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vlaamseoverheid-my.sharepoint.com/personal/andrzej_perz_vlaanderen_be/Documents/Documents/Basismonitoring/Sjablonen/Kunsten/"/>
    </mc:Choice>
  </mc:AlternateContent>
  <xr:revisionPtr revIDLastSave="1378" documentId="8_{8BC846E1-B022-434D-A144-4263D638AA7A}" xr6:coauthVersionLast="45" xr6:coauthVersionMax="45" xr10:uidLastSave="{4D84814D-88E6-4643-B956-FBE704D076BA}"/>
  <workbookProtection workbookAlgorithmName="SHA-512" workbookHashValue="NApc0H5jc1kZyCpsEXK/+uAvG0As4KW4eeL4BQ2yjWnNXcUkUmfItveLstYjIV1ES0MBwyNtio0SEBneE3jnWg==" workbookSaltValue="zm29lX6ovAF0h7GvNkgWaA==" workbookSpinCount="100000" lockStructure="1"/>
  <bookViews>
    <workbookView xWindow="-108" yWindow="-108" windowWidth="23256" windowHeight="12576" tabRatio="682" xr2:uid="{60CBF3CA-1878-49D0-9FC5-BD45C5885210}"/>
  </bookViews>
  <sheets>
    <sheet name="Vooraf" sheetId="28" r:id="rId1"/>
    <sheet name="Activiteiten" sheetId="38" r:id="rId2"/>
    <sheet name="Werknemers (binnen RSZ)" sheetId="40" r:id="rId3"/>
    <sheet name="Medewerkers (buiten RSZ)" sheetId="42" r:id="rId4"/>
    <sheet name="Begroting" sheetId="30" r:id="rId5"/>
    <sheet name="Toelichting" sheetId="33" r:id="rId6"/>
    <sheet name="Optionele toelichting" sheetId="44" r:id="rId7"/>
    <sheet name="Resultaatsplanning" sheetId="43" r:id="rId8"/>
    <sheet name="Samenvatting" sheetId="36" r:id="rId9"/>
    <sheet name="Keuzelijsten" sheetId="39" state="hidden" r:id="rId10"/>
    <sheet name="Controleblad" sheetId="11" state="hidden" r:id="rId11"/>
  </sheets>
  <definedNames>
    <definedName name="_xlnm._FilterDatabase" localSheetId="1" hidden="1">Activiteiten!$A$4:$BD$949</definedName>
    <definedName name="_xlnm._FilterDatabase" localSheetId="4" hidden="1">Begroting!$AC$4:$BZ$150</definedName>
    <definedName name="_xlnm._FilterDatabase" localSheetId="3" hidden="1">'Medewerkers (buiten RSZ)'!$A$4:$AM$453</definedName>
    <definedName name="_xlnm._FilterDatabase" localSheetId="7" hidden="1">Resultaatsplanning!$AC$4:$AE$44</definedName>
    <definedName name="_xlnm._FilterDatabase" localSheetId="5" hidden="1">Toelichting!$A$4:$AG$148</definedName>
    <definedName name="_xlnm._FilterDatabase" localSheetId="2" hidden="1">'Werknemers (binnen RSZ)'!$A$4:$AU$453</definedName>
    <definedName name="_xlnm.Print_Area" localSheetId="10">Controleblad!$A$1:$K$8</definedName>
    <definedName name="_xlnm.Print_Area" localSheetId="5">Toelichting!$A$3:$X$148</definedName>
    <definedName name="Begrotingstype">Begroting!$L$2</definedName>
    <definedName name="Datum_beleidsperiode">YEAR(Controleblad!$D$13)&amp;"–"&amp;YEAR(Controleblad!$D$14)</definedName>
    <definedName name="Datum_beleidsperiode_begin">Controleblad!$D$13</definedName>
    <definedName name="Datum_beleidsperiode_einde">Controleblad!$D$14</definedName>
    <definedName name="Datum_deadline">Controleblad!$D$18</definedName>
    <definedName name="Datum_vervaldatum">Controleblad!$D$19</definedName>
    <definedName name="Datum_werkingsjaar">Controleblad!$D$15</definedName>
    <definedName name="Fout_ARP">"Geen andere rechtspersoon aangeduid. Wis gegevens in ARP kolom of vul een andere rechtspersoon in op voorblad"</definedName>
    <definedName name="Fout_blad">"Fouten in het blad"</definedName>
    <definedName name="Fout_geen_gegevens">"Vereiste gegevens ontbreken"</definedName>
    <definedName name="Fout_geen_getal">"Dit is geen getal. Vul een bedrag in.  "</definedName>
    <definedName name="Fout_geen_getal_spreiding">"Gebruik enkel cijfers en een komma.  "</definedName>
    <definedName name="Fout_met_rij_enkel">"Fout: controleer rij "</definedName>
    <definedName name="Fout_met_rij_meer">" fouten: controleer rijen "</definedName>
    <definedName name="Fout_motivering">"| Vul je motivering in."</definedName>
    <definedName name="Fout_negatief">"Dit bedrag mag niet negatief zijn.  "</definedName>
    <definedName name="Fout_negatief_spreiding">"Getallen mogen niet negatief zijn.  "</definedName>
    <definedName name="Fout_onvolledig">"Vervolledig:"</definedName>
    <definedName name="Fout_percentage">"| Het getal moet tussen 0 en 100 liggen."</definedName>
    <definedName name="Fout_positief">"Dit bedrag moet negatief zijn.  "</definedName>
    <definedName name="Fout_punt">"Gebruik geen punt. Zet decimalen na een komma.  "</definedName>
    <definedName name="Fout_som">"Controleer de som. Berekend bedrag: "</definedName>
    <definedName name="Fout_verplicht_veld">"| Dit veld is verplicht."</definedName>
    <definedName name="Fout_zonder_rij_enkel">"1 fout gevonden – controleer het blad."</definedName>
    <definedName name="Fout_zonder_rij_meer">" fouten gevonden – controleer het blad."</definedName>
    <definedName name="Info_lege_velden">"Vul minstens één van onderliggende rekeningen in.  "</definedName>
    <definedName name="lstActiviteitDiscipline">Keuzelijsten!$B$2:$B$21</definedName>
    <definedName name="lstActiviteitFunctie">Keuzelijsten!$C$2:$C$6</definedName>
    <definedName name="lstActiviteitParticipatieType">Keuzelijsten!$E$2:$E$4</definedName>
    <definedName name="lstActiviteitRol">Keuzelijsten!$G$2:$G$4</definedName>
    <definedName name="lstActiviteitStatus">Keuzelijsten!$F$2:$F$4</definedName>
    <definedName name="lstActiviteitType">Keuzelijsten!$A$2:$A$11</definedName>
    <definedName name="lstActiviteitWerkingstype">Keuzelijsten!$D$2:$D$3</definedName>
    <definedName name="lstArbeidsovereenkomstAard">Keuzelijsten!$AH$2:$AH$5</definedName>
    <definedName name="lstArbeidsovereenkomstJuridischeAard">Keuzelijsten!$AI$2:$AI$7</definedName>
    <definedName name="lstArbeidsovereenkomstType">Keuzelijsten!$AG$2:$AG$3</definedName>
    <definedName name="lstBegrotingType">Keuzelijsten!$AM$2:$AM$3</definedName>
    <definedName name="lstGeslacht">Keuzelijsten!$AE$2:$AE$3</definedName>
    <definedName name="lstJaNee">Keuzelijsten!$H$2:$H$3</definedName>
    <definedName name="lstLocatieBelgieGemeente">Keuzelijsten!$M$2:$M$2722</definedName>
    <definedName name="lstLocatieBelgiePostcode">Keuzelijsten!$L$2:$L$2722</definedName>
    <definedName name="lstLocatieNv1">Keuzelijsten!$I$2:$I$4</definedName>
    <definedName name="lstLocatieNv2BuitenEuropa">Keuzelijsten!$K$2:$K$217</definedName>
    <definedName name="lstLocatieNv2Europa">Keuzelijsten!$J$2:$J$50</definedName>
    <definedName name="lstLocatieNv3Bulgarije">Keuzelijsten!$AT$2:$AT$265</definedName>
    <definedName name="lstLocatieNv3Cyprus">Keuzelijsten!$BE$2:$BE$616</definedName>
    <definedName name="lstLocatieNv3Denemarken">Keuzelijsten!$AV$2:$AV$100</definedName>
    <definedName name="lstLocatieNv3Duitsland">Keuzelijsten!$AW$2:$AW$10624</definedName>
    <definedName name="lstLocatieNv3Estland">Keuzelijsten!$AX$2:$AX$80</definedName>
    <definedName name="lstLocatieNv3Finland">Keuzelijsten!$BR$2:$BR$311</definedName>
    <definedName name="lstLocatieNv3Frankrijk">Keuzelijsten!$BB$2:$BB$32705</definedName>
    <definedName name="lstLocatieNv3Griekenland">Keuzelijsten!$AZ$2:$AZ$4737</definedName>
    <definedName name="lstLocatieNv3Hongarije">Keuzelijsten!$BI$2:$BI$3156</definedName>
    <definedName name="lstLocatieNv3Ierland">Keuzelijsten!$AY$2:$AY$166</definedName>
    <definedName name="lstLocatieNv3Italië">Keuzelijsten!$BD$2:$BD$7909</definedName>
    <definedName name="lstLocatieNv3Kroatië">Keuzelijsten!$BC$2:$BC$554</definedName>
    <definedName name="lstLocatieNv3Letland">Keuzelijsten!$BF$2:$BF$120</definedName>
    <definedName name="lstLocatieNv3Liechtenstein">Keuzelijsten!$BU$2:$BU$12</definedName>
    <definedName name="lstLocatieNv3Litouwen">Keuzelijsten!$BG$2:$BG$61</definedName>
    <definedName name="lstLocatieNv3Luxemburg">Keuzelijsten!$BH$2:$BH$103</definedName>
    <definedName name="lstLocatieNv3Malta">Keuzelijsten!$BJ$2:$BJ$69</definedName>
    <definedName name="lstLocatieNv3Nederland">Keuzelijsten!$BK$2:$BK$356</definedName>
    <definedName name="lstLocatieNv3Oostenrijk">Keuzelijsten!$BL$2:$BL$2093</definedName>
    <definedName name="lstLocatieNv3Polen">Keuzelijsten!$BM$2:$BM$2236</definedName>
    <definedName name="lstLocatieNv3Portugal">Keuzelijsten!$BN$2:$BN$2874</definedName>
    <definedName name="lstLocatieNv3Roemenië">Keuzelijsten!$BO$2:$BO$2827</definedName>
    <definedName name="lstLocatieNv3Slovenië">Keuzelijsten!$BP$2:$BP$213</definedName>
    <definedName name="lstLocatieNv3Slowakije">Keuzelijsten!$BQ$2:$BQ$2823</definedName>
    <definedName name="lstLocatieNv3Spanje">Keuzelijsten!$BA$2:$BA$8115</definedName>
    <definedName name="lstLocatieNv3Tsjechië">Keuzelijsten!$AU$2:$AU$5347</definedName>
    <definedName name="lstLocatieNv3Turkije">Keuzelijsten!$BW$2:$BW$898</definedName>
    <definedName name="lstLocatieNv3VerenigdKoninkrijk">Keuzelijsten!$BT$2:$BT$401</definedName>
    <definedName name="lstLocatieNv3Zweden">Keuzelijsten!$BS$2:$BS$291</definedName>
    <definedName name="lstLocatieNv3Zwitserland">Keuzelijsten!$BV$2:$BV$2213</definedName>
    <definedName name="lstNietWerknemerFunctie">Keuzelijsten!$AL$2:$AL$8</definedName>
    <definedName name="lstNietWerknemerRelatietype">Keuzelijsten!$AJ$2:$AJ$8</definedName>
    <definedName name="lstNietWerknemerVergoedingswijze">Keuzelijsten!$AK$2:$AK$9</definedName>
    <definedName name="lstOpleidingsniveau">Keuzelijsten!$AF$2:$AF$5</definedName>
    <definedName name="lstParitairComite">Keuzelijsten!$N$2:$N$10</definedName>
    <definedName name="lstPC121FunctieGroep">Keuzelijsten!$W$2:$W$10</definedName>
    <definedName name="lstPC121Kwalificatie">Keuzelijsten!$O$2:$O$42</definedName>
    <definedName name="lstPC200FunctieGroep">Keuzelijsten!$X$2:$X$5</definedName>
    <definedName name="lstPC200Kwalificatie">Keuzelijsten!$P$2:$P$5</definedName>
    <definedName name="lstPC218Kwalificatie">Keuzelijsten!$Q$2:$Q$5</definedName>
    <definedName name="lstPC227FunctieGroep">Keuzelijsten!$Z$2:$Z$7</definedName>
    <definedName name="lstPC227Kwalificatie">Keuzelijsten!$R$2:$R$7</definedName>
    <definedName name="lstPC302FunctieGroep">Keuzelijsten!$AA$2:$AA$9</definedName>
    <definedName name="lstPC302Kwalificatie">Keuzelijsten!$S$2:$S$10</definedName>
    <definedName name="lstPC303FunctieGroep">Keuzelijsten!$AB$2:$AB$12</definedName>
    <definedName name="lstPC303Kwalificatie">Keuzelijsten!$T$2:$T$11</definedName>
    <definedName name="lstPC304FunctieGroep">Keuzelijsten!$AC$2:$AC$6</definedName>
    <definedName name="lstPC304Kwalificatie">Keuzelijsten!$U$2:$U$6</definedName>
    <definedName name="lstPC32901FunctieGroep">Keuzelijsten!$AD$2:$AD$6</definedName>
    <definedName name="lstPC32901Kwalificatie">Keuzelijsten!$V$2:$V$16</definedName>
    <definedName name="Sjabloon_fase">Controleblad!$D$17</definedName>
    <definedName name="Sjabloon_status">Controleblad!$D$20</definedName>
    <definedName name="Sjabloon_subsidiesoort">Controleblad!$D$16</definedName>
    <definedName name="Sjabloonversie">Controleblad!$D$2</definedName>
    <definedName name="Structuur_werking">Structuur_werking_dubbel</definedName>
    <definedName name="Structuur_werking_dubbel">"Regierol + actorrol"</definedName>
    <definedName name="Structuur_werking_enkel">"Enkel"</definedName>
    <definedName name="Titel">Vooraf!$C$4</definedName>
    <definedName name="Waarschuwing_1">"Fout in rij "</definedName>
    <definedName name="Waarschuwing_2">" kan invloed hebben op de berekening.  "</definedName>
    <definedName name="Waarschuwing_afwijking">"Het begrote bedrag voor 2020 wijkt meer dan 25% af van het bedrag uit 2019. Motiveer op het blad 'Motivering'.  "</definedName>
    <definedName name="Waarschuwing_legacy">"Fout in één of meerdere onderliggende rekeningen kan invloed hebben op de berekening.  "</definedName>
    <definedName name="Watermark_aanmaning">"De deadline voor de indiening van dit model van "&amp;TEXT(Datum_deadline, "d mmmm jjjj")&amp;" is gepasseerd. Indien je een uitstel hebt gevraagd, volg dan individuele afspraken met DCJM."</definedName>
    <definedName name="Watermark_test">"Dit model dient enkel voor testdoeleinden. De definitieve versie kan hiervan afwijken. Niet gebruiken bij de echte aanvraag!"</definedName>
    <definedName name="Watermark_vervallen">"Dit model is vervallen op "&amp;TEXT(Datum_vervaldatum, "d mmmm jjjj")&amp;". Bezoek vlaanderen.be/cjm/nl/subsidiewijzer om actuele subsidies op te zoeken."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30" l="1"/>
  <c r="P6" i="40"/>
  <c r="U6" i="40" s="1"/>
  <c r="Q6" i="40"/>
  <c r="R6" i="40"/>
  <c r="T6" i="40"/>
  <c r="X6" i="40"/>
  <c r="AB6" i="40"/>
  <c r="AN6" i="40"/>
  <c r="AO6" i="40"/>
  <c r="AP6" i="40"/>
  <c r="P7" i="40"/>
  <c r="Q7" i="40"/>
  <c r="R7" i="40"/>
  <c r="T7" i="40"/>
  <c r="U7" i="40"/>
  <c r="V7" i="40"/>
  <c r="X7" i="40"/>
  <c r="Y7" i="40"/>
  <c r="Z7" i="40"/>
  <c r="AB7" i="40"/>
  <c r="AC7" i="40"/>
  <c r="AD7" i="40"/>
  <c r="AN7" i="40"/>
  <c r="AO7" i="40"/>
  <c r="AP7" i="40"/>
  <c r="P8" i="40"/>
  <c r="Q8" i="40"/>
  <c r="R8" i="40"/>
  <c r="T8" i="40"/>
  <c r="U8" i="40"/>
  <c r="V8" i="40"/>
  <c r="X8" i="40"/>
  <c r="Y8" i="40"/>
  <c r="Z8" i="40"/>
  <c r="AB8" i="40"/>
  <c r="AC8" i="40"/>
  <c r="AD8" i="40"/>
  <c r="AN8" i="40"/>
  <c r="AO8" i="40"/>
  <c r="AP8" i="40"/>
  <c r="P9" i="40"/>
  <c r="Q9" i="40"/>
  <c r="R9" i="40"/>
  <c r="T9" i="40"/>
  <c r="U9" i="40"/>
  <c r="V9" i="40"/>
  <c r="X9" i="40"/>
  <c r="Y9" i="40"/>
  <c r="Z9" i="40"/>
  <c r="AB9" i="40"/>
  <c r="AC9" i="40"/>
  <c r="AD9" i="40"/>
  <c r="AN9" i="40"/>
  <c r="AO9" i="40"/>
  <c r="AP9" i="40"/>
  <c r="P10" i="40"/>
  <c r="Q10" i="40"/>
  <c r="R10" i="40"/>
  <c r="T10" i="40"/>
  <c r="U10" i="40"/>
  <c r="V10" i="40"/>
  <c r="X10" i="40"/>
  <c r="Y10" i="40"/>
  <c r="Z10" i="40"/>
  <c r="AB10" i="40"/>
  <c r="AC10" i="40"/>
  <c r="AD10" i="40"/>
  <c r="AN10" i="40"/>
  <c r="AO10" i="40"/>
  <c r="AP10" i="40"/>
  <c r="P11" i="40"/>
  <c r="Q11" i="40"/>
  <c r="R11" i="40"/>
  <c r="T11" i="40"/>
  <c r="U11" i="40"/>
  <c r="V11" i="40"/>
  <c r="X11" i="40"/>
  <c r="Y11" i="40"/>
  <c r="Z11" i="40"/>
  <c r="AB11" i="40"/>
  <c r="AC11" i="40"/>
  <c r="AD11" i="40"/>
  <c r="AN11" i="40"/>
  <c r="AO11" i="40"/>
  <c r="AP11" i="40"/>
  <c r="P12" i="40"/>
  <c r="Q12" i="40"/>
  <c r="R12" i="40"/>
  <c r="T12" i="40"/>
  <c r="U12" i="40"/>
  <c r="V12" i="40"/>
  <c r="X12" i="40"/>
  <c r="Y12" i="40"/>
  <c r="Z12" i="40"/>
  <c r="AB12" i="40"/>
  <c r="AC12" i="40"/>
  <c r="AD12" i="40"/>
  <c r="AN12" i="40"/>
  <c r="AO12" i="40"/>
  <c r="AP12" i="40"/>
  <c r="P13" i="40"/>
  <c r="Q13" i="40"/>
  <c r="R13" i="40"/>
  <c r="T13" i="40"/>
  <c r="U13" i="40"/>
  <c r="V13" i="40"/>
  <c r="X13" i="40"/>
  <c r="Y13" i="40"/>
  <c r="Z13" i="40"/>
  <c r="AB13" i="40"/>
  <c r="AC13" i="40"/>
  <c r="AD13" i="40"/>
  <c r="AN13" i="40"/>
  <c r="AO13" i="40"/>
  <c r="AP13" i="40"/>
  <c r="P14" i="40"/>
  <c r="Q14" i="40"/>
  <c r="R14" i="40"/>
  <c r="T14" i="40"/>
  <c r="U14" i="40"/>
  <c r="V14" i="40"/>
  <c r="X14" i="40"/>
  <c r="Y14" i="40"/>
  <c r="Z14" i="40"/>
  <c r="AB14" i="40"/>
  <c r="AC14" i="40"/>
  <c r="AD14" i="40"/>
  <c r="AN14" i="40"/>
  <c r="AO14" i="40"/>
  <c r="AP14" i="40"/>
  <c r="P15" i="40"/>
  <c r="Q15" i="40"/>
  <c r="R15" i="40"/>
  <c r="T15" i="40"/>
  <c r="U15" i="40"/>
  <c r="V15" i="40"/>
  <c r="X15" i="40"/>
  <c r="Y15" i="40"/>
  <c r="Z15" i="40"/>
  <c r="AB15" i="40"/>
  <c r="AC15" i="40"/>
  <c r="AD15" i="40"/>
  <c r="AN15" i="40"/>
  <c r="AO15" i="40"/>
  <c r="AP15" i="40"/>
  <c r="P16" i="40"/>
  <c r="Q16" i="40"/>
  <c r="R16" i="40"/>
  <c r="T16" i="40"/>
  <c r="U16" i="40"/>
  <c r="V16" i="40"/>
  <c r="X16" i="40"/>
  <c r="Y16" i="40"/>
  <c r="Z16" i="40"/>
  <c r="AB16" i="40"/>
  <c r="AC16" i="40"/>
  <c r="AD16" i="40"/>
  <c r="AN16" i="40"/>
  <c r="AO16" i="40"/>
  <c r="AP16" i="40"/>
  <c r="P17" i="40"/>
  <c r="Q17" i="40"/>
  <c r="R17" i="40"/>
  <c r="T17" i="40"/>
  <c r="U17" i="40"/>
  <c r="V17" i="40"/>
  <c r="X17" i="40"/>
  <c r="Y17" i="40"/>
  <c r="Z17" i="40"/>
  <c r="AB17" i="40"/>
  <c r="AC17" i="40"/>
  <c r="AD17" i="40"/>
  <c r="AN17" i="40"/>
  <c r="AO17" i="40"/>
  <c r="AP17" i="40"/>
  <c r="P18" i="40"/>
  <c r="Q18" i="40"/>
  <c r="R18" i="40"/>
  <c r="T18" i="40"/>
  <c r="U18" i="40"/>
  <c r="V18" i="40"/>
  <c r="Y18" i="40"/>
  <c r="Z18" i="40"/>
  <c r="AB18" i="40"/>
  <c r="AD18" i="40"/>
  <c r="AN18" i="40"/>
  <c r="AO18" i="40"/>
  <c r="AP18" i="40"/>
  <c r="P19" i="40"/>
  <c r="X19" i="40" s="1"/>
  <c r="Q19" i="40"/>
  <c r="R19" i="40"/>
  <c r="AN19" i="40"/>
  <c r="AO19" i="40"/>
  <c r="AP19" i="40"/>
  <c r="P20" i="40"/>
  <c r="Q20" i="40"/>
  <c r="R20" i="40"/>
  <c r="T20" i="40"/>
  <c r="U20" i="40"/>
  <c r="V20" i="40"/>
  <c r="X20" i="40"/>
  <c r="Y20" i="40"/>
  <c r="Z20" i="40"/>
  <c r="AB20" i="40"/>
  <c r="AC20" i="40"/>
  <c r="AD20" i="40"/>
  <c r="AN20" i="40"/>
  <c r="AO20" i="40"/>
  <c r="AP20" i="40"/>
  <c r="P21" i="40"/>
  <c r="Q21" i="40"/>
  <c r="R21" i="40"/>
  <c r="U21" i="40"/>
  <c r="X21" i="40"/>
  <c r="Z21" i="40"/>
  <c r="AC21" i="40"/>
  <c r="AN21" i="40"/>
  <c r="AO21" i="40"/>
  <c r="AP21" i="40"/>
  <c r="P22" i="40"/>
  <c r="Q22" i="40"/>
  <c r="R22" i="40"/>
  <c r="T22" i="40"/>
  <c r="U22" i="40"/>
  <c r="V22" i="40"/>
  <c r="Y22" i="40"/>
  <c r="Z22" i="40"/>
  <c r="AB22" i="40"/>
  <c r="AD22" i="40"/>
  <c r="AN22" i="40"/>
  <c r="AO22" i="40"/>
  <c r="AP22" i="40"/>
  <c r="P23" i="40"/>
  <c r="Q23" i="40"/>
  <c r="R23" i="40"/>
  <c r="S23" i="40"/>
  <c r="T23" i="40"/>
  <c r="U23" i="40"/>
  <c r="W23" i="40"/>
  <c r="X23" i="40"/>
  <c r="Y23" i="40"/>
  <c r="AA23" i="40"/>
  <c r="AB23" i="40"/>
  <c r="AC23" i="40"/>
  <c r="AN23" i="40"/>
  <c r="AO23" i="40"/>
  <c r="AP23" i="40"/>
  <c r="P24" i="40"/>
  <c r="Q24" i="40"/>
  <c r="R24" i="40"/>
  <c r="Y24" i="40"/>
  <c r="AN24" i="40"/>
  <c r="AO24" i="40"/>
  <c r="AP24" i="40"/>
  <c r="P25" i="40"/>
  <c r="Q25" i="40"/>
  <c r="R25" i="40"/>
  <c r="S25" i="40"/>
  <c r="T25" i="40"/>
  <c r="U25" i="40"/>
  <c r="W25" i="40"/>
  <c r="X25" i="40"/>
  <c r="Y25" i="40"/>
  <c r="AA25" i="40"/>
  <c r="AB25" i="40"/>
  <c r="AC25" i="40"/>
  <c r="AN25" i="40"/>
  <c r="AO25" i="40"/>
  <c r="AP25" i="40"/>
  <c r="P26" i="40"/>
  <c r="U26" i="40" s="1"/>
  <c r="Q26" i="40"/>
  <c r="R26" i="40"/>
  <c r="S26" i="40"/>
  <c r="T26" i="40"/>
  <c r="W26" i="40"/>
  <c r="X26" i="40"/>
  <c r="Y26" i="40"/>
  <c r="AB26" i="40"/>
  <c r="AC26" i="40"/>
  <c r="AN26" i="40"/>
  <c r="AO26" i="40"/>
  <c r="AP26" i="40"/>
  <c r="P27" i="40"/>
  <c r="U27" i="40" s="1"/>
  <c r="Q27" i="40"/>
  <c r="R27" i="40"/>
  <c r="S27" i="40"/>
  <c r="T27" i="40"/>
  <c r="X27" i="40"/>
  <c r="Y27" i="40"/>
  <c r="AC27" i="40"/>
  <c r="AN27" i="40"/>
  <c r="AO27" i="40"/>
  <c r="AP27" i="40"/>
  <c r="P28" i="40"/>
  <c r="Q28" i="40"/>
  <c r="R28" i="40"/>
  <c r="U28" i="40"/>
  <c r="Y28" i="40"/>
  <c r="AN28" i="40"/>
  <c r="AO28" i="40"/>
  <c r="AP28" i="40"/>
  <c r="P29" i="40"/>
  <c r="Q29" i="40"/>
  <c r="R29" i="40"/>
  <c r="S29" i="40"/>
  <c r="T29" i="40"/>
  <c r="U29" i="40"/>
  <c r="W29" i="40"/>
  <c r="X29" i="40"/>
  <c r="Y29" i="40"/>
  <c r="AA29" i="40"/>
  <c r="AB29" i="40"/>
  <c r="AC29" i="40"/>
  <c r="AN29" i="40"/>
  <c r="AO29" i="40"/>
  <c r="AP29" i="40"/>
  <c r="P30" i="40"/>
  <c r="U30" i="40" s="1"/>
  <c r="Q30" i="40"/>
  <c r="R30" i="40"/>
  <c r="S30" i="40"/>
  <c r="T30" i="40"/>
  <c r="W30" i="40"/>
  <c r="X30" i="40"/>
  <c r="Y30" i="40"/>
  <c r="AB30" i="40"/>
  <c r="AC30" i="40"/>
  <c r="AN30" i="40"/>
  <c r="AO30" i="40"/>
  <c r="AP30" i="40"/>
  <c r="P31" i="40"/>
  <c r="Q31" i="40"/>
  <c r="R31" i="40"/>
  <c r="T31" i="40"/>
  <c r="X31" i="40"/>
  <c r="AN31" i="40"/>
  <c r="AO31" i="40"/>
  <c r="AP31" i="40"/>
  <c r="P32" i="40"/>
  <c r="Q32" i="40"/>
  <c r="R32" i="40"/>
  <c r="AN32" i="40"/>
  <c r="AO32" i="40"/>
  <c r="AP32" i="40"/>
  <c r="P33" i="40"/>
  <c r="Q33" i="40"/>
  <c r="R33" i="40"/>
  <c r="S33" i="40"/>
  <c r="T33" i="40"/>
  <c r="U33" i="40"/>
  <c r="W33" i="40"/>
  <c r="X33" i="40"/>
  <c r="Y33" i="40"/>
  <c r="AA33" i="40"/>
  <c r="AB33" i="40"/>
  <c r="AC33" i="40"/>
  <c r="AN33" i="40"/>
  <c r="AO33" i="40"/>
  <c r="AP33" i="40"/>
  <c r="P34" i="40"/>
  <c r="U34" i="40" s="1"/>
  <c r="Q34" i="40"/>
  <c r="R34" i="40"/>
  <c r="S34" i="40"/>
  <c r="T34" i="40"/>
  <c r="W34" i="40"/>
  <c r="X34" i="40"/>
  <c r="Y34" i="40"/>
  <c r="AB34" i="40"/>
  <c r="AC34" i="40"/>
  <c r="AN34" i="40"/>
  <c r="AO34" i="40"/>
  <c r="AP34" i="40"/>
  <c r="P35" i="40"/>
  <c r="U35" i="40" s="1"/>
  <c r="Q35" i="40"/>
  <c r="R35" i="40"/>
  <c r="S35" i="40"/>
  <c r="T35" i="40"/>
  <c r="V35" i="40"/>
  <c r="W35" i="40"/>
  <c r="X35" i="40"/>
  <c r="Z35" i="40"/>
  <c r="AA35" i="40"/>
  <c r="AB35" i="40"/>
  <c r="AD35" i="40"/>
  <c r="AN35" i="40"/>
  <c r="AO35" i="40"/>
  <c r="AP35" i="40"/>
  <c r="P36" i="40"/>
  <c r="U36" i="40" s="1"/>
  <c r="Q36" i="40"/>
  <c r="R36" i="40"/>
  <c r="S36" i="40"/>
  <c r="T36" i="40"/>
  <c r="V36" i="40"/>
  <c r="W36" i="40"/>
  <c r="X36" i="40"/>
  <c r="Z36" i="40"/>
  <c r="AA36" i="40"/>
  <c r="AB36" i="40"/>
  <c r="AD36" i="40"/>
  <c r="AN36" i="40"/>
  <c r="AO36" i="40"/>
  <c r="AP36" i="40"/>
  <c r="P37" i="40"/>
  <c r="U37" i="40" s="1"/>
  <c r="Q37" i="40"/>
  <c r="R37" i="40"/>
  <c r="S37" i="40"/>
  <c r="T37" i="40"/>
  <c r="V37" i="40"/>
  <c r="W37" i="40"/>
  <c r="X37" i="40"/>
  <c r="Z37" i="40"/>
  <c r="AA37" i="40"/>
  <c r="AB37" i="40"/>
  <c r="AD37" i="40"/>
  <c r="AN37" i="40"/>
  <c r="AO37" i="40"/>
  <c r="AP37" i="40"/>
  <c r="P38" i="40"/>
  <c r="U38" i="40" s="1"/>
  <c r="Q38" i="40"/>
  <c r="R38" i="40"/>
  <c r="S38" i="40"/>
  <c r="T38" i="40"/>
  <c r="V38" i="40"/>
  <c r="W38" i="40"/>
  <c r="X38" i="40"/>
  <c r="Z38" i="40"/>
  <c r="AA38" i="40"/>
  <c r="AB38" i="40"/>
  <c r="AD38" i="40"/>
  <c r="AN38" i="40"/>
  <c r="AO38" i="40"/>
  <c r="AP38" i="40"/>
  <c r="P39" i="40"/>
  <c r="U39" i="40" s="1"/>
  <c r="Q39" i="40"/>
  <c r="R39" i="40"/>
  <c r="S39" i="40"/>
  <c r="T39" i="40"/>
  <c r="V39" i="40"/>
  <c r="W39" i="40"/>
  <c r="X39" i="40"/>
  <c r="Z39" i="40"/>
  <c r="AA39" i="40"/>
  <c r="AB39" i="40"/>
  <c r="AD39" i="40"/>
  <c r="AN39" i="40"/>
  <c r="AO39" i="40"/>
  <c r="AP39" i="40"/>
  <c r="P40" i="40"/>
  <c r="U40" i="40" s="1"/>
  <c r="Q40" i="40"/>
  <c r="R40" i="40"/>
  <c r="S40" i="40"/>
  <c r="T40" i="40"/>
  <c r="V40" i="40"/>
  <c r="W40" i="40"/>
  <c r="X40" i="40"/>
  <c r="Z40" i="40"/>
  <c r="AA40" i="40"/>
  <c r="AB40" i="40"/>
  <c r="AD40" i="40"/>
  <c r="AN40" i="40"/>
  <c r="AO40" i="40"/>
  <c r="AP40" i="40"/>
  <c r="P41" i="40"/>
  <c r="U41" i="40" s="1"/>
  <c r="Q41" i="40"/>
  <c r="R41" i="40"/>
  <c r="S41" i="40"/>
  <c r="T41" i="40"/>
  <c r="V41" i="40"/>
  <c r="W41" i="40"/>
  <c r="X41" i="40"/>
  <c r="Z41" i="40"/>
  <c r="AA41" i="40"/>
  <c r="AB41" i="40"/>
  <c r="AD41" i="40"/>
  <c r="AN41" i="40"/>
  <c r="AO41" i="40"/>
  <c r="AP41" i="40"/>
  <c r="P42" i="40"/>
  <c r="U42" i="40" s="1"/>
  <c r="Q42" i="40"/>
  <c r="R42" i="40"/>
  <c r="S42" i="40"/>
  <c r="T42" i="40"/>
  <c r="V42" i="40"/>
  <c r="W42" i="40"/>
  <c r="X42" i="40"/>
  <c r="Z42" i="40"/>
  <c r="AA42" i="40"/>
  <c r="AB42" i="40"/>
  <c r="AD42" i="40"/>
  <c r="AN42" i="40"/>
  <c r="AO42" i="40"/>
  <c r="AP42" i="40"/>
  <c r="P43" i="40"/>
  <c r="U43" i="40" s="1"/>
  <c r="Q43" i="40"/>
  <c r="R43" i="40"/>
  <c r="S43" i="40"/>
  <c r="T43" i="40"/>
  <c r="V43" i="40"/>
  <c r="W43" i="40"/>
  <c r="X43" i="40"/>
  <c r="Z43" i="40"/>
  <c r="AA43" i="40"/>
  <c r="AB43" i="40"/>
  <c r="AD43" i="40"/>
  <c r="AN43" i="40"/>
  <c r="AO43" i="40"/>
  <c r="AP43" i="40"/>
  <c r="P44" i="40"/>
  <c r="U44" i="40" s="1"/>
  <c r="Q44" i="40"/>
  <c r="R44" i="40"/>
  <c r="S44" i="40"/>
  <c r="T44" i="40"/>
  <c r="V44" i="40"/>
  <c r="W44" i="40"/>
  <c r="X44" i="40"/>
  <c r="Z44" i="40"/>
  <c r="AA44" i="40"/>
  <c r="AB44" i="40"/>
  <c r="AD44" i="40"/>
  <c r="AN44" i="40"/>
  <c r="AO44" i="40"/>
  <c r="AP44" i="40"/>
  <c r="P45" i="40"/>
  <c r="U45" i="40" s="1"/>
  <c r="Q45" i="40"/>
  <c r="R45" i="40"/>
  <c r="S45" i="40"/>
  <c r="T45" i="40"/>
  <c r="V45" i="40"/>
  <c r="W45" i="40"/>
  <c r="X45" i="40"/>
  <c r="Z45" i="40"/>
  <c r="AA45" i="40"/>
  <c r="AB45" i="40"/>
  <c r="AD45" i="40"/>
  <c r="AN45" i="40"/>
  <c r="AO45" i="40"/>
  <c r="AP45" i="40"/>
  <c r="P46" i="40"/>
  <c r="U46" i="40" s="1"/>
  <c r="Q46" i="40"/>
  <c r="R46" i="40"/>
  <c r="S46" i="40"/>
  <c r="T46" i="40"/>
  <c r="V46" i="40"/>
  <c r="W46" i="40"/>
  <c r="X46" i="40"/>
  <c r="Z46" i="40"/>
  <c r="AA46" i="40"/>
  <c r="AB46" i="40"/>
  <c r="AD46" i="40"/>
  <c r="AN46" i="40"/>
  <c r="AO46" i="40"/>
  <c r="AP46" i="40"/>
  <c r="P47" i="40"/>
  <c r="U47" i="40" s="1"/>
  <c r="Q47" i="40"/>
  <c r="R47" i="40"/>
  <c r="S47" i="40"/>
  <c r="T47" i="40"/>
  <c r="V47" i="40"/>
  <c r="W47" i="40"/>
  <c r="X47" i="40"/>
  <c r="Z47" i="40"/>
  <c r="AA47" i="40"/>
  <c r="AB47" i="40"/>
  <c r="AD47" i="40"/>
  <c r="AN47" i="40"/>
  <c r="AO47" i="40"/>
  <c r="AP47" i="40"/>
  <c r="P48" i="40"/>
  <c r="U48" i="40" s="1"/>
  <c r="Q48" i="40"/>
  <c r="R48" i="40"/>
  <c r="S48" i="40"/>
  <c r="T48" i="40"/>
  <c r="V48" i="40"/>
  <c r="W48" i="40"/>
  <c r="X48" i="40"/>
  <c r="Z48" i="40"/>
  <c r="AA48" i="40"/>
  <c r="AB48" i="40"/>
  <c r="AD48" i="40"/>
  <c r="AN48" i="40"/>
  <c r="AO48" i="40"/>
  <c r="AP48" i="40"/>
  <c r="P49" i="40"/>
  <c r="U49" i="40" s="1"/>
  <c r="Q49" i="40"/>
  <c r="R49" i="40"/>
  <c r="S49" i="40"/>
  <c r="T49" i="40"/>
  <c r="V49" i="40"/>
  <c r="W49" i="40"/>
  <c r="X49" i="40"/>
  <c r="Z49" i="40"/>
  <c r="AA49" i="40"/>
  <c r="AB49" i="40"/>
  <c r="AD49" i="40"/>
  <c r="AN49" i="40"/>
  <c r="AO49" i="40"/>
  <c r="AP49" i="40"/>
  <c r="P50" i="40"/>
  <c r="U50" i="40" s="1"/>
  <c r="Q50" i="40"/>
  <c r="R50" i="40"/>
  <c r="S50" i="40"/>
  <c r="T50" i="40"/>
  <c r="V50" i="40"/>
  <c r="W50" i="40"/>
  <c r="X50" i="40"/>
  <c r="Z50" i="40"/>
  <c r="AA50" i="40"/>
  <c r="AB50" i="40"/>
  <c r="AD50" i="40"/>
  <c r="AN50" i="40"/>
  <c r="AO50" i="40"/>
  <c r="AP50" i="40"/>
  <c r="P51" i="40"/>
  <c r="U51" i="40" s="1"/>
  <c r="Q51" i="40"/>
  <c r="R51" i="40"/>
  <c r="S51" i="40"/>
  <c r="T51" i="40"/>
  <c r="V51" i="40"/>
  <c r="W51" i="40"/>
  <c r="X51" i="40"/>
  <c r="Z51" i="40"/>
  <c r="AA51" i="40"/>
  <c r="AB51" i="40"/>
  <c r="AD51" i="40"/>
  <c r="AN51" i="40"/>
  <c r="AO51" i="40"/>
  <c r="AP51" i="40"/>
  <c r="P52" i="40"/>
  <c r="Q52" i="40"/>
  <c r="R52" i="40"/>
  <c r="S52" i="40"/>
  <c r="T52" i="40"/>
  <c r="V52" i="40"/>
  <c r="W52" i="40"/>
  <c r="X52" i="40"/>
  <c r="Z52" i="40"/>
  <c r="AA52" i="40"/>
  <c r="AB52" i="40"/>
  <c r="AD52" i="40"/>
  <c r="AN52" i="40"/>
  <c r="AO52" i="40"/>
  <c r="AP52" i="40"/>
  <c r="P53" i="40"/>
  <c r="Q53" i="40"/>
  <c r="R53" i="40"/>
  <c r="S53" i="40"/>
  <c r="T53" i="40"/>
  <c r="V53" i="40"/>
  <c r="W53" i="40"/>
  <c r="X53" i="40"/>
  <c r="Z53" i="40"/>
  <c r="AA53" i="40"/>
  <c r="AB53" i="40"/>
  <c r="AD53" i="40"/>
  <c r="AN53" i="40"/>
  <c r="AO53" i="40"/>
  <c r="AP53" i="40"/>
  <c r="P54" i="40"/>
  <c r="Q54" i="40"/>
  <c r="R54" i="40"/>
  <c r="S54" i="40"/>
  <c r="T54" i="40"/>
  <c r="V54" i="40"/>
  <c r="W54" i="40"/>
  <c r="X54" i="40"/>
  <c r="Z54" i="40"/>
  <c r="AA54" i="40"/>
  <c r="AB54" i="40"/>
  <c r="AD54" i="40"/>
  <c r="AN54" i="40"/>
  <c r="AO54" i="40"/>
  <c r="AP54" i="40"/>
  <c r="P55" i="40"/>
  <c r="Q55" i="40"/>
  <c r="R55" i="40"/>
  <c r="S55" i="40"/>
  <c r="T55" i="40"/>
  <c r="V55" i="40"/>
  <c r="W55" i="40"/>
  <c r="X55" i="40"/>
  <c r="Z55" i="40"/>
  <c r="AA55" i="40"/>
  <c r="AB55" i="40"/>
  <c r="AD55" i="40"/>
  <c r="AN55" i="40"/>
  <c r="AO55" i="40"/>
  <c r="AP55" i="40"/>
  <c r="P56" i="40"/>
  <c r="Q56" i="40"/>
  <c r="R56" i="40"/>
  <c r="S56" i="40"/>
  <c r="T56" i="40"/>
  <c r="V56" i="40"/>
  <c r="W56" i="40"/>
  <c r="X56" i="40"/>
  <c r="Z56" i="40"/>
  <c r="AA56" i="40"/>
  <c r="AB56" i="40"/>
  <c r="AD56" i="40"/>
  <c r="AN56" i="40"/>
  <c r="AO56" i="40"/>
  <c r="AP56" i="40"/>
  <c r="P57" i="40"/>
  <c r="Q57" i="40"/>
  <c r="R57" i="40"/>
  <c r="S57" i="40"/>
  <c r="T57" i="40"/>
  <c r="V57" i="40"/>
  <c r="W57" i="40"/>
  <c r="X57" i="40"/>
  <c r="Z57" i="40"/>
  <c r="AA57" i="40"/>
  <c r="AB57" i="40"/>
  <c r="AD57" i="40"/>
  <c r="AN57" i="40"/>
  <c r="AO57" i="40"/>
  <c r="AP57" i="40"/>
  <c r="P58" i="40"/>
  <c r="Q58" i="40"/>
  <c r="R58" i="40"/>
  <c r="S58" i="40"/>
  <c r="T58" i="40"/>
  <c r="V58" i="40"/>
  <c r="W58" i="40"/>
  <c r="X58" i="40"/>
  <c r="Z58" i="40"/>
  <c r="AA58" i="40"/>
  <c r="AB58" i="40"/>
  <c r="AD58" i="40"/>
  <c r="AN58" i="40"/>
  <c r="AO58" i="40"/>
  <c r="AP58" i="40"/>
  <c r="P59" i="40"/>
  <c r="Q59" i="40"/>
  <c r="R59" i="40"/>
  <c r="S59" i="40"/>
  <c r="T59" i="40"/>
  <c r="V59" i="40"/>
  <c r="W59" i="40"/>
  <c r="X59" i="40"/>
  <c r="Z59" i="40"/>
  <c r="AA59" i="40"/>
  <c r="AB59" i="40"/>
  <c r="AD59" i="40"/>
  <c r="AN59" i="40"/>
  <c r="AO59" i="40"/>
  <c r="AP59" i="40"/>
  <c r="P60" i="40"/>
  <c r="Q60" i="40"/>
  <c r="R60" i="40"/>
  <c r="S60" i="40"/>
  <c r="T60" i="40"/>
  <c r="V60" i="40"/>
  <c r="W60" i="40"/>
  <c r="X60" i="40"/>
  <c r="Z60" i="40"/>
  <c r="AA60" i="40"/>
  <c r="AB60" i="40"/>
  <c r="AD60" i="40"/>
  <c r="AN60" i="40"/>
  <c r="AO60" i="40"/>
  <c r="AP60" i="40"/>
  <c r="P61" i="40"/>
  <c r="Q61" i="40"/>
  <c r="R61" i="40"/>
  <c r="S61" i="40"/>
  <c r="T61" i="40"/>
  <c r="V61" i="40"/>
  <c r="W61" i="40"/>
  <c r="X61" i="40"/>
  <c r="Z61" i="40"/>
  <c r="AA61" i="40"/>
  <c r="AB61" i="40"/>
  <c r="AD61" i="40"/>
  <c r="AN61" i="40"/>
  <c r="AO61" i="40"/>
  <c r="AP61" i="40"/>
  <c r="P62" i="40"/>
  <c r="Q62" i="40"/>
  <c r="R62" i="40"/>
  <c r="S62" i="40"/>
  <c r="T62" i="40"/>
  <c r="V62" i="40"/>
  <c r="W62" i="40"/>
  <c r="X62" i="40"/>
  <c r="Z62" i="40"/>
  <c r="AA62" i="40"/>
  <c r="AB62" i="40"/>
  <c r="AD62" i="40"/>
  <c r="AN62" i="40"/>
  <c r="AO62" i="40"/>
  <c r="AP62" i="40"/>
  <c r="P63" i="40"/>
  <c r="Q63" i="40"/>
  <c r="R63" i="40"/>
  <c r="S63" i="40"/>
  <c r="T63" i="40"/>
  <c r="V63" i="40"/>
  <c r="W63" i="40"/>
  <c r="X63" i="40"/>
  <c r="Z63" i="40"/>
  <c r="AA63" i="40"/>
  <c r="AB63" i="40"/>
  <c r="AD63" i="40"/>
  <c r="AN63" i="40"/>
  <c r="AO63" i="40"/>
  <c r="AP63" i="40"/>
  <c r="P64" i="40"/>
  <c r="Q64" i="40"/>
  <c r="R64" i="40"/>
  <c r="S64" i="40"/>
  <c r="T64" i="40"/>
  <c r="V64" i="40"/>
  <c r="W64" i="40"/>
  <c r="X64" i="40"/>
  <c r="Z64" i="40"/>
  <c r="AA64" i="40"/>
  <c r="AB64" i="40"/>
  <c r="AD64" i="40"/>
  <c r="AN64" i="40"/>
  <c r="AO64" i="40"/>
  <c r="AP64" i="40"/>
  <c r="P65" i="40"/>
  <c r="Q65" i="40"/>
  <c r="R65" i="40"/>
  <c r="S65" i="40"/>
  <c r="T65" i="40"/>
  <c r="V65" i="40"/>
  <c r="W65" i="40"/>
  <c r="X65" i="40"/>
  <c r="Z65" i="40"/>
  <c r="AA65" i="40"/>
  <c r="AB65" i="40"/>
  <c r="AD65" i="40"/>
  <c r="AN65" i="40"/>
  <c r="AO65" i="40"/>
  <c r="AP65" i="40"/>
  <c r="P66" i="40"/>
  <c r="Q66" i="40"/>
  <c r="R66" i="40"/>
  <c r="S66" i="40"/>
  <c r="T66" i="40"/>
  <c r="V66" i="40"/>
  <c r="W66" i="40"/>
  <c r="X66" i="40"/>
  <c r="Z66" i="40"/>
  <c r="AA66" i="40"/>
  <c r="AB66" i="40"/>
  <c r="AD66" i="40"/>
  <c r="AN66" i="40"/>
  <c r="AO66" i="40"/>
  <c r="AP66" i="40"/>
  <c r="P67" i="40"/>
  <c r="Q67" i="40"/>
  <c r="R67" i="40"/>
  <c r="T67" i="40"/>
  <c r="U67" i="40"/>
  <c r="V67" i="40"/>
  <c r="X67" i="40"/>
  <c r="Y67" i="40"/>
  <c r="Z67" i="40"/>
  <c r="AB67" i="40"/>
  <c r="AC67" i="40"/>
  <c r="AD67" i="40"/>
  <c r="AN67" i="40"/>
  <c r="AO67" i="40"/>
  <c r="AP67" i="40"/>
  <c r="P68" i="40"/>
  <c r="Q68" i="40"/>
  <c r="R68" i="40"/>
  <c r="T68" i="40"/>
  <c r="U68" i="40"/>
  <c r="V68" i="40"/>
  <c r="X68" i="40"/>
  <c r="Y68" i="40"/>
  <c r="Z68" i="40"/>
  <c r="AB68" i="40"/>
  <c r="AC68" i="40"/>
  <c r="AD68" i="40"/>
  <c r="AN68" i="40"/>
  <c r="AO68" i="40"/>
  <c r="AP68" i="40"/>
  <c r="P69" i="40"/>
  <c r="Q69" i="40"/>
  <c r="R69" i="40"/>
  <c r="T69" i="40"/>
  <c r="U69" i="40"/>
  <c r="V69" i="40"/>
  <c r="X69" i="40"/>
  <c r="Y69" i="40"/>
  <c r="Z69" i="40"/>
  <c r="AB69" i="40"/>
  <c r="AC69" i="40"/>
  <c r="AD69" i="40"/>
  <c r="AN69" i="40"/>
  <c r="AO69" i="40"/>
  <c r="AP69" i="40"/>
  <c r="P70" i="40"/>
  <c r="Q70" i="40"/>
  <c r="R70" i="40"/>
  <c r="T70" i="40"/>
  <c r="U70" i="40"/>
  <c r="V70" i="40"/>
  <c r="X70" i="40"/>
  <c r="Y70" i="40"/>
  <c r="Z70" i="40"/>
  <c r="AB70" i="40"/>
  <c r="AC70" i="40"/>
  <c r="AD70" i="40"/>
  <c r="AN70" i="40"/>
  <c r="AO70" i="40"/>
  <c r="AP70" i="40"/>
  <c r="P71" i="40"/>
  <c r="Q71" i="40"/>
  <c r="R71" i="40"/>
  <c r="T71" i="40"/>
  <c r="U71" i="40"/>
  <c r="V71" i="40"/>
  <c r="X71" i="40"/>
  <c r="Y71" i="40"/>
  <c r="Z71" i="40"/>
  <c r="AB71" i="40"/>
  <c r="AC71" i="40"/>
  <c r="AD71" i="40"/>
  <c r="AN71" i="40"/>
  <c r="AO71" i="40"/>
  <c r="AP71" i="40"/>
  <c r="P72" i="40"/>
  <c r="Q72" i="40"/>
  <c r="R72" i="40"/>
  <c r="T72" i="40"/>
  <c r="U72" i="40"/>
  <c r="V72" i="40"/>
  <c r="X72" i="40"/>
  <c r="Y72" i="40"/>
  <c r="Z72" i="40"/>
  <c r="AB72" i="40"/>
  <c r="AC72" i="40"/>
  <c r="AD72" i="40"/>
  <c r="AN72" i="40"/>
  <c r="AO72" i="40"/>
  <c r="AP72" i="40"/>
  <c r="P73" i="40"/>
  <c r="Q73" i="40"/>
  <c r="R73" i="40"/>
  <c r="T73" i="40"/>
  <c r="U73" i="40"/>
  <c r="V73" i="40"/>
  <c r="X73" i="40"/>
  <c r="Y73" i="40"/>
  <c r="Z73" i="40"/>
  <c r="AB73" i="40"/>
  <c r="AC73" i="40"/>
  <c r="AD73" i="40"/>
  <c r="AN73" i="40"/>
  <c r="AO73" i="40"/>
  <c r="AP73" i="40"/>
  <c r="P74" i="40"/>
  <c r="Q74" i="40"/>
  <c r="R74" i="40"/>
  <c r="T74" i="40"/>
  <c r="U74" i="40"/>
  <c r="V74" i="40"/>
  <c r="X74" i="40"/>
  <c r="Y74" i="40"/>
  <c r="Z74" i="40"/>
  <c r="AB74" i="40"/>
  <c r="AC74" i="40"/>
  <c r="AD74" i="40"/>
  <c r="AN74" i="40"/>
  <c r="AO74" i="40"/>
  <c r="AP74" i="40"/>
  <c r="P75" i="40"/>
  <c r="Q75" i="40"/>
  <c r="R75" i="40"/>
  <c r="T75" i="40"/>
  <c r="U75" i="40"/>
  <c r="V75" i="40"/>
  <c r="X75" i="40"/>
  <c r="Y75" i="40"/>
  <c r="Z75" i="40"/>
  <c r="AB75" i="40"/>
  <c r="AC75" i="40"/>
  <c r="AD75" i="40"/>
  <c r="AN75" i="40"/>
  <c r="AO75" i="40"/>
  <c r="AP75" i="40"/>
  <c r="P76" i="40"/>
  <c r="Q76" i="40"/>
  <c r="R76" i="40"/>
  <c r="T76" i="40"/>
  <c r="U76" i="40"/>
  <c r="X76" i="40"/>
  <c r="Y76" i="40"/>
  <c r="Z76" i="40"/>
  <c r="AC76" i="40"/>
  <c r="AD76" i="40"/>
  <c r="AN76" i="40"/>
  <c r="AO76" i="40"/>
  <c r="AP76" i="40"/>
  <c r="P77" i="40"/>
  <c r="Q77" i="40"/>
  <c r="R77" i="40"/>
  <c r="AN77" i="40"/>
  <c r="AO77" i="40"/>
  <c r="AP77" i="40"/>
  <c r="P78" i="40"/>
  <c r="Q78" i="40"/>
  <c r="R78" i="40"/>
  <c r="U78" i="40"/>
  <c r="V78" i="40"/>
  <c r="Z78" i="40"/>
  <c r="AB78" i="40"/>
  <c r="AN78" i="40"/>
  <c r="AO78" i="40"/>
  <c r="AP78" i="40"/>
  <c r="P79" i="40"/>
  <c r="Q79" i="40"/>
  <c r="R79" i="40"/>
  <c r="T79" i="40"/>
  <c r="U79" i="40"/>
  <c r="V79" i="40"/>
  <c r="X79" i="40"/>
  <c r="Y79" i="40"/>
  <c r="Z79" i="40"/>
  <c r="AB79" i="40"/>
  <c r="AC79" i="40"/>
  <c r="AD79" i="40"/>
  <c r="AN79" i="40"/>
  <c r="AO79" i="40"/>
  <c r="AP79" i="40"/>
  <c r="P80" i="40"/>
  <c r="Q80" i="40"/>
  <c r="R80" i="40"/>
  <c r="T80" i="40"/>
  <c r="U80" i="40"/>
  <c r="X80" i="40"/>
  <c r="Y80" i="40"/>
  <c r="Z80" i="40"/>
  <c r="AC80" i="40"/>
  <c r="AD80" i="40"/>
  <c r="AN80" i="40"/>
  <c r="AO80" i="40"/>
  <c r="AP80" i="40"/>
  <c r="P81" i="40"/>
  <c r="Q81" i="40"/>
  <c r="R81" i="40"/>
  <c r="T81" i="40"/>
  <c r="U81" i="40"/>
  <c r="Y81" i="40"/>
  <c r="Z81" i="40"/>
  <c r="AD81" i="40"/>
  <c r="AN81" i="40"/>
  <c r="AO81" i="40"/>
  <c r="AP81" i="40"/>
  <c r="P82" i="40"/>
  <c r="Q82" i="40"/>
  <c r="R82" i="40"/>
  <c r="V82" i="40"/>
  <c r="Z82" i="40"/>
  <c r="AB82" i="40"/>
  <c r="AN82" i="40"/>
  <c r="AO82" i="40"/>
  <c r="AP82" i="40"/>
  <c r="P83" i="40"/>
  <c r="Q83" i="40"/>
  <c r="R83" i="40"/>
  <c r="T83" i="40"/>
  <c r="U83" i="40"/>
  <c r="V83" i="40"/>
  <c r="X83" i="40"/>
  <c r="Y83" i="40"/>
  <c r="Z83" i="40"/>
  <c r="AB83" i="40"/>
  <c r="AC83" i="40"/>
  <c r="AD83" i="40"/>
  <c r="AN83" i="40"/>
  <c r="AO83" i="40"/>
  <c r="AP83" i="40"/>
  <c r="P84" i="40"/>
  <c r="Q84" i="40"/>
  <c r="R84" i="40"/>
  <c r="T84" i="40"/>
  <c r="U84" i="40"/>
  <c r="X84" i="40"/>
  <c r="Y84" i="40"/>
  <c r="Z84" i="40"/>
  <c r="AC84" i="40"/>
  <c r="AD84" i="40"/>
  <c r="AN84" i="40"/>
  <c r="AO84" i="40"/>
  <c r="AP84" i="40"/>
  <c r="P85" i="40"/>
  <c r="Q85" i="40"/>
  <c r="R85" i="40"/>
  <c r="U85" i="40"/>
  <c r="Y85" i="40"/>
  <c r="Z85" i="40"/>
  <c r="AN85" i="40"/>
  <c r="AO85" i="40"/>
  <c r="AP85" i="40"/>
  <c r="P86" i="40"/>
  <c r="AB86" i="40" s="1"/>
  <c r="Q86" i="40"/>
  <c r="R86" i="40"/>
  <c r="V86" i="40"/>
  <c r="Z86" i="40"/>
  <c r="AN86" i="40"/>
  <c r="AO86" i="40"/>
  <c r="AP86" i="40"/>
  <c r="P87" i="40"/>
  <c r="Q87" i="40"/>
  <c r="R87" i="40"/>
  <c r="T87" i="40"/>
  <c r="U87" i="40"/>
  <c r="V87" i="40"/>
  <c r="X87" i="40"/>
  <c r="Y87" i="40"/>
  <c r="Z87" i="40"/>
  <c r="AB87" i="40"/>
  <c r="AC87" i="40"/>
  <c r="AD87" i="40"/>
  <c r="AN87" i="40"/>
  <c r="AO87" i="40"/>
  <c r="AP87" i="40"/>
  <c r="P88" i="40"/>
  <c r="Q88" i="40"/>
  <c r="R88" i="40"/>
  <c r="T88" i="40"/>
  <c r="U88" i="40"/>
  <c r="X88" i="40"/>
  <c r="Y88" i="40"/>
  <c r="Z88" i="40"/>
  <c r="AC88" i="40"/>
  <c r="AD88" i="40"/>
  <c r="AN88" i="40"/>
  <c r="AO88" i="40"/>
  <c r="AP88" i="40"/>
  <c r="P89" i="40"/>
  <c r="Z89" i="40" s="1"/>
  <c r="Q89" i="40"/>
  <c r="R89" i="40"/>
  <c r="U89" i="40"/>
  <c r="Y89" i="40"/>
  <c r="AN89" i="40"/>
  <c r="AO89" i="40"/>
  <c r="AP89" i="40"/>
  <c r="P90" i="40"/>
  <c r="Q90" i="40"/>
  <c r="R90" i="40"/>
  <c r="AN90" i="40"/>
  <c r="AO90" i="40"/>
  <c r="AP90" i="40"/>
  <c r="P91" i="40"/>
  <c r="Q91" i="40"/>
  <c r="R91" i="40"/>
  <c r="T91" i="40"/>
  <c r="U91" i="40"/>
  <c r="V91" i="40"/>
  <c r="X91" i="40"/>
  <c r="Y91" i="40"/>
  <c r="Z91" i="40"/>
  <c r="AB91" i="40"/>
  <c r="AC91" i="40"/>
  <c r="AD91" i="40"/>
  <c r="AN91" i="40"/>
  <c r="AO91" i="40"/>
  <c r="AP91" i="40"/>
  <c r="P92" i="40"/>
  <c r="Q92" i="40"/>
  <c r="R92" i="40"/>
  <c r="T92" i="40"/>
  <c r="U92" i="40"/>
  <c r="X92" i="40"/>
  <c r="Y92" i="40"/>
  <c r="Z92" i="40"/>
  <c r="AC92" i="40"/>
  <c r="AD92" i="40"/>
  <c r="AN92" i="40"/>
  <c r="AO92" i="40"/>
  <c r="AP92" i="40"/>
  <c r="P93" i="40"/>
  <c r="Q93" i="40"/>
  <c r="R93" i="40"/>
  <c r="AN93" i="40"/>
  <c r="AO93" i="40"/>
  <c r="AP93" i="40"/>
  <c r="P94" i="40"/>
  <c r="Q94" i="40"/>
  <c r="R94" i="40"/>
  <c r="U94" i="40"/>
  <c r="V94" i="40"/>
  <c r="Z94" i="40"/>
  <c r="AB94" i="40"/>
  <c r="AN94" i="40"/>
  <c r="AO94" i="40"/>
  <c r="AP94" i="40"/>
  <c r="P95" i="40"/>
  <c r="Q95" i="40"/>
  <c r="R95" i="40"/>
  <c r="T95" i="40"/>
  <c r="U95" i="40"/>
  <c r="V95" i="40"/>
  <c r="X95" i="40"/>
  <c r="Y95" i="40"/>
  <c r="Z95" i="40"/>
  <c r="AB95" i="40"/>
  <c r="AC95" i="40"/>
  <c r="AD95" i="40"/>
  <c r="AN95" i="40"/>
  <c r="AO95" i="40"/>
  <c r="AP95" i="40"/>
  <c r="P96" i="40"/>
  <c r="Q96" i="40"/>
  <c r="R96" i="40"/>
  <c r="T96" i="40"/>
  <c r="U96" i="40"/>
  <c r="X96" i="40"/>
  <c r="Y96" i="40"/>
  <c r="Z96" i="40"/>
  <c r="AC96" i="40"/>
  <c r="AD96" i="40"/>
  <c r="AN96" i="40"/>
  <c r="AO96" i="40"/>
  <c r="AP96" i="40"/>
  <c r="P97" i="40"/>
  <c r="Q97" i="40"/>
  <c r="R97" i="40"/>
  <c r="T97" i="40"/>
  <c r="U97" i="40"/>
  <c r="Y97" i="40"/>
  <c r="Z97" i="40"/>
  <c r="AB97" i="40"/>
  <c r="AD97" i="40"/>
  <c r="AN97" i="40"/>
  <c r="AO97" i="40"/>
  <c r="AP97" i="40"/>
  <c r="P98" i="40"/>
  <c r="Q98" i="40"/>
  <c r="R98" i="40"/>
  <c r="V98" i="40"/>
  <c r="AC98" i="40"/>
  <c r="AN98" i="40"/>
  <c r="AO98" i="40"/>
  <c r="AP98" i="40"/>
  <c r="P99" i="40"/>
  <c r="Q99" i="40"/>
  <c r="R99" i="40"/>
  <c r="T99" i="40"/>
  <c r="U99" i="40"/>
  <c r="V99" i="40"/>
  <c r="X99" i="40"/>
  <c r="Y99" i="40"/>
  <c r="Z99" i="40"/>
  <c r="AB99" i="40"/>
  <c r="AC99" i="40"/>
  <c r="AD99" i="40"/>
  <c r="AN99" i="40"/>
  <c r="AO99" i="40"/>
  <c r="AP99" i="40"/>
  <c r="P100" i="40"/>
  <c r="Q100" i="40"/>
  <c r="R100" i="40"/>
  <c r="T100" i="40"/>
  <c r="U100" i="40"/>
  <c r="V100" i="40"/>
  <c r="X100" i="40"/>
  <c r="Y100" i="40"/>
  <c r="Z100" i="40"/>
  <c r="AB100" i="40"/>
  <c r="AC100" i="40"/>
  <c r="AD100" i="40"/>
  <c r="AN100" i="40"/>
  <c r="AO100" i="40"/>
  <c r="AP100" i="40"/>
  <c r="P101" i="40"/>
  <c r="Q101" i="40"/>
  <c r="R101" i="40"/>
  <c r="U101" i="40"/>
  <c r="Z101" i="40"/>
  <c r="AN101" i="40"/>
  <c r="AO101" i="40"/>
  <c r="AP101" i="40"/>
  <c r="P102" i="40"/>
  <c r="X102" i="40" s="1"/>
  <c r="Q102" i="40"/>
  <c r="R102" i="40"/>
  <c r="U102" i="40"/>
  <c r="V102" i="40"/>
  <c r="Z102" i="40"/>
  <c r="AB102" i="40"/>
  <c r="AN102" i="40"/>
  <c r="AO102" i="40"/>
  <c r="AP102" i="40"/>
  <c r="P103" i="40"/>
  <c r="Q103" i="40"/>
  <c r="R103" i="40"/>
  <c r="U103" i="40"/>
  <c r="V103" i="40"/>
  <c r="X103" i="40"/>
  <c r="Z103" i="40"/>
  <c r="AB103" i="40"/>
  <c r="AC103" i="40"/>
  <c r="AN103" i="40"/>
  <c r="AO103" i="40"/>
  <c r="AP103" i="40"/>
  <c r="P104" i="40"/>
  <c r="Q104" i="40"/>
  <c r="R104" i="40"/>
  <c r="T104" i="40"/>
  <c r="U104" i="40"/>
  <c r="V104" i="40"/>
  <c r="X104" i="40"/>
  <c r="Y104" i="40"/>
  <c r="Z104" i="40"/>
  <c r="AB104" i="40"/>
  <c r="AC104" i="40"/>
  <c r="AD104" i="40"/>
  <c r="AN104" i="40"/>
  <c r="AO104" i="40"/>
  <c r="AP104" i="40"/>
  <c r="P105" i="40"/>
  <c r="Q105" i="40"/>
  <c r="R105" i="40"/>
  <c r="Z105" i="40"/>
  <c r="AN105" i="40"/>
  <c r="AO105" i="40"/>
  <c r="AP105" i="40"/>
  <c r="P106" i="40"/>
  <c r="X106" i="40" s="1"/>
  <c r="Q106" i="40"/>
  <c r="R106" i="40"/>
  <c r="U106" i="40"/>
  <c r="V106" i="40"/>
  <c r="Z106" i="40"/>
  <c r="AB106" i="40"/>
  <c r="AN106" i="40"/>
  <c r="AO106" i="40"/>
  <c r="AP106" i="40"/>
  <c r="P107" i="40"/>
  <c r="Q107" i="40"/>
  <c r="R107" i="40"/>
  <c r="U107" i="40"/>
  <c r="V107" i="40"/>
  <c r="X107" i="40"/>
  <c r="Z107" i="40"/>
  <c r="AB107" i="40"/>
  <c r="AC107" i="40"/>
  <c r="AN107" i="40"/>
  <c r="AO107" i="40"/>
  <c r="AP107" i="40"/>
  <c r="P108" i="40"/>
  <c r="Q108" i="40"/>
  <c r="R108" i="40"/>
  <c r="T108" i="40"/>
  <c r="U108" i="40"/>
  <c r="V108" i="40"/>
  <c r="X108" i="40"/>
  <c r="Y108" i="40"/>
  <c r="Z108" i="40"/>
  <c r="AB108" i="40"/>
  <c r="AC108" i="40"/>
  <c r="AD108" i="40"/>
  <c r="AN108" i="40"/>
  <c r="AO108" i="40"/>
  <c r="AP108" i="40"/>
  <c r="P109" i="40"/>
  <c r="Q109" i="40"/>
  <c r="R109" i="40"/>
  <c r="Z109" i="40"/>
  <c r="AN109" i="40"/>
  <c r="AO109" i="40"/>
  <c r="AP109" i="40"/>
  <c r="P110" i="40"/>
  <c r="X110" i="40" s="1"/>
  <c r="Q110" i="40"/>
  <c r="R110" i="40"/>
  <c r="U110" i="40"/>
  <c r="V110" i="40"/>
  <c r="Z110" i="40"/>
  <c r="AB110" i="40"/>
  <c r="AN110" i="40"/>
  <c r="AO110" i="40"/>
  <c r="AP110" i="40"/>
  <c r="P111" i="40"/>
  <c r="Q111" i="40"/>
  <c r="R111" i="40"/>
  <c r="U111" i="40"/>
  <c r="V111" i="40"/>
  <c r="X111" i="40"/>
  <c r="Z111" i="40"/>
  <c r="AB111" i="40"/>
  <c r="AC111" i="40"/>
  <c r="AN111" i="40"/>
  <c r="AO111" i="40"/>
  <c r="AP111" i="40"/>
  <c r="P112" i="40"/>
  <c r="Q112" i="40"/>
  <c r="R112" i="40"/>
  <c r="T112" i="40"/>
  <c r="U112" i="40"/>
  <c r="V112" i="40"/>
  <c r="X112" i="40"/>
  <c r="Y112" i="40"/>
  <c r="Z112" i="40"/>
  <c r="AB112" i="40"/>
  <c r="AC112" i="40"/>
  <c r="AD112" i="40"/>
  <c r="AN112" i="40"/>
  <c r="AO112" i="40"/>
  <c r="AP112" i="40"/>
  <c r="P113" i="40"/>
  <c r="Q113" i="40"/>
  <c r="R113" i="40"/>
  <c r="U113" i="40"/>
  <c r="Z113" i="40"/>
  <c r="AN113" i="40"/>
  <c r="AO113" i="40"/>
  <c r="AP113" i="40"/>
  <c r="P114" i="40"/>
  <c r="X114" i="40" s="1"/>
  <c r="Q114" i="40"/>
  <c r="R114" i="40"/>
  <c r="U114" i="40"/>
  <c r="V114" i="40"/>
  <c r="Z114" i="40"/>
  <c r="AB114" i="40"/>
  <c r="AN114" i="40"/>
  <c r="AO114" i="40"/>
  <c r="AP114" i="40"/>
  <c r="P115" i="40"/>
  <c r="Q115" i="40"/>
  <c r="R115" i="40"/>
  <c r="U115" i="40"/>
  <c r="V115" i="40"/>
  <c r="X115" i="40"/>
  <c r="Z115" i="40"/>
  <c r="AB115" i="40"/>
  <c r="AC115" i="40"/>
  <c r="AN115" i="40"/>
  <c r="AO115" i="40"/>
  <c r="AP115" i="40"/>
  <c r="P116" i="40"/>
  <c r="Q116" i="40"/>
  <c r="R116" i="40"/>
  <c r="T116" i="40"/>
  <c r="U116" i="40"/>
  <c r="V116" i="40"/>
  <c r="X116" i="40"/>
  <c r="Y116" i="40"/>
  <c r="Z116" i="40"/>
  <c r="AB116" i="40"/>
  <c r="AC116" i="40"/>
  <c r="AD116" i="40"/>
  <c r="AN116" i="40"/>
  <c r="AO116" i="40"/>
  <c r="AP116" i="40"/>
  <c r="P117" i="40"/>
  <c r="Q117" i="40"/>
  <c r="R117" i="40"/>
  <c r="U117" i="40"/>
  <c r="Z117" i="40"/>
  <c r="AN117" i="40"/>
  <c r="AO117" i="40"/>
  <c r="AP117" i="40"/>
  <c r="P118" i="40"/>
  <c r="X118" i="40" s="1"/>
  <c r="Q118" i="40"/>
  <c r="R118" i="40"/>
  <c r="U118" i="40"/>
  <c r="V118" i="40"/>
  <c r="Z118" i="40"/>
  <c r="AB118" i="40"/>
  <c r="AN118" i="40"/>
  <c r="AO118" i="40"/>
  <c r="AP118" i="40"/>
  <c r="P119" i="40"/>
  <c r="Q119" i="40"/>
  <c r="R119" i="40"/>
  <c r="U119" i="40"/>
  <c r="V119" i="40"/>
  <c r="X119" i="40"/>
  <c r="Z119" i="40"/>
  <c r="AB119" i="40"/>
  <c r="AC119" i="40"/>
  <c r="AN119" i="40"/>
  <c r="AO119" i="40"/>
  <c r="AP119" i="40"/>
  <c r="P120" i="40"/>
  <c r="Q120" i="40"/>
  <c r="R120" i="40"/>
  <c r="T120" i="40"/>
  <c r="U120" i="40"/>
  <c r="V120" i="40"/>
  <c r="X120" i="40"/>
  <c r="Y120" i="40"/>
  <c r="Z120" i="40"/>
  <c r="AB120" i="40"/>
  <c r="AC120" i="40"/>
  <c r="AD120" i="40"/>
  <c r="AN120" i="40"/>
  <c r="AO120" i="40"/>
  <c r="AP120" i="40"/>
  <c r="P121" i="40"/>
  <c r="Q121" i="40"/>
  <c r="R121" i="40"/>
  <c r="Z121" i="40"/>
  <c r="AN121" i="40"/>
  <c r="AO121" i="40"/>
  <c r="AP121" i="40"/>
  <c r="P122" i="40"/>
  <c r="X122" i="40" s="1"/>
  <c r="Q122" i="40"/>
  <c r="R122" i="40"/>
  <c r="U122" i="40"/>
  <c r="V122" i="40"/>
  <c r="Z122" i="40"/>
  <c r="AB122" i="40"/>
  <c r="AN122" i="40"/>
  <c r="AO122" i="40"/>
  <c r="AP122" i="40"/>
  <c r="P123" i="40"/>
  <c r="Q123" i="40"/>
  <c r="R123" i="40"/>
  <c r="U123" i="40"/>
  <c r="V123" i="40"/>
  <c r="X123" i="40"/>
  <c r="Z123" i="40"/>
  <c r="AB123" i="40"/>
  <c r="AC123" i="40"/>
  <c r="AN123" i="40"/>
  <c r="AO123" i="40"/>
  <c r="AP123" i="40"/>
  <c r="P124" i="40"/>
  <c r="Q124" i="40"/>
  <c r="R124" i="40"/>
  <c r="T124" i="40"/>
  <c r="U124" i="40"/>
  <c r="V124" i="40"/>
  <c r="X124" i="40"/>
  <c r="Y124" i="40"/>
  <c r="Z124" i="40"/>
  <c r="AB124" i="40"/>
  <c r="AC124" i="40"/>
  <c r="AD124" i="40"/>
  <c r="AN124" i="40"/>
  <c r="AO124" i="40"/>
  <c r="AP124" i="40"/>
  <c r="P125" i="40"/>
  <c r="Q125" i="40"/>
  <c r="R125" i="40"/>
  <c r="T125" i="40"/>
  <c r="U125" i="40"/>
  <c r="V125" i="40"/>
  <c r="X125" i="40"/>
  <c r="Y125" i="40"/>
  <c r="Z125" i="40"/>
  <c r="AB125" i="40"/>
  <c r="AC125" i="40"/>
  <c r="AD125" i="40"/>
  <c r="AN125" i="40"/>
  <c r="AO125" i="40"/>
  <c r="AP125" i="40"/>
  <c r="P126" i="40"/>
  <c r="Q126" i="40"/>
  <c r="R126" i="40"/>
  <c r="T126" i="40"/>
  <c r="U126" i="40"/>
  <c r="V126" i="40"/>
  <c r="X126" i="40"/>
  <c r="Y126" i="40"/>
  <c r="Z126" i="40"/>
  <c r="AB126" i="40"/>
  <c r="AC126" i="40"/>
  <c r="AD126" i="40"/>
  <c r="AN126" i="40"/>
  <c r="AO126" i="40"/>
  <c r="AP126" i="40"/>
  <c r="P127" i="40"/>
  <c r="Q127" i="40"/>
  <c r="R127" i="40"/>
  <c r="T127" i="40"/>
  <c r="U127" i="40"/>
  <c r="V127" i="40"/>
  <c r="X127" i="40"/>
  <c r="Y127" i="40"/>
  <c r="Z127" i="40"/>
  <c r="AB127" i="40"/>
  <c r="AC127" i="40"/>
  <c r="AD127" i="40"/>
  <c r="AN127" i="40"/>
  <c r="AO127" i="40"/>
  <c r="AP127" i="40"/>
  <c r="P128" i="40"/>
  <c r="Q128" i="40"/>
  <c r="R128" i="40"/>
  <c r="T128" i="40"/>
  <c r="U128" i="40"/>
  <c r="V128" i="40"/>
  <c r="X128" i="40"/>
  <c r="Y128" i="40"/>
  <c r="Z128" i="40"/>
  <c r="AB128" i="40"/>
  <c r="AC128" i="40"/>
  <c r="AD128" i="40"/>
  <c r="AN128" i="40"/>
  <c r="AO128" i="40"/>
  <c r="AP128" i="40"/>
  <c r="P129" i="40"/>
  <c r="Q129" i="40"/>
  <c r="R129" i="40"/>
  <c r="T129" i="40"/>
  <c r="U129" i="40"/>
  <c r="V129" i="40"/>
  <c r="X129" i="40"/>
  <c r="Y129" i="40"/>
  <c r="Z129" i="40"/>
  <c r="AB129" i="40"/>
  <c r="AC129" i="40"/>
  <c r="AD129" i="40"/>
  <c r="AN129" i="40"/>
  <c r="AO129" i="40"/>
  <c r="AP129" i="40"/>
  <c r="P130" i="40"/>
  <c r="Q130" i="40"/>
  <c r="R130" i="40"/>
  <c r="T130" i="40"/>
  <c r="U130" i="40"/>
  <c r="V130" i="40"/>
  <c r="X130" i="40"/>
  <c r="Y130" i="40"/>
  <c r="Z130" i="40"/>
  <c r="AB130" i="40"/>
  <c r="AC130" i="40"/>
  <c r="AD130" i="40"/>
  <c r="AN130" i="40"/>
  <c r="AO130" i="40"/>
  <c r="AP130" i="40"/>
  <c r="P131" i="40"/>
  <c r="Q131" i="40"/>
  <c r="R131" i="40"/>
  <c r="T131" i="40"/>
  <c r="U131" i="40"/>
  <c r="V131" i="40"/>
  <c r="X131" i="40"/>
  <c r="Y131" i="40"/>
  <c r="Z131" i="40"/>
  <c r="AB131" i="40"/>
  <c r="AC131" i="40"/>
  <c r="AD131" i="40"/>
  <c r="AN131" i="40"/>
  <c r="AO131" i="40"/>
  <c r="AP131" i="40"/>
  <c r="P132" i="40"/>
  <c r="Q132" i="40"/>
  <c r="R132" i="40"/>
  <c r="T132" i="40"/>
  <c r="U132" i="40"/>
  <c r="V132" i="40"/>
  <c r="X132" i="40"/>
  <c r="Y132" i="40"/>
  <c r="Z132" i="40"/>
  <c r="AB132" i="40"/>
  <c r="AC132" i="40"/>
  <c r="AD132" i="40"/>
  <c r="AN132" i="40"/>
  <c r="AO132" i="40"/>
  <c r="AP132" i="40"/>
  <c r="P133" i="40"/>
  <c r="Q133" i="40"/>
  <c r="R133" i="40"/>
  <c r="T133" i="40"/>
  <c r="U133" i="40"/>
  <c r="V133" i="40"/>
  <c r="X133" i="40"/>
  <c r="Y133" i="40"/>
  <c r="Z133" i="40"/>
  <c r="AB133" i="40"/>
  <c r="AC133" i="40"/>
  <c r="AD133" i="40"/>
  <c r="AN133" i="40"/>
  <c r="AO133" i="40"/>
  <c r="AP133" i="40"/>
  <c r="P134" i="40"/>
  <c r="Q134" i="40"/>
  <c r="R134" i="40"/>
  <c r="T134" i="40"/>
  <c r="U134" i="40"/>
  <c r="V134" i="40"/>
  <c r="X134" i="40"/>
  <c r="Y134" i="40"/>
  <c r="Z134" i="40"/>
  <c r="AB134" i="40"/>
  <c r="AC134" i="40"/>
  <c r="AD134" i="40"/>
  <c r="AN134" i="40"/>
  <c r="AO134" i="40"/>
  <c r="AP134" i="40"/>
  <c r="P135" i="40"/>
  <c r="Q135" i="40"/>
  <c r="R135" i="40"/>
  <c r="T135" i="40"/>
  <c r="U135" i="40"/>
  <c r="V135" i="40"/>
  <c r="X135" i="40"/>
  <c r="Y135" i="40"/>
  <c r="Z135" i="40"/>
  <c r="AB135" i="40"/>
  <c r="AC135" i="40"/>
  <c r="AD135" i="40"/>
  <c r="AN135" i="40"/>
  <c r="AO135" i="40"/>
  <c r="AP135" i="40"/>
  <c r="P136" i="40"/>
  <c r="Q136" i="40"/>
  <c r="R136" i="40"/>
  <c r="T136" i="40"/>
  <c r="U136" i="40"/>
  <c r="V136" i="40"/>
  <c r="X136" i="40"/>
  <c r="Y136" i="40"/>
  <c r="Z136" i="40"/>
  <c r="AB136" i="40"/>
  <c r="AC136" i="40"/>
  <c r="AD136" i="40"/>
  <c r="AN136" i="40"/>
  <c r="AO136" i="40"/>
  <c r="AP136" i="40"/>
  <c r="P137" i="40"/>
  <c r="Q137" i="40"/>
  <c r="R137" i="40"/>
  <c r="T137" i="40"/>
  <c r="U137" i="40"/>
  <c r="V137" i="40"/>
  <c r="X137" i="40"/>
  <c r="Y137" i="40"/>
  <c r="Z137" i="40"/>
  <c r="AB137" i="40"/>
  <c r="AC137" i="40"/>
  <c r="AD137" i="40"/>
  <c r="AN137" i="40"/>
  <c r="AO137" i="40"/>
  <c r="AP137" i="40"/>
  <c r="P138" i="40"/>
  <c r="Q138" i="40"/>
  <c r="R138" i="40"/>
  <c r="T138" i="40"/>
  <c r="U138" i="40"/>
  <c r="V138" i="40"/>
  <c r="X138" i="40"/>
  <c r="Y138" i="40"/>
  <c r="Z138" i="40"/>
  <c r="AB138" i="40"/>
  <c r="AC138" i="40"/>
  <c r="AD138" i="40"/>
  <c r="AN138" i="40"/>
  <c r="AO138" i="40"/>
  <c r="AP138" i="40"/>
  <c r="P139" i="40"/>
  <c r="Q139" i="40"/>
  <c r="R139" i="40"/>
  <c r="T139" i="40"/>
  <c r="U139" i="40"/>
  <c r="V139" i="40"/>
  <c r="X139" i="40"/>
  <c r="Y139" i="40"/>
  <c r="Z139" i="40"/>
  <c r="AB139" i="40"/>
  <c r="AC139" i="40"/>
  <c r="AD139" i="40"/>
  <c r="AN139" i="40"/>
  <c r="AO139" i="40"/>
  <c r="AP139" i="40"/>
  <c r="P140" i="40"/>
  <c r="Q140" i="40"/>
  <c r="R140" i="40"/>
  <c r="T140" i="40"/>
  <c r="U140" i="40"/>
  <c r="V140" i="40"/>
  <c r="X140" i="40"/>
  <c r="Y140" i="40"/>
  <c r="Z140" i="40"/>
  <c r="AB140" i="40"/>
  <c r="AC140" i="40"/>
  <c r="AD140" i="40"/>
  <c r="AN140" i="40"/>
  <c r="AO140" i="40"/>
  <c r="AP140" i="40"/>
  <c r="P141" i="40"/>
  <c r="Q141" i="40"/>
  <c r="R141" i="40"/>
  <c r="T141" i="40"/>
  <c r="U141" i="40"/>
  <c r="V141" i="40"/>
  <c r="X141" i="40"/>
  <c r="Y141" i="40"/>
  <c r="Z141" i="40"/>
  <c r="AB141" i="40"/>
  <c r="AC141" i="40"/>
  <c r="AD141" i="40"/>
  <c r="AN141" i="40"/>
  <c r="AO141" i="40"/>
  <c r="AP141" i="40"/>
  <c r="P142" i="40"/>
  <c r="Q142" i="40"/>
  <c r="R142" i="40"/>
  <c r="T142" i="40"/>
  <c r="U142" i="40"/>
  <c r="V142" i="40"/>
  <c r="X142" i="40"/>
  <c r="Y142" i="40"/>
  <c r="Z142" i="40"/>
  <c r="AB142" i="40"/>
  <c r="AC142" i="40"/>
  <c r="AD142" i="40"/>
  <c r="AN142" i="40"/>
  <c r="AO142" i="40"/>
  <c r="AP142" i="40"/>
  <c r="P143" i="40"/>
  <c r="Q143" i="40"/>
  <c r="R143" i="40"/>
  <c r="T143" i="40"/>
  <c r="U143" i="40"/>
  <c r="V143" i="40"/>
  <c r="X143" i="40"/>
  <c r="Y143" i="40"/>
  <c r="Z143" i="40"/>
  <c r="AB143" i="40"/>
  <c r="AC143" i="40"/>
  <c r="AD143" i="40"/>
  <c r="AN143" i="40"/>
  <c r="AO143" i="40"/>
  <c r="AP143" i="40"/>
  <c r="P144" i="40"/>
  <c r="Q144" i="40"/>
  <c r="R144" i="40"/>
  <c r="T144" i="40"/>
  <c r="U144" i="40"/>
  <c r="V144" i="40"/>
  <c r="X144" i="40"/>
  <c r="Y144" i="40"/>
  <c r="Z144" i="40"/>
  <c r="AB144" i="40"/>
  <c r="AC144" i="40"/>
  <c r="AD144" i="40"/>
  <c r="AN144" i="40"/>
  <c r="AO144" i="40"/>
  <c r="AP144" i="40"/>
  <c r="P145" i="40"/>
  <c r="Q145" i="40"/>
  <c r="R145" i="40"/>
  <c r="T145" i="40"/>
  <c r="U145" i="40"/>
  <c r="V145" i="40"/>
  <c r="X145" i="40"/>
  <c r="Y145" i="40"/>
  <c r="Z145" i="40"/>
  <c r="AB145" i="40"/>
  <c r="AC145" i="40"/>
  <c r="AD145" i="40"/>
  <c r="AN145" i="40"/>
  <c r="AO145" i="40"/>
  <c r="AP145" i="40"/>
  <c r="P146" i="40"/>
  <c r="Q146" i="40"/>
  <c r="R146" i="40"/>
  <c r="T146" i="40"/>
  <c r="U146" i="40"/>
  <c r="V146" i="40"/>
  <c r="X146" i="40"/>
  <c r="Y146" i="40"/>
  <c r="Z146" i="40"/>
  <c r="AB146" i="40"/>
  <c r="AC146" i="40"/>
  <c r="AD146" i="40"/>
  <c r="AN146" i="40"/>
  <c r="AO146" i="40"/>
  <c r="AP146" i="40"/>
  <c r="P147" i="40"/>
  <c r="Q147" i="40"/>
  <c r="R147" i="40"/>
  <c r="T147" i="40"/>
  <c r="U147" i="40"/>
  <c r="V147" i="40"/>
  <c r="X147" i="40"/>
  <c r="Y147" i="40"/>
  <c r="Z147" i="40"/>
  <c r="AB147" i="40"/>
  <c r="AC147" i="40"/>
  <c r="AD147" i="40"/>
  <c r="AN147" i="40"/>
  <c r="AO147" i="40"/>
  <c r="AP147" i="40"/>
  <c r="P148" i="40"/>
  <c r="Q148" i="40"/>
  <c r="R148" i="40"/>
  <c r="T148" i="40"/>
  <c r="U148" i="40"/>
  <c r="V148" i="40"/>
  <c r="X148" i="40"/>
  <c r="Y148" i="40"/>
  <c r="Z148" i="40"/>
  <c r="AB148" i="40"/>
  <c r="AC148" i="40"/>
  <c r="AD148" i="40"/>
  <c r="AN148" i="40"/>
  <c r="AO148" i="40"/>
  <c r="AP148" i="40"/>
  <c r="P149" i="40"/>
  <c r="Q149" i="40"/>
  <c r="R149" i="40"/>
  <c r="T149" i="40"/>
  <c r="U149" i="40"/>
  <c r="V149" i="40"/>
  <c r="X149" i="40"/>
  <c r="Y149" i="40"/>
  <c r="Z149" i="40"/>
  <c r="AB149" i="40"/>
  <c r="AC149" i="40"/>
  <c r="AD149" i="40"/>
  <c r="AN149" i="40"/>
  <c r="AO149" i="40"/>
  <c r="AP149" i="40"/>
  <c r="P150" i="40"/>
  <c r="Q150" i="40"/>
  <c r="R150" i="40"/>
  <c r="T150" i="40"/>
  <c r="U150" i="40"/>
  <c r="V150" i="40"/>
  <c r="X150" i="40"/>
  <c r="Y150" i="40"/>
  <c r="Z150" i="40"/>
  <c r="AB150" i="40"/>
  <c r="AC150" i="40"/>
  <c r="AD150" i="40"/>
  <c r="AN150" i="40"/>
  <c r="AO150" i="40"/>
  <c r="AP150" i="40"/>
  <c r="P151" i="40"/>
  <c r="Q151" i="40"/>
  <c r="R151" i="40"/>
  <c r="T151" i="40"/>
  <c r="U151" i="40"/>
  <c r="V151" i="40"/>
  <c r="X151" i="40"/>
  <c r="Y151" i="40"/>
  <c r="Z151" i="40"/>
  <c r="AB151" i="40"/>
  <c r="AC151" i="40"/>
  <c r="AD151" i="40"/>
  <c r="AN151" i="40"/>
  <c r="AO151" i="40"/>
  <c r="AP151" i="40"/>
  <c r="P152" i="40"/>
  <c r="Q152" i="40"/>
  <c r="R152" i="40"/>
  <c r="T152" i="40"/>
  <c r="U152" i="40"/>
  <c r="V152" i="40"/>
  <c r="X152" i="40"/>
  <c r="Y152" i="40"/>
  <c r="Z152" i="40"/>
  <c r="AB152" i="40"/>
  <c r="AC152" i="40"/>
  <c r="AD152" i="40"/>
  <c r="AN152" i="40"/>
  <c r="AO152" i="40"/>
  <c r="AP152" i="40"/>
  <c r="P153" i="40"/>
  <c r="Q153" i="40"/>
  <c r="R153" i="40"/>
  <c r="T153" i="40"/>
  <c r="U153" i="40"/>
  <c r="V153" i="40"/>
  <c r="X153" i="40"/>
  <c r="Y153" i="40"/>
  <c r="Z153" i="40"/>
  <c r="AB153" i="40"/>
  <c r="AC153" i="40"/>
  <c r="AD153" i="40"/>
  <c r="AN153" i="40"/>
  <c r="AO153" i="40"/>
  <c r="AP153" i="40"/>
  <c r="P154" i="40"/>
  <c r="Q154" i="40"/>
  <c r="R154" i="40"/>
  <c r="T154" i="40"/>
  <c r="U154" i="40"/>
  <c r="V154" i="40"/>
  <c r="X154" i="40"/>
  <c r="Y154" i="40"/>
  <c r="Z154" i="40"/>
  <c r="AB154" i="40"/>
  <c r="AC154" i="40"/>
  <c r="AD154" i="40"/>
  <c r="AN154" i="40"/>
  <c r="AO154" i="40"/>
  <c r="AP154" i="40"/>
  <c r="P155" i="40"/>
  <c r="Q155" i="40"/>
  <c r="R155" i="40"/>
  <c r="T155" i="40"/>
  <c r="U155" i="40"/>
  <c r="V155" i="40"/>
  <c r="X155" i="40"/>
  <c r="Y155" i="40"/>
  <c r="Z155" i="40"/>
  <c r="AB155" i="40"/>
  <c r="AC155" i="40"/>
  <c r="AD155" i="40"/>
  <c r="AN155" i="40"/>
  <c r="AO155" i="40"/>
  <c r="AP155" i="40"/>
  <c r="P156" i="40"/>
  <c r="Q156" i="40"/>
  <c r="R156" i="40"/>
  <c r="T156" i="40"/>
  <c r="U156" i="40"/>
  <c r="V156" i="40"/>
  <c r="X156" i="40"/>
  <c r="Y156" i="40"/>
  <c r="Z156" i="40"/>
  <c r="AB156" i="40"/>
  <c r="AC156" i="40"/>
  <c r="AD156" i="40"/>
  <c r="AN156" i="40"/>
  <c r="AO156" i="40"/>
  <c r="AP156" i="40"/>
  <c r="P157" i="40"/>
  <c r="Q157" i="40"/>
  <c r="R157" i="40"/>
  <c r="T157" i="40"/>
  <c r="U157" i="40"/>
  <c r="V157" i="40"/>
  <c r="X157" i="40"/>
  <c r="Y157" i="40"/>
  <c r="Z157" i="40"/>
  <c r="AB157" i="40"/>
  <c r="AC157" i="40"/>
  <c r="AD157" i="40"/>
  <c r="AN157" i="40"/>
  <c r="AO157" i="40"/>
  <c r="AP157" i="40"/>
  <c r="P158" i="40"/>
  <c r="Q158" i="40"/>
  <c r="R158" i="40"/>
  <c r="T158" i="40"/>
  <c r="U158" i="40"/>
  <c r="V158" i="40"/>
  <c r="X158" i="40"/>
  <c r="Y158" i="40"/>
  <c r="Z158" i="40"/>
  <c r="AB158" i="40"/>
  <c r="AC158" i="40"/>
  <c r="AD158" i="40"/>
  <c r="AN158" i="40"/>
  <c r="AO158" i="40"/>
  <c r="AP158" i="40"/>
  <c r="P159" i="40"/>
  <c r="Q159" i="40"/>
  <c r="R159" i="40"/>
  <c r="T159" i="40"/>
  <c r="U159" i="40"/>
  <c r="V159" i="40"/>
  <c r="X159" i="40"/>
  <c r="Y159" i="40"/>
  <c r="Z159" i="40"/>
  <c r="AB159" i="40"/>
  <c r="AC159" i="40"/>
  <c r="AD159" i="40"/>
  <c r="AN159" i="40"/>
  <c r="AO159" i="40"/>
  <c r="AP159" i="40"/>
  <c r="P160" i="40"/>
  <c r="Q160" i="40"/>
  <c r="R160" i="40"/>
  <c r="T160" i="40"/>
  <c r="U160" i="40"/>
  <c r="V160" i="40"/>
  <c r="X160" i="40"/>
  <c r="Y160" i="40"/>
  <c r="Z160" i="40"/>
  <c r="AB160" i="40"/>
  <c r="AC160" i="40"/>
  <c r="AD160" i="40"/>
  <c r="AN160" i="40"/>
  <c r="AO160" i="40"/>
  <c r="AP160" i="40"/>
  <c r="P161" i="40"/>
  <c r="Q161" i="40"/>
  <c r="R161" i="40"/>
  <c r="T161" i="40"/>
  <c r="U161" i="40"/>
  <c r="V161" i="40"/>
  <c r="X161" i="40"/>
  <c r="Y161" i="40"/>
  <c r="Z161" i="40"/>
  <c r="AB161" i="40"/>
  <c r="AC161" i="40"/>
  <c r="AD161" i="40"/>
  <c r="AN161" i="40"/>
  <c r="AO161" i="40"/>
  <c r="AP161" i="40"/>
  <c r="P162" i="40"/>
  <c r="Q162" i="40"/>
  <c r="R162" i="40"/>
  <c r="T162" i="40"/>
  <c r="U162" i="40"/>
  <c r="V162" i="40"/>
  <c r="X162" i="40"/>
  <c r="Y162" i="40"/>
  <c r="Z162" i="40"/>
  <c r="AB162" i="40"/>
  <c r="AC162" i="40"/>
  <c r="AD162" i="40"/>
  <c r="AN162" i="40"/>
  <c r="AO162" i="40"/>
  <c r="AP162" i="40"/>
  <c r="P163" i="40"/>
  <c r="Q163" i="40"/>
  <c r="R163" i="40"/>
  <c r="T163" i="40"/>
  <c r="U163" i="40"/>
  <c r="V163" i="40"/>
  <c r="X163" i="40"/>
  <c r="Y163" i="40"/>
  <c r="Z163" i="40"/>
  <c r="AB163" i="40"/>
  <c r="AC163" i="40"/>
  <c r="AD163" i="40"/>
  <c r="AN163" i="40"/>
  <c r="AO163" i="40"/>
  <c r="AP163" i="40"/>
  <c r="P164" i="40"/>
  <c r="Q164" i="40"/>
  <c r="R164" i="40"/>
  <c r="T164" i="40"/>
  <c r="U164" i="40"/>
  <c r="V164" i="40"/>
  <c r="X164" i="40"/>
  <c r="Y164" i="40"/>
  <c r="Z164" i="40"/>
  <c r="AB164" i="40"/>
  <c r="AC164" i="40"/>
  <c r="AD164" i="40"/>
  <c r="AN164" i="40"/>
  <c r="AO164" i="40"/>
  <c r="AP164" i="40"/>
  <c r="P165" i="40"/>
  <c r="Q165" i="40"/>
  <c r="R165" i="40"/>
  <c r="T165" i="40"/>
  <c r="U165" i="40"/>
  <c r="V165" i="40"/>
  <c r="X165" i="40"/>
  <c r="Y165" i="40"/>
  <c r="Z165" i="40"/>
  <c r="AB165" i="40"/>
  <c r="AC165" i="40"/>
  <c r="AD165" i="40"/>
  <c r="AN165" i="40"/>
  <c r="AO165" i="40"/>
  <c r="AP165" i="40"/>
  <c r="P166" i="40"/>
  <c r="Q166" i="40"/>
  <c r="R166" i="40"/>
  <c r="T166" i="40"/>
  <c r="U166" i="40"/>
  <c r="V166" i="40"/>
  <c r="X166" i="40"/>
  <c r="Y166" i="40"/>
  <c r="Z166" i="40"/>
  <c r="AB166" i="40"/>
  <c r="AC166" i="40"/>
  <c r="AD166" i="40"/>
  <c r="AN166" i="40"/>
  <c r="AO166" i="40"/>
  <c r="AP166" i="40"/>
  <c r="P167" i="40"/>
  <c r="Q167" i="40"/>
  <c r="R167" i="40"/>
  <c r="T167" i="40"/>
  <c r="U167" i="40"/>
  <c r="V167" i="40"/>
  <c r="X167" i="40"/>
  <c r="Y167" i="40"/>
  <c r="Z167" i="40"/>
  <c r="AB167" i="40"/>
  <c r="AC167" i="40"/>
  <c r="AD167" i="40"/>
  <c r="AN167" i="40"/>
  <c r="AO167" i="40"/>
  <c r="AP167" i="40"/>
  <c r="P168" i="40"/>
  <c r="Q168" i="40"/>
  <c r="R168" i="40"/>
  <c r="T168" i="40"/>
  <c r="U168" i="40"/>
  <c r="V168" i="40"/>
  <c r="X168" i="40"/>
  <c r="Y168" i="40"/>
  <c r="Z168" i="40"/>
  <c r="AB168" i="40"/>
  <c r="AC168" i="40"/>
  <c r="AD168" i="40"/>
  <c r="AN168" i="40"/>
  <c r="AO168" i="40"/>
  <c r="AP168" i="40"/>
  <c r="P169" i="40"/>
  <c r="Q169" i="40"/>
  <c r="R169" i="40"/>
  <c r="T169" i="40"/>
  <c r="U169" i="40"/>
  <c r="V169" i="40"/>
  <c r="X169" i="40"/>
  <c r="Y169" i="40"/>
  <c r="Z169" i="40"/>
  <c r="AB169" i="40"/>
  <c r="AC169" i="40"/>
  <c r="AD169" i="40"/>
  <c r="AN169" i="40"/>
  <c r="AO169" i="40"/>
  <c r="AP169" i="40"/>
  <c r="P170" i="40"/>
  <c r="Q170" i="40"/>
  <c r="R170" i="40"/>
  <c r="T170" i="40"/>
  <c r="U170" i="40"/>
  <c r="V170" i="40"/>
  <c r="X170" i="40"/>
  <c r="Y170" i="40"/>
  <c r="Z170" i="40"/>
  <c r="AB170" i="40"/>
  <c r="AC170" i="40"/>
  <c r="AD170" i="40"/>
  <c r="AN170" i="40"/>
  <c r="AO170" i="40"/>
  <c r="AP170" i="40"/>
  <c r="P171" i="40"/>
  <c r="Q171" i="40"/>
  <c r="R171" i="40"/>
  <c r="T171" i="40"/>
  <c r="U171" i="40"/>
  <c r="V171" i="40"/>
  <c r="X171" i="40"/>
  <c r="Y171" i="40"/>
  <c r="Z171" i="40"/>
  <c r="AB171" i="40"/>
  <c r="AC171" i="40"/>
  <c r="AD171" i="40"/>
  <c r="AN171" i="40"/>
  <c r="AO171" i="40"/>
  <c r="AP171" i="40"/>
  <c r="P172" i="40"/>
  <c r="Q172" i="40"/>
  <c r="R172" i="40"/>
  <c r="T172" i="40"/>
  <c r="U172" i="40"/>
  <c r="V172" i="40"/>
  <c r="X172" i="40"/>
  <c r="Y172" i="40"/>
  <c r="Z172" i="40"/>
  <c r="AB172" i="40"/>
  <c r="AC172" i="40"/>
  <c r="AD172" i="40"/>
  <c r="AN172" i="40"/>
  <c r="AO172" i="40"/>
  <c r="AP172" i="40"/>
  <c r="P173" i="40"/>
  <c r="Q173" i="40"/>
  <c r="R173" i="40"/>
  <c r="T173" i="40"/>
  <c r="U173" i="40"/>
  <c r="V173" i="40"/>
  <c r="X173" i="40"/>
  <c r="Y173" i="40"/>
  <c r="Z173" i="40"/>
  <c r="AB173" i="40"/>
  <c r="AC173" i="40"/>
  <c r="AD173" i="40"/>
  <c r="AN173" i="40"/>
  <c r="AO173" i="40"/>
  <c r="AP173" i="40"/>
  <c r="P174" i="40"/>
  <c r="Q174" i="40"/>
  <c r="R174" i="40"/>
  <c r="T174" i="40"/>
  <c r="U174" i="40"/>
  <c r="V174" i="40"/>
  <c r="X174" i="40"/>
  <c r="Y174" i="40"/>
  <c r="Z174" i="40"/>
  <c r="AB174" i="40"/>
  <c r="AC174" i="40"/>
  <c r="AD174" i="40"/>
  <c r="AN174" i="40"/>
  <c r="AO174" i="40"/>
  <c r="AP174" i="40"/>
  <c r="P175" i="40"/>
  <c r="Q175" i="40"/>
  <c r="R175" i="40"/>
  <c r="T175" i="40"/>
  <c r="U175" i="40"/>
  <c r="V175" i="40"/>
  <c r="X175" i="40"/>
  <c r="Y175" i="40"/>
  <c r="Z175" i="40"/>
  <c r="AB175" i="40"/>
  <c r="AC175" i="40"/>
  <c r="AD175" i="40"/>
  <c r="AN175" i="40"/>
  <c r="AO175" i="40"/>
  <c r="AP175" i="40"/>
  <c r="P176" i="40"/>
  <c r="Q176" i="40"/>
  <c r="R176" i="40"/>
  <c r="T176" i="40"/>
  <c r="U176" i="40"/>
  <c r="V176" i="40"/>
  <c r="X176" i="40"/>
  <c r="Y176" i="40"/>
  <c r="Z176" i="40"/>
  <c r="AB176" i="40"/>
  <c r="AC176" i="40"/>
  <c r="AD176" i="40"/>
  <c r="AN176" i="40"/>
  <c r="AO176" i="40"/>
  <c r="AP176" i="40"/>
  <c r="P177" i="40"/>
  <c r="Q177" i="40"/>
  <c r="R177" i="40"/>
  <c r="T177" i="40"/>
  <c r="U177" i="40"/>
  <c r="V177" i="40"/>
  <c r="X177" i="40"/>
  <c r="Y177" i="40"/>
  <c r="Z177" i="40"/>
  <c r="AB177" i="40"/>
  <c r="AC177" i="40"/>
  <c r="AD177" i="40"/>
  <c r="AN177" i="40"/>
  <c r="AO177" i="40"/>
  <c r="AP177" i="40"/>
  <c r="P178" i="40"/>
  <c r="Q178" i="40"/>
  <c r="R178" i="40"/>
  <c r="AN178" i="40"/>
  <c r="AO178" i="40"/>
  <c r="AP178" i="40"/>
  <c r="P179" i="40"/>
  <c r="Z179" i="40" s="1"/>
  <c r="Q179" i="40"/>
  <c r="R179" i="40"/>
  <c r="U179" i="40"/>
  <c r="V179" i="40"/>
  <c r="AB179" i="40"/>
  <c r="AN179" i="40"/>
  <c r="AO179" i="40"/>
  <c r="AP179" i="40"/>
  <c r="P180" i="40"/>
  <c r="Q180" i="40"/>
  <c r="R180" i="40"/>
  <c r="T180" i="40"/>
  <c r="U180" i="40"/>
  <c r="V180" i="40"/>
  <c r="X180" i="40"/>
  <c r="Y180" i="40"/>
  <c r="Z180" i="40"/>
  <c r="AB180" i="40"/>
  <c r="AC180" i="40"/>
  <c r="AD180" i="40"/>
  <c r="AN180" i="40"/>
  <c r="AO180" i="40"/>
  <c r="AP180" i="40"/>
  <c r="P181" i="40"/>
  <c r="Q181" i="40"/>
  <c r="R181" i="40"/>
  <c r="T181" i="40"/>
  <c r="U181" i="40"/>
  <c r="X181" i="40"/>
  <c r="Y181" i="40"/>
  <c r="Z181" i="40"/>
  <c r="AC181" i="40"/>
  <c r="AD181" i="40"/>
  <c r="AN181" i="40"/>
  <c r="AO181" i="40"/>
  <c r="AP181" i="40"/>
  <c r="P182" i="40"/>
  <c r="Y182" i="40" s="1"/>
  <c r="Q182" i="40"/>
  <c r="R182" i="40"/>
  <c r="T182" i="40"/>
  <c r="U182" i="40"/>
  <c r="AD182" i="40"/>
  <c r="AN182" i="40"/>
  <c r="AO182" i="40"/>
  <c r="AP182" i="40"/>
  <c r="P183" i="40"/>
  <c r="Q183" i="40"/>
  <c r="R183" i="40"/>
  <c r="U183" i="40"/>
  <c r="V183" i="40"/>
  <c r="Z183" i="40"/>
  <c r="AB183" i="40"/>
  <c r="AN183" i="40"/>
  <c r="AO183" i="40"/>
  <c r="AP183" i="40"/>
  <c r="P184" i="40"/>
  <c r="Q184" i="40"/>
  <c r="R184" i="40"/>
  <c r="T184" i="40"/>
  <c r="U184" i="40"/>
  <c r="V184" i="40"/>
  <c r="X184" i="40"/>
  <c r="Y184" i="40"/>
  <c r="Z184" i="40"/>
  <c r="AB184" i="40"/>
  <c r="AC184" i="40"/>
  <c r="AD184" i="40"/>
  <c r="AN184" i="40"/>
  <c r="AO184" i="40"/>
  <c r="AP184" i="40"/>
  <c r="P185" i="40"/>
  <c r="Q185" i="40"/>
  <c r="R185" i="40"/>
  <c r="T185" i="40"/>
  <c r="U185" i="40"/>
  <c r="X185" i="40"/>
  <c r="Y185" i="40"/>
  <c r="Z185" i="40"/>
  <c r="AC185" i="40"/>
  <c r="AD185" i="40"/>
  <c r="AN185" i="40"/>
  <c r="AO185" i="40"/>
  <c r="AP185" i="40"/>
  <c r="P186" i="40"/>
  <c r="Q186" i="40"/>
  <c r="R186" i="40"/>
  <c r="T186" i="40"/>
  <c r="U186" i="40"/>
  <c r="Y186" i="40"/>
  <c r="Z186" i="40"/>
  <c r="AD186" i="40"/>
  <c r="AN186" i="40"/>
  <c r="AO186" i="40"/>
  <c r="AP186" i="40"/>
  <c r="P187" i="40"/>
  <c r="Q187" i="40"/>
  <c r="R187" i="40"/>
  <c r="V187" i="40"/>
  <c r="Z187" i="40"/>
  <c r="AB187" i="40"/>
  <c r="AN187" i="40"/>
  <c r="AO187" i="40"/>
  <c r="AP187" i="40"/>
  <c r="P188" i="40"/>
  <c r="Q188" i="40"/>
  <c r="R188" i="40"/>
  <c r="T188" i="40"/>
  <c r="U188" i="40"/>
  <c r="V188" i="40"/>
  <c r="X188" i="40"/>
  <c r="Y188" i="40"/>
  <c r="Z188" i="40"/>
  <c r="AB188" i="40"/>
  <c r="AC188" i="40"/>
  <c r="AD188" i="40"/>
  <c r="AN188" i="40"/>
  <c r="AO188" i="40"/>
  <c r="AP188" i="40"/>
  <c r="P189" i="40"/>
  <c r="Q189" i="40"/>
  <c r="R189" i="40"/>
  <c r="T189" i="40"/>
  <c r="U189" i="40"/>
  <c r="X189" i="40"/>
  <c r="Y189" i="40"/>
  <c r="Z189" i="40"/>
  <c r="AC189" i="40"/>
  <c r="AD189" i="40"/>
  <c r="AN189" i="40"/>
  <c r="AO189" i="40"/>
  <c r="AP189" i="40"/>
  <c r="P190" i="40"/>
  <c r="Q190" i="40"/>
  <c r="R190" i="40"/>
  <c r="U190" i="40"/>
  <c r="Y190" i="40"/>
  <c r="Z190" i="40"/>
  <c r="AN190" i="40"/>
  <c r="AO190" i="40"/>
  <c r="AP190" i="40"/>
  <c r="P191" i="40"/>
  <c r="Q191" i="40"/>
  <c r="R191" i="40"/>
  <c r="V191" i="40"/>
  <c r="AN191" i="40"/>
  <c r="AO191" i="40"/>
  <c r="AP191" i="40"/>
  <c r="P192" i="40"/>
  <c r="Q192" i="40"/>
  <c r="R192" i="40"/>
  <c r="T192" i="40"/>
  <c r="U192" i="40"/>
  <c r="V192" i="40"/>
  <c r="X192" i="40"/>
  <c r="Y192" i="40"/>
  <c r="Z192" i="40"/>
  <c r="AB192" i="40"/>
  <c r="AC192" i="40"/>
  <c r="AD192" i="40"/>
  <c r="AN192" i="40"/>
  <c r="AO192" i="40"/>
  <c r="AP192" i="40"/>
  <c r="P193" i="40"/>
  <c r="Q193" i="40"/>
  <c r="R193" i="40"/>
  <c r="T193" i="40"/>
  <c r="U193" i="40"/>
  <c r="X193" i="40"/>
  <c r="Y193" i="40"/>
  <c r="Z193" i="40"/>
  <c r="AC193" i="40"/>
  <c r="AD193" i="40"/>
  <c r="AN193" i="40"/>
  <c r="AO193" i="40"/>
  <c r="AP193" i="40"/>
  <c r="P194" i="40"/>
  <c r="Q194" i="40"/>
  <c r="R194" i="40"/>
  <c r="U194" i="40"/>
  <c r="AN194" i="40"/>
  <c r="AO194" i="40"/>
  <c r="AP194" i="40"/>
  <c r="P195" i="40"/>
  <c r="Z195" i="40" s="1"/>
  <c r="Q195" i="40"/>
  <c r="R195" i="40"/>
  <c r="U195" i="40"/>
  <c r="V195" i="40"/>
  <c r="AN195" i="40"/>
  <c r="AO195" i="40"/>
  <c r="AP195" i="40"/>
  <c r="P196" i="40"/>
  <c r="Q196" i="40"/>
  <c r="R196" i="40"/>
  <c r="T196" i="40"/>
  <c r="U196" i="40"/>
  <c r="V196" i="40"/>
  <c r="X196" i="40"/>
  <c r="Y196" i="40"/>
  <c r="Z196" i="40"/>
  <c r="AB196" i="40"/>
  <c r="AC196" i="40"/>
  <c r="AD196" i="40"/>
  <c r="AN196" i="40"/>
  <c r="AO196" i="40"/>
  <c r="AP196" i="40"/>
  <c r="P197" i="40"/>
  <c r="Q197" i="40"/>
  <c r="R197" i="40"/>
  <c r="T197" i="40"/>
  <c r="U197" i="40"/>
  <c r="X197" i="40"/>
  <c r="Y197" i="40"/>
  <c r="Z197" i="40"/>
  <c r="AC197" i="40"/>
  <c r="AD197" i="40"/>
  <c r="AN197" i="40"/>
  <c r="AO197" i="40"/>
  <c r="AP197" i="40"/>
  <c r="P198" i="40"/>
  <c r="Y198" i="40" s="1"/>
  <c r="Q198" i="40"/>
  <c r="R198" i="40"/>
  <c r="T198" i="40"/>
  <c r="U198" i="40"/>
  <c r="AD198" i="40"/>
  <c r="AN198" i="40"/>
  <c r="AO198" i="40"/>
  <c r="AP198" i="40"/>
  <c r="P199" i="40"/>
  <c r="Q199" i="40"/>
  <c r="R199" i="40"/>
  <c r="U199" i="40"/>
  <c r="V199" i="40"/>
  <c r="Z199" i="40"/>
  <c r="AB199" i="40"/>
  <c r="AN199" i="40"/>
  <c r="AO199" i="40"/>
  <c r="AP199" i="40"/>
  <c r="P200" i="40"/>
  <c r="Q200" i="40"/>
  <c r="R200" i="40"/>
  <c r="T200" i="40"/>
  <c r="U200" i="40"/>
  <c r="V200" i="40"/>
  <c r="X200" i="40"/>
  <c r="Y200" i="40"/>
  <c r="Z200" i="40"/>
  <c r="AB200" i="40"/>
  <c r="AC200" i="40"/>
  <c r="AD200" i="40"/>
  <c r="AN200" i="40"/>
  <c r="AO200" i="40"/>
  <c r="AP200" i="40"/>
  <c r="P201" i="40"/>
  <c r="Q201" i="40"/>
  <c r="R201" i="40"/>
  <c r="T201" i="40"/>
  <c r="U201" i="40"/>
  <c r="X201" i="40"/>
  <c r="Y201" i="40"/>
  <c r="Z201" i="40"/>
  <c r="AC201" i="40"/>
  <c r="AD201" i="40"/>
  <c r="AN201" i="40"/>
  <c r="AO201" i="40"/>
  <c r="AP201" i="40"/>
  <c r="P202" i="40"/>
  <c r="Q202" i="40"/>
  <c r="R202" i="40"/>
  <c r="T202" i="40"/>
  <c r="U202" i="40"/>
  <c r="Y202" i="40"/>
  <c r="Z202" i="40"/>
  <c r="AD202" i="40"/>
  <c r="AN202" i="40"/>
  <c r="AO202" i="40"/>
  <c r="AP202" i="40"/>
  <c r="P203" i="40"/>
  <c r="Q203" i="40"/>
  <c r="R203" i="40"/>
  <c r="V203" i="40"/>
  <c r="Z203" i="40"/>
  <c r="AB203" i="40"/>
  <c r="AN203" i="40"/>
  <c r="AO203" i="40"/>
  <c r="AP203" i="40"/>
  <c r="P204" i="40"/>
  <c r="Q204" i="40"/>
  <c r="R204" i="40"/>
  <c r="T204" i="40"/>
  <c r="U204" i="40"/>
  <c r="V204" i="40"/>
  <c r="X204" i="40"/>
  <c r="Y204" i="40"/>
  <c r="Z204" i="40"/>
  <c r="AB204" i="40"/>
  <c r="AC204" i="40"/>
  <c r="AD204" i="40"/>
  <c r="AN204" i="40"/>
  <c r="AO204" i="40"/>
  <c r="AP204" i="40"/>
  <c r="P205" i="40"/>
  <c r="Q205" i="40"/>
  <c r="R205" i="40"/>
  <c r="T205" i="40"/>
  <c r="U205" i="40"/>
  <c r="X205" i="40"/>
  <c r="Y205" i="40"/>
  <c r="Z205" i="40"/>
  <c r="AC205" i="40"/>
  <c r="AD205" i="40"/>
  <c r="AN205" i="40"/>
  <c r="AO205" i="40"/>
  <c r="AP205" i="40"/>
  <c r="P206" i="40"/>
  <c r="Q206" i="40"/>
  <c r="R206" i="40"/>
  <c r="U206" i="40"/>
  <c r="Y206" i="40"/>
  <c r="Z206" i="40"/>
  <c r="AN206" i="40"/>
  <c r="AO206" i="40"/>
  <c r="AP206" i="40"/>
  <c r="P207" i="40"/>
  <c r="Q207" i="40"/>
  <c r="R207" i="40"/>
  <c r="V207" i="40"/>
  <c r="Z207" i="40"/>
  <c r="AN207" i="40"/>
  <c r="AO207" i="40"/>
  <c r="AP207" i="40"/>
  <c r="P208" i="40"/>
  <c r="Q208" i="40"/>
  <c r="R208" i="40"/>
  <c r="T208" i="40"/>
  <c r="U208" i="40"/>
  <c r="V208" i="40"/>
  <c r="X208" i="40"/>
  <c r="Y208" i="40"/>
  <c r="Z208" i="40"/>
  <c r="AB208" i="40"/>
  <c r="AC208" i="40"/>
  <c r="AD208" i="40"/>
  <c r="AN208" i="40"/>
  <c r="AO208" i="40"/>
  <c r="AP208" i="40"/>
  <c r="P209" i="40"/>
  <c r="Q209" i="40"/>
  <c r="R209" i="40"/>
  <c r="T209" i="40"/>
  <c r="U209" i="40"/>
  <c r="X209" i="40"/>
  <c r="Y209" i="40"/>
  <c r="Z209" i="40"/>
  <c r="AC209" i="40"/>
  <c r="AD209" i="40"/>
  <c r="AN209" i="40"/>
  <c r="AO209" i="40"/>
  <c r="AP209" i="40"/>
  <c r="P210" i="40"/>
  <c r="Q210" i="40"/>
  <c r="R210" i="40"/>
  <c r="U210" i="40"/>
  <c r="V210" i="40"/>
  <c r="X210" i="40"/>
  <c r="Z210" i="40"/>
  <c r="AB210" i="40"/>
  <c r="AC210" i="40"/>
  <c r="AN210" i="40"/>
  <c r="AO210" i="40"/>
  <c r="AP210" i="40"/>
  <c r="P211" i="40"/>
  <c r="Q211" i="40"/>
  <c r="R211" i="40"/>
  <c r="T211" i="40"/>
  <c r="U211" i="40"/>
  <c r="V211" i="40"/>
  <c r="X211" i="40"/>
  <c r="Y211" i="40"/>
  <c r="Z211" i="40"/>
  <c r="AB211" i="40"/>
  <c r="AC211" i="40"/>
  <c r="AD211" i="40"/>
  <c r="AN211" i="40"/>
  <c r="AO211" i="40"/>
  <c r="AP211" i="40"/>
  <c r="P212" i="40"/>
  <c r="Q212" i="40"/>
  <c r="R212" i="40"/>
  <c r="AN212" i="40"/>
  <c r="AO212" i="40"/>
  <c r="AP212" i="40"/>
  <c r="P213" i="40"/>
  <c r="Q213" i="40"/>
  <c r="R213" i="40"/>
  <c r="U213" i="40"/>
  <c r="V213" i="40"/>
  <c r="Z213" i="40"/>
  <c r="AN213" i="40"/>
  <c r="AO213" i="40"/>
  <c r="AP213" i="40"/>
  <c r="P214" i="40"/>
  <c r="Q214" i="40"/>
  <c r="R214" i="40"/>
  <c r="U214" i="40"/>
  <c r="V214" i="40"/>
  <c r="X214" i="40"/>
  <c r="Z214" i="40"/>
  <c r="AB214" i="40"/>
  <c r="AC214" i="40"/>
  <c r="AN214" i="40"/>
  <c r="AO214" i="40"/>
  <c r="AP214" i="40"/>
  <c r="P215" i="40"/>
  <c r="Q215" i="40"/>
  <c r="R215" i="40"/>
  <c r="T215" i="40"/>
  <c r="U215" i="40"/>
  <c r="V215" i="40"/>
  <c r="X215" i="40"/>
  <c r="Y215" i="40"/>
  <c r="Z215" i="40"/>
  <c r="AB215" i="40"/>
  <c r="AC215" i="40"/>
  <c r="AD215" i="40"/>
  <c r="AN215" i="40"/>
  <c r="AO215" i="40"/>
  <c r="AP215" i="40"/>
  <c r="P216" i="40"/>
  <c r="Q216" i="40"/>
  <c r="R216" i="40"/>
  <c r="AN216" i="40"/>
  <c r="AO216" i="40"/>
  <c r="AP216" i="40"/>
  <c r="P217" i="40"/>
  <c r="Q217" i="40"/>
  <c r="R217" i="40"/>
  <c r="U217" i="40"/>
  <c r="V217" i="40"/>
  <c r="Z217" i="40"/>
  <c r="AN217" i="40"/>
  <c r="AO217" i="40"/>
  <c r="AP217" i="40"/>
  <c r="P218" i="40"/>
  <c r="Q218" i="40"/>
  <c r="R218" i="40"/>
  <c r="U218" i="40"/>
  <c r="V218" i="40"/>
  <c r="X218" i="40"/>
  <c r="Z218" i="40"/>
  <c r="AB218" i="40"/>
  <c r="AC218" i="40"/>
  <c r="AN218" i="40"/>
  <c r="AO218" i="40"/>
  <c r="AP218" i="40"/>
  <c r="P219" i="40"/>
  <c r="Q219" i="40"/>
  <c r="R219" i="40"/>
  <c r="T219" i="40"/>
  <c r="U219" i="40"/>
  <c r="V219" i="40"/>
  <c r="X219" i="40"/>
  <c r="Y219" i="40"/>
  <c r="Z219" i="40"/>
  <c r="AB219" i="40"/>
  <c r="AC219" i="40"/>
  <c r="AD219" i="40"/>
  <c r="AN219" i="40"/>
  <c r="AO219" i="40"/>
  <c r="AP219" i="40"/>
  <c r="P220" i="40"/>
  <c r="Q220" i="40"/>
  <c r="R220" i="40"/>
  <c r="U220" i="40"/>
  <c r="Y220" i="40"/>
  <c r="AC220" i="40"/>
  <c r="AN220" i="40"/>
  <c r="AO220" i="40"/>
  <c r="AP220" i="40"/>
  <c r="P221" i="40"/>
  <c r="Q221" i="40"/>
  <c r="R221" i="40"/>
  <c r="U221" i="40"/>
  <c r="Y221" i="40"/>
  <c r="AB221" i="40"/>
  <c r="AN221" i="40"/>
  <c r="AO221" i="40"/>
  <c r="AP221" i="40"/>
  <c r="P222" i="40"/>
  <c r="Q222" i="40"/>
  <c r="R222" i="40"/>
  <c r="V222" i="40"/>
  <c r="Y222" i="40"/>
  <c r="AB222" i="40"/>
  <c r="AD222" i="40"/>
  <c r="AN222" i="40"/>
  <c r="AO222" i="40"/>
  <c r="AP222" i="40"/>
  <c r="P223" i="40"/>
  <c r="Q223" i="40"/>
  <c r="R223" i="40"/>
  <c r="U223" i="40"/>
  <c r="Z223" i="40"/>
  <c r="AN223" i="40"/>
  <c r="AO223" i="40"/>
  <c r="AP223" i="40"/>
  <c r="P224" i="40"/>
  <c r="X224" i="40" s="1"/>
  <c r="Q224" i="40"/>
  <c r="R224" i="40"/>
  <c r="T224" i="40"/>
  <c r="U224" i="40"/>
  <c r="V224" i="40"/>
  <c r="Y224" i="40"/>
  <c r="Z224" i="40"/>
  <c r="AB224" i="40"/>
  <c r="AD224" i="40"/>
  <c r="AN224" i="40"/>
  <c r="AO224" i="40"/>
  <c r="AP224" i="40"/>
  <c r="P225" i="40"/>
  <c r="Q225" i="40"/>
  <c r="R225" i="40"/>
  <c r="U225" i="40"/>
  <c r="X225" i="40"/>
  <c r="Z225" i="40"/>
  <c r="AC225" i="40"/>
  <c r="AN225" i="40"/>
  <c r="AO225" i="40"/>
  <c r="AP225" i="40"/>
  <c r="P226" i="40"/>
  <c r="Q226" i="40"/>
  <c r="R226" i="40"/>
  <c r="T226" i="40"/>
  <c r="U226" i="40"/>
  <c r="V226" i="40"/>
  <c r="Y226" i="40"/>
  <c r="Z226" i="40"/>
  <c r="AB226" i="40"/>
  <c r="AD226" i="40"/>
  <c r="AN226" i="40"/>
  <c r="AO226" i="40"/>
  <c r="AP226" i="40"/>
  <c r="P227" i="40"/>
  <c r="U227" i="40" s="1"/>
  <c r="Q227" i="40"/>
  <c r="R227" i="40"/>
  <c r="Z227" i="40"/>
  <c r="AN227" i="40"/>
  <c r="AO227" i="40"/>
  <c r="AP227" i="40"/>
  <c r="P228" i="40"/>
  <c r="X228" i="40" s="1"/>
  <c r="Q228" i="40"/>
  <c r="R228" i="40"/>
  <c r="T228" i="40"/>
  <c r="U228" i="40"/>
  <c r="V228" i="40"/>
  <c r="Y228" i="40"/>
  <c r="Z228" i="40"/>
  <c r="AB228" i="40"/>
  <c r="AD228" i="40"/>
  <c r="AN228" i="40"/>
  <c r="AO228" i="40"/>
  <c r="AP228" i="40"/>
  <c r="P229" i="40"/>
  <c r="Q229" i="40"/>
  <c r="R229" i="40"/>
  <c r="U229" i="40"/>
  <c r="X229" i="40"/>
  <c r="Z229" i="40"/>
  <c r="AC229" i="40"/>
  <c r="AN229" i="40"/>
  <c r="AO229" i="40"/>
  <c r="AP229" i="40"/>
  <c r="P230" i="40"/>
  <c r="Q230" i="40"/>
  <c r="R230" i="40"/>
  <c r="T230" i="40"/>
  <c r="U230" i="40"/>
  <c r="V230" i="40"/>
  <c r="Y230" i="40"/>
  <c r="Z230" i="40"/>
  <c r="AB230" i="40"/>
  <c r="AD230" i="40"/>
  <c r="AN230" i="40"/>
  <c r="AO230" i="40"/>
  <c r="AP230" i="40"/>
  <c r="P231" i="40"/>
  <c r="U231" i="40" s="1"/>
  <c r="Q231" i="40"/>
  <c r="R231" i="40"/>
  <c r="Z231" i="40"/>
  <c r="AN231" i="40"/>
  <c r="AO231" i="40"/>
  <c r="AP231" i="40"/>
  <c r="P232" i="40"/>
  <c r="X232" i="40" s="1"/>
  <c r="Q232" i="40"/>
  <c r="R232" i="40"/>
  <c r="T232" i="40"/>
  <c r="U232" i="40"/>
  <c r="V232" i="40"/>
  <c r="Y232" i="40"/>
  <c r="Z232" i="40"/>
  <c r="AB232" i="40"/>
  <c r="AD232" i="40"/>
  <c r="AN232" i="40"/>
  <c r="AO232" i="40"/>
  <c r="AP232" i="40"/>
  <c r="P233" i="40"/>
  <c r="Q233" i="40"/>
  <c r="R233" i="40"/>
  <c r="U233" i="40"/>
  <c r="X233" i="40"/>
  <c r="Z233" i="40"/>
  <c r="AC233" i="40"/>
  <c r="AN233" i="40"/>
  <c r="AO233" i="40"/>
  <c r="AP233" i="40"/>
  <c r="P234" i="40"/>
  <c r="Q234" i="40"/>
  <c r="R234" i="40"/>
  <c r="T234" i="40"/>
  <c r="U234" i="40"/>
  <c r="V234" i="40"/>
  <c r="X234" i="40"/>
  <c r="Y234" i="40"/>
  <c r="Z234" i="40"/>
  <c r="AB234" i="40"/>
  <c r="AC234" i="40"/>
  <c r="AD234" i="40"/>
  <c r="AN234" i="40"/>
  <c r="AO234" i="40"/>
  <c r="AP234" i="40"/>
  <c r="P235" i="40"/>
  <c r="Q235" i="40"/>
  <c r="R235" i="40"/>
  <c r="Z235" i="40"/>
  <c r="AN235" i="40"/>
  <c r="AO235" i="40"/>
  <c r="AP235" i="40"/>
  <c r="P236" i="40"/>
  <c r="X236" i="40" s="1"/>
  <c r="Q236" i="40"/>
  <c r="R236" i="40"/>
  <c r="T236" i="40"/>
  <c r="U236" i="40"/>
  <c r="V236" i="40"/>
  <c r="Y236" i="40"/>
  <c r="Z236" i="40"/>
  <c r="AB236" i="40"/>
  <c r="AD236" i="40"/>
  <c r="AN236" i="40"/>
  <c r="AO236" i="40"/>
  <c r="AP236" i="40"/>
  <c r="P237" i="40"/>
  <c r="Q237" i="40"/>
  <c r="R237" i="40"/>
  <c r="U237" i="40"/>
  <c r="X237" i="40"/>
  <c r="Z237" i="40"/>
  <c r="AC237" i="40"/>
  <c r="AN237" i="40"/>
  <c r="AO237" i="40"/>
  <c r="AP237" i="40"/>
  <c r="P238" i="40"/>
  <c r="Q238" i="40"/>
  <c r="R238" i="40"/>
  <c r="T238" i="40"/>
  <c r="U238" i="40"/>
  <c r="V238" i="40"/>
  <c r="X238" i="40"/>
  <c r="Y238" i="40"/>
  <c r="Z238" i="40"/>
  <c r="AB238" i="40"/>
  <c r="AC238" i="40"/>
  <c r="AD238" i="40"/>
  <c r="AN238" i="40"/>
  <c r="AO238" i="40"/>
  <c r="AP238" i="40"/>
  <c r="P239" i="40"/>
  <c r="Q239" i="40"/>
  <c r="R239" i="40"/>
  <c r="X239" i="40"/>
  <c r="AN239" i="40"/>
  <c r="AO239" i="40"/>
  <c r="AP239" i="40"/>
  <c r="P240" i="40"/>
  <c r="Q240" i="40"/>
  <c r="R240" i="40"/>
  <c r="X240" i="40"/>
  <c r="AB240" i="40"/>
  <c r="AN240" i="40"/>
  <c r="AO240" i="40"/>
  <c r="AP240" i="40"/>
  <c r="P241" i="40"/>
  <c r="Q241" i="40"/>
  <c r="R241" i="40"/>
  <c r="X241" i="40"/>
  <c r="AN241" i="40"/>
  <c r="AO241" i="40"/>
  <c r="AP241" i="40"/>
  <c r="P242" i="40"/>
  <c r="Q242" i="40"/>
  <c r="R242" i="40"/>
  <c r="X242" i="40"/>
  <c r="AB242" i="40"/>
  <c r="AN242" i="40"/>
  <c r="AO242" i="40"/>
  <c r="AP242" i="40"/>
  <c r="P243" i="40"/>
  <c r="Q243" i="40"/>
  <c r="R243" i="40"/>
  <c r="AN243" i="40"/>
  <c r="AO243" i="40"/>
  <c r="AP243" i="40"/>
  <c r="P244" i="40"/>
  <c r="Q244" i="40"/>
  <c r="R244" i="40"/>
  <c r="AD244" i="40"/>
  <c r="AN244" i="40"/>
  <c r="AO244" i="40"/>
  <c r="AP244" i="40"/>
  <c r="P245" i="40"/>
  <c r="Q245" i="40"/>
  <c r="R245" i="40"/>
  <c r="V245" i="40"/>
  <c r="X245" i="40"/>
  <c r="AD245" i="40"/>
  <c r="AN245" i="40"/>
  <c r="AO245" i="40"/>
  <c r="AP245" i="40"/>
  <c r="P246" i="40"/>
  <c r="Q246" i="40"/>
  <c r="R246" i="40"/>
  <c r="V246" i="40"/>
  <c r="X246" i="40"/>
  <c r="Z246" i="40"/>
  <c r="AD246" i="40"/>
  <c r="AN246" i="40"/>
  <c r="AO246" i="40"/>
  <c r="AP246" i="40"/>
  <c r="P247" i="40"/>
  <c r="Q247" i="40"/>
  <c r="R247" i="40"/>
  <c r="T247" i="40"/>
  <c r="V247" i="40"/>
  <c r="X247" i="40"/>
  <c r="Z247" i="40"/>
  <c r="AB247" i="40"/>
  <c r="AD247" i="40"/>
  <c r="AN247" i="40"/>
  <c r="AO247" i="40"/>
  <c r="AP247" i="40"/>
  <c r="P248" i="40"/>
  <c r="Q248" i="40"/>
  <c r="R248" i="40"/>
  <c r="V248" i="40"/>
  <c r="AD248" i="40"/>
  <c r="AN248" i="40"/>
  <c r="AO248" i="40"/>
  <c r="AP248" i="40"/>
  <c r="P249" i="40"/>
  <c r="Q249" i="40"/>
  <c r="R249" i="40"/>
  <c r="V249" i="40"/>
  <c r="X249" i="40"/>
  <c r="AD249" i="40"/>
  <c r="AN249" i="40"/>
  <c r="AO249" i="40"/>
  <c r="AP249" i="40"/>
  <c r="P250" i="40"/>
  <c r="Q250" i="40"/>
  <c r="R250" i="40"/>
  <c r="V250" i="40"/>
  <c r="X250" i="40"/>
  <c r="Z250" i="40"/>
  <c r="AD250" i="40"/>
  <c r="AN250" i="40"/>
  <c r="AO250" i="40"/>
  <c r="AP250" i="40"/>
  <c r="P251" i="40"/>
  <c r="X251" i="40" s="1"/>
  <c r="Q251" i="40"/>
  <c r="R251" i="40"/>
  <c r="T251" i="40"/>
  <c r="V251" i="40"/>
  <c r="Z251" i="40"/>
  <c r="AB251" i="40"/>
  <c r="AD251" i="40"/>
  <c r="AN251" i="40"/>
  <c r="AO251" i="40"/>
  <c r="AP251" i="40"/>
  <c r="P252" i="40"/>
  <c r="Q252" i="40"/>
  <c r="R252" i="40"/>
  <c r="V252" i="40"/>
  <c r="AD252" i="40"/>
  <c r="AN252" i="40"/>
  <c r="AO252" i="40"/>
  <c r="AP252" i="40"/>
  <c r="P253" i="40"/>
  <c r="Q253" i="40"/>
  <c r="R253" i="40"/>
  <c r="V253" i="40"/>
  <c r="X253" i="40"/>
  <c r="AD253" i="40"/>
  <c r="AN253" i="40"/>
  <c r="AO253" i="40"/>
  <c r="AP253" i="40"/>
  <c r="P254" i="40"/>
  <c r="Q254" i="40"/>
  <c r="R254" i="40"/>
  <c r="T254" i="40"/>
  <c r="V254" i="40"/>
  <c r="X254" i="40"/>
  <c r="Z254" i="40"/>
  <c r="AB254" i="40"/>
  <c r="AD254" i="40"/>
  <c r="AN254" i="40"/>
  <c r="AO254" i="40"/>
  <c r="AP254" i="40"/>
  <c r="P255" i="40"/>
  <c r="X255" i="40" s="1"/>
  <c r="Q255" i="40"/>
  <c r="R255" i="40"/>
  <c r="T255" i="40"/>
  <c r="V255" i="40"/>
  <c r="Z255" i="40"/>
  <c r="AB255" i="40"/>
  <c r="AD255" i="40"/>
  <c r="AN255" i="40"/>
  <c r="AO255" i="40"/>
  <c r="AP255" i="40"/>
  <c r="P256" i="40"/>
  <c r="Q256" i="40"/>
  <c r="R256" i="40"/>
  <c r="V256" i="40"/>
  <c r="AD256" i="40"/>
  <c r="AN256" i="40"/>
  <c r="AO256" i="40"/>
  <c r="AP256" i="40"/>
  <c r="P257" i="40"/>
  <c r="Q257" i="40"/>
  <c r="R257" i="40"/>
  <c r="V257" i="40"/>
  <c r="X257" i="40"/>
  <c r="Z257" i="40"/>
  <c r="AD257" i="40"/>
  <c r="AN257" i="40"/>
  <c r="AO257" i="40"/>
  <c r="AP257" i="40"/>
  <c r="P258" i="40"/>
  <c r="Q258" i="40"/>
  <c r="R258" i="40"/>
  <c r="T258" i="40"/>
  <c r="V258" i="40"/>
  <c r="X258" i="40"/>
  <c r="Z258" i="40"/>
  <c r="AB258" i="40"/>
  <c r="AD258" i="40"/>
  <c r="AN258" i="40"/>
  <c r="AO258" i="40"/>
  <c r="AP258" i="40"/>
  <c r="P259" i="40"/>
  <c r="X259" i="40" s="1"/>
  <c r="Q259" i="40"/>
  <c r="R259" i="40"/>
  <c r="T259" i="40"/>
  <c r="V259" i="40"/>
  <c r="AB259" i="40"/>
  <c r="AD259" i="40"/>
  <c r="AN259" i="40"/>
  <c r="AO259" i="40"/>
  <c r="AP259" i="40"/>
  <c r="P260" i="40"/>
  <c r="Q260" i="40"/>
  <c r="R260" i="40"/>
  <c r="AD260" i="40"/>
  <c r="AN260" i="40"/>
  <c r="AO260" i="40"/>
  <c r="AP260" i="40"/>
  <c r="P261" i="40"/>
  <c r="Q261" i="40"/>
  <c r="R261" i="40"/>
  <c r="V261" i="40"/>
  <c r="X261" i="40"/>
  <c r="Z261" i="40"/>
  <c r="AD261" i="40"/>
  <c r="AN261" i="40"/>
  <c r="AO261" i="40"/>
  <c r="AP261" i="40"/>
  <c r="P262" i="40"/>
  <c r="Q262" i="40"/>
  <c r="R262" i="40"/>
  <c r="T262" i="40"/>
  <c r="V262" i="40"/>
  <c r="X262" i="40"/>
  <c r="Z262" i="40"/>
  <c r="AB262" i="40"/>
  <c r="AD262" i="40"/>
  <c r="AN262" i="40"/>
  <c r="AO262" i="40"/>
  <c r="AP262" i="40"/>
  <c r="P263" i="40"/>
  <c r="X263" i="40" s="1"/>
  <c r="Q263" i="40"/>
  <c r="R263" i="40"/>
  <c r="T263" i="40"/>
  <c r="V263" i="40"/>
  <c r="AB263" i="40"/>
  <c r="AD263" i="40"/>
  <c r="AN263" i="40"/>
  <c r="AO263" i="40"/>
  <c r="AP263" i="40"/>
  <c r="P264" i="40"/>
  <c r="Q264" i="40"/>
  <c r="R264" i="40"/>
  <c r="AD264" i="40"/>
  <c r="AN264" i="40"/>
  <c r="AO264" i="40"/>
  <c r="AP264" i="40"/>
  <c r="P265" i="40"/>
  <c r="Q265" i="40"/>
  <c r="R265" i="40"/>
  <c r="V265" i="40"/>
  <c r="X265" i="40"/>
  <c r="Z265" i="40"/>
  <c r="AD265" i="40"/>
  <c r="AN265" i="40"/>
  <c r="AO265" i="40"/>
  <c r="AP265" i="40"/>
  <c r="P266" i="40"/>
  <c r="Q266" i="40"/>
  <c r="R266" i="40"/>
  <c r="T266" i="40"/>
  <c r="V266" i="40"/>
  <c r="X266" i="40"/>
  <c r="Z266" i="40"/>
  <c r="AB266" i="40"/>
  <c r="AD266" i="40"/>
  <c r="AN266" i="40"/>
  <c r="AO266" i="40"/>
  <c r="AP266" i="40"/>
  <c r="P267" i="40"/>
  <c r="X267" i="40" s="1"/>
  <c r="Q267" i="40"/>
  <c r="R267" i="40"/>
  <c r="T267" i="40"/>
  <c r="V267" i="40"/>
  <c r="AB267" i="40"/>
  <c r="AD267" i="40"/>
  <c r="AN267" i="40"/>
  <c r="AO267" i="40"/>
  <c r="AP267" i="40"/>
  <c r="P268" i="40"/>
  <c r="Q268" i="40"/>
  <c r="R268" i="40"/>
  <c r="V268" i="40"/>
  <c r="AD268" i="40"/>
  <c r="AN268" i="40"/>
  <c r="AO268" i="40"/>
  <c r="AP268" i="40"/>
  <c r="P269" i="40"/>
  <c r="Q269" i="40"/>
  <c r="R269" i="40"/>
  <c r="V269" i="40"/>
  <c r="X269" i="40"/>
  <c r="Z269" i="40"/>
  <c r="AD269" i="40"/>
  <c r="AN269" i="40"/>
  <c r="AO269" i="40"/>
  <c r="AP269" i="40"/>
  <c r="P270" i="40"/>
  <c r="Q270" i="40"/>
  <c r="R270" i="40"/>
  <c r="T270" i="40"/>
  <c r="V270" i="40"/>
  <c r="X270" i="40"/>
  <c r="Z270" i="40"/>
  <c r="AB270" i="40"/>
  <c r="AD270" i="40"/>
  <c r="AN270" i="40"/>
  <c r="AO270" i="40"/>
  <c r="AP270" i="40"/>
  <c r="P271" i="40"/>
  <c r="X271" i="40" s="1"/>
  <c r="Q271" i="40"/>
  <c r="R271" i="40"/>
  <c r="T271" i="40"/>
  <c r="V271" i="40"/>
  <c r="AB271" i="40"/>
  <c r="AD271" i="40"/>
  <c r="AN271" i="40"/>
  <c r="AO271" i="40"/>
  <c r="AP271" i="40"/>
  <c r="P272" i="40"/>
  <c r="Q272" i="40"/>
  <c r="R272" i="40"/>
  <c r="V272" i="40"/>
  <c r="AD272" i="40"/>
  <c r="AN272" i="40"/>
  <c r="AO272" i="40"/>
  <c r="AP272" i="40"/>
  <c r="P273" i="40"/>
  <c r="Q273" i="40"/>
  <c r="R273" i="40"/>
  <c r="V273" i="40"/>
  <c r="X273" i="40"/>
  <c r="Z273" i="40"/>
  <c r="AD273" i="40"/>
  <c r="AN273" i="40"/>
  <c r="AO273" i="40"/>
  <c r="AP273" i="40"/>
  <c r="P274" i="40"/>
  <c r="Q274" i="40"/>
  <c r="R274" i="40"/>
  <c r="T274" i="40"/>
  <c r="V274" i="40"/>
  <c r="X274" i="40"/>
  <c r="Z274" i="40"/>
  <c r="AB274" i="40"/>
  <c r="AD274" i="40"/>
  <c r="AN274" i="40"/>
  <c r="AO274" i="40"/>
  <c r="AP274" i="40"/>
  <c r="P275" i="40"/>
  <c r="X275" i="40" s="1"/>
  <c r="Q275" i="40"/>
  <c r="R275" i="40"/>
  <c r="T275" i="40"/>
  <c r="V275" i="40"/>
  <c r="AB275" i="40"/>
  <c r="AD275" i="40"/>
  <c r="AN275" i="40"/>
  <c r="AO275" i="40"/>
  <c r="AP275" i="40"/>
  <c r="P276" i="40"/>
  <c r="Q276" i="40"/>
  <c r="R276" i="40"/>
  <c r="AN276" i="40"/>
  <c r="AO276" i="40"/>
  <c r="AP276" i="40"/>
  <c r="P277" i="40"/>
  <c r="Q277" i="40"/>
  <c r="R277" i="40"/>
  <c r="V277" i="40"/>
  <c r="X277" i="40"/>
  <c r="Z277" i="40"/>
  <c r="AD277" i="40"/>
  <c r="AN277" i="40"/>
  <c r="AO277" i="40"/>
  <c r="AP277" i="40"/>
  <c r="P278" i="40"/>
  <c r="Q278" i="40"/>
  <c r="R278" i="40"/>
  <c r="T278" i="40"/>
  <c r="V278" i="40"/>
  <c r="X278" i="40"/>
  <c r="Z278" i="40"/>
  <c r="AB278" i="40"/>
  <c r="AD278" i="40"/>
  <c r="AN278" i="40"/>
  <c r="AO278" i="40"/>
  <c r="AP278" i="40"/>
  <c r="P279" i="40"/>
  <c r="Q279" i="40"/>
  <c r="R279" i="40"/>
  <c r="T279" i="40"/>
  <c r="V279" i="40"/>
  <c r="AN279" i="40"/>
  <c r="AO279" i="40"/>
  <c r="AP279" i="40"/>
  <c r="P280" i="40"/>
  <c r="Q280" i="40"/>
  <c r="R280" i="40"/>
  <c r="AN280" i="40"/>
  <c r="AO280" i="40"/>
  <c r="AP280" i="40"/>
  <c r="P281" i="40"/>
  <c r="Q281" i="40"/>
  <c r="R281" i="40"/>
  <c r="V281" i="40"/>
  <c r="X281" i="40"/>
  <c r="Z281" i="40"/>
  <c r="AD281" i="40"/>
  <c r="AN281" i="40"/>
  <c r="AO281" i="40"/>
  <c r="AP281" i="40"/>
  <c r="P282" i="40"/>
  <c r="Q282" i="40"/>
  <c r="R282" i="40"/>
  <c r="T282" i="40"/>
  <c r="V282" i="40"/>
  <c r="X282" i="40"/>
  <c r="Z282" i="40"/>
  <c r="AB282" i="40"/>
  <c r="AD282" i="40"/>
  <c r="AN282" i="40"/>
  <c r="AO282" i="40"/>
  <c r="AP282" i="40"/>
  <c r="P283" i="40"/>
  <c r="Q283" i="40"/>
  <c r="R283" i="40"/>
  <c r="AN283" i="40"/>
  <c r="AO283" i="40"/>
  <c r="AP283" i="40"/>
  <c r="P284" i="40"/>
  <c r="Q284" i="40"/>
  <c r="R284" i="40"/>
  <c r="V284" i="40"/>
  <c r="X284" i="40"/>
  <c r="AD284" i="40"/>
  <c r="AN284" i="40"/>
  <c r="AO284" i="40"/>
  <c r="AP284" i="40"/>
  <c r="P285" i="40"/>
  <c r="Q285" i="40"/>
  <c r="R285" i="40"/>
  <c r="V285" i="40"/>
  <c r="X285" i="40"/>
  <c r="Z285" i="40"/>
  <c r="AD285" i="40"/>
  <c r="AN285" i="40"/>
  <c r="AO285" i="40"/>
  <c r="AP285" i="40"/>
  <c r="P286" i="40"/>
  <c r="Q286" i="40"/>
  <c r="R286" i="40"/>
  <c r="T286" i="40"/>
  <c r="V286" i="40"/>
  <c r="X286" i="40"/>
  <c r="Z286" i="40"/>
  <c r="AB286" i="40"/>
  <c r="AD286" i="40"/>
  <c r="AN286" i="40"/>
  <c r="AO286" i="40"/>
  <c r="AP286" i="40"/>
  <c r="P287" i="40"/>
  <c r="Q287" i="40"/>
  <c r="R287" i="40"/>
  <c r="T287" i="40"/>
  <c r="V287" i="40"/>
  <c r="AB287" i="40"/>
  <c r="AC287" i="40"/>
  <c r="AN287" i="40"/>
  <c r="AO287" i="40"/>
  <c r="AP287" i="40"/>
  <c r="P288" i="40"/>
  <c r="Q288" i="40"/>
  <c r="R288" i="40"/>
  <c r="T288" i="40"/>
  <c r="U288" i="40"/>
  <c r="V288" i="40"/>
  <c r="X288" i="40"/>
  <c r="Y288" i="40"/>
  <c r="Z288" i="40"/>
  <c r="AB288" i="40"/>
  <c r="AC288" i="40"/>
  <c r="AD288" i="40"/>
  <c r="AN288" i="40"/>
  <c r="AO288" i="40"/>
  <c r="AP288" i="40"/>
  <c r="P289" i="40"/>
  <c r="Q289" i="40"/>
  <c r="R289" i="40"/>
  <c r="AN289" i="40"/>
  <c r="AO289" i="40"/>
  <c r="AP289" i="40"/>
  <c r="P290" i="40"/>
  <c r="X290" i="40" s="1"/>
  <c r="Q290" i="40"/>
  <c r="R290" i="40"/>
  <c r="U290" i="40"/>
  <c r="Y290" i="40"/>
  <c r="AC290" i="40"/>
  <c r="AN290" i="40"/>
  <c r="AO290" i="40"/>
  <c r="AP290" i="40"/>
  <c r="P291" i="40"/>
  <c r="Q291" i="40"/>
  <c r="R291" i="40"/>
  <c r="AC291" i="40"/>
  <c r="AN291" i="40"/>
  <c r="AO291" i="40"/>
  <c r="AP291" i="40"/>
  <c r="P292" i="40"/>
  <c r="X292" i="40" s="1"/>
  <c r="Q292" i="40"/>
  <c r="R292" i="40"/>
  <c r="U292" i="40"/>
  <c r="Y292" i="40"/>
  <c r="AC292" i="40"/>
  <c r="AN292" i="40"/>
  <c r="AO292" i="40"/>
  <c r="AP292" i="40"/>
  <c r="P293" i="40"/>
  <c r="AC293" i="40" s="1"/>
  <c r="Q293" i="40"/>
  <c r="R293" i="40"/>
  <c r="AN293" i="40"/>
  <c r="AO293" i="40"/>
  <c r="AP293" i="40"/>
  <c r="P294" i="40"/>
  <c r="X294" i="40" s="1"/>
  <c r="Q294" i="40"/>
  <c r="R294" i="40"/>
  <c r="U294" i="40"/>
  <c r="Y294" i="40"/>
  <c r="AC294" i="40"/>
  <c r="AN294" i="40"/>
  <c r="AO294" i="40"/>
  <c r="AP294" i="40"/>
  <c r="P295" i="40"/>
  <c r="Q295" i="40"/>
  <c r="R295" i="40"/>
  <c r="AC295" i="40"/>
  <c r="AN295" i="40"/>
  <c r="AO295" i="40"/>
  <c r="AP295" i="40"/>
  <c r="P296" i="40"/>
  <c r="X296" i="40" s="1"/>
  <c r="Q296" i="40"/>
  <c r="R296" i="40"/>
  <c r="U296" i="40"/>
  <c r="Y296" i="40"/>
  <c r="AC296" i="40"/>
  <c r="AN296" i="40"/>
  <c r="AO296" i="40"/>
  <c r="AP296" i="40"/>
  <c r="P297" i="40"/>
  <c r="Q297" i="40"/>
  <c r="R297" i="40"/>
  <c r="AC297" i="40"/>
  <c r="AN297" i="40"/>
  <c r="AO297" i="40"/>
  <c r="AP297" i="40"/>
  <c r="P298" i="40"/>
  <c r="X298" i="40" s="1"/>
  <c r="Q298" i="40"/>
  <c r="R298" i="40"/>
  <c r="U298" i="40"/>
  <c r="Y298" i="40"/>
  <c r="AC298" i="40"/>
  <c r="AN298" i="40"/>
  <c r="AO298" i="40"/>
  <c r="AP298" i="40"/>
  <c r="P299" i="40"/>
  <c r="Q299" i="40"/>
  <c r="R299" i="40"/>
  <c r="AC299" i="40"/>
  <c r="AN299" i="40"/>
  <c r="AO299" i="40"/>
  <c r="AP299" i="40"/>
  <c r="P300" i="40"/>
  <c r="X300" i="40" s="1"/>
  <c r="Q300" i="40"/>
  <c r="R300" i="40"/>
  <c r="U300" i="40"/>
  <c r="Y300" i="40"/>
  <c r="AC300" i="40"/>
  <c r="AN300" i="40"/>
  <c r="AO300" i="40"/>
  <c r="AP300" i="40"/>
  <c r="P301" i="40"/>
  <c r="Q301" i="40"/>
  <c r="R301" i="40"/>
  <c r="AN301" i="40"/>
  <c r="AO301" i="40"/>
  <c r="AP301" i="40"/>
  <c r="P302" i="40"/>
  <c r="X302" i="40" s="1"/>
  <c r="Q302" i="40"/>
  <c r="R302" i="40"/>
  <c r="U302" i="40"/>
  <c r="Y302" i="40"/>
  <c r="AC302" i="40"/>
  <c r="AN302" i="40"/>
  <c r="AO302" i="40"/>
  <c r="AP302" i="40"/>
  <c r="P303" i="40"/>
  <c r="Q303" i="40"/>
  <c r="R303" i="40"/>
  <c r="AC303" i="40"/>
  <c r="AN303" i="40"/>
  <c r="AO303" i="40"/>
  <c r="AP303" i="40"/>
  <c r="P304" i="40"/>
  <c r="X304" i="40" s="1"/>
  <c r="Q304" i="40"/>
  <c r="R304" i="40"/>
  <c r="U304" i="40"/>
  <c r="Y304" i="40"/>
  <c r="AC304" i="40"/>
  <c r="AN304" i="40"/>
  <c r="AO304" i="40"/>
  <c r="AP304" i="40"/>
  <c r="P305" i="40"/>
  <c r="Q305" i="40"/>
  <c r="R305" i="40"/>
  <c r="AN305" i="40"/>
  <c r="AO305" i="40"/>
  <c r="AP305" i="40"/>
  <c r="P306" i="40"/>
  <c r="X306" i="40" s="1"/>
  <c r="Q306" i="40"/>
  <c r="R306" i="40"/>
  <c r="U306" i="40"/>
  <c r="Y306" i="40"/>
  <c r="AB306" i="40"/>
  <c r="AN306" i="40"/>
  <c r="AO306" i="40"/>
  <c r="AP306" i="40"/>
  <c r="P307" i="40"/>
  <c r="Q307" i="40"/>
  <c r="R307" i="40"/>
  <c r="S307" i="40"/>
  <c r="T307" i="40"/>
  <c r="U307" i="40"/>
  <c r="W307" i="40"/>
  <c r="X307" i="40"/>
  <c r="Y307" i="40"/>
  <c r="AA307" i="40"/>
  <c r="AB307" i="40"/>
  <c r="AC307" i="40"/>
  <c r="AN307" i="40"/>
  <c r="AO307" i="40"/>
  <c r="AP307" i="40"/>
  <c r="P308" i="40"/>
  <c r="U308" i="40" s="1"/>
  <c r="Q308" i="40"/>
  <c r="R308" i="40"/>
  <c r="T308" i="40"/>
  <c r="W308" i="40"/>
  <c r="Y308" i="40"/>
  <c r="AB308" i="40"/>
  <c r="AN308" i="40"/>
  <c r="AO308" i="40"/>
  <c r="AP308" i="40"/>
  <c r="P309" i="40"/>
  <c r="Q309" i="40"/>
  <c r="R309" i="40"/>
  <c r="S309" i="40"/>
  <c r="T309" i="40"/>
  <c r="U309" i="40"/>
  <c r="X309" i="40"/>
  <c r="Y309" i="40"/>
  <c r="AA309" i="40"/>
  <c r="AC309" i="40"/>
  <c r="AN309" i="40"/>
  <c r="AO309" i="40"/>
  <c r="AP309" i="40"/>
  <c r="P310" i="40"/>
  <c r="Q310" i="40"/>
  <c r="R310" i="40"/>
  <c r="Y310" i="40"/>
  <c r="AN310" i="40"/>
  <c r="AO310" i="40"/>
  <c r="AP310" i="40"/>
  <c r="P311" i="40"/>
  <c r="Q311" i="40"/>
  <c r="R311" i="40"/>
  <c r="S311" i="40"/>
  <c r="AQ311" i="40" s="1"/>
  <c r="T311" i="40"/>
  <c r="U311" i="40"/>
  <c r="V311" i="40"/>
  <c r="W311" i="40"/>
  <c r="X311" i="40"/>
  <c r="Y311" i="40"/>
  <c r="Z311" i="40"/>
  <c r="AA311" i="40"/>
  <c r="AB311" i="40"/>
  <c r="AC311" i="40"/>
  <c r="AD311" i="40"/>
  <c r="AN311" i="40"/>
  <c r="AO311" i="40"/>
  <c r="AP311" i="40"/>
  <c r="P312" i="40"/>
  <c r="Q312" i="40"/>
  <c r="R312" i="40"/>
  <c r="S312" i="40"/>
  <c r="AQ312" i="40" s="1"/>
  <c r="T312" i="40"/>
  <c r="U312" i="40"/>
  <c r="V312" i="40"/>
  <c r="W312" i="40"/>
  <c r="X312" i="40"/>
  <c r="Y312" i="40"/>
  <c r="Z312" i="40"/>
  <c r="AA312" i="40"/>
  <c r="AB312" i="40"/>
  <c r="AC312" i="40"/>
  <c r="AD312" i="40"/>
  <c r="AN312" i="40"/>
  <c r="AO312" i="40"/>
  <c r="AP312" i="40"/>
  <c r="P313" i="40"/>
  <c r="Q313" i="40"/>
  <c r="R313" i="40"/>
  <c r="S313" i="40"/>
  <c r="T313" i="40"/>
  <c r="U313" i="40"/>
  <c r="V313" i="40"/>
  <c r="W313" i="40"/>
  <c r="X313" i="40"/>
  <c r="Y313" i="40"/>
  <c r="Z313" i="40"/>
  <c r="AA313" i="40"/>
  <c r="AB313" i="40"/>
  <c r="AC313" i="40"/>
  <c r="AD313" i="40"/>
  <c r="AN313" i="40"/>
  <c r="AO313" i="40"/>
  <c r="AP313" i="40"/>
  <c r="P314" i="40"/>
  <c r="Q314" i="40"/>
  <c r="R314" i="40"/>
  <c r="S314" i="40"/>
  <c r="T314" i="40"/>
  <c r="U314" i="40"/>
  <c r="W314" i="40"/>
  <c r="X314" i="40"/>
  <c r="Y314" i="40"/>
  <c r="AA314" i="40"/>
  <c r="AB314" i="40"/>
  <c r="AC314" i="40"/>
  <c r="AN314" i="40"/>
  <c r="AO314" i="40"/>
  <c r="AP314" i="40"/>
  <c r="P315" i="40"/>
  <c r="Q315" i="40"/>
  <c r="R315" i="40"/>
  <c r="S315" i="40"/>
  <c r="T315" i="40"/>
  <c r="U315" i="40"/>
  <c r="W315" i="40"/>
  <c r="X315" i="40"/>
  <c r="Y315" i="40"/>
  <c r="AA315" i="40"/>
  <c r="AB315" i="40"/>
  <c r="AC315" i="40"/>
  <c r="AN315" i="40"/>
  <c r="AO315" i="40"/>
  <c r="AP315" i="40"/>
  <c r="P316" i="40"/>
  <c r="Q316" i="40"/>
  <c r="R316" i="40"/>
  <c r="S316" i="40"/>
  <c r="T316" i="40"/>
  <c r="U316" i="40"/>
  <c r="W316" i="40"/>
  <c r="X316" i="40"/>
  <c r="Y316" i="40"/>
  <c r="AA316" i="40"/>
  <c r="AB316" i="40"/>
  <c r="AC316" i="40"/>
  <c r="AN316" i="40"/>
  <c r="AO316" i="40"/>
  <c r="AP316" i="40"/>
  <c r="P317" i="40"/>
  <c r="Q317" i="40"/>
  <c r="R317" i="40"/>
  <c r="S317" i="40"/>
  <c r="T317" i="40"/>
  <c r="U317" i="40"/>
  <c r="W317" i="40"/>
  <c r="X317" i="40"/>
  <c r="Y317" i="40"/>
  <c r="AA317" i="40"/>
  <c r="AB317" i="40"/>
  <c r="AC317" i="40"/>
  <c r="AN317" i="40"/>
  <c r="AO317" i="40"/>
  <c r="AP317" i="40"/>
  <c r="P318" i="40"/>
  <c r="Q318" i="40"/>
  <c r="R318" i="40"/>
  <c r="S318" i="40"/>
  <c r="T318" i="40"/>
  <c r="U318" i="40"/>
  <c r="W318" i="40"/>
  <c r="X318" i="40"/>
  <c r="Y318" i="40"/>
  <c r="AA318" i="40"/>
  <c r="AB318" i="40"/>
  <c r="AC318" i="40"/>
  <c r="AN318" i="40"/>
  <c r="AO318" i="40"/>
  <c r="AP318" i="40"/>
  <c r="P319" i="40"/>
  <c r="Q319" i="40"/>
  <c r="R319" i="40"/>
  <c r="S319" i="40"/>
  <c r="T319" i="40"/>
  <c r="U319" i="40"/>
  <c r="W319" i="40"/>
  <c r="X319" i="40"/>
  <c r="Y319" i="40"/>
  <c r="AA319" i="40"/>
  <c r="AB319" i="40"/>
  <c r="AC319" i="40"/>
  <c r="AN319" i="40"/>
  <c r="AO319" i="40"/>
  <c r="AP319" i="40"/>
  <c r="P320" i="40"/>
  <c r="Q320" i="40"/>
  <c r="R320" i="40"/>
  <c r="S320" i="40"/>
  <c r="T320" i="40"/>
  <c r="U320" i="40"/>
  <c r="W320" i="40"/>
  <c r="X320" i="40"/>
  <c r="Y320" i="40"/>
  <c r="AA320" i="40"/>
  <c r="AB320" i="40"/>
  <c r="AC320" i="40"/>
  <c r="AN320" i="40"/>
  <c r="AO320" i="40"/>
  <c r="AP320" i="40"/>
  <c r="P321" i="40"/>
  <c r="Q321" i="40"/>
  <c r="R321" i="40"/>
  <c r="S321" i="40"/>
  <c r="T321" i="40"/>
  <c r="U321" i="40"/>
  <c r="W321" i="40"/>
  <c r="X321" i="40"/>
  <c r="Y321" i="40"/>
  <c r="AA321" i="40"/>
  <c r="AB321" i="40"/>
  <c r="AC321" i="40"/>
  <c r="AN321" i="40"/>
  <c r="AO321" i="40"/>
  <c r="AP321" i="40"/>
  <c r="P322" i="40"/>
  <c r="Q322" i="40"/>
  <c r="R322" i="40"/>
  <c r="S322" i="40"/>
  <c r="T322" i="40"/>
  <c r="U322" i="40"/>
  <c r="W322" i="40"/>
  <c r="X322" i="40"/>
  <c r="Y322" i="40"/>
  <c r="AA322" i="40"/>
  <c r="AB322" i="40"/>
  <c r="AC322" i="40"/>
  <c r="AN322" i="40"/>
  <c r="AO322" i="40"/>
  <c r="AP322" i="40"/>
  <c r="P323" i="40"/>
  <c r="Q323" i="40"/>
  <c r="R323" i="40"/>
  <c r="S323" i="40"/>
  <c r="T323" i="40"/>
  <c r="U323" i="40"/>
  <c r="W323" i="40"/>
  <c r="X323" i="40"/>
  <c r="Y323" i="40"/>
  <c r="AA323" i="40"/>
  <c r="AB323" i="40"/>
  <c r="AC323" i="40"/>
  <c r="AN323" i="40"/>
  <c r="AO323" i="40"/>
  <c r="AP323" i="40"/>
  <c r="P324" i="40"/>
  <c r="Q324" i="40"/>
  <c r="R324" i="40"/>
  <c r="S324" i="40"/>
  <c r="T324" i="40"/>
  <c r="U324" i="40"/>
  <c r="W324" i="40"/>
  <c r="X324" i="40"/>
  <c r="Y324" i="40"/>
  <c r="AA324" i="40"/>
  <c r="AB324" i="40"/>
  <c r="AC324" i="40"/>
  <c r="AN324" i="40"/>
  <c r="AO324" i="40"/>
  <c r="AP324" i="40"/>
  <c r="P325" i="40"/>
  <c r="Q325" i="40"/>
  <c r="R325" i="40"/>
  <c r="S325" i="40"/>
  <c r="T325" i="40"/>
  <c r="U325" i="40"/>
  <c r="W325" i="40"/>
  <c r="X325" i="40"/>
  <c r="Y325" i="40"/>
  <c r="AA325" i="40"/>
  <c r="AB325" i="40"/>
  <c r="AC325" i="40"/>
  <c r="AN325" i="40"/>
  <c r="AO325" i="40"/>
  <c r="AP325" i="40"/>
  <c r="P326" i="40"/>
  <c r="Q326" i="40"/>
  <c r="R326" i="40"/>
  <c r="S326" i="40"/>
  <c r="T326" i="40"/>
  <c r="U326" i="40"/>
  <c r="W326" i="40"/>
  <c r="X326" i="40"/>
  <c r="Y326" i="40"/>
  <c r="AA326" i="40"/>
  <c r="AB326" i="40"/>
  <c r="AC326" i="40"/>
  <c r="AN326" i="40"/>
  <c r="AO326" i="40"/>
  <c r="AP326" i="40"/>
  <c r="P327" i="40"/>
  <c r="Q327" i="40"/>
  <c r="R327" i="40"/>
  <c r="S327" i="40"/>
  <c r="T327" i="40"/>
  <c r="U327" i="40"/>
  <c r="W327" i="40"/>
  <c r="X327" i="40"/>
  <c r="Y327" i="40"/>
  <c r="AA327" i="40"/>
  <c r="AB327" i="40"/>
  <c r="AC327" i="40"/>
  <c r="AN327" i="40"/>
  <c r="AO327" i="40"/>
  <c r="AP327" i="40"/>
  <c r="P328" i="40"/>
  <c r="Q328" i="40"/>
  <c r="R328" i="40"/>
  <c r="S328" i="40"/>
  <c r="T328" i="40"/>
  <c r="U328" i="40"/>
  <c r="W328" i="40"/>
  <c r="X328" i="40"/>
  <c r="Y328" i="40"/>
  <c r="AA328" i="40"/>
  <c r="AB328" i="40"/>
  <c r="AC328" i="40"/>
  <c r="AN328" i="40"/>
  <c r="AO328" i="40"/>
  <c r="AP328" i="40"/>
  <c r="P329" i="40"/>
  <c r="Q329" i="40"/>
  <c r="R329" i="40"/>
  <c r="S329" i="40"/>
  <c r="T329" i="40"/>
  <c r="U329" i="40"/>
  <c r="W329" i="40"/>
  <c r="X329" i="40"/>
  <c r="Y329" i="40"/>
  <c r="AA329" i="40"/>
  <c r="AB329" i="40"/>
  <c r="AC329" i="40"/>
  <c r="AN329" i="40"/>
  <c r="AO329" i="40"/>
  <c r="AP329" i="40"/>
  <c r="P330" i="40"/>
  <c r="Q330" i="40"/>
  <c r="R330" i="40"/>
  <c r="S330" i="40"/>
  <c r="T330" i="40"/>
  <c r="U330" i="40"/>
  <c r="W330" i="40"/>
  <c r="X330" i="40"/>
  <c r="Y330" i="40"/>
  <c r="AA330" i="40"/>
  <c r="AB330" i="40"/>
  <c r="AC330" i="40"/>
  <c r="AN330" i="40"/>
  <c r="AO330" i="40"/>
  <c r="AP330" i="40"/>
  <c r="P331" i="40"/>
  <c r="Q331" i="40"/>
  <c r="R331" i="40"/>
  <c r="S331" i="40"/>
  <c r="T331" i="40"/>
  <c r="U331" i="40"/>
  <c r="W331" i="40"/>
  <c r="X331" i="40"/>
  <c r="Y331" i="40"/>
  <c r="AA331" i="40"/>
  <c r="AB331" i="40"/>
  <c r="AC331" i="40"/>
  <c r="AN331" i="40"/>
  <c r="AO331" i="40"/>
  <c r="AP331" i="40"/>
  <c r="P332" i="40"/>
  <c r="Q332" i="40"/>
  <c r="R332" i="40"/>
  <c r="S332" i="40"/>
  <c r="T332" i="40"/>
  <c r="U332" i="40"/>
  <c r="W332" i="40"/>
  <c r="X332" i="40"/>
  <c r="Y332" i="40"/>
  <c r="AA332" i="40"/>
  <c r="AB332" i="40"/>
  <c r="AC332" i="40"/>
  <c r="AN332" i="40"/>
  <c r="AO332" i="40"/>
  <c r="AP332" i="40"/>
  <c r="P333" i="40"/>
  <c r="Q333" i="40"/>
  <c r="R333" i="40"/>
  <c r="S333" i="40"/>
  <c r="T333" i="40"/>
  <c r="U333" i="40"/>
  <c r="W333" i="40"/>
  <c r="X333" i="40"/>
  <c r="Y333" i="40"/>
  <c r="AA333" i="40"/>
  <c r="AB333" i="40"/>
  <c r="AC333" i="40"/>
  <c r="AN333" i="40"/>
  <c r="AO333" i="40"/>
  <c r="AP333" i="40"/>
  <c r="P334" i="40"/>
  <c r="Q334" i="40"/>
  <c r="R334" i="40"/>
  <c r="S334" i="40"/>
  <c r="T334" i="40"/>
  <c r="U334" i="40"/>
  <c r="W334" i="40"/>
  <c r="X334" i="40"/>
  <c r="Y334" i="40"/>
  <c r="AA334" i="40"/>
  <c r="AB334" i="40"/>
  <c r="AC334" i="40"/>
  <c r="AN334" i="40"/>
  <c r="AO334" i="40"/>
  <c r="AP334" i="40"/>
  <c r="P335" i="40"/>
  <c r="Q335" i="40"/>
  <c r="R335" i="40"/>
  <c r="S335" i="40"/>
  <c r="T335" i="40"/>
  <c r="U335" i="40"/>
  <c r="W335" i="40"/>
  <c r="X335" i="40"/>
  <c r="Y335" i="40"/>
  <c r="AA335" i="40"/>
  <c r="AB335" i="40"/>
  <c r="AC335" i="40"/>
  <c r="AN335" i="40"/>
  <c r="AO335" i="40"/>
  <c r="AP335" i="40"/>
  <c r="P336" i="40"/>
  <c r="Q336" i="40"/>
  <c r="R336" i="40"/>
  <c r="S336" i="40"/>
  <c r="T336" i="40"/>
  <c r="U336" i="40"/>
  <c r="W336" i="40"/>
  <c r="X336" i="40"/>
  <c r="Y336" i="40"/>
  <c r="AA336" i="40"/>
  <c r="AB336" i="40"/>
  <c r="AC336" i="40"/>
  <c r="AN336" i="40"/>
  <c r="AO336" i="40"/>
  <c r="AP336" i="40"/>
  <c r="P337" i="40"/>
  <c r="Q337" i="40"/>
  <c r="R337" i="40"/>
  <c r="S337" i="40"/>
  <c r="T337" i="40"/>
  <c r="U337" i="40"/>
  <c r="W337" i="40"/>
  <c r="X337" i="40"/>
  <c r="Y337" i="40"/>
  <c r="AA337" i="40"/>
  <c r="AB337" i="40"/>
  <c r="AC337" i="40"/>
  <c r="AN337" i="40"/>
  <c r="AO337" i="40"/>
  <c r="AP337" i="40"/>
  <c r="P338" i="40"/>
  <c r="Q338" i="40"/>
  <c r="R338" i="40"/>
  <c r="S338" i="40"/>
  <c r="T338" i="40"/>
  <c r="U338" i="40"/>
  <c r="W338" i="40"/>
  <c r="X338" i="40"/>
  <c r="Y338" i="40"/>
  <c r="AA338" i="40"/>
  <c r="AB338" i="40"/>
  <c r="AC338" i="40"/>
  <c r="AN338" i="40"/>
  <c r="AO338" i="40"/>
  <c r="AP338" i="40"/>
  <c r="P339" i="40"/>
  <c r="Q339" i="40"/>
  <c r="R339" i="40"/>
  <c r="S339" i="40"/>
  <c r="T339" i="40"/>
  <c r="U339" i="40"/>
  <c r="W339" i="40"/>
  <c r="X339" i="40"/>
  <c r="Y339" i="40"/>
  <c r="AA339" i="40"/>
  <c r="AB339" i="40"/>
  <c r="AC339" i="40"/>
  <c r="AN339" i="40"/>
  <c r="AO339" i="40"/>
  <c r="AP339" i="40"/>
  <c r="P340" i="40"/>
  <c r="Q340" i="40"/>
  <c r="R340" i="40"/>
  <c r="S340" i="40"/>
  <c r="T340" i="40"/>
  <c r="U340" i="40"/>
  <c r="W340" i="40"/>
  <c r="X340" i="40"/>
  <c r="Y340" i="40"/>
  <c r="AA340" i="40"/>
  <c r="AB340" i="40"/>
  <c r="AC340" i="40"/>
  <c r="AN340" i="40"/>
  <c r="AO340" i="40"/>
  <c r="AP340" i="40"/>
  <c r="P341" i="40"/>
  <c r="Q341" i="40"/>
  <c r="R341" i="40"/>
  <c r="S341" i="40"/>
  <c r="T341" i="40"/>
  <c r="U341" i="40"/>
  <c r="W341" i="40"/>
  <c r="X341" i="40"/>
  <c r="Y341" i="40"/>
  <c r="AA341" i="40"/>
  <c r="AB341" i="40"/>
  <c r="AC341" i="40"/>
  <c r="AN341" i="40"/>
  <c r="AO341" i="40"/>
  <c r="AP341" i="40"/>
  <c r="P342" i="40"/>
  <c r="Q342" i="40"/>
  <c r="R342" i="40"/>
  <c r="S342" i="40"/>
  <c r="T342" i="40"/>
  <c r="U342" i="40"/>
  <c r="W342" i="40"/>
  <c r="X342" i="40"/>
  <c r="Y342" i="40"/>
  <c r="AA342" i="40"/>
  <c r="AB342" i="40"/>
  <c r="AC342" i="40"/>
  <c r="AN342" i="40"/>
  <c r="AO342" i="40"/>
  <c r="AP342" i="40"/>
  <c r="P343" i="40"/>
  <c r="Q343" i="40"/>
  <c r="R343" i="40"/>
  <c r="S343" i="40"/>
  <c r="T343" i="40"/>
  <c r="U343" i="40"/>
  <c r="W343" i="40"/>
  <c r="X343" i="40"/>
  <c r="Y343" i="40"/>
  <c r="AA343" i="40"/>
  <c r="AB343" i="40"/>
  <c r="AC343" i="40"/>
  <c r="AN343" i="40"/>
  <c r="AO343" i="40"/>
  <c r="AP343" i="40"/>
  <c r="P344" i="40"/>
  <c r="Q344" i="40"/>
  <c r="R344" i="40"/>
  <c r="S344" i="40"/>
  <c r="T344" i="40"/>
  <c r="U344" i="40"/>
  <c r="W344" i="40"/>
  <c r="X344" i="40"/>
  <c r="Y344" i="40"/>
  <c r="AA344" i="40"/>
  <c r="AB344" i="40"/>
  <c r="AC344" i="40"/>
  <c r="AN344" i="40"/>
  <c r="AO344" i="40"/>
  <c r="AP344" i="40"/>
  <c r="P345" i="40"/>
  <c r="Q345" i="40"/>
  <c r="R345" i="40"/>
  <c r="S345" i="40"/>
  <c r="T345" i="40"/>
  <c r="U345" i="40"/>
  <c r="W345" i="40"/>
  <c r="X345" i="40"/>
  <c r="Y345" i="40"/>
  <c r="AA345" i="40"/>
  <c r="AB345" i="40"/>
  <c r="AC345" i="40"/>
  <c r="AN345" i="40"/>
  <c r="AO345" i="40"/>
  <c r="AP345" i="40"/>
  <c r="P346" i="40"/>
  <c r="Q346" i="40"/>
  <c r="R346" i="40"/>
  <c r="Y346" i="40"/>
  <c r="AN346" i="40"/>
  <c r="AO346" i="40"/>
  <c r="AP346" i="40"/>
  <c r="P347" i="40"/>
  <c r="Q347" i="40"/>
  <c r="R347" i="40"/>
  <c r="T347" i="40"/>
  <c r="U347" i="40"/>
  <c r="Y347" i="40"/>
  <c r="AA347" i="40"/>
  <c r="AN347" i="40"/>
  <c r="AO347" i="40"/>
  <c r="AP347" i="40"/>
  <c r="P348" i="40"/>
  <c r="Q348" i="40"/>
  <c r="R348" i="40"/>
  <c r="T348" i="40"/>
  <c r="U348" i="40"/>
  <c r="W348" i="40"/>
  <c r="Y348" i="40"/>
  <c r="AA348" i="40"/>
  <c r="AB348" i="40"/>
  <c r="AN348" i="40"/>
  <c r="AO348" i="40"/>
  <c r="AP348" i="40"/>
  <c r="P349" i="40"/>
  <c r="Q349" i="40"/>
  <c r="R349" i="40"/>
  <c r="S349" i="40"/>
  <c r="T349" i="40"/>
  <c r="U349" i="40"/>
  <c r="W349" i="40"/>
  <c r="X349" i="40"/>
  <c r="Y349" i="40"/>
  <c r="AA349" i="40"/>
  <c r="AB349" i="40"/>
  <c r="AC349" i="40"/>
  <c r="AN349" i="40"/>
  <c r="AO349" i="40"/>
  <c r="AP349" i="40"/>
  <c r="P350" i="40"/>
  <c r="AR349" i="40" s="1"/>
  <c r="C349" i="40" s="1"/>
  <c r="Q350" i="40"/>
  <c r="R350" i="40"/>
  <c r="Y350" i="40"/>
  <c r="AN350" i="40"/>
  <c r="AO350" i="40"/>
  <c r="AP350" i="40"/>
  <c r="P351" i="40"/>
  <c r="Q351" i="40"/>
  <c r="R351" i="40"/>
  <c r="T351" i="40"/>
  <c r="U351" i="40"/>
  <c r="Y351" i="40"/>
  <c r="AA351" i="40"/>
  <c r="AN351" i="40"/>
  <c r="AO351" i="40"/>
  <c r="AP351" i="40"/>
  <c r="P352" i="40"/>
  <c r="Q352" i="40"/>
  <c r="R352" i="40"/>
  <c r="T352" i="40"/>
  <c r="U352" i="40"/>
  <c r="W352" i="40"/>
  <c r="Y352" i="40"/>
  <c r="AA352" i="40"/>
  <c r="AB352" i="40"/>
  <c r="AN352" i="40"/>
  <c r="AO352" i="40"/>
  <c r="AP352" i="40"/>
  <c r="P353" i="40"/>
  <c r="Q353" i="40"/>
  <c r="R353" i="40"/>
  <c r="S353" i="40"/>
  <c r="T353" i="40"/>
  <c r="U353" i="40"/>
  <c r="W353" i="40"/>
  <c r="X353" i="40"/>
  <c r="Y353" i="40"/>
  <c r="AA353" i="40"/>
  <c r="AB353" i="40"/>
  <c r="AC353" i="40"/>
  <c r="AN353" i="40"/>
  <c r="AO353" i="40"/>
  <c r="AP353" i="40"/>
  <c r="P354" i="40"/>
  <c r="Q354" i="40"/>
  <c r="R354" i="40"/>
  <c r="T354" i="40"/>
  <c r="X354" i="40"/>
  <c r="AN354" i="40"/>
  <c r="AO354" i="40"/>
  <c r="AP354" i="40"/>
  <c r="P355" i="40"/>
  <c r="Y355" i="40" s="1"/>
  <c r="Q355" i="40"/>
  <c r="R355" i="40"/>
  <c r="U355" i="40"/>
  <c r="AN355" i="40"/>
  <c r="AO355" i="40"/>
  <c r="AP355" i="40"/>
  <c r="P356" i="40"/>
  <c r="Q356" i="40"/>
  <c r="R356" i="40"/>
  <c r="T356" i="40"/>
  <c r="U356" i="40"/>
  <c r="W356" i="40"/>
  <c r="Y356" i="40"/>
  <c r="AA356" i="40"/>
  <c r="AB356" i="40"/>
  <c r="AN356" i="40"/>
  <c r="AO356" i="40"/>
  <c r="AP356" i="40"/>
  <c r="P357" i="40"/>
  <c r="Q357" i="40"/>
  <c r="R357" i="40"/>
  <c r="S357" i="40"/>
  <c r="T357" i="40"/>
  <c r="U357" i="40"/>
  <c r="W357" i="40"/>
  <c r="X357" i="40"/>
  <c r="Y357" i="40"/>
  <c r="AA357" i="40"/>
  <c r="AB357" i="40"/>
  <c r="AC357" i="40"/>
  <c r="AN357" i="40"/>
  <c r="AO357" i="40"/>
  <c r="AP357" i="40"/>
  <c r="P358" i="40"/>
  <c r="Q358" i="40"/>
  <c r="R358" i="40"/>
  <c r="T358" i="40"/>
  <c r="X358" i="40"/>
  <c r="AN358" i="40"/>
  <c r="AO358" i="40"/>
  <c r="AP358" i="40"/>
  <c r="P359" i="40"/>
  <c r="Y359" i="40" s="1"/>
  <c r="Q359" i="40"/>
  <c r="R359" i="40"/>
  <c r="U359" i="40"/>
  <c r="AN359" i="40"/>
  <c r="AO359" i="40"/>
  <c r="AP359" i="40"/>
  <c r="P360" i="40"/>
  <c r="Q360" i="40"/>
  <c r="R360" i="40"/>
  <c r="T360" i="40"/>
  <c r="U360" i="40"/>
  <c r="W360" i="40"/>
  <c r="Y360" i="40"/>
  <c r="AA360" i="40"/>
  <c r="AB360" i="40"/>
  <c r="AN360" i="40"/>
  <c r="AO360" i="40"/>
  <c r="AP360" i="40"/>
  <c r="P361" i="40"/>
  <c r="Q361" i="40"/>
  <c r="R361" i="40"/>
  <c r="S361" i="40"/>
  <c r="T361" i="40"/>
  <c r="U361" i="40"/>
  <c r="W361" i="40"/>
  <c r="X361" i="40"/>
  <c r="Y361" i="40"/>
  <c r="AA361" i="40"/>
  <c r="AB361" i="40"/>
  <c r="AC361" i="40"/>
  <c r="AN361" i="40"/>
  <c r="AO361" i="40"/>
  <c r="AP361" i="40"/>
  <c r="P362" i="40"/>
  <c r="Q362" i="40"/>
  <c r="R362" i="40"/>
  <c r="T362" i="40"/>
  <c r="X362" i="40"/>
  <c r="AN362" i="40"/>
  <c r="AO362" i="40"/>
  <c r="AP362" i="40"/>
  <c r="P363" i="40"/>
  <c r="Y363" i="40" s="1"/>
  <c r="Q363" i="40"/>
  <c r="R363" i="40"/>
  <c r="U363" i="40"/>
  <c r="AN363" i="40"/>
  <c r="AO363" i="40"/>
  <c r="AP363" i="40"/>
  <c r="P364" i="40"/>
  <c r="Q364" i="40"/>
  <c r="R364" i="40"/>
  <c r="T364" i="40"/>
  <c r="U364" i="40"/>
  <c r="W364" i="40"/>
  <c r="Y364" i="40"/>
  <c r="AA364" i="40"/>
  <c r="AB364" i="40"/>
  <c r="AN364" i="40"/>
  <c r="AO364" i="40"/>
  <c r="AP364" i="40"/>
  <c r="P365" i="40"/>
  <c r="Q365" i="40"/>
  <c r="R365" i="40"/>
  <c r="S365" i="40"/>
  <c r="T365" i="40"/>
  <c r="U365" i="40"/>
  <c r="W365" i="40"/>
  <c r="X365" i="40"/>
  <c r="Y365" i="40"/>
  <c r="AA365" i="40"/>
  <c r="AB365" i="40"/>
  <c r="AC365" i="40"/>
  <c r="AN365" i="40"/>
  <c r="AO365" i="40"/>
  <c r="AP365" i="40"/>
  <c r="P366" i="40"/>
  <c r="Q366" i="40"/>
  <c r="R366" i="40"/>
  <c r="T366" i="40"/>
  <c r="X366" i="40"/>
  <c r="AN366" i="40"/>
  <c r="AO366" i="40"/>
  <c r="AP366" i="40"/>
  <c r="P367" i="40"/>
  <c r="W367" i="40" s="1"/>
  <c r="Q367" i="40"/>
  <c r="R367" i="40"/>
  <c r="S367" i="40"/>
  <c r="T367" i="40"/>
  <c r="X367" i="40"/>
  <c r="AA367" i="40"/>
  <c r="AB367" i="40"/>
  <c r="AN367" i="40"/>
  <c r="AO367" i="40"/>
  <c r="AP367" i="40"/>
  <c r="P368" i="40"/>
  <c r="AR367" i="40" s="1"/>
  <c r="C367" i="40" s="1"/>
  <c r="Q368" i="40"/>
  <c r="R368" i="40"/>
  <c r="T368" i="40"/>
  <c r="AB368" i="40"/>
  <c r="AN368" i="40"/>
  <c r="AO368" i="40"/>
  <c r="AP368" i="40"/>
  <c r="P369" i="40"/>
  <c r="Q369" i="40"/>
  <c r="R369" i="40"/>
  <c r="T369" i="40"/>
  <c r="W369" i="40"/>
  <c r="AB369" i="40"/>
  <c r="AN369" i="40"/>
  <c r="AO369" i="40"/>
  <c r="AP369" i="40"/>
  <c r="P370" i="40"/>
  <c r="Q370" i="40"/>
  <c r="R370" i="40"/>
  <c r="S370" i="40"/>
  <c r="T370" i="40"/>
  <c r="W370" i="40"/>
  <c r="X370" i="40"/>
  <c r="AA370" i="40"/>
  <c r="AB370" i="40"/>
  <c r="AN370" i="40"/>
  <c r="AO370" i="40"/>
  <c r="AP370" i="40"/>
  <c r="P371" i="40"/>
  <c r="AR370" i="40" s="1"/>
  <c r="C370" i="40" s="1"/>
  <c r="Q371" i="40"/>
  <c r="R371" i="40"/>
  <c r="S371" i="40"/>
  <c r="T371" i="40"/>
  <c r="X371" i="40"/>
  <c r="AA371" i="40"/>
  <c r="AB371" i="40"/>
  <c r="AN371" i="40"/>
  <c r="AO371" i="40"/>
  <c r="AP371" i="40"/>
  <c r="P372" i="40"/>
  <c r="V372" i="40" s="1"/>
  <c r="Q372" i="40"/>
  <c r="R372" i="40"/>
  <c r="S372" i="40"/>
  <c r="T372" i="40"/>
  <c r="W372" i="40"/>
  <c r="X372" i="40"/>
  <c r="Z372" i="40"/>
  <c r="AB372" i="40"/>
  <c r="AD372" i="40"/>
  <c r="AN372" i="40"/>
  <c r="AO372" i="40"/>
  <c r="AP372" i="40"/>
  <c r="P373" i="40"/>
  <c r="V373" i="40" s="1"/>
  <c r="Q373" i="40"/>
  <c r="R373" i="40"/>
  <c r="S373" i="40"/>
  <c r="T373" i="40"/>
  <c r="W373" i="40"/>
  <c r="X373" i="40"/>
  <c r="Z373" i="40"/>
  <c r="AB373" i="40"/>
  <c r="AD373" i="40"/>
  <c r="AN373" i="40"/>
  <c r="AO373" i="40"/>
  <c r="AP373" i="40"/>
  <c r="P374" i="40"/>
  <c r="V374" i="40" s="1"/>
  <c r="Q374" i="40"/>
  <c r="R374" i="40"/>
  <c r="S374" i="40"/>
  <c r="T374" i="40"/>
  <c r="W374" i="40"/>
  <c r="X374" i="40"/>
  <c r="Z374" i="40"/>
  <c r="AB374" i="40"/>
  <c r="AD374" i="40"/>
  <c r="AN374" i="40"/>
  <c r="AO374" i="40"/>
  <c r="AP374" i="40"/>
  <c r="P375" i="40"/>
  <c r="V375" i="40" s="1"/>
  <c r="Q375" i="40"/>
  <c r="R375" i="40"/>
  <c r="S375" i="40"/>
  <c r="T375" i="40"/>
  <c r="W375" i="40"/>
  <c r="X375" i="40"/>
  <c r="Z375" i="40"/>
  <c r="AB375" i="40"/>
  <c r="AD375" i="40"/>
  <c r="AN375" i="40"/>
  <c r="AO375" i="40"/>
  <c r="AP375" i="40"/>
  <c r="P376" i="40"/>
  <c r="V376" i="40" s="1"/>
  <c r="Q376" i="40"/>
  <c r="R376" i="40"/>
  <c r="S376" i="40"/>
  <c r="T376" i="40"/>
  <c r="W376" i="40"/>
  <c r="X376" i="40"/>
  <c r="Z376" i="40"/>
  <c r="AB376" i="40"/>
  <c r="AD376" i="40"/>
  <c r="AN376" i="40"/>
  <c r="AO376" i="40"/>
  <c r="AP376" i="40"/>
  <c r="P377" i="40"/>
  <c r="V377" i="40" s="1"/>
  <c r="Q377" i="40"/>
  <c r="R377" i="40"/>
  <c r="S377" i="40"/>
  <c r="T377" i="40"/>
  <c r="W377" i="40"/>
  <c r="X377" i="40"/>
  <c r="Z377" i="40"/>
  <c r="AB377" i="40"/>
  <c r="AD377" i="40"/>
  <c r="AN377" i="40"/>
  <c r="AO377" i="40"/>
  <c r="AP377" i="40"/>
  <c r="P378" i="40"/>
  <c r="AR377" i="40" s="1"/>
  <c r="Q378" i="40"/>
  <c r="R378" i="40"/>
  <c r="S378" i="40"/>
  <c r="T378" i="40"/>
  <c r="V378" i="40"/>
  <c r="W378" i="40"/>
  <c r="X378" i="40"/>
  <c r="Z378" i="40"/>
  <c r="AA378" i="40"/>
  <c r="AB378" i="40"/>
  <c r="AD378" i="40"/>
  <c r="AN378" i="40"/>
  <c r="AO378" i="40"/>
  <c r="AP378" i="40"/>
  <c r="P379" i="40"/>
  <c r="U379" i="40" s="1"/>
  <c r="Q379" i="40"/>
  <c r="R379" i="40"/>
  <c r="S379" i="40"/>
  <c r="T379" i="40"/>
  <c r="V379" i="40"/>
  <c r="W379" i="40"/>
  <c r="X379" i="40"/>
  <c r="Z379" i="40"/>
  <c r="AA379" i="40"/>
  <c r="AB379" i="40"/>
  <c r="AD379" i="40"/>
  <c r="AN379" i="40"/>
  <c r="AO379" i="40"/>
  <c r="AP379" i="40"/>
  <c r="P380" i="40"/>
  <c r="U380" i="40" s="1"/>
  <c r="Q380" i="40"/>
  <c r="R380" i="40"/>
  <c r="S380" i="40"/>
  <c r="T380" i="40"/>
  <c r="V380" i="40"/>
  <c r="W380" i="40"/>
  <c r="X380" i="40"/>
  <c r="Z380" i="40"/>
  <c r="AA380" i="40"/>
  <c r="AB380" i="40"/>
  <c r="AD380" i="40"/>
  <c r="AN380" i="40"/>
  <c r="AO380" i="40"/>
  <c r="AP380" i="40"/>
  <c r="P381" i="40"/>
  <c r="U381" i="40" s="1"/>
  <c r="Q381" i="40"/>
  <c r="R381" i="40"/>
  <c r="S381" i="40"/>
  <c r="T381" i="40"/>
  <c r="V381" i="40"/>
  <c r="W381" i="40"/>
  <c r="X381" i="40"/>
  <c r="Z381" i="40"/>
  <c r="AA381" i="40"/>
  <c r="AB381" i="40"/>
  <c r="AD381" i="40"/>
  <c r="AN381" i="40"/>
  <c r="AO381" i="40"/>
  <c r="AP381" i="40"/>
  <c r="P382" i="40"/>
  <c r="U382" i="40" s="1"/>
  <c r="Q382" i="40"/>
  <c r="R382" i="40"/>
  <c r="S382" i="40"/>
  <c r="T382" i="40"/>
  <c r="V382" i="40"/>
  <c r="W382" i="40"/>
  <c r="X382" i="40"/>
  <c r="Z382" i="40"/>
  <c r="AA382" i="40"/>
  <c r="AB382" i="40"/>
  <c r="AD382" i="40"/>
  <c r="AN382" i="40"/>
  <c r="AO382" i="40"/>
  <c r="AP382" i="40"/>
  <c r="P383" i="40"/>
  <c r="U383" i="40" s="1"/>
  <c r="Q383" i="40"/>
  <c r="R383" i="40"/>
  <c r="S383" i="40"/>
  <c r="T383" i="40"/>
  <c r="V383" i="40"/>
  <c r="W383" i="40"/>
  <c r="X383" i="40"/>
  <c r="Z383" i="40"/>
  <c r="AA383" i="40"/>
  <c r="AB383" i="40"/>
  <c r="AD383" i="40"/>
  <c r="AN383" i="40"/>
  <c r="AO383" i="40"/>
  <c r="AP383" i="40"/>
  <c r="P384" i="40"/>
  <c r="U384" i="40" s="1"/>
  <c r="Q384" i="40"/>
  <c r="R384" i="40"/>
  <c r="S384" i="40"/>
  <c r="T384" i="40"/>
  <c r="V384" i="40"/>
  <c r="W384" i="40"/>
  <c r="X384" i="40"/>
  <c r="Z384" i="40"/>
  <c r="AA384" i="40"/>
  <c r="AB384" i="40"/>
  <c r="AD384" i="40"/>
  <c r="AN384" i="40"/>
  <c r="AO384" i="40"/>
  <c r="AP384" i="40"/>
  <c r="P385" i="40"/>
  <c r="U385" i="40" s="1"/>
  <c r="Q385" i="40"/>
  <c r="R385" i="40"/>
  <c r="S385" i="40"/>
  <c r="T385" i="40"/>
  <c r="V385" i="40"/>
  <c r="W385" i="40"/>
  <c r="X385" i="40"/>
  <c r="Z385" i="40"/>
  <c r="AA385" i="40"/>
  <c r="AB385" i="40"/>
  <c r="AD385" i="40"/>
  <c r="AN385" i="40"/>
  <c r="AO385" i="40"/>
  <c r="AP385" i="40"/>
  <c r="P386" i="40"/>
  <c r="U386" i="40" s="1"/>
  <c r="Q386" i="40"/>
  <c r="R386" i="40"/>
  <c r="S386" i="40"/>
  <c r="T386" i="40"/>
  <c r="V386" i="40"/>
  <c r="W386" i="40"/>
  <c r="X386" i="40"/>
  <c r="Z386" i="40"/>
  <c r="AA386" i="40"/>
  <c r="AB386" i="40"/>
  <c r="AD386" i="40"/>
  <c r="AN386" i="40"/>
  <c r="AO386" i="40"/>
  <c r="AP386" i="40"/>
  <c r="P387" i="40"/>
  <c r="U387" i="40" s="1"/>
  <c r="Q387" i="40"/>
  <c r="R387" i="40"/>
  <c r="S387" i="40"/>
  <c r="T387" i="40"/>
  <c r="V387" i="40"/>
  <c r="W387" i="40"/>
  <c r="X387" i="40"/>
  <c r="Z387" i="40"/>
  <c r="AA387" i="40"/>
  <c r="AB387" i="40"/>
  <c r="AD387" i="40"/>
  <c r="AN387" i="40"/>
  <c r="AO387" i="40"/>
  <c r="AP387" i="40"/>
  <c r="P388" i="40"/>
  <c r="U388" i="40" s="1"/>
  <c r="Q388" i="40"/>
  <c r="R388" i="40"/>
  <c r="S388" i="40"/>
  <c r="T388" i="40"/>
  <c r="V388" i="40"/>
  <c r="W388" i="40"/>
  <c r="X388" i="40"/>
  <c r="Z388" i="40"/>
  <c r="AA388" i="40"/>
  <c r="AB388" i="40"/>
  <c r="AD388" i="40"/>
  <c r="AN388" i="40"/>
  <c r="AO388" i="40"/>
  <c r="AP388" i="40"/>
  <c r="P389" i="40"/>
  <c r="U389" i="40" s="1"/>
  <c r="Q389" i="40"/>
  <c r="R389" i="40"/>
  <c r="S389" i="40"/>
  <c r="T389" i="40"/>
  <c r="V389" i="40"/>
  <c r="W389" i="40"/>
  <c r="X389" i="40"/>
  <c r="Z389" i="40"/>
  <c r="AA389" i="40"/>
  <c r="AB389" i="40"/>
  <c r="AD389" i="40"/>
  <c r="AN389" i="40"/>
  <c r="AO389" i="40"/>
  <c r="AP389" i="40"/>
  <c r="P390" i="40"/>
  <c r="U390" i="40" s="1"/>
  <c r="Q390" i="40"/>
  <c r="R390" i="40"/>
  <c r="S390" i="40"/>
  <c r="T390" i="40"/>
  <c r="V390" i="40"/>
  <c r="W390" i="40"/>
  <c r="X390" i="40"/>
  <c r="Z390" i="40"/>
  <c r="AA390" i="40"/>
  <c r="AB390" i="40"/>
  <c r="AD390" i="40"/>
  <c r="AN390" i="40"/>
  <c r="AO390" i="40"/>
  <c r="AP390" i="40"/>
  <c r="P391" i="40"/>
  <c r="U391" i="40" s="1"/>
  <c r="Q391" i="40"/>
  <c r="R391" i="40"/>
  <c r="S391" i="40"/>
  <c r="T391" i="40"/>
  <c r="V391" i="40"/>
  <c r="W391" i="40"/>
  <c r="X391" i="40"/>
  <c r="Z391" i="40"/>
  <c r="AA391" i="40"/>
  <c r="AB391" i="40"/>
  <c r="AD391" i="40"/>
  <c r="AN391" i="40"/>
  <c r="AO391" i="40"/>
  <c r="AP391" i="40"/>
  <c r="P392" i="40"/>
  <c r="U392" i="40" s="1"/>
  <c r="Q392" i="40"/>
  <c r="R392" i="40"/>
  <c r="S392" i="40"/>
  <c r="T392" i="40"/>
  <c r="V392" i="40"/>
  <c r="W392" i="40"/>
  <c r="X392" i="40"/>
  <c r="Z392" i="40"/>
  <c r="AA392" i="40"/>
  <c r="AB392" i="40"/>
  <c r="AD392" i="40"/>
  <c r="AN392" i="40"/>
  <c r="AO392" i="40"/>
  <c r="AP392" i="40"/>
  <c r="P393" i="40"/>
  <c r="U393" i="40" s="1"/>
  <c r="Q393" i="40"/>
  <c r="R393" i="40"/>
  <c r="S393" i="40"/>
  <c r="T393" i="40"/>
  <c r="V393" i="40"/>
  <c r="W393" i="40"/>
  <c r="X393" i="40"/>
  <c r="Z393" i="40"/>
  <c r="AA393" i="40"/>
  <c r="AB393" i="40"/>
  <c r="AD393" i="40"/>
  <c r="AN393" i="40"/>
  <c r="AO393" i="40"/>
  <c r="AP393" i="40"/>
  <c r="P394" i="40"/>
  <c r="U394" i="40" s="1"/>
  <c r="Q394" i="40"/>
  <c r="R394" i="40"/>
  <c r="S394" i="40"/>
  <c r="T394" i="40"/>
  <c r="V394" i="40"/>
  <c r="W394" i="40"/>
  <c r="X394" i="40"/>
  <c r="Z394" i="40"/>
  <c r="AA394" i="40"/>
  <c r="AB394" i="40"/>
  <c r="AD394" i="40"/>
  <c r="AN394" i="40"/>
  <c r="AO394" i="40"/>
  <c r="AP394" i="40"/>
  <c r="P395" i="40"/>
  <c r="U395" i="40" s="1"/>
  <c r="Q395" i="40"/>
  <c r="R395" i="40"/>
  <c r="S395" i="40"/>
  <c r="T395" i="40"/>
  <c r="V395" i="40"/>
  <c r="W395" i="40"/>
  <c r="X395" i="40"/>
  <c r="Z395" i="40"/>
  <c r="AA395" i="40"/>
  <c r="AB395" i="40"/>
  <c r="AD395" i="40"/>
  <c r="AN395" i="40"/>
  <c r="AO395" i="40"/>
  <c r="AP395" i="40"/>
  <c r="P396" i="40"/>
  <c r="U396" i="40" s="1"/>
  <c r="Q396" i="40"/>
  <c r="R396" i="40"/>
  <c r="S396" i="40"/>
  <c r="T396" i="40"/>
  <c r="V396" i="40"/>
  <c r="W396" i="40"/>
  <c r="X396" i="40"/>
  <c r="Z396" i="40"/>
  <c r="AA396" i="40"/>
  <c r="AB396" i="40"/>
  <c r="AD396" i="40"/>
  <c r="AN396" i="40"/>
  <c r="AO396" i="40"/>
  <c r="AP396" i="40"/>
  <c r="P397" i="40"/>
  <c r="U397" i="40" s="1"/>
  <c r="Q397" i="40"/>
  <c r="R397" i="40"/>
  <c r="S397" i="40"/>
  <c r="T397" i="40"/>
  <c r="V397" i="40"/>
  <c r="W397" i="40"/>
  <c r="X397" i="40"/>
  <c r="Z397" i="40"/>
  <c r="AA397" i="40"/>
  <c r="AB397" i="40"/>
  <c r="AD397" i="40"/>
  <c r="AN397" i="40"/>
  <c r="AO397" i="40"/>
  <c r="AP397" i="40"/>
  <c r="P398" i="40"/>
  <c r="U398" i="40" s="1"/>
  <c r="Q398" i="40"/>
  <c r="R398" i="40"/>
  <c r="S398" i="40"/>
  <c r="T398" i="40"/>
  <c r="V398" i="40"/>
  <c r="W398" i="40"/>
  <c r="X398" i="40"/>
  <c r="Z398" i="40"/>
  <c r="AA398" i="40"/>
  <c r="AB398" i="40"/>
  <c r="AD398" i="40"/>
  <c r="AN398" i="40"/>
  <c r="AO398" i="40"/>
  <c r="AP398" i="40"/>
  <c r="P399" i="40"/>
  <c r="U399" i="40" s="1"/>
  <c r="Q399" i="40"/>
  <c r="R399" i="40"/>
  <c r="S399" i="40"/>
  <c r="T399" i="40"/>
  <c r="V399" i="40"/>
  <c r="W399" i="40"/>
  <c r="X399" i="40"/>
  <c r="Z399" i="40"/>
  <c r="AA399" i="40"/>
  <c r="AB399" i="40"/>
  <c r="AD399" i="40"/>
  <c r="AN399" i="40"/>
  <c r="AO399" i="40"/>
  <c r="AP399" i="40"/>
  <c r="P400" i="40"/>
  <c r="U400" i="40" s="1"/>
  <c r="Q400" i="40"/>
  <c r="R400" i="40"/>
  <c r="S400" i="40"/>
  <c r="T400" i="40"/>
  <c r="V400" i="40"/>
  <c r="W400" i="40"/>
  <c r="X400" i="40"/>
  <c r="Z400" i="40"/>
  <c r="AA400" i="40"/>
  <c r="AB400" i="40"/>
  <c r="AD400" i="40"/>
  <c r="AN400" i="40"/>
  <c r="AO400" i="40"/>
  <c r="AP400" i="40"/>
  <c r="P401" i="40"/>
  <c r="U401" i="40" s="1"/>
  <c r="Q401" i="40"/>
  <c r="R401" i="40"/>
  <c r="S401" i="40"/>
  <c r="T401" i="40"/>
  <c r="V401" i="40"/>
  <c r="W401" i="40"/>
  <c r="X401" i="40"/>
  <c r="Z401" i="40"/>
  <c r="AA401" i="40"/>
  <c r="AB401" i="40"/>
  <c r="AD401" i="40"/>
  <c r="AN401" i="40"/>
  <c r="AO401" i="40"/>
  <c r="AP401" i="40"/>
  <c r="P402" i="40"/>
  <c r="U402" i="40" s="1"/>
  <c r="Q402" i="40"/>
  <c r="R402" i="40"/>
  <c r="S402" i="40"/>
  <c r="T402" i="40"/>
  <c r="V402" i="40"/>
  <c r="W402" i="40"/>
  <c r="X402" i="40"/>
  <c r="Z402" i="40"/>
  <c r="AA402" i="40"/>
  <c r="AB402" i="40"/>
  <c r="AD402" i="40"/>
  <c r="AN402" i="40"/>
  <c r="AO402" i="40"/>
  <c r="AP402" i="40"/>
  <c r="P403" i="40"/>
  <c r="U403" i="40" s="1"/>
  <c r="Q403" i="40"/>
  <c r="R403" i="40"/>
  <c r="S403" i="40"/>
  <c r="T403" i="40"/>
  <c r="V403" i="40"/>
  <c r="W403" i="40"/>
  <c r="X403" i="40"/>
  <c r="Z403" i="40"/>
  <c r="AA403" i="40"/>
  <c r="AB403" i="40"/>
  <c r="AD403" i="40"/>
  <c r="AN403" i="40"/>
  <c r="AO403" i="40"/>
  <c r="AP403" i="40"/>
  <c r="P404" i="40"/>
  <c r="U404" i="40" s="1"/>
  <c r="Q404" i="40"/>
  <c r="R404" i="40"/>
  <c r="S404" i="40"/>
  <c r="T404" i="40"/>
  <c r="V404" i="40"/>
  <c r="W404" i="40"/>
  <c r="X404" i="40"/>
  <c r="Z404" i="40"/>
  <c r="AA404" i="40"/>
  <c r="AB404" i="40"/>
  <c r="AD404" i="40"/>
  <c r="AN404" i="40"/>
  <c r="AO404" i="40"/>
  <c r="AP404" i="40"/>
  <c r="P405" i="40"/>
  <c r="U405" i="40" s="1"/>
  <c r="Q405" i="40"/>
  <c r="R405" i="40"/>
  <c r="S405" i="40"/>
  <c r="T405" i="40"/>
  <c r="V405" i="40"/>
  <c r="W405" i="40"/>
  <c r="X405" i="40"/>
  <c r="Z405" i="40"/>
  <c r="AA405" i="40"/>
  <c r="AB405" i="40"/>
  <c r="AD405" i="40"/>
  <c r="AN405" i="40"/>
  <c r="AO405" i="40"/>
  <c r="AP405" i="40"/>
  <c r="P406" i="40"/>
  <c r="U406" i="40" s="1"/>
  <c r="Q406" i="40"/>
  <c r="R406" i="40"/>
  <c r="S406" i="40"/>
  <c r="T406" i="40"/>
  <c r="V406" i="40"/>
  <c r="W406" i="40"/>
  <c r="X406" i="40"/>
  <c r="Z406" i="40"/>
  <c r="AA406" i="40"/>
  <c r="AB406" i="40"/>
  <c r="AD406" i="40"/>
  <c r="AN406" i="40"/>
  <c r="AO406" i="40"/>
  <c r="AP406" i="40"/>
  <c r="P407" i="40"/>
  <c r="U407" i="40" s="1"/>
  <c r="Q407" i="40"/>
  <c r="R407" i="40"/>
  <c r="S407" i="40"/>
  <c r="T407" i="40"/>
  <c r="V407" i="40"/>
  <c r="W407" i="40"/>
  <c r="X407" i="40"/>
  <c r="Z407" i="40"/>
  <c r="AA407" i="40"/>
  <c r="AB407" i="40"/>
  <c r="AD407" i="40"/>
  <c r="AN407" i="40"/>
  <c r="AO407" i="40"/>
  <c r="AP407" i="40"/>
  <c r="P408" i="40"/>
  <c r="U408" i="40" s="1"/>
  <c r="Q408" i="40"/>
  <c r="R408" i="40"/>
  <c r="S408" i="40"/>
  <c r="T408" i="40"/>
  <c r="V408" i="40"/>
  <c r="W408" i="40"/>
  <c r="X408" i="40"/>
  <c r="Z408" i="40"/>
  <c r="AA408" i="40"/>
  <c r="AB408" i="40"/>
  <c r="AD408" i="40"/>
  <c r="AN408" i="40"/>
  <c r="AO408" i="40"/>
  <c r="AP408" i="40"/>
  <c r="P409" i="40"/>
  <c r="U409" i="40" s="1"/>
  <c r="Q409" i="40"/>
  <c r="R409" i="40"/>
  <c r="S409" i="40"/>
  <c r="T409" i="40"/>
  <c r="V409" i="40"/>
  <c r="W409" i="40"/>
  <c r="X409" i="40"/>
  <c r="Z409" i="40"/>
  <c r="AA409" i="40"/>
  <c r="AB409" i="40"/>
  <c r="AD409" i="40"/>
  <c r="AN409" i="40"/>
  <c r="AO409" i="40"/>
  <c r="AP409" i="40"/>
  <c r="P410" i="40"/>
  <c r="U410" i="40" s="1"/>
  <c r="Q410" i="40"/>
  <c r="R410" i="40"/>
  <c r="S410" i="40"/>
  <c r="T410" i="40"/>
  <c r="V410" i="40"/>
  <c r="W410" i="40"/>
  <c r="X410" i="40"/>
  <c r="Z410" i="40"/>
  <c r="AA410" i="40"/>
  <c r="AB410" i="40"/>
  <c r="AD410" i="40"/>
  <c r="AN410" i="40"/>
  <c r="AO410" i="40"/>
  <c r="AP410" i="40"/>
  <c r="P411" i="40"/>
  <c r="U411" i="40" s="1"/>
  <c r="Q411" i="40"/>
  <c r="R411" i="40"/>
  <c r="S411" i="40"/>
  <c r="T411" i="40"/>
  <c r="V411" i="40"/>
  <c r="W411" i="40"/>
  <c r="X411" i="40"/>
  <c r="Z411" i="40"/>
  <c r="AA411" i="40"/>
  <c r="AB411" i="40"/>
  <c r="AD411" i="40"/>
  <c r="AN411" i="40"/>
  <c r="AO411" i="40"/>
  <c r="AP411" i="40"/>
  <c r="P412" i="40"/>
  <c r="U412" i="40" s="1"/>
  <c r="Q412" i="40"/>
  <c r="R412" i="40"/>
  <c r="S412" i="40"/>
  <c r="T412" i="40"/>
  <c r="V412" i="40"/>
  <c r="W412" i="40"/>
  <c r="X412" i="40"/>
  <c r="Z412" i="40"/>
  <c r="AA412" i="40"/>
  <c r="AB412" i="40"/>
  <c r="AD412" i="40"/>
  <c r="AN412" i="40"/>
  <c r="AO412" i="40"/>
  <c r="AP412" i="40"/>
  <c r="P413" i="40"/>
  <c r="U413" i="40" s="1"/>
  <c r="Q413" i="40"/>
  <c r="R413" i="40"/>
  <c r="S413" i="40"/>
  <c r="T413" i="40"/>
  <c r="V413" i="40"/>
  <c r="W413" i="40"/>
  <c r="X413" i="40"/>
  <c r="Z413" i="40"/>
  <c r="AA413" i="40"/>
  <c r="AB413" i="40"/>
  <c r="AD413" i="40"/>
  <c r="AN413" i="40"/>
  <c r="AO413" i="40"/>
  <c r="AP413" i="40"/>
  <c r="P414" i="40"/>
  <c r="U414" i="40" s="1"/>
  <c r="Q414" i="40"/>
  <c r="R414" i="40"/>
  <c r="S414" i="40"/>
  <c r="T414" i="40"/>
  <c r="V414" i="40"/>
  <c r="W414" i="40"/>
  <c r="X414" i="40"/>
  <c r="Z414" i="40"/>
  <c r="AA414" i="40"/>
  <c r="AB414" i="40"/>
  <c r="AD414" i="40"/>
  <c r="AN414" i="40"/>
  <c r="AO414" i="40"/>
  <c r="AP414" i="40"/>
  <c r="P415" i="40"/>
  <c r="U415" i="40" s="1"/>
  <c r="Q415" i="40"/>
  <c r="R415" i="40"/>
  <c r="S415" i="40"/>
  <c r="T415" i="40"/>
  <c r="V415" i="40"/>
  <c r="W415" i="40"/>
  <c r="X415" i="40"/>
  <c r="Z415" i="40"/>
  <c r="AA415" i="40"/>
  <c r="AB415" i="40"/>
  <c r="AD415" i="40"/>
  <c r="AN415" i="40"/>
  <c r="AO415" i="40"/>
  <c r="AP415" i="40"/>
  <c r="P416" i="40"/>
  <c r="U416" i="40" s="1"/>
  <c r="Q416" i="40"/>
  <c r="R416" i="40"/>
  <c r="S416" i="40"/>
  <c r="T416" i="40"/>
  <c r="V416" i="40"/>
  <c r="W416" i="40"/>
  <c r="X416" i="40"/>
  <c r="Z416" i="40"/>
  <c r="AA416" i="40"/>
  <c r="AB416" i="40"/>
  <c r="AD416" i="40"/>
  <c r="AN416" i="40"/>
  <c r="AO416" i="40"/>
  <c r="AP416" i="40"/>
  <c r="P417" i="40"/>
  <c r="U417" i="40" s="1"/>
  <c r="Q417" i="40"/>
  <c r="R417" i="40"/>
  <c r="S417" i="40"/>
  <c r="T417" i="40"/>
  <c r="V417" i="40"/>
  <c r="W417" i="40"/>
  <c r="X417" i="40"/>
  <c r="Z417" i="40"/>
  <c r="AA417" i="40"/>
  <c r="AB417" i="40"/>
  <c r="AD417" i="40"/>
  <c r="AN417" i="40"/>
  <c r="AO417" i="40"/>
  <c r="AP417" i="40"/>
  <c r="P418" i="40"/>
  <c r="U418" i="40" s="1"/>
  <c r="Q418" i="40"/>
  <c r="R418" i="40"/>
  <c r="S418" i="40"/>
  <c r="T418" i="40"/>
  <c r="V418" i="40"/>
  <c r="W418" i="40"/>
  <c r="X418" i="40"/>
  <c r="Z418" i="40"/>
  <c r="AA418" i="40"/>
  <c r="AB418" i="40"/>
  <c r="AD418" i="40"/>
  <c r="AN418" i="40"/>
  <c r="AO418" i="40"/>
  <c r="AP418" i="40"/>
  <c r="P419" i="40"/>
  <c r="U419" i="40" s="1"/>
  <c r="Q419" i="40"/>
  <c r="R419" i="40"/>
  <c r="S419" i="40"/>
  <c r="T419" i="40"/>
  <c r="V419" i="40"/>
  <c r="W419" i="40"/>
  <c r="X419" i="40"/>
  <c r="Z419" i="40"/>
  <c r="AA419" i="40"/>
  <c r="AB419" i="40"/>
  <c r="AD419" i="40"/>
  <c r="AN419" i="40"/>
  <c r="AO419" i="40"/>
  <c r="AP419" i="40"/>
  <c r="P420" i="40"/>
  <c r="U420" i="40" s="1"/>
  <c r="Q420" i="40"/>
  <c r="R420" i="40"/>
  <c r="S420" i="40"/>
  <c r="T420" i="40"/>
  <c r="V420" i="40"/>
  <c r="W420" i="40"/>
  <c r="X420" i="40"/>
  <c r="Z420" i="40"/>
  <c r="AA420" i="40"/>
  <c r="AB420" i="40"/>
  <c r="AD420" i="40"/>
  <c r="AN420" i="40"/>
  <c r="AO420" i="40"/>
  <c r="AP420" i="40"/>
  <c r="P421" i="40"/>
  <c r="U421" i="40" s="1"/>
  <c r="Q421" i="40"/>
  <c r="R421" i="40"/>
  <c r="S421" i="40"/>
  <c r="T421" i="40"/>
  <c r="V421" i="40"/>
  <c r="W421" i="40"/>
  <c r="X421" i="40"/>
  <c r="Z421" i="40"/>
  <c r="AA421" i="40"/>
  <c r="AB421" i="40"/>
  <c r="AD421" i="40"/>
  <c r="AN421" i="40"/>
  <c r="AO421" i="40"/>
  <c r="AP421" i="40"/>
  <c r="P422" i="40"/>
  <c r="U422" i="40" s="1"/>
  <c r="Q422" i="40"/>
  <c r="R422" i="40"/>
  <c r="S422" i="40"/>
  <c r="T422" i="40"/>
  <c r="V422" i="40"/>
  <c r="W422" i="40"/>
  <c r="X422" i="40"/>
  <c r="Z422" i="40"/>
  <c r="AA422" i="40"/>
  <c r="AB422" i="40"/>
  <c r="AD422" i="40"/>
  <c r="AN422" i="40"/>
  <c r="AO422" i="40"/>
  <c r="AP422" i="40"/>
  <c r="P423" i="40"/>
  <c r="U423" i="40" s="1"/>
  <c r="Q423" i="40"/>
  <c r="R423" i="40"/>
  <c r="S423" i="40"/>
  <c r="T423" i="40"/>
  <c r="V423" i="40"/>
  <c r="W423" i="40"/>
  <c r="X423" i="40"/>
  <c r="Z423" i="40"/>
  <c r="AA423" i="40"/>
  <c r="AB423" i="40"/>
  <c r="AD423" i="40"/>
  <c r="AN423" i="40"/>
  <c r="AO423" i="40"/>
  <c r="AP423" i="40"/>
  <c r="P424" i="40"/>
  <c r="U424" i="40" s="1"/>
  <c r="Q424" i="40"/>
  <c r="R424" i="40"/>
  <c r="S424" i="40"/>
  <c r="T424" i="40"/>
  <c r="V424" i="40"/>
  <c r="W424" i="40"/>
  <c r="X424" i="40"/>
  <c r="Z424" i="40"/>
  <c r="AA424" i="40"/>
  <c r="AB424" i="40"/>
  <c r="AD424" i="40"/>
  <c r="AN424" i="40"/>
  <c r="AO424" i="40"/>
  <c r="AP424" i="40"/>
  <c r="P425" i="40"/>
  <c r="U425" i="40" s="1"/>
  <c r="Q425" i="40"/>
  <c r="R425" i="40"/>
  <c r="S425" i="40"/>
  <c r="T425" i="40"/>
  <c r="V425" i="40"/>
  <c r="W425" i="40"/>
  <c r="X425" i="40"/>
  <c r="Z425" i="40"/>
  <c r="AA425" i="40"/>
  <c r="AB425" i="40"/>
  <c r="AD425" i="40"/>
  <c r="AN425" i="40"/>
  <c r="AO425" i="40"/>
  <c r="AP425" i="40"/>
  <c r="P426" i="40"/>
  <c r="U426" i="40" s="1"/>
  <c r="Q426" i="40"/>
  <c r="R426" i="40"/>
  <c r="S426" i="40"/>
  <c r="T426" i="40"/>
  <c r="V426" i="40"/>
  <c r="W426" i="40"/>
  <c r="X426" i="40"/>
  <c r="Z426" i="40"/>
  <c r="AA426" i="40"/>
  <c r="AB426" i="40"/>
  <c r="AD426" i="40"/>
  <c r="AN426" i="40"/>
  <c r="AO426" i="40"/>
  <c r="AP426" i="40"/>
  <c r="P427" i="40"/>
  <c r="U427" i="40" s="1"/>
  <c r="Q427" i="40"/>
  <c r="R427" i="40"/>
  <c r="S427" i="40"/>
  <c r="T427" i="40"/>
  <c r="V427" i="40"/>
  <c r="W427" i="40"/>
  <c r="X427" i="40"/>
  <c r="Z427" i="40"/>
  <c r="AA427" i="40"/>
  <c r="AB427" i="40"/>
  <c r="AD427" i="40"/>
  <c r="AN427" i="40"/>
  <c r="AO427" i="40"/>
  <c r="AP427" i="40"/>
  <c r="P428" i="40"/>
  <c r="U428" i="40" s="1"/>
  <c r="Q428" i="40"/>
  <c r="R428" i="40"/>
  <c r="S428" i="40"/>
  <c r="T428" i="40"/>
  <c r="V428" i="40"/>
  <c r="W428" i="40"/>
  <c r="X428" i="40"/>
  <c r="Z428" i="40"/>
  <c r="AA428" i="40"/>
  <c r="AB428" i="40"/>
  <c r="AD428" i="40"/>
  <c r="AN428" i="40"/>
  <c r="AO428" i="40"/>
  <c r="AP428" i="40"/>
  <c r="P429" i="40"/>
  <c r="U429" i="40" s="1"/>
  <c r="Q429" i="40"/>
  <c r="R429" i="40"/>
  <c r="S429" i="40"/>
  <c r="T429" i="40"/>
  <c r="V429" i="40"/>
  <c r="W429" i="40"/>
  <c r="X429" i="40"/>
  <c r="Z429" i="40"/>
  <c r="AA429" i="40"/>
  <c r="AB429" i="40"/>
  <c r="AD429" i="40"/>
  <c r="AN429" i="40"/>
  <c r="AO429" i="40"/>
  <c r="AP429" i="40"/>
  <c r="P430" i="40"/>
  <c r="U430" i="40" s="1"/>
  <c r="Q430" i="40"/>
  <c r="R430" i="40"/>
  <c r="S430" i="40"/>
  <c r="T430" i="40"/>
  <c r="V430" i="40"/>
  <c r="W430" i="40"/>
  <c r="X430" i="40"/>
  <c r="Z430" i="40"/>
  <c r="AA430" i="40"/>
  <c r="AB430" i="40"/>
  <c r="AD430" i="40"/>
  <c r="AN430" i="40"/>
  <c r="AO430" i="40"/>
  <c r="AP430" i="40"/>
  <c r="P431" i="40"/>
  <c r="U431" i="40" s="1"/>
  <c r="Q431" i="40"/>
  <c r="R431" i="40"/>
  <c r="S431" i="40"/>
  <c r="T431" i="40"/>
  <c r="V431" i="40"/>
  <c r="W431" i="40"/>
  <c r="X431" i="40"/>
  <c r="Z431" i="40"/>
  <c r="AA431" i="40"/>
  <c r="AB431" i="40"/>
  <c r="AD431" i="40"/>
  <c r="AN431" i="40"/>
  <c r="AO431" i="40"/>
  <c r="AP431" i="40"/>
  <c r="P432" i="40"/>
  <c r="U432" i="40" s="1"/>
  <c r="Q432" i="40"/>
  <c r="R432" i="40"/>
  <c r="S432" i="40"/>
  <c r="T432" i="40"/>
  <c r="V432" i="40"/>
  <c r="W432" i="40"/>
  <c r="X432" i="40"/>
  <c r="Z432" i="40"/>
  <c r="AA432" i="40"/>
  <c r="AB432" i="40"/>
  <c r="AD432" i="40"/>
  <c r="AN432" i="40"/>
  <c r="AO432" i="40"/>
  <c r="AP432" i="40"/>
  <c r="P433" i="40"/>
  <c r="U433" i="40" s="1"/>
  <c r="Q433" i="40"/>
  <c r="R433" i="40"/>
  <c r="S433" i="40"/>
  <c r="T433" i="40"/>
  <c r="V433" i="40"/>
  <c r="W433" i="40"/>
  <c r="X433" i="40"/>
  <c r="Z433" i="40"/>
  <c r="AA433" i="40"/>
  <c r="AB433" i="40"/>
  <c r="AD433" i="40"/>
  <c r="AN433" i="40"/>
  <c r="AO433" i="40"/>
  <c r="AP433" i="40"/>
  <c r="P434" i="40"/>
  <c r="U434" i="40" s="1"/>
  <c r="Q434" i="40"/>
  <c r="R434" i="40"/>
  <c r="S434" i="40"/>
  <c r="T434" i="40"/>
  <c r="V434" i="40"/>
  <c r="W434" i="40"/>
  <c r="X434" i="40"/>
  <c r="Z434" i="40"/>
  <c r="AA434" i="40"/>
  <c r="AB434" i="40"/>
  <c r="AD434" i="40"/>
  <c r="AN434" i="40"/>
  <c r="AO434" i="40"/>
  <c r="AP434" i="40"/>
  <c r="P435" i="40"/>
  <c r="U435" i="40" s="1"/>
  <c r="Q435" i="40"/>
  <c r="R435" i="40"/>
  <c r="S435" i="40"/>
  <c r="T435" i="40"/>
  <c r="V435" i="40"/>
  <c r="W435" i="40"/>
  <c r="X435" i="40"/>
  <c r="Z435" i="40"/>
  <c r="AA435" i="40"/>
  <c r="AB435" i="40"/>
  <c r="AD435" i="40"/>
  <c r="AN435" i="40"/>
  <c r="AO435" i="40"/>
  <c r="AP435" i="40"/>
  <c r="P436" i="40"/>
  <c r="U436" i="40" s="1"/>
  <c r="Q436" i="40"/>
  <c r="R436" i="40"/>
  <c r="S436" i="40"/>
  <c r="T436" i="40"/>
  <c r="V436" i="40"/>
  <c r="W436" i="40"/>
  <c r="X436" i="40"/>
  <c r="Z436" i="40"/>
  <c r="AA436" i="40"/>
  <c r="AB436" i="40"/>
  <c r="AD436" i="40"/>
  <c r="AN436" i="40"/>
  <c r="AO436" i="40"/>
  <c r="AP436" i="40"/>
  <c r="P437" i="40"/>
  <c r="U437" i="40" s="1"/>
  <c r="Q437" i="40"/>
  <c r="R437" i="40"/>
  <c r="S437" i="40"/>
  <c r="T437" i="40"/>
  <c r="V437" i="40"/>
  <c r="W437" i="40"/>
  <c r="X437" i="40"/>
  <c r="Z437" i="40"/>
  <c r="AA437" i="40"/>
  <c r="AB437" i="40"/>
  <c r="AD437" i="40"/>
  <c r="AN437" i="40"/>
  <c r="AO437" i="40"/>
  <c r="AP437" i="40"/>
  <c r="P438" i="40"/>
  <c r="U438" i="40" s="1"/>
  <c r="Q438" i="40"/>
  <c r="R438" i="40"/>
  <c r="S438" i="40"/>
  <c r="T438" i="40"/>
  <c r="V438" i="40"/>
  <c r="W438" i="40"/>
  <c r="X438" i="40"/>
  <c r="Z438" i="40"/>
  <c r="AA438" i="40"/>
  <c r="AB438" i="40"/>
  <c r="AD438" i="40"/>
  <c r="AN438" i="40"/>
  <c r="AO438" i="40"/>
  <c r="AP438" i="40"/>
  <c r="P439" i="40"/>
  <c r="U439" i="40" s="1"/>
  <c r="Q439" i="40"/>
  <c r="R439" i="40"/>
  <c r="S439" i="40"/>
  <c r="T439" i="40"/>
  <c r="V439" i="40"/>
  <c r="W439" i="40"/>
  <c r="X439" i="40"/>
  <c r="Z439" i="40"/>
  <c r="AA439" i="40"/>
  <c r="AB439" i="40"/>
  <c r="AD439" i="40"/>
  <c r="AN439" i="40"/>
  <c r="AO439" i="40"/>
  <c r="AP439" i="40"/>
  <c r="P440" i="40"/>
  <c r="U440" i="40" s="1"/>
  <c r="Q440" i="40"/>
  <c r="R440" i="40"/>
  <c r="S440" i="40"/>
  <c r="T440" i="40"/>
  <c r="V440" i="40"/>
  <c r="W440" i="40"/>
  <c r="X440" i="40"/>
  <c r="Z440" i="40"/>
  <c r="AA440" i="40"/>
  <c r="AB440" i="40"/>
  <c r="AD440" i="40"/>
  <c r="AN440" i="40"/>
  <c r="AO440" i="40"/>
  <c r="AP440" i="40"/>
  <c r="P441" i="40"/>
  <c r="U441" i="40" s="1"/>
  <c r="Q441" i="40"/>
  <c r="R441" i="40"/>
  <c r="S441" i="40"/>
  <c r="T441" i="40"/>
  <c r="V441" i="40"/>
  <c r="W441" i="40"/>
  <c r="X441" i="40"/>
  <c r="Z441" i="40"/>
  <c r="AA441" i="40"/>
  <c r="AB441" i="40"/>
  <c r="AD441" i="40"/>
  <c r="AN441" i="40"/>
  <c r="AO441" i="40"/>
  <c r="AP441" i="40"/>
  <c r="P442" i="40"/>
  <c r="U442" i="40" s="1"/>
  <c r="Q442" i="40"/>
  <c r="R442" i="40"/>
  <c r="S442" i="40"/>
  <c r="T442" i="40"/>
  <c r="V442" i="40"/>
  <c r="W442" i="40"/>
  <c r="X442" i="40"/>
  <c r="Z442" i="40"/>
  <c r="AA442" i="40"/>
  <c r="AB442" i="40"/>
  <c r="AD442" i="40"/>
  <c r="AN442" i="40"/>
  <c r="AO442" i="40"/>
  <c r="AP442" i="40"/>
  <c r="P443" i="40"/>
  <c r="U443" i="40" s="1"/>
  <c r="Q443" i="40"/>
  <c r="R443" i="40"/>
  <c r="S443" i="40"/>
  <c r="T443" i="40"/>
  <c r="V443" i="40"/>
  <c r="W443" i="40"/>
  <c r="X443" i="40"/>
  <c r="Z443" i="40"/>
  <c r="AA443" i="40"/>
  <c r="AB443" i="40"/>
  <c r="AD443" i="40"/>
  <c r="AN443" i="40"/>
  <c r="AO443" i="40"/>
  <c r="AP443" i="40"/>
  <c r="P444" i="40"/>
  <c r="U444" i="40" s="1"/>
  <c r="Q444" i="40"/>
  <c r="R444" i="40"/>
  <c r="S444" i="40"/>
  <c r="T444" i="40"/>
  <c r="V444" i="40"/>
  <c r="W444" i="40"/>
  <c r="X444" i="40"/>
  <c r="Z444" i="40"/>
  <c r="AA444" i="40"/>
  <c r="AB444" i="40"/>
  <c r="AD444" i="40"/>
  <c r="AN444" i="40"/>
  <c r="AO444" i="40"/>
  <c r="AP444" i="40"/>
  <c r="P445" i="40"/>
  <c r="U445" i="40" s="1"/>
  <c r="Q445" i="40"/>
  <c r="R445" i="40"/>
  <c r="S445" i="40"/>
  <c r="T445" i="40"/>
  <c r="V445" i="40"/>
  <c r="W445" i="40"/>
  <c r="X445" i="40"/>
  <c r="Z445" i="40"/>
  <c r="AA445" i="40"/>
  <c r="AB445" i="40"/>
  <c r="AD445" i="40"/>
  <c r="AN445" i="40"/>
  <c r="AO445" i="40"/>
  <c r="AP445" i="40"/>
  <c r="P446" i="40"/>
  <c r="U446" i="40" s="1"/>
  <c r="Q446" i="40"/>
  <c r="R446" i="40"/>
  <c r="S446" i="40"/>
  <c r="T446" i="40"/>
  <c r="V446" i="40"/>
  <c r="W446" i="40"/>
  <c r="X446" i="40"/>
  <c r="Z446" i="40"/>
  <c r="AA446" i="40"/>
  <c r="AB446" i="40"/>
  <c r="AD446" i="40"/>
  <c r="AN446" i="40"/>
  <c r="AO446" i="40"/>
  <c r="AP446" i="40"/>
  <c r="P447" i="40"/>
  <c r="U447" i="40" s="1"/>
  <c r="Q447" i="40"/>
  <c r="R447" i="40"/>
  <c r="S447" i="40"/>
  <c r="T447" i="40"/>
  <c r="V447" i="40"/>
  <c r="W447" i="40"/>
  <c r="X447" i="40"/>
  <c r="Z447" i="40"/>
  <c r="AA447" i="40"/>
  <c r="AB447" i="40"/>
  <c r="AD447" i="40"/>
  <c r="AN447" i="40"/>
  <c r="AO447" i="40"/>
  <c r="AP447" i="40"/>
  <c r="P448" i="40"/>
  <c r="U448" i="40" s="1"/>
  <c r="Q448" i="40"/>
  <c r="R448" i="40"/>
  <c r="S448" i="40"/>
  <c r="T448" i="40"/>
  <c r="V448" i="40"/>
  <c r="W448" i="40"/>
  <c r="X448" i="40"/>
  <c r="Z448" i="40"/>
  <c r="AA448" i="40"/>
  <c r="AB448" i="40"/>
  <c r="AD448" i="40"/>
  <c r="AN448" i="40"/>
  <c r="AO448" i="40"/>
  <c r="AP448" i="40"/>
  <c r="P449" i="40"/>
  <c r="U449" i="40" s="1"/>
  <c r="Q449" i="40"/>
  <c r="R449" i="40"/>
  <c r="S449" i="40"/>
  <c r="T449" i="40"/>
  <c r="V449" i="40"/>
  <c r="W449" i="40"/>
  <c r="X449" i="40"/>
  <c r="Z449" i="40"/>
  <c r="AA449" i="40"/>
  <c r="AB449" i="40"/>
  <c r="AD449" i="40"/>
  <c r="AN449" i="40"/>
  <c r="AO449" i="40"/>
  <c r="AP449" i="40"/>
  <c r="P450" i="40"/>
  <c r="U450" i="40" s="1"/>
  <c r="Q450" i="40"/>
  <c r="R450" i="40"/>
  <c r="S450" i="40"/>
  <c r="T450" i="40"/>
  <c r="V450" i="40"/>
  <c r="W450" i="40"/>
  <c r="X450" i="40"/>
  <c r="Z450" i="40"/>
  <c r="AA450" i="40"/>
  <c r="AB450" i="40"/>
  <c r="AD450" i="40"/>
  <c r="AN450" i="40"/>
  <c r="AO450" i="40"/>
  <c r="AP450" i="40"/>
  <c r="P451" i="40"/>
  <c r="U451" i="40" s="1"/>
  <c r="Q451" i="40"/>
  <c r="R451" i="40"/>
  <c r="S451" i="40"/>
  <c r="T451" i="40"/>
  <c r="V451" i="40"/>
  <c r="W451" i="40"/>
  <c r="X451" i="40"/>
  <c r="Z451" i="40"/>
  <c r="AA451" i="40"/>
  <c r="AB451" i="40"/>
  <c r="AD451" i="40"/>
  <c r="AN451" i="40"/>
  <c r="AO451" i="40"/>
  <c r="AP451" i="40"/>
  <c r="P452" i="40"/>
  <c r="U452" i="40" s="1"/>
  <c r="Q452" i="40"/>
  <c r="R452" i="40"/>
  <c r="S452" i="40"/>
  <c r="T452" i="40"/>
  <c r="V452" i="40"/>
  <c r="W452" i="40"/>
  <c r="X452" i="40"/>
  <c r="Z452" i="40"/>
  <c r="AA452" i="40"/>
  <c r="AB452" i="40"/>
  <c r="AD452" i="40"/>
  <c r="AN452" i="40"/>
  <c r="AO452" i="40"/>
  <c r="AP452" i="40"/>
  <c r="P453" i="40"/>
  <c r="U453" i="40" s="1"/>
  <c r="Q453" i="40"/>
  <c r="R453" i="40"/>
  <c r="S453" i="40"/>
  <c r="T453" i="40"/>
  <c r="V453" i="40"/>
  <c r="W453" i="40"/>
  <c r="X453" i="40"/>
  <c r="Z453" i="40"/>
  <c r="AA453" i="40"/>
  <c r="AB453" i="40"/>
  <c r="AD453" i="40"/>
  <c r="AN453" i="40"/>
  <c r="AO453" i="40"/>
  <c r="AP453" i="40"/>
  <c r="P454" i="40"/>
  <c r="U454" i="40" s="1"/>
  <c r="Q454" i="40"/>
  <c r="R454" i="40"/>
  <c r="S454" i="40"/>
  <c r="T454" i="40"/>
  <c r="V454" i="40"/>
  <c r="W454" i="40"/>
  <c r="X454" i="40"/>
  <c r="Z454" i="40"/>
  <c r="AA454" i="40"/>
  <c r="AB454" i="40"/>
  <c r="AD454" i="40"/>
  <c r="AN454" i="40"/>
  <c r="AO454" i="40"/>
  <c r="AP454" i="40"/>
  <c r="P455" i="40"/>
  <c r="U455" i="40" s="1"/>
  <c r="Q455" i="40"/>
  <c r="R455" i="40"/>
  <c r="S455" i="40"/>
  <c r="T455" i="40"/>
  <c r="V455" i="40"/>
  <c r="W455" i="40"/>
  <c r="X455" i="40"/>
  <c r="Z455" i="40"/>
  <c r="AA455" i="40"/>
  <c r="AB455" i="40"/>
  <c r="AD455" i="40"/>
  <c r="AN455" i="40"/>
  <c r="AO455" i="40"/>
  <c r="AP455" i="40"/>
  <c r="P456" i="40"/>
  <c r="U456" i="40" s="1"/>
  <c r="Q456" i="40"/>
  <c r="R456" i="40"/>
  <c r="S456" i="40"/>
  <c r="T456" i="40"/>
  <c r="V456" i="40"/>
  <c r="W456" i="40"/>
  <c r="X456" i="40"/>
  <c r="Z456" i="40"/>
  <c r="AA456" i="40"/>
  <c r="AB456" i="40"/>
  <c r="AD456" i="40"/>
  <c r="AN456" i="40"/>
  <c r="AO456" i="40"/>
  <c r="AP456" i="40"/>
  <c r="P457" i="40"/>
  <c r="U457" i="40" s="1"/>
  <c r="Q457" i="40"/>
  <c r="R457" i="40"/>
  <c r="S457" i="40"/>
  <c r="T457" i="40"/>
  <c r="V457" i="40"/>
  <c r="W457" i="40"/>
  <c r="X457" i="40"/>
  <c r="Z457" i="40"/>
  <c r="AA457" i="40"/>
  <c r="AB457" i="40"/>
  <c r="AD457" i="40"/>
  <c r="AN457" i="40"/>
  <c r="AO457" i="40"/>
  <c r="AP457" i="40"/>
  <c r="P458" i="40"/>
  <c r="U458" i="40" s="1"/>
  <c r="Q458" i="40"/>
  <c r="R458" i="40"/>
  <c r="S458" i="40"/>
  <c r="T458" i="40"/>
  <c r="V458" i="40"/>
  <c r="W458" i="40"/>
  <c r="X458" i="40"/>
  <c r="Z458" i="40"/>
  <c r="AA458" i="40"/>
  <c r="AB458" i="40"/>
  <c r="AD458" i="40"/>
  <c r="AN458" i="40"/>
  <c r="AO458" i="40"/>
  <c r="AP458" i="40"/>
  <c r="P459" i="40"/>
  <c r="U459" i="40" s="1"/>
  <c r="Q459" i="40"/>
  <c r="R459" i="40"/>
  <c r="S459" i="40"/>
  <c r="T459" i="40"/>
  <c r="V459" i="40"/>
  <c r="W459" i="40"/>
  <c r="X459" i="40"/>
  <c r="Z459" i="40"/>
  <c r="AA459" i="40"/>
  <c r="AB459" i="40"/>
  <c r="AD459" i="40"/>
  <c r="AN459" i="40"/>
  <c r="AO459" i="40"/>
  <c r="AP459" i="40"/>
  <c r="P460" i="40"/>
  <c r="U460" i="40" s="1"/>
  <c r="Q460" i="40"/>
  <c r="R460" i="40"/>
  <c r="S460" i="40"/>
  <c r="T460" i="40"/>
  <c r="V460" i="40"/>
  <c r="W460" i="40"/>
  <c r="X460" i="40"/>
  <c r="Z460" i="40"/>
  <c r="AA460" i="40"/>
  <c r="AB460" i="40"/>
  <c r="AD460" i="40"/>
  <c r="AN460" i="40"/>
  <c r="AO460" i="40"/>
  <c r="AP460" i="40"/>
  <c r="P461" i="40"/>
  <c r="U461" i="40" s="1"/>
  <c r="Q461" i="40"/>
  <c r="R461" i="40"/>
  <c r="S461" i="40"/>
  <c r="T461" i="40"/>
  <c r="V461" i="40"/>
  <c r="W461" i="40"/>
  <c r="X461" i="40"/>
  <c r="Z461" i="40"/>
  <c r="AA461" i="40"/>
  <c r="AB461" i="40"/>
  <c r="AD461" i="40"/>
  <c r="AN461" i="40"/>
  <c r="AO461" i="40"/>
  <c r="AP461" i="40"/>
  <c r="P462" i="40"/>
  <c r="U462" i="40" s="1"/>
  <c r="Q462" i="40"/>
  <c r="R462" i="40"/>
  <c r="S462" i="40"/>
  <c r="T462" i="40"/>
  <c r="V462" i="40"/>
  <c r="W462" i="40"/>
  <c r="X462" i="40"/>
  <c r="Z462" i="40"/>
  <c r="AA462" i="40"/>
  <c r="AB462" i="40"/>
  <c r="AD462" i="40"/>
  <c r="AN462" i="40"/>
  <c r="AO462" i="40"/>
  <c r="AP462" i="40"/>
  <c r="P463" i="40"/>
  <c r="U463" i="40" s="1"/>
  <c r="Q463" i="40"/>
  <c r="R463" i="40"/>
  <c r="S463" i="40"/>
  <c r="T463" i="40"/>
  <c r="V463" i="40"/>
  <c r="W463" i="40"/>
  <c r="X463" i="40"/>
  <c r="Z463" i="40"/>
  <c r="AA463" i="40"/>
  <c r="AB463" i="40"/>
  <c r="AD463" i="40"/>
  <c r="AN463" i="40"/>
  <c r="AO463" i="40"/>
  <c r="AP463" i="40"/>
  <c r="P464" i="40"/>
  <c r="U464" i="40" s="1"/>
  <c r="Q464" i="40"/>
  <c r="R464" i="40"/>
  <c r="S464" i="40"/>
  <c r="T464" i="40"/>
  <c r="V464" i="40"/>
  <c r="W464" i="40"/>
  <c r="X464" i="40"/>
  <c r="Z464" i="40"/>
  <c r="AA464" i="40"/>
  <c r="AB464" i="40"/>
  <c r="AD464" i="40"/>
  <c r="AN464" i="40"/>
  <c r="AO464" i="40"/>
  <c r="AP464" i="40"/>
  <c r="P465" i="40"/>
  <c r="AR368" i="40" s="1"/>
  <c r="Q465" i="40"/>
  <c r="R465" i="40"/>
  <c r="S465" i="40"/>
  <c r="T465" i="40"/>
  <c r="V465" i="40"/>
  <c r="W465" i="40"/>
  <c r="X465" i="40"/>
  <c r="Z465" i="40"/>
  <c r="AA465" i="40"/>
  <c r="AB465" i="40"/>
  <c r="AD465" i="40"/>
  <c r="AN465" i="40"/>
  <c r="AO465" i="40"/>
  <c r="AP465" i="40"/>
  <c r="P466" i="40"/>
  <c r="AR389" i="40" s="1"/>
  <c r="Q466" i="40"/>
  <c r="R466" i="40"/>
  <c r="S466" i="40"/>
  <c r="T466" i="40"/>
  <c r="V466" i="40"/>
  <c r="W466" i="40"/>
  <c r="X466" i="40"/>
  <c r="Z466" i="40"/>
  <c r="AA466" i="40"/>
  <c r="AB466" i="40"/>
  <c r="AD466" i="40"/>
  <c r="AN466" i="40"/>
  <c r="AO466" i="40"/>
  <c r="AP466" i="40"/>
  <c r="P467" i="40"/>
  <c r="AR435" i="40" s="1"/>
  <c r="Q467" i="40"/>
  <c r="R467" i="40"/>
  <c r="S467" i="40"/>
  <c r="T467" i="40"/>
  <c r="V467" i="40"/>
  <c r="W467" i="40"/>
  <c r="X467" i="40"/>
  <c r="Z467" i="40"/>
  <c r="AA467" i="40"/>
  <c r="AB467" i="40"/>
  <c r="AD467" i="40"/>
  <c r="AN467" i="40"/>
  <c r="AO467" i="40"/>
  <c r="AP467" i="40"/>
  <c r="P468" i="40"/>
  <c r="AR438" i="40" s="1"/>
  <c r="Q468" i="40"/>
  <c r="R468" i="40"/>
  <c r="S468" i="40"/>
  <c r="T468" i="40"/>
  <c r="V468" i="40"/>
  <c r="W468" i="40"/>
  <c r="X468" i="40"/>
  <c r="Z468" i="40"/>
  <c r="AA468" i="40"/>
  <c r="AB468" i="40"/>
  <c r="AD468" i="40"/>
  <c r="AN468" i="40"/>
  <c r="AO468" i="40"/>
  <c r="AP468" i="40"/>
  <c r="P469" i="40"/>
  <c r="AR464" i="40" s="1"/>
  <c r="Q469" i="40"/>
  <c r="R469" i="40"/>
  <c r="T469" i="40"/>
  <c r="V469" i="40"/>
  <c r="X469" i="40"/>
  <c r="Z469" i="40"/>
  <c r="AB469" i="40"/>
  <c r="AD469" i="40"/>
  <c r="AN469" i="40"/>
  <c r="AO469" i="40"/>
  <c r="AP469" i="40"/>
  <c r="P470" i="40"/>
  <c r="Q470" i="40"/>
  <c r="R470" i="40"/>
  <c r="T470" i="40"/>
  <c r="V470" i="40"/>
  <c r="X470" i="40"/>
  <c r="Z470" i="40"/>
  <c r="AB470" i="40"/>
  <c r="AD470" i="40"/>
  <c r="AN470" i="40"/>
  <c r="AO470" i="40"/>
  <c r="AP470" i="40"/>
  <c r="P471" i="40"/>
  <c r="Q471" i="40"/>
  <c r="R471" i="40"/>
  <c r="T471" i="40"/>
  <c r="X471" i="40"/>
  <c r="AB471" i="40"/>
  <c r="AN471" i="40"/>
  <c r="AO471" i="40"/>
  <c r="AP471" i="40"/>
  <c r="P472" i="40"/>
  <c r="Q472" i="40"/>
  <c r="R472" i="40"/>
  <c r="T472" i="40"/>
  <c r="X472" i="40"/>
  <c r="AB472" i="40"/>
  <c r="AN472" i="40"/>
  <c r="AO472" i="40"/>
  <c r="AP472" i="40"/>
  <c r="P473" i="40"/>
  <c r="Q473" i="40"/>
  <c r="R473" i="40"/>
  <c r="T473" i="40"/>
  <c r="X473" i="40"/>
  <c r="AB473" i="40"/>
  <c r="AN473" i="40"/>
  <c r="AO473" i="40"/>
  <c r="AP473" i="40"/>
  <c r="P474" i="40"/>
  <c r="Q474" i="40"/>
  <c r="R474" i="40"/>
  <c r="T474" i="40"/>
  <c r="X474" i="40"/>
  <c r="AB474" i="40"/>
  <c r="AN474" i="40"/>
  <c r="AO474" i="40"/>
  <c r="AP474" i="40"/>
  <c r="P475" i="40"/>
  <c r="Q475" i="40"/>
  <c r="R475" i="40"/>
  <c r="T475" i="40"/>
  <c r="X475" i="40"/>
  <c r="AB475" i="40"/>
  <c r="AN475" i="40"/>
  <c r="AO475" i="40"/>
  <c r="AP475" i="40"/>
  <c r="P476" i="40"/>
  <c r="Q476" i="40"/>
  <c r="R476" i="40"/>
  <c r="T476" i="40"/>
  <c r="X476" i="40"/>
  <c r="AB476" i="40"/>
  <c r="AN476" i="40"/>
  <c r="AO476" i="40"/>
  <c r="AP476" i="40"/>
  <c r="P477" i="40"/>
  <c r="Q477" i="40"/>
  <c r="R477" i="40"/>
  <c r="AN477" i="40"/>
  <c r="AO477" i="40"/>
  <c r="AP477" i="40"/>
  <c r="P478" i="40"/>
  <c r="Q478" i="40"/>
  <c r="R478" i="40"/>
  <c r="T478" i="40"/>
  <c r="X478" i="40"/>
  <c r="AB478" i="40"/>
  <c r="AN478" i="40"/>
  <c r="AO478" i="40"/>
  <c r="AP478" i="40"/>
  <c r="P479" i="40"/>
  <c r="Q479" i="40"/>
  <c r="R479" i="40"/>
  <c r="T479" i="40"/>
  <c r="X479" i="40"/>
  <c r="AB479" i="40"/>
  <c r="AN479" i="40"/>
  <c r="AO479" i="40"/>
  <c r="AP479" i="40"/>
  <c r="P480" i="40"/>
  <c r="Q480" i="40"/>
  <c r="R480" i="40"/>
  <c r="T480" i="40"/>
  <c r="X480" i="40"/>
  <c r="AB480" i="40"/>
  <c r="AN480" i="40"/>
  <c r="AO480" i="40"/>
  <c r="AP480" i="40"/>
  <c r="P481" i="40"/>
  <c r="Q481" i="40"/>
  <c r="R481" i="40"/>
  <c r="T481" i="40"/>
  <c r="X481" i="40"/>
  <c r="AB481" i="40"/>
  <c r="AN481" i="40"/>
  <c r="AO481" i="40"/>
  <c r="AP481" i="40"/>
  <c r="P482" i="40"/>
  <c r="Q482" i="40"/>
  <c r="R482" i="40"/>
  <c r="AN482" i="40"/>
  <c r="AO482" i="40"/>
  <c r="AP482" i="40"/>
  <c r="P483" i="40"/>
  <c r="Q483" i="40"/>
  <c r="R483" i="40"/>
  <c r="T483" i="40"/>
  <c r="X483" i="40"/>
  <c r="AB483" i="40"/>
  <c r="AN483" i="40"/>
  <c r="AO483" i="40"/>
  <c r="AP483" i="40"/>
  <c r="P484" i="40"/>
  <c r="Q484" i="40"/>
  <c r="R484" i="40"/>
  <c r="T484" i="40"/>
  <c r="X484" i="40"/>
  <c r="AB484" i="40"/>
  <c r="AN484" i="40"/>
  <c r="AO484" i="40"/>
  <c r="AP484" i="40"/>
  <c r="P485" i="40"/>
  <c r="Q485" i="40"/>
  <c r="R485" i="40"/>
  <c r="AN485" i="40"/>
  <c r="AO485" i="40"/>
  <c r="AP485" i="40"/>
  <c r="P486" i="40"/>
  <c r="Q486" i="40"/>
  <c r="R486" i="40"/>
  <c r="AN486" i="40"/>
  <c r="AO486" i="40"/>
  <c r="AP486" i="40"/>
  <c r="P487" i="40"/>
  <c r="Q487" i="40"/>
  <c r="R487" i="40"/>
  <c r="AN487" i="40"/>
  <c r="AO487" i="40"/>
  <c r="AP487" i="40"/>
  <c r="P488" i="40"/>
  <c r="Q488" i="40"/>
  <c r="R488" i="40"/>
  <c r="AN488" i="40"/>
  <c r="AO488" i="40"/>
  <c r="AP488" i="40"/>
  <c r="P489" i="40"/>
  <c r="Q489" i="40"/>
  <c r="R489" i="40"/>
  <c r="AN489" i="40"/>
  <c r="AO489" i="40"/>
  <c r="AP489" i="40"/>
  <c r="P490" i="40"/>
  <c r="Q490" i="40"/>
  <c r="R490" i="40"/>
  <c r="AN490" i="40"/>
  <c r="AO490" i="40"/>
  <c r="AP490" i="40"/>
  <c r="P491" i="40"/>
  <c r="Q491" i="40"/>
  <c r="R491" i="40"/>
  <c r="T491" i="40"/>
  <c r="AN491" i="40"/>
  <c r="AO491" i="40"/>
  <c r="AP491" i="40"/>
  <c r="P492" i="40"/>
  <c r="Q492" i="40"/>
  <c r="R492" i="40"/>
  <c r="AN492" i="40"/>
  <c r="AO492" i="40"/>
  <c r="AP492" i="40"/>
  <c r="P493" i="40"/>
  <c r="Q493" i="40"/>
  <c r="R493" i="40"/>
  <c r="AN493" i="40"/>
  <c r="AO493" i="40"/>
  <c r="AP493" i="40"/>
  <c r="P494" i="40"/>
  <c r="Q494" i="40"/>
  <c r="R494" i="40"/>
  <c r="T494" i="40"/>
  <c r="X494" i="40"/>
  <c r="AB494" i="40"/>
  <c r="AN494" i="40"/>
  <c r="AO494" i="40"/>
  <c r="AP494" i="40"/>
  <c r="P495" i="40"/>
  <c r="Q495" i="40"/>
  <c r="R495" i="40"/>
  <c r="T495" i="40"/>
  <c r="X495" i="40"/>
  <c r="AB495" i="40"/>
  <c r="AN495" i="40"/>
  <c r="AO495" i="40"/>
  <c r="AP495" i="40"/>
  <c r="P496" i="40"/>
  <c r="Q496" i="40"/>
  <c r="R496" i="40"/>
  <c r="T496" i="40"/>
  <c r="X496" i="40"/>
  <c r="AB496" i="40"/>
  <c r="AN496" i="40"/>
  <c r="AO496" i="40"/>
  <c r="AP496" i="40"/>
  <c r="P497" i="40"/>
  <c r="Q497" i="40"/>
  <c r="R497" i="40"/>
  <c r="AN497" i="40"/>
  <c r="AO497" i="40"/>
  <c r="AP497" i="40"/>
  <c r="P498" i="40"/>
  <c r="Q498" i="40"/>
  <c r="R498" i="40"/>
  <c r="AN498" i="40"/>
  <c r="AO498" i="40"/>
  <c r="AP498" i="40"/>
  <c r="P499" i="40"/>
  <c r="Q499" i="40"/>
  <c r="R499" i="40"/>
  <c r="AN499" i="40"/>
  <c r="AO499" i="40"/>
  <c r="AP499" i="40"/>
  <c r="P500" i="40"/>
  <c r="Q500" i="40"/>
  <c r="R500" i="40"/>
  <c r="AN500" i="40"/>
  <c r="AO500" i="40"/>
  <c r="AP500" i="40"/>
  <c r="P501" i="40"/>
  <c r="Q501" i="40"/>
  <c r="R501" i="40"/>
  <c r="AN501" i="40"/>
  <c r="AO501" i="40"/>
  <c r="AP501" i="40"/>
  <c r="P502" i="40"/>
  <c r="Q502" i="40"/>
  <c r="R502" i="40"/>
  <c r="AN502" i="40"/>
  <c r="AO502" i="40"/>
  <c r="AP502" i="40"/>
  <c r="P503" i="40"/>
  <c r="Q503" i="40"/>
  <c r="R503" i="40"/>
  <c r="T503" i="40"/>
  <c r="X503" i="40"/>
  <c r="AB503" i="40"/>
  <c r="AN503" i="40"/>
  <c r="AO503" i="40"/>
  <c r="AP503" i="40"/>
  <c r="P504" i="40"/>
  <c r="Q504" i="40"/>
  <c r="R504" i="40"/>
  <c r="X504" i="40"/>
  <c r="AB504" i="40"/>
  <c r="AN504" i="40"/>
  <c r="AO504" i="40"/>
  <c r="AP504" i="4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4" i="30"/>
  <c r="N85" i="30"/>
  <c r="N86"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7" i="30"/>
  <c r="N128" i="30"/>
  <c r="N129" i="30"/>
  <c r="N130" i="30"/>
  <c r="N131" i="30"/>
  <c r="N132" i="30"/>
  <c r="N133" i="30"/>
  <c r="N134" i="30"/>
  <c r="N135" i="30"/>
  <c r="N136" i="30"/>
  <c r="N137" i="30"/>
  <c r="N138" i="30"/>
  <c r="N140" i="30"/>
  <c r="N141" i="30"/>
  <c r="N142" i="30"/>
  <c r="N143" i="30"/>
  <c r="N144" i="30"/>
  <c r="N146" i="30"/>
  <c r="N147" i="30"/>
  <c r="P30" i="43"/>
  <c r="Q30" i="43"/>
  <c r="R30" i="43"/>
  <c r="S30" i="43"/>
  <c r="P31" i="43"/>
  <c r="Q31" i="43"/>
  <c r="R31" i="43"/>
  <c r="S31" i="43"/>
  <c r="P32" i="43"/>
  <c r="Q32" i="43"/>
  <c r="R32" i="43"/>
  <c r="S32" i="43"/>
  <c r="P33" i="43"/>
  <c r="Q33" i="43"/>
  <c r="R33" i="43"/>
  <c r="S33" i="43"/>
  <c r="P34" i="43"/>
  <c r="Q34" i="43"/>
  <c r="R34" i="43"/>
  <c r="S34" i="43"/>
  <c r="R35" i="43"/>
  <c r="P36" i="43"/>
  <c r="Q36" i="43"/>
  <c r="R36" i="43"/>
  <c r="S36" i="43"/>
  <c r="P37" i="43"/>
  <c r="Q37" i="43"/>
  <c r="R37" i="43"/>
  <c r="S37" i="43"/>
  <c r="R38" i="43"/>
  <c r="P11" i="30"/>
  <c r="P7" i="30" s="1"/>
  <c r="Q11" i="30"/>
  <c r="Q7" i="30" s="1"/>
  <c r="R11" i="30"/>
  <c r="R7" i="30" s="1"/>
  <c r="S11" i="30"/>
  <c r="S7" i="30" s="1"/>
  <c r="S6" i="30" s="1"/>
  <c r="P18" i="30"/>
  <c r="P17" i="30" s="1"/>
  <c r="Q18" i="30"/>
  <c r="Q17" i="30" s="1"/>
  <c r="R18" i="30"/>
  <c r="R17" i="30" s="1"/>
  <c r="S18" i="30"/>
  <c r="S17" i="30" s="1"/>
  <c r="P21" i="30"/>
  <c r="Q21" i="30"/>
  <c r="R21" i="30"/>
  <c r="S21" i="30"/>
  <c r="P25" i="30"/>
  <c r="Q25" i="30"/>
  <c r="R25" i="30"/>
  <c r="S25" i="30"/>
  <c r="P41" i="30"/>
  <c r="Q41" i="30"/>
  <c r="R41" i="30"/>
  <c r="S41" i="30"/>
  <c r="P52" i="30"/>
  <c r="Q52" i="30"/>
  <c r="R52" i="30"/>
  <c r="S52" i="30"/>
  <c r="P61" i="30"/>
  <c r="P60" i="30" s="1"/>
  <c r="Q61" i="30"/>
  <c r="Q60" i="30" s="1"/>
  <c r="R61" i="30"/>
  <c r="R60" i="30" s="1"/>
  <c r="S61" i="30"/>
  <c r="S60" i="30" s="1"/>
  <c r="P83" i="30"/>
  <c r="Q83" i="30"/>
  <c r="R83" i="30"/>
  <c r="S83" i="30"/>
  <c r="P87" i="30"/>
  <c r="Q87" i="30"/>
  <c r="R87" i="30"/>
  <c r="S87" i="30"/>
  <c r="S86" i="30" s="1"/>
  <c r="S92" i="30"/>
  <c r="P95" i="30"/>
  <c r="P92" i="30" s="1"/>
  <c r="Q95" i="30"/>
  <c r="Q92" i="30" s="1"/>
  <c r="R95" i="30"/>
  <c r="R92" i="30" s="1"/>
  <c r="S95" i="30"/>
  <c r="P98" i="30"/>
  <c r="Q98" i="30"/>
  <c r="R98" i="30"/>
  <c r="S98" i="30"/>
  <c r="P101" i="30"/>
  <c r="Q101" i="30"/>
  <c r="R101" i="30"/>
  <c r="S101" i="30"/>
  <c r="P114" i="30"/>
  <c r="Q114" i="30"/>
  <c r="R114" i="30"/>
  <c r="S114" i="30"/>
  <c r="P128" i="30"/>
  <c r="P127" i="30" s="1"/>
  <c r="Q128" i="30"/>
  <c r="Q127" i="30" s="1"/>
  <c r="R128" i="30"/>
  <c r="R127" i="30" s="1"/>
  <c r="S128" i="30"/>
  <c r="S127" i="30" s="1"/>
  <c r="P134" i="30"/>
  <c r="P133" i="30" s="1"/>
  <c r="Q134" i="30"/>
  <c r="Q133" i="30" s="1"/>
  <c r="R134" i="30"/>
  <c r="R133" i="30" s="1"/>
  <c r="S134" i="30"/>
  <c r="S133" i="30" s="1"/>
  <c r="P142" i="30"/>
  <c r="Q142" i="30"/>
  <c r="R142" i="30"/>
  <c r="S142" i="30"/>
  <c r="S6" i="38"/>
  <c r="T6" i="38"/>
  <c r="U6" i="38"/>
  <c r="V6" i="38"/>
  <c r="W6" i="38"/>
  <c r="X6" i="38"/>
  <c r="Y6" i="38"/>
  <c r="Z6" i="38"/>
  <c r="AA6" i="38"/>
  <c r="AB6" i="38"/>
  <c r="AC6" i="38"/>
  <c r="AD6" i="38"/>
  <c r="AE6" i="38"/>
  <c r="AF6" i="38"/>
  <c r="AU6" i="38" s="1"/>
  <c r="AG6" i="38"/>
  <c r="AH6" i="38"/>
  <c r="AZ6" i="38" s="1"/>
  <c r="AI6" i="38"/>
  <c r="AJ6" i="38"/>
  <c r="AL6" i="38"/>
  <c r="S7" i="38"/>
  <c r="AI7" i="38" s="1"/>
  <c r="T7" i="38"/>
  <c r="U7" i="38"/>
  <c r="W7" i="38"/>
  <c r="AA7" i="38"/>
  <c r="AE7" i="38"/>
  <c r="AL7" i="38"/>
  <c r="S8" i="38"/>
  <c r="V8" i="38" s="1"/>
  <c r="T8" i="38"/>
  <c r="U8" i="38"/>
  <c r="AL8" i="38"/>
  <c r="S9" i="38"/>
  <c r="T9" i="38"/>
  <c r="U9" i="38"/>
  <c r="Y9" i="38"/>
  <c r="AA9" i="38"/>
  <c r="AC9" i="38"/>
  <c r="AG9" i="38"/>
  <c r="AI9" i="38"/>
  <c r="AL9" i="38"/>
  <c r="S10" i="38"/>
  <c r="Z10" i="38" s="1"/>
  <c r="T10" i="38"/>
  <c r="U10" i="38"/>
  <c r="X10" i="38"/>
  <c r="AB10" i="38"/>
  <c r="AE10" i="38"/>
  <c r="AI10" i="38"/>
  <c r="AL10" i="38"/>
  <c r="S11" i="38"/>
  <c r="T11" i="38"/>
  <c r="U11" i="38"/>
  <c r="AL11" i="38"/>
  <c r="S12" i="38"/>
  <c r="T12" i="38"/>
  <c r="U12" i="38"/>
  <c r="AC12" i="38"/>
  <c r="AH12" i="38"/>
  <c r="AZ12" i="38" s="1"/>
  <c r="AL12" i="38"/>
  <c r="S13" i="38"/>
  <c r="T13" i="38"/>
  <c r="U13" i="38"/>
  <c r="W13" i="38"/>
  <c r="Y13" i="38"/>
  <c r="AA13" i="38"/>
  <c r="AC13" i="38"/>
  <c r="AE13" i="38"/>
  <c r="AG13" i="38"/>
  <c r="AI13" i="38"/>
  <c r="AL13" i="38"/>
  <c r="S14" i="38"/>
  <c r="T14" i="38"/>
  <c r="U14" i="38"/>
  <c r="AE14" i="38"/>
  <c r="AL14" i="38"/>
  <c r="S15" i="38"/>
  <c r="T15" i="38"/>
  <c r="U15" i="38"/>
  <c r="AL15" i="38"/>
  <c r="S16" i="38"/>
  <c r="Y16" i="38" s="1"/>
  <c r="T16" i="38"/>
  <c r="U16" i="38"/>
  <c r="X16" i="38"/>
  <c r="AA16" i="38"/>
  <c r="AC16" i="38"/>
  <c r="AF16" i="38"/>
  <c r="AU16" i="38" s="1"/>
  <c r="AI16" i="38"/>
  <c r="AL16" i="38"/>
  <c r="S17" i="38"/>
  <c r="AC17" i="38" s="1"/>
  <c r="T17" i="38"/>
  <c r="U17" i="38"/>
  <c r="Y17" i="38"/>
  <c r="AE17" i="38"/>
  <c r="AI17" i="38"/>
  <c r="AL17" i="38"/>
  <c r="S18" i="38"/>
  <c r="T18" i="38"/>
  <c r="U18" i="38"/>
  <c r="AL18" i="38"/>
  <c r="S19" i="38"/>
  <c r="AI19" i="38" s="1"/>
  <c r="T19" i="38"/>
  <c r="U19" i="38"/>
  <c r="AA19" i="38"/>
  <c r="AL19" i="38"/>
  <c r="S20" i="38"/>
  <c r="X20" i="38" s="1"/>
  <c r="T20" i="38"/>
  <c r="U20" i="38"/>
  <c r="W20" i="38"/>
  <c r="Z20" i="38"/>
  <c r="AB20" i="38"/>
  <c r="AE20" i="38"/>
  <c r="AH20" i="38"/>
  <c r="AZ20" i="38" s="1"/>
  <c r="AJ20" i="38"/>
  <c r="AL20" i="38"/>
  <c r="S21" i="38"/>
  <c r="T21" i="38"/>
  <c r="U21" i="38"/>
  <c r="Y21" i="38"/>
  <c r="AL21" i="38"/>
  <c r="S22" i="38"/>
  <c r="AA22" i="38" s="1"/>
  <c r="T22" i="38"/>
  <c r="U22" i="38"/>
  <c r="V22" i="38"/>
  <c r="W22" i="38"/>
  <c r="X22" i="38"/>
  <c r="AB22" i="38"/>
  <c r="AD22" i="38"/>
  <c r="AF22" i="38"/>
  <c r="AU22" i="38" s="1"/>
  <c r="AI22" i="38"/>
  <c r="AL22" i="38"/>
  <c r="S23" i="38"/>
  <c r="T23" i="38"/>
  <c r="U23" i="38"/>
  <c r="Y23" i="38"/>
  <c r="AC23" i="38"/>
  <c r="AL23" i="38"/>
  <c r="S24" i="38"/>
  <c r="T24" i="38"/>
  <c r="U24" i="38"/>
  <c r="V24" i="38"/>
  <c r="W24" i="38"/>
  <c r="X24" i="38"/>
  <c r="Z24" i="38"/>
  <c r="AA24" i="38"/>
  <c r="AB24" i="38"/>
  <c r="AD24" i="38"/>
  <c r="AE24" i="38"/>
  <c r="AF24" i="38"/>
  <c r="AU24" i="38" s="1"/>
  <c r="AH24" i="38"/>
  <c r="AZ24" i="38" s="1"/>
  <c r="AI24" i="38"/>
  <c r="AJ24" i="38"/>
  <c r="AL24" i="38"/>
  <c r="S25" i="38"/>
  <c r="Y25" i="38" s="1"/>
  <c r="T25" i="38"/>
  <c r="U25" i="38"/>
  <c r="X25" i="38"/>
  <c r="AB25" i="38"/>
  <c r="AE25" i="38"/>
  <c r="AI25" i="38"/>
  <c r="AL25" i="38"/>
  <c r="S26" i="38"/>
  <c r="T26" i="38"/>
  <c r="U26" i="38"/>
  <c r="AL26" i="38"/>
  <c r="S27" i="38"/>
  <c r="AB27" i="38" s="1"/>
  <c r="T27" i="38"/>
  <c r="U27" i="38"/>
  <c r="W27" i="38"/>
  <c r="X27" i="38"/>
  <c r="Z27" i="38"/>
  <c r="AD27" i="38"/>
  <c r="AE27" i="38"/>
  <c r="AH27" i="38"/>
  <c r="AZ27" i="38" s="1"/>
  <c r="AJ27" i="38"/>
  <c r="AL27" i="38"/>
  <c r="S28" i="38"/>
  <c r="T28" i="38"/>
  <c r="U28" i="38"/>
  <c r="AL28" i="38"/>
  <c r="S29" i="38"/>
  <c r="Y29" i="38" s="1"/>
  <c r="T29" i="38"/>
  <c r="U29" i="38"/>
  <c r="W29" i="38"/>
  <c r="Z29" i="38"/>
  <c r="AC29" i="38"/>
  <c r="AE29" i="38"/>
  <c r="AH29" i="38"/>
  <c r="AZ29" i="38" s="1"/>
  <c r="AL29" i="38"/>
  <c r="S30" i="38"/>
  <c r="T30" i="38"/>
  <c r="U30" i="38"/>
  <c r="AG30" i="38"/>
  <c r="AL30" i="38"/>
  <c r="S31" i="38"/>
  <c r="AA31" i="38" s="1"/>
  <c r="T31" i="38"/>
  <c r="U31" i="38"/>
  <c r="V31" i="38"/>
  <c r="W31" i="38"/>
  <c r="X31" i="38"/>
  <c r="AB31" i="38"/>
  <c r="AD31" i="38"/>
  <c r="AF31" i="38"/>
  <c r="AU31" i="38" s="1"/>
  <c r="AH31" i="38"/>
  <c r="AZ31" i="38" s="1"/>
  <c r="AI31" i="38"/>
  <c r="AL31" i="38"/>
  <c r="S32" i="38"/>
  <c r="T32" i="38"/>
  <c r="U32" i="38"/>
  <c r="W32" i="38"/>
  <c r="Y32" i="38"/>
  <c r="AG32" i="38"/>
  <c r="AL32" i="38"/>
  <c r="S33" i="38"/>
  <c r="Z33" i="38" s="1"/>
  <c r="T33" i="38"/>
  <c r="U33" i="38"/>
  <c r="W33" i="38"/>
  <c r="AA33" i="38"/>
  <c r="AE33" i="38"/>
  <c r="AH33" i="38"/>
  <c r="AZ33" i="38" s="1"/>
  <c r="AL33" i="38"/>
  <c r="S34" i="38"/>
  <c r="T34" i="38"/>
  <c r="U34" i="38"/>
  <c r="AL34" i="38"/>
  <c r="S35" i="38"/>
  <c r="Y35" i="38" s="1"/>
  <c r="T35" i="38"/>
  <c r="U35" i="38"/>
  <c r="V35" i="38"/>
  <c r="W35" i="38"/>
  <c r="X35" i="38"/>
  <c r="Z35" i="38"/>
  <c r="AA35" i="38"/>
  <c r="AB35" i="38"/>
  <c r="AD35" i="38"/>
  <c r="AE35" i="38"/>
  <c r="AF35" i="38"/>
  <c r="AU35" i="38" s="1"/>
  <c r="AH35" i="38"/>
  <c r="AZ35" i="38" s="1"/>
  <c r="AI35" i="38"/>
  <c r="AJ35" i="38"/>
  <c r="AL35" i="38"/>
  <c r="S36" i="38"/>
  <c r="AG36" i="38" s="1"/>
  <c r="T36" i="38"/>
  <c r="U36" i="38"/>
  <c r="AA36" i="38"/>
  <c r="AI36" i="38"/>
  <c r="AL36" i="38"/>
  <c r="S37" i="38"/>
  <c r="T37" i="38"/>
  <c r="U37" i="38"/>
  <c r="V37" i="38"/>
  <c r="W37" i="38"/>
  <c r="X37" i="38"/>
  <c r="Y37" i="38"/>
  <c r="Z37" i="38"/>
  <c r="AA37" i="38"/>
  <c r="AB37" i="38"/>
  <c r="AC37" i="38"/>
  <c r="AD37" i="38"/>
  <c r="AE37" i="38"/>
  <c r="AF37" i="38"/>
  <c r="AU37" i="38" s="1"/>
  <c r="AG37" i="38"/>
  <c r="AH37" i="38"/>
  <c r="AZ37" i="38" s="1"/>
  <c r="AI37" i="38"/>
  <c r="AJ37" i="38"/>
  <c r="AL37" i="38"/>
  <c r="S38" i="38"/>
  <c r="T38" i="38"/>
  <c r="U38" i="38"/>
  <c r="AA38" i="38"/>
  <c r="AC38" i="38"/>
  <c r="AG38" i="38"/>
  <c r="AL38" i="38"/>
  <c r="S39" i="38"/>
  <c r="T39" i="38"/>
  <c r="U39" i="38"/>
  <c r="V39" i="38"/>
  <c r="W39" i="38"/>
  <c r="Z39" i="38"/>
  <c r="AA39" i="38"/>
  <c r="AB39" i="38"/>
  <c r="AE39" i="38"/>
  <c r="AF39" i="38"/>
  <c r="AU39" i="38" s="1"/>
  <c r="AH39" i="38"/>
  <c r="AZ39" i="38" s="1"/>
  <c r="AJ39" i="38"/>
  <c r="AL39" i="38"/>
  <c r="S40" i="38"/>
  <c r="T40" i="38"/>
  <c r="U40" i="38"/>
  <c r="AG40" i="38"/>
  <c r="AL40" i="38"/>
  <c r="S41" i="38"/>
  <c r="T41" i="38"/>
  <c r="U41" i="38"/>
  <c r="V41" i="38"/>
  <c r="W41" i="38"/>
  <c r="X41" i="38"/>
  <c r="Z41" i="38"/>
  <c r="AA41" i="38"/>
  <c r="AB41" i="38"/>
  <c r="AD41" i="38"/>
  <c r="AE41" i="38"/>
  <c r="AF41" i="38"/>
  <c r="AU41" i="38" s="1"/>
  <c r="AH41" i="38"/>
  <c r="AZ41" i="38" s="1"/>
  <c r="AI41" i="38"/>
  <c r="AJ41" i="38"/>
  <c r="AL41" i="38"/>
  <c r="S42" i="38"/>
  <c r="T42" i="38"/>
  <c r="U42" i="38"/>
  <c r="AL42" i="38"/>
  <c r="S43" i="38"/>
  <c r="T43" i="38"/>
  <c r="U43" i="38"/>
  <c r="W43" i="38"/>
  <c r="AE43" i="38"/>
  <c r="AL43" i="38"/>
  <c r="S44" i="38"/>
  <c r="T44" i="38"/>
  <c r="U44" i="38"/>
  <c r="V44" i="38"/>
  <c r="W44" i="38"/>
  <c r="Z44" i="38"/>
  <c r="AA44" i="38"/>
  <c r="AC44" i="38"/>
  <c r="AE44" i="38"/>
  <c r="AG44" i="38"/>
  <c r="AH44" i="38"/>
  <c r="AZ44" i="38" s="1"/>
  <c r="AL44" i="38"/>
  <c r="S45" i="38"/>
  <c r="T45" i="38"/>
  <c r="U45" i="38"/>
  <c r="V45" i="38"/>
  <c r="W45" i="38"/>
  <c r="X45" i="38"/>
  <c r="Z45" i="38"/>
  <c r="AA45" i="38"/>
  <c r="AB45" i="38"/>
  <c r="AD45" i="38"/>
  <c r="AE45" i="38"/>
  <c r="AF45" i="38"/>
  <c r="AU45" i="38" s="1"/>
  <c r="AH45" i="38"/>
  <c r="AZ45" i="38" s="1"/>
  <c r="AI45" i="38"/>
  <c r="AJ45" i="38"/>
  <c r="AL45" i="38"/>
  <c r="S46" i="38"/>
  <c r="T46" i="38"/>
  <c r="U46" i="38"/>
  <c r="AL46" i="38"/>
  <c r="S47" i="38"/>
  <c r="X47" i="38" s="1"/>
  <c r="T47" i="38"/>
  <c r="U47" i="38"/>
  <c r="V47" i="38"/>
  <c r="W47" i="38"/>
  <c r="Z47" i="38"/>
  <c r="AA47" i="38"/>
  <c r="AD47" i="38"/>
  <c r="AE47" i="38"/>
  <c r="AH47" i="38"/>
  <c r="AZ47" i="38" s="1"/>
  <c r="AI47" i="38"/>
  <c r="AL47" i="38"/>
  <c r="S48" i="38"/>
  <c r="X48" i="38" s="1"/>
  <c r="T48" i="38"/>
  <c r="U48" i="38"/>
  <c r="V48" i="38"/>
  <c r="W48" i="38"/>
  <c r="Y48" i="38"/>
  <c r="Z48" i="38"/>
  <c r="AA48" i="38"/>
  <c r="AC48" i="38"/>
  <c r="AD48" i="38"/>
  <c r="AE48" i="38"/>
  <c r="AG48" i="38"/>
  <c r="AH48" i="38"/>
  <c r="AZ48" i="38" s="1"/>
  <c r="AI48" i="38"/>
  <c r="AL48" i="38"/>
  <c r="S49" i="38"/>
  <c r="T49" i="38"/>
  <c r="U49" i="38"/>
  <c r="W49" i="38"/>
  <c r="Y49" i="38"/>
  <c r="AD49" i="38"/>
  <c r="AG49" i="38"/>
  <c r="AL49" i="38"/>
  <c r="S50" i="38"/>
  <c r="AE50" i="38" s="1"/>
  <c r="T50" i="38"/>
  <c r="U50" i="38"/>
  <c r="W50" i="38"/>
  <c r="AA50" i="38"/>
  <c r="AL50" i="38"/>
  <c r="S51" i="38"/>
  <c r="T51" i="38"/>
  <c r="U51" i="38"/>
  <c r="V51" i="38"/>
  <c r="W51" i="38"/>
  <c r="Z51" i="38"/>
  <c r="AD51" i="38"/>
  <c r="AE51" i="38"/>
  <c r="AH51" i="38"/>
  <c r="AZ51" i="38" s="1"/>
  <c r="AI51" i="38"/>
  <c r="AL51" i="38"/>
  <c r="S52" i="38"/>
  <c r="T52" i="38"/>
  <c r="U52" i="38"/>
  <c r="W52" i="38"/>
  <c r="Z52" i="38"/>
  <c r="AA52" i="38"/>
  <c r="AE52" i="38"/>
  <c r="AG52" i="38"/>
  <c r="AH52" i="38"/>
  <c r="AZ52" i="38" s="1"/>
  <c r="AL52" i="38"/>
  <c r="S53" i="38"/>
  <c r="T53" i="38"/>
  <c r="U53" i="38"/>
  <c r="W53" i="38"/>
  <c r="X53" i="38"/>
  <c r="Z53" i="38"/>
  <c r="AB53" i="38"/>
  <c r="AD53" i="38"/>
  <c r="AE53" i="38"/>
  <c r="AH53" i="38"/>
  <c r="AZ53" i="38" s="1"/>
  <c r="AI53" i="38"/>
  <c r="AJ53" i="38"/>
  <c r="AL53" i="38"/>
  <c r="S54" i="38"/>
  <c r="T54" i="38"/>
  <c r="U54" i="38"/>
  <c r="AA54" i="38"/>
  <c r="AE54" i="38"/>
  <c r="AL54" i="38"/>
  <c r="S55" i="38"/>
  <c r="T55" i="38"/>
  <c r="U55" i="38"/>
  <c r="Z55" i="38"/>
  <c r="AA55" i="38"/>
  <c r="AE55" i="38"/>
  <c r="AI55" i="38"/>
  <c r="AL55" i="38"/>
  <c r="S56" i="38"/>
  <c r="T56" i="38"/>
  <c r="U56" i="38"/>
  <c r="Y56" i="38"/>
  <c r="AE56" i="38"/>
  <c r="AL56" i="38"/>
  <c r="S57" i="38"/>
  <c r="T57" i="38"/>
  <c r="U57" i="38"/>
  <c r="V57" i="38"/>
  <c r="W57" i="38"/>
  <c r="X57" i="38"/>
  <c r="Y57" i="38"/>
  <c r="Z57" i="38"/>
  <c r="AA57" i="38"/>
  <c r="AB57" i="38"/>
  <c r="AC57" i="38"/>
  <c r="AD57" i="38"/>
  <c r="AE57" i="38"/>
  <c r="AF57" i="38"/>
  <c r="AU57" i="38" s="1"/>
  <c r="AG57" i="38"/>
  <c r="AH57" i="38"/>
  <c r="AZ57" i="38" s="1"/>
  <c r="AI57" i="38"/>
  <c r="AJ57" i="38"/>
  <c r="AL57" i="38"/>
  <c r="S58" i="38"/>
  <c r="AA58" i="38" s="1"/>
  <c r="T58" i="38"/>
  <c r="U58" i="38"/>
  <c r="X58" i="38"/>
  <c r="AB58" i="38"/>
  <c r="AF58" i="38"/>
  <c r="AU58" i="38" s="1"/>
  <c r="AJ58" i="38"/>
  <c r="AL58" i="38"/>
  <c r="S59" i="38"/>
  <c r="T59" i="38"/>
  <c r="U59" i="38"/>
  <c r="V59" i="38"/>
  <c r="W59" i="38"/>
  <c r="Z59" i="38"/>
  <c r="AA59" i="38"/>
  <c r="AD59" i="38"/>
  <c r="AE59" i="38"/>
  <c r="AH59" i="38"/>
  <c r="AZ59" i="38" s="1"/>
  <c r="AI59" i="38"/>
  <c r="AL59" i="38"/>
  <c r="S60" i="38"/>
  <c r="X60" i="38" s="1"/>
  <c r="T60" i="38"/>
  <c r="U60" i="38"/>
  <c r="V60" i="38"/>
  <c r="W60" i="38"/>
  <c r="Y60" i="38"/>
  <c r="Z60" i="38"/>
  <c r="AA60" i="38"/>
  <c r="AC60" i="38"/>
  <c r="AD60" i="38"/>
  <c r="AE60" i="38"/>
  <c r="AG60" i="38"/>
  <c r="AH60" i="38"/>
  <c r="AZ60" i="38" s="1"/>
  <c r="AI60" i="38"/>
  <c r="AL60" i="38"/>
  <c r="S61" i="38"/>
  <c r="T61" i="38"/>
  <c r="U61" i="38"/>
  <c r="W61" i="38"/>
  <c r="Y61" i="38"/>
  <c r="AC61" i="38"/>
  <c r="AD61" i="38"/>
  <c r="AH61" i="38"/>
  <c r="AZ61" i="38" s="1"/>
  <c r="AI61" i="38"/>
  <c r="AL61" i="38"/>
  <c r="S62" i="38"/>
  <c r="AJ62" i="38" s="1"/>
  <c r="T62" i="38"/>
  <c r="U62" i="38"/>
  <c r="AE62" i="38"/>
  <c r="AL62" i="38"/>
  <c r="S63" i="38"/>
  <c r="T63" i="38"/>
  <c r="U63" i="38"/>
  <c r="W63" i="38"/>
  <c r="Z63" i="38"/>
  <c r="AB63" i="38"/>
  <c r="AH63" i="38"/>
  <c r="AZ63" i="38" s="1"/>
  <c r="AJ63" i="38"/>
  <c r="AL63" i="38"/>
  <c r="S64" i="38"/>
  <c r="T64" i="38"/>
  <c r="U64" i="38"/>
  <c r="Y64" i="38"/>
  <c r="AA64" i="38"/>
  <c r="AD64" i="38"/>
  <c r="AH64" i="38"/>
  <c r="AZ64" i="38" s="1"/>
  <c r="AL64" i="38"/>
  <c r="S65" i="38"/>
  <c r="T65" i="38"/>
  <c r="U65" i="38"/>
  <c r="V65" i="38"/>
  <c r="W65" i="38"/>
  <c r="Y65" i="38"/>
  <c r="Z65" i="38"/>
  <c r="AA65" i="38"/>
  <c r="AC65" i="38"/>
  <c r="AD65" i="38"/>
  <c r="AE65" i="38"/>
  <c r="AG65" i="38"/>
  <c r="AH65" i="38"/>
  <c r="AZ65" i="38" s="1"/>
  <c r="AI65" i="38"/>
  <c r="AL65" i="38"/>
  <c r="S66" i="38"/>
  <c r="T66" i="38"/>
  <c r="U66" i="38"/>
  <c r="X66" i="38"/>
  <c r="AA66" i="38"/>
  <c r="AF66" i="38"/>
  <c r="AU66" i="38" s="1"/>
  <c r="AI66" i="38"/>
  <c r="AL66" i="38"/>
  <c r="S67" i="38"/>
  <c r="T67" i="38"/>
  <c r="U67" i="38"/>
  <c r="W67" i="38"/>
  <c r="X67" i="38"/>
  <c r="AA67" i="38"/>
  <c r="AB67" i="38"/>
  <c r="AD67" i="38"/>
  <c r="AF67" i="38"/>
  <c r="AU67" i="38" s="1"/>
  <c r="AH67" i="38"/>
  <c r="AZ67" i="38" s="1"/>
  <c r="AI67" i="38"/>
  <c r="AL67" i="38"/>
  <c r="S68" i="38"/>
  <c r="Y68" i="38" s="1"/>
  <c r="T68" i="38"/>
  <c r="U68" i="38"/>
  <c r="W68" i="38"/>
  <c r="Z68" i="38"/>
  <c r="AE68" i="38"/>
  <c r="AH68" i="38"/>
  <c r="AZ68" i="38" s="1"/>
  <c r="AL68" i="38"/>
  <c r="S69" i="38"/>
  <c r="T69" i="38"/>
  <c r="U69" i="38"/>
  <c r="V69" i="38"/>
  <c r="W69" i="38"/>
  <c r="X69" i="38"/>
  <c r="Y69" i="38"/>
  <c r="Z69" i="38"/>
  <c r="AA69" i="38"/>
  <c r="AB69" i="38"/>
  <c r="AC69" i="38"/>
  <c r="AD69" i="38"/>
  <c r="AE69" i="38"/>
  <c r="AF69" i="38"/>
  <c r="AU69" i="38" s="1"/>
  <c r="AG69" i="38"/>
  <c r="AH69" i="38"/>
  <c r="AZ69" i="38" s="1"/>
  <c r="AI69" i="38"/>
  <c r="AJ69" i="38"/>
  <c r="AL69" i="38"/>
  <c r="S70" i="38"/>
  <c r="AA70" i="38" s="1"/>
  <c r="T70" i="38"/>
  <c r="U70" i="38"/>
  <c r="X70" i="38"/>
  <c r="Y70" i="38"/>
  <c r="AE70" i="38"/>
  <c r="AG70" i="38"/>
  <c r="AL70" i="38"/>
  <c r="S71" i="38"/>
  <c r="AH71" i="38" s="1"/>
  <c r="AZ71" i="38" s="1"/>
  <c r="T71" i="38"/>
  <c r="U71" i="38"/>
  <c r="W71" i="38"/>
  <c r="AB71" i="38"/>
  <c r="AL71" i="38"/>
  <c r="S72" i="38"/>
  <c r="Z72" i="38" s="1"/>
  <c r="T72" i="38"/>
  <c r="U72" i="38"/>
  <c r="W72" i="38"/>
  <c r="Y72" i="38"/>
  <c r="AD72" i="38"/>
  <c r="AG72" i="38"/>
  <c r="AL72" i="38"/>
  <c r="S73" i="38"/>
  <c r="X73" i="38" s="1"/>
  <c r="T73" i="38"/>
  <c r="U73" i="38"/>
  <c r="V73" i="38"/>
  <c r="W73" i="38"/>
  <c r="Y73" i="38"/>
  <c r="Z73" i="38"/>
  <c r="AA73" i="38"/>
  <c r="AC73" i="38"/>
  <c r="AD73" i="38"/>
  <c r="AE73" i="38"/>
  <c r="AG73" i="38"/>
  <c r="AH73" i="38"/>
  <c r="AZ73" i="38" s="1"/>
  <c r="AI73" i="38"/>
  <c r="AL73" i="38"/>
  <c r="S74" i="38"/>
  <c r="T74" i="38"/>
  <c r="U74" i="38"/>
  <c r="X74" i="38"/>
  <c r="AC74" i="38"/>
  <c r="AI74" i="38"/>
  <c r="AL74" i="38"/>
  <c r="S75" i="38"/>
  <c r="T75" i="38"/>
  <c r="U75" i="38"/>
  <c r="V75" i="38"/>
  <c r="W75" i="38"/>
  <c r="X75" i="38"/>
  <c r="Y75" i="38"/>
  <c r="Z75" i="38"/>
  <c r="AA75" i="38"/>
  <c r="AB75" i="38"/>
  <c r="AC75" i="38"/>
  <c r="AD75" i="38"/>
  <c r="AE75" i="38"/>
  <c r="AF75" i="38"/>
  <c r="AU75" i="38" s="1"/>
  <c r="AG75" i="38"/>
  <c r="AH75" i="38"/>
  <c r="AZ75" i="38" s="1"/>
  <c r="AI75" i="38"/>
  <c r="AJ75" i="38"/>
  <c r="AL75" i="38"/>
  <c r="S76" i="38"/>
  <c r="T76" i="38"/>
  <c r="U76" i="38"/>
  <c r="W76" i="38"/>
  <c r="AA76" i="38"/>
  <c r="AE76" i="38"/>
  <c r="AI76" i="38"/>
  <c r="AL76" i="38"/>
  <c r="S77" i="38"/>
  <c r="T77" i="38"/>
  <c r="U77" i="38"/>
  <c r="X77" i="38"/>
  <c r="AB77" i="38"/>
  <c r="AI77" i="38"/>
  <c r="AL77" i="38"/>
  <c r="S78" i="38"/>
  <c r="AA78" i="38" s="1"/>
  <c r="T78" i="38"/>
  <c r="U78" i="38"/>
  <c r="W78" i="38"/>
  <c r="Y78" i="38"/>
  <c r="AC78" i="38"/>
  <c r="AE78" i="38"/>
  <c r="AG78" i="38"/>
  <c r="AL78" i="38"/>
  <c r="S79" i="38"/>
  <c r="X79" i="38" s="1"/>
  <c r="T79" i="38"/>
  <c r="U79" i="38"/>
  <c r="V79" i="38"/>
  <c r="W79" i="38"/>
  <c r="Y79" i="38"/>
  <c r="Z79" i="38"/>
  <c r="AA79" i="38"/>
  <c r="AC79" i="38"/>
  <c r="AD79" i="38"/>
  <c r="AE79" i="38"/>
  <c r="AG79" i="38"/>
  <c r="AH79" i="38"/>
  <c r="AZ79" i="38" s="1"/>
  <c r="AI79" i="38"/>
  <c r="AL79" i="38"/>
  <c r="S80" i="38"/>
  <c r="T80" i="38"/>
  <c r="U80" i="38"/>
  <c r="Y80" i="38"/>
  <c r="AA80" i="38"/>
  <c r="AC80" i="38"/>
  <c r="AG80" i="38"/>
  <c r="AI80" i="38"/>
  <c r="AL80" i="38"/>
  <c r="S81" i="38"/>
  <c r="T81" i="38"/>
  <c r="U81" i="38"/>
  <c r="W81" i="38"/>
  <c r="AA81" i="38"/>
  <c r="AH81" i="38"/>
  <c r="AZ81" i="38" s="1"/>
  <c r="AL81" i="38"/>
  <c r="S82" i="38"/>
  <c r="T82" i="38"/>
  <c r="U82" i="38"/>
  <c r="Y82" i="38"/>
  <c r="AG82" i="38"/>
  <c r="AL82" i="38"/>
  <c r="S83" i="38"/>
  <c r="Z83" i="38" s="1"/>
  <c r="T83" i="38"/>
  <c r="U83" i="38"/>
  <c r="V83" i="38"/>
  <c r="W83" i="38"/>
  <c r="AA83" i="38"/>
  <c r="AD83" i="38"/>
  <c r="AE83" i="38"/>
  <c r="AI83" i="38"/>
  <c r="AL83" i="38"/>
  <c r="S84" i="38"/>
  <c r="T84" i="38"/>
  <c r="U84" i="38"/>
  <c r="Y84" i="38"/>
  <c r="AG84" i="38"/>
  <c r="AL84" i="38"/>
  <c r="S85" i="38"/>
  <c r="AA85" i="38" s="1"/>
  <c r="T85" i="38"/>
  <c r="U85" i="38"/>
  <c r="W85" i="38"/>
  <c r="AB85" i="38"/>
  <c r="AH85" i="38"/>
  <c r="AZ85" i="38" s="1"/>
  <c r="AL85" i="38"/>
  <c r="S86" i="38"/>
  <c r="AA86" i="38" s="1"/>
  <c r="T86" i="38"/>
  <c r="U86" i="38"/>
  <c r="W86" i="38"/>
  <c r="Y86" i="38"/>
  <c r="AG86" i="38"/>
  <c r="AL86" i="38"/>
  <c r="S87" i="38"/>
  <c r="X87" i="38" s="1"/>
  <c r="T87" i="38"/>
  <c r="U87" i="38"/>
  <c r="V87" i="38"/>
  <c r="W87" i="38"/>
  <c r="Y87" i="38"/>
  <c r="Z87" i="38"/>
  <c r="AA87" i="38"/>
  <c r="AC87" i="38"/>
  <c r="AD87" i="38"/>
  <c r="AE87" i="38"/>
  <c r="AG87" i="38"/>
  <c r="AH87" i="38"/>
  <c r="AZ87" i="38" s="1"/>
  <c r="AI87" i="38"/>
  <c r="AL87" i="38"/>
  <c r="S88" i="38"/>
  <c r="AA88" i="38" s="1"/>
  <c r="T88" i="38"/>
  <c r="U88" i="38"/>
  <c r="W88" i="38"/>
  <c r="Y88" i="38"/>
  <c r="AG88" i="38"/>
  <c r="AL88" i="38"/>
  <c r="S89" i="38"/>
  <c r="Y89" i="38" s="1"/>
  <c r="T89" i="38"/>
  <c r="U89" i="38"/>
  <c r="V89" i="38"/>
  <c r="W89" i="38"/>
  <c r="Z89" i="38"/>
  <c r="AA89" i="38"/>
  <c r="AB89" i="38"/>
  <c r="AE89" i="38"/>
  <c r="AF89" i="38"/>
  <c r="AU89" i="38" s="1"/>
  <c r="AH89" i="38"/>
  <c r="AZ89" i="38" s="1"/>
  <c r="AJ89" i="38"/>
  <c r="AL89" i="38"/>
  <c r="S90" i="38"/>
  <c r="T90" i="38"/>
  <c r="U90" i="38"/>
  <c r="AL90" i="38"/>
  <c r="S91" i="38"/>
  <c r="T91" i="38"/>
  <c r="U91" i="38"/>
  <c r="V91" i="38"/>
  <c r="W91" i="38"/>
  <c r="X91" i="38"/>
  <c r="Y91" i="38"/>
  <c r="Z91" i="38"/>
  <c r="AA91" i="38"/>
  <c r="AB91" i="38"/>
  <c r="AC91" i="38"/>
  <c r="AD91" i="38"/>
  <c r="AE91" i="38"/>
  <c r="AF91" i="38"/>
  <c r="AU91" i="38" s="1"/>
  <c r="AG91" i="38"/>
  <c r="AH91" i="38"/>
  <c r="AZ91" i="38" s="1"/>
  <c r="AI91" i="38"/>
  <c r="AJ91" i="38"/>
  <c r="AL91" i="38"/>
  <c r="S92" i="38"/>
  <c r="T92" i="38"/>
  <c r="U92" i="38"/>
  <c r="X92" i="38"/>
  <c r="Y92" i="38"/>
  <c r="AA92" i="38"/>
  <c r="AC92" i="38"/>
  <c r="AE92" i="38"/>
  <c r="AF92" i="38"/>
  <c r="AU92" i="38" s="1"/>
  <c r="AI92" i="38"/>
  <c r="AJ92" i="38"/>
  <c r="AL92" i="38"/>
  <c r="S93" i="38"/>
  <c r="T93" i="38"/>
  <c r="U93" i="38"/>
  <c r="W93" i="38"/>
  <c r="X93" i="38"/>
  <c r="AB93" i="38"/>
  <c r="AD93" i="38"/>
  <c r="AH93" i="38"/>
  <c r="AZ93" i="38" s="1"/>
  <c r="AI93" i="38"/>
  <c r="AL93" i="38"/>
  <c r="S94" i="38"/>
  <c r="T94" i="38"/>
  <c r="U94" i="38"/>
  <c r="Y94" i="38"/>
  <c r="AL94" i="38"/>
  <c r="S95" i="38"/>
  <c r="T95" i="38"/>
  <c r="U95" i="38"/>
  <c r="AE95" i="38"/>
  <c r="AL95" i="38"/>
  <c r="S96" i="38"/>
  <c r="AC96" i="38" s="1"/>
  <c r="T96" i="38"/>
  <c r="U96" i="38"/>
  <c r="W96" i="38"/>
  <c r="X96" i="38"/>
  <c r="AB96" i="38"/>
  <c r="AG96" i="38"/>
  <c r="AI96" i="38"/>
  <c r="AL96" i="38"/>
  <c r="S97" i="38"/>
  <c r="T97" i="38"/>
  <c r="U97" i="38"/>
  <c r="AL97" i="38"/>
  <c r="S98" i="38"/>
  <c r="T98" i="38"/>
  <c r="U98" i="38"/>
  <c r="V98" i="38"/>
  <c r="W98" i="38"/>
  <c r="Y98" i="38"/>
  <c r="Z98" i="38"/>
  <c r="AA98" i="38"/>
  <c r="AC98" i="38"/>
  <c r="AD98" i="38"/>
  <c r="AE98" i="38"/>
  <c r="AG98" i="38"/>
  <c r="AH98" i="38"/>
  <c r="AZ98" i="38" s="1"/>
  <c r="AI98" i="38"/>
  <c r="AL98" i="38"/>
  <c r="S99" i="38"/>
  <c r="T99" i="38"/>
  <c r="U99" i="38"/>
  <c r="V99" i="38"/>
  <c r="W99" i="38"/>
  <c r="X99" i="38"/>
  <c r="Y99" i="38"/>
  <c r="Z99" i="38"/>
  <c r="AA99" i="38"/>
  <c r="AB99" i="38"/>
  <c r="AC99" i="38"/>
  <c r="AD99" i="38"/>
  <c r="AE99" i="38"/>
  <c r="AF99" i="38"/>
  <c r="AG99" i="38"/>
  <c r="AH99" i="38"/>
  <c r="AZ99" i="38" s="1"/>
  <c r="AI99" i="38"/>
  <c r="AJ99" i="38"/>
  <c r="AL99" i="38"/>
  <c r="AU99" i="38"/>
  <c r="S100" i="38"/>
  <c r="AC100" i="38" s="1"/>
  <c r="T100" i="38"/>
  <c r="U100" i="38"/>
  <c r="X100" i="38"/>
  <c r="AB100" i="38"/>
  <c r="AL100" i="38"/>
  <c r="S101" i="38"/>
  <c r="T101" i="38"/>
  <c r="U101" i="38"/>
  <c r="W101" i="38"/>
  <c r="AB101" i="38"/>
  <c r="AH101" i="38"/>
  <c r="AZ101" i="38" s="1"/>
  <c r="AL101" i="38"/>
  <c r="S102" i="38"/>
  <c r="AC102" i="38" s="1"/>
  <c r="T102" i="38"/>
  <c r="U102" i="38"/>
  <c r="V102" i="38"/>
  <c r="W102" i="38"/>
  <c r="AG102" i="38"/>
  <c r="AL102" i="38"/>
  <c r="S103" i="38"/>
  <c r="T103" i="38"/>
  <c r="U103" i="38"/>
  <c r="AL103" i="38"/>
  <c r="S104" i="38"/>
  <c r="T104" i="38"/>
  <c r="U104" i="38"/>
  <c r="W104" i="38"/>
  <c r="AA104" i="38"/>
  <c r="AD104" i="38"/>
  <c r="AI104" i="38"/>
  <c r="AL104" i="38"/>
  <c r="S105" i="38"/>
  <c r="T105" i="38"/>
  <c r="U105" i="38"/>
  <c r="V105" i="38"/>
  <c r="W105" i="38"/>
  <c r="X105" i="38"/>
  <c r="Y105" i="38"/>
  <c r="Z105" i="38"/>
  <c r="AA105" i="38"/>
  <c r="AB105" i="38"/>
  <c r="AC105" i="38"/>
  <c r="AD105" i="38"/>
  <c r="AE105" i="38"/>
  <c r="AF105" i="38"/>
  <c r="AG105" i="38"/>
  <c r="AH105" i="38"/>
  <c r="AZ105" i="38" s="1"/>
  <c r="AI105" i="38"/>
  <c r="AJ105" i="38"/>
  <c r="AL105" i="38"/>
  <c r="AU105" i="38"/>
  <c r="S106" i="38"/>
  <c r="T106" i="38"/>
  <c r="U106" i="38"/>
  <c r="X106" i="38"/>
  <c r="Y106" i="38"/>
  <c r="AA106" i="38"/>
  <c r="AB106" i="38"/>
  <c r="AC106" i="38"/>
  <c r="AE106" i="38"/>
  <c r="AF106" i="38"/>
  <c r="AU106" i="38" s="1"/>
  <c r="AG106" i="38"/>
  <c r="AI106" i="38"/>
  <c r="AJ106" i="38"/>
  <c r="AL106" i="38"/>
  <c r="S107" i="38"/>
  <c r="AA107" i="38" s="1"/>
  <c r="T107" i="38"/>
  <c r="U107" i="38"/>
  <c r="W107" i="38"/>
  <c r="X107" i="38"/>
  <c r="AL107" i="38"/>
  <c r="S108" i="38"/>
  <c r="T108" i="38"/>
  <c r="U108" i="38"/>
  <c r="W108" i="38"/>
  <c r="AE108" i="38"/>
  <c r="AL108" i="38"/>
  <c r="S109" i="38"/>
  <c r="AE109" i="38" s="1"/>
  <c r="T109" i="38"/>
  <c r="U109" i="38"/>
  <c r="AA109" i="38"/>
  <c r="AI109" i="38"/>
  <c r="AL109" i="38"/>
  <c r="S110" i="38"/>
  <c r="Y110" i="38" s="1"/>
  <c r="T110" i="38"/>
  <c r="U110" i="38"/>
  <c r="W110" i="38"/>
  <c r="X110" i="38"/>
  <c r="AB110" i="38"/>
  <c r="AC110" i="38"/>
  <c r="AG110" i="38"/>
  <c r="AI110" i="38"/>
  <c r="AL110" i="38"/>
  <c r="S111" i="38"/>
  <c r="T111" i="38"/>
  <c r="U111" i="38"/>
  <c r="AL111" i="38"/>
  <c r="S112" i="38"/>
  <c r="Z112" i="38" s="1"/>
  <c r="T112" i="38"/>
  <c r="U112" i="38"/>
  <c r="V112" i="38"/>
  <c r="W112" i="38"/>
  <c r="AD112" i="38"/>
  <c r="AE112" i="38"/>
  <c r="AL112" i="38"/>
  <c r="S113" i="38"/>
  <c r="X113" i="38" s="1"/>
  <c r="T113" i="38"/>
  <c r="U113" i="38"/>
  <c r="V113" i="38"/>
  <c r="W113" i="38"/>
  <c r="Y113" i="38"/>
  <c r="Z113" i="38"/>
  <c r="AA113" i="38"/>
  <c r="AC113" i="38"/>
  <c r="AD113" i="38"/>
  <c r="AE113" i="38"/>
  <c r="AG113" i="38"/>
  <c r="AH113" i="38"/>
  <c r="AZ113" i="38" s="1"/>
  <c r="AI113" i="38"/>
  <c r="AL113" i="38"/>
  <c r="S114" i="38"/>
  <c r="T114" i="38"/>
  <c r="U114" i="38"/>
  <c r="X114" i="38"/>
  <c r="Y114" i="38"/>
  <c r="AA114" i="38"/>
  <c r="AC114" i="38"/>
  <c r="AE114" i="38"/>
  <c r="AF114" i="38"/>
  <c r="AU114" i="38" s="1"/>
  <c r="AI114" i="38"/>
  <c r="AJ114" i="38"/>
  <c r="AL114" i="38"/>
  <c r="S115" i="38"/>
  <c r="T115" i="38"/>
  <c r="U115" i="38"/>
  <c r="X115" i="38"/>
  <c r="AA115" i="38"/>
  <c r="AB115" i="38"/>
  <c r="AF115" i="38"/>
  <c r="AU115" i="38" s="1"/>
  <c r="AI115" i="38"/>
  <c r="AJ115" i="38"/>
  <c r="AL115" i="38"/>
  <c r="S116" i="38"/>
  <c r="T116" i="38"/>
  <c r="U116" i="38"/>
  <c r="W116" i="38"/>
  <c r="AI116" i="38"/>
  <c r="AL116" i="38"/>
  <c r="S117" i="38"/>
  <c r="T117" i="38"/>
  <c r="U117" i="38"/>
  <c r="W117" i="38"/>
  <c r="X117" i="38"/>
  <c r="Y117" i="38"/>
  <c r="AA117" i="38"/>
  <c r="AB117" i="38"/>
  <c r="AC117" i="38"/>
  <c r="AE117" i="38"/>
  <c r="AF117" i="38"/>
  <c r="AU117" i="38" s="1"/>
  <c r="AG117" i="38"/>
  <c r="AI117" i="38"/>
  <c r="AJ117" i="38"/>
  <c r="AL117" i="38"/>
  <c r="S118" i="38"/>
  <c r="T118" i="38"/>
  <c r="U118" i="38"/>
  <c r="AC118" i="38"/>
  <c r="AL118" i="38"/>
  <c r="S119" i="38"/>
  <c r="T119" i="38"/>
  <c r="U119" i="38"/>
  <c r="X119" i="38"/>
  <c r="AJ119" i="38"/>
  <c r="AL119" i="38"/>
  <c r="S120" i="38"/>
  <c r="Z120" i="38" s="1"/>
  <c r="T120" i="38"/>
  <c r="U120" i="38"/>
  <c r="V120" i="38"/>
  <c r="W120" i="38"/>
  <c r="AD120" i="38"/>
  <c r="AE120" i="38"/>
  <c r="AL120" i="38"/>
  <c r="S121" i="38"/>
  <c r="T121" i="38"/>
  <c r="U121" i="38"/>
  <c r="W121" i="38"/>
  <c r="X121" i="38"/>
  <c r="Y121" i="38"/>
  <c r="AA121" i="38"/>
  <c r="AB121" i="38"/>
  <c r="AC121" i="38"/>
  <c r="AE121" i="38"/>
  <c r="AF121" i="38"/>
  <c r="AU121" i="38" s="1"/>
  <c r="AG121" i="38"/>
  <c r="AI121" i="38"/>
  <c r="AJ121" i="38"/>
  <c r="AL121" i="38"/>
  <c r="S122" i="38"/>
  <c r="T122" i="38"/>
  <c r="U122" i="38"/>
  <c r="X122" i="38"/>
  <c r="AC122" i="38"/>
  <c r="AL122" i="38"/>
  <c r="S123" i="38"/>
  <c r="T123" i="38"/>
  <c r="U123" i="38"/>
  <c r="X123" i="38"/>
  <c r="AL123" i="38"/>
  <c r="S124" i="38"/>
  <c r="AD124" i="38" s="1"/>
  <c r="T124" i="38"/>
  <c r="U124" i="38"/>
  <c r="AL124" i="38"/>
  <c r="S125" i="38"/>
  <c r="T125" i="38"/>
  <c r="U125" i="38"/>
  <c r="W125" i="38"/>
  <c r="Y125" i="38"/>
  <c r="AA125" i="38"/>
  <c r="AC125" i="38"/>
  <c r="AE125" i="38"/>
  <c r="AG125" i="38"/>
  <c r="AH125" i="38"/>
  <c r="AZ125" i="38" s="1"/>
  <c r="AI125" i="38"/>
  <c r="AL125" i="38"/>
  <c r="S126" i="38"/>
  <c r="Y126" i="38" s="1"/>
  <c r="T126" i="38"/>
  <c r="U126" i="38"/>
  <c r="W126" i="38"/>
  <c r="X126" i="38"/>
  <c r="AB126" i="38"/>
  <c r="AC126" i="38"/>
  <c r="AF126" i="38"/>
  <c r="AU126" i="38" s="1"/>
  <c r="AI126" i="38"/>
  <c r="AL126" i="38"/>
  <c r="S127" i="38"/>
  <c r="X127" i="38" s="1"/>
  <c r="T127" i="38"/>
  <c r="U127" i="38"/>
  <c r="V127" i="38"/>
  <c r="W127" i="38"/>
  <c r="AA127" i="38"/>
  <c r="AF127" i="38"/>
  <c r="AU127" i="38" s="1"/>
  <c r="AH127" i="38"/>
  <c r="AZ127" i="38" s="1"/>
  <c r="AL127" i="38"/>
  <c r="S128" i="38"/>
  <c r="Y128" i="38" s="1"/>
  <c r="T128" i="38"/>
  <c r="U128" i="38"/>
  <c r="V128" i="38"/>
  <c r="W128" i="38"/>
  <c r="Z128" i="38"/>
  <c r="AC128" i="38"/>
  <c r="AE128" i="38"/>
  <c r="AF128" i="38"/>
  <c r="AU128" i="38" s="1"/>
  <c r="AG128" i="38"/>
  <c r="AI128" i="38"/>
  <c r="AJ128" i="38"/>
  <c r="AL128" i="38"/>
  <c r="S129" i="38"/>
  <c r="T129" i="38"/>
  <c r="U129" i="38"/>
  <c r="AL129" i="38"/>
  <c r="S130" i="38"/>
  <c r="T130" i="38"/>
  <c r="U130" i="38"/>
  <c r="AH130" i="38"/>
  <c r="AZ130" i="38" s="1"/>
  <c r="AL130" i="38"/>
  <c r="S131" i="38"/>
  <c r="Y131" i="38" s="1"/>
  <c r="T131" i="38"/>
  <c r="U131" i="38"/>
  <c r="V131" i="38"/>
  <c r="W131" i="38"/>
  <c r="X131" i="38"/>
  <c r="Z131" i="38"/>
  <c r="AA131" i="38"/>
  <c r="AB131" i="38"/>
  <c r="AD131" i="38"/>
  <c r="AE131" i="38"/>
  <c r="AF131" i="38"/>
  <c r="AU131" i="38" s="1"/>
  <c r="AH131" i="38"/>
  <c r="AZ131" i="38" s="1"/>
  <c r="AI131" i="38"/>
  <c r="AJ131" i="38"/>
  <c r="AL131" i="38"/>
  <c r="S132" i="38"/>
  <c r="AI132" i="38" s="1"/>
  <c r="T132" i="38"/>
  <c r="U132" i="38"/>
  <c r="W132" i="38"/>
  <c r="AA132" i="38"/>
  <c r="AE132" i="38"/>
  <c r="AL132" i="38"/>
  <c r="S133" i="38"/>
  <c r="X133" i="38" s="1"/>
  <c r="T133" i="38"/>
  <c r="U133" i="38"/>
  <c r="V133" i="38"/>
  <c r="W133" i="38"/>
  <c r="Z133" i="38"/>
  <c r="AD133" i="38"/>
  <c r="AE133" i="38"/>
  <c r="AH133" i="38"/>
  <c r="AZ133" i="38" s="1"/>
  <c r="AL133" i="38"/>
  <c r="S134" i="38"/>
  <c r="X134" i="38" s="1"/>
  <c r="T134" i="38"/>
  <c r="U134" i="38"/>
  <c r="V134" i="38"/>
  <c r="W134" i="38"/>
  <c r="Y134" i="38"/>
  <c r="AA134" i="38"/>
  <c r="AC134" i="38"/>
  <c r="AD134" i="38"/>
  <c r="AE134" i="38"/>
  <c r="AG134" i="38"/>
  <c r="AH134" i="38"/>
  <c r="AZ134" i="38" s="1"/>
  <c r="AI134" i="38"/>
  <c r="AL134" i="38"/>
  <c r="S135" i="38"/>
  <c r="V135" i="38" s="1"/>
  <c r="T135" i="38"/>
  <c r="U135" i="38"/>
  <c r="W135" i="38"/>
  <c r="Y135" i="38"/>
  <c r="AA135" i="38"/>
  <c r="AC135" i="38"/>
  <c r="AE135" i="38"/>
  <c r="AG135" i="38"/>
  <c r="AI135" i="38"/>
  <c r="AL135" i="38"/>
  <c r="S136" i="38"/>
  <c r="W136" i="38" s="1"/>
  <c r="T136" i="38"/>
  <c r="U136" i="38"/>
  <c r="AA136" i="38"/>
  <c r="AI136" i="38"/>
  <c r="AL136" i="38"/>
  <c r="S137" i="38"/>
  <c r="X137" i="38" s="1"/>
  <c r="T137" i="38"/>
  <c r="U137" i="38"/>
  <c r="W137" i="38"/>
  <c r="AA137" i="38"/>
  <c r="AE137" i="38"/>
  <c r="AI137" i="38"/>
  <c r="AL137" i="38"/>
  <c r="S138" i="38"/>
  <c r="X138" i="38" s="1"/>
  <c r="T138" i="38"/>
  <c r="U138" i="38"/>
  <c r="W138" i="38"/>
  <c r="Z138" i="38"/>
  <c r="AC138" i="38"/>
  <c r="AE138" i="38"/>
  <c r="AH138" i="38"/>
  <c r="AZ138" i="38" s="1"/>
  <c r="AL138" i="38"/>
  <c r="S139" i="38"/>
  <c r="Y139" i="38" s="1"/>
  <c r="T139" i="38"/>
  <c r="U139" i="38"/>
  <c r="V139" i="38"/>
  <c r="W139" i="38"/>
  <c r="X139" i="38"/>
  <c r="Z139" i="38"/>
  <c r="AA139" i="38"/>
  <c r="AB139" i="38"/>
  <c r="AD139" i="38"/>
  <c r="AE139" i="38"/>
  <c r="AF139" i="38"/>
  <c r="AU139" i="38" s="1"/>
  <c r="AG139" i="38"/>
  <c r="AH139" i="38"/>
  <c r="AZ139" i="38" s="1"/>
  <c r="AI139" i="38"/>
  <c r="AJ139" i="38"/>
  <c r="AL139" i="38"/>
  <c r="S140" i="38"/>
  <c r="AI140" i="38" s="1"/>
  <c r="T140" i="38"/>
  <c r="U140" i="38"/>
  <c r="W140" i="38"/>
  <c r="AA140" i="38"/>
  <c r="AE140" i="38"/>
  <c r="AL140" i="38"/>
  <c r="S141" i="38"/>
  <c r="X141" i="38" s="1"/>
  <c r="T141" i="38"/>
  <c r="U141" i="38"/>
  <c r="V141" i="38"/>
  <c r="W141" i="38"/>
  <c r="Z141" i="38"/>
  <c r="AD141" i="38"/>
  <c r="AE141" i="38"/>
  <c r="AH141" i="38"/>
  <c r="AZ141" i="38" s="1"/>
  <c r="AL141" i="38"/>
  <c r="S142" i="38"/>
  <c r="X142" i="38" s="1"/>
  <c r="T142" i="38"/>
  <c r="U142" i="38"/>
  <c r="V142" i="38"/>
  <c r="W142" i="38"/>
  <c r="Y142" i="38"/>
  <c r="AA142" i="38"/>
  <c r="AC142" i="38"/>
  <c r="AD142" i="38"/>
  <c r="AG142" i="38"/>
  <c r="AH142" i="38"/>
  <c r="AZ142" i="38" s="1"/>
  <c r="AI142" i="38"/>
  <c r="AL142" i="38"/>
  <c r="S143" i="38"/>
  <c r="T143" i="38"/>
  <c r="U143" i="38"/>
  <c r="AA143" i="38"/>
  <c r="AE143" i="38"/>
  <c r="AL143" i="38"/>
  <c r="S144" i="38"/>
  <c r="T144" i="38"/>
  <c r="U144" i="38"/>
  <c r="AL144" i="38"/>
  <c r="S145" i="38"/>
  <c r="T145" i="38"/>
  <c r="U145" i="38"/>
  <c r="AL145" i="38"/>
  <c r="S146" i="38"/>
  <c r="T146" i="38"/>
  <c r="U146" i="38"/>
  <c r="W146" i="38"/>
  <c r="AC146" i="38"/>
  <c r="AH146" i="38"/>
  <c r="AZ146" i="38" s="1"/>
  <c r="AL146" i="38"/>
  <c r="S147" i="38"/>
  <c r="T147" i="38"/>
  <c r="U147" i="38"/>
  <c r="V147" i="38"/>
  <c r="W147" i="38"/>
  <c r="X147" i="38"/>
  <c r="Y147" i="38"/>
  <c r="Z147" i="38"/>
  <c r="AA147" i="38"/>
  <c r="AB147" i="38"/>
  <c r="AC147" i="38"/>
  <c r="AD147" i="38"/>
  <c r="AE147" i="38"/>
  <c r="AF147" i="38"/>
  <c r="AU147" i="38" s="1"/>
  <c r="AG147" i="38"/>
  <c r="AH147" i="38"/>
  <c r="AZ147" i="38" s="1"/>
  <c r="AI147" i="38"/>
  <c r="AJ147" i="38"/>
  <c r="AL147" i="38"/>
  <c r="S148" i="38"/>
  <c r="AI148" i="38" s="1"/>
  <c r="T148" i="38"/>
  <c r="U148" i="38"/>
  <c r="AA148" i="38"/>
  <c r="AE148" i="38"/>
  <c r="AL148" i="38"/>
  <c r="S149" i="38"/>
  <c r="T149" i="38"/>
  <c r="U149" i="38"/>
  <c r="W149" i="38"/>
  <c r="Z149" i="38"/>
  <c r="AE149" i="38"/>
  <c r="AH149" i="38"/>
  <c r="AZ149" i="38" s="1"/>
  <c r="AL149" i="38"/>
  <c r="S150" i="38"/>
  <c r="T150" i="38"/>
  <c r="U150" i="38"/>
  <c r="W150" i="38"/>
  <c r="Y150" i="38"/>
  <c r="AC150" i="38"/>
  <c r="AD150" i="38"/>
  <c r="AH150" i="38"/>
  <c r="AZ150" i="38" s="1"/>
  <c r="AI150" i="38"/>
  <c r="AL150" i="38"/>
  <c r="S151" i="38"/>
  <c r="V151" i="38" s="1"/>
  <c r="T151" i="38"/>
  <c r="U151" i="38"/>
  <c r="W151" i="38"/>
  <c r="X151" i="38"/>
  <c r="Y151" i="38"/>
  <c r="AA151" i="38"/>
  <c r="AB151" i="38"/>
  <c r="AC151" i="38"/>
  <c r="AE151" i="38"/>
  <c r="AF151" i="38"/>
  <c r="AU151" i="38" s="1"/>
  <c r="AG151" i="38"/>
  <c r="AI151" i="38"/>
  <c r="AJ151" i="38"/>
  <c r="AL151" i="38"/>
  <c r="S152" i="38"/>
  <c r="W152" i="38" s="1"/>
  <c r="T152" i="38"/>
  <c r="U152" i="38"/>
  <c r="AA152" i="38"/>
  <c r="AE152" i="38"/>
  <c r="AI152" i="38"/>
  <c r="AL152" i="38"/>
  <c r="S153" i="38"/>
  <c r="X153" i="38" s="1"/>
  <c r="T153" i="38"/>
  <c r="U153" i="38"/>
  <c r="W153" i="38"/>
  <c r="Z153" i="38"/>
  <c r="AA153" i="38"/>
  <c r="AE153" i="38"/>
  <c r="AH153" i="38"/>
  <c r="AZ153" i="38" s="1"/>
  <c r="AI153" i="38"/>
  <c r="AL153" i="38"/>
  <c r="S154" i="38"/>
  <c r="X154" i="38" s="1"/>
  <c r="T154" i="38"/>
  <c r="U154" i="38"/>
  <c r="W154" i="38"/>
  <c r="Y154" i="38"/>
  <c r="Z154" i="38"/>
  <c r="AC154" i="38"/>
  <c r="AD154" i="38"/>
  <c r="AE154" i="38"/>
  <c r="AH154" i="38"/>
  <c r="AZ154" i="38" s="1"/>
  <c r="AI154" i="38"/>
  <c r="AL154" i="38"/>
  <c r="S155" i="38"/>
  <c r="T155" i="38"/>
  <c r="U155" i="38"/>
  <c r="V155" i="38"/>
  <c r="W155" i="38"/>
  <c r="X155" i="38"/>
  <c r="Y155" i="38"/>
  <c r="Z155" i="38"/>
  <c r="AA155" i="38"/>
  <c r="AB155" i="38"/>
  <c r="AC155" i="38"/>
  <c r="AD155" i="38"/>
  <c r="AE155" i="38"/>
  <c r="AF155" i="38"/>
  <c r="AU155" i="38" s="1"/>
  <c r="AG155" i="38"/>
  <c r="AH155" i="38"/>
  <c r="AZ155" i="38" s="1"/>
  <c r="AI155" i="38"/>
  <c r="AJ155" i="38"/>
  <c r="AL155" i="38"/>
  <c r="S156" i="38"/>
  <c r="T156" i="38"/>
  <c r="U156" i="38"/>
  <c r="W156" i="38"/>
  <c r="AA156" i="38"/>
  <c r="AE156" i="38"/>
  <c r="AI156" i="38"/>
  <c r="AL156" i="38"/>
  <c r="S157" i="38"/>
  <c r="X157" i="38" s="1"/>
  <c r="T157" i="38"/>
  <c r="U157" i="38"/>
  <c r="V157" i="38"/>
  <c r="W157" i="38"/>
  <c r="Z157" i="38"/>
  <c r="AA157" i="38"/>
  <c r="AD157" i="38"/>
  <c r="AE157" i="38"/>
  <c r="AH157" i="38"/>
  <c r="AZ157" i="38" s="1"/>
  <c r="AI157" i="38"/>
  <c r="AL157" i="38"/>
  <c r="S158" i="38"/>
  <c r="X158" i="38" s="1"/>
  <c r="T158" i="38"/>
  <c r="U158" i="38"/>
  <c r="V158" i="38"/>
  <c r="W158" i="38"/>
  <c r="Y158" i="38"/>
  <c r="Z158" i="38"/>
  <c r="AA158" i="38"/>
  <c r="AC158" i="38"/>
  <c r="AD158" i="38"/>
  <c r="AE158" i="38"/>
  <c r="AG158" i="38"/>
  <c r="AH158" i="38"/>
  <c r="AZ158" i="38" s="1"/>
  <c r="AI158" i="38"/>
  <c r="AL158" i="38"/>
  <c r="S159" i="38"/>
  <c r="T159" i="38"/>
  <c r="U159" i="38"/>
  <c r="Z159" i="38"/>
  <c r="AA159" i="38"/>
  <c r="AI159" i="38"/>
  <c r="AL159" i="38"/>
  <c r="S160" i="38"/>
  <c r="T160" i="38"/>
  <c r="U160" i="38"/>
  <c r="AA160" i="38"/>
  <c r="AL160" i="38"/>
  <c r="S161" i="38"/>
  <c r="Z161" i="38" s="1"/>
  <c r="T161" i="38"/>
  <c r="U161" i="38"/>
  <c r="V161" i="38"/>
  <c r="W161" i="38"/>
  <c r="AA161" i="38"/>
  <c r="AD161" i="38"/>
  <c r="AE161" i="38"/>
  <c r="AI161" i="38"/>
  <c r="AL161" i="38"/>
  <c r="S162" i="38"/>
  <c r="X162" i="38" s="1"/>
  <c r="T162" i="38"/>
  <c r="U162" i="38"/>
  <c r="V162" i="38"/>
  <c r="W162" i="38"/>
  <c r="Z162" i="38"/>
  <c r="AA162" i="38"/>
  <c r="AC162" i="38"/>
  <c r="AE162" i="38"/>
  <c r="AG162" i="38"/>
  <c r="AH162" i="38"/>
  <c r="AZ162" i="38" s="1"/>
  <c r="AL162" i="38"/>
  <c r="S163" i="38"/>
  <c r="X163" i="38" s="1"/>
  <c r="T163" i="38"/>
  <c r="U163" i="38"/>
  <c r="V163" i="38"/>
  <c r="W163" i="38"/>
  <c r="Y163" i="38"/>
  <c r="Z163" i="38"/>
  <c r="AA163" i="38"/>
  <c r="AC163" i="38"/>
  <c r="AD163" i="38"/>
  <c r="AE163" i="38"/>
  <c r="AG163" i="38"/>
  <c r="AH163" i="38"/>
  <c r="AZ163" i="38" s="1"/>
  <c r="AI163" i="38"/>
  <c r="AL163" i="38"/>
  <c r="S164" i="38"/>
  <c r="Y164" i="38" s="1"/>
  <c r="T164" i="38"/>
  <c r="U164" i="38"/>
  <c r="W164" i="38"/>
  <c r="X164" i="38"/>
  <c r="AB164" i="38"/>
  <c r="AC164" i="38"/>
  <c r="AF164" i="38"/>
  <c r="AU164" i="38" s="1"/>
  <c r="AI164" i="38"/>
  <c r="AL164" i="38"/>
  <c r="S165" i="38"/>
  <c r="AH165" i="38" s="1"/>
  <c r="AZ165" i="38" s="1"/>
  <c r="T165" i="38"/>
  <c r="U165" i="38"/>
  <c r="AB165" i="38"/>
  <c r="AL165" i="38"/>
  <c r="S166" i="38"/>
  <c r="T166" i="38"/>
  <c r="U166" i="38"/>
  <c r="Z166" i="38"/>
  <c r="AG166" i="38"/>
  <c r="AL166" i="38"/>
  <c r="S167" i="38"/>
  <c r="T167" i="38"/>
  <c r="U167" i="38"/>
  <c r="V167" i="38"/>
  <c r="W167" i="38"/>
  <c r="Z167" i="38"/>
  <c r="AA167" i="38"/>
  <c r="AD167" i="38"/>
  <c r="AE167" i="38"/>
  <c r="AH167" i="38"/>
  <c r="AZ167" i="38" s="1"/>
  <c r="AI167" i="38"/>
  <c r="AL167" i="38"/>
  <c r="S168" i="38"/>
  <c r="AI168" i="38" s="1"/>
  <c r="T168" i="38"/>
  <c r="U168" i="38"/>
  <c r="AC168" i="38"/>
  <c r="AL168" i="38"/>
  <c r="S169" i="38"/>
  <c r="T169" i="38"/>
  <c r="U169" i="38"/>
  <c r="W169" i="38"/>
  <c r="X169" i="38"/>
  <c r="AB169" i="38"/>
  <c r="AD169" i="38"/>
  <c r="AH169" i="38"/>
  <c r="AZ169" i="38" s="1"/>
  <c r="AI169" i="38"/>
  <c r="AL169" i="38"/>
  <c r="S170" i="38"/>
  <c r="W170" i="38" s="1"/>
  <c r="T170" i="38"/>
  <c r="U170" i="38"/>
  <c r="AH170" i="38"/>
  <c r="AZ170" i="38" s="1"/>
  <c r="AL170" i="38"/>
  <c r="S171" i="38"/>
  <c r="T171" i="38"/>
  <c r="U171" i="38"/>
  <c r="W171" i="38"/>
  <c r="X171" i="38"/>
  <c r="Y171" i="38"/>
  <c r="AA171" i="38"/>
  <c r="AB171" i="38"/>
  <c r="AC171" i="38"/>
  <c r="AE171" i="38"/>
  <c r="AF171" i="38"/>
  <c r="AU171" i="38" s="1"/>
  <c r="AG171" i="38"/>
  <c r="AI171" i="38"/>
  <c r="AJ171" i="38"/>
  <c r="AL171" i="38"/>
  <c r="S172" i="38"/>
  <c r="T172" i="38"/>
  <c r="U172" i="38"/>
  <c r="X172" i="38"/>
  <c r="Y172" i="38"/>
  <c r="AC172" i="38"/>
  <c r="AI172" i="38"/>
  <c r="AJ172" i="38"/>
  <c r="AL172" i="38"/>
  <c r="S173" i="38"/>
  <c r="T173" i="38"/>
  <c r="U173" i="38"/>
  <c r="X173" i="38"/>
  <c r="Z173" i="38"/>
  <c r="AB173" i="38"/>
  <c r="AE173" i="38"/>
  <c r="AH173" i="38"/>
  <c r="AZ173" i="38" s="1"/>
  <c r="AI173" i="38"/>
  <c r="AL173" i="38"/>
  <c r="S174" i="38"/>
  <c r="T174" i="38"/>
  <c r="U174" i="38"/>
  <c r="AL174" i="38"/>
  <c r="S175" i="38"/>
  <c r="T175" i="38"/>
  <c r="U175" i="38"/>
  <c r="V175" i="38"/>
  <c r="W175" i="38"/>
  <c r="X175" i="38"/>
  <c r="Y175" i="38"/>
  <c r="Z175" i="38"/>
  <c r="AA175" i="38"/>
  <c r="AB175" i="38"/>
  <c r="AC175" i="38"/>
  <c r="AD175" i="38"/>
  <c r="AE175" i="38"/>
  <c r="AF175" i="38"/>
  <c r="AU175" i="38" s="1"/>
  <c r="AG175" i="38"/>
  <c r="AH175" i="38"/>
  <c r="AZ175" i="38" s="1"/>
  <c r="AI175" i="38"/>
  <c r="AJ175" i="38"/>
  <c r="AL175" i="38"/>
  <c r="S176" i="38"/>
  <c r="T176" i="38"/>
  <c r="U176" i="38"/>
  <c r="W176" i="38"/>
  <c r="X176" i="38"/>
  <c r="Y176" i="38"/>
  <c r="AA176" i="38"/>
  <c r="AB176" i="38"/>
  <c r="AC176" i="38"/>
  <c r="AE176" i="38"/>
  <c r="AF176" i="38"/>
  <c r="AU176" i="38" s="1"/>
  <c r="AG176" i="38"/>
  <c r="AI176" i="38"/>
  <c r="AJ176" i="38"/>
  <c r="AL176" i="38"/>
  <c r="S177" i="38"/>
  <c r="T177" i="38"/>
  <c r="U177" i="38"/>
  <c r="W177" i="38"/>
  <c r="Z177" i="38"/>
  <c r="AA177" i="38"/>
  <c r="AE177" i="38"/>
  <c r="AF177" i="38"/>
  <c r="AU177" i="38" s="1"/>
  <c r="AH177" i="38"/>
  <c r="AZ177" i="38" s="1"/>
  <c r="AL177" i="38"/>
  <c r="S178" i="38"/>
  <c r="T178" i="38"/>
  <c r="U178" i="38"/>
  <c r="W178" i="38"/>
  <c r="AA178" i="38"/>
  <c r="AH178" i="38"/>
  <c r="AZ178" i="38" s="1"/>
  <c r="AL178" i="38"/>
  <c r="S179" i="38"/>
  <c r="T179" i="38"/>
  <c r="U179" i="38"/>
  <c r="V179" i="38"/>
  <c r="W179" i="38"/>
  <c r="Y179" i="38"/>
  <c r="Z179" i="38"/>
  <c r="AA179" i="38"/>
  <c r="AC179" i="38"/>
  <c r="AD179" i="38"/>
  <c r="AE179" i="38"/>
  <c r="AG179" i="38"/>
  <c r="AH179" i="38"/>
  <c r="AZ179" i="38" s="1"/>
  <c r="AI179" i="38"/>
  <c r="AL179" i="38"/>
  <c r="S180" i="38"/>
  <c r="T180" i="38"/>
  <c r="U180" i="38"/>
  <c r="W180" i="38"/>
  <c r="X180" i="38"/>
  <c r="AB180" i="38"/>
  <c r="AC180" i="38"/>
  <c r="AF180" i="38"/>
  <c r="AU180" i="38" s="1"/>
  <c r="AI180" i="38"/>
  <c r="AL180" i="38"/>
  <c r="S181" i="38"/>
  <c r="T181" i="38"/>
  <c r="U181" i="38"/>
  <c r="W181" i="38"/>
  <c r="AB181" i="38"/>
  <c r="AH181" i="38"/>
  <c r="AZ181" i="38" s="1"/>
  <c r="AL181" i="38"/>
  <c r="S182" i="38"/>
  <c r="T182" i="38"/>
  <c r="U182" i="38"/>
  <c r="W182" i="38"/>
  <c r="AL182" i="38"/>
  <c r="S183" i="38"/>
  <c r="T183" i="38"/>
  <c r="U183" i="38"/>
  <c r="V183" i="38"/>
  <c r="W183" i="38"/>
  <c r="X183" i="38"/>
  <c r="Y183" i="38"/>
  <c r="Z183" i="38"/>
  <c r="AA183" i="38"/>
  <c r="AB183" i="38"/>
  <c r="AC183" i="38"/>
  <c r="AD183" i="38"/>
  <c r="AE183" i="38"/>
  <c r="AF183" i="38"/>
  <c r="AU183" i="38" s="1"/>
  <c r="AG183" i="38"/>
  <c r="AH183" i="38"/>
  <c r="AZ183" i="38" s="1"/>
  <c r="AI183" i="38"/>
  <c r="AJ183" i="38"/>
  <c r="AL183" i="38"/>
  <c r="S184" i="38"/>
  <c r="T184" i="38"/>
  <c r="U184" i="38"/>
  <c r="AL184" i="38"/>
  <c r="S185" i="38"/>
  <c r="T185" i="38"/>
  <c r="U185" i="38"/>
  <c r="X185" i="38"/>
  <c r="AB185" i="38"/>
  <c r="AI185" i="38"/>
  <c r="AL185" i="38"/>
  <c r="S186" i="38"/>
  <c r="T186" i="38"/>
  <c r="U186" i="38"/>
  <c r="AL186" i="38"/>
  <c r="S187" i="38"/>
  <c r="T187" i="38"/>
  <c r="U187" i="38"/>
  <c r="V187" i="38"/>
  <c r="W187" i="38"/>
  <c r="X187" i="38"/>
  <c r="Y187" i="38"/>
  <c r="Z187" i="38"/>
  <c r="AA187" i="38"/>
  <c r="AB187" i="38"/>
  <c r="AC187" i="38"/>
  <c r="AD187" i="38"/>
  <c r="AE187" i="38"/>
  <c r="AF187" i="38"/>
  <c r="AG187" i="38"/>
  <c r="AH187" i="38"/>
  <c r="AZ187" i="38" s="1"/>
  <c r="AI187" i="38"/>
  <c r="AJ187" i="38"/>
  <c r="AL187" i="38"/>
  <c r="AU187" i="38"/>
  <c r="S188" i="38"/>
  <c r="T188" i="38"/>
  <c r="U188" i="38"/>
  <c r="Y188" i="38"/>
  <c r="AC188" i="38"/>
  <c r="AE188" i="38"/>
  <c r="AJ188" i="38"/>
  <c r="AL188" i="38"/>
  <c r="S189" i="38"/>
  <c r="T189" i="38"/>
  <c r="U189" i="38"/>
  <c r="V189" i="38"/>
  <c r="W189" i="38"/>
  <c r="X189" i="38"/>
  <c r="Z189" i="38"/>
  <c r="AA189" i="38"/>
  <c r="AB189" i="38"/>
  <c r="AD189" i="38"/>
  <c r="AE189" i="38"/>
  <c r="AF189" i="38"/>
  <c r="AU189" i="38" s="1"/>
  <c r="AH189" i="38"/>
  <c r="AZ189" i="38" s="1"/>
  <c r="AI189" i="38"/>
  <c r="AJ189" i="38"/>
  <c r="AL189" i="38"/>
  <c r="S190" i="38"/>
  <c r="T190" i="38"/>
  <c r="U190" i="38"/>
  <c r="AC190" i="38"/>
  <c r="AD190" i="38"/>
  <c r="AI190" i="38"/>
  <c r="AL190" i="38"/>
  <c r="S191" i="38"/>
  <c r="T191" i="38"/>
  <c r="U191" i="38"/>
  <c r="AE191" i="38"/>
  <c r="AL191" i="38"/>
  <c r="S192" i="38"/>
  <c r="T192" i="38"/>
  <c r="U192" i="38"/>
  <c r="AA192" i="38"/>
  <c r="AI192" i="38"/>
  <c r="AL192" i="38"/>
  <c r="S193" i="38"/>
  <c r="X193" i="38" s="1"/>
  <c r="T193" i="38"/>
  <c r="U193" i="38"/>
  <c r="V193" i="38"/>
  <c r="W193" i="38"/>
  <c r="Z193" i="38"/>
  <c r="AA193" i="38"/>
  <c r="AB193" i="38"/>
  <c r="AE193" i="38"/>
  <c r="AF193" i="38"/>
  <c r="AU193" i="38" s="1"/>
  <c r="AH193" i="38"/>
  <c r="AZ193" i="38" s="1"/>
  <c r="AJ193" i="38"/>
  <c r="AL193" i="38"/>
  <c r="S194" i="38"/>
  <c r="T194" i="38"/>
  <c r="U194" i="38"/>
  <c r="W194" i="38"/>
  <c r="Y194" i="38"/>
  <c r="AA194" i="38"/>
  <c r="AD194" i="38"/>
  <c r="AF194" i="38"/>
  <c r="AG194" i="38"/>
  <c r="AJ194" i="38"/>
  <c r="AL194" i="38"/>
  <c r="AU194" i="38"/>
  <c r="S195" i="38"/>
  <c r="T195" i="38"/>
  <c r="U195" i="38"/>
  <c r="W195" i="38"/>
  <c r="Y195" i="38"/>
  <c r="Z195" i="38"/>
  <c r="AC195" i="38"/>
  <c r="AD195" i="38"/>
  <c r="AE195" i="38"/>
  <c r="AH195" i="38"/>
  <c r="AZ195" i="38" s="1"/>
  <c r="AI195" i="38"/>
  <c r="AL195" i="38"/>
  <c r="S196" i="38"/>
  <c r="T196" i="38"/>
  <c r="U196" i="38"/>
  <c r="V196" i="38"/>
  <c r="W196" i="38"/>
  <c r="X196" i="38"/>
  <c r="Y196" i="38"/>
  <c r="Z196" i="38"/>
  <c r="AA196" i="38"/>
  <c r="AB196" i="38"/>
  <c r="AC196" i="38"/>
  <c r="AD196" i="38"/>
  <c r="AE196" i="38"/>
  <c r="AF196" i="38"/>
  <c r="AU196" i="38" s="1"/>
  <c r="AG196" i="38"/>
  <c r="AH196" i="38"/>
  <c r="AZ196" i="38" s="1"/>
  <c r="AI196" i="38"/>
  <c r="AJ196" i="38"/>
  <c r="AL196" i="38"/>
  <c r="S197" i="38"/>
  <c r="Y197" i="38" s="1"/>
  <c r="T197" i="38"/>
  <c r="U197" i="38"/>
  <c r="W197" i="38"/>
  <c r="X197" i="38"/>
  <c r="AA197" i="38"/>
  <c r="AB197" i="38"/>
  <c r="AE197" i="38"/>
  <c r="AF197" i="38"/>
  <c r="AU197" i="38" s="1"/>
  <c r="AI197" i="38"/>
  <c r="AJ197" i="38"/>
  <c r="AL197" i="38"/>
  <c r="S198" i="38"/>
  <c r="T198" i="38"/>
  <c r="U198" i="38"/>
  <c r="AL198" i="38"/>
  <c r="S199" i="38"/>
  <c r="T199" i="38"/>
  <c r="U199" i="38"/>
  <c r="W199" i="38"/>
  <c r="Y199" i="38"/>
  <c r="Z199" i="38"/>
  <c r="AC199" i="38"/>
  <c r="AD199" i="38"/>
  <c r="AE199" i="38"/>
  <c r="AH199" i="38"/>
  <c r="AZ199" i="38" s="1"/>
  <c r="AI199" i="38"/>
  <c r="AL199" i="38"/>
  <c r="S200" i="38"/>
  <c r="T200" i="38"/>
  <c r="U200" i="38"/>
  <c r="V200" i="38"/>
  <c r="W200" i="38"/>
  <c r="X200" i="38"/>
  <c r="Y200" i="38"/>
  <c r="Z200" i="38"/>
  <c r="AA200" i="38"/>
  <c r="AB200" i="38"/>
  <c r="AC200" i="38"/>
  <c r="AD200" i="38"/>
  <c r="AE200" i="38"/>
  <c r="AF200" i="38"/>
  <c r="AU200" i="38" s="1"/>
  <c r="AG200" i="38"/>
  <c r="AH200" i="38"/>
  <c r="AZ200" i="38" s="1"/>
  <c r="AI200" i="38"/>
  <c r="AJ200" i="38"/>
  <c r="AL200" i="38"/>
  <c r="S201" i="38"/>
  <c r="Y201" i="38" s="1"/>
  <c r="T201" i="38"/>
  <c r="U201" i="38"/>
  <c r="W201" i="38"/>
  <c r="X201" i="38"/>
  <c r="AA201" i="38"/>
  <c r="AB201" i="38"/>
  <c r="AE201" i="38"/>
  <c r="AF201" i="38"/>
  <c r="AU201" i="38" s="1"/>
  <c r="AI201" i="38"/>
  <c r="AJ201" i="38"/>
  <c r="AL201" i="38"/>
  <c r="S202" i="38"/>
  <c r="T202" i="38"/>
  <c r="U202" i="38"/>
  <c r="AA202" i="38"/>
  <c r="AE202" i="38"/>
  <c r="AL202" i="38"/>
  <c r="S203" i="38"/>
  <c r="X203" i="38" s="1"/>
  <c r="T203" i="38"/>
  <c r="U203" i="38"/>
  <c r="V203" i="38"/>
  <c r="W203" i="38"/>
  <c r="Y203" i="38"/>
  <c r="Z203" i="38"/>
  <c r="AA203" i="38"/>
  <c r="AC203" i="38"/>
  <c r="AD203" i="38"/>
  <c r="AE203" i="38"/>
  <c r="AG203" i="38"/>
  <c r="AH203" i="38"/>
  <c r="AZ203" i="38" s="1"/>
  <c r="AI203" i="38"/>
  <c r="AL203" i="38"/>
  <c r="S204" i="38"/>
  <c r="T204" i="38"/>
  <c r="U204" i="38"/>
  <c r="Y204" i="38"/>
  <c r="Z204" i="38"/>
  <c r="AC204" i="38"/>
  <c r="AE204" i="38"/>
  <c r="AH204" i="38"/>
  <c r="AZ204" i="38" s="1"/>
  <c r="AI204" i="38"/>
  <c r="AL204" i="38"/>
  <c r="S205" i="38"/>
  <c r="T205" i="38"/>
  <c r="U205" i="38"/>
  <c r="AB205" i="38"/>
  <c r="AE205" i="38"/>
  <c r="AJ205" i="38"/>
  <c r="AL205" i="38"/>
  <c r="S206" i="38"/>
  <c r="T206" i="38"/>
  <c r="U206" i="38"/>
  <c r="W206" i="38"/>
  <c r="AE206" i="38"/>
  <c r="AL206" i="38"/>
  <c r="S207" i="38"/>
  <c r="T207" i="38"/>
  <c r="U207" i="38"/>
  <c r="V207" i="38"/>
  <c r="W207" i="38"/>
  <c r="Y207" i="38"/>
  <c r="AC207" i="38"/>
  <c r="AD207" i="38"/>
  <c r="AG207" i="38"/>
  <c r="AI207" i="38"/>
  <c r="AL207" i="38"/>
  <c r="S208" i="38"/>
  <c r="T208" i="38"/>
  <c r="U208" i="38"/>
  <c r="AF208" i="38"/>
  <c r="AU208" i="38" s="1"/>
  <c r="AL208" i="38"/>
  <c r="S209" i="38"/>
  <c r="T209" i="38"/>
  <c r="U209" i="38"/>
  <c r="AA209" i="38"/>
  <c r="AL209" i="38"/>
  <c r="S210" i="38"/>
  <c r="T210" i="38"/>
  <c r="U210" i="38"/>
  <c r="AA210" i="38"/>
  <c r="AE210" i="38"/>
  <c r="AL210" i="38"/>
  <c r="S211" i="38"/>
  <c r="T211" i="38"/>
  <c r="U211" i="38"/>
  <c r="V211" i="38"/>
  <c r="W211" i="38"/>
  <c r="Y211" i="38"/>
  <c r="AA211" i="38"/>
  <c r="AC211" i="38"/>
  <c r="AD211" i="38"/>
  <c r="AE211" i="38"/>
  <c r="AG211" i="38"/>
  <c r="AH211" i="38"/>
  <c r="AZ211" i="38" s="1"/>
  <c r="AI211" i="38"/>
  <c r="AL211" i="38"/>
  <c r="S212" i="38"/>
  <c r="T212" i="38"/>
  <c r="U212" i="38"/>
  <c r="V212" i="38"/>
  <c r="W212" i="38"/>
  <c r="X212" i="38"/>
  <c r="Z212" i="38"/>
  <c r="AA212" i="38"/>
  <c r="AB212" i="38"/>
  <c r="AD212" i="38"/>
  <c r="AE212" i="38"/>
  <c r="AF212" i="38"/>
  <c r="AU212" i="38" s="1"/>
  <c r="AH212" i="38"/>
  <c r="AZ212" i="38" s="1"/>
  <c r="AI212" i="38"/>
  <c r="AJ212" i="38"/>
  <c r="AL212" i="38"/>
  <c r="S213" i="38"/>
  <c r="AA213" i="38" s="1"/>
  <c r="T213" i="38"/>
  <c r="U213" i="38"/>
  <c r="X213" i="38"/>
  <c r="AF213" i="38"/>
  <c r="AU213" i="38" s="1"/>
  <c r="AL213" i="38"/>
  <c r="S214" i="38"/>
  <c r="T214" i="38"/>
  <c r="U214" i="38"/>
  <c r="AL214" i="38"/>
  <c r="S215" i="38"/>
  <c r="T215" i="38"/>
  <c r="U215" i="38"/>
  <c r="AH215" i="38"/>
  <c r="AZ215" i="38" s="1"/>
  <c r="AL215" i="38"/>
  <c r="S216" i="38"/>
  <c r="T216" i="38"/>
  <c r="U216" i="38"/>
  <c r="X216" i="38"/>
  <c r="Y216" i="38"/>
  <c r="AC216" i="38"/>
  <c r="AE216" i="38"/>
  <c r="AI216" i="38"/>
  <c r="AJ216" i="38"/>
  <c r="AL216" i="38"/>
  <c r="S217" i="38"/>
  <c r="X217" i="38" s="1"/>
  <c r="T217" i="38"/>
  <c r="U217" i="38"/>
  <c r="AC217" i="38"/>
  <c r="AI217" i="38"/>
  <c r="AL217" i="38"/>
  <c r="S218" i="38"/>
  <c r="T218" i="38"/>
  <c r="U218" i="38"/>
  <c r="AE218" i="38"/>
  <c r="AL218" i="38"/>
  <c r="S219" i="38"/>
  <c r="AH219" i="38" s="1"/>
  <c r="AZ219" i="38" s="1"/>
  <c r="T219" i="38"/>
  <c r="U219" i="38"/>
  <c r="W219" i="38"/>
  <c r="AC219" i="38"/>
  <c r="AL219" i="38"/>
  <c r="S220" i="38"/>
  <c r="T220" i="38"/>
  <c r="U220" i="38"/>
  <c r="AB220" i="38"/>
  <c r="AH220" i="38"/>
  <c r="AZ220" i="38" s="1"/>
  <c r="AL220" i="38"/>
  <c r="S221" i="38"/>
  <c r="T221" i="38"/>
  <c r="U221" i="38"/>
  <c r="W221" i="38"/>
  <c r="X221" i="38"/>
  <c r="Y221" i="38"/>
  <c r="AB221" i="38"/>
  <c r="AC221" i="38"/>
  <c r="AE221" i="38"/>
  <c r="AG221" i="38"/>
  <c r="AI221" i="38"/>
  <c r="AJ221" i="38"/>
  <c r="AL221" i="38"/>
  <c r="S222" i="38"/>
  <c r="T222" i="38"/>
  <c r="U222" i="38"/>
  <c r="Z222" i="38"/>
  <c r="AB222" i="38"/>
  <c r="AL222" i="38"/>
  <c r="S223" i="38"/>
  <c r="T223" i="38"/>
  <c r="U223" i="38"/>
  <c r="Y223" i="38"/>
  <c r="AE223" i="38"/>
  <c r="AL223" i="38"/>
  <c r="S224" i="38"/>
  <c r="T224" i="38"/>
  <c r="U224" i="38"/>
  <c r="AC224" i="38"/>
  <c r="AI224" i="38"/>
  <c r="AL224" i="38"/>
  <c r="S225" i="38"/>
  <c r="T225" i="38"/>
  <c r="U225" i="38"/>
  <c r="AC225" i="38"/>
  <c r="AF225" i="38"/>
  <c r="AU225" i="38" s="1"/>
  <c r="AL225" i="38"/>
  <c r="S226" i="38"/>
  <c r="T226" i="38"/>
  <c r="U226" i="38"/>
  <c r="W226" i="38"/>
  <c r="AA226" i="38"/>
  <c r="AH226" i="38"/>
  <c r="AZ226" i="38" s="1"/>
  <c r="AI226" i="38"/>
  <c r="AL226" i="38"/>
  <c r="S227" i="38"/>
  <c r="Y227" i="38" s="1"/>
  <c r="T227" i="38"/>
  <c r="U227" i="38"/>
  <c r="W227" i="38"/>
  <c r="Z227" i="38"/>
  <c r="AC227" i="38"/>
  <c r="AE227" i="38"/>
  <c r="AH227" i="38"/>
  <c r="AZ227" i="38" s="1"/>
  <c r="AL227" i="38"/>
  <c r="S228" i="38"/>
  <c r="T228" i="38"/>
  <c r="U228" i="38"/>
  <c r="W228" i="38"/>
  <c r="AB228" i="38"/>
  <c r="AH228" i="38"/>
  <c r="AZ228" i="38" s="1"/>
  <c r="AL228" i="38"/>
  <c r="S229" i="38"/>
  <c r="T229" i="38"/>
  <c r="U229" i="38"/>
  <c r="W229" i="38"/>
  <c r="Y229" i="38"/>
  <c r="Z229" i="38"/>
  <c r="AC229" i="38"/>
  <c r="AD229" i="38"/>
  <c r="AE229" i="38"/>
  <c r="AH229" i="38"/>
  <c r="AZ229" i="38" s="1"/>
  <c r="AI229" i="38"/>
  <c r="AL229" i="38"/>
  <c r="S230" i="38"/>
  <c r="AE230" i="38" s="1"/>
  <c r="T230" i="38"/>
  <c r="U230" i="38"/>
  <c r="AA230" i="38"/>
  <c r="AI230" i="38"/>
  <c r="AL230" i="38"/>
  <c r="S231" i="38"/>
  <c r="Y231" i="38" s="1"/>
  <c r="T231" i="38"/>
  <c r="U231" i="38"/>
  <c r="V231" i="38"/>
  <c r="W231" i="38"/>
  <c r="X231" i="38"/>
  <c r="Z231" i="38"/>
  <c r="AA231" i="38"/>
  <c r="AB231" i="38"/>
  <c r="AD231" i="38"/>
  <c r="AE231" i="38"/>
  <c r="AF231" i="38"/>
  <c r="AU231" i="38" s="1"/>
  <c r="AH231" i="38"/>
  <c r="AZ231" i="38" s="1"/>
  <c r="AI231" i="38"/>
  <c r="AJ231" i="38"/>
  <c r="AL231" i="38"/>
  <c r="S232" i="38"/>
  <c r="AC232" i="38" s="1"/>
  <c r="T232" i="38"/>
  <c r="U232" i="38"/>
  <c r="Y232" i="38"/>
  <c r="AA232" i="38"/>
  <c r="AI232" i="38"/>
  <c r="AL232" i="38"/>
  <c r="S233" i="38"/>
  <c r="T233" i="38"/>
  <c r="U233" i="38"/>
  <c r="W233" i="38"/>
  <c r="X233" i="38"/>
  <c r="Y233" i="38"/>
  <c r="AA233" i="38"/>
  <c r="AB233" i="38"/>
  <c r="AC233" i="38"/>
  <c r="AE233" i="38"/>
  <c r="AF233" i="38"/>
  <c r="AU233" i="38" s="1"/>
  <c r="AG233" i="38"/>
  <c r="AI233" i="38"/>
  <c r="AJ233" i="38"/>
  <c r="AL233" i="38"/>
  <c r="S234" i="38"/>
  <c r="T234" i="38"/>
  <c r="U234" i="38"/>
  <c r="AI234" i="38"/>
  <c r="AL234" i="38"/>
  <c r="S235" i="38"/>
  <c r="T235" i="38"/>
  <c r="U235" i="38"/>
  <c r="X235" i="38"/>
  <c r="Z235" i="38"/>
  <c r="AB235" i="38"/>
  <c r="AE235" i="38"/>
  <c r="AH235" i="38"/>
  <c r="AZ235" i="38" s="1"/>
  <c r="AI235" i="38"/>
  <c r="AL235" i="38"/>
  <c r="S236" i="38"/>
  <c r="T236" i="38"/>
  <c r="U236" i="38"/>
  <c r="W236" i="38"/>
  <c r="Y236" i="38"/>
  <c r="AC236" i="38"/>
  <c r="AE236" i="38"/>
  <c r="AG236" i="38"/>
  <c r="AL236" i="38"/>
  <c r="S237" i="38"/>
  <c r="T237" i="38"/>
  <c r="U237" i="38"/>
  <c r="W237" i="38"/>
  <c r="X237" i="38"/>
  <c r="Z237" i="38"/>
  <c r="AB237" i="38"/>
  <c r="AD237" i="38"/>
  <c r="AE237" i="38"/>
  <c r="AH237" i="38"/>
  <c r="AZ237" i="38" s="1"/>
  <c r="AI237" i="38"/>
  <c r="AJ237" i="38"/>
  <c r="AL237" i="38"/>
  <c r="S238" i="38"/>
  <c r="T238" i="38"/>
  <c r="U238" i="38"/>
  <c r="AL238" i="38"/>
  <c r="S239" i="38"/>
  <c r="Y239" i="38" s="1"/>
  <c r="T239" i="38"/>
  <c r="U239" i="38"/>
  <c r="V239" i="38"/>
  <c r="W239" i="38"/>
  <c r="X239" i="38"/>
  <c r="Z239" i="38"/>
  <c r="AA239" i="38"/>
  <c r="AB239" i="38"/>
  <c r="AD239" i="38"/>
  <c r="AE239" i="38"/>
  <c r="AF239" i="38"/>
  <c r="AU239" i="38" s="1"/>
  <c r="AH239" i="38"/>
  <c r="AZ239" i="38" s="1"/>
  <c r="AI239" i="38"/>
  <c r="AJ239" i="38"/>
  <c r="AL239" i="38"/>
  <c r="S240" i="38"/>
  <c r="AC240" i="38" s="1"/>
  <c r="T240" i="38"/>
  <c r="U240" i="38"/>
  <c r="Y240" i="38"/>
  <c r="AA240" i="38"/>
  <c r="AE240" i="38"/>
  <c r="AI240" i="38"/>
  <c r="AL240" i="38"/>
  <c r="S241" i="38"/>
  <c r="T241" i="38"/>
  <c r="U241" i="38"/>
  <c r="AC241" i="38"/>
  <c r="AL241" i="38"/>
  <c r="S242" i="38"/>
  <c r="W242" i="38" s="1"/>
  <c r="T242" i="38"/>
  <c r="U242" i="38"/>
  <c r="AL242" i="38"/>
  <c r="S243" i="38"/>
  <c r="Y243" i="38" s="1"/>
  <c r="T243" i="38"/>
  <c r="U243" i="38"/>
  <c r="V243" i="38"/>
  <c r="W243" i="38"/>
  <c r="X243" i="38"/>
  <c r="Z243" i="38"/>
  <c r="AA243" i="38"/>
  <c r="AB243" i="38"/>
  <c r="AD243" i="38"/>
  <c r="AE243" i="38"/>
  <c r="AF243" i="38"/>
  <c r="AU243" i="38" s="1"/>
  <c r="AH243" i="38"/>
  <c r="AZ243" i="38" s="1"/>
  <c r="AI243" i="38"/>
  <c r="AJ243" i="38"/>
  <c r="AL243" i="38"/>
  <c r="S244" i="38"/>
  <c r="AC244" i="38" s="1"/>
  <c r="T244" i="38"/>
  <c r="U244" i="38"/>
  <c r="Y244" i="38"/>
  <c r="AA244" i="38"/>
  <c r="AE244" i="38"/>
  <c r="AI244" i="38"/>
  <c r="AL244" i="38"/>
  <c r="S245" i="38"/>
  <c r="T245" i="38"/>
  <c r="U245" i="38"/>
  <c r="AC245" i="38"/>
  <c r="AL245" i="38"/>
  <c r="S246" i="38"/>
  <c r="W246" i="38" s="1"/>
  <c r="T246" i="38"/>
  <c r="U246" i="38"/>
  <c r="AE246" i="38"/>
  <c r="AI246" i="38"/>
  <c r="AL246" i="38"/>
  <c r="S247" i="38"/>
  <c r="T247" i="38"/>
  <c r="U247" i="38"/>
  <c r="W247" i="38"/>
  <c r="X247" i="38"/>
  <c r="AD247" i="38"/>
  <c r="AF247" i="38"/>
  <c r="AU247" i="38" s="1"/>
  <c r="AL247" i="38"/>
  <c r="S248" i="38"/>
  <c r="T248" i="38"/>
  <c r="U248" i="38"/>
  <c r="W248" i="38"/>
  <c r="Y248" i="38"/>
  <c r="AA248" i="38"/>
  <c r="AC248" i="38"/>
  <c r="AE248" i="38"/>
  <c r="AG248" i="38"/>
  <c r="AI248" i="38"/>
  <c r="AL248" i="38"/>
  <c r="S249" i="38"/>
  <c r="T249" i="38"/>
  <c r="U249" i="38"/>
  <c r="V249" i="38"/>
  <c r="W249" i="38"/>
  <c r="Y249" i="38"/>
  <c r="Z249" i="38"/>
  <c r="AA249" i="38"/>
  <c r="AC249" i="38"/>
  <c r="AD249" i="38"/>
  <c r="AE249" i="38"/>
  <c r="AG249" i="38"/>
  <c r="AH249" i="38"/>
  <c r="AZ249" i="38" s="1"/>
  <c r="AI249" i="38"/>
  <c r="AL249" i="38"/>
  <c r="S250" i="38"/>
  <c r="AI250" i="38" s="1"/>
  <c r="T250" i="38"/>
  <c r="U250" i="38"/>
  <c r="AA250" i="38"/>
  <c r="AE250" i="38"/>
  <c r="AL250" i="38"/>
  <c r="S251" i="38"/>
  <c r="T251" i="38"/>
  <c r="U251" i="38"/>
  <c r="AE251" i="38"/>
  <c r="AL251" i="38"/>
  <c r="S252" i="38"/>
  <c r="T252" i="38"/>
  <c r="U252" i="38"/>
  <c r="AA252" i="38"/>
  <c r="AC252" i="38"/>
  <c r="AG252" i="38"/>
  <c r="AL252" i="38"/>
  <c r="S253" i="38"/>
  <c r="T253" i="38"/>
  <c r="U253" i="38"/>
  <c r="V253" i="38"/>
  <c r="W253" i="38"/>
  <c r="X253" i="38"/>
  <c r="Y253" i="38"/>
  <c r="Z253" i="38"/>
  <c r="AA253" i="38"/>
  <c r="AB253" i="38"/>
  <c r="AC253" i="38"/>
  <c r="AD253" i="38"/>
  <c r="AE253" i="38"/>
  <c r="AF253" i="38"/>
  <c r="AU253" i="38" s="1"/>
  <c r="AG253" i="38"/>
  <c r="AH253" i="38"/>
  <c r="AZ253" i="38" s="1"/>
  <c r="AI253" i="38"/>
  <c r="AJ253" i="38"/>
  <c r="AL253" i="38"/>
  <c r="S254" i="38"/>
  <c r="T254" i="38"/>
  <c r="U254" i="38"/>
  <c r="AE254" i="38"/>
  <c r="AL254" i="38"/>
  <c r="S255" i="38"/>
  <c r="T255" i="38"/>
  <c r="U255" i="38"/>
  <c r="V255" i="38"/>
  <c r="W255" i="38"/>
  <c r="X255" i="38"/>
  <c r="AA255" i="38"/>
  <c r="AB255" i="38"/>
  <c r="AD255" i="38"/>
  <c r="AF255" i="38"/>
  <c r="AH255" i="38"/>
  <c r="AZ255" i="38" s="1"/>
  <c r="AI255" i="38"/>
  <c r="AL255" i="38"/>
  <c r="AU255" i="38"/>
  <c r="S256" i="38"/>
  <c r="T256" i="38"/>
  <c r="U256" i="38"/>
  <c r="W256" i="38"/>
  <c r="Y256" i="38"/>
  <c r="AA256" i="38"/>
  <c r="AC256" i="38"/>
  <c r="AE256" i="38"/>
  <c r="AG256" i="38"/>
  <c r="AI256" i="38"/>
  <c r="AL256" i="38"/>
  <c r="S257" i="38"/>
  <c r="T257" i="38"/>
  <c r="U257" i="38"/>
  <c r="W257" i="38"/>
  <c r="Y257" i="38"/>
  <c r="AC257" i="38"/>
  <c r="AD257" i="38"/>
  <c r="AH257" i="38"/>
  <c r="AZ257" i="38" s="1"/>
  <c r="AI257" i="38"/>
  <c r="AL257" i="38"/>
  <c r="S258" i="38"/>
  <c r="AA258" i="38" s="1"/>
  <c r="T258" i="38"/>
  <c r="U258" i="38"/>
  <c r="AL258" i="38"/>
  <c r="S259" i="38"/>
  <c r="T259" i="38"/>
  <c r="U259" i="38"/>
  <c r="AE259" i="38"/>
  <c r="AL259" i="38"/>
  <c r="S260" i="38"/>
  <c r="AA260" i="38" s="1"/>
  <c r="T260" i="38"/>
  <c r="U260" i="38"/>
  <c r="Y260" i="38"/>
  <c r="AC260" i="38"/>
  <c r="AI260" i="38"/>
  <c r="AL260" i="38"/>
  <c r="S261" i="38"/>
  <c r="T261" i="38"/>
  <c r="U261" i="38"/>
  <c r="V261" i="38"/>
  <c r="W261" i="38"/>
  <c r="X261" i="38"/>
  <c r="Y261" i="38"/>
  <c r="Z261" i="38"/>
  <c r="AA261" i="38"/>
  <c r="AB261" i="38"/>
  <c r="AC261" i="38"/>
  <c r="AD261" i="38"/>
  <c r="AE261" i="38"/>
  <c r="AF261" i="38"/>
  <c r="AU261" i="38" s="1"/>
  <c r="AG261" i="38"/>
  <c r="AH261" i="38"/>
  <c r="AZ261" i="38" s="1"/>
  <c r="AI261" i="38"/>
  <c r="AJ261" i="38"/>
  <c r="AL261" i="38"/>
  <c r="S262" i="38"/>
  <c r="T262" i="38"/>
  <c r="U262" i="38"/>
  <c r="W262" i="38"/>
  <c r="AA262" i="38"/>
  <c r="AE262" i="38"/>
  <c r="AI262" i="38"/>
  <c r="AL262" i="38"/>
  <c r="S263" i="38"/>
  <c r="Y263" i="38" s="1"/>
  <c r="T263" i="38"/>
  <c r="U263" i="38"/>
  <c r="W263" i="38"/>
  <c r="X263" i="38"/>
  <c r="Z263" i="38"/>
  <c r="AB263" i="38"/>
  <c r="AD263" i="38"/>
  <c r="AE263" i="38"/>
  <c r="AH263" i="38"/>
  <c r="AZ263" i="38" s="1"/>
  <c r="AI263" i="38"/>
  <c r="AJ263" i="38"/>
  <c r="AL263" i="38"/>
  <c r="S264" i="38"/>
  <c r="T264" i="38"/>
  <c r="U264" i="38"/>
  <c r="AG264" i="38"/>
  <c r="AL264" i="38"/>
  <c r="S265" i="38"/>
  <c r="Y265" i="38" s="1"/>
  <c r="T265" i="38"/>
  <c r="U265" i="38"/>
  <c r="W265" i="38"/>
  <c r="X265" i="38"/>
  <c r="AA265" i="38"/>
  <c r="AB265" i="38"/>
  <c r="AE265" i="38"/>
  <c r="AF265" i="38"/>
  <c r="AU265" i="38" s="1"/>
  <c r="AH265" i="38"/>
  <c r="AZ265" i="38" s="1"/>
  <c r="AI265" i="38"/>
  <c r="AJ265" i="38"/>
  <c r="AL265" i="38"/>
  <c r="S266" i="38"/>
  <c r="T266" i="38"/>
  <c r="U266" i="38"/>
  <c r="AE266" i="38"/>
  <c r="AI266" i="38"/>
  <c r="AL266" i="38"/>
  <c r="S267" i="38"/>
  <c r="Y267" i="38" s="1"/>
  <c r="T267" i="38"/>
  <c r="U267" i="38"/>
  <c r="W267" i="38"/>
  <c r="X267" i="38"/>
  <c r="AB267" i="38"/>
  <c r="AD267" i="38"/>
  <c r="AH267" i="38"/>
  <c r="AZ267" i="38" s="1"/>
  <c r="AI267" i="38"/>
  <c r="AL267" i="38"/>
  <c r="S268" i="38"/>
  <c r="T268" i="38"/>
  <c r="U268" i="38"/>
  <c r="W268" i="38"/>
  <c r="Y268" i="38"/>
  <c r="AA268" i="38"/>
  <c r="AC268" i="38"/>
  <c r="AE268" i="38"/>
  <c r="AG268" i="38"/>
  <c r="AI268" i="38"/>
  <c r="AL268" i="38"/>
  <c r="S269" i="38"/>
  <c r="AE269" i="38" s="1"/>
  <c r="T269" i="38"/>
  <c r="U269" i="38"/>
  <c r="W269" i="38"/>
  <c r="AA269" i="38"/>
  <c r="AI269" i="38"/>
  <c r="AL269" i="38"/>
  <c r="S270" i="38"/>
  <c r="AE270" i="38" s="1"/>
  <c r="T270" i="38"/>
  <c r="U270" i="38"/>
  <c r="AL270" i="38"/>
  <c r="S271" i="38"/>
  <c r="Y271" i="38" s="1"/>
  <c r="T271" i="38"/>
  <c r="U271" i="38"/>
  <c r="W271" i="38"/>
  <c r="X271" i="38"/>
  <c r="Z271" i="38"/>
  <c r="AB271" i="38"/>
  <c r="AD271" i="38"/>
  <c r="AE271" i="38"/>
  <c r="AH271" i="38"/>
  <c r="AZ271" i="38" s="1"/>
  <c r="AI271" i="38"/>
  <c r="AJ271" i="38"/>
  <c r="AL271" i="38"/>
  <c r="S272" i="38"/>
  <c r="T272" i="38"/>
  <c r="U272" i="38"/>
  <c r="Y272" i="38"/>
  <c r="AG272" i="38"/>
  <c r="AL272" i="38"/>
  <c r="S273" i="38"/>
  <c r="Y273" i="38" s="1"/>
  <c r="T273" i="38"/>
  <c r="U273" i="38"/>
  <c r="W273" i="38"/>
  <c r="X273" i="38"/>
  <c r="AA273" i="38"/>
  <c r="AB273" i="38"/>
  <c r="AE273" i="38"/>
  <c r="AF273" i="38"/>
  <c r="AU273" i="38" s="1"/>
  <c r="AI273" i="38"/>
  <c r="AJ273" i="38"/>
  <c r="AL273" i="38"/>
  <c r="S274" i="38"/>
  <c r="AA274" i="38" s="1"/>
  <c r="T274" i="38"/>
  <c r="U274" i="38"/>
  <c r="AL274" i="38"/>
  <c r="S275" i="38"/>
  <c r="Y275" i="38" s="1"/>
  <c r="T275" i="38"/>
  <c r="U275" i="38"/>
  <c r="V275" i="38"/>
  <c r="W275" i="38"/>
  <c r="X275" i="38"/>
  <c r="Z275" i="38"/>
  <c r="AA275" i="38"/>
  <c r="AB275" i="38"/>
  <c r="AD275" i="38"/>
  <c r="AE275" i="38"/>
  <c r="AF275" i="38"/>
  <c r="AU275" i="38" s="1"/>
  <c r="AH275" i="38"/>
  <c r="AZ275" i="38" s="1"/>
  <c r="AI275" i="38"/>
  <c r="AJ275" i="38"/>
  <c r="AL275" i="38"/>
  <c r="S276" i="38"/>
  <c r="AC276" i="38" s="1"/>
  <c r="T276" i="38"/>
  <c r="U276" i="38"/>
  <c r="Y276" i="38"/>
  <c r="AA276" i="38"/>
  <c r="AG276" i="38"/>
  <c r="AI276" i="38"/>
  <c r="AL276" i="38"/>
  <c r="S277" i="38"/>
  <c r="V277" i="38" s="1"/>
  <c r="T277" i="38"/>
  <c r="U277" i="38"/>
  <c r="W277" i="38"/>
  <c r="X277" i="38"/>
  <c r="Y277" i="38"/>
  <c r="AA277" i="38"/>
  <c r="AB277" i="38"/>
  <c r="AC277" i="38"/>
  <c r="AE277" i="38"/>
  <c r="AF277" i="38"/>
  <c r="AU277" i="38" s="1"/>
  <c r="AG277" i="38"/>
  <c r="AI277" i="38"/>
  <c r="AJ277" i="38"/>
  <c r="AL277" i="38"/>
  <c r="S278" i="38"/>
  <c r="W278" i="38" s="1"/>
  <c r="T278" i="38"/>
  <c r="U278" i="38"/>
  <c r="AA278" i="38"/>
  <c r="AE278" i="38"/>
  <c r="AI278" i="38"/>
  <c r="AL278" i="38"/>
  <c r="S279" i="38"/>
  <c r="Y279" i="38" s="1"/>
  <c r="T279" i="38"/>
  <c r="U279" i="38"/>
  <c r="W279" i="38"/>
  <c r="X279" i="38"/>
  <c r="AB279" i="38"/>
  <c r="AD279" i="38"/>
  <c r="AH279" i="38"/>
  <c r="AZ279" i="38" s="1"/>
  <c r="AI279" i="38"/>
  <c r="AL279" i="38"/>
  <c r="S280" i="38"/>
  <c r="T280" i="38"/>
  <c r="U280" i="38"/>
  <c r="W280" i="38"/>
  <c r="Y280" i="38"/>
  <c r="AA280" i="38"/>
  <c r="AC280" i="38"/>
  <c r="AE280" i="38"/>
  <c r="AG280" i="38"/>
  <c r="AI280" i="38"/>
  <c r="AL280" i="38"/>
  <c r="S281" i="38"/>
  <c r="AE281" i="38" s="1"/>
  <c r="T281" i="38"/>
  <c r="U281" i="38"/>
  <c r="W281" i="38"/>
  <c r="AA281" i="38"/>
  <c r="AL281" i="38"/>
  <c r="S282" i="38"/>
  <c r="T282" i="38"/>
  <c r="U282" i="38"/>
  <c r="AE282" i="38"/>
  <c r="AL282" i="38"/>
  <c r="S283" i="38"/>
  <c r="T283" i="38"/>
  <c r="U283" i="38"/>
  <c r="W283" i="38"/>
  <c r="AB283" i="38"/>
  <c r="AH283" i="38"/>
  <c r="AZ283" i="38" s="1"/>
  <c r="AL283" i="38"/>
  <c r="S284" i="38"/>
  <c r="W284" i="38" s="1"/>
  <c r="T284" i="38"/>
  <c r="U284" i="38"/>
  <c r="Y284" i="38"/>
  <c r="AA284" i="38"/>
  <c r="AC284" i="38"/>
  <c r="AG284" i="38"/>
  <c r="AI284" i="38"/>
  <c r="AL284" i="38"/>
  <c r="S285" i="38"/>
  <c r="T285" i="38"/>
  <c r="U285" i="38"/>
  <c r="V285" i="38"/>
  <c r="W285" i="38"/>
  <c r="X285" i="38"/>
  <c r="Y285" i="38"/>
  <c r="Z285" i="38"/>
  <c r="AA285" i="38"/>
  <c r="AB285" i="38"/>
  <c r="AC285" i="38"/>
  <c r="AD285" i="38"/>
  <c r="AE285" i="38"/>
  <c r="AF285" i="38"/>
  <c r="AU285" i="38" s="1"/>
  <c r="AG285" i="38"/>
  <c r="AH285" i="38"/>
  <c r="AZ285" i="38" s="1"/>
  <c r="AI285" i="38"/>
  <c r="AJ285" i="38"/>
  <c r="AL285" i="38"/>
  <c r="S286" i="38"/>
  <c r="T286" i="38"/>
  <c r="U286" i="38"/>
  <c r="AA286" i="38"/>
  <c r="AE286" i="38"/>
  <c r="AL286" i="38"/>
  <c r="S287" i="38"/>
  <c r="T287" i="38"/>
  <c r="U287" i="38"/>
  <c r="W287" i="38"/>
  <c r="AB287" i="38"/>
  <c r="AL287" i="38"/>
  <c r="S288" i="38"/>
  <c r="T288" i="38"/>
  <c r="U288" i="38"/>
  <c r="AL288" i="38"/>
  <c r="S289" i="38"/>
  <c r="V289" i="38" s="1"/>
  <c r="T289" i="38"/>
  <c r="U289" i="38"/>
  <c r="W289" i="38"/>
  <c r="X289" i="38"/>
  <c r="Y289" i="38"/>
  <c r="Z289" i="38"/>
  <c r="AA289" i="38"/>
  <c r="AB289" i="38"/>
  <c r="AC289" i="38"/>
  <c r="AD289" i="38"/>
  <c r="AE289" i="38"/>
  <c r="AF289" i="38"/>
  <c r="AU289" i="38" s="1"/>
  <c r="AG289" i="38"/>
  <c r="AH289" i="38"/>
  <c r="AZ289" i="38" s="1"/>
  <c r="AI289" i="38"/>
  <c r="AJ289" i="38"/>
  <c r="AL289" i="38"/>
  <c r="S290" i="38"/>
  <c r="T290" i="38"/>
  <c r="U290" i="38"/>
  <c r="Y290" i="38"/>
  <c r="AE290" i="38"/>
  <c r="AL290" i="38"/>
  <c r="S291" i="38"/>
  <c r="AH291" i="38" s="1"/>
  <c r="AZ291" i="38" s="1"/>
  <c r="T291" i="38"/>
  <c r="U291" i="38"/>
  <c r="W291" i="38"/>
  <c r="AB291" i="38"/>
  <c r="AL291" i="38"/>
  <c r="S292" i="38"/>
  <c r="W292" i="38" s="1"/>
  <c r="T292" i="38"/>
  <c r="U292" i="38"/>
  <c r="Y292" i="38"/>
  <c r="AC292" i="38"/>
  <c r="AG292" i="38"/>
  <c r="AL292" i="38"/>
  <c r="S293" i="38"/>
  <c r="Y293" i="38" s="1"/>
  <c r="T293" i="38"/>
  <c r="U293" i="38"/>
  <c r="V293" i="38"/>
  <c r="W293" i="38"/>
  <c r="X293" i="38"/>
  <c r="Z293" i="38"/>
  <c r="AA293" i="38"/>
  <c r="AB293" i="38"/>
  <c r="AD293" i="38"/>
  <c r="AE293" i="38"/>
  <c r="AF293" i="38"/>
  <c r="AU293" i="38" s="1"/>
  <c r="AG293" i="38"/>
  <c r="AH293" i="38"/>
  <c r="AZ293" i="38" s="1"/>
  <c r="AI293" i="38"/>
  <c r="AJ293" i="38"/>
  <c r="AL293" i="38"/>
  <c r="S294" i="38"/>
  <c r="AC294" i="38" s="1"/>
  <c r="T294" i="38"/>
  <c r="U294" i="38"/>
  <c r="W294" i="38"/>
  <c r="Y294" i="38"/>
  <c r="AA294" i="38"/>
  <c r="AE294" i="38"/>
  <c r="AG294" i="38"/>
  <c r="AI294" i="38"/>
  <c r="AL294" i="38"/>
  <c r="S295" i="38"/>
  <c r="T295" i="38"/>
  <c r="U295" i="38"/>
  <c r="AB295" i="38"/>
  <c r="AL295" i="38"/>
  <c r="S296" i="38"/>
  <c r="Y296" i="38" s="1"/>
  <c r="T296" i="38"/>
  <c r="U296" i="38"/>
  <c r="AA296" i="38"/>
  <c r="AG296" i="38"/>
  <c r="AL296" i="38"/>
  <c r="S297" i="38"/>
  <c r="AE297" i="38" s="1"/>
  <c r="T297" i="38"/>
  <c r="U297" i="38"/>
  <c r="W297" i="38"/>
  <c r="AA297" i="38"/>
  <c r="AI297" i="38"/>
  <c r="AL297" i="38"/>
  <c r="S298" i="38"/>
  <c r="AG298" i="38" s="1"/>
  <c r="T298" i="38"/>
  <c r="U298" i="38"/>
  <c r="Y298" i="38"/>
  <c r="AA298" i="38"/>
  <c r="AC298" i="38"/>
  <c r="AI298" i="38"/>
  <c r="AL298" i="38"/>
  <c r="S299" i="38"/>
  <c r="Y299" i="38" s="1"/>
  <c r="T299" i="38"/>
  <c r="U299" i="38"/>
  <c r="V299" i="38"/>
  <c r="W299" i="38"/>
  <c r="X299" i="38"/>
  <c r="AA299" i="38"/>
  <c r="AB299" i="38"/>
  <c r="AD299" i="38"/>
  <c r="AE299" i="38"/>
  <c r="AF299" i="38"/>
  <c r="AU299" i="38" s="1"/>
  <c r="AH299" i="38"/>
  <c r="AZ299" i="38" s="1"/>
  <c r="AI299" i="38"/>
  <c r="AJ299" i="38"/>
  <c r="AL299" i="38"/>
  <c r="S300" i="38"/>
  <c r="T300" i="38"/>
  <c r="U300" i="38"/>
  <c r="AA300" i="38"/>
  <c r="AG300" i="38"/>
  <c r="AI300" i="38"/>
  <c r="AL300" i="38"/>
  <c r="S301" i="38"/>
  <c r="AH301" i="38" s="1"/>
  <c r="AZ301" i="38" s="1"/>
  <c r="T301" i="38"/>
  <c r="U301" i="38"/>
  <c r="W301" i="38"/>
  <c r="AB301" i="38"/>
  <c r="AL301" i="38"/>
  <c r="S302" i="38"/>
  <c r="Z302" i="38" s="1"/>
  <c r="T302" i="38"/>
  <c r="U302" i="38"/>
  <c r="W302" i="38"/>
  <c r="Y302" i="38"/>
  <c r="AD302" i="38"/>
  <c r="AE302" i="38"/>
  <c r="AL302" i="38"/>
  <c r="S303" i="38"/>
  <c r="X303" i="38" s="1"/>
  <c r="T303" i="38"/>
  <c r="U303" i="38"/>
  <c r="V303" i="38"/>
  <c r="W303" i="38"/>
  <c r="Z303" i="38"/>
  <c r="AA303" i="38"/>
  <c r="AD303" i="38"/>
  <c r="AE303" i="38"/>
  <c r="AH303" i="38"/>
  <c r="AZ303" i="38" s="1"/>
  <c r="AI303" i="38"/>
  <c r="AL303" i="38"/>
  <c r="S304" i="38"/>
  <c r="Y304" i="38" s="1"/>
  <c r="T304" i="38"/>
  <c r="U304" i="38"/>
  <c r="W304" i="38"/>
  <c r="X304" i="38"/>
  <c r="AB304" i="38"/>
  <c r="AC304" i="38"/>
  <c r="AG304" i="38"/>
  <c r="AH304" i="38"/>
  <c r="AZ304" i="38" s="1"/>
  <c r="AL304" i="38"/>
  <c r="S305" i="38"/>
  <c r="T305" i="38"/>
  <c r="U305" i="38"/>
  <c r="X305" i="38"/>
  <c r="AF305" i="38"/>
  <c r="AU305" i="38" s="1"/>
  <c r="AL305" i="38"/>
  <c r="S306" i="38"/>
  <c r="T306" i="38"/>
  <c r="U306" i="38"/>
  <c r="Z306" i="38"/>
  <c r="AL306" i="38"/>
  <c r="S307" i="38"/>
  <c r="T307" i="38"/>
  <c r="U307" i="38"/>
  <c r="AC307" i="38"/>
  <c r="AL307" i="38"/>
  <c r="S308" i="38"/>
  <c r="T308" i="38"/>
  <c r="U308" i="38"/>
  <c r="V308" i="38"/>
  <c r="W308" i="38"/>
  <c r="X308" i="38"/>
  <c r="Y308" i="38"/>
  <c r="Z308" i="38"/>
  <c r="AA308" i="38"/>
  <c r="AB308" i="38"/>
  <c r="AC308" i="38"/>
  <c r="AD308" i="38"/>
  <c r="AE308" i="38"/>
  <c r="AF308" i="38"/>
  <c r="AU308" i="38" s="1"/>
  <c r="AG308" i="38"/>
  <c r="AH308" i="38"/>
  <c r="AZ308" i="38" s="1"/>
  <c r="AI308" i="38"/>
  <c r="AJ308" i="38"/>
  <c r="AL308" i="38"/>
  <c r="S309" i="38"/>
  <c r="T309" i="38"/>
  <c r="U309" i="38"/>
  <c r="X309" i="38"/>
  <c r="AA309" i="38"/>
  <c r="AB309" i="38"/>
  <c r="AF309" i="38"/>
  <c r="AU309" i="38" s="1"/>
  <c r="AI309" i="38"/>
  <c r="AJ309" i="38"/>
  <c r="AL309" i="38"/>
  <c r="S310" i="38"/>
  <c r="T310" i="38"/>
  <c r="U310" i="38"/>
  <c r="W310" i="38"/>
  <c r="AA310" i="38"/>
  <c r="AE310" i="38"/>
  <c r="AI310" i="38"/>
  <c r="AL310" i="38"/>
  <c r="S311" i="38"/>
  <c r="X311" i="38" s="1"/>
  <c r="T311" i="38"/>
  <c r="U311" i="38"/>
  <c r="W311" i="38"/>
  <c r="Z311" i="38"/>
  <c r="AC311" i="38"/>
  <c r="AE311" i="38"/>
  <c r="AH311" i="38"/>
  <c r="AZ311" i="38" s="1"/>
  <c r="AL311" i="38"/>
  <c r="S312" i="38"/>
  <c r="Y312" i="38" s="1"/>
  <c r="T312" i="38"/>
  <c r="U312" i="38"/>
  <c r="V312" i="38"/>
  <c r="W312" i="38"/>
  <c r="X312" i="38"/>
  <c r="Z312" i="38"/>
  <c r="AA312" i="38"/>
  <c r="AB312" i="38"/>
  <c r="AD312" i="38"/>
  <c r="AE312" i="38"/>
  <c r="AF312" i="38"/>
  <c r="AU312" i="38" s="1"/>
  <c r="AH312" i="38"/>
  <c r="AZ312" i="38" s="1"/>
  <c r="AI312" i="38"/>
  <c r="AJ312" i="38"/>
  <c r="AL312" i="38"/>
  <c r="S313" i="38"/>
  <c r="T313" i="38"/>
  <c r="U313" i="38"/>
  <c r="X313" i="38"/>
  <c r="AF313" i="38"/>
  <c r="AU313" i="38" s="1"/>
  <c r="AL313" i="38"/>
  <c r="S314" i="38"/>
  <c r="T314" i="38"/>
  <c r="U314" i="38"/>
  <c r="W314" i="38"/>
  <c r="Z314" i="38"/>
  <c r="AE314" i="38"/>
  <c r="AH314" i="38"/>
  <c r="AZ314" i="38" s="1"/>
  <c r="AL314" i="38"/>
  <c r="S315" i="38"/>
  <c r="X315" i="38" s="1"/>
  <c r="T315" i="38"/>
  <c r="U315" i="38"/>
  <c r="V315" i="38"/>
  <c r="W315" i="38"/>
  <c r="Y315" i="38"/>
  <c r="Z315" i="38"/>
  <c r="AA315" i="38"/>
  <c r="AC315" i="38"/>
  <c r="AD315" i="38"/>
  <c r="AE315" i="38"/>
  <c r="AG315" i="38"/>
  <c r="AH315" i="38"/>
  <c r="AZ315" i="38" s="1"/>
  <c r="AI315" i="38"/>
  <c r="AL315" i="38"/>
  <c r="S316" i="38"/>
  <c r="V316" i="38" s="1"/>
  <c r="T316" i="38"/>
  <c r="U316" i="38"/>
  <c r="W316" i="38"/>
  <c r="Y316" i="38"/>
  <c r="AA316" i="38"/>
  <c r="AC316" i="38"/>
  <c r="AE316" i="38"/>
  <c r="AG316" i="38"/>
  <c r="AI316" i="38"/>
  <c r="AL316" i="38"/>
  <c r="S317" i="38"/>
  <c r="X317" i="38" s="1"/>
  <c r="T317" i="38"/>
  <c r="U317" i="38"/>
  <c r="AA317" i="38"/>
  <c r="AF317" i="38"/>
  <c r="AU317" i="38" s="1"/>
  <c r="AJ317" i="38"/>
  <c r="AL317" i="38"/>
  <c r="S318" i="38"/>
  <c r="AA318" i="38" s="1"/>
  <c r="T318" i="38"/>
  <c r="U318" i="38"/>
  <c r="V318" i="38"/>
  <c r="W318" i="38"/>
  <c r="Z318" i="38"/>
  <c r="AD318" i="38"/>
  <c r="AE318" i="38"/>
  <c r="AH318" i="38"/>
  <c r="AZ318" i="38" s="1"/>
  <c r="AL318" i="38"/>
  <c r="S319" i="38"/>
  <c r="X319" i="38" s="1"/>
  <c r="T319" i="38"/>
  <c r="U319" i="38"/>
  <c r="V319" i="38"/>
  <c r="W319" i="38"/>
  <c r="AA319" i="38"/>
  <c r="AC319" i="38"/>
  <c r="AG319" i="38"/>
  <c r="AH319" i="38"/>
  <c r="AZ319" i="38" s="1"/>
  <c r="AL319" i="38"/>
  <c r="S320" i="38"/>
  <c r="T320" i="38"/>
  <c r="U320" i="38"/>
  <c r="W320" i="38"/>
  <c r="AA320" i="38"/>
  <c r="AE320" i="38"/>
  <c r="AI320" i="38"/>
  <c r="AL320" i="38"/>
  <c r="S321" i="38"/>
  <c r="AF321" i="38" s="1"/>
  <c r="AU321" i="38" s="1"/>
  <c r="T321" i="38"/>
  <c r="U321" i="38"/>
  <c r="AL321" i="38"/>
  <c r="S322" i="38"/>
  <c r="AE322" i="38" s="1"/>
  <c r="T322" i="38"/>
  <c r="U322" i="38"/>
  <c r="W322" i="38"/>
  <c r="Z322" i="38"/>
  <c r="AL322" i="38"/>
  <c r="S323" i="38"/>
  <c r="X323" i="38" s="1"/>
  <c r="T323" i="38"/>
  <c r="U323" i="38"/>
  <c r="V323" i="38"/>
  <c r="W323" i="38"/>
  <c r="AA323" i="38"/>
  <c r="AC323" i="38"/>
  <c r="AG323" i="38"/>
  <c r="AH323" i="38"/>
  <c r="AZ323" i="38" s="1"/>
  <c r="AL323" i="38"/>
  <c r="S324" i="38"/>
  <c r="T324" i="38"/>
  <c r="U324" i="38"/>
  <c r="W324" i="38"/>
  <c r="AA324" i="38"/>
  <c r="AE324" i="38"/>
  <c r="AI324" i="38"/>
  <c r="AL324" i="38"/>
  <c r="S325" i="38"/>
  <c r="T325" i="38"/>
  <c r="U325" i="38"/>
  <c r="AA325" i="38"/>
  <c r="AJ325" i="38"/>
  <c r="AL325" i="38"/>
  <c r="S326" i="38"/>
  <c r="T326" i="38"/>
  <c r="U326" i="38"/>
  <c r="V326" i="38"/>
  <c r="W326" i="38"/>
  <c r="Z326" i="38"/>
  <c r="AA326" i="38"/>
  <c r="AD326" i="38"/>
  <c r="AE326" i="38"/>
  <c r="AH326" i="38"/>
  <c r="AZ326" i="38" s="1"/>
  <c r="AI326" i="38"/>
  <c r="AL326" i="38"/>
  <c r="S327" i="38"/>
  <c r="X327" i="38" s="1"/>
  <c r="T327" i="38"/>
  <c r="U327" i="38"/>
  <c r="V327" i="38"/>
  <c r="W327" i="38"/>
  <c r="Y327" i="38"/>
  <c r="Z327" i="38"/>
  <c r="AA327" i="38"/>
  <c r="AC327" i="38"/>
  <c r="AD327" i="38"/>
  <c r="AE327" i="38"/>
  <c r="AG327" i="38"/>
  <c r="AH327" i="38"/>
  <c r="AZ327" i="38" s="1"/>
  <c r="AI327" i="38"/>
  <c r="AL327" i="38"/>
  <c r="S328" i="38"/>
  <c r="X328" i="38" s="1"/>
  <c r="T328" i="38"/>
  <c r="U328" i="38"/>
  <c r="V328" i="38"/>
  <c r="W328" i="38"/>
  <c r="Y328" i="38"/>
  <c r="Z328" i="38"/>
  <c r="AA328" i="38"/>
  <c r="AC328" i="38"/>
  <c r="AD328" i="38"/>
  <c r="AE328" i="38"/>
  <c r="AG328" i="38"/>
  <c r="AH328" i="38"/>
  <c r="AZ328" i="38" s="1"/>
  <c r="AI328" i="38"/>
  <c r="AL328" i="38"/>
  <c r="S329" i="38"/>
  <c r="T329" i="38"/>
  <c r="U329" i="38"/>
  <c r="AF329" i="38"/>
  <c r="AU329" i="38" s="1"/>
  <c r="AL329" i="38"/>
  <c r="S330" i="38"/>
  <c r="T330" i="38"/>
  <c r="U330" i="38"/>
  <c r="W330" i="38"/>
  <c r="Z330" i="38"/>
  <c r="AE330" i="38"/>
  <c r="AH330" i="38"/>
  <c r="AZ330" i="38" s="1"/>
  <c r="AL330" i="38"/>
  <c r="S331" i="38"/>
  <c r="X331" i="38" s="1"/>
  <c r="T331" i="38"/>
  <c r="U331" i="38"/>
  <c r="V331" i="38"/>
  <c r="W331" i="38"/>
  <c r="Y331" i="38"/>
  <c r="Z331" i="38"/>
  <c r="AA331" i="38"/>
  <c r="AC331" i="38"/>
  <c r="AD331" i="38"/>
  <c r="AE331" i="38"/>
  <c r="AG331" i="38"/>
  <c r="AH331" i="38"/>
  <c r="AZ331" i="38" s="1"/>
  <c r="AI331" i="38"/>
  <c r="AL331" i="38"/>
  <c r="S332" i="38"/>
  <c r="X332" i="38" s="1"/>
  <c r="T332" i="38"/>
  <c r="U332" i="38"/>
  <c r="V332" i="38"/>
  <c r="W332" i="38"/>
  <c r="Y332" i="38"/>
  <c r="Z332" i="38"/>
  <c r="AA332" i="38"/>
  <c r="AC332" i="38"/>
  <c r="AD332" i="38"/>
  <c r="AE332" i="38"/>
  <c r="AG332" i="38"/>
  <c r="AH332" i="38"/>
  <c r="AZ332" i="38" s="1"/>
  <c r="AI332" i="38"/>
  <c r="AL332" i="38"/>
  <c r="S333" i="38"/>
  <c r="AB333" i="38" s="1"/>
  <c r="T333" i="38"/>
  <c r="U333" i="38"/>
  <c r="X333" i="38"/>
  <c r="AA333" i="38"/>
  <c r="AF333" i="38"/>
  <c r="AU333" i="38" s="1"/>
  <c r="AI333" i="38"/>
  <c r="AJ333" i="38"/>
  <c r="AL333" i="38"/>
  <c r="S334" i="38"/>
  <c r="T334" i="38"/>
  <c r="U334" i="38"/>
  <c r="W334" i="38"/>
  <c r="AH334" i="38"/>
  <c r="AZ334" i="38" s="1"/>
  <c r="AL334" i="38"/>
  <c r="S335" i="38"/>
  <c r="T335" i="38"/>
  <c r="U335" i="38"/>
  <c r="V335" i="38"/>
  <c r="W335" i="38"/>
  <c r="Y335" i="38"/>
  <c r="AA335" i="38"/>
  <c r="AC335" i="38"/>
  <c r="AD335" i="38"/>
  <c r="AG335" i="38"/>
  <c r="AH335" i="38"/>
  <c r="AZ335" i="38" s="1"/>
  <c r="AI335" i="38"/>
  <c r="AL335" i="38"/>
  <c r="S336" i="38"/>
  <c r="V336" i="38" s="1"/>
  <c r="T336" i="38"/>
  <c r="U336" i="38"/>
  <c r="W336" i="38"/>
  <c r="X336" i="38"/>
  <c r="Y336" i="38"/>
  <c r="AA336" i="38"/>
  <c r="AB336" i="38"/>
  <c r="AC336" i="38"/>
  <c r="AE336" i="38"/>
  <c r="AF336" i="38"/>
  <c r="AU336" i="38" s="1"/>
  <c r="AG336" i="38"/>
  <c r="AI336" i="38"/>
  <c r="AJ336" i="38"/>
  <c r="AL336" i="38"/>
  <c r="S337" i="38"/>
  <c r="X337" i="38" s="1"/>
  <c r="T337" i="38"/>
  <c r="U337" i="38"/>
  <c r="AF337" i="38"/>
  <c r="AU337" i="38" s="1"/>
  <c r="AL337" i="38"/>
  <c r="S338" i="38"/>
  <c r="AE338" i="38" s="1"/>
  <c r="T338" i="38"/>
  <c r="U338" i="38"/>
  <c r="W338" i="38"/>
  <c r="Z338" i="38"/>
  <c r="AH338" i="38"/>
  <c r="AZ338" i="38" s="1"/>
  <c r="AL338" i="38"/>
  <c r="S339" i="38"/>
  <c r="X339" i="38" s="1"/>
  <c r="T339" i="38"/>
  <c r="U339" i="38"/>
  <c r="V339" i="38"/>
  <c r="W339" i="38"/>
  <c r="AA339" i="38"/>
  <c r="AC339" i="38"/>
  <c r="AG339" i="38"/>
  <c r="AH339" i="38"/>
  <c r="AZ339" i="38" s="1"/>
  <c r="AL339" i="38"/>
  <c r="S340" i="38"/>
  <c r="X340" i="38" s="1"/>
  <c r="T340" i="38"/>
  <c r="U340" i="38"/>
  <c r="W340" i="38"/>
  <c r="AA340" i="38"/>
  <c r="AE340" i="38"/>
  <c r="AI340" i="38"/>
  <c r="AL340" i="38"/>
  <c r="S341" i="38"/>
  <c r="AB341" i="38" s="1"/>
  <c r="T341" i="38"/>
  <c r="U341" i="38"/>
  <c r="AA341" i="38"/>
  <c r="AJ341" i="38"/>
  <c r="AL341" i="38"/>
  <c r="S342" i="38"/>
  <c r="V342" i="38" s="1"/>
  <c r="T342" i="38"/>
  <c r="U342" i="38"/>
  <c r="W342" i="38"/>
  <c r="Z342" i="38"/>
  <c r="AA342" i="38"/>
  <c r="AE342" i="38"/>
  <c r="AH342" i="38"/>
  <c r="AZ342" i="38" s="1"/>
  <c r="AI342" i="38"/>
  <c r="AL342" i="38"/>
  <c r="S343" i="38"/>
  <c r="X343" i="38" s="1"/>
  <c r="T343" i="38"/>
  <c r="U343" i="38"/>
  <c r="W343" i="38"/>
  <c r="Y343" i="38"/>
  <c r="AC343" i="38"/>
  <c r="AD343" i="38"/>
  <c r="AH343" i="38"/>
  <c r="AZ343" i="38" s="1"/>
  <c r="AI343" i="38"/>
  <c r="AL343" i="38"/>
  <c r="S344" i="38"/>
  <c r="T344" i="38"/>
  <c r="U344" i="38"/>
  <c r="V344" i="38"/>
  <c r="W344" i="38"/>
  <c r="X344" i="38"/>
  <c r="Y344" i="38"/>
  <c r="Z344" i="38"/>
  <c r="AA344" i="38"/>
  <c r="AB344" i="38"/>
  <c r="AC344" i="38"/>
  <c r="AD344" i="38"/>
  <c r="AE344" i="38"/>
  <c r="AF344" i="38"/>
  <c r="AU344" i="38" s="1"/>
  <c r="AG344" i="38"/>
  <c r="AH344" i="38"/>
  <c r="AZ344" i="38" s="1"/>
  <c r="AI344" i="38"/>
  <c r="AJ344" i="38"/>
  <c r="AL344" i="38"/>
  <c r="S345" i="38"/>
  <c r="T345" i="38"/>
  <c r="U345" i="38"/>
  <c r="X345" i="38"/>
  <c r="AF345" i="38"/>
  <c r="AU345" i="38" s="1"/>
  <c r="AL345" i="38"/>
  <c r="S346" i="38"/>
  <c r="T346" i="38"/>
  <c r="U346" i="38"/>
  <c r="Z346" i="38"/>
  <c r="AL346" i="38"/>
  <c r="S347" i="38"/>
  <c r="X347" i="38" s="1"/>
  <c r="T347" i="38"/>
  <c r="U347" i="38"/>
  <c r="W347" i="38"/>
  <c r="AC347" i="38"/>
  <c r="AH347" i="38"/>
  <c r="AZ347" i="38" s="1"/>
  <c r="AL347" i="38"/>
  <c r="S348" i="38"/>
  <c r="Y348" i="38" s="1"/>
  <c r="T348" i="38"/>
  <c r="U348" i="38"/>
  <c r="W348" i="38"/>
  <c r="X348" i="38"/>
  <c r="AA348" i="38"/>
  <c r="AB348" i="38"/>
  <c r="AE348" i="38"/>
  <c r="AF348" i="38"/>
  <c r="AU348" i="38" s="1"/>
  <c r="AI348" i="38"/>
  <c r="AJ348" i="38"/>
  <c r="AL348" i="38"/>
  <c r="S349" i="38"/>
  <c r="AF349" i="38" s="1"/>
  <c r="AU349" i="38" s="1"/>
  <c r="T349" i="38"/>
  <c r="U349" i="38"/>
  <c r="AA349" i="38"/>
  <c r="AB349" i="38"/>
  <c r="AJ349" i="38"/>
  <c r="AL349" i="38"/>
  <c r="S350" i="38"/>
  <c r="V350" i="38" s="1"/>
  <c r="T350" i="38"/>
  <c r="U350" i="38"/>
  <c r="W350" i="38"/>
  <c r="Z350" i="38"/>
  <c r="AA350" i="38"/>
  <c r="AE350" i="38"/>
  <c r="AH350" i="38"/>
  <c r="AZ350" i="38" s="1"/>
  <c r="AI350" i="38"/>
  <c r="AL350" i="38"/>
  <c r="S351" i="38"/>
  <c r="X351" i="38" s="1"/>
  <c r="T351" i="38"/>
  <c r="U351" i="38"/>
  <c r="W351" i="38"/>
  <c r="Y351" i="38"/>
  <c r="Z351" i="38"/>
  <c r="AC351" i="38"/>
  <c r="AD351" i="38"/>
  <c r="AE351" i="38"/>
  <c r="AH351" i="38"/>
  <c r="AZ351" i="38" s="1"/>
  <c r="AI351" i="38"/>
  <c r="AL351" i="38"/>
  <c r="S352" i="38"/>
  <c r="T352" i="38"/>
  <c r="U352" i="38"/>
  <c r="V352" i="38"/>
  <c r="W352" i="38"/>
  <c r="X352" i="38"/>
  <c r="Y352" i="38"/>
  <c r="Z352" i="38"/>
  <c r="AA352" i="38"/>
  <c r="AB352" i="38"/>
  <c r="AC352" i="38"/>
  <c r="AD352" i="38"/>
  <c r="AE352" i="38"/>
  <c r="AF352" i="38"/>
  <c r="AU352" i="38" s="1"/>
  <c r="AG352" i="38"/>
  <c r="AH352" i="38"/>
  <c r="AZ352" i="38" s="1"/>
  <c r="AI352" i="38"/>
  <c r="AJ352" i="38"/>
  <c r="AL352" i="38"/>
  <c r="S353" i="38"/>
  <c r="T353" i="38"/>
  <c r="U353" i="38"/>
  <c r="AF353" i="38"/>
  <c r="AU353" i="38" s="1"/>
  <c r="AL353" i="38"/>
  <c r="S354" i="38"/>
  <c r="W354" i="38" s="1"/>
  <c r="T354" i="38"/>
  <c r="U354" i="38"/>
  <c r="Z354" i="38"/>
  <c r="AH354" i="38"/>
  <c r="AZ354" i="38" s="1"/>
  <c r="AL354" i="38"/>
  <c r="S355" i="38"/>
  <c r="X355" i="38" s="1"/>
  <c r="T355" i="38"/>
  <c r="U355" i="38"/>
  <c r="W355" i="38"/>
  <c r="Z355" i="38"/>
  <c r="AC355" i="38"/>
  <c r="AE355" i="38"/>
  <c r="AH355" i="38"/>
  <c r="AZ355" i="38" s="1"/>
  <c r="AL355" i="38"/>
  <c r="S356" i="38"/>
  <c r="Y356" i="38" s="1"/>
  <c r="T356" i="38"/>
  <c r="U356" i="38"/>
  <c r="V356" i="38"/>
  <c r="W356" i="38"/>
  <c r="X356" i="38"/>
  <c r="Z356" i="38"/>
  <c r="AA356" i="38"/>
  <c r="AB356" i="38"/>
  <c r="AD356" i="38"/>
  <c r="AE356" i="38"/>
  <c r="AF356" i="38"/>
  <c r="AU356" i="38" s="1"/>
  <c r="AH356" i="38"/>
  <c r="AZ356" i="38" s="1"/>
  <c r="AI356" i="38"/>
  <c r="AJ356" i="38"/>
  <c r="AL356" i="38"/>
  <c r="S357" i="38"/>
  <c r="AF357" i="38" s="1"/>
  <c r="AU357" i="38" s="1"/>
  <c r="T357" i="38"/>
  <c r="U357" i="38"/>
  <c r="X357" i="38"/>
  <c r="AA357" i="38"/>
  <c r="AB357" i="38"/>
  <c r="AI357" i="38"/>
  <c r="AJ357" i="38"/>
  <c r="AL357" i="38"/>
  <c r="S358" i="38"/>
  <c r="Z358" i="38" s="1"/>
  <c r="T358" i="38"/>
  <c r="U358" i="38"/>
  <c r="W358" i="38"/>
  <c r="AE358" i="38"/>
  <c r="AL358" i="38"/>
  <c r="S359" i="38"/>
  <c r="X359" i="38" s="1"/>
  <c r="T359" i="38"/>
  <c r="U359" i="38"/>
  <c r="W359" i="38"/>
  <c r="AC359" i="38"/>
  <c r="AH359" i="38"/>
  <c r="AZ359" i="38" s="1"/>
  <c r="AL359" i="38"/>
  <c r="S360" i="38"/>
  <c r="Y360" i="38" s="1"/>
  <c r="T360" i="38"/>
  <c r="U360" i="38"/>
  <c r="W360" i="38"/>
  <c r="X360" i="38"/>
  <c r="AA360" i="38"/>
  <c r="AB360" i="38"/>
  <c r="AE360" i="38"/>
  <c r="AF360" i="38"/>
  <c r="AU360" i="38" s="1"/>
  <c r="AI360" i="38"/>
  <c r="AJ360" i="38"/>
  <c r="AL360" i="38"/>
  <c r="S361" i="38"/>
  <c r="AF361" i="38" s="1"/>
  <c r="AU361" i="38" s="1"/>
  <c r="T361" i="38"/>
  <c r="U361" i="38"/>
  <c r="AL361" i="38"/>
  <c r="S362" i="38"/>
  <c r="AE362" i="38" s="1"/>
  <c r="T362" i="38"/>
  <c r="U362" i="38"/>
  <c r="Z362" i="38"/>
  <c r="AL362" i="38"/>
  <c r="S363" i="38"/>
  <c r="X363" i="38" s="1"/>
  <c r="T363" i="38"/>
  <c r="U363" i="38"/>
  <c r="W363" i="38"/>
  <c r="AC363" i="38"/>
  <c r="AH363" i="38"/>
  <c r="AZ363" i="38" s="1"/>
  <c r="AL363" i="38"/>
  <c r="S364" i="38"/>
  <c r="Y364" i="38" s="1"/>
  <c r="T364" i="38"/>
  <c r="U364" i="38"/>
  <c r="W364" i="38"/>
  <c r="X364" i="38"/>
  <c r="AA364" i="38"/>
  <c r="AB364" i="38"/>
  <c r="AE364" i="38"/>
  <c r="AF364" i="38"/>
  <c r="AU364" i="38" s="1"/>
  <c r="AI364" i="38"/>
  <c r="AJ364" i="38"/>
  <c r="AL364" i="38"/>
  <c r="S365" i="38"/>
  <c r="AI365" i="38" s="1"/>
  <c r="T365" i="38"/>
  <c r="U365" i="38"/>
  <c r="AC365" i="38"/>
  <c r="AL365" i="38"/>
  <c r="S366" i="38"/>
  <c r="AD366" i="38" s="1"/>
  <c r="T366" i="38"/>
  <c r="U366" i="38"/>
  <c r="X366" i="38"/>
  <c r="AB366" i="38"/>
  <c r="AI366" i="38"/>
  <c r="AL366" i="38"/>
  <c r="S367" i="38"/>
  <c r="T367" i="38"/>
  <c r="U367" i="38"/>
  <c r="AL367" i="38"/>
  <c r="S368" i="38"/>
  <c r="Y368" i="38" s="1"/>
  <c r="T368" i="38"/>
  <c r="U368" i="38"/>
  <c r="W368" i="38"/>
  <c r="X368" i="38"/>
  <c r="AA368" i="38"/>
  <c r="AB368" i="38"/>
  <c r="AC368" i="38"/>
  <c r="AF368" i="38"/>
  <c r="AU368" i="38" s="1"/>
  <c r="AG368" i="38"/>
  <c r="AI368" i="38"/>
  <c r="AL368" i="38"/>
  <c r="S369" i="38"/>
  <c r="Y369" i="38" s="1"/>
  <c r="T369" i="38"/>
  <c r="U369" i="38"/>
  <c r="W369" i="38"/>
  <c r="X369" i="38"/>
  <c r="AB369" i="38"/>
  <c r="AE369" i="38"/>
  <c r="AF369" i="38"/>
  <c r="AU369" i="38" s="1"/>
  <c r="AJ369" i="38"/>
  <c r="AL369" i="38"/>
  <c r="S370" i="38"/>
  <c r="T370" i="38"/>
  <c r="U370" i="38"/>
  <c r="AA370" i="38"/>
  <c r="AE370" i="38"/>
  <c r="AL370" i="38"/>
  <c r="S371" i="38"/>
  <c r="T371" i="38"/>
  <c r="U371" i="38"/>
  <c r="V371" i="38"/>
  <c r="W371" i="38"/>
  <c r="Z371" i="38"/>
  <c r="AA371" i="38"/>
  <c r="AD371" i="38"/>
  <c r="AE371" i="38"/>
  <c r="AH371" i="38"/>
  <c r="AZ371" i="38" s="1"/>
  <c r="AI371" i="38"/>
  <c r="AL371" i="38"/>
  <c r="S372" i="38"/>
  <c r="Y372" i="38" s="1"/>
  <c r="T372" i="38"/>
  <c r="U372" i="38"/>
  <c r="W372" i="38"/>
  <c r="X372" i="38"/>
  <c r="AA372" i="38"/>
  <c r="AB372" i="38"/>
  <c r="AC372" i="38"/>
  <c r="AF372" i="38"/>
  <c r="AU372" i="38" s="1"/>
  <c r="AG372" i="38"/>
  <c r="AI372" i="38"/>
  <c r="AL372" i="38"/>
  <c r="S373" i="38"/>
  <c r="Y373" i="38" s="1"/>
  <c r="T373" i="38"/>
  <c r="U373" i="38"/>
  <c r="W373" i="38"/>
  <c r="X373" i="38"/>
  <c r="AB373" i="38"/>
  <c r="AE373" i="38"/>
  <c r="AF373" i="38"/>
  <c r="AU373" i="38" s="1"/>
  <c r="AJ373" i="38"/>
  <c r="AL373" i="38"/>
  <c r="S374" i="38"/>
  <c r="AE374" i="38" s="1"/>
  <c r="T374" i="38"/>
  <c r="U374" i="38"/>
  <c r="W374" i="38"/>
  <c r="AA374" i="38"/>
  <c r="AI374" i="38"/>
  <c r="AL374" i="38"/>
  <c r="S375" i="38"/>
  <c r="T375" i="38"/>
  <c r="U375" i="38"/>
  <c r="V375" i="38"/>
  <c r="W375" i="38"/>
  <c r="X375" i="38"/>
  <c r="Y375" i="38"/>
  <c r="Z375" i="38"/>
  <c r="AA375" i="38"/>
  <c r="AB375" i="38"/>
  <c r="AC375" i="38"/>
  <c r="AD375" i="38"/>
  <c r="AE375" i="38"/>
  <c r="AF375" i="38"/>
  <c r="AU375" i="38" s="1"/>
  <c r="AG375" i="38"/>
  <c r="AH375" i="38"/>
  <c r="AZ375" i="38" s="1"/>
  <c r="AI375" i="38"/>
  <c r="AJ375" i="38"/>
  <c r="AL375" i="38"/>
  <c r="S376" i="38"/>
  <c r="T376" i="38"/>
  <c r="U376" i="38"/>
  <c r="X376" i="38"/>
  <c r="AC376" i="38"/>
  <c r="AI376" i="38"/>
  <c r="AL376" i="38"/>
  <c r="S377" i="38"/>
  <c r="Y377" i="38" s="1"/>
  <c r="T377" i="38"/>
  <c r="U377" i="38"/>
  <c r="X377" i="38"/>
  <c r="AF377" i="38"/>
  <c r="AU377" i="38" s="1"/>
  <c r="AL377" i="38"/>
  <c r="S378" i="38"/>
  <c r="T378" i="38"/>
  <c r="U378" i="38"/>
  <c r="AA378" i="38"/>
  <c r="AE378" i="38"/>
  <c r="AL378" i="38"/>
  <c r="S379" i="38"/>
  <c r="X379" i="38" s="1"/>
  <c r="T379" i="38"/>
  <c r="U379" i="38"/>
  <c r="W379" i="38"/>
  <c r="AA379" i="38"/>
  <c r="AE379" i="38"/>
  <c r="AI379" i="38"/>
  <c r="AL379" i="38"/>
  <c r="S380" i="38"/>
  <c r="Y380" i="38" s="1"/>
  <c r="T380" i="38"/>
  <c r="U380" i="38"/>
  <c r="W380" i="38"/>
  <c r="X380" i="38"/>
  <c r="AB380" i="38"/>
  <c r="AC380" i="38"/>
  <c r="AG380" i="38"/>
  <c r="AI380" i="38"/>
  <c r="AL380" i="38"/>
  <c r="S381" i="38"/>
  <c r="Y381" i="38" s="1"/>
  <c r="T381" i="38"/>
  <c r="U381" i="38"/>
  <c r="W381" i="38"/>
  <c r="X381" i="38"/>
  <c r="AE381" i="38"/>
  <c r="AF381" i="38"/>
  <c r="AU381" i="38" s="1"/>
  <c r="AL381" i="38"/>
  <c r="S382" i="38"/>
  <c r="AE382" i="38" s="1"/>
  <c r="T382" i="38"/>
  <c r="U382" i="38"/>
  <c r="W382" i="38"/>
  <c r="AA382" i="38"/>
  <c r="AL382" i="38"/>
  <c r="S383" i="38"/>
  <c r="X383" i="38" s="1"/>
  <c r="T383" i="38"/>
  <c r="U383" i="38"/>
  <c r="V383" i="38"/>
  <c r="W383" i="38"/>
  <c r="Y383" i="38"/>
  <c r="Z383" i="38"/>
  <c r="AA383" i="38"/>
  <c r="AC383" i="38"/>
  <c r="AD383" i="38"/>
  <c r="AE383" i="38"/>
  <c r="AG383" i="38"/>
  <c r="AH383" i="38"/>
  <c r="AZ383" i="38" s="1"/>
  <c r="AI383" i="38"/>
  <c r="AL383" i="38"/>
  <c r="S384" i="38"/>
  <c r="T384" i="38"/>
  <c r="U384" i="38"/>
  <c r="W384" i="38"/>
  <c r="X384" i="38"/>
  <c r="Y384" i="38"/>
  <c r="AA384" i="38"/>
  <c r="AB384" i="38"/>
  <c r="AC384" i="38"/>
  <c r="AE384" i="38"/>
  <c r="AF384" i="38"/>
  <c r="AU384" i="38" s="1"/>
  <c r="AG384" i="38"/>
  <c r="AI384" i="38"/>
  <c r="AJ384" i="38"/>
  <c r="AL384" i="38"/>
  <c r="S385" i="38"/>
  <c r="Y385" i="38" s="1"/>
  <c r="T385" i="38"/>
  <c r="U385" i="38"/>
  <c r="W385" i="38"/>
  <c r="X385" i="38"/>
  <c r="AA385" i="38"/>
  <c r="AB385" i="38"/>
  <c r="AE385" i="38"/>
  <c r="AF385" i="38"/>
  <c r="AU385" i="38" s="1"/>
  <c r="AI385" i="38"/>
  <c r="AJ385" i="38"/>
  <c r="AL385" i="38"/>
  <c r="S386" i="38"/>
  <c r="T386" i="38"/>
  <c r="U386" i="38"/>
  <c r="AE386" i="38"/>
  <c r="AL386" i="38"/>
  <c r="S387" i="38"/>
  <c r="T387" i="38"/>
  <c r="U387" i="38"/>
  <c r="W387" i="38"/>
  <c r="X387" i="38"/>
  <c r="Y387" i="38"/>
  <c r="AA387" i="38"/>
  <c r="AB387" i="38"/>
  <c r="AC387" i="38"/>
  <c r="AE387" i="38"/>
  <c r="AF387" i="38"/>
  <c r="AU387" i="38" s="1"/>
  <c r="AG387" i="38"/>
  <c r="AI387" i="38"/>
  <c r="AJ387" i="38"/>
  <c r="AL387" i="38"/>
  <c r="S388" i="38"/>
  <c r="T388" i="38"/>
  <c r="U388" i="38"/>
  <c r="X388" i="38"/>
  <c r="AC388" i="38"/>
  <c r="AI388" i="38"/>
  <c r="AL388" i="38"/>
  <c r="S389" i="38"/>
  <c r="Y389" i="38" s="1"/>
  <c r="T389" i="38"/>
  <c r="U389" i="38"/>
  <c r="X389" i="38"/>
  <c r="AF389" i="38"/>
  <c r="AU389" i="38" s="1"/>
  <c r="AL389" i="38"/>
  <c r="S390" i="38"/>
  <c r="AE390" i="38" s="1"/>
  <c r="T390" i="38"/>
  <c r="U390" i="38"/>
  <c r="W390" i="38"/>
  <c r="AA390" i="38"/>
  <c r="AL390" i="38"/>
  <c r="S391" i="38"/>
  <c r="X391" i="38" s="1"/>
  <c r="T391" i="38"/>
  <c r="U391" i="38"/>
  <c r="V391" i="38"/>
  <c r="W391" i="38"/>
  <c r="Z391" i="38"/>
  <c r="AA391" i="38"/>
  <c r="AD391" i="38"/>
  <c r="AE391" i="38"/>
  <c r="AH391" i="38"/>
  <c r="AZ391" i="38" s="1"/>
  <c r="AI391" i="38"/>
  <c r="AL391" i="38"/>
  <c r="S392" i="38"/>
  <c r="Y392" i="38" s="1"/>
  <c r="T392" i="38"/>
  <c r="U392" i="38"/>
  <c r="W392" i="38"/>
  <c r="X392" i="38"/>
  <c r="AA392" i="38"/>
  <c r="AB392" i="38"/>
  <c r="AC392" i="38"/>
  <c r="AE392" i="38"/>
  <c r="AF392" i="38"/>
  <c r="AU392" i="38" s="1"/>
  <c r="AG392" i="38"/>
  <c r="AI392" i="38"/>
  <c r="AJ392" i="38"/>
  <c r="AL392" i="38"/>
  <c r="S393" i="38"/>
  <c r="Y393" i="38" s="1"/>
  <c r="T393" i="38"/>
  <c r="U393" i="38"/>
  <c r="W393" i="38"/>
  <c r="X393" i="38"/>
  <c r="AB393" i="38"/>
  <c r="AE393" i="38"/>
  <c r="AF393" i="38"/>
  <c r="AU393" i="38" s="1"/>
  <c r="AJ393" i="38"/>
  <c r="AL393" i="38"/>
  <c r="S394" i="38"/>
  <c r="T394" i="38"/>
  <c r="U394" i="38"/>
  <c r="AA394" i="38"/>
  <c r="AE394" i="38"/>
  <c r="AL394" i="38"/>
  <c r="S395" i="38"/>
  <c r="T395" i="38"/>
  <c r="U395" i="38"/>
  <c r="W395" i="38"/>
  <c r="Y395" i="38"/>
  <c r="Z395" i="38"/>
  <c r="AA395" i="38"/>
  <c r="AC395" i="38"/>
  <c r="AD395" i="38"/>
  <c r="AE395" i="38"/>
  <c r="AG395" i="38"/>
  <c r="AH395" i="38"/>
  <c r="AZ395" i="38" s="1"/>
  <c r="AI395" i="38"/>
  <c r="AL395" i="38"/>
  <c r="S396" i="38"/>
  <c r="T396" i="38"/>
  <c r="U396" i="38"/>
  <c r="W396" i="38"/>
  <c r="X396" i="38"/>
  <c r="Y396" i="38"/>
  <c r="AA396" i="38"/>
  <c r="AB396" i="38"/>
  <c r="AC396" i="38"/>
  <c r="AE396" i="38"/>
  <c r="AF396" i="38"/>
  <c r="AU396" i="38" s="1"/>
  <c r="AG396" i="38"/>
  <c r="AI396" i="38"/>
  <c r="AJ396" i="38"/>
  <c r="AL396" i="38"/>
  <c r="S397" i="38"/>
  <c r="Y397" i="38" s="1"/>
  <c r="T397" i="38"/>
  <c r="U397" i="38"/>
  <c r="X397" i="38"/>
  <c r="AA397" i="38"/>
  <c r="AF397" i="38"/>
  <c r="AU397" i="38" s="1"/>
  <c r="AI397" i="38"/>
  <c r="AL397" i="38"/>
  <c r="S398" i="38"/>
  <c r="AE398" i="38" s="1"/>
  <c r="T398" i="38"/>
  <c r="U398" i="38"/>
  <c r="AA398" i="38"/>
  <c r="AL398" i="38"/>
  <c r="S399" i="38"/>
  <c r="X399" i="38" s="1"/>
  <c r="T399" i="38"/>
  <c r="U399" i="38"/>
  <c r="W399" i="38"/>
  <c r="AA399" i="38"/>
  <c r="AE399" i="38"/>
  <c r="AI399" i="38"/>
  <c r="AL399" i="38"/>
  <c r="S400" i="38"/>
  <c r="Y400" i="38" s="1"/>
  <c r="T400" i="38"/>
  <c r="U400" i="38"/>
  <c r="W400" i="38"/>
  <c r="X400" i="38"/>
  <c r="AB400" i="38"/>
  <c r="AC400" i="38"/>
  <c r="AG400" i="38"/>
  <c r="AI400" i="38"/>
  <c r="AL400" i="38"/>
  <c r="S401" i="38"/>
  <c r="Y401" i="38" s="1"/>
  <c r="T401" i="38"/>
  <c r="U401" i="38"/>
  <c r="W401" i="38"/>
  <c r="X401" i="38"/>
  <c r="AE401" i="38"/>
  <c r="AF401" i="38"/>
  <c r="AU401" i="38" s="1"/>
  <c r="AL401" i="38"/>
  <c r="S402" i="38"/>
  <c r="T402" i="38"/>
  <c r="U402" i="38"/>
  <c r="AA402" i="38"/>
  <c r="AE402" i="38"/>
  <c r="AL402" i="38"/>
  <c r="S403" i="38"/>
  <c r="T403" i="38"/>
  <c r="U403" i="38"/>
  <c r="V403" i="38"/>
  <c r="W403" i="38"/>
  <c r="Z403" i="38"/>
  <c r="AA403" i="38"/>
  <c r="AD403" i="38"/>
  <c r="AE403" i="38"/>
  <c r="AH403" i="38"/>
  <c r="AZ403" i="38" s="1"/>
  <c r="AI403" i="38"/>
  <c r="AL403" i="38"/>
  <c r="S404" i="38"/>
  <c r="Y404" i="38" s="1"/>
  <c r="T404" i="38"/>
  <c r="U404" i="38"/>
  <c r="W404" i="38"/>
  <c r="X404" i="38"/>
  <c r="AA404" i="38"/>
  <c r="AB404" i="38"/>
  <c r="AC404" i="38"/>
  <c r="AF404" i="38"/>
  <c r="AU404" i="38" s="1"/>
  <c r="AG404" i="38"/>
  <c r="AI404" i="38"/>
  <c r="AL404" i="38"/>
  <c r="S405" i="38"/>
  <c r="Y405" i="38" s="1"/>
  <c r="T405" i="38"/>
  <c r="U405" i="38"/>
  <c r="W405" i="38"/>
  <c r="X405" i="38"/>
  <c r="AB405" i="38"/>
  <c r="AE405" i="38"/>
  <c r="AF405" i="38"/>
  <c r="AU405" i="38" s="1"/>
  <c r="AJ405" i="38"/>
  <c r="AL405" i="38"/>
  <c r="S406" i="38"/>
  <c r="AE406" i="38" s="1"/>
  <c r="T406" i="38"/>
  <c r="U406" i="38"/>
  <c r="W406" i="38"/>
  <c r="AA406" i="38"/>
  <c r="AI406" i="38"/>
  <c r="AL406" i="38"/>
  <c r="S407" i="38"/>
  <c r="T407" i="38"/>
  <c r="U407" i="38"/>
  <c r="V407" i="38"/>
  <c r="W407" i="38"/>
  <c r="X407" i="38"/>
  <c r="Y407" i="38"/>
  <c r="Z407" i="38"/>
  <c r="AA407" i="38"/>
  <c r="AB407" i="38"/>
  <c r="AC407" i="38"/>
  <c r="AD407" i="38"/>
  <c r="AE407" i="38"/>
  <c r="AF407" i="38"/>
  <c r="AU407" i="38" s="1"/>
  <c r="AG407" i="38"/>
  <c r="AH407" i="38"/>
  <c r="AZ407" i="38" s="1"/>
  <c r="AI407" i="38"/>
  <c r="AJ407" i="38"/>
  <c r="AL407" i="38"/>
  <c r="S408" i="38"/>
  <c r="T408" i="38"/>
  <c r="U408" i="38"/>
  <c r="X408" i="38"/>
  <c r="AC408" i="38"/>
  <c r="AI408" i="38"/>
  <c r="AL408" i="38"/>
  <c r="S409" i="38"/>
  <c r="Y409" i="38" s="1"/>
  <c r="T409" i="38"/>
  <c r="U409" i="38"/>
  <c r="X409" i="38"/>
  <c r="AF409" i="38"/>
  <c r="AU409" i="38" s="1"/>
  <c r="AL409" i="38"/>
  <c r="S410" i="38"/>
  <c r="T410" i="38"/>
  <c r="U410" i="38"/>
  <c r="AA410" i="38"/>
  <c r="AE410" i="38"/>
  <c r="AL410" i="38"/>
  <c r="S411" i="38"/>
  <c r="X411" i="38" s="1"/>
  <c r="T411" i="38"/>
  <c r="U411" i="38"/>
  <c r="W411" i="38"/>
  <c r="AA411" i="38"/>
  <c r="AE411" i="38"/>
  <c r="AI411" i="38"/>
  <c r="AL411" i="38"/>
  <c r="S412" i="38"/>
  <c r="Y412" i="38" s="1"/>
  <c r="T412" i="38"/>
  <c r="U412" i="38"/>
  <c r="W412" i="38"/>
  <c r="X412" i="38"/>
  <c r="AB412" i="38"/>
  <c r="AC412" i="38"/>
  <c r="AG412" i="38"/>
  <c r="AI412" i="38"/>
  <c r="AL412" i="38"/>
  <c r="S413" i="38"/>
  <c r="Y413" i="38" s="1"/>
  <c r="T413" i="38"/>
  <c r="U413" i="38"/>
  <c r="W413" i="38"/>
  <c r="X413" i="38"/>
  <c r="AE413" i="38"/>
  <c r="AF413" i="38"/>
  <c r="AU413" i="38" s="1"/>
  <c r="AL413" i="38"/>
  <c r="S414" i="38"/>
  <c r="AE414" i="38" s="1"/>
  <c r="T414" i="38"/>
  <c r="U414" i="38"/>
  <c r="W414" i="38"/>
  <c r="AA414" i="38"/>
  <c r="AL414" i="38"/>
  <c r="S415" i="38"/>
  <c r="X415" i="38" s="1"/>
  <c r="T415" i="38"/>
  <c r="U415" i="38"/>
  <c r="V415" i="38"/>
  <c r="W415" i="38"/>
  <c r="Y415" i="38"/>
  <c r="Z415" i="38"/>
  <c r="AA415" i="38"/>
  <c r="AC415" i="38"/>
  <c r="AD415" i="38"/>
  <c r="AE415" i="38"/>
  <c r="AG415" i="38"/>
  <c r="AH415" i="38"/>
  <c r="AZ415" i="38" s="1"/>
  <c r="AI415" i="38"/>
  <c r="AL415" i="38"/>
  <c r="S416" i="38"/>
  <c r="T416" i="38"/>
  <c r="U416" i="38"/>
  <c r="W416" i="38"/>
  <c r="X416" i="38"/>
  <c r="Y416" i="38"/>
  <c r="AA416" i="38"/>
  <c r="AB416" i="38"/>
  <c r="AC416" i="38"/>
  <c r="AE416" i="38"/>
  <c r="AF416" i="38"/>
  <c r="AU416" i="38" s="1"/>
  <c r="AG416" i="38"/>
  <c r="AI416" i="38"/>
  <c r="AJ416" i="38"/>
  <c r="AL416" i="38"/>
  <c r="S417" i="38"/>
  <c r="Y417" i="38" s="1"/>
  <c r="T417" i="38"/>
  <c r="U417" i="38"/>
  <c r="W417" i="38"/>
  <c r="X417" i="38"/>
  <c r="AA417" i="38"/>
  <c r="AB417" i="38"/>
  <c r="AE417" i="38"/>
  <c r="AF417" i="38"/>
  <c r="AU417" i="38" s="1"/>
  <c r="AI417" i="38"/>
  <c r="AJ417" i="38"/>
  <c r="AL417" i="38"/>
  <c r="S418" i="38"/>
  <c r="T418" i="38"/>
  <c r="U418" i="38"/>
  <c r="AE418" i="38"/>
  <c r="AL418" i="38"/>
  <c r="S419" i="38"/>
  <c r="T419" i="38"/>
  <c r="U419" i="38"/>
  <c r="W419" i="38"/>
  <c r="X419" i="38"/>
  <c r="Y419" i="38"/>
  <c r="AA419" i="38"/>
  <c r="AB419" i="38"/>
  <c r="AC419" i="38"/>
  <c r="AE419" i="38"/>
  <c r="AF419" i="38"/>
  <c r="AU419" i="38" s="1"/>
  <c r="AG419" i="38"/>
  <c r="AI419" i="38"/>
  <c r="AJ419" i="38"/>
  <c r="AL419" i="38"/>
  <c r="S420" i="38"/>
  <c r="T420" i="38"/>
  <c r="U420" i="38"/>
  <c r="X420" i="38"/>
  <c r="AC420" i="38"/>
  <c r="AI420" i="38"/>
  <c r="AL420" i="38"/>
  <c r="S421" i="38"/>
  <c r="Y421" i="38" s="1"/>
  <c r="T421" i="38"/>
  <c r="U421" i="38"/>
  <c r="X421" i="38"/>
  <c r="AF421" i="38"/>
  <c r="AU421" i="38" s="1"/>
  <c r="AL421" i="38"/>
  <c r="S422" i="38"/>
  <c r="AE422" i="38" s="1"/>
  <c r="T422" i="38"/>
  <c r="U422" i="38"/>
  <c r="W422" i="38"/>
  <c r="AA422" i="38"/>
  <c r="AL422" i="38"/>
  <c r="S423" i="38"/>
  <c r="X423" i="38" s="1"/>
  <c r="T423" i="38"/>
  <c r="U423" i="38"/>
  <c r="V423" i="38"/>
  <c r="W423" i="38"/>
  <c r="Z423" i="38"/>
  <c r="AA423" i="38"/>
  <c r="AD423" i="38"/>
  <c r="AE423" i="38"/>
  <c r="AH423" i="38"/>
  <c r="AZ423" i="38" s="1"/>
  <c r="AI423" i="38"/>
  <c r="AL423" i="38"/>
  <c r="S424" i="38"/>
  <c r="Y424" i="38" s="1"/>
  <c r="T424" i="38"/>
  <c r="U424" i="38"/>
  <c r="W424" i="38"/>
  <c r="X424" i="38"/>
  <c r="AA424" i="38"/>
  <c r="AB424" i="38"/>
  <c r="AC424" i="38"/>
  <c r="AF424" i="38"/>
  <c r="AU424" i="38" s="1"/>
  <c r="AG424" i="38"/>
  <c r="AI424" i="38"/>
  <c r="AL424" i="38"/>
  <c r="S425" i="38"/>
  <c r="Y425" i="38" s="1"/>
  <c r="T425" i="38"/>
  <c r="U425" i="38"/>
  <c r="W425" i="38"/>
  <c r="X425" i="38"/>
  <c r="AB425" i="38"/>
  <c r="AE425" i="38"/>
  <c r="AF425" i="38"/>
  <c r="AU425" i="38" s="1"/>
  <c r="AJ425" i="38"/>
  <c r="AL425" i="38"/>
  <c r="S426" i="38"/>
  <c r="T426" i="38"/>
  <c r="U426" i="38"/>
  <c r="AA426" i="38"/>
  <c r="AE426" i="38"/>
  <c r="AL426" i="38"/>
  <c r="S427" i="38"/>
  <c r="T427" i="38"/>
  <c r="U427" i="38"/>
  <c r="V427" i="38"/>
  <c r="W427" i="38"/>
  <c r="Y427" i="38"/>
  <c r="Z427" i="38"/>
  <c r="AA427" i="38"/>
  <c r="AC427" i="38"/>
  <c r="AD427" i="38"/>
  <c r="AE427" i="38"/>
  <c r="AG427" i="38"/>
  <c r="AH427" i="38"/>
  <c r="AZ427" i="38" s="1"/>
  <c r="AI427" i="38"/>
  <c r="AL427" i="38"/>
  <c r="S428" i="38"/>
  <c r="T428" i="38"/>
  <c r="U428" i="38"/>
  <c r="W428" i="38"/>
  <c r="X428" i="38"/>
  <c r="Y428" i="38"/>
  <c r="AA428" i="38"/>
  <c r="AB428" i="38"/>
  <c r="AC428" i="38"/>
  <c r="AE428" i="38"/>
  <c r="AF428" i="38"/>
  <c r="AU428" i="38" s="1"/>
  <c r="AG428" i="38"/>
  <c r="AI428" i="38"/>
  <c r="AJ428" i="38"/>
  <c r="AL428" i="38"/>
  <c r="S429" i="38"/>
  <c r="Y429" i="38" s="1"/>
  <c r="T429" i="38"/>
  <c r="U429" i="38"/>
  <c r="X429" i="38"/>
  <c r="AA429" i="38"/>
  <c r="AB429" i="38"/>
  <c r="AE429" i="38"/>
  <c r="AF429" i="38"/>
  <c r="AU429" i="38" s="1"/>
  <c r="AI429" i="38"/>
  <c r="AJ429" i="38"/>
  <c r="AL429" i="38"/>
  <c r="S430" i="38"/>
  <c r="AE430" i="38" s="1"/>
  <c r="T430" i="38"/>
  <c r="U430" i="38"/>
  <c r="AA430" i="38"/>
  <c r="AL430" i="38"/>
  <c r="S431" i="38"/>
  <c r="X431" i="38" s="1"/>
  <c r="T431" i="38"/>
  <c r="U431" i="38"/>
  <c r="W431" i="38"/>
  <c r="AA431" i="38"/>
  <c r="AE431" i="38"/>
  <c r="AI431" i="38"/>
  <c r="AL431" i="38"/>
  <c r="S432" i="38"/>
  <c r="Y432" i="38" s="1"/>
  <c r="T432" i="38"/>
  <c r="U432" i="38"/>
  <c r="W432" i="38"/>
  <c r="X432" i="38"/>
  <c r="AB432" i="38"/>
  <c r="AC432" i="38"/>
  <c r="AG432" i="38"/>
  <c r="AI432" i="38"/>
  <c r="AL432" i="38"/>
  <c r="S433" i="38"/>
  <c r="Y433" i="38" s="1"/>
  <c r="T433" i="38"/>
  <c r="U433" i="38"/>
  <c r="W433" i="38"/>
  <c r="X433" i="38"/>
  <c r="AE433" i="38"/>
  <c r="AF433" i="38"/>
  <c r="AU433" i="38" s="1"/>
  <c r="AL433" i="38"/>
  <c r="S434" i="38"/>
  <c r="T434" i="38"/>
  <c r="U434" i="38"/>
  <c r="AA434" i="38"/>
  <c r="AE434" i="38"/>
  <c r="AL434" i="38"/>
  <c r="S435" i="38"/>
  <c r="T435" i="38"/>
  <c r="U435" i="38"/>
  <c r="V435" i="38"/>
  <c r="W435" i="38"/>
  <c r="Z435" i="38"/>
  <c r="AA435" i="38"/>
  <c r="AD435" i="38"/>
  <c r="AE435" i="38"/>
  <c r="AH435" i="38"/>
  <c r="AZ435" i="38" s="1"/>
  <c r="AI435" i="38"/>
  <c r="AL435" i="38"/>
  <c r="S436" i="38"/>
  <c r="Y436" i="38" s="1"/>
  <c r="T436" i="38"/>
  <c r="U436" i="38"/>
  <c r="W436" i="38"/>
  <c r="X436" i="38"/>
  <c r="AA436" i="38"/>
  <c r="AB436" i="38"/>
  <c r="AC436" i="38"/>
  <c r="AF436" i="38"/>
  <c r="AU436" i="38" s="1"/>
  <c r="AG436" i="38"/>
  <c r="AI436" i="38"/>
  <c r="AL436" i="38"/>
  <c r="S437" i="38"/>
  <c r="Y437" i="38" s="1"/>
  <c r="T437" i="38"/>
  <c r="U437" i="38"/>
  <c r="W437" i="38"/>
  <c r="X437" i="38"/>
  <c r="AB437" i="38"/>
  <c r="AE437" i="38"/>
  <c r="AF437" i="38"/>
  <c r="AU437" i="38" s="1"/>
  <c r="AJ437" i="38"/>
  <c r="AL437" i="38"/>
  <c r="S438" i="38"/>
  <c r="AE438" i="38" s="1"/>
  <c r="T438" i="38"/>
  <c r="U438" i="38"/>
  <c r="W438" i="38"/>
  <c r="AA438" i="38"/>
  <c r="AI438" i="38"/>
  <c r="AL438" i="38"/>
  <c r="S439" i="38"/>
  <c r="T439" i="38"/>
  <c r="U439" i="38"/>
  <c r="V439" i="38"/>
  <c r="W439" i="38"/>
  <c r="X439" i="38"/>
  <c r="Y439" i="38"/>
  <c r="Z439" i="38"/>
  <c r="AA439" i="38"/>
  <c r="AB439" i="38"/>
  <c r="AC439" i="38"/>
  <c r="AD439" i="38"/>
  <c r="AE439" i="38"/>
  <c r="AF439" i="38"/>
  <c r="AU439" i="38" s="1"/>
  <c r="AG439" i="38"/>
  <c r="AH439" i="38"/>
  <c r="AZ439" i="38" s="1"/>
  <c r="AI439" i="38"/>
  <c r="AJ439" i="38"/>
  <c r="AL439" i="38"/>
  <c r="S440" i="38"/>
  <c r="T440" i="38"/>
  <c r="U440" i="38"/>
  <c r="AC440" i="38"/>
  <c r="AI440" i="38"/>
  <c r="AL440" i="38"/>
  <c r="S441" i="38"/>
  <c r="T441" i="38"/>
  <c r="U441" i="38"/>
  <c r="X441" i="38"/>
  <c r="AF441" i="38"/>
  <c r="AU441" i="38" s="1"/>
  <c r="AL441" i="38"/>
  <c r="S442" i="38"/>
  <c r="T442" i="38"/>
  <c r="U442" i="38"/>
  <c r="AA442" i="38"/>
  <c r="AE442" i="38"/>
  <c r="AL442" i="38"/>
  <c r="S443" i="38"/>
  <c r="T443" i="38"/>
  <c r="U443" i="38"/>
  <c r="AA443" i="38"/>
  <c r="AE443" i="38"/>
  <c r="AL443" i="38"/>
  <c r="S444" i="38"/>
  <c r="Y444" i="38" s="1"/>
  <c r="T444" i="38"/>
  <c r="U444" i="38"/>
  <c r="W444" i="38"/>
  <c r="X444" i="38"/>
  <c r="AB444" i="38"/>
  <c r="AC444" i="38"/>
  <c r="AG444" i="38"/>
  <c r="AI444" i="38"/>
  <c r="AJ444" i="38"/>
  <c r="AL444" i="38"/>
  <c r="S445" i="38"/>
  <c r="T445" i="38"/>
  <c r="U445" i="38"/>
  <c r="AF445" i="38"/>
  <c r="AU445" i="38" s="1"/>
  <c r="AL445" i="38"/>
  <c r="S446" i="38"/>
  <c r="AE446" i="38" s="1"/>
  <c r="T446" i="38"/>
  <c r="U446" i="38"/>
  <c r="W446" i="38"/>
  <c r="Z446" i="38"/>
  <c r="AH446" i="38"/>
  <c r="AZ446" i="38" s="1"/>
  <c r="AL446" i="38"/>
  <c r="S447" i="38"/>
  <c r="Y447" i="38" s="1"/>
  <c r="T447" i="38"/>
  <c r="U447" i="38"/>
  <c r="W447" i="38"/>
  <c r="X447" i="38"/>
  <c r="AA447" i="38"/>
  <c r="AB447" i="38"/>
  <c r="AC447" i="38"/>
  <c r="AD447" i="38"/>
  <c r="AE447" i="38"/>
  <c r="AF447" i="38"/>
  <c r="AU447" i="38" s="1"/>
  <c r="AG447" i="38"/>
  <c r="AH447" i="38"/>
  <c r="AZ447" i="38" s="1"/>
  <c r="AI447" i="38"/>
  <c r="AJ447" i="38"/>
  <c r="AL447" i="38"/>
  <c r="S448" i="38"/>
  <c r="T448" i="38"/>
  <c r="U448" i="38"/>
  <c r="AC448" i="38"/>
  <c r="AL448" i="38"/>
  <c r="S449" i="38"/>
  <c r="T449" i="38"/>
  <c r="U449" i="38"/>
  <c r="AL449" i="38"/>
  <c r="S450" i="38"/>
  <c r="Z450" i="38" s="1"/>
  <c r="T450" i="38"/>
  <c r="U450" i="38"/>
  <c r="V450" i="38"/>
  <c r="W450" i="38"/>
  <c r="AD450" i="38"/>
  <c r="AE450" i="38"/>
  <c r="AL450" i="38"/>
  <c r="S451" i="38"/>
  <c r="T451" i="38"/>
  <c r="U451" i="38"/>
  <c r="W451" i="38"/>
  <c r="Y451" i="38"/>
  <c r="AA451" i="38"/>
  <c r="AC451" i="38"/>
  <c r="AE451" i="38"/>
  <c r="AG451" i="38"/>
  <c r="AI451" i="38"/>
  <c r="AL451" i="38"/>
  <c r="S452" i="38"/>
  <c r="AA452" i="38" s="1"/>
  <c r="T452" i="38"/>
  <c r="U452" i="38"/>
  <c r="W452" i="38"/>
  <c r="X452" i="38"/>
  <c r="Y452" i="38"/>
  <c r="AB452" i="38"/>
  <c r="AC452" i="38"/>
  <c r="AE452" i="38"/>
  <c r="AG452" i="38"/>
  <c r="AI452" i="38"/>
  <c r="AJ452" i="38"/>
  <c r="AL452" i="38"/>
  <c r="S453" i="38"/>
  <c r="AD453" i="38" s="1"/>
  <c r="T453" i="38"/>
  <c r="U453" i="38"/>
  <c r="W453" i="38"/>
  <c r="X453" i="38"/>
  <c r="AB453" i="38"/>
  <c r="AH453" i="38"/>
  <c r="AZ453" i="38" s="1"/>
  <c r="AI453" i="38"/>
  <c r="AL453" i="38"/>
  <c r="S454" i="38"/>
  <c r="T454" i="38"/>
  <c r="U454" i="38"/>
  <c r="W454" i="38"/>
  <c r="AC454" i="38"/>
  <c r="AL454" i="38"/>
  <c r="S455" i="38"/>
  <c r="T455" i="38"/>
  <c r="U455" i="38"/>
  <c r="AA455" i="38"/>
  <c r="AL455" i="38"/>
  <c r="S456" i="38"/>
  <c r="AC456" i="38" s="1"/>
  <c r="T456" i="38"/>
  <c r="U456" i="38"/>
  <c r="X456" i="38"/>
  <c r="Y456" i="38"/>
  <c r="AI456" i="38"/>
  <c r="AJ456" i="38"/>
  <c r="AL456" i="38"/>
  <c r="S457" i="38"/>
  <c r="AH457" i="38" s="1"/>
  <c r="AZ457" i="38" s="1"/>
  <c r="T457" i="38"/>
  <c r="U457" i="38"/>
  <c r="W457" i="38"/>
  <c r="AB457" i="38"/>
  <c r="AL457" i="38"/>
  <c r="S458" i="38"/>
  <c r="AC458" i="38" s="1"/>
  <c r="T458" i="38"/>
  <c r="U458" i="38"/>
  <c r="W458" i="38"/>
  <c r="Y458" i="38"/>
  <c r="AH458" i="38"/>
  <c r="AZ458" i="38" s="1"/>
  <c r="AI458" i="38"/>
  <c r="AL458" i="38"/>
  <c r="S459" i="38"/>
  <c r="V459" i="38" s="1"/>
  <c r="T459" i="38"/>
  <c r="U459" i="38"/>
  <c r="W459" i="38"/>
  <c r="X459" i="38"/>
  <c r="Y459" i="38"/>
  <c r="AA459" i="38"/>
  <c r="AB459" i="38"/>
  <c r="AC459" i="38"/>
  <c r="AE459" i="38"/>
  <c r="AF459" i="38"/>
  <c r="AU459" i="38" s="1"/>
  <c r="AG459" i="38"/>
  <c r="AI459" i="38"/>
  <c r="AJ459" i="38"/>
  <c r="AL459" i="38"/>
  <c r="S460" i="38"/>
  <c r="W460" i="38" s="1"/>
  <c r="T460" i="38"/>
  <c r="U460" i="38"/>
  <c r="X460" i="38"/>
  <c r="Y460" i="38"/>
  <c r="AA460" i="38"/>
  <c r="AC460" i="38"/>
  <c r="AE460" i="38"/>
  <c r="AF460" i="38"/>
  <c r="AU460" i="38" s="1"/>
  <c r="AI460" i="38"/>
  <c r="AJ460" i="38"/>
  <c r="AL460" i="38"/>
  <c r="S461" i="38"/>
  <c r="T461" i="38"/>
  <c r="U461" i="38"/>
  <c r="AE461" i="38"/>
  <c r="AL461" i="38"/>
  <c r="S462" i="38"/>
  <c r="T462" i="38"/>
  <c r="U462" i="38"/>
  <c r="V462" i="38"/>
  <c r="W462" i="38"/>
  <c r="Y462" i="38"/>
  <c r="Z462" i="38"/>
  <c r="AA462" i="38"/>
  <c r="AC462" i="38"/>
  <c r="AD462" i="38"/>
  <c r="AE462" i="38"/>
  <c r="AG462" i="38"/>
  <c r="AH462" i="38"/>
  <c r="AZ462" i="38" s="1"/>
  <c r="AI462" i="38"/>
  <c r="AL462" i="38"/>
  <c r="S463" i="38"/>
  <c r="T463" i="38"/>
  <c r="U463" i="38"/>
  <c r="V463" i="38"/>
  <c r="W463" i="38"/>
  <c r="Y463" i="38"/>
  <c r="Z463" i="38"/>
  <c r="AA463" i="38"/>
  <c r="AC463" i="38"/>
  <c r="AD463" i="38"/>
  <c r="AE463" i="38"/>
  <c r="AG463" i="38"/>
  <c r="AH463" i="38"/>
  <c r="AZ463" i="38" s="1"/>
  <c r="AI463" i="38"/>
  <c r="AL463" i="38"/>
  <c r="S464" i="38"/>
  <c r="Y464" i="38" s="1"/>
  <c r="T464" i="38"/>
  <c r="U464" i="38"/>
  <c r="X464" i="38"/>
  <c r="AB464" i="38"/>
  <c r="AF464" i="38"/>
  <c r="AU464" i="38" s="1"/>
  <c r="AI464" i="38"/>
  <c r="AL464" i="38"/>
  <c r="S465" i="38"/>
  <c r="T465" i="38"/>
  <c r="U465" i="38"/>
  <c r="AB465" i="38"/>
  <c r="AL465" i="38"/>
  <c r="S466" i="38"/>
  <c r="T466" i="38"/>
  <c r="U466" i="38"/>
  <c r="W466" i="38"/>
  <c r="AE466" i="38"/>
  <c r="AL466" i="38"/>
  <c r="S467" i="38"/>
  <c r="Y467" i="38" s="1"/>
  <c r="T467" i="38"/>
  <c r="U467" i="38"/>
  <c r="V467" i="38"/>
  <c r="W467" i="38"/>
  <c r="X467" i="38"/>
  <c r="Z467" i="38"/>
  <c r="AA467" i="38"/>
  <c r="AB467" i="38"/>
  <c r="AD467" i="38"/>
  <c r="AE467" i="38"/>
  <c r="AF467" i="38"/>
  <c r="AH467" i="38"/>
  <c r="AZ467" i="38" s="1"/>
  <c r="AI467" i="38"/>
  <c r="AJ467" i="38"/>
  <c r="AL467" i="38"/>
  <c r="AU467" i="38"/>
  <c r="S468" i="38"/>
  <c r="T468" i="38"/>
  <c r="U468" i="38"/>
  <c r="AL468" i="38"/>
  <c r="S469" i="38"/>
  <c r="T469" i="38"/>
  <c r="U469" i="38"/>
  <c r="W469" i="38"/>
  <c r="X469" i="38"/>
  <c r="AB469" i="38"/>
  <c r="AD469" i="38"/>
  <c r="AH469" i="38"/>
  <c r="AZ469" i="38" s="1"/>
  <c r="AI469" i="38"/>
  <c r="AL469" i="38"/>
  <c r="S470" i="38"/>
  <c r="T470" i="38"/>
  <c r="U470" i="38"/>
  <c r="AC470" i="38"/>
  <c r="AH470" i="38"/>
  <c r="AZ470" i="38" s="1"/>
  <c r="AL470" i="38"/>
  <c r="S471" i="38"/>
  <c r="T471" i="38"/>
  <c r="U471" i="38"/>
  <c r="V471" i="38"/>
  <c r="W471" i="38"/>
  <c r="X471" i="38"/>
  <c r="Y471" i="38"/>
  <c r="Z471" i="38"/>
  <c r="AA471" i="38"/>
  <c r="AB471" i="38"/>
  <c r="AC471" i="38"/>
  <c r="AD471" i="38"/>
  <c r="AE471" i="38"/>
  <c r="AF471" i="38"/>
  <c r="AU471" i="38" s="1"/>
  <c r="AG471" i="38"/>
  <c r="AH471" i="38"/>
  <c r="AZ471" i="38" s="1"/>
  <c r="AI471" i="38"/>
  <c r="AJ471" i="38"/>
  <c r="AL471" i="38"/>
  <c r="S472" i="38"/>
  <c r="T472" i="38"/>
  <c r="U472" i="38"/>
  <c r="AJ472" i="38"/>
  <c r="AL472" i="38"/>
  <c r="S473" i="38"/>
  <c r="Z473" i="38" s="1"/>
  <c r="T473" i="38"/>
  <c r="U473" i="38"/>
  <c r="W473" i="38"/>
  <c r="X473" i="38"/>
  <c r="AB473" i="38"/>
  <c r="AD473" i="38"/>
  <c r="AF473" i="38"/>
  <c r="AU473" i="38" s="1"/>
  <c r="AH473" i="38"/>
  <c r="AZ473" i="38" s="1"/>
  <c r="AI473" i="38"/>
  <c r="AL473" i="38"/>
  <c r="S474" i="38"/>
  <c r="T474" i="38"/>
  <c r="U474" i="38"/>
  <c r="Y474" i="38"/>
  <c r="AI474" i="38"/>
  <c r="AL474" i="38"/>
  <c r="S475" i="38"/>
  <c r="V475" i="38" s="1"/>
  <c r="T475" i="38"/>
  <c r="U475" i="38"/>
  <c r="W475" i="38"/>
  <c r="Y475" i="38"/>
  <c r="AA475" i="38"/>
  <c r="AC475" i="38"/>
  <c r="AE475" i="38"/>
  <c r="AG475" i="38"/>
  <c r="AI475" i="38"/>
  <c r="AL475" i="38"/>
  <c r="S476" i="38"/>
  <c r="W476" i="38" s="1"/>
  <c r="T476" i="38"/>
  <c r="U476" i="38"/>
  <c r="X476" i="38"/>
  <c r="AA476" i="38"/>
  <c r="AC476" i="38"/>
  <c r="AF476" i="38"/>
  <c r="AU476" i="38" s="1"/>
  <c r="AI476" i="38"/>
  <c r="AL476" i="38"/>
  <c r="S477" i="38"/>
  <c r="X477" i="38" s="1"/>
  <c r="T477" i="38"/>
  <c r="U477" i="38"/>
  <c r="V477" i="38"/>
  <c r="W477" i="38"/>
  <c r="Z477" i="38"/>
  <c r="AB477" i="38"/>
  <c r="AE477" i="38"/>
  <c r="AF477" i="38"/>
  <c r="AU477" i="38" s="1"/>
  <c r="AJ477" i="38"/>
  <c r="AL477" i="38"/>
  <c r="S478" i="38"/>
  <c r="T478" i="38"/>
  <c r="U478" i="38"/>
  <c r="V478" i="38"/>
  <c r="W478" i="38"/>
  <c r="Y478" i="38"/>
  <c r="Z478" i="38"/>
  <c r="AA478" i="38"/>
  <c r="AC478" i="38"/>
  <c r="AD478" i="38"/>
  <c r="AE478" i="38"/>
  <c r="AG478" i="38"/>
  <c r="AH478" i="38"/>
  <c r="AZ478" i="38" s="1"/>
  <c r="AI478" i="38"/>
  <c r="AL478" i="38"/>
  <c r="S479" i="38"/>
  <c r="Y479" i="38" s="1"/>
  <c r="T479" i="38"/>
  <c r="U479" i="38"/>
  <c r="V479" i="38"/>
  <c r="W479" i="38"/>
  <c r="X479" i="38"/>
  <c r="Z479" i="38"/>
  <c r="AA479" i="38"/>
  <c r="AB479" i="38"/>
  <c r="AD479" i="38"/>
  <c r="AE479" i="38"/>
  <c r="AF479" i="38"/>
  <c r="AU479" i="38" s="1"/>
  <c r="AH479" i="38"/>
  <c r="AZ479" i="38" s="1"/>
  <c r="AI479" i="38"/>
  <c r="AJ479" i="38"/>
  <c r="AL479" i="38"/>
  <c r="S480" i="38"/>
  <c r="Y480" i="38" s="1"/>
  <c r="T480" i="38"/>
  <c r="U480" i="38"/>
  <c r="W480" i="38"/>
  <c r="X480" i="38"/>
  <c r="AC480" i="38"/>
  <c r="AF480" i="38"/>
  <c r="AU480" i="38" s="1"/>
  <c r="AL480" i="38"/>
  <c r="S481" i="38"/>
  <c r="T481" i="38"/>
  <c r="U481" i="38"/>
  <c r="AB481" i="38"/>
  <c r="AL481" i="38"/>
  <c r="S482" i="38"/>
  <c r="Y482" i="38" s="1"/>
  <c r="T482" i="38"/>
  <c r="U482" i="38"/>
  <c r="V482" i="38"/>
  <c r="W482" i="38"/>
  <c r="AC482" i="38"/>
  <c r="AE482" i="38"/>
  <c r="AL482" i="38"/>
  <c r="S483" i="38"/>
  <c r="T483" i="38"/>
  <c r="U483" i="38"/>
  <c r="V483" i="38"/>
  <c r="W483" i="38"/>
  <c r="Y483" i="38"/>
  <c r="Z483" i="38"/>
  <c r="AA483" i="38"/>
  <c r="AC483" i="38"/>
  <c r="AD483" i="38"/>
  <c r="AE483" i="38"/>
  <c r="AG483" i="38"/>
  <c r="AH483" i="38"/>
  <c r="AZ483" i="38" s="1"/>
  <c r="AI483" i="38"/>
  <c r="AL483" i="38"/>
  <c r="S484" i="38"/>
  <c r="T484" i="38"/>
  <c r="U484" i="38"/>
  <c r="W484" i="38"/>
  <c r="X484" i="38"/>
  <c r="AB484" i="38"/>
  <c r="AG484" i="38"/>
  <c r="AI484" i="38"/>
  <c r="AL484" i="38"/>
  <c r="S485" i="38"/>
  <c r="T485" i="38"/>
  <c r="U485" i="38"/>
  <c r="W485" i="38"/>
  <c r="X485" i="38"/>
  <c r="AI485" i="38"/>
  <c r="AL485" i="38"/>
  <c r="S486" i="38"/>
  <c r="AH486" i="38" s="1"/>
  <c r="AZ486" i="38" s="1"/>
  <c r="T486" i="38"/>
  <c r="U486" i="38"/>
  <c r="AC486" i="38"/>
  <c r="AL486" i="38"/>
  <c r="S487" i="38"/>
  <c r="X487" i="38" s="1"/>
  <c r="T487" i="38"/>
  <c r="U487" i="38"/>
  <c r="V487" i="38"/>
  <c r="W487" i="38"/>
  <c r="Z487" i="38"/>
  <c r="AA487" i="38"/>
  <c r="AD487" i="38"/>
  <c r="AE487" i="38"/>
  <c r="AH487" i="38"/>
  <c r="AZ487" i="38" s="1"/>
  <c r="AI487" i="38"/>
  <c r="AJ487" i="38"/>
  <c r="AL487" i="38"/>
  <c r="S488" i="38"/>
  <c r="T488" i="38"/>
  <c r="U488" i="38"/>
  <c r="AJ488" i="38"/>
  <c r="AL488" i="38"/>
  <c r="S489" i="38"/>
  <c r="T489" i="38"/>
  <c r="U489" i="38"/>
  <c r="W489" i="38"/>
  <c r="AB489" i="38"/>
  <c r="AH489" i="38"/>
  <c r="AZ489" i="38" s="1"/>
  <c r="AL489" i="38"/>
  <c r="S490" i="38"/>
  <c r="AI490" i="38" s="1"/>
  <c r="T490" i="38"/>
  <c r="U490" i="38"/>
  <c r="Y490" i="38"/>
  <c r="AD490" i="38"/>
  <c r="AL490" i="38"/>
  <c r="S491" i="38"/>
  <c r="T491" i="38"/>
  <c r="U491" i="38"/>
  <c r="V491" i="38"/>
  <c r="W491" i="38"/>
  <c r="X491" i="38"/>
  <c r="Y491" i="38"/>
  <c r="Z491" i="38"/>
  <c r="AA491" i="38"/>
  <c r="AB491" i="38"/>
  <c r="AC491" i="38"/>
  <c r="AD491" i="38"/>
  <c r="AE491" i="38"/>
  <c r="AF491" i="38"/>
  <c r="AU491" i="38" s="1"/>
  <c r="AG491" i="38"/>
  <c r="AH491" i="38"/>
  <c r="AZ491" i="38" s="1"/>
  <c r="AI491" i="38"/>
  <c r="AJ491" i="38"/>
  <c r="AL491" i="38"/>
  <c r="S492" i="38"/>
  <c r="T492" i="38"/>
  <c r="U492" i="38"/>
  <c r="W492" i="38"/>
  <c r="X492" i="38"/>
  <c r="Y492" i="38"/>
  <c r="AA492" i="38"/>
  <c r="AB492" i="38"/>
  <c r="AC492" i="38"/>
  <c r="AE492" i="38"/>
  <c r="AF492" i="38"/>
  <c r="AU492" i="38" s="1"/>
  <c r="AG492" i="38"/>
  <c r="AI492" i="38"/>
  <c r="AJ492" i="38"/>
  <c r="AL492" i="38"/>
  <c r="S493" i="38"/>
  <c r="X493" i="38" s="1"/>
  <c r="T493" i="38"/>
  <c r="U493" i="38"/>
  <c r="V493" i="38"/>
  <c r="W493" i="38"/>
  <c r="Z493" i="38"/>
  <c r="AA493" i="38"/>
  <c r="AB493" i="38"/>
  <c r="AE493" i="38"/>
  <c r="AF493" i="38"/>
  <c r="AU493" i="38" s="1"/>
  <c r="AH493" i="38"/>
  <c r="AZ493" i="38" s="1"/>
  <c r="AJ493" i="38"/>
  <c r="AL493" i="38"/>
  <c r="S494" i="38"/>
  <c r="T494" i="38"/>
  <c r="U494" i="38"/>
  <c r="V494" i="38"/>
  <c r="W494" i="38"/>
  <c r="AA494" i="38"/>
  <c r="AC494" i="38"/>
  <c r="AG494" i="38"/>
  <c r="AH494" i="38"/>
  <c r="AZ494" i="38" s="1"/>
  <c r="AL494" i="38"/>
  <c r="S495" i="38"/>
  <c r="X495" i="38" s="1"/>
  <c r="T495" i="38"/>
  <c r="U495" i="38"/>
  <c r="V495" i="38"/>
  <c r="W495" i="38"/>
  <c r="Z495" i="38"/>
  <c r="AA495" i="38"/>
  <c r="AD495" i="38"/>
  <c r="AE495" i="38"/>
  <c r="AH495" i="38"/>
  <c r="AZ495" i="38" s="1"/>
  <c r="AI495" i="38"/>
  <c r="AL495" i="38"/>
  <c r="S496" i="38"/>
  <c r="Y496" i="38" s="1"/>
  <c r="T496" i="38"/>
  <c r="U496" i="38"/>
  <c r="W496" i="38"/>
  <c r="X496" i="38"/>
  <c r="AC496" i="38"/>
  <c r="AF496" i="38"/>
  <c r="AU496" i="38" s="1"/>
  <c r="AL496" i="38"/>
  <c r="S497" i="38"/>
  <c r="AA497" i="38" s="1"/>
  <c r="T497" i="38"/>
  <c r="U497" i="38"/>
  <c r="V497" i="38"/>
  <c r="W497" i="38"/>
  <c r="AB497" i="38"/>
  <c r="AF497" i="38"/>
  <c r="AU497" i="38" s="1"/>
  <c r="AH497" i="38"/>
  <c r="AZ497" i="38" s="1"/>
  <c r="AL497" i="38"/>
  <c r="S498" i="38"/>
  <c r="AE498" i="38" s="1"/>
  <c r="T498" i="38"/>
  <c r="U498" i="38"/>
  <c r="W498" i="38"/>
  <c r="AA498" i="38"/>
  <c r="AI498" i="38"/>
  <c r="AL498" i="38"/>
  <c r="S499" i="38"/>
  <c r="T499" i="38"/>
  <c r="U499" i="38"/>
  <c r="X499" i="38"/>
  <c r="AI499" i="38"/>
  <c r="AL499" i="38"/>
  <c r="S500" i="38"/>
  <c r="AE500" i="38" s="1"/>
  <c r="T500" i="38"/>
  <c r="U500" i="38"/>
  <c r="W500" i="38"/>
  <c r="AA500" i="38"/>
  <c r="AI500" i="38"/>
  <c r="AL500" i="38"/>
  <c r="S501" i="38"/>
  <c r="X501" i="38" s="1"/>
  <c r="T501" i="38"/>
  <c r="U501" i="38"/>
  <c r="V501" i="38"/>
  <c r="W501" i="38"/>
  <c r="Z501" i="38"/>
  <c r="AA501" i="38"/>
  <c r="AC501" i="38"/>
  <c r="AE501" i="38"/>
  <c r="AG501" i="38"/>
  <c r="AH501" i="38"/>
  <c r="AZ501" i="38" s="1"/>
  <c r="AL501" i="38"/>
  <c r="S502" i="38"/>
  <c r="X502" i="38" s="1"/>
  <c r="T502" i="38"/>
  <c r="U502" i="38"/>
  <c r="V502" i="38"/>
  <c r="W502" i="38"/>
  <c r="Z502" i="38"/>
  <c r="AA502" i="38"/>
  <c r="AD502" i="38"/>
  <c r="AE502" i="38"/>
  <c r="AH502" i="38"/>
  <c r="AZ502" i="38" s="1"/>
  <c r="AI502" i="38"/>
  <c r="AL502" i="38"/>
  <c r="S503" i="38"/>
  <c r="AA503" i="38" s="1"/>
  <c r="T503" i="38"/>
  <c r="U503" i="38"/>
  <c r="W503" i="38"/>
  <c r="X503" i="38"/>
  <c r="AE503" i="38"/>
  <c r="AF503" i="38"/>
  <c r="AU503" i="38" s="1"/>
  <c r="AL503" i="38"/>
  <c r="S504" i="38"/>
  <c r="AE504" i="38" s="1"/>
  <c r="T504" i="38"/>
  <c r="U504" i="38"/>
  <c r="W504" i="38"/>
  <c r="AA504" i="38"/>
  <c r="AL504" i="38"/>
  <c r="S505" i="38"/>
  <c r="T505" i="38"/>
  <c r="U505" i="38"/>
  <c r="V505" i="38"/>
  <c r="W505" i="38"/>
  <c r="AA505" i="38"/>
  <c r="AC505" i="38"/>
  <c r="AG505" i="38"/>
  <c r="AH505" i="38"/>
  <c r="AZ505" i="38" s="1"/>
  <c r="AL505" i="38"/>
  <c r="S506" i="38"/>
  <c r="T506" i="38"/>
  <c r="U506" i="38"/>
  <c r="X506" i="38"/>
  <c r="AF506" i="38"/>
  <c r="AU506" i="38" s="1"/>
  <c r="AL506" i="38"/>
  <c r="S507" i="38"/>
  <c r="T507" i="38"/>
  <c r="U507" i="38"/>
  <c r="AA507" i="38"/>
  <c r="AL507" i="38"/>
  <c r="S508" i="38"/>
  <c r="AA508" i="38" s="1"/>
  <c r="T508" i="38"/>
  <c r="U508" i="38"/>
  <c r="AE508" i="38"/>
  <c r="AL508" i="38"/>
  <c r="S509" i="38"/>
  <c r="T509" i="38"/>
  <c r="U509" i="38"/>
  <c r="W509" i="38"/>
  <c r="AH509" i="38"/>
  <c r="AZ509" i="38" s="1"/>
  <c r="AL509" i="38"/>
  <c r="S510" i="38"/>
  <c r="T510" i="38"/>
  <c r="U510" i="38"/>
  <c r="W510" i="38"/>
  <c r="X510" i="38"/>
  <c r="AA510" i="38"/>
  <c r="AB510" i="38"/>
  <c r="AE510" i="38"/>
  <c r="AF510" i="38"/>
  <c r="AU510" i="38" s="1"/>
  <c r="AI510" i="38"/>
  <c r="AJ510" i="38"/>
  <c r="AL510" i="38"/>
  <c r="S511" i="38"/>
  <c r="T511" i="38"/>
  <c r="U511" i="38"/>
  <c r="X511" i="38"/>
  <c r="AA511" i="38"/>
  <c r="AF511" i="38"/>
  <c r="AU511" i="38" s="1"/>
  <c r="AI511" i="38"/>
  <c r="AL511" i="38"/>
  <c r="S512" i="38"/>
  <c r="T512" i="38"/>
  <c r="U512" i="38"/>
  <c r="AE512" i="38"/>
  <c r="AL512" i="38"/>
  <c r="S513" i="38"/>
  <c r="AA513" i="38" s="1"/>
  <c r="T513" i="38"/>
  <c r="U513" i="38"/>
  <c r="W513" i="38"/>
  <c r="X513" i="38"/>
  <c r="AB513" i="38"/>
  <c r="AE513" i="38"/>
  <c r="AF513" i="38"/>
  <c r="AU513" i="38" s="1"/>
  <c r="AJ513" i="38"/>
  <c r="AL513" i="38"/>
  <c r="S514" i="38"/>
  <c r="T514" i="38"/>
  <c r="U514" i="38"/>
  <c r="W514" i="38"/>
  <c r="X514" i="38"/>
  <c r="AB514" i="38"/>
  <c r="AC514" i="38"/>
  <c r="AG514" i="38"/>
  <c r="AI514" i="38"/>
  <c r="AL514" i="38"/>
  <c r="S515" i="38"/>
  <c r="T515" i="38"/>
  <c r="U515" i="38"/>
  <c r="AB515" i="38"/>
  <c r="AL515" i="38"/>
  <c r="S516" i="38"/>
  <c r="Z516" i="38" s="1"/>
  <c r="T516" i="38"/>
  <c r="U516" i="38"/>
  <c r="V516" i="38"/>
  <c r="W516" i="38"/>
  <c r="AD516" i="38"/>
  <c r="AE516" i="38"/>
  <c r="AH516" i="38"/>
  <c r="AZ516" i="38" s="1"/>
  <c r="AL516" i="38"/>
  <c r="S517" i="38"/>
  <c r="T517" i="38"/>
  <c r="U517" i="38"/>
  <c r="W517" i="38"/>
  <c r="AE517" i="38"/>
  <c r="AL517" i="38"/>
  <c r="S518" i="38"/>
  <c r="Y518" i="38" s="1"/>
  <c r="T518" i="38"/>
  <c r="U518" i="38"/>
  <c r="W518" i="38"/>
  <c r="X518" i="38"/>
  <c r="AA518" i="38"/>
  <c r="AB518" i="38"/>
  <c r="AC518" i="38"/>
  <c r="AF518" i="38"/>
  <c r="AU518" i="38" s="1"/>
  <c r="AG518" i="38"/>
  <c r="AI518" i="38"/>
  <c r="AL518" i="38"/>
  <c r="S519" i="38"/>
  <c r="AA519" i="38" s="1"/>
  <c r="T519" i="38"/>
  <c r="U519" i="38"/>
  <c r="W519" i="38"/>
  <c r="X519" i="38"/>
  <c r="AE519" i="38"/>
  <c r="AF519" i="38"/>
  <c r="AU519" i="38" s="1"/>
  <c r="AI519" i="38"/>
  <c r="AL519" i="38"/>
  <c r="S520" i="38"/>
  <c r="T520" i="38"/>
  <c r="U520" i="38"/>
  <c r="AA520" i="38"/>
  <c r="AL520" i="38"/>
  <c r="S521" i="38"/>
  <c r="T521" i="38"/>
  <c r="U521" i="38"/>
  <c r="V521" i="38"/>
  <c r="W521" i="38"/>
  <c r="X521" i="38"/>
  <c r="Y521" i="38"/>
  <c r="Z521" i="38"/>
  <c r="AA521" i="38"/>
  <c r="AB521" i="38"/>
  <c r="AC521" i="38"/>
  <c r="AD521" i="38"/>
  <c r="AE521" i="38"/>
  <c r="AF521" i="38"/>
  <c r="AU521" i="38" s="1"/>
  <c r="AG521" i="38"/>
  <c r="AH521" i="38"/>
  <c r="AZ521" i="38" s="1"/>
  <c r="AI521" i="38"/>
  <c r="AJ521" i="38"/>
  <c r="AL521" i="38"/>
  <c r="S522" i="38"/>
  <c r="AB522" i="38" s="1"/>
  <c r="T522" i="38"/>
  <c r="U522" i="38"/>
  <c r="X522" i="38"/>
  <c r="Y522" i="38"/>
  <c r="AC522" i="38"/>
  <c r="AE522" i="38"/>
  <c r="AF522" i="38"/>
  <c r="AU522" i="38" s="1"/>
  <c r="AI522" i="38"/>
  <c r="AJ522" i="38"/>
  <c r="AL522" i="38"/>
  <c r="S523" i="38"/>
  <c r="AF523" i="38" s="1"/>
  <c r="AU523" i="38" s="1"/>
  <c r="T523" i="38"/>
  <c r="U523" i="38"/>
  <c r="AB523" i="38"/>
  <c r="AJ523" i="38"/>
  <c r="AL523" i="38"/>
  <c r="S524" i="38"/>
  <c r="T524" i="38"/>
  <c r="U524" i="38"/>
  <c r="V524" i="38"/>
  <c r="W524" i="38"/>
  <c r="Z524" i="38"/>
  <c r="AA524" i="38"/>
  <c r="AD524" i="38"/>
  <c r="AE524" i="38"/>
  <c r="AH524" i="38"/>
  <c r="AZ524" i="38" s="1"/>
  <c r="AI524" i="38"/>
  <c r="AL524" i="38"/>
  <c r="S525" i="38"/>
  <c r="Y525" i="38" s="1"/>
  <c r="T525" i="38"/>
  <c r="U525" i="38"/>
  <c r="W525" i="38"/>
  <c r="X525" i="38"/>
  <c r="AA525" i="38"/>
  <c r="AB525" i="38"/>
  <c r="AE525" i="38"/>
  <c r="AF525" i="38"/>
  <c r="AU525" i="38" s="1"/>
  <c r="AI525" i="38"/>
  <c r="AJ525" i="38"/>
  <c r="AL525" i="38"/>
  <c r="S526" i="38"/>
  <c r="T526" i="38"/>
  <c r="U526" i="38"/>
  <c r="X526" i="38"/>
  <c r="AC526" i="38"/>
  <c r="AI526" i="38"/>
  <c r="AL526" i="38"/>
  <c r="S527" i="38"/>
  <c r="AA527" i="38" s="1"/>
  <c r="T527" i="38"/>
  <c r="U527" i="38"/>
  <c r="X527" i="38"/>
  <c r="AF527" i="38"/>
  <c r="AU527" i="38" s="1"/>
  <c r="AL527" i="38"/>
  <c r="S528" i="38"/>
  <c r="AE528" i="38" s="1"/>
  <c r="T528" i="38"/>
  <c r="U528" i="38"/>
  <c r="W528" i="38"/>
  <c r="AA528" i="38"/>
  <c r="AL528" i="38"/>
  <c r="S529" i="38"/>
  <c r="X529" i="38" s="1"/>
  <c r="T529" i="38"/>
  <c r="U529" i="38"/>
  <c r="V529" i="38"/>
  <c r="W529" i="38"/>
  <c r="Y529" i="38"/>
  <c r="Z529" i="38"/>
  <c r="AA529" i="38"/>
  <c r="AC529" i="38"/>
  <c r="AD529" i="38"/>
  <c r="AE529" i="38"/>
  <c r="AG529" i="38"/>
  <c r="AH529" i="38"/>
  <c r="AZ529" i="38" s="1"/>
  <c r="AI529" i="38"/>
  <c r="AL529" i="38"/>
  <c r="S530" i="38"/>
  <c r="T530" i="38"/>
  <c r="U530" i="38"/>
  <c r="W530" i="38"/>
  <c r="X530" i="38"/>
  <c r="Y530" i="38"/>
  <c r="AA530" i="38"/>
  <c r="AB530" i="38"/>
  <c r="AC530" i="38"/>
  <c r="AE530" i="38"/>
  <c r="AF530" i="38"/>
  <c r="AU530" i="38" s="1"/>
  <c r="AG530" i="38"/>
  <c r="AI530" i="38"/>
  <c r="AJ530" i="38"/>
  <c r="AL530" i="38"/>
  <c r="S531" i="38"/>
  <c r="T531" i="38"/>
  <c r="U531" i="38"/>
  <c r="X531" i="38"/>
  <c r="AB531" i="38"/>
  <c r="AF531" i="38"/>
  <c r="AU531" i="38" s="1"/>
  <c r="AJ531" i="38"/>
  <c r="AL531" i="38"/>
  <c r="S532" i="38"/>
  <c r="T532" i="38"/>
  <c r="U532" i="38"/>
  <c r="V532" i="38"/>
  <c r="W532" i="38"/>
  <c r="Z532" i="38"/>
  <c r="AD532" i="38"/>
  <c r="AE532" i="38"/>
  <c r="AH532" i="38"/>
  <c r="AZ532" i="38" s="1"/>
  <c r="AL532" i="38"/>
  <c r="S533" i="38"/>
  <c r="T533" i="38"/>
  <c r="U533" i="38"/>
  <c r="V533" i="38"/>
  <c r="W533" i="38"/>
  <c r="Y533" i="38"/>
  <c r="Z533" i="38"/>
  <c r="AA533" i="38"/>
  <c r="AC533" i="38"/>
  <c r="AD533" i="38"/>
  <c r="AE533" i="38"/>
  <c r="AG533" i="38"/>
  <c r="AH533" i="38"/>
  <c r="AZ533" i="38" s="1"/>
  <c r="AI533" i="38"/>
  <c r="AL533" i="38"/>
  <c r="S534" i="38"/>
  <c r="T534" i="38"/>
  <c r="U534" i="38"/>
  <c r="W534" i="38"/>
  <c r="X534" i="38"/>
  <c r="Y534" i="38"/>
  <c r="AA534" i="38"/>
  <c r="AB534" i="38"/>
  <c r="AC534" i="38"/>
  <c r="AE534" i="38"/>
  <c r="AF534" i="38"/>
  <c r="AU534" i="38" s="1"/>
  <c r="AG534" i="38"/>
  <c r="AI534" i="38"/>
  <c r="AJ534" i="38"/>
  <c r="AL534" i="38"/>
  <c r="S535" i="38"/>
  <c r="T535" i="38"/>
  <c r="U535" i="38"/>
  <c r="W535" i="38"/>
  <c r="X535" i="38"/>
  <c r="AA535" i="38"/>
  <c r="AE535" i="38"/>
  <c r="AF535" i="38"/>
  <c r="AU535" i="38" s="1"/>
  <c r="AI535" i="38"/>
  <c r="AL535" i="38"/>
  <c r="S536" i="38"/>
  <c r="T536" i="38"/>
  <c r="U536" i="38"/>
  <c r="W536" i="38"/>
  <c r="AA536" i="38"/>
  <c r="AI536" i="38"/>
  <c r="AL536" i="38"/>
  <c r="S537" i="38"/>
  <c r="T537" i="38"/>
  <c r="U537" i="38"/>
  <c r="V537" i="38"/>
  <c r="W537" i="38"/>
  <c r="X537" i="38"/>
  <c r="Y537" i="38"/>
  <c r="Z537" i="38"/>
  <c r="AA537" i="38"/>
  <c r="AB537" i="38"/>
  <c r="AC537" i="38"/>
  <c r="AD537" i="38"/>
  <c r="AE537" i="38"/>
  <c r="AF537" i="38"/>
  <c r="AU537" i="38" s="1"/>
  <c r="AG537" i="38"/>
  <c r="AH537" i="38"/>
  <c r="AZ537" i="38" s="1"/>
  <c r="AI537" i="38"/>
  <c r="AJ537" i="38"/>
  <c r="AL537" i="38"/>
  <c r="S538" i="38"/>
  <c r="AA538" i="38" s="1"/>
  <c r="T538" i="38"/>
  <c r="U538" i="38"/>
  <c r="X538" i="38"/>
  <c r="Y538" i="38"/>
  <c r="AC538" i="38"/>
  <c r="AE538" i="38"/>
  <c r="AI538" i="38"/>
  <c r="AJ538" i="38"/>
  <c r="AL538" i="38"/>
  <c r="S539" i="38"/>
  <c r="AB539" i="38" s="1"/>
  <c r="T539" i="38"/>
  <c r="U539" i="38"/>
  <c r="AF539" i="38"/>
  <c r="AU539" i="38" s="1"/>
  <c r="AL539" i="38"/>
  <c r="S540" i="38"/>
  <c r="Z540" i="38" s="1"/>
  <c r="T540" i="38"/>
  <c r="U540" i="38"/>
  <c r="V540" i="38"/>
  <c r="W540" i="38"/>
  <c r="AA540" i="38"/>
  <c r="AD540" i="38"/>
  <c r="AE540" i="38"/>
  <c r="AI540" i="38"/>
  <c r="AL540" i="38"/>
  <c r="S541" i="38"/>
  <c r="T541" i="38"/>
  <c r="U541" i="38"/>
  <c r="V541" i="38"/>
  <c r="W541" i="38"/>
  <c r="X541" i="38"/>
  <c r="Y541" i="38"/>
  <c r="Z541" i="38"/>
  <c r="AA541" i="38"/>
  <c r="AB541" i="38"/>
  <c r="AC541" i="38"/>
  <c r="AD541" i="38"/>
  <c r="AE541" i="38"/>
  <c r="AF541" i="38"/>
  <c r="AU541" i="38" s="1"/>
  <c r="AG541" i="38"/>
  <c r="AH541" i="38"/>
  <c r="AZ541" i="38" s="1"/>
  <c r="AI541" i="38"/>
  <c r="AJ541" i="38"/>
  <c r="AL541" i="38"/>
  <c r="S542" i="38"/>
  <c r="T542" i="38"/>
  <c r="U542" i="38"/>
  <c r="X542" i="38"/>
  <c r="Y542" i="38"/>
  <c r="AC542" i="38"/>
  <c r="AE542" i="38"/>
  <c r="AI542" i="38"/>
  <c r="AJ542" i="38"/>
  <c r="AL542" i="38"/>
  <c r="S543" i="38"/>
  <c r="AB543" i="38" s="1"/>
  <c r="T543" i="38"/>
  <c r="U543" i="38"/>
  <c r="X543" i="38"/>
  <c r="AA543" i="38"/>
  <c r="AF543" i="38"/>
  <c r="AU543" i="38" s="1"/>
  <c r="AI543" i="38"/>
  <c r="AL543" i="38"/>
  <c r="S544" i="38"/>
  <c r="T544" i="38"/>
  <c r="U544" i="38"/>
  <c r="AE544" i="38"/>
  <c r="AL544" i="38"/>
  <c r="S545" i="38"/>
  <c r="Y545" i="38" s="1"/>
  <c r="T545" i="38"/>
  <c r="U545" i="38"/>
  <c r="W545" i="38"/>
  <c r="X545" i="38"/>
  <c r="AA545" i="38"/>
  <c r="AB545" i="38"/>
  <c r="AE545" i="38"/>
  <c r="AF545" i="38"/>
  <c r="AU545" i="38" s="1"/>
  <c r="AI545" i="38"/>
  <c r="AJ545" i="38"/>
  <c r="AL545" i="38"/>
  <c r="S546" i="38"/>
  <c r="Y546" i="38" s="1"/>
  <c r="T546" i="38"/>
  <c r="U546" i="38"/>
  <c r="X546" i="38"/>
  <c r="AC546" i="38"/>
  <c r="AI546" i="38"/>
  <c r="AL546" i="38"/>
  <c r="S547" i="38"/>
  <c r="AB547" i="38" s="1"/>
  <c r="T547" i="38"/>
  <c r="U547" i="38"/>
  <c r="AL547" i="38"/>
  <c r="S548" i="38"/>
  <c r="Z548" i="38" s="1"/>
  <c r="T548" i="38"/>
  <c r="U548" i="38"/>
  <c r="V548" i="38"/>
  <c r="W548" i="38"/>
  <c r="AD548" i="38"/>
  <c r="AE548" i="38"/>
  <c r="AH548" i="38"/>
  <c r="AZ548" i="38" s="1"/>
  <c r="AL548" i="38"/>
  <c r="S549" i="38"/>
  <c r="X549" i="38" s="1"/>
  <c r="T549" i="38"/>
  <c r="U549" i="38"/>
  <c r="W549" i="38"/>
  <c r="AA549" i="38"/>
  <c r="AE549" i="38"/>
  <c r="AI549" i="38"/>
  <c r="AL549" i="38"/>
  <c r="S550" i="38"/>
  <c r="Y550" i="38" s="1"/>
  <c r="T550" i="38"/>
  <c r="U550" i="38"/>
  <c r="W550" i="38"/>
  <c r="X550" i="38"/>
  <c r="AA550" i="38"/>
  <c r="AB550" i="38"/>
  <c r="AC550" i="38"/>
  <c r="AF550" i="38"/>
  <c r="AU550" i="38" s="1"/>
  <c r="AG550" i="38"/>
  <c r="AI550" i="38"/>
  <c r="AL550" i="38"/>
  <c r="S551" i="38"/>
  <c r="AA551" i="38" s="1"/>
  <c r="T551" i="38"/>
  <c r="U551" i="38"/>
  <c r="W551" i="38"/>
  <c r="X551" i="38"/>
  <c r="AE551" i="38"/>
  <c r="AF551" i="38"/>
  <c r="AU551" i="38" s="1"/>
  <c r="AI551" i="38"/>
  <c r="AL551" i="38"/>
  <c r="S552" i="38"/>
  <c r="T552" i="38"/>
  <c r="U552" i="38"/>
  <c r="AL552" i="38"/>
  <c r="S553" i="38"/>
  <c r="T553" i="38"/>
  <c r="U553" i="38"/>
  <c r="V553" i="38"/>
  <c r="W553" i="38"/>
  <c r="X553" i="38"/>
  <c r="Y553" i="38"/>
  <c r="Z553" i="38"/>
  <c r="AA553" i="38"/>
  <c r="AB553" i="38"/>
  <c r="AC553" i="38"/>
  <c r="AD553" i="38"/>
  <c r="AE553" i="38"/>
  <c r="AF553" i="38"/>
  <c r="AU553" i="38" s="1"/>
  <c r="AG553" i="38"/>
  <c r="AH553" i="38"/>
  <c r="AZ553" i="38" s="1"/>
  <c r="AI553" i="38"/>
  <c r="AJ553" i="38"/>
  <c r="AL553" i="38"/>
  <c r="S554" i="38"/>
  <c r="AA554" i="38" s="1"/>
  <c r="T554" i="38"/>
  <c r="U554" i="38"/>
  <c r="X554" i="38"/>
  <c r="Y554" i="38"/>
  <c r="AC554" i="38"/>
  <c r="AE554" i="38"/>
  <c r="AI554" i="38"/>
  <c r="AJ554" i="38"/>
  <c r="AL554" i="38"/>
  <c r="S555" i="38"/>
  <c r="AF555" i="38" s="1"/>
  <c r="AU555" i="38" s="1"/>
  <c r="T555" i="38"/>
  <c r="U555" i="38"/>
  <c r="AB555" i="38"/>
  <c r="AJ555" i="38"/>
  <c r="AL555" i="38"/>
  <c r="S556" i="38"/>
  <c r="T556" i="38"/>
  <c r="U556" i="38"/>
  <c r="V556" i="38"/>
  <c r="W556" i="38"/>
  <c r="Z556" i="38"/>
  <c r="AA556" i="38"/>
  <c r="AD556" i="38"/>
  <c r="AE556" i="38"/>
  <c r="AH556" i="38"/>
  <c r="AZ556" i="38" s="1"/>
  <c r="AI556" i="38"/>
  <c r="AL556" i="38"/>
  <c r="S557" i="38"/>
  <c r="Y557" i="38" s="1"/>
  <c r="T557" i="38"/>
  <c r="U557" i="38"/>
  <c r="W557" i="38"/>
  <c r="X557" i="38"/>
  <c r="AA557" i="38"/>
  <c r="AB557" i="38"/>
  <c r="AE557" i="38"/>
  <c r="AF557" i="38"/>
  <c r="AU557" i="38" s="1"/>
  <c r="AI557" i="38"/>
  <c r="AJ557" i="38"/>
  <c r="AL557" i="38"/>
  <c r="S558" i="38"/>
  <c r="T558" i="38"/>
  <c r="U558" i="38"/>
  <c r="X558" i="38"/>
  <c r="AC558" i="38"/>
  <c r="AI558" i="38"/>
  <c r="AL558" i="38"/>
  <c r="S559" i="38"/>
  <c r="AA559" i="38" s="1"/>
  <c r="T559" i="38"/>
  <c r="U559" i="38"/>
  <c r="X559" i="38"/>
  <c r="AF559" i="38"/>
  <c r="AU559" i="38" s="1"/>
  <c r="AL559" i="38"/>
  <c r="S560" i="38"/>
  <c r="AE560" i="38" s="1"/>
  <c r="T560" i="38"/>
  <c r="U560" i="38"/>
  <c r="W560" i="38"/>
  <c r="AA560" i="38"/>
  <c r="AL560" i="38"/>
  <c r="S561" i="38"/>
  <c r="X561" i="38" s="1"/>
  <c r="T561" i="38"/>
  <c r="U561" i="38"/>
  <c r="V561" i="38"/>
  <c r="W561" i="38"/>
  <c r="Y561" i="38"/>
  <c r="Z561" i="38"/>
  <c r="AA561" i="38"/>
  <c r="AC561" i="38"/>
  <c r="AD561" i="38"/>
  <c r="AE561" i="38"/>
  <c r="AG561" i="38"/>
  <c r="AH561" i="38"/>
  <c r="AZ561" i="38" s="1"/>
  <c r="AI561" i="38"/>
  <c r="AL561" i="38"/>
  <c r="S562" i="38"/>
  <c r="T562" i="38"/>
  <c r="U562" i="38"/>
  <c r="W562" i="38"/>
  <c r="X562" i="38"/>
  <c r="Y562" i="38"/>
  <c r="AA562" i="38"/>
  <c r="AB562" i="38"/>
  <c r="AC562" i="38"/>
  <c r="AE562" i="38"/>
  <c r="AF562" i="38"/>
  <c r="AU562" i="38" s="1"/>
  <c r="AG562" i="38"/>
  <c r="AI562" i="38"/>
  <c r="AJ562" i="38"/>
  <c r="AL562" i="38"/>
  <c r="S563" i="38"/>
  <c r="T563" i="38"/>
  <c r="U563" i="38"/>
  <c r="X563" i="38"/>
  <c r="AB563" i="38"/>
  <c r="AF563" i="38"/>
  <c r="AU563" i="38" s="1"/>
  <c r="AJ563" i="38"/>
  <c r="AL563" i="38"/>
  <c r="S564" i="38"/>
  <c r="T564" i="38"/>
  <c r="U564" i="38"/>
  <c r="V564" i="38"/>
  <c r="W564" i="38"/>
  <c r="Z564" i="38"/>
  <c r="AD564" i="38"/>
  <c r="AE564" i="38"/>
  <c r="AH564" i="38"/>
  <c r="AZ564" i="38" s="1"/>
  <c r="AL564" i="38"/>
  <c r="S565" i="38"/>
  <c r="T565" i="38"/>
  <c r="U565" i="38"/>
  <c r="V565" i="38"/>
  <c r="W565" i="38"/>
  <c r="Y565" i="38"/>
  <c r="Z565" i="38"/>
  <c r="AA565" i="38"/>
  <c r="AC565" i="38"/>
  <c r="AD565" i="38"/>
  <c r="AE565" i="38"/>
  <c r="AG565" i="38"/>
  <c r="AH565" i="38"/>
  <c r="AZ565" i="38" s="1"/>
  <c r="AI565" i="38"/>
  <c r="AL565" i="38"/>
  <c r="S566" i="38"/>
  <c r="T566" i="38"/>
  <c r="U566" i="38"/>
  <c r="W566" i="38"/>
  <c r="X566" i="38"/>
  <c r="Y566" i="38"/>
  <c r="AA566" i="38"/>
  <c r="AB566" i="38"/>
  <c r="AC566" i="38"/>
  <c r="AE566" i="38"/>
  <c r="AF566" i="38"/>
  <c r="AU566" i="38" s="1"/>
  <c r="AG566" i="38"/>
  <c r="AI566" i="38"/>
  <c r="AJ566" i="38"/>
  <c r="AL566" i="38"/>
  <c r="S567" i="38"/>
  <c r="T567" i="38"/>
  <c r="U567" i="38"/>
  <c r="W567" i="38"/>
  <c r="X567" i="38"/>
  <c r="AA567" i="38"/>
  <c r="AE567" i="38"/>
  <c r="AF567" i="38"/>
  <c r="AU567" i="38" s="1"/>
  <c r="AI567" i="38"/>
  <c r="AL567" i="38"/>
  <c r="S568" i="38"/>
  <c r="T568" i="38"/>
  <c r="U568" i="38"/>
  <c r="AA568" i="38"/>
  <c r="AE568" i="38"/>
  <c r="AL568" i="38"/>
  <c r="S569" i="38"/>
  <c r="X569" i="38" s="1"/>
  <c r="T569" i="38"/>
  <c r="U569" i="38"/>
  <c r="V569" i="38"/>
  <c r="W569" i="38"/>
  <c r="Y569" i="38"/>
  <c r="Z569" i="38"/>
  <c r="AA569" i="38"/>
  <c r="AC569" i="38"/>
  <c r="AD569" i="38"/>
  <c r="AE569" i="38"/>
  <c r="AG569" i="38"/>
  <c r="AH569" i="38"/>
  <c r="AZ569" i="38" s="1"/>
  <c r="AI569" i="38"/>
  <c r="AL569" i="38"/>
  <c r="S570" i="38"/>
  <c r="T570" i="38"/>
  <c r="U570" i="38"/>
  <c r="W570" i="38"/>
  <c r="X570" i="38"/>
  <c r="Y570" i="38"/>
  <c r="AA570" i="38"/>
  <c r="AB570" i="38"/>
  <c r="AC570" i="38"/>
  <c r="AE570" i="38"/>
  <c r="AF570" i="38"/>
  <c r="AU570" i="38" s="1"/>
  <c r="AG570" i="38"/>
  <c r="AI570" i="38"/>
  <c r="AJ570" i="38"/>
  <c r="AL570" i="38"/>
  <c r="S571" i="38"/>
  <c r="T571" i="38"/>
  <c r="U571" i="38"/>
  <c r="AB571" i="38"/>
  <c r="AF571" i="38"/>
  <c r="AU571" i="38" s="1"/>
  <c r="AL571" i="38"/>
  <c r="S572" i="38"/>
  <c r="T572" i="38"/>
  <c r="U572" i="38"/>
  <c r="W572" i="38"/>
  <c r="AE572" i="38"/>
  <c r="AL572" i="38"/>
  <c r="S573" i="38"/>
  <c r="X573" i="38" s="1"/>
  <c r="T573" i="38"/>
  <c r="U573" i="38"/>
  <c r="V573" i="38"/>
  <c r="W573" i="38"/>
  <c r="Y573" i="38"/>
  <c r="Z573" i="38"/>
  <c r="AA573" i="38"/>
  <c r="AC573" i="38"/>
  <c r="AD573" i="38"/>
  <c r="AE573" i="38"/>
  <c r="AG573" i="38"/>
  <c r="AH573" i="38"/>
  <c r="AZ573" i="38" s="1"/>
  <c r="AI573" i="38"/>
  <c r="AL573" i="38"/>
  <c r="S574" i="38"/>
  <c r="T574" i="38"/>
  <c r="U574" i="38"/>
  <c r="W574" i="38"/>
  <c r="X574" i="38"/>
  <c r="Y574" i="38"/>
  <c r="AA574" i="38"/>
  <c r="AB574" i="38"/>
  <c r="AC574" i="38"/>
  <c r="AE574" i="38"/>
  <c r="AF574" i="38"/>
  <c r="AU574" i="38" s="1"/>
  <c r="AG574" i="38"/>
  <c r="AI574" i="38"/>
  <c r="AJ574" i="38"/>
  <c r="AL574" i="38"/>
  <c r="S575" i="38"/>
  <c r="T575" i="38"/>
  <c r="U575" i="38"/>
  <c r="W575" i="38"/>
  <c r="X575" i="38"/>
  <c r="AA575" i="38"/>
  <c r="AB575" i="38"/>
  <c r="AE575" i="38"/>
  <c r="AF575" i="38"/>
  <c r="AU575" i="38" s="1"/>
  <c r="AI575" i="38"/>
  <c r="AJ575" i="38"/>
  <c r="AL575" i="38"/>
  <c r="S576" i="38"/>
  <c r="T576" i="38"/>
  <c r="U576" i="38"/>
  <c r="AE576" i="38"/>
  <c r="AL576" i="38"/>
  <c r="S577" i="38"/>
  <c r="T577" i="38"/>
  <c r="U577" i="38"/>
  <c r="V577" i="38"/>
  <c r="W577" i="38"/>
  <c r="X577" i="38"/>
  <c r="Y577" i="38"/>
  <c r="Z577" i="38"/>
  <c r="AA577" i="38"/>
  <c r="AB577" i="38"/>
  <c r="AC577" i="38"/>
  <c r="AD577" i="38"/>
  <c r="AE577" i="38"/>
  <c r="AF577" i="38"/>
  <c r="AU577" i="38" s="1"/>
  <c r="AG577" i="38"/>
  <c r="AH577" i="38"/>
  <c r="AZ577" i="38" s="1"/>
  <c r="AI577" i="38"/>
  <c r="AJ577" i="38"/>
  <c r="AL577" i="38"/>
  <c r="S578" i="38"/>
  <c r="AA578" i="38" s="1"/>
  <c r="T578" i="38"/>
  <c r="U578" i="38"/>
  <c r="X578" i="38"/>
  <c r="Y578" i="38"/>
  <c r="AC578" i="38"/>
  <c r="AE578" i="38"/>
  <c r="AI578" i="38"/>
  <c r="AJ578" i="38"/>
  <c r="AL578" i="38"/>
  <c r="S579" i="38"/>
  <c r="AB579" i="38" s="1"/>
  <c r="T579" i="38"/>
  <c r="U579" i="38"/>
  <c r="AL579" i="38"/>
  <c r="S580" i="38"/>
  <c r="Z580" i="38" s="1"/>
  <c r="T580" i="38"/>
  <c r="U580" i="38"/>
  <c r="W580" i="38"/>
  <c r="AH580" i="38"/>
  <c r="AZ580" i="38" s="1"/>
  <c r="AL580" i="38"/>
  <c r="S581" i="38"/>
  <c r="Y581" i="38" s="1"/>
  <c r="T581" i="38"/>
  <c r="U581" i="38"/>
  <c r="W581" i="38"/>
  <c r="X581" i="38"/>
  <c r="AA581" i="38"/>
  <c r="AB581" i="38"/>
  <c r="AE581" i="38"/>
  <c r="AF581" i="38"/>
  <c r="AU581" i="38" s="1"/>
  <c r="AI581" i="38"/>
  <c r="AJ581" i="38"/>
  <c r="AL581" i="38"/>
  <c r="S582" i="38"/>
  <c r="T582" i="38"/>
  <c r="U582" i="38"/>
  <c r="X582" i="38"/>
  <c r="AC582" i="38"/>
  <c r="AI582" i="38"/>
  <c r="AL582" i="38"/>
  <c r="S583" i="38"/>
  <c r="AA583" i="38" s="1"/>
  <c r="T583" i="38"/>
  <c r="U583" i="38"/>
  <c r="X583" i="38"/>
  <c r="AI583" i="38"/>
  <c r="AL583" i="38"/>
  <c r="S584" i="38"/>
  <c r="AA584" i="38" s="1"/>
  <c r="T584" i="38"/>
  <c r="U584" i="38"/>
  <c r="AL584" i="38"/>
  <c r="S585" i="38"/>
  <c r="X585" i="38" s="1"/>
  <c r="T585" i="38"/>
  <c r="U585" i="38"/>
  <c r="V585" i="38"/>
  <c r="W585" i="38"/>
  <c r="Y585" i="38"/>
  <c r="Z585" i="38"/>
  <c r="AA585" i="38"/>
  <c r="AC585" i="38"/>
  <c r="AD585" i="38"/>
  <c r="AE585" i="38"/>
  <c r="AG585" i="38"/>
  <c r="AH585" i="38"/>
  <c r="AZ585" i="38" s="1"/>
  <c r="AI585" i="38"/>
  <c r="AL585" i="38"/>
  <c r="S586" i="38"/>
  <c r="T586" i="38"/>
  <c r="U586" i="38"/>
  <c r="W586" i="38"/>
  <c r="X586" i="38"/>
  <c r="Y586" i="38"/>
  <c r="AA586" i="38"/>
  <c r="AB586" i="38"/>
  <c r="AC586" i="38"/>
  <c r="AE586" i="38"/>
  <c r="AF586" i="38"/>
  <c r="AU586" i="38" s="1"/>
  <c r="AG586" i="38"/>
  <c r="AI586" i="38"/>
  <c r="AJ586" i="38"/>
  <c r="AL586" i="38"/>
  <c r="S587" i="38"/>
  <c r="AF587" i="38" s="1"/>
  <c r="AU587" i="38" s="1"/>
  <c r="T587" i="38"/>
  <c r="U587" i="38"/>
  <c r="X587" i="38"/>
  <c r="AB587" i="38"/>
  <c r="AJ587" i="38"/>
  <c r="AL587" i="38"/>
  <c r="S588" i="38"/>
  <c r="T588" i="38"/>
  <c r="U588" i="38"/>
  <c r="V588" i="38"/>
  <c r="W588" i="38"/>
  <c r="AA588" i="38"/>
  <c r="AD588" i="38"/>
  <c r="AE588" i="38"/>
  <c r="AI588" i="38"/>
  <c r="AL588" i="38"/>
  <c r="S589" i="38"/>
  <c r="T589" i="38"/>
  <c r="U589" i="38"/>
  <c r="V589" i="38"/>
  <c r="W589" i="38"/>
  <c r="X589" i="38"/>
  <c r="Y589" i="38"/>
  <c r="Z589" i="38"/>
  <c r="AA589" i="38"/>
  <c r="AB589" i="38"/>
  <c r="AC589" i="38"/>
  <c r="AD589" i="38"/>
  <c r="AE589" i="38"/>
  <c r="AF589" i="38"/>
  <c r="AU589" i="38" s="1"/>
  <c r="AG589" i="38"/>
  <c r="AH589" i="38"/>
  <c r="AZ589" i="38" s="1"/>
  <c r="AI589" i="38"/>
  <c r="AJ589" i="38"/>
  <c r="AL589" i="38"/>
  <c r="S590" i="38"/>
  <c r="T590" i="38"/>
  <c r="U590" i="38"/>
  <c r="X590" i="38"/>
  <c r="Y590" i="38"/>
  <c r="AC590" i="38"/>
  <c r="AE590" i="38"/>
  <c r="AI590" i="38"/>
  <c r="AJ590" i="38"/>
  <c r="AL590" i="38"/>
  <c r="S591" i="38"/>
  <c r="AB591" i="38" s="1"/>
  <c r="T591" i="38"/>
  <c r="U591" i="38"/>
  <c r="X591" i="38"/>
  <c r="AA591" i="38"/>
  <c r="AF591" i="38"/>
  <c r="AU591" i="38" s="1"/>
  <c r="AI591" i="38"/>
  <c r="AL591" i="38"/>
  <c r="S592" i="38"/>
  <c r="AE592" i="38" s="1"/>
  <c r="T592" i="38"/>
  <c r="U592" i="38"/>
  <c r="AA592" i="38"/>
  <c r="AL592" i="38"/>
  <c r="S593" i="38"/>
  <c r="X593" i="38" s="1"/>
  <c r="T593" i="38"/>
  <c r="U593" i="38"/>
  <c r="W593" i="38"/>
  <c r="AA593" i="38"/>
  <c r="AE593" i="38"/>
  <c r="AI593" i="38"/>
  <c r="AL593" i="38"/>
  <c r="S594" i="38"/>
  <c r="Y594" i="38" s="1"/>
  <c r="T594" i="38"/>
  <c r="U594" i="38"/>
  <c r="W594" i="38"/>
  <c r="X594" i="38"/>
  <c r="AA594" i="38"/>
  <c r="AB594" i="38"/>
  <c r="AC594" i="38"/>
  <c r="AF594" i="38"/>
  <c r="AU594" i="38" s="1"/>
  <c r="AG594" i="38"/>
  <c r="AI594" i="38"/>
  <c r="AL594" i="38"/>
  <c r="S595" i="38"/>
  <c r="AF595" i="38" s="1"/>
  <c r="AU595" i="38" s="1"/>
  <c r="T595" i="38"/>
  <c r="U595" i="38"/>
  <c r="X595" i="38"/>
  <c r="AB595" i="38"/>
  <c r="AJ595" i="38"/>
  <c r="AL595" i="38"/>
  <c r="S596" i="38"/>
  <c r="Z596" i="38" s="1"/>
  <c r="T596" i="38"/>
  <c r="U596" i="38"/>
  <c r="V596" i="38"/>
  <c r="W596" i="38"/>
  <c r="AD596" i="38"/>
  <c r="AE596" i="38"/>
  <c r="AH596" i="38"/>
  <c r="AZ596" i="38" s="1"/>
  <c r="AL596" i="38"/>
  <c r="S597" i="38"/>
  <c r="X597" i="38" s="1"/>
  <c r="T597" i="38"/>
  <c r="U597" i="38"/>
  <c r="W597" i="38"/>
  <c r="AA597" i="38"/>
  <c r="AE597" i="38"/>
  <c r="AI597" i="38"/>
  <c r="AL597" i="38"/>
  <c r="S598" i="38"/>
  <c r="Y598" i="38" s="1"/>
  <c r="T598" i="38"/>
  <c r="U598" i="38"/>
  <c r="W598" i="38"/>
  <c r="X598" i="38"/>
  <c r="AA598" i="38"/>
  <c r="AB598" i="38"/>
  <c r="AC598" i="38"/>
  <c r="AF598" i="38"/>
  <c r="AU598" i="38" s="1"/>
  <c r="AG598" i="38"/>
  <c r="AI598" i="38"/>
  <c r="AL598" i="38"/>
  <c r="S599" i="38"/>
  <c r="AA599" i="38" s="1"/>
  <c r="T599" i="38"/>
  <c r="U599" i="38"/>
  <c r="W599" i="38"/>
  <c r="X599" i="38"/>
  <c r="AE599" i="38"/>
  <c r="AF599" i="38"/>
  <c r="AU599" i="38" s="1"/>
  <c r="AI599" i="38"/>
  <c r="AL599" i="38"/>
  <c r="S600" i="38"/>
  <c r="T600" i="38"/>
  <c r="U600" i="38"/>
  <c r="AL600" i="38"/>
  <c r="S601" i="38"/>
  <c r="X601" i="38" s="1"/>
  <c r="T601" i="38"/>
  <c r="U601" i="38"/>
  <c r="V601" i="38"/>
  <c r="W601" i="38"/>
  <c r="Y601" i="38"/>
  <c r="Z601" i="38"/>
  <c r="AA601" i="38"/>
  <c r="AC601" i="38"/>
  <c r="AD601" i="38"/>
  <c r="AE601" i="38"/>
  <c r="AG601" i="38"/>
  <c r="AH601" i="38"/>
  <c r="AZ601" i="38" s="1"/>
  <c r="AI601" i="38"/>
  <c r="AL601" i="38"/>
  <c r="S602" i="38"/>
  <c r="T602" i="38"/>
  <c r="U602" i="38"/>
  <c r="W602" i="38"/>
  <c r="X602" i="38"/>
  <c r="Y602" i="38"/>
  <c r="AA602" i="38"/>
  <c r="AB602" i="38"/>
  <c r="AC602" i="38"/>
  <c r="AE602" i="38"/>
  <c r="AF602" i="38"/>
  <c r="AU602" i="38" s="1"/>
  <c r="AG602" i="38"/>
  <c r="AI602" i="38"/>
  <c r="AJ602" i="38"/>
  <c r="AL602" i="38"/>
  <c r="S603" i="38"/>
  <c r="T603" i="38"/>
  <c r="U603" i="38"/>
  <c r="AB603" i="38"/>
  <c r="AF603" i="38"/>
  <c r="AU603" i="38" s="1"/>
  <c r="AL603" i="38"/>
  <c r="S604" i="38"/>
  <c r="T604" i="38"/>
  <c r="U604" i="38"/>
  <c r="W604" i="38"/>
  <c r="AE604" i="38"/>
  <c r="AL604" i="38"/>
  <c r="S605" i="38"/>
  <c r="X605" i="38" s="1"/>
  <c r="T605" i="38"/>
  <c r="U605" i="38"/>
  <c r="V605" i="38"/>
  <c r="W605" i="38"/>
  <c r="Y605" i="38"/>
  <c r="Z605" i="38"/>
  <c r="AA605" i="38"/>
  <c r="AC605" i="38"/>
  <c r="AD605" i="38"/>
  <c r="AE605" i="38"/>
  <c r="AG605" i="38"/>
  <c r="AH605" i="38"/>
  <c r="AZ605" i="38" s="1"/>
  <c r="AI605" i="38"/>
  <c r="AL605" i="38"/>
  <c r="S606" i="38"/>
  <c r="T606" i="38"/>
  <c r="U606" i="38"/>
  <c r="W606" i="38"/>
  <c r="X606" i="38"/>
  <c r="Y606" i="38"/>
  <c r="AA606" i="38"/>
  <c r="AB606" i="38"/>
  <c r="AC606" i="38"/>
  <c r="AE606" i="38"/>
  <c r="AF606" i="38"/>
  <c r="AU606" i="38" s="1"/>
  <c r="AG606" i="38"/>
  <c r="AI606" i="38"/>
  <c r="AJ606" i="38"/>
  <c r="AL606" i="38"/>
  <c r="S607" i="38"/>
  <c r="T607" i="38"/>
  <c r="U607" i="38"/>
  <c r="W607" i="38"/>
  <c r="X607" i="38"/>
  <c r="AA607" i="38"/>
  <c r="AB607" i="38"/>
  <c r="AE607" i="38"/>
  <c r="AF607" i="38"/>
  <c r="AU607" i="38" s="1"/>
  <c r="AI607" i="38"/>
  <c r="AJ607" i="38"/>
  <c r="AL607" i="38"/>
  <c r="S608" i="38"/>
  <c r="T608" i="38"/>
  <c r="U608" i="38"/>
  <c r="AE608" i="38"/>
  <c r="AL608" i="38"/>
  <c r="S609" i="38"/>
  <c r="T609" i="38"/>
  <c r="U609" i="38"/>
  <c r="V609" i="38"/>
  <c r="W609" i="38"/>
  <c r="X609" i="38"/>
  <c r="Y609" i="38"/>
  <c r="Z609" i="38"/>
  <c r="AA609" i="38"/>
  <c r="AB609" i="38"/>
  <c r="AC609" i="38"/>
  <c r="AD609" i="38"/>
  <c r="AE609" i="38"/>
  <c r="AF609" i="38"/>
  <c r="AU609" i="38" s="1"/>
  <c r="AG609" i="38"/>
  <c r="AH609" i="38"/>
  <c r="AZ609" i="38" s="1"/>
  <c r="AI609" i="38"/>
  <c r="AJ609" i="38"/>
  <c r="AL609" i="38"/>
  <c r="S610" i="38"/>
  <c r="AA610" i="38" s="1"/>
  <c r="T610" i="38"/>
  <c r="U610" i="38"/>
  <c r="X610" i="38"/>
  <c r="Y610" i="38"/>
  <c r="AC610" i="38"/>
  <c r="AE610" i="38"/>
  <c r="AI610" i="38"/>
  <c r="AJ610" i="38"/>
  <c r="AL610" i="38"/>
  <c r="S611" i="38"/>
  <c r="AB611" i="38" s="1"/>
  <c r="T611" i="38"/>
  <c r="U611" i="38"/>
  <c r="AL611" i="38"/>
  <c r="S612" i="38"/>
  <c r="T612" i="38"/>
  <c r="U612" i="38"/>
  <c r="W612" i="38"/>
  <c r="AH612" i="38"/>
  <c r="AZ612" i="38" s="1"/>
  <c r="AL612" i="38"/>
  <c r="S613" i="38"/>
  <c r="Y613" i="38" s="1"/>
  <c r="T613" i="38"/>
  <c r="U613" i="38"/>
  <c r="W613" i="38"/>
  <c r="X613" i="38"/>
  <c r="AA613" i="38"/>
  <c r="AB613" i="38"/>
  <c r="AE613" i="38"/>
  <c r="AF613" i="38"/>
  <c r="AU613" i="38" s="1"/>
  <c r="AI613" i="38"/>
  <c r="AJ613" i="38"/>
  <c r="AL613" i="38"/>
  <c r="S614" i="38"/>
  <c r="T614" i="38"/>
  <c r="U614" i="38"/>
  <c r="AC614" i="38"/>
  <c r="AL614" i="38"/>
  <c r="S615" i="38"/>
  <c r="T615" i="38"/>
  <c r="U615" i="38"/>
  <c r="X615" i="38"/>
  <c r="AI615" i="38"/>
  <c r="AL615" i="38"/>
  <c r="S616" i="38"/>
  <c r="AA616" i="38" s="1"/>
  <c r="T616" i="38"/>
  <c r="U616" i="38"/>
  <c r="AL616" i="38"/>
  <c r="S617" i="38"/>
  <c r="X617" i="38" s="1"/>
  <c r="T617" i="38"/>
  <c r="U617" i="38"/>
  <c r="V617" i="38"/>
  <c r="W617" i="38"/>
  <c r="Y617" i="38"/>
  <c r="Z617" i="38"/>
  <c r="AA617" i="38"/>
  <c r="AC617" i="38"/>
  <c r="AD617" i="38"/>
  <c r="AE617" i="38"/>
  <c r="AG617" i="38"/>
  <c r="AH617" i="38"/>
  <c r="AZ617" i="38" s="1"/>
  <c r="AI617" i="38"/>
  <c r="AL617" i="38"/>
  <c r="S618" i="38"/>
  <c r="T618" i="38"/>
  <c r="U618" i="38"/>
  <c r="W618" i="38"/>
  <c r="X618" i="38"/>
  <c r="Y618" i="38"/>
  <c r="AA618" i="38"/>
  <c r="AB618" i="38"/>
  <c r="AC618" i="38"/>
  <c r="AE618" i="38"/>
  <c r="AF618" i="38"/>
  <c r="AU618" i="38" s="1"/>
  <c r="AG618" i="38"/>
  <c r="AI618" i="38"/>
  <c r="AJ618" i="38"/>
  <c r="AL618" i="38"/>
  <c r="S619" i="38"/>
  <c r="AF619" i="38" s="1"/>
  <c r="AU619" i="38" s="1"/>
  <c r="T619" i="38"/>
  <c r="U619" i="38"/>
  <c r="X619" i="38"/>
  <c r="AB619" i="38"/>
  <c r="AJ619" i="38"/>
  <c r="AL619" i="38"/>
  <c r="S620" i="38"/>
  <c r="T620" i="38"/>
  <c r="U620" i="38"/>
  <c r="V620" i="38"/>
  <c r="W620" i="38"/>
  <c r="AA620" i="38"/>
  <c r="AD620" i="38"/>
  <c r="AE620" i="38"/>
  <c r="AI620" i="38"/>
  <c r="AL620" i="38"/>
  <c r="S621" i="38"/>
  <c r="T621" i="38"/>
  <c r="U621" i="38"/>
  <c r="V621" i="38"/>
  <c r="W621" i="38"/>
  <c r="X621" i="38"/>
  <c r="Y621" i="38"/>
  <c r="Z621" i="38"/>
  <c r="AA621" i="38"/>
  <c r="AB621" i="38"/>
  <c r="AC621" i="38"/>
  <c r="AD621" i="38"/>
  <c r="AE621" i="38"/>
  <c r="AF621" i="38"/>
  <c r="AU621" i="38" s="1"/>
  <c r="AG621" i="38"/>
  <c r="AH621" i="38"/>
  <c r="AZ621" i="38" s="1"/>
  <c r="AI621" i="38"/>
  <c r="AJ621" i="38"/>
  <c r="AL621" i="38"/>
  <c r="S622" i="38"/>
  <c r="T622" i="38"/>
  <c r="U622" i="38"/>
  <c r="X622" i="38"/>
  <c r="Y622" i="38"/>
  <c r="AC622" i="38"/>
  <c r="AE622" i="38"/>
  <c r="AI622" i="38"/>
  <c r="AJ622" i="38"/>
  <c r="AL622" i="38"/>
  <c r="S623" i="38"/>
  <c r="AB623" i="38" s="1"/>
  <c r="T623" i="38"/>
  <c r="U623" i="38"/>
  <c r="X623" i="38"/>
  <c r="AA623" i="38"/>
  <c r="AF623" i="38"/>
  <c r="AU623" i="38" s="1"/>
  <c r="AI623" i="38"/>
  <c r="AL623" i="38"/>
  <c r="S624" i="38"/>
  <c r="T624" i="38"/>
  <c r="U624" i="38"/>
  <c r="AL624" i="38"/>
  <c r="S625" i="38"/>
  <c r="T625" i="38"/>
  <c r="U625" i="38"/>
  <c r="AA625" i="38"/>
  <c r="AL625" i="38"/>
  <c r="S626" i="38"/>
  <c r="Y626" i="38" s="1"/>
  <c r="T626" i="38"/>
  <c r="U626" i="38"/>
  <c r="W626" i="38"/>
  <c r="X626" i="38"/>
  <c r="AA626" i="38"/>
  <c r="AB626" i="38"/>
  <c r="AC626" i="38"/>
  <c r="AF626" i="38"/>
  <c r="AU626" i="38" s="1"/>
  <c r="AG626" i="38"/>
  <c r="AI626" i="38"/>
  <c r="AL626" i="38"/>
  <c r="S627" i="38"/>
  <c r="AF627" i="38" s="1"/>
  <c r="AU627" i="38" s="1"/>
  <c r="T627" i="38"/>
  <c r="U627" i="38"/>
  <c r="X627" i="38"/>
  <c r="AB627" i="38"/>
  <c r="AJ627" i="38"/>
  <c r="AL627" i="38"/>
  <c r="S628" i="38"/>
  <c r="Z628" i="38" s="1"/>
  <c r="T628" i="38"/>
  <c r="U628" i="38"/>
  <c r="V628" i="38"/>
  <c r="W628" i="38"/>
  <c r="AD628" i="38"/>
  <c r="AE628" i="38"/>
  <c r="AH628" i="38"/>
  <c r="AZ628" i="38" s="1"/>
  <c r="AL628" i="38"/>
  <c r="S629" i="38"/>
  <c r="AE629" i="38" s="1"/>
  <c r="T629" i="38"/>
  <c r="U629" i="38"/>
  <c r="W629" i="38"/>
  <c r="AA629" i="38"/>
  <c r="AI629" i="38"/>
  <c r="AL629" i="38"/>
  <c r="S630" i="38"/>
  <c r="Y630" i="38" s="1"/>
  <c r="T630" i="38"/>
  <c r="U630" i="38"/>
  <c r="W630" i="38"/>
  <c r="X630" i="38"/>
  <c r="AA630" i="38"/>
  <c r="AB630" i="38"/>
  <c r="AC630" i="38"/>
  <c r="AF630" i="38"/>
  <c r="AU630" i="38" s="1"/>
  <c r="AG630" i="38"/>
  <c r="AI630" i="38"/>
  <c r="AL630" i="38"/>
  <c r="S631" i="38"/>
  <c r="AA631" i="38" s="1"/>
  <c r="T631" i="38"/>
  <c r="U631" i="38"/>
  <c r="W631" i="38"/>
  <c r="X631" i="38"/>
  <c r="AE631" i="38"/>
  <c r="AF631" i="38"/>
  <c r="AU631" i="38" s="1"/>
  <c r="AI631" i="38"/>
  <c r="AL631" i="38"/>
  <c r="S632" i="38"/>
  <c r="T632" i="38"/>
  <c r="U632" i="38"/>
  <c r="AE632" i="38"/>
  <c r="AL632" i="38"/>
  <c r="S633" i="38"/>
  <c r="AE633" i="38" s="1"/>
  <c r="T633" i="38"/>
  <c r="U633" i="38"/>
  <c r="W633" i="38"/>
  <c r="AA633" i="38"/>
  <c r="AI633" i="38"/>
  <c r="AL633" i="38"/>
  <c r="S634" i="38"/>
  <c r="Y634" i="38" s="1"/>
  <c r="T634" i="38"/>
  <c r="U634" i="38"/>
  <c r="W634" i="38"/>
  <c r="X634" i="38"/>
  <c r="AA634" i="38"/>
  <c r="AB634" i="38"/>
  <c r="AC634" i="38"/>
  <c r="AF634" i="38"/>
  <c r="AU634" i="38" s="1"/>
  <c r="AG634" i="38"/>
  <c r="AI634" i="38"/>
  <c r="AL634" i="38"/>
  <c r="S635" i="38"/>
  <c r="T635" i="38"/>
  <c r="U635" i="38"/>
  <c r="AB635" i="38"/>
  <c r="AF635" i="38"/>
  <c r="AU635" i="38" s="1"/>
  <c r="AL635" i="38"/>
  <c r="S636" i="38"/>
  <c r="AA636" i="38" s="1"/>
  <c r="T636" i="38"/>
  <c r="U636" i="38"/>
  <c r="W636" i="38"/>
  <c r="Z636" i="38"/>
  <c r="AE636" i="38"/>
  <c r="AH636" i="38"/>
  <c r="AZ636" i="38" s="1"/>
  <c r="AL636" i="38"/>
  <c r="S637" i="38"/>
  <c r="T637" i="38"/>
  <c r="U637" i="38"/>
  <c r="W637" i="38"/>
  <c r="AA637" i="38"/>
  <c r="AI637" i="38"/>
  <c r="AL637" i="38"/>
  <c r="S638" i="38"/>
  <c r="Y638" i="38" s="1"/>
  <c r="T638" i="38"/>
  <c r="U638" i="38"/>
  <c r="W638" i="38"/>
  <c r="X638" i="38"/>
  <c r="AA638" i="38"/>
  <c r="AB638" i="38"/>
  <c r="AC638" i="38"/>
  <c r="AF638" i="38"/>
  <c r="AU638" i="38" s="1"/>
  <c r="AG638" i="38"/>
  <c r="AI638" i="38"/>
  <c r="AL638" i="38"/>
  <c r="S639" i="38"/>
  <c r="AA639" i="38" s="1"/>
  <c r="T639" i="38"/>
  <c r="U639" i="38"/>
  <c r="W639" i="38"/>
  <c r="X639" i="38"/>
  <c r="AB639" i="38"/>
  <c r="AE639" i="38"/>
  <c r="AF639" i="38"/>
  <c r="AU639" i="38" s="1"/>
  <c r="AJ639" i="38"/>
  <c r="AL639" i="38"/>
  <c r="S640" i="38"/>
  <c r="T640" i="38"/>
  <c r="U640" i="38"/>
  <c r="AA640" i="38"/>
  <c r="AE640" i="38"/>
  <c r="AL640" i="38"/>
  <c r="S641" i="38"/>
  <c r="T641" i="38"/>
  <c r="U641" i="38"/>
  <c r="V641" i="38"/>
  <c r="W641" i="38"/>
  <c r="Y641" i="38"/>
  <c r="Z641" i="38"/>
  <c r="AA641" i="38"/>
  <c r="AC641" i="38"/>
  <c r="AD641" i="38"/>
  <c r="AE641" i="38"/>
  <c r="AG641" i="38"/>
  <c r="AH641" i="38"/>
  <c r="AZ641" i="38" s="1"/>
  <c r="AI641" i="38"/>
  <c r="AL641" i="38"/>
  <c r="S642" i="38"/>
  <c r="T642" i="38"/>
  <c r="U642" i="38"/>
  <c r="W642" i="38"/>
  <c r="X642" i="38"/>
  <c r="Y642" i="38"/>
  <c r="AA642" i="38"/>
  <c r="AB642" i="38"/>
  <c r="AC642" i="38"/>
  <c r="AE642" i="38"/>
  <c r="AF642" i="38"/>
  <c r="AU642" i="38" s="1"/>
  <c r="AG642" i="38"/>
  <c r="AI642" i="38"/>
  <c r="AJ642" i="38"/>
  <c r="AL642" i="38"/>
  <c r="S643" i="38"/>
  <c r="T643" i="38"/>
  <c r="U643" i="38"/>
  <c r="AB643" i="38"/>
  <c r="AL643" i="38"/>
  <c r="S644" i="38"/>
  <c r="T644" i="38"/>
  <c r="U644" i="38"/>
  <c r="W644" i="38"/>
  <c r="Z644" i="38"/>
  <c r="AE644" i="38"/>
  <c r="AH644" i="38"/>
  <c r="AZ644" i="38" s="1"/>
  <c r="AL644" i="38"/>
  <c r="S645" i="38"/>
  <c r="Y645" i="38" s="1"/>
  <c r="T645" i="38"/>
  <c r="U645" i="38"/>
  <c r="W645" i="38"/>
  <c r="X645" i="38"/>
  <c r="AA645" i="38"/>
  <c r="AB645" i="38"/>
  <c r="AE645" i="38"/>
  <c r="AF645" i="38"/>
  <c r="AU645" i="38" s="1"/>
  <c r="AI645" i="38"/>
  <c r="AJ645" i="38"/>
  <c r="AL645" i="38"/>
  <c r="S646" i="38"/>
  <c r="AA646" i="38" s="1"/>
  <c r="T646" i="38"/>
  <c r="U646" i="38"/>
  <c r="X646" i="38"/>
  <c r="Y646" i="38"/>
  <c r="AC646" i="38"/>
  <c r="AE646" i="38"/>
  <c r="AI646" i="38"/>
  <c r="AJ646" i="38"/>
  <c r="AL646" i="38"/>
  <c r="S647" i="38"/>
  <c r="Z647" i="38" s="1"/>
  <c r="T647" i="38"/>
  <c r="U647" i="38"/>
  <c r="AB647" i="38"/>
  <c r="AJ647" i="38"/>
  <c r="AL647" i="38"/>
  <c r="S648" i="38"/>
  <c r="T648" i="38"/>
  <c r="U648" i="38"/>
  <c r="V648" i="38"/>
  <c r="W648" i="38"/>
  <c r="Y648" i="38"/>
  <c r="Z648" i="38"/>
  <c r="AA648" i="38"/>
  <c r="AC648" i="38"/>
  <c r="AD648" i="38"/>
  <c r="AE648" i="38"/>
  <c r="AG648" i="38"/>
  <c r="AH648" i="38"/>
  <c r="AZ648" i="38" s="1"/>
  <c r="AI648" i="38"/>
  <c r="AL648" i="38"/>
  <c r="S649" i="38"/>
  <c r="T649" i="38"/>
  <c r="U649" i="38"/>
  <c r="V649" i="38"/>
  <c r="W649" i="38"/>
  <c r="X649" i="38"/>
  <c r="Y649" i="38"/>
  <c r="Z649" i="38"/>
  <c r="AA649" i="38"/>
  <c r="AB649" i="38"/>
  <c r="AC649" i="38"/>
  <c r="AD649" i="38"/>
  <c r="AE649" i="38"/>
  <c r="AF649" i="38"/>
  <c r="AU649" i="38" s="1"/>
  <c r="AG649" i="38"/>
  <c r="AH649" i="38"/>
  <c r="AZ649" i="38" s="1"/>
  <c r="AI649" i="38"/>
  <c r="AJ649" i="38"/>
  <c r="AL649" i="38"/>
  <c r="S650" i="38"/>
  <c r="T650" i="38"/>
  <c r="U650" i="38"/>
  <c r="AA650" i="38"/>
  <c r="AL650" i="38"/>
  <c r="S651" i="38"/>
  <c r="T651" i="38"/>
  <c r="U651" i="38"/>
  <c r="W651" i="38"/>
  <c r="X651" i="38"/>
  <c r="AD651" i="38"/>
  <c r="AF651" i="38"/>
  <c r="AU651" i="38" s="1"/>
  <c r="AL651" i="38"/>
  <c r="S652" i="38"/>
  <c r="T652" i="38"/>
  <c r="U652" i="38"/>
  <c r="AL652" i="38"/>
  <c r="S653" i="38"/>
  <c r="Y653" i="38" s="1"/>
  <c r="T653" i="38"/>
  <c r="U653" i="38"/>
  <c r="W653" i="38"/>
  <c r="X653" i="38"/>
  <c r="AA653" i="38"/>
  <c r="AB653" i="38"/>
  <c r="AE653" i="38"/>
  <c r="AF653" i="38"/>
  <c r="AU653" i="38" s="1"/>
  <c r="AI653" i="38"/>
  <c r="AJ653" i="38"/>
  <c r="AL653" i="38"/>
  <c r="S654" i="38"/>
  <c r="T654" i="38"/>
  <c r="U654" i="38"/>
  <c r="X654" i="38"/>
  <c r="AE654" i="38"/>
  <c r="AL654" i="38"/>
  <c r="S655" i="38"/>
  <c r="T655" i="38"/>
  <c r="U655" i="38"/>
  <c r="Z655" i="38"/>
  <c r="AB655" i="38"/>
  <c r="AJ655" i="38"/>
  <c r="AL655" i="38"/>
  <c r="S656" i="38"/>
  <c r="Y656" i="38" s="1"/>
  <c r="T656" i="38"/>
  <c r="U656" i="38"/>
  <c r="V656" i="38"/>
  <c r="W656" i="38"/>
  <c r="AA656" i="38"/>
  <c r="AC656" i="38"/>
  <c r="AD656" i="38"/>
  <c r="AH656" i="38"/>
  <c r="AZ656" i="38" s="1"/>
  <c r="AI656" i="38"/>
  <c r="AL656" i="38"/>
  <c r="S657" i="38"/>
  <c r="Y657" i="38" s="1"/>
  <c r="T657" i="38"/>
  <c r="U657" i="38"/>
  <c r="W657" i="38"/>
  <c r="X657" i="38"/>
  <c r="AA657" i="38"/>
  <c r="AB657" i="38"/>
  <c r="AE657" i="38"/>
  <c r="AF657" i="38"/>
  <c r="AU657" i="38" s="1"/>
  <c r="AI657" i="38"/>
  <c r="AJ657" i="38"/>
  <c r="AL657" i="38"/>
  <c r="S658" i="38"/>
  <c r="T658" i="38"/>
  <c r="U658" i="38"/>
  <c r="AC658" i="38"/>
  <c r="AL658" i="38"/>
  <c r="S659" i="38"/>
  <c r="T659" i="38"/>
  <c r="U659" i="38"/>
  <c r="V659" i="38"/>
  <c r="W659" i="38"/>
  <c r="X659" i="38"/>
  <c r="Z659" i="38"/>
  <c r="AA659" i="38"/>
  <c r="AB659" i="38"/>
  <c r="AD659" i="38"/>
  <c r="AE659" i="38"/>
  <c r="AF659" i="38"/>
  <c r="AU659" i="38" s="1"/>
  <c r="AH659" i="38"/>
  <c r="AZ659" i="38" s="1"/>
  <c r="AI659" i="38"/>
  <c r="AJ659" i="38"/>
  <c r="AL659" i="38"/>
  <c r="S660" i="38"/>
  <c r="T660" i="38"/>
  <c r="U660" i="38"/>
  <c r="AL660" i="38"/>
  <c r="S661" i="38"/>
  <c r="T661" i="38"/>
  <c r="U661" i="38"/>
  <c r="AA661" i="38"/>
  <c r="AE661" i="38"/>
  <c r="AI661" i="38"/>
  <c r="AL661" i="38"/>
  <c r="S662" i="38"/>
  <c r="T662" i="38"/>
  <c r="U662" i="38"/>
  <c r="AC662" i="38"/>
  <c r="AI662" i="38"/>
  <c r="AL662" i="38"/>
  <c r="S663" i="38"/>
  <c r="T663" i="38"/>
  <c r="U663" i="38"/>
  <c r="Z663" i="38"/>
  <c r="AJ663" i="38"/>
  <c r="AL663" i="38"/>
  <c r="S664" i="38"/>
  <c r="Z664" i="38" s="1"/>
  <c r="T664" i="38"/>
  <c r="U664" i="38"/>
  <c r="W664" i="38"/>
  <c r="Y664" i="38"/>
  <c r="AC664" i="38"/>
  <c r="AD664" i="38"/>
  <c r="AH664" i="38"/>
  <c r="AZ664" i="38" s="1"/>
  <c r="AI664" i="38"/>
  <c r="AL664" i="38"/>
  <c r="S665" i="38"/>
  <c r="T665" i="38"/>
  <c r="U665" i="38"/>
  <c r="W665" i="38"/>
  <c r="X665" i="38"/>
  <c r="AA665" i="38"/>
  <c r="AB665" i="38"/>
  <c r="AE665" i="38"/>
  <c r="AF665" i="38"/>
  <c r="AU665" i="38" s="1"/>
  <c r="AI665" i="38"/>
  <c r="AJ665" i="38"/>
  <c r="AL665" i="38"/>
  <c r="S666" i="38"/>
  <c r="T666" i="38"/>
  <c r="U666" i="38"/>
  <c r="AC666" i="38"/>
  <c r="AL666" i="38"/>
  <c r="S667" i="38"/>
  <c r="AD667" i="38" s="1"/>
  <c r="T667" i="38"/>
  <c r="U667" i="38"/>
  <c r="W667" i="38"/>
  <c r="X667" i="38"/>
  <c r="AL667" i="38"/>
  <c r="S668" i="38"/>
  <c r="AH668" i="38" s="1"/>
  <c r="AZ668" i="38" s="1"/>
  <c r="T668" i="38"/>
  <c r="U668" i="38"/>
  <c r="W668" i="38"/>
  <c r="Z668" i="38"/>
  <c r="AL668" i="38"/>
  <c r="S669" i="38"/>
  <c r="X669" i="38" s="1"/>
  <c r="T669" i="38"/>
  <c r="U669" i="38"/>
  <c r="V669" i="38"/>
  <c r="W669" i="38"/>
  <c r="Y669" i="38"/>
  <c r="Z669" i="38"/>
  <c r="AA669" i="38"/>
  <c r="AC669" i="38"/>
  <c r="AD669" i="38"/>
  <c r="AE669" i="38"/>
  <c r="AG669" i="38"/>
  <c r="AH669" i="38"/>
  <c r="AZ669" i="38" s="1"/>
  <c r="AI669" i="38"/>
  <c r="AL669" i="38"/>
  <c r="S670" i="38"/>
  <c r="T670" i="38"/>
  <c r="U670" i="38"/>
  <c r="W670" i="38"/>
  <c r="X670" i="38"/>
  <c r="Y670" i="38"/>
  <c r="AB670" i="38"/>
  <c r="AC670" i="38"/>
  <c r="AE670" i="38"/>
  <c r="AG670" i="38"/>
  <c r="AI670" i="38"/>
  <c r="AJ670" i="38"/>
  <c r="AL670" i="38"/>
  <c r="S671" i="38"/>
  <c r="AJ671" i="38" s="1"/>
  <c r="T671" i="38"/>
  <c r="U671" i="38"/>
  <c r="Z671" i="38"/>
  <c r="AB671" i="38"/>
  <c r="AL671" i="38"/>
  <c r="S672" i="38"/>
  <c r="T672" i="38"/>
  <c r="U672" i="38"/>
  <c r="V672" i="38"/>
  <c r="W672" i="38"/>
  <c r="Y672" i="38"/>
  <c r="AA672" i="38"/>
  <c r="AC672" i="38"/>
  <c r="AD672" i="38"/>
  <c r="AG672" i="38"/>
  <c r="AH672" i="38"/>
  <c r="AZ672" i="38" s="1"/>
  <c r="AI672" i="38"/>
  <c r="AL672" i="38"/>
  <c r="S673" i="38"/>
  <c r="T673" i="38"/>
  <c r="U673" i="38"/>
  <c r="W673" i="38"/>
  <c r="Z673" i="38"/>
  <c r="AA673" i="38"/>
  <c r="AE673" i="38"/>
  <c r="AH673" i="38"/>
  <c r="AZ673" i="38" s="1"/>
  <c r="AI673" i="38"/>
  <c r="AL673" i="38"/>
  <c r="S674" i="38"/>
  <c r="T674" i="38"/>
  <c r="U674" i="38"/>
  <c r="AA674" i="38"/>
  <c r="AL674" i="38"/>
  <c r="S675" i="38"/>
  <c r="T675" i="38"/>
  <c r="U675" i="38"/>
  <c r="X675" i="38"/>
  <c r="AB675" i="38"/>
  <c r="AD675" i="38"/>
  <c r="AI675" i="38"/>
  <c r="AL675" i="38"/>
  <c r="S676" i="38"/>
  <c r="T676" i="38"/>
  <c r="U676" i="38"/>
  <c r="Z676" i="38"/>
  <c r="AC676" i="38"/>
  <c r="AL676" i="38"/>
  <c r="S677" i="38"/>
  <c r="T677" i="38"/>
  <c r="U677" i="38"/>
  <c r="V677" i="38"/>
  <c r="W677" i="38"/>
  <c r="X677" i="38"/>
  <c r="Y677" i="38"/>
  <c r="Z677" i="38"/>
  <c r="AA677" i="38"/>
  <c r="AB677" i="38"/>
  <c r="AC677" i="38"/>
  <c r="AD677" i="38"/>
  <c r="AE677" i="38"/>
  <c r="AF677" i="38"/>
  <c r="AU677" i="38" s="1"/>
  <c r="AG677" i="38"/>
  <c r="AH677" i="38"/>
  <c r="AZ677" i="38" s="1"/>
  <c r="AI677" i="38"/>
  <c r="AJ677" i="38"/>
  <c r="AL677" i="38"/>
  <c r="S678" i="38"/>
  <c r="T678" i="38"/>
  <c r="U678" i="38"/>
  <c r="W678" i="38"/>
  <c r="X678" i="38"/>
  <c r="Y678" i="38"/>
  <c r="AA678" i="38"/>
  <c r="AB678" i="38"/>
  <c r="AC678" i="38"/>
  <c r="AE678" i="38"/>
  <c r="AF678" i="38"/>
  <c r="AU678" i="38" s="1"/>
  <c r="AG678" i="38"/>
  <c r="AI678" i="38"/>
  <c r="AJ678" i="38"/>
  <c r="AL678" i="38"/>
  <c r="S679" i="38"/>
  <c r="AB679" i="38" s="1"/>
  <c r="T679" i="38"/>
  <c r="U679" i="38"/>
  <c r="W679" i="38"/>
  <c r="Z679" i="38"/>
  <c r="AE679" i="38"/>
  <c r="AH679" i="38"/>
  <c r="AZ679" i="38" s="1"/>
  <c r="AJ679" i="38"/>
  <c r="AL679" i="38"/>
  <c r="S680" i="38"/>
  <c r="T680" i="38"/>
  <c r="U680" i="38"/>
  <c r="W680" i="38"/>
  <c r="AH680" i="38"/>
  <c r="AZ680" i="38" s="1"/>
  <c r="AL680" i="38"/>
  <c r="S681" i="38"/>
  <c r="T681" i="38"/>
  <c r="U681" i="38"/>
  <c r="W681" i="38"/>
  <c r="Z681" i="38"/>
  <c r="AA681" i="38"/>
  <c r="AE681" i="38"/>
  <c r="AH681" i="38"/>
  <c r="AZ681" i="38" s="1"/>
  <c r="AI681" i="38"/>
  <c r="AL681" i="38"/>
  <c r="S682" i="38"/>
  <c r="AC682" i="38" s="1"/>
  <c r="T682" i="38"/>
  <c r="U682" i="38"/>
  <c r="X682" i="38"/>
  <c r="AA682" i="38"/>
  <c r="AF682" i="38"/>
  <c r="AU682" i="38" s="1"/>
  <c r="AI682" i="38"/>
  <c r="AL682" i="38"/>
  <c r="S683" i="38"/>
  <c r="AD683" i="38" s="1"/>
  <c r="T683" i="38"/>
  <c r="U683" i="38"/>
  <c r="W683" i="38"/>
  <c r="X683" i="38"/>
  <c r="AL683" i="38"/>
  <c r="S684" i="38"/>
  <c r="T684" i="38"/>
  <c r="U684" i="38"/>
  <c r="Z684" i="38"/>
  <c r="AL684" i="38"/>
  <c r="S685" i="38"/>
  <c r="X685" i="38" s="1"/>
  <c r="T685" i="38"/>
  <c r="U685" i="38"/>
  <c r="V685" i="38"/>
  <c r="W685" i="38"/>
  <c r="Y685" i="38"/>
  <c r="Z685" i="38"/>
  <c r="AA685" i="38"/>
  <c r="AC685" i="38"/>
  <c r="AD685" i="38"/>
  <c r="AE685" i="38"/>
  <c r="AG685" i="38"/>
  <c r="AH685" i="38"/>
  <c r="AZ685" i="38" s="1"/>
  <c r="AI685" i="38"/>
  <c r="AL685" i="38"/>
  <c r="S686" i="38"/>
  <c r="T686" i="38"/>
  <c r="U686" i="38"/>
  <c r="W686" i="38"/>
  <c r="X686" i="38"/>
  <c r="Y686" i="38"/>
  <c r="AB686" i="38"/>
  <c r="AC686" i="38"/>
  <c r="AE686" i="38"/>
  <c r="AG686" i="38"/>
  <c r="AI686" i="38"/>
  <c r="AJ686" i="38"/>
  <c r="AL686" i="38"/>
  <c r="S687" i="38"/>
  <c r="T687" i="38"/>
  <c r="U687" i="38"/>
  <c r="Z687" i="38"/>
  <c r="AL687" i="38"/>
  <c r="S688" i="38"/>
  <c r="T688" i="38"/>
  <c r="U688" i="38"/>
  <c r="V688" i="38"/>
  <c r="W688" i="38"/>
  <c r="Y688" i="38"/>
  <c r="AA688" i="38"/>
  <c r="AC688" i="38"/>
  <c r="AD688" i="38"/>
  <c r="AG688" i="38"/>
  <c r="AH688" i="38"/>
  <c r="AZ688" i="38" s="1"/>
  <c r="AI688" i="38"/>
  <c r="AL688" i="38"/>
  <c r="S689" i="38"/>
  <c r="T689" i="38"/>
  <c r="U689" i="38"/>
  <c r="W689" i="38"/>
  <c r="X689" i="38"/>
  <c r="Z689" i="38"/>
  <c r="AB689" i="38"/>
  <c r="AD689" i="38"/>
  <c r="AE689" i="38"/>
  <c r="AH689" i="38"/>
  <c r="AZ689" i="38" s="1"/>
  <c r="AI689" i="38"/>
  <c r="AJ689" i="38"/>
  <c r="AL689" i="38"/>
  <c r="S690" i="38"/>
  <c r="AA690" i="38" s="1"/>
  <c r="T690" i="38"/>
  <c r="U690" i="38"/>
  <c r="AL690" i="38"/>
  <c r="S691" i="38"/>
  <c r="Z691" i="38" s="1"/>
  <c r="T691" i="38"/>
  <c r="U691" i="38"/>
  <c r="V691" i="38"/>
  <c r="W691" i="38"/>
  <c r="AB691" i="38"/>
  <c r="AE691" i="38"/>
  <c r="AI691" i="38"/>
  <c r="AJ691" i="38"/>
  <c r="AL691" i="38"/>
  <c r="S692" i="38"/>
  <c r="AE692" i="38" s="1"/>
  <c r="T692" i="38"/>
  <c r="U692" i="38"/>
  <c r="AC692" i="38"/>
  <c r="AL692" i="38"/>
  <c r="S693" i="38"/>
  <c r="X693" i="38" s="1"/>
  <c r="T693" i="38"/>
  <c r="U693" i="38"/>
  <c r="W693" i="38"/>
  <c r="AA693" i="38"/>
  <c r="AE693" i="38"/>
  <c r="AI693" i="38"/>
  <c r="AL693" i="38"/>
  <c r="S694" i="38"/>
  <c r="Y694" i="38" s="1"/>
  <c r="T694" i="38"/>
  <c r="U694" i="38"/>
  <c r="X694" i="38"/>
  <c r="AC694" i="38"/>
  <c r="AI694" i="38"/>
  <c r="AL694" i="38"/>
  <c r="S695" i="38"/>
  <c r="Z695" i="38" s="1"/>
  <c r="T695" i="38"/>
  <c r="U695" i="38"/>
  <c r="AL695" i="38"/>
  <c r="S696" i="38"/>
  <c r="Y696" i="38" s="1"/>
  <c r="T696" i="38"/>
  <c r="U696" i="38"/>
  <c r="W696" i="38"/>
  <c r="AC696" i="38"/>
  <c r="AH696" i="38"/>
  <c r="AZ696" i="38" s="1"/>
  <c r="AL696" i="38"/>
  <c r="S697" i="38"/>
  <c r="X697" i="38" s="1"/>
  <c r="T697" i="38"/>
  <c r="U697" i="38"/>
  <c r="W697" i="38"/>
  <c r="AA697" i="38"/>
  <c r="AE697" i="38"/>
  <c r="AI697" i="38"/>
  <c r="AL697" i="38"/>
  <c r="S698" i="38"/>
  <c r="AC698" i="38" s="1"/>
  <c r="T698" i="38"/>
  <c r="U698" i="38"/>
  <c r="AA698" i="38"/>
  <c r="AL698" i="38"/>
  <c r="S699" i="38"/>
  <c r="X699" i="38" s="1"/>
  <c r="T699" i="38"/>
  <c r="U699" i="38"/>
  <c r="V699" i="38"/>
  <c r="W699" i="38"/>
  <c r="AA699" i="38"/>
  <c r="AB699" i="38"/>
  <c r="AD699" i="38"/>
  <c r="AF699" i="38"/>
  <c r="AU699" i="38" s="1"/>
  <c r="AH699" i="38"/>
  <c r="AZ699" i="38" s="1"/>
  <c r="AI699" i="38"/>
  <c r="AL699" i="38"/>
  <c r="S700" i="38"/>
  <c r="Z700" i="38" s="1"/>
  <c r="T700" i="38"/>
  <c r="U700" i="38"/>
  <c r="AC700" i="38"/>
  <c r="AL700" i="38"/>
  <c r="S701" i="38"/>
  <c r="X701" i="38" s="1"/>
  <c r="T701" i="38"/>
  <c r="U701" i="38"/>
  <c r="V701" i="38"/>
  <c r="W701" i="38"/>
  <c r="Z701" i="38"/>
  <c r="AA701" i="38"/>
  <c r="AD701" i="38"/>
  <c r="AE701" i="38"/>
  <c r="AH701" i="38"/>
  <c r="AZ701" i="38" s="1"/>
  <c r="AI701" i="38"/>
  <c r="AL701" i="38"/>
  <c r="S702" i="38"/>
  <c r="Y702" i="38" s="1"/>
  <c r="T702" i="38"/>
  <c r="U702" i="38"/>
  <c r="W702" i="38"/>
  <c r="X702" i="38"/>
  <c r="AB702" i="38"/>
  <c r="AC702" i="38"/>
  <c r="AE702" i="38"/>
  <c r="AG702" i="38"/>
  <c r="AI702" i="38"/>
  <c r="AJ702" i="38"/>
  <c r="AL702" i="38"/>
  <c r="S703" i="38"/>
  <c r="T703" i="38"/>
  <c r="U703" i="38"/>
  <c r="AJ703" i="38"/>
  <c r="AL703" i="38"/>
  <c r="S704" i="38"/>
  <c r="Y704" i="38" s="1"/>
  <c r="T704" i="38"/>
  <c r="U704" i="38"/>
  <c r="V704" i="38"/>
  <c r="W704" i="38"/>
  <c r="AA704" i="38"/>
  <c r="AC704" i="38"/>
  <c r="AD704" i="38"/>
  <c r="AH704" i="38"/>
  <c r="AZ704" i="38" s="1"/>
  <c r="AI704" i="38"/>
  <c r="AL704" i="38"/>
  <c r="S705" i="38"/>
  <c r="X705" i="38" s="1"/>
  <c r="T705" i="38"/>
  <c r="U705" i="38"/>
  <c r="W705" i="38"/>
  <c r="AA705" i="38"/>
  <c r="AE705" i="38"/>
  <c r="AI705" i="38"/>
  <c r="AL705" i="38"/>
  <c r="S706" i="38"/>
  <c r="T706" i="38"/>
  <c r="U706" i="38"/>
  <c r="AA706" i="38"/>
  <c r="AC706" i="38"/>
  <c r="AL706" i="38"/>
  <c r="S707" i="38"/>
  <c r="Z707" i="38" s="1"/>
  <c r="T707" i="38"/>
  <c r="U707" i="38"/>
  <c r="W707" i="38"/>
  <c r="AD707" i="38"/>
  <c r="AL707" i="38"/>
  <c r="S708" i="38"/>
  <c r="AE708" i="38" s="1"/>
  <c r="T708" i="38"/>
  <c r="U708" i="38"/>
  <c r="W708" i="38"/>
  <c r="Z708" i="38"/>
  <c r="AG708" i="38"/>
  <c r="AL708" i="38"/>
  <c r="S709" i="38"/>
  <c r="X709" i="38" s="1"/>
  <c r="T709" i="38"/>
  <c r="U709" i="38"/>
  <c r="V709" i="38"/>
  <c r="W709" i="38"/>
  <c r="Y709" i="38"/>
  <c r="Z709" i="38"/>
  <c r="AA709" i="38"/>
  <c r="AC709" i="38"/>
  <c r="AD709" i="38"/>
  <c r="AE709" i="38"/>
  <c r="AG709" i="38"/>
  <c r="AH709" i="38"/>
  <c r="AZ709" i="38" s="1"/>
  <c r="AI709" i="38"/>
  <c r="AL709" i="38"/>
  <c r="S710" i="38"/>
  <c r="Y710" i="38" s="1"/>
  <c r="T710" i="38"/>
  <c r="U710" i="38"/>
  <c r="W710" i="38"/>
  <c r="X710" i="38"/>
  <c r="AB710" i="38"/>
  <c r="AC710" i="38"/>
  <c r="AE710" i="38"/>
  <c r="AI710" i="38"/>
  <c r="AJ710" i="38"/>
  <c r="AL710" i="38"/>
  <c r="S711" i="38"/>
  <c r="T711" i="38"/>
  <c r="U711" i="38"/>
  <c r="X711" i="38"/>
  <c r="Z711" i="38"/>
  <c r="AB711" i="38"/>
  <c r="AE711" i="38"/>
  <c r="AH711" i="38"/>
  <c r="AZ711" i="38" s="1"/>
  <c r="AI711" i="38"/>
  <c r="AL711" i="38"/>
  <c r="S712" i="38"/>
  <c r="AA712" i="38" s="1"/>
  <c r="T712" i="38"/>
  <c r="U712" i="38"/>
  <c r="W712" i="38"/>
  <c r="Y712" i="38"/>
  <c r="AG712" i="38"/>
  <c r="AH712" i="38"/>
  <c r="AZ712" i="38" s="1"/>
  <c r="AL712" i="38"/>
  <c r="S713" i="38"/>
  <c r="X713" i="38" s="1"/>
  <c r="T713" i="38"/>
  <c r="U713" i="38"/>
  <c r="W713" i="38"/>
  <c r="AA713" i="38"/>
  <c r="AE713" i="38"/>
  <c r="AI713" i="38"/>
  <c r="AL713" i="38"/>
  <c r="S714" i="38"/>
  <c r="AA714" i="38" s="1"/>
  <c r="T714" i="38"/>
  <c r="U714" i="38"/>
  <c r="Y714" i="38"/>
  <c r="AF714" i="38"/>
  <c r="AU714" i="38" s="1"/>
  <c r="AL714" i="38"/>
  <c r="S715" i="38"/>
  <c r="X715" i="38" s="1"/>
  <c r="T715" i="38"/>
  <c r="U715" i="38"/>
  <c r="V715" i="38"/>
  <c r="W715" i="38"/>
  <c r="Z715" i="38"/>
  <c r="AA715" i="38"/>
  <c r="AB715" i="38"/>
  <c r="AE715" i="38"/>
  <c r="AF715" i="38"/>
  <c r="AU715" i="38" s="1"/>
  <c r="AH715" i="38"/>
  <c r="AZ715" i="38" s="1"/>
  <c r="AJ715" i="38"/>
  <c r="AL715" i="38"/>
  <c r="S716" i="38"/>
  <c r="T716" i="38"/>
  <c r="U716" i="38"/>
  <c r="Y716" i="38"/>
  <c r="Z716" i="38"/>
  <c r="AE716" i="38"/>
  <c r="AH716" i="38"/>
  <c r="AZ716" i="38" s="1"/>
  <c r="AL716" i="38"/>
  <c r="S717" i="38"/>
  <c r="T717" i="38"/>
  <c r="U717" i="38"/>
  <c r="W717" i="38"/>
  <c r="X717" i="38"/>
  <c r="Y717" i="38"/>
  <c r="AA717" i="38"/>
  <c r="AB717" i="38"/>
  <c r="AC717" i="38"/>
  <c r="AE717" i="38"/>
  <c r="AF717" i="38"/>
  <c r="AU717" i="38" s="1"/>
  <c r="AG717" i="38"/>
  <c r="AI717" i="38"/>
  <c r="AJ717" i="38"/>
  <c r="AL717" i="38"/>
  <c r="S718" i="38"/>
  <c r="X718" i="38" s="1"/>
  <c r="T718" i="38"/>
  <c r="U718" i="38"/>
  <c r="W718" i="38"/>
  <c r="AB718" i="38"/>
  <c r="AH718" i="38"/>
  <c r="AZ718" i="38" s="1"/>
  <c r="AL718" i="38"/>
  <c r="S719" i="38"/>
  <c r="Z719" i="38" s="1"/>
  <c r="T719" i="38"/>
  <c r="U719" i="38"/>
  <c r="W719" i="38"/>
  <c r="Y719" i="38"/>
  <c r="AD719" i="38"/>
  <c r="AE719" i="38"/>
  <c r="AL719" i="38"/>
  <c r="S720" i="38"/>
  <c r="X720" i="38" s="1"/>
  <c r="T720" i="38"/>
  <c r="U720" i="38"/>
  <c r="V720" i="38"/>
  <c r="W720" i="38"/>
  <c r="Z720" i="38"/>
  <c r="AA720" i="38"/>
  <c r="AD720" i="38"/>
  <c r="AE720" i="38"/>
  <c r="AH720" i="38"/>
  <c r="AZ720" i="38" s="1"/>
  <c r="AI720" i="38"/>
  <c r="AL720" i="38"/>
  <c r="S721" i="38"/>
  <c r="Y721" i="38" s="1"/>
  <c r="T721" i="38"/>
  <c r="U721" i="38"/>
  <c r="W721" i="38"/>
  <c r="X721" i="38"/>
  <c r="AC721" i="38"/>
  <c r="AF721" i="38"/>
  <c r="AU721" i="38" s="1"/>
  <c r="AL721" i="38"/>
  <c r="S722" i="38"/>
  <c r="AH722" i="38" s="1"/>
  <c r="AZ722" i="38" s="1"/>
  <c r="T722" i="38"/>
  <c r="U722" i="38"/>
  <c r="W722" i="38"/>
  <c r="AB722" i="38"/>
  <c r="AL722" i="38"/>
  <c r="S723" i="38"/>
  <c r="Y723" i="38" s="1"/>
  <c r="T723" i="38"/>
  <c r="U723" i="38"/>
  <c r="W723" i="38"/>
  <c r="AE723" i="38"/>
  <c r="AL723" i="38"/>
  <c r="S724" i="38"/>
  <c r="X724" i="38" s="1"/>
  <c r="T724" i="38"/>
  <c r="U724" i="38"/>
  <c r="V724" i="38"/>
  <c r="W724" i="38"/>
  <c r="Z724" i="38"/>
  <c r="AA724" i="38"/>
  <c r="AD724" i="38"/>
  <c r="AE724" i="38"/>
  <c r="AH724" i="38"/>
  <c r="AZ724" i="38" s="1"/>
  <c r="AI724" i="38"/>
  <c r="AL724" i="38"/>
  <c r="S725" i="38"/>
  <c r="AI725" i="38" s="1"/>
  <c r="T725" i="38"/>
  <c r="U725" i="38"/>
  <c r="X725" i="38"/>
  <c r="AC725" i="38"/>
  <c r="AL725" i="38"/>
  <c r="S726" i="38"/>
  <c r="T726" i="38"/>
  <c r="U726" i="38"/>
  <c r="W726" i="38"/>
  <c r="X726" i="38"/>
  <c r="AH726" i="38"/>
  <c r="AZ726" i="38" s="1"/>
  <c r="AI726" i="38"/>
  <c r="AL726" i="38"/>
  <c r="S727" i="38"/>
  <c r="T727" i="38"/>
  <c r="U727" i="38"/>
  <c r="AL727" i="38"/>
  <c r="S728" i="38"/>
  <c r="V728" i="38" s="1"/>
  <c r="T728" i="38"/>
  <c r="U728" i="38"/>
  <c r="W728" i="38"/>
  <c r="X728" i="38"/>
  <c r="Y728" i="38"/>
  <c r="AA728" i="38"/>
  <c r="AB728" i="38"/>
  <c r="AC728" i="38"/>
  <c r="AE728" i="38"/>
  <c r="AF728" i="38"/>
  <c r="AU728" i="38" s="1"/>
  <c r="AG728" i="38"/>
  <c r="AI728" i="38"/>
  <c r="AJ728" i="38"/>
  <c r="AL728" i="38"/>
  <c r="S729" i="38"/>
  <c r="AC729" i="38" s="1"/>
  <c r="T729" i="38"/>
  <c r="U729" i="38"/>
  <c r="Y729" i="38"/>
  <c r="AJ729" i="38"/>
  <c r="AL729" i="38"/>
  <c r="S730" i="38"/>
  <c r="W730" i="38" s="1"/>
  <c r="T730" i="38"/>
  <c r="U730" i="38"/>
  <c r="X730" i="38"/>
  <c r="Z730" i="38"/>
  <c r="AB730" i="38"/>
  <c r="AE730" i="38"/>
  <c r="AH730" i="38"/>
  <c r="AZ730" i="38" s="1"/>
  <c r="AI730" i="38"/>
  <c r="AL730" i="38"/>
  <c r="S731" i="38"/>
  <c r="AC731" i="38" s="1"/>
  <c r="T731" i="38"/>
  <c r="U731" i="38"/>
  <c r="W731" i="38"/>
  <c r="Y731" i="38"/>
  <c r="AH731" i="38"/>
  <c r="AZ731" i="38" s="1"/>
  <c r="AI731" i="38"/>
  <c r="AL731" i="38"/>
  <c r="S732" i="38"/>
  <c r="V732" i="38" s="1"/>
  <c r="T732" i="38"/>
  <c r="U732" i="38"/>
  <c r="W732" i="38"/>
  <c r="X732" i="38"/>
  <c r="Y732" i="38"/>
  <c r="AA732" i="38"/>
  <c r="AB732" i="38"/>
  <c r="AC732" i="38"/>
  <c r="AE732" i="38"/>
  <c r="AF732" i="38"/>
  <c r="AU732" i="38" s="1"/>
  <c r="AG732" i="38"/>
  <c r="AI732" i="38"/>
  <c r="AJ732" i="38"/>
  <c r="AL732" i="38"/>
  <c r="S733" i="38"/>
  <c r="X733" i="38" s="1"/>
  <c r="T733" i="38"/>
  <c r="U733" i="38"/>
  <c r="Y733" i="38"/>
  <c r="AA733" i="38"/>
  <c r="AC733" i="38"/>
  <c r="AF733" i="38"/>
  <c r="AU733" i="38" s="1"/>
  <c r="AI733" i="38"/>
  <c r="AJ733" i="38"/>
  <c r="AL733" i="38"/>
  <c r="S734" i="38"/>
  <c r="X734" i="38" s="1"/>
  <c r="T734" i="38"/>
  <c r="U734" i="38"/>
  <c r="V734" i="38"/>
  <c r="W734" i="38"/>
  <c r="AA734" i="38"/>
  <c r="AB734" i="38"/>
  <c r="AF734" i="38"/>
  <c r="AU734" i="38" s="1"/>
  <c r="AH734" i="38"/>
  <c r="AZ734" i="38" s="1"/>
  <c r="AL734" i="38"/>
  <c r="S735" i="38"/>
  <c r="T735" i="38"/>
  <c r="U735" i="38"/>
  <c r="W735" i="38"/>
  <c r="Y735" i="38"/>
  <c r="Z735" i="38"/>
  <c r="AC735" i="38"/>
  <c r="AD735" i="38"/>
  <c r="AE735" i="38"/>
  <c r="AH735" i="38"/>
  <c r="AZ735" i="38" s="1"/>
  <c r="AI735" i="38"/>
  <c r="AL735" i="38"/>
  <c r="S736" i="38"/>
  <c r="T736" i="38"/>
  <c r="U736" i="38"/>
  <c r="V736" i="38"/>
  <c r="W736" i="38"/>
  <c r="X736" i="38"/>
  <c r="Y736" i="38"/>
  <c r="Z736" i="38"/>
  <c r="AA736" i="38"/>
  <c r="AB736" i="38"/>
  <c r="AC736" i="38"/>
  <c r="AD736" i="38"/>
  <c r="AE736" i="38"/>
  <c r="AF736" i="38"/>
  <c r="AU736" i="38" s="1"/>
  <c r="AG736" i="38"/>
  <c r="AH736" i="38"/>
  <c r="AZ736" i="38" s="1"/>
  <c r="AI736" i="38"/>
  <c r="AJ736" i="38"/>
  <c r="AL736" i="38"/>
  <c r="S737" i="38"/>
  <c r="Y737" i="38" s="1"/>
  <c r="T737" i="38"/>
  <c r="U737" i="38"/>
  <c r="W737" i="38"/>
  <c r="X737" i="38"/>
  <c r="AA737" i="38"/>
  <c r="AB737" i="38"/>
  <c r="AC737" i="38"/>
  <c r="AF737" i="38"/>
  <c r="AU737" i="38" s="1"/>
  <c r="AG737" i="38"/>
  <c r="AI737" i="38"/>
  <c r="AL737" i="38"/>
  <c r="S738" i="38"/>
  <c r="AH738" i="38" s="1"/>
  <c r="AZ738" i="38" s="1"/>
  <c r="T738" i="38"/>
  <c r="U738" i="38"/>
  <c r="W738" i="38"/>
  <c r="AB738" i="38"/>
  <c r="AL738" i="38"/>
  <c r="S739" i="38"/>
  <c r="Y739" i="38" s="1"/>
  <c r="T739" i="38"/>
  <c r="U739" i="38"/>
  <c r="V739" i="38"/>
  <c r="W739" i="38"/>
  <c r="AC739" i="38"/>
  <c r="AE739" i="38"/>
  <c r="AL739" i="38"/>
  <c r="S740" i="38"/>
  <c r="X740" i="38" s="1"/>
  <c r="T740" i="38"/>
  <c r="U740" i="38"/>
  <c r="V740" i="38"/>
  <c r="W740" i="38"/>
  <c r="Y740" i="38"/>
  <c r="Z740" i="38"/>
  <c r="AA740" i="38"/>
  <c r="AC740" i="38"/>
  <c r="AD740" i="38"/>
  <c r="AE740" i="38"/>
  <c r="AG740" i="38"/>
  <c r="AH740" i="38"/>
  <c r="AZ740" i="38" s="1"/>
  <c r="AI740" i="38"/>
  <c r="AL740" i="38"/>
  <c r="S741" i="38"/>
  <c r="T741" i="38"/>
  <c r="U741" i="38"/>
  <c r="X741" i="38"/>
  <c r="AC741" i="38"/>
  <c r="AI741" i="38"/>
  <c r="AL741" i="38"/>
  <c r="S742" i="38"/>
  <c r="T742" i="38"/>
  <c r="U742" i="38"/>
  <c r="X742" i="38"/>
  <c r="AB742" i="38"/>
  <c r="AD742" i="38"/>
  <c r="AI742" i="38"/>
  <c r="AL742" i="38"/>
  <c r="S743" i="38"/>
  <c r="AH743" i="38" s="1"/>
  <c r="AZ743" i="38" s="1"/>
  <c r="T743" i="38"/>
  <c r="U743" i="38"/>
  <c r="W743" i="38"/>
  <c r="AC743" i="38"/>
  <c r="AL743" i="38"/>
  <c r="S744" i="38"/>
  <c r="V744" i="38" s="1"/>
  <c r="T744" i="38"/>
  <c r="U744" i="38"/>
  <c r="W744" i="38"/>
  <c r="X744" i="38"/>
  <c r="Y744" i="38"/>
  <c r="AA744" i="38"/>
  <c r="AB744" i="38"/>
  <c r="AC744" i="38"/>
  <c r="AE744" i="38"/>
  <c r="AF744" i="38"/>
  <c r="AU744" i="38" s="1"/>
  <c r="AG744" i="38"/>
  <c r="AI744" i="38"/>
  <c r="AJ744" i="38"/>
  <c r="AL744" i="38"/>
  <c r="S745" i="38"/>
  <c r="AC745" i="38" s="1"/>
  <c r="T745" i="38"/>
  <c r="U745" i="38"/>
  <c r="Y745" i="38"/>
  <c r="AJ745" i="38"/>
  <c r="AL745" i="38"/>
  <c r="S746" i="38"/>
  <c r="W746" i="38" s="1"/>
  <c r="T746" i="38"/>
  <c r="U746" i="38"/>
  <c r="X746" i="38"/>
  <c r="Z746" i="38"/>
  <c r="AB746" i="38"/>
  <c r="AE746" i="38"/>
  <c r="AH746" i="38"/>
  <c r="AZ746" i="38" s="1"/>
  <c r="AI746" i="38"/>
  <c r="AL746" i="38"/>
  <c r="S747" i="38"/>
  <c r="AC747" i="38" s="1"/>
  <c r="T747" i="38"/>
  <c r="U747" i="38"/>
  <c r="W747" i="38"/>
  <c r="Y747" i="38"/>
  <c r="AH747" i="38"/>
  <c r="AZ747" i="38" s="1"/>
  <c r="AI747" i="38"/>
  <c r="AL747" i="38"/>
  <c r="S748" i="38"/>
  <c r="V748" i="38" s="1"/>
  <c r="T748" i="38"/>
  <c r="U748" i="38"/>
  <c r="W748" i="38"/>
  <c r="X748" i="38"/>
  <c r="Y748" i="38"/>
  <c r="AA748" i="38"/>
  <c r="AB748" i="38"/>
  <c r="AC748" i="38"/>
  <c r="AE748" i="38"/>
  <c r="AF748" i="38"/>
  <c r="AU748" i="38" s="1"/>
  <c r="AG748" i="38"/>
  <c r="AI748" i="38"/>
  <c r="AJ748" i="38"/>
  <c r="AL748" i="38"/>
  <c r="S749" i="38"/>
  <c r="X749" i="38" s="1"/>
  <c r="T749" i="38"/>
  <c r="U749" i="38"/>
  <c r="Y749" i="38"/>
  <c r="AA749" i="38"/>
  <c r="AC749" i="38"/>
  <c r="AF749" i="38"/>
  <c r="AU749" i="38" s="1"/>
  <c r="AI749" i="38"/>
  <c r="AJ749" i="38"/>
  <c r="AL749" i="38"/>
  <c r="S750" i="38"/>
  <c r="X750" i="38" s="1"/>
  <c r="T750" i="38"/>
  <c r="U750" i="38"/>
  <c r="V750" i="38"/>
  <c r="W750" i="38"/>
  <c r="AA750" i="38"/>
  <c r="AB750" i="38"/>
  <c r="AF750" i="38"/>
  <c r="AU750" i="38" s="1"/>
  <c r="AH750" i="38"/>
  <c r="AZ750" i="38" s="1"/>
  <c r="AL750" i="38"/>
  <c r="S751" i="38"/>
  <c r="T751" i="38"/>
  <c r="U751" i="38"/>
  <c r="W751" i="38"/>
  <c r="Y751" i="38"/>
  <c r="Z751" i="38"/>
  <c r="AC751" i="38"/>
  <c r="AD751" i="38"/>
  <c r="AE751" i="38"/>
  <c r="AH751" i="38"/>
  <c r="AZ751" i="38" s="1"/>
  <c r="AI751" i="38"/>
  <c r="AL751" i="38"/>
  <c r="S752" i="38"/>
  <c r="X752" i="38" s="1"/>
  <c r="T752" i="38"/>
  <c r="U752" i="38"/>
  <c r="V752" i="38"/>
  <c r="W752" i="38"/>
  <c r="Y752" i="38"/>
  <c r="Z752" i="38"/>
  <c r="AA752" i="38"/>
  <c r="AC752" i="38"/>
  <c r="AD752" i="38"/>
  <c r="AE752" i="38"/>
  <c r="AG752" i="38"/>
  <c r="AH752" i="38"/>
  <c r="AZ752" i="38" s="1"/>
  <c r="AI752" i="38"/>
  <c r="AJ752" i="38"/>
  <c r="AL752" i="38"/>
  <c r="S753" i="38"/>
  <c r="Y753" i="38" s="1"/>
  <c r="T753" i="38"/>
  <c r="U753" i="38"/>
  <c r="W753" i="38"/>
  <c r="X753" i="38"/>
  <c r="AB753" i="38"/>
  <c r="AC753" i="38"/>
  <c r="AF753" i="38"/>
  <c r="AU753" i="38" s="1"/>
  <c r="AI753" i="38"/>
  <c r="AL753" i="38"/>
  <c r="S754" i="38"/>
  <c r="W754" i="38" s="1"/>
  <c r="T754" i="38"/>
  <c r="U754" i="38"/>
  <c r="AL754" i="38"/>
  <c r="S755" i="38"/>
  <c r="Y755" i="38" s="1"/>
  <c r="T755" i="38"/>
  <c r="U755" i="38"/>
  <c r="V755" i="38"/>
  <c r="W755" i="38"/>
  <c r="Z755" i="38"/>
  <c r="AA755" i="38"/>
  <c r="AC755" i="38"/>
  <c r="AE755" i="38"/>
  <c r="AG755" i="38"/>
  <c r="AH755" i="38"/>
  <c r="AZ755" i="38" s="1"/>
  <c r="AL755" i="38"/>
  <c r="S756" i="38"/>
  <c r="T756" i="38"/>
  <c r="U756" i="38"/>
  <c r="W756" i="38"/>
  <c r="AA756" i="38"/>
  <c r="AE756" i="38"/>
  <c r="AI756" i="38"/>
  <c r="AL756" i="38"/>
  <c r="S757" i="38"/>
  <c r="X757" i="38" s="1"/>
  <c r="T757" i="38"/>
  <c r="U757" i="38"/>
  <c r="AL757" i="38"/>
  <c r="S758" i="38"/>
  <c r="AB758" i="38" s="1"/>
  <c r="T758" i="38"/>
  <c r="U758" i="38"/>
  <c r="W758" i="38"/>
  <c r="X758" i="38"/>
  <c r="AH758" i="38"/>
  <c r="AZ758" i="38" s="1"/>
  <c r="AI758" i="38"/>
  <c r="AL758" i="38"/>
  <c r="S759" i="38"/>
  <c r="W759" i="38" s="1"/>
  <c r="T759" i="38"/>
  <c r="U759" i="38"/>
  <c r="AC759" i="38"/>
  <c r="AH759" i="38"/>
  <c r="AZ759" i="38" s="1"/>
  <c r="AL759" i="38"/>
  <c r="S760" i="38"/>
  <c r="X760" i="38" s="1"/>
  <c r="T760" i="38"/>
  <c r="U760" i="38"/>
  <c r="V760" i="38"/>
  <c r="W760" i="38"/>
  <c r="Y760" i="38"/>
  <c r="Z760" i="38"/>
  <c r="AA760" i="38"/>
  <c r="AB760" i="38"/>
  <c r="AC760" i="38"/>
  <c r="AD760" i="38"/>
  <c r="AE760" i="38"/>
  <c r="AF760" i="38"/>
  <c r="AG760" i="38"/>
  <c r="AH760" i="38"/>
  <c r="AZ760" i="38" s="1"/>
  <c r="AI760" i="38"/>
  <c r="AJ760" i="38"/>
  <c r="AL760" i="38"/>
  <c r="AU760" i="38"/>
  <c r="S761" i="38"/>
  <c r="T761" i="38"/>
  <c r="U761" i="38"/>
  <c r="Y761" i="38"/>
  <c r="AC761" i="38"/>
  <c r="AE761" i="38"/>
  <c r="AJ761" i="38"/>
  <c r="AL761" i="38"/>
  <c r="S762" i="38"/>
  <c r="Z762" i="38" s="1"/>
  <c r="T762" i="38"/>
  <c r="U762" i="38"/>
  <c r="W762" i="38"/>
  <c r="X762" i="38"/>
  <c r="AA762" i="38"/>
  <c r="AB762" i="38"/>
  <c r="AD762" i="38"/>
  <c r="AF762" i="38"/>
  <c r="AU762" i="38" s="1"/>
  <c r="AH762" i="38"/>
  <c r="AZ762" i="38" s="1"/>
  <c r="AI762" i="38"/>
  <c r="AL762" i="38"/>
  <c r="S763" i="38"/>
  <c r="T763" i="38"/>
  <c r="U763" i="38"/>
  <c r="Y763" i="38"/>
  <c r="AC763" i="38"/>
  <c r="AD763" i="38"/>
  <c r="AH763" i="38"/>
  <c r="AZ763" i="38" s="1"/>
  <c r="AI763" i="38"/>
  <c r="AL763" i="38"/>
  <c r="S764" i="38"/>
  <c r="T764" i="38"/>
  <c r="U764" i="38"/>
  <c r="V764" i="38"/>
  <c r="W764" i="38"/>
  <c r="Z764" i="38"/>
  <c r="AA764" i="38"/>
  <c r="AD764" i="38"/>
  <c r="AE764" i="38"/>
  <c r="AH764" i="38"/>
  <c r="AZ764" i="38" s="1"/>
  <c r="AI764" i="38"/>
  <c r="AL764" i="38"/>
  <c r="S765" i="38"/>
  <c r="AA765" i="38" s="1"/>
  <c r="T765" i="38"/>
  <c r="U765" i="38"/>
  <c r="X765" i="38"/>
  <c r="Y765" i="38"/>
  <c r="AE765" i="38"/>
  <c r="AF765" i="38"/>
  <c r="AU765" i="38" s="1"/>
  <c r="AL765" i="38"/>
  <c r="S766" i="38"/>
  <c r="T766" i="38"/>
  <c r="U766" i="38"/>
  <c r="W766" i="38"/>
  <c r="X766" i="38"/>
  <c r="Z766" i="38"/>
  <c r="AB766" i="38"/>
  <c r="AD766" i="38"/>
  <c r="AE766" i="38"/>
  <c r="AH766" i="38"/>
  <c r="AZ766" i="38" s="1"/>
  <c r="AI766" i="38"/>
  <c r="AJ766" i="38"/>
  <c r="AL766" i="38"/>
  <c r="S767" i="38"/>
  <c r="T767" i="38"/>
  <c r="U767" i="38"/>
  <c r="Y767" i="38"/>
  <c r="AE767" i="38"/>
  <c r="AL767" i="38"/>
  <c r="S768" i="38"/>
  <c r="X768" i="38" s="1"/>
  <c r="T768" i="38"/>
  <c r="U768" i="38"/>
  <c r="W768" i="38"/>
  <c r="AA768" i="38"/>
  <c r="AE768" i="38"/>
  <c r="AI768" i="38"/>
  <c r="AL768" i="38"/>
  <c r="S769" i="38"/>
  <c r="Y769" i="38" s="1"/>
  <c r="T769" i="38"/>
  <c r="U769" i="38"/>
  <c r="X769" i="38"/>
  <c r="AC769" i="38"/>
  <c r="AI769" i="38"/>
  <c r="AL769" i="38"/>
  <c r="S770" i="38"/>
  <c r="W770" i="38" s="1"/>
  <c r="T770" i="38"/>
  <c r="U770" i="38"/>
  <c r="AL770" i="38"/>
  <c r="S771" i="38"/>
  <c r="Y771" i="38" s="1"/>
  <c r="T771" i="38"/>
  <c r="U771" i="38"/>
  <c r="W771" i="38"/>
  <c r="AE771" i="38"/>
  <c r="AL771" i="38"/>
  <c r="S772" i="38"/>
  <c r="X772" i="38" s="1"/>
  <c r="T772" i="38"/>
  <c r="U772" i="38"/>
  <c r="V772" i="38"/>
  <c r="W772" i="38"/>
  <c r="Z772" i="38"/>
  <c r="AA772" i="38"/>
  <c r="AD772" i="38"/>
  <c r="AE772" i="38"/>
  <c r="AH772" i="38"/>
  <c r="AZ772" i="38" s="1"/>
  <c r="AI772" i="38"/>
  <c r="AL772" i="38"/>
  <c r="S773" i="38"/>
  <c r="X773" i="38" s="1"/>
  <c r="T773" i="38"/>
  <c r="U773" i="38"/>
  <c r="AL773" i="38"/>
  <c r="S774" i="38"/>
  <c r="AB774" i="38" s="1"/>
  <c r="T774" i="38"/>
  <c r="U774" i="38"/>
  <c r="W774" i="38"/>
  <c r="X774" i="38"/>
  <c r="AD774" i="38"/>
  <c r="AH774" i="38"/>
  <c r="AZ774" i="38" s="1"/>
  <c r="AI774" i="38"/>
  <c r="AL774" i="38"/>
  <c r="S775" i="38"/>
  <c r="T775" i="38"/>
  <c r="U775" i="38"/>
  <c r="AC775" i="38"/>
  <c r="AL775" i="38"/>
  <c r="S776" i="38"/>
  <c r="V776" i="38" s="1"/>
  <c r="T776" i="38"/>
  <c r="U776" i="38"/>
  <c r="W776" i="38"/>
  <c r="X776" i="38"/>
  <c r="Y776" i="38"/>
  <c r="AA776" i="38"/>
  <c r="AB776" i="38"/>
  <c r="AC776" i="38"/>
  <c r="AE776" i="38"/>
  <c r="AF776" i="38"/>
  <c r="AU776" i="38" s="1"/>
  <c r="AG776" i="38"/>
  <c r="AH776" i="38"/>
  <c r="AZ776" i="38" s="1"/>
  <c r="AI776" i="38"/>
  <c r="AJ776" i="38"/>
  <c r="AL776" i="38"/>
  <c r="S777" i="38"/>
  <c r="AC777" i="38" s="1"/>
  <c r="T777" i="38"/>
  <c r="U777" i="38"/>
  <c r="Y777" i="38"/>
  <c r="AJ777" i="38"/>
  <c r="AL777" i="38"/>
  <c r="S778" i="38"/>
  <c r="W778" i="38" s="1"/>
  <c r="T778" i="38"/>
  <c r="U778" i="38"/>
  <c r="X778" i="38"/>
  <c r="Z778" i="38"/>
  <c r="AB778" i="38"/>
  <c r="AE778" i="38"/>
  <c r="AH778" i="38"/>
  <c r="AZ778" i="38" s="1"/>
  <c r="AI778" i="38"/>
  <c r="AL778" i="38"/>
  <c r="S779" i="38"/>
  <c r="AC779" i="38" s="1"/>
  <c r="T779" i="38"/>
  <c r="U779" i="38"/>
  <c r="W779" i="38"/>
  <c r="Y779" i="38"/>
  <c r="AH779" i="38"/>
  <c r="AZ779" i="38" s="1"/>
  <c r="AI779" i="38"/>
  <c r="AL779" i="38"/>
  <c r="S780" i="38"/>
  <c r="V780" i="38" s="1"/>
  <c r="T780" i="38"/>
  <c r="U780" i="38"/>
  <c r="W780" i="38"/>
  <c r="X780" i="38"/>
  <c r="Y780" i="38"/>
  <c r="AA780" i="38"/>
  <c r="AB780" i="38"/>
  <c r="AC780" i="38"/>
  <c r="AE780" i="38"/>
  <c r="AF780" i="38"/>
  <c r="AU780" i="38" s="1"/>
  <c r="AG780" i="38"/>
  <c r="AI780" i="38"/>
  <c r="AJ780" i="38"/>
  <c r="AL780" i="38"/>
  <c r="S781" i="38"/>
  <c r="X781" i="38" s="1"/>
  <c r="T781" i="38"/>
  <c r="U781" i="38"/>
  <c r="Y781" i="38"/>
  <c r="AA781" i="38"/>
  <c r="AC781" i="38"/>
  <c r="AF781" i="38"/>
  <c r="AU781" i="38" s="1"/>
  <c r="AI781" i="38"/>
  <c r="AJ781" i="38"/>
  <c r="AL781" i="38"/>
  <c r="S782" i="38"/>
  <c r="X782" i="38" s="1"/>
  <c r="T782" i="38"/>
  <c r="U782" i="38"/>
  <c r="V782" i="38"/>
  <c r="W782" i="38"/>
  <c r="AA782" i="38"/>
  <c r="AB782" i="38"/>
  <c r="AF782" i="38"/>
  <c r="AU782" i="38" s="1"/>
  <c r="AH782" i="38"/>
  <c r="AZ782" i="38" s="1"/>
  <c r="AL782" i="38"/>
  <c r="S783" i="38"/>
  <c r="T783" i="38"/>
  <c r="U783" i="38"/>
  <c r="W783" i="38"/>
  <c r="Y783" i="38"/>
  <c r="Z783" i="38"/>
  <c r="AC783" i="38"/>
  <c r="AD783" i="38"/>
  <c r="AE783" i="38"/>
  <c r="AH783" i="38"/>
  <c r="AZ783" i="38" s="1"/>
  <c r="AI783" i="38"/>
  <c r="AJ783" i="38"/>
  <c r="AL783" i="38"/>
  <c r="S784" i="38"/>
  <c r="W784" i="38" s="1"/>
  <c r="T784" i="38"/>
  <c r="U784" i="38"/>
  <c r="AL784" i="38"/>
  <c r="S785" i="38"/>
  <c r="X785" i="38" s="1"/>
  <c r="T785" i="38"/>
  <c r="U785" i="38"/>
  <c r="V785" i="38"/>
  <c r="W785" i="38"/>
  <c r="Z785" i="38"/>
  <c r="AA785" i="38"/>
  <c r="AD785" i="38"/>
  <c r="AE785" i="38"/>
  <c r="AH785" i="38"/>
  <c r="AZ785" i="38" s="1"/>
  <c r="AI785" i="38"/>
  <c r="AL785" i="38"/>
  <c r="S786" i="38"/>
  <c r="Y786" i="38" s="1"/>
  <c r="T786" i="38"/>
  <c r="U786" i="38"/>
  <c r="W786" i="38"/>
  <c r="X786" i="38"/>
  <c r="AA786" i="38"/>
  <c r="AB786" i="38"/>
  <c r="AC786" i="38"/>
  <c r="AF786" i="38"/>
  <c r="AU786" i="38" s="1"/>
  <c r="AG786" i="38"/>
  <c r="AI786" i="38"/>
  <c r="AL786" i="38"/>
  <c r="S787" i="38"/>
  <c r="Y787" i="38" s="1"/>
  <c r="T787" i="38"/>
  <c r="U787" i="38"/>
  <c r="W787" i="38"/>
  <c r="X787" i="38"/>
  <c r="AB787" i="38"/>
  <c r="AE787" i="38"/>
  <c r="AF787" i="38"/>
  <c r="AU787" i="38" s="1"/>
  <c r="AJ787" i="38"/>
  <c r="AL787" i="38"/>
  <c r="S788" i="38"/>
  <c r="AE788" i="38" s="1"/>
  <c r="T788" i="38"/>
  <c r="U788" i="38"/>
  <c r="AA788" i="38"/>
  <c r="AI788" i="38"/>
  <c r="AL788" i="38"/>
  <c r="S789" i="38"/>
  <c r="T789" i="38"/>
  <c r="U789" i="38"/>
  <c r="V789" i="38"/>
  <c r="W789" i="38"/>
  <c r="Y789" i="38"/>
  <c r="Z789" i="38"/>
  <c r="AA789" i="38"/>
  <c r="AC789" i="38"/>
  <c r="AD789" i="38"/>
  <c r="AE789" i="38"/>
  <c r="AG789" i="38"/>
  <c r="AH789" i="38"/>
  <c r="AZ789" i="38" s="1"/>
  <c r="AI789" i="38"/>
  <c r="AL789" i="38"/>
  <c r="S790" i="38"/>
  <c r="T790" i="38"/>
  <c r="U790" i="38"/>
  <c r="W790" i="38"/>
  <c r="X790" i="38"/>
  <c r="Y790" i="38"/>
  <c r="AA790" i="38"/>
  <c r="AB790" i="38"/>
  <c r="AC790" i="38"/>
  <c r="AE790" i="38"/>
  <c r="AF790" i="38"/>
  <c r="AU790" i="38" s="1"/>
  <c r="AG790" i="38"/>
  <c r="AI790" i="38"/>
  <c r="AJ790" i="38"/>
  <c r="AL790" i="38"/>
  <c r="S791" i="38"/>
  <c r="Y791" i="38" s="1"/>
  <c r="T791" i="38"/>
  <c r="U791" i="38"/>
  <c r="W791" i="38"/>
  <c r="X791" i="38"/>
  <c r="AA791" i="38"/>
  <c r="AB791" i="38"/>
  <c r="AE791" i="38"/>
  <c r="AF791" i="38"/>
  <c r="AU791" i="38" s="1"/>
  <c r="AI791" i="38"/>
  <c r="AJ791" i="38"/>
  <c r="AL791" i="38"/>
  <c r="S792" i="38"/>
  <c r="W792" i="38" s="1"/>
  <c r="T792" i="38"/>
  <c r="U792" i="38"/>
  <c r="AL792" i="38"/>
  <c r="S793" i="38"/>
  <c r="X793" i="38" s="1"/>
  <c r="T793" i="38"/>
  <c r="U793" i="38"/>
  <c r="V793" i="38"/>
  <c r="W793" i="38"/>
  <c r="Z793" i="38"/>
  <c r="AA793" i="38"/>
  <c r="AD793" i="38"/>
  <c r="AE793" i="38"/>
  <c r="AH793" i="38"/>
  <c r="AZ793" i="38" s="1"/>
  <c r="AI793" i="38"/>
  <c r="AL793" i="38"/>
  <c r="S794" i="38"/>
  <c r="Y794" i="38" s="1"/>
  <c r="T794" i="38"/>
  <c r="U794" i="38"/>
  <c r="W794" i="38"/>
  <c r="X794" i="38"/>
  <c r="AA794" i="38"/>
  <c r="AB794" i="38"/>
  <c r="AC794" i="38"/>
  <c r="AF794" i="38"/>
  <c r="AU794" i="38" s="1"/>
  <c r="AG794" i="38"/>
  <c r="AI794" i="38"/>
  <c r="AL794" i="38"/>
  <c r="S795" i="38"/>
  <c r="Y795" i="38" s="1"/>
  <c r="T795" i="38"/>
  <c r="U795" i="38"/>
  <c r="W795" i="38"/>
  <c r="X795" i="38"/>
  <c r="AB795" i="38"/>
  <c r="AE795" i="38"/>
  <c r="AF795" i="38"/>
  <c r="AU795" i="38" s="1"/>
  <c r="AJ795" i="38"/>
  <c r="AL795" i="38"/>
  <c r="S796" i="38"/>
  <c r="AE796" i="38" s="1"/>
  <c r="T796" i="38"/>
  <c r="U796" i="38"/>
  <c r="W796" i="38"/>
  <c r="AA796" i="38"/>
  <c r="AI796" i="38"/>
  <c r="AL796" i="38"/>
  <c r="S797" i="38"/>
  <c r="T797" i="38"/>
  <c r="U797" i="38"/>
  <c r="V797" i="38"/>
  <c r="W797" i="38"/>
  <c r="X797" i="38"/>
  <c r="Y797" i="38"/>
  <c r="Z797" i="38"/>
  <c r="AA797" i="38"/>
  <c r="AB797" i="38"/>
  <c r="AC797" i="38"/>
  <c r="AD797" i="38"/>
  <c r="AE797" i="38"/>
  <c r="AF797" i="38"/>
  <c r="AU797" i="38" s="1"/>
  <c r="AG797" i="38"/>
  <c r="AH797" i="38"/>
  <c r="AZ797" i="38" s="1"/>
  <c r="AI797" i="38"/>
  <c r="AJ797" i="38"/>
  <c r="AL797" i="38"/>
  <c r="S798" i="38"/>
  <c r="T798" i="38"/>
  <c r="U798" i="38"/>
  <c r="X798" i="38"/>
  <c r="AC798" i="38"/>
  <c r="AI798" i="38"/>
  <c r="AL798" i="38"/>
  <c r="S799" i="38"/>
  <c r="Y799" i="38" s="1"/>
  <c r="T799" i="38"/>
  <c r="U799" i="38"/>
  <c r="X799" i="38"/>
  <c r="AF799" i="38"/>
  <c r="AU799" i="38" s="1"/>
  <c r="AL799" i="38"/>
  <c r="S800" i="38"/>
  <c r="W800" i="38" s="1"/>
  <c r="T800" i="38"/>
  <c r="U800" i="38"/>
  <c r="AL800" i="38"/>
  <c r="S801" i="38"/>
  <c r="X801" i="38" s="1"/>
  <c r="T801" i="38"/>
  <c r="U801" i="38"/>
  <c r="V801" i="38"/>
  <c r="W801" i="38"/>
  <c r="Y801" i="38"/>
  <c r="Z801" i="38"/>
  <c r="AA801" i="38"/>
  <c r="AC801" i="38"/>
  <c r="AD801" i="38"/>
  <c r="AE801" i="38"/>
  <c r="AG801" i="38"/>
  <c r="AH801" i="38"/>
  <c r="AZ801" i="38" s="1"/>
  <c r="AI801" i="38"/>
  <c r="AL801" i="38"/>
  <c r="S802" i="38"/>
  <c r="T802" i="38"/>
  <c r="U802" i="38"/>
  <c r="W802" i="38"/>
  <c r="X802" i="38"/>
  <c r="Y802" i="38"/>
  <c r="AA802" i="38"/>
  <c r="AB802" i="38"/>
  <c r="AC802" i="38"/>
  <c r="AE802" i="38"/>
  <c r="AF802" i="38"/>
  <c r="AU802" i="38" s="1"/>
  <c r="AG802" i="38"/>
  <c r="AI802" i="38"/>
  <c r="AJ802" i="38"/>
  <c r="AL802" i="38"/>
  <c r="S803" i="38"/>
  <c r="Y803" i="38" s="1"/>
  <c r="T803" i="38"/>
  <c r="U803" i="38"/>
  <c r="X803" i="38"/>
  <c r="AA803" i="38"/>
  <c r="AB803" i="38"/>
  <c r="AF803" i="38"/>
  <c r="AU803" i="38" s="1"/>
  <c r="AI803" i="38"/>
  <c r="AJ803" i="38"/>
  <c r="AL803" i="38"/>
  <c r="S804" i="38"/>
  <c r="AE804" i="38" s="1"/>
  <c r="T804" i="38"/>
  <c r="U804" i="38"/>
  <c r="AA804" i="38"/>
  <c r="AL804" i="38"/>
  <c r="S805" i="38"/>
  <c r="X805" i="38" s="1"/>
  <c r="T805" i="38"/>
  <c r="U805" i="38"/>
  <c r="V805" i="38"/>
  <c r="W805" i="38"/>
  <c r="Z805" i="38"/>
  <c r="AA805" i="38"/>
  <c r="AD805" i="38"/>
  <c r="AE805" i="38"/>
  <c r="AH805" i="38"/>
  <c r="AZ805" i="38" s="1"/>
  <c r="AI805" i="38"/>
  <c r="AL805" i="38"/>
  <c r="S806" i="38"/>
  <c r="Y806" i="38" s="1"/>
  <c r="T806" i="38"/>
  <c r="U806" i="38"/>
  <c r="W806" i="38"/>
  <c r="X806" i="38"/>
  <c r="AA806" i="38"/>
  <c r="AB806" i="38"/>
  <c r="AC806" i="38"/>
  <c r="AF806" i="38"/>
  <c r="AU806" i="38" s="1"/>
  <c r="AG806" i="38"/>
  <c r="AI806" i="38"/>
  <c r="AL806" i="38"/>
  <c r="S807" i="38"/>
  <c r="Y807" i="38" s="1"/>
  <c r="T807" i="38"/>
  <c r="U807" i="38"/>
  <c r="W807" i="38"/>
  <c r="X807" i="38"/>
  <c r="AB807" i="38"/>
  <c r="AE807" i="38"/>
  <c r="AF807" i="38"/>
  <c r="AU807" i="38" s="1"/>
  <c r="AJ807" i="38"/>
  <c r="AL807" i="38"/>
  <c r="S808" i="38"/>
  <c r="T808" i="38"/>
  <c r="U808" i="38"/>
  <c r="AL808" i="38"/>
  <c r="S809" i="38"/>
  <c r="T809" i="38"/>
  <c r="U809" i="38"/>
  <c r="W809" i="38"/>
  <c r="AA809" i="38"/>
  <c r="AE809" i="38"/>
  <c r="AI809" i="38"/>
  <c r="AL809" i="38"/>
  <c r="S810" i="38"/>
  <c r="Y810" i="38" s="1"/>
  <c r="T810" i="38"/>
  <c r="U810" i="38"/>
  <c r="W810" i="38"/>
  <c r="X810" i="38"/>
  <c r="AB810" i="38"/>
  <c r="AC810" i="38"/>
  <c r="AG810" i="38"/>
  <c r="AI810" i="38"/>
  <c r="AL810" i="38"/>
  <c r="S811" i="38"/>
  <c r="Y811" i="38" s="1"/>
  <c r="T811" i="38"/>
  <c r="U811" i="38"/>
  <c r="W811" i="38"/>
  <c r="X811" i="38"/>
  <c r="AE811" i="38"/>
  <c r="AF811" i="38"/>
  <c r="AU811" i="38" s="1"/>
  <c r="AL811" i="38"/>
  <c r="S812" i="38"/>
  <c r="AE812" i="38" s="1"/>
  <c r="T812" i="38"/>
  <c r="U812" i="38"/>
  <c r="W812" i="38"/>
  <c r="AA812" i="38"/>
  <c r="AI812" i="38"/>
  <c r="AL812" i="38"/>
  <c r="S813" i="38"/>
  <c r="T813" i="38"/>
  <c r="U813" i="38"/>
  <c r="V813" i="38"/>
  <c r="W813" i="38"/>
  <c r="X813" i="38"/>
  <c r="Y813" i="38"/>
  <c r="Z813" i="38"/>
  <c r="AA813" i="38"/>
  <c r="AB813" i="38"/>
  <c r="AC813" i="38"/>
  <c r="AD813" i="38"/>
  <c r="AE813" i="38"/>
  <c r="AF813" i="38"/>
  <c r="AU813" i="38" s="1"/>
  <c r="AG813" i="38"/>
  <c r="AH813" i="38"/>
  <c r="AZ813" i="38" s="1"/>
  <c r="AI813" i="38"/>
  <c r="AJ813" i="38"/>
  <c r="AL813" i="38"/>
  <c r="S814" i="38"/>
  <c r="T814" i="38"/>
  <c r="U814" i="38"/>
  <c r="X814" i="38"/>
  <c r="AC814" i="38"/>
  <c r="AI814" i="38"/>
  <c r="AL814" i="38"/>
  <c r="S815" i="38"/>
  <c r="Y815" i="38" s="1"/>
  <c r="T815" i="38"/>
  <c r="U815" i="38"/>
  <c r="X815" i="38"/>
  <c r="AF815" i="38"/>
  <c r="AU815" i="38" s="1"/>
  <c r="AL815" i="38"/>
  <c r="S816" i="38"/>
  <c r="W816" i="38" s="1"/>
  <c r="T816" i="38"/>
  <c r="U816" i="38"/>
  <c r="AL816" i="38"/>
  <c r="S817" i="38"/>
  <c r="X817" i="38" s="1"/>
  <c r="T817" i="38"/>
  <c r="U817" i="38"/>
  <c r="V817" i="38"/>
  <c r="W817" i="38"/>
  <c r="Y817" i="38"/>
  <c r="Z817" i="38"/>
  <c r="AA817" i="38"/>
  <c r="AC817" i="38"/>
  <c r="AD817" i="38"/>
  <c r="AE817" i="38"/>
  <c r="AG817" i="38"/>
  <c r="AH817" i="38"/>
  <c r="AZ817" i="38" s="1"/>
  <c r="AI817" i="38"/>
  <c r="AL817" i="38"/>
  <c r="S818" i="38"/>
  <c r="T818" i="38"/>
  <c r="U818" i="38"/>
  <c r="W818" i="38"/>
  <c r="X818" i="38"/>
  <c r="Y818" i="38"/>
  <c r="AA818" i="38"/>
  <c r="AB818" i="38"/>
  <c r="AC818" i="38"/>
  <c r="AE818" i="38"/>
  <c r="AF818" i="38"/>
  <c r="AU818" i="38" s="1"/>
  <c r="AG818" i="38"/>
  <c r="AI818" i="38"/>
  <c r="AJ818" i="38"/>
  <c r="AL818" i="38"/>
  <c r="S819" i="38"/>
  <c r="Y819" i="38" s="1"/>
  <c r="T819" i="38"/>
  <c r="U819" i="38"/>
  <c r="X819" i="38"/>
  <c r="AA819" i="38"/>
  <c r="AB819" i="38"/>
  <c r="AF819" i="38"/>
  <c r="AU819" i="38" s="1"/>
  <c r="AI819" i="38"/>
  <c r="AJ819" i="38"/>
  <c r="AL819" i="38"/>
  <c r="S820" i="38"/>
  <c r="AE820" i="38" s="1"/>
  <c r="T820" i="38"/>
  <c r="U820" i="38"/>
  <c r="AA820" i="38"/>
  <c r="AL820" i="38"/>
  <c r="S821" i="38"/>
  <c r="X821" i="38" s="1"/>
  <c r="T821" i="38"/>
  <c r="U821" i="38"/>
  <c r="V821" i="38"/>
  <c r="W821" i="38"/>
  <c r="Z821" i="38"/>
  <c r="AA821" i="38"/>
  <c r="AD821" i="38"/>
  <c r="AE821" i="38"/>
  <c r="AH821" i="38"/>
  <c r="AZ821" i="38" s="1"/>
  <c r="AI821" i="38"/>
  <c r="AL821" i="38"/>
  <c r="S822" i="38"/>
  <c r="T822" i="38"/>
  <c r="U822" i="38"/>
  <c r="W822" i="38"/>
  <c r="X822" i="38"/>
  <c r="Y822" i="38"/>
  <c r="AA822" i="38"/>
  <c r="AB822" i="38"/>
  <c r="AC822" i="38"/>
  <c r="AE822" i="38"/>
  <c r="AF822" i="38"/>
  <c r="AU822" i="38" s="1"/>
  <c r="AG822" i="38"/>
  <c r="AI822" i="38"/>
  <c r="AJ822" i="38"/>
  <c r="AL822" i="38"/>
  <c r="S823" i="38"/>
  <c r="Y823" i="38" s="1"/>
  <c r="T823" i="38"/>
  <c r="U823" i="38"/>
  <c r="W823" i="38"/>
  <c r="X823" i="38"/>
  <c r="AB823" i="38"/>
  <c r="AE823" i="38"/>
  <c r="AF823" i="38"/>
  <c r="AU823" i="38" s="1"/>
  <c r="AJ823" i="38"/>
  <c r="AL823" i="38"/>
  <c r="S824" i="38"/>
  <c r="W824" i="38" s="1"/>
  <c r="T824" i="38"/>
  <c r="U824" i="38"/>
  <c r="AL824" i="38"/>
  <c r="S825" i="38"/>
  <c r="T825" i="38"/>
  <c r="U825" i="38"/>
  <c r="W825" i="38"/>
  <c r="AA825" i="38"/>
  <c r="AE825" i="38"/>
  <c r="AI825" i="38"/>
  <c r="AL825" i="38"/>
  <c r="S826" i="38"/>
  <c r="Y826" i="38" s="1"/>
  <c r="T826" i="38"/>
  <c r="U826" i="38"/>
  <c r="W826" i="38"/>
  <c r="X826" i="38"/>
  <c r="AB826" i="38"/>
  <c r="AC826" i="38"/>
  <c r="AG826" i="38"/>
  <c r="AI826" i="38"/>
  <c r="AL826" i="38"/>
  <c r="S827" i="38"/>
  <c r="Y827" i="38" s="1"/>
  <c r="T827" i="38"/>
  <c r="U827" i="38"/>
  <c r="W827" i="38"/>
  <c r="X827" i="38"/>
  <c r="AE827" i="38"/>
  <c r="AF827" i="38"/>
  <c r="AU827" i="38" s="1"/>
  <c r="AL827" i="38"/>
  <c r="S828" i="38"/>
  <c r="AE828" i="38" s="1"/>
  <c r="T828" i="38"/>
  <c r="U828" i="38"/>
  <c r="W828" i="38"/>
  <c r="AA828" i="38"/>
  <c r="AI828" i="38"/>
  <c r="AL828" i="38"/>
  <c r="S829" i="38"/>
  <c r="T829" i="38"/>
  <c r="U829" i="38"/>
  <c r="V829" i="38"/>
  <c r="W829" i="38"/>
  <c r="X829" i="38"/>
  <c r="Y829" i="38"/>
  <c r="Z829" i="38"/>
  <c r="AA829" i="38"/>
  <c r="AB829" i="38"/>
  <c r="AC829" i="38"/>
  <c r="AD829" i="38"/>
  <c r="AE829" i="38"/>
  <c r="AF829" i="38"/>
  <c r="AU829" i="38" s="1"/>
  <c r="AG829" i="38"/>
  <c r="AH829" i="38"/>
  <c r="AZ829" i="38" s="1"/>
  <c r="AI829" i="38"/>
  <c r="AJ829" i="38"/>
  <c r="AL829" i="38"/>
  <c r="S830" i="38"/>
  <c r="T830" i="38"/>
  <c r="U830" i="38"/>
  <c r="X830" i="38"/>
  <c r="AC830" i="38"/>
  <c r="AI830" i="38"/>
  <c r="AL830" i="38"/>
  <c r="S831" i="38"/>
  <c r="Y831" i="38" s="1"/>
  <c r="T831" i="38"/>
  <c r="U831" i="38"/>
  <c r="X831" i="38"/>
  <c r="AF831" i="38"/>
  <c r="AU831" i="38" s="1"/>
  <c r="AL831" i="38"/>
  <c r="S832" i="38"/>
  <c r="W832" i="38" s="1"/>
  <c r="T832" i="38"/>
  <c r="U832" i="38"/>
  <c r="AL832" i="38"/>
  <c r="S833" i="38"/>
  <c r="X833" i="38" s="1"/>
  <c r="T833" i="38"/>
  <c r="U833" i="38"/>
  <c r="V833" i="38"/>
  <c r="W833" i="38"/>
  <c r="Y833" i="38"/>
  <c r="Z833" i="38"/>
  <c r="AA833" i="38"/>
  <c r="AC833" i="38"/>
  <c r="AD833" i="38"/>
  <c r="AE833" i="38"/>
  <c r="AG833" i="38"/>
  <c r="AH833" i="38"/>
  <c r="AZ833" i="38" s="1"/>
  <c r="AI833" i="38"/>
  <c r="AL833" i="38"/>
  <c r="S834" i="38"/>
  <c r="T834" i="38"/>
  <c r="U834" i="38"/>
  <c r="X834" i="38"/>
  <c r="Y834" i="38"/>
  <c r="AA834" i="38"/>
  <c r="AB834" i="38"/>
  <c r="AC834" i="38"/>
  <c r="AE834" i="38"/>
  <c r="AF834" i="38"/>
  <c r="AU834" i="38" s="1"/>
  <c r="AG834" i="38"/>
  <c r="AI834" i="38"/>
  <c r="AJ834" i="38"/>
  <c r="AL834" i="38"/>
  <c r="S835" i="38"/>
  <c r="Y835" i="38" s="1"/>
  <c r="T835" i="38"/>
  <c r="U835" i="38"/>
  <c r="W835" i="38"/>
  <c r="X835" i="38"/>
  <c r="AA835" i="38"/>
  <c r="AB835" i="38"/>
  <c r="AE835" i="38"/>
  <c r="AF835" i="38"/>
  <c r="AU835" i="38" s="1"/>
  <c r="AI835" i="38"/>
  <c r="AJ835" i="38"/>
  <c r="AL835" i="38"/>
  <c r="S836" i="38"/>
  <c r="AE836" i="38" s="1"/>
  <c r="T836" i="38"/>
  <c r="U836" i="38"/>
  <c r="AA836" i="38"/>
  <c r="AL836" i="38"/>
  <c r="S837" i="38"/>
  <c r="X837" i="38" s="1"/>
  <c r="T837" i="38"/>
  <c r="U837" i="38"/>
  <c r="V837" i="38"/>
  <c r="W837" i="38"/>
  <c r="Z837" i="38"/>
  <c r="AA837" i="38"/>
  <c r="AD837" i="38"/>
  <c r="AE837" i="38"/>
  <c r="AH837" i="38"/>
  <c r="AZ837" i="38" s="1"/>
  <c r="AI837" i="38"/>
  <c r="AL837" i="38"/>
  <c r="S838" i="38"/>
  <c r="Y838" i="38" s="1"/>
  <c r="T838" i="38"/>
  <c r="U838" i="38"/>
  <c r="W838" i="38"/>
  <c r="X838" i="38"/>
  <c r="AA838" i="38"/>
  <c r="AB838" i="38"/>
  <c r="AC838" i="38"/>
  <c r="AE838" i="38"/>
  <c r="AF838" i="38"/>
  <c r="AU838" i="38" s="1"/>
  <c r="AG838" i="38"/>
  <c r="AI838" i="38"/>
  <c r="AJ838" i="38"/>
  <c r="AL838" i="38"/>
  <c r="S839" i="38"/>
  <c r="Y839" i="38" s="1"/>
  <c r="T839" i="38"/>
  <c r="U839" i="38"/>
  <c r="W839" i="38"/>
  <c r="X839" i="38"/>
  <c r="AB839" i="38"/>
  <c r="AE839" i="38"/>
  <c r="AF839" i="38"/>
  <c r="AU839" i="38" s="1"/>
  <c r="AJ839" i="38"/>
  <c r="AL839" i="38"/>
  <c r="S840" i="38"/>
  <c r="W840" i="38" s="1"/>
  <c r="T840" i="38"/>
  <c r="U840" i="38"/>
  <c r="AL840" i="38"/>
  <c r="S841" i="38"/>
  <c r="T841" i="38"/>
  <c r="U841" i="38"/>
  <c r="W841" i="38"/>
  <c r="AA841" i="38"/>
  <c r="AE841" i="38"/>
  <c r="AI841" i="38"/>
  <c r="AL841" i="38"/>
  <c r="S842" i="38"/>
  <c r="Y842" i="38" s="1"/>
  <c r="T842" i="38"/>
  <c r="U842" i="38"/>
  <c r="W842" i="38"/>
  <c r="X842" i="38"/>
  <c r="AB842" i="38"/>
  <c r="AC842" i="38"/>
  <c r="AG842" i="38"/>
  <c r="AI842" i="38"/>
  <c r="AL842" i="38"/>
  <c r="S843" i="38"/>
  <c r="Y843" i="38" s="1"/>
  <c r="T843" i="38"/>
  <c r="U843" i="38"/>
  <c r="W843" i="38"/>
  <c r="X843" i="38"/>
  <c r="AE843" i="38"/>
  <c r="AF843" i="38"/>
  <c r="AU843" i="38" s="1"/>
  <c r="AL843" i="38"/>
  <c r="S844" i="38"/>
  <c r="AE844" i="38" s="1"/>
  <c r="T844" i="38"/>
  <c r="U844" i="38"/>
  <c r="W844" i="38"/>
  <c r="AA844" i="38"/>
  <c r="AI844" i="38"/>
  <c r="AL844" i="38"/>
  <c r="S845" i="38"/>
  <c r="T845" i="38"/>
  <c r="U845" i="38"/>
  <c r="W845" i="38"/>
  <c r="X845" i="38"/>
  <c r="Y845" i="38"/>
  <c r="AA845" i="38"/>
  <c r="AB845" i="38"/>
  <c r="AC845" i="38"/>
  <c r="AE845" i="38"/>
  <c r="AF845" i="38"/>
  <c r="AU845" i="38" s="1"/>
  <c r="AG845" i="38"/>
  <c r="AH845" i="38"/>
  <c r="AZ845" i="38" s="1"/>
  <c r="AI845" i="38"/>
  <c r="AJ845" i="38"/>
  <c r="AL845" i="38"/>
  <c r="S846" i="38"/>
  <c r="T846" i="38"/>
  <c r="U846" i="38"/>
  <c r="X846" i="38"/>
  <c r="AC846" i="38"/>
  <c r="AI846" i="38"/>
  <c r="AL846" i="38"/>
  <c r="S847" i="38"/>
  <c r="Y847" i="38" s="1"/>
  <c r="T847" i="38"/>
  <c r="U847" i="38"/>
  <c r="X847" i="38"/>
  <c r="AF847" i="38"/>
  <c r="AU847" i="38" s="1"/>
  <c r="AL847" i="38"/>
  <c r="S848" i="38"/>
  <c r="W848" i="38" s="1"/>
  <c r="T848" i="38"/>
  <c r="U848" i="38"/>
  <c r="AL848" i="38"/>
  <c r="S849" i="38"/>
  <c r="X849" i="38" s="1"/>
  <c r="T849" i="38"/>
  <c r="U849" i="38"/>
  <c r="V849" i="38"/>
  <c r="W849" i="38"/>
  <c r="Y849" i="38"/>
  <c r="Z849" i="38"/>
  <c r="AA849" i="38"/>
  <c r="AC849" i="38"/>
  <c r="AD849" i="38"/>
  <c r="AE849" i="38"/>
  <c r="AG849" i="38"/>
  <c r="AH849" i="38"/>
  <c r="AZ849" i="38" s="1"/>
  <c r="AI849" i="38"/>
  <c r="AL849" i="38"/>
  <c r="S850" i="38"/>
  <c r="T850" i="38"/>
  <c r="U850" i="38"/>
  <c r="W850" i="38"/>
  <c r="X850" i="38"/>
  <c r="Y850" i="38"/>
  <c r="AA850" i="38"/>
  <c r="AB850" i="38"/>
  <c r="AC850" i="38"/>
  <c r="AE850" i="38"/>
  <c r="AF850" i="38"/>
  <c r="AU850" i="38" s="1"/>
  <c r="AG850" i="38"/>
  <c r="AI850" i="38"/>
  <c r="AJ850" i="38"/>
  <c r="AL850" i="38"/>
  <c r="S851" i="38"/>
  <c r="Y851" i="38" s="1"/>
  <c r="T851" i="38"/>
  <c r="U851" i="38"/>
  <c r="X851" i="38"/>
  <c r="AA851" i="38"/>
  <c r="AB851" i="38"/>
  <c r="AF851" i="38"/>
  <c r="AU851" i="38" s="1"/>
  <c r="AI851" i="38"/>
  <c r="AJ851" i="38"/>
  <c r="AL851" i="38"/>
  <c r="S852" i="38"/>
  <c r="AE852" i="38" s="1"/>
  <c r="T852" i="38"/>
  <c r="U852" i="38"/>
  <c r="AA852" i="38"/>
  <c r="AL852" i="38"/>
  <c r="S853" i="38"/>
  <c r="X853" i="38" s="1"/>
  <c r="T853" i="38"/>
  <c r="U853" i="38"/>
  <c r="V853" i="38"/>
  <c r="W853" i="38"/>
  <c r="Z853" i="38"/>
  <c r="AA853" i="38"/>
  <c r="AD853" i="38"/>
  <c r="AE853" i="38"/>
  <c r="AH853" i="38"/>
  <c r="AZ853" i="38" s="1"/>
  <c r="AI853" i="38"/>
  <c r="AL853" i="38"/>
  <c r="S854" i="38"/>
  <c r="Y854" i="38" s="1"/>
  <c r="T854" i="38"/>
  <c r="U854" i="38"/>
  <c r="W854" i="38"/>
  <c r="X854" i="38"/>
  <c r="AA854" i="38"/>
  <c r="AB854" i="38"/>
  <c r="AC854" i="38"/>
  <c r="AF854" i="38"/>
  <c r="AU854" i="38" s="1"/>
  <c r="AG854" i="38"/>
  <c r="AI854" i="38"/>
  <c r="AL854" i="38"/>
  <c r="S855" i="38"/>
  <c r="Y855" i="38" s="1"/>
  <c r="T855" i="38"/>
  <c r="U855" i="38"/>
  <c r="W855" i="38"/>
  <c r="X855" i="38"/>
  <c r="AB855" i="38"/>
  <c r="AE855" i="38"/>
  <c r="AF855" i="38"/>
  <c r="AU855" i="38" s="1"/>
  <c r="AJ855" i="38"/>
  <c r="AL855" i="38"/>
  <c r="S856" i="38"/>
  <c r="W856" i="38" s="1"/>
  <c r="T856" i="38"/>
  <c r="U856" i="38"/>
  <c r="AL856" i="38"/>
  <c r="S857" i="38"/>
  <c r="T857" i="38"/>
  <c r="U857" i="38"/>
  <c r="W857" i="38"/>
  <c r="AA857" i="38"/>
  <c r="AE857" i="38"/>
  <c r="AI857" i="38"/>
  <c r="AL857" i="38"/>
  <c r="S858" i="38"/>
  <c r="Y858" i="38" s="1"/>
  <c r="T858" i="38"/>
  <c r="U858" i="38"/>
  <c r="W858" i="38"/>
  <c r="X858" i="38"/>
  <c r="AB858" i="38"/>
  <c r="AC858" i="38"/>
  <c r="AG858" i="38"/>
  <c r="AI858" i="38"/>
  <c r="AL858" i="38"/>
  <c r="S859" i="38"/>
  <c r="Y859" i="38" s="1"/>
  <c r="T859" i="38"/>
  <c r="U859" i="38"/>
  <c r="W859" i="38"/>
  <c r="X859" i="38"/>
  <c r="AE859" i="38"/>
  <c r="AF859" i="38"/>
  <c r="AU859" i="38" s="1"/>
  <c r="AL859" i="38"/>
  <c r="S860" i="38"/>
  <c r="AE860" i="38" s="1"/>
  <c r="T860" i="38"/>
  <c r="U860" i="38"/>
  <c r="W860" i="38"/>
  <c r="AA860" i="38"/>
  <c r="AI860" i="38"/>
  <c r="AL860" i="38"/>
  <c r="S861" i="38"/>
  <c r="T861" i="38"/>
  <c r="U861" i="38"/>
  <c r="V861" i="38"/>
  <c r="W861" i="38"/>
  <c r="X861" i="38"/>
  <c r="Y861" i="38"/>
  <c r="Z861" i="38"/>
  <c r="AA861" i="38"/>
  <c r="AB861" i="38"/>
  <c r="AC861" i="38"/>
  <c r="AD861" i="38"/>
  <c r="AE861" i="38"/>
  <c r="AF861" i="38"/>
  <c r="AU861" i="38" s="1"/>
  <c r="AG861" i="38"/>
  <c r="AH861" i="38"/>
  <c r="AZ861" i="38" s="1"/>
  <c r="AI861" i="38"/>
  <c r="AJ861" i="38"/>
  <c r="AL861" i="38"/>
  <c r="S862" i="38"/>
  <c r="T862" i="38"/>
  <c r="U862" i="38"/>
  <c r="X862" i="38"/>
  <c r="AC862" i="38"/>
  <c r="AI862" i="38"/>
  <c r="AL862" i="38"/>
  <c r="S863" i="38"/>
  <c r="Y863" i="38" s="1"/>
  <c r="T863" i="38"/>
  <c r="U863" i="38"/>
  <c r="X863" i="38"/>
  <c r="AF863" i="38"/>
  <c r="AU863" i="38" s="1"/>
  <c r="AL863" i="38"/>
  <c r="S864" i="38"/>
  <c r="T864" i="38"/>
  <c r="U864" i="38"/>
  <c r="AL864" i="38"/>
  <c r="S865" i="38"/>
  <c r="X865" i="38" s="1"/>
  <c r="T865" i="38"/>
  <c r="U865" i="38"/>
  <c r="V865" i="38"/>
  <c r="W865" i="38"/>
  <c r="Y865" i="38"/>
  <c r="Z865" i="38"/>
  <c r="AA865" i="38"/>
  <c r="AC865" i="38"/>
  <c r="AD865" i="38"/>
  <c r="AE865" i="38"/>
  <c r="AG865" i="38"/>
  <c r="AH865" i="38"/>
  <c r="AZ865" i="38" s="1"/>
  <c r="AI865" i="38"/>
  <c r="AL865" i="38"/>
  <c r="S866" i="38"/>
  <c r="T866" i="38"/>
  <c r="U866" i="38"/>
  <c r="W866" i="38"/>
  <c r="X866" i="38"/>
  <c r="Y866" i="38"/>
  <c r="AA866" i="38"/>
  <c r="AB866" i="38"/>
  <c r="AC866" i="38"/>
  <c r="AE866" i="38"/>
  <c r="AF866" i="38"/>
  <c r="AU866" i="38" s="1"/>
  <c r="AG866" i="38"/>
  <c r="AI866" i="38"/>
  <c r="AJ866" i="38"/>
  <c r="AL866" i="38"/>
  <c r="S867" i="38"/>
  <c r="Y867" i="38" s="1"/>
  <c r="T867" i="38"/>
  <c r="U867" i="38"/>
  <c r="X867" i="38"/>
  <c r="AA867" i="38"/>
  <c r="AB867" i="38"/>
  <c r="AF867" i="38"/>
  <c r="AU867" i="38" s="1"/>
  <c r="AI867" i="38"/>
  <c r="AJ867" i="38"/>
  <c r="AL867" i="38"/>
  <c r="S868" i="38"/>
  <c r="AE868" i="38" s="1"/>
  <c r="T868" i="38"/>
  <c r="U868" i="38"/>
  <c r="AA868" i="38"/>
  <c r="AL868" i="38"/>
  <c r="S869" i="38"/>
  <c r="X869" i="38" s="1"/>
  <c r="T869" i="38"/>
  <c r="U869" i="38"/>
  <c r="V869" i="38"/>
  <c r="W869" i="38"/>
  <c r="Z869" i="38"/>
  <c r="AA869" i="38"/>
  <c r="AD869" i="38"/>
  <c r="AE869" i="38"/>
  <c r="AH869" i="38"/>
  <c r="AZ869" i="38" s="1"/>
  <c r="AI869" i="38"/>
  <c r="AL869" i="38"/>
  <c r="S870" i="38"/>
  <c r="Y870" i="38" s="1"/>
  <c r="T870" i="38"/>
  <c r="U870" i="38"/>
  <c r="W870" i="38"/>
  <c r="X870" i="38"/>
  <c r="AA870" i="38"/>
  <c r="AB870" i="38"/>
  <c r="AC870" i="38"/>
  <c r="AE870" i="38"/>
  <c r="AF870" i="38"/>
  <c r="AU870" i="38" s="1"/>
  <c r="AG870" i="38"/>
  <c r="AI870" i="38"/>
  <c r="AJ870" i="38"/>
  <c r="AL870" i="38"/>
  <c r="S871" i="38"/>
  <c r="Y871" i="38" s="1"/>
  <c r="T871" i="38"/>
  <c r="U871" i="38"/>
  <c r="W871" i="38"/>
  <c r="X871" i="38"/>
  <c r="AB871" i="38"/>
  <c r="AE871" i="38"/>
  <c r="AF871" i="38"/>
  <c r="AU871" i="38" s="1"/>
  <c r="AJ871" i="38"/>
  <c r="AL871" i="38"/>
  <c r="S872" i="38"/>
  <c r="AI872" i="38" s="1"/>
  <c r="T872" i="38"/>
  <c r="U872" i="38"/>
  <c r="AL872" i="38"/>
  <c r="S873" i="38"/>
  <c r="T873" i="38"/>
  <c r="U873" i="38"/>
  <c r="W873" i="38"/>
  <c r="AA873" i="38"/>
  <c r="AE873" i="38"/>
  <c r="AI873" i="38"/>
  <c r="AL873" i="38"/>
  <c r="S874" i="38"/>
  <c r="Y874" i="38" s="1"/>
  <c r="T874" i="38"/>
  <c r="U874" i="38"/>
  <c r="W874" i="38"/>
  <c r="X874" i="38"/>
  <c r="AB874" i="38"/>
  <c r="AC874" i="38"/>
  <c r="AG874" i="38"/>
  <c r="AI874" i="38"/>
  <c r="AL874" i="38"/>
  <c r="S875" i="38"/>
  <c r="Y875" i="38" s="1"/>
  <c r="T875" i="38"/>
  <c r="U875" i="38"/>
  <c r="W875" i="38"/>
  <c r="X875" i="38"/>
  <c r="AE875" i="38"/>
  <c r="AF875" i="38"/>
  <c r="AU875" i="38" s="1"/>
  <c r="AL875" i="38"/>
  <c r="S876" i="38"/>
  <c r="AE876" i="38" s="1"/>
  <c r="T876" i="38"/>
  <c r="U876" i="38"/>
  <c r="W876" i="38"/>
  <c r="AA876" i="38"/>
  <c r="AI876" i="38"/>
  <c r="AL876" i="38"/>
  <c r="S877" i="38"/>
  <c r="T877" i="38"/>
  <c r="U877" i="38"/>
  <c r="W877" i="38"/>
  <c r="X877" i="38"/>
  <c r="Y877" i="38"/>
  <c r="Z877" i="38"/>
  <c r="AA877" i="38"/>
  <c r="AB877" i="38"/>
  <c r="AC877" i="38"/>
  <c r="AD877" i="38"/>
  <c r="AE877" i="38"/>
  <c r="AF877" i="38"/>
  <c r="AU877" i="38" s="1"/>
  <c r="AG877" i="38"/>
  <c r="AH877" i="38"/>
  <c r="AZ877" i="38" s="1"/>
  <c r="AI877" i="38"/>
  <c r="AJ877" i="38"/>
  <c r="AL877" i="38"/>
  <c r="S878" i="38"/>
  <c r="T878" i="38"/>
  <c r="U878" i="38"/>
  <c r="X878" i="38"/>
  <c r="AC878" i="38"/>
  <c r="AI878" i="38"/>
  <c r="AL878" i="38"/>
  <c r="S879" i="38"/>
  <c r="Y879" i="38" s="1"/>
  <c r="T879" i="38"/>
  <c r="U879" i="38"/>
  <c r="X879" i="38"/>
  <c r="AF879" i="38"/>
  <c r="AU879" i="38" s="1"/>
  <c r="AL879" i="38"/>
  <c r="S880" i="38"/>
  <c r="W880" i="38" s="1"/>
  <c r="T880" i="38"/>
  <c r="U880" i="38"/>
  <c r="AL880" i="38"/>
  <c r="S881" i="38"/>
  <c r="X881" i="38" s="1"/>
  <c r="T881" i="38"/>
  <c r="U881" i="38"/>
  <c r="V881" i="38"/>
  <c r="W881" i="38"/>
  <c r="Y881" i="38"/>
  <c r="Z881" i="38"/>
  <c r="AA881" i="38"/>
  <c r="AC881" i="38"/>
  <c r="AD881" i="38"/>
  <c r="AE881" i="38"/>
  <c r="AG881" i="38"/>
  <c r="AH881" i="38"/>
  <c r="AZ881" i="38" s="1"/>
  <c r="AI881" i="38"/>
  <c r="AL881" i="38"/>
  <c r="S882" i="38"/>
  <c r="T882" i="38"/>
  <c r="U882" i="38"/>
  <c r="X882" i="38"/>
  <c r="Y882" i="38"/>
  <c r="AA882" i="38"/>
  <c r="AB882" i="38"/>
  <c r="AC882" i="38"/>
  <c r="AE882" i="38"/>
  <c r="AF882" i="38"/>
  <c r="AU882" i="38" s="1"/>
  <c r="AG882" i="38"/>
  <c r="AI882" i="38"/>
  <c r="AJ882" i="38"/>
  <c r="AL882" i="38"/>
  <c r="S883" i="38"/>
  <c r="Y883" i="38" s="1"/>
  <c r="T883" i="38"/>
  <c r="U883" i="38"/>
  <c r="X883" i="38"/>
  <c r="AA883" i="38"/>
  <c r="AB883" i="38"/>
  <c r="AF883" i="38"/>
  <c r="AU883" i="38" s="1"/>
  <c r="AI883" i="38"/>
  <c r="AJ883" i="38"/>
  <c r="AL883" i="38"/>
  <c r="S884" i="38"/>
  <c r="AE884" i="38" s="1"/>
  <c r="T884" i="38"/>
  <c r="U884" i="38"/>
  <c r="AA884" i="38"/>
  <c r="AL884" i="38"/>
  <c r="S885" i="38"/>
  <c r="X885" i="38" s="1"/>
  <c r="T885" i="38"/>
  <c r="U885" i="38"/>
  <c r="V885" i="38"/>
  <c r="W885" i="38"/>
  <c r="Z885" i="38"/>
  <c r="AA885" i="38"/>
  <c r="AD885" i="38"/>
  <c r="AE885" i="38"/>
  <c r="AH885" i="38"/>
  <c r="AZ885" i="38" s="1"/>
  <c r="AI885" i="38"/>
  <c r="AL885" i="38"/>
  <c r="S886" i="38"/>
  <c r="Y886" i="38" s="1"/>
  <c r="T886" i="38"/>
  <c r="U886" i="38"/>
  <c r="W886" i="38"/>
  <c r="X886" i="38"/>
  <c r="AA886" i="38"/>
  <c r="AB886" i="38"/>
  <c r="AC886" i="38"/>
  <c r="AF886" i="38"/>
  <c r="AU886" i="38" s="1"/>
  <c r="AG886" i="38"/>
  <c r="AI886" i="38"/>
  <c r="AL886" i="38"/>
  <c r="S887" i="38"/>
  <c r="Y887" i="38" s="1"/>
  <c r="T887" i="38"/>
  <c r="U887" i="38"/>
  <c r="W887" i="38"/>
  <c r="X887" i="38"/>
  <c r="AB887" i="38"/>
  <c r="AE887" i="38"/>
  <c r="AF887" i="38"/>
  <c r="AU887" i="38" s="1"/>
  <c r="AJ887" i="38"/>
  <c r="AL887" i="38"/>
  <c r="S888" i="38"/>
  <c r="W888" i="38" s="1"/>
  <c r="T888" i="38"/>
  <c r="U888" i="38"/>
  <c r="AL888" i="38"/>
  <c r="S889" i="38"/>
  <c r="T889" i="38"/>
  <c r="U889" i="38"/>
  <c r="W889" i="38"/>
  <c r="AA889" i="38"/>
  <c r="AE889" i="38"/>
  <c r="AI889" i="38"/>
  <c r="AL889" i="38"/>
  <c r="S890" i="38"/>
  <c r="Y890" i="38" s="1"/>
  <c r="T890" i="38"/>
  <c r="U890" i="38"/>
  <c r="W890" i="38"/>
  <c r="X890" i="38"/>
  <c r="AB890" i="38"/>
  <c r="AC890" i="38"/>
  <c r="AG890" i="38"/>
  <c r="AI890" i="38"/>
  <c r="AL890" i="38"/>
  <c r="S891" i="38"/>
  <c r="Y891" i="38" s="1"/>
  <c r="T891" i="38"/>
  <c r="U891" i="38"/>
  <c r="W891" i="38"/>
  <c r="X891" i="38"/>
  <c r="AE891" i="38"/>
  <c r="AF891" i="38"/>
  <c r="AU891" i="38" s="1"/>
  <c r="AL891" i="38"/>
  <c r="S892" i="38"/>
  <c r="AE892" i="38" s="1"/>
  <c r="T892" i="38"/>
  <c r="U892" i="38"/>
  <c r="W892" i="38"/>
  <c r="AA892" i="38"/>
  <c r="AI892" i="38"/>
  <c r="AL892" i="38"/>
  <c r="S893" i="38"/>
  <c r="T893" i="38"/>
  <c r="U893" i="38"/>
  <c r="V893" i="38"/>
  <c r="W893" i="38"/>
  <c r="X893" i="38"/>
  <c r="Y893" i="38"/>
  <c r="Z893" i="38"/>
  <c r="AA893" i="38"/>
  <c r="AB893" i="38"/>
  <c r="AC893" i="38"/>
  <c r="AD893" i="38"/>
  <c r="AE893" i="38"/>
  <c r="AF893" i="38"/>
  <c r="AU893" i="38" s="1"/>
  <c r="AG893" i="38"/>
  <c r="AH893" i="38"/>
  <c r="AZ893" i="38" s="1"/>
  <c r="AI893" i="38"/>
  <c r="AJ893" i="38"/>
  <c r="AL893" i="38"/>
  <c r="S894" i="38"/>
  <c r="T894" i="38"/>
  <c r="U894" i="38"/>
  <c r="X894" i="38"/>
  <c r="AC894" i="38"/>
  <c r="AI894" i="38"/>
  <c r="AL894" i="38"/>
  <c r="S895" i="38"/>
  <c r="Y895" i="38" s="1"/>
  <c r="T895" i="38"/>
  <c r="U895" i="38"/>
  <c r="X895" i="38"/>
  <c r="AF895" i="38"/>
  <c r="AU895" i="38" s="1"/>
  <c r="AL895" i="38"/>
  <c r="S896" i="38"/>
  <c r="W896" i="38" s="1"/>
  <c r="T896" i="38"/>
  <c r="U896" i="38"/>
  <c r="AL896" i="38"/>
  <c r="S897" i="38"/>
  <c r="X897" i="38" s="1"/>
  <c r="T897" i="38"/>
  <c r="U897" i="38"/>
  <c r="V897" i="38"/>
  <c r="W897" i="38"/>
  <c r="Y897" i="38"/>
  <c r="Z897" i="38"/>
  <c r="AA897" i="38"/>
  <c r="AC897" i="38"/>
  <c r="AD897" i="38"/>
  <c r="AE897" i="38"/>
  <c r="AG897" i="38"/>
  <c r="AH897" i="38"/>
  <c r="AZ897" i="38" s="1"/>
  <c r="AI897" i="38"/>
  <c r="AJ897" i="38"/>
  <c r="AL897" i="38"/>
  <c r="S898" i="38"/>
  <c r="T898" i="38"/>
  <c r="U898" i="38"/>
  <c r="W898" i="38"/>
  <c r="X898" i="38"/>
  <c r="Y898" i="38"/>
  <c r="AA898" i="38"/>
  <c r="AB898" i="38"/>
  <c r="AC898" i="38"/>
  <c r="AE898" i="38"/>
  <c r="AF898" i="38"/>
  <c r="AU898" i="38" s="1"/>
  <c r="AG898" i="38"/>
  <c r="AI898" i="38"/>
  <c r="AJ898" i="38"/>
  <c r="AL898" i="38"/>
  <c r="S899" i="38"/>
  <c r="Y899" i="38" s="1"/>
  <c r="T899" i="38"/>
  <c r="U899" i="38"/>
  <c r="AB899" i="38"/>
  <c r="AF899" i="38"/>
  <c r="AU899" i="38" s="1"/>
  <c r="AJ899" i="38"/>
  <c r="AL899" i="38"/>
  <c r="S900" i="38"/>
  <c r="AE900" i="38" s="1"/>
  <c r="T900" i="38"/>
  <c r="U900" i="38"/>
  <c r="AA900" i="38"/>
  <c r="AL900" i="38"/>
  <c r="S901" i="38"/>
  <c r="X901" i="38" s="1"/>
  <c r="T901" i="38"/>
  <c r="U901" i="38"/>
  <c r="V901" i="38"/>
  <c r="W901" i="38"/>
  <c r="Z901" i="38"/>
  <c r="AA901" i="38"/>
  <c r="AD901" i="38"/>
  <c r="AE901" i="38"/>
  <c r="AH901" i="38"/>
  <c r="AZ901" i="38" s="1"/>
  <c r="AI901" i="38"/>
  <c r="AL901" i="38"/>
  <c r="S902" i="38"/>
  <c r="Y902" i="38" s="1"/>
  <c r="T902" i="38"/>
  <c r="U902" i="38"/>
  <c r="W902" i="38"/>
  <c r="X902" i="38"/>
  <c r="AA902" i="38"/>
  <c r="AB902" i="38"/>
  <c r="AC902" i="38"/>
  <c r="AE902" i="38"/>
  <c r="AF902" i="38"/>
  <c r="AU902" i="38" s="1"/>
  <c r="AG902" i="38"/>
  <c r="AI902" i="38"/>
  <c r="AJ902" i="38"/>
  <c r="AL902" i="38"/>
  <c r="S903" i="38"/>
  <c r="Y903" i="38" s="1"/>
  <c r="T903" i="38"/>
  <c r="U903" i="38"/>
  <c r="X903" i="38"/>
  <c r="AB903" i="38"/>
  <c r="AF903" i="38"/>
  <c r="AU903" i="38" s="1"/>
  <c r="AJ903" i="38"/>
  <c r="AL903" i="38"/>
  <c r="S904" i="38"/>
  <c r="W904" i="38" s="1"/>
  <c r="T904" i="38"/>
  <c r="U904" i="38"/>
  <c r="AL904" i="38"/>
  <c r="S905" i="38"/>
  <c r="T905" i="38"/>
  <c r="U905" i="38"/>
  <c r="W905" i="38"/>
  <c r="AA905" i="38"/>
  <c r="AE905" i="38"/>
  <c r="AL905" i="38"/>
  <c r="S906" i="38"/>
  <c r="Y906" i="38" s="1"/>
  <c r="T906" i="38"/>
  <c r="U906" i="38"/>
  <c r="W906" i="38"/>
  <c r="X906" i="38"/>
  <c r="AB906" i="38"/>
  <c r="AC906" i="38"/>
  <c r="AG906" i="38"/>
  <c r="AI906" i="38"/>
  <c r="AL906" i="38"/>
  <c r="S907" i="38"/>
  <c r="Y907" i="38" s="1"/>
  <c r="T907" i="38"/>
  <c r="U907" i="38"/>
  <c r="X907" i="38"/>
  <c r="AB907" i="38"/>
  <c r="AL907" i="38"/>
  <c r="S908" i="38"/>
  <c r="AE908" i="38" s="1"/>
  <c r="T908" i="38"/>
  <c r="U908" i="38"/>
  <c r="W908" i="38"/>
  <c r="AA908" i="38"/>
  <c r="AI908" i="38"/>
  <c r="AL908" i="38"/>
  <c r="S909" i="38"/>
  <c r="T909" i="38"/>
  <c r="U909" i="38"/>
  <c r="V909" i="38"/>
  <c r="W909" i="38"/>
  <c r="X909" i="38"/>
  <c r="Y909" i="38"/>
  <c r="Z909" i="38"/>
  <c r="AA909" i="38"/>
  <c r="AB909" i="38"/>
  <c r="AC909" i="38"/>
  <c r="AD909" i="38"/>
  <c r="AE909" i="38"/>
  <c r="AF909" i="38"/>
  <c r="AU909" i="38" s="1"/>
  <c r="AG909" i="38"/>
  <c r="AH909" i="38"/>
  <c r="AZ909" i="38" s="1"/>
  <c r="AI909" i="38"/>
  <c r="AJ909" i="38"/>
  <c r="AL909" i="38"/>
  <c r="S910" i="38"/>
  <c r="T910" i="38"/>
  <c r="U910" i="38"/>
  <c r="X910" i="38"/>
  <c r="AC910" i="38"/>
  <c r="AI910" i="38"/>
  <c r="AL910" i="38"/>
  <c r="S911" i="38"/>
  <c r="BA911" i="38" s="1"/>
  <c r="T911" i="38"/>
  <c r="U911" i="38"/>
  <c r="AL911" i="38"/>
  <c r="S912" i="38"/>
  <c r="T912" i="38"/>
  <c r="U912" i="38"/>
  <c r="AL912" i="38"/>
  <c r="S913" i="38"/>
  <c r="X913" i="38" s="1"/>
  <c r="T913" i="38"/>
  <c r="U913" i="38"/>
  <c r="V913" i="38"/>
  <c r="W913" i="38"/>
  <c r="Y913" i="38"/>
  <c r="Z913" i="38"/>
  <c r="AA913" i="38"/>
  <c r="AC913" i="38"/>
  <c r="AD913" i="38"/>
  <c r="AE913" i="38"/>
  <c r="AG913" i="38"/>
  <c r="AH913" i="38"/>
  <c r="AZ913" i="38" s="1"/>
  <c r="AI913" i="38"/>
  <c r="AL913" i="38"/>
  <c r="S914" i="38"/>
  <c r="T914" i="38"/>
  <c r="U914" i="38"/>
  <c r="X914" i="38"/>
  <c r="Y914" i="38"/>
  <c r="AA914" i="38"/>
  <c r="AB914" i="38"/>
  <c r="AC914" i="38"/>
  <c r="AE914" i="38"/>
  <c r="AF914" i="38"/>
  <c r="AU914" i="38" s="1"/>
  <c r="AG914" i="38"/>
  <c r="AI914" i="38"/>
  <c r="AJ914" i="38"/>
  <c r="AL914" i="38"/>
  <c r="S915" i="38"/>
  <c r="AA915" i="38" s="1"/>
  <c r="T915" i="38"/>
  <c r="U915" i="38"/>
  <c r="X915" i="38"/>
  <c r="AB915" i="38"/>
  <c r="AE915" i="38"/>
  <c r="AJ915" i="38"/>
  <c r="AL915" i="38"/>
  <c r="S916" i="38"/>
  <c r="AA916" i="38" s="1"/>
  <c r="T916" i="38"/>
  <c r="U916" i="38"/>
  <c r="AL916" i="38"/>
  <c r="S917" i="38"/>
  <c r="X917" i="38" s="1"/>
  <c r="T917" i="38"/>
  <c r="U917" i="38"/>
  <c r="V917" i="38"/>
  <c r="W917" i="38"/>
  <c r="Y917" i="38"/>
  <c r="Z917" i="38"/>
  <c r="AA917" i="38"/>
  <c r="AC917" i="38"/>
  <c r="AD917" i="38"/>
  <c r="AE917" i="38"/>
  <c r="AF917" i="38"/>
  <c r="AG917" i="38"/>
  <c r="AH917" i="38"/>
  <c r="AZ917" i="38" s="1"/>
  <c r="AI917" i="38"/>
  <c r="AJ917" i="38"/>
  <c r="AL917" i="38"/>
  <c r="AU917" i="38"/>
  <c r="S918" i="38"/>
  <c r="T918" i="38"/>
  <c r="U918" i="38"/>
  <c r="X918" i="38"/>
  <c r="Y918" i="38"/>
  <c r="AA918" i="38"/>
  <c r="AC918" i="38"/>
  <c r="AE918" i="38"/>
  <c r="AF918" i="38"/>
  <c r="AU918" i="38" s="1"/>
  <c r="AI918" i="38"/>
  <c r="AJ918" i="38"/>
  <c r="AL918" i="38"/>
  <c r="S919" i="38"/>
  <c r="AB919" i="38" s="1"/>
  <c r="T919" i="38"/>
  <c r="U919" i="38"/>
  <c r="AL919" i="38"/>
  <c r="S920" i="38"/>
  <c r="W920" i="38" s="1"/>
  <c r="T920" i="38"/>
  <c r="U920" i="38"/>
  <c r="Z920" i="38"/>
  <c r="AA920" i="38"/>
  <c r="AE920" i="38"/>
  <c r="AI920" i="38"/>
  <c r="AL920" i="38"/>
  <c r="S921" i="38"/>
  <c r="T921" i="38"/>
  <c r="U921" i="38"/>
  <c r="V921" i="38"/>
  <c r="W921" i="38"/>
  <c r="X921" i="38"/>
  <c r="Y921" i="38"/>
  <c r="Z921" i="38"/>
  <c r="AA921" i="38"/>
  <c r="AB921" i="38"/>
  <c r="AC921" i="38"/>
  <c r="AD921" i="38"/>
  <c r="AE921" i="38"/>
  <c r="AF921" i="38"/>
  <c r="AG921" i="38"/>
  <c r="AH921" i="38"/>
  <c r="AZ921" i="38" s="1"/>
  <c r="AI921" i="38"/>
  <c r="AJ921" i="38"/>
  <c r="AL921" i="38"/>
  <c r="AU921" i="38"/>
  <c r="S922" i="38"/>
  <c r="T922" i="38"/>
  <c r="U922" i="38"/>
  <c r="X922" i="38"/>
  <c r="Y922" i="38"/>
  <c r="AA922" i="38"/>
  <c r="AC922" i="38"/>
  <c r="AE922" i="38"/>
  <c r="AF922" i="38"/>
  <c r="AU922" i="38" s="1"/>
  <c r="AI922" i="38"/>
  <c r="AJ922" i="38"/>
  <c r="AL922" i="38"/>
  <c r="S923" i="38"/>
  <c r="X923" i="38" s="1"/>
  <c r="T923" i="38"/>
  <c r="U923" i="38"/>
  <c r="AA923" i="38"/>
  <c r="AB923" i="38"/>
  <c r="AF923" i="38"/>
  <c r="AU923" i="38" s="1"/>
  <c r="AJ923" i="38"/>
  <c r="AL923" i="38"/>
  <c r="S924" i="38"/>
  <c r="T924" i="38"/>
  <c r="U924" i="38"/>
  <c r="V924" i="38"/>
  <c r="W924" i="38"/>
  <c r="Z924" i="38"/>
  <c r="AA924" i="38"/>
  <c r="AD924" i="38"/>
  <c r="AE924" i="38"/>
  <c r="AH924" i="38"/>
  <c r="AZ924" i="38" s="1"/>
  <c r="AI924" i="38"/>
  <c r="AL924" i="38"/>
  <c r="S925" i="38"/>
  <c r="T925" i="38"/>
  <c r="U925" i="38"/>
  <c r="W925" i="38"/>
  <c r="X925" i="38"/>
  <c r="Y925" i="38"/>
  <c r="AA925" i="38"/>
  <c r="AB925" i="38"/>
  <c r="AC925" i="38"/>
  <c r="AE925" i="38"/>
  <c r="AF925" i="38"/>
  <c r="AU925" i="38" s="1"/>
  <c r="AG925" i="38"/>
  <c r="AI925" i="38"/>
  <c r="AJ925" i="38"/>
  <c r="AL925" i="38"/>
  <c r="S926" i="38"/>
  <c r="AI926" i="38" s="1"/>
  <c r="T926" i="38"/>
  <c r="U926" i="38"/>
  <c r="AC926" i="38"/>
  <c r="AL926" i="38"/>
  <c r="S927" i="38"/>
  <c r="BA927" i="38" s="1"/>
  <c r="T927" i="38"/>
  <c r="U927" i="38"/>
  <c r="X927" i="38"/>
  <c r="AF927" i="38"/>
  <c r="AU927" i="38" s="1"/>
  <c r="AL927" i="38"/>
  <c r="S928" i="38"/>
  <c r="Z928" i="38" s="1"/>
  <c r="T928" i="38"/>
  <c r="U928" i="38"/>
  <c r="V928" i="38"/>
  <c r="W928" i="38"/>
  <c r="AL928" i="38"/>
  <c r="S929" i="38"/>
  <c r="T929" i="38"/>
  <c r="U929" i="38"/>
  <c r="V929" i="38"/>
  <c r="W929" i="38"/>
  <c r="X929" i="38"/>
  <c r="Y929" i="38"/>
  <c r="Z929" i="38"/>
  <c r="AA929" i="38"/>
  <c r="AB929" i="38"/>
  <c r="AC929" i="38"/>
  <c r="AD929" i="38"/>
  <c r="AE929" i="38"/>
  <c r="AF929" i="38"/>
  <c r="AG929" i="38"/>
  <c r="AH929" i="38"/>
  <c r="AZ929" i="38" s="1"/>
  <c r="AI929" i="38"/>
  <c r="AJ929" i="38"/>
  <c r="AL929" i="38"/>
  <c r="AU929" i="38"/>
  <c r="S930" i="38"/>
  <c r="T930" i="38"/>
  <c r="U930" i="38"/>
  <c r="X930" i="38"/>
  <c r="Y930" i="38"/>
  <c r="AA930" i="38"/>
  <c r="AC930" i="38"/>
  <c r="AE930" i="38"/>
  <c r="AF930" i="38"/>
  <c r="AU930" i="38" s="1"/>
  <c r="AI930" i="38"/>
  <c r="AJ930" i="38"/>
  <c r="AL930" i="38"/>
  <c r="S931" i="38"/>
  <c r="AA931" i="38" s="1"/>
  <c r="T931" i="38"/>
  <c r="U931" i="38"/>
  <c r="X931" i="38"/>
  <c r="AE931" i="38"/>
  <c r="AF931" i="38"/>
  <c r="AU931" i="38" s="1"/>
  <c r="AL931" i="38"/>
  <c r="S932" i="38"/>
  <c r="T932" i="38"/>
  <c r="U932" i="38"/>
  <c r="AL932" i="38"/>
  <c r="S933" i="38"/>
  <c r="AI933" i="38" s="1"/>
  <c r="T933" i="38"/>
  <c r="U933" i="38"/>
  <c r="W933" i="38"/>
  <c r="AA933" i="38"/>
  <c r="AE933" i="38"/>
  <c r="AL933" i="38"/>
  <c r="S934" i="38"/>
  <c r="Y934" i="38" s="1"/>
  <c r="T934" i="38"/>
  <c r="U934" i="38"/>
  <c r="W934" i="38"/>
  <c r="X934" i="38"/>
  <c r="AB934" i="38"/>
  <c r="AC934" i="38"/>
  <c r="AG934" i="38"/>
  <c r="AI934" i="38"/>
  <c r="AL934" i="38"/>
  <c r="S935" i="38"/>
  <c r="AB935" i="38" s="1"/>
  <c r="T935" i="38"/>
  <c r="U935" i="38"/>
  <c r="AL935" i="38"/>
  <c r="S936" i="38"/>
  <c r="AA936" i="38" s="1"/>
  <c r="T936" i="38"/>
  <c r="U936" i="38"/>
  <c r="W936" i="38"/>
  <c r="Z936" i="38"/>
  <c r="AH936" i="38"/>
  <c r="AZ936" i="38" s="1"/>
  <c r="AI936" i="38"/>
  <c r="AL936" i="38"/>
  <c r="S937" i="38"/>
  <c r="AI937" i="38" s="1"/>
  <c r="T937" i="38"/>
  <c r="U937" i="38"/>
  <c r="W937" i="38"/>
  <c r="AA937" i="38"/>
  <c r="AE937" i="38"/>
  <c r="AL937" i="38"/>
  <c r="S938" i="38"/>
  <c r="Y938" i="38" s="1"/>
  <c r="T938" i="38"/>
  <c r="U938" i="38"/>
  <c r="W938" i="38"/>
  <c r="X938" i="38"/>
  <c r="AB938" i="38"/>
  <c r="AC938" i="38"/>
  <c r="AG938" i="38"/>
  <c r="AI938" i="38"/>
  <c r="AL938" i="38"/>
  <c r="S939" i="38"/>
  <c r="AB939" i="38" s="1"/>
  <c r="T939" i="38"/>
  <c r="U939" i="38"/>
  <c r="X939" i="38"/>
  <c r="AA939" i="38"/>
  <c r="AI939" i="38"/>
  <c r="AJ939" i="38"/>
  <c r="AL939" i="38"/>
  <c r="S940" i="38"/>
  <c r="T940" i="38"/>
  <c r="U940" i="38"/>
  <c r="W940" i="38"/>
  <c r="AE940" i="38"/>
  <c r="AL940" i="38"/>
  <c r="S941" i="38"/>
  <c r="X941" i="38" s="1"/>
  <c r="T941" i="38"/>
  <c r="U941" i="38"/>
  <c r="V941" i="38"/>
  <c r="W941" i="38"/>
  <c r="Z941" i="38"/>
  <c r="AA941" i="38"/>
  <c r="AD941" i="38"/>
  <c r="AE941" i="38"/>
  <c r="AH941" i="38"/>
  <c r="AZ941" i="38" s="1"/>
  <c r="AI941" i="38"/>
  <c r="AL941" i="38"/>
  <c r="S942" i="38"/>
  <c r="T942" i="38"/>
  <c r="U942" i="38"/>
  <c r="W942" i="38"/>
  <c r="X942" i="38"/>
  <c r="Y942" i="38"/>
  <c r="AA942" i="38"/>
  <c r="AB942" i="38"/>
  <c r="AC942" i="38"/>
  <c r="AE942" i="38"/>
  <c r="AF942" i="38"/>
  <c r="AU942" i="38" s="1"/>
  <c r="AG942" i="38"/>
  <c r="AI942" i="38"/>
  <c r="AJ942" i="38"/>
  <c r="AL942" i="38"/>
  <c r="S943" i="38"/>
  <c r="AA943" i="38" s="1"/>
  <c r="T943" i="38"/>
  <c r="U943" i="38"/>
  <c r="W943" i="38"/>
  <c r="X943" i="38"/>
  <c r="AB943" i="38"/>
  <c r="AE943" i="38"/>
  <c r="AF943" i="38"/>
  <c r="AU943" i="38" s="1"/>
  <c r="AJ943" i="38"/>
  <c r="AL943" i="38"/>
  <c r="S944" i="38"/>
  <c r="Z944" i="38" s="1"/>
  <c r="T944" i="38"/>
  <c r="U944" i="38"/>
  <c r="V944" i="38"/>
  <c r="W944" i="38"/>
  <c r="AD944" i="38"/>
  <c r="AE944" i="38"/>
  <c r="AL944" i="38"/>
  <c r="S945" i="38"/>
  <c r="AE945" i="38" s="1"/>
  <c r="T945" i="38"/>
  <c r="U945" i="38"/>
  <c r="AA945" i="38"/>
  <c r="AL945" i="38"/>
  <c r="S946" i="38"/>
  <c r="Y946" i="38" s="1"/>
  <c r="T946" i="38"/>
  <c r="U946" i="38"/>
  <c r="W946" i="38"/>
  <c r="X946" i="38"/>
  <c r="AB946" i="38"/>
  <c r="AC946" i="38"/>
  <c r="AG946" i="38"/>
  <c r="AI946" i="38"/>
  <c r="AL946" i="38"/>
  <c r="S947" i="38"/>
  <c r="T947" i="38"/>
  <c r="U947" i="38"/>
  <c r="X947" i="38"/>
  <c r="AL947" i="38"/>
  <c r="S948" i="38"/>
  <c r="AA948" i="38" s="1"/>
  <c r="T948" i="38"/>
  <c r="U948" i="38"/>
  <c r="AL948" i="38"/>
  <c r="S949" i="38"/>
  <c r="X949" i="38" s="1"/>
  <c r="T949" i="38"/>
  <c r="U949" i="38"/>
  <c r="V949" i="38"/>
  <c r="W949" i="38"/>
  <c r="Y949" i="38"/>
  <c r="Z949" i="38"/>
  <c r="AA949" i="38"/>
  <c r="AC949" i="38"/>
  <c r="AD949" i="38"/>
  <c r="AE949" i="38"/>
  <c r="AG949" i="38"/>
  <c r="AH949" i="38"/>
  <c r="AZ949" i="38" s="1"/>
  <c r="AI949" i="38"/>
  <c r="AL949" i="38"/>
  <c r="S950" i="38"/>
  <c r="T950" i="38"/>
  <c r="U950" i="38"/>
  <c r="X950" i="38"/>
  <c r="Y950" i="38"/>
  <c r="AA950" i="38"/>
  <c r="AC950" i="38"/>
  <c r="AE950" i="38"/>
  <c r="AF950" i="38"/>
  <c r="AU950" i="38" s="1"/>
  <c r="AI950" i="38"/>
  <c r="AJ950" i="38"/>
  <c r="AL950" i="38"/>
  <c r="S951" i="38"/>
  <c r="T951" i="38"/>
  <c r="U951" i="38"/>
  <c r="AL951" i="38"/>
  <c r="S952" i="38"/>
  <c r="W952" i="38" s="1"/>
  <c r="T952" i="38"/>
  <c r="U952" i="38"/>
  <c r="Z952" i="38"/>
  <c r="AA952" i="38"/>
  <c r="AE952" i="38"/>
  <c r="AI952" i="38"/>
  <c r="AL952" i="38"/>
  <c r="S953" i="38"/>
  <c r="T953" i="38"/>
  <c r="U953" i="38"/>
  <c r="V953" i="38"/>
  <c r="W953" i="38"/>
  <c r="X953" i="38"/>
  <c r="Y953" i="38"/>
  <c r="Z953" i="38"/>
  <c r="AA953" i="38"/>
  <c r="AB953" i="38"/>
  <c r="AC953" i="38"/>
  <c r="AD953" i="38"/>
  <c r="AE953" i="38"/>
  <c r="AF953" i="38"/>
  <c r="AG953" i="38"/>
  <c r="AH953" i="38"/>
  <c r="AZ953" i="38" s="1"/>
  <c r="AI953" i="38"/>
  <c r="AJ953" i="38"/>
  <c r="AL953" i="38"/>
  <c r="AU953" i="38"/>
  <c r="S954" i="38"/>
  <c r="T954" i="38"/>
  <c r="U954" i="38"/>
  <c r="X954" i="38"/>
  <c r="Y954" i="38"/>
  <c r="AA954" i="38"/>
  <c r="AC954" i="38"/>
  <c r="AE954" i="38"/>
  <c r="AF954" i="38"/>
  <c r="AU954" i="38" s="1"/>
  <c r="AI954" i="38"/>
  <c r="AJ954" i="38"/>
  <c r="AL954" i="38"/>
  <c r="S955" i="38"/>
  <c r="X955" i="38" s="1"/>
  <c r="T955" i="38"/>
  <c r="U955" i="38"/>
  <c r="AA955" i="38"/>
  <c r="AB955" i="38"/>
  <c r="AF955" i="38"/>
  <c r="AU955" i="38" s="1"/>
  <c r="AJ955" i="38"/>
  <c r="AL955" i="38"/>
  <c r="S956" i="38"/>
  <c r="T956" i="38"/>
  <c r="U956" i="38"/>
  <c r="V956" i="38"/>
  <c r="W956" i="38"/>
  <c r="Z956" i="38"/>
  <c r="AA956" i="38"/>
  <c r="AD956" i="38"/>
  <c r="AE956" i="38"/>
  <c r="AH956" i="38"/>
  <c r="AZ956" i="38" s="1"/>
  <c r="AI956" i="38"/>
  <c r="AL956" i="38"/>
  <c r="S957" i="38"/>
  <c r="T957" i="38"/>
  <c r="U957" i="38"/>
  <c r="W957" i="38"/>
  <c r="X957" i="38"/>
  <c r="Y957" i="38"/>
  <c r="AA957" i="38"/>
  <c r="AB957" i="38"/>
  <c r="AC957" i="38"/>
  <c r="AE957" i="38"/>
  <c r="AF957" i="38"/>
  <c r="AU957" i="38" s="1"/>
  <c r="AG957" i="38"/>
  <c r="AI957" i="38"/>
  <c r="AJ957" i="38"/>
  <c r="AL957" i="38"/>
  <c r="S958" i="38"/>
  <c r="AC958" i="38" s="1"/>
  <c r="T958" i="38"/>
  <c r="U958" i="38"/>
  <c r="Y958" i="38"/>
  <c r="AJ958" i="38"/>
  <c r="AL958" i="38"/>
  <c r="S959" i="38"/>
  <c r="AF959" i="38" s="1"/>
  <c r="AU959" i="38" s="1"/>
  <c r="T959" i="38"/>
  <c r="U959" i="38"/>
  <c r="AA959" i="38"/>
  <c r="AI959" i="38"/>
  <c r="AL959" i="38"/>
  <c r="S960" i="38"/>
  <c r="T960" i="38"/>
  <c r="U960" i="38"/>
  <c r="V960" i="38"/>
  <c r="W960" i="38"/>
  <c r="AL960" i="38"/>
  <c r="S961" i="38"/>
  <c r="X961" i="38" s="1"/>
  <c r="T961" i="38"/>
  <c r="U961" i="38"/>
  <c r="V961" i="38"/>
  <c r="W961" i="38"/>
  <c r="Y961" i="38"/>
  <c r="Z961" i="38"/>
  <c r="AA961" i="38"/>
  <c r="AC961" i="38"/>
  <c r="AD961" i="38"/>
  <c r="AE961" i="38"/>
  <c r="AG961" i="38"/>
  <c r="AH961" i="38"/>
  <c r="AZ961" i="38" s="1"/>
  <c r="AI961" i="38"/>
  <c r="AL961" i="38"/>
  <c r="S962" i="38"/>
  <c r="T962" i="38"/>
  <c r="U962" i="38"/>
  <c r="X962" i="38"/>
  <c r="Y962" i="38"/>
  <c r="AA962" i="38"/>
  <c r="AB962" i="38"/>
  <c r="AC962" i="38"/>
  <c r="AE962" i="38"/>
  <c r="AF962" i="38"/>
  <c r="AU962" i="38" s="1"/>
  <c r="AG962" i="38"/>
  <c r="AI962" i="38"/>
  <c r="AJ962" i="38"/>
  <c r="AL962" i="38"/>
  <c r="S963" i="38"/>
  <c r="AA963" i="38" s="1"/>
  <c r="T963" i="38"/>
  <c r="U963" i="38"/>
  <c r="X963" i="38"/>
  <c r="AE963" i="38"/>
  <c r="AF963" i="38"/>
  <c r="AU963" i="38" s="1"/>
  <c r="AL963" i="38"/>
  <c r="S964" i="38"/>
  <c r="AA964" i="38" s="1"/>
  <c r="T964" i="38"/>
  <c r="U964" i="38"/>
  <c r="AL964" i="38"/>
  <c r="S965" i="38"/>
  <c r="T965" i="38"/>
  <c r="U965" i="38"/>
  <c r="W965" i="38"/>
  <c r="X965" i="38"/>
  <c r="AA965" i="38"/>
  <c r="AB965" i="38"/>
  <c r="AE965" i="38"/>
  <c r="AF965" i="38"/>
  <c r="AU965" i="38" s="1"/>
  <c r="AI965" i="38"/>
  <c r="AJ965" i="38"/>
  <c r="AL965" i="38"/>
  <c r="S966" i="38"/>
  <c r="AB966" i="38" s="1"/>
  <c r="T966" i="38"/>
  <c r="U966" i="38"/>
  <c r="X966" i="38"/>
  <c r="AI966" i="38"/>
  <c r="AL966" i="38"/>
  <c r="S967" i="38"/>
  <c r="T967" i="38"/>
  <c r="U967" i="38"/>
  <c r="AL967" i="38"/>
  <c r="S968" i="38"/>
  <c r="AI968" i="38" s="1"/>
  <c r="T968" i="38"/>
  <c r="U968" i="38"/>
  <c r="W968" i="38"/>
  <c r="Z968" i="38"/>
  <c r="AH968" i="38"/>
  <c r="AZ968" i="38" s="1"/>
  <c r="AL968" i="38"/>
  <c r="S969" i="38"/>
  <c r="AB969" i="38" s="1"/>
  <c r="T969" i="38"/>
  <c r="U969" i="38"/>
  <c r="W969" i="38"/>
  <c r="X969" i="38"/>
  <c r="AA969" i="38"/>
  <c r="AE969" i="38"/>
  <c r="AF969" i="38"/>
  <c r="AU969" i="38" s="1"/>
  <c r="AI969" i="38"/>
  <c r="AL969" i="38"/>
  <c r="S970" i="38"/>
  <c r="AB970" i="38" s="1"/>
  <c r="T970" i="38"/>
  <c r="U970" i="38"/>
  <c r="X970" i="38"/>
  <c r="AI970" i="38"/>
  <c r="AL970" i="38"/>
  <c r="S971" i="38"/>
  <c r="AJ971" i="38" s="1"/>
  <c r="T971" i="38"/>
  <c r="U971" i="38"/>
  <c r="X971" i="38"/>
  <c r="AA971" i="38"/>
  <c r="AI971" i="38"/>
  <c r="AL971" i="38"/>
  <c r="S972" i="38"/>
  <c r="AH972" i="38" s="1"/>
  <c r="AZ972" i="38" s="1"/>
  <c r="T972" i="38"/>
  <c r="U972" i="38"/>
  <c r="W972" i="38"/>
  <c r="Z972" i="38"/>
  <c r="AE972" i="38"/>
  <c r="AL972" i="38"/>
  <c r="S973" i="38"/>
  <c r="Z973" i="38" s="1"/>
  <c r="T973" i="38"/>
  <c r="U973" i="38"/>
  <c r="W973" i="38"/>
  <c r="AE973" i="38"/>
  <c r="AL973" i="38"/>
  <c r="S974" i="38"/>
  <c r="Y974" i="38" s="1"/>
  <c r="T974" i="38"/>
  <c r="U974" i="38"/>
  <c r="W974" i="38"/>
  <c r="X974" i="38"/>
  <c r="AA974" i="38"/>
  <c r="AB974" i="38"/>
  <c r="AC974" i="38"/>
  <c r="AF974" i="38"/>
  <c r="AU974" i="38" s="1"/>
  <c r="AG974" i="38"/>
  <c r="AI974" i="38"/>
  <c r="AJ974" i="38"/>
  <c r="AL974" i="38"/>
  <c r="S975" i="38"/>
  <c r="AA975" i="38" s="1"/>
  <c r="T975" i="38"/>
  <c r="U975" i="38"/>
  <c r="W975" i="38"/>
  <c r="X975" i="38"/>
  <c r="AB975" i="38"/>
  <c r="AE975" i="38"/>
  <c r="AF975" i="38"/>
  <c r="AU975" i="38" s="1"/>
  <c r="AJ975" i="38"/>
  <c r="AL975" i="38"/>
  <c r="S976" i="38"/>
  <c r="Z976" i="38" s="1"/>
  <c r="T976" i="38"/>
  <c r="U976" i="38"/>
  <c r="V976" i="38"/>
  <c r="W976" i="38"/>
  <c r="AD976" i="38"/>
  <c r="AE976" i="38"/>
  <c r="AL976" i="38"/>
  <c r="S977" i="38"/>
  <c r="BA974" i="38" s="1"/>
  <c r="T977" i="38"/>
  <c r="U977" i="38"/>
  <c r="X977" i="38"/>
  <c r="AB977" i="38"/>
  <c r="AF977" i="38"/>
  <c r="AU977" i="38" s="1"/>
  <c r="AJ977" i="38"/>
  <c r="AL977" i="38"/>
  <c r="S978" i="38"/>
  <c r="AC978" i="38" s="1"/>
  <c r="T978" i="38"/>
  <c r="U978" i="38"/>
  <c r="W978" i="38"/>
  <c r="X978" i="38"/>
  <c r="AB978" i="38"/>
  <c r="AG978" i="38"/>
  <c r="AI978" i="38"/>
  <c r="AL978" i="38"/>
  <c r="S979" i="38"/>
  <c r="W979" i="38" s="1"/>
  <c r="T979" i="38"/>
  <c r="U979" i="38"/>
  <c r="X979" i="38"/>
  <c r="AL979" i="38"/>
  <c r="S980" i="38"/>
  <c r="AA980" i="38" s="1"/>
  <c r="T980" i="38"/>
  <c r="U980" i="38"/>
  <c r="AL980" i="38"/>
  <c r="S981" i="38"/>
  <c r="X981" i="38" s="1"/>
  <c r="T981" i="38"/>
  <c r="U981" i="38"/>
  <c r="V981" i="38"/>
  <c r="W981" i="38"/>
  <c r="Y981" i="38"/>
  <c r="Z981" i="38"/>
  <c r="AA981" i="38"/>
  <c r="AC981" i="38"/>
  <c r="AD981" i="38"/>
  <c r="AE981" i="38"/>
  <c r="AG981" i="38"/>
  <c r="AH981" i="38"/>
  <c r="AZ981" i="38" s="1"/>
  <c r="AI981" i="38"/>
  <c r="AL981" i="38"/>
  <c r="S982" i="38"/>
  <c r="T982" i="38"/>
  <c r="U982" i="38"/>
  <c r="W982" i="38"/>
  <c r="X982" i="38"/>
  <c r="Y982" i="38"/>
  <c r="AA982" i="38"/>
  <c r="AB982" i="38"/>
  <c r="AC982" i="38"/>
  <c r="AE982" i="38"/>
  <c r="AF982" i="38"/>
  <c r="AU982" i="38" s="1"/>
  <c r="AG982" i="38"/>
  <c r="AI982" i="38"/>
  <c r="AJ982" i="38"/>
  <c r="AL982" i="38"/>
  <c r="S983" i="38"/>
  <c r="T983" i="38"/>
  <c r="U983" i="38"/>
  <c r="AL983" i="38"/>
  <c r="S984" i="38"/>
  <c r="W984" i="38" s="1"/>
  <c r="T984" i="38"/>
  <c r="U984" i="38"/>
  <c r="Z984" i="38"/>
  <c r="AA984" i="38"/>
  <c r="AE984" i="38"/>
  <c r="AI984" i="38"/>
  <c r="AL984" i="38"/>
  <c r="S985" i="38"/>
  <c r="T985" i="38"/>
  <c r="U985" i="38"/>
  <c r="V985" i="38"/>
  <c r="W985" i="38"/>
  <c r="X985" i="38"/>
  <c r="Y985" i="38"/>
  <c r="Z985" i="38"/>
  <c r="AA985" i="38"/>
  <c r="AB985" i="38"/>
  <c r="AC985" i="38"/>
  <c r="AD985" i="38"/>
  <c r="AE985" i="38"/>
  <c r="AF985" i="38"/>
  <c r="AG985" i="38"/>
  <c r="AH985" i="38"/>
  <c r="AZ985" i="38" s="1"/>
  <c r="AI985" i="38"/>
  <c r="AJ985" i="38"/>
  <c r="AL985" i="38"/>
  <c r="AU985" i="38"/>
  <c r="S986" i="38"/>
  <c r="T986" i="38"/>
  <c r="U986" i="38"/>
  <c r="X986" i="38"/>
  <c r="Y986" i="38"/>
  <c r="AA986" i="38"/>
  <c r="AC986" i="38"/>
  <c r="AE986" i="38"/>
  <c r="AF986" i="38"/>
  <c r="AU986" i="38" s="1"/>
  <c r="AI986" i="38"/>
  <c r="AJ986" i="38"/>
  <c r="AL986" i="38"/>
  <c r="S987" i="38"/>
  <c r="X987" i="38" s="1"/>
  <c r="T987" i="38"/>
  <c r="U987" i="38"/>
  <c r="AA987" i="38"/>
  <c r="AB987" i="38"/>
  <c r="AF987" i="38"/>
  <c r="AU987" i="38" s="1"/>
  <c r="AJ987" i="38"/>
  <c r="AL987" i="38"/>
  <c r="S988" i="38"/>
  <c r="T988" i="38"/>
  <c r="U988" i="38"/>
  <c r="V988" i="38"/>
  <c r="W988" i="38"/>
  <c r="Z988" i="38"/>
  <c r="AA988" i="38"/>
  <c r="AD988" i="38"/>
  <c r="AE988" i="38"/>
  <c r="AH988" i="38"/>
  <c r="AZ988" i="38" s="1"/>
  <c r="AI988" i="38"/>
  <c r="AL988" i="38"/>
  <c r="S989" i="38"/>
  <c r="T989" i="38"/>
  <c r="U989" i="38"/>
  <c r="W989" i="38"/>
  <c r="X989" i="38"/>
  <c r="Y989" i="38"/>
  <c r="AA989" i="38"/>
  <c r="AB989" i="38"/>
  <c r="AC989" i="38"/>
  <c r="AE989" i="38"/>
  <c r="AF989" i="38"/>
  <c r="AU989" i="38" s="1"/>
  <c r="AG989" i="38"/>
  <c r="AI989" i="38"/>
  <c r="AJ989" i="38"/>
  <c r="AL989" i="38"/>
  <c r="S990" i="38"/>
  <c r="T990" i="38"/>
  <c r="U990" i="38"/>
  <c r="X990" i="38"/>
  <c r="Y990" i="38"/>
  <c r="AC990" i="38"/>
  <c r="AE990" i="38"/>
  <c r="AI990" i="38"/>
  <c r="AJ990" i="38"/>
  <c r="AL990" i="38"/>
  <c r="S991" i="38"/>
  <c r="AI991" i="38" s="1"/>
  <c r="T991" i="38"/>
  <c r="U991" i="38"/>
  <c r="X991" i="38"/>
  <c r="AA991" i="38"/>
  <c r="AF991" i="38"/>
  <c r="AU991" i="38" s="1"/>
  <c r="AL991" i="38"/>
  <c r="S992" i="38"/>
  <c r="T992" i="38"/>
  <c r="U992" i="38"/>
  <c r="W992" i="38"/>
  <c r="AL992" i="38"/>
  <c r="S993" i="38"/>
  <c r="X993" i="38" s="1"/>
  <c r="T993" i="38"/>
  <c r="U993" i="38"/>
  <c r="V993" i="38"/>
  <c r="W993" i="38"/>
  <c r="Y993" i="38"/>
  <c r="Z993" i="38"/>
  <c r="AA993" i="38"/>
  <c r="AC993" i="38"/>
  <c r="AD993" i="38"/>
  <c r="AE993" i="38"/>
  <c r="AG993" i="38"/>
  <c r="AH993" i="38"/>
  <c r="AZ993" i="38" s="1"/>
  <c r="AI993" i="38"/>
  <c r="AL993" i="38"/>
  <c r="S994" i="38"/>
  <c r="T994" i="38"/>
  <c r="U994" i="38"/>
  <c r="W994" i="38"/>
  <c r="X994" i="38"/>
  <c r="Y994" i="38"/>
  <c r="AA994" i="38"/>
  <c r="AB994" i="38"/>
  <c r="AC994" i="38"/>
  <c r="AE994" i="38"/>
  <c r="AF994" i="38"/>
  <c r="AU994" i="38" s="1"/>
  <c r="AG994" i="38"/>
  <c r="AI994" i="38"/>
  <c r="AJ994" i="38"/>
  <c r="AL994" i="38"/>
  <c r="S995" i="38"/>
  <c r="AA995" i="38" s="1"/>
  <c r="T995" i="38"/>
  <c r="U995" i="38"/>
  <c r="X995" i="38"/>
  <c r="AE995" i="38"/>
  <c r="AF995" i="38"/>
  <c r="AU995" i="38" s="1"/>
  <c r="AL995" i="38"/>
  <c r="S996" i="38"/>
  <c r="T996" i="38"/>
  <c r="U996" i="38"/>
  <c r="AL996" i="38"/>
  <c r="S997" i="38"/>
  <c r="T997" i="38"/>
  <c r="U997" i="38"/>
  <c r="W997" i="38"/>
  <c r="X997" i="38"/>
  <c r="AA997" i="38"/>
  <c r="AB997" i="38"/>
  <c r="AE997" i="38"/>
  <c r="AF997" i="38"/>
  <c r="AU997" i="38" s="1"/>
  <c r="AI997" i="38"/>
  <c r="AJ997" i="38"/>
  <c r="AL997" i="38"/>
  <c r="S998" i="38"/>
  <c r="AB998" i="38" s="1"/>
  <c r="T998" i="38"/>
  <c r="U998" i="38"/>
  <c r="X998" i="38"/>
  <c r="AC998" i="38"/>
  <c r="AI998" i="38"/>
  <c r="AL998" i="38"/>
  <c r="BA998" i="38"/>
  <c r="S999" i="38"/>
  <c r="AB999" i="38" s="1"/>
  <c r="T999" i="38"/>
  <c r="U999" i="38"/>
  <c r="AL999" i="38"/>
  <c r="S1000" i="38"/>
  <c r="T1000" i="38"/>
  <c r="U1000" i="38"/>
  <c r="W1000" i="38"/>
  <c r="Z1000" i="38"/>
  <c r="AH1000" i="38"/>
  <c r="AZ1000" i="38" s="1"/>
  <c r="AL1000" i="38"/>
  <c r="S1001" i="38"/>
  <c r="T1001" i="38"/>
  <c r="U1001" i="38"/>
  <c r="W1001" i="38"/>
  <c r="X1001" i="38"/>
  <c r="AA1001" i="38"/>
  <c r="AE1001" i="38"/>
  <c r="AF1001" i="38"/>
  <c r="AU1001" i="38" s="1"/>
  <c r="AI1001" i="38"/>
  <c r="AL1001" i="38"/>
  <c r="S1002" i="38"/>
  <c r="AB1002" i="38" s="1"/>
  <c r="T1002" i="38"/>
  <c r="U1002" i="38"/>
  <c r="X1002" i="38"/>
  <c r="AC1002" i="38"/>
  <c r="AI1002" i="38"/>
  <c r="AL1002" i="38"/>
  <c r="BA1002" i="38"/>
  <c r="S1003" i="38"/>
  <c r="T1003" i="38"/>
  <c r="U1003" i="38"/>
  <c r="X1003" i="38"/>
  <c r="AA1003" i="38"/>
  <c r="AI1003" i="38"/>
  <c r="AL1003" i="38"/>
  <c r="S1004" i="38"/>
  <c r="T1004" i="38"/>
  <c r="U1004" i="38"/>
  <c r="W1004" i="38"/>
  <c r="Z1004" i="38"/>
  <c r="AE1004" i="38"/>
  <c r="AL1004" i="38"/>
  <c r="AC5" i="43"/>
  <c r="AC6" i="43"/>
  <c r="AC7" i="43"/>
  <c r="AD6" i="43" s="1"/>
  <c r="AC8" i="43"/>
  <c r="AC9" i="43"/>
  <c r="AC10" i="43"/>
  <c r="AC11" i="43"/>
  <c r="AC12" i="43"/>
  <c r="AC13" i="43"/>
  <c r="AC14" i="43"/>
  <c r="AC15" i="43"/>
  <c r="AD14" i="43" s="1"/>
  <c r="AC16" i="43"/>
  <c r="AC17" i="43"/>
  <c r="AC18" i="43"/>
  <c r="AC19" i="43"/>
  <c r="AC20" i="43"/>
  <c r="AC21" i="43"/>
  <c r="AC22" i="43"/>
  <c r="AC23" i="43"/>
  <c r="AC24" i="43"/>
  <c r="AC25" i="43"/>
  <c r="AC26" i="43"/>
  <c r="AD25" i="43" s="1"/>
  <c r="AC27" i="43"/>
  <c r="AC28" i="43"/>
  <c r="AC29" i="43"/>
  <c r="AC30" i="43"/>
  <c r="AD29" i="43" s="1"/>
  <c r="AC31" i="43"/>
  <c r="AD30" i="43" s="1"/>
  <c r="AC32" i="43"/>
  <c r="AC33" i="43"/>
  <c r="AC34" i="43"/>
  <c r="AC35" i="43"/>
  <c r="AD34" i="43" s="1"/>
  <c r="AC36" i="43"/>
  <c r="AC37" i="43"/>
  <c r="AC38" i="43"/>
  <c r="AD38" i="43" s="1"/>
  <c r="O7" i="30"/>
  <c r="K6" i="42"/>
  <c r="L6" i="42"/>
  <c r="O6" i="42"/>
  <c r="P6" i="42"/>
  <c r="V6" i="42"/>
  <c r="Z6" i="42" s="1"/>
  <c r="AF6" i="42"/>
  <c r="AG6" i="42"/>
  <c r="K7" i="42"/>
  <c r="L7" i="42"/>
  <c r="M7" i="42"/>
  <c r="O7" i="42"/>
  <c r="P7" i="42"/>
  <c r="Q7" i="42"/>
  <c r="V7" i="42"/>
  <c r="S7" i="42" s="1"/>
  <c r="AF7" i="42"/>
  <c r="AG7" i="42"/>
  <c r="K8" i="42"/>
  <c r="L8" i="42"/>
  <c r="M8" i="42"/>
  <c r="N8" i="42"/>
  <c r="O8" i="42"/>
  <c r="P8" i="42"/>
  <c r="Q8" i="42"/>
  <c r="R8" i="42"/>
  <c r="V8" i="42"/>
  <c r="S8" i="42" s="1"/>
  <c r="AF8" i="42"/>
  <c r="AG8" i="42"/>
  <c r="K9" i="42"/>
  <c r="N9" i="42"/>
  <c r="O9" i="42"/>
  <c r="R9" i="42"/>
  <c r="V9" i="42"/>
  <c r="S9" i="42" s="1"/>
  <c r="AF9" i="42"/>
  <c r="AG9" i="42"/>
  <c r="K10" i="42"/>
  <c r="V10" i="42"/>
  <c r="Z10" i="42" s="1"/>
  <c r="AF10" i="42"/>
  <c r="AG10" i="42"/>
  <c r="K11" i="42"/>
  <c r="L11" i="42"/>
  <c r="M11" i="42"/>
  <c r="O11" i="42"/>
  <c r="P11" i="42"/>
  <c r="Q11" i="42"/>
  <c r="V11" i="42"/>
  <c r="S11" i="42" s="1"/>
  <c r="AF11" i="42"/>
  <c r="AG11" i="42"/>
  <c r="K12" i="42"/>
  <c r="L12" i="42"/>
  <c r="M12" i="42"/>
  <c r="N12" i="42"/>
  <c r="O12" i="42"/>
  <c r="P12" i="42"/>
  <c r="Q12" i="42"/>
  <c r="R12" i="42"/>
  <c r="V12" i="42"/>
  <c r="S12" i="42" s="1"/>
  <c r="AF12" i="42"/>
  <c r="AG12" i="42"/>
  <c r="K13" i="42"/>
  <c r="V13" i="42"/>
  <c r="Z13" i="42" s="1"/>
  <c r="AF13" i="42"/>
  <c r="AG13" i="42"/>
  <c r="K14" i="42"/>
  <c r="L14" i="42"/>
  <c r="V14" i="42"/>
  <c r="AF14" i="42"/>
  <c r="AG14" i="42"/>
  <c r="K15" i="42"/>
  <c r="L15" i="42"/>
  <c r="M15" i="42"/>
  <c r="O15" i="42"/>
  <c r="P15" i="42"/>
  <c r="Q15" i="42"/>
  <c r="V15" i="42"/>
  <c r="AF15" i="42"/>
  <c r="AG15" i="42"/>
  <c r="K16" i="42"/>
  <c r="L16" i="42" s="1"/>
  <c r="M16" i="42"/>
  <c r="N16" i="42"/>
  <c r="O16" i="42"/>
  <c r="Q16" i="42"/>
  <c r="R16" i="42"/>
  <c r="V16" i="42"/>
  <c r="AF16" i="42"/>
  <c r="AG16" i="42"/>
  <c r="K17" i="42"/>
  <c r="N17" i="42"/>
  <c r="O17" i="42"/>
  <c r="R17" i="42"/>
  <c r="V17" i="42"/>
  <c r="Z17" i="42" s="1"/>
  <c r="AF17" i="42"/>
  <c r="AG17" i="42"/>
  <c r="K18" i="42"/>
  <c r="L18" i="42"/>
  <c r="V18" i="42"/>
  <c r="AF18" i="42"/>
  <c r="AG18" i="42"/>
  <c r="K19" i="42"/>
  <c r="L19" i="42"/>
  <c r="M19" i="42"/>
  <c r="O19" i="42"/>
  <c r="P19" i="42"/>
  <c r="Q19" i="42"/>
  <c r="V19" i="42"/>
  <c r="AF19" i="42"/>
  <c r="AG19" i="42"/>
  <c r="K20" i="42"/>
  <c r="L20" i="42"/>
  <c r="M20" i="42"/>
  <c r="N20" i="42"/>
  <c r="O20" i="42"/>
  <c r="P20" i="42"/>
  <c r="Q20" i="42"/>
  <c r="R20" i="42"/>
  <c r="V20" i="42"/>
  <c r="S20" i="42" s="1"/>
  <c r="AF20" i="42"/>
  <c r="AG20" i="42"/>
  <c r="K21" i="42"/>
  <c r="N21" i="42" s="1"/>
  <c r="V21" i="42"/>
  <c r="Z21" i="42" s="1"/>
  <c r="AF21" i="42"/>
  <c r="AG21" i="42"/>
  <c r="K22" i="42"/>
  <c r="L22" i="42"/>
  <c r="O22" i="42"/>
  <c r="V22" i="42"/>
  <c r="AF22" i="42"/>
  <c r="AG22" i="42"/>
  <c r="K23" i="42"/>
  <c r="L23" i="42"/>
  <c r="M23" i="42"/>
  <c r="O23" i="42"/>
  <c r="P23" i="42"/>
  <c r="Q23" i="42"/>
  <c r="V23" i="42"/>
  <c r="AF23" i="42"/>
  <c r="AG23" i="42"/>
  <c r="K24" i="42"/>
  <c r="L24" i="42"/>
  <c r="M24" i="42"/>
  <c r="N24" i="42"/>
  <c r="O24" i="42"/>
  <c r="P24" i="42"/>
  <c r="Q24" i="42"/>
  <c r="R24" i="42"/>
  <c r="V24" i="42"/>
  <c r="AF24" i="42"/>
  <c r="AG24" i="42"/>
  <c r="K25" i="42"/>
  <c r="N25" i="42"/>
  <c r="O25" i="42"/>
  <c r="V25" i="42"/>
  <c r="Z25" i="42" s="1"/>
  <c r="AF25" i="42"/>
  <c r="AG25" i="42"/>
  <c r="K26" i="42"/>
  <c r="L26" i="42"/>
  <c r="O26" i="42"/>
  <c r="P26" i="42"/>
  <c r="V26" i="42"/>
  <c r="AF26" i="42"/>
  <c r="AG26" i="42"/>
  <c r="K27" i="42"/>
  <c r="L27" i="42"/>
  <c r="M27" i="42"/>
  <c r="O27" i="42"/>
  <c r="P27" i="42"/>
  <c r="Q27" i="42"/>
  <c r="V27" i="42"/>
  <c r="AF27" i="42"/>
  <c r="AG27" i="42"/>
  <c r="K28" i="42"/>
  <c r="L28" i="42"/>
  <c r="M28" i="42"/>
  <c r="N28" i="42"/>
  <c r="O28" i="42"/>
  <c r="P28" i="42"/>
  <c r="Q28" i="42"/>
  <c r="R28" i="42"/>
  <c r="V28" i="42"/>
  <c r="AF28" i="42"/>
  <c r="AG28" i="42"/>
  <c r="K29" i="42"/>
  <c r="N29" i="42"/>
  <c r="R29" i="42"/>
  <c r="V29" i="42"/>
  <c r="Z29" i="42" s="1"/>
  <c r="AF29" i="42"/>
  <c r="AG29" i="42"/>
  <c r="K30" i="42"/>
  <c r="L30" i="42"/>
  <c r="M30" i="42"/>
  <c r="N30" i="42"/>
  <c r="O30" i="42"/>
  <c r="P30" i="42"/>
  <c r="Q30" i="42"/>
  <c r="R30" i="42"/>
  <c r="V30" i="42"/>
  <c r="AF30" i="42"/>
  <c r="AG30" i="42"/>
  <c r="K31" i="42"/>
  <c r="Q31" i="42"/>
  <c r="V31" i="42"/>
  <c r="S31" i="42" s="1"/>
  <c r="AF31" i="42"/>
  <c r="AG31" i="42"/>
  <c r="K32" i="42"/>
  <c r="L32" i="42"/>
  <c r="N32" i="42"/>
  <c r="O32" i="42"/>
  <c r="P32" i="42"/>
  <c r="R32" i="42"/>
  <c r="V32" i="42"/>
  <c r="Z32" i="42" s="1"/>
  <c r="AF32" i="42"/>
  <c r="AG32" i="42"/>
  <c r="K33" i="42"/>
  <c r="L33" i="42" s="1"/>
  <c r="O33" i="42"/>
  <c r="P33" i="42"/>
  <c r="V33" i="42"/>
  <c r="AF33" i="42"/>
  <c r="AG33" i="42"/>
  <c r="K34" i="42"/>
  <c r="L34" i="42"/>
  <c r="M34" i="42"/>
  <c r="N34" i="42"/>
  <c r="O34" i="42"/>
  <c r="P34" i="42"/>
  <c r="Q34" i="42"/>
  <c r="R34" i="42"/>
  <c r="V34" i="42"/>
  <c r="S34" i="42" s="1"/>
  <c r="AF34" i="42"/>
  <c r="AG34" i="42"/>
  <c r="K35" i="42"/>
  <c r="M35" i="42"/>
  <c r="N35" i="42"/>
  <c r="O35" i="42"/>
  <c r="Q35" i="42"/>
  <c r="R35" i="42"/>
  <c r="V35" i="42"/>
  <c r="Z35" i="42" s="1"/>
  <c r="AF35" i="42"/>
  <c r="AG35" i="42"/>
  <c r="K36" i="42"/>
  <c r="L36" i="42" s="1"/>
  <c r="O36" i="42"/>
  <c r="P36" i="42"/>
  <c r="V36" i="42"/>
  <c r="AF36" i="42"/>
  <c r="AG36" i="42"/>
  <c r="K37" i="42"/>
  <c r="L37" i="42"/>
  <c r="M37" i="42"/>
  <c r="P37" i="42"/>
  <c r="Q37" i="42"/>
  <c r="V37" i="42"/>
  <c r="Z37" i="42" s="1"/>
  <c r="AF37" i="42"/>
  <c r="AG37" i="42"/>
  <c r="K38" i="42"/>
  <c r="L38" i="42"/>
  <c r="M38" i="42"/>
  <c r="N38" i="42"/>
  <c r="O38" i="42"/>
  <c r="P38" i="42"/>
  <c r="Q38" i="42"/>
  <c r="R38" i="42"/>
  <c r="V38" i="42"/>
  <c r="S38" i="42" s="1"/>
  <c r="AF38" i="42"/>
  <c r="AG38" i="42"/>
  <c r="K39" i="42"/>
  <c r="Q39" i="42" s="1"/>
  <c r="V39" i="42"/>
  <c r="S39" i="42" s="1"/>
  <c r="AF39" i="42"/>
  <c r="AG39" i="42"/>
  <c r="K40" i="42"/>
  <c r="L40" i="42"/>
  <c r="N40" i="42"/>
  <c r="P40" i="42"/>
  <c r="R40" i="42"/>
  <c r="V40" i="42"/>
  <c r="Z40" i="42" s="1"/>
  <c r="AF40" i="42"/>
  <c r="AG40" i="42"/>
  <c r="K41" i="42"/>
  <c r="L41" i="42" s="1"/>
  <c r="O41" i="42"/>
  <c r="P41" i="42"/>
  <c r="V41" i="42"/>
  <c r="AF41" i="42"/>
  <c r="AG41" i="42"/>
  <c r="K42" i="42"/>
  <c r="L42" i="42"/>
  <c r="M42" i="42"/>
  <c r="N42" i="42"/>
  <c r="O42" i="42"/>
  <c r="P42" i="42"/>
  <c r="Q42" i="42"/>
  <c r="R42" i="42"/>
  <c r="V42" i="42"/>
  <c r="S42" i="42" s="1"/>
  <c r="AF42" i="42"/>
  <c r="AG42" i="42"/>
  <c r="K43" i="42"/>
  <c r="M43" i="42"/>
  <c r="N43" i="42"/>
  <c r="O43" i="42"/>
  <c r="Q43" i="42"/>
  <c r="R43" i="42"/>
  <c r="V43" i="42"/>
  <c r="Z43" i="42" s="1"/>
  <c r="AF43" i="42"/>
  <c r="AG43" i="42"/>
  <c r="K44" i="42"/>
  <c r="L44" i="42" s="1"/>
  <c r="N44" i="42"/>
  <c r="O44" i="42"/>
  <c r="P44" i="42"/>
  <c r="V44" i="42"/>
  <c r="AF44" i="42"/>
  <c r="AG44" i="42"/>
  <c r="K45" i="42"/>
  <c r="L45" i="42"/>
  <c r="M45" i="42"/>
  <c r="P45" i="42"/>
  <c r="Q45" i="42"/>
  <c r="V45" i="42"/>
  <c r="Z45" i="42" s="1"/>
  <c r="AF45" i="42"/>
  <c r="AG45" i="42"/>
  <c r="K46" i="42"/>
  <c r="L46" i="42"/>
  <c r="M46" i="42"/>
  <c r="N46" i="42"/>
  <c r="O46" i="42"/>
  <c r="P46" i="42"/>
  <c r="Q46" i="42"/>
  <c r="R46" i="42"/>
  <c r="V46" i="42"/>
  <c r="S46" i="42" s="1"/>
  <c r="AF46" i="42"/>
  <c r="AG46" i="42"/>
  <c r="K47" i="42"/>
  <c r="Q47" i="42"/>
  <c r="V47" i="42"/>
  <c r="Z47" i="42" s="1"/>
  <c r="AF47" i="42"/>
  <c r="AG47" i="42"/>
  <c r="K48" i="42"/>
  <c r="L48" i="42"/>
  <c r="N48" i="42"/>
  <c r="P48" i="42"/>
  <c r="R48" i="42"/>
  <c r="V48" i="42"/>
  <c r="Z48" i="42" s="1"/>
  <c r="AF48" i="42"/>
  <c r="AG48" i="42"/>
  <c r="K49" i="42"/>
  <c r="L49" i="42" s="1"/>
  <c r="O49" i="42"/>
  <c r="P49" i="42"/>
  <c r="V49" i="42"/>
  <c r="AF49" i="42"/>
  <c r="AG49" i="42"/>
  <c r="K50" i="42"/>
  <c r="L50" i="42"/>
  <c r="M50" i="42"/>
  <c r="N50" i="42"/>
  <c r="O50" i="42"/>
  <c r="P50" i="42"/>
  <c r="Q50" i="42"/>
  <c r="R50" i="42"/>
  <c r="V50" i="42"/>
  <c r="S50" i="42" s="1"/>
  <c r="AF50" i="42"/>
  <c r="AG50" i="42"/>
  <c r="K51" i="42"/>
  <c r="M51" i="42"/>
  <c r="N51" i="42"/>
  <c r="O51" i="42"/>
  <c r="Q51" i="42"/>
  <c r="R51" i="42"/>
  <c r="V51" i="42"/>
  <c r="Z51" i="42" s="1"/>
  <c r="AF51" i="42"/>
  <c r="AG51" i="42"/>
  <c r="K52" i="42"/>
  <c r="L52" i="42" s="1"/>
  <c r="O52" i="42"/>
  <c r="P52" i="42"/>
  <c r="V52" i="42"/>
  <c r="AF52" i="42"/>
  <c r="AG52" i="42"/>
  <c r="K53" i="42"/>
  <c r="L53" i="42"/>
  <c r="M53" i="42"/>
  <c r="P53" i="42"/>
  <c r="Q53" i="42"/>
  <c r="V53" i="42"/>
  <c r="Z53" i="42" s="1"/>
  <c r="AF53" i="42"/>
  <c r="AG53" i="42"/>
  <c r="K54" i="42"/>
  <c r="L54" i="42"/>
  <c r="AH54" i="42" s="1"/>
  <c r="M54" i="42"/>
  <c r="N54" i="42"/>
  <c r="O54" i="42"/>
  <c r="P54" i="42"/>
  <c r="Q54" i="42"/>
  <c r="R54" i="42"/>
  <c r="V54" i="42"/>
  <c r="S54" i="42" s="1"/>
  <c r="AF54" i="42"/>
  <c r="AG54" i="42"/>
  <c r="K55" i="42"/>
  <c r="V55" i="42"/>
  <c r="S55" i="42" s="1"/>
  <c r="AF55" i="42"/>
  <c r="AG55" i="42"/>
  <c r="K56" i="42"/>
  <c r="L56" i="42"/>
  <c r="N56" i="42"/>
  <c r="P56" i="42"/>
  <c r="R56" i="42"/>
  <c r="V56" i="42"/>
  <c r="Z56" i="42" s="1"/>
  <c r="AF56" i="42"/>
  <c r="AG56" i="42"/>
  <c r="K57" i="42"/>
  <c r="M57" i="42"/>
  <c r="V57" i="42"/>
  <c r="AF57" i="42"/>
  <c r="AG57" i="42"/>
  <c r="K58" i="42"/>
  <c r="L58" i="42"/>
  <c r="M58" i="42"/>
  <c r="N58" i="42"/>
  <c r="O58" i="42"/>
  <c r="P58" i="42"/>
  <c r="Q58" i="42"/>
  <c r="R58" i="42"/>
  <c r="V58" i="42"/>
  <c r="AF58" i="42"/>
  <c r="AG58" i="42"/>
  <c r="AH58" i="42"/>
  <c r="K59" i="42"/>
  <c r="M59" i="42"/>
  <c r="N59" i="42"/>
  <c r="O59" i="42"/>
  <c r="Q59" i="42"/>
  <c r="R59" i="42"/>
  <c r="V59" i="42"/>
  <c r="Z59" i="42" s="1"/>
  <c r="AF59" i="42"/>
  <c r="AG59" i="42"/>
  <c r="K60" i="42"/>
  <c r="O60" i="42"/>
  <c r="P60" i="42"/>
  <c r="V60" i="42"/>
  <c r="Z60" i="42" s="1"/>
  <c r="AF60" i="42"/>
  <c r="AG60" i="42"/>
  <c r="K61" i="42"/>
  <c r="Q61" i="42"/>
  <c r="V61" i="42"/>
  <c r="S61" i="42" s="1"/>
  <c r="AF61" i="42"/>
  <c r="AG61" i="42"/>
  <c r="K62" i="42"/>
  <c r="L62" i="42"/>
  <c r="M62" i="42"/>
  <c r="N62" i="42"/>
  <c r="O62" i="42"/>
  <c r="P62" i="42"/>
  <c r="Q62" i="42"/>
  <c r="R62" i="42"/>
  <c r="V62" i="42"/>
  <c r="S62" i="42" s="1"/>
  <c r="AF62" i="42"/>
  <c r="AG62" i="42"/>
  <c r="AH62" i="42"/>
  <c r="K63" i="42"/>
  <c r="Q63" i="42"/>
  <c r="R63" i="42"/>
  <c r="V63" i="42"/>
  <c r="S63" i="42" s="1"/>
  <c r="AF63" i="42"/>
  <c r="AG63" i="42"/>
  <c r="K64" i="42"/>
  <c r="L64" i="42"/>
  <c r="N64" i="42"/>
  <c r="P64" i="42"/>
  <c r="R64" i="42"/>
  <c r="V64" i="42"/>
  <c r="Z64" i="42" s="1"/>
  <c r="AF64" i="42"/>
  <c r="AG64" i="42"/>
  <c r="K65" i="42"/>
  <c r="L65" i="42" s="1"/>
  <c r="O65" i="42"/>
  <c r="P65" i="42"/>
  <c r="V65" i="42"/>
  <c r="AF65" i="42"/>
  <c r="AG65" i="42"/>
  <c r="K66" i="42"/>
  <c r="L66" i="42"/>
  <c r="M66" i="42"/>
  <c r="N66" i="42"/>
  <c r="O66" i="42"/>
  <c r="P66" i="42"/>
  <c r="Q66" i="42"/>
  <c r="R66" i="42"/>
  <c r="V66" i="42"/>
  <c r="S66" i="42" s="1"/>
  <c r="AF66" i="42"/>
  <c r="AG66" i="42"/>
  <c r="K67" i="42"/>
  <c r="M67" i="42"/>
  <c r="N67" i="42"/>
  <c r="O67" i="42"/>
  <c r="Q67" i="42"/>
  <c r="R67" i="42"/>
  <c r="V67" i="42"/>
  <c r="S67" i="42" s="1"/>
  <c r="AF67" i="42"/>
  <c r="AG67" i="42"/>
  <c r="K68" i="42"/>
  <c r="M68" i="42" s="1"/>
  <c r="O68" i="42"/>
  <c r="P68" i="42"/>
  <c r="V68" i="42"/>
  <c r="AF68" i="42"/>
  <c r="AG68" i="42"/>
  <c r="K69" i="42"/>
  <c r="L69" i="42"/>
  <c r="M69" i="42"/>
  <c r="O69" i="42"/>
  <c r="P69" i="42"/>
  <c r="Q69" i="42"/>
  <c r="V69" i="42"/>
  <c r="AF69" i="42"/>
  <c r="AG69" i="42"/>
  <c r="K70" i="42"/>
  <c r="L70" i="42"/>
  <c r="M70" i="42"/>
  <c r="N70" i="42"/>
  <c r="O70" i="42"/>
  <c r="P70" i="42"/>
  <c r="Q70" i="42"/>
  <c r="R70" i="42"/>
  <c r="V70" i="42"/>
  <c r="S70" i="42" s="1"/>
  <c r="AF70" i="42"/>
  <c r="AG70" i="42"/>
  <c r="K71" i="42"/>
  <c r="N71" i="42"/>
  <c r="O71" i="42"/>
  <c r="R71" i="42"/>
  <c r="V71" i="42"/>
  <c r="Z71" i="42" s="1"/>
  <c r="AF71" i="42"/>
  <c r="AG71" i="42"/>
  <c r="K72" i="42"/>
  <c r="V72" i="42"/>
  <c r="Z72" i="42" s="1"/>
  <c r="AF72" i="42"/>
  <c r="AG72" i="42"/>
  <c r="K73" i="42"/>
  <c r="L73" i="42"/>
  <c r="M73" i="42"/>
  <c r="O73" i="42"/>
  <c r="P73" i="42"/>
  <c r="Q73" i="42"/>
  <c r="V73" i="42"/>
  <c r="AF73" i="42"/>
  <c r="AG73" i="42"/>
  <c r="K74" i="42"/>
  <c r="L74" i="42"/>
  <c r="M74" i="42"/>
  <c r="N74" i="42"/>
  <c r="O74" i="42"/>
  <c r="P74" i="42"/>
  <c r="Q74" i="42"/>
  <c r="R74" i="42"/>
  <c r="V74" i="42"/>
  <c r="S74" i="42" s="1"/>
  <c r="AF74" i="42"/>
  <c r="AG74" i="42"/>
  <c r="K75" i="42"/>
  <c r="N75" i="42"/>
  <c r="O75" i="42"/>
  <c r="R75" i="42"/>
  <c r="V75" i="42"/>
  <c r="S75" i="42" s="1"/>
  <c r="AF75" i="42"/>
  <c r="AG75" i="42"/>
  <c r="K76" i="42"/>
  <c r="O76" i="42" s="1"/>
  <c r="V76" i="42"/>
  <c r="Z76" i="42" s="1"/>
  <c r="AF76" i="42"/>
  <c r="AG76" i="42"/>
  <c r="K77" i="42"/>
  <c r="L77" i="42"/>
  <c r="M77" i="42"/>
  <c r="O77" i="42"/>
  <c r="P77" i="42"/>
  <c r="Q77" i="42"/>
  <c r="V77" i="42"/>
  <c r="AF77" i="42"/>
  <c r="AG77" i="42"/>
  <c r="K78" i="42"/>
  <c r="L78" i="42"/>
  <c r="M78" i="42"/>
  <c r="N78" i="42"/>
  <c r="O78" i="42"/>
  <c r="P78" i="42"/>
  <c r="Q78" i="42"/>
  <c r="R78" i="42"/>
  <c r="V78" i="42"/>
  <c r="S78" i="42" s="1"/>
  <c r="AF78" i="42"/>
  <c r="AG78" i="42"/>
  <c r="K79" i="42"/>
  <c r="N79" i="42"/>
  <c r="O79" i="42"/>
  <c r="R79" i="42"/>
  <c r="V79" i="42"/>
  <c r="S79" i="42" s="1"/>
  <c r="AF79" i="42"/>
  <c r="AG79" i="42"/>
  <c r="K80" i="42"/>
  <c r="L80" i="42"/>
  <c r="O80" i="42"/>
  <c r="P80" i="42"/>
  <c r="V80" i="42"/>
  <c r="Z80" i="42" s="1"/>
  <c r="AF80" i="42"/>
  <c r="AG80" i="42"/>
  <c r="K81" i="42"/>
  <c r="L81" i="42"/>
  <c r="M81" i="42"/>
  <c r="O81" i="42"/>
  <c r="P81" i="42"/>
  <c r="Q81" i="42"/>
  <c r="V81" i="42"/>
  <c r="S81" i="42" s="1"/>
  <c r="AF81" i="42"/>
  <c r="AG81" i="42"/>
  <c r="K82" i="42"/>
  <c r="L82" i="42"/>
  <c r="M82" i="42"/>
  <c r="N82" i="42"/>
  <c r="O82" i="42"/>
  <c r="P82" i="42"/>
  <c r="Q82" i="42"/>
  <c r="R82" i="42"/>
  <c r="V82" i="42"/>
  <c r="S82" i="42" s="1"/>
  <c r="AF82" i="42"/>
  <c r="AG82" i="42"/>
  <c r="K83" i="42"/>
  <c r="N83" i="42"/>
  <c r="O83" i="42"/>
  <c r="R83" i="42"/>
  <c r="V83" i="42"/>
  <c r="S83" i="42" s="1"/>
  <c r="AF83" i="42"/>
  <c r="AG83" i="42"/>
  <c r="K84" i="42"/>
  <c r="V84" i="42"/>
  <c r="Z84" i="42" s="1"/>
  <c r="AF84" i="42"/>
  <c r="AG84" i="42"/>
  <c r="K85" i="42"/>
  <c r="L85" i="42"/>
  <c r="M85" i="42"/>
  <c r="O85" i="42"/>
  <c r="P85" i="42"/>
  <c r="Q85" i="42"/>
  <c r="V85" i="42"/>
  <c r="S85" i="42" s="1"/>
  <c r="AF85" i="42"/>
  <c r="AG85" i="42"/>
  <c r="K86" i="42"/>
  <c r="L86" i="42"/>
  <c r="M86" i="42"/>
  <c r="N86" i="42"/>
  <c r="O86" i="42"/>
  <c r="P86" i="42"/>
  <c r="Q86" i="42"/>
  <c r="R86" i="42"/>
  <c r="V86" i="42"/>
  <c r="S86" i="42" s="1"/>
  <c r="AF86" i="42"/>
  <c r="AG86" i="42"/>
  <c r="K87" i="42"/>
  <c r="V87" i="42"/>
  <c r="Z87" i="42" s="1"/>
  <c r="AF87" i="42"/>
  <c r="AG87" i="42"/>
  <c r="K88" i="42"/>
  <c r="P88" i="42"/>
  <c r="V88" i="42"/>
  <c r="AF88" i="42"/>
  <c r="AG88" i="42"/>
  <c r="K89" i="42"/>
  <c r="L89" i="42" s="1"/>
  <c r="M89" i="42"/>
  <c r="P89" i="42"/>
  <c r="V89" i="42"/>
  <c r="S89" i="42" s="1"/>
  <c r="AF89" i="42"/>
  <c r="AG89" i="42"/>
  <c r="K90" i="42"/>
  <c r="M90" i="42"/>
  <c r="O90" i="42"/>
  <c r="Q90" i="42"/>
  <c r="V90" i="42"/>
  <c r="S90" i="42" s="1"/>
  <c r="AF90" i="42"/>
  <c r="AG90" i="42"/>
  <c r="K91" i="42"/>
  <c r="M91" i="42" s="1"/>
  <c r="L91" i="42"/>
  <c r="N91" i="42"/>
  <c r="O91" i="42"/>
  <c r="P91" i="42"/>
  <c r="R91" i="42"/>
  <c r="V91" i="42"/>
  <c r="S91" i="42" s="1"/>
  <c r="AF91" i="42"/>
  <c r="AG91" i="42"/>
  <c r="K92" i="42"/>
  <c r="O92" i="42"/>
  <c r="V92" i="42"/>
  <c r="S92" i="42" s="1"/>
  <c r="AF92" i="42"/>
  <c r="AG92" i="42"/>
  <c r="K93" i="42"/>
  <c r="L93" i="42"/>
  <c r="M93" i="42"/>
  <c r="N93" i="42"/>
  <c r="O93" i="42"/>
  <c r="P93" i="42"/>
  <c r="Q93" i="42"/>
  <c r="R93" i="42"/>
  <c r="V93" i="42"/>
  <c r="AF93" i="42"/>
  <c r="AG93" i="42"/>
  <c r="K94" i="42"/>
  <c r="M94" i="42"/>
  <c r="O94" i="42"/>
  <c r="Q94" i="42"/>
  <c r="V94" i="42"/>
  <c r="S94" i="42" s="1"/>
  <c r="AF94" i="42"/>
  <c r="AG94" i="42"/>
  <c r="K95" i="42"/>
  <c r="M95" i="42" s="1"/>
  <c r="L95" i="42"/>
  <c r="N95" i="42"/>
  <c r="O95" i="42"/>
  <c r="P95" i="42"/>
  <c r="R95" i="42"/>
  <c r="V95" i="42"/>
  <c r="S95" i="42" s="1"/>
  <c r="AF95" i="42"/>
  <c r="AG95" i="42"/>
  <c r="K96" i="42"/>
  <c r="O96" i="42"/>
  <c r="V96" i="42"/>
  <c r="S96" i="42" s="1"/>
  <c r="AF96" i="42"/>
  <c r="AG96" i="42"/>
  <c r="K97" i="42"/>
  <c r="L97" i="42"/>
  <c r="M97" i="42"/>
  <c r="N97" i="42"/>
  <c r="O97" i="42"/>
  <c r="P97" i="42"/>
  <c r="Q97" i="42"/>
  <c r="R97" i="42"/>
  <c r="V97" i="42"/>
  <c r="AF97" i="42"/>
  <c r="AG97" i="42"/>
  <c r="AH97" i="42"/>
  <c r="K98" i="42"/>
  <c r="M98" i="42"/>
  <c r="O98" i="42"/>
  <c r="Q98" i="42"/>
  <c r="V98" i="42"/>
  <c r="Z98" i="42" s="1"/>
  <c r="AF98" i="42"/>
  <c r="AG98" i="42"/>
  <c r="K99" i="42"/>
  <c r="M99" i="42" s="1"/>
  <c r="L99" i="42"/>
  <c r="N99" i="42"/>
  <c r="O99" i="42"/>
  <c r="P99" i="42"/>
  <c r="R99" i="42"/>
  <c r="V99" i="42"/>
  <c r="S99" i="42" s="1"/>
  <c r="AF99" i="42"/>
  <c r="AG99" i="42"/>
  <c r="K100" i="42"/>
  <c r="O100" i="42"/>
  <c r="V100" i="42"/>
  <c r="Z100" i="42" s="1"/>
  <c r="AF100" i="42"/>
  <c r="AG100" i="42"/>
  <c r="K101" i="42"/>
  <c r="L101" i="42"/>
  <c r="M101" i="42"/>
  <c r="N101" i="42"/>
  <c r="O101" i="42"/>
  <c r="P101" i="42"/>
  <c r="Q101" i="42"/>
  <c r="R101" i="42"/>
  <c r="V101" i="42"/>
  <c r="AF101" i="42"/>
  <c r="AG101" i="42"/>
  <c r="K102" i="42"/>
  <c r="M102" i="42"/>
  <c r="O102" i="42"/>
  <c r="Q102" i="42"/>
  <c r="V102" i="42"/>
  <c r="Z102" i="42" s="1"/>
  <c r="AF102" i="42"/>
  <c r="AG102" i="42"/>
  <c r="K103" i="42"/>
  <c r="M103" i="42" s="1"/>
  <c r="L103" i="42"/>
  <c r="N103" i="42"/>
  <c r="O103" i="42"/>
  <c r="P103" i="42"/>
  <c r="R103" i="42"/>
  <c r="V103" i="42"/>
  <c r="S103" i="42" s="1"/>
  <c r="AF103" i="42"/>
  <c r="AG103" i="42"/>
  <c r="K104" i="42"/>
  <c r="O104" i="42"/>
  <c r="V104" i="42"/>
  <c r="Z104" i="42" s="1"/>
  <c r="AF104" i="42"/>
  <c r="AG104" i="42"/>
  <c r="K105" i="42"/>
  <c r="L105" i="42"/>
  <c r="M105" i="42"/>
  <c r="N105" i="42"/>
  <c r="O105" i="42"/>
  <c r="P105" i="42"/>
  <c r="Q105" i="42"/>
  <c r="R105" i="42"/>
  <c r="V105" i="42"/>
  <c r="AF105" i="42"/>
  <c r="AG105" i="42"/>
  <c r="AH105" i="42"/>
  <c r="K106" i="42"/>
  <c r="M106" i="42"/>
  <c r="O106" i="42"/>
  <c r="Q106" i="42"/>
  <c r="V106" i="42"/>
  <c r="S106" i="42" s="1"/>
  <c r="AF106" i="42"/>
  <c r="AG106" i="42"/>
  <c r="K107" i="42"/>
  <c r="M107" i="42" s="1"/>
  <c r="L107" i="42"/>
  <c r="N107" i="42"/>
  <c r="O107" i="42"/>
  <c r="P107" i="42"/>
  <c r="R107" i="42"/>
  <c r="V107" i="42"/>
  <c r="S107" i="42" s="1"/>
  <c r="AF107" i="42"/>
  <c r="AG107" i="42"/>
  <c r="K108" i="42"/>
  <c r="O108" i="42"/>
  <c r="V108" i="42"/>
  <c r="Z108" i="42" s="1"/>
  <c r="AF108" i="42"/>
  <c r="AG108" i="42"/>
  <c r="K109" i="42"/>
  <c r="L109" i="42"/>
  <c r="M109" i="42"/>
  <c r="N109" i="42"/>
  <c r="O109" i="42"/>
  <c r="P109" i="42"/>
  <c r="Q109" i="42"/>
  <c r="R109" i="42"/>
  <c r="V109" i="42"/>
  <c r="AF109" i="42"/>
  <c r="AG109" i="42"/>
  <c r="K110" i="42"/>
  <c r="M110" i="42"/>
  <c r="O110" i="42"/>
  <c r="Q110" i="42"/>
  <c r="V110" i="42"/>
  <c r="Z110" i="42" s="1"/>
  <c r="AF110" i="42"/>
  <c r="AG110" i="42"/>
  <c r="K111" i="42"/>
  <c r="M111" i="42" s="1"/>
  <c r="L111" i="42"/>
  <c r="N111" i="42"/>
  <c r="O111" i="42"/>
  <c r="P111" i="42"/>
  <c r="R111" i="42"/>
  <c r="V111" i="42"/>
  <c r="S111" i="42" s="1"/>
  <c r="AF111" i="42"/>
  <c r="AG111" i="42"/>
  <c r="K112" i="42"/>
  <c r="O112" i="42" s="1"/>
  <c r="V112" i="42"/>
  <c r="Z112" i="42" s="1"/>
  <c r="AF112" i="42"/>
  <c r="AG112" i="42"/>
  <c r="K113" i="42"/>
  <c r="L113" i="42"/>
  <c r="M113" i="42"/>
  <c r="N113" i="42"/>
  <c r="O113" i="42"/>
  <c r="P113" i="42"/>
  <c r="Q113" i="42"/>
  <c r="R113" i="42"/>
  <c r="V113" i="42"/>
  <c r="AF113" i="42"/>
  <c r="AG113" i="42"/>
  <c r="AH113" i="42"/>
  <c r="K114" i="42"/>
  <c r="M114" i="42"/>
  <c r="O114" i="42"/>
  <c r="Q114" i="42"/>
  <c r="V114" i="42"/>
  <c r="Z114" i="42" s="1"/>
  <c r="AF114" i="42"/>
  <c r="AG114" i="42"/>
  <c r="K115" i="42"/>
  <c r="M115" i="42" s="1"/>
  <c r="L115" i="42"/>
  <c r="N115" i="42"/>
  <c r="O115" i="42"/>
  <c r="P115" i="42"/>
  <c r="R115" i="42"/>
  <c r="V115" i="42"/>
  <c r="S115" i="42" s="1"/>
  <c r="AF115" i="42"/>
  <c r="AG115" i="42"/>
  <c r="K116" i="42"/>
  <c r="O116" i="42"/>
  <c r="V116" i="42"/>
  <c r="Z116" i="42" s="1"/>
  <c r="AF116" i="42"/>
  <c r="AG116" i="42"/>
  <c r="K117" i="42"/>
  <c r="M117" i="42" s="1"/>
  <c r="L117" i="42"/>
  <c r="N117" i="42"/>
  <c r="O117" i="42"/>
  <c r="P117" i="42"/>
  <c r="R117" i="42"/>
  <c r="V117" i="42"/>
  <c r="AF117" i="42"/>
  <c r="AG117" i="42"/>
  <c r="K118" i="42"/>
  <c r="M118" i="42"/>
  <c r="V118" i="42"/>
  <c r="Z118" i="42" s="1"/>
  <c r="AF118" i="42"/>
  <c r="AG118" i="42"/>
  <c r="K119" i="42"/>
  <c r="L119" i="42"/>
  <c r="M119" i="42"/>
  <c r="N119" i="42"/>
  <c r="O119" i="42"/>
  <c r="P119" i="42"/>
  <c r="Q119" i="42"/>
  <c r="R119" i="42"/>
  <c r="V119" i="42"/>
  <c r="AF119" i="42"/>
  <c r="AG119" i="42"/>
  <c r="K120" i="42"/>
  <c r="M120" i="42" s="1"/>
  <c r="O120" i="42"/>
  <c r="Q120" i="42"/>
  <c r="V120" i="42"/>
  <c r="Z120" i="42" s="1"/>
  <c r="AF120" i="42"/>
  <c r="AG120" i="42"/>
  <c r="K121" i="42"/>
  <c r="M121" i="42" s="1"/>
  <c r="L121" i="42"/>
  <c r="N121" i="42"/>
  <c r="O121" i="42"/>
  <c r="P121" i="42"/>
  <c r="R121" i="42"/>
  <c r="V121" i="42"/>
  <c r="AF121" i="42"/>
  <c r="AG121" i="42"/>
  <c r="K122" i="42"/>
  <c r="M122" i="42" s="1"/>
  <c r="O122" i="42"/>
  <c r="Q122" i="42"/>
  <c r="V122" i="42"/>
  <c r="Z122" i="42" s="1"/>
  <c r="AF122" i="42"/>
  <c r="AG122" i="42"/>
  <c r="K123" i="42"/>
  <c r="L123" i="42"/>
  <c r="M123" i="42"/>
  <c r="N123" i="42"/>
  <c r="O123" i="42"/>
  <c r="P123" i="42"/>
  <c r="Q123" i="42"/>
  <c r="R123" i="42"/>
  <c r="V123" i="42"/>
  <c r="AF123" i="42"/>
  <c r="AG123" i="42"/>
  <c r="AH123" i="42"/>
  <c r="K124" i="42"/>
  <c r="M124" i="42"/>
  <c r="V124" i="42"/>
  <c r="Z124" i="42" s="1"/>
  <c r="AF124" i="42"/>
  <c r="AG124" i="42"/>
  <c r="K125" i="42"/>
  <c r="M125" i="42" s="1"/>
  <c r="L125" i="42"/>
  <c r="N125" i="42"/>
  <c r="O125" i="42"/>
  <c r="P125" i="42"/>
  <c r="R125" i="42"/>
  <c r="V125" i="42"/>
  <c r="AF125" i="42"/>
  <c r="AG125" i="42"/>
  <c r="K126" i="42"/>
  <c r="M126" i="42"/>
  <c r="V126" i="42"/>
  <c r="Z126" i="42" s="1"/>
  <c r="AF126" i="42"/>
  <c r="AG126" i="42"/>
  <c r="K127" i="42"/>
  <c r="L127" i="42"/>
  <c r="M127" i="42"/>
  <c r="N127" i="42"/>
  <c r="O127" i="42"/>
  <c r="P127" i="42"/>
  <c r="Q127" i="42"/>
  <c r="R127" i="42"/>
  <c r="V127" i="42"/>
  <c r="AF127" i="42"/>
  <c r="AG127" i="42"/>
  <c r="K128" i="42"/>
  <c r="M128" i="42" s="1"/>
  <c r="O128" i="42"/>
  <c r="Q128" i="42"/>
  <c r="V128" i="42"/>
  <c r="S128" i="42" s="1"/>
  <c r="AF128" i="42"/>
  <c r="AG128" i="42"/>
  <c r="K129" i="42"/>
  <c r="M129" i="42" s="1"/>
  <c r="L129" i="42"/>
  <c r="N129" i="42"/>
  <c r="O129" i="42"/>
  <c r="P129" i="42"/>
  <c r="R129" i="42"/>
  <c r="V129" i="42"/>
  <c r="AF129" i="42"/>
  <c r="AG129" i="42"/>
  <c r="K130" i="42"/>
  <c r="M130" i="42" s="1"/>
  <c r="O130" i="42"/>
  <c r="P130" i="42"/>
  <c r="Q130" i="42"/>
  <c r="V130" i="42"/>
  <c r="AF130" i="42"/>
  <c r="AG130" i="42"/>
  <c r="K131" i="42"/>
  <c r="L131" i="42"/>
  <c r="M131" i="42"/>
  <c r="N131" i="42"/>
  <c r="O131" i="42"/>
  <c r="P131" i="42"/>
  <c r="Q131" i="42"/>
  <c r="R131" i="42"/>
  <c r="V131" i="42"/>
  <c r="Z131" i="42" s="1"/>
  <c r="AF131" i="42"/>
  <c r="AG131" i="42"/>
  <c r="K132" i="42"/>
  <c r="M132" i="42" s="1"/>
  <c r="L132" i="42"/>
  <c r="O132" i="42"/>
  <c r="P132" i="42"/>
  <c r="V132" i="42"/>
  <c r="AF132" i="42"/>
  <c r="AG132" i="42"/>
  <c r="K133" i="42"/>
  <c r="L133" i="42"/>
  <c r="M133" i="42"/>
  <c r="N133" i="42"/>
  <c r="O133" i="42"/>
  <c r="P133" i="42"/>
  <c r="Q133" i="42"/>
  <c r="R133" i="42"/>
  <c r="V133" i="42"/>
  <c r="S133" i="42" s="1"/>
  <c r="AF133" i="42"/>
  <c r="AG133" i="42"/>
  <c r="K134" i="42"/>
  <c r="L134" i="42" s="1"/>
  <c r="M134" i="42"/>
  <c r="N134" i="42"/>
  <c r="O134" i="42"/>
  <c r="Q134" i="42"/>
  <c r="R134" i="42"/>
  <c r="V134" i="42"/>
  <c r="S134" i="42" s="1"/>
  <c r="AF134" i="42"/>
  <c r="AG134" i="42"/>
  <c r="K135" i="42"/>
  <c r="O135" i="42"/>
  <c r="V135" i="42"/>
  <c r="Z135" i="42" s="1"/>
  <c r="AF135" i="42"/>
  <c r="AG135" i="42"/>
  <c r="K136" i="42"/>
  <c r="M136" i="42" s="1"/>
  <c r="L136" i="42"/>
  <c r="O136" i="42"/>
  <c r="P136" i="42"/>
  <c r="V136" i="42"/>
  <c r="AF136" i="42"/>
  <c r="AG136" i="42"/>
  <c r="K137" i="42"/>
  <c r="L137" i="42"/>
  <c r="M137" i="42"/>
  <c r="N137" i="42"/>
  <c r="O137" i="42"/>
  <c r="P137" i="42"/>
  <c r="Q137" i="42"/>
  <c r="R137" i="42"/>
  <c r="V137" i="42"/>
  <c r="S137" i="42" s="1"/>
  <c r="AF137" i="42"/>
  <c r="AG137" i="42"/>
  <c r="K138" i="42"/>
  <c r="L138" i="42" s="1"/>
  <c r="M138" i="42"/>
  <c r="N138" i="42"/>
  <c r="O138" i="42"/>
  <c r="Q138" i="42"/>
  <c r="R138" i="42"/>
  <c r="V138" i="42"/>
  <c r="S138" i="42" s="1"/>
  <c r="AF138" i="42"/>
  <c r="AG138" i="42"/>
  <c r="K139" i="42"/>
  <c r="V139" i="42"/>
  <c r="Z139" i="42" s="1"/>
  <c r="AF139" i="42"/>
  <c r="AG139" i="42"/>
  <c r="K140" i="42"/>
  <c r="M140" i="42" s="1"/>
  <c r="L140" i="42"/>
  <c r="O140" i="42"/>
  <c r="P140" i="42"/>
  <c r="V140" i="42"/>
  <c r="AF140" i="42"/>
  <c r="AG140" i="42"/>
  <c r="K141" i="42"/>
  <c r="L141" i="42"/>
  <c r="M141" i="42"/>
  <c r="N141" i="42"/>
  <c r="O141" i="42"/>
  <c r="P141" i="42"/>
  <c r="Q141" i="42"/>
  <c r="R141" i="42"/>
  <c r="V141" i="42"/>
  <c r="S141" i="42" s="1"/>
  <c r="AF141" i="42"/>
  <c r="AG141" i="42"/>
  <c r="K142" i="42"/>
  <c r="L142" i="42" s="1"/>
  <c r="M142" i="42"/>
  <c r="N142" i="42"/>
  <c r="O142" i="42"/>
  <c r="Q142" i="42"/>
  <c r="R142" i="42"/>
  <c r="V142" i="42"/>
  <c r="Z142" i="42" s="1"/>
  <c r="AF142" i="42"/>
  <c r="AG142" i="42"/>
  <c r="K143" i="42"/>
  <c r="O143" i="42"/>
  <c r="V143" i="42"/>
  <c r="Z143" i="42" s="1"/>
  <c r="AF143" i="42"/>
  <c r="AG143" i="42"/>
  <c r="K144" i="42"/>
  <c r="M144" i="42" s="1"/>
  <c r="L144" i="42"/>
  <c r="O144" i="42"/>
  <c r="P144" i="42"/>
  <c r="V144" i="42"/>
  <c r="AF144" i="42"/>
  <c r="AG144" i="42"/>
  <c r="K145" i="42"/>
  <c r="L145" i="42"/>
  <c r="M145" i="42"/>
  <c r="O145" i="42"/>
  <c r="P145" i="42"/>
  <c r="Q145" i="42"/>
  <c r="R145" i="42"/>
  <c r="V145" i="42"/>
  <c r="S145" i="42" s="1"/>
  <c r="AF145" i="42"/>
  <c r="AG145" i="42"/>
  <c r="K146" i="42"/>
  <c r="L146" i="42" s="1"/>
  <c r="M146" i="42"/>
  <c r="N146" i="42"/>
  <c r="O146" i="42"/>
  <c r="Q146" i="42"/>
  <c r="R146" i="42"/>
  <c r="V146" i="42"/>
  <c r="Z146" i="42" s="1"/>
  <c r="AF146" i="42"/>
  <c r="AG146" i="42"/>
  <c r="K147" i="42"/>
  <c r="O147" i="42" s="1"/>
  <c r="V147" i="42"/>
  <c r="Z147" i="42" s="1"/>
  <c r="AF147" i="42"/>
  <c r="AG147" i="42"/>
  <c r="K148" i="42"/>
  <c r="M148" i="42" s="1"/>
  <c r="L148" i="42"/>
  <c r="O148" i="42"/>
  <c r="P148" i="42"/>
  <c r="V148" i="42"/>
  <c r="AF148" i="42"/>
  <c r="AG148" i="42"/>
  <c r="K149" i="42"/>
  <c r="L149" i="42"/>
  <c r="M149" i="42"/>
  <c r="N149" i="42"/>
  <c r="O149" i="42"/>
  <c r="P149" i="42"/>
  <c r="Q149" i="42"/>
  <c r="R149" i="42"/>
  <c r="V149" i="42"/>
  <c r="AF149" i="42"/>
  <c r="AG149" i="42"/>
  <c r="K150" i="42"/>
  <c r="L150" i="42" s="1"/>
  <c r="M150" i="42"/>
  <c r="N150" i="42"/>
  <c r="O150" i="42"/>
  <c r="Q150" i="42"/>
  <c r="R150" i="42"/>
  <c r="V150" i="42"/>
  <c r="S150" i="42" s="1"/>
  <c r="AF150" i="42"/>
  <c r="AG150" i="42"/>
  <c r="K151" i="42"/>
  <c r="O151" i="42"/>
  <c r="V151" i="42"/>
  <c r="Z151" i="42" s="1"/>
  <c r="AF151" i="42"/>
  <c r="AG151" i="42"/>
  <c r="K152" i="42"/>
  <c r="M152" i="42" s="1"/>
  <c r="L152" i="42"/>
  <c r="O152" i="42"/>
  <c r="P152" i="42"/>
  <c r="V152" i="42"/>
  <c r="AF152" i="42"/>
  <c r="AG152" i="42"/>
  <c r="K153" i="42"/>
  <c r="L153" i="42"/>
  <c r="M153" i="42"/>
  <c r="N153" i="42"/>
  <c r="O153" i="42"/>
  <c r="P153" i="42"/>
  <c r="Q153" i="42"/>
  <c r="R153" i="42"/>
  <c r="V153" i="42"/>
  <c r="AF153" i="42"/>
  <c r="AG153" i="42"/>
  <c r="K154" i="42"/>
  <c r="L154" i="42" s="1"/>
  <c r="M154" i="42"/>
  <c r="N154" i="42"/>
  <c r="O154" i="42"/>
  <c r="Q154" i="42"/>
  <c r="R154" i="42"/>
  <c r="V154" i="42"/>
  <c r="S154" i="42" s="1"/>
  <c r="AF154" i="42"/>
  <c r="AG154" i="42"/>
  <c r="K155" i="42"/>
  <c r="V155" i="42"/>
  <c r="Z155" i="42" s="1"/>
  <c r="AF155" i="42"/>
  <c r="AG155" i="42"/>
  <c r="K156" i="42"/>
  <c r="M156" i="42" s="1"/>
  <c r="L156" i="42"/>
  <c r="O156" i="42"/>
  <c r="P156" i="42"/>
  <c r="V156" i="42"/>
  <c r="AF156" i="42"/>
  <c r="AG156" i="42"/>
  <c r="K157" i="42"/>
  <c r="L157" i="42"/>
  <c r="M157" i="42"/>
  <c r="N157" i="42"/>
  <c r="O157" i="42"/>
  <c r="P157" i="42"/>
  <c r="Q157" i="42"/>
  <c r="R157" i="42"/>
  <c r="V157" i="42"/>
  <c r="S157" i="42" s="1"/>
  <c r="AF157" i="42"/>
  <c r="AG157" i="42"/>
  <c r="K158" i="42"/>
  <c r="L158" i="42" s="1"/>
  <c r="M158" i="42"/>
  <c r="N158" i="42"/>
  <c r="O158" i="42"/>
  <c r="Q158" i="42"/>
  <c r="R158" i="42"/>
  <c r="V158" i="42"/>
  <c r="S158" i="42" s="1"/>
  <c r="AF158" i="42"/>
  <c r="AG158" i="42"/>
  <c r="K159" i="42"/>
  <c r="M159" i="42"/>
  <c r="O159" i="42"/>
  <c r="V159" i="42"/>
  <c r="S159" i="42" s="1"/>
  <c r="AF159" i="42"/>
  <c r="AG159" i="42"/>
  <c r="K160" i="42"/>
  <c r="M160" i="42" s="1"/>
  <c r="L160" i="42"/>
  <c r="N160" i="42"/>
  <c r="O160" i="42"/>
  <c r="P160" i="42"/>
  <c r="R160" i="42"/>
  <c r="V160" i="42"/>
  <c r="AF160" i="42"/>
  <c r="AG160" i="42"/>
  <c r="K161" i="42"/>
  <c r="M161" i="42"/>
  <c r="O161" i="42"/>
  <c r="V161" i="42"/>
  <c r="S161" i="42" s="1"/>
  <c r="AF161" i="42"/>
  <c r="AG161" i="42"/>
  <c r="K162" i="42"/>
  <c r="L162" i="42"/>
  <c r="M162" i="42"/>
  <c r="N162" i="42"/>
  <c r="O162" i="42"/>
  <c r="P162" i="42"/>
  <c r="Q162" i="42"/>
  <c r="R162" i="42"/>
  <c r="V162" i="42"/>
  <c r="AF162" i="42"/>
  <c r="AG162" i="42"/>
  <c r="K163" i="42"/>
  <c r="Q163" i="42"/>
  <c r="V163" i="42"/>
  <c r="Z163" i="42" s="1"/>
  <c r="AF163" i="42"/>
  <c r="AG163" i="42"/>
  <c r="K164" i="42"/>
  <c r="M164" i="42" s="1"/>
  <c r="L164" i="42"/>
  <c r="N164" i="42"/>
  <c r="O164" i="42"/>
  <c r="P164" i="42"/>
  <c r="R164" i="42"/>
  <c r="V164" i="42"/>
  <c r="AF164" i="42"/>
  <c r="AG164" i="42"/>
  <c r="K165" i="42"/>
  <c r="V165" i="42"/>
  <c r="Z165" i="42" s="1"/>
  <c r="AF165" i="42"/>
  <c r="AG165" i="42"/>
  <c r="K166" i="42"/>
  <c r="L166" i="42"/>
  <c r="M166" i="42"/>
  <c r="N166" i="42"/>
  <c r="O166" i="42"/>
  <c r="P166" i="42"/>
  <c r="Q166" i="42"/>
  <c r="R166" i="42"/>
  <c r="V166" i="42"/>
  <c r="AF166" i="42"/>
  <c r="AG166" i="42"/>
  <c r="AH166" i="42"/>
  <c r="K167" i="42"/>
  <c r="M167" i="42"/>
  <c r="O167" i="42"/>
  <c r="V167" i="42"/>
  <c r="Z167" i="42" s="1"/>
  <c r="AF167" i="42"/>
  <c r="AG167" i="42"/>
  <c r="K168" i="42"/>
  <c r="M168" i="42" s="1"/>
  <c r="L168" i="42"/>
  <c r="N168" i="42"/>
  <c r="O168" i="42"/>
  <c r="P168" i="42"/>
  <c r="R168" i="42"/>
  <c r="V168" i="42"/>
  <c r="AF168" i="42"/>
  <c r="AG168" i="42"/>
  <c r="K169" i="42"/>
  <c r="M169" i="42"/>
  <c r="O169" i="42"/>
  <c r="V169" i="42"/>
  <c r="Z169" i="42" s="1"/>
  <c r="AF169" i="42"/>
  <c r="AG169" i="42"/>
  <c r="K170" i="42"/>
  <c r="L170" i="42"/>
  <c r="M170" i="42"/>
  <c r="N170" i="42"/>
  <c r="O170" i="42"/>
  <c r="P170" i="42"/>
  <c r="Q170" i="42"/>
  <c r="R170" i="42"/>
  <c r="V170" i="42"/>
  <c r="AF170" i="42"/>
  <c r="AG170" i="42"/>
  <c r="K171" i="42"/>
  <c r="V171" i="42"/>
  <c r="Z171" i="42" s="1"/>
  <c r="AF171" i="42"/>
  <c r="AG171" i="42"/>
  <c r="K172" i="42"/>
  <c r="M172" i="42" s="1"/>
  <c r="L172" i="42"/>
  <c r="N172" i="42"/>
  <c r="O172" i="42"/>
  <c r="P172" i="42"/>
  <c r="R172" i="42"/>
  <c r="V172" i="42"/>
  <c r="AF172" i="42"/>
  <c r="AG172" i="42"/>
  <c r="K173" i="42"/>
  <c r="Q173" i="42" s="1"/>
  <c r="V173" i="42"/>
  <c r="Z173" i="42" s="1"/>
  <c r="AF173" i="42"/>
  <c r="AG173" i="42"/>
  <c r="K174" i="42"/>
  <c r="M174" i="42" s="1"/>
  <c r="L174" i="42"/>
  <c r="N174" i="42"/>
  <c r="O174" i="42"/>
  <c r="P174" i="42"/>
  <c r="R174" i="42"/>
  <c r="V174" i="42"/>
  <c r="AF174" i="42"/>
  <c r="AG174" i="42"/>
  <c r="K175" i="42"/>
  <c r="V175" i="42"/>
  <c r="Z175" i="42" s="1"/>
  <c r="AF175" i="42"/>
  <c r="AG175" i="42"/>
  <c r="K176" i="42"/>
  <c r="L176" i="42"/>
  <c r="M176" i="42"/>
  <c r="N176" i="42"/>
  <c r="O176" i="42"/>
  <c r="P176" i="42"/>
  <c r="Q176" i="42"/>
  <c r="R176" i="42"/>
  <c r="V176" i="42"/>
  <c r="AF176" i="42"/>
  <c r="AG176" i="42"/>
  <c r="AH176" i="42"/>
  <c r="K177" i="42"/>
  <c r="M177" i="42"/>
  <c r="O177" i="42"/>
  <c r="V177" i="42"/>
  <c r="Z177" i="42" s="1"/>
  <c r="AF177" i="42"/>
  <c r="AG177" i="42"/>
  <c r="K178" i="42"/>
  <c r="M178" i="42" s="1"/>
  <c r="L178" i="42"/>
  <c r="N178" i="42"/>
  <c r="O178" i="42"/>
  <c r="P178" i="42"/>
  <c r="R178" i="42"/>
  <c r="V178" i="42"/>
  <c r="AF178" i="42"/>
  <c r="AG178" i="42"/>
  <c r="K179" i="42"/>
  <c r="M179" i="42"/>
  <c r="O179" i="42"/>
  <c r="V179" i="42"/>
  <c r="Z179" i="42" s="1"/>
  <c r="AF179" i="42"/>
  <c r="AG179" i="42"/>
  <c r="K180" i="42"/>
  <c r="L180" i="42"/>
  <c r="M180" i="42"/>
  <c r="N180" i="42"/>
  <c r="O180" i="42"/>
  <c r="P180" i="42"/>
  <c r="Q180" i="42"/>
  <c r="R180" i="42"/>
  <c r="V180" i="42"/>
  <c r="AF180" i="42"/>
  <c r="AG180" i="42"/>
  <c r="K181" i="42"/>
  <c r="V181" i="42"/>
  <c r="Z181" i="42" s="1"/>
  <c r="AF181" i="42"/>
  <c r="AG181" i="42"/>
  <c r="K182" i="42"/>
  <c r="M182" i="42" s="1"/>
  <c r="L182" i="42"/>
  <c r="N182" i="42"/>
  <c r="O182" i="42"/>
  <c r="P182" i="42"/>
  <c r="R182" i="42"/>
  <c r="V182" i="42"/>
  <c r="AF182" i="42"/>
  <c r="AG182" i="42"/>
  <c r="K183" i="42"/>
  <c r="Q183" i="42" s="1"/>
  <c r="V183" i="42"/>
  <c r="Z183" i="42" s="1"/>
  <c r="AF183" i="42"/>
  <c r="AG183" i="42"/>
  <c r="K184" i="42"/>
  <c r="L184" i="42"/>
  <c r="M184" i="42"/>
  <c r="N184" i="42"/>
  <c r="O184" i="42"/>
  <c r="P184" i="42"/>
  <c r="Q184" i="42"/>
  <c r="R184" i="42"/>
  <c r="V184" i="42"/>
  <c r="AF184" i="42"/>
  <c r="AG184" i="42"/>
  <c r="AH184" i="42"/>
  <c r="K185" i="42"/>
  <c r="M185" i="42"/>
  <c r="O185" i="42"/>
  <c r="V185" i="42"/>
  <c r="Z185" i="42" s="1"/>
  <c r="AF185" i="42"/>
  <c r="AG185" i="42"/>
  <c r="K186" i="42"/>
  <c r="M186" i="42" s="1"/>
  <c r="L186" i="42"/>
  <c r="N186" i="42"/>
  <c r="O186" i="42"/>
  <c r="P186" i="42"/>
  <c r="R186" i="42"/>
  <c r="V186" i="42"/>
  <c r="AF186" i="42"/>
  <c r="AG186" i="42"/>
  <c r="K187" i="42"/>
  <c r="M187" i="42"/>
  <c r="O187" i="42"/>
  <c r="V187" i="42"/>
  <c r="S187" i="42" s="1"/>
  <c r="AF187" i="42"/>
  <c r="AG187" i="42"/>
  <c r="K188" i="42"/>
  <c r="L188" i="42"/>
  <c r="M188" i="42"/>
  <c r="N188" i="42"/>
  <c r="O188" i="42"/>
  <c r="P188" i="42"/>
  <c r="Q188" i="42"/>
  <c r="R188" i="42"/>
  <c r="V188" i="42"/>
  <c r="AF188" i="42"/>
  <c r="AG188" i="42"/>
  <c r="K189" i="42"/>
  <c r="V189" i="42"/>
  <c r="S189" i="42" s="1"/>
  <c r="AF189" i="42"/>
  <c r="AG189" i="42"/>
  <c r="K190" i="42"/>
  <c r="M190" i="42" s="1"/>
  <c r="L190" i="42"/>
  <c r="N190" i="42"/>
  <c r="O190" i="42"/>
  <c r="P190" i="42"/>
  <c r="R190" i="42"/>
  <c r="V190" i="42"/>
  <c r="AF190" i="42"/>
  <c r="AG190" i="42"/>
  <c r="K191" i="42"/>
  <c r="V191" i="42"/>
  <c r="Z191" i="42" s="1"/>
  <c r="AF191" i="42"/>
  <c r="AG191" i="42"/>
  <c r="K192" i="42"/>
  <c r="L192" i="42"/>
  <c r="M192" i="42"/>
  <c r="N192" i="42"/>
  <c r="O192" i="42"/>
  <c r="P192" i="42"/>
  <c r="Q192" i="42"/>
  <c r="R192" i="42"/>
  <c r="V192" i="42"/>
  <c r="AF192" i="42"/>
  <c r="AG192" i="42"/>
  <c r="AH192" i="42"/>
  <c r="K193" i="42"/>
  <c r="M193" i="42"/>
  <c r="O193" i="42"/>
  <c r="V193" i="42"/>
  <c r="S193" i="42" s="1"/>
  <c r="AF193" i="42"/>
  <c r="AG193" i="42"/>
  <c r="K194" i="42"/>
  <c r="M194" i="42" s="1"/>
  <c r="L194" i="42"/>
  <c r="N194" i="42"/>
  <c r="O194" i="42"/>
  <c r="P194" i="42"/>
  <c r="R194" i="42"/>
  <c r="V194" i="42"/>
  <c r="AF194" i="42"/>
  <c r="AG194" i="42"/>
  <c r="K195" i="42"/>
  <c r="M195" i="42"/>
  <c r="O195" i="42"/>
  <c r="V195" i="42"/>
  <c r="S195" i="42" s="1"/>
  <c r="AF195" i="42"/>
  <c r="AG195" i="42"/>
  <c r="K196" i="42"/>
  <c r="L196" i="42"/>
  <c r="M196" i="42"/>
  <c r="N196" i="42"/>
  <c r="O196" i="42"/>
  <c r="P196" i="42"/>
  <c r="Q196" i="42"/>
  <c r="R196" i="42"/>
  <c r="V196" i="42"/>
  <c r="AF196" i="42"/>
  <c r="AG196" i="42"/>
  <c r="K197" i="42"/>
  <c r="V197" i="42"/>
  <c r="Z197" i="42" s="1"/>
  <c r="AF197" i="42"/>
  <c r="AG197" i="42"/>
  <c r="K198" i="42"/>
  <c r="M198" i="42" s="1"/>
  <c r="L198" i="42"/>
  <c r="N198" i="42"/>
  <c r="O198" i="42"/>
  <c r="P198" i="42"/>
  <c r="R198" i="42"/>
  <c r="V198" i="42"/>
  <c r="AF198" i="42"/>
  <c r="AG198" i="42"/>
  <c r="K199" i="42"/>
  <c r="Q199" i="42"/>
  <c r="V199" i="42"/>
  <c r="Z199" i="42" s="1"/>
  <c r="AF199" i="42"/>
  <c r="AG199" i="42"/>
  <c r="K200" i="42"/>
  <c r="L200" i="42"/>
  <c r="M200" i="42"/>
  <c r="N200" i="42"/>
  <c r="O200" i="42"/>
  <c r="P200" i="42"/>
  <c r="Q200" i="42"/>
  <c r="R200" i="42"/>
  <c r="V200" i="42"/>
  <c r="AF200" i="42"/>
  <c r="AG200" i="42"/>
  <c r="AH200" i="42"/>
  <c r="K201" i="42"/>
  <c r="M201" i="42"/>
  <c r="O201" i="42"/>
  <c r="V201" i="42"/>
  <c r="Z201" i="42" s="1"/>
  <c r="AF201" i="42"/>
  <c r="AG201" i="42"/>
  <c r="K202" i="42"/>
  <c r="M202" i="42" s="1"/>
  <c r="L202" i="42"/>
  <c r="N202" i="42"/>
  <c r="O202" i="42"/>
  <c r="P202" i="42"/>
  <c r="R202" i="42"/>
  <c r="V202" i="42"/>
  <c r="AF202" i="42"/>
  <c r="AG202" i="42"/>
  <c r="K203" i="42"/>
  <c r="V203" i="42"/>
  <c r="S203" i="42" s="1"/>
  <c r="AF203" i="42"/>
  <c r="AG203" i="42"/>
  <c r="K204" i="42"/>
  <c r="L204" i="42"/>
  <c r="M204" i="42"/>
  <c r="N204" i="42"/>
  <c r="O204" i="42"/>
  <c r="P204" i="42"/>
  <c r="Q204" i="42"/>
  <c r="R204" i="42"/>
  <c r="V204" i="42"/>
  <c r="S204" i="42" s="1"/>
  <c r="AF204" i="42"/>
  <c r="AG204" i="42"/>
  <c r="AH204" i="42"/>
  <c r="K205" i="42"/>
  <c r="O205" i="42" s="1"/>
  <c r="V205" i="42"/>
  <c r="Z205" i="42" s="1"/>
  <c r="AF205" i="42"/>
  <c r="AG205" i="42"/>
  <c r="K206" i="42"/>
  <c r="L206" i="42"/>
  <c r="P206" i="42"/>
  <c r="R206" i="42"/>
  <c r="V206" i="42"/>
  <c r="Z206" i="42" s="1"/>
  <c r="AF206" i="42"/>
  <c r="AG206" i="42"/>
  <c r="K207" i="42"/>
  <c r="L207" i="42"/>
  <c r="M207" i="42"/>
  <c r="O207" i="42"/>
  <c r="P207" i="42"/>
  <c r="Q207" i="42"/>
  <c r="V207" i="42"/>
  <c r="Z207" i="42" s="1"/>
  <c r="AF207" i="42"/>
  <c r="AG207" i="42"/>
  <c r="K208" i="42"/>
  <c r="L208" i="42"/>
  <c r="M208" i="42"/>
  <c r="N208" i="42"/>
  <c r="O208" i="42"/>
  <c r="P208" i="42"/>
  <c r="Q208" i="42"/>
  <c r="R208" i="42"/>
  <c r="V208" i="42"/>
  <c r="S208" i="42" s="1"/>
  <c r="AF208" i="42"/>
  <c r="AG208" i="42"/>
  <c r="K209" i="42"/>
  <c r="M209" i="42"/>
  <c r="N209" i="42"/>
  <c r="Q209" i="42"/>
  <c r="R209" i="42"/>
  <c r="V209" i="42"/>
  <c r="S209" i="42" s="1"/>
  <c r="AF209" i="42"/>
  <c r="AG209" i="42"/>
  <c r="K210" i="42"/>
  <c r="L210" i="42"/>
  <c r="N210" i="42"/>
  <c r="O210" i="42"/>
  <c r="P210" i="42"/>
  <c r="R210" i="42"/>
  <c r="V210" i="42"/>
  <c r="Z210" i="42" s="1"/>
  <c r="AF210" i="42"/>
  <c r="AG210" i="42"/>
  <c r="K211" i="42"/>
  <c r="L211" i="42"/>
  <c r="P211" i="42"/>
  <c r="Q211" i="42"/>
  <c r="V211" i="42"/>
  <c r="S211" i="42" s="1"/>
  <c r="AF211" i="42"/>
  <c r="AG211" i="42"/>
  <c r="K212" i="42"/>
  <c r="L212" i="42"/>
  <c r="M212" i="42"/>
  <c r="N212" i="42"/>
  <c r="O212" i="42"/>
  <c r="P212" i="42"/>
  <c r="Q212" i="42"/>
  <c r="R212" i="42"/>
  <c r="V212" i="42"/>
  <c r="S212" i="42" s="1"/>
  <c r="AF212" i="42"/>
  <c r="AG212" i="42"/>
  <c r="AH212" i="42"/>
  <c r="K213" i="42"/>
  <c r="V213" i="42"/>
  <c r="S213" i="42" s="1"/>
  <c r="AF213" i="42"/>
  <c r="AG213" i="42"/>
  <c r="K214" i="42"/>
  <c r="L214" i="42" s="1"/>
  <c r="P214" i="42"/>
  <c r="R214" i="42"/>
  <c r="V214" i="42"/>
  <c r="Z214" i="42" s="1"/>
  <c r="AF214" i="42"/>
  <c r="AG214" i="42"/>
  <c r="K215" i="42"/>
  <c r="L215" i="42"/>
  <c r="M215" i="42"/>
  <c r="O215" i="42"/>
  <c r="P215" i="42"/>
  <c r="Q215" i="42"/>
  <c r="V215" i="42"/>
  <c r="Z215" i="42" s="1"/>
  <c r="AF215" i="42"/>
  <c r="AG215" i="42"/>
  <c r="K216" i="42"/>
  <c r="L216" i="42"/>
  <c r="AH216" i="42" s="1"/>
  <c r="M216" i="42"/>
  <c r="N216" i="42"/>
  <c r="O216" i="42"/>
  <c r="P216" i="42"/>
  <c r="Q216" i="42"/>
  <c r="R216" i="42"/>
  <c r="V216" i="42"/>
  <c r="S216" i="42" s="1"/>
  <c r="AF216" i="42"/>
  <c r="AG216" i="42"/>
  <c r="K217" i="42"/>
  <c r="M217" i="42"/>
  <c r="N217" i="42"/>
  <c r="Q217" i="42"/>
  <c r="R217" i="42"/>
  <c r="V217" i="42"/>
  <c r="Z217" i="42" s="1"/>
  <c r="AF217" i="42"/>
  <c r="AG217" i="42"/>
  <c r="K218" i="42"/>
  <c r="L218" i="42"/>
  <c r="N218" i="42"/>
  <c r="O218" i="42"/>
  <c r="P218" i="42"/>
  <c r="R218" i="42"/>
  <c r="V218" i="42"/>
  <c r="Z218" i="42" s="1"/>
  <c r="AF218" i="42"/>
  <c r="AG218" i="42"/>
  <c r="K219" i="42"/>
  <c r="L219" i="42" s="1"/>
  <c r="P219" i="42"/>
  <c r="Q219" i="42"/>
  <c r="V219" i="42"/>
  <c r="S219" i="42" s="1"/>
  <c r="AF219" i="42"/>
  <c r="AG219" i="42"/>
  <c r="K220" i="42"/>
  <c r="L220" i="42"/>
  <c r="M220" i="42"/>
  <c r="N220" i="42"/>
  <c r="O220" i="42"/>
  <c r="P220" i="42"/>
  <c r="Q220" i="42"/>
  <c r="R220" i="42"/>
  <c r="V220" i="42"/>
  <c r="AF220" i="42"/>
  <c r="AG220" i="42"/>
  <c r="AH220" i="42"/>
  <c r="K221" i="42"/>
  <c r="O221" i="42"/>
  <c r="Q221" i="42"/>
  <c r="V221" i="42"/>
  <c r="S221" i="42" s="1"/>
  <c r="AF221" i="42"/>
  <c r="AG221" i="42"/>
  <c r="K222" i="42"/>
  <c r="R222" i="42"/>
  <c r="V222" i="42"/>
  <c r="Z222" i="42" s="1"/>
  <c r="AF222" i="42"/>
  <c r="AG222" i="42"/>
  <c r="K223" i="42"/>
  <c r="L223" i="42"/>
  <c r="M223" i="42"/>
  <c r="O223" i="42"/>
  <c r="P223" i="42"/>
  <c r="Q223" i="42"/>
  <c r="V223" i="42"/>
  <c r="Z223" i="42" s="1"/>
  <c r="AF223" i="42"/>
  <c r="AG223" i="42"/>
  <c r="K224" i="42"/>
  <c r="L224" i="42"/>
  <c r="AH224" i="42" s="1"/>
  <c r="M224" i="42"/>
  <c r="N224" i="42"/>
  <c r="O224" i="42"/>
  <c r="P224" i="42"/>
  <c r="Q224" i="42"/>
  <c r="R224" i="42"/>
  <c r="V224" i="42"/>
  <c r="S224" i="42" s="1"/>
  <c r="AF224" i="42"/>
  <c r="AG224" i="42"/>
  <c r="K225" i="42"/>
  <c r="M225" i="42"/>
  <c r="N225" i="42"/>
  <c r="Q225" i="42"/>
  <c r="R225" i="42"/>
  <c r="V225" i="42"/>
  <c r="S225" i="42" s="1"/>
  <c r="AF225" i="42"/>
  <c r="AG225" i="42"/>
  <c r="K226" i="42"/>
  <c r="L226" i="42"/>
  <c r="N226" i="42"/>
  <c r="O226" i="42"/>
  <c r="P226" i="42"/>
  <c r="R226" i="42"/>
  <c r="V226" i="42"/>
  <c r="AF226" i="42"/>
  <c r="AG226" i="42"/>
  <c r="K227" i="42"/>
  <c r="L227" i="42" s="1"/>
  <c r="Q227" i="42"/>
  <c r="V227" i="42"/>
  <c r="S227" i="42" s="1"/>
  <c r="AF227" i="42"/>
  <c r="AG227" i="42"/>
  <c r="K228" i="42"/>
  <c r="L228" i="42"/>
  <c r="M228" i="42"/>
  <c r="N228" i="42"/>
  <c r="O228" i="42"/>
  <c r="P228" i="42"/>
  <c r="Q228" i="42"/>
  <c r="R228" i="42"/>
  <c r="V228" i="42"/>
  <c r="S228" i="42" s="1"/>
  <c r="AF228" i="42"/>
  <c r="AG228" i="42"/>
  <c r="K229" i="42"/>
  <c r="O229" i="42" s="1"/>
  <c r="Q229" i="42"/>
  <c r="V229" i="42"/>
  <c r="S229" i="42" s="1"/>
  <c r="AF229" i="42"/>
  <c r="AG229" i="42"/>
  <c r="K230" i="42"/>
  <c r="L230" i="42"/>
  <c r="M230" i="42"/>
  <c r="N230" i="42"/>
  <c r="O230" i="42"/>
  <c r="P230" i="42"/>
  <c r="Q230" i="42"/>
  <c r="R230" i="42"/>
  <c r="V230" i="42"/>
  <c r="S230" i="42" s="1"/>
  <c r="AF230" i="42"/>
  <c r="AG230" i="42"/>
  <c r="K231" i="42"/>
  <c r="V231" i="42"/>
  <c r="Z231" i="42" s="1"/>
  <c r="AF231" i="42"/>
  <c r="AG231" i="42"/>
  <c r="K232" i="42"/>
  <c r="L232" i="42"/>
  <c r="O232" i="42"/>
  <c r="V232" i="42"/>
  <c r="AF232" i="42"/>
  <c r="AG232" i="42"/>
  <c r="K233" i="42"/>
  <c r="L233" i="42"/>
  <c r="M233" i="42"/>
  <c r="O233" i="42"/>
  <c r="P233" i="42"/>
  <c r="Q233" i="42"/>
  <c r="V233" i="42"/>
  <c r="AF233" i="42"/>
  <c r="AG233" i="42"/>
  <c r="K234" i="42"/>
  <c r="L234" i="42"/>
  <c r="M234" i="42"/>
  <c r="N234" i="42"/>
  <c r="O234" i="42"/>
  <c r="P234" i="42"/>
  <c r="Q234" i="42"/>
  <c r="R234" i="42"/>
  <c r="V234" i="42"/>
  <c r="AF234" i="42"/>
  <c r="AG234" i="42"/>
  <c r="K235" i="42"/>
  <c r="N235" i="42"/>
  <c r="O235" i="42"/>
  <c r="V235" i="42"/>
  <c r="Z235" i="42" s="1"/>
  <c r="AF235" i="42"/>
  <c r="AG235" i="42"/>
  <c r="K236" i="42"/>
  <c r="L236" i="42" s="1"/>
  <c r="O236" i="42"/>
  <c r="P236" i="42"/>
  <c r="V236" i="42"/>
  <c r="Z236" i="42" s="1"/>
  <c r="AF236" i="42"/>
  <c r="AG236" i="42"/>
  <c r="K237" i="42"/>
  <c r="L237" i="42"/>
  <c r="M237" i="42"/>
  <c r="O237" i="42"/>
  <c r="P237" i="42"/>
  <c r="Q237" i="42"/>
  <c r="V237" i="42"/>
  <c r="S237" i="42" s="1"/>
  <c r="AF237" i="42"/>
  <c r="AG237" i="42"/>
  <c r="K238" i="42"/>
  <c r="L238" i="42"/>
  <c r="M238" i="42"/>
  <c r="N238" i="42"/>
  <c r="O238" i="42"/>
  <c r="P238" i="42"/>
  <c r="Q238" i="42"/>
  <c r="R238" i="42"/>
  <c r="V238" i="42"/>
  <c r="S238" i="42" s="1"/>
  <c r="AF238" i="42"/>
  <c r="AG238" i="42"/>
  <c r="K239" i="42"/>
  <c r="O239" i="42"/>
  <c r="R239" i="42"/>
  <c r="V239" i="42"/>
  <c r="Z239" i="42" s="1"/>
  <c r="AF239" i="42"/>
  <c r="AG239" i="42"/>
  <c r="K240" i="42"/>
  <c r="L240" i="42" s="1"/>
  <c r="P240" i="42"/>
  <c r="V240" i="42"/>
  <c r="Z240" i="42" s="1"/>
  <c r="AF240" i="42"/>
  <c r="AG240" i="42"/>
  <c r="K241" i="42"/>
  <c r="L241" i="42"/>
  <c r="M241" i="42"/>
  <c r="O241" i="42"/>
  <c r="P241" i="42"/>
  <c r="Q241" i="42"/>
  <c r="V241" i="42"/>
  <c r="S241" i="42" s="1"/>
  <c r="AF241" i="42"/>
  <c r="AG241" i="42"/>
  <c r="K242" i="42"/>
  <c r="L242" i="42"/>
  <c r="M242" i="42"/>
  <c r="N242" i="42"/>
  <c r="O242" i="42"/>
  <c r="P242" i="42"/>
  <c r="Q242" i="42"/>
  <c r="R242" i="42"/>
  <c r="V242" i="42"/>
  <c r="AF242" i="42"/>
  <c r="AG242" i="42"/>
  <c r="K243" i="42"/>
  <c r="R243" i="42"/>
  <c r="V243" i="42"/>
  <c r="S243" i="42" s="1"/>
  <c r="AF243" i="42"/>
  <c r="AG243" i="42"/>
  <c r="K244" i="42"/>
  <c r="P244" i="42"/>
  <c r="V244" i="42"/>
  <c r="Z244" i="42" s="1"/>
  <c r="AF244" i="42"/>
  <c r="AG244" i="42"/>
  <c r="K245" i="42"/>
  <c r="L245" i="42" s="1"/>
  <c r="M245" i="42"/>
  <c r="O245" i="42"/>
  <c r="P245" i="42"/>
  <c r="V245" i="42"/>
  <c r="Z245" i="42" s="1"/>
  <c r="AF245" i="42"/>
  <c r="AG245" i="42"/>
  <c r="K246" i="42"/>
  <c r="L246" i="42"/>
  <c r="M246" i="42"/>
  <c r="N246" i="42"/>
  <c r="O246" i="42"/>
  <c r="P246" i="42"/>
  <c r="Q246" i="42"/>
  <c r="R246" i="42"/>
  <c r="V246" i="42"/>
  <c r="S246" i="42" s="1"/>
  <c r="AF246" i="42"/>
  <c r="AG246" i="42"/>
  <c r="K247" i="42"/>
  <c r="M247" i="42"/>
  <c r="N247" i="42"/>
  <c r="O247" i="42"/>
  <c r="Q247" i="42"/>
  <c r="R247" i="42"/>
  <c r="V247" i="42"/>
  <c r="S247" i="42" s="1"/>
  <c r="AF247" i="42"/>
  <c r="AG247" i="42"/>
  <c r="K248" i="42"/>
  <c r="L248" i="42" s="1"/>
  <c r="N248" i="42"/>
  <c r="O248" i="42"/>
  <c r="P248" i="42"/>
  <c r="V248" i="42"/>
  <c r="Z248" i="42" s="1"/>
  <c r="AF248" i="42"/>
  <c r="AG248" i="42"/>
  <c r="K249" i="42"/>
  <c r="P249" i="42"/>
  <c r="V249" i="42"/>
  <c r="S249" i="42" s="1"/>
  <c r="AF249" i="42"/>
  <c r="AG249" i="42"/>
  <c r="K250" i="42"/>
  <c r="L250" i="42"/>
  <c r="M250" i="42"/>
  <c r="N250" i="42"/>
  <c r="O250" i="42"/>
  <c r="P250" i="42"/>
  <c r="Q250" i="42"/>
  <c r="R250" i="42"/>
  <c r="V250" i="42"/>
  <c r="AF250" i="42"/>
  <c r="AG250" i="42"/>
  <c r="AH250" i="42"/>
  <c r="K251" i="42"/>
  <c r="M251" i="42" s="1"/>
  <c r="O251" i="42"/>
  <c r="Q251" i="42"/>
  <c r="V251" i="42"/>
  <c r="S251" i="42" s="1"/>
  <c r="AF251" i="42"/>
  <c r="AG251" i="42"/>
  <c r="K252" i="42"/>
  <c r="P252" i="42"/>
  <c r="V252" i="42"/>
  <c r="Z252" i="42" s="1"/>
  <c r="AF252" i="42"/>
  <c r="AG252" i="42"/>
  <c r="K253" i="42"/>
  <c r="L253" i="42" s="1"/>
  <c r="M253" i="42"/>
  <c r="O253" i="42"/>
  <c r="P253" i="42"/>
  <c r="V253" i="42"/>
  <c r="Z253" i="42" s="1"/>
  <c r="AF253" i="42"/>
  <c r="AG253" i="42"/>
  <c r="K254" i="42"/>
  <c r="L254" i="42"/>
  <c r="M254" i="42"/>
  <c r="N254" i="42"/>
  <c r="O254" i="42"/>
  <c r="P254" i="42"/>
  <c r="Q254" i="42"/>
  <c r="R254" i="42"/>
  <c r="V254" i="42"/>
  <c r="S254" i="42" s="1"/>
  <c r="AF254" i="42"/>
  <c r="AG254" i="42"/>
  <c r="K255" i="42"/>
  <c r="M255" i="42"/>
  <c r="N255" i="42"/>
  <c r="O255" i="42"/>
  <c r="Q255" i="42"/>
  <c r="R255" i="42"/>
  <c r="V255" i="42"/>
  <c r="Z255" i="42" s="1"/>
  <c r="AF255" i="42"/>
  <c r="AG255" i="42"/>
  <c r="K256" i="42"/>
  <c r="L256" i="42" s="1"/>
  <c r="N256" i="42"/>
  <c r="O256" i="42"/>
  <c r="P256" i="42"/>
  <c r="V256" i="42"/>
  <c r="AF256" i="42"/>
  <c r="AG256" i="42"/>
  <c r="K257" i="42"/>
  <c r="P257" i="42"/>
  <c r="V257" i="42"/>
  <c r="Z257" i="42" s="1"/>
  <c r="AF257" i="42"/>
  <c r="AG257" i="42"/>
  <c r="K258" i="42"/>
  <c r="L258" i="42"/>
  <c r="M258" i="42"/>
  <c r="N258" i="42"/>
  <c r="O258" i="42"/>
  <c r="P258" i="42"/>
  <c r="Q258" i="42"/>
  <c r="R258" i="42"/>
  <c r="V258" i="42"/>
  <c r="AF258" i="42"/>
  <c r="AG258" i="42"/>
  <c r="AH258" i="42"/>
  <c r="K259" i="42"/>
  <c r="M259" i="42" s="1"/>
  <c r="O259" i="42"/>
  <c r="Q259" i="42"/>
  <c r="V259" i="42"/>
  <c r="Z259" i="42" s="1"/>
  <c r="AF259" i="42"/>
  <c r="AG259" i="42"/>
  <c r="K260" i="42"/>
  <c r="V260" i="42"/>
  <c r="AF260" i="42"/>
  <c r="AG260" i="42"/>
  <c r="K261" i="42"/>
  <c r="L261" i="42" s="1"/>
  <c r="M261" i="42"/>
  <c r="O261" i="42"/>
  <c r="P261" i="42"/>
  <c r="V261" i="42"/>
  <c r="AF261" i="42"/>
  <c r="AG261" i="42"/>
  <c r="K262" i="42"/>
  <c r="L262" i="42"/>
  <c r="M262" i="42"/>
  <c r="N262" i="42"/>
  <c r="O262" i="42"/>
  <c r="P262" i="42"/>
  <c r="Q262" i="42"/>
  <c r="R262" i="42"/>
  <c r="V262" i="42"/>
  <c r="S262" i="42" s="1"/>
  <c r="AF262" i="42"/>
  <c r="AG262" i="42"/>
  <c r="K263" i="42"/>
  <c r="M263" i="42"/>
  <c r="N263" i="42"/>
  <c r="O263" i="42"/>
  <c r="Q263" i="42"/>
  <c r="R263" i="42"/>
  <c r="V263" i="42"/>
  <c r="Z263" i="42" s="1"/>
  <c r="AF263" i="42"/>
  <c r="AG263" i="42"/>
  <c r="K264" i="42"/>
  <c r="L264" i="42" s="1"/>
  <c r="N264" i="42"/>
  <c r="O264" i="42"/>
  <c r="P264" i="42"/>
  <c r="V264" i="42"/>
  <c r="Z264" i="42" s="1"/>
  <c r="AF264" i="42"/>
  <c r="AG264" i="42"/>
  <c r="K265" i="42"/>
  <c r="P265" i="42"/>
  <c r="V265" i="42"/>
  <c r="S265" i="42" s="1"/>
  <c r="AF265" i="42"/>
  <c r="AG265" i="42"/>
  <c r="K266" i="42"/>
  <c r="L266" i="42"/>
  <c r="M266" i="42"/>
  <c r="N266" i="42"/>
  <c r="O266" i="42"/>
  <c r="P266" i="42"/>
  <c r="Q266" i="42"/>
  <c r="R266" i="42"/>
  <c r="V266" i="42"/>
  <c r="AF266" i="42"/>
  <c r="AG266" i="42"/>
  <c r="AH266" i="42"/>
  <c r="K267" i="42"/>
  <c r="M267" i="42" s="1"/>
  <c r="O267" i="42"/>
  <c r="Q267" i="42"/>
  <c r="V267" i="42"/>
  <c r="S267" i="42" s="1"/>
  <c r="AF267" i="42"/>
  <c r="AG267" i="42"/>
  <c r="K268" i="42"/>
  <c r="P268" i="42"/>
  <c r="V268" i="42"/>
  <c r="Z268" i="42" s="1"/>
  <c r="AF268" i="42"/>
  <c r="AG268" i="42"/>
  <c r="K269" i="42"/>
  <c r="L269" i="42" s="1"/>
  <c r="M269" i="42"/>
  <c r="O269" i="42"/>
  <c r="P269" i="42"/>
  <c r="V269" i="42"/>
  <c r="Z269" i="42" s="1"/>
  <c r="AF269" i="42"/>
  <c r="AG269" i="42"/>
  <c r="K270" i="42"/>
  <c r="L270" i="42"/>
  <c r="M270" i="42"/>
  <c r="N270" i="42"/>
  <c r="O270" i="42"/>
  <c r="P270" i="42"/>
  <c r="Q270" i="42"/>
  <c r="R270" i="42"/>
  <c r="V270" i="42"/>
  <c r="S270" i="42" s="1"/>
  <c r="AF270" i="42"/>
  <c r="AG270" i="42"/>
  <c r="K271" i="42"/>
  <c r="L271" i="42" s="1"/>
  <c r="M271" i="42"/>
  <c r="N271" i="42"/>
  <c r="O271" i="42"/>
  <c r="P271" i="42"/>
  <c r="Q271" i="42"/>
  <c r="R271" i="42"/>
  <c r="V271" i="42"/>
  <c r="Z271" i="42" s="1"/>
  <c r="AF271" i="42"/>
  <c r="AG271" i="42"/>
  <c r="K272" i="42"/>
  <c r="N272" i="42"/>
  <c r="O272" i="42"/>
  <c r="R272" i="42"/>
  <c r="V272" i="42"/>
  <c r="Z272" i="42" s="1"/>
  <c r="AF272" i="42"/>
  <c r="AG272" i="42"/>
  <c r="K273" i="42"/>
  <c r="O273" i="42"/>
  <c r="V273" i="42"/>
  <c r="AF273" i="42"/>
  <c r="AG273" i="42"/>
  <c r="K274" i="42"/>
  <c r="L274" i="42"/>
  <c r="M274" i="42"/>
  <c r="N274" i="42"/>
  <c r="O274" i="42"/>
  <c r="P274" i="42"/>
  <c r="Q274" i="42"/>
  <c r="R274" i="42"/>
  <c r="V274" i="42"/>
  <c r="AF274" i="42"/>
  <c r="AG274" i="42"/>
  <c r="AH274" i="42"/>
  <c r="K275" i="42"/>
  <c r="L275" i="42" s="1"/>
  <c r="M275" i="42"/>
  <c r="N275" i="42"/>
  <c r="O275" i="42"/>
  <c r="Q275" i="42"/>
  <c r="R275" i="42"/>
  <c r="V275" i="42"/>
  <c r="S275" i="42" s="1"/>
  <c r="AF275" i="42"/>
  <c r="AG275" i="42"/>
  <c r="K276" i="42"/>
  <c r="N276" i="42"/>
  <c r="O276" i="42"/>
  <c r="R276" i="42"/>
  <c r="V276" i="42"/>
  <c r="Z276" i="42" s="1"/>
  <c r="AF276" i="42"/>
  <c r="AG276" i="42"/>
  <c r="K277" i="42"/>
  <c r="V277" i="42"/>
  <c r="AF277" i="42"/>
  <c r="AG277" i="42"/>
  <c r="K278" i="42"/>
  <c r="L278" i="42"/>
  <c r="M278" i="42"/>
  <c r="N278" i="42"/>
  <c r="O278" i="42"/>
  <c r="P278" i="42"/>
  <c r="Q278" i="42"/>
  <c r="R278" i="42"/>
  <c r="V278" i="42"/>
  <c r="AF278" i="42"/>
  <c r="AG278" i="42"/>
  <c r="K279" i="42"/>
  <c r="L279" i="42" s="1"/>
  <c r="M279" i="42"/>
  <c r="N279" i="42"/>
  <c r="O279" i="42"/>
  <c r="Q279" i="42"/>
  <c r="R279" i="42"/>
  <c r="V279" i="42"/>
  <c r="Z279" i="42" s="1"/>
  <c r="AF279" i="42"/>
  <c r="AG279" i="42"/>
  <c r="K280" i="42"/>
  <c r="N280" i="42"/>
  <c r="O280" i="42"/>
  <c r="R280" i="42"/>
  <c r="V280" i="42"/>
  <c r="Z280" i="42" s="1"/>
  <c r="AF280" i="42"/>
  <c r="AG280" i="42"/>
  <c r="K281" i="42"/>
  <c r="O281" i="42"/>
  <c r="V281" i="42"/>
  <c r="AF281" i="42"/>
  <c r="AG281" i="42"/>
  <c r="K282" i="42"/>
  <c r="L282" i="42"/>
  <c r="M282" i="42"/>
  <c r="N282" i="42"/>
  <c r="O282" i="42"/>
  <c r="P282" i="42"/>
  <c r="Q282" i="42"/>
  <c r="R282" i="42"/>
  <c r="V282" i="42"/>
  <c r="AF282" i="42"/>
  <c r="AG282" i="42"/>
  <c r="AH282" i="42"/>
  <c r="K283" i="42"/>
  <c r="L283" i="42" s="1"/>
  <c r="M283" i="42"/>
  <c r="N283" i="42"/>
  <c r="O283" i="42"/>
  <c r="Q283" i="42"/>
  <c r="R283" i="42"/>
  <c r="V283" i="42"/>
  <c r="Z283" i="42" s="1"/>
  <c r="AF283" i="42"/>
  <c r="AG283" i="42"/>
  <c r="K284" i="42"/>
  <c r="N284" i="42"/>
  <c r="O284" i="42"/>
  <c r="R284" i="42"/>
  <c r="V284" i="42"/>
  <c r="Z284" i="42" s="1"/>
  <c r="AF284" i="42"/>
  <c r="AG284" i="42"/>
  <c r="K285" i="42"/>
  <c r="V285" i="42"/>
  <c r="AF285" i="42"/>
  <c r="AG285" i="42"/>
  <c r="K286" i="42"/>
  <c r="L286" i="42"/>
  <c r="M286" i="42"/>
  <c r="N286" i="42"/>
  <c r="O286" i="42"/>
  <c r="P286" i="42"/>
  <c r="Q286" i="42"/>
  <c r="R286" i="42"/>
  <c r="V286" i="42"/>
  <c r="AF286" i="42"/>
  <c r="AG286" i="42"/>
  <c r="K287" i="42"/>
  <c r="L287" i="42" s="1"/>
  <c r="M287" i="42"/>
  <c r="N287" i="42"/>
  <c r="O287" i="42"/>
  <c r="Q287" i="42"/>
  <c r="R287" i="42"/>
  <c r="V287" i="42"/>
  <c r="Z287" i="42" s="1"/>
  <c r="AF287" i="42"/>
  <c r="AG287" i="42"/>
  <c r="K288" i="42"/>
  <c r="N288" i="42"/>
  <c r="O288" i="42"/>
  <c r="R288" i="42"/>
  <c r="V288" i="42"/>
  <c r="Z288" i="42" s="1"/>
  <c r="AF288" i="42"/>
  <c r="AG288" i="42"/>
  <c r="K289" i="42"/>
  <c r="O289" i="42"/>
  <c r="V289" i="42"/>
  <c r="AF289" i="42"/>
  <c r="AG289" i="42"/>
  <c r="K290" i="42"/>
  <c r="L290" i="42"/>
  <c r="M290" i="42"/>
  <c r="N290" i="42"/>
  <c r="O290" i="42"/>
  <c r="P290" i="42"/>
  <c r="Q290" i="42"/>
  <c r="R290" i="42"/>
  <c r="V290" i="42"/>
  <c r="AF290" i="42"/>
  <c r="AG290" i="42"/>
  <c r="AH290" i="42"/>
  <c r="K291" i="42"/>
  <c r="L291" i="42" s="1"/>
  <c r="M291" i="42"/>
  <c r="N291" i="42"/>
  <c r="O291" i="42"/>
  <c r="Q291" i="42"/>
  <c r="R291" i="42"/>
  <c r="V291" i="42"/>
  <c r="S291" i="42" s="1"/>
  <c r="AF291" i="42"/>
  <c r="AG291" i="42"/>
  <c r="K292" i="42"/>
  <c r="N292" i="42"/>
  <c r="O292" i="42"/>
  <c r="R292" i="42"/>
  <c r="V292" i="42"/>
  <c r="Z292" i="42" s="1"/>
  <c r="AF292" i="42"/>
  <c r="AG292" i="42"/>
  <c r="K293" i="42"/>
  <c r="V293" i="42"/>
  <c r="AF293" i="42"/>
  <c r="AG293" i="42"/>
  <c r="K294" i="42"/>
  <c r="L294" i="42"/>
  <c r="M294" i="42"/>
  <c r="N294" i="42"/>
  <c r="O294" i="42"/>
  <c r="P294" i="42"/>
  <c r="Q294" i="42"/>
  <c r="R294" i="42"/>
  <c r="V294" i="42"/>
  <c r="AF294" i="42"/>
  <c r="AG294" i="42"/>
  <c r="AH294" i="42"/>
  <c r="K295" i="42"/>
  <c r="L295" i="42" s="1"/>
  <c r="M295" i="42"/>
  <c r="N295" i="42"/>
  <c r="O295" i="42"/>
  <c r="Q295" i="42"/>
  <c r="R295" i="42"/>
  <c r="V295" i="42"/>
  <c r="S295" i="42" s="1"/>
  <c r="AF295" i="42"/>
  <c r="AG295" i="42"/>
  <c r="K296" i="42"/>
  <c r="N296" i="42"/>
  <c r="O296" i="42"/>
  <c r="V296" i="42"/>
  <c r="Z296" i="42" s="1"/>
  <c r="AF296" i="42"/>
  <c r="AG296" i="42"/>
  <c r="K297" i="42"/>
  <c r="P297" i="42"/>
  <c r="V297" i="42"/>
  <c r="AF297" i="42"/>
  <c r="AG297" i="42"/>
  <c r="K298" i="42"/>
  <c r="L298" i="42"/>
  <c r="M298" i="42"/>
  <c r="N298" i="42"/>
  <c r="O298" i="42"/>
  <c r="P298" i="42"/>
  <c r="Q298" i="42"/>
  <c r="R298" i="42"/>
  <c r="V298" i="42"/>
  <c r="S298" i="42" s="1"/>
  <c r="AF298" i="42"/>
  <c r="AG298" i="42"/>
  <c r="AH298" i="42"/>
  <c r="K299" i="42"/>
  <c r="L299" i="42" s="1"/>
  <c r="M299" i="42"/>
  <c r="N299" i="42"/>
  <c r="O299" i="42"/>
  <c r="Q299" i="42"/>
  <c r="R299" i="42"/>
  <c r="V299" i="42"/>
  <c r="Z299" i="42" s="1"/>
  <c r="AF299" i="42"/>
  <c r="AG299" i="42"/>
  <c r="K300" i="42"/>
  <c r="N300" i="42"/>
  <c r="O300" i="42"/>
  <c r="R300" i="42"/>
  <c r="V300" i="42"/>
  <c r="Z300" i="42" s="1"/>
  <c r="AF300" i="42"/>
  <c r="AG300" i="42"/>
  <c r="K301" i="42"/>
  <c r="L301" i="42" s="1"/>
  <c r="V301" i="42"/>
  <c r="Z301" i="42" s="1"/>
  <c r="AF301" i="42"/>
  <c r="AG301" i="42"/>
  <c r="K302" i="42"/>
  <c r="L302" i="42"/>
  <c r="M302" i="42"/>
  <c r="N302" i="42"/>
  <c r="O302" i="42"/>
  <c r="P302" i="42"/>
  <c r="Q302" i="42"/>
  <c r="R302" i="42"/>
  <c r="V302" i="42"/>
  <c r="S302" i="42" s="1"/>
  <c r="AF302" i="42"/>
  <c r="AG302" i="42"/>
  <c r="K303" i="42"/>
  <c r="L303" i="42" s="1"/>
  <c r="M303" i="42"/>
  <c r="N303" i="42"/>
  <c r="O303" i="42"/>
  <c r="Q303" i="42"/>
  <c r="R303" i="42"/>
  <c r="V303" i="42"/>
  <c r="Z303" i="42" s="1"/>
  <c r="AF303" i="42"/>
  <c r="AG303" i="42"/>
  <c r="K304" i="42"/>
  <c r="R304" i="42"/>
  <c r="V304" i="42"/>
  <c r="AF304" i="42"/>
  <c r="AG304" i="42"/>
  <c r="K305" i="42"/>
  <c r="L305" i="42"/>
  <c r="O305" i="42"/>
  <c r="V305" i="42"/>
  <c r="AF305" i="42"/>
  <c r="AG305" i="42"/>
  <c r="K306" i="42"/>
  <c r="L306" i="42"/>
  <c r="M306" i="42"/>
  <c r="N306" i="42"/>
  <c r="O306" i="42"/>
  <c r="P306" i="42"/>
  <c r="Q306" i="42"/>
  <c r="R306" i="42"/>
  <c r="V306" i="42"/>
  <c r="AF306" i="42"/>
  <c r="AG306" i="42"/>
  <c r="K307" i="42"/>
  <c r="L307" i="42" s="1"/>
  <c r="M307" i="42"/>
  <c r="N307" i="42"/>
  <c r="O307" i="42"/>
  <c r="Q307" i="42"/>
  <c r="R307" i="42"/>
  <c r="V307" i="42"/>
  <c r="S307" i="42" s="1"/>
  <c r="AF307" i="42"/>
  <c r="AG307" i="42"/>
  <c r="K308" i="42"/>
  <c r="V308" i="42"/>
  <c r="Z308" i="42" s="1"/>
  <c r="AF308" i="42"/>
  <c r="AG308" i="42"/>
  <c r="K309" i="42"/>
  <c r="L309" i="42"/>
  <c r="O309" i="42"/>
  <c r="P309" i="42"/>
  <c r="V309" i="42"/>
  <c r="Z309" i="42" s="1"/>
  <c r="AF309" i="42"/>
  <c r="AG309" i="42"/>
  <c r="K310" i="42"/>
  <c r="L310" i="42"/>
  <c r="M310" i="42"/>
  <c r="N310" i="42"/>
  <c r="O310" i="42"/>
  <c r="P310" i="42"/>
  <c r="Q310" i="42"/>
  <c r="R310" i="42"/>
  <c r="V310" i="42"/>
  <c r="AF310" i="42"/>
  <c r="AG310" i="42"/>
  <c r="AH310" i="42"/>
  <c r="K311" i="42"/>
  <c r="L311" i="42" s="1"/>
  <c r="M311" i="42"/>
  <c r="N311" i="42"/>
  <c r="O311" i="42"/>
  <c r="Q311" i="42"/>
  <c r="R311" i="42"/>
  <c r="V311" i="42"/>
  <c r="S311" i="42" s="1"/>
  <c r="AF311" i="42"/>
  <c r="AG311" i="42"/>
  <c r="K312" i="42"/>
  <c r="N312" i="42"/>
  <c r="O312" i="42"/>
  <c r="V312" i="42"/>
  <c r="Z312" i="42" s="1"/>
  <c r="AF312" i="42"/>
  <c r="AG312" i="42"/>
  <c r="K313" i="42"/>
  <c r="P313" i="42" s="1"/>
  <c r="V313" i="42"/>
  <c r="AF313" i="42"/>
  <c r="AG313" i="42"/>
  <c r="K314" i="42"/>
  <c r="L314" i="42"/>
  <c r="M314" i="42"/>
  <c r="N314" i="42"/>
  <c r="O314" i="42"/>
  <c r="P314" i="42"/>
  <c r="Q314" i="42"/>
  <c r="R314" i="42"/>
  <c r="V314" i="42"/>
  <c r="S314" i="42" s="1"/>
  <c r="AF314" i="42"/>
  <c r="AG314" i="42"/>
  <c r="AH314" i="42"/>
  <c r="K315" i="42"/>
  <c r="L315" i="42" s="1"/>
  <c r="M315" i="42"/>
  <c r="N315" i="42"/>
  <c r="O315" i="42"/>
  <c r="Q315" i="42"/>
  <c r="R315" i="42"/>
  <c r="V315" i="42"/>
  <c r="Z315" i="42" s="1"/>
  <c r="AF315" i="42"/>
  <c r="AG315" i="42"/>
  <c r="K316" i="42"/>
  <c r="N316" i="42"/>
  <c r="O316" i="42"/>
  <c r="R316" i="42"/>
  <c r="V316" i="42"/>
  <c r="Z316" i="42" s="1"/>
  <c r="AF316" i="42"/>
  <c r="AG316" i="42"/>
  <c r="K317" i="42"/>
  <c r="V317" i="42"/>
  <c r="AF317" i="42"/>
  <c r="AG317" i="42"/>
  <c r="K318" i="42"/>
  <c r="L318" i="42"/>
  <c r="M318" i="42"/>
  <c r="N318" i="42"/>
  <c r="O318" i="42"/>
  <c r="P318" i="42"/>
  <c r="Q318" i="42"/>
  <c r="R318" i="42"/>
  <c r="V318" i="42"/>
  <c r="S318" i="42" s="1"/>
  <c r="AF318" i="42"/>
  <c r="AG318" i="42"/>
  <c r="K319" i="42"/>
  <c r="L319" i="42" s="1"/>
  <c r="M319" i="42"/>
  <c r="N319" i="42"/>
  <c r="O319" i="42"/>
  <c r="Q319" i="42"/>
  <c r="R319" i="42"/>
  <c r="V319" i="42"/>
  <c r="Z319" i="42" s="1"/>
  <c r="AF319" i="42"/>
  <c r="AG319" i="42"/>
  <c r="K320" i="42"/>
  <c r="R320" i="42" s="1"/>
  <c r="V320" i="42"/>
  <c r="AF320" i="42"/>
  <c r="AG320" i="42"/>
  <c r="K321" i="42"/>
  <c r="L321" i="42"/>
  <c r="O321" i="42"/>
  <c r="V321" i="42"/>
  <c r="AF321" i="42"/>
  <c r="AG321" i="42"/>
  <c r="K322" i="42"/>
  <c r="L322" i="42"/>
  <c r="M322" i="42"/>
  <c r="N322" i="42"/>
  <c r="O322" i="42"/>
  <c r="P322" i="42"/>
  <c r="Q322" i="42"/>
  <c r="R322" i="42"/>
  <c r="V322" i="42"/>
  <c r="AF322" i="42"/>
  <c r="AG322" i="42"/>
  <c r="K323" i="42"/>
  <c r="L323" i="42" s="1"/>
  <c r="M323" i="42"/>
  <c r="N323" i="42"/>
  <c r="O323" i="42"/>
  <c r="Q323" i="42"/>
  <c r="R323" i="42"/>
  <c r="V323" i="42"/>
  <c r="S323" i="42" s="1"/>
  <c r="AF323" i="42"/>
  <c r="AG323" i="42"/>
  <c r="K324" i="42"/>
  <c r="N324" i="42"/>
  <c r="V324" i="42"/>
  <c r="Z324" i="42" s="1"/>
  <c r="AF324" i="42"/>
  <c r="AG324" i="42"/>
  <c r="K325" i="42"/>
  <c r="L325" i="42"/>
  <c r="O325" i="42"/>
  <c r="P325" i="42"/>
  <c r="V325" i="42"/>
  <c r="Z325" i="42" s="1"/>
  <c r="AF325" i="42"/>
  <c r="AG325" i="42"/>
  <c r="K326" i="42"/>
  <c r="L326" i="42"/>
  <c r="M326" i="42"/>
  <c r="N326" i="42"/>
  <c r="O326" i="42"/>
  <c r="P326" i="42"/>
  <c r="Q326" i="42"/>
  <c r="R326" i="42"/>
  <c r="V326" i="42"/>
  <c r="AF326" i="42"/>
  <c r="AG326" i="42"/>
  <c r="AH326" i="42"/>
  <c r="K327" i="42"/>
  <c r="L327" i="42" s="1"/>
  <c r="M327" i="42"/>
  <c r="N327" i="42"/>
  <c r="O327" i="42"/>
  <c r="Q327" i="42"/>
  <c r="R327" i="42"/>
  <c r="V327" i="42"/>
  <c r="S327" i="42" s="1"/>
  <c r="AF327" i="42"/>
  <c r="AG327" i="42"/>
  <c r="K328" i="42"/>
  <c r="N328" i="42"/>
  <c r="O328" i="42"/>
  <c r="V328" i="42"/>
  <c r="AF328" i="42"/>
  <c r="AG328" i="42"/>
  <c r="K329" i="42"/>
  <c r="P329" i="42" s="1"/>
  <c r="V329" i="42"/>
  <c r="Z329" i="42" s="1"/>
  <c r="AF329" i="42"/>
  <c r="AG329" i="42"/>
  <c r="K330" i="42"/>
  <c r="L330" i="42"/>
  <c r="M330" i="42"/>
  <c r="N330" i="42"/>
  <c r="O330" i="42"/>
  <c r="P330" i="42"/>
  <c r="Q330" i="42"/>
  <c r="R330" i="42"/>
  <c r="V330" i="42"/>
  <c r="S330" i="42" s="1"/>
  <c r="AF330" i="42"/>
  <c r="AG330" i="42"/>
  <c r="AH330" i="42"/>
  <c r="K331" i="42"/>
  <c r="L331" i="42" s="1"/>
  <c r="M331" i="42"/>
  <c r="N331" i="42"/>
  <c r="O331" i="42"/>
  <c r="Q331" i="42"/>
  <c r="R331" i="42"/>
  <c r="V331" i="42"/>
  <c r="S331" i="42" s="1"/>
  <c r="AF331" i="42"/>
  <c r="AG331" i="42"/>
  <c r="K332" i="42"/>
  <c r="N332" i="42"/>
  <c r="O332" i="42"/>
  <c r="R332" i="42"/>
  <c r="V332" i="42"/>
  <c r="AF332" i="42"/>
  <c r="AG332" i="42"/>
  <c r="K333" i="42"/>
  <c r="L333" i="42"/>
  <c r="V333" i="42"/>
  <c r="Z333" i="42" s="1"/>
  <c r="AF333" i="42"/>
  <c r="AG333" i="42"/>
  <c r="K334" i="42"/>
  <c r="L334" i="42"/>
  <c r="M334" i="42"/>
  <c r="N334" i="42"/>
  <c r="O334" i="42"/>
  <c r="P334" i="42"/>
  <c r="Q334" i="42"/>
  <c r="R334" i="42"/>
  <c r="V334" i="42"/>
  <c r="AF334" i="42"/>
  <c r="AG334" i="42"/>
  <c r="K335" i="42"/>
  <c r="L335" i="42" s="1"/>
  <c r="M335" i="42"/>
  <c r="N335" i="42"/>
  <c r="O335" i="42"/>
  <c r="Q335" i="42"/>
  <c r="R335" i="42"/>
  <c r="V335" i="42"/>
  <c r="S335" i="42" s="1"/>
  <c r="AF335" i="42"/>
  <c r="AG335" i="42"/>
  <c r="K336" i="42"/>
  <c r="R336" i="42" s="1"/>
  <c r="V336" i="42"/>
  <c r="Z336" i="42" s="1"/>
  <c r="AF336" i="42"/>
  <c r="AG336" i="42"/>
  <c r="K337" i="42"/>
  <c r="L337" i="42"/>
  <c r="O337" i="42"/>
  <c r="V337" i="42"/>
  <c r="AF337" i="42"/>
  <c r="AG337" i="42"/>
  <c r="K338" i="42"/>
  <c r="L338" i="42"/>
  <c r="AH338" i="42" s="1"/>
  <c r="M338" i="42"/>
  <c r="N338" i="42"/>
  <c r="O338" i="42"/>
  <c r="P338" i="42"/>
  <c r="Q338" i="42"/>
  <c r="R338" i="42"/>
  <c r="V338" i="42"/>
  <c r="S338" i="42" s="1"/>
  <c r="AF338" i="42"/>
  <c r="AG338" i="42"/>
  <c r="K339" i="42"/>
  <c r="L339" i="42" s="1"/>
  <c r="M339" i="42"/>
  <c r="N339" i="42"/>
  <c r="O339" i="42"/>
  <c r="Q339" i="42"/>
  <c r="R339" i="42"/>
  <c r="V339" i="42"/>
  <c r="Z339" i="42" s="1"/>
  <c r="AF339" i="42"/>
  <c r="AG339" i="42"/>
  <c r="K340" i="42"/>
  <c r="N340" i="42" s="1"/>
  <c r="V340" i="42"/>
  <c r="AF340" i="42"/>
  <c r="AG340" i="42"/>
  <c r="K341" i="42"/>
  <c r="L341" i="42"/>
  <c r="O341" i="42"/>
  <c r="P341" i="42"/>
  <c r="V341" i="42"/>
  <c r="Z341" i="42" s="1"/>
  <c r="AF341" i="42"/>
  <c r="AG341" i="42"/>
  <c r="K342" i="42"/>
  <c r="L342" i="42"/>
  <c r="M342" i="42"/>
  <c r="N342" i="42"/>
  <c r="O342" i="42"/>
  <c r="P342" i="42"/>
  <c r="Q342" i="42"/>
  <c r="R342" i="42"/>
  <c r="V342" i="42"/>
  <c r="AF342" i="42"/>
  <c r="AG342" i="42"/>
  <c r="AH342" i="42"/>
  <c r="K343" i="42"/>
  <c r="L343" i="42" s="1"/>
  <c r="M343" i="42"/>
  <c r="N343" i="42"/>
  <c r="O343" i="42"/>
  <c r="Q343" i="42"/>
  <c r="R343" i="42"/>
  <c r="V343" i="42"/>
  <c r="Z343" i="42" s="1"/>
  <c r="AF343" i="42"/>
  <c r="AG343" i="42"/>
  <c r="K344" i="42"/>
  <c r="N344" i="42"/>
  <c r="O344" i="42"/>
  <c r="R344" i="42"/>
  <c r="V344" i="42"/>
  <c r="Z344" i="42" s="1"/>
  <c r="AF344" i="42"/>
  <c r="AG344" i="42"/>
  <c r="K345" i="42"/>
  <c r="L345" i="42" s="1"/>
  <c r="P345" i="42"/>
  <c r="Q345" i="42"/>
  <c r="V345" i="42"/>
  <c r="S345" i="42" s="1"/>
  <c r="AF345" i="42"/>
  <c r="AG345" i="42"/>
  <c r="K346" i="42"/>
  <c r="L346" i="42"/>
  <c r="M346" i="42"/>
  <c r="N346" i="42"/>
  <c r="O346" i="42"/>
  <c r="P346" i="42"/>
  <c r="Q346" i="42"/>
  <c r="R346" i="42"/>
  <c r="V346" i="42"/>
  <c r="S346" i="42" s="1"/>
  <c r="AF346" i="42"/>
  <c r="AG346" i="42"/>
  <c r="AH346" i="42"/>
  <c r="K347" i="42"/>
  <c r="O347" i="42"/>
  <c r="Q347" i="42"/>
  <c r="V347" i="42"/>
  <c r="S347" i="42" s="1"/>
  <c r="AF347" i="42"/>
  <c r="AG347" i="42"/>
  <c r="K348" i="42"/>
  <c r="R348" i="42"/>
  <c r="V348" i="42"/>
  <c r="Z348" i="42" s="1"/>
  <c r="AF348" i="42"/>
  <c r="AG348" i="42"/>
  <c r="K349" i="42"/>
  <c r="L349" i="42"/>
  <c r="M349" i="42"/>
  <c r="O349" i="42"/>
  <c r="P349" i="42"/>
  <c r="Q349" i="42"/>
  <c r="V349" i="42"/>
  <c r="AF349" i="42"/>
  <c r="AG349" i="42"/>
  <c r="K350" i="42"/>
  <c r="L350" i="42"/>
  <c r="AH350" i="42" s="1"/>
  <c r="M350" i="42"/>
  <c r="N350" i="42"/>
  <c r="O350" i="42"/>
  <c r="P350" i="42"/>
  <c r="Q350" i="42"/>
  <c r="R350" i="42"/>
  <c r="V350" i="42"/>
  <c r="S350" i="42" s="1"/>
  <c r="AF350" i="42"/>
  <c r="AG350" i="42"/>
  <c r="K351" i="42"/>
  <c r="M351" i="42"/>
  <c r="N351" i="42"/>
  <c r="Q351" i="42"/>
  <c r="R351" i="42"/>
  <c r="V351" i="42"/>
  <c r="Z351" i="42" s="1"/>
  <c r="AF351" i="42"/>
  <c r="AG351" i="42"/>
  <c r="K352" i="42"/>
  <c r="L352" i="42"/>
  <c r="M352" i="42"/>
  <c r="O352" i="42"/>
  <c r="P352" i="42"/>
  <c r="Q352" i="42"/>
  <c r="V352" i="42"/>
  <c r="S352" i="42" s="1"/>
  <c r="AF352" i="42"/>
  <c r="AG352" i="42"/>
  <c r="K353" i="42"/>
  <c r="L353" i="42"/>
  <c r="M353" i="42"/>
  <c r="N353" i="42"/>
  <c r="O353" i="42"/>
  <c r="P353" i="42"/>
  <c r="Q353" i="42"/>
  <c r="R353" i="42"/>
  <c r="V353" i="42"/>
  <c r="S353" i="42" s="1"/>
  <c r="AF353" i="42"/>
  <c r="AG353" i="42"/>
  <c r="K354" i="42"/>
  <c r="O354" i="42"/>
  <c r="R354" i="42"/>
  <c r="V354" i="42"/>
  <c r="S354" i="42" s="1"/>
  <c r="AF354" i="42"/>
  <c r="AG354" i="42"/>
  <c r="K355" i="42"/>
  <c r="L355" i="42" s="1"/>
  <c r="P355" i="42"/>
  <c r="V355" i="42"/>
  <c r="Z355" i="42" s="1"/>
  <c r="AF355" i="42"/>
  <c r="AG355" i="42"/>
  <c r="K356" i="42"/>
  <c r="L356" i="42"/>
  <c r="M356" i="42"/>
  <c r="O356" i="42"/>
  <c r="P356" i="42"/>
  <c r="Q356" i="42"/>
  <c r="V356" i="42"/>
  <c r="S356" i="42" s="1"/>
  <c r="AF356" i="42"/>
  <c r="AG356" i="42"/>
  <c r="K357" i="42"/>
  <c r="L357" i="42"/>
  <c r="M357" i="42"/>
  <c r="AH357" i="42" s="1"/>
  <c r="N357" i="42"/>
  <c r="O357" i="42"/>
  <c r="P357" i="42"/>
  <c r="Q357" i="42"/>
  <c r="R357" i="42"/>
  <c r="V357" i="42"/>
  <c r="S357" i="42" s="1"/>
  <c r="AF357" i="42"/>
  <c r="AG357" i="42"/>
  <c r="K358" i="42"/>
  <c r="R358" i="42"/>
  <c r="V358" i="42"/>
  <c r="Z358" i="42" s="1"/>
  <c r="AF358" i="42"/>
  <c r="AG358" i="42"/>
  <c r="K359" i="42"/>
  <c r="P359" i="42" s="1"/>
  <c r="V359" i="42"/>
  <c r="Z359" i="42" s="1"/>
  <c r="AF359" i="42"/>
  <c r="AG359" i="42"/>
  <c r="K360" i="42"/>
  <c r="L360" i="42"/>
  <c r="M360" i="42"/>
  <c r="O360" i="42"/>
  <c r="P360" i="42"/>
  <c r="Q360" i="42"/>
  <c r="V360" i="42"/>
  <c r="S360" i="42" s="1"/>
  <c r="AF360" i="42"/>
  <c r="AG360" i="42"/>
  <c r="K361" i="42"/>
  <c r="L361" i="42"/>
  <c r="M361" i="42"/>
  <c r="N361" i="42"/>
  <c r="O361" i="42"/>
  <c r="P361" i="42"/>
  <c r="Q361" i="42"/>
  <c r="R361" i="42"/>
  <c r="V361" i="42"/>
  <c r="S361" i="42" s="1"/>
  <c r="AF361" i="42"/>
  <c r="AG361" i="42"/>
  <c r="K362" i="42"/>
  <c r="V362" i="42"/>
  <c r="Z362" i="42" s="1"/>
  <c r="AF362" i="42"/>
  <c r="AG362" i="42"/>
  <c r="K363" i="42"/>
  <c r="L363" i="42"/>
  <c r="O363" i="42"/>
  <c r="V363" i="42"/>
  <c r="Z363" i="42" s="1"/>
  <c r="AF363" i="42"/>
  <c r="AG363" i="42"/>
  <c r="K364" i="42"/>
  <c r="L364" i="42"/>
  <c r="M364" i="42"/>
  <c r="O364" i="42"/>
  <c r="P364" i="42"/>
  <c r="Q364" i="42"/>
  <c r="V364" i="42"/>
  <c r="S364" i="42" s="1"/>
  <c r="AF364" i="42"/>
  <c r="AG364" i="42"/>
  <c r="K365" i="42"/>
  <c r="L365" i="42"/>
  <c r="M365" i="42"/>
  <c r="N365" i="42"/>
  <c r="O365" i="42"/>
  <c r="P365" i="42"/>
  <c r="Q365" i="42"/>
  <c r="R365" i="42"/>
  <c r="V365" i="42"/>
  <c r="S365" i="42" s="1"/>
  <c r="AF365" i="42"/>
  <c r="AG365" i="42"/>
  <c r="K366" i="42"/>
  <c r="N366" i="42"/>
  <c r="O366" i="42"/>
  <c r="V366" i="42"/>
  <c r="S366" i="42" s="1"/>
  <c r="AF366" i="42"/>
  <c r="AG366" i="42"/>
  <c r="K367" i="42"/>
  <c r="L367" i="42"/>
  <c r="O367" i="42"/>
  <c r="P367" i="42"/>
  <c r="V367" i="42"/>
  <c r="Z367" i="42" s="1"/>
  <c r="AF367" i="42"/>
  <c r="AG367" i="42"/>
  <c r="K368" i="42"/>
  <c r="L368" i="42"/>
  <c r="M368" i="42"/>
  <c r="O368" i="42"/>
  <c r="P368" i="42"/>
  <c r="Q368" i="42"/>
  <c r="V368" i="42"/>
  <c r="AF368" i="42"/>
  <c r="AG368" i="42"/>
  <c r="K369" i="42"/>
  <c r="L369" i="42"/>
  <c r="M369" i="42"/>
  <c r="N369" i="42"/>
  <c r="O369" i="42"/>
  <c r="P369" i="42"/>
  <c r="Q369" i="42"/>
  <c r="R369" i="42"/>
  <c r="V369" i="42"/>
  <c r="AF369" i="42"/>
  <c r="AG369" i="42"/>
  <c r="K370" i="42"/>
  <c r="N370" i="42"/>
  <c r="O370" i="42"/>
  <c r="R370" i="42"/>
  <c r="V370" i="42"/>
  <c r="Z370" i="42" s="1"/>
  <c r="AF370" i="42"/>
  <c r="AG370" i="42"/>
  <c r="K371" i="42"/>
  <c r="L371" i="42" s="1"/>
  <c r="P371" i="42"/>
  <c r="V371" i="42"/>
  <c r="Z371" i="42" s="1"/>
  <c r="AF371" i="42"/>
  <c r="AG371" i="42"/>
  <c r="K372" i="42"/>
  <c r="L372" i="42" s="1"/>
  <c r="O372" i="42"/>
  <c r="P372" i="42"/>
  <c r="V372" i="42"/>
  <c r="Z372" i="42" s="1"/>
  <c r="AF372" i="42"/>
  <c r="AG372" i="42"/>
  <c r="K373" i="42"/>
  <c r="L373" i="42"/>
  <c r="M373" i="42"/>
  <c r="N373" i="42"/>
  <c r="AH373" i="42" s="1"/>
  <c r="O373" i="42"/>
  <c r="P373" i="42"/>
  <c r="Q373" i="42"/>
  <c r="R373" i="42"/>
  <c r="V373" i="42"/>
  <c r="S373" i="42" s="1"/>
  <c r="AF373" i="42"/>
  <c r="AG373" i="42"/>
  <c r="K374" i="42"/>
  <c r="M374" i="42"/>
  <c r="N374" i="42"/>
  <c r="O374" i="42"/>
  <c r="Q374" i="42"/>
  <c r="R374" i="42"/>
  <c r="V374" i="42"/>
  <c r="S374" i="42" s="1"/>
  <c r="AF374" i="42"/>
  <c r="AG374" i="42"/>
  <c r="K375" i="42"/>
  <c r="L375" i="42" s="1"/>
  <c r="O375" i="42"/>
  <c r="P375" i="42"/>
  <c r="V375" i="42"/>
  <c r="Z375" i="42" s="1"/>
  <c r="AF375" i="42"/>
  <c r="AG375" i="42"/>
  <c r="K376" i="42"/>
  <c r="L376" i="42"/>
  <c r="M376" i="42"/>
  <c r="P376" i="42"/>
  <c r="Q376" i="42"/>
  <c r="V376" i="42"/>
  <c r="S376" i="42" s="1"/>
  <c r="AF376" i="42"/>
  <c r="AG376" i="42"/>
  <c r="K377" i="42"/>
  <c r="L377" i="42"/>
  <c r="AH377" i="42" s="1"/>
  <c r="M377" i="42"/>
  <c r="N377" i="42"/>
  <c r="O377" i="42"/>
  <c r="P377" i="42"/>
  <c r="Q377" i="42"/>
  <c r="R377" i="42"/>
  <c r="V377" i="42"/>
  <c r="S377" i="42" s="1"/>
  <c r="AF377" i="42"/>
  <c r="AG377" i="42"/>
  <c r="K378" i="42"/>
  <c r="V378" i="42"/>
  <c r="S378" i="42" s="1"/>
  <c r="AF378" i="42"/>
  <c r="AG378" i="42"/>
  <c r="K379" i="42"/>
  <c r="L379" i="42"/>
  <c r="N379" i="42"/>
  <c r="P379" i="42"/>
  <c r="R379" i="42"/>
  <c r="V379" i="42"/>
  <c r="AF379" i="42"/>
  <c r="AG379" i="42"/>
  <c r="K380" i="42"/>
  <c r="L380" i="42" s="1"/>
  <c r="O380" i="42"/>
  <c r="P380" i="42"/>
  <c r="V380" i="42"/>
  <c r="Z380" i="42" s="1"/>
  <c r="AF380" i="42"/>
  <c r="AG380" i="42"/>
  <c r="K381" i="42"/>
  <c r="L381" i="42"/>
  <c r="M381" i="42"/>
  <c r="N381" i="42"/>
  <c r="AH381" i="42" s="1"/>
  <c r="O381" i="42"/>
  <c r="P381" i="42"/>
  <c r="Q381" i="42"/>
  <c r="R381" i="42"/>
  <c r="V381" i="42"/>
  <c r="S381" i="42" s="1"/>
  <c r="AF381" i="42"/>
  <c r="AG381" i="42"/>
  <c r="K382" i="42"/>
  <c r="M382" i="42"/>
  <c r="N382" i="42"/>
  <c r="O382" i="42"/>
  <c r="Q382" i="42"/>
  <c r="R382" i="42"/>
  <c r="V382" i="42"/>
  <c r="S382" i="42" s="1"/>
  <c r="AF382" i="42"/>
  <c r="AG382" i="42"/>
  <c r="K383" i="42"/>
  <c r="L383" i="42" s="1"/>
  <c r="O383" i="42"/>
  <c r="P383" i="42"/>
  <c r="V383" i="42"/>
  <c r="Z383" i="42" s="1"/>
  <c r="AF383" i="42"/>
  <c r="AG383" i="42"/>
  <c r="K384" i="42"/>
  <c r="L384" i="42"/>
  <c r="M384" i="42"/>
  <c r="P384" i="42"/>
  <c r="Q384" i="42"/>
  <c r="V384" i="42"/>
  <c r="S384" i="42" s="1"/>
  <c r="AF384" i="42"/>
  <c r="AG384" i="42"/>
  <c r="K385" i="42"/>
  <c r="L385" i="42"/>
  <c r="AH385" i="42" s="1"/>
  <c r="M385" i="42"/>
  <c r="N385" i="42"/>
  <c r="O385" i="42"/>
  <c r="P385" i="42"/>
  <c r="Q385" i="42"/>
  <c r="R385" i="42"/>
  <c r="V385" i="42"/>
  <c r="S385" i="42" s="1"/>
  <c r="AF385" i="42"/>
  <c r="AG385" i="42"/>
  <c r="K386" i="42"/>
  <c r="V386" i="42"/>
  <c r="Z386" i="42" s="1"/>
  <c r="AF386" i="42"/>
  <c r="AG386" i="42"/>
  <c r="K387" i="42"/>
  <c r="L387" i="42"/>
  <c r="N387" i="42"/>
  <c r="P387" i="42"/>
  <c r="R387" i="42"/>
  <c r="V387" i="42"/>
  <c r="Z387" i="42" s="1"/>
  <c r="AF387" i="42"/>
  <c r="AG387" i="42"/>
  <c r="K388" i="42"/>
  <c r="L388" i="42" s="1"/>
  <c r="O388" i="42"/>
  <c r="P388" i="42"/>
  <c r="V388" i="42"/>
  <c r="Z388" i="42" s="1"/>
  <c r="AF388" i="42"/>
  <c r="AG388" i="42"/>
  <c r="K389" i="42"/>
  <c r="L389" i="42"/>
  <c r="M389" i="42"/>
  <c r="N389" i="42"/>
  <c r="AH389" i="42" s="1"/>
  <c r="O389" i="42"/>
  <c r="P389" i="42"/>
  <c r="Q389" i="42"/>
  <c r="R389" i="42"/>
  <c r="V389" i="42"/>
  <c r="S389" i="42" s="1"/>
  <c r="AF389" i="42"/>
  <c r="AG389" i="42"/>
  <c r="K390" i="42"/>
  <c r="M390" i="42"/>
  <c r="N390" i="42"/>
  <c r="O390" i="42"/>
  <c r="Q390" i="42"/>
  <c r="R390" i="42"/>
  <c r="V390" i="42"/>
  <c r="Z390" i="42" s="1"/>
  <c r="AF390" i="42"/>
  <c r="AG390" i="42"/>
  <c r="K391" i="42"/>
  <c r="L391" i="42" s="1"/>
  <c r="O391" i="42"/>
  <c r="P391" i="42"/>
  <c r="V391" i="42"/>
  <c r="Z391" i="42" s="1"/>
  <c r="AF391" i="42"/>
  <c r="AG391" i="42"/>
  <c r="K392" i="42"/>
  <c r="L392" i="42"/>
  <c r="M392" i="42"/>
  <c r="P392" i="42"/>
  <c r="Q392" i="42"/>
  <c r="V392" i="42"/>
  <c r="Z392" i="42" s="1"/>
  <c r="AF392" i="42"/>
  <c r="AG392" i="42"/>
  <c r="K393" i="42"/>
  <c r="L393" i="42"/>
  <c r="AH393" i="42" s="1"/>
  <c r="M393" i="42"/>
  <c r="N393" i="42"/>
  <c r="O393" i="42"/>
  <c r="P393" i="42"/>
  <c r="Q393" i="42"/>
  <c r="R393" i="42"/>
  <c r="V393" i="42"/>
  <c r="S393" i="42" s="1"/>
  <c r="AF393" i="42"/>
  <c r="AG393" i="42"/>
  <c r="K394" i="42"/>
  <c r="V394" i="42"/>
  <c r="Z394" i="42" s="1"/>
  <c r="AF394" i="42"/>
  <c r="AG394" i="42"/>
  <c r="K395" i="42"/>
  <c r="L395" i="42"/>
  <c r="N395" i="42"/>
  <c r="P395" i="42"/>
  <c r="R395" i="42"/>
  <c r="V395" i="42"/>
  <c r="Z395" i="42" s="1"/>
  <c r="AF395" i="42"/>
  <c r="AG395" i="42"/>
  <c r="K396" i="42"/>
  <c r="L396" i="42" s="1"/>
  <c r="O396" i="42"/>
  <c r="P396" i="42"/>
  <c r="V396" i="42"/>
  <c r="Z396" i="42" s="1"/>
  <c r="AF396" i="42"/>
  <c r="AG396" i="42"/>
  <c r="K397" i="42"/>
  <c r="L397" i="42"/>
  <c r="M397" i="42"/>
  <c r="N397" i="42"/>
  <c r="AH397" i="42" s="1"/>
  <c r="O397" i="42"/>
  <c r="P397" i="42"/>
  <c r="Q397" i="42"/>
  <c r="R397" i="42"/>
  <c r="V397" i="42"/>
  <c r="S397" i="42" s="1"/>
  <c r="AF397" i="42"/>
  <c r="AG397" i="42"/>
  <c r="K398" i="42"/>
  <c r="M398" i="42"/>
  <c r="N398" i="42"/>
  <c r="O398" i="42"/>
  <c r="Q398" i="42"/>
  <c r="R398" i="42"/>
  <c r="V398" i="42"/>
  <c r="Z398" i="42" s="1"/>
  <c r="AF398" i="42"/>
  <c r="AG398" i="42"/>
  <c r="K399" i="42"/>
  <c r="L399" i="42" s="1"/>
  <c r="O399" i="42"/>
  <c r="P399" i="42"/>
  <c r="V399" i="42"/>
  <c r="Z399" i="42" s="1"/>
  <c r="AF399" i="42"/>
  <c r="AG399" i="42"/>
  <c r="K400" i="42"/>
  <c r="L400" i="42"/>
  <c r="M400" i="42"/>
  <c r="P400" i="42"/>
  <c r="Q400" i="42"/>
  <c r="V400" i="42"/>
  <c r="Z400" i="42" s="1"/>
  <c r="AF400" i="42"/>
  <c r="AG400" i="42"/>
  <c r="K401" i="42"/>
  <c r="L401" i="42"/>
  <c r="AH401" i="42" s="1"/>
  <c r="M401" i="42"/>
  <c r="N401" i="42"/>
  <c r="O401" i="42"/>
  <c r="P401" i="42"/>
  <c r="Q401" i="42"/>
  <c r="R401" i="42"/>
  <c r="V401" i="42"/>
  <c r="S401" i="42" s="1"/>
  <c r="AF401" i="42"/>
  <c r="AG401" i="42"/>
  <c r="K402" i="42"/>
  <c r="V402" i="42"/>
  <c r="Z402" i="42" s="1"/>
  <c r="AF402" i="42"/>
  <c r="AG402" i="42"/>
  <c r="K403" i="42"/>
  <c r="L403" i="42"/>
  <c r="N403" i="42"/>
  <c r="P403" i="42"/>
  <c r="R403" i="42"/>
  <c r="V403" i="42"/>
  <c r="Z403" i="42" s="1"/>
  <c r="AF403" i="42"/>
  <c r="AG403" i="42"/>
  <c r="K404" i="42"/>
  <c r="L404" i="42" s="1"/>
  <c r="O404" i="42"/>
  <c r="P404" i="42"/>
  <c r="V404" i="42"/>
  <c r="Z404" i="42" s="1"/>
  <c r="AF404" i="42"/>
  <c r="AG404" i="42"/>
  <c r="K405" i="42"/>
  <c r="L405" i="42"/>
  <c r="M405" i="42"/>
  <c r="N405" i="42"/>
  <c r="AH405" i="42" s="1"/>
  <c r="O405" i="42"/>
  <c r="P405" i="42"/>
  <c r="Q405" i="42"/>
  <c r="R405" i="42"/>
  <c r="V405" i="42"/>
  <c r="S405" i="42" s="1"/>
  <c r="AF405" i="42"/>
  <c r="AG405" i="42"/>
  <c r="K406" i="42"/>
  <c r="M406" i="42"/>
  <c r="N406" i="42"/>
  <c r="O406" i="42"/>
  <c r="Q406" i="42"/>
  <c r="R406" i="42"/>
  <c r="V406" i="42"/>
  <c r="Z406" i="42" s="1"/>
  <c r="AF406" i="42"/>
  <c r="AG406" i="42"/>
  <c r="K407" i="42"/>
  <c r="L407" i="42" s="1"/>
  <c r="O407" i="42"/>
  <c r="P407" i="42"/>
  <c r="V407" i="42"/>
  <c r="Z407" i="42" s="1"/>
  <c r="AF407" i="42"/>
  <c r="AG407" i="42"/>
  <c r="K408" i="42"/>
  <c r="L408" i="42"/>
  <c r="M408" i="42"/>
  <c r="P408" i="42"/>
  <c r="Q408" i="42"/>
  <c r="V408" i="42"/>
  <c r="Z408" i="42" s="1"/>
  <c r="AF408" i="42"/>
  <c r="AG408" i="42"/>
  <c r="K409" i="42"/>
  <c r="L409" i="42"/>
  <c r="M409" i="42"/>
  <c r="O409" i="42"/>
  <c r="P409" i="42"/>
  <c r="Q409" i="42"/>
  <c r="V409" i="42"/>
  <c r="Z409" i="42" s="1"/>
  <c r="AF409" i="42"/>
  <c r="AG409" i="42"/>
  <c r="K410" i="42"/>
  <c r="L410" i="42"/>
  <c r="M410" i="42"/>
  <c r="AH410" i="42" s="1"/>
  <c r="N410" i="42"/>
  <c r="O410" i="42"/>
  <c r="P410" i="42"/>
  <c r="Q410" i="42"/>
  <c r="R410" i="42"/>
  <c r="V410" i="42"/>
  <c r="S410" i="42" s="1"/>
  <c r="AF410" i="42"/>
  <c r="AG410" i="42"/>
  <c r="K411" i="42"/>
  <c r="N411" i="42"/>
  <c r="O411" i="42"/>
  <c r="R411" i="42"/>
  <c r="V411" i="42"/>
  <c r="S411" i="42" s="1"/>
  <c r="AF411" i="42"/>
  <c r="AG411" i="42"/>
  <c r="K412" i="42"/>
  <c r="L412" i="42" s="1"/>
  <c r="V412" i="42"/>
  <c r="Z412" i="42" s="1"/>
  <c r="AF412" i="42"/>
  <c r="AG412" i="42"/>
  <c r="K413" i="42"/>
  <c r="L413" i="42"/>
  <c r="M413" i="42"/>
  <c r="O413" i="42"/>
  <c r="P413" i="42"/>
  <c r="Q413" i="42"/>
  <c r="V413" i="42"/>
  <c r="Z413" i="42" s="1"/>
  <c r="AF413" i="42"/>
  <c r="AG413" i="42"/>
  <c r="K414" i="42"/>
  <c r="L414" i="42"/>
  <c r="M414" i="42"/>
  <c r="AH414" i="42" s="1"/>
  <c r="N414" i="42"/>
  <c r="O414" i="42"/>
  <c r="P414" i="42"/>
  <c r="Q414" i="42"/>
  <c r="R414" i="42"/>
  <c r="V414" i="42"/>
  <c r="S414" i="42" s="1"/>
  <c r="AF414" i="42"/>
  <c r="AG414" i="42"/>
  <c r="K415" i="42"/>
  <c r="N415" i="42"/>
  <c r="O415" i="42"/>
  <c r="R415" i="42"/>
  <c r="V415" i="42"/>
  <c r="S415" i="42" s="1"/>
  <c r="AF415" i="42"/>
  <c r="AG415" i="42"/>
  <c r="K416" i="42"/>
  <c r="L416" i="42" s="1"/>
  <c r="V416" i="42"/>
  <c r="Z416" i="42" s="1"/>
  <c r="AF416" i="42"/>
  <c r="AG416" i="42"/>
  <c r="K417" i="42"/>
  <c r="L417" i="42"/>
  <c r="M417" i="42"/>
  <c r="O417" i="42"/>
  <c r="P417" i="42"/>
  <c r="Q417" i="42"/>
  <c r="V417" i="42"/>
  <c r="Z417" i="42" s="1"/>
  <c r="AF417" i="42"/>
  <c r="AG417" i="42"/>
  <c r="K418" i="42"/>
  <c r="L418" i="42"/>
  <c r="M418" i="42"/>
  <c r="AH418" i="42" s="1"/>
  <c r="N418" i="42"/>
  <c r="O418" i="42"/>
  <c r="P418" i="42"/>
  <c r="Q418" i="42"/>
  <c r="R418" i="42"/>
  <c r="V418" i="42"/>
  <c r="S418" i="42" s="1"/>
  <c r="AF418" i="42"/>
  <c r="AG418" i="42"/>
  <c r="K419" i="42"/>
  <c r="N419" i="42"/>
  <c r="O419" i="42"/>
  <c r="R419" i="42"/>
  <c r="V419" i="42"/>
  <c r="Z419" i="42" s="1"/>
  <c r="AF419" i="42"/>
  <c r="AG419" i="42"/>
  <c r="K420" i="42"/>
  <c r="L420" i="42" s="1"/>
  <c r="V420" i="42"/>
  <c r="Z420" i="42" s="1"/>
  <c r="AF420" i="42"/>
  <c r="AG420" i="42"/>
  <c r="K421" i="42"/>
  <c r="L421" i="42"/>
  <c r="M421" i="42"/>
  <c r="O421" i="42"/>
  <c r="P421" i="42"/>
  <c r="Q421" i="42"/>
  <c r="V421" i="42"/>
  <c r="Z421" i="42" s="1"/>
  <c r="AF421" i="42"/>
  <c r="AG421" i="42"/>
  <c r="K422" i="42"/>
  <c r="L422" i="42"/>
  <c r="M422" i="42"/>
  <c r="AH422" i="42" s="1"/>
  <c r="N422" i="42"/>
  <c r="O422" i="42"/>
  <c r="P422" i="42"/>
  <c r="Q422" i="42"/>
  <c r="R422" i="42"/>
  <c r="V422" i="42"/>
  <c r="S422" i="42" s="1"/>
  <c r="AF422" i="42"/>
  <c r="AG422" i="42"/>
  <c r="K423" i="42"/>
  <c r="N423" i="42"/>
  <c r="O423" i="42"/>
  <c r="R423" i="42"/>
  <c r="V423" i="42"/>
  <c r="Z423" i="42" s="1"/>
  <c r="AF423" i="42"/>
  <c r="AG423" i="42"/>
  <c r="K424" i="42"/>
  <c r="L424" i="42" s="1"/>
  <c r="V424" i="42"/>
  <c r="Z424" i="42" s="1"/>
  <c r="AF424" i="42"/>
  <c r="AG424" i="42"/>
  <c r="K425" i="42"/>
  <c r="L425" i="42"/>
  <c r="M425" i="42"/>
  <c r="O425" i="42"/>
  <c r="P425" i="42"/>
  <c r="Q425" i="42"/>
  <c r="V425" i="42"/>
  <c r="Z425" i="42" s="1"/>
  <c r="AF425" i="42"/>
  <c r="AG425" i="42"/>
  <c r="K426" i="42"/>
  <c r="L426" i="42"/>
  <c r="M426" i="42"/>
  <c r="AH426" i="42" s="1"/>
  <c r="N426" i="42"/>
  <c r="O426" i="42"/>
  <c r="P426" i="42"/>
  <c r="Q426" i="42"/>
  <c r="R426" i="42"/>
  <c r="V426" i="42"/>
  <c r="S426" i="42" s="1"/>
  <c r="AF426" i="42"/>
  <c r="AG426" i="42"/>
  <c r="K427" i="42"/>
  <c r="N427" i="42"/>
  <c r="O427" i="42"/>
  <c r="R427" i="42"/>
  <c r="V427" i="42"/>
  <c r="S427" i="42" s="1"/>
  <c r="AF427" i="42"/>
  <c r="AG427" i="42"/>
  <c r="K428" i="42"/>
  <c r="L428" i="42" s="1"/>
  <c r="V428" i="42"/>
  <c r="Z428" i="42" s="1"/>
  <c r="AF428" i="42"/>
  <c r="AG428" i="42"/>
  <c r="K429" i="42"/>
  <c r="L429" i="42"/>
  <c r="M429" i="42"/>
  <c r="O429" i="42"/>
  <c r="P429" i="42"/>
  <c r="Q429" i="42"/>
  <c r="V429" i="42"/>
  <c r="Z429" i="42" s="1"/>
  <c r="AF429" i="42"/>
  <c r="AG429" i="42"/>
  <c r="K430" i="42"/>
  <c r="L430" i="42"/>
  <c r="M430" i="42"/>
  <c r="AH430" i="42" s="1"/>
  <c r="N430" i="42"/>
  <c r="O430" i="42"/>
  <c r="P430" i="42"/>
  <c r="Q430" i="42"/>
  <c r="R430" i="42"/>
  <c r="V430" i="42"/>
  <c r="S430" i="42" s="1"/>
  <c r="AF430" i="42"/>
  <c r="AG430" i="42"/>
  <c r="K431" i="42"/>
  <c r="N431" i="42"/>
  <c r="O431" i="42"/>
  <c r="R431" i="42"/>
  <c r="V431" i="42"/>
  <c r="S431" i="42" s="1"/>
  <c r="AF431" i="42"/>
  <c r="AG431" i="42"/>
  <c r="K432" i="42"/>
  <c r="L432" i="42" s="1"/>
  <c r="V432" i="42"/>
  <c r="Z432" i="42" s="1"/>
  <c r="AF432" i="42"/>
  <c r="AG432" i="42"/>
  <c r="K433" i="42"/>
  <c r="L433" i="42"/>
  <c r="M433" i="42"/>
  <c r="O433" i="42"/>
  <c r="P433" i="42"/>
  <c r="Q433" i="42"/>
  <c r="V433" i="42"/>
  <c r="Z433" i="42" s="1"/>
  <c r="AF433" i="42"/>
  <c r="AG433" i="42"/>
  <c r="K434" i="42"/>
  <c r="L434" i="42"/>
  <c r="M434" i="42"/>
  <c r="AH434" i="42" s="1"/>
  <c r="N434" i="42"/>
  <c r="O434" i="42"/>
  <c r="P434" i="42"/>
  <c r="Q434" i="42"/>
  <c r="R434" i="42"/>
  <c r="V434" i="42"/>
  <c r="S434" i="42" s="1"/>
  <c r="AF434" i="42"/>
  <c r="AG434" i="42"/>
  <c r="K435" i="42"/>
  <c r="O435" i="42"/>
  <c r="V435" i="42"/>
  <c r="S435" i="42" s="1"/>
  <c r="AF435" i="42"/>
  <c r="AG435" i="42"/>
  <c r="K436" i="42"/>
  <c r="M436" i="42" s="1"/>
  <c r="L436" i="42"/>
  <c r="P436" i="42"/>
  <c r="V436" i="42"/>
  <c r="Z436" i="42" s="1"/>
  <c r="AF436" i="42"/>
  <c r="AG436" i="42"/>
  <c r="K437" i="42"/>
  <c r="L437" i="42"/>
  <c r="M437" i="42"/>
  <c r="O437" i="42"/>
  <c r="P437" i="42"/>
  <c r="Q437" i="42"/>
  <c r="V437" i="42"/>
  <c r="S437" i="42" s="1"/>
  <c r="AF437" i="42"/>
  <c r="AG437" i="42"/>
  <c r="K438" i="42"/>
  <c r="L438" i="42"/>
  <c r="M438" i="42"/>
  <c r="AH438" i="42" s="1"/>
  <c r="N438" i="42"/>
  <c r="O438" i="42"/>
  <c r="P438" i="42"/>
  <c r="Q438" i="42"/>
  <c r="R438" i="42"/>
  <c r="V438" i="42"/>
  <c r="S438" i="42" s="1"/>
  <c r="AF438" i="42"/>
  <c r="AG438" i="42"/>
  <c r="K439" i="42"/>
  <c r="O439" i="42"/>
  <c r="V439" i="42"/>
  <c r="S439" i="42" s="1"/>
  <c r="AF439" i="42"/>
  <c r="AG439" i="42"/>
  <c r="K440" i="42"/>
  <c r="M440" i="42" s="1"/>
  <c r="L440" i="42"/>
  <c r="P440" i="42"/>
  <c r="V440" i="42"/>
  <c r="Z440" i="42" s="1"/>
  <c r="AF440" i="42"/>
  <c r="AG440" i="42"/>
  <c r="K441" i="42"/>
  <c r="L441" i="42"/>
  <c r="M441" i="42"/>
  <c r="O441" i="42"/>
  <c r="P441" i="42"/>
  <c r="Q441" i="42"/>
  <c r="V441" i="42"/>
  <c r="S441" i="42" s="1"/>
  <c r="AF441" i="42"/>
  <c r="AG441" i="42"/>
  <c r="K442" i="42"/>
  <c r="L442" i="42"/>
  <c r="M442" i="42"/>
  <c r="AH442" i="42" s="1"/>
  <c r="N442" i="42"/>
  <c r="O442" i="42"/>
  <c r="P442" i="42"/>
  <c r="Q442" i="42"/>
  <c r="R442" i="42"/>
  <c r="V442" i="42"/>
  <c r="S442" i="42" s="1"/>
  <c r="AF442" i="42"/>
  <c r="AG442" i="42"/>
  <c r="K443" i="42"/>
  <c r="O443" i="42"/>
  <c r="V443" i="42"/>
  <c r="Z443" i="42" s="1"/>
  <c r="AF443" i="42"/>
  <c r="AG443" i="42"/>
  <c r="K444" i="42"/>
  <c r="M444" i="42" s="1"/>
  <c r="L444" i="42"/>
  <c r="O444" i="42"/>
  <c r="P444" i="42"/>
  <c r="V444" i="42"/>
  <c r="Z444" i="42" s="1"/>
  <c r="AF444" i="42"/>
  <c r="AG444" i="42"/>
  <c r="K445" i="42"/>
  <c r="L445" i="42"/>
  <c r="M445" i="42"/>
  <c r="O445" i="42"/>
  <c r="P445" i="42"/>
  <c r="Q445" i="42"/>
  <c r="V445" i="42"/>
  <c r="S445" i="42" s="1"/>
  <c r="AF445" i="42"/>
  <c r="AG445" i="42"/>
  <c r="K446" i="42"/>
  <c r="L446" i="42"/>
  <c r="M446" i="42"/>
  <c r="AH446" i="42" s="1"/>
  <c r="N446" i="42"/>
  <c r="O446" i="42"/>
  <c r="P446" i="42"/>
  <c r="Q446" i="42"/>
  <c r="R446" i="42"/>
  <c r="V446" i="42"/>
  <c r="S446" i="42" s="1"/>
  <c r="AF446" i="42"/>
  <c r="AG446" i="42"/>
  <c r="K447" i="42"/>
  <c r="O447" i="42"/>
  <c r="V447" i="42"/>
  <c r="Z447" i="42" s="1"/>
  <c r="AF447" i="42"/>
  <c r="AG447" i="42"/>
  <c r="K448" i="42"/>
  <c r="M448" i="42" s="1"/>
  <c r="L448" i="42"/>
  <c r="O448" i="42"/>
  <c r="P448" i="42"/>
  <c r="V448" i="42"/>
  <c r="Z448" i="42" s="1"/>
  <c r="AF448" i="42"/>
  <c r="AG448" i="42"/>
  <c r="K449" i="42"/>
  <c r="L449" i="42"/>
  <c r="M449" i="42"/>
  <c r="O449" i="42"/>
  <c r="P449" i="42"/>
  <c r="Q449" i="42"/>
  <c r="V449" i="42"/>
  <c r="S449" i="42" s="1"/>
  <c r="AF449" i="42"/>
  <c r="AG449" i="42"/>
  <c r="K450" i="42"/>
  <c r="L450" i="42"/>
  <c r="M450" i="42"/>
  <c r="AH450" i="42" s="1"/>
  <c r="N450" i="42"/>
  <c r="O450" i="42"/>
  <c r="P450" i="42"/>
  <c r="Q450" i="42"/>
  <c r="R450" i="42"/>
  <c r="V450" i="42"/>
  <c r="S450" i="42" s="1"/>
  <c r="AF450" i="42"/>
  <c r="AG450" i="42"/>
  <c r="K451" i="42"/>
  <c r="O451" i="42"/>
  <c r="V451" i="42"/>
  <c r="S451" i="42" s="1"/>
  <c r="AF451" i="42"/>
  <c r="AG451" i="42"/>
  <c r="K452" i="42"/>
  <c r="M452" i="42" s="1"/>
  <c r="L452" i="42"/>
  <c r="P452" i="42"/>
  <c r="V452" i="42"/>
  <c r="Z452" i="42" s="1"/>
  <c r="AF452" i="42"/>
  <c r="AG452" i="42"/>
  <c r="K453" i="42"/>
  <c r="L453" i="42"/>
  <c r="M453" i="42"/>
  <c r="O453" i="42"/>
  <c r="P453" i="42"/>
  <c r="Q453" i="42"/>
  <c r="V453" i="42"/>
  <c r="S453" i="42" s="1"/>
  <c r="AF453" i="42"/>
  <c r="AG453" i="42"/>
  <c r="K454" i="42"/>
  <c r="L454" i="42"/>
  <c r="M454" i="42"/>
  <c r="AH454" i="42" s="1"/>
  <c r="N454" i="42"/>
  <c r="O454" i="42"/>
  <c r="P454" i="42"/>
  <c r="Q454" i="42"/>
  <c r="R454" i="42"/>
  <c r="V454" i="42"/>
  <c r="S454" i="42" s="1"/>
  <c r="AF454" i="42"/>
  <c r="AG454" i="42"/>
  <c r="K455" i="42"/>
  <c r="O455" i="42"/>
  <c r="V455" i="42"/>
  <c r="Z455" i="42" s="1"/>
  <c r="AF455" i="42"/>
  <c r="AG455" i="42"/>
  <c r="K456" i="42"/>
  <c r="M456" i="42" s="1"/>
  <c r="L456" i="42"/>
  <c r="P456" i="42"/>
  <c r="V456" i="42"/>
  <c r="Z456" i="42" s="1"/>
  <c r="AF456" i="42"/>
  <c r="AG456" i="42"/>
  <c r="K457" i="42"/>
  <c r="L457" i="42"/>
  <c r="M457" i="42"/>
  <c r="O457" i="42"/>
  <c r="P457" i="42"/>
  <c r="Q457" i="42"/>
  <c r="V457" i="42"/>
  <c r="S457" i="42" s="1"/>
  <c r="AF457" i="42"/>
  <c r="AG457" i="42"/>
  <c r="K458" i="42"/>
  <c r="L458" i="42"/>
  <c r="M458" i="42"/>
  <c r="AH458" i="42" s="1"/>
  <c r="N458" i="42"/>
  <c r="O458" i="42"/>
  <c r="P458" i="42"/>
  <c r="Q458" i="42"/>
  <c r="R458" i="42"/>
  <c r="V458" i="42"/>
  <c r="S458" i="42" s="1"/>
  <c r="AF458" i="42"/>
  <c r="AG458" i="42"/>
  <c r="K459" i="42"/>
  <c r="O459" i="42"/>
  <c r="V459" i="42"/>
  <c r="S459" i="42" s="1"/>
  <c r="AF459" i="42"/>
  <c r="AG459" i="42"/>
  <c r="K460" i="42"/>
  <c r="M460" i="42" s="1"/>
  <c r="L460" i="42"/>
  <c r="P460" i="42"/>
  <c r="V460" i="42"/>
  <c r="AF460" i="42"/>
  <c r="AG460" i="42"/>
  <c r="K461" i="42"/>
  <c r="L461" i="42"/>
  <c r="M461" i="42"/>
  <c r="O461" i="42"/>
  <c r="P461" i="42"/>
  <c r="Q461" i="42"/>
  <c r="V461" i="42"/>
  <c r="S461" i="42" s="1"/>
  <c r="AF461" i="42"/>
  <c r="AG461" i="42"/>
  <c r="K462" i="42"/>
  <c r="L462" i="42"/>
  <c r="M462" i="42"/>
  <c r="AH462" i="42" s="1"/>
  <c r="N462" i="42"/>
  <c r="O462" i="42"/>
  <c r="P462" i="42"/>
  <c r="Q462" i="42"/>
  <c r="R462" i="42"/>
  <c r="V462" i="42"/>
  <c r="S462" i="42" s="1"/>
  <c r="AF462" i="42"/>
  <c r="AG462" i="42"/>
  <c r="K463" i="42"/>
  <c r="O463" i="42"/>
  <c r="V463" i="42"/>
  <c r="S463" i="42" s="1"/>
  <c r="AF463" i="42"/>
  <c r="AG463" i="42"/>
  <c r="K464" i="42"/>
  <c r="M464" i="42" s="1"/>
  <c r="L464" i="42"/>
  <c r="P464" i="42"/>
  <c r="V464" i="42"/>
  <c r="AF464" i="42"/>
  <c r="AG464" i="42"/>
  <c r="K465" i="42"/>
  <c r="L465" i="42"/>
  <c r="M465" i="42"/>
  <c r="O465" i="42"/>
  <c r="P465" i="42"/>
  <c r="Q465" i="42"/>
  <c r="V465" i="42"/>
  <c r="S465" i="42" s="1"/>
  <c r="AF465" i="42"/>
  <c r="AG465" i="42"/>
  <c r="K466" i="42"/>
  <c r="L466" i="42"/>
  <c r="M466" i="42"/>
  <c r="AH466" i="42" s="1"/>
  <c r="N466" i="42"/>
  <c r="O466" i="42"/>
  <c r="P466" i="42"/>
  <c r="Q466" i="42"/>
  <c r="R466" i="42"/>
  <c r="V466" i="42"/>
  <c r="S466" i="42" s="1"/>
  <c r="AF466" i="42"/>
  <c r="AG466" i="42"/>
  <c r="K467" i="42"/>
  <c r="V467" i="42"/>
  <c r="Z467" i="42" s="1"/>
  <c r="AF467" i="42"/>
  <c r="AG467" i="42"/>
  <c r="K468" i="42"/>
  <c r="M468" i="42" s="1"/>
  <c r="L468" i="42"/>
  <c r="P468" i="42"/>
  <c r="V468" i="42"/>
  <c r="AF468" i="42"/>
  <c r="AG468" i="42"/>
  <c r="K469" i="42"/>
  <c r="L469" i="42"/>
  <c r="M469" i="42"/>
  <c r="O469" i="42"/>
  <c r="P469" i="42"/>
  <c r="Q469" i="42"/>
  <c r="V469" i="42"/>
  <c r="S469" i="42" s="1"/>
  <c r="AF469" i="42"/>
  <c r="AG469" i="42"/>
  <c r="K470" i="42"/>
  <c r="L470" i="42"/>
  <c r="M470" i="42"/>
  <c r="N470" i="42"/>
  <c r="O470" i="42"/>
  <c r="P470" i="42"/>
  <c r="Q470" i="42"/>
  <c r="R470" i="42"/>
  <c r="V470" i="42"/>
  <c r="S470" i="42" s="1"/>
  <c r="AF470" i="42"/>
  <c r="AG470" i="42"/>
  <c r="K471" i="42"/>
  <c r="AI469" i="42" s="1"/>
  <c r="V471" i="42"/>
  <c r="S471" i="42" s="1"/>
  <c r="AF471" i="42"/>
  <c r="AG471" i="42"/>
  <c r="K472" i="42"/>
  <c r="M472" i="42" s="1"/>
  <c r="L472" i="42"/>
  <c r="P472" i="42"/>
  <c r="V472" i="42"/>
  <c r="AF472" i="42"/>
  <c r="AG472" i="42"/>
  <c r="K473" i="42"/>
  <c r="L473" i="42"/>
  <c r="M473" i="42"/>
  <c r="O473" i="42"/>
  <c r="P473" i="42"/>
  <c r="Q473" i="42"/>
  <c r="V473" i="42"/>
  <c r="S473" i="42" s="1"/>
  <c r="AF473" i="42"/>
  <c r="AG473" i="42"/>
  <c r="K474" i="42"/>
  <c r="L474" i="42"/>
  <c r="M474" i="42"/>
  <c r="N474" i="42"/>
  <c r="O474" i="42"/>
  <c r="P474" i="42"/>
  <c r="Q474" i="42"/>
  <c r="R474" i="42"/>
  <c r="V474" i="42"/>
  <c r="S474" i="42" s="1"/>
  <c r="AF474" i="42"/>
  <c r="AG474" i="42"/>
  <c r="K475" i="42"/>
  <c r="O475" i="42"/>
  <c r="V475" i="42"/>
  <c r="Z475" i="42" s="1"/>
  <c r="AF475" i="42"/>
  <c r="AG475" i="42"/>
  <c r="K476" i="42"/>
  <c r="M476" i="42" s="1"/>
  <c r="L476" i="42"/>
  <c r="P476" i="42"/>
  <c r="V476" i="42"/>
  <c r="AF476" i="42"/>
  <c r="AG476" i="42"/>
  <c r="K477" i="42"/>
  <c r="L477" i="42"/>
  <c r="M477" i="42"/>
  <c r="O477" i="42"/>
  <c r="P477" i="42"/>
  <c r="Q477" i="42"/>
  <c r="V477" i="42"/>
  <c r="S477" i="42" s="1"/>
  <c r="AF477" i="42"/>
  <c r="AG477" i="42"/>
  <c r="K478" i="42"/>
  <c r="L478" i="42"/>
  <c r="M478" i="42"/>
  <c r="AH478" i="42" s="1"/>
  <c r="N478" i="42"/>
  <c r="O478" i="42"/>
  <c r="P478" i="42"/>
  <c r="Q478" i="42"/>
  <c r="R478" i="42"/>
  <c r="V478" i="42"/>
  <c r="S478" i="42" s="1"/>
  <c r="AF478" i="42"/>
  <c r="AG478" i="42"/>
  <c r="K479" i="42"/>
  <c r="O479" i="42"/>
  <c r="V479" i="42"/>
  <c r="Z479" i="42" s="1"/>
  <c r="AF479" i="42"/>
  <c r="AG479" i="42"/>
  <c r="K480" i="42"/>
  <c r="M480" i="42" s="1"/>
  <c r="L480" i="42"/>
  <c r="P480" i="42"/>
  <c r="V480" i="42"/>
  <c r="AF480" i="42"/>
  <c r="AG480" i="42"/>
  <c r="K481" i="42"/>
  <c r="L481" i="42"/>
  <c r="M481" i="42"/>
  <c r="O481" i="42"/>
  <c r="P481" i="42"/>
  <c r="Q481" i="42"/>
  <c r="V481" i="42"/>
  <c r="S481" i="42" s="1"/>
  <c r="AF481" i="42"/>
  <c r="AG481" i="42"/>
  <c r="K482" i="42"/>
  <c r="L482" i="42"/>
  <c r="M482" i="42"/>
  <c r="N482" i="42"/>
  <c r="O482" i="42"/>
  <c r="P482" i="42"/>
  <c r="Q482" i="42"/>
  <c r="R482" i="42"/>
  <c r="V482" i="42"/>
  <c r="S482" i="42" s="1"/>
  <c r="AF482" i="42"/>
  <c r="AG482" i="42"/>
  <c r="K483" i="42"/>
  <c r="N483" i="42"/>
  <c r="O483" i="42"/>
  <c r="R483" i="42"/>
  <c r="V483" i="42"/>
  <c r="Z483" i="42" s="1"/>
  <c r="AF483" i="42"/>
  <c r="AG483" i="42"/>
  <c r="K484" i="42"/>
  <c r="L484" i="42" s="1"/>
  <c r="P484" i="42"/>
  <c r="V484" i="42"/>
  <c r="Z484" i="42" s="1"/>
  <c r="AF484" i="42"/>
  <c r="AG484" i="42"/>
  <c r="K485" i="42"/>
  <c r="L485" i="42"/>
  <c r="M485" i="42"/>
  <c r="O485" i="42"/>
  <c r="P485" i="42"/>
  <c r="Q485" i="42"/>
  <c r="V485" i="42"/>
  <c r="S485" i="42" s="1"/>
  <c r="AF485" i="42"/>
  <c r="AG485" i="42"/>
  <c r="K486" i="42"/>
  <c r="L486" i="42"/>
  <c r="M486" i="42"/>
  <c r="N486" i="42"/>
  <c r="O486" i="42"/>
  <c r="P486" i="42"/>
  <c r="Q486" i="42"/>
  <c r="R486" i="42"/>
  <c r="V486" i="42"/>
  <c r="S486" i="42" s="1"/>
  <c r="AF486" i="42"/>
  <c r="AG486" i="42"/>
  <c r="K487" i="42"/>
  <c r="AI486" i="42" s="1"/>
  <c r="B486" i="42" s="1"/>
  <c r="R487" i="42"/>
  <c r="V487" i="42"/>
  <c r="Z487" i="42" s="1"/>
  <c r="AF487" i="42"/>
  <c r="AG487" i="42"/>
  <c r="K488" i="42"/>
  <c r="V488" i="42"/>
  <c r="Z488" i="42" s="1"/>
  <c r="AF488" i="42"/>
  <c r="AG488" i="42"/>
  <c r="K489" i="42"/>
  <c r="L489" i="42"/>
  <c r="M489" i="42"/>
  <c r="O489" i="42"/>
  <c r="P489" i="42"/>
  <c r="Q489" i="42"/>
  <c r="V489" i="42"/>
  <c r="S489" i="42" s="1"/>
  <c r="AF489" i="42"/>
  <c r="AG489" i="42"/>
  <c r="K490" i="42"/>
  <c r="L490" i="42"/>
  <c r="M490" i="42"/>
  <c r="N490" i="42"/>
  <c r="O490" i="42"/>
  <c r="P490" i="42"/>
  <c r="Q490" i="42"/>
  <c r="R490" i="42"/>
  <c r="V490" i="42"/>
  <c r="S490" i="42" s="1"/>
  <c r="AF490" i="42"/>
  <c r="AG490" i="42"/>
  <c r="K491" i="42"/>
  <c r="V491" i="42"/>
  <c r="Z491" i="42" s="1"/>
  <c r="AF491" i="42"/>
  <c r="AG491" i="42"/>
  <c r="K492" i="42"/>
  <c r="L492" i="42"/>
  <c r="O492" i="42"/>
  <c r="V492" i="42"/>
  <c r="Z492" i="42" s="1"/>
  <c r="AF492" i="42"/>
  <c r="AG492" i="42"/>
  <c r="K493" i="42"/>
  <c r="L493" i="42"/>
  <c r="M493" i="42"/>
  <c r="O493" i="42"/>
  <c r="P493" i="42"/>
  <c r="Q493" i="42"/>
  <c r="V493" i="42"/>
  <c r="S493" i="42" s="1"/>
  <c r="AF493" i="42"/>
  <c r="AG493" i="42"/>
  <c r="K494" i="42"/>
  <c r="L494" i="42"/>
  <c r="M494" i="42"/>
  <c r="N494" i="42"/>
  <c r="O494" i="42"/>
  <c r="P494" i="42"/>
  <c r="Q494" i="42"/>
  <c r="R494" i="42"/>
  <c r="V494" i="42"/>
  <c r="S494" i="42" s="1"/>
  <c r="AF494" i="42"/>
  <c r="AG494" i="42"/>
  <c r="K495" i="42"/>
  <c r="N495" i="42"/>
  <c r="O495" i="42"/>
  <c r="V495" i="42"/>
  <c r="S495" i="42" s="1"/>
  <c r="AF495" i="42"/>
  <c r="AG495" i="42"/>
  <c r="K496" i="42"/>
  <c r="L496" i="42"/>
  <c r="O496" i="42"/>
  <c r="P496" i="42"/>
  <c r="V496" i="42"/>
  <c r="Z496" i="42" s="1"/>
  <c r="AF496" i="42"/>
  <c r="AG496" i="42"/>
  <c r="K497" i="42"/>
  <c r="L497" i="42"/>
  <c r="M497" i="42"/>
  <c r="O497" i="42"/>
  <c r="P497" i="42"/>
  <c r="Q497" i="42"/>
  <c r="V497" i="42"/>
  <c r="S497" i="42" s="1"/>
  <c r="AF497" i="42"/>
  <c r="AG497" i="42"/>
  <c r="K498" i="42"/>
  <c r="L498" i="42"/>
  <c r="M498" i="42"/>
  <c r="N498" i="42"/>
  <c r="O498" i="42"/>
  <c r="P498" i="42"/>
  <c r="Q498" i="42"/>
  <c r="R498" i="42"/>
  <c r="V498" i="42"/>
  <c r="S498" i="42" s="1"/>
  <c r="AF498" i="42"/>
  <c r="AG498" i="42"/>
  <c r="K499" i="42"/>
  <c r="N499" i="42"/>
  <c r="O499" i="42"/>
  <c r="R499" i="42"/>
  <c r="V499" i="42"/>
  <c r="Z499" i="42" s="1"/>
  <c r="AF499" i="42"/>
  <c r="AG499" i="42"/>
  <c r="K500" i="42"/>
  <c r="L500" i="42" s="1"/>
  <c r="P500" i="42"/>
  <c r="V500" i="42"/>
  <c r="Z500" i="42" s="1"/>
  <c r="AF500" i="42"/>
  <c r="AG500" i="42"/>
  <c r="K501" i="42"/>
  <c r="L501" i="42"/>
  <c r="M501" i="42"/>
  <c r="O501" i="42"/>
  <c r="P501" i="42"/>
  <c r="Q501" i="42"/>
  <c r="V501" i="42"/>
  <c r="S501" i="42" s="1"/>
  <c r="AF501" i="42"/>
  <c r="AG501" i="42"/>
  <c r="K502" i="42"/>
  <c r="L502" i="42"/>
  <c r="M502" i="42"/>
  <c r="N502" i="42"/>
  <c r="O502" i="42"/>
  <c r="P502" i="42"/>
  <c r="Q502" i="42"/>
  <c r="R502" i="42"/>
  <c r="V502" i="42"/>
  <c r="S502" i="42" s="1"/>
  <c r="AF502" i="42"/>
  <c r="AG502" i="42"/>
  <c r="K503" i="42"/>
  <c r="AI502" i="42" s="1"/>
  <c r="B502" i="42" s="1"/>
  <c r="R503" i="42"/>
  <c r="V503" i="42"/>
  <c r="Z503" i="42" s="1"/>
  <c r="AF503" i="42"/>
  <c r="AG503" i="42"/>
  <c r="K504" i="42"/>
  <c r="V504" i="42"/>
  <c r="Z504" i="42" s="1"/>
  <c r="AF504" i="42"/>
  <c r="AG504" i="42"/>
  <c r="O18" i="30"/>
  <c r="AF43" i="33"/>
  <c r="AF44" i="33"/>
  <c r="AF45" i="33"/>
  <c r="AF46" i="33"/>
  <c r="AF47" i="33"/>
  <c r="AF48" i="33"/>
  <c r="AF49" i="33"/>
  <c r="AF50" i="33"/>
  <c r="AE43" i="33"/>
  <c r="AE44" i="33"/>
  <c r="AE45" i="33"/>
  <c r="AE46" i="33"/>
  <c r="AE47" i="33"/>
  <c r="AE48" i="33"/>
  <c r="AE49" i="33"/>
  <c r="AE50" i="33"/>
  <c r="AI8" i="38" l="1"/>
  <c r="AA8" i="38"/>
  <c r="AF8" i="38"/>
  <c r="AU8" i="38" s="1"/>
  <c r="X8" i="38"/>
  <c r="AC8" i="38"/>
  <c r="AJ8" i="38"/>
  <c r="AE8" i="38"/>
  <c r="Y8" i="38"/>
  <c r="AG8" i="38"/>
  <c r="AB8" i="38"/>
  <c r="W8" i="38"/>
  <c r="AH8" i="38"/>
  <c r="AD8" i="38"/>
  <c r="Z8" i="38"/>
  <c r="C484" i="40"/>
  <c r="AQ434" i="40"/>
  <c r="AT434" i="40" s="1"/>
  <c r="A434" i="40" s="1"/>
  <c r="C499" i="40"/>
  <c r="C486" i="40"/>
  <c r="C477" i="40"/>
  <c r="C435" i="40"/>
  <c r="B435" i="40"/>
  <c r="AQ410" i="40"/>
  <c r="AT410" i="40" s="1"/>
  <c r="A410" i="40" s="1"/>
  <c r="AQ402" i="40"/>
  <c r="AT402" i="40" s="1"/>
  <c r="A402" i="40" s="1"/>
  <c r="AQ394" i="40"/>
  <c r="AT394" i="40" s="1"/>
  <c r="A394" i="40" s="1"/>
  <c r="AQ386" i="40"/>
  <c r="AT386" i="40" s="1"/>
  <c r="A386" i="40" s="1"/>
  <c r="AQ378" i="40"/>
  <c r="AT378" i="40" s="1"/>
  <c r="A378" i="40" s="1"/>
  <c r="C496" i="40"/>
  <c r="C472" i="40"/>
  <c r="C438" i="40"/>
  <c r="B438" i="40"/>
  <c r="C389" i="40"/>
  <c r="B389" i="40"/>
  <c r="AQ462" i="40"/>
  <c r="AT462" i="40" s="1"/>
  <c r="A462" i="40" s="1"/>
  <c r="C502" i="40"/>
  <c r="C491" i="40"/>
  <c r="C475" i="40"/>
  <c r="C464" i="40"/>
  <c r="B464" i="40"/>
  <c r="C377" i="40"/>
  <c r="B377" i="40"/>
  <c r="AD504" i="40"/>
  <c r="Z504" i="40"/>
  <c r="V504" i="40"/>
  <c r="B504" i="40"/>
  <c r="AD503" i="40"/>
  <c r="Z503" i="40"/>
  <c r="V503" i="40"/>
  <c r="B503" i="40"/>
  <c r="AD502" i="40"/>
  <c r="Z502" i="40"/>
  <c r="V502" i="40"/>
  <c r="B502" i="40"/>
  <c r="AD501" i="40"/>
  <c r="Z501" i="40"/>
  <c r="V501" i="40"/>
  <c r="B501" i="40"/>
  <c r="AD500" i="40"/>
  <c r="Z500" i="40"/>
  <c r="V500" i="40"/>
  <c r="B500" i="40"/>
  <c r="AD499" i="40"/>
  <c r="Z499" i="40"/>
  <c r="V499" i="40"/>
  <c r="B499" i="40"/>
  <c r="AD498" i="40"/>
  <c r="Z498" i="40"/>
  <c r="V498" i="40"/>
  <c r="B498" i="40"/>
  <c r="AD497" i="40"/>
  <c r="Z497" i="40"/>
  <c r="V497" i="40"/>
  <c r="B497" i="40"/>
  <c r="AD496" i="40"/>
  <c r="Z496" i="40"/>
  <c r="V496" i="40"/>
  <c r="B496" i="40"/>
  <c r="AD495" i="40"/>
  <c r="Z495" i="40"/>
  <c r="V495" i="40"/>
  <c r="B495" i="40"/>
  <c r="AD494" i="40"/>
  <c r="Z494" i="40"/>
  <c r="V494" i="40"/>
  <c r="B494" i="40"/>
  <c r="AD493" i="40"/>
  <c r="Z493" i="40"/>
  <c r="V493" i="40"/>
  <c r="B493" i="40"/>
  <c r="AD492" i="40"/>
  <c r="Z492" i="40"/>
  <c r="V492" i="40"/>
  <c r="B492" i="40"/>
  <c r="AD491" i="40"/>
  <c r="Z491" i="40"/>
  <c r="V491" i="40"/>
  <c r="B491" i="40"/>
  <c r="AD490" i="40"/>
  <c r="Z490" i="40"/>
  <c r="V490" i="40"/>
  <c r="B490" i="40"/>
  <c r="AD489" i="40"/>
  <c r="Z489" i="40"/>
  <c r="V489" i="40"/>
  <c r="B489" i="40"/>
  <c r="AD488" i="40"/>
  <c r="Z488" i="40"/>
  <c r="V488" i="40"/>
  <c r="B488" i="40"/>
  <c r="AD487" i="40"/>
  <c r="Z487" i="40"/>
  <c r="V487" i="40"/>
  <c r="B487" i="40"/>
  <c r="AD486" i="40"/>
  <c r="Z486" i="40"/>
  <c r="V486" i="40"/>
  <c r="B486" i="40"/>
  <c r="AD485" i="40"/>
  <c r="Z485" i="40"/>
  <c r="V485" i="40"/>
  <c r="B485" i="40"/>
  <c r="AD484" i="40"/>
  <c r="Z484" i="40"/>
  <c r="V484" i="40"/>
  <c r="B484" i="40"/>
  <c r="AD483" i="40"/>
  <c r="Z483" i="40"/>
  <c r="V483" i="40"/>
  <c r="B483" i="40"/>
  <c r="AD482" i="40"/>
  <c r="Z482" i="40"/>
  <c r="V482" i="40"/>
  <c r="B482" i="40"/>
  <c r="AD481" i="40"/>
  <c r="Z481" i="40"/>
  <c r="V481" i="40"/>
  <c r="B481" i="40"/>
  <c r="AD480" i="40"/>
  <c r="Z480" i="40"/>
  <c r="V480" i="40"/>
  <c r="B480" i="40"/>
  <c r="AD479" i="40"/>
  <c r="Z479" i="40"/>
  <c r="V479" i="40"/>
  <c r="B479" i="40"/>
  <c r="AD478" i="40"/>
  <c r="Z478" i="40"/>
  <c r="V478" i="40"/>
  <c r="B478" i="40"/>
  <c r="AD477" i="40"/>
  <c r="Z477" i="40"/>
  <c r="V477" i="40"/>
  <c r="B477" i="40"/>
  <c r="AD476" i="40"/>
  <c r="Z476" i="40"/>
  <c r="V476" i="40"/>
  <c r="B476" i="40"/>
  <c r="AD475" i="40"/>
  <c r="Z475" i="40"/>
  <c r="V475" i="40"/>
  <c r="B475" i="40"/>
  <c r="AD474" i="40"/>
  <c r="Z474" i="40"/>
  <c r="V474" i="40"/>
  <c r="B474" i="40"/>
  <c r="AD473" i="40"/>
  <c r="Z473" i="40"/>
  <c r="V473" i="40"/>
  <c r="B473" i="40"/>
  <c r="AD472" i="40"/>
  <c r="Z472" i="40"/>
  <c r="V472" i="40"/>
  <c r="B472" i="40"/>
  <c r="AD471" i="40"/>
  <c r="Z471" i="40"/>
  <c r="V471" i="40"/>
  <c r="B471" i="40"/>
  <c r="AR369" i="40"/>
  <c r="U369" i="40"/>
  <c r="Y369" i="40"/>
  <c r="AC369" i="40"/>
  <c r="B369" i="40"/>
  <c r="V369" i="40"/>
  <c r="Z369" i="40"/>
  <c r="AD369" i="40"/>
  <c r="AA368" i="40"/>
  <c r="S368" i="40"/>
  <c r="C368" i="40"/>
  <c r="B366" i="40"/>
  <c r="V366" i="40"/>
  <c r="Z366" i="40"/>
  <c r="AD366" i="40"/>
  <c r="U366" i="40"/>
  <c r="AA366" i="40"/>
  <c r="W366" i="40"/>
  <c r="AB366" i="40"/>
  <c r="T363" i="40"/>
  <c r="V362" i="40"/>
  <c r="Z362" i="40"/>
  <c r="AD362" i="40"/>
  <c r="U362" i="40"/>
  <c r="AA362" i="40"/>
  <c r="W362" i="40"/>
  <c r="AB362" i="40"/>
  <c r="T359" i="40"/>
  <c r="B358" i="40"/>
  <c r="V358" i="40"/>
  <c r="Z358" i="40"/>
  <c r="AD358" i="40"/>
  <c r="U358" i="40"/>
  <c r="AA358" i="40"/>
  <c r="W358" i="40"/>
  <c r="AB358" i="40"/>
  <c r="T355" i="40"/>
  <c r="V354" i="40"/>
  <c r="Z354" i="40"/>
  <c r="AD354" i="40"/>
  <c r="U354" i="40"/>
  <c r="AA354" i="40"/>
  <c r="W354" i="40"/>
  <c r="AB354" i="40"/>
  <c r="T350" i="40"/>
  <c r="V346" i="40"/>
  <c r="Z346" i="40"/>
  <c r="AD346" i="40"/>
  <c r="U346" i="40"/>
  <c r="AA346" i="40"/>
  <c r="W346" i="40"/>
  <c r="AB346" i="40"/>
  <c r="AR331" i="40"/>
  <c r="C331" i="40" s="1"/>
  <c r="AR333" i="40"/>
  <c r="C333" i="40" s="1"/>
  <c r="AR335" i="40"/>
  <c r="C335" i="40" s="1"/>
  <c r="AR337" i="40"/>
  <c r="C337" i="40" s="1"/>
  <c r="AR339" i="40"/>
  <c r="C339" i="40" s="1"/>
  <c r="AR341" i="40"/>
  <c r="C341" i="40" s="1"/>
  <c r="AR343" i="40"/>
  <c r="C343" i="40" s="1"/>
  <c r="S346" i="40"/>
  <c r="X346" i="40"/>
  <c r="AC346" i="40"/>
  <c r="AR346" i="40"/>
  <c r="B346" i="40" s="1"/>
  <c r="AR327" i="40"/>
  <c r="C327" i="40" s="1"/>
  <c r="AR324" i="40"/>
  <c r="C324" i="40" s="1"/>
  <c r="AR317" i="40"/>
  <c r="C317" i="40" s="1"/>
  <c r="B327" i="40"/>
  <c r="V305" i="40"/>
  <c r="Z305" i="40"/>
  <c r="AD305" i="40"/>
  <c r="S305" i="40"/>
  <c r="W305" i="40"/>
  <c r="AA305" i="40"/>
  <c r="AR305" i="40"/>
  <c r="B305" i="40" s="1"/>
  <c r="Y305" i="40"/>
  <c r="T305" i="40"/>
  <c r="AB305" i="40"/>
  <c r="X305" i="40"/>
  <c r="U305" i="40"/>
  <c r="S289" i="40"/>
  <c r="V289" i="40"/>
  <c r="Z289" i="40"/>
  <c r="AD289" i="40"/>
  <c r="W289" i="40"/>
  <c r="AA289" i="40"/>
  <c r="AR289" i="40"/>
  <c r="C289" i="40" s="1"/>
  <c r="Y289" i="40"/>
  <c r="B289" i="40"/>
  <c r="T289" i="40"/>
  <c r="AB289" i="40"/>
  <c r="X289" i="40"/>
  <c r="U289" i="40"/>
  <c r="AC504" i="40"/>
  <c r="Y504" i="40"/>
  <c r="U504" i="40"/>
  <c r="AC503" i="40"/>
  <c r="Y503" i="40"/>
  <c r="U503" i="40"/>
  <c r="AC502" i="40"/>
  <c r="Y502" i="40"/>
  <c r="U502" i="40"/>
  <c r="AC501" i="40"/>
  <c r="Y501" i="40"/>
  <c r="U501" i="40"/>
  <c r="AC500" i="40"/>
  <c r="Y500" i="40"/>
  <c r="U500" i="40"/>
  <c r="AC499" i="40"/>
  <c r="Y499" i="40"/>
  <c r="U499" i="40"/>
  <c r="AC498" i="40"/>
  <c r="Y498" i="40"/>
  <c r="U498" i="40"/>
  <c r="AC497" i="40"/>
  <c r="Y497" i="40"/>
  <c r="U497" i="40"/>
  <c r="AC496" i="40"/>
  <c r="Y496" i="40"/>
  <c r="U496" i="40"/>
  <c r="AC495" i="40"/>
  <c r="Y495" i="40"/>
  <c r="U495" i="40"/>
  <c r="AC494" i="40"/>
  <c r="Y494" i="40"/>
  <c r="U494" i="40"/>
  <c r="AC493" i="40"/>
  <c r="Y493" i="40"/>
  <c r="U493" i="40"/>
  <c r="AC492" i="40"/>
  <c r="Y492" i="40"/>
  <c r="U492" i="40"/>
  <c r="AC491" i="40"/>
  <c r="Y491" i="40"/>
  <c r="U491" i="40"/>
  <c r="AC490" i="40"/>
  <c r="Y490" i="40"/>
  <c r="U490" i="40"/>
  <c r="AC489" i="40"/>
  <c r="Y489" i="40"/>
  <c r="U489" i="40"/>
  <c r="AC488" i="40"/>
  <c r="Y488" i="40"/>
  <c r="U488" i="40"/>
  <c r="AC487" i="40"/>
  <c r="Y487" i="40"/>
  <c r="U487" i="40"/>
  <c r="AC486" i="40"/>
  <c r="Y486" i="40"/>
  <c r="U486" i="40"/>
  <c r="AC485" i="40"/>
  <c r="Y485" i="40"/>
  <c r="U485" i="40"/>
  <c r="AC484" i="40"/>
  <c r="Y484" i="40"/>
  <c r="U484" i="40"/>
  <c r="AC483" i="40"/>
  <c r="Y483" i="40"/>
  <c r="U483" i="40"/>
  <c r="AC482" i="40"/>
  <c r="Y482" i="40"/>
  <c r="U482" i="40"/>
  <c r="AC481" i="40"/>
  <c r="Y481" i="40"/>
  <c r="U481" i="40"/>
  <c r="AC480" i="40"/>
  <c r="Y480" i="40"/>
  <c r="U480" i="40"/>
  <c r="AC479" i="40"/>
  <c r="Y479" i="40"/>
  <c r="U479" i="40"/>
  <c r="AC478" i="40"/>
  <c r="Y478" i="40"/>
  <c r="U478" i="40"/>
  <c r="AC477" i="40"/>
  <c r="Y477" i="40"/>
  <c r="U477" i="40"/>
  <c r="AC476" i="40"/>
  <c r="Y476" i="40"/>
  <c r="U476" i="40"/>
  <c r="AC475" i="40"/>
  <c r="Y475" i="40"/>
  <c r="U475" i="40"/>
  <c r="AC474" i="40"/>
  <c r="Y474" i="40"/>
  <c r="U474" i="40"/>
  <c r="AC473" i="40"/>
  <c r="Y473" i="40"/>
  <c r="U473" i="40"/>
  <c r="AC472" i="40"/>
  <c r="Y472" i="40"/>
  <c r="U472" i="40"/>
  <c r="AC471" i="40"/>
  <c r="Y471" i="40"/>
  <c r="U471" i="40"/>
  <c r="AC470" i="40"/>
  <c r="Y470" i="40"/>
  <c r="U470" i="40"/>
  <c r="AC469" i="40"/>
  <c r="Y469" i="40"/>
  <c r="U469" i="40"/>
  <c r="AC468" i="40"/>
  <c r="Y468" i="40"/>
  <c r="U468" i="40"/>
  <c r="AC467" i="40"/>
  <c r="Y467" i="40"/>
  <c r="U467" i="40"/>
  <c r="AC466" i="40"/>
  <c r="Y466" i="40"/>
  <c r="U466" i="40"/>
  <c r="AC465" i="40"/>
  <c r="Y465" i="40"/>
  <c r="U465" i="40"/>
  <c r="AQ465" i="40" s="1"/>
  <c r="AT465" i="40" s="1"/>
  <c r="A465" i="40" s="1"/>
  <c r="AC464" i="40"/>
  <c r="Y464" i="40"/>
  <c r="AQ464" i="40" s="1"/>
  <c r="AT464" i="40" s="1"/>
  <c r="A464" i="40" s="1"/>
  <c r="AC463" i="40"/>
  <c r="Y463" i="40"/>
  <c r="AQ463" i="40" s="1"/>
  <c r="AT463" i="40" s="1"/>
  <c r="A463" i="40" s="1"/>
  <c r="AC462" i="40"/>
  <c r="Y462" i="40"/>
  <c r="AC461" i="40"/>
  <c r="Y461" i="40"/>
  <c r="AQ461" i="40" s="1"/>
  <c r="AT461" i="40" s="1"/>
  <c r="A461" i="40" s="1"/>
  <c r="AC460" i="40"/>
  <c r="Y460" i="40"/>
  <c r="AQ460" i="40" s="1"/>
  <c r="AT460" i="40" s="1"/>
  <c r="A460" i="40" s="1"/>
  <c r="AC459" i="40"/>
  <c r="Y459" i="40"/>
  <c r="AQ459" i="40" s="1"/>
  <c r="AT459" i="40" s="1"/>
  <c r="A459" i="40" s="1"/>
  <c r="AC458" i="40"/>
  <c r="Y458" i="40"/>
  <c r="AQ458" i="40" s="1"/>
  <c r="AT458" i="40" s="1"/>
  <c r="A458" i="40" s="1"/>
  <c r="AC457" i="40"/>
  <c r="Y457" i="40"/>
  <c r="AQ457" i="40" s="1"/>
  <c r="AT457" i="40" s="1"/>
  <c r="A457" i="40" s="1"/>
  <c r="AC456" i="40"/>
  <c r="Y456" i="40"/>
  <c r="AQ456" i="40" s="1"/>
  <c r="AT456" i="40" s="1"/>
  <c r="A456" i="40" s="1"/>
  <c r="AC455" i="40"/>
  <c r="Y455" i="40"/>
  <c r="AQ455" i="40" s="1"/>
  <c r="AT455" i="40" s="1"/>
  <c r="A455" i="40" s="1"/>
  <c r="AC454" i="40"/>
  <c r="Y454" i="40"/>
  <c r="AQ454" i="40" s="1"/>
  <c r="AT454" i="40" s="1"/>
  <c r="A454" i="40" s="1"/>
  <c r="AC453" i="40"/>
  <c r="Y453" i="40"/>
  <c r="AQ453" i="40" s="1"/>
  <c r="AT453" i="40" s="1"/>
  <c r="A453" i="40" s="1"/>
  <c r="AC452" i="40"/>
  <c r="Y452" i="40"/>
  <c r="AQ452" i="40" s="1"/>
  <c r="AT452" i="40" s="1"/>
  <c r="A452" i="40" s="1"/>
  <c r="AC451" i="40"/>
  <c r="Y451" i="40"/>
  <c r="AQ451" i="40" s="1"/>
  <c r="AT451" i="40" s="1"/>
  <c r="A451" i="40" s="1"/>
  <c r="AC450" i="40"/>
  <c r="Y450" i="40"/>
  <c r="AQ450" i="40" s="1"/>
  <c r="AT450" i="40" s="1"/>
  <c r="A450" i="40" s="1"/>
  <c r="AC449" i="40"/>
  <c r="Y449" i="40"/>
  <c r="AQ449" i="40" s="1"/>
  <c r="AT449" i="40" s="1"/>
  <c r="A449" i="40" s="1"/>
  <c r="AC448" i="40"/>
  <c r="Y448" i="40"/>
  <c r="AQ448" i="40" s="1"/>
  <c r="AT448" i="40" s="1"/>
  <c r="A448" i="40" s="1"/>
  <c r="AC447" i="40"/>
  <c r="Y447" i="40"/>
  <c r="AQ447" i="40" s="1"/>
  <c r="AT447" i="40" s="1"/>
  <c r="A447" i="40" s="1"/>
  <c r="AC446" i="40"/>
  <c r="Y446" i="40"/>
  <c r="AQ446" i="40" s="1"/>
  <c r="AT446" i="40" s="1"/>
  <c r="A446" i="40" s="1"/>
  <c r="AC445" i="40"/>
  <c r="Y445" i="40"/>
  <c r="AQ445" i="40" s="1"/>
  <c r="AT445" i="40" s="1"/>
  <c r="A445" i="40" s="1"/>
  <c r="AC444" i="40"/>
  <c r="Y444" i="40"/>
  <c r="AQ444" i="40" s="1"/>
  <c r="AT444" i="40" s="1"/>
  <c r="A444" i="40" s="1"/>
  <c r="AC443" i="40"/>
  <c r="Y443" i="40"/>
  <c r="AQ443" i="40" s="1"/>
  <c r="AT443" i="40" s="1"/>
  <c r="A443" i="40" s="1"/>
  <c r="AC442" i="40"/>
  <c r="Y442" i="40"/>
  <c r="AQ442" i="40" s="1"/>
  <c r="AT442" i="40" s="1"/>
  <c r="A442" i="40" s="1"/>
  <c r="AC441" i="40"/>
  <c r="Y441" i="40"/>
  <c r="AQ441" i="40" s="1"/>
  <c r="AT441" i="40" s="1"/>
  <c r="A441" i="40" s="1"/>
  <c r="AC440" i="40"/>
  <c r="Y440" i="40"/>
  <c r="AQ440" i="40" s="1"/>
  <c r="AT440" i="40" s="1"/>
  <c r="A440" i="40" s="1"/>
  <c r="AC439" i="40"/>
  <c r="Y439" i="40"/>
  <c r="AQ439" i="40" s="1"/>
  <c r="AT439" i="40" s="1"/>
  <c r="A439" i="40" s="1"/>
  <c r="AC438" i="40"/>
  <c r="Y438" i="40"/>
  <c r="AQ438" i="40" s="1"/>
  <c r="AT438" i="40" s="1"/>
  <c r="A438" i="40" s="1"/>
  <c r="AC437" i="40"/>
  <c r="Y437" i="40"/>
  <c r="AQ437" i="40" s="1"/>
  <c r="AT437" i="40" s="1"/>
  <c r="A437" i="40" s="1"/>
  <c r="AC436" i="40"/>
  <c r="Y436" i="40"/>
  <c r="AQ436" i="40" s="1"/>
  <c r="AT436" i="40" s="1"/>
  <c r="A436" i="40" s="1"/>
  <c r="AC435" i="40"/>
  <c r="Y435" i="40"/>
  <c r="AQ435" i="40" s="1"/>
  <c r="AT435" i="40" s="1"/>
  <c r="A435" i="40" s="1"/>
  <c r="AC434" i="40"/>
  <c r="Y434" i="40"/>
  <c r="AC433" i="40"/>
  <c r="Y433" i="40"/>
  <c r="AQ433" i="40" s="1"/>
  <c r="AT433" i="40" s="1"/>
  <c r="A433" i="40" s="1"/>
  <c r="AC432" i="40"/>
  <c r="Y432" i="40"/>
  <c r="AQ432" i="40" s="1"/>
  <c r="AT432" i="40" s="1"/>
  <c r="A432" i="40" s="1"/>
  <c r="AC431" i="40"/>
  <c r="Y431" i="40"/>
  <c r="AQ431" i="40" s="1"/>
  <c r="AT431" i="40" s="1"/>
  <c r="A431" i="40" s="1"/>
  <c r="AC430" i="40"/>
  <c r="Y430" i="40"/>
  <c r="AQ430" i="40" s="1"/>
  <c r="AT430" i="40" s="1"/>
  <c r="A430" i="40" s="1"/>
  <c r="AC429" i="40"/>
  <c r="Y429" i="40"/>
  <c r="AQ429" i="40" s="1"/>
  <c r="AT429" i="40" s="1"/>
  <c r="A429" i="40" s="1"/>
  <c r="AC428" i="40"/>
  <c r="Y428" i="40"/>
  <c r="AQ428" i="40" s="1"/>
  <c r="AT428" i="40" s="1"/>
  <c r="A428" i="40" s="1"/>
  <c r="AC427" i="40"/>
  <c r="Y427" i="40"/>
  <c r="AQ427" i="40" s="1"/>
  <c r="AT427" i="40" s="1"/>
  <c r="A427" i="40" s="1"/>
  <c r="AC426" i="40"/>
  <c r="Y426" i="40"/>
  <c r="AQ426" i="40" s="1"/>
  <c r="AT426" i="40" s="1"/>
  <c r="A426" i="40" s="1"/>
  <c r="AC425" i="40"/>
  <c r="Y425" i="40"/>
  <c r="AQ425" i="40" s="1"/>
  <c r="AT425" i="40" s="1"/>
  <c r="A425" i="40" s="1"/>
  <c r="AC424" i="40"/>
  <c r="Y424" i="40"/>
  <c r="AQ424" i="40" s="1"/>
  <c r="AT424" i="40" s="1"/>
  <c r="A424" i="40" s="1"/>
  <c r="AC423" i="40"/>
  <c r="Y423" i="40"/>
  <c r="AQ423" i="40" s="1"/>
  <c r="AT423" i="40" s="1"/>
  <c r="A423" i="40" s="1"/>
  <c r="AC422" i="40"/>
  <c r="Y422" i="40"/>
  <c r="AQ422" i="40" s="1"/>
  <c r="AT422" i="40" s="1"/>
  <c r="A422" i="40" s="1"/>
  <c r="AC421" i="40"/>
  <c r="Y421" i="40"/>
  <c r="AQ421" i="40" s="1"/>
  <c r="AT421" i="40" s="1"/>
  <c r="A421" i="40" s="1"/>
  <c r="AC420" i="40"/>
  <c r="Y420" i="40"/>
  <c r="AQ420" i="40" s="1"/>
  <c r="AT420" i="40" s="1"/>
  <c r="A420" i="40" s="1"/>
  <c r="AC419" i="40"/>
  <c r="Y419" i="40"/>
  <c r="AQ419" i="40" s="1"/>
  <c r="AT419" i="40" s="1"/>
  <c r="A419" i="40" s="1"/>
  <c r="AC418" i="40"/>
  <c r="Y418" i="40"/>
  <c r="AQ418" i="40" s="1"/>
  <c r="AT418" i="40" s="1"/>
  <c r="A418" i="40" s="1"/>
  <c r="AC417" i="40"/>
  <c r="Y417" i="40"/>
  <c r="AQ417" i="40" s="1"/>
  <c r="AT417" i="40" s="1"/>
  <c r="A417" i="40" s="1"/>
  <c r="AC416" i="40"/>
  <c r="Y416" i="40"/>
  <c r="AQ416" i="40" s="1"/>
  <c r="AT416" i="40" s="1"/>
  <c r="A416" i="40" s="1"/>
  <c r="AC415" i="40"/>
  <c r="Y415" i="40"/>
  <c r="AQ415" i="40" s="1"/>
  <c r="AT415" i="40" s="1"/>
  <c r="A415" i="40" s="1"/>
  <c r="AC414" i="40"/>
  <c r="Y414" i="40"/>
  <c r="AQ414" i="40" s="1"/>
  <c r="AT414" i="40" s="1"/>
  <c r="A414" i="40" s="1"/>
  <c r="AC413" i="40"/>
  <c r="Y413" i="40"/>
  <c r="AQ413" i="40" s="1"/>
  <c r="AT413" i="40" s="1"/>
  <c r="A413" i="40" s="1"/>
  <c r="AC412" i="40"/>
  <c r="Y412" i="40"/>
  <c r="AQ412" i="40" s="1"/>
  <c r="AT412" i="40" s="1"/>
  <c r="A412" i="40" s="1"/>
  <c r="AC411" i="40"/>
  <c r="Y411" i="40"/>
  <c r="AQ411" i="40" s="1"/>
  <c r="AT411" i="40" s="1"/>
  <c r="A411" i="40" s="1"/>
  <c r="AC410" i="40"/>
  <c r="Y410" i="40"/>
  <c r="AC409" i="40"/>
  <c r="Y409" i="40"/>
  <c r="AQ409" i="40" s="1"/>
  <c r="AT409" i="40" s="1"/>
  <c r="A409" i="40" s="1"/>
  <c r="AC408" i="40"/>
  <c r="Y408" i="40"/>
  <c r="AQ408" i="40" s="1"/>
  <c r="AT408" i="40" s="1"/>
  <c r="A408" i="40" s="1"/>
  <c r="AC407" i="40"/>
  <c r="Y407" i="40"/>
  <c r="AQ407" i="40" s="1"/>
  <c r="AT407" i="40" s="1"/>
  <c r="A407" i="40" s="1"/>
  <c r="AC406" i="40"/>
  <c r="Y406" i="40"/>
  <c r="AQ406" i="40" s="1"/>
  <c r="AT406" i="40" s="1"/>
  <c r="A406" i="40" s="1"/>
  <c r="AC405" i="40"/>
  <c r="Y405" i="40"/>
  <c r="AQ405" i="40" s="1"/>
  <c r="AT405" i="40" s="1"/>
  <c r="A405" i="40" s="1"/>
  <c r="AC404" i="40"/>
  <c r="Y404" i="40"/>
  <c r="AQ404" i="40" s="1"/>
  <c r="AT404" i="40" s="1"/>
  <c r="A404" i="40" s="1"/>
  <c r="AC403" i="40"/>
  <c r="Y403" i="40"/>
  <c r="AQ403" i="40" s="1"/>
  <c r="AT403" i="40" s="1"/>
  <c r="A403" i="40" s="1"/>
  <c r="AC402" i="40"/>
  <c r="Y402" i="40"/>
  <c r="AC401" i="40"/>
  <c r="Y401" i="40"/>
  <c r="AQ401" i="40" s="1"/>
  <c r="AT401" i="40" s="1"/>
  <c r="A401" i="40" s="1"/>
  <c r="AC400" i="40"/>
  <c r="Y400" i="40"/>
  <c r="AQ400" i="40" s="1"/>
  <c r="AT400" i="40" s="1"/>
  <c r="A400" i="40" s="1"/>
  <c r="AC399" i="40"/>
  <c r="Y399" i="40"/>
  <c r="AQ399" i="40" s="1"/>
  <c r="AT399" i="40" s="1"/>
  <c r="A399" i="40" s="1"/>
  <c r="AC398" i="40"/>
  <c r="Y398" i="40"/>
  <c r="AQ398" i="40" s="1"/>
  <c r="AT398" i="40" s="1"/>
  <c r="A398" i="40" s="1"/>
  <c r="AC397" i="40"/>
  <c r="Y397" i="40"/>
  <c r="AQ397" i="40" s="1"/>
  <c r="AT397" i="40" s="1"/>
  <c r="A397" i="40" s="1"/>
  <c r="AC396" i="40"/>
  <c r="Y396" i="40"/>
  <c r="AQ396" i="40" s="1"/>
  <c r="AT396" i="40" s="1"/>
  <c r="A396" i="40" s="1"/>
  <c r="AC395" i="40"/>
  <c r="Y395" i="40"/>
  <c r="AQ395" i="40" s="1"/>
  <c r="AT395" i="40" s="1"/>
  <c r="A395" i="40" s="1"/>
  <c r="AC394" i="40"/>
  <c r="Y394" i="40"/>
  <c r="AC393" i="40"/>
  <c r="Y393" i="40"/>
  <c r="AQ393" i="40" s="1"/>
  <c r="AT393" i="40" s="1"/>
  <c r="A393" i="40" s="1"/>
  <c r="AC392" i="40"/>
  <c r="Y392" i="40"/>
  <c r="AQ392" i="40" s="1"/>
  <c r="AT392" i="40" s="1"/>
  <c r="A392" i="40" s="1"/>
  <c r="AC391" i="40"/>
  <c r="Y391" i="40"/>
  <c r="AQ391" i="40" s="1"/>
  <c r="AT391" i="40" s="1"/>
  <c r="A391" i="40" s="1"/>
  <c r="AC390" i="40"/>
  <c r="Y390" i="40"/>
  <c r="AQ390" i="40" s="1"/>
  <c r="AT390" i="40" s="1"/>
  <c r="A390" i="40" s="1"/>
  <c r="AC389" i="40"/>
  <c r="Y389" i="40"/>
  <c r="AQ389" i="40" s="1"/>
  <c r="AT389" i="40" s="1"/>
  <c r="A389" i="40" s="1"/>
  <c r="AC388" i="40"/>
  <c r="Y388" i="40"/>
  <c r="AQ388" i="40" s="1"/>
  <c r="AT388" i="40" s="1"/>
  <c r="A388" i="40" s="1"/>
  <c r="AC387" i="40"/>
  <c r="Y387" i="40"/>
  <c r="AQ387" i="40" s="1"/>
  <c r="AT387" i="40" s="1"/>
  <c r="A387" i="40" s="1"/>
  <c r="AC386" i="40"/>
  <c r="Y386" i="40"/>
  <c r="AC385" i="40"/>
  <c r="Y385" i="40"/>
  <c r="AQ385" i="40" s="1"/>
  <c r="AT385" i="40" s="1"/>
  <c r="A385" i="40" s="1"/>
  <c r="AC384" i="40"/>
  <c r="Y384" i="40"/>
  <c r="AQ384" i="40" s="1"/>
  <c r="AT384" i="40" s="1"/>
  <c r="A384" i="40" s="1"/>
  <c r="AC383" i="40"/>
  <c r="Y383" i="40"/>
  <c r="AQ383" i="40" s="1"/>
  <c r="AT383" i="40" s="1"/>
  <c r="A383" i="40" s="1"/>
  <c r="AC382" i="40"/>
  <c r="Y382" i="40"/>
  <c r="AQ382" i="40" s="1"/>
  <c r="AT382" i="40" s="1"/>
  <c r="A382" i="40" s="1"/>
  <c r="AC381" i="40"/>
  <c r="Y381" i="40"/>
  <c r="AQ381" i="40" s="1"/>
  <c r="AT381" i="40" s="1"/>
  <c r="A381" i="40" s="1"/>
  <c r="AC380" i="40"/>
  <c r="Y380" i="40"/>
  <c r="AQ380" i="40" s="1"/>
  <c r="AT380" i="40" s="1"/>
  <c r="A380" i="40" s="1"/>
  <c r="AC379" i="40"/>
  <c r="Y379" i="40"/>
  <c r="AQ379" i="40" s="1"/>
  <c r="AT379" i="40" s="1"/>
  <c r="A379" i="40" s="1"/>
  <c r="AC378" i="40"/>
  <c r="Y378" i="40"/>
  <c r="U378" i="40"/>
  <c r="AA377" i="40"/>
  <c r="AA376" i="40"/>
  <c r="AA375" i="40"/>
  <c r="AA374" i="40"/>
  <c r="AA373" i="40"/>
  <c r="AA372" i="40"/>
  <c r="W371" i="40"/>
  <c r="U370" i="40"/>
  <c r="Y370" i="40"/>
  <c r="AC370" i="40"/>
  <c r="B370" i="40"/>
  <c r="V370" i="40"/>
  <c r="Z370" i="40"/>
  <c r="AD370" i="40"/>
  <c r="AA369" i="40"/>
  <c r="S369" i="40"/>
  <c r="C369" i="40"/>
  <c r="X368" i="40"/>
  <c r="AR366" i="40"/>
  <c r="C366" i="40" s="1"/>
  <c r="AC366" i="40"/>
  <c r="S366" i="40"/>
  <c r="AQ366" i="40" s="1"/>
  <c r="AT366" i="40" s="1"/>
  <c r="A366" i="40" s="1"/>
  <c r="AA363" i="40"/>
  <c r="AR362" i="40"/>
  <c r="B362" i="40" s="1"/>
  <c r="AC362" i="40"/>
  <c r="S362" i="40"/>
  <c r="AA359" i="40"/>
  <c r="AR358" i="40"/>
  <c r="C358" i="40" s="1"/>
  <c r="AC358" i="40"/>
  <c r="S358" i="40"/>
  <c r="AA355" i="40"/>
  <c r="AR354" i="40"/>
  <c r="B354" i="40" s="1"/>
  <c r="AC354" i="40"/>
  <c r="S354" i="40"/>
  <c r="T346" i="40"/>
  <c r="AR345" i="40"/>
  <c r="C345" i="40" s="1"/>
  <c r="AR319" i="40"/>
  <c r="C319" i="40" s="1"/>
  <c r="B310" i="40"/>
  <c r="V310" i="40"/>
  <c r="Z310" i="40"/>
  <c r="AD310" i="40"/>
  <c r="W310" i="40"/>
  <c r="AB310" i="40"/>
  <c r="S310" i="40"/>
  <c r="X310" i="40"/>
  <c r="AC310" i="40"/>
  <c r="AR310" i="40"/>
  <c r="C310" i="40" s="1"/>
  <c r="U310" i="40"/>
  <c r="AA310" i="40"/>
  <c r="AR309" i="40"/>
  <c r="C309" i="40" s="1"/>
  <c r="T310" i="40"/>
  <c r="AC305" i="40"/>
  <c r="V301" i="40"/>
  <c r="Z301" i="40"/>
  <c r="AD301" i="40"/>
  <c r="S301" i="40"/>
  <c r="W301" i="40"/>
  <c r="AA301" i="40"/>
  <c r="AR301" i="40"/>
  <c r="B301" i="40" s="1"/>
  <c r="Y301" i="40"/>
  <c r="T301" i="40"/>
  <c r="AB301" i="40"/>
  <c r="X301" i="40"/>
  <c r="U301" i="40"/>
  <c r="AC289" i="40"/>
  <c r="T504" i="40"/>
  <c r="AB486" i="40"/>
  <c r="X486" i="40"/>
  <c r="T486" i="40"/>
  <c r="AB485" i="40"/>
  <c r="X485" i="40"/>
  <c r="T485" i="40"/>
  <c r="AB482" i="40"/>
  <c r="X482" i="40"/>
  <c r="T482" i="40"/>
  <c r="AB477" i="40"/>
  <c r="X477" i="40"/>
  <c r="T477" i="40"/>
  <c r="U377" i="40"/>
  <c r="Y377" i="40"/>
  <c r="AC377" i="40"/>
  <c r="AR376" i="40"/>
  <c r="U376" i="40"/>
  <c r="Y376" i="40"/>
  <c r="AC376" i="40"/>
  <c r="AR375" i="40"/>
  <c r="U375" i="40"/>
  <c r="Y375" i="40"/>
  <c r="AC375" i="40"/>
  <c r="AR374" i="40"/>
  <c r="U374" i="40"/>
  <c r="Y374" i="40"/>
  <c r="AC374" i="40"/>
  <c r="AR373" i="40"/>
  <c r="U373" i="40"/>
  <c r="Y373" i="40"/>
  <c r="AC373" i="40"/>
  <c r="AR372" i="40"/>
  <c r="U372" i="40"/>
  <c r="Y372" i="40"/>
  <c r="AC372" i="40"/>
  <c r="AR371" i="40"/>
  <c r="C371" i="40" s="1"/>
  <c r="U371" i="40"/>
  <c r="Y371" i="40"/>
  <c r="AC371" i="40"/>
  <c r="B371" i="40"/>
  <c r="V371" i="40"/>
  <c r="Z371" i="40"/>
  <c r="AD371" i="40"/>
  <c r="AQ370" i="40"/>
  <c r="AT370" i="40" s="1"/>
  <c r="A370" i="40" s="1"/>
  <c r="X369" i="40"/>
  <c r="W368" i="40"/>
  <c r="U367" i="40"/>
  <c r="Y367" i="40"/>
  <c r="AQ367" i="40" s="1"/>
  <c r="AT367" i="40" s="1"/>
  <c r="A367" i="40" s="1"/>
  <c r="AC367" i="40"/>
  <c r="B367" i="40"/>
  <c r="V367" i="40"/>
  <c r="Z367" i="40"/>
  <c r="AD367" i="40"/>
  <c r="Y366" i="40"/>
  <c r="AR365" i="40"/>
  <c r="C365" i="40" s="1"/>
  <c r="AQ365" i="40"/>
  <c r="AT365" i="40" s="1"/>
  <c r="A365" i="40" s="1"/>
  <c r="Y362" i="40"/>
  <c r="AR361" i="40"/>
  <c r="C361" i="40" s="1"/>
  <c r="Y358" i="40"/>
  <c r="AR357" i="40"/>
  <c r="C357" i="40" s="1"/>
  <c r="Y354" i="40"/>
  <c r="AR353" i="40"/>
  <c r="C353" i="40" s="1"/>
  <c r="B339" i="40"/>
  <c r="AR313" i="40"/>
  <c r="AC301" i="40"/>
  <c r="V297" i="40"/>
  <c r="Z297" i="40"/>
  <c r="AD297" i="40"/>
  <c r="S297" i="40"/>
  <c r="W297" i="40"/>
  <c r="AA297" i="40"/>
  <c r="AR297" i="40"/>
  <c r="B297" i="40" s="1"/>
  <c r="Y297" i="40"/>
  <c r="T297" i="40"/>
  <c r="AB297" i="40"/>
  <c r="X297" i="40"/>
  <c r="U297" i="40"/>
  <c r="AB502" i="40"/>
  <c r="X502" i="40"/>
  <c r="T502" i="40"/>
  <c r="AB501" i="40"/>
  <c r="X501" i="40"/>
  <c r="T501" i="40"/>
  <c r="AB500" i="40"/>
  <c r="X500" i="40"/>
  <c r="T500" i="40"/>
  <c r="AB499" i="40"/>
  <c r="X499" i="40"/>
  <c r="T499" i="40"/>
  <c r="AB498" i="40"/>
  <c r="X498" i="40"/>
  <c r="T498" i="40"/>
  <c r="AB497" i="40"/>
  <c r="X497" i="40"/>
  <c r="T497" i="40"/>
  <c r="AB493" i="40"/>
  <c r="X493" i="40"/>
  <c r="T493" i="40"/>
  <c r="AB492" i="40"/>
  <c r="X492" i="40"/>
  <c r="T492" i="40"/>
  <c r="AB491" i="40"/>
  <c r="X491" i="40"/>
  <c r="AB490" i="40"/>
  <c r="X490" i="40"/>
  <c r="T490" i="40"/>
  <c r="AB489" i="40"/>
  <c r="X489" i="40"/>
  <c r="T489" i="40"/>
  <c r="AB488" i="40"/>
  <c r="X488" i="40"/>
  <c r="T488" i="40"/>
  <c r="AB487" i="40"/>
  <c r="X487" i="40"/>
  <c r="T487" i="40"/>
  <c r="AR504" i="40"/>
  <c r="C504" i="40" s="1"/>
  <c r="AA504" i="40"/>
  <c r="W504" i="40"/>
  <c r="S504" i="40"/>
  <c r="AR503" i="40"/>
  <c r="C503" i="40" s="1"/>
  <c r="AA503" i="40"/>
  <c r="W503" i="40"/>
  <c r="S503" i="40"/>
  <c r="AR502" i="40"/>
  <c r="AA502" i="40"/>
  <c r="W502" i="40"/>
  <c r="S502" i="40"/>
  <c r="AR501" i="40"/>
  <c r="C501" i="40" s="1"/>
  <c r="AA501" i="40"/>
  <c r="W501" i="40"/>
  <c r="S501" i="40"/>
  <c r="AR500" i="40"/>
  <c r="C500" i="40" s="1"/>
  <c r="AA500" i="40"/>
  <c r="W500" i="40"/>
  <c r="S500" i="40"/>
  <c r="AR499" i="40"/>
  <c r="AA499" i="40"/>
  <c r="W499" i="40"/>
  <c r="S499" i="40"/>
  <c r="AR498" i="40"/>
  <c r="C498" i="40" s="1"/>
  <c r="AA498" i="40"/>
  <c r="W498" i="40"/>
  <c r="S498" i="40"/>
  <c r="AR497" i="40"/>
  <c r="C497" i="40" s="1"/>
  <c r="AA497" i="40"/>
  <c r="W497" i="40"/>
  <c r="S497" i="40"/>
  <c r="AR496" i="40"/>
  <c r="AA496" i="40"/>
  <c r="W496" i="40"/>
  <c r="S496" i="40"/>
  <c r="AR495" i="40"/>
  <c r="C495" i="40" s="1"/>
  <c r="AA495" i="40"/>
  <c r="W495" i="40"/>
  <c r="S495" i="40"/>
  <c r="AR494" i="40"/>
  <c r="C494" i="40" s="1"/>
  <c r="AA494" i="40"/>
  <c r="W494" i="40"/>
  <c r="S494" i="40"/>
  <c r="AR493" i="40"/>
  <c r="C493" i="40" s="1"/>
  <c r="AA493" i="40"/>
  <c r="W493" i="40"/>
  <c r="S493" i="40"/>
  <c r="AR492" i="40"/>
  <c r="C492" i="40" s="1"/>
  <c r="AA492" i="40"/>
  <c r="W492" i="40"/>
  <c r="S492" i="40"/>
  <c r="AR491" i="40"/>
  <c r="AA491" i="40"/>
  <c r="W491" i="40"/>
  <c r="S491" i="40"/>
  <c r="AR490" i="40"/>
  <c r="C490" i="40" s="1"/>
  <c r="AA490" i="40"/>
  <c r="W490" i="40"/>
  <c r="S490" i="40"/>
  <c r="AR489" i="40"/>
  <c r="C489" i="40" s="1"/>
  <c r="AA489" i="40"/>
  <c r="W489" i="40"/>
  <c r="S489" i="40"/>
  <c r="AR488" i="40"/>
  <c r="C488" i="40" s="1"/>
  <c r="AA488" i="40"/>
  <c r="W488" i="40"/>
  <c r="S488" i="40"/>
  <c r="AR487" i="40"/>
  <c r="C487" i="40" s="1"/>
  <c r="AA487" i="40"/>
  <c r="W487" i="40"/>
  <c r="S487" i="40"/>
  <c r="AR486" i="40"/>
  <c r="AA486" i="40"/>
  <c r="W486" i="40"/>
  <c r="S486" i="40"/>
  <c r="AR485" i="40"/>
  <c r="C485" i="40" s="1"/>
  <c r="AA485" i="40"/>
  <c r="W485" i="40"/>
  <c r="S485" i="40"/>
  <c r="AR484" i="40"/>
  <c r="AA484" i="40"/>
  <c r="W484" i="40"/>
  <c r="S484" i="40"/>
  <c r="AR483" i="40"/>
  <c r="C483" i="40" s="1"/>
  <c r="AA483" i="40"/>
  <c r="W483" i="40"/>
  <c r="S483" i="40"/>
  <c r="AR482" i="40"/>
  <c r="C482" i="40" s="1"/>
  <c r="AA482" i="40"/>
  <c r="W482" i="40"/>
  <c r="S482" i="40"/>
  <c r="AR481" i="40"/>
  <c r="C481" i="40" s="1"/>
  <c r="AA481" i="40"/>
  <c r="W481" i="40"/>
  <c r="S481" i="40"/>
  <c r="AR480" i="40"/>
  <c r="C480" i="40" s="1"/>
  <c r="AA480" i="40"/>
  <c r="W480" i="40"/>
  <c r="S480" i="40"/>
  <c r="AR479" i="40"/>
  <c r="C479" i="40" s="1"/>
  <c r="AA479" i="40"/>
  <c r="W479" i="40"/>
  <c r="S479" i="40"/>
  <c r="AR478" i="40"/>
  <c r="C478" i="40" s="1"/>
  <c r="AA478" i="40"/>
  <c r="W478" i="40"/>
  <c r="S478" i="40"/>
  <c r="AR477" i="40"/>
  <c r="AA477" i="40"/>
  <c r="W477" i="40"/>
  <c r="S477" i="40"/>
  <c r="AR476" i="40"/>
  <c r="C476" i="40" s="1"/>
  <c r="AA476" i="40"/>
  <c r="W476" i="40"/>
  <c r="S476" i="40"/>
  <c r="AR475" i="40"/>
  <c r="AA475" i="40"/>
  <c r="W475" i="40"/>
  <c r="S475" i="40"/>
  <c r="AR474" i="40"/>
  <c r="C474" i="40" s="1"/>
  <c r="AA474" i="40"/>
  <c r="W474" i="40"/>
  <c r="S474" i="40"/>
  <c r="AR473" i="40"/>
  <c r="C473" i="40" s="1"/>
  <c r="AA473" i="40"/>
  <c r="W473" i="40"/>
  <c r="S473" i="40"/>
  <c r="AR472" i="40"/>
  <c r="AA472" i="40"/>
  <c r="W472" i="40"/>
  <c r="S472" i="40"/>
  <c r="AR471" i="40"/>
  <c r="C471" i="40" s="1"/>
  <c r="AA471" i="40"/>
  <c r="W471" i="40"/>
  <c r="S471" i="40"/>
  <c r="AR470" i="40"/>
  <c r="B470" i="40" s="1"/>
  <c r="AA470" i="40"/>
  <c r="W470" i="40"/>
  <c r="S470" i="40"/>
  <c r="AR469" i="40"/>
  <c r="B469" i="40" s="1"/>
  <c r="AA469" i="40"/>
  <c r="W469" i="40"/>
  <c r="S469" i="40"/>
  <c r="C469" i="40"/>
  <c r="AR468" i="40"/>
  <c r="AR467" i="40"/>
  <c r="AR466" i="40"/>
  <c r="AR465" i="40"/>
  <c r="AR463" i="40"/>
  <c r="AR462" i="40"/>
  <c r="AR461" i="40"/>
  <c r="AR460" i="40"/>
  <c r="AR459" i="40"/>
  <c r="AR458" i="40"/>
  <c r="AR457" i="40"/>
  <c r="AR456" i="40"/>
  <c r="AR455" i="40"/>
  <c r="AR454" i="40"/>
  <c r="AR453" i="40"/>
  <c r="AR452" i="40"/>
  <c r="AR451" i="40"/>
  <c r="AR450" i="40"/>
  <c r="AR449" i="40"/>
  <c r="AR448" i="40"/>
  <c r="AR447" i="40"/>
  <c r="AR446" i="40"/>
  <c r="AR445" i="40"/>
  <c r="AR444" i="40"/>
  <c r="AR443" i="40"/>
  <c r="AR442" i="40"/>
  <c r="AR441" i="40"/>
  <c r="AR440" i="40"/>
  <c r="AR439" i="40"/>
  <c r="AR437" i="40"/>
  <c r="AR436"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8" i="40"/>
  <c r="AR387" i="40"/>
  <c r="AR386" i="40"/>
  <c r="AR385" i="40"/>
  <c r="AR384" i="40"/>
  <c r="AR383" i="40"/>
  <c r="AR382" i="40"/>
  <c r="AR381" i="40"/>
  <c r="AR380" i="40"/>
  <c r="AR379" i="40"/>
  <c r="AR378" i="40"/>
  <c r="AQ371" i="40"/>
  <c r="AT371" i="40" s="1"/>
  <c r="A371" i="40" s="1"/>
  <c r="U368" i="40"/>
  <c r="Y368" i="40"/>
  <c r="AC368" i="40"/>
  <c r="B368" i="40"/>
  <c r="V368" i="40"/>
  <c r="Z368" i="40"/>
  <c r="AD368" i="40"/>
  <c r="B363" i="40"/>
  <c r="V363" i="40"/>
  <c r="Z363" i="40"/>
  <c r="AD363" i="40"/>
  <c r="W363" i="40"/>
  <c r="AB363" i="40"/>
  <c r="S363" i="40"/>
  <c r="X363" i="40"/>
  <c r="AC363" i="40"/>
  <c r="AR363" i="40"/>
  <c r="C363" i="40" s="1"/>
  <c r="V359" i="40"/>
  <c r="Z359" i="40"/>
  <c r="AD359" i="40"/>
  <c r="W359" i="40"/>
  <c r="AB359" i="40"/>
  <c r="S359" i="40"/>
  <c r="X359" i="40"/>
  <c r="AC359" i="40"/>
  <c r="AR359" i="40"/>
  <c r="B359" i="40" s="1"/>
  <c r="V355" i="40"/>
  <c r="Z355" i="40"/>
  <c r="AD355" i="40"/>
  <c r="W355" i="40"/>
  <c r="AB355" i="40"/>
  <c r="S355" i="40"/>
  <c r="AQ355" i="40" s="1"/>
  <c r="AT355" i="40" s="1"/>
  <c r="A355" i="40" s="1"/>
  <c r="X355" i="40"/>
  <c r="AC355" i="40"/>
  <c r="AR355" i="40"/>
  <c r="B355" i="40" s="1"/>
  <c r="V350" i="40"/>
  <c r="Z350" i="40"/>
  <c r="AD350" i="40"/>
  <c r="U350" i="40"/>
  <c r="AA350" i="40"/>
  <c r="W350" i="40"/>
  <c r="AB350" i="40"/>
  <c r="S350" i="40"/>
  <c r="X350" i="40"/>
  <c r="AC350" i="40"/>
  <c r="AR350" i="40"/>
  <c r="B350" i="40" s="1"/>
  <c r="AR322" i="40"/>
  <c r="C322" i="40" s="1"/>
  <c r="AR315" i="40"/>
  <c r="C315" i="40" s="1"/>
  <c r="V293" i="40"/>
  <c r="Z293" i="40"/>
  <c r="AD293" i="40"/>
  <c r="S293" i="40"/>
  <c r="W293" i="40"/>
  <c r="AA293" i="40"/>
  <c r="AR293" i="40"/>
  <c r="B293" i="40" s="1"/>
  <c r="Y293" i="40"/>
  <c r="T293" i="40"/>
  <c r="AB293" i="40"/>
  <c r="X293" i="40"/>
  <c r="U293" i="40"/>
  <c r="B351" i="40"/>
  <c r="V351" i="40"/>
  <c r="Z351" i="40"/>
  <c r="AD351" i="40"/>
  <c r="V347" i="40"/>
  <c r="Z347" i="40"/>
  <c r="AD347" i="40"/>
  <c r="AQ335" i="40"/>
  <c r="AT335" i="40" s="1"/>
  <c r="A335" i="40" s="1"/>
  <c r="AR329" i="40"/>
  <c r="C329" i="40" s="1"/>
  <c r="AQ329" i="40"/>
  <c r="AT329" i="40" s="1"/>
  <c r="A329" i="40" s="1"/>
  <c r="AT312" i="40"/>
  <c r="A312" i="40" s="1"/>
  <c r="S283" i="40"/>
  <c r="W283" i="40"/>
  <c r="AA283" i="40"/>
  <c r="AR283" i="40"/>
  <c r="C283" i="40" s="1"/>
  <c r="U283" i="40"/>
  <c r="Y283" i="40"/>
  <c r="AC283" i="40"/>
  <c r="X283" i="40"/>
  <c r="Z283" i="40"/>
  <c r="AD283" i="40"/>
  <c r="B283" i="40"/>
  <c r="T283" i="40"/>
  <c r="AB283" i="40"/>
  <c r="S276" i="40"/>
  <c r="W276" i="40"/>
  <c r="AA276" i="40"/>
  <c r="AR276" i="40"/>
  <c r="C276" i="40" s="1"/>
  <c r="U276" i="40"/>
  <c r="Y276" i="40"/>
  <c r="AC276" i="40"/>
  <c r="X276" i="40"/>
  <c r="Z276" i="40"/>
  <c r="B276" i="40"/>
  <c r="T276" i="40"/>
  <c r="AB276" i="40"/>
  <c r="V276" i="40"/>
  <c r="V364" i="40"/>
  <c r="Z364" i="40"/>
  <c r="AD364" i="40"/>
  <c r="V360" i="40"/>
  <c r="Z360" i="40"/>
  <c r="AD360" i="40"/>
  <c r="V356" i="40"/>
  <c r="Z356" i="40"/>
  <c r="AD356" i="40"/>
  <c r="V352" i="40"/>
  <c r="Z352" i="40"/>
  <c r="AD352" i="40"/>
  <c r="AR351" i="40"/>
  <c r="AC351" i="40"/>
  <c r="X351" i="40"/>
  <c r="S351" i="40"/>
  <c r="C351" i="40"/>
  <c r="B348" i="40"/>
  <c r="V348" i="40"/>
  <c r="Z348" i="40"/>
  <c r="AD348" i="40"/>
  <c r="AR347" i="40"/>
  <c r="B347" i="40" s="1"/>
  <c r="AC347" i="40"/>
  <c r="X347" i="40"/>
  <c r="S347" i="40"/>
  <c r="C347" i="40"/>
  <c r="AR325" i="40"/>
  <c r="C325" i="40" s="1"/>
  <c r="AR323" i="40"/>
  <c r="C323" i="40" s="1"/>
  <c r="AR321" i="40"/>
  <c r="C321" i="40" s="1"/>
  <c r="AR320" i="40"/>
  <c r="C320" i="40" s="1"/>
  <c r="AR318" i="40"/>
  <c r="C318" i="40" s="1"/>
  <c r="AR316" i="40"/>
  <c r="C316" i="40" s="1"/>
  <c r="AR314" i="40"/>
  <c r="C314" i="40" s="1"/>
  <c r="AR312" i="40"/>
  <c r="AR311" i="40"/>
  <c r="C311" i="40" s="1"/>
  <c r="B325" i="40"/>
  <c r="B324" i="40"/>
  <c r="B323" i="40"/>
  <c r="B322" i="40"/>
  <c r="B321" i="40"/>
  <c r="B320" i="40"/>
  <c r="B319" i="40"/>
  <c r="B317" i="40"/>
  <c r="B316" i="40"/>
  <c r="B315" i="40"/>
  <c r="AT313" i="40"/>
  <c r="A313" i="40" s="1"/>
  <c r="AQ313" i="40"/>
  <c r="V303" i="40"/>
  <c r="Z303" i="40"/>
  <c r="AD303" i="40"/>
  <c r="S303" i="40"/>
  <c r="W303" i="40"/>
  <c r="AA303" i="40"/>
  <c r="AR303" i="40"/>
  <c r="B303" i="40" s="1"/>
  <c r="Y303" i="40"/>
  <c r="T303" i="40"/>
  <c r="AB303" i="40"/>
  <c r="X303" i="40"/>
  <c r="V299" i="40"/>
  <c r="Z299" i="40"/>
  <c r="AD299" i="40"/>
  <c r="S299" i="40"/>
  <c r="W299" i="40"/>
  <c r="AA299" i="40"/>
  <c r="AR299" i="40"/>
  <c r="B299" i="40" s="1"/>
  <c r="Y299" i="40"/>
  <c r="T299" i="40"/>
  <c r="AB299" i="40"/>
  <c r="X299" i="40"/>
  <c r="V295" i="40"/>
  <c r="Z295" i="40"/>
  <c r="AD295" i="40"/>
  <c r="S295" i="40"/>
  <c r="W295" i="40"/>
  <c r="AA295" i="40"/>
  <c r="AR295" i="40"/>
  <c r="B295" i="40" s="1"/>
  <c r="Y295" i="40"/>
  <c r="T295" i="40"/>
  <c r="AB295" i="40"/>
  <c r="X295" i="40"/>
  <c r="V291" i="40"/>
  <c r="Z291" i="40"/>
  <c r="AD291" i="40"/>
  <c r="S291" i="40"/>
  <c r="W291" i="40"/>
  <c r="AA291" i="40"/>
  <c r="AR291" i="40"/>
  <c r="B291" i="40" s="1"/>
  <c r="Y291" i="40"/>
  <c r="T291" i="40"/>
  <c r="AB291" i="40"/>
  <c r="X291" i="40"/>
  <c r="V283" i="40"/>
  <c r="S280" i="40"/>
  <c r="W280" i="40"/>
  <c r="AA280" i="40"/>
  <c r="AR280" i="40"/>
  <c r="B280" i="40" s="1"/>
  <c r="U280" i="40"/>
  <c r="Y280" i="40"/>
  <c r="AC280" i="40"/>
  <c r="Z280" i="40"/>
  <c r="T280" i="40"/>
  <c r="AB280" i="40"/>
  <c r="V280" i="40"/>
  <c r="AD280" i="40"/>
  <c r="AD276" i="40"/>
  <c r="B365" i="40"/>
  <c r="V365" i="40"/>
  <c r="Z365" i="40"/>
  <c r="AD365" i="40"/>
  <c r="AR364" i="40"/>
  <c r="B364" i="40" s="1"/>
  <c r="AC364" i="40"/>
  <c r="X364" i="40"/>
  <c r="S364" i="40"/>
  <c r="C364" i="40"/>
  <c r="V361" i="40"/>
  <c r="AQ361" i="40" s="1"/>
  <c r="AT361" i="40" s="1"/>
  <c r="A361" i="40" s="1"/>
  <c r="Z361" i="40"/>
  <c r="AD361" i="40"/>
  <c r="AR360" i="40"/>
  <c r="B360" i="40" s="1"/>
  <c r="AC360" i="40"/>
  <c r="X360" i="40"/>
  <c r="S360" i="40"/>
  <c r="AQ360" i="40" s="1"/>
  <c r="AT360" i="40" s="1"/>
  <c r="A360" i="40" s="1"/>
  <c r="C360" i="40"/>
  <c r="B357" i="40"/>
  <c r="V357" i="40"/>
  <c r="Z357" i="40"/>
  <c r="AQ357" i="40" s="1"/>
  <c r="AT357" i="40" s="1"/>
  <c r="A357" i="40" s="1"/>
  <c r="AD357" i="40"/>
  <c r="AR356" i="40"/>
  <c r="B356" i="40" s="1"/>
  <c r="AC356" i="40"/>
  <c r="X356" i="40"/>
  <c r="S356" i="40"/>
  <c r="C356" i="40"/>
  <c r="V353" i="40"/>
  <c r="AQ353" i="40" s="1"/>
  <c r="AT353" i="40" s="1"/>
  <c r="A353" i="40" s="1"/>
  <c r="Z353" i="40"/>
  <c r="AD353" i="40"/>
  <c r="AR352" i="40"/>
  <c r="B352" i="40" s="1"/>
  <c r="AC352" i="40"/>
  <c r="X352" i="40"/>
  <c r="S352" i="40"/>
  <c r="C352" i="40"/>
  <c r="AB351" i="40"/>
  <c r="W351" i="40"/>
  <c r="B349" i="40"/>
  <c r="V349" i="40"/>
  <c r="Z349" i="40"/>
  <c r="AQ349" i="40" s="1"/>
  <c r="AT349" i="40" s="1"/>
  <c r="A349" i="40" s="1"/>
  <c r="AD349" i="40"/>
  <c r="AR348" i="40"/>
  <c r="AC348" i="40"/>
  <c r="X348" i="40"/>
  <c r="S348" i="40"/>
  <c r="C348" i="40"/>
  <c r="AB347" i="40"/>
  <c r="W347" i="40"/>
  <c r="V345" i="40"/>
  <c r="AQ345" i="40" s="1"/>
  <c r="AT345" i="40" s="1"/>
  <c r="A345" i="40" s="1"/>
  <c r="Z345" i="40"/>
  <c r="AD345" i="40"/>
  <c r="AR344" i="40"/>
  <c r="C344" i="40" s="1"/>
  <c r="AR342" i="40"/>
  <c r="C342" i="40" s="1"/>
  <c r="AR340" i="40"/>
  <c r="C340" i="40" s="1"/>
  <c r="AR338" i="40"/>
  <c r="C338" i="40" s="1"/>
  <c r="AQ338" i="40"/>
  <c r="AT338" i="40" s="1"/>
  <c r="A338" i="40" s="1"/>
  <c r="AR336" i="40"/>
  <c r="C336" i="40" s="1"/>
  <c r="AR334" i="40"/>
  <c r="C334" i="40" s="1"/>
  <c r="AQ334" i="40"/>
  <c r="AT334" i="40" s="1"/>
  <c r="A334" i="40" s="1"/>
  <c r="AR332" i="40"/>
  <c r="C332" i="40" s="1"/>
  <c r="AR330" i="40"/>
  <c r="C330" i="40" s="1"/>
  <c r="AQ330" i="40"/>
  <c r="AT330" i="40" s="1"/>
  <c r="A330" i="40" s="1"/>
  <c r="AR328" i="40"/>
  <c r="C328" i="40" s="1"/>
  <c r="AR326" i="40"/>
  <c r="C326" i="40" s="1"/>
  <c r="U303" i="40"/>
  <c r="U299" i="40"/>
  <c r="U295" i="40"/>
  <c r="U291" i="40"/>
  <c r="X280" i="40"/>
  <c r="AD344" i="40"/>
  <c r="Z344" i="40"/>
  <c r="V344" i="40"/>
  <c r="AQ344" i="40" s="1"/>
  <c r="AT344" i="40" s="1"/>
  <c r="A344" i="40" s="1"/>
  <c r="B344" i="40"/>
  <c r="AD343" i="40"/>
  <c r="Z343" i="40"/>
  <c r="V343" i="40"/>
  <c r="AQ343" i="40" s="1"/>
  <c r="AT343" i="40" s="1"/>
  <c r="A343" i="40" s="1"/>
  <c r="B343" i="40"/>
  <c r="AD342" i="40"/>
  <c r="Z342" i="40"/>
  <c r="V342" i="40"/>
  <c r="AQ342" i="40" s="1"/>
  <c r="AT342" i="40" s="1"/>
  <c r="A342" i="40" s="1"/>
  <c r="B342" i="40"/>
  <c r="AD341" i="40"/>
  <c r="Z341" i="40"/>
  <c r="V341" i="40"/>
  <c r="AQ341" i="40" s="1"/>
  <c r="AT341" i="40" s="1"/>
  <c r="A341" i="40" s="1"/>
  <c r="B341" i="40"/>
  <c r="AD340" i="40"/>
  <c r="Z340" i="40"/>
  <c r="V340" i="40"/>
  <c r="AQ340" i="40" s="1"/>
  <c r="AT340" i="40" s="1"/>
  <c r="A340" i="40" s="1"/>
  <c r="B340" i="40"/>
  <c r="AD339" i="40"/>
  <c r="Z339" i="40"/>
  <c r="V339" i="40"/>
  <c r="AQ339" i="40" s="1"/>
  <c r="AT339" i="40" s="1"/>
  <c r="A339" i="40" s="1"/>
  <c r="AD338" i="40"/>
  <c r="Z338" i="40"/>
  <c r="V338" i="40"/>
  <c r="B338" i="40"/>
  <c r="AD337" i="40"/>
  <c r="Z337" i="40"/>
  <c r="V337" i="40"/>
  <c r="AQ337" i="40" s="1"/>
  <c r="AT337" i="40" s="1"/>
  <c r="A337" i="40" s="1"/>
  <c r="B337" i="40"/>
  <c r="AD336" i="40"/>
  <c r="Z336" i="40"/>
  <c r="AQ336" i="40" s="1"/>
  <c r="AT336" i="40" s="1"/>
  <c r="A336" i="40" s="1"/>
  <c r="V336" i="40"/>
  <c r="B336" i="40"/>
  <c r="AD335" i="40"/>
  <c r="Z335" i="40"/>
  <c r="V335" i="40"/>
  <c r="B335" i="40"/>
  <c r="AD334" i="40"/>
  <c r="Z334" i="40"/>
  <c r="V334" i="40"/>
  <c r="B334" i="40"/>
  <c r="AD333" i="40"/>
  <c r="Z333" i="40"/>
  <c r="V333" i="40"/>
  <c r="AQ333" i="40" s="1"/>
  <c r="AT333" i="40" s="1"/>
  <c r="A333" i="40" s="1"/>
  <c r="B333" i="40"/>
  <c r="AD332" i="40"/>
  <c r="Z332" i="40"/>
  <c r="AQ332" i="40" s="1"/>
  <c r="AT332" i="40" s="1"/>
  <c r="A332" i="40" s="1"/>
  <c r="V332" i="40"/>
  <c r="B332" i="40"/>
  <c r="AD331" i="40"/>
  <c r="Z331" i="40"/>
  <c r="AQ331" i="40" s="1"/>
  <c r="AT331" i="40" s="1"/>
  <c r="A331" i="40" s="1"/>
  <c r="V331" i="40"/>
  <c r="B331" i="40"/>
  <c r="AD330" i="40"/>
  <c r="Z330" i="40"/>
  <c r="V330" i="40"/>
  <c r="B330" i="40"/>
  <c r="AD329" i="40"/>
  <c r="Z329" i="40"/>
  <c r="V329" i="40"/>
  <c r="AD328" i="40"/>
  <c r="Z328" i="40"/>
  <c r="V328" i="40"/>
  <c r="AQ328" i="40" s="1"/>
  <c r="AT328" i="40" s="1"/>
  <c r="A328" i="40" s="1"/>
  <c r="AD327" i="40"/>
  <c r="Z327" i="40"/>
  <c r="V327" i="40"/>
  <c r="AQ327" i="40" s="1"/>
  <c r="AT327" i="40" s="1"/>
  <c r="A327" i="40" s="1"/>
  <c r="AD326" i="40"/>
  <c r="Z326" i="40"/>
  <c r="AQ326" i="40" s="1"/>
  <c r="AT326" i="40" s="1"/>
  <c r="A326" i="40" s="1"/>
  <c r="V326" i="40"/>
  <c r="AD325" i="40"/>
  <c r="Z325" i="40"/>
  <c r="V325" i="40"/>
  <c r="AQ325" i="40" s="1"/>
  <c r="AT325" i="40" s="1"/>
  <c r="A325" i="40" s="1"/>
  <c r="AD324" i="40"/>
  <c r="Z324" i="40"/>
  <c r="AQ324" i="40" s="1"/>
  <c r="AT324" i="40" s="1"/>
  <c r="A324" i="40" s="1"/>
  <c r="V324" i="40"/>
  <c r="AD323" i="40"/>
  <c r="Z323" i="40"/>
  <c r="V323" i="40"/>
  <c r="AQ323" i="40" s="1"/>
  <c r="AT323" i="40" s="1"/>
  <c r="A323" i="40" s="1"/>
  <c r="AD322" i="40"/>
  <c r="Z322" i="40"/>
  <c r="AQ322" i="40" s="1"/>
  <c r="AT322" i="40" s="1"/>
  <c r="A322" i="40" s="1"/>
  <c r="V322" i="40"/>
  <c r="AD321" i="40"/>
  <c r="Z321" i="40"/>
  <c r="V321" i="40"/>
  <c r="AQ321" i="40" s="1"/>
  <c r="AT321" i="40" s="1"/>
  <c r="A321" i="40" s="1"/>
  <c r="AD320" i="40"/>
  <c r="Z320" i="40"/>
  <c r="AQ320" i="40" s="1"/>
  <c r="AT320" i="40" s="1"/>
  <c r="A320" i="40" s="1"/>
  <c r="V320" i="40"/>
  <c r="AD319" i="40"/>
  <c r="Z319" i="40"/>
  <c r="V319" i="40"/>
  <c r="AQ319" i="40" s="1"/>
  <c r="AT319" i="40" s="1"/>
  <c r="A319" i="40" s="1"/>
  <c r="AD318" i="40"/>
  <c r="Z318" i="40"/>
  <c r="AQ318" i="40" s="1"/>
  <c r="AT318" i="40" s="1"/>
  <c r="A318" i="40" s="1"/>
  <c r="V318" i="40"/>
  <c r="AD317" i="40"/>
  <c r="Z317" i="40"/>
  <c r="V317" i="40"/>
  <c r="AQ317" i="40" s="1"/>
  <c r="AT317" i="40" s="1"/>
  <c r="A317" i="40" s="1"/>
  <c r="AD316" i="40"/>
  <c r="Z316" i="40"/>
  <c r="AQ316" i="40" s="1"/>
  <c r="AT316" i="40" s="1"/>
  <c r="A316" i="40" s="1"/>
  <c r="V316" i="40"/>
  <c r="AD315" i="40"/>
  <c r="Z315" i="40"/>
  <c r="V315" i="40"/>
  <c r="AQ315" i="40" s="1"/>
  <c r="AT315" i="40" s="1"/>
  <c r="A315" i="40" s="1"/>
  <c r="AD314" i="40"/>
  <c r="Z314" i="40"/>
  <c r="AQ314" i="40" s="1"/>
  <c r="AT314" i="40" s="1"/>
  <c r="A314" i="40" s="1"/>
  <c r="V314" i="40"/>
  <c r="B309" i="40"/>
  <c r="V309" i="40"/>
  <c r="Z309" i="40"/>
  <c r="AQ309" i="40" s="1"/>
  <c r="AT309" i="40" s="1"/>
  <c r="A309" i="40" s="1"/>
  <c r="AD309" i="40"/>
  <c r="AR308" i="40"/>
  <c r="B308" i="40" s="1"/>
  <c r="AC308" i="40"/>
  <c r="X308" i="40"/>
  <c r="S308" i="40"/>
  <c r="C308" i="40"/>
  <c r="AA306" i="40"/>
  <c r="T306" i="40"/>
  <c r="AB304" i="40"/>
  <c r="T304" i="40"/>
  <c r="AB302" i="40"/>
  <c r="T302" i="40"/>
  <c r="AB300" i="40"/>
  <c r="T300" i="40"/>
  <c r="AB298" i="40"/>
  <c r="T298" i="40"/>
  <c r="AB296" i="40"/>
  <c r="T296" i="40"/>
  <c r="AB294" i="40"/>
  <c r="T294" i="40"/>
  <c r="AB292" i="40"/>
  <c r="T292" i="40"/>
  <c r="AB290" i="40"/>
  <c r="T290" i="40"/>
  <c r="S279" i="40"/>
  <c r="W279" i="40"/>
  <c r="AA279" i="40"/>
  <c r="AR279" i="40"/>
  <c r="B279" i="40" s="1"/>
  <c r="U279" i="40"/>
  <c r="Y279" i="40"/>
  <c r="AC279" i="40"/>
  <c r="X279" i="40"/>
  <c r="Z279" i="40"/>
  <c r="S272" i="40"/>
  <c r="W272" i="40"/>
  <c r="AA272" i="40"/>
  <c r="AR272" i="40"/>
  <c r="C272" i="40" s="1"/>
  <c r="U272" i="40"/>
  <c r="Y272" i="40"/>
  <c r="AC272" i="40"/>
  <c r="X272" i="40"/>
  <c r="Z272" i="40"/>
  <c r="T272" i="40"/>
  <c r="AB272" i="40"/>
  <c r="S256" i="40"/>
  <c r="W256" i="40"/>
  <c r="AA256" i="40"/>
  <c r="AR256" i="40"/>
  <c r="B256" i="40" s="1"/>
  <c r="U256" i="40"/>
  <c r="Y256" i="40"/>
  <c r="AC256" i="40"/>
  <c r="X256" i="40"/>
  <c r="Z256" i="40"/>
  <c r="T256" i="40"/>
  <c r="AB256" i="40"/>
  <c r="S248" i="40"/>
  <c r="W248" i="40"/>
  <c r="AA248" i="40"/>
  <c r="AR248" i="40"/>
  <c r="C248" i="40" s="1"/>
  <c r="U248" i="40"/>
  <c r="Y248" i="40"/>
  <c r="AC248" i="40"/>
  <c r="X248" i="40"/>
  <c r="Z248" i="40"/>
  <c r="T248" i="40"/>
  <c r="AB248" i="40"/>
  <c r="S241" i="40"/>
  <c r="W241" i="40"/>
  <c r="AA241" i="40"/>
  <c r="AR241" i="40"/>
  <c r="C241" i="40" s="1"/>
  <c r="U241" i="40"/>
  <c r="Y241" i="40"/>
  <c r="AC241" i="40"/>
  <c r="B241" i="40"/>
  <c r="V241" i="40"/>
  <c r="Z241" i="40"/>
  <c r="AD241" i="40"/>
  <c r="AB241" i="40"/>
  <c r="T241" i="40"/>
  <c r="S260" i="40"/>
  <c r="W260" i="40"/>
  <c r="AA260" i="40"/>
  <c r="AR260" i="40"/>
  <c r="C260" i="40" s="1"/>
  <c r="U260" i="40"/>
  <c r="Y260" i="40"/>
  <c r="AC260" i="40"/>
  <c r="X260" i="40"/>
  <c r="Z260" i="40"/>
  <c r="B260" i="40"/>
  <c r="T260" i="40"/>
  <c r="AB260" i="40"/>
  <c r="S243" i="40"/>
  <c r="W243" i="40"/>
  <c r="AA243" i="40"/>
  <c r="AR243" i="40"/>
  <c r="C243" i="40" s="1"/>
  <c r="U243" i="40"/>
  <c r="Y243" i="40"/>
  <c r="AC243" i="40"/>
  <c r="B243" i="40"/>
  <c r="V243" i="40"/>
  <c r="Z243" i="40"/>
  <c r="AD243" i="40"/>
  <c r="AB243" i="40"/>
  <c r="T243" i="40"/>
  <c r="B311" i="40"/>
  <c r="AB309" i="40"/>
  <c r="W309" i="40"/>
  <c r="AA308" i="40"/>
  <c r="B307" i="40"/>
  <c r="V307" i="40"/>
  <c r="Z307" i="40"/>
  <c r="AD307" i="40"/>
  <c r="AR306" i="40"/>
  <c r="AC306" i="40"/>
  <c r="S287" i="40"/>
  <c r="W287" i="40"/>
  <c r="AA287" i="40"/>
  <c r="AR287" i="40"/>
  <c r="B287" i="40" s="1"/>
  <c r="U287" i="40"/>
  <c r="Y287" i="40"/>
  <c r="X287" i="40"/>
  <c r="AD287" i="40"/>
  <c r="Z287" i="40"/>
  <c r="S284" i="40"/>
  <c r="W284" i="40"/>
  <c r="AA284" i="40"/>
  <c r="AR284" i="40"/>
  <c r="C284" i="40" s="1"/>
  <c r="U284" i="40"/>
  <c r="Y284" i="40"/>
  <c r="AC284" i="40"/>
  <c r="Z284" i="40"/>
  <c r="T284" i="40"/>
  <c r="AB284" i="40"/>
  <c r="AD279" i="40"/>
  <c r="S264" i="40"/>
  <c r="W264" i="40"/>
  <c r="AA264" i="40"/>
  <c r="AR264" i="40"/>
  <c r="C264" i="40" s="1"/>
  <c r="U264" i="40"/>
  <c r="Y264" i="40"/>
  <c r="AC264" i="40"/>
  <c r="X264" i="40"/>
  <c r="Z264" i="40"/>
  <c r="T264" i="40"/>
  <c r="AB264" i="40"/>
  <c r="V260" i="40"/>
  <c r="S244" i="40"/>
  <c r="W244" i="40"/>
  <c r="AA244" i="40"/>
  <c r="AR244" i="40"/>
  <c r="B244" i="40" s="1"/>
  <c r="U244" i="40"/>
  <c r="Y244" i="40"/>
  <c r="AC244" i="40"/>
  <c r="X244" i="40"/>
  <c r="Z244" i="40"/>
  <c r="T244" i="40"/>
  <c r="AB244" i="40"/>
  <c r="X243" i="40"/>
  <c r="V308" i="40"/>
  <c r="Z308" i="40"/>
  <c r="AD308" i="40"/>
  <c r="AR307" i="40"/>
  <c r="C307" i="40" s="1"/>
  <c r="AQ307" i="40"/>
  <c r="AT307" i="40" s="1"/>
  <c r="A307" i="40" s="1"/>
  <c r="B306" i="40"/>
  <c r="V306" i="40"/>
  <c r="Z306" i="40"/>
  <c r="AD306" i="40"/>
  <c r="C306" i="40"/>
  <c r="S306" i="40"/>
  <c r="W306" i="40"/>
  <c r="V304" i="40"/>
  <c r="Z304" i="40"/>
  <c r="AD304" i="40"/>
  <c r="S304" i="40"/>
  <c r="W304" i="40"/>
  <c r="AA304" i="40"/>
  <c r="AR304" i="40"/>
  <c r="B304" i="40" s="1"/>
  <c r="V302" i="40"/>
  <c r="Z302" i="40"/>
  <c r="AD302" i="40"/>
  <c r="S302" i="40"/>
  <c r="W302" i="40"/>
  <c r="AA302" i="40"/>
  <c r="AR302" i="40"/>
  <c r="B302" i="40" s="1"/>
  <c r="V300" i="40"/>
  <c r="Z300" i="40"/>
  <c r="AD300" i="40"/>
  <c r="S300" i="40"/>
  <c r="W300" i="40"/>
  <c r="AA300" i="40"/>
  <c r="AR300" i="40"/>
  <c r="B300" i="40" s="1"/>
  <c r="V298" i="40"/>
  <c r="Z298" i="40"/>
  <c r="AD298" i="40"/>
  <c r="S298" i="40"/>
  <c r="AQ298" i="40" s="1"/>
  <c r="AT298" i="40" s="1"/>
  <c r="A298" i="40" s="1"/>
  <c r="W298" i="40"/>
  <c r="AA298" i="40"/>
  <c r="AR298" i="40"/>
  <c r="B298" i="40" s="1"/>
  <c r="V296" i="40"/>
  <c r="Z296" i="40"/>
  <c r="AD296" i="40"/>
  <c r="S296" i="40"/>
  <c r="W296" i="40"/>
  <c r="AA296" i="40"/>
  <c r="AR296" i="40"/>
  <c r="B296" i="40" s="1"/>
  <c r="V294" i="40"/>
  <c r="Z294" i="40"/>
  <c r="AD294" i="40"/>
  <c r="S294" i="40"/>
  <c r="W294" i="40"/>
  <c r="AA294" i="40"/>
  <c r="AR294" i="40"/>
  <c r="B294" i="40" s="1"/>
  <c r="V292" i="40"/>
  <c r="Z292" i="40"/>
  <c r="AD292" i="40"/>
  <c r="S292" i="40"/>
  <c r="W292" i="40"/>
  <c r="AA292" i="40"/>
  <c r="AR292" i="40"/>
  <c r="B292" i="40" s="1"/>
  <c r="V290" i="40"/>
  <c r="Z290" i="40"/>
  <c r="AD290" i="40"/>
  <c r="S290" i="40"/>
  <c r="AQ290" i="40" s="1"/>
  <c r="AT290" i="40" s="1"/>
  <c r="A290" i="40" s="1"/>
  <c r="W290" i="40"/>
  <c r="AA290" i="40"/>
  <c r="AR290" i="40"/>
  <c r="B290" i="40" s="1"/>
  <c r="AB279" i="40"/>
  <c r="S268" i="40"/>
  <c r="W268" i="40"/>
  <c r="AA268" i="40"/>
  <c r="AR268" i="40"/>
  <c r="C268" i="40" s="1"/>
  <c r="U268" i="40"/>
  <c r="Y268" i="40"/>
  <c r="AC268" i="40"/>
  <c r="X268" i="40"/>
  <c r="Z268" i="40"/>
  <c r="B268" i="40"/>
  <c r="T268" i="40"/>
  <c r="AB268" i="40"/>
  <c r="V264" i="40"/>
  <c r="S252" i="40"/>
  <c r="W252" i="40"/>
  <c r="AA252" i="40"/>
  <c r="AR252" i="40"/>
  <c r="C252" i="40" s="1"/>
  <c r="U252" i="40"/>
  <c r="Y252" i="40"/>
  <c r="AC252" i="40"/>
  <c r="X252" i="40"/>
  <c r="Z252" i="40"/>
  <c r="B252" i="40"/>
  <c r="T252" i="40"/>
  <c r="AB252" i="40"/>
  <c r="V244" i="40"/>
  <c r="S239" i="40"/>
  <c r="W239" i="40"/>
  <c r="AA239" i="40"/>
  <c r="AR239" i="40"/>
  <c r="C239" i="40" s="1"/>
  <c r="U239" i="40"/>
  <c r="Y239" i="40"/>
  <c r="AC239" i="40"/>
  <c r="V239" i="40"/>
  <c r="Z239" i="40"/>
  <c r="AD239" i="40"/>
  <c r="AB239" i="40"/>
  <c r="T239" i="40"/>
  <c r="S285" i="40"/>
  <c r="W285" i="40"/>
  <c r="AA285" i="40"/>
  <c r="AR285" i="40"/>
  <c r="C285" i="40" s="1"/>
  <c r="U285" i="40"/>
  <c r="Y285" i="40"/>
  <c r="AC285" i="40"/>
  <c r="S281" i="40"/>
  <c r="W281" i="40"/>
  <c r="AA281" i="40"/>
  <c r="AR281" i="40"/>
  <c r="C281" i="40" s="1"/>
  <c r="U281" i="40"/>
  <c r="Y281" i="40"/>
  <c r="AC281" i="40"/>
  <c r="S277" i="40"/>
  <c r="W277" i="40"/>
  <c r="AA277" i="40"/>
  <c r="AR277" i="40"/>
  <c r="C277" i="40" s="1"/>
  <c r="U277" i="40"/>
  <c r="Y277" i="40"/>
  <c r="AC277" i="40"/>
  <c r="Z275" i="40"/>
  <c r="S273" i="40"/>
  <c r="W273" i="40"/>
  <c r="AA273" i="40"/>
  <c r="AR273" i="40"/>
  <c r="B273" i="40" s="1"/>
  <c r="U273" i="40"/>
  <c r="Y273" i="40"/>
  <c r="AC273" i="40"/>
  <c r="Z271" i="40"/>
  <c r="S269" i="40"/>
  <c r="W269" i="40"/>
  <c r="AA269" i="40"/>
  <c r="AR269" i="40"/>
  <c r="C269" i="40" s="1"/>
  <c r="U269" i="40"/>
  <c r="Y269" i="40"/>
  <c r="AC269" i="40"/>
  <c r="Z267" i="40"/>
  <c r="S265" i="40"/>
  <c r="W265" i="40"/>
  <c r="AA265" i="40"/>
  <c r="AR265" i="40"/>
  <c r="B265" i="40" s="1"/>
  <c r="U265" i="40"/>
  <c r="Y265" i="40"/>
  <c r="AC265" i="40"/>
  <c r="Z263" i="40"/>
  <c r="S261" i="40"/>
  <c r="W261" i="40"/>
  <c r="AA261" i="40"/>
  <c r="AR261" i="40"/>
  <c r="C261" i="40" s="1"/>
  <c r="U261" i="40"/>
  <c r="Y261" i="40"/>
  <c r="AC261" i="40"/>
  <c r="Z259" i="40"/>
  <c r="S257" i="40"/>
  <c r="W257" i="40"/>
  <c r="AA257" i="40"/>
  <c r="AR257" i="40"/>
  <c r="B257" i="40" s="1"/>
  <c r="U257" i="40"/>
  <c r="Y257" i="40"/>
  <c r="AC257" i="40"/>
  <c r="S253" i="40"/>
  <c r="W253" i="40"/>
  <c r="AA253" i="40"/>
  <c r="AR253" i="40"/>
  <c r="C253" i="40" s="1"/>
  <c r="U253" i="40"/>
  <c r="Y253" i="40"/>
  <c r="AC253" i="40"/>
  <c r="S249" i="40"/>
  <c r="W249" i="40"/>
  <c r="AA249" i="40"/>
  <c r="AR249" i="40"/>
  <c r="C249" i="40" s="1"/>
  <c r="U249" i="40"/>
  <c r="Y249" i="40"/>
  <c r="AC249" i="40"/>
  <c r="S245" i="40"/>
  <c r="W245" i="40"/>
  <c r="AA245" i="40"/>
  <c r="AR245" i="40"/>
  <c r="C245" i="40" s="1"/>
  <c r="U245" i="40"/>
  <c r="Y245" i="40"/>
  <c r="AC245" i="40"/>
  <c r="S216" i="40"/>
  <c r="W216" i="40"/>
  <c r="AA216" i="40"/>
  <c r="AR216" i="40"/>
  <c r="C216" i="40" s="1"/>
  <c r="V216" i="40"/>
  <c r="AB216" i="40"/>
  <c r="X216" i="40"/>
  <c r="AC216" i="40"/>
  <c r="B216" i="40"/>
  <c r="T216" i="40"/>
  <c r="AD216" i="40"/>
  <c r="Y216" i="40"/>
  <c r="Z216" i="40"/>
  <c r="S288" i="40"/>
  <c r="W288" i="40"/>
  <c r="AA288" i="40"/>
  <c r="AR288" i="40"/>
  <c r="B288" i="40" s="1"/>
  <c r="S286" i="40"/>
  <c r="W286" i="40"/>
  <c r="AA286" i="40"/>
  <c r="AR286" i="40"/>
  <c r="B286" i="40" s="1"/>
  <c r="U286" i="40"/>
  <c r="Y286" i="40"/>
  <c r="AC286" i="40"/>
  <c r="AB285" i="40"/>
  <c r="T285" i="40"/>
  <c r="B285" i="40"/>
  <c r="S282" i="40"/>
  <c r="W282" i="40"/>
  <c r="AA282" i="40"/>
  <c r="AR282" i="40"/>
  <c r="B282" i="40" s="1"/>
  <c r="U282" i="40"/>
  <c r="Y282" i="40"/>
  <c r="AC282" i="40"/>
  <c r="AB281" i="40"/>
  <c r="T281" i="40"/>
  <c r="S278" i="40"/>
  <c r="W278" i="40"/>
  <c r="AA278" i="40"/>
  <c r="AR278" i="40"/>
  <c r="B278" i="40" s="1"/>
  <c r="U278" i="40"/>
  <c r="Y278" i="40"/>
  <c r="AC278" i="40"/>
  <c r="AB277" i="40"/>
  <c r="T277" i="40"/>
  <c r="B277" i="40"/>
  <c r="S274" i="40"/>
  <c r="W274" i="40"/>
  <c r="AA274" i="40"/>
  <c r="AR274" i="40"/>
  <c r="B274" i="40" s="1"/>
  <c r="U274" i="40"/>
  <c r="Y274" i="40"/>
  <c r="AC274" i="40"/>
  <c r="AB273" i="40"/>
  <c r="T273" i="40"/>
  <c r="S270" i="40"/>
  <c r="W270" i="40"/>
  <c r="AA270" i="40"/>
  <c r="AR270" i="40"/>
  <c r="B270" i="40" s="1"/>
  <c r="U270" i="40"/>
  <c r="Y270" i="40"/>
  <c r="AC270" i="40"/>
  <c r="AB269" i="40"/>
  <c r="T269" i="40"/>
  <c r="B269" i="40"/>
  <c r="S266" i="40"/>
  <c r="W266" i="40"/>
  <c r="AA266" i="40"/>
  <c r="AR266" i="40"/>
  <c r="B266" i="40" s="1"/>
  <c r="U266" i="40"/>
  <c r="Y266" i="40"/>
  <c r="AC266" i="40"/>
  <c r="AB265" i="40"/>
  <c r="T265" i="40"/>
  <c r="S262" i="40"/>
  <c r="W262" i="40"/>
  <c r="AA262" i="40"/>
  <c r="AR262" i="40"/>
  <c r="B262" i="40" s="1"/>
  <c r="U262" i="40"/>
  <c r="Y262" i="40"/>
  <c r="AC262" i="40"/>
  <c r="AB261" i="40"/>
  <c r="T261" i="40"/>
  <c r="B261" i="40"/>
  <c r="S258" i="40"/>
  <c r="W258" i="40"/>
  <c r="AA258" i="40"/>
  <c r="AR258" i="40"/>
  <c r="B258" i="40" s="1"/>
  <c r="U258" i="40"/>
  <c r="Y258" i="40"/>
  <c r="AC258" i="40"/>
  <c r="AB257" i="40"/>
  <c r="T257" i="40"/>
  <c r="S254" i="40"/>
  <c r="W254" i="40"/>
  <c r="AA254" i="40"/>
  <c r="AR254" i="40"/>
  <c r="B254" i="40" s="1"/>
  <c r="U254" i="40"/>
  <c r="Y254" i="40"/>
  <c r="AC254" i="40"/>
  <c r="AB253" i="40"/>
  <c r="T253" i="40"/>
  <c r="B253" i="40"/>
  <c r="S250" i="40"/>
  <c r="W250" i="40"/>
  <c r="AA250" i="40"/>
  <c r="AR250" i="40"/>
  <c r="C250" i="40" s="1"/>
  <c r="U250" i="40"/>
  <c r="Y250" i="40"/>
  <c r="AC250" i="40"/>
  <c r="AB249" i="40"/>
  <c r="T249" i="40"/>
  <c r="S246" i="40"/>
  <c r="W246" i="40"/>
  <c r="AA246" i="40"/>
  <c r="AR246" i="40"/>
  <c r="B246" i="40" s="1"/>
  <c r="U246" i="40"/>
  <c r="Y246" i="40"/>
  <c r="AC246" i="40"/>
  <c r="AB245" i="40"/>
  <c r="T245" i="40"/>
  <c r="B245" i="40"/>
  <c r="S242" i="40"/>
  <c r="W242" i="40"/>
  <c r="AA242" i="40"/>
  <c r="AR242" i="40"/>
  <c r="C242" i="40" s="1"/>
  <c r="U242" i="40"/>
  <c r="Y242" i="40"/>
  <c r="AC242" i="40"/>
  <c r="B242" i="40"/>
  <c r="V242" i="40"/>
  <c r="Z242" i="40"/>
  <c r="AD242" i="40"/>
  <c r="S240" i="40"/>
  <c r="W240" i="40"/>
  <c r="AA240" i="40"/>
  <c r="AR240" i="40"/>
  <c r="C240" i="40" s="1"/>
  <c r="U240" i="40"/>
  <c r="Y240" i="40"/>
  <c r="AC240" i="40"/>
  <c r="B240" i="40"/>
  <c r="V240" i="40"/>
  <c r="Z240" i="40"/>
  <c r="AD240" i="40"/>
  <c r="S235" i="40"/>
  <c r="W235" i="40"/>
  <c r="AA235" i="40"/>
  <c r="AR235" i="40"/>
  <c r="C235" i="40" s="1"/>
  <c r="B235" i="40"/>
  <c r="T235" i="40"/>
  <c r="Y235" i="40"/>
  <c r="AD235" i="40"/>
  <c r="V235" i="40"/>
  <c r="AB235" i="40"/>
  <c r="X235" i="40"/>
  <c r="AC235" i="40"/>
  <c r="U216" i="40"/>
  <c r="S212" i="40"/>
  <c r="W212" i="40"/>
  <c r="AA212" i="40"/>
  <c r="AR212" i="40"/>
  <c r="B212" i="40" s="1"/>
  <c r="V212" i="40"/>
  <c r="AB212" i="40"/>
  <c r="X212" i="40"/>
  <c r="AC212" i="40"/>
  <c r="T212" i="40"/>
  <c r="AD212" i="40"/>
  <c r="Y212" i="40"/>
  <c r="Z212" i="40"/>
  <c r="S275" i="40"/>
  <c r="W275" i="40"/>
  <c r="AA275" i="40"/>
  <c r="AR275" i="40"/>
  <c r="B275" i="40" s="1"/>
  <c r="U275" i="40"/>
  <c r="Y275" i="40"/>
  <c r="AC275" i="40"/>
  <c r="S271" i="40"/>
  <c r="W271" i="40"/>
  <c r="AA271" i="40"/>
  <c r="AR271" i="40"/>
  <c r="B271" i="40" s="1"/>
  <c r="U271" i="40"/>
  <c r="Y271" i="40"/>
  <c r="AC271" i="40"/>
  <c r="S267" i="40"/>
  <c r="W267" i="40"/>
  <c r="AA267" i="40"/>
  <c r="AR267" i="40"/>
  <c r="B267" i="40" s="1"/>
  <c r="U267" i="40"/>
  <c r="Y267" i="40"/>
  <c r="AC267" i="40"/>
  <c r="S263" i="40"/>
  <c r="W263" i="40"/>
  <c r="AA263" i="40"/>
  <c r="AR263" i="40"/>
  <c r="B263" i="40" s="1"/>
  <c r="U263" i="40"/>
  <c r="Y263" i="40"/>
  <c r="AC263" i="40"/>
  <c r="S259" i="40"/>
  <c r="W259" i="40"/>
  <c r="AA259" i="40"/>
  <c r="AR259" i="40"/>
  <c r="B259" i="40" s="1"/>
  <c r="U259" i="40"/>
  <c r="Y259" i="40"/>
  <c r="AC259" i="40"/>
  <c r="S255" i="40"/>
  <c r="W255" i="40"/>
  <c r="AA255" i="40"/>
  <c r="AR255" i="40"/>
  <c r="B255" i="40" s="1"/>
  <c r="U255" i="40"/>
  <c r="Y255" i="40"/>
  <c r="AC255" i="40"/>
  <c r="Z253" i="40"/>
  <c r="S251" i="40"/>
  <c r="W251" i="40"/>
  <c r="AA251" i="40"/>
  <c r="AR251" i="40"/>
  <c r="B251" i="40" s="1"/>
  <c r="U251" i="40"/>
  <c r="Y251" i="40"/>
  <c r="AC251" i="40"/>
  <c r="AB250" i="40"/>
  <c r="T250" i="40"/>
  <c r="B250" i="40"/>
  <c r="Z249" i="40"/>
  <c r="S247" i="40"/>
  <c r="W247" i="40"/>
  <c r="AA247" i="40"/>
  <c r="AR247" i="40"/>
  <c r="B247" i="40" s="1"/>
  <c r="U247" i="40"/>
  <c r="Y247" i="40"/>
  <c r="AC247" i="40"/>
  <c r="AB246" i="40"/>
  <c r="T246" i="40"/>
  <c r="Z245" i="40"/>
  <c r="T242" i="40"/>
  <c r="T240" i="40"/>
  <c r="U235" i="40"/>
  <c r="U212" i="40"/>
  <c r="S231" i="40"/>
  <c r="AQ231" i="40" s="1"/>
  <c r="AT231" i="40" s="1"/>
  <c r="A231" i="40" s="1"/>
  <c r="W231" i="40"/>
  <c r="AA231" i="40"/>
  <c r="AR231" i="40"/>
  <c r="C231" i="40" s="1"/>
  <c r="B231" i="40"/>
  <c r="T231" i="40"/>
  <c r="Y231" i="40"/>
  <c r="AD231" i="40"/>
  <c r="V231" i="40"/>
  <c r="AB231" i="40"/>
  <c r="X231" i="40"/>
  <c r="AC231" i="40"/>
  <c r="S227" i="40"/>
  <c r="W227" i="40"/>
  <c r="AA227" i="40"/>
  <c r="AR227" i="40"/>
  <c r="C227" i="40" s="1"/>
  <c r="T227" i="40"/>
  <c r="Y227" i="40"/>
  <c r="AD227" i="40"/>
  <c r="V227" i="40"/>
  <c r="AB227" i="40"/>
  <c r="X227" i="40"/>
  <c r="AC227" i="40"/>
  <c r="S223" i="40"/>
  <c r="W223" i="40"/>
  <c r="AA223" i="40"/>
  <c r="AR223" i="40"/>
  <c r="C223" i="40" s="1"/>
  <c r="B223" i="40"/>
  <c r="T223" i="40"/>
  <c r="Y223" i="40"/>
  <c r="AD223" i="40"/>
  <c r="V223" i="40"/>
  <c r="AB223" i="40"/>
  <c r="X223" i="40"/>
  <c r="AC223" i="40"/>
  <c r="S237" i="40"/>
  <c r="W237" i="40"/>
  <c r="AA237" i="40"/>
  <c r="AR237" i="40"/>
  <c r="C237" i="40" s="1"/>
  <c r="S233" i="40"/>
  <c r="W233" i="40"/>
  <c r="AA233" i="40"/>
  <c r="AR233" i="40"/>
  <c r="C233" i="40" s="1"/>
  <c r="S229" i="40"/>
  <c r="W229" i="40"/>
  <c r="AA229" i="40"/>
  <c r="AR229" i="40"/>
  <c r="C229" i="40" s="1"/>
  <c r="S225" i="40"/>
  <c r="W225" i="40"/>
  <c r="AA225" i="40"/>
  <c r="AR225" i="40"/>
  <c r="C225" i="40" s="1"/>
  <c r="S222" i="40"/>
  <c r="W222" i="40"/>
  <c r="AA222" i="40"/>
  <c r="AR222" i="40"/>
  <c r="C222" i="40" s="1"/>
  <c r="B222" i="40"/>
  <c r="T222" i="40"/>
  <c r="S221" i="40"/>
  <c r="W221" i="40"/>
  <c r="AA221" i="40"/>
  <c r="AR221" i="40"/>
  <c r="B221" i="40" s="1"/>
  <c r="X221" i="40"/>
  <c r="AC221" i="40"/>
  <c r="S220" i="40"/>
  <c r="W220" i="40"/>
  <c r="AA220" i="40"/>
  <c r="AR220" i="40"/>
  <c r="C220" i="40" s="1"/>
  <c r="V220" i="40"/>
  <c r="AB220" i="40"/>
  <c r="S238" i="40"/>
  <c r="W238" i="40"/>
  <c r="AA238" i="40"/>
  <c r="AR238" i="40"/>
  <c r="B238" i="40" s="1"/>
  <c r="AD237" i="40"/>
  <c r="Y237" i="40"/>
  <c r="T237" i="40"/>
  <c r="B237" i="40"/>
  <c r="AC236" i="40"/>
  <c r="S234" i="40"/>
  <c r="W234" i="40"/>
  <c r="AA234" i="40"/>
  <c r="AR234" i="40"/>
  <c r="B234" i="40" s="1"/>
  <c r="AD233" i="40"/>
  <c r="Y233" i="40"/>
  <c r="T233" i="40"/>
  <c r="B233" i="40"/>
  <c r="AC232" i="40"/>
  <c r="S230" i="40"/>
  <c r="W230" i="40"/>
  <c r="AA230" i="40"/>
  <c r="AR230" i="40"/>
  <c r="B230" i="40" s="1"/>
  <c r="AD229" i="40"/>
  <c r="Y229" i="40"/>
  <c r="T229" i="40"/>
  <c r="B229" i="40"/>
  <c r="AC228" i="40"/>
  <c r="S226" i="40"/>
  <c r="W226" i="40"/>
  <c r="AA226" i="40"/>
  <c r="AR226" i="40"/>
  <c r="B226" i="40" s="1"/>
  <c r="AD225" i="40"/>
  <c r="Y225" i="40"/>
  <c r="T225" i="40"/>
  <c r="B225" i="40"/>
  <c r="AC224" i="40"/>
  <c r="Z222" i="40"/>
  <c r="U222" i="40"/>
  <c r="Z221" i="40"/>
  <c r="T221" i="40"/>
  <c r="Z220" i="40"/>
  <c r="T220" i="40"/>
  <c r="B220" i="40"/>
  <c r="S217" i="40"/>
  <c r="W217" i="40"/>
  <c r="AA217" i="40"/>
  <c r="AR217" i="40"/>
  <c r="C217" i="40" s="1"/>
  <c r="X217" i="40"/>
  <c r="AC217" i="40"/>
  <c r="B217" i="40"/>
  <c r="T217" i="40"/>
  <c r="Y217" i="40"/>
  <c r="AD217" i="40"/>
  <c r="S213" i="40"/>
  <c r="W213" i="40"/>
  <c r="AA213" i="40"/>
  <c r="AR213" i="40"/>
  <c r="B213" i="40" s="1"/>
  <c r="X213" i="40"/>
  <c r="AC213" i="40"/>
  <c r="T213" i="40"/>
  <c r="Y213" i="40"/>
  <c r="AD213" i="40"/>
  <c r="S207" i="40"/>
  <c r="W207" i="40"/>
  <c r="AA207" i="40"/>
  <c r="AR207" i="40"/>
  <c r="C207" i="40" s="1"/>
  <c r="B207" i="40"/>
  <c r="T207" i="40"/>
  <c r="Y207" i="40"/>
  <c r="AD207" i="40"/>
  <c r="X207" i="40"/>
  <c r="AC207" i="40"/>
  <c r="AB207" i="40"/>
  <c r="U207" i="40"/>
  <c r="S178" i="40"/>
  <c r="W178" i="40"/>
  <c r="AA178" i="40"/>
  <c r="AR178" i="40"/>
  <c r="C178" i="40" s="1"/>
  <c r="X178" i="40"/>
  <c r="AC178" i="40"/>
  <c r="V178" i="40"/>
  <c r="AB178" i="40"/>
  <c r="Y178" i="40"/>
  <c r="Z178" i="40"/>
  <c r="B178" i="40"/>
  <c r="T178" i="40"/>
  <c r="AD178" i="40"/>
  <c r="AB237" i="40"/>
  <c r="V237" i="40"/>
  <c r="S236" i="40"/>
  <c r="W236" i="40"/>
  <c r="AA236" i="40"/>
  <c r="AR236" i="40"/>
  <c r="B236" i="40" s="1"/>
  <c r="AB233" i="40"/>
  <c r="V233" i="40"/>
  <c r="S232" i="40"/>
  <c r="W232" i="40"/>
  <c r="AA232" i="40"/>
  <c r="AR232" i="40"/>
  <c r="B232" i="40" s="1"/>
  <c r="AC230" i="40"/>
  <c r="X230" i="40"/>
  <c r="AB229" i="40"/>
  <c r="V229" i="40"/>
  <c r="S228" i="40"/>
  <c r="W228" i="40"/>
  <c r="AA228" i="40"/>
  <c r="AR228" i="40"/>
  <c r="B228" i="40" s="1"/>
  <c r="AC226" i="40"/>
  <c r="X226" i="40"/>
  <c r="AB225" i="40"/>
  <c r="V225" i="40"/>
  <c r="S224" i="40"/>
  <c r="W224" i="40"/>
  <c r="AA224" i="40"/>
  <c r="AR224" i="40"/>
  <c r="B224" i="40" s="1"/>
  <c r="AC222" i="40"/>
  <c r="X222" i="40"/>
  <c r="AD221" i="40"/>
  <c r="V221" i="40"/>
  <c r="AD220" i="40"/>
  <c r="X220" i="40"/>
  <c r="AB217" i="40"/>
  <c r="AB213" i="40"/>
  <c r="S194" i="40"/>
  <c r="W194" i="40"/>
  <c r="AA194" i="40"/>
  <c r="AR194" i="40"/>
  <c r="B194" i="40" s="1"/>
  <c r="X194" i="40"/>
  <c r="AC194" i="40"/>
  <c r="V194" i="40"/>
  <c r="AB194" i="40"/>
  <c r="Y194" i="40"/>
  <c r="Z194" i="40"/>
  <c r="T194" i="40"/>
  <c r="AD194" i="40"/>
  <c r="S191" i="40"/>
  <c r="W191" i="40"/>
  <c r="AA191" i="40"/>
  <c r="AR191" i="40"/>
  <c r="B191" i="40" s="1"/>
  <c r="T191" i="40"/>
  <c r="Y191" i="40"/>
  <c r="AD191" i="40"/>
  <c r="X191" i="40"/>
  <c r="AC191" i="40"/>
  <c r="Z191" i="40"/>
  <c r="AB191" i="40"/>
  <c r="U191" i="40"/>
  <c r="U178" i="40"/>
  <c r="S218" i="40"/>
  <c r="W218" i="40"/>
  <c r="AA218" i="40"/>
  <c r="AR218" i="40"/>
  <c r="C218" i="40" s="1"/>
  <c r="S214" i="40"/>
  <c r="W214" i="40"/>
  <c r="AA214" i="40"/>
  <c r="AR214" i="40"/>
  <c r="B214" i="40" s="1"/>
  <c r="S210" i="40"/>
  <c r="W210" i="40"/>
  <c r="AA210" i="40"/>
  <c r="AR210" i="40"/>
  <c r="C210" i="40" s="1"/>
  <c r="S206" i="40"/>
  <c r="W206" i="40"/>
  <c r="AA206" i="40"/>
  <c r="AR206" i="40"/>
  <c r="C206" i="40" s="1"/>
  <c r="X206" i="40"/>
  <c r="AC206" i="40"/>
  <c r="V206" i="40"/>
  <c r="AB206" i="40"/>
  <c r="S203" i="40"/>
  <c r="W203" i="40"/>
  <c r="AA203" i="40"/>
  <c r="AR203" i="40"/>
  <c r="C203" i="40" s="1"/>
  <c r="B203" i="40"/>
  <c r="T203" i="40"/>
  <c r="Y203" i="40"/>
  <c r="AD203" i="40"/>
  <c r="X203" i="40"/>
  <c r="AC203" i="40"/>
  <c r="Z198" i="40"/>
  <c r="AB195" i="40"/>
  <c r="S190" i="40"/>
  <c r="W190" i="40"/>
  <c r="AA190" i="40"/>
  <c r="AR190" i="40"/>
  <c r="B190" i="40" s="1"/>
  <c r="X190" i="40"/>
  <c r="AC190" i="40"/>
  <c r="V190" i="40"/>
  <c r="AB190" i="40"/>
  <c r="S187" i="40"/>
  <c r="W187" i="40"/>
  <c r="AA187" i="40"/>
  <c r="AR187" i="40"/>
  <c r="C187" i="40" s="1"/>
  <c r="B187" i="40"/>
  <c r="T187" i="40"/>
  <c r="Y187" i="40"/>
  <c r="AD187" i="40"/>
  <c r="X187" i="40"/>
  <c r="AC187" i="40"/>
  <c r="Z182" i="40"/>
  <c r="S219" i="40"/>
  <c r="W219" i="40"/>
  <c r="AA219" i="40"/>
  <c r="AR219" i="40"/>
  <c r="B219" i="40" s="1"/>
  <c r="AD218" i="40"/>
  <c r="Y218" i="40"/>
  <c r="T218" i="40"/>
  <c r="B218" i="40"/>
  <c r="S215" i="40"/>
  <c r="W215" i="40"/>
  <c r="AA215" i="40"/>
  <c r="AR215" i="40"/>
  <c r="B215" i="40" s="1"/>
  <c r="AD214" i="40"/>
  <c r="Y214" i="40"/>
  <c r="T214" i="40"/>
  <c r="S211" i="40"/>
  <c r="W211" i="40"/>
  <c r="AA211" i="40"/>
  <c r="AR211" i="40"/>
  <c r="B211" i="40" s="1"/>
  <c r="AD210" i="40"/>
  <c r="Y210" i="40"/>
  <c r="T210" i="40"/>
  <c r="B210" i="40"/>
  <c r="S209" i="40"/>
  <c r="W209" i="40"/>
  <c r="AA209" i="40"/>
  <c r="AR209" i="40"/>
  <c r="B209" i="40" s="1"/>
  <c r="V209" i="40"/>
  <c r="AB209" i="40"/>
  <c r="AD206" i="40"/>
  <c r="T206" i="40"/>
  <c r="B206" i="40"/>
  <c r="U203" i="40"/>
  <c r="S202" i="40"/>
  <c r="W202" i="40"/>
  <c r="AA202" i="40"/>
  <c r="AR202" i="40"/>
  <c r="B202" i="40" s="1"/>
  <c r="X202" i="40"/>
  <c r="AC202" i="40"/>
  <c r="V202" i="40"/>
  <c r="AB202" i="40"/>
  <c r="S199" i="40"/>
  <c r="W199" i="40"/>
  <c r="AA199" i="40"/>
  <c r="AR199" i="40"/>
  <c r="C199" i="40" s="1"/>
  <c r="B199" i="40"/>
  <c r="T199" i="40"/>
  <c r="Y199" i="40"/>
  <c r="AD199" i="40"/>
  <c r="X199" i="40"/>
  <c r="AC199" i="40"/>
  <c r="AD190" i="40"/>
  <c r="T190" i="40"/>
  <c r="U187" i="40"/>
  <c r="S186" i="40"/>
  <c r="W186" i="40"/>
  <c r="AA186" i="40"/>
  <c r="AR186" i="40"/>
  <c r="B186" i="40" s="1"/>
  <c r="X186" i="40"/>
  <c r="AC186" i="40"/>
  <c r="V186" i="40"/>
  <c r="AB186" i="40"/>
  <c r="S183" i="40"/>
  <c r="W183" i="40"/>
  <c r="AA183" i="40"/>
  <c r="AR183" i="40"/>
  <c r="C183" i="40" s="1"/>
  <c r="B183" i="40"/>
  <c r="T183" i="40"/>
  <c r="Y183" i="40"/>
  <c r="AD183" i="40"/>
  <c r="X183" i="40"/>
  <c r="AC183" i="40"/>
  <c r="S198" i="40"/>
  <c r="W198" i="40"/>
  <c r="AA198" i="40"/>
  <c r="AR198" i="40"/>
  <c r="B198" i="40" s="1"/>
  <c r="X198" i="40"/>
  <c r="AC198" i="40"/>
  <c r="V198" i="40"/>
  <c r="AB198" i="40"/>
  <c r="S195" i="40"/>
  <c r="W195" i="40"/>
  <c r="AA195" i="40"/>
  <c r="AR195" i="40"/>
  <c r="C195" i="40" s="1"/>
  <c r="T195" i="40"/>
  <c r="Y195" i="40"/>
  <c r="AD195" i="40"/>
  <c r="X195" i="40"/>
  <c r="AC195" i="40"/>
  <c r="S182" i="40"/>
  <c r="W182" i="40"/>
  <c r="AA182" i="40"/>
  <c r="AR182" i="40"/>
  <c r="B182" i="40" s="1"/>
  <c r="X182" i="40"/>
  <c r="AC182" i="40"/>
  <c r="V182" i="40"/>
  <c r="AB182" i="40"/>
  <c r="S179" i="40"/>
  <c r="W179" i="40"/>
  <c r="AA179" i="40"/>
  <c r="AR179" i="40"/>
  <c r="B179" i="40" s="1"/>
  <c r="T179" i="40"/>
  <c r="Y179" i="40"/>
  <c r="AD179" i="40"/>
  <c r="X179" i="40"/>
  <c r="AC179" i="40"/>
  <c r="S109" i="40"/>
  <c r="W109" i="40"/>
  <c r="AA109" i="40"/>
  <c r="AR109" i="40"/>
  <c r="C109" i="40" s="1"/>
  <c r="T109" i="40"/>
  <c r="Y109" i="40"/>
  <c r="AD109" i="40"/>
  <c r="V109" i="40"/>
  <c r="AB109" i="40"/>
  <c r="X109" i="40"/>
  <c r="AC109" i="40"/>
  <c r="U109" i="40"/>
  <c r="S205" i="40"/>
  <c r="W205" i="40"/>
  <c r="AA205" i="40"/>
  <c r="AR205" i="40"/>
  <c r="B205" i="40" s="1"/>
  <c r="S201" i="40"/>
  <c r="W201" i="40"/>
  <c r="AA201" i="40"/>
  <c r="AR201" i="40"/>
  <c r="B201" i="40" s="1"/>
  <c r="S197" i="40"/>
  <c r="W197" i="40"/>
  <c r="AA197" i="40"/>
  <c r="AR197" i="40"/>
  <c r="B197" i="40" s="1"/>
  <c r="S193" i="40"/>
  <c r="W193" i="40"/>
  <c r="AA193" i="40"/>
  <c r="AR193" i="40"/>
  <c r="B193" i="40" s="1"/>
  <c r="S189" i="40"/>
  <c r="W189" i="40"/>
  <c r="AA189" i="40"/>
  <c r="AR189" i="40"/>
  <c r="B189" i="40" s="1"/>
  <c r="S185" i="40"/>
  <c r="W185" i="40"/>
  <c r="AA185" i="40"/>
  <c r="AR185" i="40"/>
  <c r="B185" i="40" s="1"/>
  <c r="S181" i="40"/>
  <c r="W181" i="40"/>
  <c r="AA181" i="40"/>
  <c r="AR181" i="40"/>
  <c r="B181" i="40" s="1"/>
  <c r="S113" i="40"/>
  <c r="W113" i="40"/>
  <c r="AA113" i="40"/>
  <c r="AR113" i="40"/>
  <c r="C113" i="40" s="1"/>
  <c r="B113" i="40"/>
  <c r="T113" i="40"/>
  <c r="Y113" i="40"/>
  <c r="AD113" i="40"/>
  <c r="V113" i="40"/>
  <c r="AB113" i="40"/>
  <c r="X113" i="40"/>
  <c r="AC113" i="40"/>
  <c r="S98" i="40"/>
  <c r="W98" i="40"/>
  <c r="AA98" i="40"/>
  <c r="AR98" i="40"/>
  <c r="C98" i="40" s="1"/>
  <c r="B98" i="40"/>
  <c r="T98" i="40"/>
  <c r="Y98" i="40"/>
  <c r="AD98" i="40"/>
  <c r="U98" i="40"/>
  <c r="AB98" i="40"/>
  <c r="X98" i="40"/>
  <c r="Z98" i="40"/>
  <c r="S93" i="40"/>
  <c r="W93" i="40"/>
  <c r="AA93" i="40"/>
  <c r="AR93" i="40"/>
  <c r="C93" i="40" s="1"/>
  <c r="X93" i="40"/>
  <c r="AC93" i="40"/>
  <c r="V93" i="40"/>
  <c r="AB93" i="40"/>
  <c r="B93" i="40"/>
  <c r="T93" i="40"/>
  <c r="AD93" i="40"/>
  <c r="Y93" i="40"/>
  <c r="Z93" i="40"/>
  <c r="S90" i="40"/>
  <c r="W90" i="40"/>
  <c r="AA90" i="40"/>
  <c r="AR90" i="40"/>
  <c r="C90" i="40" s="1"/>
  <c r="B90" i="40"/>
  <c r="T90" i="40"/>
  <c r="Y90" i="40"/>
  <c r="AD90" i="40"/>
  <c r="X90" i="40"/>
  <c r="AC90" i="40"/>
  <c r="U90" i="40"/>
  <c r="Z90" i="40"/>
  <c r="AB90" i="40"/>
  <c r="S121" i="40"/>
  <c r="W121" i="40"/>
  <c r="AA121" i="40"/>
  <c r="AR121" i="40"/>
  <c r="C121" i="40" s="1"/>
  <c r="B121" i="40"/>
  <c r="T121" i="40"/>
  <c r="Y121" i="40"/>
  <c r="AD121" i="40"/>
  <c r="V121" i="40"/>
  <c r="AB121" i="40"/>
  <c r="X121" i="40"/>
  <c r="AC121" i="40"/>
  <c r="S105" i="40"/>
  <c r="W105" i="40"/>
  <c r="AA105" i="40"/>
  <c r="AR105" i="40"/>
  <c r="C105" i="40" s="1"/>
  <c r="B105" i="40"/>
  <c r="T105" i="40"/>
  <c r="Y105" i="40"/>
  <c r="AD105" i="40"/>
  <c r="V105" i="40"/>
  <c r="AB105" i="40"/>
  <c r="X105" i="40"/>
  <c r="AC105" i="40"/>
  <c r="U93" i="40"/>
  <c r="V90" i="40"/>
  <c r="S77" i="40"/>
  <c r="AQ77" i="40" s="1"/>
  <c r="AT77" i="40" s="1"/>
  <c r="A77" i="40" s="1"/>
  <c r="W77" i="40"/>
  <c r="AA77" i="40"/>
  <c r="AR77" i="40"/>
  <c r="C77" i="40" s="1"/>
  <c r="X77" i="40"/>
  <c r="AC77" i="40"/>
  <c r="AR45" i="40"/>
  <c r="AR48" i="40"/>
  <c r="AR49" i="40"/>
  <c r="V77" i="40"/>
  <c r="AB77" i="40"/>
  <c r="B77" i="40"/>
  <c r="T77" i="40"/>
  <c r="AD77" i="40"/>
  <c r="Y77" i="40"/>
  <c r="Z77" i="40"/>
  <c r="AR66" i="40"/>
  <c r="S208" i="40"/>
  <c r="W208" i="40"/>
  <c r="AA208" i="40"/>
  <c r="AR208" i="40"/>
  <c r="B208" i="40" s="1"/>
  <c r="AB205" i="40"/>
  <c r="V205" i="40"/>
  <c r="S204" i="40"/>
  <c r="W204" i="40"/>
  <c r="AA204" i="40"/>
  <c r="AR204" i="40"/>
  <c r="B204" i="40" s="1"/>
  <c r="AB201" i="40"/>
  <c r="V201" i="40"/>
  <c r="S200" i="40"/>
  <c r="W200" i="40"/>
  <c r="AA200" i="40"/>
  <c r="AR200" i="40"/>
  <c r="B200" i="40" s="1"/>
  <c r="AB197" i="40"/>
  <c r="V197" i="40"/>
  <c r="S196" i="40"/>
  <c r="AQ196" i="40" s="1"/>
  <c r="AT196" i="40" s="1"/>
  <c r="A196" i="40" s="1"/>
  <c r="W196" i="40"/>
  <c r="AA196" i="40"/>
  <c r="AR196" i="40"/>
  <c r="B196" i="40" s="1"/>
  <c r="AB193" i="40"/>
  <c r="V193" i="40"/>
  <c r="S192" i="40"/>
  <c r="W192" i="40"/>
  <c r="AA192" i="40"/>
  <c r="AR192" i="40"/>
  <c r="B192" i="40" s="1"/>
  <c r="AB189" i="40"/>
  <c r="V189" i="40"/>
  <c r="S188" i="40"/>
  <c r="W188" i="40"/>
  <c r="AA188" i="40"/>
  <c r="AR188" i="40"/>
  <c r="B188" i="40" s="1"/>
  <c r="AB185" i="40"/>
  <c r="V185" i="40"/>
  <c r="S184" i="40"/>
  <c r="W184" i="40"/>
  <c r="AA184" i="40"/>
  <c r="AR184" i="40"/>
  <c r="B184" i="40" s="1"/>
  <c r="AB181" i="40"/>
  <c r="V181" i="40"/>
  <c r="S180" i="40"/>
  <c r="AQ180" i="40" s="1"/>
  <c r="AT180" i="40" s="1"/>
  <c r="A180" i="40" s="1"/>
  <c r="W180" i="40"/>
  <c r="AA180" i="40"/>
  <c r="AR180" i="40"/>
  <c r="B180" i="40" s="1"/>
  <c r="U121" i="40"/>
  <c r="S117" i="40"/>
  <c r="W117" i="40"/>
  <c r="AA117" i="40"/>
  <c r="AR117" i="40"/>
  <c r="C117" i="40" s="1"/>
  <c r="T117" i="40"/>
  <c r="Y117" i="40"/>
  <c r="AD117" i="40"/>
  <c r="V117" i="40"/>
  <c r="AB117" i="40"/>
  <c r="X117" i="40"/>
  <c r="AC117" i="40"/>
  <c r="U105" i="40"/>
  <c r="S101" i="40"/>
  <c r="W101" i="40"/>
  <c r="AA101" i="40"/>
  <c r="AR101" i="40"/>
  <c r="C101" i="40" s="1"/>
  <c r="B101" i="40"/>
  <c r="T101" i="40"/>
  <c r="Y101" i="40"/>
  <c r="AD101" i="40"/>
  <c r="V101" i="40"/>
  <c r="AB101" i="40"/>
  <c r="X101" i="40"/>
  <c r="AC101" i="40"/>
  <c r="U77" i="40"/>
  <c r="C75" i="40"/>
  <c r="AR50" i="40"/>
  <c r="S123" i="40"/>
  <c r="W123" i="40"/>
  <c r="AA123" i="40"/>
  <c r="AR123" i="40"/>
  <c r="B123" i="40" s="1"/>
  <c r="AD122" i="40"/>
  <c r="Y122" i="40"/>
  <c r="T122" i="40"/>
  <c r="S119" i="40"/>
  <c r="W119" i="40"/>
  <c r="AA119" i="40"/>
  <c r="AR119" i="40"/>
  <c r="C119" i="40" s="1"/>
  <c r="AD118" i="40"/>
  <c r="Y118" i="40"/>
  <c r="T118" i="40"/>
  <c r="S115" i="40"/>
  <c r="W115" i="40"/>
  <c r="AA115" i="40"/>
  <c r="AR115" i="40"/>
  <c r="C115" i="40" s="1"/>
  <c r="AD114" i="40"/>
  <c r="Y114" i="40"/>
  <c r="T114" i="40"/>
  <c r="S111" i="40"/>
  <c r="W111" i="40"/>
  <c r="AA111" i="40"/>
  <c r="AR111" i="40"/>
  <c r="C111" i="40" s="1"/>
  <c r="AD110" i="40"/>
  <c r="Y110" i="40"/>
  <c r="T110" i="40"/>
  <c r="S107" i="40"/>
  <c r="W107" i="40"/>
  <c r="AA107" i="40"/>
  <c r="AR107" i="40"/>
  <c r="B107" i="40" s="1"/>
  <c r="AD106" i="40"/>
  <c r="Y106" i="40"/>
  <c r="T106" i="40"/>
  <c r="S103" i="40"/>
  <c r="W103" i="40"/>
  <c r="AA103" i="40"/>
  <c r="AR103" i="40"/>
  <c r="C103" i="40" s="1"/>
  <c r="AD102" i="40"/>
  <c r="Y102" i="40"/>
  <c r="T102" i="40"/>
  <c r="AD89" i="40"/>
  <c r="T89" i="40"/>
  <c r="U86" i="40"/>
  <c r="S85" i="40"/>
  <c r="W85" i="40"/>
  <c r="AA85" i="40"/>
  <c r="AR85" i="40"/>
  <c r="B85" i="40" s="1"/>
  <c r="X85" i="40"/>
  <c r="AC85" i="40"/>
  <c r="V85" i="40"/>
  <c r="AB85" i="40"/>
  <c r="S82" i="40"/>
  <c r="W82" i="40"/>
  <c r="AA82" i="40"/>
  <c r="AR82" i="40"/>
  <c r="C82" i="40" s="1"/>
  <c r="B82" i="40"/>
  <c r="T82" i="40"/>
  <c r="Y82" i="40"/>
  <c r="AD82" i="40"/>
  <c r="X82" i="40"/>
  <c r="AC82" i="40"/>
  <c r="AR177" i="40"/>
  <c r="B177" i="40" s="1"/>
  <c r="AA177" i="40"/>
  <c r="W177" i="40"/>
  <c r="S177" i="40"/>
  <c r="AR176" i="40"/>
  <c r="B176" i="40" s="1"/>
  <c r="AA176" i="40"/>
  <c r="W176" i="40"/>
  <c r="S176" i="40"/>
  <c r="AR175" i="40"/>
  <c r="B175" i="40" s="1"/>
  <c r="AA175" i="40"/>
  <c r="W175" i="40"/>
  <c r="S175" i="40"/>
  <c r="AR174" i="40"/>
  <c r="B174" i="40" s="1"/>
  <c r="AA174" i="40"/>
  <c r="W174" i="40"/>
  <c r="S174" i="40"/>
  <c r="AR173" i="40"/>
  <c r="B173" i="40" s="1"/>
  <c r="AA173" i="40"/>
  <c r="W173" i="40"/>
  <c r="S173" i="40"/>
  <c r="AR172" i="40"/>
  <c r="B172" i="40" s="1"/>
  <c r="AA172" i="40"/>
  <c r="W172" i="40"/>
  <c r="S172" i="40"/>
  <c r="AR171" i="40"/>
  <c r="B171" i="40" s="1"/>
  <c r="AA171" i="40"/>
  <c r="W171" i="40"/>
  <c r="S171" i="40"/>
  <c r="AR170" i="40"/>
  <c r="B170" i="40" s="1"/>
  <c r="AA170" i="40"/>
  <c r="W170" i="40"/>
  <c r="S170" i="40"/>
  <c r="AR169" i="40"/>
  <c r="B169" i="40" s="1"/>
  <c r="AA169" i="40"/>
  <c r="W169" i="40"/>
  <c r="S169" i="40"/>
  <c r="AR168" i="40"/>
  <c r="B168" i="40" s="1"/>
  <c r="AA168" i="40"/>
  <c r="W168" i="40"/>
  <c r="S168" i="40"/>
  <c r="AR167" i="40"/>
  <c r="B167" i="40" s="1"/>
  <c r="AA167" i="40"/>
  <c r="W167" i="40"/>
  <c r="S167" i="40"/>
  <c r="AR166" i="40"/>
  <c r="B166" i="40" s="1"/>
  <c r="AA166" i="40"/>
  <c r="W166" i="40"/>
  <c r="S166" i="40"/>
  <c r="AR165" i="40"/>
  <c r="B165" i="40" s="1"/>
  <c r="AA165" i="40"/>
  <c r="W165" i="40"/>
  <c r="S165" i="40"/>
  <c r="AR164" i="40"/>
  <c r="B164" i="40" s="1"/>
  <c r="AA164" i="40"/>
  <c r="W164" i="40"/>
  <c r="S164" i="40"/>
  <c r="AR163" i="40"/>
  <c r="B163" i="40" s="1"/>
  <c r="AA163" i="40"/>
  <c r="W163" i="40"/>
  <c r="S163" i="40"/>
  <c r="AR162" i="40"/>
  <c r="B162" i="40" s="1"/>
  <c r="AA162" i="40"/>
  <c r="W162" i="40"/>
  <c r="S162" i="40"/>
  <c r="AR161" i="40"/>
  <c r="B161" i="40" s="1"/>
  <c r="AA161" i="40"/>
  <c r="W161" i="40"/>
  <c r="S161" i="40"/>
  <c r="AR160" i="40"/>
  <c r="B160" i="40" s="1"/>
  <c r="AA160" i="40"/>
  <c r="W160" i="40"/>
  <c r="S160" i="40"/>
  <c r="AR159" i="40"/>
  <c r="B159" i="40" s="1"/>
  <c r="AA159" i="40"/>
  <c r="W159" i="40"/>
  <c r="S159" i="40"/>
  <c r="AR158" i="40"/>
  <c r="B158" i="40" s="1"/>
  <c r="AA158" i="40"/>
  <c r="W158" i="40"/>
  <c r="S158" i="40"/>
  <c r="AR157" i="40"/>
  <c r="B157" i="40" s="1"/>
  <c r="AA157" i="40"/>
  <c r="W157" i="40"/>
  <c r="S157" i="40"/>
  <c r="AR156" i="40"/>
  <c r="B156" i="40" s="1"/>
  <c r="AA156" i="40"/>
  <c r="W156" i="40"/>
  <c r="S156" i="40"/>
  <c r="AR155" i="40"/>
  <c r="B155" i="40" s="1"/>
  <c r="AA155" i="40"/>
  <c r="W155" i="40"/>
  <c r="S155" i="40"/>
  <c r="AR154" i="40"/>
  <c r="B154" i="40" s="1"/>
  <c r="AA154" i="40"/>
  <c r="W154" i="40"/>
  <c r="S154" i="40"/>
  <c r="AR153" i="40"/>
  <c r="B153" i="40" s="1"/>
  <c r="AA153" i="40"/>
  <c r="W153" i="40"/>
  <c r="S153" i="40"/>
  <c r="AR152" i="40"/>
  <c r="B152" i="40" s="1"/>
  <c r="AA152" i="40"/>
  <c r="W152" i="40"/>
  <c r="S152" i="40"/>
  <c r="AR151" i="40"/>
  <c r="B151" i="40" s="1"/>
  <c r="AA151" i="40"/>
  <c r="W151" i="40"/>
  <c r="S151" i="40"/>
  <c r="AR150" i="40"/>
  <c r="B150" i="40" s="1"/>
  <c r="AA150" i="40"/>
  <c r="W150" i="40"/>
  <c r="S150" i="40"/>
  <c r="AR149" i="40"/>
  <c r="B149" i="40" s="1"/>
  <c r="AA149" i="40"/>
  <c r="W149" i="40"/>
  <c r="S149" i="40"/>
  <c r="AR148" i="40"/>
  <c r="B148" i="40" s="1"/>
  <c r="AA148" i="40"/>
  <c r="W148" i="40"/>
  <c r="S148" i="40"/>
  <c r="AR147" i="40"/>
  <c r="B147" i="40" s="1"/>
  <c r="AA147" i="40"/>
  <c r="W147" i="40"/>
  <c r="S147" i="40"/>
  <c r="AR146" i="40"/>
  <c r="B146" i="40" s="1"/>
  <c r="AA146" i="40"/>
  <c r="W146" i="40"/>
  <c r="S146" i="40"/>
  <c r="AR145" i="40"/>
  <c r="B145" i="40" s="1"/>
  <c r="AA145" i="40"/>
  <c r="W145" i="40"/>
  <c r="S145" i="40"/>
  <c r="AR144" i="40"/>
  <c r="B144" i="40" s="1"/>
  <c r="AA144" i="40"/>
  <c r="W144" i="40"/>
  <c r="S144" i="40"/>
  <c r="AR143" i="40"/>
  <c r="B143" i="40" s="1"/>
  <c r="AA143" i="40"/>
  <c r="W143" i="40"/>
  <c r="S143" i="40"/>
  <c r="AR142" i="40"/>
  <c r="B142" i="40" s="1"/>
  <c r="AA142" i="40"/>
  <c r="W142" i="40"/>
  <c r="S142" i="40"/>
  <c r="AR141" i="40"/>
  <c r="B141" i="40" s="1"/>
  <c r="AA141" i="40"/>
  <c r="W141" i="40"/>
  <c r="S141" i="40"/>
  <c r="AR140" i="40"/>
  <c r="B140" i="40" s="1"/>
  <c r="AA140" i="40"/>
  <c r="W140" i="40"/>
  <c r="S140" i="40"/>
  <c r="AR139" i="40"/>
  <c r="B139" i="40" s="1"/>
  <c r="AA139" i="40"/>
  <c r="W139" i="40"/>
  <c r="S139" i="40"/>
  <c r="AR138" i="40"/>
  <c r="B138" i="40" s="1"/>
  <c r="AA138" i="40"/>
  <c r="W138" i="40"/>
  <c r="S138" i="40"/>
  <c r="AR137" i="40"/>
  <c r="B137" i="40" s="1"/>
  <c r="AA137" i="40"/>
  <c r="W137" i="40"/>
  <c r="S137" i="40"/>
  <c r="AR136" i="40"/>
  <c r="B136" i="40" s="1"/>
  <c r="AA136" i="40"/>
  <c r="W136" i="40"/>
  <c r="S136" i="40"/>
  <c r="AR135" i="40"/>
  <c r="B135" i="40" s="1"/>
  <c r="AA135" i="40"/>
  <c r="W135" i="40"/>
  <c r="S135" i="40"/>
  <c r="AR134" i="40"/>
  <c r="B134" i="40" s="1"/>
  <c r="AA134" i="40"/>
  <c r="W134" i="40"/>
  <c r="S134" i="40"/>
  <c r="AR133" i="40"/>
  <c r="B133" i="40" s="1"/>
  <c r="AA133" i="40"/>
  <c r="W133" i="40"/>
  <c r="S133" i="40"/>
  <c r="AR132" i="40"/>
  <c r="B132" i="40" s="1"/>
  <c r="AA132" i="40"/>
  <c r="W132" i="40"/>
  <c r="S132" i="40"/>
  <c r="AR131" i="40"/>
  <c r="B131" i="40" s="1"/>
  <c r="AA131" i="40"/>
  <c r="W131" i="40"/>
  <c r="S131" i="40"/>
  <c r="AR130" i="40"/>
  <c r="B130" i="40" s="1"/>
  <c r="AA130" i="40"/>
  <c r="W130" i="40"/>
  <c r="S130" i="40"/>
  <c r="AR129" i="40"/>
  <c r="B129" i="40" s="1"/>
  <c r="AA129" i="40"/>
  <c r="W129" i="40"/>
  <c r="S129" i="40"/>
  <c r="AR128" i="40"/>
  <c r="B128" i="40" s="1"/>
  <c r="AA128" i="40"/>
  <c r="W128" i="40"/>
  <c r="S128" i="40"/>
  <c r="AR127" i="40"/>
  <c r="B127" i="40" s="1"/>
  <c r="AA127" i="40"/>
  <c r="W127" i="40"/>
  <c r="S127" i="40"/>
  <c r="AR126" i="40"/>
  <c r="B126" i="40" s="1"/>
  <c r="AA126" i="40"/>
  <c r="W126" i="40"/>
  <c r="S126" i="40"/>
  <c r="AR125" i="40"/>
  <c r="B125" i="40" s="1"/>
  <c r="AA125" i="40"/>
  <c r="W125" i="40"/>
  <c r="S125" i="40"/>
  <c r="AR124" i="40"/>
  <c r="B124" i="40" s="1"/>
  <c r="AA124" i="40"/>
  <c r="W124" i="40"/>
  <c r="S124" i="40"/>
  <c r="AD123" i="40"/>
  <c r="Y123" i="40"/>
  <c r="T123" i="40"/>
  <c r="AC122" i="40"/>
  <c r="S120" i="40"/>
  <c r="W120" i="40"/>
  <c r="AA120" i="40"/>
  <c r="AR120" i="40"/>
  <c r="B120" i="40" s="1"/>
  <c r="AD119" i="40"/>
  <c r="Y119" i="40"/>
  <c r="T119" i="40"/>
  <c r="B119" i="40"/>
  <c r="AC118" i="40"/>
  <c r="S116" i="40"/>
  <c r="AQ116" i="40" s="1"/>
  <c r="AT116" i="40" s="1"/>
  <c r="A116" i="40" s="1"/>
  <c r="W116" i="40"/>
  <c r="AA116" i="40"/>
  <c r="AR116" i="40"/>
  <c r="B116" i="40" s="1"/>
  <c r="AD115" i="40"/>
  <c r="Y115" i="40"/>
  <c r="T115" i="40"/>
  <c r="AC114" i="40"/>
  <c r="S112" i="40"/>
  <c r="W112" i="40"/>
  <c r="AA112" i="40"/>
  <c r="AR112" i="40"/>
  <c r="B112" i="40" s="1"/>
  <c r="AD111" i="40"/>
  <c r="Y111" i="40"/>
  <c r="T111" i="40"/>
  <c r="B111" i="40"/>
  <c r="AC110" i="40"/>
  <c r="S108" i="40"/>
  <c r="AQ108" i="40" s="1"/>
  <c r="AT108" i="40" s="1"/>
  <c r="A108" i="40" s="1"/>
  <c r="W108" i="40"/>
  <c r="AA108" i="40"/>
  <c r="AR108" i="40"/>
  <c r="B108" i="40" s="1"/>
  <c r="AD107" i="40"/>
  <c r="Y107" i="40"/>
  <c r="T107" i="40"/>
  <c r="AC106" i="40"/>
  <c r="S104" i="40"/>
  <c r="W104" i="40"/>
  <c r="AA104" i="40"/>
  <c r="AR104" i="40"/>
  <c r="B104" i="40" s="1"/>
  <c r="AD103" i="40"/>
  <c r="Y103" i="40"/>
  <c r="T103" i="40"/>
  <c r="B103" i="40"/>
  <c r="AC102" i="40"/>
  <c r="S100" i="40"/>
  <c r="AQ100" i="40" s="1"/>
  <c r="AT100" i="40" s="1"/>
  <c r="A100" i="40" s="1"/>
  <c r="W100" i="40"/>
  <c r="AA100" i="40"/>
  <c r="AR100" i="40"/>
  <c r="B100" i="40" s="1"/>
  <c r="S97" i="40"/>
  <c r="W97" i="40"/>
  <c r="AA97" i="40"/>
  <c r="AR97" i="40"/>
  <c r="B97" i="40" s="1"/>
  <c r="X97" i="40"/>
  <c r="AC97" i="40"/>
  <c r="V97" i="40"/>
  <c r="C94" i="40"/>
  <c r="S94" i="40"/>
  <c r="W94" i="40"/>
  <c r="AA94" i="40"/>
  <c r="AR94" i="40"/>
  <c r="B94" i="40" s="1"/>
  <c r="T94" i="40"/>
  <c r="Y94" i="40"/>
  <c r="AD94" i="40"/>
  <c r="X94" i="40"/>
  <c r="AC94" i="40"/>
  <c r="AD85" i="40"/>
  <c r="T85" i="40"/>
  <c r="U82" i="40"/>
  <c r="S81" i="40"/>
  <c r="W81" i="40"/>
  <c r="AA81" i="40"/>
  <c r="AR81" i="40"/>
  <c r="B81" i="40" s="1"/>
  <c r="X81" i="40"/>
  <c r="AC81" i="40"/>
  <c r="V81" i="40"/>
  <c r="AB81" i="40"/>
  <c r="S78" i="40"/>
  <c r="W78" i="40"/>
  <c r="AA78" i="40"/>
  <c r="AR78" i="40"/>
  <c r="C78" i="40" s="1"/>
  <c r="T78" i="40"/>
  <c r="Y78" i="40"/>
  <c r="AD78" i="40"/>
  <c r="X78" i="40"/>
  <c r="AC78" i="40"/>
  <c r="S122" i="40"/>
  <c r="W122" i="40"/>
  <c r="AA122" i="40"/>
  <c r="AR122" i="40"/>
  <c r="B122" i="40" s="1"/>
  <c r="S118" i="40"/>
  <c r="W118" i="40"/>
  <c r="AA118" i="40"/>
  <c r="AR118" i="40"/>
  <c r="B118" i="40" s="1"/>
  <c r="S114" i="40"/>
  <c r="W114" i="40"/>
  <c r="AA114" i="40"/>
  <c r="AR114" i="40"/>
  <c r="B114" i="40" s="1"/>
  <c r="S110" i="40"/>
  <c r="AQ110" i="40" s="1"/>
  <c r="AT110" i="40" s="1"/>
  <c r="A110" i="40" s="1"/>
  <c r="W110" i="40"/>
  <c r="AA110" i="40"/>
  <c r="AR110" i="40"/>
  <c r="B110" i="40" s="1"/>
  <c r="S106" i="40"/>
  <c r="W106" i="40"/>
  <c r="AA106" i="40"/>
  <c r="AR106" i="40"/>
  <c r="B106" i="40" s="1"/>
  <c r="S102" i="40"/>
  <c r="W102" i="40"/>
  <c r="AA102" i="40"/>
  <c r="AR102" i="40"/>
  <c r="B102" i="40" s="1"/>
  <c r="S89" i="40"/>
  <c r="W89" i="40"/>
  <c r="AA89" i="40"/>
  <c r="AR89" i="40"/>
  <c r="B89" i="40" s="1"/>
  <c r="X89" i="40"/>
  <c r="AC89" i="40"/>
  <c r="V89" i="40"/>
  <c r="AB89" i="40"/>
  <c r="S86" i="40"/>
  <c r="AQ86" i="40" s="1"/>
  <c r="AT86" i="40" s="1"/>
  <c r="A86" i="40" s="1"/>
  <c r="W86" i="40"/>
  <c r="AA86" i="40"/>
  <c r="AR86" i="40"/>
  <c r="C86" i="40" s="1"/>
  <c r="B86" i="40"/>
  <c r="T86" i="40"/>
  <c r="Y86" i="40"/>
  <c r="AD86" i="40"/>
  <c r="X86" i="40"/>
  <c r="AC86" i="40"/>
  <c r="C73" i="40"/>
  <c r="V32" i="40"/>
  <c r="Z32" i="40"/>
  <c r="AD32" i="40"/>
  <c r="W32" i="40"/>
  <c r="AB32" i="40"/>
  <c r="S32" i="40"/>
  <c r="X32" i="40"/>
  <c r="AC32" i="40"/>
  <c r="AR32" i="40"/>
  <c r="B32" i="40" s="1"/>
  <c r="T32" i="40"/>
  <c r="Y32" i="40"/>
  <c r="AA32" i="40"/>
  <c r="U32" i="40"/>
  <c r="AR30" i="40"/>
  <c r="C30" i="40" s="1"/>
  <c r="AR27" i="40"/>
  <c r="C27" i="40" s="1"/>
  <c r="S96" i="40"/>
  <c r="W96" i="40"/>
  <c r="AA96" i="40"/>
  <c r="AR96" i="40"/>
  <c r="B96" i="40" s="1"/>
  <c r="S92" i="40"/>
  <c r="W92" i="40"/>
  <c r="AA92" i="40"/>
  <c r="AR92" i="40"/>
  <c r="B92" i="40" s="1"/>
  <c r="S88" i="40"/>
  <c r="W88" i="40"/>
  <c r="AA88" i="40"/>
  <c r="AR88" i="40"/>
  <c r="B88" i="40" s="1"/>
  <c r="S84" i="40"/>
  <c r="W84" i="40"/>
  <c r="AA84" i="40"/>
  <c r="AR84" i="40"/>
  <c r="B84" i="40" s="1"/>
  <c r="S80" i="40"/>
  <c r="W80" i="40"/>
  <c r="AA80" i="40"/>
  <c r="AR80" i="40"/>
  <c r="B80" i="40" s="1"/>
  <c r="S76" i="40"/>
  <c r="W76" i="40"/>
  <c r="AA76" i="40"/>
  <c r="AR76" i="40"/>
  <c r="B76" i="40" s="1"/>
  <c r="AR34" i="40"/>
  <c r="C34" i="40" s="1"/>
  <c r="AR23" i="40"/>
  <c r="C23" i="40" s="1"/>
  <c r="AR44" i="40"/>
  <c r="AT44" i="40"/>
  <c r="A44" i="40" s="1"/>
  <c r="AR41" i="40"/>
  <c r="AR40" i="40"/>
  <c r="AR37" i="40"/>
  <c r="AR36" i="40"/>
  <c r="S99" i="40"/>
  <c r="W99" i="40"/>
  <c r="AA99" i="40"/>
  <c r="AR99" i="40"/>
  <c r="B99" i="40" s="1"/>
  <c r="AB96" i="40"/>
  <c r="V96" i="40"/>
  <c r="S95" i="40"/>
  <c r="W95" i="40"/>
  <c r="AA95" i="40"/>
  <c r="AR95" i="40"/>
  <c r="B95" i="40" s="1"/>
  <c r="AB92" i="40"/>
  <c r="V92" i="40"/>
  <c r="S91" i="40"/>
  <c r="W91" i="40"/>
  <c r="AA91" i="40"/>
  <c r="AR91" i="40"/>
  <c r="B91" i="40" s="1"/>
  <c r="AB88" i="40"/>
  <c r="V88" i="40"/>
  <c r="S87" i="40"/>
  <c r="AQ87" i="40" s="1"/>
  <c r="AT87" i="40" s="1"/>
  <c r="A87" i="40" s="1"/>
  <c r="W87" i="40"/>
  <c r="AA87" i="40"/>
  <c r="AR87" i="40"/>
  <c r="B87" i="40" s="1"/>
  <c r="AB84" i="40"/>
  <c r="V84" i="40"/>
  <c r="S83" i="40"/>
  <c r="W83" i="40"/>
  <c r="AA83" i="40"/>
  <c r="AR83" i="40"/>
  <c r="B83" i="40" s="1"/>
  <c r="AB80" i="40"/>
  <c r="V80" i="40"/>
  <c r="S79" i="40"/>
  <c r="W79" i="40"/>
  <c r="AA79" i="40"/>
  <c r="AR79" i="40"/>
  <c r="B79" i="40" s="1"/>
  <c r="AB76" i="40"/>
  <c r="V76" i="40"/>
  <c r="AQ50" i="40"/>
  <c r="AT50" i="40" s="1"/>
  <c r="A50" i="40" s="1"/>
  <c r="AR46" i="40"/>
  <c r="AR42" i="40"/>
  <c r="AR38" i="40"/>
  <c r="AR31" i="40"/>
  <c r="B31" i="40" s="1"/>
  <c r="AC31" i="40"/>
  <c r="S31" i="40"/>
  <c r="T28" i="40"/>
  <c r="T24" i="40"/>
  <c r="C13" i="40"/>
  <c r="AR75" i="40"/>
  <c r="B75" i="40" s="1"/>
  <c r="AA75" i="40"/>
  <c r="W75" i="40"/>
  <c r="S75" i="40"/>
  <c r="AQ75" i="40" s="1"/>
  <c r="AT75" i="40" s="1"/>
  <c r="A75" i="40" s="1"/>
  <c r="AR74" i="40"/>
  <c r="B74" i="40" s="1"/>
  <c r="AA74" i="40"/>
  <c r="W74" i="40"/>
  <c r="S74" i="40"/>
  <c r="AQ74" i="40" s="1"/>
  <c r="AT74" i="40" s="1"/>
  <c r="A74" i="40" s="1"/>
  <c r="AR73" i="40"/>
  <c r="B73" i="40" s="1"/>
  <c r="AA73" i="40"/>
  <c r="W73" i="40"/>
  <c r="S73" i="40"/>
  <c r="AQ73" i="40" s="1"/>
  <c r="AT73" i="40" s="1"/>
  <c r="A73" i="40" s="1"/>
  <c r="AR72" i="40"/>
  <c r="B72" i="40" s="1"/>
  <c r="AA72" i="40"/>
  <c r="W72" i="40"/>
  <c r="S72" i="40"/>
  <c r="AQ72" i="40" s="1"/>
  <c r="AT72" i="40" s="1"/>
  <c r="A72" i="40" s="1"/>
  <c r="AR71" i="40"/>
  <c r="B71" i="40" s="1"/>
  <c r="AA71" i="40"/>
  <c r="W71" i="40"/>
  <c r="S71" i="40"/>
  <c r="AQ71" i="40" s="1"/>
  <c r="AT71" i="40" s="1"/>
  <c r="A71" i="40" s="1"/>
  <c r="AR70" i="40"/>
  <c r="B70" i="40" s="1"/>
  <c r="AA70" i="40"/>
  <c r="W70" i="40"/>
  <c r="S70" i="40"/>
  <c r="AQ70" i="40" s="1"/>
  <c r="AT70" i="40" s="1"/>
  <c r="A70" i="40" s="1"/>
  <c r="AR69" i="40"/>
  <c r="B69" i="40" s="1"/>
  <c r="AA69" i="40"/>
  <c r="W69" i="40"/>
  <c r="S69" i="40"/>
  <c r="AQ69" i="40" s="1"/>
  <c r="AT69" i="40" s="1"/>
  <c r="A69" i="40" s="1"/>
  <c r="AR68" i="40"/>
  <c r="B68" i="40" s="1"/>
  <c r="AA68" i="40"/>
  <c r="W68" i="40"/>
  <c r="S68" i="40"/>
  <c r="AQ68" i="40" s="1"/>
  <c r="AT68" i="40" s="1"/>
  <c r="A68" i="40" s="1"/>
  <c r="AR67" i="40"/>
  <c r="B67" i="40" s="1"/>
  <c r="AA67" i="40"/>
  <c r="W67" i="40"/>
  <c r="S67" i="40"/>
  <c r="AQ67" i="40" s="1"/>
  <c r="AT67" i="40" s="1"/>
  <c r="A67" i="40" s="1"/>
  <c r="C67" i="40"/>
  <c r="U66" i="40"/>
  <c r="Y66" i="40"/>
  <c r="AC66" i="40"/>
  <c r="AR65" i="40"/>
  <c r="U65" i="40"/>
  <c r="Y65" i="40"/>
  <c r="AC65" i="40"/>
  <c r="AR64" i="40"/>
  <c r="U64" i="40"/>
  <c r="Y64" i="40"/>
  <c r="AC64" i="40"/>
  <c r="AR63" i="40"/>
  <c r="U63" i="40"/>
  <c r="Y63" i="40"/>
  <c r="AC63" i="40"/>
  <c r="AR62" i="40"/>
  <c r="U62" i="40"/>
  <c r="Y62" i="40"/>
  <c r="AC62" i="40"/>
  <c r="AR61" i="40"/>
  <c r="U61" i="40"/>
  <c r="Y61" i="40"/>
  <c r="AC61" i="40"/>
  <c r="AR60" i="40"/>
  <c r="U60" i="40"/>
  <c r="Y60" i="40"/>
  <c r="AC60" i="40"/>
  <c r="AR59" i="40"/>
  <c r="U59" i="40"/>
  <c r="Y59" i="40"/>
  <c r="AC59" i="40"/>
  <c r="AR58" i="40"/>
  <c r="U58" i="40"/>
  <c r="Y58" i="40"/>
  <c r="AC58" i="40"/>
  <c r="AR57" i="40"/>
  <c r="U57" i="40"/>
  <c r="Y57" i="40"/>
  <c r="AC57" i="40"/>
  <c r="AR56" i="40"/>
  <c r="U56" i="40"/>
  <c r="Y56" i="40"/>
  <c r="AC56" i="40"/>
  <c r="AR55" i="40"/>
  <c r="U55" i="40"/>
  <c r="Y55" i="40"/>
  <c r="AC55" i="40"/>
  <c r="AR54" i="40"/>
  <c r="U54" i="40"/>
  <c r="Y54" i="40"/>
  <c r="AC54" i="40"/>
  <c r="AR53" i="40"/>
  <c r="U53" i="40"/>
  <c r="Y53" i="40"/>
  <c r="AC53" i="40"/>
  <c r="AR52" i="40"/>
  <c r="U52" i="40"/>
  <c r="Y52" i="40"/>
  <c r="AC52" i="40"/>
  <c r="AR51" i="40"/>
  <c r="AR47" i="40"/>
  <c r="AR43" i="40"/>
  <c r="AR39" i="40"/>
  <c r="AR35" i="40"/>
  <c r="Y31" i="40"/>
  <c r="AA28" i="40"/>
  <c r="C14" i="40"/>
  <c r="V31" i="40"/>
  <c r="Z31" i="40"/>
  <c r="AD31" i="40"/>
  <c r="U31" i="40"/>
  <c r="AA31" i="40"/>
  <c r="W31" i="40"/>
  <c r="AB31" i="40"/>
  <c r="V28" i="40"/>
  <c r="Z28" i="40"/>
  <c r="AD28" i="40"/>
  <c r="W28" i="40"/>
  <c r="AB28" i="40"/>
  <c r="S28" i="40"/>
  <c r="X28" i="40"/>
  <c r="AC28" i="40"/>
  <c r="AR28" i="40"/>
  <c r="C28" i="40" s="1"/>
  <c r="V24" i="40"/>
  <c r="Z24" i="40"/>
  <c r="AD24" i="40"/>
  <c r="U24" i="40"/>
  <c r="AA24" i="40"/>
  <c r="W24" i="40"/>
  <c r="AB24" i="40"/>
  <c r="S24" i="40"/>
  <c r="X24" i="40"/>
  <c r="AC24" i="40"/>
  <c r="AR24" i="40"/>
  <c r="B24" i="40" s="1"/>
  <c r="S19" i="40"/>
  <c r="W19" i="40"/>
  <c r="AA19" i="40"/>
  <c r="AR19" i="40"/>
  <c r="B19" i="40" s="1"/>
  <c r="T19" i="40"/>
  <c r="Y19" i="40"/>
  <c r="AD19" i="40"/>
  <c r="V19" i="40"/>
  <c r="AB19" i="40"/>
  <c r="Z19" i="40"/>
  <c r="AC19" i="40"/>
  <c r="U19" i="40"/>
  <c r="C16" i="40"/>
  <c r="AC51" i="40"/>
  <c r="Y51" i="40"/>
  <c r="AQ51" i="40" s="1"/>
  <c r="AT51" i="40" s="1"/>
  <c r="A51" i="40" s="1"/>
  <c r="AC50" i="40"/>
  <c r="Y50" i="40"/>
  <c r="AC49" i="40"/>
  <c r="Y49" i="40"/>
  <c r="AQ49" i="40" s="1"/>
  <c r="AT49" i="40" s="1"/>
  <c r="A49" i="40" s="1"/>
  <c r="AC48" i="40"/>
  <c r="Y48" i="40"/>
  <c r="AQ48" i="40" s="1"/>
  <c r="AT48" i="40" s="1"/>
  <c r="A48" i="40" s="1"/>
  <c r="AC47" i="40"/>
  <c r="Y47" i="40"/>
  <c r="AQ47" i="40" s="1"/>
  <c r="AT47" i="40" s="1"/>
  <c r="A47" i="40" s="1"/>
  <c r="AC46" i="40"/>
  <c r="Y46" i="40"/>
  <c r="AQ46" i="40" s="1"/>
  <c r="AT46" i="40" s="1"/>
  <c r="A46" i="40" s="1"/>
  <c r="AC45" i="40"/>
  <c r="Y45" i="40"/>
  <c r="AQ45" i="40" s="1"/>
  <c r="AT45" i="40" s="1"/>
  <c r="A45" i="40" s="1"/>
  <c r="AC44" i="40"/>
  <c r="Y44" i="40"/>
  <c r="AQ44" i="40" s="1"/>
  <c r="AC43" i="40"/>
  <c r="Y43" i="40"/>
  <c r="AQ43" i="40" s="1"/>
  <c r="AT43" i="40" s="1"/>
  <c r="A43" i="40" s="1"/>
  <c r="AC42" i="40"/>
  <c r="Y42" i="40"/>
  <c r="AQ42" i="40" s="1"/>
  <c r="AT42" i="40" s="1"/>
  <c r="A42" i="40" s="1"/>
  <c r="AC41" i="40"/>
  <c r="Y41" i="40"/>
  <c r="AQ41" i="40" s="1"/>
  <c r="AT41" i="40" s="1"/>
  <c r="A41" i="40" s="1"/>
  <c r="AC40" i="40"/>
  <c r="Y40" i="40"/>
  <c r="AQ40" i="40" s="1"/>
  <c r="AT40" i="40" s="1"/>
  <c r="A40" i="40" s="1"/>
  <c r="AC39" i="40"/>
  <c r="Y39" i="40"/>
  <c r="AQ39" i="40" s="1"/>
  <c r="AT39" i="40" s="1"/>
  <c r="A39" i="40" s="1"/>
  <c r="AC38" i="40"/>
  <c r="Y38" i="40"/>
  <c r="AQ38" i="40" s="1"/>
  <c r="AT38" i="40" s="1"/>
  <c r="A38" i="40" s="1"/>
  <c r="AC37" i="40"/>
  <c r="Y37" i="40"/>
  <c r="AQ37" i="40" s="1"/>
  <c r="AT37" i="40" s="1"/>
  <c r="A37" i="40" s="1"/>
  <c r="AC36" i="40"/>
  <c r="Y36" i="40"/>
  <c r="AQ36" i="40" s="1"/>
  <c r="AT36" i="40" s="1"/>
  <c r="A36" i="40" s="1"/>
  <c r="AC35" i="40"/>
  <c r="Y35" i="40"/>
  <c r="AQ35" i="40" s="1"/>
  <c r="AT35" i="40" s="1"/>
  <c r="A35" i="40" s="1"/>
  <c r="AA34" i="40"/>
  <c r="V33" i="40"/>
  <c r="Z33" i="40"/>
  <c r="AQ33" i="40" s="1"/>
  <c r="AT33" i="40" s="1"/>
  <c r="A33" i="40" s="1"/>
  <c r="AD33" i="40"/>
  <c r="AA30" i="40"/>
  <c r="V29" i="40"/>
  <c r="AQ29" i="40" s="1"/>
  <c r="AT29" i="40" s="1"/>
  <c r="A29" i="40" s="1"/>
  <c r="Z29" i="40"/>
  <c r="AD29" i="40"/>
  <c r="AB27" i="40"/>
  <c r="W27" i="40"/>
  <c r="AA26" i="40"/>
  <c r="B25" i="40"/>
  <c r="V25" i="40"/>
  <c r="Z25" i="40"/>
  <c r="AD25" i="40"/>
  <c r="B34" i="40"/>
  <c r="V34" i="40"/>
  <c r="AQ34" i="40" s="1"/>
  <c r="AT34" i="40" s="1"/>
  <c r="A34" i="40" s="1"/>
  <c r="Z34" i="40"/>
  <c r="AD34" i="40"/>
  <c r="AR33" i="40"/>
  <c r="C33" i="40" s="1"/>
  <c r="B30" i="40"/>
  <c r="V30" i="40"/>
  <c r="Z30" i="40"/>
  <c r="AQ30" i="40" s="1"/>
  <c r="AT30" i="40" s="1"/>
  <c r="A30" i="40" s="1"/>
  <c r="AD30" i="40"/>
  <c r="AR29" i="40"/>
  <c r="C29" i="40" s="1"/>
  <c r="AA27" i="40"/>
  <c r="V26" i="40"/>
  <c r="AQ26" i="40" s="1"/>
  <c r="AT26" i="40" s="1"/>
  <c r="A26" i="40" s="1"/>
  <c r="Z26" i="40"/>
  <c r="AD26" i="40"/>
  <c r="AR25" i="40"/>
  <c r="C25" i="40" s="1"/>
  <c r="AQ25" i="40"/>
  <c r="AT25" i="40" s="1"/>
  <c r="A25" i="40" s="1"/>
  <c r="B27" i="40"/>
  <c r="V27" i="40"/>
  <c r="AQ27" i="40" s="1"/>
  <c r="AT27" i="40" s="1"/>
  <c r="A27" i="40" s="1"/>
  <c r="Z27" i="40"/>
  <c r="AD27" i="40"/>
  <c r="AR26" i="40"/>
  <c r="C26" i="40" s="1"/>
  <c r="B23" i="40"/>
  <c r="S21" i="40"/>
  <c r="W21" i="40"/>
  <c r="AA21" i="40"/>
  <c r="AR21" i="40"/>
  <c r="C21" i="40" s="1"/>
  <c r="V21" i="40"/>
  <c r="AB21" i="40"/>
  <c r="B21" i="40"/>
  <c r="T21" i="40"/>
  <c r="Y21" i="40"/>
  <c r="AD21" i="40"/>
  <c r="S22" i="40"/>
  <c r="W22" i="40"/>
  <c r="AA22" i="40"/>
  <c r="AR22" i="40"/>
  <c r="B22" i="40" s="1"/>
  <c r="S18" i="40"/>
  <c r="AQ18" i="40" s="1"/>
  <c r="W18" i="40"/>
  <c r="AA18" i="40"/>
  <c r="AR18" i="40"/>
  <c r="B18" i="40" s="1"/>
  <c r="C12" i="40"/>
  <c r="C11" i="40"/>
  <c r="C9" i="40"/>
  <c r="C8" i="40"/>
  <c r="AR6" i="40"/>
  <c r="C6" i="40" s="1"/>
  <c r="AD23" i="40"/>
  <c r="Z23" i="40"/>
  <c r="V23" i="40"/>
  <c r="AQ23" i="40" s="1"/>
  <c r="AT23" i="40" s="1"/>
  <c r="A23" i="40" s="1"/>
  <c r="AC22" i="40"/>
  <c r="X22" i="40"/>
  <c r="S20" i="40"/>
  <c r="W20" i="40"/>
  <c r="AA20" i="40"/>
  <c r="AR20" i="40"/>
  <c r="B20" i="40" s="1"/>
  <c r="AC18" i="40"/>
  <c r="X18" i="40"/>
  <c r="AR17" i="40"/>
  <c r="B17" i="40" s="1"/>
  <c r="AA17" i="40"/>
  <c r="W17" i="40"/>
  <c r="S17" i="40"/>
  <c r="AR16" i="40"/>
  <c r="B16" i="40" s="1"/>
  <c r="AA16" i="40"/>
  <c r="W16" i="40"/>
  <c r="S16" i="40"/>
  <c r="AR15" i="40"/>
  <c r="B15" i="40" s="1"/>
  <c r="AA15" i="40"/>
  <c r="W15" i="40"/>
  <c r="S15" i="40"/>
  <c r="AR14" i="40"/>
  <c r="B14" i="40" s="1"/>
  <c r="AA14" i="40"/>
  <c r="W14" i="40"/>
  <c r="S14" i="40"/>
  <c r="AR13" i="40"/>
  <c r="B13" i="40" s="1"/>
  <c r="AA13" i="40"/>
  <c r="W13" i="40"/>
  <c r="S13" i="40"/>
  <c r="AR12" i="40"/>
  <c r="B12" i="40" s="1"/>
  <c r="AA12" i="40"/>
  <c r="W12" i="40"/>
  <c r="S12" i="40"/>
  <c r="AR11" i="40"/>
  <c r="B11" i="40" s="1"/>
  <c r="AA11" i="40"/>
  <c r="W11" i="40"/>
  <c r="S11" i="40"/>
  <c r="AR10" i="40"/>
  <c r="B10" i="40" s="1"/>
  <c r="AA10" i="40"/>
  <c r="W10" i="40"/>
  <c r="S10" i="40"/>
  <c r="AR9" i="40"/>
  <c r="B9" i="40" s="1"/>
  <c r="AA9" i="40"/>
  <c r="W9" i="40"/>
  <c r="S9" i="40"/>
  <c r="AR8" i="40"/>
  <c r="B8" i="40" s="1"/>
  <c r="AA8" i="40"/>
  <c r="W8" i="40"/>
  <c r="S8" i="40"/>
  <c r="AR7" i="40"/>
  <c r="B7" i="40" s="1"/>
  <c r="AA7" i="40"/>
  <c r="W7" i="40"/>
  <c r="S7" i="40"/>
  <c r="C7" i="40"/>
  <c r="AA6" i="40"/>
  <c r="W6" i="40"/>
  <c r="S6" i="40"/>
  <c r="AD6" i="40"/>
  <c r="Z6" i="40"/>
  <c r="V6" i="40"/>
  <c r="AC6" i="40"/>
  <c r="Y6" i="40"/>
  <c r="N7" i="30"/>
  <c r="R86" i="30"/>
  <c r="R82" i="30"/>
  <c r="R38" i="30"/>
  <c r="R34" i="30" s="1"/>
  <c r="R6" i="30"/>
  <c r="S82" i="30"/>
  <c r="S38" i="30"/>
  <c r="S34" i="30" s="1"/>
  <c r="S5" i="30" s="1"/>
  <c r="Q86" i="30"/>
  <c r="Q82" i="30" s="1"/>
  <c r="Q38" i="30"/>
  <c r="Q34" i="30" s="1"/>
  <c r="Q6" i="30"/>
  <c r="Q5" i="30" s="1"/>
  <c r="P86" i="30"/>
  <c r="P82" i="30" s="1"/>
  <c r="P38" i="30"/>
  <c r="P34" i="30" s="1"/>
  <c r="P6" i="30"/>
  <c r="P5" i="30" s="1"/>
  <c r="S48" i="42"/>
  <c r="Z495" i="42"/>
  <c r="Z157" i="42"/>
  <c r="AA1004" i="38"/>
  <c r="AI1004" i="38"/>
  <c r="V1004" i="38"/>
  <c r="AD1004" i="38"/>
  <c r="AB1003" i="38"/>
  <c r="AF1003" i="38"/>
  <c r="AU1003" i="38" s="1"/>
  <c r="BA1003" i="38"/>
  <c r="AG1002" i="38"/>
  <c r="W1002" i="38"/>
  <c r="BA1001" i="38"/>
  <c r="Y1001" i="38"/>
  <c r="AC1001" i="38"/>
  <c r="AG1001" i="38"/>
  <c r="B1001" i="38"/>
  <c r="V1001" i="38"/>
  <c r="Z1001" i="38"/>
  <c r="AD1001" i="38"/>
  <c r="AH1001" i="38"/>
  <c r="AZ1001" i="38" s="1"/>
  <c r="AA1000" i="38"/>
  <c r="AE1000" i="38"/>
  <c r="AG998" i="38"/>
  <c r="W998" i="38"/>
  <c r="BA997" i="38"/>
  <c r="Y997" i="38"/>
  <c r="AC997" i="38"/>
  <c r="AG997" i="38"/>
  <c r="B997" i="38"/>
  <c r="V997" i="38"/>
  <c r="Z997" i="38"/>
  <c r="AD997" i="38"/>
  <c r="AH997" i="38"/>
  <c r="AZ997" i="38" s="1"/>
  <c r="AA990" i="38"/>
  <c r="AF990" i="38"/>
  <c r="AU990" i="38" s="1"/>
  <c r="BA989" i="38"/>
  <c r="W990" i="38"/>
  <c r="AB990" i="38"/>
  <c r="AG990" i="38"/>
  <c r="BA990" i="38"/>
  <c r="BA987" i="38"/>
  <c r="BA985" i="38"/>
  <c r="B985" i="38" s="1"/>
  <c r="BA978" i="38"/>
  <c r="AE977" i="38"/>
  <c r="W977" i="38"/>
  <c r="BA973" i="38"/>
  <c r="AH973" i="38"/>
  <c r="AZ973" i="38" s="1"/>
  <c r="AJ969" i="38"/>
  <c r="X959" i="38"/>
  <c r="BA921" i="38"/>
  <c r="B921" i="38" s="1"/>
  <c r="BA907" i="38"/>
  <c r="Y910" i="38"/>
  <c r="AE910" i="38"/>
  <c r="AJ910" i="38"/>
  <c r="AA910" i="38"/>
  <c r="AF910" i="38"/>
  <c r="AU910" i="38" s="1"/>
  <c r="BA909" i="38"/>
  <c r="W910" i="38"/>
  <c r="AB910" i="38"/>
  <c r="AG910" i="38"/>
  <c r="BA910" i="38"/>
  <c r="B910" i="38" s="1"/>
  <c r="BA905" i="38"/>
  <c r="BA901" i="38"/>
  <c r="B901" i="38" s="1"/>
  <c r="BA902" i="38"/>
  <c r="X905" i="38"/>
  <c r="AB905" i="38"/>
  <c r="AF905" i="38"/>
  <c r="AU905" i="38" s="1"/>
  <c r="AJ905" i="38"/>
  <c r="Y905" i="38"/>
  <c r="AC905" i="38"/>
  <c r="AG905" i="38"/>
  <c r="B905" i="38"/>
  <c r="V905" i="38"/>
  <c r="Z905" i="38"/>
  <c r="AD905" i="38"/>
  <c r="AH905" i="38"/>
  <c r="AZ905" i="38" s="1"/>
  <c r="BA869" i="38"/>
  <c r="B869" i="38" s="1"/>
  <c r="BA837" i="38"/>
  <c r="B837" i="38" s="1"/>
  <c r="BA787" i="38"/>
  <c r="BA750" i="38"/>
  <c r="B750" i="38" s="1"/>
  <c r="BA709" i="38"/>
  <c r="B709" i="38" s="1"/>
  <c r="BA658" i="38"/>
  <c r="Z992" i="38"/>
  <c r="AD992" i="38"/>
  <c r="AE992" i="38"/>
  <c r="BA981" i="38"/>
  <c r="B981" i="38" s="1"/>
  <c r="X973" i="38"/>
  <c r="AB973" i="38"/>
  <c r="AF973" i="38"/>
  <c r="AU973" i="38" s="1"/>
  <c r="AJ973" i="38"/>
  <c r="Y973" i="38"/>
  <c r="AC973" i="38"/>
  <c r="AG973" i="38"/>
  <c r="Y970" i="38"/>
  <c r="AE970" i="38"/>
  <c r="AJ970" i="38"/>
  <c r="AA970" i="38"/>
  <c r="AF970" i="38"/>
  <c r="AU970" i="38" s="1"/>
  <c r="Y966" i="38"/>
  <c r="AE966" i="38"/>
  <c r="AJ966" i="38"/>
  <c r="AA966" i="38"/>
  <c r="AF966" i="38"/>
  <c r="AU966" i="38" s="1"/>
  <c r="AA958" i="38"/>
  <c r="AF958" i="38"/>
  <c r="AU958" i="38" s="1"/>
  <c r="BA957" i="38"/>
  <c r="B957" i="38" s="1"/>
  <c r="W958" i="38"/>
  <c r="AB958" i="38"/>
  <c r="AG958" i="38"/>
  <c r="BA958" i="38"/>
  <c r="BA955" i="38"/>
  <c r="BA953" i="38"/>
  <c r="B953" i="38" s="1"/>
  <c r="AA947" i="38"/>
  <c r="AE947" i="38"/>
  <c r="AF947" i="38"/>
  <c r="AU947" i="38" s="1"/>
  <c r="BA945" i="38"/>
  <c r="B945" i="38" s="1"/>
  <c r="BA941" i="38"/>
  <c r="B941" i="38" s="1"/>
  <c r="BA942" i="38"/>
  <c r="X945" i="38"/>
  <c r="AB945" i="38"/>
  <c r="AF945" i="38"/>
  <c r="AU945" i="38" s="1"/>
  <c r="AJ945" i="38"/>
  <c r="BA943" i="38"/>
  <c r="Y945" i="38"/>
  <c r="AC945" i="38"/>
  <c r="AG945" i="38"/>
  <c r="V945" i="38"/>
  <c r="Z945" i="38"/>
  <c r="AD945" i="38"/>
  <c r="AH945" i="38"/>
  <c r="AZ945" i="38" s="1"/>
  <c r="BA923" i="38"/>
  <c r="Y926" i="38"/>
  <c r="AE926" i="38"/>
  <c r="AJ926" i="38"/>
  <c r="AA926" i="38"/>
  <c r="AF926" i="38"/>
  <c r="AU926" i="38" s="1"/>
  <c r="BA925" i="38"/>
  <c r="B925" i="38" s="1"/>
  <c r="W926" i="38"/>
  <c r="AB926" i="38"/>
  <c r="AG926" i="38"/>
  <c r="BA926" i="38"/>
  <c r="Y911" i="38"/>
  <c r="AF911" i="38"/>
  <c r="AU911" i="38" s="1"/>
  <c r="AJ911" i="38"/>
  <c r="X911" i="38"/>
  <c r="BA906" i="38"/>
  <c r="B893" i="38"/>
  <c r="BA795" i="38"/>
  <c r="BA772" i="38"/>
  <c r="B772" i="38" s="1"/>
  <c r="BA765" i="38"/>
  <c r="BA706" i="38"/>
  <c r="BA701" i="38"/>
  <c r="B701" i="38" s="1"/>
  <c r="BA634" i="38"/>
  <c r="AH1004" i="38"/>
  <c r="AZ1004" i="38" s="1"/>
  <c r="AJ1003" i="38"/>
  <c r="AJ1001" i="38"/>
  <c r="AB1001" i="38"/>
  <c r="AI1000" i="38"/>
  <c r="V992" i="38"/>
  <c r="BA991" i="38"/>
  <c r="AB991" i="38"/>
  <c r="AJ991" i="38"/>
  <c r="W991" i="38"/>
  <c r="AE991" i="38"/>
  <c r="B978" i="38"/>
  <c r="Y978" i="38"/>
  <c r="AE978" i="38"/>
  <c r="AJ978" i="38"/>
  <c r="AA978" i="38"/>
  <c r="AF978" i="38"/>
  <c r="AU978" i="38" s="1"/>
  <c r="AI977" i="38"/>
  <c r="AA977" i="38"/>
  <c r="AD973" i="38"/>
  <c r="V973" i="38"/>
  <c r="B973" i="38"/>
  <c r="AA972" i="38"/>
  <c r="AI972" i="38"/>
  <c r="V972" i="38"/>
  <c r="AD972" i="38"/>
  <c r="AB971" i="38"/>
  <c r="AF971" i="38"/>
  <c r="AU971" i="38" s="1"/>
  <c r="BA971" i="38"/>
  <c r="AG970" i="38"/>
  <c r="W970" i="38"/>
  <c r="BA969" i="38"/>
  <c r="Y969" i="38"/>
  <c r="AC969" i="38"/>
  <c r="AG969" i="38"/>
  <c r="B969" i="38"/>
  <c r="V969" i="38"/>
  <c r="Z969" i="38"/>
  <c r="AD969" i="38"/>
  <c r="AH969" i="38"/>
  <c r="AZ969" i="38" s="1"/>
  <c r="AA968" i="38"/>
  <c r="AE968" i="38"/>
  <c r="AG966" i="38"/>
  <c r="W966" i="38"/>
  <c r="BA965" i="38"/>
  <c r="Y965" i="38"/>
  <c r="AC965" i="38"/>
  <c r="AG965" i="38"/>
  <c r="B965" i="38"/>
  <c r="V965" i="38"/>
  <c r="Z965" i="38"/>
  <c r="AD965" i="38"/>
  <c r="AH965" i="38"/>
  <c r="AZ965" i="38" s="1"/>
  <c r="Z960" i="38"/>
  <c r="AD960" i="38"/>
  <c r="AE960" i="38"/>
  <c r="AI958" i="38"/>
  <c r="X958" i="38"/>
  <c r="BA950" i="38"/>
  <c r="W947" i="38"/>
  <c r="BA946" i="38"/>
  <c r="W945" i="38"/>
  <c r="Z940" i="38"/>
  <c r="AH940" i="38"/>
  <c r="AZ940" i="38" s="1"/>
  <c r="AA940" i="38"/>
  <c r="AI940" i="38"/>
  <c r="V940" i="38"/>
  <c r="AD940" i="38"/>
  <c r="BA937" i="38"/>
  <c r="X937" i="38"/>
  <c r="AB937" i="38"/>
  <c r="AF937" i="38"/>
  <c r="AU937" i="38" s="1"/>
  <c r="AJ937" i="38"/>
  <c r="Y937" i="38"/>
  <c r="AC937" i="38"/>
  <c r="AG937" i="38"/>
  <c r="B937" i="38"/>
  <c r="V937" i="38"/>
  <c r="Z937" i="38"/>
  <c r="AD937" i="38"/>
  <c r="AH937" i="38"/>
  <c r="AZ937" i="38" s="1"/>
  <c r="BA933" i="38"/>
  <c r="X933" i="38"/>
  <c r="AB933" i="38"/>
  <c r="AF933" i="38"/>
  <c r="AU933" i="38" s="1"/>
  <c r="AJ933" i="38"/>
  <c r="Y933" i="38"/>
  <c r="AC933" i="38"/>
  <c r="AG933" i="38"/>
  <c r="B933" i="38"/>
  <c r="V933" i="38"/>
  <c r="Z933" i="38"/>
  <c r="AD933" i="38"/>
  <c r="AH933" i="38"/>
  <c r="AZ933" i="38" s="1"/>
  <c r="AA927" i="38"/>
  <c r="AI927" i="38"/>
  <c r="AB927" i="38"/>
  <c r="AJ927" i="38"/>
  <c r="W927" i="38"/>
  <c r="AE927" i="38"/>
  <c r="X926" i="38"/>
  <c r="AB911" i="38"/>
  <c r="AI905" i="38"/>
  <c r="BA885" i="38"/>
  <c r="B885" i="38" s="1"/>
  <c r="BA853" i="38"/>
  <c r="B853" i="38" s="1"/>
  <c r="BA805" i="38"/>
  <c r="B805" i="38" s="1"/>
  <c r="BA761" i="38"/>
  <c r="BA740" i="38"/>
  <c r="B740" i="38" s="1"/>
  <c r="Y1002" i="38"/>
  <c r="AE1002" i="38"/>
  <c r="AJ1002" i="38"/>
  <c r="AA1002" i="38"/>
  <c r="AF1002" i="38"/>
  <c r="AU1002" i="38" s="1"/>
  <c r="B998" i="38"/>
  <c r="Y998" i="38"/>
  <c r="AE998" i="38"/>
  <c r="AJ998" i="38"/>
  <c r="AA998" i="38"/>
  <c r="AF998" i="38"/>
  <c r="AU998" i="38" s="1"/>
  <c r="B989" i="38"/>
  <c r="AA979" i="38"/>
  <c r="AE979" i="38"/>
  <c r="AF979" i="38"/>
  <c r="AU979" i="38" s="1"/>
  <c r="BA977" i="38"/>
  <c r="BA975" i="38"/>
  <c r="Y977" i="38"/>
  <c r="AC977" i="38"/>
  <c r="AG977" i="38"/>
  <c r="B977" i="38"/>
  <c r="V977" i="38"/>
  <c r="Z977" i="38"/>
  <c r="AD977" i="38"/>
  <c r="AH977" i="38"/>
  <c r="AZ977" i="38" s="1"/>
  <c r="AI973" i="38"/>
  <c r="AA973" i="38"/>
  <c r="BA970" i="38"/>
  <c r="AC970" i="38"/>
  <c r="BA966" i="38"/>
  <c r="B966" i="38" s="1"/>
  <c r="AC966" i="38"/>
  <c r="BA959" i="38"/>
  <c r="AB959" i="38"/>
  <c r="AJ959" i="38"/>
  <c r="W959" i="38"/>
  <c r="AE959" i="38"/>
  <c r="AE958" i="38"/>
  <c r="AI945" i="38"/>
  <c r="BA938" i="38"/>
  <c r="BA934" i="38"/>
  <c r="B909" i="38"/>
  <c r="B877" i="38"/>
  <c r="BA821" i="38"/>
  <c r="B821" i="38" s="1"/>
  <c r="BA762" i="38"/>
  <c r="BA760" i="38"/>
  <c r="B760" i="38" s="1"/>
  <c r="BA724" i="38"/>
  <c r="B724" i="38" s="1"/>
  <c r="BA715" i="38"/>
  <c r="B715" i="38" s="1"/>
  <c r="BA629" i="38"/>
  <c r="BA895" i="38"/>
  <c r="BA890" i="38"/>
  <c r="BA889" i="38"/>
  <c r="BA879" i="38"/>
  <c r="BA874" i="38"/>
  <c r="BA873" i="38"/>
  <c r="BA863" i="38"/>
  <c r="BA858" i="38"/>
  <c r="BA857" i="38"/>
  <c r="BA847" i="38"/>
  <c r="BA842" i="38"/>
  <c r="BA841" i="38"/>
  <c r="BA831" i="38"/>
  <c r="BA826" i="38"/>
  <c r="BA825" i="38"/>
  <c r="BA815" i="38"/>
  <c r="BA810" i="38"/>
  <c r="BA809" i="38"/>
  <c r="BA799" i="38"/>
  <c r="BA778" i="38"/>
  <c r="BA764" i="38"/>
  <c r="B764" i="38" s="1"/>
  <c r="BA756" i="38"/>
  <c r="B756" i="38" s="1"/>
  <c r="BA746" i="38"/>
  <c r="BA730" i="38"/>
  <c r="BA725" i="38"/>
  <c r="BA720" i="38"/>
  <c r="B720" i="38" s="1"/>
  <c r="BA718" i="38"/>
  <c r="BA714" i="38"/>
  <c r="BA711" i="38"/>
  <c r="BA705" i="38"/>
  <c r="BA687" i="38"/>
  <c r="AB687" i="38"/>
  <c r="BA685" i="38"/>
  <c r="B685" i="38" s="1"/>
  <c r="AH687" i="38"/>
  <c r="AZ687" i="38" s="1"/>
  <c r="BA681" i="38"/>
  <c r="BA677" i="38"/>
  <c r="B677" i="38" s="1"/>
  <c r="BA678" i="38"/>
  <c r="Y680" i="38"/>
  <c r="AD680" i="38"/>
  <c r="AI680" i="38"/>
  <c r="Z680" i="38"/>
  <c r="AE680" i="38"/>
  <c r="AC674" i="38"/>
  <c r="BA674" i="38"/>
  <c r="AF674" i="38"/>
  <c r="AU674" i="38" s="1"/>
  <c r="AE652" i="38"/>
  <c r="Z652" i="38"/>
  <c r="BA649" i="38"/>
  <c r="B649" i="38" s="1"/>
  <c r="BA625" i="38"/>
  <c r="X625" i="38"/>
  <c r="AB625" i="38"/>
  <c r="AF625" i="38"/>
  <c r="AU625" i="38" s="1"/>
  <c r="AJ625" i="38"/>
  <c r="Y625" i="38"/>
  <c r="AC625" i="38"/>
  <c r="AG625" i="38"/>
  <c r="B625" i="38"/>
  <c r="V625" i="38"/>
  <c r="Z625" i="38"/>
  <c r="AD625" i="38"/>
  <c r="AH625" i="38"/>
  <c r="AZ625" i="38" s="1"/>
  <c r="BA617" i="38"/>
  <c r="B617" i="38" s="1"/>
  <c r="Y614" i="38"/>
  <c r="AE614" i="38"/>
  <c r="AJ614" i="38"/>
  <c r="AA614" i="38"/>
  <c r="AF614" i="38"/>
  <c r="AU614" i="38" s="1"/>
  <c r="BA613" i="38"/>
  <c r="W614" i="38"/>
  <c r="AB614" i="38"/>
  <c r="AG614" i="38"/>
  <c r="BA614" i="38"/>
  <c r="B614" i="38" s="1"/>
  <c r="BA605" i="38"/>
  <c r="B605" i="38" s="1"/>
  <c r="BA597" i="38"/>
  <c r="BA585" i="38"/>
  <c r="B585" i="38" s="1"/>
  <c r="BA565" i="38"/>
  <c r="B565" i="38" s="1"/>
  <c r="BA561" i="38"/>
  <c r="B561" i="38" s="1"/>
  <c r="BA543" i="38"/>
  <c r="BA533" i="38"/>
  <c r="B533" i="38" s="1"/>
  <c r="BA529" i="38"/>
  <c r="B529" i="38" s="1"/>
  <c r="BA518" i="38"/>
  <c r="AJ993" i="38"/>
  <c r="AF993" i="38"/>
  <c r="AU993" i="38" s="1"/>
  <c r="AB993" i="38"/>
  <c r="AJ981" i="38"/>
  <c r="AF981" i="38"/>
  <c r="AU981" i="38" s="1"/>
  <c r="AB981" i="38"/>
  <c r="AI975" i="38"/>
  <c r="AE974" i="38"/>
  <c r="AJ961" i="38"/>
  <c r="AF961" i="38"/>
  <c r="AU961" i="38" s="1"/>
  <c r="AB961" i="38"/>
  <c r="B950" i="38"/>
  <c r="AJ949" i="38"/>
  <c r="AF949" i="38"/>
  <c r="AU949" i="38" s="1"/>
  <c r="BC949" i="38" s="1"/>
  <c r="A949" i="38" s="1"/>
  <c r="AB949" i="38"/>
  <c r="AF946" i="38"/>
  <c r="AU946" i="38" s="1"/>
  <c r="AA946" i="38"/>
  <c r="AI943" i="38"/>
  <c r="AG941" i="38"/>
  <c r="AC941" i="38"/>
  <c r="Y941" i="38"/>
  <c r="BA939" i="38"/>
  <c r="AF939" i="38"/>
  <c r="AU939" i="38" s="1"/>
  <c r="AF938" i="38"/>
  <c r="AU938" i="38" s="1"/>
  <c r="AA938" i="38"/>
  <c r="AE936" i="38"/>
  <c r="AF934" i="38"/>
  <c r="AU934" i="38" s="1"/>
  <c r="AA934" i="38"/>
  <c r="AE928" i="38"/>
  <c r="AB917" i="38"/>
  <c r="B914" i="38"/>
  <c r="AJ913" i="38"/>
  <c r="AF913" i="38"/>
  <c r="AU913" i="38" s="1"/>
  <c r="AB913" i="38"/>
  <c r="AJ907" i="38"/>
  <c r="AF906" i="38"/>
  <c r="AU906" i="38" s="1"/>
  <c r="AA906" i="38"/>
  <c r="AG901" i="38"/>
  <c r="AC901" i="38"/>
  <c r="Y901" i="38"/>
  <c r="W900" i="38"/>
  <c r="BA899" i="38"/>
  <c r="AF897" i="38"/>
  <c r="AU897" i="38" s="1"/>
  <c r="AB897" i="38"/>
  <c r="AE895" i="38"/>
  <c r="W895" i="38"/>
  <c r="BA894" i="38"/>
  <c r="B894" i="38" s="1"/>
  <c r="AG894" i="38"/>
  <c r="AB894" i="38"/>
  <c r="W894" i="38"/>
  <c r="BA893" i="38"/>
  <c r="AJ891" i="38"/>
  <c r="AB891" i="38"/>
  <c r="AF890" i="38"/>
  <c r="AU890" i="38" s="1"/>
  <c r="AA890" i="38"/>
  <c r="AH889" i="38"/>
  <c r="AZ889" i="38" s="1"/>
  <c r="AD889" i="38"/>
  <c r="Z889" i="38"/>
  <c r="V889" i="38"/>
  <c r="B889" i="38"/>
  <c r="AI887" i="38"/>
  <c r="AA887" i="38"/>
  <c r="AJ886" i="38"/>
  <c r="AE886" i="38"/>
  <c r="AG885" i="38"/>
  <c r="AC885" i="38"/>
  <c r="Y885" i="38"/>
  <c r="W884" i="38"/>
  <c r="BA883" i="38"/>
  <c r="B882" i="38"/>
  <c r="AJ881" i="38"/>
  <c r="AF881" i="38"/>
  <c r="AU881" i="38" s="1"/>
  <c r="AB881" i="38"/>
  <c r="AE879" i="38"/>
  <c r="W879" i="38"/>
  <c r="BA878" i="38"/>
  <c r="B878" i="38" s="1"/>
  <c r="AG878" i="38"/>
  <c r="AB878" i="38"/>
  <c r="W878" i="38"/>
  <c r="BA877" i="38"/>
  <c r="AJ875" i="38"/>
  <c r="AB875" i="38"/>
  <c r="AF874" i="38"/>
  <c r="AU874" i="38" s="1"/>
  <c r="AA874" i="38"/>
  <c r="AH873" i="38"/>
  <c r="AZ873" i="38" s="1"/>
  <c r="AD873" i="38"/>
  <c r="Z873" i="38"/>
  <c r="V873" i="38"/>
  <c r="B873" i="38"/>
  <c r="AI871" i="38"/>
  <c r="AA871" i="38"/>
  <c r="AG869" i="38"/>
  <c r="AC869" i="38"/>
  <c r="Y869" i="38"/>
  <c r="W868" i="38"/>
  <c r="BA867" i="38"/>
  <c r="AJ865" i="38"/>
  <c r="AF865" i="38"/>
  <c r="AU865" i="38" s="1"/>
  <c r="BC865" i="38" s="1"/>
  <c r="A865" i="38" s="1"/>
  <c r="AB865" i="38"/>
  <c r="AE863" i="38"/>
  <c r="W863" i="38"/>
  <c r="BA862" i="38"/>
  <c r="B862" i="38" s="1"/>
  <c r="AG862" i="38"/>
  <c r="AB862" i="38"/>
  <c r="W862" i="38"/>
  <c r="BA861" i="38"/>
  <c r="B861" i="38" s="1"/>
  <c r="AJ859" i="38"/>
  <c r="AB859" i="38"/>
  <c r="AF858" i="38"/>
  <c r="AU858" i="38" s="1"/>
  <c r="AA858" i="38"/>
  <c r="AH857" i="38"/>
  <c r="AZ857" i="38" s="1"/>
  <c r="AD857" i="38"/>
  <c r="Z857" i="38"/>
  <c r="V857" i="38"/>
  <c r="B857" i="38"/>
  <c r="AI855" i="38"/>
  <c r="AA855" i="38"/>
  <c r="AJ854" i="38"/>
  <c r="AE854" i="38"/>
  <c r="AG853" i="38"/>
  <c r="AC853" i="38"/>
  <c r="Y853" i="38"/>
  <c r="W852" i="38"/>
  <c r="BA851" i="38"/>
  <c r="B850" i="38"/>
  <c r="AJ849" i="38"/>
  <c r="AF849" i="38"/>
  <c r="AU849" i="38" s="1"/>
  <c r="AB849" i="38"/>
  <c r="AE847" i="38"/>
  <c r="W847" i="38"/>
  <c r="BA846" i="38"/>
  <c r="B846" i="38" s="1"/>
  <c r="AG846" i="38"/>
  <c r="AB846" i="38"/>
  <c r="W846" i="38"/>
  <c r="BA845" i="38"/>
  <c r="B845" i="38" s="1"/>
  <c r="AJ843" i="38"/>
  <c r="AB843" i="38"/>
  <c r="AF842" i="38"/>
  <c r="AU842" i="38" s="1"/>
  <c r="AA842" i="38"/>
  <c r="AH841" i="38"/>
  <c r="AZ841" i="38" s="1"/>
  <c r="AD841" i="38"/>
  <c r="Z841" i="38"/>
  <c r="V841" i="38"/>
  <c r="B841" i="38"/>
  <c r="AI839" i="38"/>
  <c r="AA839" i="38"/>
  <c r="AG837" i="38"/>
  <c r="AC837" i="38"/>
  <c r="Y837" i="38"/>
  <c r="W836" i="38"/>
  <c r="BA835" i="38"/>
  <c r="AJ833" i="38"/>
  <c r="AF833" i="38"/>
  <c r="AU833" i="38" s="1"/>
  <c r="AB833" i="38"/>
  <c r="AE831" i="38"/>
  <c r="W831" i="38"/>
  <c r="BA830" i="38"/>
  <c r="B830" i="38" s="1"/>
  <c r="AG830" i="38"/>
  <c r="AB830" i="38"/>
  <c r="W830" i="38"/>
  <c r="BA829" i="38"/>
  <c r="B829" i="38" s="1"/>
  <c r="AJ827" i="38"/>
  <c r="AB827" i="38"/>
  <c r="AF826" i="38"/>
  <c r="AU826" i="38" s="1"/>
  <c r="AA826" i="38"/>
  <c r="AH825" i="38"/>
  <c r="AZ825" i="38" s="1"/>
  <c r="AD825" i="38"/>
  <c r="Z825" i="38"/>
  <c r="V825" i="38"/>
  <c r="B825" i="38"/>
  <c r="AI823" i="38"/>
  <c r="AA823" i="38"/>
  <c r="AG821" i="38"/>
  <c r="AC821" i="38"/>
  <c r="Y821" i="38"/>
  <c r="W820" i="38"/>
  <c r="BA819" i="38"/>
  <c r="B818" i="38"/>
  <c r="AJ817" i="38"/>
  <c r="AF817" i="38"/>
  <c r="AU817" i="38" s="1"/>
  <c r="AB817" i="38"/>
  <c r="AE815" i="38"/>
  <c r="W815" i="38"/>
  <c r="BA814" i="38"/>
  <c r="B814" i="38" s="1"/>
  <c r="AG814" i="38"/>
  <c r="AB814" i="38"/>
  <c r="W814" i="38"/>
  <c r="BA813" i="38"/>
  <c r="B813" i="38" s="1"/>
  <c r="AJ811" i="38"/>
  <c r="AB811" i="38"/>
  <c r="AF810" i="38"/>
  <c r="AU810" i="38" s="1"/>
  <c r="AA810" i="38"/>
  <c r="AH809" i="38"/>
  <c r="AZ809" i="38" s="1"/>
  <c r="AD809" i="38"/>
  <c r="Z809" i="38"/>
  <c r="V809" i="38"/>
  <c r="B809" i="38"/>
  <c r="AI807" i="38"/>
  <c r="AA807" i="38"/>
  <c r="AJ806" i="38"/>
  <c r="AE806" i="38"/>
  <c r="AG805" i="38"/>
  <c r="AC805" i="38"/>
  <c r="Y805" i="38"/>
  <c r="W804" i="38"/>
  <c r="BA803" i="38"/>
  <c r="AJ801" i="38"/>
  <c r="AF801" i="38"/>
  <c r="AU801" i="38" s="1"/>
  <c r="AB801" i="38"/>
  <c r="AE799" i="38"/>
  <c r="W799" i="38"/>
  <c r="BA798" i="38"/>
  <c r="B798" i="38" s="1"/>
  <c r="AG798" i="38"/>
  <c r="AB798" i="38"/>
  <c r="W798" i="38"/>
  <c r="BA797" i="38"/>
  <c r="AI795" i="38"/>
  <c r="AA795" i="38"/>
  <c r="AJ794" i="38"/>
  <c r="AE794" i="38"/>
  <c r="AG793" i="38"/>
  <c r="AC793" i="38"/>
  <c r="Y793" i="38"/>
  <c r="BA791" i="38"/>
  <c r="B790" i="38"/>
  <c r="AJ789" i="38"/>
  <c r="AF789" i="38"/>
  <c r="AU789" i="38" s="1"/>
  <c r="BC789" i="38" s="1"/>
  <c r="A789" i="38" s="1"/>
  <c r="AB789" i="38"/>
  <c r="X789" i="38"/>
  <c r="AI787" i="38"/>
  <c r="AA787" i="38"/>
  <c r="AJ786" i="38"/>
  <c r="AE786" i="38"/>
  <c r="AG785" i="38"/>
  <c r="AC785" i="38"/>
  <c r="Y785" i="38"/>
  <c r="BA783" i="38"/>
  <c r="AJ782" i="38"/>
  <c r="AE782" i="38"/>
  <c r="Z782" i="38"/>
  <c r="BA781" i="38"/>
  <c r="AD779" i="38"/>
  <c r="AI777" i="38"/>
  <c r="X777" i="38"/>
  <c r="BA776" i="38"/>
  <c r="B776" i="38" s="1"/>
  <c r="W775" i="38"/>
  <c r="AG772" i="38"/>
  <c r="AC772" i="38"/>
  <c r="Y772" i="38"/>
  <c r="AC771" i="38"/>
  <c r="V771" i="38"/>
  <c r="BA769" i="38"/>
  <c r="AG769" i="38"/>
  <c r="AB769" i="38"/>
  <c r="W769" i="38"/>
  <c r="BA768" i="38"/>
  <c r="B768" i="38" s="1"/>
  <c r="AH768" i="38"/>
  <c r="AZ768" i="38" s="1"/>
  <c r="AD768" i="38"/>
  <c r="Z768" i="38"/>
  <c r="V768" i="38"/>
  <c r="AD767" i="38"/>
  <c r="W767" i="38"/>
  <c r="BA766" i="38"/>
  <c r="B766" i="38" s="1"/>
  <c r="AJ765" i="38"/>
  <c r="AC765" i="38"/>
  <c r="AG764" i="38"/>
  <c r="AC764" i="38"/>
  <c r="Y764" i="38"/>
  <c r="AJ762" i="38"/>
  <c r="AE762" i="38"/>
  <c r="AD758" i="38"/>
  <c r="AH756" i="38"/>
  <c r="AZ756" i="38" s="1"/>
  <c r="AD756" i="38"/>
  <c r="Z756" i="38"/>
  <c r="V756" i="38"/>
  <c r="AG753" i="38"/>
  <c r="AA753" i="38"/>
  <c r="AF752" i="38"/>
  <c r="AU752" i="38" s="1"/>
  <c r="BC752" i="38" s="1"/>
  <c r="A752" i="38" s="1"/>
  <c r="AB752" i="38"/>
  <c r="AJ750" i="38"/>
  <c r="AE750" i="38"/>
  <c r="Z750" i="38"/>
  <c r="BA749" i="38"/>
  <c r="AD747" i="38"/>
  <c r="AI745" i="38"/>
  <c r="X745" i="38"/>
  <c r="BA744" i="38"/>
  <c r="B744" i="38" s="1"/>
  <c r="AJ740" i="38"/>
  <c r="AF740" i="38"/>
  <c r="AU740" i="38" s="1"/>
  <c r="AB740" i="38"/>
  <c r="AH739" i="38"/>
  <c r="AZ739" i="38" s="1"/>
  <c r="AA739" i="38"/>
  <c r="AJ737" i="38"/>
  <c r="AE737" i="38"/>
  <c r="AJ734" i="38"/>
  <c r="AE734" i="38"/>
  <c r="Z734" i="38"/>
  <c r="BA733" i="38"/>
  <c r="AD731" i="38"/>
  <c r="AI729" i="38"/>
  <c r="X729" i="38"/>
  <c r="BA728" i="38"/>
  <c r="B728" i="38" s="1"/>
  <c r="AD726" i="38"/>
  <c r="AG724" i="38"/>
  <c r="AC724" i="38"/>
  <c r="Y724" i="38"/>
  <c r="AC723" i="38"/>
  <c r="V723" i="38"/>
  <c r="AI721" i="38"/>
  <c r="AB721" i="38"/>
  <c r="AG720" i="38"/>
  <c r="AC720" i="38"/>
  <c r="Y720" i="38"/>
  <c r="AI719" i="38"/>
  <c r="AC719" i="38"/>
  <c r="AF718" i="38"/>
  <c r="AU718" i="38" s="1"/>
  <c r="AA718" i="38"/>
  <c r="V718" i="38"/>
  <c r="B718" i="38"/>
  <c r="AI715" i="38"/>
  <c r="AD715" i="38"/>
  <c r="AE714" i="38"/>
  <c r="X714" i="38"/>
  <c r="BA713" i="38"/>
  <c r="B713" i="38" s="1"/>
  <c r="AH713" i="38"/>
  <c r="AZ713" i="38" s="1"/>
  <c r="AD713" i="38"/>
  <c r="Z713" i="38"/>
  <c r="V713" i="38"/>
  <c r="AD712" i="38"/>
  <c r="AJ709" i="38"/>
  <c r="AF709" i="38"/>
  <c r="AU709" i="38" s="1"/>
  <c r="AB709" i="38"/>
  <c r="AI707" i="38"/>
  <c r="AB707" i="38"/>
  <c r="V707" i="38"/>
  <c r="AH705" i="38"/>
  <c r="AZ705" i="38" s="1"/>
  <c r="AD705" i="38"/>
  <c r="Z705" i="38"/>
  <c r="V705" i="38"/>
  <c r="B705" i="38"/>
  <c r="AG704" i="38"/>
  <c r="Z703" i="38"/>
  <c r="BA702" i="38"/>
  <c r="AG701" i="38"/>
  <c r="AC701" i="38"/>
  <c r="Y701" i="38"/>
  <c r="AI698" i="38"/>
  <c r="X698" i="38"/>
  <c r="BA697" i="38"/>
  <c r="AH697" i="38"/>
  <c r="AZ697" i="38" s="1"/>
  <c r="AD697" i="38"/>
  <c r="Z697" i="38"/>
  <c r="V697" i="38"/>
  <c r="B697" i="38"/>
  <c r="AG696" i="38"/>
  <c r="AA696" i="38"/>
  <c r="V696" i="38"/>
  <c r="BA694" i="38"/>
  <c r="AG694" i="38"/>
  <c r="AB694" i="38"/>
  <c r="W694" i="38"/>
  <c r="BA693" i="38"/>
  <c r="B693" i="38" s="1"/>
  <c r="AH693" i="38"/>
  <c r="AZ693" i="38" s="1"/>
  <c r="AD693" i="38"/>
  <c r="Z693" i="38"/>
  <c r="V693" i="38"/>
  <c r="Z692" i="38"/>
  <c r="BA691" i="38"/>
  <c r="B691" i="38" s="1"/>
  <c r="AH691" i="38"/>
  <c r="AZ691" i="38" s="1"/>
  <c r="AA691" i="38"/>
  <c r="BA689" i="38"/>
  <c r="Y689" i="38"/>
  <c r="AC689" i="38"/>
  <c r="AG689" i="38"/>
  <c r="W687" i="38"/>
  <c r="BA686" i="38"/>
  <c r="AF683" i="38"/>
  <c r="AU683" i="38" s="1"/>
  <c r="X681" i="38"/>
  <c r="AB681" i="38"/>
  <c r="AF681" i="38"/>
  <c r="AU681" i="38" s="1"/>
  <c r="AJ681" i="38"/>
  <c r="Y681" i="38"/>
  <c r="AC681" i="38"/>
  <c r="AG681" i="38"/>
  <c r="AG680" i="38"/>
  <c r="V680" i="38"/>
  <c r="BA679" i="38"/>
  <c r="Z675" i="38"/>
  <c r="AE675" i="38"/>
  <c r="AJ675" i="38"/>
  <c r="V675" i="38"/>
  <c r="AA675" i="38"/>
  <c r="AF675" i="38"/>
  <c r="AU675" i="38" s="1"/>
  <c r="X674" i="38"/>
  <c r="BA673" i="38"/>
  <c r="B673" i="38" s="1"/>
  <c r="X673" i="38"/>
  <c r="AB673" i="38"/>
  <c r="AF673" i="38"/>
  <c r="AU673" i="38" s="1"/>
  <c r="BC673" i="38" s="1"/>
  <c r="A673" i="38" s="1"/>
  <c r="AJ673" i="38"/>
  <c r="Y673" i="38"/>
  <c r="AC673" i="38"/>
  <c r="AG673" i="38"/>
  <c r="AF667" i="38"/>
  <c r="AU667" i="38" s="1"/>
  <c r="BA666" i="38"/>
  <c r="Y662" i="38"/>
  <c r="AE662" i="38"/>
  <c r="AJ662" i="38"/>
  <c r="AA662" i="38"/>
  <c r="AF662" i="38"/>
  <c r="AU662" i="38" s="1"/>
  <c r="W662" i="38"/>
  <c r="AB662" i="38"/>
  <c r="AG662" i="38"/>
  <c r="BA662" i="38"/>
  <c r="X661" i="38"/>
  <c r="AB661" i="38"/>
  <c r="AF661" i="38"/>
  <c r="AU661" i="38" s="1"/>
  <c r="AJ661" i="38"/>
  <c r="Y661" i="38"/>
  <c r="AC661" i="38"/>
  <c r="AG661" i="38"/>
  <c r="V661" i="38"/>
  <c r="Z661" i="38"/>
  <c r="AD661" i="38"/>
  <c r="AH661" i="38"/>
  <c r="AZ661" i="38" s="1"/>
  <c r="BA661" i="38"/>
  <c r="B661" i="38" s="1"/>
  <c r="BA659" i="38"/>
  <c r="B659" i="38" s="1"/>
  <c r="AC652" i="38"/>
  <c r="BA638" i="38"/>
  <c r="AE637" i="38"/>
  <c r="BA630" i="38"/>
  <c r="W625" i="38"/>
  <c r="AE624" i="38"/>
  <c r="AI624" i="38"/>
  <c r="BA623" i="38"/>
  <c r="W624" i="38"/>
  <c r="AA615" i="38"/>
  <c r="AE615" i="38"/>
  <c r="BA615" i="38"/>
  <c r="W615" i="38"/>
  <c r="AF615" i="38"/>
  <c r="AU615" i="38" s="1"/>
  <c r="X614" i="38"/>
  <c r="AE600" i="38"/>
  <c r="AI600" i="38"/>
  <c r="BA599" i="38"/>
  <c r="W600" i="38"/>
  <c r="BA513" i="38"/>
  <c r="W995" i="38"/>
  <c r="BA994" i="38"/>
  <c r="B994" i="38" s="1"/>
  <c r="BA993" i="38"/>
  <c r="B993" i="38" s="1"/>
  <c r="AH989" i="38"/>
  <c r="AZ989" i="38" s="1"/>
  <c r="AD989" i="38"/>
  <c r="Z989" i="38"/>
  <c r="V989" i="38"/>
  <c r="AI987" i="38"/>
  <c r="BA986" i="38"/>
  <c r="AG986" i="38"/>
  <c r="AB986" i="38"/>
  <c r="W986" i="38"/>
  <c r="AH984" i="38"/>
  <c r="AZ984" i="38" s="1"/>
  <c r="BA982" i="38"/>
  <c r="B982" i="38" s="1"/>
  <c r="W963" i="38"/>
  <c r="BA962" i="38"/>
  <c r="B962" i="38" s="1"/>
  <c r="W962" i="38"/>
  <c r="BA961" i="38"/>
  <c r="B961" i="38" s="1"/>
  <c r="AH957" i="38"/>
  <c r="AZ957" i="38" s="1"/>
  <c r="BC957" i="38" s="1"/>
  <c r="A957" i="38" s="1"/>
  <c r="AD957" i="38"/>
  <c r="Z957" i="38"/>
  <c r="V957" i="38"/>
  <c r="AI955" i="38"/>
  <c r="BA954" i="38"/>
  <c r="AG954" i="38"/>
  <c r="AB954" i="38"/>
  <c r="W954" i="38"/>
  <c r="AH952" i="38"/>
  <c r="AZ952" i="38" s="1"/>
  <c r="AG950" i="38"/>
  <c r="AB950" i="38"/>
  <c r="W950" i="38"/>
  <c r="BA949" i="38"/>
  <c r="B949" i="38" s="1"/>
  <c r="AJ946" i="38"/>
  <c r="AE946" i="38"/>
  <c r="AJ941" i="38"/>
  <c r="AF941" i="38"/>
  <c r="AU941" i="38" s="1"/>
  <c r="BC941" i="38" s="1"/>
  <c r="A941" i="38" s="1"/>
  <c r="AB941" i="38"/>
  <c r="AJ938" i="38"/>
  <c r="AE938" i="38"/>
  <c r="AJ934" i="38"/>
  <c r="AE934" i="38"/>
  <c r="W931" i="38"/>
  <c r="BA930" i="38"/>
  <c r="B930" i="38" s="1"/>
  <c r="AG930" i="38"/>
  <c r="AB930" i="38"/>
  <c r="W930" i="38"/>
  <c r="BA929" i="38"/>
  <c r="B929" i="38" s="1"/>
  <c r="AD928" i="38"/>
  <c r="AH925" i="38"/>
  <c r="AZ925" i="38" s="1"/>
  <c r="AD925" i="38"/>
  <c r="Z925" i="38"/>
  <c r="V925" i="38"/>
  <c r="AI923" i="38"/>
  <c r="BA922" i="38"/>
  <c r="AG922" i="38"/>
  <c r="AB922" i="38"/>
  <c r="W922" i="38"/>
  <c r="AH920" i="38"/>
  <c r="AZ920" i="38" s="1"/>
  <c r="BA918" i="38"/>
  <c r="B918" i="38" s="1"/>
  <c r="AG918" i="38"/>
  <c r="AB918" i="38"/>
  <c r="W918" i="38"/>
  <c r="BA917" i="38"/>
  <c r="B917" i="38" s="1"/>
  <c r="AF915" i="38"/>
  <c r="AU915" i="38" s="1"/>
  <c r="W915" i="38"/>
  <c r="BA914" i="38"/>
  <c r="W914" i="38"/>
  <c r="BA913" i="38"/>
  <c r="B913" i="38" s="1"/>
  <c r="AF907" i="38"/>
  <c r="AU907" i="38" s="1"/>
  <c r="AJ906" i="38"/>
  <c r="AE906" i="38"/>
  <c r="BA903" i="38"/>
  <c r="B902" i="38"/>
  <c r="AJ901" i="38"/>
  <c r="AF901" i="38"/>
  <c r="AU901" i="38" s="1"/>
  <c r="AB901" i="38"/>
  <c r="AI900" i="38"/>
  <c r="X899" i="38"/>
  <c r="BA898" i="38"/>
  <c r="B898" i="38" s="1"/>
  <c r="BA897" i="38"/>
  <c r="B897" i="38" s="1"/>
  <c r="AJ895" i="38"/>
  <c r="AB895" i="38"/>
  <c r="AF894" i="38"/>
  <c r="AU894" i="38" s="1"/>
  <c r="AA894" i="38"/>
  <c r="AI891" i="38"/>
  <c r="AA891" i="38"/>
  <c r="AJ890" i="38"/>
  <c r="AE890" i="38"/>
  <c r="AG889" i="38"/>
  <c r="AC889" i="38"/>
  <c r="Y889" i="38"/>
  <c r="BA887" i="38"/>
  <c r="AJ885" i="38"/>
  <c r="AF885" i="38"/>
  <c r="AU885" i="38" s="1"/>
  <c r="AB885" i="38"/>
  <c r="AI884" i="38"/>
  <c r="AE883" i="38"/>
  <c r="W883" i="38"/>
  <c r="BA882" i="38"/>
  <c r="W882" i="38"/>
  <c r="BA881" i="38"/>
  <c r="B881" i="38" s="1"/>
  <c r="AJ879" i="38"/>
  <c r="AB879" i="38"/>
  <c r="AF878" i="38"/>
  <c r="AU878" i="38" s="1"/>
  <c r="AA878" i="38"/>
  <c r="V877" i="38"/>
  <c r="AI875" i="38"/>
  <c r="AA875" i="38"/>
  <c r="AJ874" i="38"/>
  <c r="AE874" i="38"/>
  <c r="AG873" i="38"/>
  <c r="AC873" i="38"/>
  <c r="Y873" i="38"/>
  <c r="BA871" i="38"/>
  <c r="AJ869" i="38"/>
  <c r="AF869" i="38"/>
  <c r="AU869" i="38" s="1"/>
  <c r="AB869" i="38"/>
  <c r="AI868" i="38"/>
  <c r="AE867" i="38"/>
  <c r="W867" i="38"/>
  <c r="BA866" i="38"/>
  <c r="B866" i="38" s="1"/>
  <c r="BA865" i="38"/>
  <c r="B865" i="38" s="1"/>
  <c r="AJ863" i="38"/>
  <c r="AB863" i="38"/>
  <c r="AF862" i="38"/>
  <c r="AU862" i="38" s="1"/>
  <c r="AA862" i="38"/>
  <c r="AI859" i="38"/>
  <c r="AA859" i="38"/>
  <c r="AJ858" i="38"/>
  <c r="AE858" i="38"/>
  <c r="AG857" i="38"/>
  <c r="AC857" i="38"/>
  <c r="Y857" i="38"/>
  <c r="BA855" i="38"/>
  <c r="AJ853" i="38"/>
  <c r="AF853" i="38"/>
  <c r="AU853" i="38" s="1"/>
  <c r="BC853" i="38" s="1"/>
  <c r="A853" i="38" s="1"/>
  <c r="AB853" i="38"/>
  <c r="AI852" i="38"/>
  <c r="AE851" i="38"/>
  <c r="W851" i="38"/>
  <c r="BA850" i="38"/>
  <c r="BA849" i="38"/>
  <c r="B849" i="38" s="1"/>
  <c r="AJ847" i="38"/>
  <c r="AB847" i="38"/>
  <c r="AF846" i="38"/>
  <c r="AU846" i="38" s="1"/>
  <c r="AA846" i="38"/>
  <c r="AD845" i="38"/>
  <c r="Z845" i="38"/>
  <c r="V845" i="38"/>
  <c r="AI843" i="38"/>
  <c r="AA843" i="38"/>
  <c r="AJ842" i="38"/>
  <c r="AE842" i="38"/>
  <c r="AG841" i="38"/>
  <c r="AC841" i="38"/>
  <c r="Y841" i="38"/>
  <c r="BA839" i="38"/>
  <c r="AJ837" i="38"/>
  <c r="AF837" i="38"/>
  <c r="AU837" i="38" s="1"/>
  <c r="AB837" i="38"/>
  <c r="AI836" i="38"/>
  <c r="BA834" i="38"/>
  <c r="B834" i="38" s="1"/>
  <c r="W834" i="38"/>
  <c r="BA833" i="38"/>
  <c r="B833" i="38" s="1"/>
  <c r="AJ831" i="38"/>
  <c r="AB831" i="38"/>
  <c r="AF830" i="38"/>
  <c r="AU830" i="38" s="1"/>
  <c r="AA830" i="38"/>
  <c r="AI827" i="38"/>
  <c r="AA827" i="38"/>
  <c r="AJ826" i="38"/>
  <c r="AE826" i="38"/>
  <c r="AG825" i="38"/>
  <c r="AC825" i="38"/>
  <c r="Y825" i="38"/>
  <c r="BA823" i="38"/>
  <c r="AJ821" i="38"/>
  <c r="AF821" i="38"/>
  <c r="AU821" i="38" s="1"/>
  <c r="BC821" i="38" s="1"/>
  <c r="A821" i="38" s="1"/>
  <c r="AB821" i="38"/>
  <c r="AI820" i="38"/>
  <c r="AE819" i="38"/>
  <c r="W819" i="38"/>
  <c r="BA818" i="38"/>
  <c r="BA817" i="38"/>
  <c r="B817" i="38" s="1"/>
  <c r="AJ815" i="38"/>
  <c r="AB815" i="38"/>
  <c r="AF814" i="38"/>
  <c r="AU814" i="38" s="1"/>
  <c r="AA814" i="38"/>
  <c r="AI811" i="38"/>
  <c r="AA811" i="38"/>
  <c r="AJ810" i="38"/>
  <c r="AE810" i="38"/>
  <c r="AG809" i="38"/>
  <c r="AC809" i="38"/>
  <c r="Y809" i="38"/>
  <c r="BA807" i="38"/>
  <c r="AJ805" i="38"/>
  <c r="AF805" i="38"/>
  <c r="AU805" i="38" s="1"/>
  <c r="AB805" i="38"/>
  <c r="AI804" i="38"/>
  <c r="AE803" i="38"/>
  <c r="W803" i="38"/>
  <c r="BA802" i="38"/>
  <c r="B802" i="38" s="1"/>
  <c r="BA801" i="38"/>
  <c r="B801" i="38" s="1"/>
  <c r="AJ799" i="38"/>
  <c r="AB799" i="38"/>
  <c r="AF798" i="38"/>
  <c r="AU798" i="38" s="1"/>
  <c r="AA798" i="38"/>
  <c r="B797" i="38"/>
  <c r="AJ793" i="38"/>
  <c r="AF793" i="38"/>
  <c r="AU793" i="38" s="1"/>
  <c r="AB793" i="38"/>
  <c r="BA790" i="38"/>
  <c r="BA789" i="38"/>
  <c r="B789" i="38" s="1"/>
  <c r="AJ785" i="38"/>
  <c r="AF785" i="38"/>
  <c r="AU785" i="38" s="1"/>
  <c r="BC785" i="38" s="1"/>
  <c r="A785" i="38" s="1"/>
  <c r="AB785" i="38"/>
  <c r="AI782" i="38"/>
  <c r="AD782" i="38"/>
  <c r="AE781" i="38"/>
  <c r="BA780" i="38"/>
  <c r="B780" i="38" s="1"/>
  <c r="AH780" i="38"/>
  <c r="AZ780" i="38" s="1"/>
  <c r="AD780" i="38"/>
  <c r="Z780" i="38"/>
  <c r="AJ778" i="38"/>
  <c r="AD778" i="38"/>
  <c r="BA777" i="38"/>
  <c r="AE777" i="38"/>
  <c r="AD776" i="38"/>
  <c r="Z776" i="38"/>
  <c r="AJ772" i="38"/>
  <c r="AF772" i="38"/>
  <c r="AU772" i="38" s="1"/>
  <c r="AB772" i="38"/>
  <c r="AH771" i="38"/>
  <c r="AZ771" i="38" s="1"/>
  <c r="AA771" i="38"/>
  <c r="AF769" i="38"/>
  <c r="AU769" i="38" s="1"/>
  <c r="AA769" i="38"/>
  <c r="AG768" i="38"/>
  <c r="AC768" i="38"/>
  <c r="Y768" i="38"/>
  <c r="AI767" i="38"/>
  <c r="AC767" i="38"/>
  <c r="AF766" i="38"/>
  <c r="AU766" i="38" s="1"/>
  <c r="AA766" i="38"/>
  <c r="V766" i="38"/>
  <c r="AI765" i="38"/>
  <c r="AJ764" i="38"/>
  <c r="AF764" i="38"/>
  <c r="AU764" i="38" s="1"/>
  <c r="BC764" i="38" s="1"/>
  <c r="A764" i="38" s="1"/>
  <c r="AB764" i="38"/>
  <c r="X764" i="38"/>
  <c r="W763" i="38"/>
  <c r="AI761" i="38"/>
  <c r="X761" i="38"/>
  <c r="AG756" i="38"/>
  <c r="AC756" i="38"/>
  <c r="Y756" i="38"/>
  <c r="BA753" i="38"/>
  <c r="AI750" i="38"/>
  <c r="AD750" i="38"/>
  <c r="AE749" i="38"/>
  <c r="BA748" i="38"/>
  <c r="B748" i="38" s="1"/>
  <c r="AH748" i="38"/>
  <c r="AZ748" i="38" s="1"/>
  <c r="AD748" i="38"/>
  <c r="Z748" i="38"/>
  <c r="AJ746" i="38"/>
  <c r="AD746" i="38"/>
  <c r="BA745" i="38"/>
  <c r="AE745" i="38"/>
  <c r="AH744" i="38"/>
  <c r="AZ744" i="38" s="1"/>
  <c r="AD744" i="38"/>
  <c r="Z744" i="38"/>
  <c r="AH742" i="38"/>
  <c r="AZ742" i="38" s="1"/>
  <c r="W742" i="38"/>
  <c r="BA741" i="38"/>
  <c r="AG739" i="38"/>
  <c r="Z739" i="38"/>
  <c r="AI734" i="38"/>
  <c r="AD734" i="38"/>
  <c r="AE733" i="38"/>
  <c r="BA732" i="38"/>
  <c r="B732" i="38" s="1"/>
  <c r="AH732" i="38"/>
  <c r="AZ732" i="38" s="1"/>
  <c r="AD732" i="38"/>
  <c r="Z732" i="38"/>
  <c r="AJ730" i="38"/>
  <c r="AD730" i="38"/>
  <c r="BA729" i="38"/>
  <c r="AE729" i="38"/>
  <c r="AH728" i="38"/>
  <c r="AZ728" i="38" s="1"/>
  <c r="AD728" i="38"/>
  <c r="Z728" i="38"/>
  <c r="AB726" i="38"/>
  <c r="AJ724" i="38"/>
  <c r="AF724" i="38"/>
  <c r="AU724" i="38" s="1"/>
  <c r="BC724" i="38" s="1"/>
  <c r="A724" i="38" s="1"/>
  <c r="AB724" i="38"/>
  <c r="AH723" i="38"/>
  <c r="AZ723" i="38" s="1"/>
  <c r="AA723" i="38"/>
  <c r="AG721" i="38"/>
  <c r="AA721" i="38"/>
  <c r="AJ720" i="38"/>
  <c r="AF720" i="38"/>
  <c r="AU720" i="38" s="1"/>
  <c r="BC720" i="38" s="1"/>
  <c r="A720" i="38" s="1"/>
  <c r="AB720" i="38"/>
  <c r="AH719" i="38"/>
  <c r="AZ719" i="38" s="1"/>
  <c r="AJ718" i="38"/>
  <c r="AE718" i="38"/>
  <c r="Z718" i="38"/>
  <c r="BA717" i="38"/>
  <c r="B717" i="38" s="1"/>
  <c r="AH717" i="38"/>
  <c r="AZ717" i="38" s="1"/>
  <c r="AD717" i="38"/>
  <c r="Z717" i="38"/>
  <c r="V717" i="38"/>
  <c r="AJ714" i="38"/>
  <c r="AC714" i="38"/>
  <c r="AG713" i="38"/>
  <c r="AC713" i="38"/>
  <c r="Y713" i="38"/>
  <c r="AI712" i="38"/>
  <c r="AJ711" i="38"/>
  <c r="AD711" i="38"/>
  <c r="W711" i="38"/>
  <c r="BA710" i="38"/>
  <c r="AH707" i="38"/>
  <c r="AZ707" i="38" s="1"/>
  <c r="AA707" i="38"/>
  <c r="AG705" i="38"/>
  <c r="AC705" i="38"/>
  <c r="Y705" i="38"/>
  <c r="AJ701" i="38"/>
  <c r="AF701" i="38"/>
  <c r="AU701" i="38" s="1"/>
  <c r="AB701" i="38"/>
  <c r="AF698" i="38"/>
  <c r="AU698" i="38" s="1"/>
  <c r="AG697" i="38"/>
  <c r="AC697" i="38"/>
  <c r="Y697" i="38"/>
  <c r="AE696" i="38"/>
  <c r="Z696" i="38"/>
  <c r="AF694" i="38"/>
  <c r="AU694" i="38" s="1"/>
  <c r="AA694" i="38"/>
  <c r="AG693" i="38"/>
  <c r="AC693" i="38"/>
  <c r="Y693" i="38"/>
  <c r="AH692" i="38"/>
  <c r="AZ692" i="38" s="1"/>
  <c r="AF691" i="38"/>
  <c r="AU691" i="38" s="1"/>
  <c r="AF689" i="38"/>
  <c r="AU689" i="38" s="1"/>
  <c r="BC689" i="38" s="1"/>
  <c r="A689" i="38" s="1"/>
  <c r="AA689" i="38"/>
  <c r="V689" i="38"/>
  <c r="B689" i="38"/>
  <c r="AJ687" i="38"/>
  <c r="AD681" i="38"/>
  <c r="V681" i="38"/>
  <c r="B681" i="38"/>
  <c r="AC680" i="38"/>
  <c r="AH675" i="38"/>
  <c r="AZ675" i="38" s="1"/>
  <c r="W675" i="38"/>
  <c r="AD673" i="38"/>
  <c r="V673" i="38"/>
  <c r="BA669" i="38"/>
  <c r="B669" i="38" s="1"/>
  <c r="AE671" i="38"/>
  <c r="BA671" i="38"/>
  <c r="AH671" i="38"/>
  <c r="AZ671" i="38" s="1"/>
  <c r="AA666" i="38"/>
  <c r="BA665" i="38"/>
  <c r="Y665" i="38"/>
  <c r="AC665" i="38"/>
  <c r="AG665" i="38"/>
  <c r="B665" i="38"/>
  <c r="V665" i="38"/>
  <c r="Z665" i="38"/>
  <c r="AD665" i="38"/>
  <c r="AH665" i="38"/>
  <c r="AZ665" i="38" s="1"/>
  <c r="AB663" i="38"/>
  <c r="AE663" i="38"/>
  <c r="BA663" i="38"/>
  <c r="W663" i="38"/>
  <c r="AH663" i="38"/>
  <c r="AZ663" i="38" s="1"/>
  <c r="X662" i="38"/>
  <c r="W661" i="38"/>
  <c r="BA637" i="38"/>
  <c r="X637" i="38"/>
  <c r="AB637" i="38"/>
  <c r="AF637" i="38"/>
  <c r="AU637" i="38" s="1"/>
  <c r="AJ637" i="38"/>
  <c r="Y637" i="38"/>
  <c r="AC637" i="38"/>
  <c r="AG637" i="38"/>
  <c r="B637" i="38"/>
  <c r="V637" i="38"/>
  <c r="Z637" i="38"/>
  <c r="AD637" i="38"/>
  <c r="AH637" i="38"/>
  <c r="AZ637" i="38" s="1"/>
  <c r="BA633" i="38"/>
  <c r="X633" i="38"/>
  <c r="AB633" i="38"/>
  <c r="AF633" i="38"/>
  <c r="AU633" i="38" s="1"/>
  <c r="BC633" i="38" s="1"/>
  <c r="A633" i="38" s="1"/>
  <c r="AJ633" i="38"/>
  <c r="Y633" i="38"/>
  <c r="AC633" i="38"/>
  <c r="AG633" i="38"/>
  <c r="B633" i="38"/>
  <c r="V633" i="38"/>
  <c r="Z633" i="38"/>
  <c r="AD633" i="38"/>
  <c r="AH633" i="38"/>
  <c r="AZ633" i="38" s="1"/>
  <c r="X629" i="38"/>
  <c r="AB629" i="38"/>
  <c r="AF629" i="38"/>
  <c r="AU629" i="38" s="1"/>
  <c r="AJ629" i="38"/>
  <c r="Y629" i="38"/>
  <c r="AC629" i="38"/>
  <c r="AG629" i="38"/>
  <c r="B629" i="38"/>
  <c r="V629" i="38"/>
  <c r="Z629" i="38"/>
  <c r="AD629" i="38"/>
  <c r="AH629" i="38"/>
  <c r="AZ629" i="38" s="1"/>
  <c r="AI625" i="38"/>
  <c r="AA624" i="38"/>
  <c r="Z612" i="38"/>
  <c r="AD612" i="38"/>
  <c r="V612" i="38"/>
  <c r="AE612" i="38"/>
  <c r="BA601" i="38"/>
  <c r="B601" i="38" s="1"/>
  <c r="BA602" i="38"/>
  <c r="Z604" i="38"/>
  <c r="AH604" i="38"/>
  <c r="AZ604" i="38" s="1"/>
  <c r="AA604" i="38"/>
  <c r="AI604" i="38"/>
  <c r="V604" i="38"/>
  <c r="AD604" i="38"/>
  <c r="AA600" i="38"/>
  <c r="BA573" i="38"/>
  <c r="B573" i="38" s="1"/>
  <c r="BA569" i="38"/>
  <c r="B569" i="38" s="1"/>
  <c r="BA551" i="38"/>
  <c r="BA511" i="38"/>
  <c r="B946" i="38"/>
  <c r="B934" i="38"/>
  <c r="BC929" i="38"/>
  <c r="A929" i="38" s="1"/>
  <c r="B906" i="38"/>
  <c r="AI895" i="38"/>
  <c r="AA895" i="38"/>
  <c r="AJ894" i="38"/>
  <c r="AE894" i="38"/>
  <c r="Y894" i="38"/>
  <c r="BA891" i="38"/>
  <c r="B890" i="38"/>
  <c r="AJ889" i="38"/>
  <c r="AF889" i="38"/>
  <c r="AU889" i="38" s="1"/>
  <c r="AB889" i="38"/>
  <c r="X889" i="38"/>
  <c r="BA886" i="38"/>
  <c r="B886" i="38" s="1"/>
  <c r="AI879" i="38"/>
  <c r="AA879" i="38"/>
  <c r="AJ878" i="38"/>
  <c r="AE878" i="38"/>
  <c r="Y878" i="38"/>
  <c r="BA875" i="38"/>
  <c r="B874" i="38"/>
  <c r="AJ873" i="38"/>
  <c r="AF873" i="38"/>
  <c r="AU873" i="38" s="1"/>
  <c r="AB873" i="38"/>
  <c r="X873" i="38"/>
  <c r="BA870" i="38"/>
  <c r="B870" i="38" s="1"/>
  <c r="AI863" i="38"/>
  <c r="AA863" i="38"/>
  <c r="AJ862" i="38"/>
  <c r="AE862" i="38"/>
  <c r="Y862" i="38"/>
  <c r="BA859" i="38"/>
  <c r="B858" i="38"/>
  <c r="AJ857" i="38"/>
  <c r="AF857" i="38"/>
  <c r="AU857" i="38" s="1"/>
  <c r="AB857" i="38"/>
  <c r="X857" i="38"/>
  <c r="BA854" i="38"/>
  <c r="B854" i="38" s="1"/>
  <c r="AI847" i="38"/>
  <c r="AA847" i="38"/>
  <c r="AJ846" i="38"/>
  <c r="AE846" i="38"/>
  <c r="Y846" i="38"/>
  <c r="BA843" i="38"/>
  <c r="B842" i="38"/>
  <c r="AJ841" i="38"/>
  <c r="AF841" i="38"/>
  <c r="AU841" i="38" s="1"/>
  <c r="AB841" i="38"/>
  <c r="X841" i="38"/>
  <c r="BA838" i="38"/>
  <c r="B838" i="38" s="1"/>
  <c r="AI831" i="38"/>
  <c r="AA831" i="38"/>
  <c r="AJ830" i="38"/>
  <c r="AE830" i="38"/>
  <c r="Y830" i="38"/>
  <c r="BA827" i="38"/>
  <c r="B826" i="38"/>
  <c r="AJ825" i="38"/>
  <c r="AF825" i="38"/>
  <c r="AU825" i="38" s="1"/>
  <c r="AB825" i="38"/>
  <c r="X825" i="38"/>
  <c r="BA822" i="38"/>
  <c r="B822" i="38" s="1"/>
  <c r="AI815" i="38"/>
  <c r="AA815" i="38"/>
  <c r="AJ814" i="38"/>
  <c r="AE814" i="38"/>
  <c r="Y814" i="38"/>
  <c r="BA811" i="38"/>
  <c r="B810" i="38"/>
  <c r="AJ809" i="38"/>
  <c r="AF809" i="38"/>
  <c r="AU809" i="38" s="1"/>
  <c r="AB809" i="38"/>
  <c r="X809" i="38"/>
  <c r="BA806" i="38"/>
  <c r="B806" i="38" s="1"/>
  <c r="AI799" i="38"/>
  <c r="AA799" i="38"/>
  <c r="AJ798" i="38"/>
  <c r="AE798" i="38"/>
  <c r="Y798" i="38"/>
  <c r="BA794" i="38"/>
  <c r="B794" i="38" s="1"/>
  <c r="BA793" i="38"/>
  <c r="B793" i="38" s="1"/>
  <c r="BA786" i="38"/>
  <c r="B786" i="38" s="1"/>
  <c r="BA785" i="38"/>
  <c r="B785" i="38" s="1"/>
  <c r="BA782" i="38"/>
  <c r="B782" i="38" s="1"/>
  <c r="AH775" i="38"/>
  <c r="AZ775" i="38" s="1"/>
  <c r="AG771" i="38"/>
  <c r="Z771" i="38"/>
  <c r="AJ769" i="38"/>
  <c r="AE769" i="38"/>
  <c r="AJ768" i="38"/>
  <c r="AF768" i="38"/>
  <c r="AU768" i="38" s="1"/>
  <c r="AB768" i="38"/>
  <c r="AH767" i="38"/>
  <c r="AZ767" i="38" s="1"/>
  <c r="Z767" i="38"/>
  <c r="AJ756" i="38"/>
  <c r="AF756" i="38"/>
  <c r="AU756" i="38" s="1"/>
  <c r="BC756" i="38" s="1"/>
  <c r="A756" i="38" s="1"/>
  <c r="AB756" i="38"/>
  <c r="X756" i="38"/>
  <c r="BA752" i="38"/>
  <c r="B752" i="38" s="1"/>
  <c r="BA737" i="38"/>
  <c r="BA736" i="38"/>
  <c r="B736" i="38" s="1"/>
  <c r="BA734" i="38"/>
  <c r="B734" i="38" s="1"/>
  <c r="AG723" i="38"/>
  <c r="Z723" i="38"/>
  <c r="BA721" i="38"/>
  <c r="AI718" i="38"/>
  <c r="AD718" i="38"/>
  <c r="AI714" i="38"/>
  <c r="AJ713" i="38"/>
  <c r="AF713" i="38"/>
  <c r="AU713" i="38" s="1"/>
  <c r="AB713" i="38"/>
  <c r="AF707" i="38"/>
  <c r="AU707" i="38" s="1"/>
  <c r="X707" i="38"/>
  <c r="AJ705" i="38"/>
  <c r="AF705" i="38"/>
  <c r="AU705" i="38" s="1"/>
  <c r="AB705" i="38"/>
  <c r="BA698" i="38"/>
  <c r="AJ697" i="38"/>
  <c r="AF697" i="38"/>
  <c r="AU697" i="38" s="1"/>
  <c r="AB697" i="38"/>
  <c r="AI696" i="38"/>
  <c r="AD696" i="38"/>
  <c r="AJ694" i="38"/>
  <c r="AE694" i="38"/>
  <c r="AJ693" i="38"/>
  <c r="AF693" i="38"/>
  <c r="AU693" i="38" s="1"/>
  <c r="BC693" i="38" s="1"/>
  <c r="A693" i="38" s="1"/>
  <c r="AB693" i="38"/>
  <c r="X691" i="38"/>
  <c r="AD691" i="38"/>
  <c r="AE687" i="38"/>
  <c r="AA683" i="38"/>
  <c r="AH683" i="38"/>
  <c r="AZ683" i="38" s="1"/>
  <c r="V683" i="38"/>
  <c r="AB683" i="38"/>
  <c r="AI683" i="38"/>
  <c r="AA680" i="38"/>
  <c r="BA675" i="38"/>
  <c r="B675" i="38" s="1"/>
  <c r="AI674" i="38"/>
  <c r="BA670" i="38"/>
  <c r="AC668" i="38"/>
  <c r="AE668" i="38"/>
  <c r="AA667" i="38"/>
  <c r="AH667" i="38"/>
  <c r="AZ667" i="38" s="1"/>
  <c r="V667" i="38"/>
  <c r="AB667" i="38"/>
  <c r="AI667" i="38"/>
  <c r="AF658" i="38"/>
  <c r="AU658" i="38" s="1"/>
  <c r="AI658" i="38"/>
  <c r="BA657" i="38"/>
  <c r="AA658" i="38"/>
  <c r="Y654" i="38"/>
  <c r="AG654" i="38"/>
  <c r="BA654" i="38"/>
  <c r="AB654" i="38"/>
  <c r="AI654" i="38"/>
  <c r="BA653" i="38"/>
  <c r="B653" i="38" s="1"/>
  <c r="W654" i="38"/>
  <c r="AC654" i="38"/>
  <c r="AJ654" i="38"/>
  <c r="BA641" i="38"/>
  <c r="B641" i="38" s="1"/>
  <c r="BA639" i="38"/>
  <c r="AI632" i="38"/>
  <c r="BA631" i="38"/>
  <c r="AA632" i="38"/>
  <c r="BA626" i="38"/>
  <c r="AE625" i="38"/>
  <c r="AI614" i="38"/>
  <c r="BA598" i="38"/>
  <c r="BA594" i="38"/>
  <c r="BA593" i="38"/>
  <c r="B593" i="38" s="1"/>
  <c r="BA567" i="38"/>
  <c r="BA559" i="38"/>
  <c r="BA550" i="38"/>
  <c r="BA549" i="38"/>
  <c r="BA535" i="38"/>
  <c r="BA527" i="38"/>
  <c r="BA519" i="38"/>
  <c r="X517" i="38"/>
  <c r="AB517" i="38"/>
  <c r="AF517" i="38"/>
  <c r="AU517" i="38" s="1"/>
  <c r="AJ517" i="38"/>
  <c r="Y517" i="38"/>
  <c r="AC517" i="38"/>
  <c r="AG517" i="38"/>
  <c r="BA514" i="38"/>
  <c r="X509" i="38"/>
  <c r="Y509" i="38"/>
  <c r="AD509" i="38"/>
  <c r="AI509" i="38"/>
  <c r="Z509" i="38"/>
  <c r="AE509" i="38"/>
  <c r="AE507" i="38"/>
  <c r="BA507" i="38"/>
  <c r="W507" i="38"/>
  <c r="AF507" i="38"/>
  <c r="AU507" i="38" s="1"/>
  <c r="Y506" i="38"/>
  <c r="AC506" i="38"/>
  <c r="AG506" i="38"/>
  <c r="V506" i="38"/>
  <c r="Z506" i="38"/>
  <c r="AD506" i="38"/>
  <c r="AH506" i="38"/>
  <c r="AZ506" i="38" s="1"/>
  <c r="BA506" i="38"/>
  <c r="B506" i="38" s="1"/>
  <c r="BA491" i="38"/>
  <c r="B491" i="38" s="1"/>
  <c r="BA480" i="38"/>
  <c r="AC472" i="38"/>
  <c r="AE472" i="38"/>
  <c r="BA472" i="38"/>
  <c r="BA471" i="38"/>
  <c r="B471" i="38" s="1"/>
  <c r="X472" i="38"/>
  <c r="AI472" i="38"/>
  <c r="X461" i="38"/>
  <c r="Z461" i="38"/>
  <c r="AF461" i="38"/>
  <c r="AU461" i="38" s="1"/>
  <c r="BA461" i="38"/>
  <c r="B461" i="38" s="1"/>
  <c r="AA461" i="38"/>
  <c r="AH461" i="38"/>
  <c r="AZ461" i="38" s="1"/>
  <c r="V461" i="38"/>
  <c r="AB461" i="38"/>
  <c r="AJ461" i="38"/>
  <c r="BA457" i="38"/>
  <c r="B457" i="38" s="1"/>
  <c r="BA455" i="38"/>
  <c r="B455" i="38" s="1"/>
  <c r="X455" i="38"/>
  <c r="AB455" i="38"/>
  <c r="AF455" i="38"/>
  <c r="AU455" i="38" s="1"/>
  <c r="AJ455" i="38"/>
  <c r="Y455" i="38"/>
  <c r="AC455" i="38"/>
  <c r="AG455" i="38"/>
  <c r="V455" i="38"/>
  <c r="Z455" i="38"/>
  <c r="AD455" i="38"/>
  <c r="AH455" i="38"/>
  <c r="AZ455" i="38" s="1"/>
  <c r="BC455" i="38" s="1"/>
  <c r="A455" i="38" s="1"/>
  <c r="BA449" i="38"/>
  <c r="Y448" i="38"/>
  <c r="AE448" i="38"/>
  <c r="AJ448" i="38"/>
  <c r="AA448" i="38"/>
  <c r="AF448" i="38"/>
  <c r="AU448" i="38" s="1"/>
  <c r="BA447" i="38"/>
  <c r="W448" i="38"/>
  <c r="AB448" i="38"/>
  <c r="AG448" i="38"/>
  <c r="BA448" i="38"/>
  <c r="BA441" i="38"/>
  <c r="BA437" i="38"/>
  <c r="AH597" i="38"/>
  <c r="AZ597" i="38" s="1"/>
  <c r="AD597" i="38"/>
  <c r="Z597" i="38"/>
  <c r="V597" i="38"/>
  <c r="B597" i="38"/>
  <c r="AH593" i="38"/>
  <c r="AZ593" i="38" s="1"/>
  <c r="AD593" i="38"/>
  <c r="Z593" i="38"/>
  <c r="V593" i="38"/>
  <c r="W592" i="38"/>
  <c r="BA591" i="38"/>
  <c r="B590" i="38"/>
  <c r="AF583" i="38"/>
  <c r="AU583" i="38" s="1"/>
  <c r="W583" i="38"/>
  <c r="BA582" i="38"/>
  <c r="B582" i="38" s="1"/>
  <c r="AG582" i="38"/>
  <c r="AB582" i="38"/>
  <c r="W582" i="38"/>
  <c r="BA581" i="38"/>
  <c r="AE580" i="38"/>
  <c r="V580" i="38"/>
  <c r="AD572" i="38"/>
  <c r="V572" i="38"/>
  <c r="AE559" i="38"/>
  <c r="W559" i="38"/>
  <c r="BA558" i="38"/>
  <c r="B558" i="38" s="1"/>
  <c r="AG558" i="38"/>
  <c r="AB558" i="38"/>
  <c r="W558" i="38"/>
  <c r="BA557" i="38"/>
  <c r="B557" i="38" s="1"/>
  <c r="AA552" i="38"/>
  <c r="AH549" i="38"/>
  <c r="AZ549" i="38" s="1"/>
  <c r="AD549" i="38"/>
  <c r="Z549" i="38"/>
  <c r="V549" i="38"/>
  <c r="B549" i="38"/>
  <c r="BA546" i="38"/>
  <c r="AG546" i="38"/>
  <c r="AB546" i="38"/>
  <c r="W546" i="38"/>
  <c r="BA545" i="38"/>
  <c r="AA544" i="38"/>
  <c r="AE527" i="38"/>
  <c r="W527" i="38"/>
  <c r="BA526" i="38"/>
  <c r="B526" i="38" s="1"/>
  <c r="AG526" i="38"/>
  <c r="AB526" i="38"/>
  <c r="W526" i="38"/>
  <c r="BA525" i="38"/>
  <c r="B525" i="38" s="1"/>
  <c r="AD517" i="38"/>
  <c r="V517" i="38"/>
  <c r="AG509" i="38"/>
  <c r="V509" i="38"/>
  <c r="X507" i="38"/>
  <c r="AE506" i="38"/>
  <c r="W506" i="38"/>
  <c r="BA503" i="38"/>
  <c r="BA495" i="38"/>
  <c r="B495" i="38" s="1"/>
  <c r="BA493" i="38"/>
  <c r="B493" i="38" s="1"/>
  <c r="BA479" i="38"/>
  <c r="B479" i="38" s="1"/>
  <c r="Y472" i="38"/>
  <c r="W461" i="38"/>
  <c r="W455" i="38"/>
  <c r="AF449" i="38"/>
  <c r="AU449" i="38" s="1"/>
  <c r="AI449" i="38"/>
  <c r="X449" i="38"/>
  <c r="X448" i="38"/>
  <c r="BA444" i="38"/>
  <c r="BA443" i="38"/>
  <c r="X443" i="38"/>
  <c r="AB443" i="38"/>
  <c r="AF443" i="38"/>
  <c r="AU443" i="38" s="1"/>
  <c r="BC443" i="38" s="1"/>
  <c r="A443" i="38" s="1"/>
  <c r="AJ443" i="38"/>
  <c r="Y443" i="38"/>
  <c r="AC443" i="38"/>
  <c r="AG443" i="38"/>
  <c r="B443" i="38"/>
  <c r="V443" i="38"/>
  <c r="Z443" i="38"/>
  <c r="AD443" i="38"/>
  <c r="AH443" i="38"/>
  <c r="AZ443" i="38" s="1"/>
  <c r="BA435" i="38"/>
  <c r="B435" i="38" s="1"/>
  <c r="BA436" i="38"/>
  <c r="B436" i="38" s="1"/>
  <c r="Y440" i="38"/>
  <c r="AE440" i="38"/>
  <c r="AJ440" i="38"/>
  <c r="AA440" i="38"/>
  <c r="AF440" i="38"/>
  <c r="AU440" i="38" s="1"/>
  <c r="BA439" i="38"/>
  <c r="B439" i="38" s="1"/>
  <c r="W440" i="38"/>
  <c r="AB440" i="38"/>
  <c r="AG440" i="38"/>
  <c r="BA440" i="38"/>
  <c r="B440" i="38" s="1"/>
  <c r="BA431" i="38"/>
  <c r="BA391" i="38"/>
  <c r="B391" i="38" s="1"/>
  <c r="BA344" i="38"/>
  <c r="B344" i="38" s="1"/>
  <c r="AJ685" i="38"/>
  <c r="AF685" i="38"/>
  <c r="AU685" i="38" s="1"/>
  <c r="AB685" i="38"/>
  <c r="BA682" i="38"/>
  <c r="AJ669" i="38"/>
  <c r="AF669" i="38"/>
  <c r="AU669" i="38" s="1"/>
  <c r="AB669" i="38"/>
  <c r="AG664" i="38"/>
  <c r="AA664" i="38"/>
  <c r="V664" i="38"/>
  <c r="Z660" i="38"/>
  <c r="AH657" i="38"/>
  <c r="AZ657" i="38" s="1"/>
  <c r="AD657" i="38"/>
  <c r="Z657" i="38"/>
  <c r="V657" i="38"/>
  <c r="B657" i="38"/>
  <c r="AG656" i="38"/>
  <c r="AH653" i="38"/>
  <c r="AZ653" i="38" s="1"/>
  <c r="AD653" i="38"/>
  <c r="Z653" i="38"/>
  <c r="V653" i="38"/>
  <c r="AI651" i="38"/>
  <c r="AB651" i="38"/>
  <c r="V651" i="38"/>
  <c r="BA646" i="38"/>
  <c r="AG646" i="38"/>
  <c r="AB646" i="38"/>
  <c r="W646" i="38"/>
  <c r="BA645" i="38"/>
  <c r="B645" i="38" s="1"/>
  <c r="AH645" i="38"/>
  <c r="AZ645" i="38" s="1"/>
  <c r="AD645" i="38"/>
  <c r="Z645" i="38"/>
  <c r="V645" i="38"/>
  <c r="AD644" i="38"/>
  <c r="V644" i="38"/>
  <c r="AJ641" i="38"/>
  <c r="AF641" i="38"/>
  <c r="AU641" i="38" s="1"/>
  <c r="AB641" i="38"/>
  <c r="X641" i="38"/>
  <c r="AI639" i="38"/>
  <c r="AJ638" i="38"/>
  <c r="AE638" i="38"/>
  <c r="AD636" i="38"/>
  <c r="V636" i="38"/>
  <c r="AJ634" i="38"/>
  <c r="AE634" i="38"/>
  <c r="AJ630" i="38"/>
  <c r="AE630" i="38"/>
  <c r="AJ626" i="38"/>
  <c r="AE626" i="38"/>
  <c r="AE623" i="38"/>
  <c r="W623" i="38"/>
  <c r="BA622" i="38"/>
  <c r="B622" i="38" s="1"/>
  <c r="AG622" i="38"/>
  <c r="AB622" i="38"/>
  <c r="W622" i="38"/>
  <c r="BA621" i="38"/>
  <c r="B621" i="38" s="1"/>
  <c r="AH620" i="38"/>
  <c r="AZ620" i="38" s="1"/>
  <c r="Z620" i="38"/>
  <c r="AJ617" i="38"/>
  <c r="AF617" i="38"/>
  <c r="AU617" i="38" s="1"/>
  <c r="AB617" i="38"/>
  <c r="AH613" i="38"/>
  <c r="AZ613" i="38" s="1"/>
  <c r="AD613" i="38"/>
  <c r="Z613" i="38"/>
  <c r="V613" i="38"/>
  <c r="B613" i="38"/>
  <c r="BA610" i="38"/>
  <c r="AG610" i="38"/>
  <c r="AB610" i="38"/>
  <c r="W610" i="38"/>
  <c r="BA609" i="38"/>
  <c r="B609" i="38" s="1"/>
  <c r="AA608" i="38"/>
  <c r="BA607" i="38"/>
  <c r="AJ605" i="38"/>
  <c r="AF605" i="38"/>
  <c r="AU605" i="38" s="1"/>
  <c r="BC605" i="38" s="1"/>
  <c r="A605" i="38" s="1"/>
  <c r="AB605" i="38"/>
  <c r="AJ601" i="38"/>
  <c r="AF601" i="38"/>
  <c r="AU601" i="38" s="1"/>
  <c r="AB601" i="38"/>
  <c r="AJ598" i="38"/>
  <c r="AE598" i="38"/>
  <c r="AG597" i="38"/>
  <c r="AC597" i="38"/>
  <c r="Y597" i="38"/>
  <c r="AJ594" i="38"/>
  <c r="AE594" i="38"/>
  <c r="AG593" i="38"/>
  <c r="AC593" i="38"/>
  <c r="Y593" i="38"/>
  <c r="AE591" i="38"/>
  <c r="W591" i="38"/>
  <c r="BA590" i="38"/>
  <c r="AG590" i="38"/>
  <c r="AB590" i="38"/>
  <c r="W590" i="38"/>
  <c r="BA589" i="38"/>
  <c r="B589" i="38" s="1"/>
  <c r="AH588" i="38"/>
  <c r="AZ588" i="38" s="1"/>
  <c r="Z588" i="38"/>
  <c r="AJ585" i="38"/>
  <c r="AF585" i="38"/>
  <c r="AU585" i="38" s="1"/>
  <c r="AB585" i="38"/>
  <c r="BA583" i="38"/>
  <c r="AE583" i="38"/>
  <c r="AF582" i="38"/>
  <c r="AU582" i="38" s="1"/>
  <c r="AA582" i="38"/>
  <c r="AH581" i="38"/>
  <c r="AZ581" i="38" s="1"/>
  <c r="BC581" i="38" s="1"/>
  <c r="A581" i="38" s="1"/>
  <c r="AD581" i="38"/>
  <c r="Z581" i="38"/>
  <c r="V581" i="38"/>
  <c r="B581" i="38"/>
  <c r="AD580" i="38"/>
  <c r="BA578" i="38"/>
  <c r="AG578" i="38"/>
  <c r="AB578" i="38"/>
  <c r="W578" i="38"/>
  <c r="BA577" i="38"/>
  <c r="B577" i="38" s="1"/>
  <c r="AA576" i="38"/>
  <c r="BA575" i="38"/>
  <c r="B574" i="38"/>
  <c r="AJ573" i="38"/>
  <c r="AF573" i="38"/>
  <c r="AU573" i="38" s="1"/>
  <c r="AB573" i="38"/>
  <c r="AI572" i="38"/>
  <c r="AA572" i="38"/>
  <c r="AJ569" i="38"/>
  <c r="AF569" i="38"/>
  <c r="AU569" i="38" s="1"/>
  <c r="AB569" i="38"/>
  <c r="AI568" i="38"/>
  <c r="B566" i="38"/>
  <c r="AJ565" i="38"/>
  <c r="AF565" i="38"/>
  <c r="AU565" i="38" s="1"/>
  <c r="BC565" i="38" s="1"/>
  <c r="A565" i="38" s="1"/>
  <c r="AB565" i="38"/>
  <c r="X565" i="38"/>
  <c r="AJ561" i="38"/>
  <c r="AF561" i="38"/>
  <c r="AU561" i="38" s="1"/>
  <c r="BC561" i="38" s="1"/>
  <c r="A561" i="38" s="1"/>
  <c r="AB561" i="38"/>
  <c r="AI560" i="38"/>
  <c r="AJ559" i="38"/>
  <c r="AB559" i="38"/>
  <c r="AF558" i="38"/>
  <c r="AU558" i="38" s="1"/>
  <c r="AA558" i="38"/>
  <c r="AH557" i="38"/>
  <c r="AZ557" i="38" s="1"/>
  <c r="BC557" i="38" s="1"/>
  <c r="A557" i="38" s="1"/>
  <c r="AD557" i="38"/>
  <c r="Z557" i="38"/>
  <c r="V557" i="38"/>
  <c r="X555" i="38"/>
  <c r="BA554" i="38"/>
  <c r="AG554" i="38"/>
  <c r="AB554" i="38"/>
  <c r="W554" i="38"/>
  <c r="BA553" i="38"/>
  <c r="B553" i="38" s="1"/>
  <c r="AJ550" i="38"/>
  <c r="AE550" i="38"/>
  <c r="AG549" i="38"/>
  <c r="AC549" i="38"/>
  <c r="Y549" i="38"/>
  <c r="AF546" i="38"/>
  <c r="AU546" i="38" s="1"/>
  <c r="AA546" i="38"/>
  <c r="AH545" i="38"/>
  <c r="AZ545" i="38" s="1"/>
  <c r="AD545" i="38"/>
  <c r="Z545" i="38"/>
  <c r="V545" i="38"/>
  <c r="B545" i="38"/>
  <c r="AE543" i="38"/>
  <c r="W543" i="38"/>
  <c r="BA542" i="38"/>
  <c r="B542" i="38" s="1"/>
  <c r="AG542" i="38"/>
  <c r="AB542" i="38"/>
  <c r="W542" i="38"/>
  <c r="BA541" i="38"/>
  <c r="B541" i="38" s="1"/>
  <c r="AH540" i="38"/>
  <c r="AZ540" i="38" s="1"/>
  <c r="BA538" i="38"/>
  <c r="AG538" i="38"/>
  <c r="AB538" i="38"/>
  <c r="W538" i="38"/>
  <c r="BA537" i="38"/>
  <c r="B537" i="38" s="1"/>
  <c r="AE536" i="38"/>
  <c r="AJ533" i="38"/>
  <c r="AF533" i="38"/>
  <c r="AU533" i="38" s="1"/>
  <c r="BC533" i="38" s="1"/>
  <c r="A533" i="38" s="1"/>
  <c r="AB533" i="38"/>
  <c r="X533" i="38"/>
  <c r="AJ529" i="38"/>
  <c r="AF529" i="38"/>
  <c r="AU529" i="38" s="1"/>
  <c r="AB529" i="38"/>
  <c r="AI528" i="38"/>
  <c r="AJ527" i="38"/>
  <c r="AB527" i="38"/>
  <c r="AF526" i="38"/>
  <c r="AU526" i="38" s="1"/>
  <c r="AA526" i="38"/>
  <c r="AH525" i="38"/>
  <c r="AZ525" i="38" s="1"/>
  <c r="BC525" i="38" s="1"/>
  <c r="A525" i="38" s="1"/>
  <c r="AD525" i="38"/>
  <c r="Z525" i="38"/>
  <c r="V525" i="38"/>
  <c r="X523" i="38"/>
  <c r="BA522" i="38"/>
  <c r="AG522" i="38"/>
  <c r="AI517" i="38"/>
  <c r="AA517" i="38"/>
  <c r="Y514" i="38"/>
  <c r="AE514" i="38"/>
  <c r="AJ514" i="38"/>
  <c r="AA514" i="38"/>
  <c r="AF514" i="38"/>
  <c r="AU514" i="38" s="1"/>
  <c r="AI513" i="38"/>
  <c r="AA512" i="38"/>
  <c r="AB511" i="38"/>
  <c r="AJ511" i="38"/>
  <c r="W511" i="38"/>
  <c r="AE511" i="38"/>
  <c r="Y510" i="38"/>
  <c r="AC510" i="38"/>
  <c r="AG510" i="38"/>
  <c r="V510" i="38"/>
  <c r="Z510" i="38"/>
  <c r="AD510" i="38"/>
  <c r="AH510" i="38"/>
  <c r="AZ510" i="38" s="1"/>
  <c r="BA510" i="38"/>
  <c r="B510" i="38" s="1"/>
  <c r="AC509" i="38"/>
  <c r="AJ506" i="38"/>
  <c r="AB506" i="38"/>
  <c r="X505" i="38"/>
  <c r="Y505" i="38"/>
  <c r="AD505" i="38"/>
  <c r="AI505" i="38"/>
  <c r="Z505" i="38"/>
  <c r="AE505" i="38"/>
  <c r="BA502" i="38"/>
  <c r="B502" i="38" s="1"/>
  <c r="X489" i="38"/>
  <c r="AD489" i="38"/>
  <c r="AI489" i="38"/>
  <c r="Z489" i="38"/>
  <c r="AE489" i="38"/>
  <c r="AJ489" i="38"/>
  <c r="V489" i="38"/>
  <c r="AA489" i="38"/>
  <c r="AF489" i="38"/>
  <c r="AU489" i="38" s="1"/>
  <c r="BA483" i="38"/>
  <c r="BA477" i="38"/>
  <c r="B477" i="38" s="1"/>
  <c r="AI455" i="38"/>
  <c r="BA452" i="38"/>
  <c r="AA449" i="38"/>
  <c r="W443" i="38"/>
  <c r="Y441" i="38"/>
  <c r="AA441" i="38"/>
  <c r="AI441" i="38"/>
  <c r="AB441" i="38"/>
  <c r="AJ441" i="38"/>
  <c r="W441" i="38"/>
  <c r="AE441" i="38"/>
  <c r="X440" i="38"/>
  <c r="BA433" i="38"/>
  <c r="BA432" i="38"/>
  <c r="B432" i="38" s="1"/>
  <c r="BA413" i="38"/>
  <c r="BA403" i="38"/>
  <c r="B403" i="38" s="1"/>
  <c r="BA381" i="38"/>
  <c r="BA371" i="38"/>
  <c r="B371" i="38" s="1"/>
  <c r="AE664" i="38"/>
  <c r="AG657" i="38"/>
  <c r="AC657" i="38"/>
  <c r="AG653" i="38"/>
  <c r="AC653" i="38"/>
  <c r="AH651" i="38"/>
  <c r="AZ651" i="38" s="1"/>
  <c r="AA651" i="38"/>
  <c r="AF646" i="38"/>
  <c r="AU646" i="38" s="1"/>
  <c r="AG645" i="38"/>
  <c r="AC645" i="38"/>
  <c r="AI644" i="38"/>
  <c r="AC644" i="38"/>
  <c r="BA642" i="38"/>
  <c r="B638" i="38"/>
  <c r="AI636" i="38"/>
  <c r="B630" i="38"/>
  <c r="AJ623" i="38"/>
  <c r="AF622" i="38"/>
  <c r="AU622" i="38" s="1"/>
  <c r="AA622" i="38"/>
  <c r="BA618" i="38"/>
  <c r="AG613" i="38"/>
  <c r="AC613" i="38"/>
  <c r="AF610" i="38"/>
  <c r="AU610" i="38" s="1"/>
  <c r="BA606" i="38"/>
  <c r="B606" i="38" s="1"/>
  <c r="B598" i="38"/>
  <c r="AJ597" i="38"/>
  <c r="AF597" i="38"/>
  <c r="AU597" i="38" s="1"/>
  <c r="AB597" i="38"/>
  <c r="AJ593" i="38"/>
  <c r="AF593" i="38"/>
  <c r="AU593" i="38" s="1"/>
  <c r="AB593" i="38"/>
  <c r="AI592" i="38"/>
  <c r="AJ591" i="38"/>
  <c r="AF590" i="38"/>
  <c r="AU590" i="38" s="1"/>
  <c r="AA590" i="38"/>
  <c r="BA586" i="38"/>
  <c r="AJ582" i="38"/>
  <c r="AE582" i="38"/>
  <c r="Y582" i="38"/>
  <c r="AG581" i="38"/>
  <c r="AC581" i="38"/>
  <c r="AF578" i="38"/>
  <c r="AU578" i="38" s="1"/>
  <c r="BA574" i="38"/>
  <c r="AH572" i="38"/>
  <c r="AZ572" i="38" s="1"/>
  <c r="Z572" i="38"/>
  <c r="BA570" i="38"/>
  <c r="BA566" i="38"/>
  <c r="BA562" i="38"/>
  <c r="AI559" i="38"/>
  <c r="AJ558" i="38"/>
  <c r="AE558" i="38"/>
  <c r="Y558" i="38"/>
  <c r="AG557" i="38"/>
  <c r="AC557" i="38"/>
  <c r="AF554" i="38"/>
  <c r="AU554" i="38" s="1"/>
  <c r="B550" i="38"/>
  <c r="AJ549" i="38"/>
  <c r="AF549" i="38"/>
  <c r="AU549" i="38" s="1"/>
  <c r="AB549" i="38"/>
  <c r="AJ546" i="38"/>
  <c r="AE546" i="38"/>
  <c r="AG545" i="38"/>
  <c r="AC545" i="38"/>
  <c r="AJ543" i="38"/>
  <c r="AF542" i="38"/>
  <c r="AU542" i="38" s="1"/>
  <c r="AA542" i="38"/>
  <c r="AF538" i="38"/>
  <c r="AU538" i="38" s="1"/>
  <c r="BA534" i="38"/>
  <c r="B534" i="38" s="1"/>
  <c r="BA530" i="38"/>
  <c r="AI527" i="38"/>
  <c r="AJ526" i="38"/>
  <c r="AE526" i="38"/>
  <c r="Y526" i="38"/>
  <c r="AG525" i="38"/>
  <c r="AC525" i="38"/>
  <c r="AA522" i="38"/>
  <c r="BA521" i="38"/>
  <c r="B521" i="38" s="1"/>
  <c r="W522" i="38"/>
  <c r="BA517" i="38"/>
  <c r="B517" i="38" s="1"/>
  <c r="AH517" i="38"/>
  <c r="AZ517" i="38" s="1"/>
  <c r="Z517" i="38"/>
  <c r="Y513" i="38"/>
  <c r="AC513" i="38"/>
  <c r="AG513" i="38"/>
  <c r="B513" i="38"/>
  <c r="V513" i="38"/>
  <c r="Z513" i="38"/>
  <c r="AD513" i="38"/>
  <c r="AH513" i="38"/>
  <c r="AZ513" i="38" s="1"/>
  <c r="AA509" i="38"/>
  <c r="AI507" i="38"/>
  <c r="AI506" i="38"/>
  <c r="AA506" i="38"/>
  <c r="AA499" i="38"/>
  <c r="AE499" i="38"/>
  <c r="BA499" i="38"/>
  <c r="W499" i="38"/>
  <c r="AF499" i="38"/>
  <c r="AU499" i="38" s="1"/>
  <c r="BA496" i="38"/>
  <c r="X498" i="38"/>
  <c r="AB498" i="38"/>
  <c r="AF498" i="38"/>
  <c r="AU498" i="38" s="1"/>
  <c r="AJ498" i="38"/>
  <c r="Y498" i="38"/>
  <c r="AC498" i="38"/>
  <c r="AG498" i="38"/>
  <c r="V498" i="38"/>
  <c r="Z498" i="38"/>
  <c r="AD498" i="38"/>
  <c r="AH498" i="38"/>
  <c r="AZ498" i="38" s="1"/>
  <c r="BC498" i="38" s="1"/>
  <c r="A498" i="38" s="1"/>
  <c r="BA498" i="38"/>
  <c r="B498" i="38" s="1"/>
  <c r="BA489" i="38"/>
  <c r="B489" i="38" s="1"/>
  <c r="BA487" i="38"/>
  <c r="B487" i="38" s="1"/>
  <c r="BA484" i="38"/>
  <c r="B483" i="38"/>
  <c r="AC474" i="38"/>
  <c r="AD474" i="38"/>
  <c r="BA473" i="38"/>
  <c r="B473" i="38" s="1"/>
  <c r="W474" i="38"/>
  <c r="AH474" i="38"/>
  <c r="AZ474" i="38" s="1"/>
  <c r="BA467" i="38"/>
  <c r="B467" i="38" s="1"/>
  <c r="Y466" i="38"/>
  <c r="Z466" i="38"/>
  <c r="AG466" i="38"/>
  <c r="BA464" i="38"/>
  <c r="AA466" i="38"/>
  <c r="AH466" i="38"/>
  <c r="AZ466" i="38" s="1"/>
  <c r="V466" i="38"/>
  <c r="AC466" i="38"/>
  <c r="X457" i="38"/>
  <c r="AD457" i="38"/>
  <c r="AI457" i="38"/>
  <c r="Z457" i="38"/>
  <c r="AE457" i="38"/>
  <c r="AJ457" i="38"/>
  <c r="V457" i="38"/>
  <c r="AA457" i="38"/>
  <c r="AF457" i="38"/>
  <c r="AU457" i="38" s="1"/>
  <c r="AE455" i="38"/>
  <c r="AI448" i="38"/>
  <c r="AI443" i="38"/>
  <c r="BA423" i="38"/>
  <c r="B423" i="38" s="1"/>
  <c r="BA401" i="38"/>
  <c r="BA369" i="38"/>
  <c r="BA285" i="38"/>
  <c r="B285" i="38" s="1"/>
  <c r="BA421" i="38"/>
  <c r="BA412" i="38"/>
  <c r="BA411" i="38"/>
  <c r="BA409" i="38"/>
  <c r="BA400" i="38"/>
  <c r="BA399" i="38"/>
  <c r="BA389" i="38"/>
  <c r="BA380" i="38"/>
  <c r="B380" i="38" s="1"/>
  <c r="BA379" i="38"/>
  <c r="BA377" i="38"/>
  <c r="BA368" i="38"/>
  <c r="B368" i="38" s="1"/>
  <c r="BA356" i="38"/>
  <c r="B356" i="38" s="1"/>
  <c r="BA352" i="38"/>
  <c r="B352" i="38" s="1"/>
  <c r="AA334" i="38"/>
  <c r="AI334" i="38"/>
  <c r="BA309" i="38"/>
  <c r="X307" i="38"/>
  <c r="Y307" i="38"/>
  <c r="AD307" i="38"/>
  <c r="AI307" i="38"/>
  <c r="Z307" i="38"/>
  <c r="AE307" i="38"/>
  <c r="V307" i="38"/>
  <c r="AA307" i="38"/>
  <c r="AG307" i="38"/>
  <c r="Y295" i="38"/>
  <c r="X295" i="38"/>
  <c r="AD295" i="38"/>
  <c r="AI295" i="38"/>
  <c r="BA295" i="38"/>
  <c r="B295" i="38" s="1"/>
  <c r="Z295" i="38"/>
  <c r="AE295" i="38"/>
  <c r="AJ295" i="38"/>
  <c r="V295" i="38"/>
  <c r="AA295" i="38"/>
  <c r="AF295" i="38"/>
  <c r="AU295" i="38" s="1"/>
  <c r="BA261" i="38"/>
  <c r="B261" i="38" s="1"/>
  <c r="Y259" i="38"/>
  <c r="V259" i="38"/>
  <c r="AA259" i="38"/>
  <c r="AF259" i="38"/>
  <c r="AU259" i="38" s="1"/>
  <c r="Z259" i="38"/>
  <c r="AH259" i="38"/>
  <c r="AZ259" i="38" s="1"/>
  <c r="AB259" i="38"/>
  <c r="AI259" i="38"/>
  <c r="BA259" i="38"/>
  <c r="B259" i="38" s="1"/>
  <c r="W259" i="38"/>
  <c r="AD259" i="38"/>
  <c r="AJ259" i="38"/>
  <c r="BA249" i="38"/>
  <c r="B249" i="38" s="1"/>
  <c r="V245" i="38"/>
  <c r="Z245" i="38"/>
  <c r="AD245" i="38"/>
  <c r="AH245" i="38"/>
  <c r="AZ245" i="38" s="1"/>
  <c r="BA245" i="38"/>
  <c r="B245" i="38" s="1"/>
  <c r="Y245" i="38"/>
  <c r="AE245" i="38"/>
  <c r="AJ245" i="38"/>
  <c r="AA245" i="38"/>
  <c r="AF245" i="38"/>
  <c r="AU245" i="38" s="1"/>
  <c r="W245" i="38"/>
  <c r="AB245" i="38"/>
  <c r="AG245" i="38"/>
  <c r="V241" i="38"/>
  <c r="Z241" i="38"/>
  <c r="AD241" i="38"/>
  <c r="AH241" i="38"/>
  <c r="AZ241" i="38" s="1"/>
  <c r="BA241" i="38"/>
  <c r="B241" i="38" s="1"/>
  <c r="Y241" i="38"/>
  <c r="AE241" i="38"/>
  <c r="AJ241" i="38"/>
  <c r="AA241" i="38"/>
  <c r="AF241" i="38"/>
  <c r="AU241" i="38" s="1"/>
  <c r="W241" i="38"/>
  <c r="AB241" i="38"/>
  <c r="AG241" i="38"/>
  <c r="BA235" i="38"/>
  <c r="Z215" i="38"/>
  <c r="Y215" i="38"/>
  <c r="AG215" i="38"/>
  <c r="AA215" i="38"/>
  <c r="AI215" i="38"/>
  <c r="AC215" i="38"/>
  <c r="V215" i="38"/>
  <c r="AD215" i="38"/>
  <c r="AH186" i="38"/>
  <c r="AZ186" i="38" s="1"/>
  <c r="AC186" i="38"/>
  <c r="AD174" i="38"/>
  <c r="AC174" i="38"/>
  <c r="AH174" i="38"/>
  <c r="AZ174" i="38" s="1"/>
  <c r="AI174" i="38"/>
  <c r="BA171" i="38"/>
  <c r="B171" i="38" s="1"/>
  <c r="BA173" i="38"/>
  <c r="B173" i="38" s="1"/>
  <c r="W174" i="38"/>
  <c r="AJ518" i="38"/>
  <c r="AE518" i="38"/>
  <c r="AI504" i="38"/>
  <c r="AJ503" i="38"/>
  <c r="AB503" i="38"/>
  <c r="AG502" i="38"/>
  <c r="AC502" i="38"/>
  <c r="Y502" i="38"/>
  <c r="AI501" i="38"/>
  <c r="AD501" i="38"/>
  <c r="Y501" i="38"/>
  <c r="AI496" i="38"/>
  <c r="AB496" i="38"/>
  <c r="AG495" i="38"/>
  <c r="AC495" i="38"/>
  <c r="Y495" i="38"/>
  <c r="AE494" i="38"/>
  <c r="Z494" i="38"/>
  <c r="AG487" i="38"/>
  <c r="AC487" i="38"/>
  <c r="Y487" i="38"/>
  <c r="AH485" i="38"/>
  <c r="AZ485" i="38" s="1"/>
  <c r="AJ483" i="38"/>
  <c r="AF483" i="38"/>
  <c r="AU483" i="38" s="1"/>
  <c r="AB483" i="38"/>
  <c r="X483" i="38"/>
  <c r="AH482" i="38"/>
  <c r="AZ482" i="38" s="1"/>
  <c r="AA482" i="38"/>
  <c r="AH481" i="38"/>
  <c r="AZ481" i="38" s="1"/>
  <c r="AI480" i="38"/>
  <c r="AB480" i="38"/>
  <c r="AG479" i="38"/>
  <c r="AC479" i="38"/>
  <c r="AJ476" i="38"/>
  <c r="AE476" i="38"/>
  <c r="Y476" i="38"/>
  <c r="AJ475" i="38"/>
  <c r="AF475" i="38"/>
  <c r="AU475" i="38" s="1"/>
  <c r="AB475" i="38"/>
  <c r="X475" i="38"/>
  <c r="AG467" i="38"/>
  <c r="AC467" i="38"/>
  <c r="AG464" i="38"/>
  <c r="AA464" i="38"/>
  <c r="AJ463" i="38"/>
  <c r="AF463" i="38"/>
  <c r="AU463" i="38" s="1"/>
  <c r="AB463" i="38"/>
  <c r="X463" i="38"/>
  <c r="AD458" i="38"/>
  <c r="BA456" i="38"/>
  <c r="AE456" i="38"/>
  <c r="AJ451" i="38"/>
  <c r="AF451" i="38"/>
  <c r="AU451" i="38" s="1"/>
  <c r="AB451" i="38"/>
  <c r="X451" i="38"/>
  <c r="AI450" i="38"/>
  <c r="AA450" i="38"/>
  <c r="AF444" i="38"/>
  <c r="AU444" i="38" s="1"/>
  <c r="AA444" i="38"/>
  <c r="AI437" i="38"/>
  <c r="AA437" i="38"/>
  <c r="AJ436" i="38"/>
  <c r="AE436" i="38"/>
  <c r="AG435" i="38"/>
  <c r="AC435" i="38"/>
  <c r="Y435" i="38"/>
  <c r="AJ433" i="38"/>
  <c r="AB433" i="38"/>
  <c r="AF432" i="38"/>
  <c r="AU432" i="38" s="1"/>
  <c r="AA432" i="38"/>
  <c r="AH431" i="38"/>
  <c r="AZ431" i="38" s="1"/>
  <c r="AD431" i="38"/>
  <c r="Z431" i="38"/>
  <c r="V431" i="38"/>
  <c r="B431" i="38"/>
  <c r="W430" i="38"/>
  <c r="BA429" i="38"/>
  <c r="AJ427" i="38"/>
  <c r="AF427" i="38"/>
  <c r="AU427" i="38" s="1"/>
  <c r="AB427" i="38"/>
  <c r="X427" i="38"/>
  <c r="AI425" i="38"/>
  <c r="AA425" i="38"/>
  <c r="AJ424" i="38"/>
  <c r="AE424" i="38"/>
  <c r="AG423" i="38"/>
  <c r="AC423" i="38"/>
  <c r="Y423" i="38"/>
  <c r="AE421" i="38"/>
  <c r="W421" i="38"/>
  <c r="BA420" i="38"/>
  <c r="B420" i="38" s="1"/>
  <c r="AG420" i="38"/>
  <c r="AB420" i="38"/>
  <c r="W420" i="38"/>
  <c r="BA419" i="38"/>
  <c r="B419" i="38" s="1"/>
  <c r="AA418" i="38"/>
  <c r="BA417" i="38"/>
  <c r="AJ415" i="38"/>
  <c r="AF415" i="38"/>
  <c r="AU415" i="38" s="1"/>
  <c r="AB415" i="38"/>
  <c r="AI414" i="38"/>
  <c r="AJ413" i="38"/>
  <c r="AB413" i="38"/>
  <c r="AF412" i="38"/>
  <c r="AU412" i="38" s="1"/>
  <c r="AA412" i="38"/>
  <c r="AH411" i="38"/>
  <c r="AZ411" i="38" s="1"/>
  <c r="AD411" i="38"/>
  <c r="Z411" i="38"/>
  <c r="V411" i="38"/>
  <c r="B411" i="38"/>
  <c r="AE409" i="38"/>
  <c r="W409" i="38"/>
  <c r="BA408" i="38"/>
  <c r="B408" i="38" s="1"/>
  <c r="AG408" i="38"/>
  <c r="AB408" i="38"/>
  <c r="W408" i="38"/>
  <c r="BA407" i="38"/>
  <c r="AI405" i="38"/>
  <c r="AA405" i="38"/>
  <c r="AJ404" i="38"/>
  <c r="AE404" i="38"/>
  <c r="AG403" i="38"/>
  <c r="AC403" i="38"/>
  <c r="Y403" i="38"/>
  <c r="AJ401" i="38"/>
  <c r="AB401" i="38"/>
  <c r="AF400" i="38"/>
  <c r="AU400" i="38" s="1"/>
  <c r="AA400" i="38"/>
  <c r="AH399" i="38"/>
  <c r="AZ399" i="38" s="1"/>
  <c r="AD399" i="38"/>
  <c r="Z399" i="38"/>
  <c r="V399" i="38"/>
  <c r="B399" i="38"/>
  <c r="W398" i="38"/>
  <c r="BA397" i="38"/>
  <c r="B396" i="38"/>
  <c r="AJ395" i="38"/>
  <c r="AF395" i="38"/>
  <c r="AU395" i="38" s="1"/>
  <c r="AB395" i="38"/>
  <c r="X395" i="38"/>
  <c r="AI393" i="38"/>
  <c r="AA393" i="38"/>
  <c r="AG391" i="38"/>
  <c r="AC391" i="38"/>
  <c r="Y391" i="38"/>
  <c r="AE389" i="38"/>
  <c r="W389" i="38"/>
  <c r="BA388" i="38"/>
  <c r="B388" i="38" s="1"/>
  <c r="AG388" i="38"/>
  <c r="AB388" i="38"/>
  <c r="W388" i="38"/>
  <c r="BA387" i="38"/>
  <c r="B387" i="38" s="1"/>
  <c r="AA386" i="38"/>
  <c r="BA385" i="38"/>
  <c r="AJ383" i="38"/>
  <c r="AF383" i="38"/>
  <c r="AU383" i="38" s="1"/>
  <c r="AB383" i="38"/>
  <c r="AI382" i="38"/>
  <c r="AJ381" i="38"/>
  <c r="AB381" i="38"/>
  <c r="AF380" i="38"/>
  <c r="AU380" i="38" s="1"/>
  <c r="AA380" i="38"/>
  <c r="AH379" i="38"/>
  <c r="AZ379" i="38" s="1"/>
  <c r="AD379" i="38"/>
  <c r="Z379" i="38"/>
  <c r="V379" i="38"/>
  <c r="B379" i="38"/>
  <c r="AE377" i="38"/>
  <c r="W377" i="38"/>
  <c r="BA376" i="38"/>
  <c r="B376" i="38" s="1"/>
  <c r="AG376" i="38"/>
  <c r="AB376" i="38"/>
  <c r="W376" i="38"/>
  <c r="BA375" i="38"/>
  <c r="B375" i="38" s="1"/>
  <c r="AI373" i="38"/>
  <c r="AA373" i="38"/>
  <c r="AJ372" i="38"/>
  <c r="AE372" i="38"/>
  <c r="AG371" i="38"/>
  <c r="AC371" i="38"/>
  <c r="Y371" i="38"/>
  <c r="X365" i="38"/>
  <c r="BA364" i="38"/>
  <c r="B364" i="38" s="1"/>
  <c r="AG363" i="38"/>
  <c r="AA363" i="38"/>
  <c r="V363" i="38"/>
  <c r="W362" i="38"/>
  <c r="AG359" i="38"/>
  <c r="AA359" i="38"/>
  <c r="V359" i="38"/>
  <c r="AD358" i="38"/>
  <c r="V358" i="38"/>
  <c r="BA357" i="38"/>
  <c r="AG356" i="38"/>
  <c r="BC356" i="38" s="1"/>
  <c r="A356" i="38" s="1"/>
  <c r="AC356" i="38"/>
  <c r="AI355" i="38"/>
  <c r="AD355" i="38"/>
  <c r="Y355" i="38"/>
  <c r="AE354" i="38"/>
  <c r="AG347" i="38"/>
  <c r="AA347" i="38"/>
  <c r="V347" i="38"/>
  <c r="W346" i="38"/>
  <c r="AI341" i="38"/>
  <c r="X341" i="38"/>
  <c r="BA340" i="38"/>
  <c r="B340" i="38" s="1"/>
  <c r="AH340" i="38"/>
  <c r="AZ340" i="38" s="1"/>
  <c r="AD340" i="38"/>
  <c r="Z340" i="38"/>
  <c r="V340" i="38"/>
  <c r="AE339" i="38"/>
  <c r="Z339" i="38"/>
  <c r="AE334" i="38"/>
  <c r="V334" i="38"/>
  <c r="BA333" i="38"/>
  <c r="W307" i="38"/>
  <c r="BA304" i="38"/>
  <c r="AE306" i="38"/>
  <c r="AH306" i="38"/>
  <c r="AZ306" i="38" s="1"/>
  <c r="W306" i="38"/>
  <c r="W295" i="38"/>
  <c r="AI281" i="38"/>
  <c r="X259" i="38"/>
  <c r="Y251" i="38"/>
  <c r="X251" i="38"/>
  <c r="AD251" i="38"/>
  <c r="AI251" i="38"/>
  <c r="BA251" i="38"/>
  <c r="Z251" i="38"/>
  <c r="AF251" i="38"/>
  <c r="AU251" i="38" s="1"/>
  <c r="AA251" i="38"/>
  <c r="AH251" i="38"/>
  <c r="AZ251" i="38" s="1"/>
  <c r="B251" i="38"/>
  <c r="V251" i="38"/>
  <c r="AB251" i="38"/>
  <c r="AJ251" i="38"/>
  <c r="X245" i="38"/>
  <c r="X241" i="38"/>
  <c r="BA237" i="38"/>
  <c r="B237" i="38" s="1"/>
  <c r="V224" i="38"/>
  <c r="Z224" i="38"/>
  <c r="AD224" i="38"/>
  <c r="AH224" i="38"/>
  <c r="AZ224" i="38" s="1"/>
  <c r="BA224" i="38"/>
  <c r="B224" i="38" s="1"/>
  <c r="Y224" i="38"/>
  <c r="AE224" i="38"/>
  <c r="AJ224" i="38"/>
  <c r="AA224" i="38"/>
  <c r="AF224" i="38"/>
  <c r="AU224" i="38" s="1"/>
  <c r="W224" i="38"/>
  <c r="AB224" i="38"/>
  <c r="AG224" i="38"/>
  <c r="W215" i="38"/>
  <c r="V208" i="38"/>
  <c r="Z208" i="38"/>
  <c r="AD208" i="38"/>
  <c r="AH208" i="38"/>
  <c r="AZ208" i="38" s="1"/>
  <c r="BA208" i="38"/>
  <c r="B208" i="38" s="1"/>
  <c r="Y208" i="38"/>
  <c r="AE208" i="38"/>
  <c r="AJ208" i="38"/>
  <c r="AA208" i="38"/>
  <c r="AG208" i="38"/>
  <c r="BA205" i="38"/>
  <c r="AB208" i="38"/>
  <c r="AI208" i="38"/>
  <c r="W208" i="38"/>
  <c r="AC208" i="38"/>
  <c r="BA200" i="38"/>
  <c r="B200" i="38" s="1"/>
  <c r="BC200" i="38"/>
  <c r="A200" i="38" s="1"/>
  <c r="BA196" i="38"/>
  <c r="B196" i="38" s="1"/>
  <c r="X191" i="38"/>
  <c r="AB191" i="38"/>
  <c r="AF191" i="38"/>
  <c r="AU191" i="38" s="1"/>
  <c r="AJ191" i="38"/>
  <c r="V191" i="38"/>
  <c r="AA191" i="38"/>
  <c r="AG191" i="38"/>
  <c r="BA191" i="38"/>
  <c r="B191" i="38" s="1"/>
  <c r="Z191" i="38"/>
  <c r="AH191" i="38"/>
  <c r="AZ191" i="38" s="1"/>
  <c r="AC191" i="38"/>
  <c r="AI191" i="38"/>
  <c r="W191" i="38"/>
  <c r="AD191" i="38"/>
  <c r="Y174" i="38"/>
  <c r="X145" i="38"/>
  <c r="Z145" i="38"/>
  <c r="AH145" i="38"/>
  <c r="AZ145" i="38" s="1"/>
  <c r="AA145" i="38"/>
  <c r="AI145" i="38"/>
  <c r="V145" i="38"/>
  <c r="AD145" i="38"/>
  <c r="W145" i="38"/>
  <c r="AE144" i="38"/>
  <c r="AI144" i="38"/>
  <c r="W144" i="38"/>
  <c r="AA144" i="38"/>
  <c r="X129" i="38"/>
  <c r="Z129" i="38"/>
  <c r="AH129" i="38"/>
  <c r="AZ129" i="38" s="1"/>
  <c r="BA126" i="38"/>
  <c r="AA129" i="38"/>
  <c r="AI129" i="38"/>
  <c r="BA128" i="38"/>
  <c r="B128" i="38" s="1"/>
  <c r="V129" i="38"/>
  <c r="AD129" i="38"/>
  <c r="W129" i="38"/>
  <c r="B518" i="38"/>
  <c r="AI503" i="38"/>
  <c r="AJ502" i="38"/>
  <c r="AF502" i="38"/>
  <c r="AU502" i="38" s="1"/>
  <c r="AB502" i="38"/>
  <c r="AG496" i="38"/>
  <c r="AA496" i="38"/>
  <c r="AJ495" i="38"/>
  <c r="AF495" i="38"/>
  <c r="AU495" i="38" s="1"/>
  <c r="AB495" i="38"/>
  <c r="AI494" i="38"/>
  <c r="AD494" i="38"/>
  <c r="Y494" i="38"/>
  <c r="BA492" i="38"/>
  <c r="AF487" i="38"/>
  <c r="AU487" i="38" s="1"/>
  <c r="AB487" i="38"/>
  <c r="AB485" i="38"/>
  <c r="AG482" i="38"/>
  <c r="Z482" i="38"/>
  <c r="AG480" i="38"/>
  <c r="AA480" i="38"/>
  <c r="AA473" i="38"/>
  <c r="V473" i="38"/>
  <c r="BA460" i="38"/>
  <c r="AG460" i="38"/>
  <c r="AB460" i="38"/>
  <c r="BA459" i="38"/>
  <c r="B459" i="38" s="1"/>
  <c r="AH459" i="38"/>
  <c r="AZ459" i="38" s="1"/>
  <c r="AD459" i="38"/>
  <c r="Z459" i="38"/>
  <c r="AH454" i="38"/>
  <c r="AZ454" i="38" s="1"/>
  <c r="BA451" i="38"/>
  <c r="B451" i="38" s="1"/>
  <c r="AH450" i="38"/>
  <c r="AZ450" i="38" s="1"/>
  <c r="Z447" i="38"/>
  <c r="V447" i="38"/>
  <c r="B447" i="38"/>
  <c r="AE444" i="38"/>
  <c r="AJ435" i="38"/>
  <c r="AF435" i="38"/>
  <c r="AU435" i="38" s="1"/>
  <c r="AB435" i="38"/>
  <c r="X435" i="38"/>
  <c r="AI433" i="38"/>
  <c r="AA433" i="38"/>
  <c r="AJ432" i="38"/>
  <c r="AE432" i="38"/>
  <c r="AG431" i="38"/>
  <c r="AC431" i="38"/>
  <c r="Y431" i="38"/>
  <c r="W429" i="38"/>
  <c r="BA428" i="38"/>
  <c r="B428" i="38" s="1"/>
  <c r="BA427" i="38"/>
  <c r="B427" i="38" s="1"/>
  <c r="BA425" i="38"/>
  <c r="AJ423" i="38"/>
  <c r="AF423" i="38"/>
  <c r="AU423" i="38" s="1"/>
  <c r="AB423" i="38"/>
  <c r="AI422" i="38"/>
  <c r="AJ421" i="38"/>
  <c r="AB421" i="38"/>
  <c r="AF420" i="38"/>
  <c r="AU420" i="38" s="1"/>
  <c r="AA420" i="38"/>
  <c r="AH419" i="38"/>
  <c r="AZ419" i="38" s="1"/>
  <c r="AD419" i="38"/>
  <c r="Z419" i="38"/>
  <c r="V419" i="38"/>
  <c r="BA416" i="38"/>
  <c r="B416" i="38" s="1"/>
  <c r="BA415" i="38"/>
  <c r="B415" i="38" s="1"/>
  <c r="AI413" i="38"/>
  <c r="AA413" i="38"/>
  <c r="AJ412" i="38"/>
  <c r="AE412" i="38"/>
  <c r="AG411" i="38"/>
  <c r="AC411" i="38"/>
  <c r="Y411" i="38"/>
  <c r="AJ409" i="38"/>
  <c r="AB409" i="38"/>
  <c r="AF408" i="38"/>
  <c r="AU408" i="38" s="1"/>
  <c r="AA408" i="38"/>
  <c r="B407" i="38"/>
  <c r="BA405" i="38"/>
  <c r="AJ403" i="38"/>
  <c r="AF403" i="38"/>
  <c r="AU403" i="38" s="1"/>
  <c r="AB403" i="38"/>
  <c r="X403" i="38"/>
  <c r="AI401" i="38"/>
  <c r="AA401" i="38"/>
  <c r="AJ400" i="38"/>
  <c r="AE400" i="38"/>
  <c r="AG399" i="38"/>
  <c r="AC399" i="38"/>
  <c r="Y399" i="38"/>
  <c r="AE397" i="38"/>
  <c r="W397" i="38"/>
  <c r="BA396" i="38"/>
  <c r="BA395" i="38"/>
  <c r="B395" i="38" s="1"/>
  <c r="BA393" i="38"/>
  <c r="B392" i="38"/>
  <c r="AJ391" i="38"/>
  <c r="AF391" i="38"/>
  <c r="AU391" i="38" s="1"/>
  <c r="AB391" i="38"/>
  <c r="AI390" i="38"/>
  <c r="AJ389" i="38"/>
  <c r="AB389" i="38"/>
  <c r="AF388" i="38"/>
  <c r="AU388" i="38" s="1"/>
  <c r="AA388" i="38"/>
  <c r="AH387" i="38"/>
  <c r="AZ387" i="38" s="1"/>
  <c r="AD387" i="38"/>
  <c r="Z387" i="38"/>
  <c r="V387" i="38"/>
  <c r="BA384" i="38"/>
  <c r="B384" i="38" s="1"/>
  <c r="BA383" i="38"/>
  <c r="B383" i="38" s="1"/>
  <c r="AI381" i="38"/>
  <c r="AA381" i="38"/>
  <c r="AJ380" i="38"/>
  <c r="AE380" i="38"/>
  <c r="AG379" i="38"/>
  <c r="AC379" i="38"/>
  <c r="Y379" i="38"/>
  <c r="AJ377" i="38"/>
  <c r="AB377" i="38"/>
  <c r="AF376" i="38"/>
  <c r="AU376" i="38" s="1"/>
  <c r="AA376" i="38"/>
  <c r="BA373" i="38"/>
  <c r="AJ371" i="38"/>
  <c r="AF371" i="38"/>
  <c r="AU371" i="38" s="1"/>
  <c r="AB371" i="38"/>
  <c r="X371" i="38"/>
  <c r="AI369" i="38"/>
  <c r="AA369" i="38"/>
  <c r="AJ368" i="38"/>
  <c r="AE368" i="38"/>
  <c r="AH366" i="38"/>
  <c r="AZ366" i="38" s="1"/>
  <c r="W366" i="38"/>
  <c r="BA365" i="38"/>
  <c r="AH364" i="38"/>
  <c r="AZ364" i="38" s="1"/>
  <c r="AD364" i="38"/>
  <c r="Z364" i="38"/>
  <c r="V364" i="38"/>
  <c r="AE363" i="38"/>
  <c r="Z363" i="38"/>
  <c r="AH362" i="38"/>
  <c r="AZ362" i="38" s="1"/>
  <c r="BA360" i="38"/>
  <c r="B360" i="38" s="1"/>
  <c r="AH360" i="38"/>
  <c r="AZ360" i="38" s="1"/>
  <c r="AD360" i="38"/>
  <c r="Z360" i="38"/>
  <c r="V360" i="38"/>
  <c r="AE359" i="38"/>
  <c r="Z359" i="38"/>
  <c r="AI358" i="38"/>
  <c r="AA358" i="38"/>
  <c r="AI349" i="38"/>
  <c r="X349" i="38"/>
  <c r="BA348" i="38"/>
  <c r="B348" i="38" s="1"/>
  <c r="AH348" i="38"/>
  <c r="AZ348" i="38" s="1"/>
  <c r="AD348" i="38"/>
  <c r="Z348" i="38"/>
  <c r="V348" i="38"/>
  <c r="AE347" i="38"/>
  <c r="Z347" i="38"/>
  <c r="AH346" i="38"/>
  <c r="AZ346" i="38" s="1"/>
  <c r="AG343" i="38"/>
  <c r="AA343" i="38"/>
  <c r="V343" i="38"/>
  <c r="AD342" i="38"/>
  <c r="BA341" i="38"/>
  <c r="AF341" i="38"/>
  <c r="AU341" i="38" s="1"/>
  <c r="AG340" i="38"/>
  <c r="AC340" i="38"/>
  <c r="Y340" i="38"/>
  <c r="AI339" i="38"/>
  <c r="AD339" i="38"/>
  <c r="Y339" i="38"/>
  <c r="BA336" i="38"/>
  <c r="B336" i="38" s="1"/>
  <c r="AH336" i="38"/>
  <c r="AZ336" i="38" s="1"/>
  <c r="AD336" i="38"/>
  <c r="Z336" i="38"/>
  <c r="X335" i="38"/>
  <c r="Z335" i="38"/>
  <c r="AE335" i="38"/>
  <c r="AD334" i="38"/>
  <c r="BA328" i="38"/>
  <c r="B328" i="38" s="1"/>
  <c r="AB325" i="38"/>
  <c r="AF325" i="38"/>
  <c r="AU325" i="38" s="1"/>
  <c r="BA325" i="38"/>
  <c r="X325" i="38"/>
  <c r="AI325" i="38"/>
  <c r="X324" i="38"/>
  <c r="AB324" i="38"/>
  <c r="AF324" i="38"/>
  <c r="AU324" i="38" s="1"/>
  <c r="AJ324" i="38"/>
  <c r="Y324" i="38"/>
  <c r="AC324" i="38"/>
  <c r="AG324" i="38"/>
  <c r="V324" i="38"/>
  <c r="Z324" i="38"/>
  <c r="AD324" i="38"/>
  <c r="AH324" i="38"/>
  <c r="AZ324" i="38" s="1"/>
  <c r="BA324" i="38"/>
  <c r="B324" i="38" s="1"/>
  <c r="X320" i="38"/>
  <c r="AB320" i="38"/>
  <c r="AF320" i="38"/>
  <c r="AU320" i="38" s="1"/>
  <c r="AJ320" i="38"/>
  <c r="Y320" i="38"/>
  <c r="AC320" i="38"/>
  <c r="AG320" i="38"/>
  <c r="V320" i="38"/>
  <c r="Z320" i="38"/>
  <c r="AD320" i="38"/>
  <c r="AH320" i="38"/>
  <c r="AZ320" i="38" s="1"/>
  <c r="BA320" i="38"/>
  <c r="B320" i="38" s="1"/>
  <c r="BA303" i="38"/>
  <c r="B303" i="38" s="1"/>
  <c r="Y301" i="38"/>
  <c r="X301" i="38"/>
  <c r="AD301" i="38"/>
  <c r="AI301" i="38"/>
  <c r="Z301" i="38"/>
  <c r="AE301" i="38"/>
  <c r="AJ301" i="38"/>
  <c r="V301" i="38"/>
  <c r="AA301" i="38"/>
  <c r="AF301" i="38"/>
  <c r="AU301" i="38" s="1"/>
  <c r="BA299" i="38"/>
  <c r="B299" i="38" s="1"/>
  <c r="BA297" i="38"/>
  <c r="X297" i="38"/>
  <c r="AB297" i="38"/>
  <c r="AF297" i="38"/>
  <c r="AU297" i="38" s="1"/>
  <c r="AJ297" i="38"/>
  <c r="Y297" i="38"/>
  <c r="AC297" i="38"/>
  <c r="AG297" i="38"/>
  <c r="B297" i="38"/>
  <c r="V297" i="38"/>
  <c r="Z297" i="38"/>
  <c r="AD297" i="38"/>
  <c r="AH297" i="38"/>
  <c r="AZ297" i="38" s="1"/>
  <c r="AH287" i="38"/>
  <c r="AZ287" i="38" s="1"/>
  <c r="Y283" i="38"/>
  <c r="X283" i="38"/>
  <c r="AD283" i="38"/>
  <c r="AI283" i="38"/>
  <c r="BA283" i="38"/>
  <c r="Z283" i="38"/>
  <c r="AE283" i="38"/>
  <c r="AJ283" i="38"/>
  <c r="B283" i="38"/>
  <c r="V283" i="38"/>
  <c r="AA283" i="38"/>
  <c r="AF283" i="38"/>
  <c r="AU283" i="38" s="1"/>
  <c r="AA272" i="38"/>
  <c r="AI272" i="38"/>
  <c r="AC272" i="38"/>
  <c r="BA271" i="38"/>
  <c r="W272" i="38"/>
  <c r="AE272" i="38"/>
  <c r="AA264" i="38"/>
  <c r="AI264" i="38"/>
  <c r="AC264" i="38"/>
  <c r="BA263" i="38"/>
  <c r="B263" i="38" s="1"/>
  <c r="W264" i="38"/>
  <c r="AE264" i="38"/>
  <c r="W251" i="38"/>
  <c r="X224" i="38"/>
  <c r="Y220" i="38"/>
  <c r="AC220" i="38"/>
  <c r="AG220" i="38"/>
  <c r="X220" i="38"/>
  <c r="AD220" i="38"/>
  <c r="AI220" i="38"/>
  <c r="Z220" i="38"/>
  <c r="AE220" i="38"/>
  <c r="AJ220" i="38"/>
  <c r="V220" i="38"/>
  <c r="AA220" i="38"/>
  <c r="AF220" i="38"/>
  <c r="AU220" i="38" s="1"/>
  <c r="X218" i="38"/>
  <c r="AD218" i="38"/>
  <c r="AI218" i="38"/>
  <c r="Z218" i="38"/>
  <c r="AF218" i="38"/>
  <c r="AU218" i="38" s="1"/>
  <c r="BA218" i="38"/>
  <c r="B218" i="38" s="1"/>
  <c r="AA218" i="38"/>
  <c r="AH218" i="38"/>
  <c r="AZ218" i="38" s="1"/>
  <c r="V218" i="38"/>
  <c r="AB218" i="38"/>
  <c r="AJ218" i="38"/>
  <c r="X208" i="38"/>
  <c r="Y191" i="38"/>
  <c r="AE145" i="38"/>
  <c r="AE129" i="38"/>
  <c r="AE488" i="38"/>
  <c r="W486" i="38"/>
  <c r="W481" i="38"/>
  <c r="AH477" i="38"/>
  <c r="AZ477" i="38" s="1"/>
  <c r="AA477" i="38"/>
  <c r="BA476" i="38"/>
  <c r="AG476" i="38"/>
  <c r="AB476" i="38"/>
  <c r="BA475" i="38"/>
  <c r="B475" i="38" s="1"/>
  <c r="AH475" i="38"/>
  <c r="AZ475" i="38" s="1"/>
  <c r="AD475" i="38"/>
  <c r="Z475" i="38"/>
  <c r="AJ473" i="38"/>
  <c r="AE473" i="38"/>
  <c r="AC468" i="38"/>
  <c r="AC464" i="38"/>
  <c r="W464" i="38"/>
  <c r="BA463" i="38"/>
  <c r="B463" i="38" s="1"/>
  <c r="AF452" i="38"/>
  <c r="AU452" i="38" s="1"/>
  <c r="AH451" i="38"/>
  <c r="AZ451" i="38" s="1"/>
  <c r="AD451" i="38"/>
  <c r="Z451" i="38"/>
  <c r="V451" i="38"/>
  <c r="B444" i="38"/>
  <c r="AJ431" i="38"/>
  <c r="AF431" i="38"/>
  <c r="AU431" i="38" s="1"/>
  <c r="AB431" i="38"/>
  <c r="AI430" i="38"/>
  <c r="BA424" i="38"/>
  <c r="B424" i="38" s="1"/>
  <c r="AI421" i="38"/>
  <c r="AA421" i="38"/>
  <c r="AJ420" i="38"/>
  <c r="AE420" i="38"/>
  <c r="Y420" i="38"/>
  <c r="B412" i="38"/>
  <c r="AJ411" i="38"/>
  <c r="AF411" i="38"/>
  <c r="AU411" i="38" s="1"/>
  <c r="AB411" i="38"/>
  <c r="AI409" i="38"/>
  <c r="AA409" i="38"/>
  <c r="AJ408" i="38"/>
  <c r="AE408" i="38"/>
  <c r="Y408" i="38"/>
  <c r="BA404" i="38"/>
  <c r="B404" i="38" s="1"/>
  <c r="B400" i="38"/>
  <c r="AJ399" i="38"/>
  <c r="AF399" i="38"/>
  <c r="AU399" i="38" s="1"/>
  <c r="AB399" i="38"/>
  <c r="AI398" i="38"/>
  <c r="AJ397" i="38"/>
  <c r="AB397" i="38"/>
  <c r="V395" i="38"/>
  <c r="BA392" i="38"/>
  <c r="AI389" i="38"/>
  <c r="AA389" i="38"/>
  <c r="AJ388" i="38"/>
  <c r="AE388" i="38"/>
  <c r="Y388" i="38"/>
  <c r="AJ379" i="38"/>
  <c r="AF379" i="38"/>
  <c r="AU379" i="38" s="1"/>
  <c r="AB379" i="38"/>
  <c r="AI377" i="38"/>
  <c r="AA377" i="38"/>
  <c r="AJ376" i="38"/>
  <c r="AE376" i="38"/>
  <c r="Y376" i="38"/>
  <c r="BA372" i="38"/>
  <c r="B372" i="38" s="1"/>
  <c r="AG364" i="38"/>
  <c r="AC364" i="38"/>
  <c r="AI363" i="38"/>
  <c r="AD363" i="38"/>
  <c r="Y363" i="38"/>
  <c r="AG360" i="38"/>
  <c r="AC360" i="38"/>
  <c r="AI359" i="38"/>
  <c r="AD359" i="38"/>
  <c r="Y359" i="38"/>
  <c r="AH358" i="38"/>
  <c r="AZ358" i="38" s="1"/>
  <c r="AG355" i="38"/>
  <c r="AA355" i="38"/>
  <c r="V355" i="38"/>
  <c r="AG351" i="38"/>
  <c r="AA351" i="38"/>
  <c r="V351" i="38"/>
  <c r="AD350" i="38"/>
  <c r="BA349" i="38"/>
  <c r="AG348" i="38"/>
  <c r="AC348" i="38"/>
  <c r="AI347" i="38"/>
  <c r="AD347" i="38"/>
  <c r="Y347" i="38"/>
  <c r="AE346" i="38"/>
  <c r="AE343" i="38"/>
  <c r="Z343" i="38"/>
  <c r="AJ340" i="38"/>
  <c r="AF340" i="38"/>
  <c r="AU340" i="38" s="1"/>
  <c r="AB340" i="38"/>
  <c r="Z334" i="38"/>
  <c r="BA332" i="38"/>
  <c r="B332" i="38" s="1"/>
  <c r="BA317" i="38"/>
  <c r="BA312" i="38"/>
  <c r="B312" i="38" s="1"/>
  <c r="AH307" i="38"/>
  <c r="AZ307" i="38" s="1"/>
  <c r="BA301" i="38"/>
  <c r="B301" i="38" s="1"/>
  <c r="AH295" i="38"/>
  <c r="AZ295" i="38" s="1"/>
  <c r="BA293" i="38"/>
  <c r="B293" i="38" s="1"/>
  <c r="Y291" i="38"/>
  <c r="BA289" i="38"/>
  <c r="B289" i="38" s="1"/>
  <c r="X291" i="38"/>
  <c r="AD291" i="38"/>
  <c r="AI291" i="38"/>
  <c r="BA291" i="38"/>
  <c r="B291" i="38" s="1"/>
  <c r="Z291" i="38"/>
  <c r="AE291" i="38"/>
  <c r="AJ291" i="38"/>
  <c r="V291" i="38"/>
  <c r="AA291" i="38"/>
  <c r="AF291" i="38"/>
  <c r="AU291" i="38" s="1"/>
  <c r="Y287" i="38"/>
  <c r="X287" i="38"/>
  <c r="AD287" i="38"/>
  <c r="AI287" i="38"/>
  <c r="BA287" i="38"/>
  <c r="Z287" i="38"/>
  <c r="AE287" i="38"/>
  <c r="AJ287" i="38"/>
  <c r="B287" i="38"/>
  <c r="V287" i="38"/>
  <c r="AA287" i="38"/>
  <c r="AF287" i="38"/>
  <c r="AU287" i="38" s="1"/>
  <c r="AI282" i="38"/>
  <c r="AA282" i="38"/>
  <c r="X281" i="38"/>
  <c r="AB281" i="38"/>
  <c r="AF281" i="38"/>
  <c r="AU281" i="38" s="1"/>
  <c r="AJ281" i="38"/>
  <c r="Y281" i="38"/>
  <c r="AC281" i="38"/>
  <c r="AG281" i="38"/>
  <c r="V281" i="38"/>
  <c r="Z281" i="38"/>
  <c r="AD281" i="38"/>
  <c r="AH281" i="38"/>
  <c r="AZ281" i="38" s="1"/>
  <c r="BA281" i="38"/>
  <c r="B281" i="38" s="1"/>
  <c r="BA279" i="38"/>
  <c r="X269" i="38"/>
  <c r="AB269" i="38"/>
  <c r="AF269" i="38"/>
  <c r="AU269" i="38" s="1"/>
  <c r="AJ269" i="38"/>
  <c r="Y269" i="38"/>
  <c r="AC269" i="38"/>
  <c r="AG269" i="38"/>
  <c r="V269" i="38"/>
  <c r="Z269" i="38"/>
  <c r="AD269" i="38"/>
  <c r="AH269" i="38"/>
  <c r="AZ269" i="38" s="1"/>
  <c r="BC269" i="38" s="1"/>
  <c r="A269" i="38" s="1"/>
  <c r="BA269" i="38"/>
  <c r="B269" i="38" s="1"/>
  <c r="BA267" i="38"/>
  <c r="BA265" i="38"/>
  <c r="B265" i="38" s="1"/>
  <c r="Y264" i="38"/>
  <c r="AI245" i="38"/>
  <c r="AI241" i="38"/>
  <c r="AA234" i="38"/>
  <c r="AE234" i="38"/>
  <c r="Y228" i="38"/>
  <c r="AC228" i="38"/>
  <c r="AG228" i="38"/>
  <c r="X228" i="38"/>
  <c r="AD228" i="38"/>
  <c r="AI228" i="38"/>
  <c r="BA228" i="38"/>
  <c r="Z228" i="38"/>
  <c r="AE228" i="38"/>
  <c r="AJ228" i="38"/>
  <c r="B228" i="38"/>
  <c r="V228" i="38"/>
  <c r="AA228" i="38"/>
  <c r="AF228" i="38"/>
  <c r="AU228" i="38" s="1"/>
  <c r="V223" i="38"/>
  <c r="AA223" i="38"/>
  <c r="AG223" i="38"/>
  <c r="Z223" i="38"/>
  <c r="AH223" i="38"/>
  <c r="AZ223" i="38" s="1"/>
  <c r="AC223" i="38"/>
  <c r="AI223" i="38"/>
  <c r="W223" i="38"/>
  <c r="AD223" i="38"/>
  <c r="BA220" i="38"/>
  <c r="B220" i="38" s="1"/>
  <c r="W220" i="38"/>
  <c r="W218" i="38"/>
  <c r="W209" i="38"/>
  <c r="AE209" i="38"/>
  <c r="AF209" i="38"/>
  <c r="AU209" i="38" s="1"/>
  <c r="BA209" i="38"/>
  <c r="AB209" i="38"/>
  <c r="AI209" i="38"/>
  <c r="X209" i="38"/>
  <c r="AJ209" i="38"/>
  <c r="Y192" i="38"/>
  <c r="AE192" i="38"/>
  <c r="AJ192" i="38"/>
  <c r="W192" i="38"/>
  <c r="AC192" i="38"/>
  <c r="AB192" i="38"/>
  <c r="AF192" i="38"/>
  <c r="AU192" i="38" s="1"/>
  <c r="BA192" i="38"/>
  <c r="X192" i="38"/>
  <c r="AG192" i="38"/>
  <c r="BA183" i="38"/>
  <c r="B183" i="38" s="1"/>
  <c r="X184" i="38"/>
  <c r="BA184" i="38"/>
  <c r="AC184" i="38"/>
  <c r="AI184" i="38"/>
  <c r="Y182" i="38"/>
  <c r="Z182" i="38"/>
  <c r="AG182" i="38"/>
  <c r="AC182" i="38"/>
  <c r="BA179" i="38"/>
  <c r="B179" i="38" s="1"/>
  <c r="AA182" i="38"/>
  <c r="AE182" i="38"/>
  <c r="V182" i="38"/>
  <c r="AH182" i="38"/>
  <c r="AZ182" i="38" s="1"/>
  <c r="BA180" i="38"/>
  <c r="BA139" i="38"/>
  <c r="B139" i="38" s="1"/>
  <c r="BA85" i="38"/>
  <c r="Y18" i="38"/>
  <c r="V18" i="38"/>
  <c r="AA18" i="38"/>
  <c r="AF18" i="38"/>
  <c r="AU18" i="38" s="1"/>
  <c r="Z18" i="38"/>
  <c r="AH18" i="38"/>
  <c r="AZ18" i="38" s="1"/>
  <c r="BA18" i="38"/>
  <c r="B18" i="38" s="1"/>
  <c r="AB18" i="38"/>
  <c r="AI18" i="38"/>
  <c r="W18" i="38"/>
  <c r="AD18" i="38"/>
  <c r="AJ18" i="38"/>
  <c r="X18" i="38"/>
  <c r="AE18" i="38"/>
  <c r="BA6" i="38"/>
  <c r="B6" i="38" s="1"/>
  <c r="AJ332" i="38"/>
  <c r="AF332" i="38"/>
  <c r="AU332" i="38" s="1"/>
  <c r="AB332" i="38"/>
  <c r="AJ328" i="38"/>
  <c r="AF328" i="38"/>
  <c r="AU328" i="38" s="1"/>
  <c r="AB328" i="38"/>
  <c r="AE323" i="38"/>
  <c r="Z323" i="38"/>
  <c r="AH322" i="38"/>
  <c r="AZ322" i="38" s="1"/>
  <c r="AE319" i="38"/>
  <c r="Z319" i="38"/>
  <c r="AI318" i="38"/>
  <c r="AB317" i="38"/>
  <c r="AJ316" i="38"/>
  <c r="AF316" i="38"/>
  <c r="AU316" i="38" s="1"/>
  <c r="AB316" i="38"/>
  <c r="X316" i="38"/>
  <c r="AG312" i="38"/>
  <c r="AC312" i="38"/>
  <c r="AI311" i="38"/>
  <c r="AD311" i="38"/>
  <c r="Y311" i="38"/>
  <c r="AH310" i="38"/>
  <c r="AZ310" i="38" s="1"/>
  <c r="Z310" i="38"/>
  <c r="AJ304" i="38"/>
  <c r="AF304" i="38"/>
  <c r="AU304" i="38" s="1"/>
  <c r="AA304" i="38"/>
  <c r="AG303" i="38"/>
  <c r="AC303" i="38"/>
  <c r="Y303" i="38"/>
  <c r="AI302" i="38"/>
  <c r="AC302" i="38"/>
  <c r="AC296" i="38"/>
  <c r="AC293" i="38"/>
  <c r="AI292" i="38"/>
  <c r="AA292" i="38"/>
  <c r="X257" i="38"/>
  <c r="AB257" i="38"/>
  <c r="AF257" i="38"/>
  <c r="AU257" i="38" s="1"/>
  <c r="AJ257" i="38"/>
  <c r="BA255" i="38"/>
  <c r="B255" i="38" s="1"/>
  <c r="Y247" i="38"/>
  <c r="Z247" i="38"/>
  <c r="AE247" i="38"/>
  <c r="AJ247" i="38"/>
  <c r="Z226" i="38"/>
  <c r="X226" i="38"/>
  <c r="AF226" i="38"/>
  <c r="AU226" i="38" s="1"/>
  <c r="Y225" i="38"/>
  <c r="X225" i="38"/>
  <c r="AI225" i="38"/>
  <c r="X222" i="38"/>
  <c r="AE222" i="38"/>
  <c r="BA222" i="38"/>
  <c r="V216" i="38"/>
  <c r="Z216" i="38"/>
  <c r="AD216" i="38"/>
  <c r="AH216" i="38"/>
  <c r="AZ216" i="38" s="1"/>
  <c r="AH214" i="38"/>
  <c r="AZ214" i="38" s="1"/>
  <c r="W214" i="38"/>
  <c r="Y178" i="38"/>
  <c r="AD178" i="38"/>
  <c r="AI178" i="38"/>
  <c r="Z178" i="38"/>
  <c r="AG178" i="38"/>
  <c r="BA176" i="38"/>
  <c r="BA175" i="38"/>
  <c r="B175" i="38" s="1"/>
  <c r="X159" i="38"/>
  <c r="AB159" i="38"/>
  <c r="AF159" i="38"/>
  <c r="AU159" i="38" s="1"/>
  <c r="AJ159" i="38"/>
  <c r="Y159" i="38"/>
  <c r="AC159" i="38"/>
  <c r="AG159" i="38"/>
  <c r="V159" i="38"/>
  <c r="AD159" i="38"/>
  <c r="BA155" i="38"/>
  <c r="B155" i="38" s="1"/>
  <c r="AA123" i="38"/>
  <c r="AE123" i="38"/>
  <c r="AF123" i="38"/>
  <c r="AU123" i="38" s="1"/>
  <c r="W123" i="38"/>
  <c r="Y118" i="38"/>
  <c r="AE118" i="38"/>
  <c r="AJ118" i="38"/>
  <c r="AA118" i="38"/>
  <c r="AF118" i="38"/>
  <c r="AU118" i="38" s="1"/>
  <c r="BA117" i="38"/>
  <c r="W118" i="38"/>
  <c r="AB118" i="38"/>
  <c r="AG118" i="38"/>
  <c r="BA118" i="38"/>
  <c r="AI118" i="38"/>
  <c r="BA109" i="38"/>
  <c r="X118" i="38"/>
  <c r="AI323" i="38"/>
  <c r="AD323" i="38"/>
  <c r="Y323" i="38"/>
  <c r="AI319" i="38"/>
  <c r="AD319" i="38"/>
  <c r="Y319" i="38"/>
  <c r="BA308" i="38"/>
  <c r="B308" i="38" s="1"/>
  <c r="AI304" i="38"/>
  <c r="AE304" i="38"/>
  <c r="AJ303" i="38"/>
  <c r="AF303" i="38"/>
  <c r="AU303" i="38" s="1"/>
  <c r="AB303" i="38"/>
  <c r="AH302" i="38"/>
  <c r="AZ302" i="38" s="1"/>
  <c r="AF279" i="38"/>
  <c r="AU279" i="38" s="1"/>
  <c r="AA279" i="38"/>
  <c r="V279" i="38"/>
  <c r="B279" i="38"/>
  <c r="AE276" i="38"/>
  <c r="W276" i="38"/>
  <c r="BA275" i="38"/>
  <c r="B275" i="38" s="1"/>
  <c r="BA273" i="38"/>
  <c r="B273" i="38" s="1"/>
  <c r="AH273" i="38"/>
  <c r="AZ273" i="38" s="1"/>
  <c r="AD273" i="38"/>
  <c r="Z273" i="38"/>
  <c r="V273" i="38"/>
  <c r="AF267" i="38"/>
  <c r="AU267" i="38" s="1"/>
  <c r="AA267" i="38"/>
  <c r="V267" i="38"/>
  <c r="B267" i="38"/>
  <c r="AA266" i="38"/>
  <c r="AD265" i="38"/>
  <c r="Z265" i="38"/>
  <c r="V265" i="38"/>
  <c r="AG260" i="38"/>
  <c r="W260" i="38"/>
  <c r="BA257" i="38"/>
  <c r="B257" i="38" s="1"/>
  <c r="AG257" i="38"/>
  <c r="AA257" i="38"/>
  <c r="V257" i="38"/>
  <c r="BA253" i="38"/>
  <c r="B253" i="38" s="1"/>
  <c r="W252" i="38"/>
  <c r="AE252" i="38"/>
  <c r="AI247" i="38"/>
  <c r="AB247" i="38"/>
  <c r="V247" i="38"/>
  <c r="AA246" i="38"/>
  <c r="AA242" i="38"/>
  <c r="AE238" i="38"/>
  <c r="Y237" i="38"/>
  <c r="AC237" i="38"/>
  <c r="AG237" i="38"/>
  <c r="Y235" i="38"/>
  <c r="B235" i="38"/>
  <c r="V235" i="38"/>
  <c r="AA235" i="38"/>
  <c r="AF235" i="38"/>
  <c r="AU235" i="38" s="1"/>
  <c r="AG232" i="38"/>
  <c r="W232" i="38"/>
  <c r="BA231" i="38"/>
  <c r="B231" i="38" s="1"/>
  <c r="X229" i="38"/>
  <c r="AB229" i="38"/>
  <c r="AF229" i="38"/>
  <c r="AU229" i="38" s="1"/>
  <c r="AJ229" i="38"/>
  <c r="AD226" i="38"/>
  <c r="V226" i="38"/>
  <c r="BA225" i="38"/>
  <c r="AA225" i="38"/>
  <c r="AJ222" i="38"/>
  <c r="W222" i="38"/>
  <c r="BA221" i="38"/>
  <c r="BA217" i="38"/>
  <c r="BA216" i="38"/>
  <c r="B216" i="38" s="1"/>
  <c r="AG216" i="38"/>
  <c r="AB216" i="38"/>
  <c r="W216" i="38"/>
  <c r="AB214" i="38"/>
  <c r="AB213" i="38"/>
  <c r="AE213" i="38"/>
  <c r="BA213" i="38"/>
  <c r="Y205" i="38"/>
  <c r="AA205" i="38"/>
  <c r="AI205" i="38"/>
  <c r="W205" i="38"/>
  <c r="AF205" i="38"/>
  <c r="AU205" i="38" s="1"/>
  <c r="X204" i="38"/>
  <c r="AB204" i="38"/>
  <c r="AF204" i="38"/>
  <c r="AU204" i="38" s="1"/>
  <c r="AJ204" i="38"/>
  <c r="V204" i="38"/>
  <c r="AA204" i="38"/>
  <c r="AG204" i="38"/>
  <c r="BA204" i="38"/>
  <c r="B204" i="38" s="1"/>
  <c r="AE178" i="38"/>
  <c r="V178" i="38"/>
  <c r="BA177" i="38"/>
  <c r="BA167" i="38"/>
  <c r="B167" i="38" s="1"/>
  <c r="Y166" i="38"/>
  <c r="BA164" i="38"/>
  <c r="AA166" i="38"/>
  <c r="AH166" i="38"/>
  <c r="AZ166" i="38" s="1"/>
  <c r="V166" i="38"/>
  <c r="AC166" i="38"/>
  <c r="AE166" i="38"/>
  <c r="BA163" i="38"/>
  <c r="B163" i="38" s="1"/>
  <c r="AF160" i="38"/>
  <c r="AU160" i="38" s="1"/>
  <c r="AI160" i="38"/>
  <c r="BA160" i="38"/>
  <c r="AH159" i="38"/>
  <c r="AZ159" i="38" s="1"/>
  <c r="W159" i="38"/>
  <c r="AI143" i="38"/>
  <c r="X130" i="38"/>
  <c r="Y130" i="38"/>
  <c r="AD130" i="38"/>
  <c r="AI130" i="38"/>
  <c r="Z130" i="38"/>
  <c r="AE130" i="38"/>
  <c r="V130" i="38"/>
  <c r="AA130" i="38"/>
  <c r="AG130" i="38"/>
  <c r="W130" i="38"/>
  <c r="BA95" i="38"/>
  <c r="B95" i="38" s="1"/>
  <c r="AI317" i="38"/>
  <c r="BA316" i="38"/>
  <c r="B316" i="38" s="1"/>
  <c r="AH316" i="38"/>
  <c r="AZ316" i="38" s="1"/>
  <c r="AD316" i="38"/>
  <c r="Z316" i="38"/>
  <c r="AG311" i="38"/>
  <c r="AA311" i="38"/>
  <c r="V311" i="38"/>
  <c r="AD310" i="38"/>
  <c r="V310" i="38"/>
  <c r="Z299" i="38"/>
  <c r="AI296" i="38"/>
  <c r="AE292" i="38"/>
  <c r="AE284" i="38"/>
  <c r="AJ279" i="38"/>
  <c r="AE279" i="38"/>
  <c r="Z279" i="38"/>
  <c r="BA277" i="38"/>
  <c r="B277" i="38" s="1"/>
  <c r="AH277" i="38"/>
  <c r="AZ277" i="38" s="1"/>
  <c r="AD277" i="38"/>
  <c r="Z277" i="38"/>
  <c r="AG273" i="38"/>
  <c r="AC273" i="38"/>
  <c r="AF271" i="38"/>
  <c r="AU271" i="38" s="1"/>
  <c r="AA271" i="38"/>
  <c r="V271" i="38"/>
  <c r="B271" i="38"/>
  <c r="AJ267" i="38"/>
  <c r="AE267" i="38"/>
  <c r="Z267" i="38"/>
  <c r="AG265" i="38"/>
  <c r="AC265" i="38"/>
  <c r="AF263" i="38"/>
  <c r="AU263" i="38" s="1"/>
  <c r="AA263" i="38"/>
  <c r="V263" i="38"/>
  <c r="AE260" i="38"/>
  <c r="AE257" i="38"/>
  <c r="Z257" i="38"/>
  <c r="Y255" i="38"/>
  <c r="Z255" i="38"/>
  <c r="AE255" i="38"/>
  <c r="AJ255" i="38"/>
  <c r="AI252" i="38"/>
  <c r="Y252" i="38"/>
  <c r="X249" i="38"/>
  <c r="AB249" i="38"/>
  <c r="AF249" i="38"/>
  <c r="AU249" i="38" s="1"/>
  <c r="AJ249" i="38"/>
  <c r="BA247" i="38"/>
  <c r="B247" i="38" s="1"/>
  <c r="AH247" i="38"/>
  <c r="AZ247" i="38" s="1"/>
  <c r="AA247" i="38"/>
  <c r="AG244" i="38"/>
  <c r="W244" i="38"/>
  <c r="BA243" i="38"/>
  <c r="B243" i="38" s="1"/>
  <c r="AG240" i="38"/>
  <c r="W240" i="38"/>
  <c r="BA239" i="38"/>
  <c r="B239" i="38" s="1"/>
  <c r="AF237" i="38"/>
  <c r="AU237" i="38" s="1"/>
  <c r="AA237" i="38"/>
  <c r="V237" i="38"/>
  <c r="AA236" i="38"/>
  <c r="AI236" i="38"/>
  <c r="AJ235" i="38"/>
  <c r="AD235" i="38"/>
  <c r="W235" i="38"/>
  <c r="V233" i="38"/>
  <c r="Z233" i="38"/>
  <c r="AD233" i="38"/>
  <c r="AH233" i="38"/>
  <c r="AZ233" i="38" s="1"/>
  <c r="BC233" i="38" s="1"/>
  <c r="A233" i="38" s="1"/>
  <c r="BA233" i="38"/>
  <c r="B233" i="38" s="1"/>
  <c r="AE232" i="38"/>
  <c r="W230" i="38"/>
  <c r="BA229" i="38"/>
  <c r="B229" i="38" s="1"/>
  <c r="AG229" i="38"/>
  <c r="AA229" i="38"/>
  <c r="V229" i="38"/>
  <c r="AB226" i="38"/>
  <c r="AH222" i="38"/>
  <c r="AZ222" i="38" s="1"/>
  <c r="AA221" i="38"/>
  <c r="AF221" i="38"/>
  <c r="AU221" i="38" s="1"/>
  <c r="AF216" i="38"/>
  <c r="AU216" i="38" s="1"/>
  <c r="AA216" i="38"/>
  <c r="AI213" i="38"/>
  <c r="W213" i="38"/>
  <c r="BA212" i="38"/>
  <c r="B212" i="38" s="1"/>
  <c r="Y212" i="38"/>
  <c r="AC212" i="38"/>
  <c r="AG212" i="38"/>
  <c r="Z210" i="38"/>
  <c r="AI210" i="38"/>
  <c r="W210" i="38"/>
  <c r="X207" i="38"/>
  <c r="Z207" i="38"/>
  <c r="AE207" i="38"/>
  <c r="AA207" i="38"/>
  <c r="AH207" i="38"/>
  <c r="AZ207" i="38" s="1"/>
  <c r="X205" i="38"/>
  <c r="AD204" i="38"/>
  <c r="W204" i="38"/>
  <c r="Z194" i="38"/>
  <c r="AE194" i="38"/>
  <c r="AI194" i="38"/>
  <c r="BA194" i="38"/>
  <c r="B194" i="38" s="1"/>
  <c r="BA193" i="38"/>
  <c r="B193" i="38" s="1"/>
  <c r="V194" i="38"/>
  <c r="AC194" i="38"/>
  <c r="AH194" i="38"/>
  <c r="AZ194" i="38" s="1"/>
  <c r="BA189" i="38"/>
  <c r="B189" i="38" s="1"/>
  <c r="W190" i="38"/>
  <c r="AH190" i="38"/>
  <c r="AZ190" i="38" s="1"/>
  <c r="BA188" i="38"/>
  <c r="Y190" i="38"/>
  <c r="W185" i="38"/>
  <c r="AH185" i="38"/>
  <c r="AZ185" i="38" s="1"/>
  <c r="AD185" i="38"/>
  <c r="AC178" i="38"/>
  <c r="V173" i="38"/>
  <c r="AA173" i="38"/>
  <c r="AF173" i="38"/>
  <c r="AU173" i="38" s="1"/>
  <c r="W173" i="38"/>
  <c r="AD173" i="38"/>
  <c r="AJ173" i="38"/>
  <c r="AC170" i="38"/>
  <c r="W166" i="38"/>
  <c r="X160" i="38"/>
  <c r="BA159" i="38"/>
  <c r="B159" i="38" s="1"/>
  <c r="AE159" i="38"/>
  <c r="X143" i="38"/>
  <c r="AB143" i="38"/>
  <c r="AF143" i="38"/>
  <c r="AU143" i="38" s="1"/>
  <c r="AJ143" i="38"/>
  <c r="Y143" i="38"/>
  <c r="AC143" i="38"/>
  <c r="AG143" i="38"/>
  <c r="V143" i="38"/>
  <c r="Z143" i="38"/>
  <c r="AD143" i="38"/>
  <c r="AH143" i="38"/>
  <c r="AZ143" i="38" s="1"/>
  <c r="BA143" i="38"/>
  <c r="B143" i="38" s="1"/>
  <c r="W143" i="38"/>
  <c r="AC130" i="38"/>
  <c r="Y122" i="38"/>
  <c r="AE122" i="38"/>
  <c r="AJ122" i="38"/>
  <c r="AA122" i="38"/>
  <c r="AF122" i="38"/>
  <c r="AU122" i="38" s="1"/>
  <c r="BA121" i="38"/>
  <c r="W122" i="38"/>
  <c r="AB122" i="38"/>
  <c r="AG122" i="38"/>
  <c r="BA122" i="38"/>
  <c r="B122" i="38" s="1"/>
  <c r="AI122" i="38"/>
  <c r="AA119" i="38"/>
  <c r="AB119" i="38"/>
  <c r="AE119" i="38"/>
  <c r="W119" i="38"/>
  <c r="AF119" i="38"/>
  <c r="AU119" i="38" s="1"/>
  <c r="Z116" i="38"/>
  <c r="AA116" i="38"/>
  <c r="AD116" i="38"/>
  <c r="BA115" i="38"/>
  <c r="V116" i="38"/>
  <c r="AE116" i="38"/>
  <c r="W90" i="38"/>
  <c r="BA87" i="38"/>
  <c r="B87" i="38" s="1"/>
  <c r="AC90" i="38"/>
  <c r="X109" i="38"/>
  <c r="AB109" i="38"/>
  <c r="AF109" i="38"/>
  <c r="AU109" i="38" s="1"/>
  <c r="AJ109" i="38"/>
  <c r="Y109" i="38"/>
  <c r="AC109" i="38"/>
  <c r="AG109" i="38"/>
  <c r="B109" i="38"/>
  <c r="V109" i="38"/>
  <c r="Z109" i="38"/>
  <c r="AD109" i="38"/>
  <c r="AH109" i="38"/>
  <c r="AZ109" i="38" s="1"/>
  <c r="X97" i="38"/>
  <c r="AB97" i="38"/>
  <c r="AA97" i="38"/>
  <c r="AF97" i="38"/>
  <c r="AU97" i="38" s="1"/>
  <c r="V97" i="38"/>
  <c r="AH97" i="38"/>
  <c r="AZ97" i="38" s="1"/>
  <c r="X95" i="38"/>
  <c r="AB95" i="38"/>
  <c r="AF95" i="38"/>
  <c r="AU95" i="38" s="1"/>
  <c r="AJ95" i="38"/>
  <c r="Y95" i="38"/>
  <c r="AC95" i="38"/>
  <c r="AG95" i="38"/>
  <c r="Z95" i="38"/>
  <c r="AH95" i="38"/>
  <c r="AZ95" i="38" s="1"/>
  <c r="AA95" i="38"/>
  <c r="AI95" i="38"/>
  <c r="V95" i="38"/>
  <c r="AD95" i="38"/>
  <c r="AH90" i="38"/>
  <c r="AZ90" i="38" s="1"/>
  <c r="BA49" i="38"/>
  <c r="B49" i="38" s="1"/>
  <c r="X211" i="38"/>
  <c r="Z211" i="38"/>
  <c r="AI202" i="38"/>
  <c r="BA201" i="38"/>
  <c r="W202" i="38"/>
  <c r="X199" i="38"/>
  <c r="V199" i="38"/>
  <c r="AA199" i="38"/>
  <c r="AG199" i="38"/>
  <c r="BA197" i="38"/>
  <c r="X195" i="38"/>
  <c r="V195" i="38"/>
  <c r="AA195" i="38"/>
  <c r="AG195" i="38"/>
  <c r="BA187" i="38"/>
  <c r="B187" i="38" s="1"/>
  <c r="X188" i="38"/>
  <c r="AI188" i="38"/>
  <c r="Y180" i="38"/>
  <c r="AA180" i="38"/>
  <c r="AG180" i="38"/>
  <c r="X179" i="38"/>
  <c r="AB179" i="38"/>
  <c r="AF179" i="38"/>
  <c r="AU179" i="38" s="1"/>
  <c r="AJ179" i="38"/>
  <c r="X177" i="38"/>
  <c r="B177" i="38"/>
  <c r="V177" i="38"/>
  <c r="AB177" i="38"/>
  <c r="AJ177" i="38"/>
  <c r="AE172" i="38"/>
  <c r="BA172" i="38"/>
  <c r="V171" i="38"/>
  <c r="Z171" i="38"/>
  <c r="AD171" i="38"/>
  <c r="AH171" i="38"/>
  <c r="AZ171" i="38" s="1"/>
  <c r="X167" i="38"/>
  <c r="AB167" i="38"/>
  <c r="AF167" i="38"/>
  <c r="AU167" i="38" s="1"/>
  <c r="AJ167" i="38"/>
  <c r="Y167" i="38"/>
  <c r="AC167" i="38"/>
  <c r="AG167" i="38"/>
  <c r="X150" i="38"/>
  <c r="Z150" i="38"/>
  <c r="AE150" i="38"/>
  <c r="V150" i="38"/>
  <c r="AA150" i="38"/>
  <c r="AG150" i="38"/>
  <c r="X149" i="38"/>
  <c r="AA149" i="38"/>
  <c r="AI149" i="38"/>
  <c r="V149" i="38"/>
  <c r="AD149" i="38"/>
  <c r="X146" i="38"/>
  <c r="Y146" i="38"/>
  <c r="AD146" i="38"/>
  <c r="AI146" i="38"/>
  <c r="Z146" i="38"/>
  <c r="AE146" i="38"/>
  <c r="V146" i="38"/>
  <c r="AA146" i="38"/>
  <c r="AG146" i="38"/>
  <c r="B121" i="38"/>
  <c r="B117" i="38"/>
  <c r="BA114" i="38"/>
  <c r="BA113" i="38"/>
  <c r="B113" i="38" s="1"/>
  <c r="BA110" i="38"/>
  <c r="W109" i="38"/>
  <c r="BA106" i="38"/>
  <c r="W97" i="38"/>
  <c r="W95" i="38"/>
  <c r="Z94" i="38"/>
  <c r="AH94" i="38"/>
  <c r="AZ94" i="38" s="1"/>
  <c r="AC94" i="38"/>
  <c r="AI94" i="38"/>
  <c r="AD94" i="38"/>
  <c r="AE94" i="38"/>
  <c r="BA93" i="38"/>
  <c r="B93" i="38" s="1"/>
  <c r="W94" i="38"/>
  <c r="AE142" i="38"/>
  <c r="Z142" i="38"/>
  <c r="AI141" i="38"/>
  <c r="AA141" i="38"/>
  <c r="AC139" i="38"/>
  <c r="BC139" i="38" s="1"/>
  <c r="A139" i="38" s="1"/>
  <c r="AI138" i="38"/>
  <c r="AD138" i="38"/>
  <c r="Y138" i="38"/>
  <c r="AH137" i="38"/>
  <c r="AZ137" i="38" s="1"/>
  <c r="Z137" i="38"/>
  <c r="AE136" i="38"/>
  <c r="AJ135" i="38"/>
  <c r="AF135" i="38"/>
  <c r="AU135" i="38" s="1"/>
  <c r="AB135" i="38"/>
  <c r="X135" i="38"/>
  <c r="AA128" i="38"/>
  <c r="AG126" i="38"/>
  <c r="AA126" i="38"/>
  <c r="AJ125" i="38"/>
  <c r="AF125" i="38"/>
  <c r="AU125" i="38" s="1"/>
  <c r="AB125" i="38"/>
  <c r="X125" i="38"/>
  <c r="AJ113" i="38"/>
  <c r="AF113" i="38"/>
  <c r="AU113" i="38" s="1"/>
  <c r="AB113" i="38"/>
  <c r="AI112" i="38"/>
  <c r="AA112" i="38"/>
  <c r="AF110" i="38"/>
  <c r="AU110" i="38" s="1"/>
  <c r="AA110" i="38"/>
  <c r="AF107" i="38"/>
  <c r="AU107" i="38" s="1"/>
  <c r="X104" i="38"/>
  <c r="Z104" i="38"/>
  <c r="AH104" i="38"/>
  <c r="AZ104" i="38" s="1"/>
  <c r="AF102" i="38"/>
  <c r="AU102" i="38" s="1"/>
  <c r="AI100" i="38"/>
  <c r="BA96" i="38"/>
  <c r="Y81" i="38"/>
  <c r="BA79" i="38"/>
  <c r="B79" i="38" s="1"/>
  <c r="X81" i="38"/>
  <c r="AD81" i="38"/>
  <c r="AI81" i="38"/>
  <c r="Z81" i="38"/>
  <c r="AE81" i="38"/>
  <c r="AJ81" i="38"/>
  <c r="Y77" i="38"/>
  <c r="BA74" i="38"/>
  <c r="BA75" i="38"/>
  <c r="B75" i="38" s="1"/>
  <c r="Z77" i="38"/>
  <c r="AE77" i="38"/>
  <c r="AJ77" i="38"/>
  <c r="V77" i="38"/>
  <c r="AA77" i="38"/>
  <c r="AF77" i="38"/>
  <c r="AU77" i="38" s="1"/>
  <c r="BA73" i="38"/>
  <c r="B73" i="38" s="1"/>
  <c r="BA53" i="38"/>
  <c r="B53" i="38" s="1"/>
  <c r="BA39" i="38"/>
  <c r="B39" i="38" s="1"/>
  <c r="AG164" i="38"/>
  <c r="AA164" i="38"/>
  <c r="AJ163" i="38"/>
  <c r="AF163" i="38"/>
  <c r="AU163" i="38" s="1"/>
  <c r="AB163" i="38"/>
  <c r="AI162" i="38"/>
  <c r="AD162" i="38"/>
  <c r="Y162" i="38"/>
  <c r="AH161" i="38"/>
  <c r="AZ161" i="38" s="1"/>
  <c r="W148" i="38"/>
  <c r="BA147" i="38"/>
  <c r="B147" i="38" s="1"/>
  <c r="BA131" i="38"/>
  <c r="B131" i="38" s="1"/>
  <c r="AH121" i="38"/>
  <c r="AZ121" i="38" s="1"/>
  <c r="AD121" i="38"/>
  <c r="Z121" i="38"/>
  <c r="V121" i="38"/>
  <c r="AH117" i="38"/>
  <c r="AZ117" i="38" s="1"/>
  <c r="AD117" i="38"/>
  <c r="Z117" i="38"/>
  <c r="V117" i="38"/>
  <c r="AE115" i="38"/>
  <c r="W115" i="38"/>
  <c r="AG114" i="38"/>
  <c r="AB114" i="38"/>
  <c r="W114" i="38"/>
  <c r="AH112" i="38"/>
  <c r="AZ112" i="38" s="1"/>
  <c r="AJ110" i="38"/>
  <c r="AE110" i="38"/>
  <c r="AE107" i="38"/>
  <c r="B106" i="38"/>
  <c r="BA105" i="38"/>
  <c r="B105" i="38" s="1"/>
  <c r="W106" i="38"/>
  <c r="AE104" i="38"/>
  <c r="V104" i="38"/>
  <c r="BA102" i="38"/>
  <c r="B102" i="38" s="1"/>
  <c r="Y85" i="38"/>
  <c r="X85" i="38"/>
  <c r="AD85" i="38"/>
  <c r="AI85" i="38"/>
  <c r="Z85" i="38"/>
  <c r="AE85" i="38"/>
  <c r="AJ85" i="38"/>
  <c r="BA83" i="38"/>
  <c r="B83" i="38" s="1"/>
  <c r="AH83" i="38"/>
  <c r="AZ83" i="38" s="1"/>
  <c r="AF81" i="38"/>
  <c r="AU81" i="38" s="1"/>
  <c r="V81" i="38"/>
  <c r="BA77" i="38"/>
  <c r="B77" i="38" s="1"/>
  <c r="AH77" i="38"/>
  <c r="AZ77" i="38" s="1"/>
  <c r="W77" i="38"/>
  <c r="AG154" i="38"/>
  <c r="AA154" i="38"/>
  <c r="V154" i="38"/>
  <c r="AD153" i="38"/>
  <c r="V153" i="38"/>
  <c r="BA151" i="38"/>
  <c r="B151" i="38" s="1"/>
  <c r="AH151" i="38"/>
  <c r="AZ151" i="38" s="1"/>
  <c r="AD151" i="38"/>
  <c r="Z151" i="38"/>
  <c r="AG138" i="38"/>
  <c r="AA138" i="38"/>
  <c r="V138" i="38"/>
  <c r="AD137" i="38"/>
  <c r="V137" i="38"/>
  <c r="BA135" i="38"/>
  <c r="B135" i="38" s="1"/>
  <c r="AH135" i="38"/>
  <c r="AZ135" i="38" s="1"/>
  <c r="AD135" i="38"/>
  <c r="Z135" i="38"/>
  <c r="Z134" i="38"/>
  <c r="AI133" i="38"/>
  <c r="AA133" i="38"/>
  <c r="AG131" i="38"/>
  <c r="BC131" i="38" s="1"/>
  <c r="A131" i="38" s="1"/>
  <c r="AC131" i="38"/>
  <c r="AB127" i="38"/>
  <c r="BA125" i="38"/>
  <c r="B125" i="38" s="1"/>
  <c r="AD125" i="38"/>
  <c r="Z125" i="38"/>
  <c r="V125" i="38"/>
  <c r="Y102" i="38"/>
  <c r="AA102" i="38"/>
  <c r="AJ102" i="38"/>
  <c r="BA100" i="38"/>
  <c r="Y100" i="38"/>
  <c r="BA99" i="38"/>
  <c r="B99" i="38" s="1"/>
  <c r="W100" i="38"/>
  <c r="AG100" i="38"/>
  <c r="Y96" i="38"/>
  <c r="AE96" i="38"/>
  <c r="AJ96" i="38"/>
  <c r="AA96" i="38"/>
  <c r="AF96" i="38"/>
  <c r="AU96" i="38" s="1"/>
  <c r="BA91" i="38"/>
  <c r="B91" i="38" s="1"/>
  <c r="Z93" i="38"/>
  <c r="AE93" i="38"/>
  <c r="AJ93" i="38"/>
  <c r="BA92" i="38"/>
  <c r="V93" i="38"/>
  <c r="AA93" i="38"/>
  <c r="AF93" i="38"/>
  <c r="AU93" i="38" s="1"/>
  <c r="AF85" i="38"/>
  <c r="AU85" i="38" s="1"/>
  <c r="V85" i="38"/>
  <c r="B85" i="38"/>
  <c r="X83" i="38"/>
  <c r="AB83" i="38"/>
  <c r="AF83" i="38"/>
  <c r="AU83" i="38" s="1"/>
  <c r="BC83" i="38" s="1"/>
  <c r="A83" i="38" s="1"/>
  <c r="AJ83" i="38"/>
  <c r="Y83" i="38"/>
  <c r="AC83" i="38"/>
  <c r="AG83" i="38"/>
  <c r="BA81" i="38"/>
  <c r="B81" i="38" s="1"/>
  <c r="AB81" i="38"/>
  <c r="AD77" i="38"/>
  <c r="BA70" i="38"/>
  <c r="BA65" i="38"/>
  <c r="B65" i="38" s="1"/>
  <c r="X56" i="38"/>
  <c r="V56" i="38"/>
  <c r="AA56" i="38"/>
  <c r="AG56" i="38"/>
  <c r="Z56" i="38"/>
  <c r="AH56" i="38"/>
  <c r="AZ56" i="38" s="1"/>
  <c r="AC56" i="38"/>
  <c r="AI56" i="38"/>
  <c r="W56" i="38"/>
  <c r="AD56" i="38"/>
  <c r="BA41" i="38"/>
  <c r="B41" i="38" s="1"/>
  <c r="X61" i="38"/>
  <c r="AB61" i="38"/>
  <c r="AF61" i="38"/>
  <c r="AU61" i="38" s="1"/>
  <c r="AJ61" i="38"/>
  <c r="BA57" i="38"/>
  <c r="B57" i="38" s="1"/>
  <c r="X49" i="38"/>
  <c r="AB49" i="38"/>
  <c r="AF49" i="38"/>
  <c r="AU49" i="38" s="1"/>
  <c r="AJ49" i="38"/>
  <c r="Z49" i="38"/>
  <c r="AE49" i="38"/>
  <c r="BA45" i="38"/>
  <c r="B45" i="38" s="1"/>
  <c r="AA46" i="38"/>
  <c r="X43" i="38"/>
  <c r="Z43" i="38"/>
  <c r="AH43" i="38"/>
  <c r="AZ43" i="38" s="1"/>
  <c r="AA43" i="38"/>
  <c r="AD43" i="38"/>
  <c r="AA28" i="38"/>
  <c r="AI28" i="38"/>
  <c r="AC28" i="38"/>
  <c r="AE28" i="38"/>
  <c r="W28" i="38"/>
  <c r="AG28" i="38"/>
  <c r="X26" i="38"/>
  <c r="AE26" i="38"/>
  <c r="AB26" i="38"/>
  <c r="AG26" i="38"/>
  <c r="W26" i="38"/>
  <c r="AI26" i="38"/>
  <c r="X12" i="38"/>
  <c r="AB12" i="38"/>
  <c r="AF12" i="38"/>
  <c r="AU12" i="38" s="1"/>
  <c r="BC12" i="38" s="1"/>
  <c r="A12" i="38" s="1"/>
  <c r="AJ12" i="38"/>
  <c r="Y12" i="38"/>
  <c r="AD12" i="38"/>
  <c r="AI12" i="38"/>
  <c r="Z12" i="38"/>
  <c r="AE12" i="38"/>
  <c r="V12" i="38"/>
  <c r="AA12" i="38"/>
  <c r="AG12" i="38"/>
  <c r="BA89" i="38"/>
  <c r="B89" i="38" s="1"/>
  <c r="AI89" i="38"/>
  <c r="AD89" i="38"/>
  <c r="X89" i="38"/>
  <c r="AE88" i="38"/>
  <c r="AJ87" i="38"/>
  <c r="AF87" i="38"/>
  <c r="AU87" i="38" s="1"/>
  <c r="AB87" i="38"/>
  <c r="AE86" i="38"/>
  <c r="AJ79" i="38"/>
  <c r="AF79" i="38"/>
  <c r="AU79" i="38" s="1"/>
  <c r="BC79" i="38" s="1"/>
  <c r="A79" i="38" s="1"/>
  <c r="AB79" i="38"/>
  <c r="AI78" i="38"/>
  <c r="AJ73" i="38"/>
  <c r="AF73" i="38"/>
  <c r="AU73" i="38" s="1"/>
  <c r="AB73" i="38"/>
  <c r="AI72" i="38"/>
  <c r="AC72" i="38"/>
  <c r="V72" i="38"/>
  <c r="AJ70" i="38"/>
  <c r="AC70" i="38"/>
  <c r="W70" i="38"/>
  <c r="BA69" i="38"/>
  <c r="B69" i="38" s="1"/>
  <c r="AC68" i="38"/>
  <c r="V64" i="38"/>
  <c r="AC64" i="38"/>
  <c r="AI64" i="38"/>
  <c r="X62" i="38"/>
  <c r="BA61" i="38"/>
  <c r="B61" i="38" s="1"/>
  <c r="AG61" i="38"/>
  <c r="AA61" i="38"/>
  <c r="V61" i="38"/>
  <c r="X55" i="38"/>
  <c r="V55" i="38"/>
  <c r="AD55" i="38"/>
  <c r="W54" i="38"/>
  <c r="Y53" i="38"/>
  <c r="AC53" i="38"/>
  <c r="AG53" i="38"/>
  <c r="X52" i="38"/>
  <c r="Y52" i="38"/>
  <c r="AD52" i="38"/>
  <c r="AI52" i="38"/>
  <c r="AI49" i="38"/>
  <c r="AC49" i="38"/>
  <c r="V49" i="38"/>
  <c r="AE46" i="38"/>
  <c r="V43" i="38"/>
  <c r="W34" i="38"/>
  <c r="AE34" i="38"/>
  <c r="AC34" i="38"/>
  <c r="AG34" i="38"/>
  <c r="Y34" i="38"/>
  <c r="AI34" i="38"/>
  <c r="Y28" i="38"/>
  <c r="Z26" i="38"/>
  <c r="Y14" i="38"/>
  <c r="X14" i="38"/>
  <c r="AD14" i="38"/>
  <c r="AI14" i="38"/>
  <c r="Z14" i="38"/>
  <c r="AF14" i="38"/>
  <c r="AU14" i="38" s="1"/>
  <c r="BA14" i="38"/>
  <c r="B14" i="38" s="1"/>
  <c r="AA14" i="38"/>
  <c r="AH14" i="38"/>
  <c r="AZ14" i="38" s="1"/>
  <c r="V14" i="38"/>
  <c r="AB14" i="38"/>
  <c r="AJ14" i="38"/>
  <c r="BA12" i="38"/>
  <c r="B12" i="38" s="1"/>
  <c r="W12" i="38"/>
  <c r="AI11" i="38"/>
  <c r="AE11" i="38"/>
  <c r="W11" i="38"/>
  <c r="AH72" i="38"/>
  <c r="AZ72" i="38" s="1"/>
  <c r="AA72" i="38"/>
  <c r="AI70" i="38"/>
  <c r="AB70" i="38"/>
  <c r="Z67" i="38"/>
  <c r="V67" i="38"/>
  <c r="Y66" i="38"/>
  <c r="AC66" i="38"/>
  <c r="BA66" i="38"/>
  <c r="X65" i="38"/>
  <c r="AB65" i="38"/>
  <c r="AF65" i="38"/>
  <c r="AU65" i="38" s="1"/>
  <c r="AJ65" i="38"/>
  <c r="AG64" i="38"/>
  <c r="W64" i="38"/>
  <c r="X63" i="38"/>
  <c r="AE63" i="38"/>
  <c r="BA63" i="38"/>
  <c r="AE61" i="38"/>
  <c r="Z61" i="38"/>
  <c r="AH55" i="38"/>
  <c r="AZ55" i="38" s="1"/>
  <c r="W55" i="38"/>
  <c r="AF53" i="38"/>
  <c r="AU53" i="38" s="1"/>
  <c r="AA53" i="38"/>
  <c r="V53" i="38"/>
  <c r="AC52" i="38"/>
  <c r="V52" i="38"/>
  <c r="AH49" i="38"/>
  <c r="AZ49" i="38" s="1"/>
  <c r="AA49" i="38"/>
  <c r="AI43" i="38"/>
  <c r="AA34" i="38"/>
  <c r="AA21" i="38"/>
  <c r="AI21" i="38"/>
  <c r="AC21" i="38"/>
  <c r="AE21" i="38"/>
  <c r="W21" i="38"/>
  <c r="AG21" i="38"/>
  <c r="W14" i="38"/>
  <c r="AA11" i="38"/>
  <c r="X51" i="38"/>
  <c r="AA51" i="38"/>
  <c r="Y45" i="38"/>
  <c r="AC45" i="38"/>
  <c r="AG45" i="38"/>
  <c r="X44" i="38"/>
  <c r="Y44" i="38"/>
  <c r="AD44" i="38"/>
  <c r="AI44" i="38"/>
  <c r="Y41" i="38"/>
  <c r="AC41" i="38"/>
  <c r="AG41" i="38"/>
  <c r="Y39" i="38"/>
  <c r="X39" i="38"/>
  <c r="AD39" i="38"/>
  <c r="AI39" i="38"/>
  <c r="BA37" i="38"/>
  <c r="B37" i="38" s="1"/>
  <c r="Y38" i="38"/>
  <c r="AI38" i="38"/>
  <c r="AC36" i="38"/>
  <c r="AF33" i="38"/>
  <c r="AU33" i="38" s="1"/>
  <c r="AA32" i="38"/>
  <c r="AE32" i="38"/>
  <c r="AI29" i="38"/>
  <c r="AD29" i="38"/>
  <c r="BA27" i="38"/>
  <c r="AI27" i="38"/>
  <c r="BA25" i="38"/>
  <c r="AG25" i="38"/>
  <c r="AA23" i="38"/>
  <c r="AG23" i="38"/>
  <c r="AH22" i="38"/>
  <c r="AZ22" i="38" s="1"/>
  <c r="BA20" i="38"/>
  <c r="AI20" i="38"/>
  <c r="AD20" i="38"/>
  <c r="AE19" i="38"/>
  <c r="AA17" i="38"/>
  <c r="AJ16" i="38"/>
  <c r="AE16" i="38"/>
  <c r="BA10" i="38"/>
  <c r="B10" i="38" s="1"/>
  <c r="AH10" i="38"/>
  <c r="AZ10" i="38" s="1"/>
  <c r="Y33" i="38"/>
  <c r="X33" i="38"/>
  <c r="AD33" i="38"/>
  <c r="AI33" i="38"/>
  <c r="BA33" i="38"/>
  <c r="B33" i="38" s="1"/>
  <c r="BA31" i="38"/>
  <c r="B31" i="38" s="1"/>
  <c r="BA29" i="38"/>
  <c r="X29" i="38"/>
  <c r="AB29" i="38"/>
  <c r="AF29" i="38"/>
  <c r="AU29" i="38" s="1"/>
  <c r="BC29" i="38" s="1"/>
  <c r="A29" i="38" s="1"/>
  <c r="AJ29" i="38"/>
  <c r="AA25" i="38"/>
  <c r="AF25" i="38"/>
  <c r="AU25" i="38" s="1"/>
  <c r="BA22" i="38"/>
  <c r="B22" i="38" s="1"/>
  <c r="Y20" i="38"/>
  <c r="AC20" i="38"/>
  <c r="AG20" i="38"/>
  <c r="V16" i="38"/>
  <c r="Z16" i="38"/>
  <c r="AD16" i="38"/>
  <c r="AH16" i="38"/>
  <c r="AZ16" i="38" s="1"/>
  <c r="Y10" i="38"/>
  <c r="V10" i="38"/>
  <c r="AA10" i="38"/>
  <c r="AF10" i="38"/>
  <c r="AU10" i="38" s="1"/>
  <c r="Y36" i="38"/>
  <c r="BA35" i="38"/>
  <c r="B35" i="38" s="1"/>
  <c r="AJ33" i="38"/>
  <c r="AB33" i="38"/>
  <c r="V33" i="38"/>
  <c r="Y31" i="38"/>
  <c r="Z31" i="38"/>
  <c r="AE31" i="38"/>
  <c r="AJ31" i="38"/>
  <c r="AG29" i="38"/>
  <c r="AA29" i="38"/>
  <c r="V29" i="38"/>
  <c r="B29" i="38"/>
  <c r="Y27" i="38"/>
  <c r="B27" i="38"/>
  <c r="V27" i="38"/>
  <c r="AA27" i="38"/>
  <c r="AF27" i="38"/>
  <c r="AU27" i="38" s="1"/>
  <c r="AJ25" i="38"/>
  <c r="AC25" i="38"/>
  <c r="W25" i="38"/>
  <c r="BA24" i="38"/>
  <c r="B24" i="38" s="1"/>
  <c r="Y24" i="38"/>
  <c r="AC24" i="38"/>
  <c r="AG24" i="38"/>
  <c r="Y22" i="38"/>
  <c r="Z22" i="38"/>
  <c r="AE22" i="38"/>
  <c r="AJ22" i="38"/>
  <c r="AF20" i="38"/>
  <c r="AU20" i="38" s="1"/>
  <c r="BC20" i="38" s="1"/>
  <c r="A20" i="38" s="1"/>
  <c r="AA20" i="38"/>
  <c r="V20" i="38"/>
  <c r="B20" i="38"/>
  <c r="W19" i="38"/>
  <c r="AG17" i="38"/>
  <c r="W17" i="38"/>
  <c r="BA16" i="38"/>
  <c r="B16" i="38" s="1"/>
  <c r="AG16" i="38"/>
  <c r="AB16" i="38"/>
  <c r="W16" i="38"/>
  <c r="AJ10" i="38"/>
  <c r="AD10" i="38"/>
  <c r="W10" i="38"/>
  <c r="BA8" i="38"/>
  <c r="B8" i="38" s="1"/>
  <c r="W9" i="38"/>
  <c r="AE9" i="38"/>
  <c r="BA9" i="38"/>
  <c r="B9" i="38" s="1"/>
  <c r="BC780" i="38"/>
  <c r="A780" i="38" s="1"/>
  <c r="AF999" i="38"/>
  <c r="AU999" i="38" s="1"/>
  <c r="X996" i="38"/>
  <c r="AB996" i="38"/>
  <c r="AF996" i="38"/>
  <c r="AU996" i="38" s="1"/>
  <c r="AJ996" i="38"/>
  <c r="BA996" i="38"/>
  <c r="B996" i="38" s="1"/>
  <c r="Y996" i="38"/>
  <c r="AC996" i="38"/>
  <c r="AG996" i="38"/>
  <c r="Y983" i="38"/>
  <c r="AC983" i="38"/>
  <c r="AG983" i="38"/>
  <c r="V983" i="38"/>
  <c r="Z983" i="38"/>
  <c r="AD983" i="38"/>
  <c r="AH983" i="38"/>
  <c r="AZ983" i="38" s="1"/>
  <c r="AE980" i="38"/>
  <c r="W980" i="38"/>
  <c r="BC977" i="38"/>
  <c r="A977" i="38" s="1"/>
  <c r="Y967" i="38"/>
  <c r="AC967" i="38"/>
  <c r="AG967" i="38"/>
  <c r="V967" i="38"/>
  <c r="Z967" i="38"/>
  <c r="AD967" i="38"/>
  <c r="AH967" i="38"/>
  <c r="AZ967" i="38" s="1"/>
  <c r="AE964" i="38"/>
  <c r="W964" i="38"/>
  <c r="Y951" i="38"/>
  <c r="AC951" i="38"/>
  <c r="AG951" i="38"/>
  <c r="V951" i="38"/>
  <c r="Z951" i="38"/>
  <c r="AD951" i="38"/>
  <c r="AH951" i="38"/>
  <c r="AZ951" i="38" s="1"/>
  <c r="W948" i="38"/>
  <c r="AF935" i="38"/>
  <c r="AU935" i="38" s="1"/>
  <c r="AE932" i="38"/>
  <c r="X919" i="38"/>
  <c r="AE916" i="38"/>
  <c r="W916" i="38"/>
  <c r="X912" i="38"/>
  <c r="AB912" i="38"/>
  <c r="AF912" i="38"/>
  <c r="AU912" i="38" s="1"/>
  <c r="AJ912" i="38"/>
  <c r="BA912" i="38"/>
  <c r="Y912" i="38"/>
  <c r="AC912" i="38"/>
  <c r="AG912" i="38"/>
  <c r="B912" i="38"/>
  <c r="V912" i="38"/>
  <c r="Z912" i="38"/>
  <c r="AD912" i="38"/>
  <c r="AH912" i="38"/>
  <c r="AZ912" i="38" s="1"/>
  <c r="AA904" i="38"/>
  <c r="AA896" i="38"/>
  <c r="AA880" i="38"/>
  <c r="X864" i="38"/>
  <c r="AB864" i="38"/>
  <c r="AF864" i="38"/>
  <c r="AU864" i="38" s="1"/>
  <c r="AJ864" i="38"/>
  <c r="BA864" i="38"/>
  <c r="Y864" i="38"/>
  <c r="AC864" i="38"/>
  <c r="AG864" i="38"/>
  <c r="B864" i="38"/>
  <c r="V864" i="38"/>
  <c r="Z864" i="38"/>
  <c r="AD864" i="38"/>
  <c r="AH864" i="38"/>
  <c r="AZ864" i="38" s="1"/>
  <c r="AA840" i="38"/>
  <c r="AA816" i="38"/>
  <c r="X808" i="38"/>
  <c r="AB808" i="38"/>
  <c r="AF808" i="38"/>
  <c r="AU808" i="38" s="1"/>
  <c r="AJ808" i="38"/>
  <c r="BA808" i="38"/>
  <c r="Y808" i="38"/>
  <c r="AC808" i="38"/>
  <c r="AG808" i="38"/>
  <c r="B808" i="38"/>
  <c r="V808" i="38"/>
  <c r="Z808" i="38"/>
  <c r="AD808" i="38"/>
  <c r="AH808" i="38"/>
  <c r="AZ808" i="38" s="1"/>
  <c r="AB770" i="38"/>
  <c r="AB754" i="38"/>
  <c r="X727" i="38"/>
  <c r="AB727" i="38"/>
  <c r="AF727" i="38"/>
  <c r="AU727" i="38" s="1"/>
  <c r="AJ727" i="38"/>
  <c r="BA727" i="38"/>
  <c r="B727" i="38" s="1"/>
  <c r="Y727" i="38"/>
  <c r="AD727" i="38"/>
  <c r="AI727" i="38"/>
  <c r="Z727" i="38"/>
  <c r="AE727" i="38"/>
  <c r="V727" i="38"/>
  <c r="AA727" i="38"/>
  <c r="AG727" i="38"/>
  <c r="Y1003" i="38"/>
  <c r="AC1003" i="38"/>
  <c r="AG1003" i="38"/>
  <c r="B1003" i="38"/>
  <c r="V1003" i="38"/>
  <c r="Z1003" i="38"/>
  <c r="AD1003" i="38"/>
  <c r="AH1003" i="38"/>
  <c r="AZ1003" i="38" s="1"/>
  <c r="X1000" i="38"/>
  <c r="AB1000" i="38"/>
  <c r="AF1000" i="38"/>
  <c r="AU1000" i="38" s="1"/>
  <c r="AJ1000" i="38"/>
  <c r="BA1000" i="38"/>
  <c r="Y1000" i="38"/>
  <c r="AC1000" i="38"/>
  <c r="AG1000" i="38"/>
  <c r="AE999" i="38"/>
  <c r="W999" i="38"/>
  <c r="BC997" i="38"/>
  <c r="A997" i="38" s="1"/>
  <c r="AD996" i="38"/>
  <c r="V996" i="38"/>
  <c r="AJ995" i="38"/>
  <c r="AB995" i="38"/>
  <c r="AI992" i="38"/>
  <c r="AA992" i="38"/>
  <c r="Y987" i="38"/>
  <c r="AC987" i="38"/>
  <c r="AG987" i="38"/>
  <c r="B987" i="38"/>
  <c r="V987" i="38"/>
  <c r="Z987" i="38"/>
  <c r="AD987" i="38"/>
  <c r="AH987" i="38"/>
  <c r="AZ987" i="38" s="1"/>
  <c r="X984" i="38"/>
  <c r="AB984" i="38"/>
  <c r="AF984" i="38"/>
  <c r="AU984" i="38" s="1"/>
  <c r="AJ984" i="38"/>
  <c r="BA984" i="38"/>
  <c r="Y984" i="38"/>
  <c r="AC984" i="38"/>
  <c r="AG984" i="38"/>
  <c r="AE983" i="38"/>
  <c r="W983" i="38"/>
  <c r="BC981" i="38"/>
  <c r="A981" i="38" s="1"/>
  <c r="AD980" i="38"/>
  <c r="V980" i="38"/>
  <c r="AJ979" i="38"/>
  <c r="AB979" i="38"/>
  <c r="AI976" i="38"/>
  <c r="AA976" i="38"/>
  <c r="Y971" i="38"/>
  <c r="AC971" i="38"/>
  <c r="AG971" i="38"/>
  <c r="B971" i="38"/>
  <c r="V971" i="38"/>
  <c r="Z971" i="38"/>
  <c r="AD971" i="38"/>
  <c r="AH971" i="38"/>
  <c r="AZ971" i="38" s="1"/>
  <c r="X968" i="38"/>
  <c r="AB968" i="38"/>
  <c r="AF968" i="38"/>
  <c r="AU968" i="38" s="1"/>
  <c r="AJ968" i="38"/>
  <c r="BA968" i="38"/>
  <c r="Y968" i="38"/>
  <c r="AC968" i="38"/>
  <c r="AG968" i="38"/>
  <c r="AE967" i="38"/>
  <c r="W967" i="38"/>
  <c r="BC965" i="38"/>
  <c r="A965" i="38" s="1"/>
  <c r="AD964" i="38"/>
  <c r="V964" i="38"/>
  <c r="AJ963" i="38"/>
  <c r="AB963" i="38"/>
  <c r="AI960" i="38"/>
  <c r="AA960" i="38"/>
  <c r="Y955" i="38"/>
  <c r="AC955" i="38"/>
  <c r="AG955" i="38"/>
  <c r="B955" i="38"/>
  <c r="V955" i="38"/>
  <c r="Z955" i="38"/>
  <c r="AD955" i="38"/>
  <c r="AH955" i="38"/>
  <c r="AZ955" i="38" s="1"/>
  <c r="X952" i="38"/>
  <c r="AB952" i="38"/>
  <c r="AF952" i="38"/>
  <c r="AU952" i="38" s="1"/>
  <c r="AJ952" i="38"/>
  <c r="BA952" i="38"/>
  <c r="B952" i="38" s="1"/>
  <c r="Y952" i="38"/>
  <c r="AC952" i="38"/>
  <c r="AG952" i="38"/>
  <c r="AE951" i="38"/>
  <c r="W951" i="38"/>
  <c r="AD948" i="38"/>
  <c r="V948" i="38"/>
  <c r="AJ947" i="38"/>
  <c r="AB947" i="38"/>
  <c r="AI944" i="38"/>
  <c r="AA944" i="38"/>
  <c r="Y939" i="38"/>
  <c r="AC939" i="38"/>
  <c r="AG939" i="38"/>
  <c r="B939" i="38"/>
  <c r="V939" i="38"/>
  <c r="Z939" i="38"/>
  <c r="AD939" i="38"/>
  <c r="AH939" i="38"/>
  <c r="AZ939" i="38" s="1"/>
  <c r="X936" i="38"/>
  <c r="AB936" i="38"/>
  <c r="AF936" i="38"/>
  <c r="AU936" i="38" s="1"/>
  <c r="AJ936" i="38"/>
  <c r="BA936" i="38"/>
  <c r="Y936" i="38"/>
  <c r="AC936" i="38"/>
  <c r="AG936" i="38"/>
  <c r="AE935" i="38"/>
  <c r="W935" i="38"/>
  <c r="BC933" i="38"/>
  <c r="A933" i="38" s="1"/>
  <c r="AD932" i="38"/>
  <c r="V932" i="38"/>
  <c r="AJ931" i="38"/>
  <c r="AB931" i="38"/>
  <c r="AI928" i="38"/>
  <c r="AA928" i="38"/>
  <c r="Y923" i="38"/>
  <c r="AC923" i="38"/>
  <c r="AG923" i="38"/>
  <c r="B923" i="38"/>
  <c r="V923" i="38"/>
  <c r="Z923" i="38"/>
  <c r="AD923" i="38"/>
  <c r="AH923" i="38"/>
  <c r="AZ923" i="38" s="1"/>
  <c r="X920" i="38"/>
  <c r="AB920" i="38"/>
  <c r="AF920" i="38"/>
  <c r="AU920" i="38" s="1"/>
  <c r="AJ920" i="38"/>
  <c r="BA920" i="38"/>
  <c r="B920" i="38" s="1"/>
  <c r="Y920" i="38"/>
  <c r="AC920" i="38"/>
  <c r="AG920" i="38"/>
  <c r="AE919" i="38"/>
  <c r="W919" i="38"/>
  <c r="BC917" i="38"/>
  <c r="A917" i="38" s="1"/>
  <c r="AD916" i="38"/>
  <c r="V916" i="38"/>
  <c r="W912" i="38"/>
  <c r="BC909" i="38"/>
  <c r="A909" i="38" s="1"/>
  <c r="BC901" i="38"/>
  <c r="A901" i="38" s="1"/>
  <c r="BC893" i="38"/>
  <c r="A893" i="38" s="1"/>
  <c r="BC877" i="38"/>
  <c r="A877" i="38" s="1"/>
  <c r="W872" i="38"/>
  <c r="W864" i="38"/>
  <c r="BC861" i="38"/>
  <c r="A861" i="38" s="1"/>
  <c r="BC845" i="38"/>
  <c r="A845" i="38" s="1"/>
  <c r="BC837" i="38"/>
  <c r="A837" i="38" s="1"/>
  <c r="BC829" i="38"/>
  <c r="A829" i="38" s="1"/>
  <c r="BC813" i="38"/>
  <c r="A813" i="38" s="1"/>
  <c r="W808" i="38"/>
  <c r="BC797" i="38"/>
  <c r="A797" i="38" s="1"/>
  <c r="X775" i="38"/>
  <c r="AB775" i="38"/>
  <c r="AF775" i="38"/>
  <c r="AU775" i="38" s="1"/>
  <c r="AJ775" i="38"/>
  <c r="BA775" i="38"/>
  <c r="Y775" i="38"/>
  <c r="AD775" i="38"/>
  <c r="AI775" i="38"/>
  <c r="Z775" i="38"/>
  <c r="AE775" i="38"/>
  <c r="B775" i="38"/>
  <c r="V775" i="38"/>
  <c r="AA775" i="38"/>
  <c r="AG775" i="38"/>
  <c r="BA773" i="38"/>
  <c r="B773" i="38" s="1"/>
  <c r="X759" i="38"/>
  <c r="AB759" i="38"/>
  <c r="AF759" i="38"/>
  <c r="AU759" i="38" s="1"/>
  <c r="AJ759" i="38"/>
  <c r="BA759" i="38"/>
  <c r="B759" i="38" s="1"/>
  <c r="Y759" i="38"/>
  <c r="AD759" i="38"/>
  <c r="AI759" i="38"/>
  <c r="Z759" i="38"/>
  <c r="AE759" i="38"/>
  <c r="V759" i="38"/>
  <c r="AA759" i="38"/>
  <c r="AG759" i="38"/>
  <c r="BA757" i="38"/>
  <c r="W727" i="38"/>
  <c r="BC717" i="38"/>
  <c r="A717" i="38" s="1"/>
  <c r="BC665" i="38"/>
  <c r="A665" i="38" s="1"/>
  <c r="X660" i="38"/>
  <c r="AB660" i="38"/>
  <c r="AF660" i="38"/>
  <c r="AU660" i="38" s="1"/>
  <c r="AJ660" i="38"/>
  <c r="BA660" i="38"/>
  <c r="B660" i="38" s="1"/>
  <c r="V660" i="38"/>
  <c r="AA660" i="38"/>
  <c r="AG660" i="38"/>
  <c r="Y660" i="38"/>
  <c r="AD660" i="38"/>
  <c r="AI660" i="38"/>
  <c r="AC660" i="38"/>
  <c r="AE660" i="38"/>
  <c r="W660" i="38"/>
  <c r="AH660" i="38"/>
  <c r="AZ660" i="38" s="1"/>
  <c r="X999" i="38"/>
  <c r="AE996" i="38"/>
  <c r="W996" i="38"/>
  <c r="X983" i="38"/>
  <c r="AF967" i="38"/>
  <c r="AU967" i="38" s="1"/>
  <c r="AF951" i="38"/>
  <c r="AU951" i="38" s="1"/>
  <c r="AE948" i="38"/>
  <c r="X935" i="38"/>
  <c r="X932" i="38"/>
  <c r="AB932" i="38"/>
  <c r="AF932" i="38"/>
  <c r="AU932" i="38" s="1"/>
  <c r="AJ932" i="38"/>
  <c r="BA932" i="38"/>
  <c r="B932" i="38" s="1"/>
  <c r="Y932" i="38"/>
  <c r="AC932" i="38"/>
  <c r="AG932" i="38"/>
  <c r="AF919" i="38"/>
  <c r="AU919" i="38" s="1"/>
  <c r="AA912" i="38"/>
  <c r="X904" i="38"/>
  <c r="AB904" i="38"/>
  <c r="AF904" i="38"/>
  <c r="AU904" i="38" s="1"/>
  <c r="AJ904" i="38"/>
  <c r="BA904" i="38"/>
  <c r="AH904" i="38"/>
  <c r="AZ904" i="38" s="1"/>
  <c r="Y904" i="38"/>
  <c r="AC904" i="38"/>
  <c r="AG904" i="38"/>
  <c r="B904" i="38"/>
  <c r="V904" i="38"/>
  <c r="Z904" i="38"/>
  <c r="AD904" i="38"/>
  <c r="X896" i="38"/>
  <c r="AB896" i="38"/>
  <c r="AF896" i="38"/>
  <c r="AU896" i="38" s="1"/>
  <c r="AJ896" i="38"/>
  <c r="BA896" i="38"/>
  <c r="Y896" i="38"/>
  <c r="AC896" i="38"/>
  <c r="AG896" i="38"/>
  <c r="B896" i="38"/>
  <c r="V896" i="38"/>
  <c r="Z896" i="38"/>
  <c r="AD896" i="38"/>
  <c r="AH896" i="38"/>
  <c r="AZ896" i="38" s="1"/>
  <c r="X888" i="38"/>
  <c r="AB888" i="38"/>
  <c r="AF888" i="38"/>
  <c r="AU888" i="38" s="1"/>
  <c r="AJ888" i="38"/>
  <c r="BA888" i="38"/>
  <c r="Y888" i="38"/>
  <c r="AC888" i="38"/>
  <c r="AG888" i="38"/>
  <c r="B888" i="38"/>
  <c r="V888" i="38"/>
  <c r="Z888" i="38"/>
  <c r="AD888" i="38"/>
  <c r="AH888" i="38"/>
  <c r="AZ888" i="38" s="1"/>
  <c r="X880" i="38"/>
  <c r="AB880" i="38"/>
  <c r="AF880" i="38"/>
  <c r="AU880" i="38" s="1"/>
  <c r="AJ880" i="38"/>
  <c r="BA880" i="38"/>
  <c r="Y880" i="38"/>
  <c r="AC880" i="38"/>
  <c r="AG880" i="38"/>
  <c r="B880" i="38"/>
  <c r="V880" i="38"/>
  <c r="Z880" i="38"/>
  <c r="AD880" i="38"/>
  <c r="AH880" i="38"/>
  <c r="AZ880" i="38" s="1"/>
  <c r="AA872" i="38"/>
  <c r="X856" i="38"/>
  <c r="AB856" i="38"/>
  <c r="AF856" i="38"/>
  <c r="AU856" i="38" s="1"/>
  <c r="AJ856" i="38"/>
  <c r="BA856" i="38"/>
  <c r="Y856" i="38"/>
  <c r="AC856" i="38"/>
  <c r="AG856" i="38"/>
  <c r="B856" i="38"/>
  <c r="V856" i="38"/>
  <c r="Z856" i="38"/>
  <c r="AD856" i="38"/>
  <c r="AH856" i="38"/>
  <c r="AZ856" i="38" s="1"/>
  <c r="X848" i="38"/>
  <c r="AB848" i="38"/>
  <c r="AF848" i="38"/>
  <c r="AU848" i="38" s="1"/>
  <c r="AJ848" i="38"/>
  <c r="BA848" i="38"/>
  <c r="Y848" i="38"/>
  <c r="AC848" i="38"/>
  <c r="AG848" i="38"/>
  <c r="B848" i="38"/>
  <c r="V848" i="38"/>
  <c r="Z848" i="38"/>
  <c r="AD848" i="38"/>
  <c r="AH848" i="38"/>
  <c r="AZ848" i="38" s="1"/>
  <c r="X840" i="38"/>
  <c r="AB840" i="38"/>
  <c r="AF840" i="38"/>
  <c r="AU840" i="38" s="1"/>
  <c r="AJ840" i="38"/>
  <c r="BA840" i="38"/>
  <c r="Y840" i="38"/>
  <c r="AC840" i="38"/>
  <c r="AG840" i="38"/>
  <c r="B840" i="38"/>
  <c r="V840" i="38"/>
  <c r="Z840" i="38"/>
  <c r="AD840" i="38"/>
  <c r="AH840" i="38"/>
  <c r="AZ840" i="38" s="1"/>
  <c r="X832" i="38"/>
  <c r="AB832" i="38"/>
  <c r="AF832" i="38"/>
  <c r="AU832" i="38" s="1"/>
  <c r="AJ832" i="38"/>
  <c r="BA832" i="38"/>
  <c r="Y832" i="38"/>
  <c r="AC832" i="38"/>
  <c r="AG832" i="38"/>
  <c r="B832" i="38"/>
  <c r="V832" i="38"/>
  <c r="Z832" i="38"/>
  <c r="AD832" i="38"/>
  <c r="AH832" i="38"/>
  <c r="AZ832" i="38" s="1"/>
  <c r="X824" i="38"/>
  <c r="AB824" i="38"/>
  <c r="AF824" i="38"/>
  <c r="AU824" i="38" s="1"/>
  <c r="AJ824" i="38"/>
  <c r="BA824" i="38"/>
  <c r="Y824" i="38"/>
  <c r="AC824" i="38"/>
  <c r="AG824" i="38"/>
  <c r="B824" i="38"/>
  <c r="V824" i="38"/>
  <c r="Z824" i="38"/>
  <c r="AD824" i="38"/>
  <c r="AH824" i="38"/>
  <c r="AZ824" i="38" s="1"/>
  <c r="X816" i="38"/>
  <c r="AB816" i="38"/>
  <c r="AF816" i="38"/>
  <c r="AU816" i="38" s="1"/>
  <c r="AJ816" i="38"/>
  <c r="BA816" i="38"/>
  <c r="B816" i="38" s="1"/>
  <c r="Y816" i="38"/>
  <c r="AC816" i="38"/>
  <c r="AG816" i="38"/>
  <c r="V816" i="38"/>
  <c r="Z816" i="38"/>
  <c r="AD816" i="38"/>
  <c r="AH816" i="38"/>
  <c r="AZ816" i="38" s="1"/>
  <c r="AA808" i="38"/>
  <c r="X800" i="38"/>
  <c r="AB800" i="38"/>
  <c r="AF800" i="38"/>
  <c r="AU800" i="38" s="1"/>
  <c r="AJ800" i="38"/>
  <c r="BA800" i="38"/>
  <c r="Y800" i="38"/>
  <c r="AC800" i="38"/>
  <c r="AG800" i="38"/>
  <c r="B800" i="38"/>
  <c r="V800" i="38"/>
  <c r="Z800" i="38"/>
  <c r="AD800" i="38"/>
  <c r="AH800" i="38"/>
  <c r="AZ800" i="38" s="1"/>
  <c r="X792" i="38"/>
  <c r="AB792" i="38"/>
  <c r="AF792" i="38"/>
  <c r="AU792" i="38" s="1"/>
  <c r="AJ792" i="38"/>
  <c r="BA792" i="38"/>
  <c r="Y792" i="38"/>
  <c r="AC792" i="38"/>
  <c r="AG792" i="38"/>
  <c r="B792" i="38"/>
  <c r="V792" i="38"/>
  <c r="Z792" i="38"/>
  <c r="AD792" i="38"/>
  <c r="AH792" i="38"/>
  <c r="AZ792" i="38" s="1"/>
  <c r="X784" i="38"/>
  <c r="AB784" i="38"/>
  <c r="AF784" i="38"/>
  <c r="AU784" i="38" s="1"/>
  <c r="AJ784" i="38"/>
  <c r="BA784" i="38"/>
  <c r="Y784" i="38"/>
  <c r="AC784" i="38"/>
  <c r="AG784" i="38"/>
  <c r="B784" i="38"/>
  <c r="V784" i="38"/>
  <c r="Z784" i="38"/>
  <c r="AD784" i="38"/>
  <c r="AH784" i="38"/>
  <c r="AZ784" i="38" s="1"/>
  <c r="V773" i="38"/>
  <c r="Z773" i="38"/>
  <c r="AD773" i="38"/>
  <c r="AH773" i="38"/>
  <c r="AZ773" i="38" s="1"/>
  <c r="Y773" i="38"/>
  <c r="AE773" i="38"/>
  <c r="AJ773" i="38"/>
  <c r="AA773" i="38"/>
  <c r="AF773" i="38"/>
  <c r="AU773" i="38" s="1"/>
  <c r="W773" i="38"/>
  <c r="AB773" i="38"/>
  <c r="AG773" i="38"/>
  <c r="Y770" i="38"/>
  <c r="AC770" i="38"/>
  <c r="AG770" i="38"/>
  <c r="X770" i="38"/>
  <c r="AD770" i="38"/>
  <c r="AI770" i="38"/>
  <c r="Z770" i="38"/>
  <c r="AE770" i="38"/>
  <c r="AJ770" i="38"/>
  <c r="BA770" i="38"/>
  <c r="B770" i="38"/>
  <c r="V770" i="38"/>
  <c r="AA770" i="38"/>
  <c r="AF770" i="38"/>
  <c r="AU770" i="38" s="1"/>
  <c r="B757" i="38"/>
  <c r="V757" i="38"/>
  <c r="Z757" i="38"/>
  <c r="AD757" i="38"/>
  <c r="AH757" i="38"/>
  <c r="AZ757" i="38" s="1"/>
  <c r="Y757" i="38"/>
  <c r="AE757" i="38"/>
  <c r="AJ757" i="38"/>
  <c r="AA757" i="38"/>
  <c r="AF757" i="38"/>
  <c r="AU757" i="38" s="1"/>
  <c r="W757" i="38"/>
  <c r="AB757" i="38"/>
  <c r="AG757" i="38"/>
  <c r="Y695" i="38"/>
  <c r="AC695" i="38"/>
  <c r="AG695" i="38"/>
  <c r="X695" i="38"/>
  <c r="AD695" i="38"/>
  <c r="AI695" i="38"/>
  <c r="V695" i="38"/>
  <c r="AA695" i="38"/>
  <c r="AF695" i="38"/>
  <c r="AU695" i="38" s="1"/>
  <c r="AB695" i="38"/>
  <c r="AE695" i="38"/>
  <c r="W695" i="38"/>
  <c r="AH695" i="38"/>
  <c r="AZ695" i="38" s="1"/>
  <c r="BA695" i="38"/>
  <c r="B695" i="38" s="1"/>
  <c r="X1004" i="38"/>
  <c r="AB1004" i="38"/>
  <c r="AF1004" i="38"/>
  <c r="AU1004" i="38" s="1"/>
  <c r="AJ1004" i="38"/>
  <c r="BA1004" i="38"/>
  <c r="B1004" i="38" s="1"/>
  <c r="Y1004" i="38"/>
  <c r="AC1004" i="38"/>
  <c r="AG1004" i="38"/>
  <c r="AE1003" i="38"/>
  <c r="W1003" i="38"/>
  <c r="B1002" i="38"/>
  <c r="BC1001" i="38"/>
  <c r="A1001" i="38" s="1"/>
  <c r="AD1000" i="38"/>
  <c r="V1000" i="38"/>
  <c r="B1000" i="38"/>
  <c r="AJ999" i="38"/>
  <c r="AI996" i="38"/>
  <c r="AA996" i="38"/>
  <c r="BA995" i="38"/>
  <c r="B995" i="38" s="1"/>
  <c r="AI995" i="38"/>
  <c r="AH992" i="38"/>
  <c r="AZ992" i="38" s="1"/>
  <c r="Y991" i="38"/>
  <c r="AC991" i="38"/>
  <c r="AG991" i="38"/>
  <c r="B991" i="38"/>
  <c r="V991" i="38"/>
  <c r="Z991" i="38"/>
  <c r="AD991" i="38"/>
  <c r="AH991" i="38"/>
  <c r="AZ991" i="38" s="1"/>
  <c r="X988" i="38"/>
  <c r="AB988" i="38"/>
  <c r="AF988" i="38"/>
  <c r="AU988" i="38" s="1"/>
  <c r="AJ988" i="38"/>
  <c r="BA988" i="38"/>
  <c r="B988" i="38" s="1"/>
  <c r="Y988" i="38"/>
  <c r="AC988" i="38"/>
  <c r="AG988" i="38"/>
  <c r="AE987" i="38"/>
  <c r="W987" i="38"/>
  <c r="B986" i="38"/>
  <c r="BC985" i="38"/>
  <c r="A985" i="38" s="1"/>
  <c r="AD984" i="38"/>
  <c r="V984" i="38"/>
  <c r="B984" i="38"/>
  <c r="AJ983" i="38"/>
  <c r="AB983" i="38"/>
  <c r="AI980" i="38"/>
  <c r="BA979" i="38"/>
  <c r="AI979" i="38"/>
  <c r="AH976" i="38"/>
  <c r="AZ976" i="38" s="1"/>
  <c r="Y975" i="38"/>
  <c r="AC975" i="38"/>
  <c r="AG975" i="38"/>
  <c r="B975" i="38"/>
  <c r="V975" i="38"/>
  <c r="Z975" i="38"/>
  <c r="AD975" i="38"/>
  <c r="AH975" i="38"/>
  <c r="AZ975" i="38" s="1"/>
  <c r="X972" i="38"/>
  <c r="AB972" i="38"/>
  <c r="AF972" i="38"/>
  <c r="AU972" i="38" s="1"/>
  <c r="AJ972" i="38"/>
  <c r="BA972" i="38"/>
  <c r="B972" i="38" s="1"/>
  <c r="Y972" i="38"/>
  <c r="AC972" i="38"/>
  <c r="AG972" i="38"/>
  <c r="AE971" i="38"/>
  <c r="W971" i="38"/>
  <c r="B970" i="38"/>
  <c r="BC969" i="38"/>
  <c r="A969" i="38" s="1"/>
  <c r="AD968" i="38"/>
  <c r="V968" i="38"/>
  <c r="B968" i="38"/>
  <c r="AJ967" i="38"/>
  <c r="AB967" i="38"/>
  <c r="AI964" i="38"/>
  <c r="BA963" i="38"/>
  <c r="B963" i="38" s="1"/>
  <c r="AI963" i="38"/>
  <c r="AH960" i="38"/>
  <c r="AZ960" i="38" s="1"/>
  <c r="Y959" i="38"/>
  <c r="AC959" i="38"/>
  <c r="AG959" i="38"/>
  <c r="B959" i="38"/>
  <c r="V959" i="38"/>
  <c r="Z959" i="38"/>
  <c r="AD959" i="38"/>
  <c r="AH959" i="38"/>
  <c r="AZ959" i="38" s="1"/>
  <c r="X956" i="38"/>
  <c r="AB956" i="38"/>
  <c r="AF956" i="38"/>
  <c r="AU956" i="38" s="1"/>
  <c r="AJ956" i="38"/>
  <c r="BA956" i="38"/>
  <c r="B956" i="38" s="1"/>
  <c r="Y956" i="38"/>
  <c r="AC956" i="38"/>
  <c r="AG956" i="38"/>
  <c r="AE955" i="38"/>
  <c r="W955" i="38"/>
  <c r="B954" i="38"/>
  <c r="BC953" i="38"/>
  <c r="A953" i="38" s="1"/>
  <c r="AD952" i="38"/>
  <c r="V952" i="38"/>
  <c r="AJ951" i="38"/>
  <c r="AB951" i="38"/>
  <c r="AI948" i="38"/>
  <c r="BA947" i="38"/>
  <c r="AI947" i="38"/>
  <c r="AH944" i="38"/>
  <c r="AZ944" i="38" s="1"/>
  <c r="Y943" i="38"/>
  <c r="AC943" i="38"/>
  <c r="AG943" i="38"/>
  <c r="B943" i="38"/>
  <c r="V943" i="38"/>
  <c r="Z943" i="38"/>
  <c r="AD943" i="38"/>
  <c r="AH943" i="38"/>
  <c r="AZ943" i="38" s="1"/>
  <c r="X940" i="38"/>
  <c r="AB940" i="38"/>
  <c r="AF940" i="38"/>
  <c r="AU940" i="38" s="1"/>
  <c r="AJ940" i="38"/>
  <c r="BA940" i="38"/>
  <c r="B940" i="38" s="1"/>
  <c r="Y940" i="38"/>
  <c r="AC940" i="38"/>
  <c r="AG940" i="38"/>
  <c r="AE939" i="38"/>
  <c r="W939" i="38"/>
  <c r="B938" i="38"/>
  <c r="AD936" i="38"/>
  <c r="V936" i="38"/>
  <c r="B936" i="38"/>
  <c r="AJ935" i="38"/>
  <c r="AI932" i="38"/>
  <c r="AA932" i="38"/>
  <c r="BA931" i="38"/>
  <c r="B931" i="38" s="1"/>
  <c r="AI931" i="38"/>
  <c r="AH928" i="38"/>
  <c r="AZ928" i="38" s="1"/>
  <c r="Y927" i="38"/>
  <c r="AC927" i="38"/>
  <c r="AG927" i="38"/>
  <c r="B927" i="38"/>
  <c r="V927" i="38"/>
  <c r="Z927" i="38"/>
  <c r="AD927" i="38"/>
  <c r="AH927" i="38"/>
  <c r="AZ927" i="38" s="1"/>
  <c r="X924" i="38"/>
  <c r="AB924" i="38"/>
  <c r="AF924" i="38"/>
  <c r="AU924" i="38" s="1"/>
  <c r="AJ924" i="38"/>
  <c r="BA924" i="38"/>
  <c r="B924" i="38" s="1"/>
  <c r="Y924" i="38"/>
  <c r="AC924" i="38"/>
  <c r="AG924" i="38"/>
  <c r="AE923" i="38"/>
  <c r="W923" i="38"/>
  <c r="B922" i="38"/>
  <c r="BC921" i="38"/>
  <c r="A921" i="38" s="1"/>
  <c r="AD920" i="38"/>
  <c r="V920" i="38"/>
  <c r="AJ919" i="38"/>
  <c r="AI916" i="38"/>
  <c r="BA915" i="38"/>
  <c r="AI915" i="38"/>
  <c r="AI912" i="38"/>
  <c r="X908" i="38"/>
  <c r="AB908" i="38"/>
  <c r="AF908" i="38"/>
  <c r="AU908" i="38" s="1"/>
  <c r="AJ908" i="38"/>
  <c r="BA908" i="38"/>
  <c r="Y908" i="38"/>
  <c r="AC908" i="38"/>
  <c r="AG908" i="38"/>
  <c r="B908" i="38"/>
  <c r="V908" i="38"/>
  <c r="Z908" i="38"/>
  <c r="AD908" i="38"/>
  <c r="AH908" i="38"/>
  <c r="AZ908" i="38" s="1"/>
  <c r="AI904" i="38"/>
  <c r="X900" i="38"/>
  <c r="AB900" i="38"/>
  <c r="AF900" i="38"/>
  <c r="AU900" i="38" s="1"/>
  <c r="AJ900" i="38"/>
  <c r="BA900" i="38"/>
  <c r="Y900" i="38"/>
  <c r="AC900" i="38"/>
  <c r="AG900" i="38"/>
  <c r="B900" i="38"/>
  <c r="V900" i="38"/>
  <c r="Z900" i="38"/>
  <c r="AD900" i="38"/>
  <c r="AH900" i="38"/>
  <c r="AZ900" i="38" s="1"/>
  <c r="AI896" i="38"/>
  <c r="X892" i="38"/>
  <c r="AB892" i="38"/>
  <c r="AF892" i="38"/>
  <c r="AU892" i="38" s="1"/>
  <c r="AJ892" i="38"/>
  <c r="BA892" i="38"/>
  <c r="B892" i="38" s="1"/>
  <c r="Y892" i="38"/>
  <c r="AC892" i="38"/>
  <c r="AG892" i="38"/>
  <c r="V892" i="38"/>
  <c r="Z892" i="38"/>
  <c r="AD892" i="38"/>
  <c r="AH892" i="38"/>
  <c r="AZ892" i="38" s="1"/>
  <c r="AI888" i="38"/>
  <c r="X884" i="38"/>
  <c r="AB884" i="38"/>
  <c r="AF884" i="38"/>
  <c r="AU884" i="38" s="1"/>
  <c r="AJ884" i="38"/>
  <c r="BA884" i="38"/>
  <c r="Y884" i="38"/>
  <c r="AC884" i="38"/>
  <c r="AG884" i="38"/>
  <c r="B884" i="38"/>
  <c r="V884" i="38"/>
  <c r="Z884" i="38"/>
  <c r="AD884" i="38"/>
  <c r="AH884" i="38"/>
  <c r="AZ884" i="38" s="1"/>
  <c r="AI880" i="38"/>
  <c r="X876" i="38"/>
  <c r="AB876" i="38"/>
  <c r="AF876" i="38"/>
  <c r="AU876" i="38" s="1"/>
  <c r="AJ876" i="38"/>
  <c r="BA876" i="38"/>
  <c r="B876" i="38" s="1"/>
  <c r="Y876" i="38"/>
  <c r="AC876" i="38"/>
  <c r="AG876" i="38"/>
  <c r="V876" i="38"/>
  <c r="Z876" i="38"/>
  <c r="AD876" i="38"/>
  <c r="AH876" i="38"/>
  <c r="AZ876" i="38" s="1"/>
  <c r="X868" i="38"/>
  <c r="AB868" i="38"/>
  <c r="AF868" i="38"/>
  <c r="AU868" i="38" s="1"/>
  <c r="AJ868" i="38"/>
  <c r="BA868" i="38"/>
  <c r="Y868" i="38"/>
  <c r="AC868" i="38"/>
  <c r="AG868" i="38"/>
  <c r="B868" i="38"/>
  <c r="V868" i="38"/>
  <c r="Z868" i="38"/>
  <c r="AD868" i="38"/>
  <c r="AH868" i="38"/>
  <c r="AZ868" i="38" s="1"/>
  <c r="AI864" i="38"/>
  <c r="X860" i="38"/>
  <c r="AB860" i="38"/>
  <c r="AF860" i="38"/>
  <c r="AU860" i="38" s="1"/>
  <c r="AJ860" i="38"/>
  <c r="BA860" i="38"/>
  <c r="Y860" i="38"/>
  <c r="AC860" i="38"/>
  <c r="AG860" i="38"/>
  <c r="B860" i="38"/>
  <c r="V860" i="38"/>
  <c r="Z860" i="38"/>
  <c r="AD860" i="38"/>
  <c r="AH860" i="38"/>
  <c r="AZ860" i="38" s="1"/>
  <c r="AI856" i="38"/>
  <c r="X852" i="38"/>
  <c r="AB852" i="38"/>
  <c r="AF852" i="38"/>
  <c r="AU852" i="38" s="1"/>
  <c r="AJ852" i="38"/>
  <c r="BA852" i="38"/>
  <c r="Y852" i="38"/>
  <c r="AC852" i="38"/>
  <c r="AG852" i="38"/>
  <c r="B852" i="38"/>
  <c r="V852" i="38"/>
  <c r="Z852" i="38"/>
  <c r="AD852" i="38"/>
  <c r="AH852" i="38"/>
  <c r="AZ852" i="38" s="1"/>
  <c r="AI848" i="38"/>
  <c r="X844" i="38"/>
  <c r="AB844" i="38"/>
  <c r="AF844" i="38"/>
  <c r="AU844" i="38" s="1"/>
  <c r="AJ844" i="38"/>
  <c r="BA844" i="38"/>
  <c r="Y844" i="38"/>
  <c r="AC844" i="38"/>
  <c r="AG844" i="38"/>
  <c r="B844" i="38"/>
  <c r="V844" i="38"/>
  <c r="Z844" i="38"/>
  <c r="AD844" i="38"/>
  <c r="AH844" i="38"/>
  <c r="AZ844" i="38" s="1"/>
  <c r="AI840" i="38"/>
  <c r="X836" i="38"/>
  <c r="AB836" i="38"/>
  <c r="AF836" i="38"/>
  <c r="AU836" i="38" s="1"/>
  <c r="AJ836" i="38"/>
  <c r="BA836" i="38"/>
  <c r="Y836" i="38"/>
  <c r="AC836" i="38"/>
  <c r="AG836" i="38"/>
  <c r="B836" i="38"/>
  <c r="V836" i="38"/>
  <c r="Z836" i="38"/>
  <c r="AD836" i="38"/>
  <c r="AH836" i="38"/>
  <c r="AZ836" i="38" s="1"/>
  <c r="AI832" i="38"/>
  <c r="X828" i="38"/>
  <c r="AB828" i="38"/>
  <c r="AF828" i="38"/>
  <c r="AU828" i="38" s="1"/>
  <c r="AJ828" i="38"/>
  <c r="BA828" i="38"/>
  <c r="Y828" i="38"/>
  <c r="AC828" i="38"/>
  <c r="AG828" i="38"/>
  <c r="B828" i="38"/>
  <c r="V828" i="38"/>
  <c r="Z828" i="38"/>
  <c r="AD828" i="38"/>
  <c r="AH828" i="38"/>
  <c r="AZ828" i="38" s="1"/>
  <c r="AI824" i="38"/>
  <c r="X820" i="38"/>
  <c r="AB820" i="38"/>
  <c r="AF820" i="38"/>
  <c r="AU820" i="38" s="1"/>
  <c r="AJ820" i="38"/>
  <c r="BA820" i="38"/>
  <c r="Y820" i="38"/>
  <c r="AC820" i="38"/>
  <c r="AG820" i="38"/>
  <c r="B820" i="38"/>
  <c r="V820" i="38"/>
  <c r="Z820" i="38"/>
  <c r="AD820" i="38"/>
  <c r="AH820" i="38"/>
  <c r="AZ820" i="38" s="1"/>
  <c r="AI816" i="38"/>
  <c r="X812" i="38"/>
  <c r="AB812" i="38"/>
  <c r="AF812" i="38"/>
  <c r="AU812" i="38" s="1"/>
  <c r="AJ812" i="38"/>
  <c r="BA812" i="38"/>
  <c r="Y812" i="38"/>
  <c r="AC812" i="38"/>
  <c r="AG812" i="38"/>
  <c r="B812" i="38"/>
  <c r="V812" i="38"/>
  <c r="Z812" i="38"/>
  <c r="AD812" i="38"/>
  <c r="AH812" i="38"/>
  <c r="AZ812" i="38" s="1"/>
  <c r="AI808" i="38"/>
  <c r="X804" i="38"/>
  <c r="AB804" i="38"/>
  <c r="AF804" i="38"/>
  <c r="AU804" i="38" s="1"/>
  <c r="AJ804" i="38"/>
  <c r="BA804" i="38"/>
  <c r="Y804" i="38"/>
  <c r="AC804" i="38"/>
  <c r="AG804" i="38"/>
  <c r="B804" i="38"/>
  <c r="V804" i="38"/>
  <c r="Z804" i="38"/>
  <c r="AD804" i="38"/>
  <c r="AH804" i="38"/>
  <c r="AZ804" i="38" s="1"/>
  <c r="AI800" i="38"/>
  <c r="X796" i="38"/>
  <c r="AB796" i="38"/>
  <c r="AF796" i="38"/>
  <c r="AU796" i="38" s="1"/>
  <c r="AJ796" i="38"/>
  <c r="BA796" i="38"/>
  <c r="Y796" i="38"/>
  <c r="AC796" i="38"/>
  <c r="AG796" i="38"/>
  <c r="B796" i="38"/>
  <c r="V796" i="38"/>
  <c r="Z796" i="38"/>
  <c r="AD796" i="38"/>
  <c r="AH796" i="38"/>
  <c r="AZ796" i="38" s="1"/>
  <c r="AI792" i="38"/>
  <c r="X788" i="38"/>
  <c r="AB788" i="38"/>
  <c r="AF788" i="38"/>
  <c r="AU788" i="38" s="1"/>
  <c r="AJ788" i="38"/>
  <c r="BA788" i="38"/>
  <c r="Y788" i="38"/>
  <c r="AC788" i="38"/>
  <c r="AG788" i="38"/>
  <c r="B788" i="38"/>
  <c r="V788" i="38"/>
  <c r="Z788" i="38"/>
  <c r="AD788" i="38"/>
  <c r="AH788" i="38"/>
  <c r="AZ788" i="38" s="1"/>
  <c r="AI784" i="38"/>
  <c r="B741" i="38"/>
  <c r="V741" i="38"/>
  <c r="Z741" i="38"/>
  <c r="AD741" i="38"/>
  <c r="AH741" i="38"/>
  <c r="AZ741" i="38" s="1"/>
  <c r="Y741" i="38"/>
  <c r="AE741" i="38"/>
  <c r="AJ741" i="38"/>
  <c r="AA741" i="38"/>
  <c r="AF741" i="38"/>
  <c r="AU741" i="38" s="1"/>
  <c r="W741" i="38"/>
  <c r="AB741" i="38"/>
  <c r="AG741" i="38"/>
  <c r="Y738" i="38"/>
  <c r="AC738" i="38"/>
  <c r="AG738" i="38"/>
  <c r="X738" i="38"/>
  <c r="AD738" i="38"/>
  <c r="AI738" i="38"/>
  <c r="Z738" i="38"/>
  <c r="AE738" i="38"/>
  <c r="AJ738" i="38"/>
  <c r="BA738" i="38"/>
  <c r="B738" i="38" s="1"/>
  <c r="V738" i="38"/>
  <c r="AA738" i="38"/>
  <c r="AF738" i="38"/>
  <c r="AU738" i="38" s="1"/>
  <c r="Y703" i="38"/>
  <c r="AC703" i="38"/>
  <c r="AG703" i="38"/>
  <c r="V703" i="38"/>
  <c r="AA703" i="38"/>
  <c r="AF703" i="38"/>
  <c r="AU703" i="38" s="1"/>
  <c r="X703" i="38"/>
  <c r="AD703" i="38"/>
  <c r="AI703" i="38"/>
  <c r="AB703" i="38"/>
  <c r="AE703" i="38"/>
  <c r="W703" i="38"/>
  <c r="AH703" i="38"/>
  <c r="AZ703" i="38" s="1"/>
  <c r="BA703" i="38"/>
  <c r="B703" i="38" s="1"/>
  <c r="Y999" i="38"/>
  <c r="AC999" i="38"/>
  <c r="AG999" i="38"/>
  <c r="V999" i="38"/>
  <c r="Z999" i="38"/>
  <c r="AD999" i="38"/>
  <c r="AH999" i="38"/>
  <c r="AZ999" i="38" s="1"/>
  <c r="AF983" i="38"/>
  <c r="AU983" i="38" s="1"/>
  <c r="X980" i="38"/>
  <c r="AB980" i="38"/>
  <c r="AF980" i="38"/>
  <c r="AU980" i="38" s="1"/>
  <c r="AJ980" i="38"/>
  <c r="BA980" i="38"/>
  <c r="B980" i="38" s="1"/>
  <c r="Y980" i="38"/>
  <c r="AC980" i="38"/>
  <c r="AG980" i="38"/>
  <c r="X967" i="38"/>
  <c r="X964" i="38"/>
  <c r="AB964" i="38"/>
  <c r="AF964" i="38"/>
  <c r="AU964" i="38" s="1"/>
  <c r="AJ964" i="38"/>
  <c r="BA964" i="38"/>
  <c r="B964" i="38" s="1"/>
  <c r="Y964" i="38"/>
  <c r="AC964" i="38"/>
  <c r="AG964" i="38"/>
  <c r="X951" i="38"/>
  <c r="X948" i="38"/>
  <c r="AB948" i="38"/>
  <c r="AF948" i="38"/>
  <c r="AU948" i="38" s="1"/>
  <c r="AJ948" i="38"/>
  <c r="BA948" i="38"/>
  <c r="B948" i="38" s="1"/>
  <c r="Y948" i="38"/>
  <c r="AC948" i="38"/>
  <c r="AG948" i="38"/>
  <c r="Y935" i="38"/>
  <c r="AC935" i="38"/>
  <c r="AG935" i="38"/>
  <c r="V935" i="38"/>
  <c r="Z935" i="38"/>
  <c r="AD935" i="38"/>
  <c r="AH935" i="38"/>
  <c r="AZ935" i="38" s="1"/>
  <c r="W932" i="38"/>
  <c r="Y919" i="38"/>
  <c r="AC919" i="38"/>
  <c r="AG919" i="38"/>
  <c r="V919" i="38"/>
  <c r="Z919" i="38"/>
  <c r="AD919" i="38"/>
  <c r="AH919" i="38"/>
  <c r="AZ919" i="38" s="1"/>
  <c r="X916" i="38"/>
  <c r="AB916" i="38"/>
  <c r="AF916" i="38"/>
  <c r="AU916" i="38" s="1"/>
  <c r="AJ916" i="38"/>
  <c r="BA916" i="38"/>
  <c r="B916" i="38" s="1"/>
  <c r="Y916" i="38"/>
  <c r="AC916" i="38"/>
  <c r="AG916" i="38"/>
  <c r="AA888" i="38"/>
  <c r="X872" i="38"/>
  <c r="AB872" i="38"/>
  <c r="AF872" i="38"/>
  <c r="AU872" i="38" s="1"/>
  <c r="AJ872" i="38"/>
  <c r="BA872" i="38"/>
  <c r="Y872" i="38"/>
  <c r="AC872" i="38"/>
  <c r="AG872" i="38"/>
  <c r="B872" i="38"/>
  <c r="V872" i="38"/>
  <c r="Z872" i="38"/>
  <c r="AD872" i="38"/>
  <c r="AH872" i="38"/>
  <c r="AZ872" i="38" s="1"/>
  <c r="AA864" i="38"/>
  <c r="AA856" i="38"/>
  <c r="AA848" i="38"/>
  <c r="AA832" i="38"/>
  <c r="AA824" i="38"/>
  <c r="AA800" i="38"/>
  <c r="AA792" i="38"/>
  <c r="AA784" i="38"/>
  <c r="AC773" i="38"/>
  <c r="AC757" i="38"/>
  <c r="Y754" i="38"/>
  <c r="AC754" i="38"/>
  <c r="AG754" i="38"/>
  <c r="X754" i="38"/>
  <c r="AD754" i="38"/>
  <c r="AI754" i="38"/>
  <c r="Z754" i="38"/>
  <c r="AE754" i="38"/>
  <c r="AJ754" i="38"/>
  <c r="BA754" i="38"/>
  <c r="B754" i="38" s="1"/>
  <c r="V754" i="38"/>
  <c r="AA754" i="38"/>
  <c r="AF754" i="38"/>
  <c r="AU754" i="38" s="1"/>
  <c r="BC740" i="38"/>
  <c r="A740" i="38" s="1"/>
  <c r="AC727" i="38"/>
  <c r="AJ695" i="38"/>
  <c r="V690" i="38"/>
  <c r="Z690" i="38"/>
  <c r="AD690" i="38"/>
  <c r="AH690" i="38"/>
  <c r="AZ690" i="38" s="1"/>
  <c r="W690" i="38"/>
  <c r="AB690" i="38"/>
  <c r="AG690" i="38"/>
  <c r="Y690" i="38"/>
  <c r="AE690" i="38"/>
  <c r="AJ690" i="38"/>
  <c r="AC690" i="38"/>
  <c r="BA690" i="38"/>
  <c r="B690" i="38" s="1"/>
  <c r="AF690" i="38"/>
  <c r="AU690" i="38" s="1"/>
  <c r="X690" i="38"/>
  <c r="AI690" i="38"/>
  <c r="BA999" i="38"/>
  <c r="B999" i="38" s="1"/>
  <c r="AI999" i="38"/>
  <c r="AA999" i="38"/>
  <c r="AH996" i="38"/>
  <c r="AZ996" i="38" s="1"/>
  <c r="Z996" i="38"/>
  <c r="Y995" i="38"/>
  <c r="AC995" i="38"/>
  <c r="AG995" i="38"/>
  <c r="V995" i="38"/>
  <c r="Z995" i="38"/>
  <c r="AD995" i="38"/>
  <c r="AH995" i="38"/>
  <c r="AZ995" i="38" s="1"/>
  <c r="X992" i="38"/>
  <c r="AB992" i="38"/>
  <c r="AF992" i="38"/>
  <c r="AU992" i="38" s="1"/>
  <c r="AJ992" i="38"/>
  <c r="BA992" i="38"/>
  <c r="B992" i="38" s="1"/>
  <c r="Y992" i="38"/>
  <c r="AC992" i="38"/>
  <c r="AG992" i="38"/>
  <c r="B990" i="38"/>
  <c r="BC989" i="38"/>
  <c r="A989" i="38" s="1"/>
  <c r="BA983" i="38"/>
  <c r="B983" i="38" s="1"/>
  <c r="AI983" i="38"/>
  <c r="AA983" i="38"/>
  <c r="AH980" i="38"/>
  <c r="AZ980" i="38" s="1"/>
  <c r="Z980" i="38"/>
  <c r="Y979" i="38"/>
  <c r="AC979" i="38"/>
  <c r="AG979" i="38"/>
  <c r="B979" i="38"/>
  <c r="V979" i="38"/>
  <c r="Z979" i="38"/>
  <c r="AD979" i="38"/>
  <c r="AH979" i="38"/>
  <c r="AZ979" i="38" s="1"/>
  <c r="X976" i="38"/>
  <c r="AB976" i="38"/>
  <c r="AF976" i="38"/>
  <c r="AU976" i="38" s="1"/>
  <c r="AJ976" i="38"/>
  <c r="BA976" i="38"/>
  <c r="B976" i="38" s="1"/>
  <c r="Y976" i="38"/>
  <c r="AC976" i="38"/>
  <c r="AG976" i="38"/>
  <c r="B974" i="38"/>
  <c r="BA967" i="38"/>
  <c r="B967" i="38" s="1"/>
  <c r="AI967" i="38"/>
  <c r="AA967" i="38"/>
  <c r="AH964" i="38"/>
  <c r="AZ964" i="38" s="1"/>
  <c r="Z964" i="38"/>
  <c r="Y963" i="38"/>
  <c r="AC963" i="38"/>
  <c r="AG963" i="38"/>
  <c r="V963" i="38"/>
  <c r="Z963" i="38"/>
  <c r="AD963" i="38"/>
  <c r="AH963" i="38"/>
  <c r="AZ963" i="38" s="1"/>
  <c r="X960" i="38"/>
  <c r="AB960" i="38"/>
  <c r="AF960" i="38"/>
  <c r="AU960" i="38" s="1"/>
  <c r="AJ960" i="38"/>
  <c r="BA960" i="38"/>
  <c r="B960" i="38" s="1"/>
  <c r="Y960" i="38"/>
  <c r="AC960" i="38"/>
  <c r="AG960" i="38"/>
  <c r="B958" i="38"/>
  <c r="BA951" i="38"/>
  <c r="B951" i="38" s="1"/>
  <c r="AI951" i="38"/>
  <c r="AA951" i="38"/>
  <c r="AH948" i="38"/>
  <c r="AZ948" i="38" s="1"/>
  <c r="Z948" i="38"/>
  <c r="Y947" i="38"/>
  <c r="AC947" i="38"/>
  <c r="AG947" i="38"/>
  <c r="B947" i="38"/>
  <c r="V947" i="38"/>
  <c r="Z947" i="38"/>
  <c r="AD947" i="38"/>
  <c r="AH947" i="38"/>
  <c r="AZ947" i="38" s="1"/>
  <c r="X944" i="38"/>
  <c r="AB944" i="38"/>
  <c r="AF944" i="38"/>
  <c r="AU944" i="38" s="1"/>
  <c r="AJ944" i="38"/>
  <c r="BA944" i="38"/>
  <c r="B944" i="38" s="1"/>
  <c r="Y944" i="38"/>
  <c r="AC944" i="38"/>
  <c r="AG944" i="38"/>
  <c r="B942" i="38"/>
  <c r="BA935" i="38"/>
  <c r="B935" i="38" s="1"/>
  <c r="AI935" i="38"/>
  <c r="AA935" i="38"/>
  <c r="AH932" i="38"/>
  <c r="AZ932" i="38" s="1"/>
  <c r="Z932" i="38"/>
  <c r="Y931" i="38"/>
  <c r="AC931" i="38"/>
  <c r="AG931" i="38"/>
  <c r="V931" i="38"/>
  <c r="Z931" i="38"/>
  <c r="AD931" i="38"/>
  <c r="AH931" i="38"/>
  <c r="AZ931" i="38" s="1"/>
  <c r="X928" i="38"/>
  <c r="AB928" i="38"/>
  <c r="AF928" i="38"/>
  <c r="AU928" i="38" s="1"/>
  <c r="AJ928" i="38"/>
  <c r="BA928" i="38"/>
  <c r="B928" i="38" s="1"/>
  <c r="Y928" i="38"/>
  <c r="AC928" i="38"/>
  <c r="AG928" i="38"/>
  <c r="B926" i="38"/>
  <c r="BC925" i="38"/>
  <c r="A925" i="38" s="1"/>
  <c r="BA919" i="38"/>
  <c r="B919" i="38" s="1"/>
  <c r="AI919" i="38"/>
  <c r="AA919" i="38"/>
  <c r="AH916" i="38"/>
  <c r="AZ916" i="38" s="1"/>
  <c r="Z916" i="38"/>
  <c r="Y915" i="38"/>
  <c r="AC915" i="38"/>
  <c r="AG915" i="38"/>
  <c r="B915" i="38"/>
  <c r="V915" i="38"/>
  <c r="Z915" i="38"/>
  <c r="AD915" i="38"/>
  <c r="AH915" i="38"/>
  <c r="AZ915" i="38" s="1"/>
  <c r="BC913" i="38"/>
  <c r="A913" i="38" s="1"/>
  <c r="AE912" i="38"/>
  <c r="BC905" i="38"/>
  <c r="A905" i="38" s="1"/>
  <c r="AE904" i="38"/>
  <c r="AE896" i="38"/>
  <c r="AE888" i="38"/>
  <c r="AE880" i="38"/>
  <c r="AE872" i="38"/>
  <c r="AE864" i="38"/>
  <c r="AE856" i="38"/>
  <c r="AE848" i="38"/>
  <c r="AE840" i="38"/>
  <c r="BC833" i="38"/>
  <c r="A833" i="38" s="1"/>
  <c r="AE832" i="38"/>
  <c r="AE824" i="38"/>
  <c r="AE816" i="38"/>
  <c r="AE808" i="38"/>
  <c r="AE800" i="38"/>
  <c r="BC793" i="38"/>
  <c r="A793" i="38" s="1"/>
  <c r="AE792" i="38"/>
  <c r="W788" i="38"/>
  <c r="AE784" i="38"/>
  <c r="AI773" i="38"/>
  <c r="BC772" i="38"/>
  <c r="A772" i="38" s="1"/>
  <c r="AH770" i="38"/>
  <c r="AZ770" i="38" s="1"/>
  <c r="AI757" i="38"/>
  <c r="AH754" i="38"/>
  <c r="AZ754" i="38" s="1"/>
  <c r="X743" i="38"/>
  <c r="AB743" i="38"/>
  <c r="AF743" i="38"/>
  <c r="AU743" i="38" s="1"/>
  <c r="AJ743" i="38"/>
  <c r="BA743" i="38"/>
  <c r="B743" i="38" s="1"/>
  <c r="Y743" i="38"/>
  <c r="AD743" i="38"/>
  <c r="AI743" i="38"/>
  <c r="Z743" i="38"/>
  <c r="AE743" i="38"/>
  <c r="V743" i="38"/>
  <c r="AA743" i="38"/>
  <c r="AG743" i="38"/>
  <c r="AH727" i="38"/>
  <c r="AZ727" i="38" s="1"/>
  <c r="B725" i="38"/>
  <c r="V725" i="38"/>
  <c r="Z725" i="38"/>
  <c r="AD725" i="38"/>
  <c r="AH725" i="38"/>
  <c r="AZ725" i="38" s="1"/>
  <c r="Y725" i="38"/>
  <c r="AE725" i="38"/>
  <c r="AJ725" i="38"/>
  <c r="AA725" i="38"/>
  <c r="AF725" i="38"/>
  <c r="AU725" i="38" s="1"/>
  <c r="W725" i="38"/>
  <c r="AB725" i="38"/>
  <c r="AG725" i="38"/>
  <c r="Y722" i="38"/>
  <c r="AC722" i="38"/>
  <c r="AG722" i="38"/>
  <c r="X722" i="38"/>
  <c r="AD722" i="38"/>
  <c r="AI722" i="38"/>
  <c r="Z722" i="38"/>
  <c r="AE722" i="38"/>
  <c r="AJ722" i="38"/>
  <c r="BA722" i="38"/>
  <c r="B722" i="38"/>
  <c r="V722" i="38"/>
  <c r="AA722" i="38"/>
  <c r="AF722" i="38"/>
  <c r="AU722" i="38" s="1"/>
  <c r="X684" i="38"/>
  <c r="AB684" i="38"/>
  <c r="AF684" i="38"/>
  <c r="AU684" i="38" s="1"/>
  <c r="AJ684" i="38"/>
  <c r="BA684" i="38"/>
  <c r="Y684" i="38"/>
  <c r="AD684" i="38"/>
  <c r="AI684" i="38"/>
  <c r="B684" i="38"/>
  <c r="V684" i="38"/>
  <c r="AA684" i="38"/>
  <c r="AG684" i="38"/>
  <c r="AC684" i="38"/>
  <c r="AE684" i="38"/>
  <c r="W684" i="38"/>
  <c r="AH684" i="38"/>
  <c r="AZ684" i="38" s="1"/>
  <c r="V650" i="38"/>
  <c r="Z650" i="38"/>
  <c r="AD650" i="38"/>
  <c r="AH650" i="38"/>
  <c r="AZ650" i="38" s="1"/>
  <c r="Y650" i="38"/>
  <c r="AE650" i="38"/>
  <c r="AJ650" i="38"/>
  <c r="W650" i="38"/>
  <c r="AB650" i="38"/>
  <c r="AG650" i="38"/>
  <c r="Y643" i="38"/>
  <c r="AC643" i="38"/>
  <c r="AG643" i="38"/>
  <c r="V643" i="38"/>
  <c r="Z643" i="38"/>
  <c r="AD643" i="38"/>
  <c r="AH643" i="38"/>
  <c r="AZ643" i="38" s="1"/>
  <c r="AA643" i="38"/>
  <c r="AI643" i="38"/>
  <c r="BA643" i="38"/>
  <c r="B643" i="38" s="1"/>
  <c r="W643" i="38"/>
  <c r="AE643" i="38"/>
  <c r="BC621" i="38"/>
  <c r="A621" i="38" s="1"/>
  <c r="X616" i="38"/>
  <c r="AB616" i="38"/>
  <c r="AF616" i="38"/>
  <c r="AU616" i="38" s="1"/>
  <c r="AJ616" i="38"/>
  <c r="BA616" i="38"/>
  <c r="B616" i="38" s="1"/>
  <c r="Y616" i="38"/>
  <c r="AC616" i="38"/>
  <c r="AG616" i="38"/>
  <c r="V616" i="38"/>
  <c r="AD616" i="38"/>
  <c r="Z616" i="38"/>
  <c r="AH616" i="38"/>
  <c r="AZ616" i="38" s="1"/>
  <c r="Y611" i="38"/>
  <c r="AC611" i="38"/>
  <c r="AG611" i="38"/>
  <c r="V611" i="38"/>
  <c r="Z611" i="38"/>
  <c r="AD611" i="38"/>
  <c r="AH611" i="38"/>
  <c r="AZ611" i="38" s="1"/>
  <c r="AA611" i="38"/>
  <c r="AI611" i="38"/>
  <c r="BA611" i="38"/>
  <c r="B611" i="38" s="1"/>
  <c r="W611" i="38"/>
  <c r="AE611" i="38"/>
  <c r="BC589" i="38"/>
  <c r="A589" i="38" s="1"/>
  <c r="X584" i="38"/>
  <c r="AB584" i="38"/>
  <c r="AF584" i="38"/>
  <c r="AU584" i="38" s="1"/>
  <c r="AJ584" i="38"/>
  <c r="BA584" i="38"/>
  <c r="Y584" i="38"/>
  <c r="AC584" i="38"/>
  <c r="AG584" i="38"/>
  <c r="B584" i="38"/>
  <c r="V584" i="38"/>
  <c r="AD584" i="38"/>
  <c r="Z584" i="38"/>
  <c r="AH584" i="38"/>
  <c r="AZ584" i="38" s="1"/>
  <c r="Y579" i="38"/>
  <c r="AC579" i="38"/>
  <c r="AG579" i="38"/>
  <c r="V579" i="38"/>
  <c r="Z579" i="38"/>
  <c r="AD579" i="38"/>
  <c r="AH579" i="38"/>
  <c r="AZ579" i="38" s="1"/>
  <c r="AA579" i="38"/>
  <c r="AI579" i="38"/>
  <c r="BA579" i="38"/>
  <c r="B579" i="38" s="1"/>
  <c r="W579" i="38"/>
  <c r="AE579" i="38"/>
  <c r="X552" i="38"/>
  <c r="AB552" i="38"/>
  <c r="AF552" i="38"/>
  <c r="AU552" i="38" s="1"/>
  <c r="AJ552" i="38"/>
  <c r="BA552" i="38"/>
  <c r="Y552" i="38"/>
  <c r="AC552" i="38"/>
  <c r="AG552" i="38"/>
  <c r="B552" i="38"/>
  <c r="V552" i="38"/>
  <c r="AD552" i="38"/>
  <c r="Z552" i="38"/>
  <c r="AH552" i="38"/>
  <c r="AZ552" i="38" s="1"/>
  <c r="Y547" i="38"/>
  <c r="AC547" i="38"/>
  <c r="AG547" i="38"/>
  <c r="V547" i="38"/>
  <c r="Z547" i="38"/>
  <c r="AD547" i="38"/>
  <c r="AH547" i="38"/>
  <c r="AZ547" i="38" s="1"/>
  <c r="AA547" i="38"/>
  <c r="AI547" i="38"/>
  <c r="BA547" i="38"/>
  <c r="B547" i="38" s="1"/>
  <c r="W547" i="38"/>
  <c r="AE547" i="38"/>
  <c r="X520" i="38"/>
  <c r="AB520" i="38"/>
  <c r="AF520" i="38"/>
  <c r="AU520" i="38" s="1"/>
  <c r="AJ520" i="38"/>
  <c r="BA520" i="38"/>
  <c r="Y520" i="38"/>
  <c r="AC520" i="38"/>
  <c r="AG520" i="38"/>
  <c r="B520" i="38"/>
  <c r="V520" i="38"/>
  <c r="AD520" i="38"/>
  <c r="Z520" i="38"/>
  <c r="AH520" i="38"/>
  <c r="AZ520" i="38" s="1"/>
  <c r="Y515" i="38"/>
  <c r="AC515" i="38"/>
  <c r="AG515" i="38"/>
  <c r="V515" i="38"/>
  <c r="Z515" i="38"/>
  <c r="AD515" i="38"/>
  <c r="AH515" i="38"/>
  <c r="AZ515" i="38" s="1"/>
  <c r="AA515" i="38"/>
  <c r="AI515" i="38"/>
  <c r="BA515" i="38"/>
  <c r="B515" i="38" s="1"/>
  <c r="W515" i="38"/>
  <c r="AE515" i="38"/>
  <c r="AE903" i="38"/>
  <c r="AI899" i="38"/>
  <c r="AE899" i="38"/>
  <c r="AA899" i="38"/>
  <c r="W899" i="38"/>
  <c r="X779" i="38"/>
  <c r="AB779" i="38"/>
  <c r="AF779" i="38"/>
  <c r="AU779" i="38" s="1"/>
  <c r="AJ779" i="38"/>
  <c r="BA779" i="38"/>
  <c r="B779" i="38" s="1"/>
  <c r="B777" i="38"/>
  <c r="V777" i="38"/>
  <c r="Z777" i="38"/>
  <c r="AD777" i="38"/>
  <c r="AH777" i="38"/>
  <c r="AZ777" i="38" s="1"/>
  <c r="BC776" i="38"/>
  <c r="A776" i="38" s="1"/>
  <c r="Y774" i="38"/>
  <c r="AC774" i="38"/>
  <c r="AG774" i="38"/>
  <c r="X763" i="38"/>
  <c r="AB763" i="38"/>
  <c r="AF763" i="38"/>
  <c r="AU763" i="38" s="1"/>
  <c r="AJ763" i="38"/>
  <c r="BA763" i="38"/>
  <c r="B763" i="38" s="1"/>
  <c r="B761" i="38"/>
  <c r="V761" i="38"/>
  <c r="Z761" i="38"/>
  <c r="AD761" i="38"/>
  <c r="AH761" i="38"/>
  <c r="AZ761" i="38" s="1"/>
  <c r="BC760" i="38"/>
  <c r="A760" i="38" s="1"/>
  <c r="Y758" i="38"/>
  <c r="AC758" i="38"/>
  <c r="AG758" i="38"/>
  <c r="X747" i="38"/>
  <c r="AB747" i="38"/>
  <c r="AF747" i="38"/>
  <c r="AU747" i="38" s="1"/>
  <c r="AJ747" i="38"/>
  <c r="BA747" i="38"/>
  <c r="B747" i="38" s="1"/>
  <c r="B745" i="38"/>
  <c r="V745" i="38"/>
  <c r="Z745" i="38"/>
  <c r="AD745" i="38"/>
  <c r="AH745" i="38"/>
  <c r="AZ745" i="38" s="1"/>
  <c r="BC744" i="38"/>
  <c r="A744" i="38" s="1"/>
  <c r="Y742" i="38"/>
  <c r="AC742" i="38"/>
  <c r="AG742" i="38"/>
  <c r="X731" i="38"/>
  <c r="AB731" i="38"/>
  <c r="AF731" i="38"/>
  <c r="AU731" i="38" s="1"/>
  <c r="AJ731" i="38"/>
  <c r="BA731" i="38"/>
  <c r="B731" i="38" s="1"/>
  <c r="B729" i="38"/>
  <c r="V729" i="38"/>
  <c r="Z729" i="38"/>
  <c r="AD729" i="38"/>
  <c r="AH729" i="38"/>
  <c r="AZ729" i="38" s="1"/>
  <c r="BC728" i="38"/>
  <c r="A728" i="38" s="1"/>
  <c r="Y726" i="38"/>
  <c r="AC726" i="38"/>
  <c r="AG726" i="38"/>
  <c r="X716" i="38"/>
  <c r="AB716" i="38"/>
  <c r="AF716" i="38"/>
  <c r="AU716" i="38" s="1"/>
  <c r="AJ716" i="38"/>
  <c r="BA716" i="38"/>
  <c r="B716" i="38" s="1"/>
  <c r="V716" i="38"/>
  <c r="AA716" i="38"/>
  <c r="AG716" i="38"/>
  <c r="X708" i="38"/>
  <c r="AB708" i="38"/>
  <c r="AF708" i="38"/>
  <c r="AU708" i="38" s="1"/>
  <c r="AJ708" i="38"/>
  <c r="BA708" i="38"/>
  <c r="Y708" i="38"/>
  <c r="AD708" i="38"/>
  <c r="AI708" i="38"/>
  <c r="B706" i="38"/>
  <c r="V706" i="38"/>
  <c r="Z706" i="38"/>
  <c r="AD706" i="38"/>
  <c r="AH706" i="38"/>
  <c r="AZ706" i="38" s="1"/>
  <c r="W706" i="38"/>
  <c r="AB706" i="38"/>
  <c r="AG706" i="38"/>
  <c r="Y706" i="38"/>
  <c r="AE706" i="38"/>
  <c r="AJ706" i="38"/>
  <c r="X700" i="38"/>
  <c r="AB700" i="38"/>
  <c r="AF700" i="38"/>
  <c r="AU700" i="38" s="1"/>
  <c r="AJ700" i="38"/>
  <c r="BA700" i="38"/>
  <c r="Y700" i="38"/>
  <c r="AD700" i="38"/>
  <c r="AI700" i="38"/>
  <c r="B700" i="38"/>
  <c r="V700" i="38"/>
  <c r="AA700" i="38"/>
  <c r="AG700" i="38"/>
  <c r="X676" i="38"/>
  <c r="AB676" i="38"/>
  <c r="AF676" i="38"/>
  <c r="AU676" i="38" s="1"/>
  <c r="AJ676" i="38"/>
  <c r="BA676" i="38"/>
  <c r="B676" i="38" s="1"/>
  <c r="V676" i="38"/>
  <c r="AA676" i="38"/>
  <c r="AG676" i="38"/>
  <c r="Y676" i="38"/>
  <c r="AD676" i="38"/>
  <c r="AI676" i="38"/>
  <c r="B666" i="38"/>
  <c r="V666" i="38"/>
  <c r="Z666" i="38"/>
  <c r="AD666" i="38"/>
  <c r="AH666" i="38"/>
  <c r="AZ666" i="38" s="1"/>
  <c r="Y666" i="38"/>
  <c r="AE666" i="38"/>
  <c r="AJ666" i="38"/>
  <c r="W666" i="38"/>
  <c r="AB666" i="38"/>
  <c r="AG666" i="38"/>
  <c r="BC657" i="38"/>
  <c r="A657" i="38" s="1"/>
  <c r="Y655" i="38"/>
  <c r="AC655" i="38"/>
  <c r="AG655" i="38"/>
  <c r="V655" i="38"/>
  <c r="AA655" i="38"/>
  <c r="AF655" i="38"/>
  <c r="AU655" i="38" s="1"/>
  <c r="X655" i="38"/>
  <c r="AD655" i="38"/>
  <c r="AI655" i="38"/>
  <c r="AI650" i="38"/>
  <c r="X650" i="38"/>
  <c r="Y647" i="38"/>
  <c r="AC647" i="38"/>
  <c r="AG647" i="38"/>
  <c r="X647" i="38"/>
  <c r="AD647" i="38"/>
  <c r="AI647" i="38"/>
  <c r="B647" i="38"/>
  <c r="V647" i="38"/>
  <c r="AA647" i="38"/>
  <c r="AF647" i="38"/>
  <c r="AU647" i="38" s="1"/>
  <c r="X643" i="38"/>
  <c r="X640" i="38"/>
  <c r="AB640" i="38"/>
  <c r="AF640" i="38"/>
  <c r="AU640" i="38" s="1"/>
  <c r="AJ640" i="38"/>
  <c r="BA640" i="38"/>
  <c r="Y640" i="38"/>
  <c r="AC640" i="38"/>
  <c r="AG640" i="38"/>
  <c r="Z640" i="38"/>
  <c r="AH640" i="38"/>
  <c r="AZ640" i="38" s="1"/>
  <c r="B640" i="38"/>
  <c r="V640" i="38"/>
  <c r="AD640" i="38"/>
  <c r="Y635" i="38"/>
  <c r="AC635" i="38"/>
  <c r="AG635" i="38"/>
  <c r="V635" i="38"/>
  <c r="Z635" i="38"/>
  <c r="AD635" i="38"/>
  <c r="AH635" i="38"/>
  <c r="AZ635" i="38" s="1"/>
  <c r="W635" i="38"/>
  <c r="AE635" i="38"/>
  <c r="AA635" i="38"/>
  <c r="AI635" i="38"/>
  <c r="BA635" i="38"/>
  <c r="B635" i="38" s="1"/>
  <c r="W616" i="38"/>
  <c r="X611" i="38"/>
  <c r="X608" i="38"/>
  <c r="AB608" i="38"/>
  <c r="AF608" i="38"/>
  <c r="AU608" i="38" s="1"/>
  <c r="AJ608" i="38"/>
  <c r="BA608" i="38"/>
  <c r="Y608" i="38"/>
  <c r="AC608" i="38"/>
  <c r="AG608" i="38"/>
  <c r="Z608" i="38"/>
  <c r="AH608" i="38"/>
  <c r="AZ608" i="38" s="1"/>
  <c r="B608" i="38"/>
  <c r="V608" i="38"/>
  <c r="AD608" i="38"/>
  <c r="Y603" i="38"/>
  <c r="AC603" i="38"/>
  <c r="AG603" i="38"/>
  <c r="V603" i="38"/>
  <c r="Z603" i="38"/>
  <c r="AD603" i="38"/>
  <c r="AH603" i="38"/>
  <c r="AZ603" i="38" s="1"/>
  <c r="W603" i="38"/>
  <c r="AE603" i="38"/>
  <c r="AA603" i="38"/>
  <c r="AI603" i="38"/>
  <c r="BA603" i="38"/>
  <c r="B603" i="38" s="1"/>
  <c r="W584" i="38"/>
  <c r="X579" i="38"/>
  <c r="X576" i="38"/>
  <c r="AB576" i="38"/>
  <c r="AF576" i="38"/>
  <c r="AU576" i="38" s="1"/>
  <c r="AJ576" i="38"/>
  <c r="BA576" i="38"/>
  <c r="B576" i="38" s="1"/>
  <c r="Y576" i="38"/>
  <c r="AC576" i="38"/>
  <c r="AG576" i="38"/>
  <c r="Z576" i="38"/>
  <c r="AH576" i="38"/>
  <c r="AZ576" i="38" s="1"/>
  <c r="V576" i="38"/>
  <c r="AD576" i="38"/>
  <c r="Y571" i="38"/>
  <c r="AC571" i="38"/>
  <c r="AG571" i="38"/>
  <c r="V571" i="38"/>
  <c r="Z571" i="38"/>
  <c r="AD571" i="38"/>
  <c r="AH571" i="38"/>
  <c r="AZ571" i="38" s="1"/>
  <c r="W571" i="38"/>
  <c r="AE571" i="38"/>
  <c r="AA571" i="38"/>
  <c r="AI571" i="38"/>
  <c r="BA571" i="38"/>
  <c r="B571" i="38" s="1"/>
  <c r="W552" i="38"/>
  <c r="X547" i="38"/>
  <c r="X544" i="38"/>
  <c r="AB544" i="38"/>
  <c r="AF544" i="38"/>
  <c r="AU544" i="38" s="1"/>
  <c r="AJ544" i="38"/>
  <c r="BA544" i="38"/>
  <c r="B544" i="38" s="1"/>
  <c r="Y544" i="38"/>
  <c r="AC544" i="38"/>
  <c r="AG544" i="38"/>
  <c r="Z544" i="38"/>
  <c r="AH544" i="38"/>
  <c r="AZ544" i="38" s="1"/>
  <c r="V544" i="38"/>
  <c r="AD544" i="38"/>
  <c r="Y539" i="38"/>
  <c r="AC539" i="38"/>
  <c r="AG539" i="38"/>
  <c r="V539" i="38"/>
  <c r="Z539" i="38"/>
  <c r="AD539" i="38"/>
  <c r="AH539" i="38"/>
  <c r="AZ539" i="38" s="1"/>
  <c r="W539" i="38"/>
  <c r="AE539" i="38"/>
  <c r="AA539" i="38"/>
  <c r="AI539" i="38"/>
  <c r="BA539" i="38"/>
  <c r="B539" i="38" s="1"/>
  <c r="W520" i="38"/>
  <c r="X515" i="38"/>
  <c r="X512" i="38"/>
  <c r="AB512" i="38"/>
  <c r="AF512" i="38"/>
  <c r="AU512" i="38" s="1"/>
  <c r="AJ512" i="38"/>
  <c r="BA512" i="38"/>
  <c r="B512" i="38" s="1"/>
  <c r="Y512" i="38"/>
  <c r="AC512" i="38"/>
  <c r="AG512" i="38"/>
  <c r="Z512" i="38"/>
  <c r="AH512" i="38"/>
  <c r="AZ512" i="38" s="1"/>
  <c r="V512" i="38"/>
  <c r="AD512" i="38"/>
  <c r="X508" i="38"/>
  <c r="AB508" i="38"/>
  <c r="AF508" i="38"/>
  <c r="AU508" i="38" s="1"/>
  <c r="AJ508" i="38"/>
  <c r="BA508" i="38"/>
  <c r="Y508" i="38"/>
  <c r="AC508" i="38"/>
  <c r="AG508" i="38"/>
  <c r="B508" i="38"/>
  <c r="V508" i="38"/>
  <c r="AD508" i="38"/>
  <c r="Z508" i="38"/>
  <c r="AH508" i="38"/>
  <c r="AZ508" i="38" s="1"/>
  <c r="V488" i="38"/>
  <c r="Z488" i="38"/>
  <c r="AD488" i="38"/>
  <c r="AH488" i="38"/>
  <c r="AZ488" i="38" s="1"/>
  <c r="AA488" i="38"/>
  <c r="AF488" i="38"/>
  <c r="AU488" i="38" s="1"/>
  <c r="W488" i="38"/>
  <c r="AB488" i="38"/>
  <c r="AG488" i="38"/>
  <c r="X488" i="38"/>
  <c r="AI488" i="38"/>
  <c r="AC488" i="38"/>
  <c r="X367" i="38"/>
  <c r="AB367" i="38"/>
  <c r="AF367" i="38"/>
  <c r="AU367" i="38" s="1"/>
  <c r="Y367" i="38"/>
  <c r="AD367" i="38"/>
  <c r="AI367" i="38"/>
  <c r="Z367" i="38"/>
  <c r="AE367" i="38"/>
  <c r="AJ367" i="38"/>
  <c r="BA367" i="38"/>
  <c r="B367" i="38" s="1"/>
  <c r="V367" i="38"/>
  <c r="AA367" i="38"/>
  <c r="AG367" i="38"/>
  <c r="AH367" i="38"/>
  <c r="AZ367" i="38" s="1"/>
  <c r="W367" i="38"/>
  <c r="AC367" i="38"/>
  <c r="AA911" i="38"/>
  <c r="AI907" i="38"/>
  <c r="AE907" i="38"/>
  <c r="W907" i="38"/>
  <c r="AI903" i="38"/>
  <c r="AA903" i="38"/>
  <c r="W903" i="38"/>
  <c r="AH911" i="38"/>
  <c r="AZ911" i="38" s="1"/>
  <c r="AD911" i="38"/>
  <c r="Z911" i="38"/>
  <c r="V911" i="38"/>
  <c r="B911" i="38"/>
  <c r="AH907" i="38"/>
  <c r="AZ907" i="38" s="1"/>
  <c r="AD907" i="38"/>
  <c r="Z907" i="38"/>
  <c r="V907" i="38"/>
  <c r="B907" i="38"/>
  <c r="AH903" i="38"/>
  <c r="AZ903" i="38" s="1"/>
  <c r="AD903" i="38"/>
  <c r="Z903" i="38"/>
  <c r="V903" i="38"/>
  <c r="B903" i="38"/>
  <c r="AH899" i="38"/>
  <c r="AZ899" i="38" s="1"/>
  <c r="AD899" i="38"/>
  <c r="Z899" i="38"/>
  <c r="V899" i="38"/>
  <c r="B899" i="38"/>
  <c r="AH895" i="38"/>
  <c r="AZ895" i="38" s="1"/>
  <c r="AD895" i="38"/>
  <c r="Z895" i="38"/>
  <c r="V895" i="38"/>
  <c r="B895" i="38"/>
  <c r="AH891" i="38"/>
  <c r="AZ891" i="38" s="1"/>
  <c r="AD891" i="38"/>
  <c r="Z891" i="38"/>
  <c r="V891" i="38"/>
  <c r="B891" i="38"/>
  <c r="AH887" i="38"/>
  <c r="AZ887" i="38" s="1"/>
  <c r="AD887" i="38"/>
  <c r="Z887" i="38"/>
  <c r="V887" i="38"/>
  <c r="B887" i="38"/>
  <c r="AH883" i="38"/>
  <c r="AZ883" i="38" s="1"/>
  <c r="AD883" i="38"/>
  <c r="Z883" i="38"/>
  <c r="V883" i="38"/>
  <c r="B883" i="38"/>
  <c r="AH879" i="38"/>
  <c r="AZ879" i="38" s="1"/>
  <c r="AD879" i="38"/>
  <c r="Z879" i="38"/>
  <c r="V879" i="38"/>
  <c r="B879" i="38"/>
  <c r="AH875" i="38"/>
  <c r="AZ875" i="38" s="1"/>
  <c r="AD875" i="38"/>
  <c r="Z875" i="38"/>
  <c r="V875" i="38"/>
  <c r="B875" i="38"/>
  <c r="AH871" i="38"/>
  <c r="AZ871" i="38" s="1"/>
  <c r="AD871" i="38"/>
  <c r="Z871" i="38"/>
  <c r="V871" i="38"/>
  <c r="B871" i="38"/>
  <c r="AH867" i="38"/>
  <c r="AZ867" i="38" s="1"/>
  <c r="AD867" i="38"/>
  <c r="Z867" i="38"/>
  <c r="V867" i="38"/>
  <c r="B867" i="38"/>
  <c r="AH863" i="38"/>
  <c r="AZ863" i="38" s="1"/>
  <c r="AD863" i="38"/>
  <c r="Z863" i="38"/>
  <c r="V863" i="38"/>
  <c r="B863" i="38"/>
  <c r="AH859" i="38"/>
  <c r="AZ859" i="38" s="1"/>
  <c r="AD859" i="38"/>
  <c r="Z859" i="38"/>
  <c r="V859" i="38"/>
  <c r="B859" i="38"/>
  <c r="AH855" i="38"/>
  <c r="AZ855" i="38" s="1"/>
  <c r="AD855" i="38"/>
  <c r="Z855" i="38"/>
  <c r="V855" i="38"/>
  <c r="B855" i="38"/>
  <c r="AH851" i="38"/>
  <c r="AZ851" i="38" s="1"/>
  <c r="AD851" i="38"/>
  <c r="Z851" i="38"/>
  <c r="V851" i="38"/>
  <c r="B851" i="38"/>
  <c r="AH847" i="38"/>
  <c r="AZ847" i="38" s="1"/>
  <c r="AD847" i="38"/>
  <c r="Z847" i="38"/>
  <c r="V847" i="38"/>
  <c r="B847" i="38"/>
  <c r="AH843" i="38"/>
  <c r="AZ843" i="38" s="1"/>
  <c r="AD843" i="38"/>
  <c r="Z843" i="38"/>
  <c r="V843" i="38"/>
  <c r="B843" i="38"/>
  <c r="AH839" i="38"/>
  <c r="AZ839" i="38" s="1"/>
  <c r="AD839" i="38"/>
  <c r="Z839" i="38"/>
  <c r="V839" i="38"/>
  <c r="B839" i="38"/>
  <c r="AH835" i="38"/>
  <c r="AZ835" i="38" s="1"/>
  <c r="AD835" i="38"/>
  <c r="Z835" i="38"/>
  <c r="V835" i="38"/>
  <c r="B835" i="38"/>
  <c r="AH831" i="38"/>
  <c r="AZ831" i="38" s="1"/>
  <c r="AD831" i="38"/>
  <c r="Z831" i="38"/>
  <c r="V831" i="38"/>
  <c r="B831" i="38"/>
  <c r="AH827" i="38"/>
  <c r="AZ827" i="38" s="1"/>
  <c r="AD827" i="38"/>
  <c r="Z827" i="38"/>
  <c r="V827" i="38"/>
  <c r="B827" i="38"/>
  <c r="AH823" i="38"/>
  <c r="AZ823" i="38" s="1"/>
  <c r="AD823" i="38"/>
  <c r="Z823" i="38"/>
  <c r="V823" i="38"/>
  <c r="B823" i="38"/>
  <c r="AH819" i="38"/>
  <c r="AZ819" i="38" s="1"/>
  <c r="AD819" i="38"/>
  <c r="Z819" i="38"/>
  <c r="V819" i="38"/>
  <c r="B819" i="38"/>
  <c r="AH815" i="38"/>
  <c r="AZ815" i="38" s="1"/>
  <c r="AD815" i="38"/>
  <c r="Z815" i="38"/>
  <c r="V815" i="38"/>
  <c r="B815" i="38"/>
  <c r="AH811" i="38"/>
  <c r="AZ811" i="38" s="1"/>
  <c r="AD811" i="38"/>
  <c r="Z811" i="38"/>
  <c r="V811" i="38"/>
  <c r="B811" i="38"/>
  <c r="AH807" i="38"/>
  <c r="AZ807" i="38" s="1"/>
  <c r="AD807" i="38"/>
  <c r="Z807" i="38"/>
  <c r="V807" i="38"/>
  <c r="B807" i="38"/>
  <c r="AH803" i="38"/>
  <c r="AZ803" i="38" s="1"/>
  <c r="AD803" i="38"/>
  <c r="Z803" i="38"/>
  <c r="V803" i="38"/>
  <c r="B803" i="38"/>
  <c r="AH799" i="38"/>
  <c r="AZ799" i="38" s="1"/>
  <c r="AD799" i="38"/>
  <c r="Z799" i="38"/>
  <c r="V799" i="38"/>
  <c r="B799" i="38"/>
  <c r="AH795" i="38"/>
  <c r="AZ795" i="38" s="1"/>
  <c r="AD795" i="38"/>
  <c r="Z795" i="38"/>
  <c r="V795" i="38"/>
  <c r="B795" i="38"/>
  <c r="AH791" i="38"/>
  <c r="AZ791" i="38" s="1"/>
  <c r="AD791" i="38"/>
  <c r="Z791" i="38"/>
  <c r="V791" i="38"/>
  <c r="B791" i="38"/>
  <c r="AH787" i="38"/>
  <c r="AZ787" i="38" s="1"/>
  <c r="AD787" i="38"/>
  <c r="Z787" i="38"/>
  <c r="V787" i="38"/>
  <c r="B787" i="38"/>
  <c r="X783" i="38"/>
  <c r="AB783" i="38"/>
  <c r="AF783" i="38"/>
  <c r="AU783" i="38" s="1"/>
  <c r="B781" i="38"/>
  <c r="V781" i="38"/>
  <c r="Z781" i="38"/>
  <c r="AD781" i="38"/>
  <c r="AH781" i="38"/>
  <c r="AZ781" i="38" s="1"/>
  <c r="AG779" i="38"/>
  <c r="AA779" i="38"/>
  <c r="V779" i="38"/>
  <c r="Y778" i="38"/>
  <c r="AC778" i="38"/>
  <c r="AG778" i="38"/>
  <c r="AG777" i="38"/>
  <c r="AB777" i="38"/>
  <c r="W777" i="38"/>
  <c r="AF774" i="38"/>
  <c r="AU774" i="38" s="1"/>
  <c r="AA774" i="38"/>
  <c r="V774" i="38"/>
  <c r="AI771" i="38"/>
  <c r="AD771" i="38"/>
  <c r="X767" i="38"/>
  <c r="AB767" i="38"/>
  <c r="AF767" i="38"/>
  <c r="AU767" i="38" s="1"/>
  <c r="AJ767" i="38"/>
  <c r="BA767" i="38"/>
  <c r="B765" i="38"/>
  <c r="V765" i="38"/>
  <c r="Z765" i="38"/>
  <c r="AD765" i="38"/>
  <c r="AH765" i="38"/>
  <c r="AZ765" i="38" s="1"/>
  <c r="AG763" i="38"/>
  <c r="AA763" i="38"/>
  <c r="V763" i="38"/>
  <c r="Y762" i="38"/>
  <c r="AC762" i="38"/>
  <c r="AG762" i="38"/>
  <c r="AG761" i="38"/>
  <c r="AB761" i="38"/>
  <c r="W761" i="38"/>
  <c r="AF758" i="38"/>
  <c r="AU758" i="38" s="1"/>
  <c r="AA758" i="38"/>
  <c r="V758" i="38"/>
  <c r="AI755" i="38"/>
  <c r="AD755" i="38"/>
  <c r="AJ753" i="38"/>
  <c r="AE753" i="38"/>
  <c r="X751" i="38"/>
  <c r="AB751" i="38"/>
  <c r="AF751" i="38"/>
  <c r="AU751" i="38" s="1"/>
  <c r="AJ751" i="38"/>
  <c r="BA751" i="38"/>
  <c r="B751" i="38" s="1"/>
  <c r="B749" i="38"/>
  <c r="V749" i="38"/>
  <c r="Z749" i="38"/>
  <c r="AD749" i="38"/>
  <c r="AH749" i="38"/>
  <c r="AZ749" i="38" s="1"/>
  <c r="BC748" i="38"/>
  <c r="A748" i="38" s="1"/>
  <c r="AG747" i="38"/>
  <c r="AA747" i="38"/>
  <c r="V747" i="38"/>
  <c r="Y746" i="38"/>
  <c r="AC746" i="38"/>
  <c r="AG746" i="38"/>
  <c r="AG745" i="38"/>
  <c r="AB745" i="38"/>
  <c r="W745" i="38"/>
  <c r="AF742" i="38"/>
  <c r="AU742" i="38" s="1"/>
  <c r="AA742" i="38"/>
  <c r="V742" i="38"/>
  <c r="AI739" i="38"/>
  <c r="AD739" i="38"/>
  <c r="X735" i="38"/>
  <c r="AB735" i="38"/>
  <c r="AF735" i="38"/>
  <c r="AU735" i="38" s="1"/>
  <c r="AJ735" i="38"/>
  <c r="BA735" i="38"/>
  <c r="B733" i="38"/>
  <c r="V733" i="38"/>
  <c r="Z733" i="38"/>
  <c r="AD733" i="38"/>
  <c r="AH733" i="38"/>
  <c r="AZ733" i="38" s="1"/>
  <c r="BC732" i="38"/>
  <c r="A732" i="38" s="1"/>
  <c r="AG731" i="38"/>
  <c r="AA731" i="38"/>
  <c r="V731" i="38"/>
  <c r="Y730" i="38"/>
  <c r="AC730" i="38"/>
  <c r="AG730" i="38"/>
  <c r="AG729" i="38"/>
  <c r="AB729" i="38"/>
  <c r="W729" i="38"/>
  <c r="AF726" i="38"/>
  <c r="AU726" i="38" s="1"/>
  <c r="AA726" i="38"/>
  <c r="V726" i="38"/>
  <c r="AI723" i="38"/>
  <c r="AD723" i="38"/>
  <c r="AJ721" i="38"/>
  <c r="AE721" i="38"/>
  <c r="X719" i="38"/>
  <c r="AB719" i="38"/>
  <c r="AF719" i="38"/>
  <c r="AU719" i="38" s="1"/>
  <c r="AJ719" i="38"/>
  <c r="BA719" i="38"/>
  <c r="B719" i="38" s="1"/>
  <c r="AD716" i="38"/>
  <c r="W716" i="38"/>
  <c r="X712" i="38"/>
  <c r="AB712" i="38"/>
  <c r="AF712" i="38"/>
  <c r="AU712" i="38" s="1"/>
  <c r="AJ712" i="38"/>
  <c r="BA712" i="38"/>
  <c r="B712" i="38" s="1"/>
  <c r="Z712" i="38"/>
  <c r="AE712" i="38"/>
  <c r="AG710" i="38"/>
  <c r="AC708" i="38"/>
  <c r="V708" i="38"/>
  <c r="B708" i="38"/>
  <c r="AI706" i="38"/>
  <c r="X706" i="38"/>
  <c r="AH700" i="38"/>
  <c r="AZ700" i="38" s="1"/>
  <c r="W700" i="38"/>
  <c r="X692" i="38"/>
  <c r="AB692" i="38"/>
  <c r="AF692" i="38"/>
  <c r="AU692" i="38" s="1"/>
  <c r="AJ692" i="38"/>
  <c r="BA692" i="38"/>
  <c r="B692" i="38" s="1"/>
  <c r="V692" i="38"/>
  <c r="AA692" i="38"/>
  <c r="AG692" i="38"/>
  <c r="Y692" i="38"/>
  <c r="AD692" i="38"/>
  <c r="AI692" i="38"/>
  <c r="B682" i="38"/>
  <c r="V682" i="38"/>
  <c r="Z682" i="38"/>
  <c r="AD682" i="38"/>
  <c r="AH682" i="38"/>
  <c r="AZ682" i="38" s="1"/>
  <c r="Y682" i="38"/>
  <c r="AE682" i="38"/>
  <c r="AJ682" i="38"/>
  <c r="W682" i="38"/>
  <c r="AB682" i="38"/>
  <c r="AG682" i="38"/>
  <c r="AH676" i="38"/>
  <c r="AZ676" i="38" s="1"/>
  <c r="W676" i="38"/>
  <c r="Y671" i="38"/>
  <c r="AC671" i="38"/>
  <c r="AG671" i="38"/>
  <c r="B671" i="38"/>
  <c r="V671" i="38"/>
  <c r="AA671" i="38"/>
  <c r="AF671" i="38"/>
  <c r="AU671" i="38" s="1"/>
  <c r="X671" i="38"/>
  <c r="AD671" i="38"/>
  <c r="AI671" i="38"/>
  <c r="AI666" i="38"/>
  <c r="X666" i="38"/>
  <c r="Y663" i="38"/>
  <c r="AC663" i="38"/>
  <c r="AG663" i="38"/>
  <c r="X663" i="38"/>
  <c r="AD663" i="38"/>
  <c r="AI663" i="38"/>
  <c r="B663" i="38"/>
  <c r="V663" i="38"/>
  <c r="AA663" i="38"/>
  <c r="AF663" i="38"/>
  <c r="AU663" i="38" s="1"/>
  <c r="B658" i="38"/>
  <c r="V658" i="38"/>
  <c r="Z658" i="38"/>
  <c r="AD658" i="38"/>
  <c r="AH658" i="38"/>
  <c r="AZ658" i="38" s="1"/>
  <c r="W658" i="38"/>
  <c r="AB658" i="38"/>
  <c r="AG658" i="38"/>
  <c r="Y658" i="38"/>
  <c r="AE658" i="38"/>
  <c r="AJ658" i="38"/>
  <c r="BA655" i="38"/>
  <c r="B655" i="38" s="1"/>
  <c r="AH655" i="38"/>
  <c r="AZ655" i="38" s="1"/>
  <c r="W655" i="38"/>
  <c r="X652" i="38"/>
  <c r="AB652" i="38"/>
  <c r="AF652" i="38"/>
  <c r="AU652" i="38" s="1"/>
  <c r="AJ652" i="38"/>
  <c r="BA652" i="38"/>
  <c r="Y652" i="38"/>
  <c r="AD652" i="38"/>
  <c r="AI652" i="38"/>
  <c r="B652" i="38"/>
  <c r="V652" i="38"/>
  <c r="AA652" i="38"/>
  <c r="AG652" i="38"/>
  <c r="AF650" i="38"/>
  <c r="AU650" i="38" s="1"/>
  <c r="BA647" i="38"/>
  <c r="AH647" i="38"/>
  <c r="AZ647" i="38" s="1"/>
  <c r="W647" i="38"/>
  <c r="AJ643" i="38"/>
  <c r="W640" i="38"/>
  <c r="BC637" i="38"/>
  <c r="A637" i="38" s="1"/>
  <c r="X635" i="38"/>
  <c r="X632" i="38"/>
  <c r="AB632" i="38"/>
  <c r="AF632" i="38"/>
  <c r="AU632" i="38" s="1"/>
  <c r="AJ632" i="38"/>
  <c r="BA632" i="38"/>
  <c r="Y632" i="38"/>
  <c r="AC632" i="38"/>
  <c r="AG632" i="38"/>
  <c r="B632" i="38"/>
  <c r="V632" i="38"/>
  <c r="AD632" i="38"/>
  <c r="Z632" i="38"/>
  <c r="AH632" i="38"/>
  <c r="AZ632" i="38" s="1"/>
  <c r="Y627" i="38"/>
  <c r="AC627" i="38"/>
  <c r="AG627" i="38"/>
  <c r="V627" i="38"/>
  <c r="Z627" i="38"/>
  <c r="AD627" i="38"/>
  <c r="AH627" i="38"/>
  <c r="AZ627" i="38" s="1"/>
  <c r="AA627" i="38"/>
  <c r="AI627" i="38"/>
  <c r="BA627" i="38"/>
  <c r="B627" i="38" s="1"/>
  <c r="W627" i="38"/>
  <c r="AE627" i="38"/>
  <c r="AI616" i="38"/>
  <c r="AJ611" i="38"/>
  <c r="W608" i="38"/>
  <c r="X603" i="38"/>
  <c r="X600" i="38"/>
  <c r="AB600" i="38"/>
  <c r="AF600" i="38"/>
  <c r="AU600" i="38" s="1"/>
  <c r="AJ600" i="38"/>
  <c r="BA600" i="38"/>
  <c r="Y600" i="38"/>
  <c r="AC600" i="38"/>
  <c r="AG600" i="38"/>
  <c r="B600" i="38"/>
  <c r="V600" i="38"/>
  <c r="AD600" i="38"/>
  <c r="Z600" i="38"/>
  <c r="AH600" i="38"/>
  <c r="AZ600" i="38" s="1"/>
  <c r="Y595" i="38"/>
  <c r="AC595" i="38"/>
  <c r="AG595" i="38"/>
  <c r="V595" i="38"/>
  <c r="Z595" i="38"/>
  <c r="AD595" i="38"/>
  <c r="AH595" i="38"/>
  <c r="AZ595" i="38" s="1"/>
  <c r="AA595" i="38"/>
  <c r="AI595" i="38"/>
  <c r="BA595" i="38"/>
  <c r="B595" i="38" s="1"/>
  <c r="W595" i="38"/>
  <c r="AE595" i="38"/>
  <c r="BC593" i="38"/>
  <c r="A593" i="38" s="1"/>
  <c r="AI584" i="38"/>
  <c r="AJ579" i="38"/>
  <c r="W576" i="38"/>
  <c r="X571" i="38"/>
  <c r="X568" i="38"/>
  <c r="AB568" i="38"/>
  <c r="AF568" i="38"/>
  <c r="AU568" i="38" s="1"/>
  <c r="AJ568" i="38"/>
  <c r="BA568" i="38"/>
  <c r="Y568" i="38"/>
  <c r="AC568" i="38"/>
  <c r="AG568" i="38"/>
  <c r="B568" i="38"/>
  <c r="V568" i="38"/>
  <c r="AD568" i="38"/>
  <c r="Z568" i="38"/>
  <c r="AH568" i="38"/>
  <c r="AZ568" i="38" s="1"/>
  <c r="Y563" i="38"/>
  <c r="AC563" i="38"/>
  <c r="AG563" i="38"/>
  <c r="V563" i="38"/>
  <c r="Z563" i="38"/>
  <c r="AD563" i="38"/>
  <c r="AH563" i="38"/>
  <c r="AZ563" i="38" s="1"/>
  <c r="AA563" i="38"/>
  <c r="AI563" i="38"/>
  <c r="BA563" i="38"/>
  <c r="B563" i="38" s="1"/>
  <c r="W563" i="38"/>
  <c r="AE563" i="38"/>
  <c r="AI552" i="38"/>
  <c r="AJ547" i="38"/>
  <c r="W544" i="38"/>
  <c r="BC541" i="38"/>
  <c r="A541" i="38" s="1"/>
  <c r="X539" i="38"/>
  <c r="X536" i="38"/>
  <c r="AB536" i="38"/>
  <c r="AF536" i="38"/>
  <c r="AU536" i="38" s="1"/>
  <c r="AJ536" i="38"/>
  <c r="BA536" i="38"/>
  <c r="Y536" i="38"/>
  <c r="AC536" i="38"/>
  <c r="AG536" i="38"/>
  <c r="B536" i="38"/>
  <c r="V536" i="38"/>
  <c r="AD536" i="38"/>
  <c r="Z536" i="38"/>
  <c r="AH536" i="38"/>
  <c r="AZ536" i="38" s="1"/>
  <c r="Y531" i="38"/>
  <c r="AC531" i="38"/>
  <c r="AG531" i="38"/>
  <c r="V531" i="38"/>
  <c r="Z531" i="38"/>
  <c r="AD531" i="38"/>
  <c r="AH531" i="38"/>
  <c r="AZ531" i="38" s="1"/>
  <c r="AA531" i="38"/>
  <c r="AI531" i="38"/>
  <c r="BA531" i="38"/>
  <c r="B531" i="38" s="1"/>
  <c r="W531" i="38"/>
  <c r="AE531" i="38"/>
  <c r="BC529" i="38"/>
  <c r="A529" i="38" s="1"/>
  <c r="AI520" i="38"/>
  <c r="AJ515" i="38"/>
  <c r="W512" i="38"/>
  <c r="W508" i="38"/>
  <c r="BA488" i="38"/>
  <c r="B488" i="38" s="1"/>
  <c r="Y488" i="38"/>
  <c r="AI911" i="38"/>
  <c r="AE911" i="38"/>
  <c r="W911" i="38"/>
  <c r="AA907" i="38"/>
  <c r="AH1002" i="38"/>
  <c r="AZ1002" i="38" s="1"/>
  <c r="AD1002" i="38"/>
  <c r="Z1002" i="38"/>
  <c r="V1002" i="38"/>
  <c r="AH998" i="38"/>
  <c r="AZ998" i="38" s="1"/>
  <c r="AD998" i="38"/>
  <c r="Z998" i="38"/>
  <c r="V998" i="38"/>
  <c r="AH994" i="38"/>
  <c r="AZ994" i="38" s="1"/>
  <c r="AD994" i="38"/>
  <c r="Z994" i="38"/>
  <c r="V994" i="38"/>
  <c r="AH990" i="38"/>
  <c r="AZ990" i="38" s="1"/>
  <c r="AD990" i="38"/>
  <c r="Z990" i="38"/>
  <c r="V990" i="38"/>
  <c r="AH986" i="38"/>
  <c r="AZ986" i="38" s="1"/>
  <c r="AD986" i="38"/>
  <c r="Z986" i="38"/>
  <c r="V986" i="38"/>
  <c r="AH982" i="38"/>
  <c r="AZ982" i="38" s="1"/>
  <c r="AD982" i="38"/>
  <c r="Z982" i="38"/>
  <c r="V982" i="38"/>
  <c r="AH978" i="38"/>
  <c r="AZ978" i="38" s="1"/>
  <c r="AD978" i="38"/>
  <c r="Z978" i="38"/>
  <c r="V978" i="38"/>
  <c r="AH974" i="38"/>
  <c r="AZ974" i="38" s="1"/>
  <c r="AD974" i="38"/>
  <c r="Z974" i="38"/>
  <c r="V974" i="38"/>
  <c r="AH970" i="38"/>
  <c r="AZ970" i="38" s="1"/>
  <c r="AD970" i="38"/>
  <c r="Z970" i="38"/>
  <c r="V970" i="38"/>
  <c r="AH966" i="38"/>
  <c r="AZ966" i="38" s="1"/>
  <c r="AD966" i="38"/>
  <c r="Z966" i="38"/>
  <c r="V966" i="38"/>
  <c r="AH962" i="38"/>
  <c r="AZ962" i="38" s="1"/>
  <c r="AD962" i="38"/>
  <c r="Z962" i="38"/>
  <c r="V962" i="38"/>
  <c r="AH958" i="38"/>
  <c r="AZ958" i="38" s="1"/>
  <c r="AD958" i="38"/>
  <c r="Z958" i="38"/>
  <c r="V958" i="38"/>
  <c r="AH954" i="38"/>
  <c r="AZ954" i="38" s="1"/>
  <c r="AD954" i="38"/>
  <c r="Z954" i="38"/>
  <c r="V954" i="38"/>
  <c r="AH950" i="38"/>
  <c r="AZ950" i="38" s="1"/>
  <c r="AD950" i="38"/>
  <c r="Z950" i="38"/>
  <c r="V950" i="38"/>
  <c r="AH946" i="38"/>
  <c r="AZ946" i="38" s="1"/>
  <c r="AD946" i="38"/>
  <c r="Z946" i="38"/>
  <c r="V946" i="38"/>
  <c r="AH942" i="38"/>
  <c r="AZ942" i="38" s="1"/>
  <c r="AD942" i="38"/>
  <c r="Z942" i="38"/>
  <c r="V942" i="38"/>
  <c r="AH938" i="38"/>
  <c r="AZ938" i="38" s="1"/>
  <c r="AD938" i="38"/>
  <c r="Z938" i="38"/>
  <c r="V938" i="38"/>
  <c r="AH934" i="38"/>
  <c r="AZ934" i="38" s="1"/>
  <c r="AD934" i="38"/>
  <c r="Z934" i="38"/>
  <c r="V934" i="38"/>
  <c r="AH930" i="38"/>
  <c r="AZ930" i="38" s="1"/>
  <c r="AD930" i="38"/>
  <c r="Z930" i="38"/>
  <c r="V930" i="38"/>
  <c r="AH926" i="38"/>
  <c r="AZ926" i="38" s="1"/>
  <c r="AD926" i="38"/>
  <c r="Z926" i="38"/>
  <c r="V926" i="38"/>
  <c r="AH922" i="38"/>
  <c r="AZ922" i="38" s="1"/>
  <c r="AD922" i="38"/>
  <c r="Z922" i="38"/>
  <c r="V922" i="38"/>
  <c r="AH918" i="38"/>
  <c r="AZ918" i="38" s="1"/>
  <c r="AD918" i="38"/>
  <c r="Z918" i="38"/>
  <c r="V918" i="38"/>
  <c r="AH914" i="38"/>
  <c r="AZ914" i="38" s="1"/>
  <c r="AD914" i="38"/>
  <c r="Z914" i="38"/>
  <c r="V914" i="38"/>
  <c r="AG911" i="38"/>
  <c r="AC911" i="38"/>
  <c r="AH910" i="38"/>
  <c r="AZ910" i="38" s="1"/>
  <c r="AD910" i="38"/>
  <c r="Z910" i="38"/>
  <c r="V910" i="38"/>
  <c r="AG907" i="38"/>
  <c r="AC907" i="38"/>
  <c r="AH906" i="38"/>
  <c r="AZ906" i="38" s="1"/>
  <c r="AD906" i="38"/>
  <c r="Z906" i="38"/>
  <c r="V906" i="38"/>
  <c r="AG903" i="38"/>
  <c r="AC903" i="38"/>
  <c r="AH902" i="38"/>
  <c r="AZ902" i="38" s="1"/>
  <c r="AD902" i="38"/>
  <c r="Z902" i="38"/>
  <c r="V902" i="38"/>
  <c r="AG899" i="38"/>
  <c r="AC899" i="38"/>
  <c r="AH898" i="38"/>
  <c r="AZ898" i="38" s="1"/>
  <c r="AD898" i="38"/>
  <c r="Z898" i="38"/>
  <c r="V898" i="38"/>
  <c r="AG895" i="38"/>
  <c r="AC895" i="38"/>
  <c r="AH894" i="38"/>
  <c r="AZ894" i="38" s="1"/>
  <c r="AD894" i="38"/>
  <c r="Z894" i="38"/>
  <c r="V894" i="38"/>
  <c r="AG891" i="38"/>
  <c r="AC891" i="38"/>
  <c r="AH890" i="38"/>
  <c r="AZ890" i="38" s="1"/>
  <c r="AD890" i="38"/>
  <c r="Z890" i="38"/>
  <c r="V890" i="38"/>
  <c r="AG887" i="38"/>
  <c r="AC887" i="38"/>
  <c r="AH886" i="38"/>
  <c r="AZ886" i="38" s="1"/>
  <c r="AD886" i="38"/>
  <c r="Z886" i="38"/>
  <c r="V886" i="38"/>
  <c r="AG883" i="38"/>
  <c r="AC883" i="38"/>
  <c r="AH882" i="38"/>
  <c r="AZ882" i="38" s="1"/>
  <c r="AD882" i="38"/>
  <c r="Z882" i="38"/>
  <c r="V882" i="38"/>
  <c r="AG879" i="38"/>
  <c r="AC879" i="38"/>
  <c r="AH878" i="38"/>
  <c r="AZ878" i="38" s="1"/>
  <c r="AD878" i="38"/>
  <c r="Z878" i="38"/>
  <c r="V878" i="38"/>
  <c r="AG875" i="38"/>
  <c r="AC875" i="38"/>
  <c r="AH874" i="38"/>
  <c r="AZ874" i="38" s="1"/>
  <c r="AD874" i="38"/>
  <c r="Z874" i="38"/>
  <c r="V874" i="38"/>
  <c r="AG871" i="38"/>
  <c r="AC871" i="38"/>
  <c r="AH870" i="38"/>
  <c r="AZ870" i="38" s="1"/>
  <c r="AD870" i="38"/>
  <c r="Z870" i="38"/>
  <c r="V870" i="38"/>
  <c r="AG867" i="38"/>
  <c r="AC867" i="38"/>
  <c r="AH866" i="38"/>
  <c r="AZ866" i="38" s="1"/>
  <c r="AD866" i="38"/>
  <c r="Z866" i="38"/>
  <c r="V866" i="38"/>
  <c r="AG863" i="38"/>
  <c r="AC863" i="38"/>
  <c r="AH862" i="38"/>
  <c r="AZ862" i="38" s="1"/>
  <c r="AD862" i="38"/>
  <c r="Z862" i="38"/>
  <c r="V862" i="38"/>
  <c r="AG859" i="38"/>
  <c r="AC859" i="38"/>
  <c r="AH858" i="38"/>
  <c r="AZ858" i="38" s="1"/>
  <c r="AD858" i="38"/>
  <c r="Z858" i="38"/>
  <c r="V858" i="38"/>
  <c r="AG855" i="38"/>
  <c r="AC855" i="38"/>
  <c r="AH854" i="38"/>
  <c r="AZ854" i="38" s="1"/>
  <c r="AD854" i="38"/>
  <c r="Z854" i="38"/>
  <c r="V854" i="38"/>
  <c r="AG851" i="38"/>
  <c r="AC851" i="38"/>
  <c r="AH850" i="38"/>
  <c r="AZ850" i="38" s="1"/>
  <c r="AD850" i="38"/>
  <c r="Z850" i="38"/>
  <c r="V850" i="38"/>
  <c r="AG847" i="38"/>
  <c r="AC847" i="38"/>
  <c r="AH846" i="38"/>
  <c r="AZ846" i="38" s="1"/>
  <c r="AD846" i="38"/>
  <c r="Z846" i="38"/>
  <c r="V846" i="38"/>
  <c r="AG843" i="38"/>
  <c r="AC843" i="38"/>
  <c r="AH842" i="38"/>
  <c r="AZ842" i="38" s="1"/>
  <c r="AD842" i="38"/>
  <c r="Z842" i="38"/>
  <c r="V842" i="38"/>
  <c r="AG839" i="38"/>
  <c r="AC839" i="38"/>
  <c r="AH838" i="38"/>
  <c r="AZ838" i="38" s="1"/>
  <c r="AD838" i="38"/>
  <c r="Z838" i="38"/>
  <c r="V838" i="38"/>
  <c r="AG835" i="38"/>
  <c r="AC835" i="38"/>
  <c r="AH834" i="38"/>
  <c r="AZ834" i="38" s="1"/>
  <c r="AD834" i="38"/>
  <c r="Z834" i="38"/>
  <c r="V834" i="38"/>
  <c r="AG831" i="38"/>
  <c r="AC831" i="38"/>
  <c r="AH830" i="38"/>
  <c r="AZ830" i="38" s="1"/>
  <c r="AD830" i="38"/>
  <c r="Z830" i="38"/>
  <c r="V830" i="38"/>
  <c r="AG827" i="38"/>
  <c r="AC827" i="38"/>
  <c r="AH826" i="38"/>
  <c r="AZ826" i="38" s="1"/>
  <c r="AD826" i="38"/>
  <c r="Z826" i="38"/>
  <c r="V826" i="38"/>
  <c r="AG823" i="38"/>
  <c r="AC823" i="38"/>
  <c r="AH822" i="38"/>
  <c r="AZ822" i="38" s="1"/>
  <c r="AD822" i="38"/>
  <c r="Z822" i="38"/>
  <c r="V822" i="38"/>
  <c r="AG819" i="38"/>
  <c r="AC819" i="38"/>
  <c r="AH818" i="38"/>
  <c r="AZ818" i="38" s="1"/>
  <c r="AD818" i="38"/>
  <c r="Z818" i="38"/>
  <c r="V818" i="38"/>
  <c r="AG815" i="38"/>
  <c r="AC815" i="38"/>
  <c r="AH814" i="38"/>
  <c r="AZ814" i="38" s="1"/>
  <c r="AD814" i="38"/>
  <c r="Z814" i="38"/>
  <c r="V814" i="38"/>
  <c r="AG811" i="38"/>
  <c r="AC811" i="38"/>
  <c r="AH810" i="38"/>
  <c r="AZ810" i="38" s="1"/>
  <c r="AD810" i="38"/>
  <c r="Z810" i="38"/>
  <c r="V810" i="38"/>
  <c r="AG807" i="38"/>
  <c r="AC807" i="38"/>
  <c r="AH806" i="38"/>
  <c r="AZ806" i="38" s="1"/>
  <c r="AD806" i="38"/>
  <c r="Z806" i="38"/>
  <c r="V806" i="38"/>
  <c r="AG803" i="38"/>
  <c r="AC803" i="38"/>
  <c r="AH802" i="38"/>
  <c r="AZ802" i="38" s="1"/>
  <c r="AD802" i="38"/>
  <c r="Z802" i="38"/>
  <c r="V802" i="38"/>
  <c r="AG799" i="38"/>
  <c r="AC799" i="38"/>
  <c r="AH798" i="38"/>
  <c r="AZ798" i="38" s="1"/>
  <c r="AD798" i="38"/>
  <c r="Z798" i="38"/>
  <c r="V798" i="38"/>
  <c r="AG795" i="38"/>
  <c r="AC795" i="38"/>
  <c r="AH794" i="38"/>
  <c r="AZ794" i="38" s="1"/>
  <c r="AD794" i="38"/>
  <c r="Z794" i="38"/>
  <c r="V794" i="38"/>
  <c r="AG791" i="38"/>
  <c r="AC791" i="38"/>
  <c r="AH790" i="38"/>
  <c r="AZ790" i="38" s="1"/>
  <c r="AD790" i="38"/>
  <c r="Z790" i="38"/>
  <c r="V790" i="38"/>
  <c r="AG787" i="38"/>
  <c r="AC787" i="38"/>
  <c r="AH786" i="38"/>
  <c r="AZ786" i="38" s="1"/>
  <c r="AD786" i="38"/>
  <c r="Z786" i="38"/>
  <c r="V786" i="38"/>
  <c r="AG783" i="38"/>
  <c r="AA783" i="38"/>
  <c r="V783" i="38"/>
  <c r="B783" i="38"/>
  <c r="Y782" i="38"/>
  <c r="AC782" i="38"/>
  <c r="AG782" i="38"/>
  <c r="AG781" i="38"/>
  <c r="AB781" i="38"/>
  <c r="W781" i="38"/>
  <c r="AE779" i="38"/>
  <c r="Z779" i="38"/>
  <c r="AF778" i="38"/>
  <c r="AU778" i="38" s="1"/>
  <c r="AA778" i="38"/>
  <c r="V778" i="38"/>
  <c r="B778" i="38"/>
  <c r="AF777" i="38"/>
  <c r="AU777" i="38" s="1"/>
  <c r="AA777" i="38"/>
  <c r="BA774" i="38"/>
  <c r="B774" i="38" s="1"/>
  <c r="AJ774" i="38"/>
  <c r="AE774" i="38"/>
  <c r="Z774" i="38"/>
  <c r="X771" i="38"/>
  <c r="AB771" i="38"/>
  <c r="AF771" i="38"/>
  <c r="AU771" i="38" s="1"/>
  <c r="AJ771" i="38"/>
  <c r="BA771" i="38"/>
  <c r="B771" i="38" s="1"/>
  <c r="B769" i="38"/>
  <c r="V769" i="38"/>
  <c r="Z769" i="38"/>
  <c r="AD769" i="38"/>
  <c r="AH769" i="38"/>
  <c r="AZ769" i="38" s="1"/>
  <c r="AG767" i="38"/>
  <c r="AA767" i="38"/>
  <c r="V767" i="38"/>
  <c r="B767" i="38"/>
  <c r="Y766" i="38"/>
  <c r="AC766" i="38"/>
  <c r="AG766" i="38"/>
  <c r="AG765" i="38"/>
  <c r="AB765" i="38"/>
  <c r="W765" i="38"/>
  <c r="AE763" i="38"/>
  <c r="Z763" i="38"/>
  <c r="V762" i="38"/>
  <c r="B762" i="38"/>
  <c r="AF761" i="38"/>
  <c r="AU761" i="38" s="1"/>
  <c r="AA761" i="38"/>
  <c r="BA758" i="38"/>
  <c r="B758" i="38" s="1"/>
  <c r="AJ758" i="38"/>
  <c r="AE758" i="38"/>
  <c r="Z758" i="38"/>
  <c r="X755" i="38"/>
  <c r="AB755" i="38"/>
  <c r="AF755" i="38"/>
  <c r="AU755" i="38" s="1"/>
  <c r="AJ755" i="38"/>
  <c r="BA755" i="38"/>
  <c r="B755" i="38" s="1"/>
  <c r="B753" i="38"/>
  <c r="V753" i="38"/>
  <c r="Z753" i="38"/>
  <c r="AD753" i="38"/>
  <c r="AH753" i="38"/>
  <c r="AZ753" i="38" s="1"/>
  <c r="AG751" i="38"/>
  <c r="AA751" i="38"/>
  <c r="V751" i="38"/>
  <c r="Y750" i="38"/>
  <c r="AC750" i="38"/>
  <c r="AG750" i="38"/>
  <c r="AG749" i="38"/>
  <c r="AB749" i="38"/>
  <c r="W749" i="38"/>
  <c r="AE747" i="38"/>
  <c r="Z747" i="38"/>
  <c r="AF746" i="38"/>
  <c r="AU746" i="38" s="1"/>
  <c r="AA746" i="38"/>
  <c r="V746" i="38"/>
  <c r="B746" i="38"/>
  <c r="AF745" i="38"/>
  <c r="AU745" i="38" s="1"/>
  <c r="AA745" i="38"/>
  <c r="BA742" i="38"/>
  <c r="B742" i="38" s="1"/>
  <c r="AJ742" i="38"/>
  <c r="AE742" i="38"/>
  <c r="Z742" i="38"/>
  <c r="X739" i="38"/>
  <c r="AB739" i="38"/>
  <c r="AF739" i="38"/>
  <c r="AU739" i="38" s="1"/>
  <c r="AJ739" i="38"/>
  <c r="BA739" i="38"/>
  <c r="B739" i="38" s="1"/>
  <c r="B737" i="38"/>
  <c r="V737" i="38"/>
  <c r="Z737" i="38"/>
  <c r="AD737" i="38"/>
  <c r="AH737" i="38"/>
  <c r="AZ737" i="38" s="1"/>
  <c r="BC736" i="38"/>
  <c r="A736" i="38" s="1"/>
  <c r="AG735" i="38"/>
  <c r="AA735" i="38"/>
  <c r="V735" i="38"/>
  <c r="B735" i="38"/>
  <c r="Y734" i="38"/>
  <c r="BC734" i="38" s="1"/>
  <c r="A734" i="38" s="1"/>
  <c r="AC734" i="38"/>
  <c r="AG734" i="38"/>
  <c r="AG733" i="38"/>
  <c r="AB733" i="38"/>
  <c r="W733" i="38"/>
  <c r="AE731" i="38"/>
  <c r="Z731" i="38"/>
  <c r="AF730" i="38"/>
  <c r="AU730" i="38" s="1"/>
  <c r="AA730" i="38"/>
  <c r="V730" i="38"/>
  <c r="B730" i="38"/>
  <c r="AF729" i="38"/>
  <c r="AU729" i="38" s="1"/>
  <c r="AA729" i="38"/>
  <c r="BA726" i="38"/>
  <c r="B726" i="38" s="1"/>
  <c r="AJ726" i="38"/>
  <c r="AE726" i="38"/>
  <c r="Z726" i="38"/>
  <c r="X723" i="38"/>
  <c r="AB723" i="38"/>
  <c r="AF723" i="38"/>
  <c r="AU723" i="38" s="1"/>
  <c r="AJ723" i="38"/>
  <c r="BA723" i="38"/>
  <c r="B723" i="38" s="1"/>
  <c r="B721" i="38"/>
  <c r="V721" i="38"/>
  <c r="Z721" i="38"/>
  <c r="AD721" i="38"/>
  <c r="AH721" i="38"/>
  <c r="AZ721" i="38" s="1"/>
  <c r="AG719" i="38"/>
  <c r="AA719" i="38"/>
  <c r="V719" i="38"/>
  <c r="Y718" i="38"/>
  <c r="AC718" i="38"/>
  <c r="AG718" i="38"/>
  <c r="AI716" i="38"/>
  <c r="AC716" i="38"/>
  <c r="B714" i="38"/>
  <c r="V714" i="38"/>
  <c r="Z714" i="38"/>
  <c r="AD714" i="38"/>
  <c r="AH714" i="38"/>
  <c r="AZ714" i="38" s="1"/>
  <c r="W714" i="38"/>
  <c r="AB714" i="38"/>
  <c r="AG714" i="38"/>
  <c r="AC712" i="38"/>
  <c r="V712" i="38"/>
  <c r="Y711" i="38"/>
  <c r="AC711" i="38"/>
  <c r="AG711" i="38"/>
  <c r="B711" i="38"/>
  <c r="V711" i="38"/>
  <c r="AA711" i="38"/>
  <c r="AF711" i="38"/>
  <c r="AU711" i="38" s="1"/>
  <c r="B710" i="38"/>
  <c r="V710" i="38"/>
  <c r="Z710" i="38"/>
  <c r="AD710" i="38"/>
  <c r="AH710" i="38"/>
  <c r="AZ710" i="38" s="1"/>
  <c r="AA710" i="38"/>
  <c r="AF710" i="38"/>
  <c r="AU710" i="38" s="1"/>
  <c r="AH708" i="38"/>
  <c r="AZ708" i="38" s="1"/>
  <c r="AA708" i="38"/>
  <c r="AF706" i="38"/>
  <c r="AU706" i="38" s="1"/>
  <c r="AE700" i="38"/>
  <c r="B698" i="38"/>
  <c r="V698" i="38"/>
  <c r="Z698" i="38"/>
  <c r="AD698" i="38"/>
  <c r="AH698" i="38"/>
  <c r="AZ698" i="38" s="1"/>
  <c r="Y698" i="38"/>
  <c r="AE698" i="38"/>
  <c r="AJ698" i="38"/>
  <c r="W698" i="38"/>
  <c r="AB698" i="38"/>
  <c r="AG698" i="38"/>
  <c r="W692" i="38"/>
  <c r="Y687" i="38"/>
  <c r="AC687" i="38"/>
  <c r="AG687" i="38"/>
  <c r="B687" i="38"/>
  <c r="V687" i="38"/>
  <c r="AA687" i="38"/>
  <c r="AF687" i="38"/>
  <c r="AU687" i="38" s="1"/>
  <c r="X687" i="38"/>
  <c r="AD687" i="38"/>
  <c r="AI687" i="38"/>
  <c r="Y679" i="38"/>
  <c r="AC679" i="38"/>
  <c r="AG679" i="38"/>
  <c r="X679" i="38"/>
  <c r="AD679" i="38"/>
  <c r="AI679" i="38"/>
  <c r="B679" i="38"/>
  <c r="V679" i="38"/>
  <c r="AA679" i="38"/>
  <c r="AF679" i="38"/>
  <c r="AU679" i="38" s="1"/>
  <c r="AE676" i="38"/>
  <c r="B674" i="38"/>
  <c r="V674" i="38"/>
  <c r="Z674" i="38"/>
  <c r="AD674" i="38"/>
  <c r="AH674" i="38"/>
  <c r="AZ674" i="38" s="1"/>
  <c r="W674" i="38"/>
  <c r="AB674" i="38"/>
  <c r="AG674" i="38"/>
  <c r="Y674" i="38"/>
  <c r="AE674" i="38"/>
  <c r="AJ674" i="38"/>
  <c r="W671" i="38"/>
  <c r="X668" i="38"/>
  <c r="AB668" i="38"/>
  <c r="AF668" i="38"/>
  <c r="AU668" i="38" s="1"/>
  <c r="AJ668" i="38"/>
  <c r="BA668" i="38"/>
  <c r="Y668" i="38"/>
  <c r="AD668" i="38"/>
  <c r="AI668" i="38"/>
  <c r="B668" i="38"/>
  <c r="V668" i="38"/>
  <c r="AA668" i="38"/>
  <c r="AG668" i="38"/>
  <c r="AF666" i="38"/>
  <c r="AU666" i="38" s="1"/>
  <c r="X658" i="38"/>
  <c r="AE655" i="38"/>
  <c r="AH652" i="38"/>
  <c r="AZ652" i="38" s="1"/>
  <c r="W652" i="38"/>
  <c r="BA650" i="38"/>
  <c r="B650" i="38" s="1"/>
  <c r="AC650" i="38"/>
  <c r="BC649" i="38"/>
  <c r="A649" i="38" s="1"/>
  <c r="AE647" i="38"/>
  <c r="AF643" i="38"/>
  <c r="AU643" i="38" s="1"/>
  <c r="AI640" i="38"/>
  <c r="AJ635" i="38"/>
  <c r="W632" i="38"/>
  <c r="X624" i="38"/>
  <c r="AB624" i="38"/>
  <c r="AF624" i="38"/>
  <c r="AU624" i="38" s="1"/>
  <c r="AJ624" i="38"/>
  <c r="BA624" i="38"/>
  <c r="B624" i="38" s="1"/>
  <c r="Y624" i="38"/>
  <c r="AC624" i="38"/>
  <c r="AG624" i="38"/>
  <c r="Z624" i="38"/>
  <c r="AH624" i="38"/>
  <c r="AZ624" i="38" s="1"/>
  <c r="V624" i="38"/>
  <c r="AD624" i="38"/>
  <c r="Y619" i="38"/>
  <c r="AC619" i="38"/>
  <c r="AG619" i="38"/>
  <c r="B619" i="38"/>
  <c r="V619" i="38"/>
  <c r="Z619" i="38"/>
  <c r="AD619" i="38"/>
  <c r="AH619" i="38"/>
  <c r="AZ619" i="38" s="1"/>
  <c r="W619" i="38"/>
  <c r="AE619" i="38"/>
  <c r="AA619" i="38"/>
  <c r="AI619" i="38"/>
  <c r="BA619" i="38"/>
  <c r="AE616" i="38"/>
  <c r="BC613" i="38"/>
  <c r="A613" i="38" s="1"/>
  <c r="AF611" i="38"/>
  <c r="AU611" i="38" s="1"/>
  <c r="AI608" i="38"/>
  <c r="AJ603" i="38"/>
  <c r="X592" i="38"/>
  <c r="AB592" i="38"/>
  <c r="AF592" i="38"/>
  <c r="AU592" i="38" s="1"/>
  <c r="AJ592" i="38"/>
  <c r="BA592" i="38"/>
  <c r="B592" i="38" s="1"/>
  <c r="Y592" i="38"/>
  <c r="AC592" i="38"/>
  <c r="AG592" i="38"/>
  <c r="Z592" i="38"/>
  <c r="AH592" i="38"/>
  <c r="AZ592" i="38" s="1"/>
  <c r="V592" i="38"/>
  <c r="AD592" i="38"/>
  <c r="Y587" i="38"/>
  <c r="AC587" i="38"/>
  <c r="AG587" i="38"/>
  <c r="V587" i="38"/>
  <c r="Z587" i="38"/>
  <c r="AD587" i="38"/>
  <c r="AH587" i="38"/>
  <c r="AZ587" i="38" s="1"/>
  <c r="W587" i="38"/>
  <c r="AE587" i="38"/>
  <c r="AA587" i="38"/>
  <c r="AI587" i="38"/>
  <c r="BA587" i="38"/>
  <c r="B587" i="38" s="1"/>
  <c r="AE584" i="38"/>
  <c r="AF579" i="38"/>
  <c r="AU579" i="38" s="1"/>
  <c r="AI576" i="38"/>
  <c r="AJ571" i="38"/>
  <c r="W568" i="38"/>
  <c r="X560" i="38"/>
  <c r="AB560" i="38"/>
  <c r="AF560" i="38"/>
  <c r="AU560" i="38" s="1"/>
  <c r="AJ560" i="38"/>
  <c r="BA560" i="38"/>
  <c r="B560" i="38" s="1"/>
  <c r="Y560" i="38"/>
  <c r="AC560" i="38"/>
  <c r="AG560" i="38"/>
  <c r="Z560" i="38"/>
  <c r="AH560" i="38"/>
  <c r="AZ560" i="38" s="1"/>
  <c r="V560" i="38"/>
  <c r="AD560" i="38"/>
  <c r="Y555" i="38"/>
  <c r="AC555" i="38"/>
  <c r="AG555" i="38"/>
  <c r="V555" i="38"/>
  <c r="Z555" i="38"/>
  <c r="AD555" i="38"/>
  <c r="AH555" i="38"/>
  <c r="AZ555" i="38" s="1"/>
  <c r="W555" i="38"/>
  <c r="AE555" i="38"/>
  <c r="AA555" i="38"/>
  <c r="AI555" i="38"/>
  <c r="BA555" i="38"/>
  <c r="B555" i="38" s="1"/>
  <c r="AE552" i="38"/>
  <c r="BC549" i="38"/>
  <c r="A549" i="38" s="1"/>
  <c r="AF547" i="38"/>
  <c r="AU547" i="38" s="1"/>
  <c r="AI544" i="38"/>
  <c r="AJ539" i="38"/>
  <c r="X528" i="38"/>
  <c r="AB528" i="38"/>
  <c r="AF528" i="38"/>
  <c r="AU528" i="38" s="1"/>
  <c r="AJ528" i="38"/>
  <c r="BA528" i="38"/>
  <c r="B528" i="38" s="1"/>
  <c r="Y528" i="38"/>
  <c r="AC528" i="38"/>
  <c r="AG528" i="38"/>
  <c r="Z528" i="38"/>
  <c r="AH528" i="38"/>
  <c r="AZ528" i="38" s="1"/>
  <c r="V528" i="38"/>
  <c r="AD528" i="38"/>
  <c r="Y523" i="38"/>
  <c r="AC523" i="38"/>
  <c r="AG523" i="38"/>
  <c r="B523" i="38"/>
  <c r="V523" i="38"/>
  <c r="Z523" i="38"/>
  <c r="AD523" i="38"/>
  <c r="AH523" i="38"/>
  <c r="AZ523" i="38" s="1"/>
  <c r="W523" i="38"/>
  <c r="AE523" i="38"/>
  <c r="AA523" i="38"/>
  <c r="AI523" i="38"/>
  <c r="BA523" i="38"/>
  <c r="BC521" i="38"/>
  <c r="A521" i="38" s="1"/>
  <c r="AE520" i="38"/>
  <c r="AF515" i="38"/>
  <c r="AU515" i="38" s="1"/>
  <c r="AI512" i="38"/>
  <c r="AI508" i="38"/>
  <c r="X504" i="38"/>
  <c r="AB504" i="38"/>
  <c r="AF504" i="38"/>
  <c r="AU504" i="38" s="1"/>
  <c r="AJ504" i="38"/>
  <c r="BA504" i="38"/>
  <c r="B504" i="38" s="1"/>
  <c r="Y504" i="38"/>
  <c r="AC504" i="38"/>
  <c r="AG504" i="38"/>
  <c r="Z504" i="38"/>
  <c r="AH504" i="38"/>
  <c r="AZ504" i="38" s="1"/>
  <c r="V504" i="38"/>
  <c r="AD504" i="38"/>
  <c r="X500" i="38"/>
  <c r="AB500" i="38"/>
  <c r="AF500" i="38"/>
  <c r="AU500" i="38" s="1"/>
  <c r="AJ500" i="38"/>
  <c r="BA500" i="38"/>
  <c r="Y500" i="38"/>
  <c r="AC500" i="38"/>
  <c r="AG500" i="38"/>
  <c r="B500" i="38"/>
  <c r="V500" i="38"/>
  <c r="AD500" i="38"/>
  <c r="Z500" i="38"/>
  <c r="AH500" i="38"/>
  <c r="AZ500" i="38" s="1"/>
  <c r="X490" i="38"/>
  <c r="AB490" i="38"/>
  <c r="AF490" i="38"/>
  <c r="AU490" i="38" s="1"/>
  <c r="AJ490" i="38"/>
  <c r="BA490" i="38"/>
  <c r="Z490" i="38"/>
  <c r="AE490" i="38"/>
  <c r="B490" i="38"/>
  <c r="V490" i="38"/>
  <c r="AA490" i="38"/>
  <c r="AG490" i="38"/>
  <c r="AC490" i="38"/>
  <c r="W490" i="38"/>
  <c r="AH490" i="38"/>
  <c r="AZ490" i="38" s="1"/>
  <c r="X486" i="38"/>
  <c r="AB486" i="38"/>
  <c r="AF486" i="38"/>
  <c r="AU486" i="38" s="1"/>
  <c r="AJ486" i="38"/>
  <c r="BA486" i="38"/>
  <c r="B486" i="38" s="1"/>
  <c r="Y486" i="38"/>
  <c r="AD486" i="38"/>
  <c r="AI486" i="38"/>
  <c r="Z486" i="38"/>
  <c r="AE486" i="38"/>
  <c r="AA486" i="38"/>
  <c r="V486" i="38"/>
  <c r="AG486" i="38"/>
  <c r="V468" i="38"/>
  <c r="Z468" i="38"/>
  <c r="AD468" i="38"/>
  <c r="AH468" i="38"/>
  <c r="AZ468" i="38" s="1"/>
  <c r="Y468" i="38"/>
  <c r="AE468" i="38"/>
  <c r="AJ468" i="38"/>
  <c r="AA468" i="38"/>
  <c r="AF468" i="38"/>
  <c r="AU468" i="38" s="1"/>
  <c r="W468" i="38"/>
  <c r="AB468" i="38"/>
  <c r="AG468" i="38"/>
  <c r="AI468" i="38"/>
  <c r="X468" i="38"/>
  <c r="BA468" i="38"/>
  <c r="B468" i="38" s="1"/>
  <c r="Y465" i="38"/>
  <c r="AC465" i="38"/>
  <c r="AG465" i="38"/>
  <c r="X465" i="38"/>
  <c r="AD465" i="38"/>
  <c r="AI465" i="38"/>
  <c r="Z465" i="38"/>
  <c r="AE465" i="38"/>
  <c r="AJ465" i="38"/>
  <c r="BA465" i="38"/>
  <c r="B465" i="38" s="1"/>
  <c r="V465" i="38"/>
  <c r="AA465" i="38"/>
  <c r="AF465" i="38"/>
  <c r="AU465" i="38" s="1"/>
  <c r="AH465" i="38"/>
  <c r="AZ465" i="38" s="1"/>
  <c r="W465" i="38"/>
  <c r="Y715" i="38"/>
  <c r="AC715" i="38"/>
  <c r="AG715" i="38"/>
  <c r="BA707" i="38"/>
  <c r="B707" i="38" s="1"/>
  <c r="AJ707" i="38"/>
  <c r="AE707" i="38"/>
  <c r="X704" i="38"/>
  <c r="AB704" i="38"/>
  <c r="AF704" i="38"/>
  <c r="AU704" i="38" s="1"/>
  <c r="AJ704" i="38"/>
  <c r="BA704" i="38"/>
  <c r="B704" i="38" s="1"/>
  <c r="B702" i="38"/>
  <c r="V702" i="38"/>
  <c r="Z702" i="38"/>
  <c r="AD702" i="38"/>
  <c r="AH702" i="38"/>
  <c r="AZ702" i="38" s="1"/>
  <c r="BC701" i="38"/>
  <c r="A701" i="38" s="1"/>
  <c r="Y699" i="38"/>
  <c r="AC699" i="38"/>
  <c r="AG699" i="38"/>
  <c r="X688" i="38"/>
  <c r="AB688" i="38"/>
  <c r="AF688" i="38"/>
  <c r="AU688" i="38" s="1"/>
  <c r="AJ688" i="38"/>
  <c r="BA688" i="38"/>
  <c r="B688" i="38" s="1"/>
  <c r="B686" i="38"/>
  <c r="V686" i="38"/>
  <c r="Z686" i="38"/>
  <c r="AD686" i="38"/>
  <c r="AH686" i="38"/>
  <c r="AZ686" i="38" s="1"/>
  <c r="Y683" i="38"/>
  <c r="AC683" i="38"/>
  <c r="AG683" i="38"/>
  <c r="X672" i="38"/>
  <c r="AB672" i="38"/>
  <c r="AF672" i="38"/>
  <c r="AU672" i="38" s="1"/>
  <c r="AJ672" i="38"/>
  <c r="BA672" i="38"/>
  <c r="B672" i="38" s="1"/>
  <c r="B670" i="38"/>
  <c r="V670" i="38"/>
  <c r="Z670" i="38"/>
  <c r="AD670" i="38"/>
  <c r="AH670" i="38"/>
  <c r="AZ670" i="38" s="1"/>
  <c r="Y667" i="38"/>
  <c r="AC667" i="38"/>
  <c r="AG667" i="38"/>
  <c r="X656" i="38"/>
  <c r="AB656" i="38"/>
  <c r="AF656" i="38"/>
  <c r="AU656" i="38" s="1"/>
  <c r="AJ656" i="38"/>
  <c r="BA656" i="38"/>
  <c r="B656" i="38" s="1"/>
  <c r="B654" i="38"/>
  <c r="V654" i="38"/>
  <c r="Z654" i="38"/>
  <c r="AD654" i="38"/>
  <c r="AH654" i="38"/>
  <c r="AZ654" i="38" s="1"/>
  <c r="BC653" i="38"/>
  <c r="A653" i="38" s="1"/>
  <c r="Y651" i="38"/>
  <c r="AC651" i="38"/>
  <c r="AG651" i="38"/>
  <c r="X644" i="38"/>
  <c r="AB644" i="38"/>
  <c r="AF644" i="38"/>
  <c r="AU644" i="38" s="1"/>
  <c r="AJ644" i="38"/>
  <c r="BA644" i="38"/>
  <c r="B644" i="38" s="1"/>
  <c r="Y644" i="38"/>
  <c r="B642" i="38"/>
  <c r="Y631" i="38"/>
  <c r="AC631" i="38"/>
  <c r="AG631" i="38"/>
  <c r="B631" i="38"/>
  <c r="V631" i="38"/>
  <c r="Z631" i="38"/>
  <c r="AD631" i="38"/>
  <c r="AH631" i="38"/>
  <c r="AZ631" i="38" s="1"/>
  <c r="X628" i="38"/>
  <c r="AB628" i="38"/>
  <c r="AF628" i="38"/>
  <c r="AU628" i="38" s="1"/>
  <c r="AJ628" i="38"/>
  <c r="BA628" i="38"/>
  <c r="B628" i="38" s="1"/>
  <c r="Y628" i="38"/>
  <c r="AC628" i="38"/>
  <c r="AG628" i="38"/>
  <c r="B626" i="38"/>
  <c r="Y615" i="38"/>
  <c r="AC615" i="38"/>
  <c r="AG615" i="38"/>
  <c r="B615" i="38"/>
  <c r="V615" i="38"/>
  <c r="Z615" i="38"/>
  <c r="AD615" i="38"/>
  <c r="AH615" i="38"/>
  <c r="AZ615" i="38" s="1"/>
  <c r="X612" i="38"/>
  <c r="AB612" i="38"/>
  <c r="AF612" i="38"/>
  <c r="AU612" i="38" s="1"/>
  <c r="AJ612" i="38"/>
  <c r="BA612" i="38"/>
  <c r="B612" i="38" s="1"/>
  <c r="Y612" i="38"/>
  <c r="AC612" i="38"/>
  <c r="AG612" i="38"/>
  <c r="B610" i="38"/>
  <c r="BC609" i="38"/>
  <c r="A609" i="38" s="1"/>
  <c r="Y599" i="38"/>
  <c r="AC599" i="38"/>
  <c r="AG599" i="38"/>
  <c r="B599" i="38"/>
  <c r="V599" i="38"/>
  <c r="Z599" i="38"/>
  <c r="AD599" i="38"/>
  <c r="AH599" i="38"/>
  <c r="AZ599" i="38" s="1"/>
  <c r="X596" i="38"/>
  <c r="AB596" i="38"/>
  <c r="AF596" i="38"/>
  <c r="AU596" i="38" s="1"/>
  <c r="AJ596" i="38"/>
  <c r="BA596" i="38"/>
  <c r="B596" i="38" s="1"/>
  <c r="Y596" i="38"/>
  <c r="AC596" i="38"/>
  <c r="AG596" i="38"/>
  <c r="B594" i="38"/>
  <c r="Y583" i="38"/>
  <c r="AC583" i="38"/>
  <c r="AG583" i="38"/>
  <c r="B583" i="38"/>
  <c r="V583" i="38"/>
  <c r="Z583" i="38"/>
  <c r="AD583" i="38"/>
  <c r="AH583" i="38"/>
  <c r="AZ583" i="38" s="1"/>
  <c r="X580" i="38"/>
  <c r="AB580" i="38"/>
  <c r="AF580" i="38"/>
  <c r="AU580" i="38" s="1"/>
  <c r="AJ580" i="38"/>
  <c r="BA580" i="38"/>
  <c r="B580" i="38" s="1"/>
  <c r="Y580" i="38"/>
  <c r="AC580" i="38"/>
  <c r="AG580" i="38"/>
  <c r="B578" i="38"/>
  <c r="BC577" i="38"/>
  <c r="A577" i="38" s="1"/>
  <c r="Y567" i="38"/>
  <c r="AC567" i="38"/>
  <c r="AG567" i="38"/>
  <c r="B567" i="38"/>
  <c r="V567" i="38"/>
  <c r="Z567" i="38"/>
  <c r="AD567" i="38"/>
  <c r="AH567" i="38"/>
  <c r="AZ567" i="38" s="1"/>
  <c r="X564" i="38"/>
  <c r="AB564" i="38"/>
  <c r="AF564" i="38"/>
  <c r="AU564" i="38" s="1"/>
  <c r="AJ564" i="38"/>
  <c r="BA564" i="38"/>
  <c r="B564" i="38" s="1"/>
  <c r="Y564" i="38"/>
  <c r="AC564" i="38"/>
  <c r="AG564" i="38"/>
  <c r="B562" i="38"/>
  <c r="Y551" i="38"/>
  <c r="AC551" i="38"/>
  <c r="AG551" i="38"/>
  <c r="B551" i="38"/>
  <c r="V551" i="38"/>
  <c r="Z551" i="38"/>
  <c r="AD551" i="38"/>
  <c r="AH551" i="38"/>
  <c r="AZ551" i="38" s="1"/>
  <c r="X548" i="38"/>
  <c r="AB548" i="38"/>
  <c r="AF548" i="38"/>
  <c r="AU548" i="38" s="1"/>
  <c r="AJ548" i="38"/>
  <c r="BA548" i="38"/>
  <c r="B548" i="38" s="1"/>
  <c r="Y548" i="38"/>
  <c r="AC548" i="38"/>
  <c r="AG548" i="38"/>
  <c r="B546" i="38"/>
  <c r="BC545" i="38"/>
  <c r="A545" i="38" s="1"/>
  <c r="Y535" i="38"/>
  <c r="AC535" i="38"/>
  <c r="AG535" i="38"/>
  <c r="B535" i="38"/>
  <c r="V535" i="38"/>
  <c r="Z535" i="38"/>
  <c r="AD535" i="38"/>
  <c r="AH535" i="38"/>
  <c r="AZ535" i="38" s="1"/>
  <c r="X532" i="38"/>
  <c r="AB532" i="38"/>
  <c r="AF532" i="38"/>
  <c r="AU532" i="38" s="1"/>
  <c r="AJ532" i="38"/>
  <c r="BA532" i="38"/>
  <c r="B532" i="38" s="1"/>
  <c r="Y532" i="38"/>
  <c r="AC532" i="38"/>
  <c r="AG532" i="38"/>
  <c r="B530" i="38"/>
  <c r="Y519" i="38"/>
  <c r="AC519" i="38"/>
  <c r="AG519" i="38"/>
  <c r="B519" i="38"/>
  <c r="V519" i="38"/>
  <c r="Z519" i="38"/>
  <c r="AD519" i="38"/>
  <c r="AH519" i="38"/>
  <c r="AZ519" i="38" s="1"/>
  <c r="X516" i="38"/>
  <c r="AB516" i="38"/>
  <c r="AF516" i="38"/>
  <c r="AU516" i="38" s="1"/>
  <c r="AJ516" i="38"/>
  <c r="BA516" i="38"/>
  <c r="B516" i="38" s="1"/>
  <c r="Y516" i="38"/>
  <c r="AC516" i="38"/>
  <c r="AG516" i="38"/>
  <c r="B514" i="38"/>
  <c r="BC513" i="38"/>
  <c r="A513" i="38" s="1"/>
  <c r="Y507" i="38"/>
  <c r="AC507" i="38"/>
  <c r="AG507" i="38"/>
  <c r="B507" i="38"/>
  <c r="V507" i="38"/>
  <c r="Z507" i="38"/>
  <c r="AD507" i="38"/>
  <c r="AH507" i="38"/>
  <c r="AZ507" i="38" s="1"/>
  <c r="Y499" i="38"/>
  <c r="AC499" i="38"/>
  <c r="AG499" i="38"/>
  <c r="B499" i="38"/>
  <c r="V499" i="38"/>
  <c r="Z499" i="38"/>
  <c r="AD499" i="38"/>
  <c r="AH499" i="38"/>
  <c r="AZ499" i="38" s="1"/>
  <c r="Y485" i="38"/>
  <c r="AC485" i="38"/>
  <c r="AG485" i="38"/>
  <c r="Z485" i="38"/>
  <c r="AE485" i="38"/>
  <c r="AJ485" i="38"/>
  <c r="BA485" i="38"/>
  <c r="B485" i="38"/>
  <c r="V485" i="38"/>
  <c r="AA485" i="38"/>
  <c r="AF485" i="38"/>
  <c r="AU485" i="38" s="1"/>
  <c r="B484" i="38"/>
  <c r="V484" i="38"/>
  <c r="Z484" i="38"/>
  <c r="AD484" i="38"/>
  <c r="AH484" i="38"/>
  <c r="AZ484" i="38" s="1"/>
  <c r="Y484" i="38"/>
  <c r="AE484" i="38"/>
  <c r="AJ484" i="38"/>
  <c r="AA484" i="38"/>
  <c r="AF484" i="38"/>
  <c r="AU484" i="38" s="1"/>
  <c r="X470" i="38"/>
  <c r="AB470" i="38"/>
  <c r="AF470" i="38"/>
  <c r="AU470" i="38" s="1"/>
  <c r="AJ470" i="38"/>
  <c r="BA470" i="38"/>
  <c r="Y470" i="38"/>
  <c r="AD470" i="38"/>
  <c r="AI470" i="38"/>
  <c r="Z470" i="38"/>
  <c r="AE470" i="38"/>
  <c r="B470" i="38"/>
  <c r="V470" i="38"/>
  <c r="AA470" i="38"/>
  <c r="AG470" i="38"/>
  <c r="Y445" i="38"/>
  <c r="AC445" i="38"/>
  <c r="AG445" i="38"/>
  <c r="V445" i="38"/>
  <c r="Z445" i="38"/>
  <c r="AD445" i="38"/>
  <c r="AH445" i="38"/>
  <c r="AZ445" i="38" s="1"/>
  <c r="AA445" i="38"/>
  <c r="AI445" i="38"/>
  <c r="BA445" i="38"/>
  <c r="B445" i="38" s="1"/>
  <c r="AB445" i="38"/>
  <c r="AJ445" i="38"/>
  <c r="W445" i="38"/>
  <c r="AE445" i="38"/>
  <c r="W470" i="38"/>
  <c r="BC467" i="38"/>
  <c r="A467" i="38" s="1"/>
  <c r="X454" i="38"/>
  <c r="AB454" i="38"/>
  <c r="AF454" i="38"/>
  <c r="AU454" i="38" s="1"/>
  <c r="AJ454" i="38"/>
  <c r="BA454" i="38"/>
  <c r="B454" i="38" s="1"/>
  <c r="Y454" i="38"/>
  <c r="AD454" i="38"/>
  <c r="AI454" i="38"/>
  <c r="Z454" i="38"/>
  <c r="AE454" i="38"/>
  <c r="V454" i="38"/>
  <c r="AA454" i="38"/>
  <c r="AG454" i="38"/>
  <c r="X445" i="38"/>
  <c r="Y361" i="38"/>
  <c r="AC361" i="38"/>
  <c r="AG361" i="38"/>
  <c r="V361" i="38"/>
  <c r="Z361" i="38"/>
  <c r="AD361" i="38"/>
  <c r="AH361" i="38"/>
  <c r="AZ361" i="38" s="1"/>
  <c r="AA361" i="38"/>
  <c r="AI361" i="38"/>
  <c r="BA361" i="38"/>
  <c r="B361" i="38" s="1"/>
  <c r="AB361" i="38"/>
  <c r="AJ361" i="38"/>
  <c r="W361" i="38"/>
  <c r="AE361" i="38"/>
  <c r="X361" i="38"/>
  <c r="Y329" i="38"/>
  <c r="AC329" i="38"/>
  <c r="AG329" i="38"/>
  <c r="V329" i="38"/>
  <c r="Z329" i="38"/>
  <c r="AD329" i="38"/>
  <c r="AH329" i="38"/>
  <c r="AZ329" i="38" s="1"/>
  <c r="AA329" i="38"/>
  <c r="AI329" i="38"/>
  <c r="BA329" i="38"/>
  <c r="B329" i="38" s="1"/>
  <c r="AB329" i="38"/>
  <c r="AJ329" i="38"/>
  <c r="W329" i="38"/>
  <c r="AE329" i="38"/>
  <c r="X329" i="38"/>
  <c r="Y707" i="38"/>
  <c r="AC707" i="38"/>
  <c r="AG707" i="38"/>
  <c r="AE704" i="38"/>
  <c r="Z704" i="38"/>
  <c r="AF702" i="38"/>
  <c r="AU702" i="38" s="1"/>
  <c r="AA702" i="38"/>
  <c r="BA699" i="38"/>
  <c r="B699" i="38" s="1"/>
  <c r="AJ699" i="38"/>
  <c r="AE699" i="38"/>
  <c r="Z699" i="38"/>
  <c r="X696" i="38"/>
  <c r="AB696" i="38"/>
  <c r="AF696" i="38"/>
  <c r="AU696" i="38" s="1"/>
  <c r="AJ696" i="38"/>
  <c r="BA696" i="38"/>
  <c r="B696" i="38" s="1"/>
  <c r="B694" i="38"/>
  <c r="V694" i="38"/>
  <c r="Z694" i="38"/>
  <c r="AD694" i="38"/>
  <c r="AH694" i="38"/>
  <c r="AZ694" i="38" s="1"/>
  <c r="Y691" i="38"/>
  <c r="AC691" i="38"/>
  <c r="AG691" i="38"/>
  <c r="AE688" i="38"/>
  <c r="Z688" i="38"/>
  <c r="AF686" i="38"/>
  <c r="AU686" i="38" s="1"/>
  <c r="AA686" i="38"/>
  <c r="BA683" i="38"/>
  <c r="B683" i="38" s="1"/>
  <c r="AJ683" i="38"/>
  <c r="AE683" i="38"/>
  <c r="Z683" i="38"/>
  <c r="X680" i="38"/>
  <c r="AB680" i="38"/>
  <c r="AF680" i="38"/>
  <c r="AU680" i="38" s="1"/>
  <c r="AJ680" i="38"/>
  <c r="BA680" i="38"/>
  <c r="B680" i="38" s="1"/>
  <c r="B678" i="38"/>
  <c r="V678" i="38"/>
  <c r="Z678" i="38"/>
  <c r="AD678" i="38"/>
  <c r="AH678" i="38"/>
  <c r="AZ678" i="38" s="1"/>
  <c r="BC677" i="38"/>
  <c r="A677" i="38" s="1"/>
  <c r="Y675" i="38"/>
  <c r="AC675" i="38"/>
  <c r="AG675" i="38"/>
  <c r="AE672" i="38"/>
  <c r="Z672" i="38"/>
  <c r="AF670" i="38"/>
  <c r="AU670" i="38" s="1"/>
  <c r="AA670" i="38"/>
  <c r="BA667" i="38"/>
  <c r="B667" i="38" s="1"/>
  <c r="AJ667" i="38"/>
  <c r="AE667" i="38"/>
  <c r="Z667" i="38"/>
  <c r="X664" i="38"/>
  <c r="AB664" i="38"/>
  <c r="AF664" i="38"/>
  <c r="AU664" i="38" s="1"/>
  <c r="AJ664" i="38"/>
  <c r="BA664" i="38"/>
  <c r="B664" i="38" s="1"/>
  <c r="B662" i="38"/>
  <c r="V662" i="38"/>
  <c r="Z662" i="38"/>
  <c r="AD662" i="38"/>
  <c r="AH662" i="38"/>
  <c r="AZ662" i="38" s="1"/>
  <c r="Y659" i="38"/>
  <c r="AC659" i="38"/>
  <c r="AG659" i="38"/>
  <c r="AE656" i="38"/>
  <c r="Z656" i="38"/>
  <c r="AF654" i="38"/>
  <c r="AU654" i="38" s="1"/>
  <c r="AA654" i="38"/>
  <c r="BA651" i="38"/>
  <c r="B651" i="38" s="1"/>
  <c r="AJ651" i="38"/>
  <c r="AE651" i="38"/>
  <c r="Z651" i="38"/>
  <c r="X648" i="38"/>
  <c r="AB648" i="38"/>
  <c r="AF648" i="38"/>
  <c r="AU648" i="38" s="1"/>
  <c r="AJ648" i="38"/>
  <c r="BA648" i="38"/>
  <c r="B648" i="38" s="1"/>
  <c r="B646" i="38"/>
  <c r="V646" i="38"/>
  <c r="Z646" i="38"/>
  <c r="AD646" i="38"/>
  <c r="AH646" i="38"/>
  <c r="AZ646" i="38" s="1"/>
  <c r="BC645" i="38"/>
  <c r="A645" i="38" s="1"/>
  <c r="AG644" i="38"/>
  <c r="AA644" i="38"/>
  <c r="Y639" i="38"/>
  <c r="AC639" i="38"/>
  <c r="AG639" i="38"/>
  <c r="B639" i="38"/>
  <c r="V639" i="38"/>
  <c r="Z639" i="38"/>
  <c r="AD639" i="38"/>
  <c r="AH639" i="38"/>
  <c r="AZ639" i="38" s="1"/>
  <c r="X636" i="38"/>
  <c r="AB636" i="38"/>
  <c r="AF636" i="38"/>
  <c r="AU636" i="38" s="1"/>
  <c r="AJ636" i="38"/>
  <c r="BA636" i="38"/>
  <c r="B636" i="38" s="1"/>
  <c r="Y636" i="38"/>
  <c r="AC636" i="38"/>
  <c r="AG636" i="38"/>
  <c r="B634" i="38"/>
  <c r="AJ631" i="38"/>
  <c r="AB631" i="38"/>
  <c r="AI628" i="38"/>
  <c r="AA628" i="38"/>
  <c r="Y623" i="38"/>
  <c r="AC623" i="38"/>
  <c r="AG623" i="38"/>
  <c r="B623" i="38"/>
  <c r="V623" i="38"/>
  <c r="Z623" i="38"/>
  <c r="AD623" i="38"/>
  <c r="AH623" i="38"/>
  <c r="AZ623" i="38" s="1"/>
  <c r="X620" i="38"/>
  <c r="AB620" i="38"/>
  <c r="AF620" i="38"/>
  <c r="AU620" i="38" s="1"/>
  <c r="AJ620" i="38"/>
  <c r="BA620" i="38"/>
  <c r="B620" i="38" s="1"/>
  <c r="Y620" i="38"/>
  <c r="AC620" i="38"/>
  <c r="AG620" i="38"/>
  <c r="B618" i="38"/>
  <c r="AJ615" i="38"/>
  <c r="AB615" i="38"/>
  <c r="AI612" i="38"/>
  <c r="AA612" i="38"/>
  <c r="Y607" i="38"/>
  <c r="AC607" i="38"/>
  <c r="AG607" i="38"/>
  <c r="B607" i="38"/>
  <c r="V607" i="38"/>
  <c r="Z607" i="38"/>
  <c r="AD607" i="38"/>
  <c r="AH607" i="38"/>
  <c r="AZ607" i="38" s="1"/>
  <c r="X604" i="38"/>
  <c r="AB604" i="38"/>
  <c r="AF604" i="38"/>
  <c r="AU604" i="38" s="1"/>
  <c r="AJ604" i="38"/>
  <c r="BA604" i="38"/>
  <c r="B604" i="38" s="1"/>
  <c r="Y604" i="38"/>
  <c r="AC604" i="38"/>
  <c r="AG604" i="38"/>
  <c r="B602" i="38"/>
  <c r="BC601" i="38"/>
  <c r="A601" i="38" s="1"/>
  <c r="AJ599" i="38"/>
  <c r="AB599" i="38"/>
  <c r="AI596" i="38"/>
  <c r="AA596" i="38"/>
  <c r="Y591" i="38"/>
  <c r="AC591" i="38"/>
  <c r="AG591" i="38"/>
  <c r="B591" i="38"/>
  <c r="V591" i="38"/>
  <c r="Z591" i="38"/>
  <c r="AD591" i="38"/>
  <c r="AH591" i="38"/>
  <c r="AZ591" i="38" s="1"/>
  <c r="X588" i="38"/>
  <c r="AB588" i="38"/>
  <c r="AF588" i="38"/>
  <c r="AU588" i="38" s="1"/>
  <c r="AJ588" i="38"/>
  <c r="BA588" i="38"/>
  <c r="B588" i="38" s="1"/>
  <c r="Y588" i="38"/>
  <c r="AC588" i="38"/>
  <c r="AG588" i="38"/>
  <c r="B586" i="38"/>
  <c r="AJ583" i="38"/>
  <c r="AB583" i="38"/>
  <c r="AI580" i="38"/>
  <c r="AA580" i="38"/>
  <c r="Y575" i="38"/>
  <c r="AC575" i="38"/>
  <c r="AG575" i="38"/>
  <c r="B575" i="38"/>
  <c r="V575" i="38"/>
  <c r="Z575" i="38"/>
  <c r="AD575" i="38"/>
  <c r="AH575" i="38"/>
  <c r="AZ575" i="38" s="1"/>
  <c r="X572" i="38"/>
  <c r="AB572" i="38"/>
  <c r="AF572" i="38"/>
  <c r="AU572" i="38" s="1"/>
  <c r="AJ572" i="38"/>
  <c r="BA572" i="38"/>
  <c r="B572" i="38" s="1"/>
  <c r="Y572" i="38"/>
  <c r="AC572" i="38"/>
  <c r="AG572" i="38"/>
  <c r="B570" i="38"/>
  <c r="BC569" i="38"/>
  <c r="A569" i="38" s="1"/>
  <c r="AJ567" i="38"/>
  <c r="AB567" i="38"/>
  <c r="AI564" i="38"/>
  <c r="AA564" i="38"/>
  <c r="Y559" i="38"/>
  <c r="AC559" i="38"/>
  <c r="AG559" i="38"/>
  <c r="B559" i="38"/>
  <c r="V559" i="38"/>
  <c r="Z559" i="38"/>
  <c r="AD559" i="38"/>
  <c r="AH559" i="38"/>
  <c r="AZ559" i="38" s="1"/>
  <c r="X556" i="38"/>
  <c r="AB556" i="38"/>
  <c r="AF556" i="38"/>
  <c r="AU556" i="38" s="1"/>
  <c r="AJ556" i="38"/>
  <c r="BA556" i="38"/>
  <c r="B556" i="38" s="1"/>
  <c r="Y556" i="38"/>
  <c r="AC556" i="38"/>
  <c r="AG556" i="38"/>
  <c r="B554" i="38"/>
  <c r="BC553" i="38"/>
  <c r="A553" i="38" s="1"/>
  <c r="AJ551" i="38"/>
  <c r="AB551" i="38"/>
  <c r="AI548" i="38"/>
  <c r="AA548" i="38"/>
  <c r="Y543" i="38"/>
  <c r="AC543" i="38"/>
  <c r="AG543" i="38"/>
  <c r="B543" i="38"/>
  <c r="V543" i="38"/>
  <c r="Z543" i="38"/>
  <c r="AD543" i="38"/>
  <c r="AH543" i="38"/>
  <c r="AZ543" i="38" s="1"/>
  <c r="X540" i="38"/>
  <c r="AB540" i="38"/>
  <c r="AF540" i="38"/>
  <c r="AU540" i="38" s="1"/>
  <c r="AJ540" i="38"/>
  <c r="BA540" i="38"/>
  <c r="B540" i="38" s="1"/>
  <c r="Y540" i="38"/>
  <c r="AC540" i="38"/>
  <c r="AG540" i="38"/>
  <c r="B538" i="38"/>
  <c r="BC537" i="38"/>
  <c r="A537" i="38" s="1"/>
  <c r="AJ535" i="38"/>
  <c r="AB535" i="38"/>
  <c r="AI532" i="38"/>
  <c r="AA532" i="38"/>
  <c r="Y527" i="38"/>
  <c r="AC527" i="38"/>
  <c r="AG527" i="38"/>
  <c r="B527" i="38"/>
  <c r="V527" i="38"/>
  <c r="Z527" i="38"/>
  <c r="AD527" i="38"/>
  <c r="AH527" i="38"/>
  <c r="AZ527" i="38" s="1"/>
  <c r="X524" i="38"/>
  <c r="AB524" i="38"/>
  <c r="AF524" i="38"/>
  <c r="AU524" i="38" s="1"/>
  <c r="AJ524" i="38"/>
  <c r="BA524" i="38"/>
  <c r="B524" i="38" s="1"/>
  <c r="Y524" i="38"/>
  <c r="AC524" i="38"/>
  <c r="AG524" i="38"/>
  <c r="B522" i="38"/>
  <c r="AJ519" i="38"/>
  <c r="AB519" i="38"/>
  <c r="AI516" i="38"/>
  <c r="AA516" i="38"/>
  <c r="Y511" i="38"/>
  <c r="AC511" i="38"/>
  <c r="AG511" i="38"/>
  <c r="B511" i="38"/>
  <c r="V511" i="38"/>
  <c r="Z511" i="38"/>
  <c r="AD511" i="38"/>
  <c r="AH511" i="38"/>
  <c r="AZ511" i="38" s="1"/>
  <c r="BC510" i="38"/>
  <c r="A510" i="38" s="1"/>
  <c r="AJ507" i="38"/>
  <c r="AB507" i="38"/>
  <c r="BC506" i="38"/>
  <c r="A506" i="38" s="1"/>
  <c r="Y503" i="38"/>
  <c r="AC503" i="38"/>
  <c r="AG503" i="38"/>
  <c r="B503" i="38"/>
  <c r="V503" i="38"/>
  <c r="Z503" i="38"/>
  <c r="AD503" i="38"/>
  <c r="AH503" i="38"/>
  <c r="AZ503" i="38" s="1"/>
  <c r="AJ499" i="38"/>
  <c r="AB499" i="38"/>
  <c r="Y497" i="38"/>
  <c r="AC497" i="38"/>
  <c r="AG497" i="38"/>
  <c r="X497" i="38"/>
  <c r="AD497" i="38"/>
  <c r="AI497" i="38"/>
  <c r="Z497" i="38"/>
  <c r="AE497" i="38"/>
  <c r="AJ497" i="38"/>
  <c r="BA497" i="38"/>
  <c r="B497" i="38" s="1"/>
  <c r="AD485" i="38"/>
  <c r="AC484" i="38"/>
  <c r="Y481" i="38"/>
  <c r="AC481" i="38"/>
  <c r="AG481" i="38"/>
  <c r="X481" i="38"/>
  <c r="AD481" i="38"/>
  <c r="AI481" i="38"/>
  <c r="Z481" i="38"/>
  <c r="AE481" i="38"/>
  <c r="AJ481" i="38"/>
  <c r="BA481" i="38"/>
  <c r="B481" i="38" s="1"/>
  <c r="V481" i="38"/>
  <c r="AA481" i="38"/>
  <c r="AF481" i="38"/>
  <c r="AU481" i="38" s="1"/>
  <c r="BC435" i="38"/>
  <c r="A435" i="38" s="1"/>
  <c r="BC427" i="38"/>
  <c r="A427" i="38" s="1"/>
  <c r="BC419" i="38"/>
  <c r="A419" i="38" s="1"/>
  <c r="BC395" i="38"/>
  <c r="A395" i="38" s="1"/>
  <c r="BC387" i="38"/>
  <c r="A387" i="38" s="1"/>
  <c r="X474" i="38"/>
  <c r="AB474" i="38"/>
  <c r="AF474" i="38"/>
  <c r="AU474" i="38" s="1"/>
  <c r="AJ474" i="38"/>
  <c r="BA474" i="38"/>
  <c r="B474" i="38" s="1"/>
  <c r="B472" i="38"/>
  <c r="V472" i="38"/>
  <c r="Z472" i="38"/>
  <c r="AD472" i="38"/>
  <c r="AH472" i="38"/>
  <c r="AZ472" i="38" s="1"/>
  <c r="BC471" i="38"/>
  <c r="A471" i="38" s="1"/>
  <c r="Y469" i="38"/>
  <c r="AC469" i="38"/>
  <c r="AG469" i="38"/>
  <c r="X458" i="38"/>
  <c r="AB458" i="38"/>
  <c r="AF458" i="38"/>
  <c r="AU458" i="38" s="1"/>
  <c r="AJ458" i="38"/>
  <c r="BA458" i="38"/>
  <c r="B458" i="38" s="1"/>
  <c r="B456" i="38"/>
  <c r="V456" i="38"/>
  <c r="Z456" i="38"/>
  <c r="AD456" i="38"/>
  <c r="AH456" i="38"/>
  <c r="AZ456" i="38" s="1"/>
  <c r="Y453" i="38"/>
  <c r="AC453" i="38"/>
  <c r="AG453" i="38"/>
  <c r="Y449" i="38"/>
  <c r="AC449" i="38"/>
  <c r="AG449" i="38"/>
  <c r="B449" i="38"/>
  <c r="V449" i="38"/>
  <c r="Z449" i="38"/>
  <c r="AD449" i="38"/>
  <c r="AH449" i="38"/>
  <c r="AZ449" i="38" s="1"/>
  <c r="X446" i="38"/>
  <c r="AB446" i="38"/>
  <c r="AF446" i="38"/>
  <c r="AU446" i="38" s="1"/>
  <c r="AJ446" i="38"/>
  <c r="BA446" i="38"/>
  <c r="Y446" i="38"/>
  <c r="AC446" i="38"/>
  <c r="AG446" i="38"/>
  <c r="X442" i="38"/>
  <c r="AB442" i="38"/>
  <c r="AF442" i="38"/>
  <c r="AU442" i="38" s="1"/>
  <c r="AJ442" i="38"/>
  <c r="BA442" i="38"/>
  <c r="Y442" i="38"/>
  <c r="AC442" i="38"/>
  <c r="AG442" i="38"/>
  <c r="B442" i="38"/>
  <c r="V442" i="38"/>
  <c r="Z442" i="38"/>
  <c r="AD442" i="38"/>
  <c r="AH442" i="38"/>
  <c r="AZ442" i="38" s="1"/>
  <c r="X434" i="38"/>
  <c r="AB434" i="38"/>
  <c r="AF434" i="38"/>
  <c r="AU434" i="38" s="1"/>
  <c r="AJ434" i="38"/>
  <c r="BA434" i="38"/>
  <c r="Y434" i="38"/>
  <c r="AC434" i="38"/>
  <c r="AG434" i="38"/>
  <c r="B434" i="38"/>
  <c r="V434" i="38"/>
  <c r="Z434" i="38"/>
  <c r="AD434" i="38"/>
  <c r="AH434" i="38"/>
  <c r="AZ434" i="38" s="1"/>
  <c r="X426" i="38"/>
  <c r="AB426" i="38"/>
  <c r="AF426" i="38"/>
  <c r="AU426" i="38" s="1"/>
  <c r="AJ426" i="38"/>
  <c r="BA426" i="38"/>
  <c r="Y426" i="38"/>
  <c r="AC426" i="38"/>
  <c r="AG426" i="38"/>
  <c r="B426" i="38"/>
  <c r="V426" i="38"/>
  <c r="Z426" i="38"/>
  <c r="AD426" i="38"/>
  <c r="AH426" i="38"/>
  <c r="AZ426" i="38" s="1"/>
  <c r="X418" i="38"/>
  <c r="AB418" i="38"/>
  <c r="AF418" i="38"/>
  <c r="AU418" i="38" s="1"/>
  <c r="AJ418" i="38"/>
  <c r="BA418" i="38"/>
  <c r="B418" i="38" s="1"/>
  <c r="Y418" i="38"/>
  <c r="AC418" i="38"/>
  <c r="AG418" i="38"/>
  <c r="V418" i="38"/>
  <c r="Z418" i="38"/>
  <c r="AD418" i="38"/>
  <c r="AH418" i="38"/>
  <c r="AZ418" i="38" s="1"/>
  <c r="X410" i="38"/>
  <c r="AB410" i="38"/>
  <c r="AF410" i="38"/>
  <c r="AU410" i="38" s="1"/>
  <c r="AJ410" i="38"/>
  <c r="BA410" i="38"/>
  <c r="Y410" i="38"/>
  <c r="AC410" i="38"/>
  <c r="AG410" i="38"/>
  <c r="B410" i="38"/>
  <c r="V410" i="38"/>
  <c r="Z410" i="38"/>
  <c r="AD410" i="38"/>
  <c r="AH410" i="38"/>
  <c r="AZ410" i="38" s="1"/>
  <c r="X402" i="38"/>
  <c r="AB402" i="38"/>
  <c r="AF402" i="38"/>
  <c r="AU402" i="38" s="1"/>
  <c r="AJ402" i="38"/>
  <c r="BA402" i="38"/>
  <c r="Y402" i="38"/>
  <c r="AC402" i="38"/>
  <c r="AG402" i="38"/>
  <c r="B402" i="38"/>
  <c r="V402" i="38"/>
  <c r="Z402" i="38"/>
  <c r="AD402" i="38"/>
  <c r="AH402" i="38"/>
  <c r="AZ402" i="38" s="1"/>
  <c r="X394" i="38"/>
  <c r="AB394" i="38"/>
  <c r="AF394" i="38"/>
  <c r="AU394" i="38" s="1"/>
  <c r="AJ394" i="38"/>
  <c r="BA394" i="38"/>
  <c r="Y394" i="38"/>
  <c r="AC394" i="38"/>
  <c r="AG394" i="38"/>
  <c r="B394" i="38"/>
  <c r="V394" i="38"/>
  <c r="Z394" i="38"/>
  <c r="AD394" i="38"/>
  <c r="AH394" i="38"/>
  <c r="AZ394" i="38" s="1"/>
  <c r="X386" i="38"/>
  <c r="AB386" i="38"/>
  <c r="AF386" i="38"/>
  <c r="AU386" i="38" s="1"/>
  <c r="AJ386" i="38"/>
  <c r="BA386" i="38"/>
  <c r="B386" i="38" s="1"/>
  <c r="Y386" i="38"/>
  <c r="AC386" i="38"/>
  <c r="AG386" i="38"/>
  <c r="V386" i="38"/>
  <c r="Z386" i="38"/>
  <c r="AD386" i="38"/>
  <c r="AH386" i="38"/>
  <c r="AZ386" i="38" s="1"/>
  <c r="X378" i="38"/>
  <c r="AB378" i="38"/>
  <c r="AF378" i="38"/>
  <c r="AU378" i="38" s="1"/>
  <c r="AJ378" i="38"/>
  <c r="BA378" i="38"/>
  <c r="Y378" i="38"/>
  <c r="AC378" i="38"/>
  <c r="AG378" i="38"/>
  <c r="B378" i="38"/>
  <c r="V378" i="38"/>
  <c r="Z378" i="38"/>
  <c r="AD378" i="38"/>
  <c r="AH378" i="38"/>
  <c r="AZ378" i="38" s="1"/>
  <c r="X370" i="38"/>
  <c r="AB370" i="38"/>
  <c r="AF370" i="38"/>
  <c r="AU370" i="38" s="1"/>
  <c r="AJ370" i="38"/>
  <c r="BA370" i="38"/>
  <c r="Y370" i="38"/>
  <c r="AC370" i="38"/>
  <c r="AG370" i="38"/>
  <c r="B370" i="38"/>
  <c r="V370" i="38"/>
  <c r="Z370" i="38"/>
  <c r="AD370" i="38"/>
  <c r="AH370" i="38"/>
  <c r="AZ370" i="38" s="1"/>
  <c r="Y353" i="38"/>
  <c r="AC353" i="38"/>
  <c r="AG353" i="38"/>
  <c r="V353" i="38"/>
  <c r="Z353" i="38"/>
  <c r="AD353" i="38"/>
  <c r="AH353" i="38"/>
  <c r="AZ353" i="38" s="1"/>
  <c r="AA353" i="38"/>
  <c r="AI353" i="38"/>
  <c r="BA353" i="38"/>
  <c r="B353" i="38" s="1"/>
  <c r="AB353" i="38"/>
  <c r="AJ353" i="38"/>
  <c r="W353" i="38"/>
  <c r="AE353" i="38"/>
  <c r="Y321" i="38"/>
  <c r="AC321" i="38"/>
  <c r="AG321" i="38"/>
  <c r="V321" i="38"/>
  <c r="Z321" i="38"/>
  <c r="AD321" i="38"/>
  <c r="AH321" i="38"/>
  <c r="AZ321" i="38" s="1"/>
  <c r="AA321" i="38"/>
  <c r="AI321" i="38"/>
  <c r="BA321" i="38"/>
  <c r="B321" i="38" s="1"/>
  <c r="AB321" i="38"/>
  <c r="AJ321" i="38"/>
  <c r="W321" i="38"/>
  <c r="AE321" i="38"/>
  <c r="V288" i="38"/>
  <c r="Z288" i="38"/>
  <c r="AD288" i="38"/>
  <c r="AH288" i="38"/>
  <c r="AZ288" i="38" s="1"/>
  <c r="X288" i="38"/>
  <c r="AB288" i="38"/>
  <c r="AF288" i="38"/>
  <c r="AU288" i="38" s="1"/>
  <c r="AJ288" i="38"/>
  <c r="BA288" i="38"/>
  <c r="B288" i="38" s="1"/>
  <c r="AA288" i="38"/>
  <c r="AI288" i="38"/>
  <c r="AC288" i="38"/>
  <c r="AE288" i="38"/>
  <c r="AG288" i="38"/>
  <c r="W288" i="38"/>
  <c r="BA509" i="38"/>
  <c r="B509" i="38" s="1"/>
  <c r="AJ509" i="38"/>
  <c r="AF509" i="38"/>
  <c r="AU509" i="38" s="1"/>
  <c r="AB509" i="38"/>
  <c r="BA505" i="38"/>
  <c r="B505" i="38" s="1"/>
  <c r="AJ505" i="38"/>
  <c r="AF505" i="38"/>
  <c r="AU505" i="38" s="1"/>
  <c r="AB505" i="38"/>
  <c r="BA501" i="38"/>
  <c r="B501" i="38" s="1"/>
  <c r="AJ501" i="38"/>
  <c r="AF501" i="38"/>
  <c r="AU501" i="38" s="1"/>
  <c r="AB501" i="38"/>
  <c r="AJ496" i="38"/>
  <c r="AE496" i="38"/>
  <c r="X494" i="38"/>
  <c r="AB494" i="38"/>
  <c r="AF494" i="38"/>
  <c r="AU494" i="38" s="1"/>
  <c r="AJ494" i="38"/>
  <c r="BA494" i="38"/>
  <c r="B494" i="38" s="1"/>
  <c r="AI493" i="38"/>
  <c r="AD493" i="38"/>
  <c r="B492" i="38"/>
  <c r="V492" i="38"/>
  <c r="Z492" i="38"/>
  <c r="AD492" i="38"/>
  <c r="AH492" i="38"/>
  <c r="AZ492" i="38" s="1"/>
  <c r="BC491" i="38"/>
  <c r="A491" i="38" s="1"/>
  <c r="Y489" i="38"/>
  <c r="AC489" i="38"/>
  <c r="AG489" i="38"/>
  <c r="AI482" i="38"/>
  <c r="AD482" i="38"/>
  <c r="AJ480" i="38"/>
  <c r="AE480" i="38"/>
  <c r="X478" i="38"/>
  <c r="AB478" i="38"/>
  <c r="AF478" i="38"/>
  <c r="AU478" i="38" s="1"/>
  <c r="AJ478" i="38"/>
  <c r="BA478" i="38"/>
  <c r="B478" i="38" s="1"/>
  <c r="AI477" i="38"/>
  <c r="AD477" i="38"/>
  <c r="B476" i="38"/>
  <c r="V476" i="38"/>
  <c r="Z476" i="38"/>
  <c r="AD476" i="38"/>
  <c r="AH476" i="38"/>
  <c r="AZ476" i="38" s="1"/>
  <c r="BC475" i="38"/>
  <c r="A475" i="38" s="1"/>
  <c r="AG474" i="38"/>
  <c r="AA474" i="38"/>
  <c r="V474" i="38"/>
  <c r="Y473" i="38"/>
  <c r="AC473" i="38"/>
  <c r="AG473" i="38"/>
  <c r="AG472" i="38"/>
  <c r="AB472" i="38"/>
  <c r="W472" i="38"/>
  <c r="AF469" i="38"/>
  <c r="AU469" i="38" s="1"/>
  <c r="AA469" i="38"/>
  <c r="V469" i="38"/>
  <c r="AI466" i="38"/>
  <c r="AD466" i="38"/>
  <c r="AJ464" i="38"/>
  <c r="AE464" i="38"/>
  <c r="X462" i="38"/>
  <c r="AB462" i="38"/>
  <c r="AF462" i="38"/>
  <c r="AU462" i="38" s="1"/>
  <c r="AJ462" i="38"/>
  <c r="BA462" i="38"/>
  <c r="B462" i="38" s="1"/>
  <c r="AI461" i="38"/>
  <c r="AD461" i="38"/>
  <c r="B460" i="38"/>
  <c r="V460" i="38"/>
  <c r="Z460" i="38"/>
  <c r="AD460" i="38"/>
  <c r="AH460" i="38"/>
  <c r="AZ460" i="38" s="1"/>
  <c r="BC459" i="38"/>
  <c r="A459" i="38" s="1"/>
  <c r="AG458" i="38"/>
  <c r="AA458" i="38"/>
  <c r="V458" i="38"/>
  <c r="Y457" i="38"/>
  <c r="AC457" i="38"/>
  <c r="AG457" i="38"/>
  <c r="AG456" i="38"/>
  <c r="AB456" i="38"/>
  <c r="W456" i="38"/>
  <c r="AF453" i="38"/>
  <c r="AU453" i="38" s="1"/>
  <c r="AA453" i="38"/>
  <c r="V453" i="38"/>
  <c r="X450" i="38"/>
  <c r="AB450" i="38"/>
  <c r="AF450" i="38"/>
  <c r="AU450" i="38" s="1"/>
  <c r="AJ450" i="38"/>
  <c r="BA450" i="38"/>
  <c r="B450" i="38" s="1"/>
  <c r="Y450" i="38"/>
  <c r="AC450" i="38"/>
  <c r="AG450" i="38"/>
  <c r="AE449" i="38"/>
  <c r="W449" i="38"/>
  <c r="B448" i="38"/>
  <c r="BC447" i="38"/>
  <c r="A447" i="38" s="1"/>
  <c r="AD446" i="38"/>
  <c r="V446" i="38"/>
  <c r="B446" i="38"/>
  <c r="W442" i="38"/>
  <c r="BC439" i="38"/>
  <c r="A439" i="38" s="1"/>
  <c r="W434" i="38"/>
  <c r="W426" i="38"/>
  <c r="BC423" i="38"/>
  <c r="A423" i="38" s="1"/>
  <c r="W418" i="38"/>
  <c r="BC415" i="38"/>
  <c r="A415" i="38" s="1"/>
  <c r="W410" i="38"/>
  <c r="BC407" i="38"/>
  <c r="A407" i="38" s="1"/>
  <c r="W402" i="38"/>
  <c r="BC399" i="38"/>
  <c r="A399" i="38" s="1"/>
  <c r="W394" i="38"/>
  <c r="BC391" i="38"/>
  <c r="A391" i="38" s="1"/>
  <c r="W386" i="38"/>
  <c r="W378" i="38"/>
  <c r="BC375" i="38"/>
  <c r="A375" i="38" s="1"/>
  <c r="W370" i="38"/>
  <c r="X353" i="38"/>
  <c r="Y345" i="38"/>
  <c r="AC345" i="38"/>
  <c r="AG345" i="38"/>
  <c r="V345" i="38"/>
  <c r="Z345" i="38"/>
  <c r="AD345" i="38"/>
  <c r="AH345" i="38"/>
  <c r="AZ345" i="38" s="1"/>
  <c r="AA345" i="38"/>
  <c r="AI345" i="38"/>
  <c r="BA345" i="38"/>
  <c r="B345" i="38" s="1"/>
  <c r="AB345" i="38"/>
  <c r="AJ345" i="38"/>
  <c r="W345" i="38"/>
  <c r="AE345" i="38"/>
  <c r="X321" i="38"/>
  <c r="Y313" i="38"/>
  <c r="AC313" i="38"/>
  <c r="AG313" i="38"/>
  <c r="B313" i="38"/>
  <c r="V313" i="38"/>
  <c r="Z313" i="38"/>
  <c r="AD313" i="38"/>
  <c r="AH313" i="38"/>
  <c r="AZ313" i="38" s="1"/>
  <c r="AA313" i="38"/>
  <c r="AI313" i="38"/>
  <c r="BA313" i="38"/>
  <c r="AB313" i="38"/>
  <c r="AJ313" i="38"/>
  <c r="W313" i="38"/>
  <c r="AE313" i="38"/>
  <c r="Y288" i="38"/>
  <c r="AH642" i="38"/>
  <c r="AZ642" i="38" s="1"/>
  <c r="AD642" i="38"/>
  <c r="Z642" i="38"/>
  <c r="V642" i="38"/>
  <c r="AH638" i="38"/>
  <c r="AZ638" i="38" s="1"/>
  <c r="AD638" i="38"/>
  <c r="Z638" i="38"/>
  <c r="V638" i="38"/>
  <c r="AH634" i="38"/>
  <c r="AZ634" i="38" s="1"/>
  <c r="AD634" i="38"/>
  <c r="Z634" i="38"/>
  <c r="V634" i="38"/>
  <c r="AH630" i="38"/>
  <c r="AZ630" i="38" s="1"/>
  <c r="AD630" i="38"/>
  <c r="Z630" i="38"/>
  <c r="V630" i="38"/>
  <c r="AH626" i="38"/>
  <c r="AZ626" i="38" s="1"/>
  <c r="AD626" i="38"/>
  <c r="Z626" i="38"/>
  <c r="V626" i="38"/>
  <c r="AH622" i="38"/>
  <c r="AZ622" i="38" s="1"/>
  <c r="AD622" i="38"/>
  <c r="Z622" i="38"/>
  <c r="V622" i="38"/>
  <c r="AH618" i="38"/>
  <c r="AZ618" i="38" s="1"/>
  <c r="AD618" i="38"/>
  <c r="Z618" i="38"/>
  <c r="V618" i="38"/>
  <c r="AH614" i="38"/>
  <c r="AZ614" i="38" s="1"/>
  <c r="AD614" i="38"/>
  <c r="Z614" i="38"/>
  <c r="V614" i="38"/>
  <c r="AH610" i="38"/>
  <c r="AZ610" i="38" s="1"/>
  <c r="AD610" i="38"/>
  <c r="Z610" i="38"/>
  <c r="V610" i="38"/>
  <c r="AH606" i="38"/>
  <c r="AZ606" i="38" s="1"/>
  <c r="AD606" i="38"/>
  <c r="Z606" i="38"/>
  <c r="V606" i="38"/>
  <c r="AH602" i="38"/>
  <c r="AZ602" i="38" s="1"/>
  <c r="AD602" i="38"/>
  <c r="Z602" i="38"/>
  <c r="V602" i="38"/>
  <c r="AH598" i="38"/>
  <c r="AZ598" i="38" s="1"/>
  <c r="AD598" i="38"/>
  <c r="Z598" i="38"/>
  <c r="V598" i="38"/>
  <c r="AH594" i="38"/>
  <c r="AZ594" i="38" s="1"/>
  <c r="AD594" i="38"/>
  <c r="Z594" i="38"/>
  <c r="V594" i="38"/>
  <c r="AH590" i="38"/>
  <c r="AZ590" i="38" s="1"/>
  <c r="AD590" i="38"/>
  <c r="Z590" i="38"/>
  <c r="V590" i="38"/>
  <c r="AH586" i="38"/>
  <c r="AZ586" i="38" s="1"/>
  <c r="AD586" i="38"/>
  <c r="Z586" i="38"/>
  <c r="V586" i="38"/>
  <c r="AH582" i="38"/>
  <c r="AZ582" i="38" s="1"/>
  <c r="AD582" i="38"/>
  <c r="Z582" i="38"/>
  <c r="V582" i="38"/>
  <c r="AH578" i="38"/>
  <c r="AZ578" i="38" s="1"/>
  <c r="AD578" i="38"/>
  <c r="Z578" i="38"/>
  <c r="V578" i="38"/>
  <c r="AH574" i="38"/>
  <c r="AZ574" i="38" s="1"/>
  <c r="AD574" i="38"/>
  <c r="Z574" i="38"/>
  <c r="V574" i="38"/>
  <c r="AH570" i="38"/>
  <c r="AZ570" i="38" s="1"/>
  <c r="AD570" i="38"/>
  <c r="Z570" i="38"/>
  <c r="V570" i="38"/>
  <c r="AH566" i="38"/>
  <c r="AZ566" i="38" s="1"/>
  <c r="AD566" i="38"/>
  <c r="Z566" i="38"/>
  <c r="V566" i="38"/>
  <c r="AH562" i="38"/>
  <c r="AZ562" i="38" s="1"/>
  <c r="AD562" i="38"/>
  <c r="Z562" i="38"/>
  <c r="V562" i="38"/>
  <c r="AH558" i="38"/>
  <c r="AZ558" i="38" s="1"/>
  <c r="AD558" i="38"/>
  <c r="Z558" i="38"/>
  <c r="V558" i="38"/>
  <c r="AH554" i="38"/>
  <c r="AZ554" i="38" s="1"/>
  <c r="AD554" i="38"/>
  <c r="Z554" i="38"/>
  <c r="V554" i="38"/>
  <c r="AH550" i="38"/>
  <c r="AZ550" i="38" s="1"/>
  <c r="AD550" i="38"/>
  <c r="Z550" i="38"/>
  <c r="V550" i="38"/>
  <c r="AH546" i="38"/>
  <c r="AZ546" i="38" s="1"/>
  <c r="AD546" i="38"/>
  <c r="Z546" i="38"/>
  <c r="V546" i="38"/>
  <c r="AH542" i="38"/>
  <c r="AZ542" i="38" s="1"/>
  <c r="AD542" i="38"/>
  <c r="Z542" i="38"/>
  <c r="V542" i="38"/>
  <c r="AH538" i="38"/>
  <c r="AZ538" i="38" s="1"/>
  <c r="AD538" i="38"/>
  <c r="Z538" i="38"/>
  <c r="V538" i="38"/>
  <c r="AH534" i="38"/>
  <c r="AZ534" i="38" s="1"/>
  <c r="AD534" i="38"/>
  <c r="Z534" i="38"/>
  <c r="V534" i="38"/>
  <c r="AH530" i="38"/>
  <c r="AZ530" i="38" s="1"/>
  <c r="AD530" i="38"/>
  <c r="Z530" i="38"/>
  <c r="V530" i="38"/>
  <c r="AH526" i="38"/>
  <c r="AZ526" i="38" s="1"/>
  <c r="AD526" i="38"/>
  <c r="Z526" i="38"/>
  <c r="V526" i="38"/>
  <c r="AH522" i="38"/>
  <c r="AZ522" i="38" s="1"/>
  <c r="AD522" i="38"/>
  <c r="Z522" i="38"/>
  <c r="V522" i="38"/>
  <c r="AH518" i="38"/>
  <c r="AZ518" i="38" s="1"/>
  <c r="AD518" i="38"/>
  <c r="Z518" i="38"/>
  <c r="V518" i="38"/>
  <c r="AH514" i="38"/>
  <c r="AZ514" i="38" s="1"/>
  <c r="AD514" i="38"/>
  <c r="Z514" i="38"/>
  <c r="V514" i="38"/>
  <c r="B496" i="38"/>
  <c r="V496" i="38"/>
  <c r="Z496" i="38"/>
  <c r="AD496" i="38"/>
  <c r="AH496" i="38"/>
  <c r="AZ496" i="38" s="1"/>
  <c r="Y493" i="38"/>
  <c r="BC493" i="38" s="1"/>
  <c r="A493" i="38" s="1"/>
  <c r="AC493" i="38"/>
  <c r="AG493" i="38"/>
  <c r="X482" i="38"/>
  <c r="AB482" i="38"/>
  <c r="AF482" i="38"/>
  <c r="AU482" i="38" s="1"/>
  <c r="AJ482" i="38"/>
  <c r="BA482" i="38"/>
  <c r="B482" i="38" s="1"/>
  <c r="B480" i="38"/>
  <c r="V480" i="38"/>
  <c r="Z480" i="38"/>
  <c r="AD480" i="38"/>
  <c r="AH480" i="38"/>
  <c r="AZ480" i="38" s="1"/>
  <c r="BC479" i="38"/>
  <c r="A479" i="38" s="1"/>
  <c r="Y477" i="38"/>
  <c r="AC477" i="38"/>
  <c r="AG477" i="38"/>
  <c r="AE474" i="38"/>
  <c r="Z474" i="38"/>
  <c r="AF472" i="38"/>
  <c r="AU472" i="38" s="1"/>
  <c r="AA472" i="38"/>
  <c r="BA469" i="38"/>
  <c r="B469" i="38" s="1"/>
  <c r="AJ469" i="38"/>
  <c r="AE469" i="38"/>
  <c r="Z469" i="38"/>
  <c r="X466" i="38"/>
  <c r="AB466" i="38"/>
  <c r="AF466" i="38"/>
  <c r="AU466" i="38" s="1"/>
  <c r="AJ466" i="38"/>
  <c r="BA466" i="38"/>
  <c r="B466" i="38" s="1"/>
  <c r="B464" i="38"/>
  <c r="V464" i="38"/>
  <c r="Z464" i="38"/>
  <c r="AD464" i="38"/>
  <c r="AH464" i="38"/>
  <c r="AZ464" i="38" s="1"/>
  <c r="BC463" i="38"/>
  <c r="A463" i="38" s="1"/>
  <c r="Y461" i="38"/>
  <c r="AC461" i="38"/>
  <c r="AG461" i="38"/>
  <c r="AE458" i="38"/>
  <c r="Z458" i="38"/>
  <c r="AF456" i="38"/>
  <c r="AU456" i="38" s="1"/>
  <c r="AA456" i="38"/>
  <c r="BA453" i="38"/>
  <c r="B453" i="38" s="1"/>
  <c r="AJ453" i="38"/>
  <c r="AE453" i="38"/>
  <c r="Z453" i="38"/>
  <c r="B452" i="38"/>
  <c r="AJ449" i="38"/>
  <c r="AB449" i="38"/>
  <c r="AI446" i="38"/>
  <c r="AA446" i="38"/>
  <c r="AI442" i="38"/>
  <c r="X438" i="38"/>
  <c r="AB438" i="38"/>
  <c r="AF438" i="38"/>
  <c r="AU438" i="38" s="1"/>
  <c r="AJ438" i="38"/>
  <c r="BA438" i="38"/>
  <c r="Y438" i="38"/>
  <c r="AC438" i="38"/>
  <c r="AG438" i="38"/>
  <c r="B438" i="38"/>
  <c r="V438" i="38"/>
  <c r="Z438" i="38"/>
  <c r="AD438" i="38"/>
  <c r="AH438" i="38"/>
  <c r="AZ438" i="38" s="1"/>
  <c r="AI434" i="38"/>
  <c r="X430" i="38"/>
  <c r="AB430" i="38"/>
  <c r="AF430" i="38"/>
  <c r="AU430" i="38" s="1"/>
  <c r="AJ430" i="38"/>
  <c r="BA430" i="38"/>
  <c r="Y430" i="38"/>
  <c r="AC430" i="38"/>
  <c r="AG430" i="38"/>
  <c r="B430" i="38"/>
  <c r="V430" i="38"/>
  <c r="Z430" i="38"/>
  <c r="AD430" i="38"/>
  <c r="AH430" i="38"/>
  <c r="AZ430" i="38" s="1"/>
  <c r="AI426" i="38"/>
  <c r="X422" i="38"/>
  <c r="AB422" i="38"/>
  <c r="AF422" i="38"/>
  <c r="AU422" i="38" s="1"/>
  <c r="AJ422" i="38"/>
  <c r="BA422" i="38"/>
  <c r="Y422" i="38"/>
  <c r="AC422" i="38"/>
  <c r="AG422" i="38"/>
  <c r="B422" i="38"/>
  <c r="V422" i="38"/>
  <c r="Z422" i="38"/>
  <c r="AD422" i="38"/>
  <c r="AH422" i="38"/>
  <c r="AZ422" i="38" s="1"/>
  <c r="AI418" i="38"/>
  <c r="X414" i="38"/>
  <c r="AB414" i="38"/>
  <c r="AF414" i="38"/>
  <c r="AU414" i="38" s="1"/>
  <c r="AJ414" i="38"/>
  <c r="BA414" i="38"/>
  <c r="Y414" i="38"/>
  <c r="AC414" i="38"/>
  <c r="AG414" i="38"/>
  <c r="B414" i="38"/>
  <c r="V414" i="38"/>
  <c r="Z414" i="38"/>
  <c r="AD414" i="38"/>
  <c r="AH414" i="38"/>
  <c r="AZ414" i="38" s="1"/>
  <c r="AI410" i="38"/>
  <c r="X406" i="38"/>
  <c r="AB406" i="38"/>
  <c r="AF406" i="38"/>
  <c r="AU406" i="38" s="1"/>
  <c r="AJ406" i="38"/>
  <c r="BA406" i="38"/>
  <c r="Y406" i="38"/>
  <c r="AC406" i="38"/>
  <c r="AG406" i="38"/>
  <c r="B406" i="38"/>
  <c r="V406" i="38"/>
  <c r="Z406" i="38"/>
  <c r="AD406" i="38"/>
  <c r="AH406" i="38"/>
  <c r="AZ406" i="38" s="1"/>
  <c r="AI402" i="38"/>
  <c r="X398" i="38"/>
  <c r="AB398" i="38"/>
  <c r="AF398" i="38"/>
  <c r="AU398" i="38" s="1"/>
  <c r="AJ398" i="38"/>
  <c r="BA398" i="38"/>
  <c r="Y398" i="38"/>
  <c r="AC398" i="38"/>
  <c r="AG398" i="38"/>
  <c r="B398" i="38"/>
  <c r="V398" i="38"/>
  <c r="Z398" i="38"/>
  <c r="AD398" i="38"/>
  <c r="AH398" i="38"/>
  <c r="AZ398" i="38" s="1"/>
  <c r="AI394" i="38"/>
  <c r="X390" i="38"/>
  <c r="AB390" i="38"/>
  <c r="AF390" i="38"/>
  <c r="AU390" i="38" s="1"/>
  <c r="AJ390" i="38"/>
  <c r="BA390" i="38"/>
  <c r="Y390" i="38"/>
  <c r="AC390" i="38"/>
  <c r="AG390" i="38"/>
  <c r="B390" i="38"/>
  <c r="V390" i="38"/>
  <c r="Z390" i="38"/>
  <c r="AD390" i="38"/>
  <c r="AH390" i="38"/>
  <c r="AZ390" i="38" s="1"/>
  <c r="AI386" i="38"/>
  <c r="X382" i="38"/>
  <c r="AB382" i="38"/>
  <c r="AF382" i="38"/>
  <c r="AU382" i="38" s="1"/>
  <c r="AJ382" i="38"/>
  <c r="BA382" i="38"/>
  <c r="Y382" i="38"/>
  <c r="AC382" i="38"/>
  <c r="AG382" i="38"/>
  <c r="B382" i="38"/>
  <c r="V382" i="38"/>
  <c r="Z382" i="38"/>
  <c r="AD382" i="38"/>
  <c r="AH382" i="38"/>
  <c r="AZ382" i="38" s="1"/>
  <c r="AI378" i="38"/>
  <c r="X374" i="38"/>
  <c r="AB374" i="38"/>
  <c r="AF374" i="38"/>
  <c r="AU374" i="38" s="1"/>
  <c r="AJ374" i="38"/>
  <c r="BA374" i="38"/>
  <c r="Y374" i="38"/>
  <c r="AC374" i="38"/>
  <c r="AG374" i="38"/>
  <c r="B374" i="38"/>
  <c r="V374" i="38"/>
  <c r="Z374" i="38"/>
  <c r="AD374" i="38"/>
  <c r="AH374" i="38"/>
  <c r="AZ374" i="38" s="1"/>
  <c r="AI370" i="38"/>
  <c r="B365" i="38"/>
  <c r="V365" i="38"/>
  <c r="Z365" i="38"/>
  <c r="AD365" i="38"/>
  <c r="AH365" i="38"/>
  <c r="AZ365" i="38" s="1"/>
  <c r="Y365" i="38"/>
  <c r="AE365" i="38"/>
  <c r="AJ365" i="38"/>
  <c r="AA365" i="38"/>
  <c r="AF365" i="38"/>
  <c r="AU365" i="38" s="1"/>
  <c r="W365" i="38"/>
  <c r="AB365" i="38"/>
  <c r="AG365" i="38"/>
  <c r="Y337" i="38"/>
  <c r="AC337" i="38"/>
  <c r="AG337" i="38"/>
  <c r="V337" i="38"/>
  <c r="Z337" i="38"/>
  <c r="AD337" i="38"/>
  <c r="AH337" i="38"/>
  <c r="AZ337" i="38" s="1"/>
  <c r="AA337" i="38"/>
  <c r="AI337" i="38"/>
  <c r="BA337" i="38"/>
  <c r="B337" i="38" s="1"/>
  <c r="AB337" i="38"/>
  <c r="AJ337" i="38"/>
  <c r="W337" i="38"/>
  <c r="AE337" i="38"/>
  <c r="Y305" i="38"/>
  <c r="AC305" i="38"/>
  <c r="AG305" i="38"/>
  <c r="B305" i="38"/>
  <c r="V305" i="38"/>
  <c r="Z305" i="38"/>
  <c r="AD305" i="38"/>
  <c r="AH305" i="38"/>
  <c r="AZ305" i="38" s="1"/>
  <c r="AA305" i="38"/>
  <c r="AI305" i="38"/>
  <c r="BA305" i="38"/>
  <c r="AB305" i="38"/>
  <c r="AJ305" i="38"/>
  <c r="W305" i="38"/>
  <c r="AE305" i="38"/>
  <c r="X270" i="38"/>
  <c r="AB270" i="38"/>
  <c r="AF270" i="38"/>
  <c r="AU270" i="38" s="1"/>
  <c r="AJ270" i="38"/>
  <c r="BA270" i="38"/>
  <c r="B270" i="38" s="1"/>
  <c r="Y270" i="38"/>
  <c r="AC270" i="38"/>
  <c r="AG270" i="38"/>
  <c r="V270" i="38"/>
  <c r="Z270" i="38"/>
  <c r="AD270" i="38"/>
  <c r="AH270" i="38"/>
  <c r="AZ270" i="38" s="1"/>
  <c r="AI270" i="38"/>
  <c r="W270" i="38"/>
  <c r="AA270" i="38"/>
  <c r="BC265" i="38"/>
  <c r="A265" i="38" s="1"/>
  <c r="Y366" i="38"/>
  <c r="AC366" i="38"/>
  <c r="AG366" i="38"/>
  <c r="X362" i="38"/>
  <c r="AB362" i="38"/>
  <c r="AF362" i="38"/>
  <c r="AU362" i="38" s="1"/>
  <c r="AJ362" i="38"/>
  <c r="BA362" i="38"/>
  <c r="B362" i="38" s="1"/>
  <c r="Y362" i="38"/>
  <c r="AC362" i="38"/>
  <c r="AG362" i="38"/>
  <c r="X354" i="38"/>
  <c r="AB354" i="38"/>
  <c r="AF354" i="38"/>
  <c r="AU354" i="38" s="1"/>
  <c r="AJ354" i="38"/>
  <c r="BA354" i="38"/>
  <c r="Y354" i="38"/>
  <c r="AC354" i="38"/>
  <c r="AG354" i="38"/>
  <c r="X346" i="38"/>
  <c r="AB346" i="38"/>
  <c r="AF346" i="38"/>
  <c r="AU346" i="38" s="1"/>
  <c r="AJ346" i="38"/>
  <c r="BA346" i="38"/>
  <c r="B346" i="38" s="1"/>
  <c r="Y346" i="38"/>
  <c r="AC346" i="38"/>
  <c r="AG346" i="38"/>
  <c r="X338" i="38"/>
  <c r="AB338" i="38"/>
  <c r="AF338" i="38"/>
  <c r="AU338" i="38" s="1"/>
  <c r="AJ338" i="38"/>
  <c r="BA338" i="38"/>
  <c r="B338" i="38" s="1"/>
  <c r="Y338" i="38"/>
  <c r="AC338" i="38"/>
  <c r="AG338" i="38"/>
  <c r="X330" i="38"/>
  <c r="AB330" i="38"/>
  <c r="AF330" i="38"/>
  <c r="AU330" i="38" s="1"/>
  <c r="AJ330" i="38"/>
  <c r="BA330" i="38"/>
  <c r="B330" i="38" s="1"/>
  <c r="Y330" i="38"/>
  <c r="AC330" i="38"/>
  <c r="AG330" i="38"/>
  <c r="X322" i="38"/>
  <c r="AB322" i="38"/>
  <c r="AF322" i="38"/>
  <c r="AU322" i="38" s="1"/>
  <c r="AJ322" i="38"/>
  <c r="BA322" i="38"/>
  <c r="B322" i="38" s="1"/>
  <c r="Y322" i="38"/>
  <c r="AC322" i="38"/>
  <c r="AG322" i="38"/>
  <c r="X314" i="38"/>
  <c r="AB314" i="38"/>
  <c r="AF314" i="38"/>
  <c r="AU314" i="38" s="1"/>
  <c r="AJ314" i="38"/>
  <c r="BA314" i="38"/>
  <c r="B314" i="38" s="1"/>
  <c r="Y314" i="38"/>
  <c r="AC314" i="38"/>
  <c r="AG314" i="38"/>
  <c r="X306" i="38"/>
  <c r="AB306" i="38"/>
  <c r="AF306" i="38"/>
  <c r="AU306" i="38" s="1"/>
  <c r="AJ306" i="38"/>
  <c r="BA306" i="38"/>
  <c r="B306" i="38" s="1"/>
  <c r="Y306" i="38"/>
  <c r="AC306" i="38"/>
  <c r="AG306" i="38"/>
  <c r="X290" i="38"/>
  <c r="AB290" i="38"/>
  <c r="AF290" i="38"/>
  <c r="AU290" i="38" s="1"/>
  <c r="AJ290" i="38"/>
  <c r="BA290" i="38"/>
  <c r="B290" i="38" s="1"/>
  <c r="V290" i="38"/>
  <c r="Z290" i="38"/>
  <c r="AD290" i="38"/>
  <c r="AH290" i="38"/>
  <c r="AZ290" i="38" s="1"/>
  <c r="AA290" i="38"/>
  <c r="AI290" i="38"/>
  <c r="AC290" i="38"/>
  <c r="X274" i="38"/>
  <c r="AB274" i="38"/>
  <c r="AF274" i="38"/>
  <c r="AU274" i="38" s="1"/>
  <c r="AJ274" i="38"/>
  <c r="BA274" i="38"/>
  <c r="Y274" i="38"/>
  <c r="AC274" i="38"/>
  <c r="AG274" i="38"/>
  <c r="B274" i="38"/>
  <c r="V274" i="38"/>
  <c r="Z274" i="38"/>
  <c r="AD274" i="38"/>
  <c r="AH274" i="38"/>
  <c r="AZ274" i="38" s="1"/>
  <c r="AE274" i="38"/>
  <c r="AI274" i="38"/>
  <c r="X254" i="38"/>
  <c r="AB254" i="38"/>
  <c r="AF254" i="38"/>
  <c r="AU254" i="38" s="1"/>
  <c r="AJ254" i="38"/>
  <c r="BA254" i="38"/>
  <c r="Y254" i="38"/>
  <c r="AC254" i="38"/>
  <c r="AG254" i="38"/>
  <c r="B254" i="38"/>
  <c r="V254" i="38"/>
  <c r="Z254" i="38"/>
  <c r="AD254" i="38"/>
  <c r="AH254" i="38"/>
  <c r="AZ254" i="38" s="1"/>
  <c r="AI254" i="38"/>
  <c r="W254" i="38"/>
  <c r="BC216" i="38"/>
  <c r="A216" i="38" s="1"/>
  <c r="X198" i="38"/>
  <c r="AB198" i="38"/>
  <c r="AF198" i="38"/>
  <c r="AU198" i="38" s="1"/>
  <c r="AJ198" i="38"/>
  <c r="BA198" i="38"/>
  <c r="B198" i="38" s="1"/>
  <c r="Y198" i="38"/>
  <c r="AC198" i="38"/>
  <c r="AG198" i="38"/>
  <c r="V198" i="38"/>
  <c r="Z198" i="38"/>
  <c r="AD198" i="38"/>
  <c r="AH198" i="38"/>
  <c r="AZ198" i="38" s="1"/>
  <c r="AE198" i="38"/>
  <c r="AI198" i="38"/>
  <c r="W198" i="38"/>
  <c r="AA198" i="38"/>
  <c r="BC105" i="38"/>
  <c r="A105" i="38" s="1"/>
  <c r="AH441" i="38"/>
  <c r="AZ441" i="38" s="1"/>
  <c r="AD441" i="38"/>
  <c r="Z441" i="38"/>
  <c r="V441" i="38"/>
  <c r="B441" i="38"/>
  <c r="AH437" i="38"/>
  <c r="AZ437" i="38" s="1"/>
  <c r="AD437" i="38"/>
  <c r="Z437" i="38"/>
  <c r="V437" i="38"/>
  <c r="B437" i="38"/>
  <c r="AH433" i="38"/>
  <c r="AZ433" i="38" s="1"/>
  <c r="AD433" i="38"/>
  <c r="Z433" i="38"/>
  <c r="V433" i="38"/>
  <c r="B433" i="38"/>
  <c r="AH429" i="38"/>
  <c r="AZ429" i="38" s="1"/>
  <c r="AD429" i="38"/>
  <c r="Z429" i="38"/>
  <c r="V429" i="38"/>
  <c r="B429" i="38"/>
  <c r="AH425" i="38"/>
  <c r="AZ425" i="38" s="1"/>
  <c r="AD425" i="38"/>
  <c r="Z425" i="38"/>
  <c r="V425" i="38"/>
  <c r="B425" i="38"/>
  <c r="AH421" i="38"/>
  <c r="AZ421" i="38" s="1"/>
  <c r="AD421" i="38"/>
  <c r="Z421" i="38"/>
  <c r="V421" i="38"/>
  <c r="B421" i="38"/>
  <c r="AH417" i="38"/>
  <c r="AZ417" i="38" s="1"/>
  <c r="AD417" i="38"/>
  <c r="Z417" i="38"/>
  <c r="V417" i="38"/>
  <c r="B417" i="38"/>
  <c r="AH413" i="38"/>
  <c r="AZ413" i="38" s="1"/>
  <c r="AD413" i="38"/>
  <c r="Z413" i="38"/>
  <c r="V413" i="38"/>
  <c r="B413" i="38"/>
  <c r="AH409" i="38"/>
  <c r="AZ409" i="38" s="1"/>
  <c r="AD409" i="38"/>
  <c r="Z409" i="38"/>
  <c r="V409" i="38"/>
  <c r="B409" i="38"/>
  <c r="AH405" i="38"/>
  <c r="AZ405" i="38" s="1"/>
  <c r="AD405" i="38"/>
  <c r="Z405" i="38"/>
  <c r="V405" i="38"/>
  <c r="B405" i="38"/>
  <c r="AH401" i="38"/>
  <c r="AZ401" i="38" s="1"/>
  <c r="AD401" i="38"/>
  <c r="Z401" i="38"/>
  <c r="V401" i="38"/>
  <c r="B401" i="38"/>
  <c r="AH397" i="38"/>
  <c r="AZ397" i="38" s="1"/>
  <c r="AD397" i="38"/>
  <c r="Z397" i="38"/>
  <c r="V397" i="38"/>
  <c r="B397" i="38"/>
  <c r="AH393" i="38"/>
  <c r="AZ393" i="38" s="1"/>
  <c r="AD393" i="38"/>
  <c r="Z393" i="38"/>
  <c r="V393" i="38"/>
  <c r="B393" i="38"/>
  <c r="AH389" i="38"/>
  <c r="AZ389" i="38" s="1"/>
  <c r="AD389" i="38"/>
  <c r="Z389" i="38"/>
  <c r="V389" i="38"/>
  <c r="B389" i="38"/>
  <c r="AH385" i="38"/>
  <c r="AZ385" i="38" s="1"/>
  <c r="AD385" i="38"/>
  <c r="Z385" i="38"/>
  <c r="V385" i="38"/>
  <c r="B385" i="38"/>
  <c r="AH381" i="38"/>
  <c r="AZ381" i="38" s="1"/>
  <c r="AD381" i="38"/>
  <c r="Z381" i="38"/>
  <c r="V381" i="38"/>
  <c r="B381" i="38"/>
  <c r="AH377" i="38"/>
  <c r="AZ377" i="38" s="1"/>
  <c r="AD377" i="38"/>
  <c r="Z377" i="38"/>
  <c r="V377" i="38"/>
  <c r="B377" i="38"/>
  <c r="AH373" i="38"/>
  <c r="AZ373" i="38" s="1"/>
  <c r="AD373" i="38"/>
  <c r="Z373" i="38"/>
  <c r="V373" i="38"/>
  <c r="B373" i="38"/>
  <c r="AH369" i="38"/>
  <c r="AZ369" i="38" s="1"/>
  <c r="AD369" i="38"/>
  <c r="Z369" i="38"/>
  <c r="V369" i="38"/>
  <c r="B369" i="38"/>
  <c r="AF366" i="38"/>
  <c r="AU366" i="38" s="1"/>
  <c r="AA366" i="38"/>
  <c r="V366" i="38"/>
  <c r="AD362" i="38"/>
  <c r="V362" i="38"/>
  <c r="BC360" i="38"/>
  <c r="A360" i="38" s="1"/>
  <c r="Y357" i="38"/>
  <c r="AC357" i="38"/>
  <c r="AG357" i="38"/>
  <c r="B357" i="38"/>
  <c r="V357" i="38"/>
  <c r="Z357" i="38"/>
  <c r="AD357" i="38"/>
  <c r="AH357" i="38"/>
  <c r="AZ357" i="38" s="1"/>
  <c r="AD354" i="38"/>
  <c r="V354" i="38"/>
  <c r="B354" i="38"/>
  <c r="BC352" i="38"/>
  <c r="A352" i="38" s="1"/>
  <c r="Y349" i="38"/>
  <c r="AC349" i="38"/>
  <c r="AG349" i="38"/>
  <c r="B349" i="38"/>
  <c r="V349" i="38"/>
  <c r="Z349" i="38"/>
  <c r="AD349" i="38"/>
  <c r="AH349" i="38"/>
  <c r="AZ349" i="38" s="1"/>
  <c r="AD346" i="38"/>
  <c r="V346" i="38"/>
  <c r="BC344" i="38"/>
  <c r="A344" i="38" s="1"/>
  <c r="Y341" i="38"/>
  <c r="AC341" i="38"/>
  <c r="AG341" i="38"/>
  <c r="B341" i="38"/>
  <c r="V341" i="38"/>
  <c r="Z341" i="38"/>
  <c r="AD341" i="38"/>
  <c r="AH341" i="38"/>
  <c r="AZ341" i="38" s="1"/>
  <c r="AD338" i="38"/>
  <c r="V338" i="38"/>
  <c r="BC336" i="38"/>
  <c r="A336" i="38" s="1"/>
  <c r="Y333" i="38"/>
  <c r="AC333" i="38"/>
  <c r="AG333" i="38"/>
  <c r="B333" i="38"/>
  <c r="V333" i="38"/>
  <c r="Z333" i="38"/>
  <c r="AD333" i="38"/>
  <c r="AH333" i="38"/>
  <c r="AZ333" i="38" s="1"/>
  <c r="AD330" i="38"/>
  <c r="V330" i="38"/>
  <c r="Y325" i="38"/>
  <c r="AC325" i="38"/>
  <c r="AG325" i="38"/>
  <c r="B325" i="38"/>
  <c r="V325" i="38"/>
  <c r="Z325" i="38"/>
  <c r="AD325" i="38"/>
  <c r="AH325" i="38"/>
  <c r="AZ325" i="38" s="1"/>
  <c r="AD322" i="38"/>
  <c r="V322" i="38"/>
  <c r="Y317" i="38"/>
  <c r="AC317" i="38"/>
  <c r="AG317" i="38"/>
  <c r="B317" i="38"/>
  <c r="V317" i="38"/>
  <c r="Z317" i="38"/>
  <c r="AD317" i="38"/>
  <c r="AH317" i="38"/>
  <c r="AZ317" i="38" s="1"/>
  <c r="AD314" i="38"/>
  <c r="V314" i="38"/>
  <c r="BC312" i="38"/>
  <c r="A312" i="38" s="1"/>
  <c r="Y309" i="38"/>
  <c r="AC309" i="38"/>
  <c r="AG309" i="38"/>
  <c r="B309" i="38"/>
  <c r="V309" i="38"/>
  <c r="Z309" i="38"/>
  <c r="AD309" i="38"/>
  <c r="AH309" i="38"/>
  <c r="AZ309" i="38" s="1"/>
  <c r="BC308" i="38"/>
  <c r="A308" i="38" s="1"/>
  <c r="AD306" i="38"/>
  <c r="V306" i="38"/>
  <c r="B304" i="38"/>
  <c r="B300" i="38"/>
  <c r="V300" i="38"/>
  <c r="Z300" i="38"/>
  <c r="AD300" i="38"/>
  <c r="AH300" i="38"/>
  <c r="AZ300" i="38" s="1"/>
  <c r="X300" i="38"/>
  <c r="AB300" i="38"/>
  <c r="AF300" i="38"/>
  <c r="AU300" i="38" s="1"/>
  <c r="AJ300" i="38"/>
  <c r="BA300" i="38"/>
  <c r="AC300" i="38"/>
  <c r="W300" i="38"/>
  <c r="AE300" i="38"/>
  <c r="W290" i="38"/>
  <c r="BC285" i="38"/>
  <c r="A285" i="38" s="1"/>
  <c r="W274" i="38"/>
  <c r="X258" i="38"/>
  <c r="AB258" i="38"/>
  <c r="AF258" i="38"/>
  <c r="AU258" i="38" s="1"/>
  <c r="AJ258" i="38"/>
  <c r="BA258" i="38"/>
  <c r="Y258" i="38"/>
  <c r="AC258" i="38"/>
  <c r="AG258" i="38"/>
  <c r="B258" i="38"/>
  <c r="V258" i="38"/>
  <c r="Z258" i="38"/>
  <c r="AD258" i="38"/>
  <c r="AH258" i="38"/>
  <c r="AZ258" i="38" s="1"/>
  <c r="AE258" i="38"/>
  <c r="AI258" i="38"/>
  <c r="AA254" i="38"/>
  <c r="X238" i="38"/>
  <c r="AB238" i="38"/>
  <c r="AF238" i="38"/>
  <c r="AU238" i="38" s="1"/>
  <c r="AJ238" i="38"/>
  <c r="BA238" i="38"/>
  <c r="Y238" i="38"/>
  <c r="AC238" i="38"/>
  <c r="AG238" i="38"/>
  <c r="B238" i="38"/>
  <c r="V238" i="38"/>
  <c r="Z238" i="38"/>
  <c r="AD238" i="38"/>
  <c r="AH238" i="38"/>
  <c r="AZ238" i="38" s="1"/>
  <c r="AI238" i="38"/>
  <c r="W238" i="38"/>
  <c r="AH452" i="38"/>
  <c r="AZ452" i="38" s="1"/>
  <c r="AD452" i="38"/>
  <c r="Z452" i="38"/>
  <c r="V452" i="38"/>
  <c r="AH448" i="38"/>
  <c r="AZ448" i="38" s="1"/>
  <c r="AD448" i="38"/>
  <c r="Z448" i="38"/>
  <c r="V448" i="38"/>
  <c r="AH444" i="38"/>
  <c r="AZ444" i="38" s="1"/>
  <c r="AD444" i="38"/>
  <c r="Z444" i="38"/>
  <c r="V444" i="38"/>
  <c r="AG441" i="38"/>
  <c r="AC441" i="38"/>
  <c r="AH440" i="38"/>
  <c r="AZ440" i="38" s="1"/>
  <c r="AD440" i="38"/>
  <c r="Z440" i="38"/>
  <c r="V440" i="38"/>
  <c r="AG437" i="38"/>
  <c r="AC437" i="38"/>
  <c r="AH436" i="38"/>
  <c r="AZ436" i="38" s="1"/>
  <c r="AD436" i="38"/>
  <c r="Z436" i="38"/>
  <c r="V436" i="38"/>
  <c r="AG433" i="38"/>
  <c r="AC433" i="38"/>
  <c r="AH432" i="38"/>
  <c r="AZ432" i="38" s="1"/>
  <c r="AD432" i="38"/>
  <c r="Z432" i="38"/>
  <c r="V432" i="38"/>
  <c r="AG429" i="38"/>
  <c r="AC429" i="38"/>
  <c r="AH428" i="38"/>
  <c r="AZ428" i="38" s="1"/>
  <c r="AD428" i="38"/>
  <c r="Z428" i="38"/>
  <c r="V428" i="38"/>
  <c r="AG425" i="38"/>
  <c r="AC425" i="38"/>
  <c r="AH424" i="38"/>
  <c r="AZ424" i="38" s="1"/>
  <c r="AD424" i="38"/>
  <c r="Z424" i="38"/>
  <c r="V424" i="38"/>
  <c r="AG421" i="38"/>
  <c r="AC421" i="38"/>
  <c r="AH420" i="38"/>
  <c r="AZ420" i="38" s="1"/>
  <c r="AD420" i="38"/>
  <c r="Z420" i="38"/>
  <c r="V420" i="38"/>
  <c r="AG417" i="38"/>
  <c r="AC417" i="38"/>
  <c r="AH416" i="38"/>
  <c r="AZ416" i="38" s="1"/>
  <c r="AD416" i="38"/>
  <c r="Z416" i="38"/>
  <c r="V416" i="38"/>
  <c r="AG413" i="38"/>
  <c r="AC413" i="38"/>
  <c r="AH412" i="38"/>
  <c r="AZ412" i="38" s="1"/>
  <c r="AD412" i="38"/>
  <c r="Z412" i="38"/>
  <c r="V412" i="38"/>
  <c r="AG409" i="38"/>
  <c r="AC409" i="38"/>
  <c r="AH408" i="38"/>
  <c r="AZ408" i="38" s="1"/>
  <c r="AD408" i="38"/>
  <c r="Z408" i="38"/>
  <c r="V408" i="38"/>
  <c r="AG405" i="38"/>
  <c r="AC405" i="38"/>
  <c r="AH404" i="38"/>
  <c r="AZ404" i="38" s="1"/>
  <c r="AD404" i="38"/>
  <c r="Z404" i="38"/>
  <c r="V404" i="38"/>
  <c r="AG401" i="38"/>
  <c r="AC401" i="38"/>
  <c r="AH400" i="38"/>
  <c r="AZ400" i="38" s="1"/>
  <c r="AD400" i="38"/>
  <c r="Z400" i="38"/>
  <c r="V400" i="38"/>
  <c r="AG397" i="38"/>
  <c r="AC397" i="38"/>
  <c r="AH396" i="38"/>
  <c r="AZ396" i="38" s="1"/>
  <c r="AD396" i="38"/>
  <c r="Z396" i="38"/>
  <c r="V396" i="38"/>
  <c r="AG393" i="38"/>
  <c r="AC393" i="38"/>
  <c r="AH392" i="38"/>
  <c r="AZ392" i="38" s="1"/>
  <c r="AD392" i="38"/>
  <c r="Z392" i="38"/>
  <c r="V392" i="38"/>
  <c r="AG389" i="38"/>
  <c r="AC389" i="38"/>
  <c r="AH388" i="38"/>
  <c r="AZ388" i="38" s="1"/>
  <c r="AD388" i="38"/>
  <c r="Z388" i="38"/>
  <c r="V388" i="38"/>
  <c r="AG385" i="38"/>
  <c r="AC385" i="38"/>
  <c r="AH384" i="38"/>
  <c r="AZ384" i="38" s="1"/>
  <c r="AD384" i="38"/>
  <c r="Z384" i="38"/>
  <c r="V384" i="38"/>
  <c r="AG381" i="38"/>
  <c r="AC381" i="38"/>
  <c r="AH380" i="38"/>
  <c r="AZ380" i="38" s="1"/>
  <c r="AD380" i="38"/>
  <c r="Z380" i="38"/>
  <c r="V380" i="38"/>
  <c r="AG377" i="38"/>
  <c r="AC377" i="38"/>
  <c r="AH376" i="38"/>
  <c r="AZ376" i="38" s="1"/>
  <c r="AD376" i="38"/>
  <c r="Z376" i="38"/>
  <c r="V376" i="38"/>
  <c r="AG373" i="38"/>
  <c r="AC373" i="38"/>
  <c r="AH372" i="38"/>
  <c r="AZ372" i="38" s="1"/>
  <c r="AD372" i="38"/>
  <c r="Z372" i="38"/>
  <c r="V372" i="38"/>
  <c r="AG369" i="38"/>
  <c r="AC369" i="38"/>
  <c r="AH368" i="38"/>
  <c r="AZ368" i="38" s="1"/>
  <c r="AD368" i="38"/>
  <c r="Z368" i="38"/>
  <c r="V368" i="38"/>
  <c r="BA366" i="38"/>
  <c r="B366" i="38" s="1"/>
  <c r="AJ366" i="38"/>
  <c r="AE366" i="38"/>
  <c r="Z366" i="38"/>
  <c r="AI362" i="38"/>
  <c r="AA362" i="38"/>
  <c r="X358" i="38"/>
  <c r="AB358" i="38"/>
  <c r="AF358" i="38"/>
  <c r="AU358" i="38" s="1"/>
  <c r="AJ358" i="38"/>
  <c r="BA358" i="38"/>
  <c r="B358" i="38" s="1"/>
  <c r="Y358" i="38"/>
  <c r="AC358" i="38"/>
  <c r="AG358" i="38"/>
  <c r="AE357" i="38"/>
  <c r="W357" i="38"/>
  <c r="AI354" i="38"/>
  <c r="AA354" i="38"/>
  <c r="X350" i="38"/>
  <c r="AB350" i="38"/>
  <c r="AF350" i="38"/>
  <c r="AU350" i="38" s="1"/>
  <c r="AJ350" i="38"/>
  <c r="BA350" i="38"/>
  <c r="B350" i="38" s="1"/>
  <c r="Y350" i="38"/>
  <c r="AC350" i="38"/>
  <c r="AG350" i="38"/>
  <c r="AE349" i="38"/>
  <c r="W349" i="38"/>
  <c r="AI346" i="38"/>
  <c r="AA346" i="38"/>
  <c r="X342" i="38"/>
  <c r="AB342" i="38"/>
  <c r="AF342" i="38"/>
  <c r="AU342" i="38" s="1"/>
  <c r="AJ342" i="38"/>
  <c r="BA342" i="38"/>
  <c r="B342" i="38" s="1"/>
  <c r="Y342" i="38"/>
  <c r="AC342" i="38"/>
  <c r="AG342" i="38"/>
  <c r="AE341" i="38"/>
  <c r="W341" i="38"/>
  <c r="AI338" i="38"/>
  <c r="AA338" i="38"/>
  <c r="X334" i="38"/>
  <c r="AB334" i="38"/>
  <c r="AF334" i="38"/>
  <c r="AU334" i="38" s="1"/>
  <c r="AJ334" i="38"/>
  <c r="BA334" i="38"/>
  <c r="B334" i="38" s="1"/>
  <c r="Y334" i="38"/>
  <c r="AC334" i="38"/>
  <c r="AG334" i="38"/>
  <c r="AE333" i="38"/>
  <c r="W333" i="38"/>
  <c r="AI330" i="38"/>
  <c r="AA330" i="38"/>
  <c r="X326" i="38"/>
  <c r="AB326" i="38"/>
  <c r="AF326" i="38"/>
  <c r="AU326" i="38" s="1"/>
  <c r="AJ326" i="38"/>
  <c r="BA326" i="38"/>
  <c r="B326" i="38" s="1"/>
  <c r="Y326" i="38"/>
  <c r="AC326" i="38"/>
  <c r="AG326" i="38"/>
  <c r="AE325" i="38"/>
  <c r="W325" i="38"/>
  <c r="AI322" i="38"/>
  <c r="AA322" i="38"/>
  <c r="X318" i="38"/>
  <c r="AB318" i="38"/>
  <c r="AF318" i="38"/>
  <c r="AU318" i="38" s="1"/>
  <c r="AJ318" i="38"/>
  <c r="BA318" i="38"/>
  <c r="B318" i="38" s="1"/>
  <c r="Y318" i="38"/>
  <c r="AC318" i="38"/>
  <c r="AG318" i="38"/>
  <c r="AE317" i="38"/>
  <c r="W317" i="38"/>
  <c r="AI314" i="38"/>
  <c r="AA314" i="38"/>
  <c r="X310" i="38"/>
  <c r="AB310" i="38"/>
  <c r="AF310" i="38"/>
  <c r="AU310" i="38" s="1"/>
  <c r="AJ310" i="38"/>
  <c r="BA310" i="38"/>
  <c r="B310" i="38" s="1"/>
  <c r="Y310" i="38"/>
  <c r="AC310" i="38"/>
  <c r="AG310" i="38"/>
  <c r="AE309" i="38"/>
  <c r="W309" i="38"/>
  <c r="AI306" i="38"/>
  <c r="AA306" i="38"/>
  <c r="Y300" i="38"/>
  <c r="BC293" i="38"/>
  <c r="A293" i="38" s="1"/>
  <c r="AG290" i="38"/>
  <c r="X286" i="38"/>
  <c r="AB286" i="38"/>
  <c r="AF286" i="38"/>
  <c r="AU286" i="38" s="1"/>
  <c r="AJ286" i="38"/>
  <c r="BA286" i="38"/>
  <c r="Y286" i="38"/>
  <c r="AC286" i="38"/>
  <c r="AG286" i="38"/>
  <c r="B286" i="38"/>
  <c r="V286" i="38"/>
  <c r="Z286" i="38"/>
  <c r="AD286" i="38"/>
  <c r="AH286" i="38"/>
  <c r="AZ286" i="38" s="1"/>
  <c r="AI286" i="38"/>
  <c r="W286" i="38"/>
  <c r="W258" i="38"/>
  <c r="X242" i="38"/>
  <c r="AB242" i="38"/>
  <c r="AF242" i="38"/>
  <c r="AU242" i="38" s="1"/>
  <c r="AJ242" i="38"/>
  <c r="BA242" i="38"/>
  <c r="Y242" i="38"/>
  <c r="AC242" i="38"/>
  <c r="AG242" i="38"/>
  <c r="B242" i="38"/>
  <c r="V242" i="38"/>
  <c r="Z242" i="38"/>
  <c r="AD242" i="38"/>
  <c r="AH242" i="38"/>
  <c r="AZ242" i="38" s="1"/>
  <c r="AE242" i="38"/>
  <c r="AI242" i="38"/>
  <c r="AA238" i="38"/>
  <c r="BA363" i="38"/>
  <c r="B363" i="38" s="1"/>
  <c r="AJ363" i="38"/>
  <c r="AF363" i="38"/>
  <c r="AU363" i="38" s="1"/>
  <c r="AB363" i="38"/>
  <c r="BA359" i="38"/>
  <c r="B359" i="38" s="1"/>
  <c r="AJ359" i="38"/>
  <c r="AF359" i="38"/>
  <c r="AU359" i="38" s="1"/>
  <c r="AB359" i="38"/>
  <c r="BA355" i="38"/>
  <c r="B355" i="38" s="1"/>
  <c r="AJ355" i="38"/>
  <c r="AF355" i="38"/>
  <c r="AU355" i="38" s="1"/>
  <c r="AB355" i="38"/>
  <c r="BA351" i="38"/>
  <c r="B351" i="38" s="1"/>
  <c r="AJ351" i="38"/>
  <c r="AF351" i="38"/>
  <c r="AU351" i="38" s="1"/>
  <c r="AB351" i="38"/>
  <c r="BA347" i="38"/>
  <c r="B347" i="38" s="1"/>
  <c r="AJ347" i="38"/>
  <c r="AF347" i="38"/>
  <c r="AU347" i="38" s="1"/>
  <c r="AB347" i="38"/>
  <c r="BA343" i="38"/>
  <c r="B343" i="38" s="1"/>
  <c r="AJ343" i="38"/>
  <c r="AF343" i="38"/>
  <c r="AU343" i="38" s="1"/>
  <c r="AB343" i="38"/>
  <c r="BA339" i="38"/>
  <c r="B339" i="38" s="1"/>
  <c r="AJ339" i="38"/>
  <c r="AF339" i="38"/>
  <c r="AU339" i="38" s="1"/>
  <c r="AB339" i="38"/>
  <c r="BA335" i="38"/>
  <c r="B335" i="38" s="1"/>
  <c r="AJ335" i="38"/>
  <c r="AF335" i="38"/>
  <c r="AU335" i="38" s="1"/>
  <c r="AB335" i="38"/>
  <c r="BA331" i="38"/>
  <c r="B331" i="38" s="1"/>
  <c r="AJ331" i="38"/>
  <c r="AF331" i="38"/>
  <c r="AU331" i="38" s="1"/>
  <c r="AB331" i="38"/>
  <c r="BA327" i="38"/>
  <c r="B327" i="38" s="1"/>
  <c r="AJ327" i="38"/>
  <c r="AF327" i="38"/>
  <c r="AU327" i="38" s="1"/>
  <c r="AB327" i="38"/>
  <c r="BA323" i="38"/>
  <c r="B323" i="38" s="1"/>
  <c r="AJ323" i="38"/>
  <c r="AF323" i="38"/>
  <c r="AU323" i="38" s="1"/>
  <c r="AB323" i="38"/>
  <c r="BA319" i="38"/>
  <c r="B319" i="38" s="1"/>
  <c r="AJ319" i="38"/>
  <c r="AF319" i="38"/>
  <c r="AU319" i="38" s="1"/>
  <c r="AB319" i="38"/>
  <c r="BA315" i="38"/>
  <c r="B315" i="38" s="1"/>
  <c r="AJ315" i="38"/>
  <c r="AF315" i="38"/>
  <c r="AU315" i="38" s="1"/>
  <c r="AB315" i="38"/>
  <c r="BA311" i="38"/>
  <c r="B311" i="38" s="1"/>
  <c r="AJ311" i="38"/>
  <c r="AF311" i="38"/>
  <c r="AU311" i="38" s="1"/>
  <c r="AB311" i="38"/>
  <c r="BA307" i="38"/>
  <c r="B307" i="38" s="1"/>
  <c r="AJ307" i="38"/>
  <c r="AF307" i="38"/>
  <c r="AU307" i="38" s="1"/>
  <c r="AB307" i="38"/>
  <c r="X302" i="38"/>
  <c r="AB302" i="38"/>
  <c r="AF302" i="38"/>
  <c r="AU302" i="38" s="1"/>
  <c r="AJ302" i="38"/>
  <c r="BA302" i="38"/>
  <c r="B302" i="38" s="1"/>
  <c r="X298" i="38"/>
  <c r="AB298" i="38"/>
  <c r="AF298" i="38"/>
  <c r="AU298" i="38" s="1"/>
  <c r="AJ298" i="38"/>
  <c r="BA298" i="38"/>
  <c r="B298" i="38" s="1"/>
  <c r="V298" i="38"/>
  <c r="Z298" i="38"/>
  <c r="AD298" i="38"/>
  <c r="AH298" i="38"/>
  <c r="AZ298" i="38" s="1"/>
  <c r="B296" i="38"/>
  <c r="V296" i="38"/>
  <c r="Z296" i="38"/>
  <c r="AD296" i="38"/>
  <c r="AH296" i="38"/>
  <c r="AZ296" i="38" s="1"/>
  <c r="X296" i="38"/>
  <c r="AB296" i="38"/>
  <c r="AF296" i="38"/>
  <c r="AU296" i="38" s="1"/>
  <c r="AJ296" i="38"/>
  <c r="BA296" i="38"/>
  <c r="X282" i="38"/>
  <c r="AB282" i="38"/>
  <c r="AF282" i="38"/>
  <c r="AU282" i="38" s="1"/>
  <c r="AJ282" i="38"/>
  <c r="BA282" i="38"/>
  <c r="Y282" i="38"/>
  <c r="AC282" i="38"/>
  <c r="AG282" i="38"/>
  <c r="B282" i="38"/>
  <c r="V282" i="38"/>
  <c r="Z282" i="38"/>
  <c r="AD282" i="38"/>
  <c r="AH282" i="38"/>
  <c r="AZ282" i="38" s="1"/>
  <c r="X266" i="38"/>
  <c r="AB266" i="38"/>
  <c r="AF266" i="38"/>
  <c r="AU266" i="38" s="1"/>
  <c r="AJ266" i="38"/>
  <c r="BA266" i="38"/>
  <c r="Y266" i="38"/>
  <c r="AC266" i="38"/>
  <c r="AG266" i="38"/>
  <c r="B266" i="38"/>
  <c r="V266" i="38"/>
  <c r="Z266" i="38"/>
  <c r="AD266" i="38"/>
  <c r="AH266" i="38"/>
  <c r="AZ266" i="38" s="1"/>
  <c r="BC261" i="38"/>
  <c r="A261" i="38" s="1"/>
  <c r="BC253" i="38"/>
  <c r="A253" i="38" s="1"/>
  <c r="X250" i="38"/>
  <c r="AB250" i="38"/>
  <c r="AF250" i="38"/>
  <c r="AU250" i="38" s="1"/>
  <c r="AJ250" i="38"/>
  <c r="BA250" i="38"/>
  <c r="Y250" i="38"/>
  <c r="AC250" i="38"/>
  <c r="AG250" i="38"/>
  <c r="B250" i="38"/>
  <c r="V250" i="38"/>
  <c r="Z250" i="38"/>
  <c r="AD250" i="38"/>
  <c r="AH250" i="38"/>
  <c r="AZ250" i="38" s="1"/>
  <c r="BC247" i="38"/>
  <c r="A247" i="38" s="1"/>
  <c r="X234" i="38"/>
  <c r="AB234" i="38"/>
  <c r="AF234" i="38"/>
  <c r="AU234" i="38" s="1"/>
  <c r="AJ234" i="38"/>
  <c r="BA234" i="38"/>
  <c r="Y234" i="38"/>
  <c r="AC234" i="38"/>
  <c r="AG234" i="38"/>
  <c r="B234" i="38"/>
  <c r="V234" i="38"/>
  <c r="Z234" i="38"/>
  <c r="AD234" i="38"/>
  <c r="AH234" i="38"/>
  <c r="AZ234" i="38" s="1"/>
  <c r="BC229" i="38"/>
  <c r="A229" i="38" s="1"/>
  <c r="B217" i="38"/>
  <c r="V217" i="38"/>
  <c r="Z217" i="38"/>
  <c r="AD217" i="38"/>
  <c r="AH217" i="38"/>
  <c r="AZ217" i="38" s="1"/>
  <c r="Y217" i="38"/>
  <c r="AE217" i="38"/>
  <c r="AJ217" i="38"/>
  <c r="AA217" i="38"/>
  <c r="AF217" i="38"/>
  <c r="AU217" i="38" s="1"/>
  <c r="W217" i="38"/>
  <c r="AB217" i="38"/>
  <c r="AG217" i="38"/>
  <c r="BC208" i="38"/>
  <c r="A208" i="38" s="1"/>
  <c r="AD304" i="38"/>
  <c r="Z304" i="38"/>
  <c r="V304" i="38"/>
  <c r="AG302" i="38"/>
  <c r="AA302" i="38"/>
  <c r="V302" i="38"/>
  <c r="AE298" i="38"/>
  <c r="W298" i="38"/>
  <c r="AE296" i="38"/>
  <c r="W296" i="38"/>
  <c r="X294" i="38"/>
  <c r="AB294" i="38"/>
  <c r="AF294" i="38"/>
  <c r="AU294" i="38" s="1"/>
  <c r="AJ294" i="38"/>
  <c r="BA294" i="38"/>
  <c r="B294" i="38" s="1"/>
  <c r="V294" i="38"/>
  <c r="Z294" i="38"/>
  <c r="AD294" i="38"/>
  <c r="AH294" i="38"/>
  <c r="AZ294" i="38" s="1"/>
  <c r="V292" i="38"/>
  <c r="Z292" i="38"/>
  <c r="AD292" i="38"/>
  <c r="AH292" i="38"/>
  <c r="AZ292" i="38" s="1"/>
  <c r="X292" i="38"/>
  <c r="AB292" i="38"/>
  <c r="AF292" i="38"/>
  <c r="AU292" i="38" s="1"/>
  <c r="AJ292" i="38"/>
  <c r="BA292" i="38"/>
  <c r="B292" i="38" s="1"/>
  <c r="BC289" i="38"/>
  <c r="A289" i="38" s="1"/>
  <c r="W282" i="38"/>
  <c r="BC281" i="38"/>
  <c r="A281" i="38" s="1"/>
  <c r="X278" i="38"/>
  <c r="AB278" i="38"/>
  <c r="AF278" i="38"/>
  <c r="AU278" i="38" s="1"/>
  <c r="AJ278" i="38"/>
  <c r="BA278" i="38"/>
  <c r="Y278" i="38"/>
  <c r="AC278" i="38"/>
  <c r="AG278" i="38"/>
  <c r="B278" i="38"/>
  <c r="V278" i="38"/>
  <c r="Z278" i="38"/>
  <c r="AD278" i="38"/>
  <c r="AH278" i="38"/>
  <c r="AZ278" i="38" s="1"/>
  <c r="W266" i="38"/>
  <c r="X262" i="38"/>
  <c r="AB262" i="38"/>
  <c r="AF262" i="38"/>
  <c r="AU262" i="38" s="1"/>
  <c r="AJ262" i="38"/>
  <c r="BA262" i="38"/>
  <c r="Y262" i="38"/>
  <c r="AC262" i="38"/>
  <c r="AG262" i="38"/>
  <c r="B262" i="38"/>
  <c r="V262" i="38"/>
  <c r="Z262" i="38"/>
  <c r="AD262" i="38"/>
  <c r="AH262" i="38"/>
  <c r="AZ262" i="38" s="1"/>
  <c r="W250" i="38"/>
  <c r="X246" i="38"/>
  <c r="AB246" i="38"/>
  <c r="AF246" i="38"/>
  <c r="AU246" i="38" s="1"/>
  <c r="AJ246" i="38"/>
  <c r="BA246" i="38"/>
  <c r="Y246" i="38"/>
  <c r="AC246" i="38"/>
  <c r="AG246" i="38"/>
  <c r="B246" i="38"/>
  <c r="V246" i="38"/>
  <c r="Z246" i="38"/>
  <c r="AD246" i="38"/>
  <c r="AH246" i="38"/>
  <c r="AZ246" i="38" s="1"/>
  <c r="W234" i="38"/>
  <c r="X230" i="38"/>
  <c r="AB230" i="38"/>
  <c r="AF230" i="38"/>
  <c r="AU230" i="38" s="1"/>
  <c r="AJ230" i="38"/>
  <c r="BA230" i="38"/>
  <c r="B230" i="38" s="1"/>
  <c r="Y230" i="38"/>
  <c r="AC230" i="38"/>
  <c r="AG230" i="38"/>
  <c r="V230" i="38"/>
  <c r="Z230" i="38"/>
  <c r="AD230" i="38"/>
  <c r="AH230" i="38"/>
  <c r="AZ230" i="38" s="1"/>
  <c r="X219" i="38"/>
  <c r="AB219" i="38"/>
  <c r="AF219" i="38"/>
  <c r="AU219" i="38" s="1"/>
  <c r="AJ219" i="38"/>
  <c r="BA219" i="38"/>
  <c r="B219" i="38" s="1"/>
  <c r="Y219" i="38"/>
  <c r="AD219" i="38"/>
  <c r="AI219" i="38"/>
  <c r="Z219" i="38"/>
  <c r="AE219" i="38"/>
  <c r="V219" i="38"/>
  <c r="AA219" i="38"/>
  <c r="AG219" i="38"/>
  <c r="Y214" i="38"/>
  <c r="AC214" i="38"/>
  <c r="AG214" i="38"/>
  <c r="X214" i="38"/>
  <c r="AD214" i="38"/>
  <c r="AI214" i="38"/>
  <c r="Z214" i="38"/>
  <c r="AE214" i="38"/>
  <c r="AJ214" i="38"/>
  <c r="BA214" i="38"/>
  <c r="B214" i="38"/>
  <c r="V214" i="38"/>
  <c r="AA214" i="38"/>
  <c r="AF214" i="38"/>
  <c r="AU214" i="38" s="1"/>
  <c r="X206" i="38"/>
  <c r="AB206" i="38"/>
  <c r="AF206" i="38"/>
  <c r="AU206" i="38" s="1"/>
  <c r="AJ206" i="38"/>
  <c r="BA206" i="38"/>
  <c r="Y206" i="38"/>
  <c r="AC206" i="38"/>
  <c r="AG206" i="38"/>
  <c r="Z206" i="38"/>
  <c r="AH206" i="38"/>
  <c r="AZ206" i="38" s="1"/>
  <c r="AA206" i="38"/>
  <c r="AI206" i="38"/>
  <c r="B206" i="38"/>
  <c r="V206" i="38"/>
  <c r="AD206" i="38"/>
  <c r="AG299" i="38"/>
  <c r="BC299" i="38" s="1"/>
  <c r="A299" i="38" s="1"/>
  <c r="AC299" i="38"/>
  <c r="AG295" i="38"/>
  <c r="AC295" i="38"/>
  <c r="AG291" i="38"/>
  <c r="AC291" i="38"/>
  <c r="AG287" i="38"/>
  <c r="AC287" i="38"/>
  <c r="BA284" i="38"/>
  <c r="B284" i="38" s="1"/>
  <c r="AJ284" i="38"/>
  <c r="AF284" i="38"/>
  <c r="AU284" i="38" s="1"/>
  <c r="AB284" i="38"/>
  <c r="X284" i="38"/>
  <c r="AG283" i="38"/>
  <c r="AC283" i="38"/>
  <c r="BC283" i="38" s="1"/>
  <c r="A283" i="38" s="1"/>
  <c r="BA280" i="38"/>
  <c r="B280" i="38" s="1"/>
  <c r="AJ280" i="38"/>
  <c r="AF280" i="38"/>
  <c r="AU280" i="38" s="1"/>
  <c r="AB280" i="38"/>
  <c r="X280" i="38"/>
  <c r="AG279" i="38"/>
  <c r="AC279" i="38"/>
  <c r="BA276" i="38"/>
  <c r="B276" i="38" s="1"/>
  <c r="AJ276" i="38"/>
  <c r="AF276" i="38"/>
  <c r="AU276" i="38" s="1"/>
  <c r="AB276" i="38"/>
  <c r="X276" i="38"/>
  <c r="AG275" i="38"/>
  <c r="AC275" i="38"/>
  <c r="BA272" i="38"/>
  <c r="B272" i="38" s="1"/>
  <c r="AJ272" i="38"/>
  <c r="AF272" i="38"/>
  <c r="AU272" i="38" s="1"/>
  <c r="AB272" i="38"/>
  <c r="X272" i="38"/>
  <c r="AG271" i="38"/>
  <c r="AC271" i="38"/>
  <c r="BA268" i="38"/>
  <c r="B268" i="38" s="1"/>
  <c r="AJ268" i="38"/>
  <c r="AF268" i="38"/>
  <c r="AU268" i="38" s="1"/>
  <c r="AB268" i="38"/>
  <c r="X268" i="38"/>
  <c r="AG267" i="38"/>
  <c r="AC267" i="38"/>
  <c r="BC267" i="38" s="1"/>
  <c r="A267" i="38" s="1"/>
  <c r="BA264" i="38"/>
  <c r="B264" i="38" s="1"/>
  <c r="AJ264" i="38"/>
  <c r="AF264" i="38"/>
  <c r="AU264" i="38" s="1"/>
  <c r="AB264" i="38"/>
  <c r="X264" i="38"/>
  <c r="AG263" i="38"/>
  <c r="BC263" i="38" s="1"/>
  <c r="A263" i="38" s="1"/>
  <c r="AC263" i="38"/>
  <c r="BA260" i="38"/>
  <c r="B260" i="38" s="1"/>
  <c r="AJ260" i="38"/>
  <c r="AF260" i="38"/>
  <c r="AU260" i="38" s="1"/>
  <c r="AB260" i="38"/>
  <c r="X260" i="38"/>
  <c r="AG259" i="38"/>
  <c r="AC259" i="38"/>
  <c r="BC259" i="38" s="1"/>
  <c r="A259" i="38" s="1"/>
  <c r="BA256" i="38"/>
  <c r="B256" i="38" s="1"/>
  <c r="AJ256" i="38"/>
  <c r="AF256" i="38"/>
  <c r="AU256" i="38" s="1"/>
  <c r="AB256" i="38"/>
  <c r="X256" i="38"/>
  <c r="AG255" i="38"/>
  <c r="AC255" i="38"/>
  <c r="BA252" i="38"/>
  <c r="B252" i="38" s="1"/>
  <c r="AJ252" i="38"/>
  <c r="AF252" i="38"/>
  <c r="AU252" i="38" s="1"/>
  <c r="AB252" i="38"/>
  <c r="X252" i="38"/>
  <c r="AG251" i="38"/>
  <c r="AC251" i="38"/>
  <c r="BC251" i="38" s="1"/>
  <c r="A251" i="38" s="1"/>
  <c r="BA248" i="38"/>
  <c r="B248" i="38" s="1"/>
  <c r="AJ248" i="38"/>
  <c r="AF248" i="38"/>
  <c r="AU248" i="38" s="1"/>
  <c r="AB248" i="38"/>
  <c r="X248" i="38"/>
  <c r="AG247" i="38"/>
  <c r="AC247" i="38"/>
  <c r="BA244" i="38"/>
  <c r="B244" i="38" s="1"/>
  <c r="AJ244" i="38"/>
  <c r="AF244" i="38"/>
  <c r="AU244" i="38" s="1"/>
  <c r="AB244" i="38"/>
  <c r="X244" i="38"/>
  <c r="AG243" i="38"/>
  <c r="AC243" i="38"/>
  <c r="BC243" i="38" s="1"/>
  <c r="A243" i="38" s="1"/>
  <c r="BA240" i="38"/>
  <c r="B240" i="38" s="1"/>
  <c r="AJ240" i="38"/>
  <c r="AF240" i="38"/>
  <c r="AU240" i="38" s="1"/>
  <c r="AB240" i="38"/>
  <c r="X240" i="38"/>
  <c r="AG239" i="38"/>
  <c r="AC239" i="38"/>
  <c r="BA236" i="38"/>
  <c r="B236" i="38" s="1"/>
  <c r="AJ236" i="38"/>
  <c r="AF236" i="38"/>
  <c r="AU236" i="38" s="1"/>
  <c r="AB236" i="38"/>
  <c r="X236" i="38"/>
  <c r="AG235" i="38"/>
  <c r="AC235" i="38"/>
  <c r="BA232" i="38"/>
  <c r="B232" i="38" s="1"/>
  <c r="AJ232" i="38"/>
  <c r="AF232" i="38"/>
  <c r="AU232" i="38" s="1"/>
  <c r="AB232" i="38"/>
  <c r="X232" i="38"/>
  <c r="AG231" i="38"/>
  <c r="BC231" i="38" s="1"/>
  <c r="A231" i="38" s="1"/>
  <c r="AC231" i="38"/>
  <c r="AI227" i="38"/>
  <c r="AD227" i="38"/>
  <c r="BA226" i="38"/>
  <c r="B226" i="38" s="1"/>
  <c r="AJ226" i="38"/>
  <c r="AE226" i="38"/>
  <c r="AJ225" i="38"/>
  <c r="AE225" i="38"/>
  <c r="X223" i="38"/>
  <c r="AB223" i="38"/>
  <c r="AF223" i="38"/>
  <c r="AU223" i="38" s="1"/>
  <c r="AJ223" i="38"/>
  <c r="BA223" i="38"/>
  <c r="B223" i="38" s="1"/>
  <c r="AI222" i="38"/>
  <c r="AD222" i="38"/>
  <c r="B221" i="38"/>
  <c r="V221" i="38"/>
  <c r="Z221" i="38"/>
  <c r="AD221" i="38"/>
  <c r="AH221" i="38"/>
  <c r="AZ221" i="38" s="1"/>
  <c r="Y218" i="38"/>
  <c r="AC218" i="38"/>
  <c r="AG218" i="38"/>
  <c r="AE215" i="38"/>
  <c r="AJ213" i="38"/>
  <c r="BC212" i="38"/>
  <c r="A212" i="38" s="1"/>
  <c r="AH210" i="38"/>
  <c r="AZ210" i="38" s="1"/>
  <c r="Y209" i="38"/>
  <c r="AC209" i="38"/>
  <c r="AG209" i="38"/>
  <c r="B209" i="38"/>
  <c r="V209" i="38"/>
  <c r="Z209" i="38"/>
  <c r="AD209" i="38"/>
  <c r="AH209" i="38"/>
  <c r="AZ209" i="38" s="1"/>
  <c r="B184" i="38"/>
  <c r="V184" i="38"/>
  <c r="Z184" i="38"/>
  <c r="AD184" i="38"/>
  <c r="AH184" i="38"/>
  <c r="AZ184" i="38" s="1"/>
  <c r="Y184" i="38"/>
  <c r="AE184" i="38"/>
  <c r="AJ184" i="38"/>
  <c r="AA184" i="38"/>
  <c r="AF184" i="38"/>
  <c r="AU184" i="38" s="1"/>
  <c r="W184" i="38"/>
  <c r="AB184" i="38"/>
  <c r="AG184" i="38"/>
  <c r="Y181" i="38"/>
  <c r="AC181" i="38"/>
  <c r="AG181" i="38"/>
  <c r="X181" i="38"/>
  <c r="AD181" i="38"/>
  <c r="AI181" i="38"/>
  <c r="Z181" i="38"/>
  <c r="AE181" i="38"/>
  <c r="AJ181" i="38"/>
  <c r="BA181" i="38"/>
  <c r="B181" i="38" s="1"/>
  <c r="V181" i="38"/>
  <c r="AA181" i="38"/>
  <c r="AF181" i="38"/>
  <c r="AU181" i="38" s="1"/>
  <c r="BC167" i="38"/>
  <c r="A167" i="38" s="1"/>
  <c r="X124" i="38"/>
  <c r="AB124" i="38"/>
  <c r="AF124" i="38"/>
  <c r="AU124" i="38" s="1"/>
  <c r="AJ124" i="38"/>
  <c r="BA124" i="38"/>
  <c r="Y124" i="38"/>
  <c r="Z124" i="38"/>
  <c r="AE124" i="38"/>
  <c r="AA124" i="38"/>
  <c r="AG124" i="38"/>
  <c r="B124" i="38"/>
  <c r="V124" i="38"/>
  <c r="AC124" i="38"/>
  <c r="AH124" i="38"/>
  <c r="AZ124" i="38" s="1"/>
  <c r="AI124" i="38"/>
  <c r="W124" i="38"/>
  <c r="X227" i="38"/>
  <c r="AB227" i="38"/>
  <c r="AF227" i="38"/>
  <c r="AU227" i="38" s="1"/>
  <c r="AJ227" i="38"/>
  <c r="BA227" i="38"/>
  <c r="B227" i="38" s="1"/>
  <c r="B225" i="38"/>
  <c r="V225" i="38"/>
  <c r="Z225" i="38"/>
  <c r="AD225" i="38"/>
  <c r="AH225" i="38"/>
  <c r="AZ225" i="38" s="1"/>
  <c r="Y222" i="38"/>
  <c r="AC222" i="38"/>
  <c r="AG222" i="38"/>
  <c r="X210" i="38"/>
  <c r="AB210" i="38"/>
  <c r="AF210" i="38"/>
  <c r="AU210" i="38" s="1"/>
  <c r="AJ210" i="38"/>
  <c r="BA210" i="38"/>
  <c r="B210" i="38" s="1"/>
  <c r="Y210" i="38"/>
  <c r="AC210" i="38"/>
  <c r="AG210" i="38"/>
  <c r="X186" i="38"/>
  <c r="AB186" i="38"/>
  <c r="AF186" i="38"/>
  <c r="AU186" i="38" s="1"/>
  <c r="AJ186" i="38"/>
  <c r="BA186" i="38"/>
  <c r="B186" i="38" s="1"/>
  <c r="Y186" i="38"/>
  <c r="AD186" i="38"/>
  <c r="AI186" i="38"/>
  <c r="Z186" i="38"/>
  <c r="AE186" i="38"/>
  <c r="V186" i="38"/>
  <c r="AA186" i="38"/>
  <c r="AG186" i="38"/>
  <c r="V168" i="38"/>
  <c r="Z168" i="38"/>
  <c r="AD168" i="38"/>
  <c r="AH168" i="38"/>
  <c r="AZ168" i="38" s="1"/>
  <c r="Y168" i="38"/>
  <c r="AE168" i="38"/>
  <c r="AJ168" i="38"/>
  <c r="AA168" i="38"/>
  <c r="AF168" i="38"/>
  <c r="AU168" i="38" s="1"/>
  <c r="W168" i="38"/>
  <c r="AB168" i="38"/>
  <c r="AG168" i="38"/>
  <c r="Y165" i="38"/>
  <c r="AC165" i="38"/>
  <c r="AG165" i="38"/>
  <c r="X165" i="38"/>
  <c r="AD165" i="38"/>
  <c r="AI165" i="38"/>
  <c r="Z165" i="38"/>
  <c r="AE165" i="38"/>
  <c r="AJ165" i="38"/>
  <c r="BA165" i="38"/>
  <c r="B165" i="38" s="1"/>
  <c r="V165" i="38"/>
  <c r="AA165" i="38"/>
  <c r="AF165" i="38"/>
  <c r="AU165" i="38" s="1"/>
  <c r="Y111" i="38"/>
  <c r="AC111" i="38"/>
  <c r="AG111" i="38"/>
  <c r="V111" i="38"/>
  <c r="Z111" i="38"/>
  <c r="AD111" i="38"/>
  <c r="AH111" i="38"/>
  <c r="AZ111" i="38" s="1"/>
  <c r="AA111" i="38"/>
  <c r="AI111" i="38"/>
  <c r="BA111" i="38"/>
  <c r="B111" i="38" s="1"/>
  <c r="AB111" i="38"/>
  <c r="AJ111" i="38"/>
  <c r="W111" i="38"/>
  <c r="AE111" i="38"/>
  <c r="X111" i="38"/>
  <c r="AG301" i="38"/>
  <c r="AC301" i="38"/>
  <c r="AH284" i="38"/>
  <c r="AZ284" i="38" s="1"/>
  <c r="AD284" i="38"/>
  <c r="Z284" i="38"/>
  <c r="V284" i="38"/>
  <c r="AH280" i="38"/>
  <c r="AZ280" i="38" s="1"/>
  <c r="AD280" i="38"/>
  <c r="Z280" i="38"/>
  <c r="V280" i="38"/>
  <c r="AH276" i="38"/>
  <c r="AZ276" i="38" s="1"/>
  <c r="AD276" i="38"/>
  <c r="Z276" i="38"/>
  <c r="V276" i="38"/>
  <c r="AH272" i="38"/>
  <c r="AZ272" i="38" s="1"/>
  <c r="AD272" i="38"/>
  <c r="Z272" i="38"/>
  <c r="V272" i="38"/>
  <c r="AH268" i="38"/>
  <c r="AZ268" i="38" s="1"/>
  <c r="AD268" i="38"/>
  <c r="Z268" i="38"/>
  <c r="V268" i="38"/>
  <c r="AH264" i="38"/>
  <c r="AZ264" i="38" s="1"/>
  <c r="AD264" i="38"/>
  <c r="Z264" i="38"/>
  <c r="V264" i="38"/>
  <c r="AH260" i="38"/>
  <c r="AZ260" i="38" s="1"/>
  <c r="AD260" i="38"/>
  <c r="Z260" i="38"/>
  <c r="V260" i="38"/>
  <c r="AH256" i="38"/>
  <c r="AZ256" i="38" s="1"/>
  <c r="AD256" i="38"/>
  <c r="Z256" i="38"/>
  <c r="V256" i="38"/>
  <c r="AH252" i="38"/>
  <c r="AZ252" i="38" s="1"/>
  <c r="AD252" i="38"/>
  <c r="Z252" i="38"/>
  <c r="V252" i="38"/>
  <c r="AH248" i="38"/>
  <c r="AZ248" i="38" s="1"/>
  <c r="AD248" i="38"/>
  <c r="Z248" i="38"/>
  <c r="V248" i="38"/>
  <c r="AH244" i="38"/>
  <c r="AZ244" i="38" s="1"/>
  <c r="AD244" i="38"/>
  <c r="Z244" i="38"/>
  <c r="V244" i="38"/>
  <c r="AH240" i="38"/>
  <c r="AZ240" i="38" s="1"/>
  <c r="AD240" i="38"/>
  <c r="Z240" i="38"/>
  <c r="V240" i="38"/>
  <c r="AH236" i="38"/>
  <c r="AZ236" i="38" s="1"/>
  <c r="AD236" i="38"/>
  <c r="Z236" i="38"/>
  <c r="V236" i="38"/>
  <c r="AH232" i="38"/>
  <c r="AZ232" i="38" s="1"/>
  <c r="AD232" i="38"/>
  <c r="Z232" i="38"/>
  <c r="V232" i="38"/>
  <c r="AG227" i="38"/>
  <c r="AA227" i="38"/>
  <c r="V227" i="38"/>
  <c r="Y226" i="38"/>
  <c r="AC226" i="38"/>
  <c r="AG226" i="38"/>
  <c r="AG225" i="38"/>
  <c r="AB225" i="38"/>
  <c r="W225" i="38"/>
  <c r="AF222" i="38"/>
  <c r="AU222" i="38" s="1"/>
  <c r="AA222" i="38"/>
  <c r="V222" i="38"/>
  <c r="B222" i="38"/>
  <c r="X215" i="38"/>
  <c r="AB215" i="38"/>
  <c r="AF215" i="38"/>
  <c r="AU215" i="38" s="1"/>
  <c r="AJ215" i="38"/>
  <c r="BA215" i="38"/>
  <c r="B215" i="38" s="1"/>
  <c r="Y213" i="38"/>
  <c r="AC213" i="38"/>
  <c r="AG213" i="38"/>
  <c r="B213" i="38"/>
  <c r="V213" i="38"/>
  <c r="Z213" i="38"/>
  <c r="AD213" i="38"/>
  <c r="AH213" i="38"/>
  <c r="AZ213" i="38" s="1"/>
  <c r="AD210" i="38"/>
  <c r="V210" i="38"/>
  <c r="X202" i="38"/>
  <c r="AB202" i="38"/>
  <c r="AF202" i="38"/>
  <c r="AU202" i="38" s="1"/>
  <c r="AJ202" i="38"/>
  <c r="BA202" i="38"/>
  <c r="Y202" i="38"/>
  <c r="AC202" i="38"/>
  <c r="AG202" i="38"/>
  <c r="B202" i="38"/>
  <c r="V202" i="38"/>
  <c r="Z202" i="38"/>
  <c r="AD202" i="38"/>
  <c r="AH202" i="38"/>
  <c r="AZ202" i="38" s="1"/>
  <c r="BC196" i="38"/>
  <c r="A196" i="38" s="1"/>
  <c r="BC187" i="38"/>
  <c r="A187" i="38" s="1"/>
  <c r="W186" i="38"/>
  <c r="BC183" i="38"/>
  <c r="A183" i="38" s="1"/>
  <c r="X170" i="38"/>
  <c r="AB170" i="38"/>
  <c r="AF170" i="38"/>
  <c r="AU170" i="38" s="1"/>
  <c r="AJ170" i="38"/>
  <c r="BA170" i="38"/>
  <c r="B170" i="38" s="1"/>
  <c r="Y170" i="38"/>
  <c r="AD170" i="38"/>
  <c r="AI170" i="38"/>
  <c r="Z170" i="38"/>
  <c r="AE170" i="38"/>
  <c r="V170" i="38"/>
  <c r="AA170" i="38"/>
  <c r="AG170" i="38"/>
  <c r="BA168" i="38"/>
  <c r="B168" i="38" s="1"/>
  <c r="X168" i="38"/>
  <c r="W165" i="38"/>
  <c r="AF111" i="38"/>
  <c r="AU111" i="38" s="1"/>
  <c r="X190" i="38"/>
  <c r="AB190" i="38"/>
  <c r="AF190" i="38"/>
  <c r="AU190" i="38" s="1"/>
  <c r="AJ190" i="38"/>
  <c r="BA190" i="38"/>
  <c r="B190" i="38" s="1"/>
  <c r="B188" i="38"/>
  <c r="V188" i="38"/>
  <c r="Z188" i="38"/>
  <c r="AD188" i="38"/>
  <c r="AH188" i="38"/>
  <c r="AZ188" i="38" s="1"/>
  <c r="Y185" i="38"/>
  <c r="AC185" i="38"/>
  <c r="AG185" i="38"/>
  <c r="X174" i="38"/>
  <c r="AB174" i="38"/>
  <c r="AF174" i="38"/>
  <c r="AU174" i="38" s="1"/>
  <c r="AJ174" i="38"/>
  <c r="BA174" i="38"/>
  <c r="B172" i="38"/>
  <c r="V172" i="38"/>
  <c r="Z172" i="38"/>
  <c r="AD172" i="38"/>
  <c r="AH172" i="38"/>
  <c r="AZ172" i="38" s="1"/>
  <c r="BC171" i="38"/>
  <c r="A171" i="38" s="1"/>
  <c r="Y169" i="38"/>
  <c r="AC169" i="38"/>
  <c r="AG169" i="38"/>
  <c r="Y160" i="38"/>
  <c r="AC160" i="38"/>
  <c r="AG160" i="38"/>
  <c r="B160" i="38"/>
  <c r="V160" i="38"/>
  <c r="Z160" i="38"/>
  <c r="AD160" i="38"/>
  <c r="AH160" i="38"/>
  <c r="AZ160" i="38" s="1"/>
  <c r="BC151" i="38"/>
  <c r="A151" i="38" s="1"/>
  <c r="X108" i="38"/>
  <c r="AB108" i="38"/>
  <c r="AF108" i="38"/>
  <c r="AU108" i="38" s="1"/>
  <c r="AJ108" i="38"/>
  <c r="BA108" i="38"/>
  <c r="Y108" i="38"/>
  <c r="AC108" i="38"/>
  <c r="AG108" i="38"/>
  <c r="Z108" i="38"/>
  <c r="AH108" i="38"/>
  <c r="AZ108" i="38" s="1"/>
  <c r="AA108" i="38"/>
  <c r="AI108" i="38"/>
  <c r="B108" i="38"/>
  <c r="V108" i="38"/>
  <c r="AD108" i="38"/>
  <c r="BA211" i="38"/>
  <c r="B211" i="38" s="1"/>
  <c r="AJ211" i="38"/>
  <c r="AF211" i="38"/>
  <c r="AU211" i="38" s="1"/>
  <c r="AB211" i="38"/>
  <c r="BA207" i="38"/>
  <c r="B207" i="38" s="1"/>
  <c r="AJ207" i="38"/>
  <c r="AF207" i="38"/>
  <c r="AU207" i="38" s="1"/>
  <c r="AB207" i="38"/>
  <c r="AH205" i="38"/>
  <c r="AZ205" i="38" s="1"/>
  <c r="AD205" i="38"/>
  <c r="Z205" i="38"/>
  <c r="V205" i="38"/>
  <c r="B205" i="38"/>
  <c r="BA203" i="38"/>
  <c r="B203" i="38" s="1"/>
  <c r="AJ203" i="38"/>
  <c r="AF203" i="38"/>
  <c r="AU203" i="38" s="1"/>
  <c r="AB203" i="38"/>
  <c r="AH201" i="38"/>
  <c r="AZ201" i="38" s="1"/>
  <c r="AD201" i="38"/>
  <c r="Z201" i="38"/>
  <c r="V201" i="38"/>
  <c r="B201" i="38"/>
  <c r="BA199" i="38"/>
  <c r="B199" i="38" s="1"/>
  <c r="AJ199" i="38"/>
  <c r="AF199" i="38"/>
  <c r="AU199" i="38" s="1"/>
  <c r="AB199" i="38"/>
  <c r="AH197" i="38"/>
  <c r="AZ197" i="38" s="1"/>
  <c r="AD197" i="38"/>
  <c r="Z197" i="38"/>
  <c r="V197" i="38"/>
  <c r="B197" i="38"/>
  <c r="BA195" i="38"/>
  <c r="B195" i="38" s="1"/>
  <c r="AJ195" i="38"/>
  <c r="AF195" i="38"/>
  <c r="AU195" i="38" s="1"/>
  <c r="AB195" i="38"/>
  <c r="X194" i="38"/>
  <c r="BC194" i="38" s="1"/>
  <c r="A194" i="38" s="1"/>
  <c r="AB194" i="38"/>
  <c r="AI193" i="38"/>
  <c r="AD193" i="38"/>
  <c r="B192" i="38"/>
  <c r="V192" i="38"/>
  <c r="Z192" i="38"/>
  <c r="AD192" i="38"/>
  <c r="AH192" i="38"/>
  <c r="AZ192" i="38" s="1"/>
  <c r="BC191" i="38"/>
  <c r="A191" i="38" s="1"/>
  <c r="AG190" i="38"/>
  <c r="AA190" i="38"/>
  <c r="V190" i="38"/>
  <c r="Y189" i="38"/>
  <c r="AC189" i="38"/>
  <c r="AG189" i="38"/>
  <c r="AG188" i="38"/>
  <c r="AB188" i="38"/>
  <c r="W188" i="38"/>
  <c r="AF185" i="38"/>
  <c r="AU185" i="38" s="1"/>
  <c r="AA185" i="38"/>
  <c r="V185" i="38"/>
  <c r="AI182" i="38"/>
  <c r="AD182" i="38"/>
  <c r="AJ180" i="38"/>
  <c r="AE180" i="38"/>
  <c r="X178" i="38"/>
  <c r="AB178" i="38"/>
  <c r="AF178" i="38"/>
  <c r="AU178" i="38" s="1"/>
  <c r="AJ178" i="38"/>
  <c r="BA178" i="38"/>
  <c r="B178" i="38" s="1"/>
  <c r="AI177" i="38"/>
  <c r="AD177" i="38"/>
  <c r="B176" i="38"/>
  <c r="V176" i="38"/>
  <c r="Z176" i="38"/>
  <c r="AD176" i="38"/>
  <c r="AH176" i="38"/>
  <c r="AZ176" i="38" s="1"/>
  <c r="BC175" i="38"/>
  <c r="A175" i="38" s="1"/>
  <c r="AG174" i="38"/>
  <c r="AA174" i="38"/>
  <c r="V174" i="38"/>
  <c r="B174" i="38"/>
  <c r="Y173" i="38"/>
  <c r="AC173" i="38"/>
  <c r="AG173" i="38"/>
  <c r="AG172" i="38"/>
  <c r="AB172" i="38"/>
  <c r="W172" i="38"/>
  <c r="AF169" i="38"/>
  <c r="AU169" i="38" s="1"/>
  <c r="AA169" i="38"/>
  <c r="V169" i="38"/>
  <c r="AI166" i="38"/>
  <c r="AD166" i="38"/>
  <c r="AJ164" i="38"/>
  <c r="AE164" i="38"/>
  <c r="X161" i="38"/>
  <c r="AB161" i="38"/>
  <c r="AF161" i="38"/>
  <c r="AU161" i="38" s="1"/>
  <c r="AJ161" i="38"/>
  <c r="BA161" i="38"/>
  <c r="B161" i="38" s="1"/>
  <c r="Y161" i="38"/>
  <c r="AC161" i="38"/>
  <c r="AG161" i="38"/>
  <c r="AE160" i="38"/>
  <c r="W160" i="38"/>
  <c r="X156" i="38"/>
  <c r="AB156" i="38"/>
  <c r="AF156" i="38"/>
  <c r="AU156" i="38" s="1"/>
  <c r="AJ156" i="38"/>
  <c r="BA156" i="38"/>
  <c r="Y156" i="38"/>
  <c r="AC156" i="38"/>
  <c r="AG156" i="38"/>
  <c r="B156" i="38"/>
  <c r="V156" i="38"/>
  <c r="Z156" i="38"/>
  <c r="AD156" i="38"/>
  <c r="AH156" i="38"/>
  <c r="AZ156" i="38" s="1"/>
  <c r="X152" i="38"/>
  <c r="AB152" i="38"/>
  <c r="AF152" i="38"/>
  <c r="AU152" i="38" s="1"/>
  <c r="AJ152" i="38"/>
  <c r="BA152" i="38"/>
  <c r="B152" i="38" s="1"/>
  <c r="Y152" i="38"/>
  <c r="AC152" i="38"/>
  <c r="AG152" i="38"/>
  <c r="V152" i="38"/>
  <c r="Z152" i="38"/>
  <c r="AD152" i="38"/>
  <c r="AH152" i="38"/>
  <c r="AZ152" i="38" s="1"/>
  <c r="X148" i="38"/>
  <c r="AB148" i="38"/>
  <c r="AF148" i="38"/>
  <c r="AU148" i="38" s="1"/>
  <c r="AJ148" i="38"/>
  <c r="BA148" i="38"/>
  <c r="Y148" i="38"/>
  <c r="AC148" i="38"/>
  <c r="AG148" i="38"/>
  <c r="B148" i="38"/>
  <c r="V148" i="38"/>
  <c r="Z148" i="38"/>
  <c r="AD148" i="38"/>
  <c r="AH148" i="38"/>
  <c r="AZ148" i="38" s="1"/>
  <c r="X144" i="38"/>
  <c r="AB144" i="38"/>
  <c r="AF144" i="38"/>
  <c r="AU144" i="38" s="1"/>
  <c r="AJ144" i="38"/>
  <c r="BA144" i="38"/>
  <c r="Y144" i="38"/>
  <c r="AC144" i="38"/>
  <c r="AG144" i="38"/>
  <c r="B144" i="38"/>
  <c r="V144" i="38"/>
  <c r="Z144" i="38"/>
  <c r="AD144" i="38"/>
  <c r="AH144" i="38"/>
  <c r="AZ144" i="38" s="1"/>
  <c r="X140" i="38"/>
  <c r="AB140" i="38"/>
  <c r="AF140" i="38"/>
  <c r="AU140" i="38" s="1"/>
  <c r="AJ140" i="38"/>
  <c r="BA140" i="38"/>
  <c r="Y140" i="38"/>
  <c r="AC140" i="38"/>
  <c r="AG140" i="38"/>
  <c r="B140" i="38"/>
  <c r="V140" i="38"/>
  <c r="Z140" i="38"/>
  <c r="AD140" i="38"/>
  <c r="AH140" i="38"/>
  <c r="AZ140" i="38" s="1"/>
  <c r="X136" i="38"/>
  <c r="AB136" i="38"/>
  <c r="AF136" i="38"/>
  <c r="AU136" i="38" s="1"/>
  <c r="AJ136" i="38"/>
  <c r="BA136" i="38"/>
  <c r="Y136" i="38"/>
  <c r="AC136" i="38"/>
  <c r="AG136" i="38"/>
  <c r="B136" i="38"/>
  <c r="V136" i="38"/>
  <c r="Z136" i="38"/>
  <c r="AD136" i="38"/>
  <c r="AH136" i="38"/>
  <c r="AZ136" i="38" s="1"/>
  <c r="X132" i="38"/>
  <c r="AB132" i="38"/>
  <c r="AF132" i="38"/>
  <c r="AU132" i="38" s="1"/>
  <c r="AJ132" i="38"/>
  <c r="BA132" i="38"/>
  <c r="Y132" i="38"/>
  <c r="AC132" i="38"/>
  <c r="AG132" i="38"/>
  <c r="B132" i="38"/>
  <c r="V132" i="38"/>
  <c r="Z132" i="38"/>
  <c r="AD132" i="38"/>
  <c r="AH132" i="38"/>
  <c r="AZ132" i="38" s="1"/>
  <c r="X103" i="38"/>
  <c r="AB103" i="38"/>
  <c r="AF103" i="38"/>
  <c r="AU103" i="38" s="1"/>
  <c r="AJ103" i="38"/>
  <c r="BA103" i="38"/>
  <c r="B103" i="38" s="1"/>
  <c r="Y103" i="38"/>
  <c r="AC103" i="38"/>
  <c r="AG103" i="38"/>
  <c r="V103" i="38"/>
  <c r="Z103" i="38"/>
  <c r="AD103" i="38"/>
  <c r="AH103" i="38"/>
  <c r="AZ103" i="38" s="1"/>
  <c r="AE103" i="38"/>
  <c r="AI103" i="38"/>
  <c r="W103" i="38"/>
  <c r="BC91" i="38"/>
  <c r="A91" i="38" s="1"/>
  <c r="AG205" i="38"/>
  <c r="AC205" i="38"/>
  <c r="AG201" i="38"/>
  <c r="AC201" i="38"/>
  <c r="AG197" i="38"/>
  <c r="AC197" i="38"/>
  <c r="Y193" i="38"/>
  <c r="AC193" i="38"/>
  <c r="AG193" i="38"/>
  <c r="AE190" i="38"/>
  <c r="Z190" i="38"/>
  <c r="AF188" i="38"/>
  <c r="AU188" i="38" s="1"/>
  <c r="AA188" i="38"/>
  <c r="BA185" i="38"/>
  <c r="B185" i="38" s="1"/>
  <c r="AJ185" i="38"/>
  <c r="AE185" i="38"/>
  <c r="Z185" i="38"/>
  <c r="X182" i="38"/>
  <c r="AB182" i="38"/>
  <c r="AF182" i="38"/>
  <c r="AU182" i="38" s="1"/>
  <c r="AJ182" i="38"/>
  <c r="BA182" i="38"/>
  <c r="B182" i="38" s="1"/>
  <c r="B180" i="38"/>
  <c r="V180" i="38"/>
  <c r="Z180" i="38"/>
  <c r="AD180" i="38"/>
  <c r="AH180" i="38"/>
  <c r="AZ180" i="38" s="1"/>
  <c r="Y177" i="38"/>
  <c r="AC177" i="38"/>
  <c r="AG177" i="38"/>
  <c r="AE174" i="38"/>
  <c r="Z174" i="38"/>
  <c r="AF172" i="38"/>
  <c r="AU172" i="38" s="1"/>
  <c r="AA172" i="38"/>
  <c r="BA169" i="38"/>
  <c r="B169" i="38" s="1"/>
  <c r="AJ169" i="38"/>
  <c r="AE169" i="38"/>
  <c r="Z169" i="38"/>
  <c r="X166" i="38"/>
  <c r="AB166" i="38"/>
  <c r="AF166" i="38"/>
  <c r="AU166" i="38" s="1"/>
  <c r="AJ166" i="38"/>
  <c r="BA166" i="38"/>
  <c r="B166" i="38" s="1"/>
  <c r="B164" i="38"/>
  <c r="V164" i="38"/>
  <c r="Z164" i="38"/>
  <c r="AD164" i="38"/>
  <c r="AH164" i="38"/>
  <c r="AZ164" i="38" s="1"/>
  <c r="AJ160" i="38"/>
  <c r="AB160" i="38"/>
  <c r="BC155" i="38"/>
  <c r="A155" i="38" s="1"/>
  <c r="BC147" i="38"/>
  <c r="A147" i="38" s="1"/>
  <c r="BC121" i="38"/>
  <c r="A121" i="38" s="1"/>
  <c r="AA103" i="38"/>
  <c r="BA162" i="38"/>
  <c r="B162" i="38" s="1"/>
  <c r="AJ162" i="38"/>
  <c r="AF162" i="38"/>
  <c r="AU162" i="38" s="1"/>
  <c r="AB162" i="38"/>
  <c r="BA158" i="38"/>
  <c r="B158" i="38" s="1"/>
  <c r="AJ158" i="38"/>
  <c r="AF158" i="38"/>
  <c r="AU158" i="38" s="1"/>
  <c r="AB158" i="38"/>
  <c r="AG157" i="38"/>
  <c r="AC157" i="38"/>
  <c r="Y157" i="38"/>
  <c r="BA154" i="38"/>
  <c r="B154" i="38" s="1"/>
  <c r="AJ154" i="38"/>
  <c r="AF154" i="38"/>
  <c r="AU154" i="38" s="1"/>
  <c r="AB154" i="38"/>
  <c r="AG153" i="38"/>
  <c r="AC153" i="38"/>
  <c r="Y153" i="38"/>
  <c r="BA150" i="38"/>
  <c r="B150" i="38" s="1"/>
  <c r="AJ150" i="38"/>
  <c r="AF150" i="38"/>
  <c r="AU150" i="38" s="1"/>
  <c r="AB150" i="38"/>
  <c r="AG149" i="38"/>
  <c r="AC149" i="38"/>
  <c r="Y149" i="38"/>
  <c r="BA146" i="38"/>
  <c r="B146" i="38" s="1"/>
  <c r="AJ146" i="38"/>
  <c r="AF146" i="38"/>
  <c r="AU146" i="38" s="1"/>
  <c r="AB146" i="38"/>
  <c r="AG145" i="38"/>
  <c r="AC145" i="38"/>
  <c r="Y145" i="38"/>
  <c r="BA142" i="38"/>
  <c r="B142" i="38" s="1"/>
  <c r="AJ142" i="38"/>
  <c r="AF142" i="38"/>
  <c r="AU142" i="38" s="1"/>
  <c r="AB142" i="38"/>
  <c r="AG141" i="38"/>
  <c r="AC141" i="38"/>
  <c r="Y141" i="38"/>
  <c r="BA138" i="38"/>
  <c r="B138" i="38" s="1"/>
  <c r="AJ138" i="38"/>
  <c r="AF138" i="38"/>
  <c r="AU138" i="38" s="1"/>
  <c r="AB138" i="38"/>
  <c r="AG137" i="38"/>
  <c r="AC137" i="38"/>
  <c r="Y137" i="38"/>
  <c r="BA134" i="38"/>
  <c r="B134" i="38" s="1"/>
  <c r="AJ134" i="38"/>
  <c r="AF134" i="38"/>
  <c r="AU134" i="38" s="1"/>
  <c r="AB134" i="38"/>
  <c r="AG133" i="38"/>
  <c r="AC133" i="38"/>
  <c r="Y133" i="38"/>
  <c r="BA130" i="38"/>
  <c r="B130" i="38" s="1"/>
  <c r="AJ130" i="38"/>
  <c r="AF130" i="38"/>
  <c r="AU130" i="38" s="1"/>
  <c r="AB130" i="38"/>
  <c r="AG129" i="38"/>
  <c r="AC129" i="38"/>
  <c r="Y129" i="38"/>
  <c r="AH128" i="38"/>
  <c r="AZ128" i="38" s="1"/>
  <c r="AD128" i="38"/>
  <c r="BA127" i="38"/>
  <c r="B127" i="38" s="1"/>
  <c r="AJ127" i="38"/>
  <c r="AE127" i="38"/>
  <c r="Z127" i="38"/>
  <c r="AJ126" i="38"/>
  <c r="AE126" i="38"/>
  <c r="AJ123" i="38"/>
  <c r="AB123" i="38"/>
  <c r="AI120" i="38"/>
  <c r="AA120" i="38"/>
  <c r="BA119" i="38"/>
  <c r="AI119" i="38"/>
  <c r="AH116" i="38"/>
  <c r="AZ116" i="38" s="1"/>
  <c r="Y115" i="38"/>
  <c r="AC115" i="38"/>
  <c r="AG115" i="38"/>
  <c r="B115" i="38"/>
  <c r="V115" i="38"/>
  <c r="Z115" i="38"/>
  <c r="AD115" i="38"/>
  <c r="AH115" i="38"/>
  <c r="AZ115" i="38" s="1"/>
  <c r="X112" i="38"/>
  <c r="AB112" i="38"/>
  <c r="AF112" i="38"/>
  <c r="AU112" i="38" s="1"/>
  <c r="AJ112" i="38"/>
  <c r="BA112" i="38"/>
  <c r="B112" i="38" s="1"/>
  <c r="Y112" i="38"/>
  <c r="AC112" i="38"/>
  <c r="AG112" i="38"/>
  <c r="B110" i="38"/>
  <c r="BC109" i="38"/>
  <c r="A109" i="38" s="1"/>
  <c r="AJ107" i="38"/>
  <c r="AB107" i="38"/>
  <c r="Y101" i="38"/>
  <c r="AC101" i="38"/>
  <c r="AG101" i="38"/>
  <c r="X101" i="38"/>
  <c r="AD101" i="38"/>
  <c r="AI101" i="38"/>
  <c r="Z101" i="38"/>
  <c r="AE101" i="38"/>
  <c r="AJ101" i="38"/>
  <c r="BA101" i="38"/>
  <c r="B101" i="38" s="1"/>
  <c r="V101" i="38"/>
  <c r="AA101" i="38"/>
  <c r="AF101" i="38"/>
  <c r="AU101" i="38" s="1"/>
  <c r="X90" i="38"/>
  <c r="AB90" i="38"/>
  <c r="AF90" i="38"/>
  <c r="AU90" i="38" s="1"/>
  <c r="AJ90" i="38"/>
  <c r="BA90" i="38"/>
  <c r="B90" i="38" s="1"/>
  <c r="Y90" i="38"/>
  <c r="AD90" i="38"/>
  <c r="AI90" i="38"/>
  <c r="Z90" i="38"/>
  <c r="AE90" i="38"/>
  <c r="V90" i="38"/>
  <c r="AA90" i="38"/>
  <c r="AG90" i="38"/>
  <c r="X84" i="38"/>
  <c r="AB84" i="38"/>
  <c r="AF84" i="38"/>
  <c r="AU84" i="38" s="1"/>
  <c r="AJ84" i="38"/>
  <c r="BA84" i="38"/>
  <c r="B84" i="38" s="1"/>
  <c r="V84" i="38"/>
  <c r="Z84" i="38"/>
  <c r="AD84" i="38"/>
  <c r="AH84" i="38"/>
  <c r="AZ84" i="38" s="1"/>
  <c r="AA84" i="38"/>
  <c r="AI84" i="38"/>
  <c r="AC84" i="38"/>
  <c r="W84" i="38"/>
  <c r="AE84" i="38"/>
  <c r="BA157" i="38"/>
  <c r="B157" i="38" s="1"/>
  <c r="AJ157" i="38"/>
  <c r="AF157" i="38"/>
  <c r="AU157" i="38" s="1"/>
  <c r="AB157" i="38"/>
  <c r="BA153" i="38"/>
  <c r="B153" i="38" s="1"/>
  <c r="AJ153" i="38"/>
  <c r="AF153" i="38"/>
  <c r="AU153" i="38" s="1"/>
  <c r="AB153" i="38"/>
  <c r="BA149" i="38"/>
  <c r="B149" i="38" s="1"/>
  <c r="AJ149" i="38"/>
  <c r="AF149" i="38"/>
  <c r="AU149" i="38" s="1"/>
  <c r="AB149" i="38"/>
  <c r="BA145" i="38"/>
  <c r="B145" i="38" s="1"/>
  <c r="AJ145" i="38"/>
  <c r="AF145" i="38"/>
  <c r="AU145" i="38" s="1"/>
  <c r="AB145" i="38"/>
  <c r="BA141" i="38"/>
  <c r="B141" i="38" s="1"/>
  <c r="AJ141" i="38"/>
  <c r="AF141" i="38"/>
  <c r="AU141" i="38" s="1"/>
  <c r="AB141" i="38"/>
  <c r="BA137" i="38"/>
  <c r="B137" i="38" s="1"/>
  <c r="AJ137" i="38"/>
  <c r="AF137" i="38"/>
  <c r="AU137" i="38" s="1"/>
  <c r="AB137" i="38"/>
  <c r="BA133" i="38"/>
  <c r="B133" i="38" s="1"/>
  <c r="AJ133" i="38"/>
  <c r="AF133" i="38"/>
  <c r="AU133" i="38" s="1"/>
  <c r="AB133" i="38"/>
  <c r="BA129" i="38"/>
  <c r="B129" i="38" s="1"/>
  <c r="AJ129" i="38"/>
  <c r="AF129" i="38"/>
  <c r="AU129" i="38" s="1"/>
  <c r="AB129" i="38"/>
  <c r="X128" i="38"/>
  <c r="AB128" i="38"/>
  <c r="AI127" i="38"/>
  <c r="AD127" i="38"/>
  <c r="B126" i="38"/>
  <c r="V126" i="38"/>
  <c r="Z126" i="38"/>
  <c r="AD126" i="38"/>
  <c r="AH126" i="38"/>
  <c r="AZ126" i="38" s="1"/>
  <c r="BA123" i="38"/>
  <c r="B123" i="38" s="1"/>
  <c r="AI123" i="38"/>
  <c r="AH120" i="38"/>
  <c r="AZ120" i="38" s="1"/>
  <c r="Y119" i="38"/>
  <c r="AC119" i="38"/>
  <c r="AG119" i="38"/>
  <c r="B119" i="38"/>
  <c r="V119" i="38"/>
  <c r="Z119" i="38"/>
  <c r="AD119" i="38"/>
  <c r="AH119" i="38"/>
  <c r="AZ119" i="38" s="1"/>
  <c r="X116" i="38"/>
  <c r="AB116" i="38"/>
  <c r="AF116" i="38"/>
  <c r="AU116" i="38" s="1"/>
  <c r="AJ116" i="38"/>
  <c r="BA116" i="38"/>
  <c r="B116" i="38" s="1"/>
  <c r="Y116" i="38"/>
  <c r="AC116" i="38"/>
  <c r="AG116" i="38"/>
  <c r="B114" i="38"/>
  <c r="BA107" i="38"/>
  <c r="AI107" i="38"/>
  <c r="V82" i="38"/>
  <c r="Z82" i="38"/>
  <c r="AD82" i="38"/>
  <c r="AH82" i="38"/>
  <c r="AZ82" i="38" s="1"/>
  <c r="X82" i="38"/>
  <c r="AB82" i="38"/>
  <c r="AF82" i="38"/>
  <c r="AU82" i="38" s="1"/>
  <c r="AJ82" i="38"/>
  <c r="BA82" i="38"/>
  <c r="B82" i="38" s="1"/>
  <c r="AA82" i="38"/>
  <c r="AI82" i="38"/>
  <c r="AC82" i="38"/>
  <c r="W82" i="38"/>
  <c r="AE82" i="38"/>
  <c r="Y127" i="38"/>
  <c r="AC127" i="38"/>
  <c r="AG127" i="38"/>
  <c r="Y123" i="38"/>
  <c r="AC123" i="38"/>
  <c r="AG123" i="38"/>
  <c r="V123" i="38"/>
  <c r="Z123" i="38"/>
  <c r="AD123" i="38"/>
  <c r="AH123" i="38"/>
  <c r="AZ123" i="38" s="1"/>
  <c r="X120" i="38"/>
  <c r="AB120" i="38"/>
  <c r="AF120" i="38"/>
  <c r="AU120" i="38" s="1"/>
  <c r="AJ120" i="38"/>
  <c r="BA120" i="38"/>
  <c r="B120" i="38" s="1"/>
  <c r="Y120" i="38"/>
  <c r="AC120" i="38"/>
  <c r="AG120" i="38"/>
  <c r="B118" i="38"/>
  <c r="BC117" i="38"/>
  <c r="A117" i="38" s="1"/>
  <c r="Y107" i="38"/>
  <c r="AC107" i="38"/>
  <c r="AG107" i="38"/>
  <c r="B107" i="38"/>
  <c r="V107" i="38"/>
  <c r="Z107" i="38"/>
  <c r="AD107" i="38"/>
  <c r="AH107" i="38"/>
  <c r="AZ107" i="38" s="1"/>
  <c r="BC73" i="38"/>
  <c r="A73" i="38" s="1"/>
  <c r="AG104" i="38"/>
  <c r="AC104" i="38"/>
  <c r="Y104" i="38"/>
  <c r="AI102" i="38"/>
  <c r="AE102" i="38"/>
  <c r="Z102" i="38"/>
  <c r="AF100" i="38"/>
  <c r="AU100" i="38" s="1"/>
  <c r="AA100" i="38"/>
  <c r="BA97" i="38"/>
  <c r="B97" i="38" s="1"/>
  <c r="AJ97" i="38"/>
  <c r="AE97" i="38"/>
  <c r="Z97" i="38"/>
  <c r="X94" i="38"/>
  <c r="AB94" i="38"/>
  <c r="AF94" i="38"/>
  <c r="AU94" i="38" s="1"/>
  <c r="AJ94" i="38"/>
  <c r="BA94" i="38"/>
  <c r="B92" i="38"/>
  <c r="V92" i="38"/>
  <c r="Z92" i="38"/>
  <c r="AD92" i="38"/>
  <c r="AH92" i="38"/>
  <c r="AZ92" i="38" s="1"/>
  <c r="AC88" i="38"/>
  <c r="AC86" i="38"/>
  <c r="X80" i="38"/>
  <c r="AB80" i="38"/>
  <c r="AF80" i="38"/>
  <c r="AU80" i="38" s="1"/>
  <c r="AJ80" i="38"/>
  <c r="BA80" i="38"/>
  <c r="B80" i="38"/>
  <c r="V80" i="38"/>
  <c r="Z80" i="38"/>
  <c r="AD80" i="38"/>
  <c r="AH80" i="38"/>
  <c r="AZ80" i="38" s="1"/>
  <c r="BC75" i="38"/>
  <c r="A75" i="38" s="1"/>
  <c r="AH122" i="38"/>
  <c r="AZ122" i="38" s="1"/>
  <c r="AD122" i="38"/>
  <c r="Z122" i="38"/>
  <c r="V122" i="38"/>
  <c r="AH118" i="38"/>
  <c r="AZ118" i="38" s="1"/>
  <c r="AD118" i="38"/>
  <c r="Z118" i="38"/>
  <c r="V118" i="38"/>
  <c r="AH114" i="38"/>
  <c r="AZ114" i="38" s="1"/>
  <c r="AD114" i="38"/>
  <c r="Z114" i="38"/>
  <c r="V114" i="38"/>
  <c r="AH110" i="38"/>
  <c r="AZ110" i="38" s="1"/>
  <c r="AD110" i="38"/>
  <c r="Z110" i="38"/>
  <c r="V110" i="38"/>
  <c r="AH106" i="38"/>
  <c r="AZ106" i="38" s="1"/>
  <c r="AD106" i="38"/>
  <c r="Z106" i="38"/>
  <c r="V106" i="38"/>
  <c r="BA104" i="38"/>
  <c r="B104" i="38" s="1"/>
  <c r="AJ104" i="38"/>
  <c r="AF104" i="38"/>
  <c r="AU104" i="38" s="1"/>
  <c r="AB104" i="38"/>
  <c r="AH102" i="38"/>
  <c r="AZ102" i="38" s="1"/>
  <c r="AD102" i="38"/>
  <c r="AJ100" i="38"/>
  <c r="AE100" i="38"/>
  <c r="X98" i="38"/>
  <c r="AB98" i="38"/>
  <c r="AF98" i="38"/>
  <c r="AU98" i="38" s="1"/>
  <c r="AJ98" i="38"/>
  <c r="BA98" i="38"/>
  <c r="B98" i="38" s="1"/>
  <c r="AI97" i="38"/>
  <c r="AD97" i="38"/>
  <c r="B96" i="38"/>
  <c r="V96" i="38"/>
  <c r="Z96" i="38"/>
  <c r="AD96" i="38"/>
  <c r="AH96" i="38"/>
  <c r="AZ96" i="38" s="1"/>
  <c r="AG94" i="38"/>
  <c r="AA94" i="38"/>
  <c r="V94" i="38"/>
  <c r="B94" i="38"/>
  <c r="Y93" i="38"/>
  <c r="AC93" i="38"/>
  <c r="AG93" i="38"/>
  <c r="AG92" i="38"/>
  <c r="AB92" i="38"/>
  <c r="W92" i="38"/>
  <c r="AI88" i="38"/>
  <c r="AI86" i="38"/>
  <c r="AE80" i="38"/>
  <c r="W80" i="38"/>
  <c r="X76" i="38"/>
  <c r="AB76" i="38"/>
  <c r="AF76" i="38"/>
  <c r="AU76" i="38" s="1"/>
  <c r="AJ76" i="38"/>
  <c r="BA76" i="38"/>
  <c r="B76" i="38" s="1"/>
  <c r="Y76" i="38"/>
  <c r="AC76" i="38"/>
  <c r="AG76" i="38"/>
  <c r="V76" i="38"/>
  <c r="Z76" i="38"/>
  <c r="AD76" i="38"/>
  <c r="AH76" i="38"/>
  <c r="AZ76" i="38" s="1"/>
  <c r="B74" i="38"/>
  <c r="V74" i="38"/>
  <c r="Z74" i="38"/>
  <c r="AD74" i="38"/>
  <c r="AH74" i="38"/>
  <c r="AZ74" i="38" s="1"/>
  <c r="Y74" i="38"/>
  <c r="AE74" i="38"/>
  <c r="AJ74" i="38"/>
  <c r="AA74" i="38"/>
  <c r="AF74" i="38"/>
  <c r="AU74" i="38" s="1"/>
  <c r="W74" i="38"/>
  <c r="AB74" i="38"/>
  <c r="AG74" i="38"/>
  <c r="BC69" i="38"/>
  <c r="A69" i="38" s="1"/>
  <c r="Y62" i="38"/>
  <c r="V62" i="38"/>
  <c r="Z62" i="38"/>
  <c r="AD62" i="38"/>
  <c r="AH62" i="38"/>
  <c r="AZ62" i="38" s="1"/>
  <c r="AA62" i="38"/>
  <c r="AF62" i="38"/>
  <c r="AU62" i="38" s="1"/>
  <c r="AB62" i="38"/>
  <c r="AG62" i="38"/>
  <c r="W62" i="38"/>
  <c r="AC62" i="38"/>
  <c r="AI62" i="38"/>
  <c r="BA62" i="38"/>
  <c r="B62" i="38" s="1"/>
  <c r="BC57" i="38"/>
  <c r="A57" i="38" s="1"/>
  <c r="X42" i="38"/>
  <c r="AB42" i="38"/>
  <c r="AF42" i="38"/>
  <c r="AU42" i="38" s="1"/>
  <c r="V42" i="38"/>
  <c r="Z42" i="38"/>
  <c r="AE42" i="38"/>
  <c r="AJ42" i="38"/>
  <c r="BA42" i="38"/>
  <c r="B42" i="38" s="1"/>
  <c r="AA42" i="38"/>
  <c r="AG42" i="38"/>
  <c r="W42" i="38"/>
  <c r="AC42" i="38"/>
  <c r="AH42" i="38"/>
  <c r="AZ42" i="38" s="1"/>
  <c r="AI42" i="38"/>
  <c r="Y42" i="38"/>
  <c r="X102" i="38"/>
  <c r="AB102" i="38"/>
  <c r="B100" i="38"/>
  <c r="V100" i="38"/>
  <c r="Z100" i="38"/>
  <c r="AD100" i="38"/>
  <c r="AH100" i="38"/>
  <c r="AZ100" i="38" s="1"/>
  <c r="BC99" i="38"/>
  <c r="A99" i="38" s="1"/>
  <c r="Y97" i="38"/>
  <c r="AC97" i="38"/>
  <c r="AG97" i="38"/>
  <c r="X88" i="38"/>
  <c r="AB88" i="38"/>
  <c r="AF88" i="38"/>
  <c r="AU88" i="38" s="1"/>
  <c r="AJ88" i="38"/>
  <c r="BA88" i="38"/>
  <c r="B88" i="38" s="1"/>
  <c r="V88" i="38"/>
  <c r="Z88" i="38"/>
  <c r="AD88" i="38"/>
  <c r="AH88" i="38"/>
  <c r="AZ88" i="38" s="1"/>
  <c r="B86" i="38"/>
  <c r="V86" i="38"/>
  <c r="Z86" i="38"/>
  <c r="AD86" i="38"/>
  <c r="AH86" i="38"/>
  <c r="AZ86" i="38" s="1"/>
  <c r="X86" i="38"/>
  <c r="AB86" i="38"/>
  <c r="AF86" i="38"/>
  <c r="AU86" i="38" s="1"/>
  <c r="AJ86" i="38"/>
  <c r="BA86" i="38"/>
  <c r="Y71" i="38"/>
  <c r="AC71" i="38"/>
  <c r="AG71" i="38"/>
  <c r="X71" i="38"/>
  <c r="AD71" i="38"/>
  <c r="AI71" i="38"/>
  <c r="Z71" i="38"/>
  <c r="AE71" i="38"/>
  <c r="AJ71" i="38"/>
  <c r="BA71" i="38"/>
  <c r="B71" i="38" s="1"/>
  <c r="V71" i="38"/>
  <c r="AA71" i="38"/>
  <c r="AF71" i="38"/>
  <c r="AU71" i="38" s="1"/>
  <c r="AD42" i="38"/>
  <c r="AG89" i="38"/>
  <c r="AC89" i="38"/>
  <c r="BC89" i="38" s="1"/>
  <c r="A89" i="38" s="1"/>
  <c r="AG85" i="38"/>
  <c r="AC85" i="38"/>
  <c r="BC85" i="38" s="1"/>
  <c r="A85" i="38" s="1"/>
  <c r="AG81" i="38"/>
  <c r="AC81" i="38"/>
  <c r="BA78" i="38"/>
  <c r="B78" i="38" s="1"/>
  <c r="AJ78" i="38"/>
  <c r="AF78" i="38"/>
  <c r="AU78" i="38" s="1"/>
  <c r="AB78" i="38"/>
  <c r="X78" i="38"/>
  <c r="AG77" i="38"/>
  <c r="AC77" i="38"/>
  <c r="AE72" i="38"/>
  <c r="AF70" i="38"/>
  <c r="AU70" i="38" s="1"/>
  <c r="AI68" i="38"/>
  <c r="AD68" i="38"/>
  <c r="BA67" i="38"/>
  <c r="B67" i="38" s="1"/>
  <c r="AJ67" i="38"/>
  <c r="AE67" i="38"/>
  <c r="AJ66" i="38"/>
  <c r="AE66" i="38"/>
  <c r="X64" i="38"/>
  <c r="AB64" i="38"/>
  <c r="AF64" i="38"/>
  <c r="AU64" i="38" s="1"/>
  <c r="AJ64" i="38"/>
  <c r="BA64" i="38"/>
  <c r="B64" i="38" s="1"/>
  <c r="AI63" i="38"/>
  <c r="AD63" i="38"/>
  <c r="BA58" i="38"/>
  <c r="B58" i="38" s="1"/>
  <c r="AI58" i="38"/>
  <c r="X54" i="38"/>
  <c r="AB54" i="38"/>
  <c r="AF54" i="38"/>
  <c r="AU54" i="38" s="1"/>
  <c r="AJ54" i="38"/>
  <c r="BA54" i="38"/>
  <c r="Y54" i="38"/>
  <c r="AC54" i="38"/>
  <c r="AG54" i="38"/>
  <c r="B54" i="38"/>
  <c r="V54" i="38"/>
  <c r="Z54" i="38"/>
  <c r="AD54" i="38"/>
  <c r="AH54" i="38"/>
  <c r="AZ54" i="38" s="1"/>
  <c r="X50" i="38"/>
  <c r="AB50" i="38"/>
  <c r="AF50" i="38"/>
  <c r="AU50" i="38" s="1"/>
  <c r="AJ50" i="38"/>
  <c r="BA50" i="38"/>
  <c r="Y50" i="38"/>
  <c r="AC50" i="38"/>
  <c r="AG50" i="38"/>
  <c r="B50" i="38"/>
  <c r="V50" i="38"/>
  <c r="Z50" i="38"/>
  <c r="AD50" i="38"/>
  <c r="AH50" i="38"/>
  <c r="AZ50" i="38" s="1"/>
  <c r="X46" i="38"/>
  <c r="AB46" i="38"/>
  <c r="AF46" i="38"/>
  <c r="AU46" i="38" s="1"/>
  <c r="AJ46" i="38"/>
  <c r="BA46" i="38"/>
  <c r="B46" i="38" s="1"/>
  <c r="Y46" i="38"/>
  <c r="AC46" i="38"/>
  <c r="AG46" i="38"/>
  <c r="V46" i="38"/>
  <c r="Z46" i="38"/>
  <c r="AD46" i="38"/>
  <c r="AH46" i="38"/>
  <c r="AZ46" i="38" s="1"/>
  <c r="B40" i="38"/>
  <c r="V40" i="38"/>
  <c r="Z40" i="38"/>
  <c r="AD40" i="38"/>
  <c r="AH40" i="38"/>
  <c r="AZ40" i="38" s="1"/>
  <c r="X40" i="38"/>
  <c r="AB40" i="38"/>
  <c r="AF40" i="38"/>
  <c r="AU40" i="38" s="1"/>
  <c r="AJ40" i="38"/>
  <c r="BA40" i="38"/>
  <c r="AA40" i="38"/>
  <c r="AI40" i="38"/>
  <c r="AC40" i="38"/>
  <c r="W40" i="38"/>
  <c r="AE40" i="38"/>
  <c r="X30" i="38"/>
  <c r="AB30" i="38"/>
  <c r="AF30" i="38"/>
  <c r="AU30" i="38" s="1"/>
  <c r="AJ30" i="38"/>
  <c r="BA30" i="38"/>
  <c r="B30" i="38" s="1"/>
  <c r="V30" i="38"/>
  <c r="Z30" i="38"/>
  <c r="AD30" i="38"/>
  <c r="AH30" i="38"/>
  <c r="AZ30" i="38" s="1"/>
  <c r="AA30" i="38"/>
  <c r="AI30" i="38"/>
  <c r="AC30" i="38"/>
  <c r="W30" i="38"/>
  <c r="AE30" i="38"/>
  <c r="X68" i="38"/>
  <c r="AB68" i="38"/>
  <c r="AF68" i="38"/>
  <c r="AU68" i="38" s="1"/>
  <c r="AJ68" i="38"/>
  <c r="BA68" i="38"/>
  <c r="B68" i="38" s="1"/>
  <c r="B66" i="38"/>
  <c r="V66" i="38"/>
  <c r="Z66" i="38"/>
  <c r="AD66" i="38"/>
  <c r="AH66" i="38"/>
  <c r="AZ66" i="38" s="1"/>
  <c r="Y63" i="38"/>
  <c r="AC63" i="38"/>
  <c r="AG63" i="38"/>
  <c r="BC61" i="38"/>
  <c r="A61" i="38" s="1"/>
  <c r="Y58" i="38"/>
  <c r="AC58" i="38"/>
  <c r="AG58" i="38"/>
  <c r="V58" i="38"/>
  <c r="Z58" i="38"/>
  <c r="AD58" i="38"/>
  <c r="AH58" i="38"/>
  <c r="AZ58" i="38" s="1"/>
  <c r="W46" i="38"/>
  <c r="BC45" i="38"/>
  <c r="A45" i="38" s="1"/>
  <c r="Y40" i="38"/>
  <c r="BC37" i="38"/>
  <c r="A37" i="38" s="1"/>
  <c r="Y30" i="38"/>
  <c r="AH78" i="38"/>
  <c r="AZ78" i="38" s="1"/>
  <c r="AD78" i="38"/>
  <c r="Z78" i="38"/>
  <c r="V78" i="38"/>
  <c r="X72" i="38"/>
  <c r="AB72" i="38"/>
  <c r="AF72" i="38"/>
  <c r="AU72" i="38" s="1"/>
  <c r="AJ72" i="38"/>
  <c r="BA72" i="38"/>
  <c r="B72" i="38" s="1"/>
  <c r="B70" i="38"/>
  <c r="V70" i="38"/>
  <c r="Z70" i="38"/>
  <c r="AD70" i="38"/>
  <c r="AH70" i="38"/>
  <c r="AZ70" i="38" s="1"/>
  <c r="AG68" i="38"/>
  <c r="AA68" i="38"/>
  <c r="V68" i="38"/>
  <c r="Y67" i="38"/>
  <c r="AC67" i="38"/>
  <c r="AG67" i="38"/>
  <c r="AG66" i="38"/>
  <c r="AB66" i="38"/>
  <c r="W66" i="38"/>
  <c r="AE64" i="38"/>
  <c r="Z64" i="38"/>
  <c r="AF63" i="38"/>
  <c r="AU63" i="38" s="1"/>
  <c r="AA63" i="38"/>
  <c r="V63" i="38"/>
  <c r="B63" i="38"/>
  <c r="X59" i="38"/>
  <c r="AB59" i="38"/>
  <c r="AF59" i="38"/>
  <c r="AU59" i="38" s="1"/>
  <c r="AJ59" i="38"/>
  <c r="BA59" i="38"/>
  <c r="B59" i="38" s="1"/>
  <c r="Y59" i="38"/>
  <c r="AC59" i="38"/>
  <c r="AG59" i="38"/>
  <c r="AE58" i="38"/>
  <c r="W58" i="38"/>
  <c r="AI54" i="38"/>
  <c r="AI50" i="38"/>
  <c r="AI46" i="38"/>
  <c r="BA60" i="38"/>
  <c r="B60" i="38" s="1"/>
  <c r="AJ60" i="38"/>
  <c r="AF60" i="38"/>
  <c r="AU60" i="38" s="1"/>
  <c r="AB60" i="38"/>
  <c r="BA56" i="38"/>
  <c r="B56" i="38" s="1"/>
  <c r="AJ56" i="38"/>
  <c r="AF56" i="38"/>
  <c r="AU56" i="38" s="1"/>
  <c r="AB56" i="38"/>
  <c r="AG55" i="38"/>
  <c r="AC55" i="38"/>
  <c r="Y55" i="38"/>
  <c r="BA52" i="38"/>
  <c r="B52" i="38" s="1"/>
  <c r="AJ52" i="38"/>
  <c r="AF52" i="38"/>
  <c r="AU52" i="38" s="1"/>
  <c r="AB52" i="38"/>
  <c r="AG51" i="38"/>
  <c r="AC51" i="38"/>
  <c r="Y51" i="38"/>
  <c r="BA48" i="38"/>
  <c r="B48" i="38" s="1"/>
  <c r="AJ48" i="38"/>
  <c r="AF48" i="38"/>
  <c r="AU48" i="38" s="1"/>
  <c r="AB48" i="38"/>
  <c r="AG47" i="38"/>
  <c r="AC47" i="38"/>
  <c r="Y47" i="38"/>
  <c r="BA44" i="38"/>
  <c r="B44" i="38" s="1"/>
  <c r="AJ44" i="38"/>
  <c r="AF44" i="38"/>
  <c r="AU44" i="38" s="1"/>
  <c r="AB44" i="38"/>
  <c r="AG43" i="38"/>
  <c r="AC43" i="38"/>
  <c r="Y43" i="38"/>
  <c r="X38" i="38"/>
  <c r="AB38" i="38"/>
  <c r="AF38" i="38"/>
  <c r="AU38" i="38" s="1"/>
  <c r="AJ38" i="38"/>
  <c r="BA38" i="38"/>
  <c r="B38" i="38" s="1"/>
  <c r="V38" i="38"/>
  <c r="Z38" i="38"/>
  <c r="AD38" i="38"/>
  <c r="AH38" i="38"/>
  <c r="AZ38" i="38" s="1"/>
  <c r="V36" i="38"/>
  <c r="Z36" i="38"/>
  <c r="AD36" i="38"/>
  <c r="AH36" i="38"/>
  <c r="AZ36" i="38" s="1"/>
  <c r="X36" i="38"/>
  <c r="AB36" i="38"/>
  <c r="AF36" i="38"/>
  <c r="AU36" i="38" s="1"/>
  <c r="AJ36" i="38"/>
  <c r="BA36" i="38"/>
  <c r="B36" i="38" s="1"/>
  <c r="AC32" i="38"/>
  <c r="BA55" i="38"/>
  <c r="B55" i="38" s="1"/>
  <c r="AJ55" i="38"/>
  <c r="AF55" i="38"/>
  <c r="AU55" i="38" s="1"/>
  <c r="AB55" i="38"/>
  <c r="BA51" i="38"/>
  <c r="B51" i="38" s="1"/>
  <c r="AJ51" i="38"/>
  <c r="AF51" i="38"/>
  <c r="AU51" i="38" s="1"/>
  <c r="AB51" i="38"/>
  <c r="BA47" i="38"/>
  <c r="B47" i="38" s="1"/>
  <c r="AJ47" i="38"/>
  <c r="AF47" i="38"/>
  <c r="AU47" i="38" s="1"/>
  <c r="AB47" i="38"/>
  <c r="BA43" i="38"/>
  <c r="B43" i="38" s="1"/>
  <c r="AJ43" i="38"/>
  <c r="AF43" i="38"/>
  <c r="AU43" i="38" s="1"/>
  <c r="AB43" i="38"/>
  <c r="AE38" i="38"/>
  <c r="W38" i="38"/>
  <c r="AE36" i="38"/>
  <c r="W36" i="38"/>
  <c r="X34" i="38"/>
  <c r="AB34" i="38"/>
  <c r="AF34" i="38"/>
  <c r="AU34" i="38" s="1"/>
  <c r="AJ34" i="38"/>
  <c r="BA34" i="38"/>
  <c r="B34" i="38" s="1"/>
  <c r="V34" i="38"/>
  <c r="Z34" i="38"/>
  <c r="AD34" i="38"/>
  <c r="AH34" i="38"/>
  <c r="AZ34" i="38" s="1"/>
  <c r="AI32" i="38"/>
  <c r="X15" i="38"/>
  <c r="AB15" i="38"/>
  <c r="AF15" i="38"/>
  <c r="AU15" i="38" s="1"/>
  <c r="AJ15" i="38"/>
  <c r="BA15" i="38"/>
  <c r="Y15" i="38"/>
  <c r="AC15" i="38"/>
  <c r="AG15" i="38"/>
  <c r="B15" i="38"/>
  <c r="V15" i="38"/>
  <c r="Z15" i="38"/>
  <c r="AD15" i="38"/>
  <c r="AH15" i="38"/>
  <c r="AZ15" i="38" s="1"/>
  <c r="AE15" i="38"/>
  <c r="AI15" i="38"/>
  <c r="W15" i="38"/>
  <c r="BC41" i="38"/>
  <c r="A41" i="38" s="1"/>
  <c r="V32" i="38"/>
  <c r="Z32" i="38"/>
  <c r="AD32" i="38"/>
  <c r="AH32" i="38"/>
  <c r="AZ32" i="38" s="1"/>
  <c r="X32" i="38"/>
  <c r="AB32" i="38"/>
  <c r="AF32" i="38"/>
  <c r="AU32" i="38" s="1"/>
  <c r="AJ32" i="38"/>
  <c r="BA32" i="38"/>
  <c r="B32" i="38" s="1"/>
  <c r="AA15" i="38"/>
  <c r="AG39" i="38"/>
  <c r="AC39" i="38"/>
  <c r="AG35" i="38"/>
  <c r="AC35" i="38"/>
  <c r="BC35" i="38" s="1"/>
  <c r="A35" i="38" s="1"/>
  <c r="AG31" i="38"/>
  <c r="AC31" i="38"/>
  <c r="BC31" i="38" s="1"/>
  <c r="A31" i="38" s="1"/>
  <c r="BA28" i="38"/>
  <c r="B28" i="38" s="1"/>
  <c r="AJ28" i="38"/>
  <c r="AF28" i="38"/>
  <c r="AU28" i="38" s="1"/>
  <c r="AB28" i="38"/>
  <c r="X28" i="38"/>
  <c r="AG27" i="38"/>
  <c r="AC27" i="38"/>
  <c r="AH26" i="38"/>
  <c r="AZ26" i="38" s="1"/>
  <c r="AD26" i="38"/>
  <c r="B25" i="38"/>
  <c r="V25" i="38"/>
  <c r="Z25" i="38"/>
  <c r="AD25" i="38"/>
  <c r="AH25" i="38"/>
  <c r="AZ25" i="38" s="1"/>
  <c r="BC24" i="38"/>
  <c r="A24" i="38" s="1"/>
  <c r="AI23" i="38"/>
  <c r="X11" i="38"/>
  <c r="AB11" i="38"/>
  <c r="AF11" i="38"/>
  <c r="AU11" i="38" s="1"/>
  <c r="AJ11" i="38"/>
  <c r="BA11" i="38"/>
  <c r="Y11" i="38"/>
  <c r="AC11" i="38"/>
  <c r="AG11" i="38"/>
  <c r="B11" i="38"/>
  <c r="V11" i="38"/>
  <c r="Z11" i="38"/>
  <c r="AD11" i="38"/>
  <c r="AH11" i="38"/>
  <c r="AZ11" i="38" s="1"/>
  <c r="Y26" i="38"/>
  <c r="AC26" i="38"/>
  <c r="X23" i="38"/>
  <c r="AB23" i="38"/>
  <c r="AF23" i="38"/>
  <c r="AU23" i="38" s="1"/>
  <c r="AJ23" i="38"/>
  <c r="BA23" i="38"/>
  <c r="B23" i="38" s="1"/>
  <c r="V23" i="38"/>
  <c r="Z23" i="38"/>
  <c r="AD23" i="38"/>
  <c r="AH23" i="38"/>
  <c r="AZ23" i="38" s="1"/>
  <c r="BC6" i="38"/>
  <c r="A6" i="38" s="1"/>
  <c r="AG33" i="38"/>
  <c r="AC33" i="38"/>
  <c r="AH28" i="38"/>
  <c r="AZ28" i="38" s="1"/>
  <c r="AD28" i="38"/>
  <c r="Z28" i="38"/>
  <c r="V28" i="38"/>
  <c r="BA26" i="38"/>
  <c r="B26" i="38" s="1"/>
  <c r="AJ26" i="38"/>
  <c r="AF26" i="38"/>
  <c r="AU26" i="38" s="1"/>
  <c r="AA26" i="38"/>
  <c r="V26" i="38"/>
  <c r="AE23" i="38"/>
  <c r="W23" i="38"/>
  <c r="X19" i="38"/>
  <c r="AB19" i="38"/>
  <c r="AF19" i="38"/>
  <c r="AU19" i="38" s="1"/>
  <c r="AJ19" i="38"/>
  <c r="BA19" i="38"/>
  <c r="Y19" i="38"/>
  <c r="AC19" i="38"/>
  <c r="AG19" i="38"/>
  <c r="B19" i="38"/>
  <c r="V19" i="38"/>
  <c r="Z19" i="38"/>
  <c r="AD19" i="38"/>
  <c r="AH19" i="38"/>
  <c r="AZ19" i="38" s="1"/>
  <c r="BC16" i="38"/>
  <c r="A16" i="38" s="1"/>
  <c r="X7" i="38"/>
  <c r="AB7" i="38"/>
  <c r="AF7" i="38"/>
  <c r="AU7" i="38" s="1"/>
  <c r="AJ7" i="38"/>
  <c r="BA7" i="38"/>
  <c r="Y7" i="38"/>
  <c r="AC7" i="38"/>
  <c r="AG7" i="38"/>
  <c r="B7" i="38"/>
  <c r="V7" i="38"/>
  <c r="Z7" i="38"/>
  <c r="AD7" i="38"/>
  <c r="AH7" i="38"/>
  <c r="AZ7" i="38" s="1"/>
  <c r="BA21" i="38"/>
  <c r="B21" i="38" s="1"/>
  <c r="AJ21" i="38"/>
  <c r="AF21" i="38"/>
  <c r="AU21" i="38" s="1"/>
  <c r="AB21" i="38"/>
  <c r="X21" i="38"/>
  <c r="BA17" i="38"/>
  <c r="B17" i="38" s="1"/>
  <c r="AJ17" i="38"/>
  <c r="AF17" i="38"/>
  <c r="AU17" i="38" s="1"/>
  <c r="AB17" i="38"/>
  <c r="X17" i="38"/>
  <c r="BA13" i="38"/>
  <c r="B13" i="38" s="1"/>
  <c r="AJ13" i="38"/>
  <c r="AF13" i="38"/>
  <c r="AU13" i="38" s="1"/>
  <c r="AB13" i="38"/>
  <c r="X13" i="38"/>
  <c r="AJ9" i="38"/>
  <c r="AF9" i="38"/>
  <c r="AU9" i="38" s="1"/>
  <c r="AB9" i="38"/>
  <c r="X9" i="38"/>
  <c r="AG22" i="38"/>
  <c r="AC22" i="38"/>
  <c r="AH21" i="38"/>
  <c r="AZ21" i="38" s="1"/>
  <c r="AD21" i="38"/>
  <c r="Z21" i="38"/>
  <c r="V21" i="38"/>
  <c r="AG18" i="38"/>
  <c r="AC18" i="38"/>
  <c r="AH17" i="38"/>
  <c r="AZ17" i="38" s="1"/>
  <c r="AD17" i="38"/>
  <c r="Z17" i="38"/>
  <c r="V17" i="38"/>
  <c r="AG14" i="38"/>
  <c r="AC14" i="38"/>
  <c r="AH13" i="38"/>
  <c r="AZ13" i="38" s="1"/>
  <c r="AD13" i="38"/>
  <c r="Z13" i="38"/>
  <c r="V13" i="38"/>
  <c r="AG10" i="38"/>
  <c r="AC10" i="38"/>
  <c r="AH9" i="38"/>
  <c r="AZ9" i="38" s="1"/>
  <c r="AD9" i="38"/>
  <c r="Z9" i="38"/>
  <c r="V9" i="38"/>
  <c r="Z422" i="42"/>
  <c r="Z415" i="42"/>
  <c r="Z378" i="42"/>
  <c r="Z228" i="42"/>
  <c r="AD21" i="43"/>
  <c r="AD36" i="43"/>
  <c r="AD23" i="43"/>
  <c r="AD19" i="43"/>
  <c r="AD11" i="43"/>
  <c r="AD32" i="43"/>
  <c r="AD17" i="43"/>
  <c r="AD13" i="43"/>
  <c r="AD8" i="43"/>
  <c r="AD9" i="43"/>
  <c r="AD27" i="43"/>
  <c r="AD24" i="43"/>
  <c r="AD20" i="43"/>
  <c r="AD15" i="43"/>
  <c r="AD35" i="43"/>
  <c r="AD33" i="43"/>
  <c r="AD31" i="43"/>
  <c r="AD28" i="43"/>
  <c r="AD10" i="43"/>
  <c r="AD7" i="43"/>
  <c r="AD37" i="43"/>
  <c r="AD22" i="43"/>
  <c r="AD26" i="43"/>
  <c r="AD12" i="43"/>
  <c r="AD18" i="43"/>
  <c r="AD16" i="43"/>
  <c r="AD5" i="43"/>
  <c r="Z138" i="42"/>
  <c r="S355" i="42"/>
  <c r="Z227" i="42"/>
  <c r="S76" i="42"/>
  <c r="Z63" i="42"/>
  <c r="Z209" i="42"/>
  <c r="Z490" i="42"/>
  <c r="Z474" i="42"/>
  <c r="Z473" i="42"/>
  <c r="Z471" i="42"/>
  <c r="S406" i="42"/>
  <c r="Z365" i="42"/>
  <c r="Z357" i="42"/>
  <c r="Z323" i="42"/>
  <c r="Z295" i="42"/>
  <c r="Z9" i="42"/>
  <c r="Z8" i="42"/>
  <c r="Z7" i="42"/>
  <c r="Z350" i="42"/>
  <c r="Z307" i="42"/>
  <c r="Z275" i="42"/>
  <c r="Z249" i="42"/>
  <c r="Z96" i="42"/>
  <c r="S315" i="42"/>
  <c r="S308" i="42"/>
  <c r="S253" i="42"/>
  <c r="S252" i="42"/>
  <c r="S231" i="42"/>
  <c r="S37" i="42"/>
  <c r="S17" i="42"/>
  <c r="S499" i="42"/>
  <c r="S428" i="42"/>
  <c r="S412" i="42"/>
  <c r="S370" i="42"/>
  <c r="S84" i="42"/>
  <c r="S390" i="42"/>
  <c r="Z353" i="42"/>
  <c r="Z352" i="42"/>
  <c r="Z338" i="42"/>
  <c r="S296" i="42"/>
  <c r="Z291" i="42"/>
  <c r="S280" i="42"/>
  <c r="Z219" i="42"/>
  <c r="Z189" i="42"/>
  <c r="Z187" i="42"/>
  <c r="S175" i="42"/>
  <c r="S147" i="42"/>
  <c r="Z137" i="42"/>
  <c r="S135" i="42"/>
  <c r="S110" i="42"/>
  <c r="Z106" i="42"/>
  <c r="S56" i="42"/>
  <c r="Z55" i="42"/>
  <c r="Z12" i="42"/>
  <c r="Z11" i="42"/>
  <c r="Z494" i="42"/>
  <c r="Z446" i="42"/>
  <c r="Z445" i="42"/>
  <c r="Z438" i="42"/>
  <c r="Z437" i="42"/>
  <c r="Z435" i="42"/>
  <c r="S403" i="42"/>
  <c r="S394" i="42"/>
  <c r="Z393" i="42"/>
  <c r="S255" i="42"/>
  <c r="Z221" i="42"/>
  <c r="S217" i="42"/>
  <c r="S215" i="42"/>
  <c r="Z208" i="42"/>
  <c r="Z203" i="42"/>
  <c r="S191" i="42"/>
  <c r="S165" i="42"/>
  <c r="Z159" i="42"/>
  <c r="Z158" i="42"/>
  <c r="S146" i="42"/>
  <c r="Z141" i="42"/>
  <c r="Z133" i="42"/>
  <c r="S131" i="42"/>
  <c r="S118" i="42"/>
  <c r="Z61" i="42"/>
  <c r="Z466" i="42"/>
  <c r="Z465" i="42"/>
  <c r="Z463" i="42"/>
  <c r="Z454" i="42"/>
  <c r="Z453" i="42"/>
  <c r="Z451" i="42"/>
  <c r="Z442" i="42"/>
  <c r="Z441" i="42"/>
  <c r="Z439" i="42"/>
  <c r="Z431" i="42"/>
  <c r="S386" i="42"/>
  <c r="Z354" i="42"/>
  <c r="Z251" i="42"/>
  <c r="Z247" i="42"/>
  <c r="Z224" i="42"/>
  <c r="Z154" i="42"/>
  <c r="Z134" i="42"/>
  <c r="S100" i="42"/>
  <c r="Z94" i="42"/>
  <c r="Z89" i="42"/>
  <c r="Z86" i="42"/>
  <c r="Z85" i="42"/>
  <c r="S51" i="42"/>
  <c r="S47" i="42"/>
  <c r="S25" i="42"/>
  <c r="Z20" i="42"/>
  <c r="S504" i="42"/>
  <c r="S483" i="42"/>
  <c r="S475" i="42"/>
  <c r="S447" i="42"/>
  <c r="S443" i="42"/>
  <c r="S424" i="42"/>
  <c r="S408" i="42"/>
  <c r="S400" i="42"/>
  <c r="S398" i="42"/>
  <c r="S392" i="42"/>
  <c r="S358" i="42"/>
  <c r="S344" i="42"/>
  <c r="S339" i="42"/>
  <c r="S336" i="42"/>
  <c r="S329" i="42"/>
  <c r="S319" i="42"/>
  <c r="S299" i="42"/>
  <c r="S288" i="42"/>
  <c r="S283" i="42"/>
  <c r="S257" i="42"/>
  <c r="S235" i="42"/>
  <c r="S218" i="42"/>
  <c r="S197" i="42"/>
  <c r="S181" i="42"/>
  <c r="S179" i="42"/>
  <c r="S177" i="42"/>
  <c r="S171" i="42"/>
  <c r="S169" i="42"/>
  <c r="S167" i="42"/>
  <c r="S155" i="42"/>
  <c r="S142" i="42"/>
  <c r="S102" i="42"/>
  <c r="S87" i="42"/>
  <c r="S64" i="42"/>
  <c r="S53" i="42"/>
  <c r="S45" i="42"/>
  <c r="S21" i="42"/>
  <c r="S10" i="42"/>
  <c r="S488" i="42"/>
  <c r="S419" i="42"/>
  <c r="Z382" i="42"/>
  <c r="S333" i="42"/>
  <c r="Z331" i="42"/>
  <c r="Z318" i="42"/>
  <c r="Z311" i="42"/>
  <c r="S259" i="42"/>
  <c r="S244" i="42"/>
  <c r="S239" i="42"/>
  <c r="S236" i="42"/>
  <c r="S199" i="42"/>
  <c r="S183" i="42"/>
  <c r="S173" i="42"/>
  <c r="S163" i="42"/>
  <c r="Z161" i="42"/>
  <c r="S151" i="42"/>
  <c r="S126" i="42"/>
  <c r="S122" i="42"/>
  <c r="S120" i="42"/>
  <c r="S114" i="42"/>
  <c r="S112" i="42"/>
  <c r="Z478" i="42"/>
  <c r="Z477" i="42"/>
  <c r="Z462" i="42"/>
  <c r="Z461" i="42"/>
  <c r="Z459" i="42"/>
  <c r="Z450" i="42"/>
  <c r="Z449" i="42"/>
  <c r="Z427" i="42"/>
  <c r="Z426" i="42"/>
  <c r="Z411" i="42"/>
  <c r="Z410" i="42"/>
  <c r="Z401" i="42"/>
  <c r="Z385" i="42"/>
  <c r="Z384" i="42"/>
  <c r="Z361" i="42"/>
  <c r="S272" i="42"/>
  <c r="S264" i="42"/>
  <c r="Z237" i="42"/>
  <c r="Z230" i="42"/>
  <c r="Z225" i="42"/>
  <c r="Z211" i="42"/>
  <c r="Z193" i="42"/>
  <c r="S185" i="42"/>
  <c r="S143" i="42"/>
  <c r="Z128" i="42"/>
  <c r="S116" i="42"/>
  <c r="S108" i="42"/>
  <c r="Z82" i="42"/>
  <c r="Z79" i="42"/>
  <c r="Z74" i="42"/>
  <c r="Z70" i="42"/>
  <c r="S40" i="42"/>
  <c r="Z39" i="42"/>
  <c r="S35" i="42"/>
  <c r="Z313" i="42"/>
  <c r="S313" i="42"/>
  <c r="S149" i="42"/>
  <c r="Z149" i="42"/>
  <c r="S23" i="42"/>
  <c r="Z23" i="42"/>
  <c r="S503" i="42"/>
  <c r="S500" i="42"/>
  <c r="S491" i="42"/>
  <c r="S487" i="42"/>
  <c r="S484" i="42"/>
  <c r="S479" i="42"/>
  <c r="S467" i="42"/>
  <c r="S455" i="42"/>
  <c r="S432" i="42"/>
  <c r="S423" i="42"/>
  <c r="S402" i="42"/>
  <c r="Z379" i="42"/>
  <c r="S379" i="42"/>
  <c r="S362" i="42"/>
  <c r="S351" i="42"/>
  <c r="Z349" i="42"/>
  <c r="S349" i="42"/>
  <c r="S334" i="42"/>
  <c r="Z334" i="42"/>
  <c r="Z502" i="42"/>
  <c r="Z501" i="42"/>
  <c r="Z486" i="42"/>
  <c r="Z485" i="42"/>
  <c r="Z430" i="42"/>
  <c r="S420" i="42"/>
  <c r="Z414" i="42"/>
  <c r="S395" i="42"/>
  <c r="Z374" i="42"/>
  <c r="S371" i="42"/>
  <c r="S368" i="42"/>
  <c r="Z368" i="42"/>
  <c r="Z366" i="42"/>
  <c r="Z345" i="42"/>
  <c r="S343" i="42"/>
  <c r="Z340" i="42"/>
  <c r="S340" i="42"/>
  <c r="Z332" i="42"/>
  <c r="S332" i="42"/>
  <c r="Z327" i="42"/>
  <c r="S322" i="42"/>
  <c r="Z322" i="42"/>
  <c r="Z317" i="42"/>
  <c r="S317" i="42"/>
  <c r="S306" i="42"/>
  <c r="Z306" i="42"/>
  <c r="Z293" i="42"/>
  <c r="S293" i="42"/>
  <c r="S287" i="42"/>
  <c r="Z285" i="42"/>
  <c r="S285" i="42"/>
  <c r="S279" i="42"/>
  <c r="Z277" i="42"/>
  <c r="S277" i="42"/>
  <c r="S271" i="42"/>
  <c r="Z265" i="42"/>
  <c r="S248" i="42"/>
  <c r="S240" i="42"/>
  <c r="Z216" i="42"/>
  <c r="Z213" i="42"/>
  <c r="S205" i="42"/>
  <c r="Z195" i="42"/>
  <c r="S153" i="42"/>
  <c r="Z153" i="42"/>
  <c r="Z150" i="42"/>
  <c r="S139" i="42"/>
  <c r="S124" i="42"/>
  <c r="S98" i="42"/>
  <c r="Z90" i="42"/>
  <c r="Z83" i="42"/>
  <c r="S60" i="42"/>
  <c r="S16" i="42"/>
  <c r="Z16" i="42"/>
  <c r="S13" i="42"/>
  <c r="Z328" i="42"/>
  <c r="S328" i="42"/>
  <c r="Z289" i="42"/>
  <c r="S289" i="42"/>
  <c r="Z281" i="42"/>
  <c r="S281" i="42"/>
  <c r="Z273" i="42"/>
  <c r="S273" i="42"/>
  <c r="Z260" i="42"/>
  <c r="S260" i="42"/>
  <c r="S130" i="42"/>
  <c r="Z130" i="42"/>
  <c r="S416" i="42"/>
  <c r="S303" i="42"/>
  <c r="S263" i="42"/>
  <c r="Z261" i="42"/>
  <c r="S261" i="42"/>
  <c r="Z256" i="42"/>
  <c r="S256" i="42"/>
  <c r="S242" i="42"/>
  <c r="Z242" i="42"/>
  <c r="S234" i="42"/>
  <c r="Z234" i="42"/>
  <c r="S201" i="42"/>
  <c r="S104" i="42"/>
  <c r="Z88" i="42"/>
  <c r="S88" i="42"/>
  <c r="S71" i="42"/>
  <c r="Z68" i="42"/>
  <c r="S68" i="42"/>
  <c r="S59" i="42"/>
  <c r="S43" i="42"/>
  <c r="S30" i="42"/>
  <c r="Z30" i="42"/>
  <c r="S29" i="42"/>
  <c r="S24" i="42"/>
  <c r="Z24" i="42"/>
  <c r="Z498" i="42"/>
  <c r="Z497" i="42"/>
  <c r="Z482" i="42"/>
  <c r="Z481" i="42"/>
  <c r="Z470" i="42"/>
  <c r="Z469" i="42"/>
  <c r="Z458" i="42"/>
  <c r="Z457" i="42"/>
  <c r="Z434" i="42"/>
  <c r="Z418" i="42"/>
  <c r="Z377" i="42"/>
  <c r="Z376" i="42"/>
  <c r="S369" i="42"/>
  <c r="Z369" i="42"/>
  <c r="Z347" i="42"/>
  <c r="Z335" i="42"/>
  <c r="Z320" i="42"/>
  <c r="S320" i="42"/>
  <c r="Z304" i="42"/>
  <c r="S304" i="42"/>
  <c r="Z297" i="42"/>
  <c r="S297" i="42"/>
  <c r="Z267" i="42"/>
  <c r="Z243" i="42"/>
  <c r="Z92" i="42"/>
  <c r="Z75" i="42"/>
  <c r="Z67" i="42"/>
  <c r="Z31" i="42"/>
  <c r="S28" i="42"/>
  <c r="Z28" i="42"/>
  <c r="Z302" i="42"/>
  <c r="Z238" i="42"/>
  <c r="Z145" i="42"/>
  <c r="Z78" i="42"/>
  <c r="Z54" i="42"/>
  <c r="Z46" i="42"/>
  <c r="Z38" i="42"/>
  <c r="S387" i="42"/>
  <c r="S359" i="42"/>
  <c r="S324" i="42"/>
  <c r="S316" i="42"/>
  <c r="S312" i="42"/>
  <c r="S300" i="42"/>
  <c r="S292" i="42"/>
  <c r="S284" i="42"/>
  <c r="S276" i="42"/>
  <c r="S269" i="42"/>
  <c r="S268" i="42"/>
  <c r="S245" i="42"/>
  <c r="S223" i="42"/>
  <c r="S210" i="42"/>
  <c r="S207" i="42"/>
  <c r="S72" i="42"/>
  <c r="S32" i="42"/>
  <c r="AJ502" i="42"/>
  <c r="AH492" i="42"/>
  <c r="AJ492" i="42" s="1"/>
  <c r="AL492" i="42" s="1"/>
  <c r="A492" i="42" s="1"/>
  <c r="AJ462" i="42"/>
  <c r="AL462" i="42" s="1"/>
  <c r="A462" i="42" s="1"/>
  <c r="M504" i="42"/>
  <c r="Q504" i="42"/>
  <c r="AI504" i="42"/>
  <c r="B504" i="42" s="1"/>
  <c r="N504" i="42"/>
  <c r="R504" i="42"/>
  <c r="AH502" i="42"/>
  <c r="AI497" i="42"/>
  <c r="AI494" i="42"/>
  <c r="B494" i="42" s="1"/>
  <c r="L491" i="42"/>
  <c r="P491" i="42"/>
  <c r="M491" i="42"/>
  <c r="Q491" i="42"/>
  <c r="AI491" i="42"/>
  <c r="M488" i="42"/>
  <c r="Q488" i="42"/>
  <c r="AI488" i="42"/>
  <c r="B488" i="42"/>
  <c r="N488" i="42"/>
  <c r="R488" i="42"/>
  <c r="AH486" i="42"/>
  <c r="AJ486" i="42" s="1"/>
  <c r="AI477" i="42"/>
  <c r="B477" i="42" s="1"/>
  <c r="Z472" i="42"/>
  <c r="S472" i="42"/>
  <c r="B469" i="42"/>
  <c r="L467" i="42"/>
  <c r="P467" i="42"/>
  <c r="AI466" i="42"/>
  <c r="B466" i="42" s="1"/>
  <c r="M467" i="42"/>
  <c r="Q467" i="42"/>
  <c r="AI467" i="42"/>
  <c r="B467" i="42"/>
  <c r="N467" i="42"/>
  <c r="R467" i="42"/>
  <c r="AI461" i="42"/>
  <c r="B457" i="42"/>
  <c r="AI449" i="42"/>
  <c r="AI445" i="42"/>
  <c r="AI441" i="42"/>
  <c r="AI425" i="42"/>
  <c r="AI409" i="42"/>
  <c r="P504" i="42"/>
  <c r="O503" i="42"/>
  <c r="AI501" i="42"/>
  <c r="B501" i="42" s="1"/>
  <c r="O500" i="42"/>
  <c r="AI498" i="42"/>
  <c r="B498" i="42" s="1"/>
  <c r="L495" i="42"/>
  <c r="P495" i="42"/>
  <c r="M495" i="42"/>
  <c r="Q495" i="42"/>
  <c r="AI495" i="42"/>
  <c r="S492" i="42"/>
  <c r="M492" i="42"/>
  <c r="Q492" i="42"/>
  <c r="AI492" i="42"/>
  <c r="B492" i="42"/>
  <c r="N492" i="42"/>
  <c r="R492" i="42"/>
  <c r="R491" i="42"/>
  <c r="B491" i="42"/>
  <c r="AH490" i="42"/>
  <c r="AJ490" i="42" s="1"/>
  <c r="P488" i="42"/>
  <c r="O487" i="42"/>
  <c r="AI485" i="42"/>
  <c r="B485" i="42" s="1"/>
  <c r="O484" i="42"/>
  <c r="AI482" i="42"/>
  <c r="B482" i="42" s="1"/>
  <c r="L479" i="42"/>
  <c r="P479" i="42"/>
  <c r="N479" i="42"/>
  <c r="M479" i="42"/>
  <c r="Q479" i="42"/>
  <c r="AI479" i="42"/>
  <c r="B479" i="42" s="1"/>
  <c r="AI478" i="42"/>
  <c r="B478" i="42" s="1"/>
  <c r="R479" i="42"/>
  <c r="AH474" i="42"/>
  <c r="AI473" i="42"/>
  <c r="Z468" i="42"/>
  <c r="S468" i="42"/>
  <c r="L463" i="42"/>
  <c r="P463" i="42"/>
  <c r="N463" i="42"/>
  <c r="M463" i="42"/>
  <c r="Q463" i="42"/>
  <c r="AI463" i="42"/>
  <c r="B463" i="42" s="1"/>
  <c r="AI462" i="42"/>
  <c r="B462" i="42" s="1"/>
  <c r="R463" i="42"/>
  <c r="AI453" i="42"/>
  <c r="AI429" i="42"/>
  <c r="B429" i="42" s="1"/>
  <c r="B425" i="42"/>
  <c r="AJ422" i="42"/>
  <c r="AL422" i="42" s="1"/>
  <c r="A422" i="42" s="1"/>
  <c r="AI413" i="42"/>
  <c r="B409" i="42"/>
  <c r="AI345" i="42"/>
  <c r="AI307" i="42"/>
  <c r="B307" i="42" s="1"/>
  <c r="O504" i="42"/>
  <c r="N503" i="42"/>
  <c r="L499" i="42"/>
  <c r="AH499" i="42" s="1"/>
  <c r="AJ499" i="42" s="1"/>
  <c r="AL499" i="42" s="1"/>
  <c r="A499" i="42" s="1"/>
  <c r="P499" i="42"/>
  <c r="M499" i="42"/>
  <c r="Q499" i="42"/>
  <c r="AI499" i="42"/>
  <c r="B499" i="42" s="1"/>
  <c r="S496" i="42"/>
  <c r="M496" i="42"/>
  <c r="AH496" i="42" s="1"/>
  <c r="AJ496" i="42" s="1"/>
  <c r="AL496" i="42" s="1"/>
  <c r="A496" i="42" s="1"/>
  <c r="Q496" i="42"/>
  <c r="AI496" i="42"/>
  <c r="B496" i="42"/>
  <c r="N496" i="42"/>
  <c r="R496" i="42"/>
  <c r="R495" i="42"/>
  <c r="B495" i="42"/>
  <c r="AH494" i="42"/>
  <c r="AJ494" i="42" s="1"/>
  <c r="B493" i="42"/>
  <c r="P492" i="42"/>
  <c r="O491" i="42"/>
  <c r="AI489" i="42"/>
  <c r="B489" i="42" s="1"/>
  <c r="Z489" i="42"/>
  <c r="O488" i="42"/>
  <c r="N487" i="42"/>
  <c r="L483" i="42"/>
  <c r="AH483" i="42" s="1"/>
  <c r="AJ483" i="42" s="1"/>
  <c r="AL483" i="42" s="1"/>
  <c r="A483" i="42" s="1"/>
  <c r="P483" i="42"/>
  <c r="M483" i="42"/>
  <c r="Q483" i="42"/>
  <c r="AI483" i="42"/>
  <c r="B483" i="42" s="1"/>
  <c r="Z480" i="42"/>
  <c r="S480" i="42"/>
  <c r="L475" i="42"/>
  <c r="P475" i="42"/>
  <c r="AI474" i="42"/>
  <c r="B474" i="42" s="1"/>
  <c r="R475" i="42"/>
  <c r="M475" i="42"/>
  <c r="Q475" i="42"/>
  <c r="AI475" i="42"/>
  <c r="B475" i="42"/>
  <c r="N475" i="42"/>
  <c r="O471" i="42"/>
  <c r="AH470" i="42"/>
  <c r="Z464" i="42"/>
  <c r="S464" i="42"/>
  <c r="B461" i="42"/>
  <c r="AI457" i="42"/>
  <c r="L459" i="42"/>
  <c r="P459" i="42"/>
  <c r="R459" i="42"/>
  <c r="M459" i="42"/>
  <c r="Q459" i="42"/>
  <c r="AI459" i="42"/>
  <c r="B459" i="42" s="1"/>
  <c r="AI458" i="42"/>
  <c r="B458" i="42" s="1"/>
  <c r="N459" i="42"/>
  <c r="AH457" i="42"/>
  <c r="AJ457" i="42" s="1"/>
  <c r="B449" i="42"/>
  <c r="B445" i="42"/>
  <c r="B441" i="42"/>
  <c r="AI433" i="42"/>
  <c r="AI417" i="42"/>
  <c r="B413" i="42"/>
  <c r="AI384" i="42"/>
  <c r="B384" i="42" s="1"/>
  <c r="AI353" i="42"/>
  <c r="B353" i="42" s="1"/>
  <c r="L504" i="42"/>
  <c r="L503" i="42"/>
  <c r="P503" i="42"/>
  <c r="M503" i="42"/>
  <c r="Q503" i="42"/>
  <c r="AI503" i="42"/>
  <c r="B503" i="42" s="1"/>
  <c r="M500" i="42"/>
  <c r="AH500" i="42" s="1"/>
  <c r="AJ500" i="42" s="1"/>
  <c r="AL500" i="42" s="1"/>
  <c r="A500" i="42" s="1"/>
  <c r="Q500" i="42"/>
  <c r="AI500" i="42"/>
  <c r="B500" i="42"/>
  <c r="N500" i="42"/>
  <c r="R500" i="42"/>
  <c r="AH498" i="42"/>
  <c r="AJ498" i="42" s="1"/>
  <c r="B497" i="42"/>
  <c r="AI493" i="42"/>
  <c r="Z493" i="42"/>
  <c r="N491" i="42"/>
  <c r="AI490" i="42"/>
  <c r="B490" i="42" s="1"/>
  <c r="L488" i="42"/>
  <c r="L487" i="42"/>
  <c r="P487" i="42"/>
  <c r="M487" i="42"/>
  <c r="Q487" i="42"/>
  <c r="AI487" i="42"/>
  <c r="B487" i="42" s="1"/>
  <c r="M484" i="42"/>
  <c r="AH484" i="42" s="1"/>
  <c r="AJ484" i="42" s="1"/>
  <c r="AL484" i="42" s="1"/>
  <c r="A484" i="42" s="1"/>
  <c r="Q484" i="42"/>
  <c r="AI484" i="42"/>
  <c r="B484" i="42"/>
  <c r="N484" i="42"/>
  <c r="R484" i="42"/>
  <c r="AH482" i="42"/>
  <c r="AI481" i="42"/>
  <c r="B481" i="42" s="1"/>
  <c r="Z476" i="42"/>
  <c r="S476" i="42"/>
  <c r="B473" i="42"/>
  <c r="L471" i="42"/>
  <c r="P471" i="42"/>
  <c r="N471" i="42"/>
  <c r="M471" i="42"/>
  <c r="Q471" i="42"/>
  <c r="AI471" i="42"/>
  <c r="B471" i="42" s="1"/>
  <c r="AI470" i="42"/>
  <c r="B470" i="42" s="1"/>
  <c r="R471" i="42"/>
  <c r="O467" i="42"/>
  <c r="AI465" i="42"/>
  <c r="B465" i="42" s="1"/>
  <c r="Z460" i="42"/>
  <c r="S460" i="42"/>
  <c r="B453" i="42"/>
  <c r="AI437" i="42"/>
  <c r="B437" i="42" s="1"/>
  <c r="B433" i="42"/>
  <c r="AJ430" i="42"/>
  <c r="AI421" i="42"/>
  <c r="B421" i="42" s="1"/>
  <c r="B417" i="42"/>
  <c r="AJ401" i="42"/>
  <c r="AH363" i="42"/>
  <c r="AI357" i="42"/>
  <c r="B357" i="42" s="1"/>
  <c r="AI251" i="42"/>
  <c r="B251" i="42" s="1"/>
  <c r="O476" i="42"/>
  <c r="O460" i="42"/>
  <c r="S456" i="42"/>
  <c r="O456" i="42"/>
  <c r="AI454" i="42"/>
  <c r="B454" i="42" s="1"/>
  <c r="AI450" i="42"/>
  <c r="B450" i="42" s="1"/>
  <c r="R447" i="42"/>
  <c r="N447" i="42"/>
  <c r="S444" i="42"/>
  <c r="R443" i="42"/>
  <c r="N443" i="42"/>
  <c r="R439" i="42"/>
  <c r="AI438" i="42"/>
  <c r="B438" i="42" s="1"/>
  <c r="S436" i="42"/>
  <c r="O436" i="42"/>
  <c r="N435" i="42"/>
  <c r="AI430" i="42"/>
  <c r="B430" i="42" s="1"/>
  <c r="O428" i="42"/>
  <c r="AI426" i="42"/>
  <c r="B426" i="42" s="1"/>
  <c r="O424" i="42"/>
  <c r="O420" i="42"/>
  <c r="AI418" i="42"/>
  <c r="B418" i="42" s="1"/>
  <c r="AI410" i="42"/>
  <c r="B410" i="42" s="1"/>
  <c r="L402" i="42"/>
  <c r="P402" i="42"/>
  <c r="L394" i="42"/>
  <c r="P394" i="42"/>
  <c r="Q386" i="42"/>
  <c r="AI385" i="42"/>
  <c r="B385" i="42" s="1"/>
  <c r="L378" i="42"/>
  <c r="P378" i="42"/>
  <c r="AI365" i="42"/>
  <c r="B365" i="42" s="1"/>
  <c r="L362" i="42"/>
  <c r="P362" i="42"/>
  <c r="M362" i="42"/>
  <c r="Q362" i="42"/>
  <c r="AI362" i="42"/>
  <c r="AI352" i="42"/>
  <c r="Z321" i="42"/>
  <c r="S321" i="42"/>
  <c r="AI318" i="42"/>
  <c r="B318" i="42" s="1"/>
  <c r="S310" i="42"/>
  <c r="Z310" i="42"/>
  <c r="AH286" i="42"/>
  <c r="AJ274" i="42"/>
  <c r="L231" i="42"/>
  <c r="P231" i="42"/>
  <c r="M231" i="42"/>
  <c r="Q231" i="42"/>
  <c r="AI231" i="42"/>
  <c r="AI227" i="42"/>
  <c r="AI230" i="42"/>
  <c r="B230" i="42" s="1"/>
  <c r="N231" i="42"/>
  <c r="AI229" i="42"/>
  <c r="B229" i="42" s="1"/>
  <c r="O231" i="42"/>
  <c r="B231" i="42"/>
  <c r="R231" i="42"/>
  <c r="AI228" i="42"/>
  <c r="B228" i="42" s="1"/>
  <c r="AI219" i="42"/>
  <c r="AI180" i="42"/>
  <c r="B180" i="42" s="1"/>
  <c r="N181" i="42"/>
  <c r="R181" i="42"/>
  <c r="L181" i="42"/>
  <c r="P181" i="42"/>
  <c r="M181" i="42"/>
  <c r="AI181" i="42"/>
  <c r="B181" i="42" s="1"/>
  <c r="O181" i="42"/>
  <c r="AI177" i="42"/>
  <c r="Q181" i="42"/>
  <c r="AI179" i="42"/>
  <c r="L139" i="42"/>
  <c r="P139" i="42"/>
  <c r="M139" i="42"/>
  <c r="Q139" i="42"/>
  <c r="AI139" i="42"/>
  <c r="AI138" i="42"/>
  <c r="B138" i="42" s="1"/>
  <c r="B139" i="42"/>
  <c r="N139" i="42"/>
  <c r="R139" i="42"/>
  <c r="O139" i="42"/>
  <c r="AI137" i="42"/>
  <c r="B137" i="42" s="1"/>
  <c r="AI124" i="42"/>
  <c r="AI118" i="42"/>
  <c r="L87" i="42"/>
  <c r="P87" i="42"/>
  <c r="M87" i="42"/>
  <c r="Q87" i="42"/>
  <c r="AI87" i="42"/>
  <c r="B87" i="42" s="1"/>
  <c r="AI86" i="42"/>
  <c r="B86" i="42" s="1"/>
  <c r="N87" i="42"/>
  <c r="AI85" i="42"/>
  <c r="O87" i="42"/>
  <c r="R87" i="42"/>
  <c r="AI70" i="42"/>
  <c r="B70" i="42" s="1"/>
  <c r="AI23" i="42"/>
  <c r="R480" i="42"/>
  <c r="N480" i="42"/>
  <c r="AH480" i="42" s="1"/>
  <c r="AJ480" i="42" s="1"/>
  <c r="R476" i="42"/>
  <c r="N476" i="42"/>
  <c r="R472" i="42"/>
  <c r="N472" i="42"/>
  <c r="AH472" i="42" s="1"/>
  <c r="AJ472" i="42" s="1"/>
  <c r="AL472" i="42" s="1"/>
  <c r="A472" i="42" s="1"/>
  <c r="R468" i="42"/>
  <c r="N468" i="42"/>
  <c r="AH468" i="42" s="1"/>
  <c r="AJ468" i="42" s="1"/>
  <c r="AL468" i="42" s="1"/>
  <c r="A468" i="42" s="1"/>
  <c r="R464" i="42"/>
  <c r="N464" i="42"/>
  <c r="AH464" i="42" s="1"/>
  <c r="AJ464" i="42" s="1"/>
  <c r="R460" i="42"/>
  <c r="N460" i="42"/>
  <c r="R456" i="42"/>
  <c r="N456" i="42"/>
  <c r="AH456" i="42" s="1"/>
  <c r="AJ456" i="42" s="1"/>
  <c r="AL456" i="42" s="1"/>
  <c r="A456" i="42" s="1"/>
  <c r="AI455" i="42"/>
  <c r="B455" i="42" s="1"/>
  <c r="Q455" i="42"/>
  <c r="M455" i="42"/>
  <c r="R452" i="42"/>
  <c r="N452" i="42"/>
  <c r="AH452" i="42" s="1"/>
  <c r="AJ452" i="42" s="1"/>
  <c r="AL452" i="42" s="1"/>
  <c r="A452" i="42" s="1"/>
  <c r="AI451" i="42"/>
  <c r="Q451" i="42"/>
  <c r="M451" i="42"/>
  <c r="R448" i="42"/>
  <c r="N448" i="42"/>
  <c r="AH448" i="42" s="1"/>
  <c r="AJ448" i="42" s="1"/>
  <c r="AL448" i="42" s="1"/>
  <c r="A448" i="42" s="1"/>
  <c r="AI447" i="42"/>
  <c r="B447" i="42" s="1"/>
  <c r="Q447" i="42"/>
  <c r="M447" i="42"/>
  <c r="R444" i="42"/>
  <c r="N444" i="42"/>
  <c r="AH444" i="42" s="1"/>
  <c r="AJ444" i="42" s="1"/>
  <c r="AL444" i="42" s="1"/>
  <c r="A444" i="42" s="1"/>
  <c r="AI443" i="42"/>
  <c r="B443" i="42" s="1"/>
  <c r="Q443" i="42"/>
  <c r="M443" i="42"/>
  <c r="R440" i="42"/>
  <c r="N440" i="42"/>
  <c r="AH440" i="42" s="1"/>
  <c r="AJ440" i="42" s="1"/>
  <c r="AL440" i="42" s="1"/>
  <c r="A440" i="42" s="1"/>
  <c r="AI439" i="42"/>
  <c r="B439" i="42" s="1"/>
  <c r="Q439" i="42"/>
  <c r="M439" i="42"/>
  <c r="R436" i="42"/>
  <c r="N436" i="42"/>
  <c r="AH436" i="42" s="1"/>
  <c r="AJ436" i="42" s="1"/>
  <c r="AL436" i="42" s="1"/>
  <c r="A436" i="42" s="1"/>
  <c r="AI435" i="42"/>
  <c r="B435" i="42" s="1"/>
  <c r="Q435" i="42"/>
  <c r="M435" i="42"/>
  <c r="S433" i="42"/>
  <c r="R432" i="42"/>
  <c r="N432" i="42"/>
  <c r="AI431" i="42"/>
  <c r="B431" i="42" s="1"/>
  <c r="Q431" i="42"/>
  <c r="M431" i="42"/>
  <c r="S429" i="42"/>
  <c r="R428" i="42"/>
  <c r="N428" i="42"/>
  <c r="AI427" i="42"/>
  <c r="B427" i="42" s="1"/>
  <c r="Q427" i="42"/>
  <c r="M427" i="42"/>
  <c r="S425" i="42"/>
  <c r="R424" i="42"/>
  <c r="N424" i="42"/>
  <c r="AI423" i="42"/>
  <c r="B423" i="42" s="1"/>
  <c r="Q423" i="42"/>
  <c r="M423" i="42"/>
  <c r="S421" i="42"/>
  <c r="R420" i="42"/>
  <c r="N420" i="42"/>
  <c r="AI419" i="42"/>
  <c r="B419" i="42" s="1"/>
  <c r="Q419" i="42"/>
  <c r="M419" i="42"/>
  <c r="S417" i="42"/>
  <c r="R416" i="42"/>
  <c r="N416" i="42"/>
  <c r="AI415" i="42"/>
  <c r="B415" i="42" s="1"/>
  <c r="Q415" i="42"/>
  <c r="M415" i="42"/>
  <c r="S413" i="42"/>
  <c r="R412" i="42"/>
  <c r="N412" i="42"/>
  <c r="AI411" i="42"/>
  <c r="B411" i="42" s="1"/>
  <c r="Q411" i="42"/>
  <c r="M411" i="42"/>
  <c r="S409" i="42"/>
  <c r="AI408" i="42"/>
  <c r="B408" i="42" s="1"/>
  <c r="N408" i="42"/>
  <c r="AH408" i="42" s="1"/>
  <c r="AJ408" i="42" s="1"/>
  <c r="AL408" i="42" s="1"/>
  <c r="A408" i="42" s="1"/>
  <c r="R408" i="42"/>
  <c r="S407" i="42"/>
  <c r="N407" i="42"/>
  <c r="S404" i="42"/>
  <c r="M404" i="42"/>
  <c r="AH404" i="42" s="1"/>
  <c r="AJ404" i="42" s="1"/>
  <c r="AL404" i="42" s="1"/>
  <c r="A404" i="42" s="1"/>
  <c r="M403" i="42"/>
  <c r="AH403" i="42" s="1"/>
  <c r="AJ403" i="42" s="1"/>
  <c r="AL403" i="42" s="1"/>
  <c r="A403" i="42" s="1"/>
  <c r="Q403" i="42"/>
  <c r="AI403" i="42"/>
  <c r="AI402" i="42"/>
  <c r="B402" i="42" s="1"/>
  <c r="O402" i="42"/>
  <c r="AI400" i="42"/>
  <c r="B400" i="42"/>
  <c r="N400" i="42"/>
  <c r="AH400" i="42" s="1"/>
  <c r="AJ400" i="42" s="1"/>
  <c r="AL400" i="42" s="1"/>
  <c r="A400" i="42" s="1"/>
  <c r="R400" i="42"/>
  <c r="S399" i="42"/>
  <c r="N399" i="42"/>
  <c r="S396" i="42"/>
  <c r="M396" i="42"/>
  <c r="M395" i="42"/>
  <c r="AH395" i="42" s="1"/>
  <c r="AJ395" i="42" s="1"/>
  <c r="AL395" i="42" s="1"/>
  <c r="A395" i="42" s="1"/>
  <c r="Q395" i="42"/>
  <c r="AI395" i="42"/>
  <c r="AI394" i="42"/>
  <c r="O394" i="42"/>
  <c r="B394" i="42"/>
  <c r="AI392" i="42"/>
  <c r="B392" i="42" s="1"/>
  <c r="N392" i="42"/>
  <c r="AH392" i="42" s="1"/>
  <c r="AJ392" i="42" s="1"/>
  <c r="AL392" i="42" s="1"/>
  <c r="A392" i="42" s="1"/>
  <c r="R392" i="42"/>
  <c r="S391" i="42"/>
  <c r="N391" i="42"/>
  <c r="S388" i="42"/>
  <c r="M388" i="42"/>
  <c r="AH388" i="42" s="1"/>
  <c r="AJ388" i="42" s="1"/>
  <c r="AL388" i="42" s="1"/>
  <c r="A388" i="42" s="1"/>
  <c r="M387" i="42"/>
  <c r="Q387" i="42"/>
  <c r="AI387" i="42"/>
  <c r="AI386" i="42"/>
  <c r="O386" i="42"/>
  <c r="B386" i="42"/>
  <c r="N384" i="42"/>
  <c r="AH384" i="42" s="1"/>
  <c r="AJ384" i="42" s="1"/>
  <c r="AL384" i="42" s="1"/>
  <c r="A384" i="42" s="1"/>
  <c r="R384" i="42"/>
  <c r="S383" i="42"/>
  <c r="N383" i="42"/>
  <c r="S380" i="42"/>
  <c r="M380" i="42"/>
  <c r="AH380" i="42" s="1"/>
  <c r="AJ380" i="42" s="1"/>
  <c r="AL380" i="42" s="1"/>
  <c r="A380" i="42" s="1"/>
  <c r="M379" i="42"/>
  <c r="AH379" i="42" s="1"/>
  <c r="AJ379" i="42" s="1"/>
  <c r="AL379" i="42" s="1"/>
  <c r="A379" i="42" s="1"/>
  <c r="Q379" i="42"/>
  <c r="AI379" i="42"/>
  <c r="AI378" i="42"/>
  <c r="B378" i="42" s="1"/>
  <c r="O378" i="42"/>
  <c r="AI376" i="42"/>
  <c r="B376" i="42"/>
  <c r="N376" i="42"/>
  <c r="R376" i="42"/>
  <c r="S375" i="42"/>
  <c r="N375" i="42"/>
  <c r="S372" i="42"/>
  <c r="M372" i="42"/>
  <c r="O371" i="42"/>
  <c r="AI369" i="42"/>
  <c r="B369" i="42" s="1"/>
  <c r="L366" i="42"/>
  <c r="P366" i="42"/>
  <c r="M366" i="42"/>
  <c r="Q366" i="42"/>
  <c r="AI366" i="42"/>
  <c r="S363" i="42"/>
  <c r="M363" i="42"/>
  <c r="Q363" i="42"/>
  <c r="AI363" i="42"/>
  <c r="B363" i="42"/>
  <c r="N363" i="42"/>
  <c r="R363" i="42"/>
  <c r="R362" i="42"/>
  <c r="B362" i="42"/>
  <c r="AH361" i="42"/>
  <c r="O358" i="42"/>
  <c r="AI356" i="42"/>
  <c r="B356" i="42" s="1"/>
  <c r="Z356" i="42"/>
  <c r="O355" i="42"/>
  <c r="N354" i="42"/>
  <c r="P348" i="42"/>
  <c r="AI347" i="42"/>
  <c r="B347" i="42" s="1"/>
  <c r="L347" i="42"/>
  <c r="P347" i="42"/>
  <c r="M347" i="42"/>
  <c r="R347" i="42"/>
  <c r="N347" i="42"/>
  <c r="Z337" i="42"/>
  <c r="S337" i="42"/>
  <c r="AI334" i="42"/>
  <c r="B334" i="42" s="1"/>
  <c r="M333" i="42"/>
  <c r="AH333" i="42" s="1"/>
  <c r="AJ333" i="42" s="1"/>
  <c r="AL333" i="42" s="1"/>
  <c r="A333" i="42" s="1"/>
  <c r="Q333" i="42"/>
  <c r="AI333" i="42"/>
  <c r="B333" i="42" s="1"/>
  <c r="N333" i="42"/>
  <c r="R333" i="42"/>
  <c r="O333" i="42"/>
  <c r="AI331" i="42"/>
  <c r="B331" i="42" s="1"/>
  <c r="P333" i="42"/>
  <c r="AI327" i="42"/>
  <c r="B327" i="42" s="1"/>
  <c r="S326" i="42"/>
  <c r="Z326" i="42"/>
  <c r="L324" i="42"/>
  <c r="P324" i="42"/>
  <c r="M324" i="42"/>
  <c r="Q324" i="42"/>
  <c r="AI324" i="42"/>
  <c r="B324" i="42" s="1"/>
  <c r="O324" i="42"/>
  <c r="AI322" i="42"/>
  <c r="B322" i="42" s="1"/>
  <c r="R324" i="42"/>
  <c r="AJ310" i="42"/>
  <c r="AH306" i="42"/>
  <c r="L304" i="42"/>
  <c r="P304" i="42"/>
  <c r="M304" i="42"/>
  <c r="Q304" i="42"/>
  <c r="AI304" i="42"/>
  <c r="B304" i="42" s="1"/>
  <c r="AI303" i="42"/>
  <c r="B303" i="42" s="1"/>
  <c r="N304" i="42"/>
  <c r="O304" i="42"/>
  <c r="S301" i="42"/>
  <c r="AI298" i="42"/>
  <c r="B298" i="42" s="1"/>
  <c r="Z298" i="42"/>
  <c r="M297" i="42"/>
  <c r="Q297" i="42"/>
  <c r="AI297" i="42"/>
  <c r="B297" i="42" s="1"/>
  <c r="N297" i="42"/>
  <c r="R297" i="42"/>
  <c r="L297" i="42"/>
  <c r="O297" i="42"/>
  <c r="L293" i="42"/>
  <c r="P293" i="42"/>
  <c r="M293" i="42"/>
  <c r="Q293" i="42"/>
  <c r="AI293" i="42"/>
  <c r="B293" i="42"/>
  <c r="N293" i="42"/>
  <c r="R293" i="42"/>
  <c r="AI291" i="42"/>
  <c r="B291" i="42" s="1"/>
  <c r="O293" i="42"/>
  <c r="Z286" i="42"/>
  <c r="S286" i="42"/>
  <c r="AH278" i="42"/>
  <c r="M268" i="42"/>
  <c r="Q268" i="42"/>
  <c r="AI268" i="42"/>
  <c r="L268" i="42"/>
  <c r="R268" i="42"/>
  <c r="N268" i="42"/>
  <c r="B268" i="42"/>
  <c r="O268" i="42"/>
  <c r="AI267" i="42"/>
  <c r="B267" i="42" s="1"/>
  <c r="AI259" i="42"/>
  <c r="B259" i="42" s="1"/>
  <c r="B249" i="42"/>
  <c r="N249" i="42"/>
  <c r="R249" i="42"/>
  <c r="L249" i="42"/>
  <c r="Q249" i="42"/>
  <c r="M249" i="42"/>
  <c r="O249" i="42"/>
  <c r="AI249" i="42"/>
  <c r="AH246" i="42"/>
  <c r="AI242" i="42"/>
  <c r="B242" i="42" s="1"/>
  <c r="S233" i="42"/>
  <c r="Z233" i="42"/>
  <c r="S220" i="42"/>
  <c r="Z220" i="42"/>
  <c r="Z192" i="42"/>
  <c r="S192" i="42"/>
  <c r="O480" i="42"/>
  <c r="O472" i="42"/>
  <c r="O468" i="42"/>
  <c r="O464" i="42"/>
  <c r="R455" i="42"/>
  <c r="N455" i="42"/>
  <c r="S452" i="42"/>
  <c r="O452" i="42"/>
  <c r="R451" i="42"/>
  <c r="N451" i="42"/>
  <c r="B451" i="42"/>
  <c r="S448" i="42"/>
  <c r="AI446" i="42"/>
  <c r="B446" i="42" s="1"/>
  <c r="AI442" i="42"/>
  <c r="B442" i="42" s="1"/>
  <c r="S440" i="42"/>
  <c r="O440" i="42"/>
  <c r="N439" i="42"/>
  <c r="R435" i="42"/>
  <c r="AI434" i="42"/>
  <c r="B434" i="42" s="1"/>
  <c r="O432" i="42"/>
  <c r="AI422" i="42"/>
  <c r="B422" i="42" s="1"/>
  <c r="O416" i="42"/>
  <c r="AI414" i="42"/>
  <c r="B414" i="42" s="1"/>
  <c r="O412" i="42"/>
  <c r="Q402" i="42"/>
  <c r="AI401" i="42"/>
  <c r="B401" i="42" s="1"/>
  <c r="Q394" i="42"/>
  <c r="AI393" i="42"/>
  <c r="B393" i="42" s="1"/>
  <c r="L386" i="42"/>
  <c r="P386" i="42"/>
  <c r="Q378" i="42"/>
  <c r="AI377" i="42"/>
  <c r="B377" i="42" s="1"/>
  <c r="AI368" i="42"/>
  <c r="M359" i="42"/>
  <c r="Q359" i="42"/>
  <c r="AI359" i="42"/>
  <c r="B359" i="42"/>
  <c r="N359" i="42"/>
  <c r="R359" i="42"/>
  <c r="AH334" i="42"/>
  <c r="AJ334" i="42" s="1"/>
  <c r="M317" i="42"/>
  <c r="Q317" i="42"/>
  <c r="AI317" i="42"/>
  <c r="B317" i="42" s="1"/>
  <c r="N317" i="42"/>
  <c r="R317" i="42"/>
  <c r="O317" i="42"/>
  <c r="AI315" i="42"/>
  <c r="B315" i="42" s="1"/>
  <c r="P317" i="42"/>
  <c r="AI311" i="42"/>
  <c r="B311" i="42" s="1"/>
  <c r="L308" i="42"/>
  <c r="P308" i="42"/>
  <c r="M308" i="42"/>
  <c r="Q308" i="42"/>
  <c r="AI308" i="42"/>
  <c r="O308" i="42"/>
  <c r="AI306" i="42"/>
  <c r="B306" i="42" s="1"/>
  <c r="B308" i="42"/>
  <c r="R308" i="42"/>
  <c r="AI274" i="42"/>
  <c r="B274" i="42" s="1"/>
  <c r="AI271" i="42"/>
  <c r="B271" i="42" s="1"/>
  <c r="M260" i="42"/>
  <c r="Q260" i="42"/>
  <c r="AI260" i="42"/>
  <c r="L260" i="42"/>
  <c r="R260" i="42"/>
  <c r="N260" i="42"/>
  <c r="B260" i="42"/>
  <c r="O260" i="42"/>
  <c r="P260" i="42"/>
  <c r="AI133" i="42"/>
  <c r="B133" i="42" s="1"/>
  <c r="R501" i="42"/>
  <c r="N501" i="42"/>
  <c r="AH501" i="42" s="1"/>
  <c r="AJ501" i="42" s="1"/>
  <c r="R497" i="42"/>
  <c r="N497" i="42"/>
  <c r="AH497" i="42" s="1"/>
  <c r="AJ497" i="42" s="1"/>
  <c r="AL497" i="42" s="1"/>
  <c r="A497" i="42" s="1"/>
  <c r="R493" i="42"/>
  <c r="N493" i="42"/>
  <c r="R489" i="42"/>
  <c r="N489" i="42"/>
  <c r="AH489" i="42" s="1"/>
  <c r="AJ489" i="42" s="1"/>
  <c r="R485" i="42"/>
  <c r="N485" i="42"/>
  <c r="AH485" i="42" s="1"/>
  <c r="AJ485" i="42" s="1"/>
  <c r="R481" i="42"/>
  <c r="N481" i="42"/>
  <c r="AH481" i="42" s="1"/>
  <c r="AJ481" i="42" s="1"/>
  <c r="AI480" i="42"/>
  <c r="B480" i="42" s="1"/>
  <c r="Q480" i="42"/>
  <c r="R477" i="42"/>
  <c r="N477" i="42"/>
  <c r="AH477" i="42" s="1"/>
  <c r="AJ477" i="42" s="1"/>
  <c r="AI476" i="42"/>
  <c r="B476" i="42" s="1"/>
  <c r="Q476" i="42"/>
  <c r="R473" i="42"/>
  <c r="N473" i="42"/>
  <c r="AH473" i="42" s="1"/>
  <c r="AJ473" i="42" s="1"/>
  <c r="AI472" i="42"/>
  <c r="B472" i="42" s="1"/>
  <c r="Q472" i="42"/>
  <c r="R469" i="42"/>
  <c r="N469" i="42"/>
  <c r="AH469" i="42" s="1"/>
  <c r="AJ469" i="42" s="1"/>
  <c r="AL469" i="42" s="1"/>
  <c r="A469" i="42" s="1"/>
  <c r="AI468" i="42"/>
  <c r="B468" i="42" s="1"/>
  <c r="Q468" i="42"/>
  <c r="R465" i="42"/>
  <c r="N465" i="42"/>
  <c r="AH465" i="42" s="1"/>
  <c r="AJ465" i="42" s="1"/>
  <c r="AL465" i="42" s="1"/>
  <c r="A465" i="42" s="1"/>
  <c r="AI464" i="42"/>
  <c r="B464" i="42" s="1"/>
  <c r="Q464" i="42"/>
  <c r="R461" i="42"/>
  <c r="N461" i="42"/>
  <c r="AH461" i="42" s="1"/>
  <c r="AJ461" i="42" s="1"/>
  <c r="AL461" i="42" s="1"/>
  <c r="A461" i="42" s="1"/>
  <c r="AI460" i="42"/>
  <c r="B460" i="42" s="1"/>
  <c r="Q460" i="42"/>
  <c r="R457" i="42"/>
  <c r="N457" i="42"/>
  <c r="AI456" i="42"/>
  <c r="B456" i="42" s="1"/>
  <c r="Q456" i="42"/>
  <c r="P455" i="42"/>
  <c r="L455" i="42"/>
  <c r="R453" i="42"/>
  <c r="N453" i="42"/>
  <c r="AH453" i="42" s="1"/>
  <c r="AJ453" i="42" s="1"/>
  <c r="AI452" i="42"/>
  <c r="B452" i="42" s="1"/>
  <c r="Q452" i="42"/>
  <c r="P451" i="42"/>
  <c r="L451" i="42"/>
  <c r="R449" i="42"/>
  <c r="N449" i="42"/>
  <c r="AH449" i="42" s="1"/>
  <c r="AJ449" i="42" s="1"/>
  <c r="AI448" i="42"/>
  <c r="B448" i="42" s="1"/>
  <c r="Q448" i="42"/>
  <c r="P447" i="42"/>
  <c r="L447" i="42"/>
  <c r="AH447" i="42" s="1"/>
  <c r="AJ447" i="42" s="1"/>
  <c r="AL447" i="42" s="1"/>
  <c r="A447" i="42" s="1"/>
  <c r="R445" i="42"/>
  <c r="N445" i="42"/>
  <c r="AH445" i="42" s="1"/>
  <c r="AJ445" i="42" s="1"/>
  <c r="AI444" i="42"/>
  <c r="B444" i="42" s="1"/>
  <c r="Q444" i="42"/>
  <c r="P443" i="42"/>
  <c r="L443" i="42"/>
  <c r="R441" i="42"/>
  <c r="N441" i="42"/>
  <c r="AH441" i="42" s="1"/>
  <c r="AJ441" i="42" s="1"/>
  <c r="AI440" i="42"/>
  <c r="B440" i="42" s="1"/>
  <c r="Q440" i="42"/>
  <c r="P439" i="42"/>
  <c r="L439" i="42"/>
  <c r="R437" i="42"/>
  <c r="N437" i="42"/>
  <c r="AH437" i="42" s="1"/>
  <c r="AJ437" i="42" s="1"/>
  <c r="AL437" i="42" s="1"/>
  <c r="A437" i="42" s="1"/>
  <c r="AI436" i="42"/>
  <c r="B436" i="42" s="1"/>
  <c r="Q436" i="42"/>
  <c r="P435" i="42"/>
  <c r="L435" i="42"/>
  <c r="R433" i="42"/>
  <c r="N433" i="42"/>
  <c r="AH433" i="42" s="1"/>
  <c r="AJ433" i="42" s="1"/>
  <c r="AL433" i="42" s="1"/>
  <c r="A433" i="42" s="1"/>
  <c r="AI432" i="42"/>
  <c r="B432" i="42" s="1"/>
  <c r="Q432" i="42"/>
  <c r="M432" i="42"/>
  <c r="AH432" i="42" s="1"/>
  <c r="AJ432" i="42" s="1"/>
  <c r="AL432" i="42" s="1"/>
  <c r="A432" i="42" s="1"/>
  <c r="P431" i="42"/>
  <c r="L431" i="42"/>
  <c r="AH431" i="42" s="1"/>
  <c r="AJ431" i="42" s="1"/>
  <c r="R429" i="42"/>
  <c r="N429" i="42"/>
  <c r="AI428" i="42"/>
  <c r="B428" i="42" s="1"/>
  <c r="Q428" i="42"/>
  <c r="M428" i="42"/>
  <c r="AH428" i="42" s="1"/>
  <c r="AJ428" i="42" s="1"/>
  <c r="AL428" i="42" s="1"/>
  <c r="A428" i="42" s="1"/>
  <c r="P427" i="42"/>
  <c r="L427" i="42"/>
  <c r="AH427" i="42" s="1"/>
  <c r="AJ427" i="42" s="1"/>
  <c r="AL427" i="42" s="1"/>
  <c r="A427" i="42" s="1"/>
  <c r="R425" i="42"/>
  <c r="N425" i="42"/>
  <c r="AI424" i="42"/>
  <c r="B424" i="42" s="1"/>
  <c r="Q424" i="42"/>
  <c r="M424" i="42"/>
  <c r="AH424" i="42" s="1"/>
  <c r="AJ424" i="42" s="1"/>
  <c r="AL424" i="42" s="1"/>
  <c r="A424" i="42" s="1"/>
  <c r="P423" i="42"/>
  <c r="L423" i="42"/>
  <c r="R421" i="42"/>
  <c r="N421" i="42"/>
  <c r="AH421" i="42" s="1"/>
  <c r="AJ421" i="42" s="1"/>
  <c r="AL421" i="42" s="1"/>
  <c r="A421" i="42" s="1"/>
  <c r="AI420" i="42"/>
  <c r="B420" i="42" s="1"/>
  <c r="Q420" i="42"/>
  <c r="M420" i="42"/>
  <c r="AH420" i="42" s="1"/>
  <c r="AJ420" i="42" s="1"/>
  <c r="AL420" i="42" s="1"/>
  <c r="A420" i="42" s="1"/>
  <c r="P419" i="42"/>
  <c r="L419" i="42"/>
  <c r="R417" i="42"/>
  <c r="N417" i="42"/>
  <c r="AH417" i="42" s="1"/>
  <c r="AJ417" i="42" s="1"/>
  <c r="AL417" i="42" s="1"/>
  <c r="A417" i="42" s="1"/>
  <c r="AI416" i="42"/>
  <c r="B416" i="42" s="1"/>
  <c r="Q416" i="42"/>
  <c r="M416" i="42"/>
  <c r="AH416" i="42" s="1"/>
  <c r="AJ416" i="42" s="1"/>
  <c r="AL416" i="42" s="1"/>
  <c r="A416" i="42" s="1"/>
  <c r="P415" i="42"/>
  <c r="L415" i="42"/>
  <c r="AH415" i="42" s="1"/>
  <c r="AJ415" i="42" s="1"/>
  <c r="AL415" i="42" s="1"/>
  <c r="A415" i="42" s="1"/>
  <c r="R413" i="42"/>
  <c r="N413" i="42"/>
  <c r="AI412" i="42"/>
  <c r="B412" i="42" s="1"/>
  <c r="Q412" i="42"/>
  <c r="M412" i="42"/>
  <c r="AH412" i="42" s="1"/>
  <c r="AJ412" i="42" s="1"/>
  <c r="AL412" i="42" s="1"/>
  <c r="A412" i="42" s="1"/>
  <c r="P411" i="42"/>
  <c r="L411" i="42"/>
  <c r="AH411" i="42" s="1"/>
  <c r="AJ411" i="42" s="1"/>
  <c r="R409" i="42"/>
  <c r="N409" i="42"/>
  <c r="O408" i="42"/>
  <c r="R407" i="42"/>
  <c r="L406" i="42"/>
  <c r="AH406" i="42" s="1"/>
  <c r="AJ406" i="42" s="1"/>
  <c r="AL406" i="42" s="1"/>
  <c r="A406" i="42" s="1"/>
  <c r="P406" i="42"/>
  <c r="AI405" i="42"/>
  <c r="B405" i="42" s="1"/>
  <c r="Z405" i="42"/>
  <c r="Q404" i="42"/>
  <c r="O403" i="42"/>
  <c r="B403" i="42"/>
  <c r="N402" i="42"/>
  <c r="O400" i="42"/>
  <c r="R399" i="42"/>
  <c r="L398" i="42"/>
  <c r="P398" i="42"/>
  <c r="AI397" i="42"/>
  <c r="B397" i="42" s="1"/>
  <c r="Z397" i="42"/>
  <c r="Q396" i="42"/>
  <c r="O395" i="42"/>
  <c r="B395" i="42"/>
  <c r="N394" i="42"/>
  <c r="O392" i="42"/>
  <c r="R391" i="42"/>
  <c r="L390" i="42"/>
  <c r="AH390" i="42" s="1"/>
  <c r="AJ390" i="42" s="1"/>
  <c r="AL390" i="42" s="1"/>
  <c r="A390" i="42" s="1"/>
  <c r="P390" i="42"/>
  <c r="AI389" i="42"/>
  <c r="B389" i="42" s="1"/>
  <c r="Z389" i="42"/>
  <c r="Q388" i="42"/>
  <c r="O387" i="42"/>
  <c r="AH387" i="42" s="1"/>
  <c r="AJ387" i="42" s="1"/>
  <c r="AL387" i="42" s="1"/>
  <c r="A387" i="42" s="1"/>
  <c r="B387" i="42"/>
  <c r="N386" i="42"/>
  <c r="O384" i="42"/>
  <c r="R383" i="42"/>
  <c r="L382" i="42"/>
  <c r="AH382" i="42" s="1"/>
  <c r="AJ382" i="42" s="1"/>
  <c r="P382" i="42"/>
  <c r="AI381" i="42"/>
  <c r="B381" i="42" s="1"/>
  <c r="Z381" i="42"/>
  <c r="Q380" i="42"/>
  <c r="O379" i="42"/>
  <c r="B379" i="42"/>
  <c r="N378" i="42"/>
  <c r="O376" i="42"/>
  <c r="AH376" i="42" s="1"/>
  <c r="AJ376" i="42" s="1"/>
  <c r="R375" i="42"/>
  <c r="L374" i="42"/>
  <c r="AH374" i="42" s="1"/>
  <c r="AJ374" i="42" s="1"/>
  <c r="P374" i="42"/>
  <c r="AI373" i="42"/>
  <c r="B373" i="42" s="1"/>
  <c r="Z373" i="42"/>
  <c r="Q372" i="42"/>
  <c r="L370" i="42"/>
  <c r="P370" i="42"/>
  <c r="M370" i="42"/>
  <c r="Q370" i="42"/>
  <c r="AI370" i="42"/>
  <c r="B370" i="42" s="1"/>
  <c r="S367" i="42"/>
  <c r="M367" i="42"/>
  <c r="AH367" i="42" s="1"/>
  <c r="AJ367" i="42" s="1"/>
  <c r="AL367" i="42" s="1"/>
  <c r="A367" i="42" s="1"/>
  <c r="Q367" i="42"/>
  <c r="AI367" i="42"/>
  <c r="B367" i="42" s="1"/>
  <c r="N367" i="42"/>
  <c r="R367" i="42"/>
  <c r="R366" i="42"/>
  <c r="B366" i="42"/>
  <c r="AH365" i="42"/>
  <c r="AJ365" i="42" s="1"/>
  <c r="AJ363" i="42"/>
  <c r="AL363" i="42" s="1"/>
  <c r="A363" i="42" s="1"/>
  <c r="P363" i="42"/>
  <c r="O362" i="42"/>
  <c r="AI360" i="42"/>
  <c r="B360" i="42" s="1"/>
  <c r="Z360" i="42"/>
  <c r="O359" i="42"/>
  <c r="N358" i="42"/>
  <c r="L354" i="42"/>
  <c r="P354" i="42"/>
  <c r="M354" i="42"/>
  <c r="Q354" i="42"/>
  <c r="AI354" i="42"/>
  <c r="B354" i="42" s="1"/>
  <c r="L348" i="42"/>
  <c r="B345" i="42"/>
  <c r="N345" i="42"/>
  <c r="R345" i="42"/>
  <c r="M345" i="42"/>
  <c r="AH345" i="42" s="1"/>
  <c r="AJ345" i="42" s="1"/>
  <c r="O345" i="42"/>
  <c r="AI343" i="42"/>
  <c r="B343" i="42" s="1"/>
  <c r="S342" i="42"/>
  <c r="Z342" i="42"/>
  <c r="L340" i="42"/>
  <c r="P340" i="42"/>
  <c r="M340" i="42"/>
  <c r="Q340" i="42"/>
  <c r="AI340" i="42"/>
  <c r="O340" i="42"/>
  <c r="AI338" i="42"/>
  <c r="B338" i="42" s="1"/>
  <c r="B340" i="42"/>
  <c r="R340" i="42"/>
  <c r="AI323" i="42"/>
  <c r="B323" i="42" s="1"/>
  <c r="AH322" i="42"/>
  <c r="AJ322" i="42" s="1"/>
  <c r="L320" i="42"/>
  <c r="P320" i="42"/>
  <c r="M320" i="42"/>
  <c r="Q320" i="42"/>
  <c r="AI320" i="42"/>
  <c r="B320" i="42" s="1"/>
  <c r="AI319" i="42"/>
  <c r="B319" i="42" s="1"/>
  <c r="N320" i="42"/>
  <c r="O320" i="42"/>
  <c r="AI314" i="42"/>
  <c r="B314" i="42" s="1"/>
  <c r="Z314" i="42"/>
  <c r="M313" i="42"/>
  <c r="Q313" i="42"/>
  <c r="AI313" i="42"/>
  <c r="B313" i="42"/>
  <c r="N313" i="42"/>
  <c r="R313" i="42"/>
  <c r="L313" i="42"/>
  <c r="O313" i="42"/>
  <c r="AH302" i="42"/>
  <c r="AJ298" i="42"/>
  <c r="AI290" i="42"/>
  <c r="B290" i="42" s="1"/>
  <c r="AI287" i="42"/>
  <c r="B287" i="42" s="1"/>
  <c r="L285" i="42"/>
  <c r="P285" i="42"/>
  <c r="M285" i="42"/>
  <c r="Q285" i="42"/>
  <c r="AI285" i="42"/>
  <c r="B285" i="42" s="1"/>
  <c r="N285" i="42"/>
  <c r="R285" i="42"/>
  <c r="AI283" i="42"/>
  <c r="B283" i="42" s="1"/>
  <c r="O285" i="42"/>
  <c r="Z278" i="42"/>
  <c r="S278" i="42"/>
  <c r="AI265" i="42"/>
  <c r="B265" i="42" s="1"/>
  <c r="AH254" i="42"/>
  <c r="S250" i="42"/>
  <c r="Z250" i="42"/>
  <c r="AI237" i="42"/>
  <c r="AI234" i="42"/>
  <c r="B234" i="42" s="1"/>
  <c r="AH206" i="42"/>
  <c r="AJ206" i="42" s="1"/>
  <c r="AL206" i="42" s="1"/>
  <c r="A206" i="42" s="1"/>
  <c r="AI185" i="42"/>
  <c r="AI187" i="42"/>
  <c r="S166" i="42"/>
  <c r="Z166" i="42"/>
  <c r="P432" i="42"/>
  <c r="P428" i="42"/>
  <c r="P424" i="42"/>
  <c r="P420" i="42"/>
  <c r="P416" i="42"/>
  <c r="P412" i="42"/>
  <c r="M407" i="42"/>
  <c r="AH407" i="42" s="1"/>
  <c r="AJ407" i="42" s="1"/>
  <c r="AL407" i="42" s="1"/>
  <c r="A407" i="42" s="1"/>
  <c r="Q407" i="42"/>
  <c r="AI407" i="42"/>
  <c r="B407" i="42" s="1"/>
  <c r="AI406" i="42"/>
  <c r="B406" i="42" s="1"/>
  <c r="AI404" i="42"/>
  <c r="B404" i="42" s="1"/>
  <c r="N404" i="42"/>
  <c r="R404" i="42"/>
  <c r="R402" i="42"/>
  <c r="M402" i="42"/>
  <c r="M399" i="42"/>
  <c r="AH399" i="42" s="1"/>
  <c r="AJ399" i="42" s="1"/>
  <c r="AL399" i="42" s="1"/>
  <c r="A399" i="42" s="1"/>
  <c r="Q399" i="42"/>
  <c r="AI399" i="42"/>
  <c r="B399" i="42" s="1"/>
  <c r="AI398" i="42"/>
  <c r="B398" i="42" s="1"/>
  <c r="AI396" i="42"/>
  <c r="B396" i="42" s="1"/>
  <c r="N396" i="42"/>
  <c r="AH396" i="42" s="1"/>
  <c r="AJ396" i="42" s="1"/>
  <c r="AL396" i="42" s="1"/>
  <c r="A396" i="42" s="1"/>
  <c r="R396" i="42"/>
  <c r="R394" i="42"/>
  <c r="M394" i="42"/>
  <c r="M391" i="42"/>
  <c r="AH391" i="42" s="1"/>
  <c r="AJ391" i="42" s="1"/>
  <c r="AL391" i="42" s="1"/>
  <c r="A391" i="42" s="1"/>
  <c r="Q391" i="42"/>
  <c r="AI391" i="42"/>
  <c r="B391" i="42" s="1"/>
  <c r="AI390" i="42"/>
  <c r="B390" i="42" s="1"/>
  <c r="AI388" i="42"/>
  <c r="B388" i="42" s="1"/>
  <c r="N388" i="42"/>
  <c r="R388" i="42"/>
  <c r="R386" i="42"/>
  <c r="M386" i="42"/>
  <c r="M383" i="42"/>
  <c r="AH383" i="42" s="1"/>
  <c r="AJ383" i="42" s="1"/>
  <c r="AL383" i="42" s="1"/>
  <c r="A383" i="42" s="1"/>
  <c r="Q383" i="42"/>
  <c r="AI383" i="42"/>
  <c r="B383" i="42" s="1"/>
  <c r="AI382" i="42"/>
  <c r="B382" i="42" s="1"/>
  <c r="AI380" i="42"/>
  <c r="B380" i="42"/>
  <c r="N380" i="42"/>
  <c r="R380" i="42"/>
  <c r="R378" i="42"/>
  <c r="M378" i="42"/>
  <c r="M375" i="42"/>
  <c r="AH375" i="42" s="1"/>
  <c r="AJ375" i="42" s="1"/>
  <c r="AL375" i="42" s="1"/>
  <c r="A375" i="42" s="1"/>
  <c r="Q375" i="42"/>
  <c r="AI375" i="42"/>
  <c r="B375" i="42" s="1"/>
  <c r="AI374" i="42"/>
  <c r="B374" i="42" s="1"/>
  <c r="AI372" i="42"/>
  <c r="B372" i="42" s="1"/>
  <c r="N372" i="42"/>
  <c r="AH372" i="42" s="1"/>
  <c r="AJ372" i="42" s="1"/>
  <c r="AL372" i="42" s="1"/>
  <c r="A372" i="42" s="1"/>
  <c r="R372" i="42"/>
  <c r="M371" i="42"/>
  <c r="AH371" i="42" s="1"/>
  <c r="AJ371" i="42" s="1"/>
  <c r="AL371" i="42" s="1"/>
  <c r="A371" i="42" s="1"/>
  <c r="Q371" i="42"/>
  <c r="AI371" i="42"/>
  <c r="B371" i="42" s="1"/>
  <c r="N371" i="42"/>
  <c r="R371" i="42"/>
  <c r="AH369" i="42"/>
  <c r="AJ369" i="42" s="1"/>
  <c r="B368" i="42"/>
  <c r="AI364" i="42"/>
  <c r="B364" i="42" s="1"/>
  <c r="Z364" i="42"/>
  <c r="N362" i="42"/>
  <c r="AI361" i="42"/>
  <c r="B361" i="42" s="1"/>
  <c r="L359" i="42"/>
  <c r="L358" i="42"/>
  <c r="AH358" i="42" s="1"/>
  <c r="AJ358" i="42" s="1"/>
  <c r="AL358" i="42" s="1"/>
  <c r="A358" i="42" s="1"/>
  <c r="P358" i="42"/>
  <c r="M358" i="42"/>
  <c r="Q358" i="42"/>
  <c r="AI358" i="42"/>
  <c r="B358" i="42" s="1"/>
  <c r="M355" i="42"/>
  <c r="AH355" i="42" s="1"/>
  <c r="AJ355" i="42" s="1"/>
  <c r="AL355" i="42" s="1"/>
  <c r="A355" i="42" s="1"/>
  <c r="Q355" i="42"/>
  <c r="AI355" i="42"/>
  <c r="B355" i="42" s="1"/>
  <c r="N355" i="42"/>
  <c r="R355" i="42"/>
  <c r="AH353" i="42"/>
  <c r="AJ353" i="42" s="1"/>
  <c r="B352" i="42"/>
  <c r="M348" i="42"/>
  <c r="Q348" i="42"/>
  <c r="AI348" i="42"/>
  <c r="B348" i="42" s="1"/>
  <c r="N348" i="42"/>
  <c r="O348" i="42"/>
  <c r="AI346" i="42"/>
  <c r="B346" i="42" s="1"/>
  <c r="Z346" i="42"/>
  <c r="AI339" i="42"/>
  <c r="B339" i="42" s="1"/>
  <c r="AJ338" i="42"/>
  <c r="L336" i="42"/>
  <c r="P336" i="42"/>
  <c r="M336" i="42"/>
  <c r="Q336" i="42"/>
  <c r="AI336" i="42"/>
  <c r="B336" i="42" s="1"/>
  <c r="AI335" i="42"/>
  <c r="B335" i="42" s="1"/>
  <c r="N336" i="42"/>
  <c r="O336" i="42"/>
  <c r="AI330" i="42"/>
  <c r="B330" i="42" s="1"/>
  <c r="Z330" i="42"/>
  <c r="M329" i="42"/>
  <c r="Q329" i="42"/>
  <c r="AI329" i="42"/>
  <c r="B329" i="42" s="1"/>
  <c r="N329" i="42"/>
  <c r="R329" i="42"/>
  <c r="L329" i="42"/>
  <c r="AH329" i="42" s="1"/>
  <c r="AJ329" i="42" s="1"/>
  <c r="AL329" i="42" s="1"/>
  <c r="A329" i="42" s="1"/>
  <c r="O329" i="42"/>
  <c r="AH318" i="42"/>
  <c r="AJ318" i="42" s="1"/>
  <c r="AL318" i="42" s="1"/>
  <c r="A318" i="42" s="1"/>
  <c r="L317" i="42"/>
  <c r="AH317" i="42" s="1"/>
  <c r="AJ317" i="42" s="1"/>
  <c r="AJ314" i="42"/>
  <c r="N308" i="42"/>
  <c r="Z305" i="42"/>
  <c r="S305" i="42"/>
  <c r="AI302" i="42"/>
  <c r="B302" i="42" s="1"/>
  <c r="M301" i="42"/>
  <c r="AH301" i="42" s="1"/>
  <c r="AJ301" i="42" s="1"/>
  <c r="AL301" i="42" s="1"/>
  <c r="A301" i="42" s="1"/>
  <c r="Q301" i="42"/>
  <c r="AI301" i="42"/>
  <c r="B301" i="42"/>
  <c r="N301" i="42"/>
  <c r="R301" i="42"/>
  <c r="O301" i="42"/>
  <c r="AI299" i="42"/>
  <c r="B299" i="42" s="1"/>
  <c r="P301" i="42"/>
  <c r="AI295" i="42"/>
  <c r="B295" i="42" s="1"/>
  <c r="S294" i="42"/>
  <c r="Z294" i="42"/>
  <c r="AI282" i="42"/>
  <c r="B282" i="42" s="1"/>
  <c r="AI279" i="42"/>
  <c r="B279" i="42" s="1"/>
  <c r="L277" i="42"/>
  <c r="P277" i="42"/>
  <c r="M277" i="42"/>
  <c r="Q277" i="42"/>
  <c r="AI277" i="42"/>
  <c r="B277" i="42" s="1"/>
  <c r="N277" i="42"/>
  <c r="R277" i="42"/>
  <c r="AI275" i="42"/>
  <c r="B275" i="42" s="1"/>
  <c r="O277" i="42"/>
  <c r="AH271" i="42"/>
  <c r="AJ271" i="42" s="1"/>
  <c r="AL271" i="42" s="1"/>
  <c r="A271" i="42" s="1"/>
  <c r="AH242" i="42"/>
  <c r="AJ242" i="42" s="1"/>
  <c r="Z226" i="42"/>
  <c r="S226" i="42"/>
  <c r="AI213" i="42"/>
  <c r="AI203" i="42"/>
  <c r="L175" i="42"/>
  <c r="P175" i="42"/>
  <c r="N175" i="42"/>
  <c r="R175" i="42"/>
  <c r="M175" i="42"/>
  <c r="AI175" i="42"/>
  <c r="B175" i="42" s="1"/>
  <c r="O175" i="42"/>
  <c r="Q175" i="42"/>
  <c r="L351" i="42"/>
  <c r="P351" i="42"/>
  <c r="AI350" i="42"/>
  <c r="B350" i="42" s="1"/>
  <c r="L344" i="42"/>
  <c r="M344" i="42"/>
  <c r="Q344" i="42"/>
  <c r="AI344" i="42"/>
  <c r="M337" i="42"/>
  <c r="AH337" i="42" s="1"/>
  <c r="AJ337" i="42" s="1"/>
  <c r="Q337" i="42"/>
  <c r="AI337" i="42"/>
  <c r="B337" i="42" s="1"/>
  <c r="N337" i="42"/>
  <c r="R337" i="42"/>
  <c r="AH335" i="42"/>
  <c r="AJ335" i="42" s="1"/>
  <c r="L328" i="42"/>
  <c r="P328" i="42"/>
  <c r="M328" i="42"/>
  <c r="Q328" i="42"/>
  <c r="AI328" i="42"/>
  <c r="M321" i="42"/>
  <c r="AH321" i="42" s="1"/>
  <c r="AJ321" i="42" s="1"/>
  <c r="Q321" i="42"/>
  <c r="AI321" i="42"/>
  <c r="B321" i="42" s="1"/>
  <c r="N321" i="42"/>
  <c r="R321" i="42"/>
  <c r="L312" i="42"/>
  <c r="P312" i="42"/>
  <c r="M312" i="42"/>
  <c r="Q312" i="42"/>
  <c r="AI312" i="42"/>
  <c r="M305" i="42"/>
  <c r="AH305" i="42" s="1"/>
  <c r="AJ305" i="42" s="1"/>
  <c r="AL305" i="42" s="1"/>
  <c r="A305" i="42" s="1"/>
  <c r="Q305" i="42"/>
  <c r="AI305" i="42"/>
  <c r="B305" i="42" s="1"/>
  <c r="N305" i="42"/>
  <c r="R305" i="42"/>
  <c r="L296" i="42"/>
  <c r="AH296" i="42" s="1"/>
  <c r="AJ296" i="42" s="1"/>
  <c r="AL296" i="42" s="1"/>
  <c r="A296" i="42" s="1"/>
  <c r="P296" i="42"/>
  <c r="M296" i="42"/>
  <c r="Q296" i="42"/>
  <c r="AI296" i="42"/>
  <c r="B296" i="42" s="1"/>
  <c r="L289" i="42"/>
  <c r="P289" i="42"/>
  <c r="M289" i="42"/>
  <c r="Q289" i="42"/>
  <c r="AI289" i="42"/>
  <c r="B289" i="42" s="1"/>
  <c r="N289" i="42"/>
  <c r="R289" i="42"/>
  <c r="L281" i="42"/>
  <c r="P281" i="42"/>
  <c r="M281" i="42"/>
  <c r="Q281" i="42"/>
  <c r="AI281" i="42"/>
  <c r="B281" i="42"/>
  <c r="N281" i="42"/>
  <c r="R281" i="42"/>
  <c r="L273" i="42"/>
  <c r="AH273" i="42" s="1"/>
  <c r="AJ273" i="42" s="1"/>
  <c r="P273" i="42"/>
  <c r="M273" i="42"/>
  <c r="Q273" i="42"/>
  <c r="AI273" i="42"/>
  <c r="B273" i="42" s="1"/>
  <c r="N273" i="42"/>
  <c r="R273" i="42"/>
  <c r="AH269" i="42"/>
  <c r="AJ269" i="42" s="1"/>
  <c r="AL269" i="42" s="1"/>
  <c r="A269" i="42" s="1"/>
  <c r="AH262" i="42"/>
  <c r="S258" i="42"/>
  <c r="Z258" i="42"/>
  <c r="N257" i="42"/>
  <c r="R257" i="42"/>
  <c r="L257" i="42"/>
  <c r="AH257" i="42" s="1"/>
  <c r="AJ257" i="42" s="1"/>
  <c r="AL257" i="42" s="1"/>
  <c r="A257" i="42" s="1"/>
  <c r="Q257" i="42"/>
  <c r="M257" i="42"/>
  <c r="O257" i="42"/>
  <c r="M244" i="42"/>
  <c r="Q244" i="42"/>
  <c r="AI244" i="42"/>
  <c r="B244" i="42" s="1"/>
  <c r="L244" i="42"/>
  <c r="R244" i="42"/>
  <c r="N244" i="42"/>
  <c r="O244" i="42"/>
  <c r="AH228" i="42"/>
  <c r="AJ228" i="42" s="1"/>
  <c r="L213" i="42"/>
  <c r="P213" i="42"/>
  <c r="M213" i="42"/>
  <c r="R213" i="42"/>
  <c r="N213" i="42"/>
  <c r="AI205" i="42"/>
  <c r="B205" i="42" s="1"/>
  <c r="O213" i="42"/>
  <c r="AI212" i="42"/>
  <c r="B212" i="42" s="1"/>
  <c r="Q213" i="42"/>
  <c r="AI211" i="42"/>
  <c r="B213" i="42"/>
  <c r="B203" i="42"/>
  <c r="N203" i="42"/>
  <c r="R203" i="42"/>
  <c r="M203" i="42"/>
  <c r="O203" i="42"/>
  <c r="L203" i="42"/>
  <c r="AH203" i="42" s="1"/>
  <c r="AJ203" i="42" s="1"/>
  <c r="P203" i="42"/>
  <c r="AI201" i="42"/>
  <c r="Q203" i="42"/>
  <c r="AI196" i="42"/>
  <c r="B196" i="42" s="1"/>
  <c r="B197" i="42"/>
  <c r="N197" i="42"/>
  <c r="R197" i="42"/>
  <c r="L197" i="42"/>
  <c r="P197" i="42"/>
  <c r="M197" i="42"/>
  <c r="AI197" i="42"/>
  <c r="O197" i="42"/>
  <c r="AI193" i="42"/>
  <c r="Q197" i="42"/>
  <c r="AI195" i="42"/>
  <c r="L191" i="42"/>
  <c r="P191" i="42"/>
  <c r="N191" i="42"/>
  <c r="R191" i="42"/>
  <c r="M191" i="42"/>
  <c r="AI191" i="42"/>
  <c r="B191" i="42" s="1"/>
  <c r="O191" i="42"/>
  <c r="Q191" i="42"/>
  <c r="Z176" i="42"/>
  <c r="S176" i="42"/>
  <c r="L171" i="42"/>
  <c r="P171" i="42"/>
  <c r="AI170" i="42"/>
  <c r="B170" i="42" s="1"/>
  <c r="N171" i="42"/>
  <c r="R171" i="42"/>
  <c r="M171" i="42"/>
  <c r="AI171" i="42"/>
  <c r="B171" i="42" s="1"/>
  <c r="O171" i="42"/>
  <c r="AI167" i="42"/>
  <c r="Q171" i="42"/>
  <c r="AI169" i="42"/>
  <c r="B169" i="42" s="1"/>
  <c r="B165" i="42"/>
  <c r="N165" i="42"/>
  <c r="R165" i="42"/>
  <c r="L165" i="42"/>
  <c r="P165" i="42"/>
  <c r="M165" i="42"/>
  <c r="AI165" i="42"/>
  <c r="O165" i="42"/>
  <c r="Q165" i="42"/>
  <c r="AI159" i="42"/>
  <c r="AI161" i="42"/>
  <c r="Z152" i="42"/>
  <c r="S152" i="42"/>
  <c r="AH127" i="42"/>
  <c r="AJ127" i="42" s="1"/>
  <c r="R368" i="42"/>
  <c r="N368" i="42"/>
  <c r="R364" i="42"/>
  <c r="N364" i="42"/>
  <c r="AH364" i="42" s="1"/>
  <c r="AJ364" i="42" s="1"/>
  <c r="R360" i="42"/>
  <c r="N360" i="42"/>
  <c r="AH360" i="42" s="1"/>
  <c r="AJ360" i="42" s="1"/>
  <c r="R356" i="42"/>
  <c r="N356" i="42"/>
  <c r="AH356" i="42" s="1"/>
  <c r="AJ356" i="42" s="1"/>
  <c r="AL356" i="42" s="1"/>
  <c r="A356" i="42" s="1"/>
  <c r="R352" i="42"/>
  <c r="N352" i="42"/>
  <c r="AH352" i="42" s="1"/>
  <c r="AJ352" i="42" s="1"/>
  <c r="AI351" i="42"/>
  <c r="O351" i="42"/>
  <c r="B351" i="42"/>
  <c r="AI349" i="42"/>
  <c r="B349" i="42" s="1"/>
  <c r="N349" i="42"/>
  <c r="AH349" i="42" s="1"/>
  <c r="AJ349" i="42" s="1"/>
  <c r="R349" i="42"/>
  <c r="S348" i="42"/>
  <c r="P344" i="42"/>
  <c r="B344" i="42"/>
  <c r="AI342" i="42"/>
  <c r="B342" i="42" s="1"/>
  <c r="S341" i="42"/>
  <c r="M341" i="42"/>
  <c r="AH341" i="42" s="1"/>
  <c r="AJ341" i="42" s="1"/>
  <c r="AL341" i="42" s="1"/>
  <c r="A341" i="42" s="1"/>
  <c r="Q341" i="42"/>
  <c r="AI341" i="42"/>
  <c r="B341" i="42" s="1"/>
  <c r="N341" i="42"/>
  <c r="R341" i="42"/>
  <c r="P337" i="42"/>
  <c r="L332" i="42"/>
  <c r="P332" i="42"/>
  <c r="M332" i="42"/>
  <c r="Q332" i="42"/>
  <c r="AI332" i="42"/>
  <c r="B332" i="42" s="1"/>
  <c r="R328" i="42"/>
  <c r="B328" i="42"/>
  <c r="AI326" i="42"/>
  <c r="B326" i="42" s="1"/>
  <c r="S325" i="42"/>
  <c r="M325" i="42"/>
  <c r="AH325" i="42" s="1"/>
  <c r="AJ325" i="42" s="1"/>
  <c r="AL325" i="42" s="1"/>
  <c r="A325" i="42" s="1"/>
  <c r="Q325" i="42"/>
  <c r="AI325" i="42"/>
  <c r="B325" i="42" s="1"/>
  <c r="N325" i="42"/>
  <c r="R325" i="42"/>
  <c r="AH323" i="42"/>
  <c r="AJ323" i="42" s="1"/>
  <c r="P321" i="42"/>
  <c r="L316" i="42"/>
  <c r="P316" i="42"/>
  <c r="M316" i="42"/>
  <c r="Q316" i="42"/>
  <c r="AI316" i="42"/>
  <c r="B316" i="42" s="1"/>
  <c r="R312" i="42"/>
  <c r="B312" i="42"/>
  <c r="AI310" i="42"/>
  <c r="B310" i="42" s="1"/>
  <c r="S309" i="42"/>
  <c r="M309" i="42"/>
  <c r="AH309" i="42" s="1"/>
  <c r="AJ309" i="42" s="1"/>
  <c r="AL309" i="42" s="1"/>
  <c r="A309" i="42" s="1"/>
  <c r="Q309" i="42"/>
  <c r="AI309" i="42"/>
  <c r="B309" i="42" s="1"/>
  <c r="N309" i="42"/>
  <c r="R309" i="42"/>
  <c r="P305" i="42"/>
  <c r="L300" i="42"/>
  <c r="P300" i="42"/>
  <c r="M300" i="42"/>
  <c r="Q300" i="42"/>
  <c r="AI300" i="42"/>
  <c r="B300" i="42" s="1"/>
  <c r="R296" i="42"/>
  <c r="AI294" i="42"/>
  <c r="B294" i="42" s="1"/>
  <c r="Z290" i="42"/>
  <c r="S290" i="42"/>
  <c r="AI286" i="42"/>
  <c r="B286" i="42" s="1"/>
  <c r="Z282" i="42"/>
  <c r="S282" i="42"/>
  <c r="AI278" i="42"/>
  <c r="B278" i="42" s="1"/>
  <c r="Z274" i="42"/>
  <c r="S274" i="42"/>
  <c r="AI269" i="42"/>
  <c r="AH270" i="42"/>
  <c r="AJ270" i="42" s="1"/>
  <c r="S266" i="42"/>
  <c r="Z266" i="42"/>
  <c r="N265" i="42"/>
  <c r="R265" i="42"/>
  <c r="L265" i="42"/>
  <c r="AH265" i="42" s="1"/>
  <c r="Q265" i="42"/>
  <c r="M265" i="42"/>
  <c r="O265" i="42"/>
  <c r="AI257" i="42"/>
  <c r="B257" i="42" s="1"/>
  <c r="M252" i="42"/>
  <c r="Q252" i="42"/>
  <c r="AI252" i="42"/>
  <c r="L252" i="42"/>
  <c r="R252" i="42"/>
  <c r="N252" i="42"/>
  <c r="B252" i="42"/>
  <c r="O252" i="42"/>
  <c r="AI238" i="42"/>
  <c r="B238" i="42" s="1"/>
  <c r="Z232" i="42"/>
  <c r="S232" i="42"/>
  <c r="L155" i="42"/>
  <c r="P155" i="42"/>
  <c r="M155" i="42"/>
  <c r="Q155" i="42"/>
  <c r="AI155" i="42"/>
  <c r="B155" i="42" s="1"/>
  <c r="AI154" i="42"/>
  <c r="B154" i="42" s="1"/>
  <c r="N155" i="42"/>
  <c r="R155" i="42"/>
  <c r="AI153" i="42"/>
  <c r="B153" i="42" s="1"/>
  <c r="O155" i="42"/>
  <c r="AI149" i="42"/>
  <c r="B149" i="42" s="1"/>
  <c r="Z132" i="42"/>
  <c r="S132" i="42"/>
  <c r="P343" i="42"/>
  <c r="AH343" i="42" s="1"/>
  <c r="AJ343" i="42" s="1"/>
  <c r="AL343" i="42" s="1"/>
  <c r="A343" i="42" s="1"/>
  <c r="P339" i="42"/>
  <c r="AH339" i="42" s="1"/>
  <c r="AJ339" i="42" s="1"/>
  <c r="AL339" i="42" s="1"/>
  <c r="A339" i="42" s="1"/>
  <c r="P335" i="42"/>
  <c r="P331" i="42"/>
  <c r="AH331" i="42" s="1"/>
  <c r="AJ331" i="42" s="1"/>
  <c r="P327" i="42"/>
  <c r="AH327" i="42" s="1"/>
  <c r="AJ327" i="42" s="1"/>
  <c r="P323" i="42"/>
  <c r="P319" i="42"/>
  <c r="AH319" i="42" s="1"/>
  <c r="AJ319" i="42" s="1"/>
  <c r="AL319" i="42" s="1"/>
  <c r="A319" i="42" s="1"/>
  <c r="P315" i="42"/>
  <c r="AH315" i="42" s="1"/>
  <c r="AJ315" i="42" s="1"/>
  <c r="AL315" i="42" s="1"/>
  <c r="A315" i="42" s="1"/>
  <c r="P311" i="42"/>
  <c r="AH311" i="42" s="1"/>
  <c r="AJ311" i="42" s="1"/>
  <c r="AL311" i="42" s="1"/>
  <c r="A311" i="42" s="1"/>
  <c r="P307" i="42"/>
  <c r="AH307" i="42" s="1"/>
  <c r="AJ307" i="42" s="1"/>
  <c r="AL307" i="42" s="1"/>
  <c r="A307" i="42" s="1"/>
  <c r="P303" i="42"/>
  <c r="AH303" i="42" s="1"/>
  <c r="AJ303" i="42" s="1"/>
  <c r="AL303" i="42" s="1"/>
  <c r="A303" i="42" s="1"/>
  <c r="P299" i="42"/>
  <c r="AH299" i="42" s="1"/>
  <c r="AJ299" i="42" s="1"/>
  <c r="AL299" i="42" s="1"/>
  <c r="A299" i="42" s="1"/>
  <c r="P295" i="42"/>
  <c r="AH295" i="42" s="1"/>
  <c r="AJ295" i="42" s="1"/>
  <c r="AL295" i="42" s="1"/>
  <c r="A295" i="42" s="1"/>
  <c r="AI292" i="42"/>
  <c r="B292" i="42" s="1"/>
  <c r="Q292" i="42"/>
  <c r="M292" i="42"/>
  <c r="P291" i="42"/>
  <c r="AH291" i="42" s="1"/>
  <c r="AJ291" i="42" s="1"/>
  <c r="AI288" i="42"/>
  <c r="B288" i="42" s="1"/>
  <c r="Q288" i="42"/>
  <c r="M288" i="42"/>
  <c r="P287" i="42"/>
  <c r="AH287" i="42" s="1"/>
  <c r="AJ287" i="42" s="1"/>
  <c r="AL287" i="42" s="1"/>
  <c r="A287" i="42" s="1"/>
  <c r="AI284" i="42"/>
  <c r="B284" i="42" s="1"/>
  <c r="Q284" i="42"/>
  <c r="M284" i="42"/>
  <c r="P283" i="42"/>
  <c r="AH283" i="42" s="1"/>
  <c r="AJ283" i="42" s="1"/>
  <c r="AL283" i="42" s="1"/>
  <c r="A283" i="42" s="1"/>
  <c r="AI280" i="42"/>
  <c r="B280" i="42" s="1"/>
  <c r="Q280" i="42"/>
  <c r="M280" i="42"/>
  <c r="P279" i="42"/>
  <c r="AH279" i="42" s="1"/>
  <c r="AJ279" i="42" s="1"/>
  <c r="AL279" i="42" s="1"/>
  <c r="A279" i="42" s="1"/>
  <c r="AI276" i="42"/>
  <c r="B276" i="42" s="1"/>
  <c r="Q276" i="42"/>
  <c r="M276" i="42"/>
  <c r="P275" i="42"/>
  <c r="AH275" i="42" s="1"/>
  <c r="AJ275" i="42" s="1"/>
  <c r="AI272" i="42"/>
  <c r="B272" i="42" s="1"/>
  <c r="Q272" i="42"/>
  <c r="M272" i="42"/>
  <c r="AI270" i="42"/>
  <c r="B270" i="42" s="1"/>
  <c r="Z270" i="42"/>
  <c r="Q269" i="42"/>
  <c r="N267" i="42"/>
  <c r="R264" i="42"/>
  <c r="L263" i="42"/>
  <c r="AH263" i="42" s="1"/>
  <c r="P263" i="42"/>
  <c r="AI262" i="42"/>
  <c r="B262" i="42" s="1"/>
  <c r="Z262" i="42"/>
  <c r="Q261" i="42"/>
  <c r="N259" i="42"/>
  <c r="R256" i="42"/>
  <c r="L255" i="42"/>
  <c r="AH255" i="42" s="1"/>
  <c r="AJ255" i="42" s="1"/>
  <c r="AL255" i="42" s="1"/>
  <c r="A255" i="42" s="1"/>
  <c r="P255" i="42"/>
  <c r="AI254" i="42"/>
  <c r="B254" i="42" s="1"/>
  <c r="Z254" i="42"/>
  <c r="Q253" i="42"/>
  <c r="N251" i="42"/>
  <c r="R248" i="42"/>
  <c r="L247" i="42"/>
  <c r="P247" i="42"/>
  <c r="AI246" i="42"/>
  <c r="B246" i="42" s="1"/>
  <c r="Z246" i="42"/>
  <c r="Q245" i="42"/>
  <c r="O243" i="42"/>
  <c r="AI241" i="42"/>
  <c r="B241" i="42" s="1"/>
  <c r="Z241" i="42"/>
  <c r="O240" i="42"/>
  <c r="N239" i="42"/>
  <c r="L235" i="42"/>
  <c r="P235" i="42"/>
  <c r="M235" i="42"/>
  <c r="Q235" i="42"/>
  <c r="AI235" i="42"/>
  <c r="B235" i="42" s="1"/>
  <c r="M232" i="42"/>
  <c r="Q232" i="42"/>
  <c r="AH232" i="42" s="1"/>
  <c r="AJ232" i="42" s="1"/>
  <c r="AI232" i="42"/>
  <c r="B232" i="42" s="1"/>
  <c r="N232" i="42"/>
  <c r="R232" i="42"/>
  <c r="AH230" i="42"/>
  <c r="AJ230" i="42" s="1"/>
  <c r="P227" i="42"/>
  <c r="P222" i="42"/>
  <c r="AI221" i="42"/>
  <c r="B221" i="42" s="1"/>
  <c r="L221" i="42"/>
  <c r="P221" i="42"/>
  <c r="M221" i="42"/>
  <c r="R221" i="42"/>
  <c r="N221" i="42"/>
  <c r="B211" i="42"/>
  <c r="N211" i="42"/>
  <c r="R211" i="42"/>
  <c r="M211" i="42"/>
  <c r="AH211" i="42" s="1"/>
  <c r="AJ211" i="42" s="1"/>
  <c r="O211" i="42"/>
  <c r="M206" i="42"/>
  <c r="Q206" i="42"/>
  <c r="AI206" i="42"/>
  <c r="B206" i="42" s="1"/>
  <c r="N206" i="42"/>
  <c r="O206" i="42"/>
  <c r="Q205" i="42"/>
  <c r="AI204" i="42"/>
  <c r="B204" i="42" s="1"/>
  <c r="Z204" i="42"/>
  <c r="S202" i="42"/>
  <c r="Z202" i="42"/>
  <c r="Q189" i="42"/>
  <c r="AH188" i="42"/>
  <c r="AJ188" i="42" s="1"/>
  <c r="S186" i="42"/>
  <c r="Z186" i="42"/>
  <c r="AJ162" i="42"/>
  <c r="AH162" i="42"/>
  <c r="Z160" i="42"/>
  <c r="S160" i="42"/>
  <c r="AH153" i="42"/>
  <c r="AH146" i="42"/>
  <c r="AJ146" i="42" s="1"/>
  <c r="AL146" i="42" s="1"/>
  <c r="A146" i="42" s="1"/>
  <c r="AH93" i="42"/>
  <c r="P292" i="42"/>
  <c r="L292" i="42"/>
  <c r="P288" i="42"/>
  <c r="L288" i="42"/>
  <c r="P284" i="42"/>
  <c r="L284" i="42"/>
  <c r="P280" i="42"/>
  <c r="L280" i="42"/>
  <c r="P276" i="42"/>
  <c r="L276" i="42"/>
  <c r="P272" i="42"/>
  <c r="L272" i="42"/>
  <c r="B269" i="42"/>
  <c r="N269" i="42"/>
  <c r="R269" i="42"/>
  <c r="R267" i="42"/>
  <c r="AJ265" i="42"/>
  <c r="AL265" i="42" s="1"/>
  <c r="A265" i="42" s="1"/>
  <c r="M264" i="42"/>
  <c r="Q264" i="42"/>
  <c r="AI264" i="42"/>
  <c r="B264" i="42" s="1"/>
  <c r="AI263" i="42"/>
  <c r="B263" i="42" s="1"/>
  <c r="AI261" i="42"/>
  <c r="B261" i="42" s="1"/>
  <c r="N261" i="42"/>
  <c r="AH261" i="42" s="1"/>
  <c r="AJ261" i="42" s="1"/>
  <c r="AL261" i="42" s="1"/>
  <c r="A261" i="42" s="1"/>
  <c r="R261" i="42"/>
  <c r="R259" i="42"/>
  <c r="M256" i="42"/>
  <c r="Q256" i="42"/>
  <c r="AI256" i="42"/>
  <c r="B256" i="42" s="1"/>
  <c r="AI255" i="42"/>
  <c r="B255" i="42" s="1"/>
  <c r="AI253" i="42"/>
  <c r="B253" i="42"/>
  <c r="N253" i="42"/>
  <c r="AH253" i="42" s="1"/>
  <c r="AJ253" i="42" s="1"/>
  <c r="AL253" i="42" s="1"/>
  <c r="A253" i="42" s="1"/>
  <c r="R253" i="42"/>
  <c r="R251" i="42"/>
  <c r="M248" i="42"/>
  <c r="AH248" i="42" s="1"/>
  <c r="AJ248" i="42" s="1"/>
  <c r="AL248" i="42" s="1"/>
  <c r="A248" i="42" s="1"/>
  <c r="Q248" i="42"/>
  <c r="AI248" i="42"/>
  <c r="B248" i="42" s="1"/>
  <c r="AI247" i="42"/>
  <c r="B247" i="42" s="1"/>
  <c r="AI245" i="42"/>
  <c r="B245" i="42" s="1"/>
  <c r="N245" i="42"/>
  <c r="R245" i="42"/>
  <c r="AH245" i="42" s="1"/>
  <c r="AJ245" i="42" s="1"/>
  <c r="AL245" i="42" s="1"/>
  <c r="A245" i="42" s="1"/>
  <c r="N243" i="42"/>
  <c r="L239" i="42"/>
  <c r="P239" i="42"/>
  <c r="M239" i="42"/>
  <c r="Q239" i="42"/>
  <c r="AI239" i="42"/>
  <c r="B239" i="42" s="1"/>
  <c r="M236" i="42"/>
  <c r="AH236" i="42" s="1"/>
  <c r="AJ236" i="42" s="1"/>
  <c r="AL236" i="42" s="1"/>
  <c r="A236" i="42" s="1"/>
  <c r="Q236" i="42"/>
  <c r="AI236" i="42"/>
  <c r="B236" i="42" s="1"/>
  <c r="N236" i="42"/>
  <c r="R236" i="42"/>
  <c r="R235" i="42"/>
  <c r="AH234" i="42"/>
  <c r="AJ234" i="42" s="1"/>
  <c r="AL234" i="42" s="1"/>
  <c r="A234" i="42" s="1"/>
  <c r="B233" i="42"/>
  <c r="P232" i="42"/>
  <c r="Z229" i="42"/>
  <c r="L229" i="42"/>
  <c r="P229" i="42"/>
  <c r="M229" i="42"/>
  <c r="R229" i="42"/>
  <c r="N229" i="42"/>
  <c r="L222" i="42"/>
  <c r="B219" i="42"/>
  <c r="N219" i="42"/>
  <c r="R219" i="42"/>
  <c r="M219" i="42"/>
  <c r="AH219" i="42" s="1"/>
  <c r="AJ219" i="42" s="1"/>
  <c r="AL219" i="42" s="1"/>
  <c r="A219" i="42" s="1"/>
  <c r="O219" i="42"/>
  <c r="M214" i="42"/>
  <c r="AH214" i="42" s="1"/>
  <c r="AJ214" i="42" s="1"/>
  <c r="AL214" i="42" s="1"/>
  <c r="A214" i="42" s="1"/>
  <c r="Q214" i="42"/>
  <c r="AI214" i="42"/>
  <c r="B214" i="42" s="1"/>
  <c r="N214" i="42"/>
  <c r="O214" i="42"/>
  <c r="Z212" i="42"/>
  <c r="AH208" i="42"/>
  <c r="AJ208" i="42" s="1"/>
  <c r="Z200" i="42"/>
  <c r="S200" i="42"/>
  <c r="L199" i="42"/>
  <c r="P199" i="42"/>
  <c r="N199" i="42"/>
  <c r="R199" i="42"/>
  <c r="M199" i="42"/>
  <c r="AI199" i="42"/>
  <c r="B199" i="42" s="1"/>
  <c r="O199" i="42"/>
  <c r="AI188" i="42"/>
  <c r="B188" i="42" s="1"/>
  <c r="B189" i="42"/>
  <c r="N189" i="42"/>
  <c r="R189" i="42"/>
  <c r="L189" i="42"/>
  <c r="P189" i="42"/>
  <c r="M189" i="42"/>
  <c r="AI189" i="42"/>
  <c r="O189" i="42"/>
  <c r="Z184" i="42"/>
  <c r="S184" i="42"/>
  <c r="L183" i="42"/>
  <c r="P183" i="42"/>
  <c r="N183" i="42"/>
  <c r="R183" i="42"/>
  <c r="M183" i="42"/>
  <c r="AI183" i="42"/>
  <c r="B183" i="42" s="1"/>
  <c r="O183" i="42"/>
  <c r="N173" i="42"/>
  <c r="R173" i="42"/>
  <c r="L173" i="42"/>
  <c r="P173" i="42"/>
  <c r="M173" i="42"/>
  <c r="AI173" i="42"/>
  <c r="B173" i="42" s="1"/>
  <c r="O173" i="42"/>
  <c r="L163" i="42"/>
  <c r="P163" i="42"/>
  <c r="AI162" i="42"/>
  <c r="B162" i="42" s="1"/>
  <c r="N163" i="42"/>
  <c r="R163" i="42"/>
  <c r="M163" i="42"/>
  <c r="AI163" i="42"/>
  <c r="B163" i="42" s="1"/>
  <c r="O163" i="42"/>
  <c r="L147" i="42"/>
  <c r="P147" i="42"/>
  <c r="M147" i="42"/>
  <c r="Q147" i="42"/>
  <c r="AI147" i="42"/>
  <c r="B147" i="42" s="1"/>
  <c r="AI146" i="42"/>
  <c r="B146" i="42" s="1"/>
  <c r="N147" i="42"/>
  <c r="R147" i="42"/>
  <c r="AI145" i="42"/>
  <c r="AJ123" i="42"/>
  <c r="AH101" i="42"/>
  <c r="L267" i="42"/>
  <c r="P267" i="42"/>
  <c r="AI266" i="42"/>
  <c r="B266" i="42" s="1"/>
  <c r="L259" i="42"/>
  <c r="P259" i="42"/>
  <c r="AI258" i="42"/>
  <c r="B258" i="42" s="1"/>
  <c r="L251" i="42"/>
  <c r="AH251" i="42" s="1"/>
  <c r="AJ251" i="42" s="1"/>
  <c r="P251" i="42"/>
  <c r="AI250" i="42"/>
  <c r="B250" i="42" s="1"/>
  <c r="L243" i="42"/>
  <c r="AH243" i="42" s="1"/>
  <c r="AJ243" i="42" s="1"/>
  <c r="P243" i="42"/>
  <c r="M243" i="42"/>
  <c r="Q243" i="42"/>
  <c r="AI243" i="42"/>
  <c r="B243" i="42" s="1"/>
  <c r="M240" i="42"/>
  <c r="AH240" i="42" s="1"/>
  <c r="AJ240" i="42" s="1"/>
  <c r="AL240" i="42" s="1"/>
  <c r="A240" i="42" s="1"/>
  <c r="Q240" i="42"/>
  <c r="AI240" i="42"/>
  <c r="B240" i="42" s="1"/>
  <c r="N240" i="42"/>
  <c r="R240" i="42"/>
  <c r="AH238" i="42"/>
  <c r="AJ238" i="42" s="1"/>
  <c r="AL238" i="42" s="1"/>
  <c r="A238" i="42" s="1"/>
  <c r="B237" i="42"/>
  <c r="AI233" i="42"/>
  <c r="B227" i="42"/>
  <c r="N227" i="42"/>
  <c r="R227" i="42"/>
  <c r="M227" i="42"/>
  <c r="AH227" i="42" s="1"/>
  <c r="AJ227" i="42" s="1"/>
  <c r="O227" i="42"/>
  <c r="M222" i="42"/>
  <c r="Q222" i="42"/>
  <c r="AI222" i="42"/>
  <c r="B222" i="42" s="1"/>
  <c r="N222" i="42"/>
  <c r="O222" i="42"/>
  <c r="AI220" i="42"/>
  <c r="B220" i="42" s="1"/>
  <c r="AJ212" i="42"/>
  <c r="L205" i="42"/>
  <c r="P205" i="42"/>
  <c r="M205" i="42"/>
  <c r="R205" i="42"/>
  <c r="N205" i="42"/>
  <c r="AJ196" i="42"/>
  <c r="AH196" i="42"/>
  <c r="S194" i="42"/>
  <c r="Z194" i="42"/>
  <c r="AJ180" i="42"/>
  <c r="AH180" i="42"/>
  <c r="S178" i="42"/>
  <c r="Z178" i="42"/>
  <c r="AH170" i="42"/>
  <c r="AJ170" i="42" s="1"/>
  <c r="Z168" i="42"/>
  <c r="S168" i="42"/>
  <c r="AI157" i="42"/>
  <c r="B157" i="42" s="1"/>
  <c r="AI141" i="42"/>
  <c r="B141" i="42" s="1"/>
  <c r="Z140" i="42"/>
  <c r="S140" i="42"/>
  <c r="AH137" i="42"/>
  <c r="AJ137" i="42" s="1"/>
  <c r="AH109" i="42"/>
  <c r="L225" i="42"/>
  <c r="P225" i="42"/>
  <c r="AI224" i="42"/>
  <c r="B224" i="42" s="1"/>
  <c r="L217" i="42"/>
  <c r="P217" i="42"/>
  <c r="AI216" i="42"/>
  <c r="L209" i="42"/>
  <c r="P209" i="42"/>
  <c r="AI208" i="42"/>
  <c r="B208" i="42" s="1"/>
  <c r="AI200" i="42"/>
  <c r="B200" i="42" s="1"/>
  <c r="B201" i="42"/>
  <c r="N201" i="42"/>
  <c r="R201" i="42"/>
  <c r="L201" i="42"/>
  <c r="P201" i="42"/>
  <c r="S198" i="42"/>
  <c r="Z198" i="42"/>
  <c r="Z196" i="42"/>
  <c r="S196" i="42"/>
  <c r="L195" i="42"/>
  <c r="P195" i="42"/>
  <c r="B195" i="42"/>
  <c r="N195" i="42"/>
  <c r="R195" i="42"/>
  <c r="AI192" i="42"/>
  <c r="B193" i="42"/>
  <c r="N193" i="42"/>
  <c r="R193" i="42"/>
  <c r="L193" i="42"/>
  <c r="P193" i="42"/>
  <c r="S190" i="42"/>
  <c r="Z190" i="42"/>
  <c r="Z188" i="42"/>
  <c r="S188" i="42"/>
  <c r="L187" i="42"/>
  <c r="P187" i="42"/>
  <c r="B187" i="42"/>
  <c r="N187" i="42"/>
  <c r="R187" i="42"/>
  <c r="AI184" i="42"/>
  <c r="B184" i="42" s="1"/>
  <c r="B185" i="42"/>
  <c r="N185" i="42"/>
  <c r="R185" i="42"/>
  <c r="L185" i="42"/>
  <c r="P185" i="42"/>
  <c r="S182" i="42"/>
  <c r="Z182" i="42"/>
  <c r="Z180" i="42"/>
  <c r="S180" i="42"/>
  <c r="L179" i="42"/>
  <c r="P179" i="42"/>
  <c r="B179" i="42"/>
  <c r="N179" i="42"/>
  <c r="R179" i="42"/>
  <c r="AI176" i="42"/>
  <c r="B177" i="42"/>
  <c r="N177" i="42"/>
  <c r="R177" i="42"/>
  <c r="L177" i="42"/>
  <c r="AH177" i="42" s="1"/>
  <c r="AJ177" i="42" s="1"/>
  <c r="AL177" i="42" s="1"/>
  <c r="A177" i="42" s="1"/>
  <c r="P177" i="42"/>
  <c r="S174" i="42"/>
  <c r="Z174" i="42"/>
  <c r="Z172" i="42"/>
  <c r="S172" i="42"/>
  <c r="S170" i="42"/>
  <c r="Z170" i="42"/>
  <c r="N169" i="42"/>
  <c r="R169" i="42"/>
  <c r="L169" i="42"/>
  <c r="AH169" i="42" s="1"/>
  <c r="AJ169" i="42" s="1"/>
  <c r="AL169" i="42" s="1"/>
  <c r="A169" i="42" s="1"/>
  <c r="P169" i="42"/>
  <c r="L167" i="42"/>
  <c r="P167" i="42"/>
  <c r="AI166" i="42"/>
  <c r="B167" i="42"/>
  <c r="N167" i="42"/>
  <c r="R167" i="42"/>
  <c r="Z164" i="42"/>
  <c r="S164" i="42"/>
  <c r="S162" i="42"/>
  <c r="Z162" i="42"/>
  <c r="B161" i="42"/>
  <c r="N161" i="42"/>
  <c r="R161" i="42"/>
  <c r="L161" i="42"/>
  <c r="P161" i="42"/>
  <c r="L159" i="42"/>
  <c r="P159" i="42"/>
  <c r="AI158" i="42"/>
  <c r="B158" i="42" s="1"/>
  <c r="B159" i="42"/>
  <c r="N159" i="42"/>
  <c r="R159" i="42"/>
  <c r="Z156" i="42"/>
  <c r="S156" i="42"/>
  <c r="Z148" i="42"/>
  <c r="S148" i="42"/>
  <c r="B145" i="42"/>
  <c r="L143" i="42"/>
  <c r="P143" i="42"/>
  <c r="M143" i="42"/>
  <c r="Q143" i="42"/>
  <c r="AI143" i="42"/>
  <c r="B143" i="42" s="1"/>
  <c r="AI142" i="42"/>
  <c r="B142" i="42" s="1"/>
  <c r="N143" i="42"/>
  <c r="R143" i="42"/>
  <c r="AH141" i="42"/>
  <c r="AJ141" i="42" s="1"/>
  <c r="L135" i="42"/>
  <c r="AH135" i="42" s="1"/>
  <c r="P135" i="42"/>
  <c r="M135" i="42"/>
  <c r="Q135" i="42"/>
  <c r="AI135" i="42"/>
  <c r="B135" i="42" s="1"/>
  <c r="AI134" i="42"/>
  <c r="B134" i="42" s="1"/>
  <c r="N135" i="42"/>
  <c r="R135" i="42"/>
  <c r="AH134" i="42"/>
  <c r="AJ134" i="42" s="1"/>
  <c r="AH133" i="42"/>
  <c r="AJ133" i="42" s="1"/>
  <c r="AI109" i="42"/>
  <c r="B109" i="42" s="1"/>
  <c r="AI101" i="42"/>
  <c r="B101" i="42" s="1"/>
  <c r="AI93" i="42"/>
  <c r="B93" i="42" s="1"/>
  <c r="R241" i="42"/>
  <c r="N241" i="42"/>
  <c r="AH241" i="42" s="1"/>
  <c r="AJ241" i="42" s="1"/>
  <c r="R237" i="42"/>
  <c r="N237" i="42"/>
  <c r="AH237" i="42" s="1"/>
  <c r="AJ237" i="42" s="1"/>
  <c r="R233" i="42"/>
  <c r="N233" i="42"/>
  <c r="AH233" i="42" s="1"/>
  <c r="AJ233" i="42" s="1"/>
  <c r="AL233" i="42" s="1"/>
  <c r="A233" i="42" s="1"/>
  <c r="M226" i="42"/>
  <c r="AH226" i="42" s="1"/>
  <c r="AJ226" i="42" s="1"/>
  <c r="Q226" i="42"/>
  <c r="AI226" i="42"/>
  <c r="B226" i="42" s="1"/>
  <c r="AI225" i="42"/>
  <c r="O225" i="42"/>
  <c r="B225" i="42"/>
  <c r="AI223" i="42"/>
  <c r="B223" i="42"/>
  <c r="N223" i="42"/>
  <c r="AH223" i="42" s="1"/>
  <c r="AJ223" i="42" s="1"/>
  <c r="AL223" i="42" s="1"/>
  <c r="A223" i="42" s="1"/>
  <c r="R223" i="42"/>
  <c r="S222" i="42"/>
  <c r="M218" i="42"/>
  <c r="AH218" i="42" s="1"/>
  <c r="AJ218" i="42" s="1"/>
  <c r="AL218" i="42" s="1"/>
  <c r="A218" i="42" s="1"/>
  <c r="Q218" i="42"/>
  <c r="AI218" i="42"/>
  <c r="B218" i="42" s="1"/>
  <c r="AI217" i="42"/>
  <c r="O217" i="42"/>
  <c r="B217" i="42"/>
  <c r="AI215" i="42"/>
  <c r="B215" i="42"/>
  <c r="N215" i="42"/>
  <c r="AH215" i="42" s="1"/>
  <c r="AJ215" i="42" s="1"/>
  <c r="AL215" i="42" s="1"/>
  <c r="A215" i="42" s="1"/>
  <c r="R215" i="42"/>
  <c r="S214" i="42"/>
  <c r="M210" i="42"/>
  <c r="AH210" i="42" s="1"/>
  <c r="AJ210" i="42" s="1"/>
  <c r="AL210" i="42" s="1"/>
  <c r="A210" i="42" s="1"/>
  <c r="Q210" i="42"/>
  <c r="AI210" i="42"/>
  <c r="B210" i="42" s="1"/>
  <c r="AI209" i="42"/>
  <c r="O209" i="42"/>
  <c r="B209" i="42"/>
  <c r="AI207" i="42"/>
  <c r="B207" i="42"/>
  <c r="N207" i="42"/>
  <c r="AH207" i="42" s="1"/>
  <c r="AJ207" i="42" s="1"/>
  <c r="AL207" i="42" s="1"/>
  <c r="A207" i="42" s="1"/>
  <c r="R207" i="42"/>
  <c r="S206" i="42"/>
  <c r="Q201" i="42"/>
  <c r="Q195" i="42"/>
  <c r="Q193" i="42"/>
  <c r="Q187" i="42"/>
  <c r="Q185" i="42"/>
  <c r="Q179" i="42"/>
  <c r="Q177" i="42"/>
  <c r="Q169" i="42"/>
  <c r="Q167" i="42"/>
  <c r="Q161" i="42"/>
  <c r="Q159" i="42"/>
  <c r="AH157" i="42"/>
  <c r="AJ157" i="42" s="1"/>
  <c r="L151" i="42"/>
  <c r="P151" i="42"/>
  <c r="M151" i="42"/>
  <c r="Q151" i="42"/>
  <c r="AI151" i="42"/>
  <c r="B151" i="42" s="1"/>
  <c r="AI150" i="42"/>
  <c r="B150" i="42" s="1"/>
  <c r="N151" i="42"/>
  <c r="R151" i="42"/>
  <c r="AH149" i="42"/>
  <c r="AJ149" i="42" s="1"/>
  <c r="Z144" i="42"/>
  <c r="S144" i="42"/>
  <c r="Z136" i="42"/>
  <c r="S136" i="42"/>
  <c r="AH131" i="42"/>
  <c r="AJ131" i="42" s="1"/>
  <c r="AL131" i="42" s="1"/>
  <c r="A131" i="42" s="1"/>
  <c r="AI130" i="42"/>
  <c r="AI126" i="42"/>
  <c r="AH119" i="42"/>
  <c r="AI202" i="42"/>
  <c r="B202" i="42" s="1"/>
  <c r="Q202" i="42"/>
  <c r="AH202" i="42" s="1"/>
  <c r="AI198" i="42"/>
  <c r="B198" i="42" s="1"/>
  <c r="Q198" i="42"/>
  <c r="AH198" i="42" s="1"/>
  <c r="AJ198" i="42" s="1"/>
  <c r="AI194" i="42"/>
  <c r="B194" i="42" s="1"/>
  <c r="Q194" i="42"/>
  <c r="AH194" i="42" s="1"/>
  <c r="AI190" i="42"/>
  <c r="B190" i="42" s="1"/>
  <c r="Q190" i="42"/>
  <c r="AH190" i="42" s="1"/>
  <c r="AJ190" i="42" s="1"/>
  <c r="AI186" i="42"/>
  <c r="B186" i="42" s="1"/>
  <c r="Q186" i="42"/>
  <c r="AH186" i="42" s="1"/>
  <c r="AI182" i="42"/>
  <c r="B182" i="42" s="1"/>
  <c r="Q182" i="42"/>
  <c r="AH182" i="42" s="1"/>
  <c r="AJ182" i="42" s="1"/>
  <c r="AI178" i="42"/>
  <c r="B178" i="42" s="1"/>
  <c r="Q178" i="42"/>
  <c r="AH178" i="42" s="1"/>
  <c r="AI174" i="42"/>
  <c r="B174" i="42" s="1"/>
  <c r="Q174" i="42"/>
  <c r="AH174" i="42" s="1"/>
  <c r="AJ174" i="42" s="1"/>
  <c r="AL174" i="42" s="1"/>
  <c r="A174" i="42" s="1"/>
  <c r="Z129" i="42"/>
  <c r="S129" i="42"/>
  <c r="S127" i="42"/>
  <c r="Z127" i="42"/>
  <c r="B126" i="42"/>
  <c r="N126" i="42"/>
  <c r="R126" i="42"/>
  <c r="L126" i="42"/>
  <c r="AH126" i="42" s="1"/>
  <c r="AJ126" i="42" s="1"/>
  <c r="AL126" i="42" s="1"/>
  <c r="A126" i="42" s="1"/>
  <c r="P126" i="42"/>
  <c r="L124" i="42"/>
  <c r="P124" i="42"/>
  <c r="AI123" i="42"/>
  <c r="B123" i="42" s="1"/>
  <c r="B124" i="42"/>
  <c r="N124" i="42"/>
  <c r="R124" i="42"/>
  <c r="Z121" i="42"/>
  <c r="S121" i="42"/>
  <c r="S119" i="42"/>
  <c r="Z119" i="42"/>
  <c r="AI117" i="42"/>
  <c r="B117" i="42" s="1"/>
  <c r="B118" i="42"/>
  <c r="N118" i="42"/>
  <c r="R118" i="42"/>
  <c r="L118" i="42"/>
  <c r="P118" i="42"/>
  <c r="L116" i="42"/>
  <c r="P116" i="42"/>
  <c r="M116" i="42"/>
  <c r="Q116" i="42"/>
  <c r="AI116" i="42"/>
  <c r="B116" i="42" s="1"/>
  <c r="AI115" i="42"/>
  <c r="B115" i="42" s="1"/>
  <c r="N116" i="42"/>
  <c r="R116" i="42"/>
  <c r="AI114" i="42"/>
  <c r="Z109" i="42"/>
  <c r="S109" i="42"/>
  <c r="L108" i="42"/>
  <c r="P108" i="42"/>
  <c r="M108" i="42"/>
  <c r="Q108" i="42"/>
  <c r="AI108" i="42"/>
  <c r="B108" i="42" s="1"/>
  <c r="N108" i="42"/>
  <c r="R108" i="42"/>
  <c r="AI106" i="42"/>
  <c r="AH103" i="42"/>
  <c r="AJ103" i="42" s="1"/>
  <c r="Z101" i="42"/>
  <c r="S101" i="42"/>
  <c r="L100" i="42"/>
  <c r="P100" i="42"/>
  <c r="M100" i="42"/>
  <c r="Q100" i="42"/>
  <c r="AI100" i="42"/>
  <c r="B100" i="42"/>
  <c r="N100" i="42"/>
  <c r="R100" i="42"/>
  <c r="AI98" i="42"/>
  <c r="Z93" i="42"/>
  <c r="S93" i="42"/>
  <c r="L92" i="42"/>
  <c r="AH92" i="42" s="1"/>
  <c r="P92" i="42"/>
  <c r="M92" i="42"/>
  <c r="Q92" i="42"/>
  <c r="AI92" i="42"/>
  <c r="B92" i="42" s="1"/>
  <c r="N92" i="42"/>
  <c r="R92" i="42"/>
  <c r="AI90" i="42"/>
  <c r="B90" i="42" s="1"/>
  <c r="M84" i="42"/>
  <c r="Q84" i="42"/>
  <c r="AI84" i="42"/>
  <c r="B84" i="42"/>
  <c r="N84" i="42"/>
  <c r="R84" i="42"/>
  <c r="L84" i="42"/>
  <c r="AI82" i="42"/>
  <c r="B82" i="42" s="1"/>
  <c r="O84" i="42"/>
  <c r="P84" i="42"/>
  <c r="AH82" i="42"/>
  <c r="B81" i="42"/>
  <c r="AH74" i="42"/>
  <c r="Z65" i="42"/>
  <c r="S65" i="42"/>
  <c r="P158" i="42"/>
  <c r="AH158" i="42" s="1"/>
  <c r="AJ158" i="42" s="1"/>
  <c r="R156" i="42"/>
  <c r="N156" i="42"/>
  <c r="P154" i="42"/>
  <c r="AH154" i="42" s="1"/>
  <c r="AJ154" i="42" s="1"/>
  <c r="R152" i="42"/>
  <c r="N152" i="42"/>
  <c r="AH152" i="42" s="1"/>
  <c r="AJ152" i="42" s="1"/>
  <c r="P150" i="42"/>
  <c r="AH150" i="42" s="1"/>
  <c r="AJ150" i="42" s="1"/>
  <c r="AL150" i="42" s="1"/>
  <c r="A150" i="42" s="1"/>
  <c r="R148" i="42"/>
  <c r="N148" i="42"/>
  <c r="P146" i="42"/>
  <c r="R144" i="42"/>
  <c r="N144" i="42"/>
  <c r="P142" i="42"/>
  <c r="AH142" i="42" s="1"/>
  <c r="AJ142" i="42" s="1"/>
  <c r="AL142" i="42" s="1"/>
  <c r="A142" i="42" s="1"/>
  <c r="R140" i="42"/>
  <c r="N140" i="42"/>
  <c r="P138" i="42"/>
  <c r="AH138" i="42" s="1"/>
  <c r="AJ138" i="42" s="1"/>
  <c r="R136" i="42"/>
  <c r="N136" i="42"/>
  <c r="P134" i="42"/>
  <c r="R132" i="42"/>
  <c r="N132" i="42"/>
  <c r="AH132" i="42" s="1"/>
  <c r="AI131" i="42"/>
  <c r="B131" i="42" s="1"/>
  <c r="AI128" i="42"/>
  <c r="B128" i="42" s="1"/>
  <c r="Q126" i="42"/>
  <c r="Q124" i="42"/>
  <c r="AI122" i="42"/>
  <c r="AI120" i="42"/>
  <c r="Q118" i="42"/>
  <c r="AI113" i="42"/>
  <c r="AI105" i="42"/>
  <c r="B105" i="42" s="1"/>
  <c r="AI97" i="42"/>
  <c r="M88" i="42"/>
  <c r="Q88" i="42"/>
  <c r="AI88" i="42"/>
  <c r="L88" i="42"/>
  <c r="R88" i="42"/>
  <c r="N88" i="42"/>
  <c r="B88" i="42"/>
  <c r="O88" i="42"/>
  <c r="AI81" i="42"/>
  <c r="L72" i="42"/>
  <c r="P72" i="42"/>
  <c r="M72" i="42"/>
  <c r="Q72" i="42"/>
  <c r="AI72" i="42"/>
  <c r="B72" i="42" s="1"/>
  <c r="N72" i="42"/>
  <c r="R72" i="42"/>
  <c r="O72" i="42"/>
  <c r="AH66" i="42"/>
  <c r="AI172" i="42"/>
  <c r="B172" i="42" s="1"/>
  <c r="Q172" i="42"/>
  <c r="AH172" i="42" s="1"/>
  <c r="AJ172" i="42" s="1"/>
  <c r="AI168" i="42"/>
  <c r="B168" i="42" s="1"/>
  <c r="Q168" i="42"/>
  <c r="AH168" i="42" s="1"/>
  <c r="AI164" i="42"/>
  <c r="B164" i="42" s="1"/>
  <c r="Q164" i="42"/>
  <c r="AH164" i="42" s="1"/>
  <c r="AJ164" i="42" s="1"/>
  <c r="AI160" i="42"/>
  <c r="B160" i="42" s="1"/>
  <c r="Q160" i="42"/>
  <c r="AH160" i="42" s="1"/>
  <c r="AI156" i="42"/>
  <c r="B156" i="42" s="1"/>
  <c r="Q156" i="42"/>
  <c r="AI152" i="42"/>
  <c r="B152" i="42" s="1"/>
  <c r="Q152" i="42"/>
  <c r="AI148" i="42"/>
  <c r="B148" i="42" s="1"/>
  <c r="Q148" i="42"/>
  <c r="N145" i="42"/>
  <c r="AH145" i="42" s="1"/>
  <c r="AJ145" i="42" s="1"/>
  <c r="AI144" i="42"/>
  <c r="B144" i="42" s="1"/>
  <c r="Q144" i="42"/>
  <c r="AI140" i="42"/>
  <c r="B140" i="42" s="1"/>
  <c r="Q140" i="42"/>
  <c r="AI136" i="42"/>
  <c r="B136" i="42" s="1"/>
  <c r="Q136" i="42"/>
  <c r="AI132" i="42"/>
  <c r="B132" i="42" s="1"/>
  <c r="Q132" i="42"/>
  <c r="B130" i="42"/>
  <c r="N130" i="42"/>
  <c r="R130" i="42"/>
  <c r="L130" i="42"/>
  <c r="L128" i="42"/>
  <c r="P128" i="42"/>
  <c r="AI127" i="42"/>
  <c r="B127" i="42" s="1"/>
  <c r="N128" i="42"/>
  <c r="R128" i="42"/>
  <c r="O126" i="42"/>
  <c r="Z125" i="42"/>
  <c r="S125" i="42"/>
  <c r="O124" i="42"/>
  <c r="S123" i="42"/>
  <c r="Z123" i="42"/>
  <c r="B122" i="42"/>
  <c r="N122" i="42"/>
  <c r="R122" i="42"/>
  <c r="L122" i="42"/>
  <c r="P122" i="42"/>
  <c r="L120" i="42"/>
  <c r="P120" i="42"/>
  <c r="AI119" i="42"/>
  <c r="B119" i="42" s="1"/>
  <c r="B120" i="42"/>
  <c r="N120" i="42"/>
  <c r="R120" i="42"/>
  <c r="O118" i="42"/>
  <c r="Z117" i="42"/>
  <c r="S117" i="42"/>
  <c r="AH115" i="42"/>
  <c r="AJ115" i="42" s="1"/>
  <c r="Z113" i="42"/>
  <c r="S113" i="42"/>
  <c r="L112" i="42"/>
  <c r="P112" i="42"/>
  <c r="M112" i="42"/>
  <c r="Q112" i="42"/>
  <c r="AI112" i="42"/>
  <c r="AI111" i="42"/>
  <c r="B111" i="42" s="1"/>
  <c r="B112" i="42"/>
  <c r="N112" i="42"/>
  <c r="R112" i="42"/>
  <c r="AI110" i="42"/>
  <c r="Z105" i="42"/>
  <c r="S105" i="42"/>
  <c r="L104" i="42"/>
  <c r="P104" i="42"/>
  <c r="M104" i="42"/>
  <c r="Q104" i="42"/>
  <c r="AI104" i="42"/>
  <c r="B104" i="42" s="1"/>
  <c r="N104" i="42"/>
  <c r="R104" i="42"/>
  <c r="AI102" i="42"/>
  <c r="B102" i="42" s="1"/>
  <c r="Z97" i="42"/>
  <c r="S97" i="42"/>
  <c r="L96" i="42"/>
  <c r="P96" i="42"/>
  <c r="M96" i="42"/>
  <c r="Q96" i="42"/>
  <c r="AI96" i="42"/>
  <c r="B96" i="42"/>
  <c r="N96" i="42"/>
  <c r="R96" i="42"/>
  <c r="AI94" i="42"/>
  <c r="AI78" i="42"/>
  <c r="B78" i="42" s="1"/>
  <c r="AI73" i="42"/>
  <c r="Z115" i="42"/>
  <c r="Q115" i="42"/>
  <c r="P114" i="42"/>
  <c r="L114" i="42"/>
  <c r="Z111" i="42"/>
  <c r="Q111" i="42"/>
  <c r="AH111" i="42" s="1"/>
  <c r="AJ111" i="42" s="1"/>
  <c r="P110" i="42"/>
  <c r="L110" i="42"/>
  <c r="AI107" i="42"/>
  <c r="B107" i="42" s="1"/>
  <c r="Z107" i="42"/>
  <c r="Q107" i="42"/>
  <c r="AH107" i="42" s="1"/>
  <c r="AJ107" i="42" s="1"/>
  <c r="P106" i="42"/>
  <c r="L106" i="42"/>
  <c r="AI103" i="42"/>
  <c r="B103" i="42" s="1"/>
  <c r="Z103" i="42"/>
  <c r="Q103" i="42"/>
  <c r="P102" i="42"/>
  <c r="L102" i="42"/>
  <c r="AI99" i="42"/>
  <c r="B99" i="42" s="1"/>
  <c r="Z99" i="42"/>
  <c r="Q99" i="42"/>
  <c r="AH99" i="42" s="1"/>
  <c r="AJ99" i="42" s="1"/>
  <c r="P98" i="42"/>
  <c r="L98" i="42"/>
  <c r="AI95" i="42"/>
  <c r="B95" i="42" s="1"/>
  <c r="Z95" i="42"/>
  <c r="Q95" i="42"/>
  <c r="AH95" i="42" s="1"/>
  <c r="AJ95" i="42" s="1"/>
  <c r="P94" i="42"/>
  <c r="L94" i="42"/>
  <c r="AI91" i="42"/>
  <c r="B91" i="42" s="1"/>
  <c r="Z91" i="42"/>
  <c r="Q91" i="42"/>
  <c r="AH91" i="42" s="1"/>
  <c r="AJ91" i="42" s="1"/>
  <c r="P90" i="42"/>
  <c r="L90" i="42"/>
  <c r="Q89" i="42"/>
  <c r="AH86" i="42"/>
  <c r="AJ86" i="42" s="1"/>
  <c r="B85" i="42"/>
  <c r="Z81" i="42"/>
  <c r="Z77" i="42"/>
  <c r="S77" i="42"/>
  <c r="B73" i="42"/>
  <c r="Z69" i="42"/>
  <c r="S69" i="42"/>
  <c r="L55" i="42"/>
  <c r="P55" i="42"/>
  <c r="N55" i="42"/>
  <c r="AI53" i="42"/>
  <c r="O55" i="42"/>
  <c r="AI55" i="42"/>
  <c r="B55" i="42" s="1"/>
  <c r="M55" i="42"/>
  <c r="AI46" i="42"/>
  <c r="B46" i="42" s="1"/>
  <c r="Q55" i="42"/>
  <c r="AI54" i="42"/>
  <c r="B54" i="42" s="1"/>
  <c r="R55" i="42"/>
  <c r="Z49" i="42"/>
  <c r="S49" i="42"/>
  <c r="AI89" i="42"/>
  <c r="B89" i="42" s="1"/>
  <c r="N89" i="42"/>
  <c r="AH89" i="42" s="1"/>
  <c r="AJ89" i="42" s="1"/>
  <c r="R89" i="42"/>
  <c r="AI77" i="42"/>
  <c r="AH78" i="42"/>
  <c r="L76" i="42"/>
  <c r="AH76" i="42" s="1"/>
  <c r="P76" i="42"/>
  <c r="M76" i="42"/>
  <c r="Q76" i="42"/>
  <c r="AI76" i="42"/>
  <c r="B76" i="42" s="1"/>
  <c r="N76" i="42"/>
  <c r="R76" i="42"/>
  <c r="AI74" i="42"/>
  <c r="B74" i="42" s="1"/>
  <c r="AI69" i="42"/>
  <c r="B69" i="42" s="1"/>
  <c r="AH70" i="42"/>
  <c r="AJ70" i="42" s="1"/>
  <c r="AI62" i="42"/>
  <c r="AI59" i="42"/>
  <c r="B59" i="42" s="1"/>
  <c r="Z52" i="42"/>
  <c r="S52" i="42"/>
  <c r="AH50" i="42"/>
  <c r="S27" i="42"/>
  <c r="Z27" i="42"/>
  <c r="AI129" i="42"/>
  <c r="B129" i="42" s="1"/>
  <c r="Q129" i="42"/>
  <c r="AH129" i="42" s="1"/>
  <c r="AI125" i="42"/>
  <c r="B125" i="42" s="1"/>
  <c r="Q125" i="42"/>
  <c r="AH125" i="42" s="1"/>
  <c r="AI121" i="42"/>
  <c r="B121" i="42" s="1"/>
  <c r="Q121" i="42"/>
  <c r="AH121" i="42" s="1"/>
  <c r="Q117" i="42"/>
  <c r="AH117" i="42" s="1"/>
  <c r="AJ117" i="42" s="1"/>
  <c r="R114" i="42"/>
  <c r="N114" i="42"/>
  <c r="B114" i="42"/>
  <c r="R110" i="42"/>
  <c r="N110" i="42"/>
  <c r="B110" i="42"/>
  <c r="R106" i="42"/>
  <c r="N106" i="42"/>
  <c r="B106" i="42"/>
  <c r="R102" i="42"/>
  <c r="N102" i="42"/>
  <c r="R98" i="42"/>
  <c r="N98" i="42"/>
  <c r="B98" i="42"/>
  <c r="R94" i="42"/>
  <c r="N94" i="42"/>
  <c r="B94" i="42"/>
  <c r="R90" i="42"/>
  <c r="N90" i="42"/>
  <c r="O89" i="42"/>
  <c r="L83" i="42"/>
  <c r="AH83" i="42" s="1"/>
  <c r="P83" i="42"/>
  <c r="M83" i="42"/>
  <c r="Q83" i="42"/>
  <c r="AI83" i="42"/>
  <c r="B83" i="42" s="1"/>
  <c r="S80" i="42"/>
  <c r="M80" i="42"/>
  <c r="Q80" i="42"/>
  <c r="AI80" i="42"/>
  <c r="B80" i="42" s="1"/>
  <c r="N80" i="42"/>
  <c r="R80" i="42"/>
  <c r="B77" i="42"/>
  <c r="Z73" i="42"/>
  <c r="S73" i="42"/>
  <c r="B61" i="42"/>
  <c r="N61" i="42"/>
  <c r="R61" i="42"/>
  <c r="O61" i="42"/>
  <c r="L61" i="42"/>
  <c r="AH61" i="42" s="1"/>
  <c r="M61" i="42"/>
  <c r="AI61" i="42"/>
  <c r="P61" i="42"/>
  <c r="S58" i="42"/>
  <c r="Z58" i="42"/>
  <c r="Z57" i="42"/>
  <c r="S57" i="42"/>
  <c r="AI38" i="42"/>
  <c r="B38" i="42" s="1"/>
  <c r="AI79" i="42"/>
  <c r="B79" i="42" s="1"/>
  <c r="Q79" i="42"/>
  <c r="M79" i="42"/>
  <c r="AI75" i="42"/>
  <c r="B75" i="42" s="1"/>
  <c r="Q75" i="42"/>
  <c r="M75" i="42"/>
  <c r="AI71" i="42"/>
  <c r="B71" i="42" s="1"/>
  <c r="Q71" i="42"/>
  <c r="M71" i="42"/>
  <c r="R68" i="42"/>
  <c r="N68" i="42"/>
  <c r="M65" i="42"/>
  <c r="M64" i="42"/>
  <c r="Q64" i="42"/>
  <c r="AI64" i="42"/>
  <c r="B64" i="42" s="1"/>
  <c r="AI63" i="42"/>
  <c r="B63" i="42" s="1"/>
  <c r="O63" i="42"/>
  <c r="B57" i="42"/>
  <c r="N57" i="42"/>
  <c r="R57" i="42"/>
  <c r="L57" i="42"/>
  <c r="Q57" i="42"/>
  <c r="L47" i="42"/>
  <c r="P47" i="42"/>
  <c r="M47" i="42"/>
  <c r="R47" i="42"/>
  <c r="N47" i="42"/>
  <c r="AI45" i="42"/>
  <c r="O47" i="42"/>
  <c r="AI47" i="42"/>
  <c r="B47" i="42" s="1"/>
  <c r="AH46" i="42"/>
  <c r="AJ46" i="42" s="1"/>
  <c r="Z44" i="42"/>
  <c r="S44" i="42"/>
  <c r="L31" i="42"/>
  <c r="P31" i="42"/>
  <c r="M31" i="42"/>
  <c r="R31" i="42"/>
  <c r="N31" i="42"/>
  <c r="B31" i="42"/>
  <c r="O31" i="42"/>
  <c r="AI31" i="42"/>
  <c r="AH30" i="42"/>
  <c r="AI20" i="42"/>
  <c r="B20" i="42" s="1"/>
  <c r="S15" i="42"/>
  <c r="Z15" i="42"/>
  <c r="R85" i="42"/>
  <c r="N85" i="42"/>
  <c r="R81" i="42"/>
  <c r="N81" i="42"/>
  <c r="P79" i="42"/>
  <c r="L79" i="42"/>
  <c r="R77" i="42"/>
  <c r="N77" i="42"/>
  <c r="P75" i="42"/>
  <c r="L75" i="42"/>
  <c r="R73" i="42"/>
  <c r="N73" i="42"/>
  <c r="P71" i="42"/>
  <c r="L71" i="42"/>
  <c r="R69" i="42"/>
  <c r="N69" i="42"/>
  <c r="AI68" i="42"/>
  <c r="B68" i="42" s="1"/>
  <c r="Q68" i="42"/>
  <c r="L68" i="42"/>
  <c r="L67" i="42"/>
  <c r="P67" i="42"/>
  <c r="AI66" i="42"/>
  <c r="B66" i="42" s="1"/>
  <c r="Z66" i="42"/>
  <c r="Q65" i="42"/>
  <c r="O64" i="42"/>
  <c r="M63" i="42"/>
  <c r="Z62" i="42"/>
  <c r="N60" i="42"/>
  <c r="P57" i="42"/>
  <c r="AH42" i="42"/>
  <c r="AJ42" i="42" s="1"/>
  <c r="Z41" i="42"/>
  <c r="S41" i="42"/>
  <c r="AH40" i="42"/>
  <c r="AJ40" i="42" s="1"/>
  <c r="AL40" i="42" s="1"/>
  <c r="A40" i="42" s="1"/>
  <c r="AH37" i="42"/>
  <c r="AI30" i="42"/>
  <c r="B30" i="42" s="1"/>
  <c r="Z22" i="42"/>
  <c r="S22" i="42"/>
  <c r="AI67" i="42"/>
  <c r="B67" i="42" s="1"/>
  <c r="AI65" i="42"/>
  <c r="B65" i="42" s="1"/>
  <c r="N65" i="42"/>
  <c r="R65" i="42"/>
  <c r="L63" i="42"/>
  <c r="AH63" i="42" s="1"/>
  <c r="AJ63" i="42" s="1"/>
  <c r="P63" i="42"/>
  <c r="N63" i="42"/>
  <c r="AJ61" i="42"/>
  <c r="M60" i="42"/>
  <c r="Q60" i="42"/>
  <c r="AI60" i="42"/>
  <c r="B60" i="42" s="1"/>
  <c r="L60" i="42"/>
  <c r="AH60" i="42" s="1"/>
  <c r="AJ60" i="42" s="1"/>
  <c r="AL60" i="42" s="1"/>
  <c r="A60" i="42" s="1"/>
  <c r="R60" i="42"/>
  <c r="AI57" i="42"/>
  <c r="O57" i="42"/>
  <c r="AH53" i="42"/>
  <c r="AJ53" i="42" s="1"/>
  <c r="AL53" i="42" s="1"/>
  <c r="A53" i="42" s="1"/>
  <c r="L39" i="42"/>
  <c r="P39" i="42"/>
  <c r="M39" i="42"/>
  <c r="R39" i="42"/>
  <c r="N39" i="42"/>
  <c r="AI37" i="42"/>
  <c r="B39" i="42"/>
  <c r="O39" i="42"/>
  <c r="AI39" i="42"/>
  <c r="AH38" i="42"/>
  <c r="Z36" i="42"/>
  <c r="S36" i="42"/>
  <c r="AH34" i="42"/>
  <c r="Z33" i="42"/>
  <c r="S33" i="42"/>
  <c r="AI28" i="42"/>
  <c r="B28" i="42" s="1"/>
  <c r="M56" i="42"/>
  <c r="AH56" i="42" s="1"/>
  <c r="AJ56" i="42" s="1"/>
  <c r="AL56" i="42" s="1"/>
  <c r="A56" i="42" s="1"/>
  <c r="Q56" i="42"/>
  <c r="AI56" i="42"/>
  <c r="B53" i="42"/>
  <c r="N53" i="42"/>
  <c r="R53" i="42"/>
  <c r="N52" i="42"/>
  <c r="M49" i="42"/>
  <c r="M48" i="42"/>
  <c r="AH48" i="42" s="1"/>
  <c r="AJ48" i="42" s="1"/>
  <c r="AL48" i="42" s="1"/>
  <c r="A48" i="42" s="1"/>
  <c r="Q48" i="42"/>
  <c r="AI48" i="42"/>
  <c r="B48" i="42" s="1"/>
  <c r="B45" i="42"/>
  <c r="N45" i="42"/>
  <c r="AH45" i="42" s="1"/>
  <c r="AJ45" i="42" s="1"/>
  <c r="AL45" i="42" s="1"/>
  <c r="A45" i="42" s="1"/>
  <c r="R45" i="42"/>
  <c r="M41" i="42"/>
  <c r="M40" i="42"/>
  <c r="Q40" i="42"/>
  <c r="AI40" i="42"/>
  <c r="B40" i="42" s="1"/>
  <c r="B37" i="42"/>
  <c r="N37" i="42"/>
  <c r="R37" i="42"/>
  <c r="N36" i="42"/>
  <c r="M33" i="42"/>
  <c r="M32" i="42"/>
  <c r="Q32" i="42"/>
  <c r="AH32" i="42" s="1"/>
  <c r="AJ32" i="42" s="1"/>
  <c r="AL32" i="42" s="1"/>
  <c r="A32" i="42" s="1"/>
  <c r="AI32" i="42"/>
  <c r="B32" i="42" s="1"/>
  <c r="M29" i="42"/>
  <c r="S19" i="42"/>
  <c r="Z19" i="42"/>
  <c r="L59" i="42"/>
  <c r="AH59" i="42" s="1"/>
  <c r="AJ59" i="42" s="1"/>
  <c r="AL59" i="42" s="1"/>
  <c r="A59" i="42" s="1"/>
  <c r="P59" i="42"/>
  <c r="AI58" i="42"/>
  <c r="O56" i="42"/>
  <c r="B56" i="42"/>
  <c r="O53" i="42"/>
  <c r="R52" i="42"/>
  <c r="L51" i="42"/>
  <c r="P51" i="42"/>
  <c r="AI50" i="42"/>
  <c r="B50" i="42" s="1"/>
  <c r="Z50" i="42"/>
  <c r="Q49" i="42"/>
  <c r="O48" i="42"/>
  <c r="O45" i="42"/>
  <c r="R44" i="42"/>
  <c r="L43" i="42"/>
  <c r="AH43" i="42" s="1"/>
  <c r="AJ43" i="42" s="1"/>
  <c r="AL43" i="42" s="1"/>
  <c r="A43" i="42" s="1"/>
  <c r="P43" i="42"/>
  <c r="AI42" i="42"/>
  <c r="B42" i="42" s="1"/>
  <c r="Z42" i="42"/>
  <c r="Q41" i="42"/>
  <c r="O40" i="42"/>
  <c r="O37" i="42"/>
  <c r="R36" i="42"/>
  <c r="L35" i="42"/>
  <c r="AH35" i="42" s="1"/>
  <c r="P35" i="42"/>
  <c r="AI34" i="42"/>
  <c r="B34" i="42" s="1"/>
  <c r="Z34" i="42"/>
  <c r="Q33" i="42"/>
  <c r="L29" i="42"/>
  <c r="P29" i="42"/>
  <c r="B29" i="42"/>
  <c r="O29" i="42"/>
  <c r="AI29" i="42"/>
  <c r="Z14" i="42"/>
  <c r="S14" i="42"/>
  <c r="L13" i="42"/>
  <c r="P13" i="42"/>
  <c r="M13" i="42"/>
  <c r="Q13" i="42"/>
  <c r="AI13" i="42"/>
  <c r="AI12" i="42"/>
  <c r="B12" i="42" s="1"/>
  <c r="N13" i="42"/>
  <c r="AI11" i="42"/>
  <c r="O13" i="42"/>
  <c r="B13" i="42"/>
  <c r="R13" i="42"/>
  <c r="M52" i="42"/>
  <c r="Q52" i="42"/>
  <c r="AH52" i="42" s="1"/>
  <c r="AJ52" i="42" s="1"/>
  <c r="AI52" i="42"/>
  <c r="B52" i="42" s="1"/>
  <c r="AI51" i="42"/>
  <c r="B51" i="42" s="1"/>
  <c r="AI49" i="42"/>
  <c r="B49" i="42"/>
  <c r="N49" i="42"/>
  <c r="R49" i="42"/>
  <c r="M44" i="42"/>
  <c r="AH44" i="42" s="1"/>
  <c r="AJ44" i="42" s="1"/>
  <c r="Q44" i="42"/>
  <c r="AI44" i="42"/>
  <c r="B44" i="42" s="1"/>
  <c r="AI43" i="42"/>
  <c r="B43" i="42" s="1"/>
  <c r="AI41" i="42"/>
  <c r="B41" i="42" s="1"/>
  <c r="N41" i="42"/>
  <c r="R41" i="42"/>
  <c r="AJ37" i="42"/>
  <c r="AL37" i="42" s="1"/>
  <c r="A37" i="42" s="1"/>
  <c r="M36" i="42"/>
  <c r="Q36" i="42"/>
  <c r="AI36" i="42"/>
  <c r="B36" i="42" s="1"/>
  <c r="AI35" i="42"/>
  <c r="B35" i="42" s="1"/>
  <c r="AI33" i="42"/>
  <c r="B33" i="42" s="1"/>
  <c r="N33" i="42"/>
  <c r="R33" i="42"/>
  <c r="Q29" i="42"/>
  <c r="AH28" i="42"/>
  <c r="AI27" i="42"/>
  <c r="B27" i="42" s="1"/>
  <c r="Z26" i="42"/>
  <c r="S26" i="42"/>
  <c r="AI24" i="42"/>
  <c r="B24" i="42" s="1"/>
  <c r="L21" i="42"/>
  <c r="P21" i="42"/>
  <c r="M21" i="42"/>
  <c r="Q21" i="42"/>
  <c r="AI21" i="42"/>
  <c r="B21" i="42" s="1"/>
  <c r="AI19" i="42"/>
  <c r="B19" i="42" s="1"/>
  <c r="O21" i="42"/>
  <c r="R21" i="42"/>
  <c r="Z18" i="42"/>
  <c r="S18" i="42"/>
  <c r="M10" i="42"/>
  <c r="Q10" i="42"/>
  <c r="AI10" i="42"/>
  <c r="B10" i="42"/>
  <c r="N10" i="42"/>
  <c r="R10" i="42"/>
  <c r="L10" i="42"/>
  <c r="AI8" i="42"/>
  <c r="B8" i="42" s="1"/>
  <c r="O10" i="42"/>
  <c r="AI7" i="42"/>
  <c r="B7" i="42" s="1"/>
  <c r="P10" i="42"/>
  <c r="AJ8" i="42"/>
  <c r="AH8" i="42"/>
  <c r="M18" i="42"/>
  <c r="Q18" i="42"/>
  <c r="AI18" i="42"/>
  <c r="B18" i="42" s="1"/>
  <c r="N18" i="42"/>
  <c r="R18" i="42"/>
  <c r="M14" i="42"/>
  <c r="Q14" i="42"/>
  <c r="AI14" i="42"/>
  <c r="B14" i="42"/>
  <c r="N14" i="42"/>
  <c r="R14" i="42"/>
  <c r="AH12" i="42"/>
  <c r="AJ12" i="42" s="1"/>
  <c r="B11" i="42"/>
  <c r="L25" i="42"/>
  <c r="P25" i="42"/>
  <c r="M25" i="42"/>
  <c r="Q25" i="42"/>
  <c r="AI25" i="42"/>
  <c r="M22" i="42"/>
  <c r="AH22" i="42" s="1"/>
  <c r="AJ22" i="42" s="1"/>
  <c r="Q22" i="42"/>
  <c r="AI22" i="42"/>
  <c r="B22" i="42"/>
  <c r="N22" i="42"/>
  <c r="R22" i="42"/>
  <c r="AH20" i="42"/>
  <c r="P18" i="42"/>
  <c r="AI16" i="42"/>
  <c r="B16" i="42" s="1"/>
  <c r="P14" i="42"/>
  <c r="M26" i="42"/>
  <c r="AH26" i="42" s="1"/>
  <c r="AJ26" i="42" s="1"/>
  <c r="Q26" i="42"/>
  <c r="AI26" i="42"/>
  <c r="B26" i="42"/>
  <c r="N26" i="42"/>
  <c r="R26" i="42"/>
  <c r="R25" i="42"/>
  <c r="B25" i="42"/>
  <c r="AH24" i="42"/>
  <c r="AJ24" i="42" s="1"/>
  <c r="B23" i="42"/>
  <c r="P22" i="42"/>
  <c r="O18" i="42"/>
  <c r="L17" i="42"/>
  <c r="P17" i="42"/>
  <c r="M17" i="42"/>
  <c r="Q17" i="42"/>
  <c r="AI17" i="42"/>
  <c r="B17" i="42" s="1"/>
  <c r="AI15" i="42"/>
  <c r="B15" i="42" s="1"/>
  <c r="O14" i="42"/>
  <c r="AH14" i="42" s="1"/>
  <c r="AJ14" i="42" s="1"/>
  <c r="L9" i="42"/>
  <c r="P9" i="42"/>
  <c r="M9" i="42"/>
  <c r="Q9" i="42"/>
  <c r="AI9" i="42"/>
  <c r="B9" i="42" s="1"/>
  <c r="S6" i="42"/>
  <c r="M6" i="42"/>
  <c r="AH6" i="42" s="1"/>
  <c r="AJ6" i="42" s="1"/>
  <c r="AL6" i="42" s="1"/>
  <c r="A6" i="42" s="1"/>
  <c r="Q6" i="42"/>
  <c r="AI6" i="42"/>
  <c r="B6" i="42" s="1"/>
  <c r="N6" i="42"/>
  <c r="R6" i="42"/>
  <c r="P16" i="42"/>
  <c r="AH16" i="42" s="1"/>
  <c r="AJ16" i="42" s="1"/>
  <c r="R27" i="42"/>
  <c r="N27" i="42"/>
  <c r="AH27" i="42" s="1"/>
  <c r="AJ27" i="42" s="1"/>
  <c r="AL27" i="42" s="1"/>
  <c r="A27" i="42" s="1"/>
  <c r="R23" i="42"/>
  <c r="N23" i="42"/>
  <c r="R19" i="42"/>
  <c r="N19" i="42"/>
  <c r="AH19" i="42" s="1"/>
  <c r="AJ19" i="42" s="1"/>
  <c r="R15" i="42"/>
  <c r="N15" i="42"/>
  <c r="R11" i="42"/>
  <c r="N11" i="42"/>
  <c r="AH11" i="42" s="1"/>
  <c r="AJ11" i="42" s="1"/>
  <c r="R7" i="42"/>
  <c r="N7" i="42"/>
  <c r="AZ8" i="38" l="1"/>
  <c r="BC8" i="38" s="1"/>
  <c r="A8" i="38" s="1"/>
  <c r="BC431" i="38"/>
  <c r="A431" i="38" s="1"/>
  <c r="BC713" i="38"/>
  <c r="A713" i="38" s="1"/>
  <c r="C18" i="40"/>
  <c r="AQ22" i="40"/>
  <c r="AT22" i="40" s="1"/>
  <c r="A22" i="40" s="1"/>
  <c r="AQ21" i="40"/>
  <c r="AT21" i="40" s="1"/>
  <c r="A21" i="40" s="1"/>
  <c r="C43" i="40"/>
  <c r="B43" i="40"/>
  <c r="C91" i="40"/>
  <c r="C80" i="40"/>
  <c r="C32" i="40"/>
  <c r="C106" i="40"/>
  <c r="C122" i="40"/>
  <c r="C97" i="40"/>
  <c r="C85" i="40"/>
  <c r="C107" i="40"/>
  <c r="AQ111" i="40"/>
  <c r="AT111" i="40" s="1"/>
  <c r="A111" i="40" s="1"/>
  <c r="C123" i="40"/>
  <c r="AQ101" i="40"/>
  <c r="AT101" i="40" s="1"/>
  <c r="A101" i="40" s="1"/>
  <c r="C184" i="40"/>
  <c r="C200" i="40"/>
  <c r="C66" i="40"/>
  <c r="B66" i="40"/>
  <c r="B49" i="40"/>
  <c r="C49" i="40"/>
  <c r="AQ105" i="40"/>
  <c r="AT105" i="40" s="1"/>
  <c r="A105" i="40" s="1"/>
  <c r="AQ121" i="40"/>
  <c r="AT121" i="40" s="1"/>
  <c r="A121" i="40" s="1"/>
  <c r="AQ93" i="40"/>
  <c r="AT93" i="40" s="1"/>
  <c r="A93" i="40" s="1"/>
  <c r="C189" i="40"/>
  <c r="AQ193" i="40"/>
  <c r="AT193" i="40" s="1"/>
  <c r="A193" i="40" s="1"/>
  <c r="C205" i="40"/>
  <c r="C174" i="40"/>
  <c r="C179" i="40"/>
  <c r="AQ182" i="40"/>
  <c r="AT182" i="40" s="1"/>
  <c r="A182" i="40" s="1"/>
  <c r="C186" i="40"/>
  <c r="AQ199" i="40"/>
  <c r="AT199" i="40" s="1"/>
  <c r="A199" i="40" s="1"/>
  <c r="AQ209" i="40"/>
  <c r="AT209" i="40" s="1"/>
  <c r="A209" i="40" s="1"/>
  <c r="C219" i="40"/>
  <c r="C190" i="40"/>
  <c r="AQ210" i="40"/>
  <c r="AT210" i="40" s="1"/>
  <c r="A210" i="40" s="1"/>
  <c r="C191" i="40"/>
  <c r="C232" i="40"/>
  <c r="AQ178" i="40"/>
  <c r="AT178" i="40" s="1"/>
  <c r="A178" i="40" s="1"/>
  <c r="AQ217" i="40"/>
  <c r="AT217" i="40" s="1"/>
  <c r="A217" i="40" s="1"/>
  <c r="C226" i="40"/>
  <c r="C234" i="40"/>
  <c r="C167" i="40"/>
  <c r="AQ220" i="40"/>
  <c r="AT220" i="40" s="1"/>
  <c r="A220" i="40" s="1"/>
  <c r="C221" i="40"/>
  <c r="AQ229" i="40"/>
  <c r="AT229" i="40" s="1"/>
  <c r="A229" i="40" s="1"/>
  <c r="C247" i="40"/>
  <c r="C251" i="40"/>
  <c r="AQ255" i="40"/>
  <c r="AT255" i="40" s="1"/>
  <c r="A255" i="40" s="1"/>
  <c r="AQ259" i="40"/>
  <c r="AT259" i="40" s="1"/>
  <c r="A259" i="40" s="1"/>
  <c r="AQ263" i="40"/>
  <c r="AT263" i="40" s="1"/>
  <c r="A263" i="40" s="1"/>
  <c r="AQ267" i="40"/>
  <c r="AT267" i="40" s="1"/>
  <c r="A267" i="40" s="1"/>
  <c r="AQ271" i="40"/>
  <c r="AT271" i="40" s="1"/>
  <c r="A271" i="40" s="1"/>
  <c r="AQ275" i="40"/>
  <c r="AT275" i="40" s="1"/>
  <c r="A275" i="40" s="1"/>
  <c r="C212" i="40"/>
  <c r="AQ240" i="40"/>
  <c r="AT240" i="40" s="1"/>
  <c r="A240" i="40" s="1"/>
  <c r="AQ242" i="40"/>
  <c r="AT242" i="40" s="1"/>
  <c r="A242" i="40" s="1"/>
  <c r="C246" i="40"/>
  <c r="AQ258" i="40"/>
  <c r="AT258" i="40" s="1"/>
  <c r="A258" i="40" s="1"/>
  <c r="C262" i="40"/>
  <c r="AQ274" i="40"/>
  <c r="AT274" i="40" s="1"/>
  <c r="A274" i="40" s="1"/>
  <c r="C278" i="40"/>
  <c r="AQ216" i="40"/>
  <c r="AT216" i="40" s="1"/>
  <c r="A216" i="40" s="1"/>
  <c r="C265" i="40"/>
  <c r="AQ269" i="40"/>
  <c r="AT269" i="40" s="1"/>
  <c r="A269" i="40" s="1"/>
  <c r="B239" i="40"/>
  <c r="AQ252" i="40"/>
  <c r="AT252" i="40" s="1"/>
  <c r="A252" i="40" s="1"/>
  <c r="AQ268" i="40"/>
  <c r="AT268" i="40" s="1"/>
  <c r="A268" i="40" s="1"/>
  <c r="C296" i="40"/>
  <c r="C304" i="40"/>
  <c r="C244" i="40"/>
  <c r="C287" i="40"/>
  <c r="AQ260" i="40"/>
  <c r="AT260" i="40" s="1"/>
  <c r="A260" i="40" s="1"/>
  <c r="C256" i="40"/>
  <c r="AQ279" i="40"/>
  <c r="AT279" i="40" s="1"/>
  <c r="A279" i="40" s="1"/>
  <c r="C280" i="40"/>
  <c r="AQ295" i="40"/>
  <c r="AT295" i="40" s="1"/>
  <c r="A295" i="40" s="1"/>
  <c r="AQ303" i="40"/>
  <c r="AT303" i="40" s="1"/>
  <c r="A303" i="40" s="1"/>
  <c r="AQ283" i="40"/>
  <c r="AT283" i="40" s="1"/>
  <c r="A283" i="40" s="1"/>
  <c r="C350" i="40"/>
  <c r="C359" i="40"/>
  <c r="C379" i="40"/>
  <c r="B379" i="40"/>
  <c r="C383" i="40"/>
  <c r="B383" i="40"/>
  <c r="C387" i="40"/>
  <c r="B387" i="40"/>
  <c r="C392" i="40"/>
  <c r="B392" i="40"/>
  <c r="C396" i="40"/>
  <c r="B396" i="40"/>
  <c r="C400" i="40"/>
  <c r="B400" i="40"/>
  <c r="C404" i="40"/>
  <c r="B404" i="40"/>
  <c r="C408" i="40"/>
  <c r="B408" i="40"/>
  <c r="C412" i="40"/>
  <c r="B412" i="40"/>
  <c r="C416" i="40"/>
  <c r="B416" i="40"/>
  <c r="C420" i="40"/>
  <c r="B420" i="40"/>
  <c r="C424" i="40"/>
  <c r="B424" i="40"/>
  <c r="C428" i="40"/>
  <c r="B428" i="40"/>
  <c r="C432" i="40"/>
  <c r="B432" i="40"/>
  <c r="C437" i="40"/>
  <c r="B437" i="40"/>
  <c r="C442" i="40"/>
  <c r="B442" i="40"/>
  <c r="C446" i="40"/>
  <c r="B446" i="40"/>
  <c r="C450" i="40"/>
  <c r="B450" i="40"/>
  <c r="C454" i="40"/>
  <c r="B454" i="40"/>
  <c r="C458" i="40"/>
  <c r="B458" i="40"/>
  <c r="C462" i="40"/>
  <c r="B462" i="40"/>
  <c r="C467" i="40"/>
  <c r="B467" i="40"/>
  <c r="C313" i="40"/>
  <c r="B313" i="40"/>
  <c r="C372" i="40"/>
  <c r="B372" i="40"/>
  <c r="C373" i="40"/>
  <c r="B373" i="40"/>
  <c r="C374" i="40"/>
  <c r="B374" i="40"/>
  <c r="C375" i="40"/>
  <c r="B375" i="40"/>
  <c r="C376" i="40"/>
  <c r="B376" i="40"/>
  <c r="C301" i="40"/>
  <c r="AQ358" i="40"/>
  <c r="AT358" i="40" s="1"/>
  <c r="A358" i="40" s="1"/>
  <c r="AQ289" i="40"/>
  <c r="AT289" i="40" s="1"/>
  <c r="A289" i="40" s="1"/>
  <c r="C305" i="40"/>
  <c r="C346" i="40"/>
  <c r="B6" i="40"/>
  <c r="C10" i="40"/>
  <c r="C22" i="40"/>
  <c r="B26" i="40"/>
  <c r="B29" i="40"/>
  <c r="AQ24" i="40"/>
  <c r="AT24" i="40" s="1"/>
  <c r="A24" i="40" s="1"/>
  <c r="B28" i="40"/>
  <c r="C17" i="40"/>
  <c r="C31" i="40"/>
  <c r="AQ83" i="40"/>
  <c r="AT83" i="40" s="1"/>
  <c r="A83" i="40" s="1"/>
  <c r="C87" i="40"/>
  <c r="AQ99" i="40"/>
  <c r="AT99" i="40" s="1"/>
  <c r="A99" i="40" s="1"/>
  <c r="B44" i="40"/>
  <c r="C44" i="40"/>
  <c r="C70" i="40"/>
  <c r="C74" i="40"/>
  <c r="C84" i="40"/>
  <c r="AQ88" i="40"/>
  <c r="AT88" i="40" s="1"/>
  <c r="A88" i="40" s="1"/>
  <c r="AQ89" i="40"/>
  <c r="AT89" i="40" s="1"/>
  <c r="A89" i="40" s="1"/>
  <c r="C110" i="40"/>
  <c r="AQ114" i="40"/>
  <c r="AT114" i="40" s="1"/>
  <c r="A114" i="40" s="1"/>
  <c r="C69" i="40"/>
  <c r="B78" i="40"/>
  <c r="AQ78" i="40"/>
  <c r="AT78" i="40" s="1"/>
  <c r="A78" i="40" s="1"/>
  <c r="C100" i="40"/>
  <c r="C108" i="40"/>
  <c r="B115" i="40"/>
  <c r="C116" i="40"/>
  <c r="AQ124" i="40"/>
  <c r="AT124" i="40" s="1"/>
  <c r="A124" i="40" s="1"/>
  <c r="AQ125" i="40"/>
  <c r="AT125" i="40" s="1"/>
  <c r="A125" i="40" s="1"/>
  <c r="AQ126" i="40"/>
  <c r="AT126" i="40" s="1"/>
  <c r="A126" i="40" s="1"/>
  <c r="AQ127" i="40"/>
  <c r="AT127" i="40" s="1"/>
  <c r="A127" i="40" s="1"/>
  <c r="AQ128" i="40"/>
  <c r="AT128" i="40" s="1"/>
  <c r="A128" i="40" s="1"/>
  <c r="AQ129" i="40"/>
  <c r="AT129" i="40" s="1"/>
  <c r="A129" i="40" s="1"/>
  <c r="AQ130" i="40"/>
  <c r="AT130" i="40" s="1"/>
  <c r="A130" i="40" s="1"/>
  <c r="AQ131" i="40"/>
  <c r="AT131" i="40" s="1"/>
  <c r="A131" i="40" s="1"/>
  <c r="AQ132" i="40"/>
  <c r="AT132" i="40" s="1"/>
  <c r="A132" i="40" s="1"/>
  <c r="AQ133" i="40"/>
  <c r="AT133" i="40" s="1"/>
  <c r="A133" i="40" s="1"/>
  <c r="AQ134" i="40"/>
  <c r="AT134" i="40" s="1"/>
  <c r="A134" i="40" s="1"/>
  <c r="AQ135" i="40"/>
  <c r="AT135" i="40" s="1"/>
  <c r="A135" i="40" s="1"/>
  <c r="AQ136" i="40"/>
  <c r="AT136" i="40" s="1"/>
  <c r="A136" i="40" s="1"/>
  <c r="AQ137" i="40"/>
  <c r="AT137" i="40" s="1"/>
  <c r="A137" i="40" s="1"/>
  <c r="AQ138" i="40"/>
  <c r="AT138" i="40" s="1"/>
  <c r="A138" i="40" s="1"/>
  <c r="AQ139" i="40"/>
  <c r="AT139" i="40" s="1"/>
  <c r="A139" i="40" s="1"/>
  <c r="AQ140" i="40"/>
  <c r="AT140" i="40" s="1"/>
  <c r="A140" i="40" s="1"/>
  <c r="AQ141" i="40"/>
  <c r="AT141" i="40" s="1"/>
  <c r="A141" i="40" s="1"/>
  <c r="AQ142" i="40"/>
  <c r="AT142" i="40" s="1"/>
  <c r="A142" i="40" s="1"/>
  <c r="AQ143" i="40"/>
  <c r="AT143" i="40" s="1"/>
  <c r="A143" i="40" s="1"/>
  <c r="AQ144" i="40"/>
  <c r="AT144" i="40" s="1"/>
  <c r="A144" i="40" s="1"/>
  <c r="AQ145" i="40"/>
  <c r="AT145" i="40" s="1"/>
  <c r="A145" i="40" s="1"/>
  <c r="AQ146" i="40"/>
  <c r="AT146" i="40" s="1"/>
  <c r="A146" i="40" s="1"/>
  <c r="AQ147" i="40"/>
  <c r="AT147" i="40" s="1"/>
  <c r="A147" i="40" s="1"/>
  <c r="AQ148" i="40"/>
  <c r="AT148" i="40" s="1"/>
  <c r="A148" i="40" s="1"/>
  <c r="AQ149" i="40"/>
  <c r="AT149" i="40" s="1"/>
  <c r="A149" i="40" s="1"/>
  <c r="AQ150" i="40"/>
  <c r="AT150" i="40" s="1"/>
  <c r="A150" i="40" s="1"/>
  <c r="AQ151" i="40"/>
  <c r="AT151" i="40" s="1"/>
  <c r="A151" i="40" s="1"/>
  <c r="AQ152" i="40"/>
  <c r="AT152" i="40" s="1"/>
  <c r="A152" i="40" s="1"/>
  <c r="AQ153" i="40"/>
  <c r="AT153" i="40" s="1"/>
  <c r="A153" i="40" s="1"/>
  <c r="AQ154" i="40"/>
  <c r="AT154" i="40" s="1"/>
  <c r="A154" i="40" s="1"/>
  <c r="AQ155" i="40"/>
  <c r="AT155" i="40" s="1"/>
  <c r="A155" i="40" s="1"/>
  <c r="AQ156" i="40"/>
  <c r="AT156" i="40" s="1"/>
  <c r="A156" i="40" s="1"/>
  <c r="AQ157" i="40"/>
  <c r="AT157" i="40" s="1"/>
  <c r="A157" i="40" s="1"/>
  <c r="AQ158" i="40"/>
  <c r="AT158" i="40" s="1"/>
  <c r="A158" i="40" s="1"/>
  <c r="AQ159" i="40"/>
  <c r="AT159" i="40" s="1"/>
  <c r="A159" i="40" s="1"/>
  <c r="AQ160" i="40"/>
  <c r="AT160" i="40" s="1"/>
  <c r="A160" i="40" s="1"/>
  <c r="AQ161" i="40"/>
  <c r="AT161" i="40" s="1"/>
  <c r="A161" i="40" s="1"/>
  <c r="AQ162" i="40"/>
  <c r="AT162" i="40" s="1"/>
  <c r="A162" i="40" s="1"/>
  <c r="AQ163" i="40"/>
  <c r="AT163" i="40" s="1"/>
  <c r="A163" i="40" s="1"/>
  <c r="AQ164" i="40"/>
  <c r="AT164" i="40" s="1"/>
  <c r="A164" i="40" s="1"/>
  <c r="AQ165" i="40"/>
  <c r="AT165" i="40" s="1"/>
  <c r="A165" i="40" s="1"/>
  <c r="AQ166" i="40"/>
  <c r="AT166" i="40" s="1"/>
  <c r="A166" i="40" s="1"/>
  <c r="AQ167" i="40"/>
  <c r="AT167" i="40" s="1"/>
  <c r="A167" i="40" s="1"/>
  <c r="AQ168" i="40"/>
  <c r="AT168" i="40" s="1"/>
  <c r="A168" i="40" s="1"/>
  <c r="AQ169" i="40"/>
  <c r="AT169" i="40" s="1"/>
  <c r="A169" i="40" s="1"/>
  <c r="AQ170" i="40"/>
  <c r="AT170" i="40" s="1"/>
  <c r="A170" i="40" s="1"/>
  <c r="AQ171" i="40"/>
  <c r="AT171" i="40" s="1"/>
  <c r="A171" i="40" s="1"/>
  <c r="AQ172" i="40"/>
  <c r="AT172" i="40" s="1"/>
  <c r="A172" i="40" s="1"/>
  <c r="AQ173" i="40"/>
  <c r="AT173" i="40" s="1"/>
  <c r="A173" i="40" s="1"/>
  <c r="AQ174" i="40"/>
  <c r="AT174" i="40" s="1"/>
  <c r="A174" i="40" s="1"/>
  <c r="AQ175" i="40"/>
  <c r="AT175" i="40" s="1"/>
  <c r="A175" i="40" s="1"/>
  <c r="AQ176" i="40"/>
  <c r="AT176" i="40" s="1"/>
  <c r="A176" i="40" s="1"/>
  <c r="AQ177" i="40"/>
  <c r="AT177" i="40" s="1"/>
  <c r="A177" i="40" s="1"/>
  <c r="C71" i="40"/>
  <c r="AQ115" i="40"/>
  <c r="AT115" i="40" s="1"/>
  <c r="A115" i="40" s="1"/>
  <c r="C50" i="40"/>
  <c r="B50" i="40"/>
  <c r="B117" i="40"/>
  <c r="AQ117" i="40"/>
  <c r="AT117" i="40" s="1"/>
  <c r="A117" i="40" s="1"/>
  <c r="C126" i="40"/>
  <c r="C134" i="40"/>
  <c r="C142" i="40"/>
  <c r="C150" i="40"/>
  <c r="C158" i="40"/>
  <c r="C166" i="40"/>
  <c r="C180" i="40"/>
  <c r="AQ192" i="40"/>
  <c r="AT192" i="40" s="1"/>
  <c r="A192" i="40" s="1"/>
  <c r="C196" i="40"/>
  <c r="AQ208" i="40"/>
  <c r="AT208" i="40" s="1"/>
  <c r="A208" i="40" s="1"/>
  <c r="B48" i="40"/>
  <c r="C48" i="40"/>
  <c r="C131" i="40"/>
  <c r="C139" i="40"/>
  <c r="C147" i="40"/>
  <c r="C155" i="40"/>
  <c r="C125" i="40"/>
  <c r="C133" i="40"/>
  <c r="C141" i="40"/>
  <c r="C149" i="40"/>
  <c r="C157" i="40"/>
  <c r="C165" i="40"/>
  <c r="C173" i="40"/>
  <c r="C177" i="40"/>
  <c r="AQ181" i="40"/>
  <c r="AT181" i="40" s="1"/>
  <c r="A181" i="40" s="1"/>
  <c r="C193" i="40"/>
  <c r="AQ197" i="40"/>
  <c r="AT197" i="40" s="1"/>
  <c r="A197" i="40" s="1"/>
  <c r="B109" i="40"/>
  <c r="AQ109" i="40"/>
  <c r="AT109" i="40" s="1"/>
  <c r="A109" i="40" s="1"/>
  <c r="C182" i="40"/>
  <c r="B195" i="40"/>
  <c r="AQ195" i="40"/>
  <c r="AT195" i="40" s="1"/>
  <c r="A195" i="40" s="1"/>
  <c r="C136" i="40"/>
  <c r="C152" i="40"/>
  <c r="AQ202" i="40"/>
  <c r="AT202" i="40" s="1"/>
  <c r="A202" i="40" s="1"/>
  <c r="C209" i="40"/>
  <c r="AQ211" i="40"/>
  <c r="AT211" i="40" s="1"/>
  <c r="A211" i="40" s="1"/>
  <c r="AQ214" i="40"/>
  <c r="AT214" i="40" s="1"/>
  <c r="A214" i="40" s="1"/>
  <c r="C124" i="40"/>
  <c r="C140" i="40"/>
  <c r="C156" i="40"/>
  <c r="AQ194" i="40"/>
  <c r="AT194" i="40" s="1"/>
  <c r="A194" i="40" s="1"/>
  <c r="AQ224" i="40"/>
  <c r="AT224" i="40" s="1"/>
  <c r="A224" i="40" s="1"/>
  <c r="AQ213" i="40"/>
  <c r="AT213" i="40" s="1"/>
  <c r="A213" i="40" s="1"/>
  <c r="AQ230" i="40"/>
  <c r="AT230" i="40" s="1"/>
  <c r="A230" i="40" s="1"/>
  <c r="AQ238" i="40"/>
  <c r="AT238" i="40" s="1"/>
  <c r="A238" i="40" s="1"/>
  <c r="AQ233" i="40"/>
  <c r="AT233" i="40" s="1"/>
  <c r="A233" i="40" s="1"/>
  <c r="B227" i="40"/>
  <c r="AQ227" i="40"/>
  <c r="AT227" i="40" s="1"/>
  <c r="A227" i="40" s="1"/>
  <c r="C255" i="40"/>
  <c r="C259" i="40"/>
  <c r="C263" i="40"/>
  <c r="C267" i="40"/>
  <c r="C271" i="40"/>
  <c r="C275" i="40"/>
  <c r="B249" i="40"/>
  <c r="AQ254" i="40"/>
  <c r="AT254" i="40" s="1"/>
  <c r="A254" i="40" s="1"/>
  <c r="C258" i="40"/>
  <c r="AQ270" i="40"/>
  <c r="AT270" i="40" s="1"/>
  <c r="A270" i="40" s="1"/>
  <c r="C274" i="40"/>
  <c r="B281" i="40"/>
  <c r="AQ286" i="40"/>
  <c r="AT286" i="40" s="1"/>
  <c r="A286" i="40" s="1"/>
  <c r="AQ245" i="40"/>
  <c r="AT245" i="40" s="1"/>
  <c r="A245" i="40" s="1"/>
  <c r="AQ249" i="40"/>
  <c r="AT249" i="40" s="1"/>
  <c r="A249" i="40" s="1"/>
  <c r="AQ253" i="40"/>
  <c r="AT253" i="40" s="1"/>
  <c r="A253" i="40" s="1"/>
  <c r="AQ257" i="40"/>
  <c r="AT257" i="40" s="1"/>
  <c r="A257" i="40" s="1"/>
  <c r="AQ273" i="40"/>
  <c r="AT273" i="40" s="1"/>
  <c r="A273" i="40" s="1"/>
  <c r="C290" i="40"/>
  <c r="AQ292" i="40"/>
  <c r="AT292" i="40" s="1"/>
  <c r="A292" i="40" s="1"/>
  <c r="C298" i="40"/>
  <c r="AQ300" i="40"/>
  <c r="AT300" i="40" s="1"/>
  <c r="A300" i="40" s="1"/>
  <c r="B264" i="40"/>
  <c r="B284" i="40"/>
  <c r="AQ284" i="40"/>
  <c r="AT284" i="40" s="1"/>
  <c r="A284" i="40" s="1"/>
  <c r="AQ243" i="40"/>
  <c r="AT243" i="40" s="1"/>
  <c r="A243" i="40" s="1"/>
  <c r="B248" i="40"/>
  <c r="B272" i="40"/>
  <c r="C279" i="40"/>
  <c r="B328" i="40"/>
  <c r="B353" i="40"/>
  <c r="AQ364" i="40"/>
  <c r="AT364" i="40" s="1"/>
  <c r="A364" i="40" s="1"/>
  <c r="C295" i="40"/>
  <c r="C303" i="40"/>
  <c r="B314" i="40"/>
  <c r="B318" i="40"/>
  <c r="B326" i="40"/>
  <c r="C312" i="40"/>
  <c r="B312" i="40"/>
  <c r="AQ347" i="40"/>
  <c r="AT347" i="40" s="1"/>
  <c r="A347" i="40" s="1"/>
  <c r="AQ293" i="40"/>
  <c r="AT293" i="40" s="1"/>
  <c r="A293" i="40" s="1"/>
  <c r="C355" i="40"/>
  <c r="C380" i="40"/>
  <c r="B380" i="40"/>
  <c r="C384" i="40"/>
  <c r="B384" i="40"/>
  <c r="C388" i="40"/>
  <c r="B388" i="40"/>
  <c r="C393" i="40"/>
  <c r="B393" i="40"/>
  <c r="C397" i="40"/>
  <c r="B397" i="40"/>
  <c r="C401" i="40"/>
  <c r="B401" i="40"/>
  <c r="C405" i="40"/>
  <c r="B405" i="40"/>
  <c r="C409" i="40"/>
  <c r="B409" i="40"/>
  <c r="C413" i="40"/>
  <c r="B413" i="40"/>
  <c r="C417" i="40"/>
  <c r="B417" i="40"/>
  <c r="C421" i="40"/>
  <c r="B421" i="40"/>
  <c r="C425" i="40"/>
  <c r="B425" i="40"/>
  <c r="C429" i="40"/>
  <c r="B429" i="40"/>
  <c r="C433" i="40"/>
  <c r="B433" i="40"/>
  <c r="C439" i="40"/>
  <c r="B439" i="40"/>
  <c r="C443" i="40"/>
  <c r="B443" i="40"/>
  <c r="C447" i="40"/>
  <c r="B447" i="40"/>
  <c r="C451" i="40"/>
  <c r="B451" i="40"/>
  <c r="C455" i="40"/>
  <c r="B455" i="40"/>
  <c r="C459" i="40"/>
  <c r="B459" i="40"/>
  <c r="C463" i="40"/>
  <c r="B463" i="40"/>
  <c r="C468" i="40"/>
  <c r="B468" i="40"/>
  <c r="AQ310" i="40"/>
  <c r="AT310" i="40" s="1"/>
  <c r="A310" i="40" s="1"/>
  <c r="B329" i="40"/>
  <c r="C354" i="40"/>
  <c r="C362" i="40"/>
  <c r="AQ369" i="40"/>
  <c r="AT369" i="40" s="1"/>
  <c r="A369" i="40" s="1"/>
  <c r="AQ468" i="40"/>
  <c r="AT468" i="40" s="1"/>
  <c r="A468" i="40" s="1"/>
  <c r="AT18" i="40"/>
  <c r="A18" i="40" s="1"/>
  <c r="B37" i="40"/>
  <c r="C37" i="40"/>
  <c r="AQ6" i="40"/>
  <c r="AT6" i="40" s="1"/>
  <c r="A6" i="40" s="1"/>
  <c r="AQ7" i="40"/>
  <c r="AT7" i="40" s="1"/>
  <c r="A7" i="40" s="1"/>
  <c r="AQ8" i="40"/>
  <c r="AT8" i="40" s="1"/>
  <c r="A8" i="40" s="1"/>
  <c r="AQ9" i="40"/>
  <c r="AT9" i="40" s="1"/>
  <c r="A9" i="40" s="1"/>
  <c r="AQ10" i="40"/>
  <c r="AT10" i="40" s="1"/>
  <c r="A10" i="40" s="1"/>
  <c r="AQ11" i="40"/>
  <c r="AT11" i="40" s="1"/>
  <c r="A11" i="40" s="1"/>
  <c r="AQ12" i="40"/>
  <c r="AT12" i="40" s="1"/>
  <c r="A12" i="40" s="1"/>
  <c r="AQ13" i="40"/>
  <c r="AT13" i="40" s="1"/>
  <c r="A13" i="40" s="1"/>
  <c r="AQ14" i="40"/>
  <c r="AT14" i="40" s="1"/>
  <c r="A14" i="40" s="1"/>
  <c r="AQ15" i="40"/>
  <c r="AT15" i="40" s="1"/>
  <c r="A15" i="40" s="1"/>
  <c r="AQ16" i="40"/>
  <c r="AT16" i="40" s="1"/>
  <c r="A16" i="40" s="1"/>
  <c r="AQ17" i="40"/>
  <c r="AT17" i="40" s="1"/>
  <c r="A17" i="40" s="1"/>
  <c r="AQ20" i="40"/>
  <c r="AT20" i="40" s="1"/>
  <c r="A20" i="40" s="1"/>
  <c r="B33" i="40"/>
  <c r="C24" i="40"/>
  <c r="AQ28" i="40"/>
  <c r="AT28" i="40" s="1"/>
  <c r="A28" i="40" s="1"/>
  <c r="C39" i="40"/>
  <c r="B39" i="40"/>
  <c r="C47" i="40"/>
  <c r="B47" i="40"/>
  <c r="AQ52" i="40"/>
  <c r="AT52" i="40" s="1"/>
  <c r="A52" i="40" s="1"/>
  <c r="AQ53" i="40"/>
  <c r="AT53" i="40" s="1"/>
  <c r="A53" i="40" s="1"/>
  <c r="AQ54" i="40"/>
  <c r="AT54" i="40" s="1"/>
  <c r="A54" i="40" s="1"/>
  <c r="AQ55" i="40"/>
  <c r="AT55" i="40" s="1"/>
  <c r="A55" i="40" s="1"/>
  <c r="AQ56" i="40"/>
  <c r="AT56" i="40" s="1"/>
  <c r="A56" i="40" s="1"/>
  <c r="AQ57" i="40"/>
  <c r="AT57" i="40" s="1"/>
  <c r="A57" i="40" s="1"/>
  <c r="AQ58" i="40"/>
  <c r="AT58" i="40" s="1"/>
  <c r="A58" i="40" s="1"/>
  <c r="AQ59" i="40"/>
  <c r="AT59" i="40" s="1"/>
  <c r="A59" i="40" s="1"/>
  <c r="AQ60" i="40"/>
  <c r="AT60" i="40" s="1"/>
  <c r="A60" i="40" s="1"/>
  <c r="AQ61" i="40"/>
  <c r="AT61" i="40" s="1"/>
  <c r="A61" i="40" s="1"/>
  <c r="AQ62" i="40"/>
  <c r="AT62" i="40" s="1"/>
  <c r="A62" i="40" s="1"/>
  <c r="AQ63" i="40"/>
  <c r="AT63" i="40" s="1"/>
  <c r="A63" i="40" s="1"/>
  <c r="AQ64" i="40"/>
  <c r="AT64" i="40" s="1"/>
  <c r="A64" i="40" s="1"/>
  <c r="AQ65" i="40"/>
  <c r="AT65" i="40" s="1"/>
  <c r="A65" i="40" s="1"/>
  <c r="AQ66" i="40"/>
  <c r="AT66" i="40" s="1"/>
  <c r="A66" i="40" s="1"/>
  <c r="AQ31" i="40"/>
  <c r="AT31" i="40" s="1"/>
  <c r="A31" i="40" s="1"/>
  <c r="C38" i="40"/>
  <c r="B38" i="40"/>
  <c r="C46" i="40"/>
  <c r="B46" i="40"/>
  <c r="AQ79" i="40"/>
  <c r="AT79" i="40" s="1"/>
  <c r="A79" i="40" s="1"/>
  <c r="C83" i="40"/>
  <c r="AQ95" i="40"/>
  <c r="AT95" i="40" s="1"/>
  <c r="A95" i="40" s="1"/>
  <c r="C99" i="40"/>
  <c r="B40" i="40"/>
  <c r="C40" i="40"/>
  <c r="AQ76" i="40"/>
  <c r="AT76" i="40" s="1"/>
  <c r="A76" i="40" s="1"/>
  <c r="C88" i="40"/>
  <c r="AQ92" i="40"/>
  <c r="AT92" i="40" s="1"/>
  <c r="A92" i="40" s="1"/>
  <c r="C89" i="40"/>
  <c r="AQ102" i="40"/>
  <c r="AT102" i="40" s="1"/>
  <c r="A102" i="40" s="1"/>
  <c r="C114" i="40"/>
  <c r="AQ118" i="40"/>
  <c r="AT118" i="40" s="1"/>
  <c r="A118" i="40" s="1"/>
  <c r="AQ81" i="40"/>
  <c r="AT81" i="40" s="1"/>
  <c r="A81" i="40" s="1"/>
  <c r="AQ104" i="40"/>
  <c r="AT104" i="40" s="1"/>
  <c r="A104" i="40" s="1"/>
  <c r="AQ112" i="40"/>
  <c r="AT112" i="40" s="1"/>
  <c r="A112" i="40" s="1"/>
  <c r="AQ120" i="40"/>
  <c r="AT120" i="40" s="1"/>
  <c r="A120" i="40" s="1"/>
  <c r="AQ82" i="40"/>
  <c r="AT82" i="40" s="1"/>
  <c r="A82" i="40" s="1"/>
  <c r="AQ103" i="40"/>
  <c r="AT103" i="40" s="1"/>
  <c r="A103" i="40" s="1"/>
  <c r="AQ119" i="40"/>
  <c r="AT119" i="40" s="1"/>
  <c r="A119" i="40" s="1"/>
  <c r="AQ188" i="40"/>
  <c r="AT188" i="40" s="1"/>
  <c r="A188" i="40" s="1"/>
  <c r="C192" i="40"/>
  <c r="AQ204" i="40"/>
  <c r="AT204" i="40" s="1"/>
  <c r="A204" i="40" s="1"/>
  <c r="C208" i="40"/>
  <c r="B45" i="40"/>
  <c r="C45" i="40"/>
  <c r="AQ90" i="40"/>
  <c r="AT90" i="40" s="1"/>
  <c r="A90" i="40" s="1"/>
  <c r="AQ98" i="40"/>
  <c r="AT98" i="40" s="1"/>
  <c r="A98" i="40" s="1"/>
  <c r="AQ113" i="40"/>
  <c r="AT113" i="40" s="1"/>
  <c r="A113" i="40" s="1"/>
  <c r="C181" i="40"/>
  <c r="AQ185" i="40"/>
  <c r="AT185" i="40" s="1"/>
  <c r="A185" i="40" s="1"/>
  <c r="C197" i="40"/>
  <c r="AQ201" i="40"/>
  <c r="AT201" i="40" s="1"/>
  <c r="A201" i="40" s="1"/>
  <c r="AQ198" i="40"/>
  <c r="AT198" i="40" s="1"/>
  <c r="A198" i="40" s="1"/>
  <c r="C176" i="40"/>
  <c r="AQ183" i="40"/>
  <c r="AT183" i="40" s="1"/>
  <c r="A183" i="40" s="1"/>
  <c r="C202" i="40"/>
  <c r="C211" i="40"/>
  <c r="AQ215" i="40"/>
  <c r="AT215" i="40" s="1"/>
  <c r="A215" i="40" s="1"/>
  <c r="AQ187" i="40"/>
  <c r="AT187" i="40" s="1"/>
  <c r="A187" i="40" s="1"/>
  <c r="AQ203" i="40"/>
  <c r="AT203" i="40" s="1"/>
  <c r="A203" i="40" s="1"/>
  <c r="C214" i="40"/>
  <c r="AQ218" i="40"/>
  <c r="AT218" i="40" s="1"/>
  <c r="A218" i="40" s="1"/>
  <c r="C164" i="40"/>
  <c r="C194" i="40"/>
  <c r="C224" i="40"/>
  <c r="AQ228" i="40"/>
  <c r="AT228" i="40" s="1"/>
  <c r="A228" i="40" s="1"/>
  <c r="AQ236" i="40"/>
  <c r="AT236" i="40" s="1"/>
  <c r="A236" i="40" s="1"/>
  <c r="C163" i="40"/>
  <c r="C160" i="40"/>
  <c r="AQ207" i="40"/>
  <c r="AT207" i="40" s="1"/>
  <c r="A207" i="40" s="1"/>
  <c r="C213" i="40"/>
  <c r="C230" i="40"/>
  <c r="C238" i="40"/>
  <c r="AQ222" i="40"/>
  <c r="AT222" i="40" s="1"/>
  <c r="A222" i="40" s="1"/>
  <c r="AQ237" i="40"/>
  <c r="AT237" i="40" s="1"/>
  <c r="A237" i="40" s="1"/>
  <c r="AQ223" i="40"/>
  <c r="AT223" i="40" s="1"/>
  <c r="A223" i="40" s="1"/>
  <c r="AQ235" i="40"/>
  <c r="AT235" i="40" s="1"/>
  <c r="A235" i="40" s="1"/>
  <c r="AQ250" i="40"/>
  <c r="AT250" i="40" s="1"/>
  <c r="A250" i="40" s="1"/>
  <c r="C254" i="40"/>
  <c r="AQ266" i="40"/>
  <c r="AT266" i="40" s="1"/>
  <c r="A266" i="40" s="1"/>
  <c r="C270" i="40"/>
  <c r="AQ282" i="40"/>
  <c r="AT282" i="40" s="1"/>
  <c r="A282" i="40" s="1"/>
  <c r="C286" i="40"/>
  <c r="AQ288" i="40"/>
  <c r="AT288" i="40" s="1"/>
  <c r="A288" i="40" s="1"/>
  <c r="C257" i="40"/>
  <c r="AQ261" i="40"/>
  <c r="AT261" i="40" s="1"/>
  <c r="A261" i="40" s="1"/>
  <c r="C273" i="40"/>
  <c r="AQ277" i="40"/>
  <c r="AT277" i="40" s="1"/>
  <c r="A277" i="40" s="1"/>
  <c r="AQ281" i="40"/>
  <c r="AT281" i="40" s="1"/>
  <c r="A281" i="40" s="1"/>
  <c r="AQ285" i="40"/>
  <c r="AT285" i="40" s="1"/>
  <c r="A285" i="40" s="1"/>
  <c r="C292" i="40"/>
  <c r="AQ294" i="40"/>
  <c r="AT294" i="40" s="1"/>
  <c r="A294" i="40" s="1"/>
  <c r="C300" i="40"/>
  <c r="AQ302" i="40"/>
  <c r="AT302" i="40" s="1"/>
  <c r="A302" i="40" s="1"/>
  <c r="AQ306" i="40"/>
  <c r="AT306" i="40" s="1"/>
  <c r="A306" i="40" s="1"/>
  <c r="AQ264" i="40"/>
  <c r="AT264" i="40" s="1"/>
  <c r="A264" i="40" s="1"/>
  <c r="AQ248" i="40"/>
  <c r="AT248" i="40" s="1"/>
  <c r="A248" i="40" s="1"/>
  <c r="AQ272" i="40"/>
  <c r="AT272" i="40" s="1"/>
  <c r="A272" i="40" s="1"/>
  <c r="AQ352" i="40"/>
  <c r="AT352" i="40" s="1"/>
  <c r="A352" i="40" s="1"/>
  <c r="AQ291" i="40"/>
  <c r="AT291" i="40" s="1"/>
  <c r="A291" i="40" s="1"/>
  <c r="AQ299" i="40"/>
  <c r="AT299" i="40" s="1"/>
  <c r="A299" i="40" s="1"/>
  <c r="AQ351" i="40"/>
  <c r="AT351" i="40" s="1"/>
  <c r="A351" i="40" s="1"/>
  <c r="AQ276" i="40"/>
  <c r="AT276" i="40" s="1"/>
  <c r="A276" i="40" s="1"/>
  <c r="C293" i="40"/>
  <c r="AQ363" i="40"/>
  <c r="AT363" i="40" s="1"/>
  <c r="A363" i="40" s="1"/>
  <c r="C381" i="40"/>
  <c r="B381" i="40"/>
  <c r="C385" i="40"/>
  <c r="B385" i="40"/>
  <c r="C390" i="40"/>
  <c r="B390" i="40"/>
  <c r="C394" i="40"/>
  <c r="B394" i="40"/>
  <c r="C398" i="40"/>
  <c r="B398" i="40"/>
  <c r="C402" i="40"/>
  <c r="B402" i="40"/>
  <c r="C406" i="40"/>
  <c r="B406" i="40"/>
  <c r="C410" i="40"/>
  <c r="B410" i="40"/>
  <c r="C414" i="40"/>
  <c r="B414" i="40"/>
  <c r="C418" i="40"/>
  <c r="B418" i="40"/>
  <c r="C422" i="40"/>
  <c r="B422" i="40"/>
  <c r="C426" i="40"/>
  <c r="B426" i="40"/>
  <c r="C430" i="40"/>
  <c r="B430" i="40"/>
  <c r="C434" i="40"/>
  <c r="B434" i="40"/>
  <c r="C440" i="40"/>
  <c r="B440" i="40"/>
  <c r="C444" i="40"/>
  <c r="B444" i="40"/>
  <c r="C448" i="40"/>
  <c r="B448" i="40"/>
  <c r="C452" i="40"/>
  <c r="B452" i="40"/>
  <c r="C456" i="40"/>
  <c r="B456" i="40"/>
  <c r="C460" i="40"/>
  <c r="B460" i="40"/>
  <c r="C465" i="40"/>
  <c r="B465" i="40"/>
  <c r="AQ297" i="40"/>
  <c r="AT297" i="40" s="1"/>
  <c r="A297" i="40" s="1"/>
  <c r="AQ354" i="40"/>
  <c r="AT354" i="40" s="1"/>
  <c r="A354" i="40" s="1"/>
  <c r="AQ362" i="40"/>
  <c r="AT362" i="40" s="1"/>
  <c r="A362" i="40" s="1"/>
  <c r="AQ467" i="40"/>
  <c r="AT467" i="40" s="1"/>
  <c r="A467" i="40" s="1"/>
  <c r="AQ368" i="40"/>
  <c r="AT368" i="40" s="1"/>
  <c r="A368" i="40" s="1"/>
  <c r="C470" i="40"/>
  <c r="C19" i="40"/>
  <c r="C35" i="40"/>
  <c r="B35" i="40"/>
  <c r="C42" i="40"/>
  <c r="B42" i="40"/>
  <c r="AQ84" i="40"/>
  <c r="AT84" i="40" s="1"/>
  <c r="A84" i="40" s="1"/>
  <c r="C96" i="40"/>
  <c r="C20" i="40"/>
  <c r="AQ19" i="40"/>
  <c r="AT19" i="40" s="1"/>
  <c r="A19" i="40" s="1"/>
  <c r="C51" i="40"/>
  <c r="B51" i="40"/>
  <c r="C52" i="40"/>
  <c r="B52" i="40"/>
  <c r="C53" i="40"/>
  <c r="B53" i="40"/>
  <c r="C54" i="40"/>
  <c r="B54" i="40"/>
  <c r="C55" i="40"/>
  <c r="B55" i="40"/>
  <c r="C56" i="40"/>
  <c r="B56" i="40"/>
  <c r="C57" i="40"/>
  <c r="B57" i="40"/>
  <c r="C58" i="40"/>
  <c r="B58" i="40"/>
  <c r="C59" i="40"/>
  <c r="B59" i="40"/>
  <c r="C60" i="40"/>
  <c r="B60" i="40"/>
  <c r="C61" i="40"/>
  <c r="B61" i="40"/>
  <c r="C62" i="40"/>
  <c r="B62" i="40"/>
  <c r="C63" i="40"/>
  <c r="B63" i="40"/>
  <c r="B64" i="40"/>
  <c r="C64" i="40"/>
  <c r="C65" i="40"/>
  <c r="B65" i="40"/>
  <c r="C79" i="40"/>
  <c r="AQ91" i="40"/>
  <c r="AT91" i="40" s="1"/>
  <c r="A91" i="40" s="1"/>
  <c r="C95" i="40"/>
  <c r="B36" i="40"/>
  <c r="C36" i="40"/>
  <c r="B41" i="40"/>
  <c r="C41" i="40"/>
  <c r="C68" i="40"/>
  <c r="C72" i="40"/>
  <c r="C76" i="40"/>
  <c r="AQ80" i="40"/>
  <c r="AT80" i="40" s="1"/>
  <c r="A80" i="40" s="1"/>
  <c r="C92" i="40"/>
  <c r="AQ96" i="40"/>
  <c r="AT96" i="40" s="1"/>
  <c r="A96" i="40" s="1"/>
  <c r="AQ32" i="40"/>
  <c r="AT32" i="40" s="1"/>
  <c r="A32" i="40" s="1"/>
  <c r="C102" i="40"/>
  <c r="AQ106" i="40"/>
  <c r="AT106" i="40" s="1"/>
  <c r="A106" i="40" s="1"/>
  <c r="C118" i="40"/>
  <c r="AQ122" i="40"/>
  <c r="AT122" i="40" s="1"/>
  <c r="A122" i="40" s="1"/>
  <c r="C81" i="40"/>
  <c r="AQ94" i="40"/>
  <c r="AT94" i="40" s="1"/>
  <c r="A94" i="40" s="1"/>
  <c r="AQ97" i="40"/>
  <c r="AT97" i="40" s="1"/>
  <c r="A97" i="40" s="1"/>
  <c r="C104" i="40"/>
  <c r="C112" i="40"/>
  <c r="C120" i="40"/>
  <c r="AQ85" i="40"/>
  <c r="AT85" i="40" s="1"/>
  <c r="A85" i="40" s="1"/>
  <c r="AQ107" i="40"/>
  <c r="AT107" i="40" s="1"/>
  <c r="A107" i="40" s="1"/>
  <c r="AQ123" i="40"/>
  <c r="AT123" i="40" s="1"/>
  <c r="A123" i="40" s="1"/>
  <c r="C130" i="40"/>
  <c r="C138" i="40"/>
  <c r="C146" i="40"/>
  <c r="C154" i="40"/>
  <c r="C162" i="40"/>
  <c r="C170" i="40"/>
  <c r="AQ184" i="40"/>
  <c r="AT184" i="40" s="1"/>
  <c r="A184" i="40" s="1"/>
  <c r="C188" i="40"/>
  <c r="AQ200" i="40"/>
  <c r="AT200" i="40" s="1"/>
  <c r="A200" i="40" s="1"/>
  <c r="C204" i="40"/>
  <c r="C15" i="40"/>
  <c r="C127" i="40"/>
  <c r="C135" i="40"/>
  <c r="C143" i="40"/>
  <c r="C151" i="40"/>
  <c r="C129" i="40"/>
  <c r="C137" i="40"/>
  <c r="C145" i="40"/>
  <c r="C153" i="40"/>
  <c r="C161" i="40"/>
  <c r="C169" i="40"/>
  <c r="C175" i="40"/>
  <c r="C185" i="40"/>
  <c r="AQ189" i="40"/>
  <c r="AT189" i="40" s="1"/>
  <c r="A189" i="40" s="1"/>
  <c r="C201" i="40"/>
  <c r="AQ205" i="40"/>
  <c r="AT205" i="40" s="1"/>
  <c r="A205" i="40" s="1"/>
  <c r="AQ179" i="40"/>
  <c r="AT179" i="40" s="1"/>
  <c r="A179" i="40" s="1"/>
  <c r="C198" i="40"/>
  <c r="C128" i="40"/>
  <c r="C144" i="40"/>
  <c r="AQ186" i="40"/>
  <c r="AT186" i="40" s="1"/>
  <c r="A186" i="40" s="1"/>
  <c r="C215" i="40"/>
  <c r="AQ219" i="40"/>
  <c r="AT219" i="40" s="1"/>
  <c r="A219" i="40" s="1"/>
  <c r="AQ190" i="40"/>
  <c r="AT190" i="40" s="1"/>
  <c r="A190" i="40" s="1"/>
  <c r="AQ206" i="40"/>
  <c r="AT206" i="40" s="1"/>
  <c r="A206" i="40" s="1"/>
  <c r="C132" i="40"/>
  <c r="C148" i="40"/>
  <c r="C172" i="40"/>
  <c r="AQ191" i="40"/>
  <c r="AT191" i="40" s="1"/>
  <c r="A191" i="40" s="1"/>
  <c r="C228" i="40"/>
  <c r="AQ232" i="40"/>
  <c r="AT232" i="40" s="1"/>
  <c r="A232" i="40" s="1"/>
  <c r="C236" i="40"/>
  <c r="C171" i="40"/>
  <c r="C168" i="40"/>
  <c r="AQ226" i="40"/>
  <c r="AT226" i="40" s="1"/>
  <c r="A226" i="40" s="1"/>
  <c r="AQ234" i="40"/>
  <c r="AT234" i="40" s="1"/>
  <c r="A234" i="40" s="1"/>
  <c r="C159" i="40"/>
  <c r="AQ221" i="40"/>
  <c r="AT221" i="40" s="1"/>
  <c r="A221" i="40" s="1"/>
  <c r="AQ225" i="40"/>
  <c r="AT225" i="40" s="1"/>
  <c r="A225" i="40" s="1"/>
  <c r="AQ247" i="40"/>
  <c r="AT247" i="40" s="1"/>
  <c r="A247" i="40" s="1"/>
  <c r="AQ251" i="40"/>
  <c r="AT251" i="40" s="1"/>
  <c r="A251" i="40" s="1"/>
  <c r="AQ212" i="40"/>
  <c r="AT212" i="40" s="1"/>
  <c r="A212" i="40" s="1"/>
  <c r="AQ246" i="40"/>
  <c r="AT246" i="40" s="1"/>
  <c r="A246" i="40" s="1"/>
  <c r="AQ262" i="40"/>
  <c r="AT262" i="40" s="1"/>
  <c r="A262" i="40" s="1"/>
  <c r="C266" i="40"/>
  <c r="AQ278" i="40"/>
  <c r="AT278" i="40" s="1"/>
  <c r="A278" i="40" s="1"/>
  <c r="C282" i="40"/>
  <c r="C288" i="40"/>
  <c r="AQ265" i="40"/>
  <c r="AT265" i="40" s="1"/>
  <c r="A265" i="40" s="1"/>
  <c r="AQ239" i="40"/>
  <c r="AT239" i="40" s="1"/>
  <c r="A239" i="40" s="1"/>
  <c r="C294" i="40"/>
  <c r="AQ296" i="40"/>
  <c r="AT296" i="40" s="1"/>
  <c r="A296" i="40" s="1"/>
  <c r="C302" i="40"/>
  <c r="AQ304" i="40"/>
  <c r="AT304" i="40" s="1"/>
  <c r="A304" i="40" s="1"/>
  <c r="AQ244" i="40"/>
  <c r="AT244" i="40" s="1"/>
  <c r="A244" i="40" s="1"/>
  <c r="AQ287" i="40"/>
  <c r="AT287" i="40" s="1"/>
  <c r="A287" i="40" s="1"/>
  <c r="AQ241" i="40"/>
  <c r="AT241" i="40" s="1"/>
  <c r="A241" i="40" s="1"/>
  <c r="AQ256" i="40"/>
  <c r="AT256" i="40" s="1"/>
  <c r="A256" i="40" s="1"/>
  <c r="AQ308" i="40"/>
  <c r="AT308" i="40" s="1"/>
  <c r="A308" i="40" s="1"/>
  <c r="B345" i="40"/>
  <c r="AQ348" i="40"/>
  <c r="AT348" i="40" s="1"/>
  <c r="A348" i="40" s="1"/>
  <c r="AQ356" i="40"/>
  <c r="AT356" i="40" s="1"/>
  <c r="A356" i="40" s="1"/>
  <c r="B361" i="40"/>
  <c r="AQ280" i="40"/>
  <c r="AT280" i="40" s="1"/>
  <c r="A280" i="40" s="1"/>
  <c r="C291" i="40"/>
  <c r="C299" i="40"/>
  <c r="AQ350" i="40"/>
  <c r="AT350" i="40" s="1"/>
  <c r="A350" i="40" s="1"/>
  <c r="AQ359" i="40"/>
  <c r="AT359" i="40" s="1"/>
  <c r="A359" i="40" s="1"/>
  <c r="C378" i="40"/>
  <c r="B378" i="40"/>
  <c r="C382" i="40"/>
  <c r="B382" i="40"/>
  <c r="C386" i="40"/>
  <c r="B386" i="40"/>
  <c r="C391" i="40"/>
  <c r="B391" i="40"/>
  <c r="C395" i="40"/>
  <c r="B395" i="40"/>
  <c r="C399" i="40"/>
  <c r="B399" i="40"/>
  <c r="C403" i="40"/>
  <c r="B403" i="40"/>
  <c r="C407" i="40"/>
  <c r="B407" i="40"/>
  <c r="C411" i="40"/>
  <c r="B411" i="40"/>
  <c r="C415" i="40"/>
  <c r="B415" i="40"/>
  <c r="C419" i="40"/>
  <c r="B419" i="40"/>
  <c r="C423" i="40"/>
  <c r="B423" i="40"/>
  <c r="C427" i="40"/>
  <c r="B427" i="40"/>
  <c r="C431" i="40"/>
  <c r="B431" i="40"/>
  <c r="C436" i="40"/>
  <c r="B436" i="40"/>
  <c r="C441" i="40"/>
  <c r="B441" i="40"/>
  <c r="C445" i="40"/>
  <c r="B445" i="40"/>
  <c r="C449" i="40"/>
  <c r="B449" i="40"/>
  <c r="C453" i="40"/>
  <c r="B453" i="40"/>
  <c r="C457" i="40"/>
  <c r="B457" i="40"/>
  <c r="C461" i="40"/>
  <c r="B461" i="40"/>
  <c r="C466" i="40"/>
  <c r="B466" i="40"/>
  <c r="AQ469" i="40"/>
  <c r="AT469" i="40" s="1"/>
  <c r="A469" i="40" s="1"/>
  <c r="AQ470" i="40"/>
  <c r="AT470" i="40" s="1"/>
  <c r="A470" i="40" s="1"/>
  <c r="AQ471" i="40"/>
  <c r="AT471" i="40" s="1"/>
  <c r="A471" i="40" s="1"/>
  <c r="AQ472" i="40"/>
  <c r="AT472" i="40" s="1"/>
  <c r="A472" i="40" s="1"/>
  <c r="AQ473" i="40"/>
  <c r="AT473" i="40" s="1"/>
  <c r="A473" i="40" s="1"/>
  <c r="AQ474" i="40"/>
  <c r="AT474" i="40" s="1"/>
  <c r="A474" i="40" s="1"/>
  <c r="AQ475" i="40"/>
  <c r="AT475" i="40" s="1"/>
  <c r="A475" i="40" s="1"/>
  <c r="AQ476" i="40"/>
  <c r="AT476" i="40" s="1"/>
  <c r="A476" i="40" s="1"/>
  <c r="AQ477" i="40"/>
  <c r="AT477" i="40" s="1"/>
  <c r="A477" i="40" s="1"/>
  <c r="AQ478" i="40"/>
  <c r="AT478" i="40" s="1"/>
  <c r="A478" i="40" s="1"/>
  <c r="AQ479" i="40"/>
  <c r="AT479" i="40" s="1"/>
  <c r="A479" i="40" s="1"/>
  <c r="AQ480" i="40"/>
  <c r="AT480" i="40" s="1"/>
  <c r="A480" i="40" s="1"/>
  <c r="AQ481" i="40"/>
  <c r="AT481" i="40" s="1"/>
  <c r="A481" i="40" s="1"/>
  <c r="AQ482" i="40"/>
  <c r="AT482" i="40" s="1"/>
  <c r="A482" i="40" s="1"/>
  <c r="AQ483" i="40"/>
  <c r="AT483" i="40" s="1"/>
  <c r="A483" i="40" s="1"/>
  <c r="AQ484" i="40"/>
  <c r="AT484" i="40" s="1"/>
  <c r="A484" i="40" s="1"/>
  <c r="AQ485" i="40"/>
  <c r="AT485" i="40" s="1"/>
  <c r="A485" i="40" s="1"/>
  <c r="AQ486" i="40"/>
  <c r="AT486" i="40" s="1"/>
  <c r="A486" i="40" s="1"/>
  <c r="AQ487" i="40"/>
  <c r="AT487" i="40" s="1"/>
  <c r="A487" i="40" s="1"/>
  <c r="AQ488" i="40"/>
  <c r="AT488" i="40" s="1"/>
  <c r="A488" i="40" s="1"/>
  <c r="AQ489" i="40"/>
  <c r="AT489" i="40" s="1"/>
  <c r="A489" i="40" s="1"/>
  <c r="AQ490" i="40"/>
  <c r="AT490" i="40" s="1"/>
  <c r="A490" i="40" s="1"/>
  <c r="AQ491" i="40"/>
  <c r="AT491" i="40" s="1"/>
  <c r="A491" i="40" s="1"/>
  <c r="AQ492" i="40"/>
  <c r="AT492" i="40" s="1"/>
  <c r="A492" i="40" s="1"/>
  <c r="AQ493" i="40"/>
  <c r="AT493" i="40" s="1"/>
  <c r="A493" i="40" s="1"/>
  <c r="AQ494" i="40"/>
  <c r="AT494" i="40" s="1"/>
  <c r="A494" i="40" s="1"/>
  <c r="AQ495" i="40"/>
  <c r="AT495" i="40" s="1"/>
  <c r="A495" i="40" s="1"/>
  <c r="AQ496" i="40"/>
  <c r="AT496" i="40" s="1"/>
  <c r="A496" i="40" s="1"/>
  <c r="AQ497" i="40"/>
  <c r="AT497" i="40" s="1"/>
  <c r="A497" i="40" s="1"/>
  <c r="AQ498" i="40"/>
  <c r="AT498" i="40" s="1"/>
  <c r="A498" i="40" s="1"/>
  <c r="AQ499" i="40"/>
  <c r="AT499" i="40" s="1"/>
  <c r="A499" i="40" s="1"/>
  <c r="AQ500" i="40"/>
  <c r="AT500" i="40" s="1"/>
  <c r="A500" i="40" s="1"/>
  <c r="AQ501" i="40"/>
  <c r="AT501" i="40" s="1"/>
  <c r="A501" i="40" s="1"/>
  <c r="AQ502" i="40"/>
  <c r="AT502" i="40" s="1"/>
  <c r="A502" i="40" s="1"/>
  <c r="AQ503" i="40"/>
  <c r="AT503" i="40" s="1"/>
  <c r="A503" i="40" s="1"/>
  <c r="AQ504" i="40"/>
  <c r="AT504" i="40" s="1"/>
  <c r="A504" i="40" s="1"/>
  <c r="C297" i="40"/>
  <c r="AT311" i="40"/>
  <c r="A311" i="40" s="1"/>
  <c r="AQ372" i="40"/>
  <c r="AT372" i="40" s="1"/>
  <c r="A372" i="40" s="1"/>
  <c r="AQ373" i="40"/>
  <c r="AT373" i="40" s="1"/>
  <c r="A373" i="40" s="1"/>
  <c r="AQ374" i="40"/>
  <c r="AT374" i="40" s="1"/>
  <c r="A374" i="40" s="1"/>
  <c r="AQ375" i="40"/>
  <c r="AT375" i="40" s="1"/>
  <c r="A375" i="40" s="1"/>
  <c r="AQ376" i="40"/>
  <c r="AT376" i="40" s="1"/>
  <c r="A376" i="40" s="1"/>
  <c r="AQ377" i="40"/>
  <c r="AT377" i="40" s="1"/>
  <c r="A377" i="40" s="1"/>
  <c r="AQ301" i="40"/>
  <c r="AT301" i="40" s="1"/>
  <c r="A301" i="40" s="1"/>
  <c r="AQ466" i="40"/>
  <c r="AT466" i="40" s="1"/>
  <c r="A466" i="40" s="1"/>
  <c r="AQ305" i="40"/>
  <c r="AT305" i="40" s="1"/>
  <c r="A305" i="40" s="1"/>
  <c r="AQ346" i="40"/>
  <c r="AT346" i="40" s="1"/>
  <c r="A346" i="40" s="1"/>
  <c r="S126" i="30"/>
  <c r="P126" i="30"/>
  <c r="P139" i="30" s="1"/>
  <c r="P145" i="30" s="1"/>
  <c r="Q126" i="30"/>
  <c r="Q139" i="30" s="1"/>
  <c r="Q145" i="30" s="1"/>
  <c r="R5" i="30"/>
  <c r="R126" i="30" s="1"/>
  <c r="R139" i="30" s="1"/>
  <c r="R145" i="30" s="1"/>
  <c r="R148" i="30" s="1"/>
  <c r="AL157" i="42"/>
  <c r="A157" i="42" s="1"/>
  <c r="BC461" i="38"/>
  <c r="A461" i="38" s="1"/>
  <c r="BC623" i="38"/>
  <c r="A623" i="38" s="1"/>
  <c r="BC943" i="38"/>
  <c r="A943" i="38" s="1"/>
  <c r="AL227" i="42"/>
  <c r="A227" i="42" s="1"/>
  <c r="AL211" i="42"/>
  <c r="A211" i="42" s="1"/>
  <c r="BC143" i="38"/>
  <c r="A143" i="38" s="1"/>
  <c r="AL345" i="42"/>
  <c r="A345" i="42" s="1"/>
  <c r="BC277" i="38"/>
  <c r="A277" i="38" s="1"/>
  <c r="AL11" i="42"/>
  <c r="A11" i="42" s="1"/>
  <c r="AL322" i="42"/>
  <c r="A322" i="42" s="1"/>
  <c r="AL382" i="42"/>
  <c r="A382" i="42" s="1"/>
  <c r="AL490" i="42"/>
  <c r="A490" i="42" s="1"/>
  <c r="BC559" i="38"/>
  <c r="A559" i="38" s="1"/>
  <c r="BC316" i="38"/>
  <c r="A316" i="38" s="1"/>
  <c r="BC661" i="38"/>
  <c r="A661" i="38" s="1"/>
  <c r="AL12" i="42"/>
  <c r="A12" i="42" s="1"/>
  <c r="AL158" i="42"/>
  <c r="A158" i="42" s="1"/>
  <c r="AL338" i="42"/>
  <c r="A338" i="42" s="1"/>
  <c r="AL501" i="42"/>
  <c r="A501" i="42" s="1"/>
  <c r="BC135" i="38"/>
  <c r="A135" i="38" s="1"/>
  <c r="BC324" i="38"/>
  <c r="A324" i="38" s="1"/>
  <c r="BC303" i="38"/>
  <c r="A303" i="38" s="1"/>
  <c r="BC237" i="38"/>
  <c r="A237" i="38" s="1"/>
  <c r="BC320" i="38"/>
  <c r="A320" i="38" s="1"/>
  <c r="BC371" i="38"/>
  <c r="A371" i="38" s="1"/>
  <c r="BC585" i="38"/>
  <c r="A585" i="38" s="1"/>
  <c r="BC617" i="38"/>
  <c r="A617" i="38" s="1"/>
  <c r="BC625" i="38"/>
  <c r="A625" i="38" s="1"/>
  <c r="BC697" i="38"/>
  <c r="A697" i="38" s="1"/>
  <c r="BC709" i="38"/>
  <c r="A709" i="38" s="1"/>
  <c r="BC125" i="38"/>
  <c r="A125" i="38" s="1"/>
  <c r="BC204" i="38"/>
  <c r="A204" i="38" s="1"/>
  <c r="BC340" i="38"/>
  <c r="A340" i="38" s="1"/>
  <c r="BC379" i="38"/>
  <c r="A379" i="38" s="1"/>
  <c r="BC502" i="38"/>
  <c r="A502" i="38" s="1"/>
  <c r="BC220" i="38"/>
  <c r="A220" i="38" s="1"/>
  <c r="BC297" i="38"/>
  <c r="A297" i="38" s="1"/>
  <c r="BC403" i="38"/>
  <c r="A403" i="38" s="1"/>
  <c r="BC685" i="38"/>
  <c r="A685" i="38" s="1"/>
  <c r="BC53" i="38"/>
  <c r="A53" i="38" s="1"/>
  <c r="BC81" i="38"/>
  <c r="A81" i="38" s="1"/>
  <c r="BC179" i="38"/>
  <c r="A179" i="38" s="1"/>
  <c r="BC383" i="38"/>
  <c r="A383" i="38" s="1"/>
  <c r="BC33" i="38"/>
  <c r="A33" i="38" s="1"/>
  <c r="BC487" i="38"/>
  <c r="A487" i="38" s="1"/>
  <c r="BC597" i="38"/>
  <c r="A597" i="38" s="1"/>
  <c r="BC629" i="38"/>
  <c r="A629" i="38" s="1"/>
  <c r="BC869" i="38"/>
  <c r="A869" i="38" s="1"/>
  <c r="BC65" i="38"/>
  <c r="A65" i="38" s="1"/>
  <c r="BC291" i="38"/>
  <c r="A291" i="38" s="1"/>
  <c r="BC228" i="38"/>
  <c r="A228" i="38" s="1"/>
  <c r="BC249" i="38"/>
  <c r="A249" i="38" s="1"/>
  <c r="BC411" i="38"/>
  <c r="A411" i="38" s="1"/>
  <c r="BC641" i="38"/>
  <c r="A641" i="38" s="1"/>
  <c r="BC973" i="38"/>
  <c r="A973" i="38" s="1"/>
  <c r="BC483" i="38"/>
  <c r="A483" i="38" s="1"/>
  <c r="BC809" i="38"/>
  <c r="A809" i="38" s="1"/>
  <c r="BC825" i="38"/>
  <c r="A825" i="38" s="1"/>
  <c r="BC841" i="38"/>
  <c r="A841" i="38" s="1"/>
  <c r="BC857" i="38"/>
  <c r="A857" i="38" s="1"/>
  <c r="BC873" i="38"/>
  <c r="A873" i="38" s="1"/>
  <c r="BC889" i="38"/>
  <c r="A889" i="38" s="1"/>
  <c r="BC937" i="38"/>
  <c r="A937" i="38" s="1"/>
  <c r="BC517" i="38"/>
  <c r="A517" i="38" s="1"/>
  <c r="BC805" i="38"/>
  <c r="A805" i="38" s="1"/>
  <c r="BC27" i="38"/>
  <c r="A27" i="38" s="1"/>
  <c r="BC77" i="38"/>
  <c r="A77" i="38" s="1"/>
  <c r="BC87" i="38"/>
  <c r="A87" i="38" s="1"/>
  <c r="BC95" i="38"/>
  <c r="A95" i="38" s="1"/>
  <c r="BC96" i="38"/>
  <c r="A96" i="38" s="1"/>
  <c r="BC113" i="38"/>
  <c r="A113" i="38" s="1"/>
  <c r="BC163" i="38"/>
  <c r="A163" i="38" s="1"/>
  <c r="BC224" i="38"/>
  <c r="A224" i="38" s="1"/>
  <c r="BC328" i="38"/>
  <c r="A328" i="38" s="1"/>
  <c r="BC451" i="38"/>
  <c r="A451" i="38" s="1"/>
  <c r="BC669" i="38"/>
  <c r="A669" i="38" s="1"/>
  <c r="BC718" i="38"/>
  <c r="A718" i="38" s="1"/>
  <c r="BC768" i="38"/>
  <c r="A768" i="38" s="1"/>
  <c r="BC681" i="38"/>
  <c r="A681" i="38" s="1"/>
  <c r="BC801" i="38"/>
  <c r="A801" i="38" s="1"/>
  <c r="BC817" i="38"/>
  <c r="A817" i="38" s="1"/>
  <c r="BC849" i="38"/>
  <c r="A849" i="38" s="1"/>
  <c r="BC881" i="38"/>
  <c r="A881" i="38" s="1"/>
  <c r="BC897" i="38"/>
  <c r="A897" i="38" s="1"/>
  <c r="BC705" i="38"/>
  <c r="A705" i="38" s="1"/>
  <c r="BC945" i="38"/>
  <c r="A945" i="38" s="1"/>
  <c r="BC49" i="38"/>
  <c r="A49" i="38" s="1"/>
  <c r="BC159" i="38"/>
  <c r="A159" i="38" s="1"/>
  <c r="BC235" i="38"/>
  <c r="A235" i="38" s="1"/>
  <c r="BC495" i="38"/>
  <c r="A495" i="38" s="1"/>
  <c r="BC573" i="38"/>
  <c r="A573" i="38" s="1"/>
  <c r="BC885" i="38"/>
  <c r="A885" i="38" s="1"/>
  <c r="BC332" i="38"/>
  <c r="A332" i="38" s="1"/>
  <c r="BC10" i="38"/>
  <c r="A10" i="38" s="1"/>
  <c r="BC18" i="38"/>
  <c r="A18" i="38" s="1"/>
  <c r="BC127" i="38"/>
  <c r="A127" i="38" s="1"/>
  <c r="BC134" i="38"/>
  <c r="A134" i="38" s="1"/>
  <c r="BC150" i="38"/>
  <c r="A150" i="38" s="1"/>
  <c r="BC166" i="38"/>
  <c r="A166" i="38" s="1"/>
  <c r="BC182" i="38"/>
  <c r="A182" i="38" s="1"/>
  <c r="BC279" i="38"/>
  <c r="A279" i="38" s="1"/>
  <c r="BC961" i="38"/>
  <c r="A961" i="38" s="1"/>
  <c r="BC993" i="38"/>
  <c r="A993" i="38" s="1"/>
  <c r="BC98" i="38"/>
  <c r="A98" i="38" s="1"/>
  <c r="BC39" i="38"/>
  <c r="A39" i="38" s="1"/>
  <c r="BC93" i="38"/>
  <c r="A93" i="38" s="1"/>
  <c r="BC177" i="38"/>
  <c r="A177" i="38" s="1"/>
  <c r="BC193" i="38"/>
  <c r="A193" i="38" s="1"/>
  <c r="BC189" i="38"/>
  <c r="A189" i="38" s="1"/>
  <c r="BC226" i="38"/>
  <c r="A226" i="38" s="1"/>
  <c r="BC209" i="38"/>
  <c r="A209" i="38" s="1"/>
  <c r="BC294" i="38"/>
  <c r="A294" i="38" s="1"/>
  <c r="BC298" i="38"/>
  <c r="A298" i="38" s="1"/>
  <c r="BC319" i="38"/>
  <c r="A319" i="38" s="1"/>
  <c r="BC327" i="38"/>
  <c r="A327" i="38" s="1"/>
  <c r="BC351" i="38"/>
  <c r="A351" i="38" s="1"/>
  <c r="BC359" i="38"/>
  <c r="A359" i="38" s="1"/>
  <c r="BC373" i="38"/>
  <c r="A373" i="38" s="1"/>
  <c r="BC389" i="38"/>
  <c r="A389" i="38" s="1"/>
  <c r="BC405" i="38"/>
  <c r="A405" i="38" s="1"/>
  <c r="BC421" i="38"/>
  <c r="A421" i="38" s="1"/>
  <c r="BC437" i="38"/>
  <c r="A437" i="38" s="1"/>
  <c r="BC480" i="38"/>
  <c r="A480" i="38" s="1"/>
  <c r="BC514" i="38"/>
  <c r="A514" i="38" s="1"/>
  <c r="BC518" i="38"/>
  <c r="A518" i="38" s="1"/>
  <c r="BC522" i="38"/>
  <c r="A522" i="38" s="1"/>
  <c r="BC526" i="38"/>
  <c r="A526" i="38" s="1"/>
  <c r="BC530" i="38"/>
  <c r="A530" i="38" s="1"/>
  <c r="BC534" i="38"/>
  <c r="A534" i="38" s="1"/>
  <c r="BC538" i="38"/>
  <c r="A538" i="38" s="1"/>
  <c r="BC542" i="38"/>
  <c r="A542" i="38" s="1"/>
  <c r="BC546" i="38"/>
  <c r="A546" i="38" s="1"/>
  <c r="BC550" i="38"/>
  <c r="A550" i="38" s="1"/>
  <c r="BC554" i="38"/>
  <c r="A554" i="38" s="1"/>
  <c r="BC558" i="38"/>
  <c r="A558" i="38" s="1"/>
  <c r="BC562" i="38"/>
  <c r="A562" i="38" s="1"/>
  <c r="BC566" i="38"/>
  <c r="A566" i="38" s="1"/>
  <c r="BC570" i="38"/>
  <c r="A570" i="38" s="1"/>
  <c r="BC574" i="38"/>
  <c r="A574" i="38" s="1"/>
  <c r="BC578" i="38"/>
  <c r="A578" i="38" s="1"/>
  <c r="BC582" i="38"/>
  <c r="A582" i="38" s="1"/>
  <c r="BC586" i="38"/>
  <c r="A586" i="38" s="1"/>
  <c r="BC590" i="38"/>
  <c r="A590" i="38" s="1"/>
  <c r="BC594" i="38"/>
  <c r="A594" i="38" s="1"/>
  <c r="BC598" i="38"/>
  <c r="A598" i="38" s="1"/>
  <c r="BC602" i="38"/>
  <c r="A602" i="38" s="1"/>
  <c r="BC606" i="38"/>
  <c r="A606" i="38" s="1"/>
  <c r="BC610" i="38"/>
  <c r="A610" i="38" s="1"/>
  <c r="BC614" i="38"/>
  <c r="A614" i="38" s="1"/>
  <c r="BC618" i="38"/>
  <c r="A618" i="38" s="1"/>
  <c r="BC622" i="38"/>
  <c r="A622" i="38" s="1"/>
  <c r="BC626" i="38"/>
  <c r="A626" i="38" s="1"/>
  <c r="BC630" i="38"/>
  <c r="A630" i="38" s="1"/>
  <c r="BC634" i="38"/>
  <c r="A634" i="38" s="1"/>
  <c r="BC638" i="38"/>
  <c r="A638" i="38" s="1"/>
  <c r="BC642" i="38"/>
  <c r="A642" i="38" s="1"/>
  <c r="BC478" i="38"/>
  <c r="A478" i="38" s="1"/>
  <c r="BC683" i="38"/>
  <c r="A683" i="38" s="1"/>
  <c r="BC555" i="38"/>
  <c r="A555" i="38" s="1"/>
  <c r="BC755" i="38"/>
  <c r="A755" i="38" s="1"/>
  <c r="BC766" i="38"/>
  <c r="A766" i="38" s="1"/>
  <c r="BC775" i="38"/>
  <c r="A775" i="38" s="1"/>
  <c r="BC245" i="38"/>
  <c r="A245" i="38" s="1"/>
  <c r="BC497" i="38"/>
  <c r="A497" i="38" s="1"/>
  <c r="BC535" i="38"/>
  <c r="A535" i="38" s="1"/>
  <c r="BC599" i="38"/>
  <c r="A599" i="38" s="1"/>
  <c r="BC674" i="38"/>
  <c r="A674" i="38" s="1"/>
  <c r="BC799" i="38"/>
  <c r="A799" i="38" s="1"/>
  <c r="BC815" i="38"/>
  <c r="A815" i="38" s="1"/>
  <c r="BC831" i="38"/>
  <c r="A831" i="38" s="1"/>
  <c r="BC847" i="38"/>
  <c r="A847" i="38" s="1"/>
  <c r="BC863" i="38"/>
  <c r="A863" i="38" s="1"/>
  <c r="BC879" i="38"/>
  <c r="A879" i="38" s="1"/>
  <c r="BC895" i="38"/>
  <c r="A895" i="38" s="1"/>
  <c r="BC257" i="38"/>
  <c r="A257" i="38" s="1"/>
  <c r="BC364" i="38"/>
  <c r="A364" i="38" s="1"/>
  <c r="BC14" i="38"/>
  <c r="A14" i="38" s="1"/>
  <c r="BC22" i="38"/>
  <c r="A22" i="38" s="1"/>
  <c r="BC17" i="38"/>
  <c r="A17" i="38" s="1"/>
  <c r="BC60" i="38"/>
  <c r="A60" i="38" s="1"/>
  <c r="BC67" i="38"/>
  <c r="A67" i="38" s="1"/>
  <c r="BC78" i="38"/>
  <c r="A78" i="38" s="1"/>
  <c r="BC97" i="38"/>
  <c r="A97" i="38" s="1"/>
  <c r="BC102" i="38"/>
  <c r="A102" i="38" s="1"/>
  <c r="BC133" i="38"/>
  <c r="A133" i="38" s="1"/>
  <c r="BC138" i="38"/>
  <c r="A138" i="38" s="1"/>
  <c r="BC154" i="38"/>
  <c r="A154" i="38" s="1"/>
  <c r="BC162" i="38"/>
  <c r="A162" i="38" s="1"/>
  <c r="BC211" i="38"/>
  <c r="A211" i="38" s="1"/>
  <c r="BC301" i="38"/>
  <c r="A301" i="38" s="1"/>
  <c r="BC184" i="38"/>
  <c r="A184" i="38" s="1"/>
  <c r="BC239" i="38"/>
  <c r="A239" i="38" s="1"/>
  <c r="BC255" i="38"/>
  <c r="A255" i="38" s="1"/>
  <c r="BC271" i="38"/>
  <c r="A271" i="38" s="1"/>
  <c r="BC275" i="38"/>
  <c r="A275" i="38" s="1"/>
  <c r="BC287" i="38"/>
  <c r="A287" i="38" s="1"/>
  <c r="BC295" i="38"/>
  <c r="A295" i="38" s="1"/>
  <c r="BC482" i="38"/>
  <c r="A482" i="38" s="1"/>
  <c r="BC699" i="38"/>
  <c r="A699" i="38" s="1"/>
  <c r="BC739" i="38"/>
  <c r="A739" i="38" s="1"/>
  <c r="BC750" i="38"/>
  <c r="A750" i="38" s="1"/>
  <c r="BC956" i="38"/>
  <c r="A956" i="38" s="1"/>
  <c r="BC987" i="38"/>
  <c r="A987" i="38" s="1"/>
  <c r="BC348" i="38"/>
  <c r="A348" i="38" s="1"/>
  <c r="BC218" i="38"/>
  <c r="A218" i="38" s="1"/>
  <c r="BC304" i="38"/>
  <c r="A304" i="38" s="1"/>
  <c r="BC477" i="38"/>
  <c r="A477" i="38" s="1"/>
  <c r="BC462" i="38"/>
  <c r="A462" i="38" s="1"/>
  <c r="BC659" i="38"/>
  <c r="A659" i="38" s="1"/>
  <c r="BC691" i="38"/>
  <c r="A691" i="38" s="1"/>
  <c r="BC751" i="38"/>
  <c r="A751" i="38" s="1"/>
  <c r="BC771" i="38"/>
  <c r="A771" i="38" s="1"/>
  <c r="BC782" i="38"/>
  <c r="A782" i="38" s="1"/>
  <c r="BC544" i="38"/>
  <c r="A544" i="38" s="1"/>
  <c r="BC975" i="38"/>
  <c r="A975" i="38" s="1"/>
  <c r="BC273" i="38"/>
  <c r="A273" i="38" s="1"/>
  <c r="BC241" i="38"/>
  <c r="A241" i="38" s="1"/>
  <c r="BC142" i="38"/>
  <c r="A142" i="38" s="1"/>
  <c r="BC466" i="38"/>
  <c r="A466" i="38" s="1"/>
  <c r="BC494" i="38"/>
  <c r="A494" i="38" s="1"/>
  <c r="BC501" i="38"/>
  <c r="A501" i="38" s="1"/>
  <c r="BC130" i="38"/>
  <c r="A130" i="38" s="1"/>
  <c r="BC311" i="38"/>
  <c r="A311" i="38" s="1"/>
  <c r="BC335" i="38"/>
  <c r="A335" i="38" s="1"/>
  <c r="BC343" i="38"/>
  <c r="A343" i="38" s="1"/>
  <c r="BC723" i="38"/>
  <c r="A723" i="38" s="1"/>
  <c r="BC426" i="38"/>
  <c r="A426" i="38" s="1"/>
  <c r="BC667" i="38"/>
  <c r="A667" i="38" s="1"/>
  <c r="BC911" i="38"/>
  <c r="A911" i="38" s="1"/>
  <c r="BC515" i="38"/>
  <c r="A515" i="38" s="1"/>
  <c r="BC52" i="38"/>
  <c r="A52" i="38" s="1"/>
  <c r="BC70" i="38"/>
  <c r="A70" i="38" s="1"/>
  <c r="BC72" i="38"/>
  <c r="A72" i="38" s="1"/>
  <c r="BC30" i="38"/>
  <c r="A30" i="38" s="1"/>
  <c r="BC54" i="38"/>
  <c r="A54" i="38" s="1"/>
  <c r="BC64" i="38"/>
  <c r="A64" i="38" s="1"/>
  <c r="BC100" i="38"/>
  <c r="A100" i="38" s="1"/>
  <c r="BC94" i="38"/>
  <c r="A94" i="38" s="1"/>
  <c r="BC106" i="38"/>
  <c r="A106" i="38" s="1"/>
  <c r="BC110" i="38"/>
  <c r="A110" i="38" s="1"/>
  <c r="BC114" i="38"/>
  <c r="A114" i="38" s="1"/>
  <c r="BC118" i="38"/>
  <c r="A118" i="38" s="1"/>
  <c r="BC122" i="38"/>
  <c r="A122" i="38" s="1"/>
  <c r="BC92" i="38"/>
  <c r="A92" i="38" s="1"/>
  <c r="BC123" i="38"/>
  <c r="A123" i="38" s="1"/>
  <c r="BC119" i="38"/>
  <c r="A119" i="38" s="1"/>
  <c r="BC129" i="38"/>
  <c r="A129" i="38" s="1"/>
  <c r="BC137" i="38"/>
  <c r="A137" i="38" s="1"/>
  <c r="BC141" i="38"/>
  <c r="A141" i="38" s="1"/>
  <c r="BC145" i="38"/>
  <c r="A145" i="38" s="1"/>
  <c r="BC149" i="38"/>
  <c r="A149" i="38" s="1"/>
  <c r="BC153" i="38"/>
  <c r="A153" i="38" s="1"/>
  <c r="BC157" i="38"/>
  <c r="A157" i="38" s="1"/>
  <c r="BC90" i="38"/>
  <c r="A90" i="38" s="1"/>
  <c r="BC112" i="38"/>
  <c r="A112" i="38" s="1"/>
  <c r="BC115" i="38"/>
  <c r="A115" i="38" s="1"/>
  <c r="BC180" i="38"/>
  <c r="A180" i="38" s="1"/>
  <c r="BC144" i="38"/>
  <c r="A144" i="38" s="1"/>
  <c r="BC173" i="38"/>
  <c r="A173" i="38" s="1"/>
  <c r="BC192" i="38"/>
  <c r="A192" i="38" s="1"/>
  <c r="BC199" i="38"/>
  <c r="A199" i="38" s="1"/>
  <c r="BC201" i="38"/>
  <c r="A201" i="38" s="1"/>
  <c r="BC188" i="38"/>
  <c r="A188" i="38" s="1"/>
  <c r="BC213" i="38"/>
  <c r="A213" i="38" s="1"/>
  <c r="BC215" i="38"/>
  <c r="A215" i="38" s="1"/>
  <c r="BC111" i="38"/>
  <c r="A111" i="38" s="1"/>
  <c r="BC186" i="38"/>
  <c r="A186" i="38" s="1"/>
  <c r="BC221" i="38"/>
  <c r="A221" i="38" s="1"/>
  <c r="BC262" i="38"/>
  <c r="A262" i="38" s="1"/>
  <c r="BC302" i="38"/>
  <c r="A302" i="38" s="1"/>
  <c r="BC307" i="38"/>
  <c r="A307" i="38" s="1"/>
  <c r="BC315" i="38"/>
  <c r="A315" i="38" s="1"/>
  <c r="BC323" i="38"/>
  <c r="A323" i="38" s="1"/>
  <c r="BC331" i="38"/>
  <c r="A331" i="38" s="1"/>
  <c r="BC339" i="38"/>
  <c r="A339" i="38" s="1"/>
  <c r="BC347" i="38"/>
  <c r="A347" i="38" s="1"/>
  <c r="BC355" i="38"/>
  <c r="A355" i="38" s="1"/>
  <c r="BC363" i="38"/>
  <c r="A363" i="38" s="1"/>
  <c r="BC242" i="38"/>
  <c r="A242" i="38" s="1"/>
  <c r="BC372" i="38"/>
  <c r="A372" i="38" s="1"/>
  <c r="BC380" i="38"/>
  <c r="A380" i="38" s="1"/>
  <c r="BC388" i="38"/>
  <c r="A388" i="38" s="1"/>
  <c r="BC396" i="38"/>
  <c r="A396" i="38" s="1"/>
  <c r="BC404" i="38"/>
  <c r="A404" i="38" s="1"/>
  <c r="BC412" i="38"/>
  <c r="A412" i="38" s="1"/>
  <c r="BC420" i="38"/>
  <c r="A420" i="38" s="1"/>
  <c r="BC428" i="38"/>
  <c r="A428" i="38" s="1"/>
  <c r="BC436" i="38"/>
  <c r="A436" i="38" s="1"/>
  <c r="BC444" i="38"/>
  <c r="A444" i="38" s="1"/>
  <c r="BC448" i="38"/>
  <c r="A448" i="38" s="1"/>
  <c r="BC452" i="38"/>
  <c r="A452" i="38" s="1"/>
  <c r="BC258" i="38"/>
  <c r="A258" i="38" s="1"/>
  <c r="BC349" i="38"/>
  <c r="A349" i="38" s="1"/>
  <c r="BC377" i="38"/>
  <c r="A377" i="38" s="1"/>
  <c r="BC393" i="38"/>
  <c r="A393" i="38" s="1"/>
  <c r="BC409" i="38"/>
  <c r="A409" i="38" s="1"/>
  <c r="BC425" i="38"/>
  <c r="A425" i="38" s="1"/>
  <c r="BC441" i="38"/>
  <c r="A441" i="38" s="1"/>
  <c r="BC274" i="38"/>
  <c r="A274" i="38" s="1"/>
  <c r="BC290" i="38"/>
  <c r="A290" i="38" s="1"/>
  <c r="BC345" i="38"/>
  <c r="A345" i="38" s="1"/>
  <c r="BC473" i="38"/>
  <c r="A473" i="38" s="1"/>
  <c r="BC489" i="38"/>
  <c r="A489" i="38" s="1"/>
  <c r="BC321" i="38"/>
  <c r="A321" i="38" s="1"/>
  <c r="BC402" i="38"/>
  <c r="A402" i="38" s="1"/>
  <c r="BC503" i="38"/>
  <c r="A503" i="38" s="1"/>
  <c r="BC543" i="38"/>
  <c r="A543" i="38" s="1"/>
  <c r="BC572" i="38"/>
  <c r="A572" i="38" s="1"/>
  <c r="BC607" i="38"/>
  <c r="A607" i="38" s="1"/>
  <c r="BC636" i="38"/>
  <c r="A636" i="38" s="1"/>
  <c r="BC662" i="38"/>
  <c r="A662" i="38" s="1"/>
  <c r="BC664" i="38"/>
  <c r="A664" i="38" s="1"/>
  <c r="BC694" i="38"/>
  <c r="A694" i="38" s="1"/>
  <c r="BC696" i="38"/>
  <c r="A696" i="38" s="1"/>
  <c r="BC519" i="38"/>
  <c r="A519" i="38" s="1"/>
  <c r="BC583" i="38"/>
  <c r="A583" i="38" s="1"/>
  <c r="BC670" i="38"/>
  <c r="A670" i="38" s="1"/>
  <c r="BC672" i="38"/>
  <c r="A672" i="38" s="1"/>
  <c r="BC702" i="38"/>
  <c r="A702" i="38" s="1"/>
  <c r="BC704" i="38"/>
  <c r="A704" i="38" s="1"/>
  <c r="BC715" i="38"/>
  <c r="A715" i="38" s="1"/>
  <c r="BC504" i="38"/>
  <c r="A504" i="38" s="1"/>
  <c r="BC592" i="38"/>
  <c r="A592" i="38" s="1"/>
  <c r="BC643" i="38"/>
  <c r="A643" i="38" s="1"/>
  <c r="BC721" i="38"/>
  <c r="A721" i="38" s="1"/>
  <c r="BC762" i="38"/>
  <c r="A762" i="38" s="1"/>
  <c r="BC790" i="38"/>
  <c r="A790" i="38" s="1"/>
  <c r="BC798" i="38"/>
  <c r="A798" i="38" s="1"/>
  <c r="BC806" i="38"/>
  <c r="A806" i="38" s="1"/>
  <c r="BC814" i="38"/>
  <c r="A814" i="38" s="1"/>
  <c r="BC822" i="38"/>
  <c r="A822" i="38" s="1"/>
  <c r="BC830" i="38"/>
  <c r="A830" i="38" s="1"/>
  <c r="BC838" i="38"/>
  <c r="A838" i="38" s="1"/>
  <c r="BC846" i="38"/>
  <c r="A846" i="38" s="1"/>
  <c r="BC854" i="38"/>
  <c r="A854" i="38" s="1"/>
  <c r="BC862" i="38"/>
  <c r="A862" i="38" s="1"/>
  <c r="BC870" i="38"/>
  <c r="A870" i="38" s="1"/>
  <c r="BC878" i="38"/>
  <c r="A878" i="38" s="1"/>
  <c r="BC886" i="38"/>
  <c r="A886" i="38" s="1"/>
  <c r="BC894" i="38"/>
  <c r="A894" i="38" s="1"/>
  <c r="BC902" i="38"/>
  <c r="A902" i="38" s="1"/>
  <c r="BC910" i="38"/>
  <c r="A910" i="38" s="1"/>
  <c r="BC531" i="38"/>
  <c r="A531" i="38" s="1"/>
  <c r="BC536" i="38"/>
  <c r="A536" i="38" s="1"/>
  <c r="BC563" i="38"/>
  <c r="A563" i="38" s="1"/>
  <c r="BC568" i="38"/>
  <c r="A568" i="38" s="1"/>
  <c r="BC595" i="38"/>
  <c r="A595" i="38" s="1"/>
  <c r="BC627" i="38"/>
  <c r="A627" i="38" s="1"/>
  <c r="BC632" i="38"/>
  <c r="A632" i="38" s="1"/>
  <c r="BC658" i="38"/>
  <c r="A658" i="38" s="1"/>
  <c r="BC682" i="38"/>
  <c r="A682" i="38" s="1"/>
  <c r="BC708" i="38"/>
  <c r="A708" i="38" s="1"/>
  <c r="BC783" i="38"/>
  <c r="A783" i="38" s="1"/>
  <c r="BC787" i="38"/>
  <c r="A787" i="38" s="1"/>
  <c r="BC803" i="38"/>
  <c r="A803" i="38" s="1"/>
  <c r="BC819" i="38"/>
  <c r="A819" i="38" s="1"/>
  <c r="BC835" i="38"/>
  <c r="A835" i="38" s="1"/>
  <c r="BC851" i="38"/>
  <c r="A851" i="38" s="1"/>
  <c r="BC867" i="38"/>
  <c r="A867" i="38" s="1"/>
  <c r="BC883" i="38"/>
  <c r="A883" i="38" s="1"/>
  <c r="BC899" i="38"/>
  <c r="A899" i="38" s="1"/>
  <c r="BC508" i="38"/>
  <c r="A508" i="38" s="1"/>
  <c r="BC576" i="38"/>
  <c r="A576" i="38" s="1"/>
  <c r="BC608" i="38"/>
  <c r="A608" i="38" s="1"/>
  <c r="BC716" i="38"/>
  <c r="A716" i="38" s="1"/>
  <c r="BC547" i="38"/>
  <c r="A547" i="38" s="1"/>
  <c r="BC684" i="38"/>
  <c r="A684" i="38" s="1"/>
  <c r="BC725" i="38"/>
  <c r="A725" i="38" s="1"/>
  <c r="BC928" i="38"/>
  <c r="A928" i="38" s="1"/>
  <c r="BC944" i="38"/>
  <c r="A944" i="38" s="1"/>
  <c r="BC960" i="38"/>
  <c r="A960" i="38" s="1"/>
  <c r="BC976" i="38"/>
  <c r="A976" i="38" s="1"/>
  <c r="BC992" i="38"/>
  <c r="A992" i="38" s="1"/>
  <c r="BC754" i="38"/>
  <c r="A754" i="38" s="1"/>
  <c r="BC872" i="38"/>
  <c r="A872" i="38" s="1"/>
  <c r="BC919" i="38"/>
  <c r="A919" i="38" s="1"/>
  <c r="BC999" i="38"/>
  <c r="A999" i="38" s="1"/>
  <c r="BC788" i="38"/>
  <c r="A788" i="38" s="1"/>
  <c r="BC852" i="38"/>
  <c r="A852" i="38" s="1"/>
  <c r="BC908" i="38"/>
  <c r="A908" i="38" s="1"/>
  <c r="BC920" i="38"/>
  <c r="A920" i="38" s="1"/>
  <c r="BC952" i="38"/>
  <c r="A952" i="38" s="1"/>
  <c r="BC832" i="38"/>
  <c r="A832" i="38" s="1"/>
  <c r="BC880" i="38"/>
  <c r="A880" i="38" s="1"/>
  <c r="BC660" i="38"/>
  <c r="A660" i="38" s="1"/>
  <c r="BC923" i="38"/>
  <c r="A923" i="38" s="1"/>
  <c r="BC964" i="38"/>
  <c r="A964" i="38" s="1"/>
  <c r="BC971" i="38"/>
  <c r="A971" i="38" s="1"/>
  <c r="BC808" i="38"/>
  <c r="A808" i="38" s="1"/>
  <c r="BC56" i="38"/>
  <c r="A56" i="38" s="1"/>
  <c r="BC63" i="38"/>
  <c r="A63" i="38" s="1"/>
  <c r="BC66" i="38"/>
  <c r="A66" i="38" s="1"/>
  <c r="BC197" i="38"/>
  <c r="A197" i="38" s="1"/>
  <c r="BC178" i="38"/>
  <c r="A178" i="38" s="1"/>
  <c r="BC317" i="38"/>
  <c r="A317" i="38" s="1"/>
  <c r="BC333" i="38"/>
  <c r="A333" i="38" s="1"/>
  <c r="BC365" i="38"/>
  <c r="A365" i="38" s="1"/>
  <c r="BC458" i="38"/>
  <c r="A458" i="38" s="1"/>
  <c r="BC564" i="38"/>
  <c r="A564" i="38" s="1"/>
  <c r="BC628" i="38"/>
  <c r="A628" i="38" s="1"/>
  <c r="BC468" i="38"/>
  <c r="A468" i="38" s="1"/>
  <c r="BC600" i="38"/>
  <c r="A600" i="38" s="1"/>
  <c r="BC663" i="38"/>
  <c r="A663" i="38" s="1"/>
  <c r="BC884" i="38"/>
  <c r="A884" i="38" s="1"/>
  <c r="BC924" i="38"/>
  <c r="A924" i="38" s="1"/>
  <c r="BC988" i="38"/>
  <c r="A988" i="38" s="1"/>
  <c r="BC904" i="38"/>
  <c r="A904" i="38" s="1"/>
  <c r="BC983" i="38"/>
  <c r="A983" i="38" s="1"/>
  <c r="BC21" i="38"/>
  <c r="A21" i="38" s="1"/>
  <c r="BC9" i="38"/>
  <c r="A9" i="38" s="1"/>
  <c r="BC13" i="38"/>
  <c r="A13" i="38" s="1"/>
  <c r="BC7" i="38"/>
  <c r="A7" i="38" s="1"/>
  <c r="BC19" i="38"/>
  <c r="A19" i="38" s="1"/>
  <c r="BC26" i="38"/>
  <c r="A26" i="38" s="1"/>
  <c r="BC25" i="38"/>
  <c r="A25" i="38" s="1"/>
  <c r="BC28" i="38"/>
  <c r="A28" i="38" s="1"/>
  <c r="BC32" i="38"/>
  <c r="A32" i="38" s="1"/>
  <c r="BC15" i="38"/>
  <c r="A15" i="38" s="1"/>
  <c r="BC59" i="38"/>
  <c r="A59" i="38" s="1"/>
  <c r="BC68" i="38"/>
  <c r="A68" i="38" s="1"/>
  <c r="BC48" i="38"/>
  <c r="A48" i="38" s="1"/>
  <c r="BC58" i="38"/>
  <c r="A58" i="38" s="1"/>
  <c r="BC71" i="38"/>
  <c r="A71" i="38" s="1"/>
  <c r="BC86" i="38"/>
  <c r="A86" i="38" s="1"/>
  <c r="BC62" i="38"/>
  <c r="A62" i="38" s="1"/>
  <c r="BC74" i="38"/>
  <c r="A74" i="38" s="1"/>
  <c r="BC104" i="38"/>
  <c r="A104" i="38" s="1"/>
  <c r="BC107" i="38"/>
  <c r="A107" i="38" s="1"/>
  <c r="BC126" i="38"/>
  <c r="A126" i="38" s="1"/>
  <c r="BC84" i="38"/>
  <c r="A84" i="38" s="1"/>
  <c r="BC101" i="38"/>
  <c r="A101" i="38" s="1"/>
  <c r="BC146" i="38"/>
  <c r="A146" i="38" s="1"/>
  <c r="BC132" i="38"/>
  <c r="A132" i="38" s="1"/>
  <c r="BC148" i="38"/>
  <c r="A148" i="38" s="1"/>
  <c r="BC176" i="38"/>
  <c r="A176" i="38" s="1"/>
  <c r="BC185" i="38"/>
  <c r="A185" i="38" s="1"/>
  <c r="BC190" i="38"/>
  <c r="A190" i="38" s="1"/>
  <c r="BC203" i="38"/>
  <c r="A203" i="38" s="1"/>
  <c r="BC205" i="38"/>
  <c r="A205" i="38" s="1"/>
  <c r="BC160" i="38"/>
  <c r="A160" i="38" s="1"/>
  <c r="BC170" i="38"/>
  <c r="A170" i="38" s="1"/>
  <c r="BC202" i="38"/>
  <c r="A202" i="38" s="1"/>
  <c r="BC232" i="38"/>
  <c r="A232" i="38" s="1"/>
  <c r="BC236" i="38"/>
  <c r="A236" i="38" s="1"/>
  <c r="BC248" i="38"/>
  <c r="A248" i="38" s="1"/>
  <c r="BC252" i="38"/>
  <c r="A252" i="38" s="1"/>
  <c r="BC264" i="38"/>
  <c r="A264" i="38" s="1"/>
  <c r="BC268" i="38"/>
  <c r="A268" i="38" s="1"/>
  <c r="BC276" i="38"/>
  <c r="A276" i="38" s="1"/>
  <c r="BC280" i="38"/>
  <c r="A280" i="38" s="1"/>
  <c r="BC284" i="38"/>
  <c r="A284" i="38" s="1"/>
  <c r="BC168" i="38"/>
  <c r="A168" i="38" s="1"/>
  <c r="BC244" i="38"/>
  <c r="A244" i="38" s="1"/>
  <c r="BC260" i="38"/>
  <c r="A260" i="38" s="1"/>
  <c r="BC219" i="38"/>
  <c r="A219" i="38" s="1"/>
  <c r="BC246" i="38"/>
  <c r="A246" i="38" s="1"/>
  <c r="BC217" i="38"/>
  <c r="A217" i="38" s="1"/>
  <c r="BC310" i="38"/>
  <c r="A310" i="38" s="1"/>
  <c r="BC318" i="38"/>
  <c r="A318" i="38" s="1"/>
  <c r="BC326" i="38"/>
  <c r="A326" i="38" s="1"/>
  <c r="BC334" i="38"/>
  <c r="A334" i="38" s="1"/>
  <c r="BC342" i="38"/>
  <c r="A342" i="38" s="1"/>
  <c r="BC350" i="38"/>
  <c r="A350" i="38" s="1"/>
  <c r="BC358" i="38"/>
  <c r="A358" i="38" s="1"/>
  <c r="BC238" i="38"/>
  <c r="A238" i="38" s="1"/>
  <c r="BC309" i="38"/>
  <c r="A309" i="38" s="1"/>
  <c r="BC314" i="38"/>
  <c r="A314" i="38" s="1"/>
  <c r="BC325" i="38"/>
  <c r="A325" i="38" s="1"/>
  <c r="BC381" i="38"/>
  <c r="A381" i="38" s="1"/>
  <c r="BC397" i="38"/>
  <c r="A397" i="38" s="1"/>
  <c r="BC413" i="38"/>
  <c r="A413" i="38" s="1"/>
  <c r="BC429" i="38"/>
  <c r="A429" i="38" s="1"/>
  <c r="BC322" i="38"/>
  <c r="A322" i="38" s="1"/>
  <c r="BC330" i="38"/>
  <c r="A330" i="38" s="1"/>
  <c r="BC338" i="38"/>
  <c r="A338" i="38" s="1"/>
  <c r="BC354" i="38"/>
  <c r="A354" i="38" s="1"/>
  <c r="BC374" i="38"/>
  <c r="A374" i="38" s="1"/>
  <c r="BC390" i="38"/>
  <c r="A390" i="38" s="1"/>
  <c r="BC406" i="38"/>
  <c r="A406" i="38" s="1"/>
  <c r="BC422" i="38"/>
  <c r="A422" i="38" s="1"/>
  <c r="BC438" i="38"/>
  <c r="A438" i="38" s="1"/>
  <c r="BC464" i="38"/>
  <c r="A464" i="38" s="1"/>
  <c r="BC496" i="38"/>
  <c r="A496" i="38" s="1"/>
  <c r="BC450" i="38"/>
  <c r="A450" i="38" s="1"/>
  <c r="BC453" i="38"/>
  <c r="A453" i="38" s="1"/>
  <c r="BC457" i="38"/>
  <c r="A457" i="38" s="1"/>
  <c r="BC476" i="38"/>
  <c r="A476" i="38" s="1"/>
  <c r="BC492" i="38"/>
  <c r="A492" i="38" s="1"/>
  <c r="BC353" i="38"/>
  <c r="A353" i="38" s="1"/>
  <c r="BC378" i="38"/>
  <c r="A378" i="38" s="1"/>
  <c r="BC410" i="38"/>
  <c r="A410" i="38" s="1"/>
  <c r="BC442" i="38"/>
  <c r="A442" i="38" s="1"/>
  <c r="BC472" i="38"/>
  <c r="A472" i="38" s="1"/>
  <c r="BC509" i="38"/>
  <c r="A509" i="38" s="1"/>
  <c r="BC524" i="38"/>
  <c r="A524" i="38" s="1"/>
  <c r="BC527" i="38"/>
  <c r="A527" i="38" s="1"/>
  <c r="BC556" i="38"/>
  <c r="A556" i="38" s="1"/>
  <c r="BC591" i="38"/>
  <c r="A591" i="38" s="1"/>
  <c r="BC620" i="38"/>
  <c r="A620" i="38" s="1"/>
  <c r="BC675" i="38"/>
  <c r="A675" i="38" s="1"/>
  <c r="BC707" i="38"/>
  <c r="A707" i="38" s="1"/>
  <c r="BC470" i="38"/>
  <c r="A470" i="38" s="1"/>
  <c r="BC505" i="38"/>
  <c r="A505" i="38" s="1"/>
  <c r="BC507" i="38"/>
  <c r="A507" i="38" s="1"/>
  <c r="BC532" i="38"/>
  <c r="A532" i="38" s="1"/>
  <c r="BC567" i="38"/>
  <c r="A567" i="38" s="1"/>
  <c r="BC596" i="38"/>
  <c r="A596" i="38" s="1"/>
  <c r="BC631" i="38"/>
  <c r="A631" i="38" s="1"/>
  <c r="BC651" i="38"/>
  <c r="A651" i="38" s="1"/>
  <c r="BC465" i="38"/>
  <c r="A465" i="38" s="1"/>
  <c r="BC500" i="38"/>
  <c r="A500" i="38" s="1"/>
  <c r="BC528" i="38"/>
  <c r="A528" i="38" s="1"/>
  <c r="BC587" i="38"/>
  <c r="A587" i="38" s="1"/>
  <c r="BC624" i="38"/>
  <c r="A624" i="38" s="1"/>
  <c r="BC679" i="38"/>
  <c r="A679" i="38" s="1"/>
  <c r="BC698" i="38"/>
  <c r="A698" i="38" s="1"/>
  <c r="BC711" i="38"/>
  <c r="A711" i="38" s="1"/>
  <c r="BC712" i="38"/>
  <c r="A712" i="38" s="1"/>
  <c r="BC714" i="38"/>
  <c r="A714" i="38" s="1"/>
  <c r="BC719" i="38"/>
  <c r="A719" i="38" s="1"/>
  <c r="BC737" i="38"/>
  <c r="A737" i="38" s="1"/>
  <c r="BC745" i="38"/>
  <c r="A745" i="38" s="1"/>
  <c r="BC746" i="38"/>
  <c r="A746" i="38" s="1"/>
  <c r="BC769" i="38"/>
  <c r="A769" i="38" s="1"/>
  <c r="BC777" i="38"/>
  <c r="A777" i="38" s="1"/>
  <c r="BC778" i="38"/>
  <c r="A778" i="38" s="1"/>
  <c r="BC652" i="38"/>
  <c r="A652" i="38" s="1"/>
  <c r="BC726" i="38"/>
  <c r="A726" i="38" s="1"/>
  <c r="BC749" i="38"/>
  <c r="A749" i="38" s="1"/>
  <c r="BC758" i="38"/>
  <c r="A758" i="38" s="1"/>
  <c r="BC774" i="38"/>
  <c r="A774" i="38" s="1"/>
  <c r="BC791" i="38"/>
  <c r="A791" i="38" s="1"/>
  <c r="BC807" i="38"/>
  <c r="A807" i="38" s="1"/>
  <c r="BC823" i="38"/>
  <c r="A823" i="38" s="1"/>
  <c r="BC839" i="38"/>
  <c r="A839" i="38" s="1"/>
  <c r="BC855" i="38"/>
  <c r="A855" i="38" s="1"/>
  <c r="BC871" i="38"/>
  <c r="A871" i="38" s="1"/>
  <c r="BC887" i="38"/>
  <c r="A887" i="38" s="1"/>
  <c r="BC903" i="38"/>
  <c r="A903" i="38" s="1"/>
  <c r="BC367" i="38"/>
  <c r="A367" i="38" s="1"/>
  <c r="BC539" i="38"/>
  <c r="A539" i="38" s="1"/>
  <c r="BC571" i="38"/>
  <c r="A571" i="38" s="1"/>
  <c r="BC603" i="38"/>
  <c r="A603" i="38" s="1"/>
  <c r="BC635" i="38"/>
  <c r="A635" i="38" s="1"/>
  <c r="BC655" i="38"/>
  <c r="A655" i="38" s="1"/>
  <c r="BC676" i="38"/>
  <c r="A676" i="38" s="1"/>
  <c r="BC700" i="38"/>
  <c r="A700" i="38" s="1"/>
  <c r="BC706" i="38"/>
  <c r="A706" i="38" s="1"/>
  <c r="BC579" i="38"/>
  <c r="A579" i="38" s="1"/>
  <c r="BC584" i="38"/>
  <c r="A584" i="38" s="1"/>
  <c r="BC650" i="38"/>
  <c r="A650" i="38" s="1"/>
  <c r="BC722" i="38"/>
  <c r="A722" i="38" s="1"/>
  <c r="BC743" i="38"/>
  <c r="A743" i="38" s="1"/>
  <c r="BC935" i="38"/>
  <c r="A935" i="38" s="1"/>
  <c r="BC703" i="38"/>
  <c r="A703" i="38" s="1"/>
  <c r="BC738" i="38"/>
  <c r="A738" i="38" s="1"/>
  <c r="BC804" i="38"/>
  <c r="A804" i="38" s="1"/>
  <c r="BC820" i="38"/>
  <c r="A820" i="38" s="1"/>
  <c r="BC836" i="38"/>
  <c r="A836" i="38" s="1"/>
  <c r="BC868" i="38"/>
  <c r="A868" i="38" s="1"/>
  <c r="BC900" i="38"/>
  <c r="A900" i="38" s="1"/>
  <c r="BC927" i="38"/>
  <c r="A927" i="38" s="1"/>
  <c r="BC940" i="38"/>
  <c r="A940" i="38" s="1"/>
  <c r="BC959" i="38"/>
  <c r="A959" i="38" s="1"/>
  <c r="BC972" i="38"/>
  <c r="A972" i="38" s="1"/>
  <c r="BC991" i="38"/>
  <c r="A991" i="38" s="1"/>
  <c r="BC1004" i="38"/>
  <c r="A1004" i="38" s="1"/>
  <c r="BC695" i="38"/>
  <c r="A695" i="38" s="1"/>
  <c r="BC773" i="38"/>
  <c r="A773" i="38" s="1"/>
  <c r="BC840" i="38"/>
  <c r="A840" i="38" s="1"/>
  <c r="BC967" i="38"/>
  <c r="A967" i="38" s="1"/>
  <c r="BC759" i="38"/>
  <c r="A759" i="38" s="1"/>
  <c r="BC955" i="38"/>
  <c r="A955" i="38" s="1"/>
  <c r="BC984" i="38"/>
  <c r="A984" i="38" s="1"/>
  <c r="BC727" i="38"/>
  <c r="A727" i="38" s="1"/>
  <c r="BC38" i="38"/>
  <c r="A38" i="38" s="1"/>
  <c r="BC40" i="38"/>
  <c r="A40" i="38" s="1"/>
  <c r="BC42" i="38"/>
  <c r="A42" i="38" s="1"/>
  <c r="BC195" i="38"/>
  <c r="A195" i="38" s="1"/>
  <c r="BC250" i="38"/>
  <c r="A250" i="38" s="1"/>
  <c r="BC282" i="38"/>
  <c r="A282" i="38" s="1"/>
  <c r="BC456" i="38"/>
  <c r="A456" i="38" s="1"/>
  <c r="BC370" i="38"/>
  <c r="A370" i="38" s="1"/>
  <c r="BC434" i="38"/>
  <c r="A434" i="38" s="1"/>
  <c r="BC588" i="38"/>
  <c r="A588" i="38" s="1"/>
  <c r="BC765" i="38"/>
  <c r="A765" i="38" s="1"/>
  <c r="BC779" i="38"/>
  <c r="A779" i="38" s="1"/>
  <c r="BC512" i="38"/>
  <c r="A512" i="38" s="1"/>
  <c r="BC640" i="38"/>
  <c r="A640" i="38" s="1"/>
  <c r="BC666" i="38"/>
  <c r="A666" i="38" s="1"/>
  <c r="BC552" i="38"/>
  <c r="A552" i="38" s="1"/>
  <c r="BC948" i="38"/>
  <c r="A948" i="38" s="1"/>
  <c r="BC800" i="38"/>
  <c r="A800" i="38" s="1"/>
  <c r="BC980" i="38"/>
  <c r="A980" i="38" s="1"/>
  <c r="BC864" i="38"/>
  <c r="A864" i="38" s="1"/>
  <c r="BC23" i="38"/>
  <c r="A23" i="38" s="1"/>
  <c r="BC11" i="38"/>
  <c r="A11" i="38" s="1"/>
  <c r="BC34" i="38"/>
  <c r="A34" i="38" s="1"/>
  <c r="BC43" i="38"/>
  <c r="A43" i="38" s="1"/>
  <c r="BC47" i="38"/>
  <c r="A47" i="38" s="1"/>
  <c r="BC51" i="38"/>
  <c r="A51" i="38" s="1"/>
  <c r="BC55" i="38"/>
  <c r="A55" i="38" s="1"/>
  <c r="BC36" i="38"/>
  <c r="A36" i="38" s="1"/>
  <c r="BC44" i="38"/>
  <c r="A44" i="38" s="1"/>
  <c r="BC46" i="38"/>
  <c r="A46" i="38" s="1"/>
  <c r="BC50" i="38"/>
  <c r="A50" i="38" s="1"/>
  <c r="BC88" i="38"/>
  <c r="A88" i="38" s="1"/>
  <c r="BC76" i="38"/>
  <c r="A76" i="38" s="1"/>
  <c r="BC80" i="38"/>
  <c r="A80" i="38" s="1"/>
  <c r="BC120" i="38"/>
  <c r="A120" i="38" s="1"/>
  <c r="BC82" i="38"/>
  <c r="A82" i="38" s="1"/>
  <c r="BC116" i="38"/>
  <c r="A116" i="38" s="1"/>
  <c r="BC128" i="38"/>
  <c r="A128" i="38" s="1"/>
  <c r="BC158" i="38"/>
  <c r="A158" i="38" s="1"/>
  <c r="BC164" i="38"/>
  <c r="A164" i="38" s="1"/>
  <c r="BC103" i="38"/>
  <c r="A103" i="38" s="1"/>
  <c r="BC136" i="38"/>
  <c r="A136" i="38" s="1"/>
  <c r="BC140" i="38"/>
  <c r="A140" i="38" s="1"/>
  <c r="BC152" i="38"/>
  <c r="A152" i="38" s="1"/>
  <c r="BC156" i="38"/>
  <c r="A156" i="38" s="1"/>
  <c r="BC161" i="38"/>
  <c r="A161" i="38" s="1"/>
  <c r="BC169" i="38"/>
  <c r="A169" i="38" s="1"/>
  <c r="BC207" i="38"/>
  <c r="A207" i="38" s="1"/>
  <c r="BC108" i="38"/>
  <c r="A108" i="38" s="1"/>
  <c r="BC172" i="38"/>
  <c r="A172" i="38" s="1"/>
  <c r="BC174" i="38"/>
  <c r="A174" i="38" s="1"/>
  <c r="BC210" i="38"/>
  <c r="A210" i="38" s="1"/>
  <c r="BC222" i="38"/>
  <c r="A222" i="38" s="1"/>
  <c r="BC227" i="38"/>
  <c r="A227" i="38" s="1"/>
  <c r="BC165" i="38"/>
  <c r="A165" i="38" s="1"/>
  <c r="BC225" i="38"/>
  <c r="A225" i="38" s="1"/>
  <c r="BC124" i="38"/>
  <c r="A124" i="38" s="1"/>
  <c r="BC181" i="38"/>
  <c r="A181" i="38" s="1"/>
  <c r="BC223" i="38"/>
  <c r="A223" i="38" s="1"/>
  <c r="BC240" i="38"/>
  <c r="A240" i="38" s="1"/>
  <c r="BC256" i="38"/>
  <c r="A256" i="38" s="1"/>
  <c r="BC272" i="38"/>
  <c r="A272" i="38" s="1"/>
  <c r="BC206" i="38"/>
  <c r="A206" i="38" s="1"/>
  <c r="BC214" i="38"/>
  <c r="A214" i="38" s="1"/>
  <c r="BC230" i="38"/>
  <c r="A230" i="38" s="1"/>
  <c r="BC278" i="38"/>
  <c r="A278" i="38" s="1"/>
  <c r="BC292" i="38"/>
  <c r="A292" i="38" s="1"/>
  <c r="BC234" i="38"/>
  <c r="A234" i="38" s="1"/>
  <c r="BC266" i="38"/>
  <c r="A266" i="38" s="1"/>
  <c r="BC296" i="38"/>
  <c r="A296" i="38" s="1"/>
  <c r="BC286" i="38"/>
  <c r="A286" i="38" s="1"/>
  <c r="BC368" i="38"/>
  <c r="A368" i="38" s="1"/>
  <c r="BC376" i="38"/>
  <c r="A376" i="38" s="1"/>
  <c r="BC384" i="38"/>
  <c r="A384" i="38" s="1"/>
  <c r="BC392" i="38"/>
  <c r="A392" i="38" s="1"/>
  <c r="BC400" i="38"/>
  <c r="A400" i="38" s="1"/>
  <c r="BC408" i="38"/>
  <c r="A408" i="38" s="1"/>
  <c r="BC416" i="38"/>
  <c r="A416" i="38" s="1"/>
  <c r="BC424" i="38"/>
  <c r="A424" i="38" s="1"/>
  <c r="BC432" i="38"/>
  <c r="A432" i="38" s="1"/>
  <c r="BC440" i="38"/>
  <c r="A440" i="38" s="1"/>
  <c r="BC300" i="38"/>
  <c r="A300" i="38" s="1"/>
  <c r="BC306" i="38"/>
  <c r="A306" i="38" s="1"/>
  <c r="BC341" i="38"/>
  <c r="A341" i="38" s="1"/>
  <c r="BC346" i="38"/>
  <c r="A346" i="38" s="1"/>
  <c r="BC357" i="38"/>
  <c r="A357" i="38" s="1"/>
  <c r="BC362" i="38"/>
  <c r="A362" i="38" s="1"/>
  <c r="BC366" i="38"/>
  <c r="A366" i="38" s="1"/>
  <c r="BC369" i="38"/>
  <c r="A369" i="38" s="1"/>
  <c r="BC385" i="38"/>
  <c r="A385" i="38" s="1"/>
  <c r="BC401" i="38"/>
  <c r="A401" i="38" s="1"/>
  <c r="BC417" i="38"/>
  <c r="A417" i="38" s="1"/>
  <c r="BC433" i="38"/>
  <c r="A433" i="38" s="1"/>
  <c r="BC198" i="38"/>
  <c r="A198" i="38" s="1"/>
  <c r="BC254" i="38"/>
  <c r="A254" i="38" s="1"/>
  <c r="BC270" i="38"/>
  <c r="A270" i="38" s="1"/>
  <c r="BC305" i="38"/>
  <c r="A305" i="38" s="1"/>
  <c r="BC337" i="38"/>
  <c r="A337" i="38" s="1"/>
  <c r="BC382" i="38"/>
  <c r="A382" i="38" s="1"/>
  <c r="BC398" i="38"/>
  <c r="A398" i="38" s="1"/>
  <c r="BC414" i="38"/>
  <c r="A414" i="38" s="1"/>
  <c r="BC430" i="38"/>
  <c r="A430" i="38" s="1"/>
  <c r="BC313" i="38"/>
  <c r="A313" i="38" s="1"/>
  <c r="BC446" i="38"/>
  <c r="A446" i="38" s="1"/>
  <c r="BC460" i="38"/>
  <c r="A460" i="38" s="1"/>
  <c r="BC469" i="38"/>
  <c r="A469" i="38" s="1"/>
  <c r="BC474" i="38"/>
  <c r="A474" i="38" s="1"/>
  <c r="BC288" i="38"/>
  <c r="A288" i="38" s="1"/>
  <c r="BC386" i="38"/>
  <c r="A386" i="38" s="1"/>
  <c r="BC394" i="38"/>
  <c r="A394" i="38" s="1"/>
  <c r="BC418" i="38"/>
  <c r="A418" i="38" s="1"/>
  <c r="BC449" i="38"/>
  <c r="A449" i="38" s="1"/>
  <c r="BC481" i="38"/>
  <c r="A481" i="38" s="1"/>
  <c r="BC511" i="38"/>
  <c r="A511" i="38" s="1"/>
  <c r="BC540" i="38"/>
  <c r="A540" i="38" s="1"/>
  <c r="BC575" i="38"/>
  <c r="A575" i="38" s="1"/>
  <c r="BC604" i="38"/>
  <c r="A604" i="38" s="1"/>
  <c r="BC639" i="38"/>
  <c r="A639" i="38" s="1"/>
  <c r="BC646" i="38"/>
  <c r="A646" i="38" s="1"/>
  <c r="BC648" i="38"/>
  <c r="A648" i="38" s="1"/>
  <c r="BC678" i="38"/>
  <c r="A678" i="38" s="1"/>
  <c r="BC680" i="38"/>
  <c r="A680" i="38" s="1"/>
  <c r="BC686" i="38"/>
  <c r="A686" i="38" s="1"/>
  <c r="BC329" i="38"/>
  <c r="A329" i="38" s="1"/>
  <c r="BC361" i="38"/>
  <c r="A361" i="38" s="1"/>
  <c r="BC454" i="38"/>
  <c r="A454" i="38" s="1"/>
  <c r="BC445" i="38"/>
  <c r="A445" i="38" s="1"/>
  <c r="BC484" i="38"/>
  <c r="A484" i="38" s="1"/>
  <c r="BC485" i="38"/>
  <c r="A485" i="38" s="1"/>
  <c r="BC499" i="38"/>
  <c r="A499" i="38" s="1"/>
  <c r="BC516" i="38"/>
  <c r="A516" i="38" s="1"/>
  <c r="BC548" i="38"/>
  <c r="A548" i="38" s="1"/>
  <c r="BC551" i="38"/>
  <c r="A551" i="38" s="1"/>
  <c r="BC580" i="38"/>
  <c r="A580" i="38" s="1"/>
  <c r="BC612" i="38"/>
  <c r="A612" i="38" s="1"/>
  <c r="BC615" i="38"/>
  <c r="A615" i="38" s="1"/>
  <c r="BC644" i="38"/>
  <c r="A644" i="38" s="1"/>
  <c r="BC654" i="38"/>
  <c r="A654" i="38" s="1"/>
  <c r="BC656" i="38"/>
  <c r="A656" i="38" s="1"/>
  <c r="BC688" i="38"/>
  <c r="A688" i="38" s="1"/>
  <c r="BC486" i="38"/>
  <c r="A486" i="38" s="1"/>
  <c r="BC490" i="38"/>
  <c r="A490" i="38" s="1"/>
  <c r="BC523" i="38"/>
  <c r="A523" i="38" s="1"/>
  <c r="BC560" i="38"/>
  <c r="A560" i="38" s="1"/>
  <c r="BC619" i="38"/>
  <c r="A619" i="38" s="1"/>
  <c r="BC668" i="38"/>
  <c r="A668" i="38" s="1"/>
  <c r="BC687" i="38"/>
  <c r="A687" i="38" s="1"/>
  <c r="BC710" i="38"/>
  <c r="A710" i="38" s="1"/>
  <c r="BC730" i="38"/>
  <c r="A730" i="38" s="1"/>
  <c r="BC735" i="38"/>
  <c r="A735" i="38" s="1"/>
  <c r="BC753" i="38"/>
  <c r="A753" i="38" s="1"/>
  <c r="BC767" i="38"/>
  <c r="A767" i="38" s="1"/>
  <c r="BC786" i="38"/>
  <c r="A786" i="38" s="1"/>
  <c r="BC794" i="38"/>
  <c r="A794" i="38" s="1"/>
  <c r="BC802" i="38"/>
  <c r="A802" i="38" s="1"/>
  <c r="BC810" i="38"/>
  <c r="A810" i="38" s="1"/>
  <c r="BC818" i="38"/>
  <c r="A818" i="38" s="1"/>
  <c r="BC826" i="38"/>
  <c r="A826" i="38" s="1"/>
  <c r="BC834" i="38"/>
  <c r="A834" i="38" s="1"/>
  <c r="BC842" i="38"/>
  <c r="A842" i="38" s="1"/>
  <c r="BC850" i="38"/>
  <c r="A850" i="38" s="1"/>
  <c r="BC858" i="38"/>
  <c r="A858" i="38" s="1"/>
  <c r="BC866" i="38"/>
  <c r="A866" i="38" s="1"/>
  <c r="BC874" i="38"/>
  <c r="A874" i="38" s="1"/>
  <c r="BC882" i="38"/>
  <c r="A882" i="38" s="1"/>
  <c r="BC890" i="38"/>
  <c r="A890" i="38" s="1"/>
  <c r="BC898" i="38"/>
  <c r="A898" i="38" s="1"/>
  <c r="BC906" i="38"/>
  <c r="A906" i="38" s="1"/>
  <c r="BC914" i="38"/>
  <c r="A914" i="38" s="1"/>
  <c r="BC918" i="38"/>
  <c r="A918" i="38" s="1"/>
  <c r="BC922" i="38"/>
  <c r="A922" i="38" s="1"/>
  <c r="BC926" i="38"/>
  <c r="A926" i="38" s="1"/>
  <c r="BC930" i="38"/>
  <c r="A930" i="38" s="1"/>
  <c r="BC934" i="38"/>
  <c r="A934" i="38" s="1"/>
  <c r="BC938" i="38"/>
  <c r="A938" i="38" s="1"/>
  <c r="BC942" i="38"/>
  <c r="A942" i="38" s="1"/>
  <c r="BC946" i="38"/>
  <c r="A946" i="38" s="1"/>
  <c r="BC950" i="38"/>
  <c r="A950" i="38" s="1"/>
  <c r="BC954" i="38"/>
  <c r="A954" i="38" s="1"/>
  <c r="BC958" i="38"/>
  <c r="A958" i="38" s="1"/>
  <c r="BC962" i="38"/>
  <c r="A962" i="38" s="1"/>
  <c r="BC966" i="38"/>
  <c r="A966" i="38" s="1"/>
  <c r="BC970" i="38"/>
  <c r="A970" i="38" s="1"/>
  <c r="BC974" i="38"/>
  <c r="A974" i="38" s="1"/>
  <c r="BC978" i="38"/>
  <c r="A978" i="38" s="1"/>
  <c r="BC982" i="38"/>
  <c r="A982" i="38" s="1"/>
  <c r="BC986" i="38"/>
  <c r="A986" i="38" s="1"/>
  <c r="BC990" i="38"/>
  <c r="A990" i="38" s="1"/>
  <c r="BC994" i="38"/>
  <c r="A994" i="38" s="1"/>
  <c r="BC998" i="38"/>
  <c r="A998" i="38" s="1"/>
  <c r="BC1002" i="38"/>
  <c r="A1002" i="38" s="1"/>
  <c r="BC671" i="38"/>
  <c r="A671" i="38" s="1"/>
  <c r="BC692" i="38"/>
  <c r="A692" i="38" s="1"/>
  <c r="BC733" i="38"/>
  <c r="A733" i="38" s="1"/>
  <c r="BC742" i="38"/>
  <c r="A742" i="38" s="1"/>
  <c r="BC747" i="38"/>
  <c r="A747" i="38" s="1"/>
  <c r="BC781" i="38"/>
  <c r="A781" i="38" s="1"/>
  <c r="BC795" i="38"/>
  <c r="A795" i="38" s="1"/>
  <c r="BC811" i="38"/>
  <c r="A811" i="38" s="1"/>
  <c r="BC827" i="38"/>
  <c r="A827" i="38" s="1"/>
  <c r="BC843" i="38"/>
  <c r="A843" i="38" s="1"/>
  <c r="BC859" i="38"/>
  <c r="A859" i="38" s="1"/>
  <c r="BC875" i="38"/>
  <c r="A875" i="38" s="1"/>
  <c r="BC891" i="38"/>
  <c r="A891" i="38" s="1"/>
  <c r="BC907" i="38"/>
  <c r="A907" i="38" s="1"/>
  <c r="BC488" i="38"/>
  <c r="A488" i="38" s="1"/>
  <c r="BC647" i="38"/>
  <c r="A647" i="38" s="1"/>
  <c r="BC729" i="38"/>
  <c r="A729" i="38" s="1"/>
  <c r="BC731" i="38"/>
  <c r="A731" i="38" s="1"/>
  <c r="BC761" i="38"/>
  <c r="A761" i="38" s="1"/>
  <c r="BC763" i="38"/>
  <c r="A763" i="38" s="1"/>
  <c r="BC520" i="38"/>
  <c r="A520" i="38" s="1"/>
  <c r="BC611" i="38"/>
  <c r="A611" i="38" s="1"/>
  <c r="BC616" i="38"/>
  <c r="A616" i="38" s="1"/>
  <c r="BC915" i="38"/>
  <c r="A915" i="38" s="1"/>
  <c r="BC931" i="38"/>
  <c r="A931" i="38" s="1"/>
  <c r="BC947" i="38"/>
  <c r="A947" i="38" s="1"/>
  <c r="BC963" i="38"/>
  <c r="A963" i="38" s="1"/>
  <c r="BC979" i="38"/>
  <c r="A979" i="38" s="1"/>
  <c r="BC995" i="38"/>
  <c r="A995" i="38" s="1"/>
  <c r="BC690" i="38"/>
  <c r="A690" i="38" s="1"/>
  <c r="BC916" i="38"/>
  <c r="A916" i="38" s="1"/>
  <c r="BC741" i="38"/>
  <c r="A741" i="38" s="1"/>
  <c r="BC796" i="38"/>
  <c r="A796" i="38" s="1"/>
  <c r="BC812" i="38"/>
  <c r="A812" i="38" s="1"/>
  <c r="BC828" i="38"/>
  <c r="A828" i="38" s="1"/>
  <c r="BC844" i="38"/>
  <c r="A844" i="38" s="1"/>
  <c r="BC860" i="38"/>
  <c r="A860" i="38" s="1"/>
  <c r="BC876" i="38"/>
  <c r="A876" i="38" s="1"/>
  <c r="BC892" i="38"/>
  <c r="A892" i="38" s="1"/>
  <c r="BC936" i="38"/>
  <c r="A936" i="38" s="1"/>
  <c r="BC968" i="38"/>
  <c r="A968" i="38" s="1"/>
  <c r="BC1000" i="38"/>
  <c r="A1000" i="38" s="1"/>
  <c r="BC757" i="38"/>
  <c r="A757" i="38" s="1"/>
  <c r="BC770" i="38"/>
  <c r="A770" i="38" s="1"/>
  <c r="BC784" i="38"/>
  <c r="A784" i="38" s="1"/>
  <c r="BC792" i="38"/>
  <c r="A792" i="38" s="1"/>
  <c r="BC816" i="38"/>
  <c r="A816" i="38" s="1"/>
  <c r="BC824" i="38"/>
  <c r="A824" i="38" s="1"/>
  <c r="BC848" i="38"/>
  <c r="A848" i="38" s="1"/>
  <c r="BC856" i="38"/>
  <c r="A856" i="38" s="1"/>
  <c r="BC888" i="38"/>
  <c r="A888" i="38" s="1"/>
  <c r="BC896" i="38"/>
  <c r="A896" i="38" s="1"/>
  <c r="BC932" i="38"/>
  <c r="A932" i="38" s="1"/>
  <c r="BC939" i="38"/>
  <c r="A939" i="38" s="1"/>
  <c r="BC996" i="38"/>
  <c r="A996" i="38" s="1"/>
  <c r="BC1003" i="38"/>
  <c r="A1003" i="38" s="1"/>
  <c r="BC912" i="38"/>
  <c r="A912" i="38" s="1"/>
  <c r="BC951" i="38"/>
  <c r="A951" i="38" s="1"/>
  <c r="AL138" i="42"/>
  <c r="A138" i="42" s="1"/>
  <c r="AL228" i="42"/>
  <c r="A228" i="42" s="1"/>
  <c r="AL323" i="42"/>
  <c r="A323" i="42" s="1"/>
  <c r="AL352" i="42"/>
  <c r="A352" i="42" s="1"/>
  <c r="AL203" i="42"/>
  <c r="A203" i="42" s="1"/>
  <c r="AL445" i="42"/>
  <c r="A445" i="42" s="1"/>
  <c r="AL431" i="42"/>
  <c r="A431" i="42" s="1"/>
  <c r="AL14" i="42"/>
  <c r="A14" i="42" s="1"/>
  <c r="AL22" i="42"/>
  <c r="A22" i="42" s="1"/>
  <c r="AL154" i="42"/>
  <c r="A154" i="42" s="1"/>
  <c r="AL137" i="42"/>
  <c r="A137" i="42" s="1"/>
  <c r="AL317" i="42"/>
  <c r="A317" i="42" s="1"/>
  <c r="AL494" i="42"/>
  <c r="A494" i="42" s="1"/>
  <c r="AL46" i="42"/>
  <c r="A46" i="42" s="1"/>
  <c r="AL190" i="42"/>
  <c r="A190" i="42" s="1"/>
  <c r="AL149" i="42"/>
  <c r="A149" i="42" s="1"/>
  <c r="AL237" i="42"/>
  <c r="A237" i="42" s="1"/>
  <c r="AL243" i="42"/>
  <c r="A243" i="42" s="1"/>
  <c r="AL335" i="42"/>
  <c r="A335" i="42" s="1"/>
  <c r="AL411" i="42"/>
  <c r="A411" i="42" s="1"/>
  <c r="AL441" i="42"/>
  <c r="A441" i="42" s="1"/>
  <c r="AL477" i="42"/>
  <c r="A477" i="42" s="1"/>
  <c r="AL481" i="42"/>
  <c r="A481" i="42" s="1"/>
  <c r="AL24" i="42"/>
  <c r="A24" i="42" s="1"/>
  <c r="AL61" i="42"/>
  <c r="A61" i="42" s="1"/>
  <c r="AL89" i="42"/>
  <c r="A89" i="42" s="1"/>
  <c r="AL152" i="42"/>
  <c r="A152" i="42" s="1"/>
  <c r="AL141" i="42"/>
  <c r="A141" i="42" s="1"/>
  <c r="AL337" i="42"/>
  <c r="A337" i="42" s="1"/>
  <c r="AL242" i="42"/>
  <c r="A242" i="42" s="1"/>
  <c r="AL365" i="42"/>
  <c r="A365" i="42" s="1"/>
  <c r="AL376" i="42"/>
  <c r="A376" i="42" s="1"/>
  <c r="AL63" i="42"/>
  <c r="A63" i="42" s="1"/>
  <c r="AL241" i="42"/>
  <c r="A241" i="42" s="1"/>
  <c r="AL321" i="42"/>
  <c r="A321" i="42" s="1"/>
  <c r="AL453" i="42"/>
  <c r="A453" i="42" s="1"/>
  <c r="AL485" i="42"/>
  <c r="A485" i="42" s="1"/>
  <c r="AL334" i="42"/>
  <c r="A334" i="42" s="1"/>
  <c r="AL8" i="42"/>
  <c r="A8" i="42" s="1"/>
  <c r="AL86" i="42"/>
  <c r="A86" i="42" s="1"/>
  <c r="AL145" i="42"/>
  <c r="A145" i="42" s="1"/>
  <c r="AL133" i="42"/>
  <c r="A133" i="42" s="1"/>
  <c r="AL251" i="42"/>
  <c r="A251" i="42" s="1"/>
  <c r="AL208" i="42"/>
  <c r="A208" i="42" s="1"/>
  <c r="AL275" i="42"/>
  <c r="A275" i="42" s="1"/>
  <c r="AL291" i="42"/>
  <c r="A291" i="42" s="1"/>
  <c r="AL327" i="42"/>
  <c r="A327" i="42" s="1"/>
  <c r="AL464" i="42"/>
  <c r="A464" i="42" s="1"/>
  <c r="AL52" i="42"/>
  <c r="A52" i="42" s="1"/>
  <c r="AL70" i="42"/>
  <c r="A70" i="42" s="1"/>
  <c r="AL95" i="42"/>
  <c r="A95" i="42" s="1"/>
  <c r="AL111" i="42"/>
  <c r="A111" i="42" s="1"/>
  <c r="AL164" i="42"/>
  <c r="A164" i="42" s="1"/>
  <c r="AL172" i="42"/>
  <c r="A172" i="42" s="1"/>
  <c r="AL182" i="42"/>
  <c r="A182" i="42" s="1"/>
  <c r="AL134" i="42"/>
  <c r="A134" i="42" s="1"/>
  <c r="AL230" i="42"/>
  <c r="A230" i="42" s="1"/>
  <c r="AL331" i="42"/>
  <c r="A331" i="42" s="1"/>
  <c r="AL353" i="42"/>
  <c r="A353" i="42" s="1"/>
  <c r="AL449" i="42"/>
  <c r="A449" i="42" s="1"/>
  <c r="AL473" i="42"/>
  <c r="A473" i="42" s="1"/>
  <c r="AL310" i="42"/>
  <c r="A310" i="42" s="1"/>
  <c r="AL498" i="42"/>
  <c r="A498" i="42" s="1"/>
  <c r="AL19" i="42"/>
  <c r="A19" i="42" s="1"/>
  <c r="AL26" i="42"/>
  <c r="A26" i="42" s="1"/>
  <c r="AL44" i="42"/>
  <c r="A44" i="42" s="1"/>
  <c r="AL226" i="42"/>
  <c r="A226" i="42" s="1"/>
  <c r="AL349" i="42"/>
  <c r="A349" i="42" s="1"/>
  <c r="AL369" i="42"/>
  <c r="A369" i="42" s="1"/>
  <c r="AL298" i="42"/>
  <c r="A298" i="42" s="1"/>
  <c r="AL117" i="42"/>
  <c r="A117" i="42" s="1"/>
  <c r="AL170" i="42"/>
  <c r="A170" i="42" s="1"/>
  <c r="AL196" i="42"/>
  <c r="A196" i="42" s="1"/>
  <c r="AL360" i="42"/>
  <c r="A360" i="42" s="1"/>
  <c r="AL430" i="42"/>
  <c r="A430" i="42" s="1"/>
  <c r="AL16" i="42"/>
  <c r="A16" i="42" s="1"/>
  <c r="AL91" i="42"/>
  <c r="A91" i="42" s="1"/>
  <c r="AL107" i="42"/>
  <c r="A107" i="42" s="1"/>
  <c r="AL273" i="42"/>
  <c r="A273" i="42" s="1"/>
  <c r="AL374" i="42"/>
  <c r="A374" i="42" s="1"/>
  <c r="AL401" i="42"/>
  <c r="A401" i="42" s="1"/>
  <c r="AL502" i="42"/>
  <c r="A502" i="42" s="1"/>
  <c r="AL180" i="42"/>
  <c r="A180" i="42" s="1"/>
  <c r="AL123" i="42"/>
  <c r="A123" i="42" s="1"/>
  <c r="AL188" i="42"/>
  <c r="A188" i="42" s="1"/>
  <c r="AL480" i="42"/>
  <c r="A480" i="42" s="1"/>
  <c r="AL42" i="42"/>
  <c r="A42" i="42" s="1"/>
  <c r="AL232" i="42"/>
  <c r="A232" i="42" s="1"/>
  <c r="AL364" i="42"/>
  <c r="A364" i="42" s="1"/>
  <c r="AL127" i="42"/>
  <c r="A127" i="42" s="1"/>
  <c r="AL489" i="42"/>
  <c r="A489" i="42" s="1"/>
  <c r="AL99" i="42"/>
  <c r="A99" i="42" s="1"/>
  <c r="AL115" i="42"/>
  <c r="A115" i="42" s="1"/>
  <c r="AL270" i="42"/>
  <c r="A270" i="42" s="1"/>
  <c r="AL457" i="42"/>
  <c r="A457" i="42" s="1"/>
  <c r="AL486" i="42"/>
  <c r="A486" i="42" s="1"/>
  <c r="B113" i="42"/>
  <c r="AJ113" i="42"/>
  <c r="AL113" i="42" s="1"/>
  <c r="A113" i="42" s="1"/>
  <c r="AJ92" i="42"/>
  <c r="AL92" i="42" s="1"/>
  <c r="A92" i="42" s="1"/>
  <c r="AJ135" i="42"/>
  <c r="AL135" i="42" s="1"/>
  <c r="A135" i="42" s="1"/>
  <c r="B216" i="42"/>
  <c r="AJ216" i="42"/>
  <c r="AL216" i="42" s="1"/>
  <c r="A216" i="42" s="1"/>
  <c r="AH18" i="42"/>
  <c r="AJ18" i="42" s="1"/>
  <c r="AL18" i="42" s="1"/>
  <c r="A18" i="42" s="1"/>
  <c r="AH49" i="42"/>
  <c r="AJ49" i="42" s="1"/>
  <c r="AL49" i="42" s="1"/>
  <c r="A49" i="42" s="1"/>
  <c r="AH64" i="42"/>
  <c r="AJ64" i="42" s="1"/>
  <c r="AL64" i="42" s="1"/>
  <c r="A64" i="42" s="1"/>
  <c r="AJ83" i="42"/>
  <c r="AL83" i="42" s="1"/>
  <c r="A83" i="42" s="1"/>
  <c r="AJ132" i="42"/>
  <c r="AL132" i="42" s="1"/>
  <c r="A132" i="42" s="1"/>
  <c r="AH148" i="42"/>
  <c r="AJ148" i="42" s="1"/>
  <c r="AL148" i="42" s="1"/>
  <c r="A148" i="42" s="1"/>
  <c r="AL198" i="42"/>
  <c r="A198" i="42" s="1"/>
  <c r="AH159" i="42"/>
  <c r="AJ159" i="42" s="1"/>
  <c r="AL159" i="42" s="1"/>
  <c r="A159" i="42" s="1"/>
  <c r="B176" i="42"/>
  <c r="AJ176" i="42"/>
  <c r="AL176" i="42" s="1"/>
  <c r="A176" i="42" s="1"/>
  <c r="AH195" i="42"/>
  <c r="AJ195" i="42" s="1"/>
  <c r="AL195" i="42" s="1"/>
  <c r="A195" i="42" s="1"/>
  <c r="AH7" i="42"/>
  <c r="AJ7" i="42" s="1"/>
  <c r="AL7" i="42" s="1"/>
  <c r="A7" i="42" s="1"/>
  <c r="AH15" i="42"/>
  <c r="AJ15" i="42" s="1"/>
  <c r="AL15" i="42" s="1"/>
  <c r="A15" i="42" s="1"/>
  <c r="AH23" i="42"/>
  <c r="AJ23" i="42" s="1"/>
  <c r="AL23" i="42" s="1"/>
  <c r="A23" i="42" s="1"/>
  <c r="AH17" i="42"/>
  <c r="AJ17" i="42" s="1"/>
  <c r="AL17" i="42" s="1"/>
  <c r="A17" i="42" s="1"/>
  <c r="AJ20" i="42"/>
  <c r="AL20" i="42" s="1"/>
  <c r="A20" i="42" s="1"/>
  <c r="AH98" i="42"/>
  <c r="AJ98" i="42" s="1"/>
  <c r="AL98" i="42" s="1"/>
  <c r="A98" i="42" s="1"/>
  <c r="B97" i="42"/>
  <c r="AJ97" i="42"/>
  <c r="AL97" i="42" s="1"/>
  <c r="A97" i="42" s="1"/>
  <c r="AJ82" i="42"/>
  <c r="AL82" i="42" s="1"/>
  <c r="A82" i="42" s="1"/>
  <c r="AH116" i="42"/>
  <c r="AJ116" i="42" s="1"/>
  <c r="AL116" i="42" s="1"/>
  <c r="A116" i="42" s="1"/>
  <c r="AJ119" i="42"/>
  <c r="AL119" i="42" s="1"/>
  <c r="A119" i="42" s="1"/>
  <c r="AH9" i="42"/>
  <c r="AJ9" i="42" s="1"/>
  <c r="AL9" i="42" s="1"/>
  <c r="A9" i="42" s="1"/>
  <c r="AH36" i="42"/>
  <c r="AJ36" i="42" s="1"/>
  <c r="AL36" i="42" s="1"/>
  <c r="A36" i="42" s="1"/>
  <c r="AJ35" i="42"/>
  <c r="AL35" i="42" s="1"/>
  <c r="A35" i="42" s="1"/>
  <c r="AH85" i="42"/>
  <c r="AJ85" i="42" s="1"/>
  <c r="AL85" i="42" s="1"/>
  <c r="A85" i="42" s="1"/>
  <c r="AH80" i="42"/>
  <c r="AJ80" i="42" s="1"/>
  <c r="AL80" i="42" s="1"/>
  <c r="A80" i="42" s="1"/>
  <c r="AJ121" i="42"/>
  <c r="AL121" i="42" s="1"/>
  <c r="A121" i="42" s="1"/>
  <c r="AJ129" i="42"/>
  <c r="AL129" i="42" s="1"/>
  <c r="A129" i="42" s="1"/>
  <c r="AJ76" i="42"/>
  <c r="AL76" i="42" s="1"/>
  <c r="A76" i="42" s="1"/>
  <c r="AH140" i="42"/>
  <c r="AJ140" i="42" s="1"/>
  <c r="AL140" i="42" s="1"/>
  <c r="A140" i="42" s="1"/>
  <c r="AH156" i="42"/>
  <c r="AJ156" i="42" s="1"/>
  <c r="AL156" i="42" s="1"/>
  <c r="A156" i="42" s="1"/>
  <c r="AL103" i="42"/>
  <c r="A103" i="42" s="1"/>
  <c r="AH147" i="42"/>
  <c r="AJ147" i="42" s="1"/>
  <c r="AL147" i="42" s="1"/>
  <c r="A147" i="42" s="1"/>
  <c r="AH189" i="42"/>
  <c r="AJ189" i="42" s="1"/>
  <c r="AL189" i="42" s="1"/>
  <c r="A189" i="42" s="1"/>
  <c r="AH155" i="42"/>
  <c r="AJ155" i="42" s="1"/>
  <c r="AL155" i="42" s="1"/>
  <c r="A155" i="42" s="1"/>
  <c r="AJ263" i="42"/>
  <c r="AL263" i="42" s="1"/>
  <c r="A263" i="42" s="1"/>
  <c r="AH165" i="42"/>
  <c r="AJ165" i="42" s="1"/>
  <c r="AL165" i="42" s="1"/>
  <c r="A165" i="42" s="1"/>
  <c r="AH191" i="42"/>
  <c r="AJ191" i="42" s="1"/>
  <c r="AL191" i="42" s="1"/>
  <c r="A191" i="42" s="1"/>
  <c r="AH197" i="42"/>
  <c r="AJ197" i="42" s="1"/>
  <c r="AL197" i="42" s="1"/>
  <c r="A197" i="42" s="1"/>
  <c r="AH348" i="42"/>
  <c r="AJ348" i="42" s="1"/>
  <c r="AL348" i="42" s="1"/>
  <c r="A348" i="42" s="1"/>
  <c r="AJ294" i="42"/>
  <c r="AL294" i="42" s="1"/>
  <c r="A294" i="42" s="1"/>
  <c r="AJ278" i="42"/>
  <c r="AL278" i="42" s="1"/>
  <c r="A278" i="42" s="1"/>
  <c r="AH347" i="42"/>
  <c r="AJ347" i="42" s="1"/>
  <c r="AL347" i="42" s="1"/>
  <c r="A347" i="42" s="1"/>
  <c r="AL274" i="42"/>
  <c r="A274" i="42" s="1"/>
  <c r="AH475" i="42"/>
  <c r="AJ475" i="42" s="1"/>
  <c r="AL475" i="42" s="1"/>
  <c r="A475" i="42" s="1"/>
  <c r="AH463" i="42"/>
  <c r="AJ463" i="42" s="1"/>
  <c r="AL463" i="42" s="1"/>
  <c r="A463" i="42" s="1"/>
  <c r="AJ361" i="42"/>
  <c r="AL361" i="42" s="1"/>
  <c r="A361" i="42" s="1"/>
  <c r="AH10" i="42"/>
  <c r="AJ10" i="42" s="1"/>
  <c r="AL10" i="42" s="1"/>
  <c r="A10" i="42" s="1"/>
  <c r="AH21" i="42"/>
  <c r="AJ21" i="42" s="1"/>
  <c r="AL21" i="42" s="1"/>
  <c r="A21" i="42" s="1"/>
  <c r="AH51" i="42"/>
  <c r="AJ51" i="42" s="1"/>
  <c r="AL51" i="42" s="1"/>
  <c r="A51" i="42" s="1"/>
  <c r="AJ38" i="42"/>
  <c r="AL38" i="42" s="1"/>
  <c r="A38" i="42" s="1"/>
  <c r="AH67" i="42"/>
  <c r="AJ67" i="42" s="1"/>
  <c r="AL67" i="42" s="1"/>
  <c r="A67" i="42" s="1"/>
  <c r="AH69" i="42"/>
  <c r="AJ69" i="42" s="1"/>
  <c r="AL69" i="42" s="1"/>
  <c r="A69" i="42" s="1"/>
  <c r="AH73" i="42"/>
  <c r="AJ73" i="42" s="1"/>
  <c r="AL73" i="42" s="1"/>
  <c r="A73" i="42" s="1"/>
  <c r="AH77" i="42"/>
  <c r="AJ77" i="42" s="1"/>
  <c r="AL77" i="42" s="1"/>
  <c r="A77" i="42" s="1"/>
  <c r="AH81" i="42"/>
  <c r="AJ81" i="42" s="1"/>
  <c r="AL81" i="42" s="1"/>
  <c r="A81" i="42" s="1"/>
  <c r="AJ30" i="42"/>
  <c r="AL30" i="42" s="1"/>
  <c r="A30" i="42" s="1"/>
  <c r="AH31" i="42"/>
  <c r="AJ31" i="42" s="1"/>
  <c r="AL31" i="42" s="1"/>
  <c r="A31" i="42" s="1"/>
  <c r="AH57" i="42"/>
  <c r="AJ57" i="42" s="1"/>
  <c r="AL57" i="42" s="1"/>
  <c r="A57" i="42" s="1"/>
  <c r="AJ125" i="42"/>
  <c r="AL125" i="42" s="1"/>
  <c r="A125" i="42" s="1"/>
  <c r="AJ78" i="42"/>
  <c r="AL78" i="42" s="1"/>
  <c r="A78" i="42" s="1"/>
  <c r="AH55" i="42"/>
  <c r="AJ55" i="42" s="1"/>
  <c r="AL55" i="42" s="1"/>
  <c r="A55" i="42" s="1"/>
  <c r="AH102" i="42"/>
  <c r="AJ102" i="42" s="1"/>
  <c r="AL102" i="42" s="1"/>
  <c r="A102" i="42" s="1"/>
  <c r="AH112" i="42"/>
  <c r="AJ112" i="42" s="1"/>
  <c r="AL112" i="42" s="1"/>
  <c r="A112" i="42" s="1"/>
  <c r="AH122" i="42"/>
  <c r="AJ122" i="42" s="1"/>
  <c r="AL122" i="42" s="1"/>
  <c r="A122" i="42" s="1"/>
  <c r="AH128" i="42"/>
  <c r="AJ128" i="42" s="1"/>
  <c r="AL128" i="42" s="1"/>
  <c r="A128" i="42" s="1"/>
  <c r="AH88" i="42"/>
  <c r="AJ88" i="42" s="1"/>
  <c r="AL88" i="42" s="1"/>
  <c r="A88" i="42" s="1"/>
  <c r="AH84" i="42"/>
  <c r="AJ84" i="42" s="1"/>
  <c r="AL84" i="42" s="1"/>
  <c r="A84" i="42" s="1"/>
  <c r="AH100" i="42"/>
  <c r="AJ100" i="42" s="1"/>
  <c r="AL100" i="42" s="1"/>
  <c r="A100" i="42" s="1"/>
  <c r="AH124" i="42"/>
  <c r="AJ124" i="42" s="1"/>
  <c r="AL124" i="42" s="1"/>
  <c r="A124" i="42" s="1"/>
  <c r="AH167" i="42"/>
  <c r="AJ167" i="42" s="1"/>
  <c r="AL167" i="42" s="1"/>
  <c r="A167" i="42" s="1"/>
  <c r="AH185" i="42"/>
  <c r="AJ185" i="42" s="1"/>
  <c r="AL185" i="42" s="1"/>
  <c r="A185" i="42" s="1"/>
  <c r="AH225" i="42"/>
  <c r="AJ225" i="42" s="1"/>
  <c r="AL225" i="42" s="1"/>
  <c r="A225" i="42" s="1"/>
  <c r="AH205" i="42"/>
  <c r="AJ205" i="42" s="1"/>
  <c r="AL205" i="42" s="1"/>
  <c r="A205" i="42" s="1"/>
  <c r="AH267" i="42"/>
  <c r="AJ267" i="42" s="1"/>
  <c r="AL267" i="42" s="1"/>
  <c r="A267" i="42" s="1"/>
  <c r="AH183" i="42"/>
  <c r="AJ183" i="42" s="1"/>
  <c r="AL183" i="42" s="1"/>
  <c r="A183" i="42" s="1"/>
  <c r="AH222" i="42"/>
  <c r="AJ222" i="42" s="1"/>
  <c r="AL222" i="42" s="1"/>
  <c r="A222" i="42" s="1"/>
  <c r="AH256" i="42"/>
  <c r="AJ256" i="42" s="1"/>
  <c r="AL256" i="42" s="1"/>
  <c r="A256" i="42" s="1"/>
  <c r="AH272" i="42"/>
  <c r="AJ272" i="42" s="1"/>
  <c r="AL272" i="42" s="1"/>
  <c r="A272" i="42" s="1"/>
  <c r="AH280" i="42"/>
  <c r="AJ280" i="42" s="1"/>
  <c r="AL280" i="42" s="1"/>
  <c r="A280" i="42" s="1"/>
  <c r="AH288" i="42"/>
  <c r="AJ288" i="42" s="1"/>
  <c r="AL288" i="42" s="1"/>
  <c r="A288" i="42" s="1"/>
  <c r="AJ93" i="42"/>
  <c r="AL93" i="42" s="1"/>
  <c r="A93" i="42" s="1"/>
  <c r="AH247" i="42"/>
  <c r="AJ247" i="42" s="1"/>
  <c r="AL247" i="42" s="1"/>
  <c r="A247" i="42" s="1"/>
  <c r="AH252" i="42"/>
  <c r="AJ252" i="42" s="1"/>
  <c r="AL252" i="42" s="1"/>
  <c r="A252" i="42" s="1"/>
  <c r="AH316" i="42"/>
  <c r="AJ316" i="42" s="1"/>
  <c r="AL316" i="42" s="1"/>
  <c r="A316" i="42" s="1"/>
  <c r="AH213" i="42"/>
  <c r="AJ213" i="42" s="1"/>
  <c r="AL213" i="42" s="1"/>
  <c r="A213" i="42" s="1"/>
  <c r="AH244" i="42"/>
  <c r="AJ244" i="42" s="1"/>
  <c r="AL244" i="42" s="1"/>
  <c r="A244" i="42" s="1"/>
  <c r="AH281" i="42"/>
  <c r="AJ281" i="42" s="1"/>
  <c r="AL281" i="42" s="1"/>
  <c r="A281" i="42" s="1"/>
  <c r="AH312" i="42"/>
  <c r="AJ312" i="42" s="1"/>
  <c r="AL312" i="42" s="1"/>
  <c r="A312" i="42" s="1"/>
  <c r="AH351" i="42"/>
  <c r="AJ351" i="42" s="1"/>
  <c r="AL351" i="42" s="1"/>
  <c r="A351" i="42" s="1"/>
  <c r="AJ200" i="42"/>
  <c r="AL200" i="42" s="1"/>
  <c r="A200" i="42" s="1"/>
  <c r="AJ282" i="42"/>
  <c r="AL282" i="42" s="1"/>
  <c r="A282" i="42" s="1"/>
  <c r="AH336" i="42"/>
  <c r="AJ336" i="42" s="1"/>
  <c r="AL336" i="42" s="1"/>
  <c r="A336" i="42" s="1"/>
  <c r="AJ342" i="42"/>
  <c r="AL342" i="42" s="1"/>
  <c r="A342" i="42" s="1"/>
  <c r="AH359" i="42"/>
  <c r="AJ359" i="42" s="1"/>
  <c r="AL359" i="42" s="1"/>
  <c r="A359" i="42" s="1"/>
  <c r="AJ266" i="42"/>
  <c r="AL266" i="42" s="1"/>
  <c r="A266" i="42" s="1"/>
  <c r="AH313" i="42"/>
  <c r="AJ313" i="42" s="1"/>
  <c r="AL313" i="42" s="1"/>
  <c r="A313" i="42" s="1"/>
  <c r="AH439" i="42"/>
  <c r="AJ439" i="42" s="1"/>
  <c r="AL439" i="42" s="1"/>
  <c r="A439" i="42" s="1"/>
  <c r="AH455" i="42"/>
  <c r="AJ455" i="42" s="1"/>
  <c r="AL455" i="42" s="1"/>
  <c r="A455" i="42" s="1"/>
  <c r="AJ54" i="42"/>
  <c r="AL54" i="42" s="1"/>
  <c r="A54" i="42" s="1"/>
  <c r="AH260" i="42"/>
  <c r="AJ260" i="42" s="1"/>
  <c r="AL260" i="42" s="1"/>
  <c r="A260" i="42" s="1"/>
  <c r="AJ346" i="42"/>
  <c r="AL346" i="42" s="1"/>
  <c r="A346" i="42" s="1"/>
  <c r="AH293" i="42"/>
  <c r="AJ293" i="42" s="1"/>
  <c r="AL293" i="42" s="1"/>
  <c r="A293" i="42" s="1"/>
  <c r="AH304" i="42"/>
  <c r="AJ304" i="42" s="1"/>
  <c r="AL304" i="42" s="1"/>
  <c r="A304" i="42" s="1"/>
  <c r="AH324" i="42"/>
  <c r="AJ324" i="42" s="1"/>
  <c r="AL324" i="42" s="1"/>
  <c r="A324" i="42" s="1"/>
  <c r="AH460" i="42"/>
  <c r="AJ460" i="42" s="1"/>
  <c r="AL460" i="42" s="1"/>
  <c r="A460" i="42" s="1"/>
  <c r="AH476" i="42"/>
  <c r="AJ476" i="42" s="1"/>
  <c r="AL476" i="42" s="1"/>
  <c r="A476" i="42" s="1"/>
  <c r="AH231" i="42"/>
  <c r="AJ231" i="42" s="1"/>
  <c r="AL231" i="42" s="1"/>
  <c r="A231" i="42" s="1"/>
  <c r="AJ286" i="42"/>
  <c r="AL286" i="42" s="1"/>
  <c r="A286" i="42" s="1"/>
  <c r="AH378" i="42"/>
  <c r="AJ378" i="42" s="1"/>
  <c r="AL378" i="42" s="1"/>
  <c r="A378" i="42" s="1"/>
  <c r="AH394" i="42"/>
  <c r="AJ394" i="42" s="1"/>
  <c r="AL394" i="42" s="1"/>
  <c r="A394" i="42" s="1"/>
  <c r="AJ414" i="42"/>
  <c r="AL414" i="42" s="1"/>
  <c r="A414" i="42" s="1"/>
  <c r="AJ454" i="42"/>
  <c r="AL454" i="42" s="1"/>
  <c r="A454" i="42" s="1"/>
  <c r="AJ482" i="42"/>
  <c r="AL482" i="42" s="1"/>
  <c r="A482" i="42" s="1"/>
  <c r="AH487" i="42"/>
  <c r="AJ487" i="42" s="1"/>
  <c r="AL487" i="42" s="1"/>
  <c r="A487" i="42" s="1"/>
  <c r="AH503" i="42"/>
  <c r="AJ503" i="42" s="1"/>
  <c r="AL503" i="42" s="1"/>
  <c r="A503" i="42" s="1"/>
  <c r="AJ389" i="42"/>
  <c r="AL389" i="42" s="1"/>
  <c r="A389" i="42" s="1"/>
  <c r="AJ426" i="42"/>
  <c r="AL426" i="42" s="1"/>
  <c r="A426" i="42" s="1"/>
  <c r="AJ442" i="42"/>
  <c r="AL442" i="42" s="1"/>
  <c r="A442" i="42" s="1"/>
  <c r="AJ450" i="42"/>
  <c r="AL450" i="42" s="1"/>
  <c r="A450" i="42" s="1"/>
  <c r="AH459" i="42"/>
  <c r="AJ459" i="42" s="1"/>
  <c r="AL459" i="42" s="1"/>
  <c r="A459" i="42" s="1"/>
  <c r="AJ357" i="42"/>
  <c r="AL357" i="42" s="1"/>
  <c r="A357" i="42" s="1"/>
  <c r="AJ434" i="42"/>
  <c r="AL434" i="42" s="1"/>
  <c r="A434" i="42" s="1"/>
  <c r="AJ458" i="42"/>
  <c r="AL458" i="42" s="1"/>
  <c r="A458" i="42" s="1"/>
  <c r="AJ478" i="42"/>
  <c r="AL478" i="42" s="1"/>
  <c r="A478" i="42" s="1"/>
  <c r="AH25" i="42"/>
  <c r="AJ25" i="42" s="1"/>
  <c r="AL25" i="42" s="1"/>
  <c r="A25" i="42" s="1"/>
  <c r="AJ28" i="42"/>
  <c r="AL28" i="42" s="1"/>
  <c r="A28" i="42" s="1"/>
  <c r="AH13" i="42"/>
  <c r="AJ13" i="42" s="1"/>
  <c r="AL13" i="42" s="1"/>
  <c r="A13" i="42" s="1"/>
  <c r="AH29" i="42"/>
  <c r="AJ29" i="42" s="1"/>
  <c r="AL29" i="42" s="1"/>
  <c r="A29" i="42" s="1"/>
  <c r="B58" i="42"/>
  <c r="AJ58" i="42"/>
  <c r="AL58" i="42" s="1"/>
  <c r="A58" i="42" s="1"/>
  <c r="AH33" i="42"/>
  <c r="AJ33" i="42" s="1"/>
  <c r="AL33" i="42" s="1"/>
  <c r="A33" i="42" s="1"/>
  <c r="AJ34" i="42"/>
  <c r="AL34" i="42" s="1"/>
  <c r="A34" i="42" s="1"/>
  <c r="AH39" i="42"/>
  <c r="AJ39" i="42" s="1"/>
  <c r="AL39" i="42" s="1"/>
  <c r="A39" i="42" s="1"/>
  <c r="AH68" i="42"/>
  <c r="AJ68" i="42" s="1"/>
  <c r="AL68" i="42" s="1"/>
  <c r="A68" i="42" s="1"/>
  <c r="AH90" i="42"/>
  <c r="AJ90" i="42" s="1"/>
  <c r="AL90" i="42" s="1"/>
  <c r="A90" i="42" s="1"/>
  <c r="AH106" i="42"/>
  <c r="AJ106" i="42" s="1"/>
  <c r="AL106" i="42" s="1"/>
  <c r="A106" i="42" s="1"/>
  <c r="AH96" i="42"/>
  <c r="AJ96" i="42" s="1"/>
  <c r="AL96" i="42" s="1"/>
  <c r="A96" i="42" s="1"/>
  <c r="AH120" i="42"/>
  <c r="AJ120" i="42" s="1"/>
  <c r="AL120" i="42" s="1"/>
  <c r="A120" i="42" s="1"/>
  <c r="AJ160" i="42"/>
  <c r="AL160" i="42" s="1"/>
  <c r="A160" i="42" s="1"/>
  <c r="AJ168" i="42"/>
  <c r="AL168" i="42" s="1"/>
  <c r="A168" i="42" s="1"/>
  <c r="AJ66" i="42"/>
  <c r="AL66" i="42" s="1"/>
  <c r="A66" i="42" s="1"/>
  <c r="AJ74" i="42"/>
  <c r="AL74" i="42" s="1"/>
  <c r="A74" i="42" s="1"/>
  <c r="AH108" i="42"/>
  <c r="AJ108" i="42" s="1"/>
  <c r="AL108" i="42" s="1"/>
  <c r="A108" i="42" s="1"/>
  <c r="AH118" i="42"/>
  <c r="AJ118" i="42" s="1"/>
  <c r="AL118" i="42" s="1"/>
  <c r="A118" i="42" s="1"/>
  <c r="AH179" i="42"/>
  <c r="AJ179" i="42" s="1"/>
  <c r="AL179" i="42" s="1"/>
  <c r="A179" i="42" s="1"/>
  <c r="AH193" i="42"/>
  <c r="AJ193" i="42" s="1"/>
  <c r="AL193" i="42" s="1"/>
  <c r="A193" i="42" s="1"/>
  <c r="B192" i="42"/>
  <c r="AJ192" i="42"/>
  <c r="AL192" i="42" s="1"/>
  <c r="A192" i="42" s="1"/>
  <c r="AH217" i="42"/>
  <c r="AJ217" i="42" s="1"/>
  <c r="AL217" i="42" s="1"/>
  <c r="A217" i="42" s="1"/>
  <c r="AJ109" i="42"/>
  <c r="AL109" i="42" s="1"/>
  <c r="A109" i="42" s="1"/>
  <c r="AH259" i="42"/>
  <c r="AJ259" i="42" s="1"/>
  <c r="AL259" i="42" s="1"/>
  <c r="A259" i="42" s="1"/>
  <c r="AJ101" i="42"/>
  <c r="AL101" i="42" s="1"/>
  <c r="A101" i="42" s="1"/>
  <c r="AJ204" i="42"/>
  <c r="AL204" i="42" s="1"/>
  <c r="A204" i="42" s="1"/>
  <c r="AH239" i="42"/>
  <c r="AJ239" i="42" s="1"/>
  <c r="AL239" i="42" s="1"/>
  <c r="A239" i="42" s="1"/>
  <c r="AJ153" i="42"/>
  <c r="AL153" i="42" s="1"/>
  <c r="A153" i="42" s="1"/>
  <c r="AH221" i="42"/>
  <c r="AJ221" i="42" s="1"/>
  <c r="AL221" i="42" s="1"/>
  <c r="A221" i="42" s="1"/>
  <c r="AH368" i="42"/>
  <c r="AJ368" i="42" s="1"/>
  <c r="AL368" i="42" s="1"/>
  <c r="A368" i="42" s="1"/>
  <c r="AJ220" i="42"/>
  <c r="AL220" i="42" s="1"/>
  <c r="A220" i="42" s="1"/>
  <c r="AH289" i="42"/>
  <c r="AJ289" i="42" s="1"/>
  <c r="AL289" i="42" s="1"/>
  <c r="A289" i="42" s="1"/>
  <c r="AH328" i="42"/>
  <c r="AJ328" i="42" s="1"/>
  <c r="AL328" i="42" s="1"/>
  <c r="A328" i="42" s="1"/>
  <c r="AH344" i="42"/>
  <c r="AJ344" i="42" s="1"/>
  <c r="AL344" i="42" s="1"/>
  <c r="A344" i="42" s="1"/>
  <c r="AH277" i="42"/>
  <c r="AJ277" i="42" s="1"/>
  <c r="AL277" i="42" s="1"/>
  <c r="A277" i="42" s="1"/>
  <c r="AJ224" i="42"/>
  <c r="AL224" i="42" s="1"/>
  <c r="A224" i="42" s="1"/>
  <c r="AJ290" i="42"/>
  <c r="AL290" i="42" s="1"/>
  <c r="A290" i="42" s="1"/>
  <c r="AJ302" i="42"/>
  <c r="AL302" i="42" s="1"/>
  <c r="A302" i="42" s="1"/>
  <c r="AH320" i="42"/>
  <c r="AJ320" i="42" s="1"/>
  <c r="AL320" i="42" s="1"/>
  <c r="A320" i="42" s="1"/>
  <c r="AJ326" i="42"/>
  <c r="AL326" i="42" s="1"/>
  <c r="A326" i="42" s="1"/>
  <c r="AH398" i="42"/>
  <c r="AJ398" i="42" s="1"/>
  <c r="AL398" i="42" s="1"/>
  <c r="A398" i="42" s="1"/>
  <c r="AH413" i="42"/>
  <c r="AJ413" i="42" s="1"/>
  <c r="AL413" i="42" s="1"/>
  <c r="A413" i="42" s="1"/>
  <c r="AH423" i="42"/>
  <c r="AJ423" i="42" s="1"/>
  <c r="AL423" i="42" s="1"/>
  <c r="A423" i="42" s="1"/>
  <c r="AH429" i="42"/>
  <c r="AJ429" i="42" s="1"/>
  <c r="AL429" i="42" s="1"/>
  <c r="A429" i="42" s="1"/>
  <c r="AH386" i="42"/>
  <c r="AJ386" i="42" s="1"/>
  <c r="AL386" i="42" s="1"/>
  <c r="A386" i="42" s="1"/>
  <c r="AH249" i="42"/>
  <c r="AJ249" i="42" s="1"/>
  <c r="AL249" i="42" s="1"/>
  <c r="A249" i="42" s="1"/>
  <c r="AH268" i="42"/>
  <c r="AJ268" i="42" s="1"/>
  <c r="AL268" i="42" s="1"/>
  <c r="A268" i="42" s="1"/>
  <c r="AH366" i="42"/>
  <c r="AJ366" i="42" s="1"/>
  <c r="AL366" i="42" s="1"/>
  <c r="A366" i="42" s="1"/>
  <c r="AH139" i="42"/>
  <c r="AJ139" i="42" s="1"/>
  <c r="AL139" i="42" s="1"/>
  <c r="A139" i="42" s="1"/>
  <c r="AH181" i="42"/>
  <c r="AJ181" i="42" s="1"/>
  <c r="AL181" i="42" s="1"/>
  <c r="A181" i="42" s="1"/>
  <c r="AJ330" i="42"/>
  <c r="AL330" i="42" s="1"/>
  <c r="A330" i="42" s="1"/>
  <c r="AH362" i="42"/>
  <c r="AJ362" i="42" s="1"/>
  <c r="AL362" i="42" s="1"/>
  <c r="A362" i="42" s="1"/>
  <c r="AH488" i="42"/>
  <c r="AJ488" i="42" s="1"/>
  <c r="AL488" i="42" s="1"/>
  <c r="A488" i="42" s="1"/>
  <c r="AH504" i="42"/>
  <c r="AJ504" i="42" s="1"/>
  <c r="AL504" i="42" s="1"/>
  <c r="A504" i="42" s="1"/>
  <c r="AJ393" i="42"/>
  <c r="AL393" i="42" s="1"/>
  <c r="A393" i="42" s="1"/>
  <c r="AJ410" i="42"/>
  <c r="AL410" i="42" s="1"/>
  <c r="A410" i="42" s="1"/>
  <c r="AJ381" i="42"/>
  <c r="AL381" i="42" s="1"/>
  <c r="A381" i="42" s="1"/>
  <c r="AJ474" i="42"/>
  <c r="AL474" i="42" s="1"/>
  <c r="A474" i="42" s="1"/>
  <c r="AH479" i="42"/>
  <c r="AJ479" i="42" s="1"/>
  <c r="AL479" i="42" s="1"/>
  <c r="A479" i="42" s="1"/>
  <c r="AH495" i="42"/>
  <c r="AJ495" i="42" s="1"/>
  <c r="AL495" i="42" s="1"/>
  <c r="A495" i="42" s="1"/>
  <c r="AJ350" i="42"/>
  <c r="AL350" i="42" s="1"/>
  <c r="A350" i="42" s="1"/>
  <c r="AJ373" i="42"/>
  <c r="AL373" i="42" s="1"/>
  <c r="A373" i="42" s="1"/>
  <c r="AJ405" i="42"/>
  <c r="AL405" i="42" s="1"/>
  <c r="A405" i="42" s="1"/>
  <c r="AJ418" i="42"/>
  <c r="AL418" i="42" s="1"/>
  <c r="A418" i="42" s="1"/>
  <c r="AH491" i="42"/>
  <c r="AJ491" i="42" s="1"/>
  <c r="AL491" i="42" s="1"/>
  <c r="A491" i="42" s="1"/>
  <c r="AH41" i="42"/>
  <c r="AJ41" i="42" s="1"/>
  <c r="AL41" i="42" s="1"/>
  <c r="A41" i="42" s="1"/>
  <c r="AH71" i="42"/>
  <c r="AJ71" i="42" s="1"/>
  <c r="AL71" i="42" s="1"/>
  <c r="A71" i="42" s="1"/>
  <c r="AH75" i="42"/>
  <c r="AJ75" i="42" s="1"/>
  <c r="AL75" i="42" s="1"/>
  <c r="A75" i="42" s="1"/>
  <c r="AH79" i="42"/>
  <c r="AJ79" i="42" s="1"/>
  <c r="AL79" i="42" s="1"/>
  <c r="A79" i="42" s="1"/>
  <c r="AH47" i="42"/>
  <c r="AJ47" i="42" s="1"/>
  <c r="AL47" i="42" s="1"/>
  <c r="A47" i="42" s="1"/>
  <c r="AH65" i="42"/>
  <c r="AJ65" i="42" s="1"/>
  <c r="AL65" i="42" s="1"/>
  <c r="A65" i="42" s="1"/>
  <c r="AJ50" i="42"/>
  <c r="AL50" i="42" s="1"/>
  <c r="A50" i="42" s="1"/>
  <c r="B62" i="42"/>
  <c r="AJ62" i="42"/>
  <c r="AL62" i="42" s="1"/>
  <c r="A62" i="42" s="1"/>
  <c r="AH94" i="42"/>
  <c r="AJ94" i="42" s="1"/>
  <c r="AL94" i="42" s="1"/>
  <c r="A94" i="42" s="1"/>
  <c r="AH110" i="42"/>
  <c r="AJ110" i="42" s="1"/>
  <c r="AL110" i="42" s="1"/>
  <c r="A110" i="42" s="1"/>
  <c r="AH114" i="42"/>
  <c r="AJ114" i="42" s="1"/>
  <c r="AL114" i="42" s="1"/>
  <c r="A114" i="42" s="1"/>
  <c r="AH104" i="42"/>
  <c r="AJ104" i="42" s="1"/>
  <c r="AL104" i="42" s="1"/>
  <c r="A104" i="42" s="1"/>
  <c r="AH130" i="42"/>
  <c r="AJ130" i="42" s="1"/>
  <c r="AL130" i="42" s="1"/>
  <c r="A130" i="42" s="1"/>
  <c r="AH72" i="42"/>
  <c r="AJ72" i="42" s="1"/>
  <c r="AL72" i="42" s="1"/>
  <c r="A72" i="42" s="1"/>
  <c r="AH136" i="42"/>
  <c r="AJ136" i="42" s="1"/>
  <c r="AL136" i="42" s="1"/>
  <c r="A136" i="42" s="1"/>
  <c r="AH144" i="42"/>
  <c r="AJ144" i="42" s="1"/>
  <c r="AL144" i="42" s="1"/>
  <c r="A144" i="42" s="1"/>
  <c r="AJ178" i="42"/>
  <c r="AL178" i="42" s="1"/>
  <c r="A178" i="42" s="1"/>
  <c r="AJ186" i="42"/>
  <c r="AL186" i="42" s="1"/>
  <c r="A186" i="42" s="1"/>
  <c r="AJ194" i="42"/>
  <c r="AL194" i="42" s="1"/>
  <c r="A194" i="42" s="1"/>
  <c r="AJ202" i="42"/>
  <c r="AL202" i="42" s="1"/>
  <c r="A202" i="42" s="1"/>
  <c r="AH151" i="42"/>
  <c r="AJ151" i="42" s="1"/>
  <c r="AL151" i="42" s="1"/>
  <c r="A151" i="42" s="1"/>
  <c r="AH143" i="42"/>
  <c r="AJ143" i="42" s="1"/>
  <c r="AL143" i="42" s="1"/>
  <c r="A143" i="42" s="1"/>
  <c r="AH161" i="42"/>
  <c r="AJ161" i="42" s="1"/>
  <c r="AL161" i="42" s="1"/>
  <c r="A161" i="42" s="1"/>
  <c r="B166" i="42"/>
  <c r="AJ166" i="42"/>
  <c r="AL166" i="42" s="1"/>
  <c r="A166" i="42" s="1"/>
  <c r="AH187" i="42"/>
  <c r="AJ187" i="42" s="1"/>
  <c r="AL187" i="42" s="1"/>
  <c r="A187" i="42" s="1"/>
  <c r="AH201" i="42"/>
  <c r="AJ201" i="42" s="1"/>
  <c r="AL201" i="42" s="1"/>
  <c r="A201" i="42" s="1"/>
  <c r="AH209" i="42"/>
  <c r="AJ209" i="42" s="1"/>
  <c r="AL209" i="42" s="1"/>
  <c r="A209" i="42" s="1"/>
  <c r="AL212" i="42"/>
  <c r="A212" i="42" s="1"/>
  <c r="AJ105" i="42"/>
  <c r="AL105" i="42" s="1"/>
  <c r="A105" i="42" s="1"/>
  <c r="AH163" i="42"/>
  <c r="AJ163" i="42" s="1"/>
  <c r="AL163" i="42" s="1"/>
  <c r="A163" i="42" s="1"/>
  <c r="AH173" i="42"/>
  <c r="AJ173" i="42" s="1"/>
  <c r="AL173" i="42" s="1"/>
  <c r="A173" i="42" s="1"/>
  <c r="AH199" i="42"/>
  <c r="AJ199" i="42" s="1"/>
  <c r="AL199" i="42" s="1"/>
  <c r="A199" i="42" s="1"/>
  <c r="AH229" i="42"/>
  <c r="AJ229" i="42" s="1"/>
  <c r="AL229" i="42" s="1"/>
  <c r="A229" i="42" s="1"/>
  <c r="AH264" i="42"/>
  <c r="AJ264" i="42" s="1"/>
  <c r="AL264" i="42" s="1"/>
  <c r="A264" i="42" s="1"/>
  <c r="AH276" i="42"/>
  <c r="AJ276" i="42" s="1"/>
  <c r="AL276" i="42" s="1"/>
  <c r="A276" i="42" s="1"/>
  <c r="AH284" i="42"/>
  <c r="AJ284" i="42" s="1"/>
  <c r="AL284" i="42" s="1"/>
  <c r="A284" i="42" s="1"/>
  <c r="AH292" i="42"/>
  <c r="AJ292" i="42" s="1"/>
  <c r="AL292" i="42" s="1"/>
  <c r="A292" i="42" s="1"/>
  <c r="AL162" i="42"/>
  <c r="A162" i="42" s="1"/>
  <c r="AH235" i="42"/>
  <c r="AJ235" i="42" s="1"/>
  <c r="AL235" i="42" s="1"/>
  <c r="A235" i="42" s="1"/>
  <c r="AJ258" i="42"/>
  <c r="AL258" i="42" s="1"/>
  <c r="A258" i="42" s="1"/>
  <c r="AH300" i="42"/>
  <c r="AJ300" i="42" s="1"/>
  <c r="AL300" i="42" s="1"/>
  <c r="A300" i="42" s="1"/>
  <c r="AH332" i="42"/>
  <c r="AJ332" i="42" s="1"/>
  <c r="AL332" i="42" s="1"/>
  <c r="A332" i="42" s="1"/>
  <c r="AH171" i="42"/>
  <c r="AJ171" i="42" s="1"/>
  <c r="AL171" i="42" s="1"/>
  <c r="A171" i="42" s="1"/>
  <c r="AJ250" i="42"/>
  <c r="AL250" i="42" s="1"/>
  <c r="A250" i="42" s="1"/>
  <c r="AJ262" i="42"/>
  <c r="AL262" i="42" s="1"/>
  <c r="A262" i="42" s="1"/>
  <c r="AH175" i="42"/>
  <c r="AJ175" i="42" s="1"/>
  <c r="AL175" i="42" s="1"/>
  <c r="A175" i="42" s="1"/>
  <c r="AL314" i="42"/>
  <c r="A314" i="42" s="1"/>
  <c r="AJ246" i="42"/>
  <c r="AL246" i="42" s="1"/>
  <c r="A246" i="42" s="1"/>
  <c r="AJ254" i="42"/>
  <c r="AL254" i="42" s="1"/>
  <c r="A254" i="42" s="1"/>
  <c r="AH285" i="42"/>
  <c r="AJ285" i="42" s="1"/>
  <c r="AL285" i="42" s="1"/>
  <c r="A285" i="42" s="1"/>
  <c r="AH340" i="42"/>
  <c r="AJ340" i="42" s="1"/>
  <c r="AL340" i="42" s="1"/>
  <c r="A340" i="42" s="1"/>
  <c r="AH354" i="42"/>
  <c r="AJ354" i="42" s="1"/>
  <c r="AL354" i="42" s="1"/>
  <c r="A354" i="42" s="1"/>
  <c r="AH370" i="42"/>
  <c r="AJ370" i="42" s="1"/>
  <c r="AL370" i="42" s="1"/>
  <c r="A370" i="42" s="1"/>
  <c r="AH409" i="42"/>
  <c r="AJ409" i="42" s="1"/>
  <c r="AL409" i="42" s="1"/>
  <c r="A409" i="42" s="1"/>
  <c r="AH419" i="42"/>
  <c r="AJ419" i="42" s="1"/>
  <c r="AL419" i="42" s="1"/>
  <c r="A419" i="42" s="1"/>
  <c r="AH425" i="42"/>
  <c r="AJ425" i="42" s="1"/>
  <c r="AL425" i="42" s="1"/>
  <c r="A425" i="42" s="1"/>
  <c r="AH435" i="42"/>
  <c r="AJ435" i="42" s="1"/>
  <c r="AL435" i="42" s="1"/>
  <c r="A435" i="42" s="1"/>
  <c r="AH443" i="42"/>
  <c r="AJ443" i="42" s="1"/>
  <c r="AL443" i="42" s="1"/>
  <c r="A443" i="42" s="1"/>
  <c r="AH451" i="42"/>
  <c r="AJ451" i="42" s="1"/>
  <c r="AL451" i="42" s="1"/>
  <c r="A451" i="42" s="1"/>
  <c r="AH493" i="42"/>
  <c r="AJ493" i="42" s="1"/>
  <c r="AL493" i="42" s="1"/>
  <c r="A493" i="42" s="1"/>
  <c r="AH308" i="42"/>
  <c r="AJ308" i="42" s="1"/>
  <c r="AL308" i="42" s="1"/>
  <c r="A308" i="42" s="1"/>
  <c r="AH297" i="42"/>
  <c r="AJ297" i="42" s="1"/>
  <c r="AL297" i="42" s="1"/>
  <c r="A297" i="42" s="1"/>
  <c r="AJ306" i="42"/>
  <c r="AL306" i="42" s="1"/>
  <c r="A306" i="42" s="1"/>
  <c r="AH87" i="42"/>
  <c r="AJ87" i="42" s="1"/>
  <c r="AL87" i="42" s="1"/>
  <c r="A87" i="42" s="1"/>
  <c r="AJ184" i="42"/>
  <c r="AL184" i="42" s="1"/>
  <c r="A184" i="42" s="1"/>
  <c r="AH402" i="42"/>
  <c r="AJ402" i="42" s="1"/>
  <c r="AL402" i="42" s="1"/>
  <c r="A402" i="42" s="1"/>
  <c r="AJ397" i="42"/>
  <c r="AL397" i="42" s="1"/>
  <c r="A397" i="42" s="1"/>
  <c r="AH471" i="42"/>
  <c r="AJ471" i="42" s="1"/>
  <c r="AL471" i="42" s="1"/>
  <c r="A471" i="42" s="1"/>
  <c r="AJ446" i="42"/>
  <c r="AL446" i="42" s="1"/>
  <c r="A446" i="42" s="1"/>
  <c r="AJ470" i="42"/>
  <c r="AL470" i="42" s="1"/>
  <c r="A470" i="42" s="1"/>
  <c r="AJ385" i="42"/>
  <c r="AL385" i="42" s="1"/>
  <c r="A385" i="42" s="1"/>
  <c r="AJ438" i="42"/>
  <c r="AL438" i="42" s="1"/>
  <c r="A438" i="42" s="1"/>
  <c r="AJ377" i="42"/>
  <c r="AL377" i="42" s="1"/>
  <c r="A377" i="42" s="1"/>
  <c r="AH467" i="42"/>
  <c r="AJ467" i="42" s="1"/>
  <c r="AL467" i="42" s="1"/>
  <c r="A467" i="42" s="1"/>
  <c r="AJ466" i="42"/>
  <c r="AL466" i="42" s="1"/>
  <c r="A466" i="42" s="1"/>
  <c r="P148" i="30" l="1"/>
  <c r="P38" i="43" s="1"/>
  <c r="P35" i="43"/>
  <c r="Q148" i="30"/>
  <c r="Q38" i="43" s="1"/>
  <c r="Q35" i="43"/>
  <c r="S139" i="30"/>
  <c r="S145" i="30" l="1"/>
  <c r="S148" i="30" l="1"/>
  <c r="S35" i="43"/>
  <c r="S38" i="43" l="1"/>
  <c r="O114" i="30" l="1"/>
  <c r="AF5" i="42"/>
  <c r="AN5" i="40"/>
  <c r="AP5" i="40"/>
  <c r="AO5" i="40"/>
  <c r="AC7" i="33" l="1"/>
  <c r="AC8" i="33"/>
  <c r="AC9" i="33"/>
  <c r="AC10" i="33"/>
  <c r="AC11" i="33"/>
  <c r="AC12" i="33"/>
  <c r="AC13" i="33"/>
  <c r="AC14" i="33"/>
  <c r="AC15" i="33"/>
  <c r="AC16" i="33"/>
  <c r="AC17" i="33"/>
  <c r="AC18" i="33"/>
  <c r="AC19" i="33"/>
  <c r="AC20" i="33"/>
  <c r="AC21" i="33"/>
  <c r="AC22" i="33"/>
  <c r="AC23" i="33"/>
  <c r="AC24" i="33"/>
  <c r="AC25" i="33"/>
  <c r="AC26" i="33"/>
  <c r="AC27" i="33"/>
  <c r="AC28" i="33"/>
  <c r="AC29" i="33"/>
  <c r="AC30" i="33"/>
  <c r="AC31" i="33"/>
  <c r="AC32" i="33"/>
  <c r="AC33" i="33"/>
  <c r="AC34" i="33"/>
  <c r="AC35" i="33"/>
  <c r="AC36" i="33"/>
  <c r="AC37" i="33"/>
  <c r="AC38" i="33"/>
  <c r="AC39" i="33"/>
  <c r="AC40" i="33"/>
  <c r="AC41" i="33"/>
  <c r="AC42" i="33"/>
  <c r="AC43" i="33"/>
  <c r="AG43" i="33"/>
  <c r="AC44" i="33"/>
  <c r="AG44" i="33"/>
  <c r="AC45" i="33"/>
  <c r="AG45" i="33"/>
  <c r="AC46" i="33"/>
  <c r="AG46" i="33"/>
  <c r="AC47" i="33"/>
  <c r="AG47" i="33"/>
  <c r="AC48" i="33"/>
  <c r="AG48" i="33"/>
  <c r="AC49" i="33"/>
  <c r="AG49" i="33"/>
  <c r="AC50" i="33"/>
  <c r="AG50" i="33"/>
  <c r="AC51" i="33"/>
  <c r="AC52" i="33"/>
  <c r="AC53" i="33"/>
  <c r="AC54" i="33"/>
  <c r="AC55" i="33"/>
  <c r="AC56" i="33"/>
  <c r="AC57" i="33"/>
  <c r="AC58" i="33"/>
  <c r="AC59" i="33"/>
  <c r="AC60" i="33"/>
  <c r="AC61" i="33"/>
  <c r="AC62" i="33"/>
  <c r="AC63" i="33"/>
  <c r="AC64" i="33"/>
  <c r="AC65" i="33"/>
  <c r="AC66" i="33"/>
  <c r="AC67" i="33"/>
  <c r="AC68" i="33"/>
  <c r="AC69" i="33"/>
  <c r="AC70" i="33"/>
  <c r="AC71" i="33"/>
  <c r="AC72" i="33"/>
  <c r="AC73" i="33"/>
  <c r="AC74" i="33"/>
  <c r="AC75" i="33"/>
  <c r="AC76" i="33"/>
  <c r="AC77" i="33"/>
  <c r="AC78" i="33"/>
  <c r="AC79" i="33"/>
  <c r="AC80" i="33"/>
  <c r="AC81" i="33"/>
  <c r="AC82" i="33"/>
  <c r="AC83" i="33"/>
  <c r="AC84" i="33"/>
  <c r="AC85" i="33"/>
  <c r="AC86" i="33"/>
  <c r="AC87" i="33"/>
  <c r="AC88" i="33"/>
  <c r="AC89" i="33"/>
  <c r="AC90" i="33"/>
  <c r="AC91" i="33"/>
  <c r="AC92" i="33"/>
  <c r="AC93" i="33"/>
  <c r="AC94" i="33"/>
  <c r="AC95" i="33"/>
  <c r="AC96" i="33"/>
  <c r="AC97" i="33"/>
  <c r="AC98" i="33"/>
  <c r="AC99" i="33"/>
  <c r="AC100" i="33"/>
  <c r="AC101" i="33"/>
  <c r="AC102" i="33"/>
  <c r="AC103" i="33"/>
  <c r="AC104" i="33"/>
  <c r="AC105" i="33"/>
  <c r="AC106" i="33"/>
  <c r="AC107" i="33"/>
  <c r="AC108" i="33"/>
  <c r="AC109" i="33"/>
  <c r="AC110" i="33"/>
  <c r="AC111" i="33"/>
  <c r="AC112" i="33"/>
  <c r="AC113" i="33"/>
  <c r="AC114" i="33"/>
  <c r="AC115" i="33"/>
  <c r="AC116" i="33"/>
  <c r="AC117" i="33"/>
  <c r="AC118" i="33"/>
  <c r="AC119" i="33"/>
  <c r="AC120" i="33"/>
  <c r="AC121" i="33"/>
  <c r="AC122" i="33"/>
  <c r="AC123" i="33"/>
  <c r="AC124" i="33"/>
  <c r="AC125" i="33"/>
  <c r="AC126" i="33"/>
  <c r="AC127" i="33"/>
  <c r="AC128" i="33"/>
  <c r="AC129" i="33"/>
  <c r="AC130" i="33"/>
  <c r="AC131" i="33"/>
  <c r="AC132" i="33"/>
  <c r="AC133" i="33"/>
  <c r="AC134" i="33"/>
  <c r="AC135" i="33"/>
  <c r="AC136" i="33"/>
  <c r="AC137" i="33"/>
  <c r="AC138" i="33"/>
  <c r="AC139" i="33"/>
  <c r="AC140" i="33"/>
  <c r="AC141" i="33"/>
  <c r="AC142" i="33"/>
  <c r="AC143" i="33"/>
  <c r="AC144" i="33"/>
  <c r="AC145" i="33"/>
  <c r="AC146" i="33"/>
  <c r="AC147" i="33"/>
  <c r="AC148" i="33"/>
  <c r="AD148" i="33" s="1"/>
  <c r="O41" i="30"/>
  <c r="AP6" i="30"/>
  <c r="BQ6" i="30"/>
  <c r="AP7" i="30"/>
  <c r="BQ7" i="30"/>
  <c r="AP8" i="30"/>
  <c r="AQ8" i="30"/>
  <c r="AT8" i="30" s="1"/>
  <c r="BQ8" i="30"/>
  <c r="AP9" i="30"/>
  <c r="BQ9" i="30"/>
  <c r="AP10" i="30"/>
  <c r="AQ10" i="30" s="1"/>
  <c r="AT10" i="30" s="1"/>
  <c r="BQ10" i="30"/>
  <c r="AP11" i="30"/>
  <c r="AQ11" i="30"/>
  <c r="AT11" i="30" s="1"/>
  <c r="BQ11" i="30"/>
  <c r="AP12" i="30"/>
  <c r="AQ12" i="30"/>
  <c r="AT12" i="30" s="1"/>
  <c r="BQ12" i="30"/>
  <c r="AP13" i="30"/>
  <c r="AQ13" i="30"/>
  <c r="AT13" i="30" s="1"/>
  <c r="BQ13" i="30"/>
  <c r="AP14" i="30"/>
  <c r="BQ14" i="30"/>
  <c r="AP15" i="30"/>
  <c r="BQ15" i="30"/>
  <c r="AP16" i="30"/>
  <c r="BQ16" i="30"/>
  <c r="AP17" i="30"/>
  <c r="AQ16" i="30" s="1"/>
  <c r="AS16" i="30" s="1"/>
  <c r="BQ17" i="30"/>
  <c r="AP18" i="30"/>
  <c r="BQ18" i="30"/>
  <c r="AP19" i="30"/>
  <c r="BQ19" i="30"/>
  <c r="AP20" i="30"/>
  <c r="AQ19" i="30" s="1"/>
  <c r="BQ20" i="30"/>
  <c r="AP21" i="30"/>
  <c r="BQ21" i="30"/>
  <c r="AP22" i="30"/>
  <c r="BQ22" i="30"/>
  <c r="AP23" i="30"/>
  <c r="AQ22" i="30" s="1"/>
  <c r="BQ23" i="30"/>
  <c r="AP24" i="30"/>
  <c r="BQ24" i="30"/>
  <c r="AP25" i="30"/>
  <c r="BQ25" i="30"/>
  <c r="AP26" i="30"/>
  <c r="BQ26" i="30"/>
  <c r="AP27" i="30"/>
  <c r="AQ26" i="30" s="1"/>
  <c r="BQ27" i="30"/>
  <c r="AP28" i="30"/>
  <c r="BQ28" i="30"/>
  <c r="AP29" i="30"/>
  <c r="BQ29" i="30"/>
  <c r="AP30" i="30"/>
  <c r="AQ29" i="30" s="1"/>
  <c r="AU29" i="30" s="1"/>
  <c r="BQ30" i="30"/>
  <c r="AP31" i="30"/>
  <c r="AQ30" i="30" s="1"/>
  <c r="BQ31" i="30"/>
  <c r="AP32" i="30"/>
  <c r="BQ32" i="30"/>
  <c r="AP33" i="30"/>
  <c r="BQ33" i="30"/>
  <c r="AP34" i="30"/>
  <c r="AQ33" i="30" s="1"/>
  <c r="AU33" i="30" s="1"/>
  <c r="BQ34" i="30"/>
  <c r="AP35" i="30"/>
  <c r="BQ35" i="30"/>
  <c r="AP36" i="30"/>
  <c r="BQ36" i="30"/>
  <c r="AP37" i="30"/>
  <c r="AQ36" i="30" s="1"/>
  <c r="AT36" i="30" s="1"/>
  <c r="AQ37" i="30"/>
  <c r="AU37" i="30" s="1"/>
  <c r="BQ37" i="30"/>
  <c r="AP38" i="30"/>
  <c r="BQ38" i="30"/>
  <c r="AP39" i="30"/>
  <c r="AQ39" i="30"/>
  <c r="AV39" i="30" s="1"/>
  <c r="BQ39" i="30"/>
  <c r="AP40" i="30"/>
  <c r="BQ40" i="30"/>
  <c r="AP41" i="30"/>
  <c r="BQ41" i="30"/>
  <c r="AP42" i="30"/>
  <c r="BQ42" i="30"/>
  <c r="AP43" i="30"/>
  <c r="BQ43" i="30"/>
  <c r="AP44" i="30"/>
  <c r="BQ44" i="30"/>
  <c r="AP45" i="30"/>
  <c r="BQ45" i="30"/>
  <c r="AP46" i="30"/>
  <c r="AQ45" i="30" s="1"/>
  <c r="AT45" i="30" s="1"/>
  <c r="BQ46" i="30"/>
  <c r="AP47" i="30"/>
  <c r="AQ47" i="30" s="1"/>
  <c r="AT47" i="30" s="1"/>
  <c r="BQ47" i="30"/>
  <c r="AP48" i="30"/>
  <c r="BQ48" i="30"/>
  <c r="AP49" i="30"/>
  <c r="AQ49" i="30" s="1"/>
  <c r="AT49" i="30" s="1"/>
  <c r="BQ49" i="30"/>
  <c r="AP50" i="30"/>
  <c r="BQ50" i="30"/>
  <c r="AP51" i="30"/>
  <c r="AQ51" i="30" s="1"/>
  <c r="AT51" i="30" s="1"/>
  <c r="BQ51" i="30"/>
  <c r="AP52" i="30"/>
  <c r="BQ52" i="30"/>
  <c r="AP53" i="30"/>
  <c r="BQ53" i="30"/>
  <c r="AP54" i="30"/>
  <c r="AQ53" i="30" s="1"/>
  <c r="AS53" i="30" s="1"/>
  <c r="BQ54" i="30"/>
  <c r="AP55" i="30"/>
  <c r="AQ54" i="30" s="1"/>
  <c r="BQ55" i="30"/>
  <c r="AP56" i="30"/>
  <c r="AQ55" i="30" s="1"/>
  <c r="BU55" i="30" s="1"/>
  <c r="BQ56" i="30"/>
  <c r="AP57" i="30"/>
  <c r="AQ56" i="30" s="1"/>
  <c r="BU56" i="30" s="1"/>
  <c r="BQ57" i="30"/>
  <c r="AP58" i="30"/>
  <c r="AQ57" i="30" s="1"/>
  <c r="AS57" i="30" s="1"/>
  <c r="BQ58" i="30"/>
  <c r="AP59" i="30"/>
  <c r="AQ58" i="30" s="1"/>
  <c r="BU58" i="30" s="1"/>
  <c r="BQ59" i="30"/>
  <c r="AP60" i="30"/>
  <c r="BQ60" i="30"/>
  <c r="AP61" i="30"/>
  <c r="BQ61" i="30"/>
  <c r="AP62" i="30"/>
  <c r="BQ62" i="30"/>
  <c r="AP63" i="30"/>
  <c r="AQ62" i="30" s="1"/>
  <c r="AT62" i="30" s="1"/>
  <c r="BQ63" i="30"/>
  <c r="AP64" i="30"/>
  <c r="BQ64" i="30"/>
  <c r="AP65" i="30"/>
  <c r="AQ64" i="30" s="1"/>
  <c r="BU64" i="30" s="1"/>
  <c r="BQ65" i="30"/>
  <c r="AP66" i="30"/>
  <c r="BQ66" i="30"/>
  <c r="AP67" i="30"/>
  <c r="AQ66" i="30" s="1"/>
  <c r="BQ67" i="30"/>
  <c r="AP68" i="30"/>
  <c r="BQ68" i="30"/>
  <c r="AP69" i="30"/>
  <c r="AQ68" i="30" s="1"/>
  <c r="AT68" i="30" s="1"/>
  <c r="BQ69" i="30"/>
  <c r="AP70" i="30"/>
  <c r="BQ70" i="30"/>
  <c r="AP71" i="30"/>
  <c r="AQ70" i="30" s="1"/>
  <c r="AT70" i="30" s="1"/>
  <c r="BQ71" i="30"/>
  <c r="AP72" i="30"/>
  <c r="BQ72" i="30"/>
  <c r="AP73" i="30"/>
  <c r="AQ72" i="30" s="1"/>
  <c r="AT72" i="30" s="1"/>
  <c r="BQ73" i="30"/>
  <c r="AP74" i="30"/>
  <c r="BQ74" i="30"/>
  <c r="AP75" i="30"/>
  <c r="AQ74" i="30" s="1"/>
  <c r="BQ75" i="30"/>
  <c r="AP76" i="30"/>
  <c r="BQ76" i="30"/>
  <c r="AP77" i="30"/>
  <c r="AQ76" i="30" s="1"/>
  <c r="AT76" i="30" s="1"/>
  <c r="BQ77" i="30"/>
  <c r="AP78" i="30"/>
  <c r="BQ78" i="30"/>
  <c r="AP79" i="30"/>
  <c r="AQ78" i="30" s="1"/>
  <c r="AT78" i="30" s="1"/>
  <c r="BQ79" i="30"/>
  <c r="AP80" i="30"/>
  <c r="BQ80" i="30"/>
  <c r="AP81" i="30"/>
  <c r="AQ80" i="30" s="1"/>
  <c r="AT80" i="30" s="1"/>
  <c r="BQ81" i="30"/>
  <c r="AP82" i="30"/>
  <c r="BQ82" i="30"/>
  <c r="AP83" i="30"/>
  <c r="BQ83" i="30"/>
  <c r="AP84" i="30"/>
  <c r="BQ84" i="30"/>
  <c r="AP85" i="30"/>
  <c r="AQ84" i="30" s="1"/>
  <c r="AT84" i="30" s="1"/>
  <c r="BQ85" i="30"/>
  <c r="AP86" i="30"/>
  <c r="BQ86" i="30"/>
  <c r="AP87" i="30"/>
  <c r="BQ87" i="30"/>
  <c r="AP88" i="30"/>
  <c r="BQ88" i="30"/>
  <c r="AP89" i="30"/>
  <c r="BQ89" i="30"/>
  <c r="AP90" i="30"/>
  <c r="AQ89" i="30" s="1"/>
  <c r="AV89" i="30" s="1"/>
  <c r="BQ90" i="30"/>
  <c r="AP91" i="30"/>
  <c r="AQ90" i="30" s="1"/>
  <c r="AT90" i="30" s="1"/>
  <c r="BQ91" i="30"/>
  <c r="AP92" i="30"/>
  <c r="BQ92" i="30"/>
  <c r="AP93" i="30"/>
  <c r="BQ93" i="30"/>
  <c r="AP94" i="30"/>
  <c r="AQ93" i="30" s="1"/>
  <c r="AV93" i="30" s="1"/>
  <c r="BQ94" i="30"/>
  <c r="AP95" i="30"/>
  <c r="AQ94" i="30" s="1"/>
  <c r="AT94" i="30" s="1"/>
  <c r="BQ95" i="30"/>
  <c r="AP96" i="30"/>
  <c r="BQ96" i="30"/>
  <c r="AP97" i="30"/>
  <c r="BQ97" i="30"/>
  <c r="AP98" i="30"/>
  <c r="AQ97" i="30" s="1"/>
  <c r="AV97" i="30" s="1"/>
  <c r="BQ98" i="30"/>
  <c r="AP99" i="30"/>
  <c r="BQ99" i="30"/>
  <c r="AP100" i="30"/>
  <c r="AQ99" i="30" s="1"/>
  <c r="BQ100" i="30"/>
  <c r="AP101" i="30"/>
  <c r="BQ101" i="30"/>
  <c r="AP102" i="30"/>
  <c r="BQ102" i="30"/>
  <c r="AP103" i="30"/>
  <c r="AQ102" i="30" s="1"/>
  <c r="AT102" i="30" s="1"/>
  <c r="AY102" i="30" s="1"/>
  <c r="BD102" i="30" s="1"/>
  <c r="BI102" i="30" s="1"/>
  <c r="BQ103" i="30"/>
  <c r="AP104" i="30"/>
  <c r="AQ103" i="30" s="1"/>
  <c r="AR103" i="30" s="1"/>
  <c r="BQ104" i="30"/>
  <c r="AP105" i="30"/>
  <c r="AQ105" i="30" s="1"/>
  <c r="AV105" i="30" s="1"/>
  <c r="BQ105" i="30"/>
  <c r="AP106" i="30"/>
  <c r="AQ106" i="30"/>
  <c r="AV106" i="30" s="1"/>
  <c r="BQ106" i="30"/>
  <c r="AP107" i="30"/>
  <c r="AQ107" i="30"/>
  <c r="AV107" i="30" s="1"/>
  <c r="BQ107" i="30"/>
  <c r="AP108" i="30"/>
  <c r="AQ108" i="30"/>
  <c r="AV108" i="30" s="1"/>
  <c r="BQ108" i="30"/>
  <c r="AP109" i="30"/>
  <c r="AQ109" i="30"/>
  <c r="AV109" i="30" s="1"/>
  <c r="BQ109" i="30"/>
  <c r="AP110" i="30"/>
  <c r="AQ110" i="30"/>
  <c r="AV110" i="30" s="1"/>
  <c r="BQ110" i="30"/>
  <c r="AP111" i="30"/>
  <c r="AQ111" i="30"/>
  <c r="AV111" i="30" s="1"/>
  <c r="BQ111" i="30"/>
  <c r="AP112" i="30"/>
  <c r="AQ112" i="30"/>
  <c r="AV112" i="30" s="1"/>
  <c r="BA112" i="30" s="1"/>
  <c r="BF112" i="30" s="1"/>
  <c r="BK112" i="30" s="1"/>
  <c r="BQ112" i="30"/>
  <c r="AP113" i="30"/>
  <c r="AQ113" i="30"/>
  <c r="BW113" i="30" s="1"/>
  <c r="BQ113" i="30"/>
  <c r="AP114" i="30"/>
  <c r="BQ114" i="30"/>
  <c r="AP115" i="30"/>
  <c r="BQ115" i="30"/>
  <c r="AP116" i="30"/>
  <c r="AQ116" i="30"/>
  <c r="AV116" i="30" s="1"/>
  <c r="BA116" i="30" s="1"/>
  <c r="BF116" i="30" s="1"/>
  <c r="BK116" i="30" s="1"/>
  <c r="BQ116" i="30"/>
  <c r="AP117" i="30"/>
  <c r="BQ117" i="30"/>
  <c r="AP118" i="30"/>
  <c r="AQ117" i="30" s="1"/>
  <c r="BQ118" i="30"/>
  <c r="AP119" i="30"/>
  <c r="AQ119" i="30"/>
  <c r="AV119" i="30" s="1"/>
  <c r="BA119" i="30" s="1"/>
  <c r="BF119" i="30" s="1"/>
  <c r="BK119" i="30" s="1"/>
  <c r="BQ119" i="30"/>
  <c r="AP120" i="30"/>
  <c r="AQ120" i="30"/>
  <c r="AV120" i="30"/>
  <c r="BA120" i="30" s="1"/>
  <c r="BF120" i="30" s="1"/>
  <c r="BK120" i="30" s="1"/>
  <c r="BQ120" i="30"/>
  <c r="BW120" i="30"/>
  <c r="AP121" i="30"/>
  <c r="AQ121" i="30"/>
  <c r="AV121" i="30"/>
  <c r="BA121" i="30" s="1"/>
  <c r="BF121" i="30" s="1"/>
  <c r="BK121" i="30" s="1"/>
  <c r="BQ121" i="30"/>
  <c r="BW121" i="30"/>
  <c r="AP122" i="30"/>
  <c r="AQ122" i="30"/>
  <c r="AV122" i="30"/>
  <c r="BA122" i="30" s="1"/>
  <c r="BF122" i="30" s="1"/>
  <c r="BK122" i="30" s="1"/>
  <c r="BQ122" i="30"/>
  <c r="BW122" i="30"/>
  <c r="AP123" i="30"/>
  <c r="AQ123" i="30"/>
  <c r="AV123" i="30"/>
  <c r="BA123" i="30" s="1"/>
  <c r="BF123" i="30" s="1"/>
  <c r="BK123" i="30" s="1"/>
  <c r="BQ123" i="30"/>
  <c r="BW123" i="30"/>
  <c r="AP124" i="30"/>
  <c r="AQ124" i="30"/>
  <c r="AV124" i="30"/>
  <c r="BA124" i="30" s="1"/>
  <c r="BF124" i="30" s="1"/>
  <c r="BK124" i="30" s="1"/>
  <c r="BQ124" i="30"/>
  <c r="BW124" i="30"/>
  <c r="AP125" i="30"/>
  <c r="AQ125" i="30"/>
  <c r="AV125" i="30"/>
  <c r="BA125" i="30" s="1"/>
  <c r="BF125" i="30" s="1"/>
  <c r="BK125" i="30" s="1"/>
  <c r="BQ125" i="30"/>
  <c r="BW125" i="30"/>
  <c r="AP126" i="30"/>
  <c r="AQ126" i="30"/>
  <c r="BQ126" i="30"/>
  <c r="BU126" i="30"/>
  <c r="AP127" i="30"/>
  <c r="AQ127" i="30"/>
  <c r="AR127" i="30"/>
  <c r="AW127" i="30" s="1"/>
  <c r="BB127" i="30" s="1"/>
  <c r="AS127" i="30"/>
  <c r="AX127" i="30" s="1"/>
  <c r="BC127" i="30" s="1"/>
  <c r="BH127" i="30" s="1"/>
  <c r="AU127" i="30"/>
  <c r="AZ127" i="30" s="1"/>
  <c r="BE127" i="30" s="1"/>
  <c r="BJ127" i="30" s="1"/>
  <c r="AV127" i="30"/>
  <c r="BA127" i="30" s="1"/>
  <c r="BF127" i="30" s="1"/>
  <c r="BK127" i="30" s="1"/>
  <c r="BQ127" i="30"/>
  <c r="AP128" i="30"/>
  <c r="AQ128" i="30"/>
  <c r="AR128" i="30"/>
  <c r="AW128" i="30" s="1"/>
  <c r="BB128" i="30" s="1"/>
  <c r="AS128" i="30"/>
  <c r="AX128" i="30" s="1"/>
  <c r="BC128" i="30" s="1"/>
  <c r="BH128" i="30" s="1"/>
  <c r="AU128" i="30"/>
  <c r="AZ128" i="30" s="1"/>
  <c r="BE128" i="30" s="1"/>
  <c r="BJ128" i="30" s="1"/>
  <c r="AV128" i="30"/>
  <c r="BQ128" i="30"/>
  <c r="AP129" i="30"/>
  <c r="AQ129" i="30"/>
  <c r="AR129" i="30"/>
  <c r="AW129" i="30" s="1"/>
  <c r="BB129" i="30" s="1"/>
  <c r="AS129" i="30"/>
  <c r="AX129" i="30" s="1"/>
  <c r="BC129" i="30" s="1"/>
  <c r="BH129" i="30" s="1"/>
  <c r="AU129" i="30"/>
  <c r="AV129" i="30"/>
  <c r="BA129" i="30" s="1"/>
  <c r="BF129" i="30" s="1"/>
  <c r="BK129" i="30" s="1"/>
  <c r="BQ129" i="30"/>
  <c r="BS129" i="30"/>
  <c r="BT129" i="30"/>
  <c r="BU129" i="30"/>
  <c r="BW129" i="30"/>
  <c r="AP130" i="30"/>
  <c r="AQ130" i="30"/>
  <c r="AR130" i="30"/>
  <c r="AW130" i="30" s="1"/>
  <c r="BB130" i="30" s="1"/>
  <c r="AS130" i="30"/>
  <c r="AX130" i="30" s="1"/>
  <c r="BC130" i="30" s="1"/>
  <c r="BH130" i="30" s="1"/>
  <c r="AU130" i="30"/>
  <c r="AV130" i="30"/>
  <c r="BA130" i="30" s="1"/>
  <c r="BF130" i="30" s="1"/>
  <c r="BK130" i="30" s="1"/>
  <c r="BQ130" i="30"/>
  <c r="BS130" i="30"/>
  <c r="BT130" i="30"/>
  <c r="BU130" i="30"/>
  <c r="BW130" i="30"/>
  <c r="AP131" i="30"/>
  <c r="AQ131" i="30"/>
  <c r="AR131" i="30"/>
  <c r="AW131" i="30" s="1"/>
  <c r="BB131" i="30" s="1"/>
  <c r="AS131" i="30"/>
  <c r="AX131" i="30" s="1"/>
  <c r="BC131" i="30" s="1"/>
  <c r="BH131" i="30" s="1"/>
  <c r="AU131" i="30"/>
  <c r="AV131" i="30"/>
  <c r="BA131" i="30" s="1"/>
  <c r="BF131" i="30" s="1"/>
  <c r="BK131" i="30" s="1"/>
  <c r="BQ131" i="30"/>
  <c r="BS131" i="30"/>
  <c r="BT131" i="30"/>
  <c r="BU131" i="30"/>
  <c r="BW131" i="30"/>
  <c r="AP132" i="30"/>
  <c r="AQ132" i="30"/>
  <c r="AR132" i="30"/>
  <c r="AW132" i="30" s="1"/>
  <c r="BB132" i="30" s="1"/>
  <c r="AS132" i="30"/>
  <c r="AX132" i="30" s="1"/>
  <c r="BC132" i="30" s="1"/>
  <c r="BH132" i="30" s="1"/>
  <c r="AU132" i="30"/>
  <c r="AV132" i="30"/>
  <c r="BA132" i="30" s="1"/>
  <c r="BF132" i="30" s="1"/>
  <c r="BK132" i="30" s="1"/>
  <c r="BQ132" i="30"/>
  <c r="BS132" i="30"/>
  <c r="BT132" i="30"/>
  <c r="BU132" i="30"/>
  <c r="BW132" i="30"/>
  <c r="AP133" i="30"/>
  <c r="AU133" i="30"/>
  <c r="BQ133" i="30"/>
  <c r="AP134" i="30"/>
  <c r="BQ134" i="30"/>
  <c r="AP135" i="30"/>
  <c r="AQ135" i="30"/>
  <c r="AS135" i="30" s="1"/>
  <c r="AR135" i="30"/>
  <c r="AU135" i="30"/>
  <c r="AZ135" i="30" s="1"/>
  <c r="BE135" i="30" s="1"/>
  <c r="BJ135" i="30" s="1"/>
  <c r="AV135" i="30"/>
  <c r="BQ135" i="30"/>
  <c r="BS135" i="30"/>
  <c r="BT135" i="30"/>
  <c r="BU135" i="30"/>
  <c r="BW135" i="30"/>
  <c r="AP136" i="30"/>
  <c r="BQ136" i="30"/>
  <c r="AP137" i="30"/>
  <c r="AQ133" i="30" s="1"/>
  <c r="AQ137" i="30"/>
  <c r="AU137" i="30"/>
  <c r="AZ137" i="30" s="1"/>
  <c r="BE137" i="30" s="1"/>
  <c r="BJ137" i="30" s="1"/>
  <c r="BQ137" i="30"/>
  <c r="BS137" i="30"/>
  <c r="BW137" i="30"/>
  <c r="AP138" i="30"/>
  <c r="AQ138" i="30"/>
  <c r="AU138" i="30" s="1"/>
  <c r="BQ138" i="30"/>
  <c r="BS138" i="30"/>
  <c r="AP139" i="30"/>
  <c r="AQ139" i="30"/>
  <c r="BQ139" i="30"/>
  <c r="AP140" i="30"/>
  <c r="AQ140" i="30"/>
  <c r="AU140" i="30" s="1"/>
  <c r="BQ140" i="30"/>
  <c r="BS140" i="30"/>
  <c r="AP141" i="30"/>
  <c r="AQ141" i="30"/>
  <c r="BS141" i="30" s="1"/>
  <c r="BQ141" i="30"/>
  <c r="AP142" i="30"/>
  <c r="AQ142" i="30"/>
  <c r="AR142" i="30"/>
  <c r="AW142" i="30" s="1"/>
  <c r="BL142" i="30" s="1"/>
  <c r="AS142" i="30"/>
  <c r="AX142" i="30" s="1"/>
  <c r="BM142" i="30" s="1"/>
  <c r="BQ142" i="30"/>
  <c r="AP143" i="30"/>
  <c r="AQ143" i="30"/>
  <c r="BS143" i="30" s="1"/>
  <c r="BQ143" i="30"/>
  <c r="AP144" i="30"/>
  <c r="AQ144" i="30"/>
  <c r="AU144" i="30"/>
  <c r="AZ144" i="30" s="1"/>
  <c r="BE144" i="30" s="1"/>
  <c r="BJ144" i="30" s="1"/>
  <c r="BQ144" i="30"/>
  <c r="BS144" i="30"/>
  <c r="BW144" i="30"/>
  <c r="AP145" i="30"/>
  <c r="AQ145" i="30"/>
  <c r="BQ145" i="30"/>
  <c r="BS145" i="30"/>
  <c r="BW145" i="30"/>
  <c r="AP146" i="30"/>
  <c r="AQ146" i="30"/>
  <c r="AU146" i="30"/>
  <c r="AZ146" i="30" s="1"/>
  <c r="BE146" i="30" s="1"/>
  <c r="BJ146" i="30" s="1"/>
  <c r="BQ146" i="30"/>
  <c r="BS146" i="30"/>
  <c r="BW146" i="30"/>
  <c r="AP147" i="30"/>
  <c r="AQ147" i="30"/>
  <c r="AU147" i="30"/>
  <c r="AZ147" i="30" s="1"/>
  <c r="BE147" i="30" s="1"/>
  <c r="BJ147" i="30" s="1"/>
  <c r="BQ147" i="30"/>
  <c r="BS147" i="30"/>
  <c r="BW147" i="30"/>
  <c r="AP148" i="30"/>
  <c r="AQ148" i="30"/>
  <c r="BQ148" i="30"/>
  <c r="BS148" i="30"/>
  <c r="BW148" i="30"/>
  <c r="M44" i="30"/>
  <c r="M45" i="30"/>
  <c r="M46" i="30"/>
  <c r="M47" i="30"/>
  <c r="M48" i="30"/>
  <c r="M49" i="30"/>
  <c r="M50" i="30"/>
  <c r="M51" i="30"/>
  <c r="O30" i="43"/>
  <c r="N30" i="43" s="1"/>
  <c r="O31" i="43"/>
  <c r="N31" i="43" s="1"/>
  <c r="O32" i="43"/>
  <c r="N32" i="43" s="1"/>
  <c r="O33" i="43"/>
  <c r="N33" i="43" s="1"/>
  <c r="O34" i="43"/>
  <c r="N34" i="43" s="1"/>
  <c r="O36" i="43"/>
  <c r="N36" i="43" s="1"/>
  <c r="O37" i="43"/>
  <c r="N37" i="43" s="1"/>
  <c r="S5" i="38"/>
  <c r="O142" i="30"/>
  <c r="Q4" i="42"/>
  <c r="AF4" i="42"/>
  <c r="X4" i="42"/>
  <c r="M8" i="30"/>
  <c r="M8" i="33" s="1"/>
  <c r="N8" i="33"/>
  <c r="M9" i="30"/>
  <c r="M9" i="33" s="1"/>
  <c r="N9" i="33"/>
  <c r="M10" i="30"/>
  <c r="M10" i="33" s="1"/>
  <c r="N10" i="33"/>
  <c r="M12" i="30"/>
  <c r="M12" i="33" s="1"/>
  <c r="N12" i="33"/>
  <c r="M13" i="30"/>
  <c r="M13" i="33" s="1"/>
  <c r="N13" i="33"/>
  <c r="M14" i="30"/>
  <c r="M14" i="33" s="1"/>
  <c r="N14" i="33"/>
  <c r="M15" i="30"/>
  <c r="M15" i="33" s="1"/>
  <c r="N15" i="33"/>
  <c r="M16" i="30"/>
  <c r="M16" i="33" s="1"/>
  <c r="N16" i="33"/>
  <c r="M18" i="30"/>
  <c r="M18" i="33" s="1"/>
  <c r="N18" i="33"/>
  <c r="M19" i="30"/>
  <c r="M19" i="33" s="1"/>
  <c r="N19" i="33"/>
  <c r="M20" i="30"/>
  <c r="M20" i="33" s="1"/>
  <c r="N20" i="33"/>
  <c r="M21" i="30"/>
  <c r="M21" i="33" s="1"/>
  <c r="N21" i="33"/>
  <c r="M22" i="30"/>
  <c r="M22" i="33" s="1"/>
  <c r="N22" i="33"/>
  <c r="M23" i="30"/>
  <c r="M23" i="33" s="1"/>
  <c r="N23" i="33"/>
  <c r="M24" i="30"/>
  <c r="M24" i="33" s="1"/>
  <c r="N24" i="33"/>
  <c r="M25" i="30"/>
  <c r="M25" i="33" s="1"/>
  <c r="N25" i="33"/>
  <c r="M26" i="30"/>
  <c r="M26" i="33" s="1"/>
  <c r="N26" i="33"/>
  <c r="M27" i="30"/>
  <c r="M27" i="33" s="1"/>
  <c r="N27" i="33"/>
  <c r="M28" i="30"/>
  <c r="M28" i="33" s="1"/>
  <c r="N28" i="33"/>
  <c r="M29" i="30"/>
  <c r="M29" i="33" s="1"/>
  <c r="N29" i="33"/>
  <c r="M30" i="30"/>
  <c r="M30" i="33" s="1"/>
  <c r="N30" i="33"/>
  <c r="M31" i="30"/>
  <c r="M31" i="33" s="1"/>
  <c r="N31" i="33"/>
  <c r="M32" i="30"/>
  <c r="M32" i="33" s="1"/>
  <c r="N32" i="33"/>
  <c r="M33" i="30"/>
  <c r="M33" i="33" s="1"/>
  <c r="N33" i="33"/>
  <c r="M35" i="30"/>
  <c r="M35" i="33" s="1"/>
  <c r="N35" i="33"/>
  <c r="M36" i="30"/>
  <c r="M36" i="33" s="1"/>
  <c r="N36" i="33"/>
  <c r="M37" i="30"/>
  <c r="M37" i="33" s="1"/>
  <c r="N37" i="33"/>
  <c r="M39" i="30"/>
  <c r="M39" i="33" s="1"/>
  <c r="N39" i="33"/>
  <c r="M40" i="30"/>
  <c r="M40" i="33" s="1"/>
  <c r="N40" i="33"/>
  <c r="M41" i="30"/>
  <c r="M41" i="33" s="1"/>
  <c r="N41" i="33"/>
  <c r="M42" i="30"/>
  <c r="M42" i="33" s="1"/>
  <c r="N42" i="33"/>
  <c r="M43" i="30"/>
  <c r="M51" i="33" s="1"/>
  <c r="N51" i="33"/>
  <c r="M52" i="30"/>
  <c r="M52" i="33" s="1"/>
  <c r="N52" i="33"/>
  <c r="M53" i="30"/>
  <c r="M53" i="33" s="1"/>
  <c r="N53" i="33"/>
  <c r="M54" i="30"/>
  <c r="M54" i="33" s="1"/>
  <c r="N54" i="33"/>
  <c r="M55" i="30"/>
  <c r="M55" i="33" s="1"/>
  <c r="N55" i="33"/>
  <c r="M56" i="30"/>
  <c r="M56" i="33" s="1"/>
  <c r="N56" i="33"/>
  <c r="M57" i="30"/>
  <c r="M57" i="33" s="1"/>
  <c r="N57" i="33"/>
  <c r="M58" i="30"/>
  <c r="M58" i="33" s="1"/>
  <c r="N58" i="33"/>
  <c r="M59" i="30"/>
  <c r="M59" i="33" s="1"/>
  <c r="N59" i="33"/>
  <c r="M60" i="30"/>
  <c r="M60" i="33" s="1"/>
  <c r="N60" i="33"/>
  <c r="M61" i="30"/>
  <c r="M61" i="33" s="1"/>
  <c r="N61" i="33"/>
  <c r="M62" i="30"/>
  <c r="M62" i="33" s="1"/>
  <c r="N62" i="33"/>
  <c r="M63" i="30"/>
  <c r="M63" i="33" s="1"/>
  <c r="N63" i="33"/>
  <c r="M64" i="30"/>
  <c r="M64" i="33" s="1"/>
  <c r="N64" i="33"/>
  <c r="M65" i="30"/>
  <c r="M65" i="33" s="1"/>
  <c r="N65" i="33"/>
  <c r="M66" i="30"/>
  <c r="M66" i="33" s="1"/>
  <c r="N66" i="33"/>
  <c r="M67" i="30"/>
  <c r="M67" i="33" s="1"/>
  <c r="N67" i="33"/>
  <c r="M68" i="30"/>
  <c r="M68" i="33" s="1"/>
  <c r="N68" i="33"/>
  <c r="M69" i="30"/>
  <c r="M69" i="33" s="1"/>
  <c r="N69" i="33"/>
  <c r="M70" i="30"/>
  <c r="M70" i="33" s="1"/>
  <c r="N70" i="33"/>
  <c r="M71" i="30"/>
  <c r="M71" i="33" s="1"/>
  <c r="N71" i="33"/>
  <c r="M72" i="30"/>
  <c r="M72" i="33" s="1"/>
  <c r="N72" i="33"/>
  <c r="M73" i="30"/>
  <c r="M73" i="33" s="1"/>
  <c r="N73" i="33"/>
  <c r="M74" i="30"/>
  <c r="M74" i="33" s="1"/>
  <c r="N74" i="33"/>
  <c r="M75" i="30"/>
  <c r="M75" i="33" s="1"/>
  <c r="N75" i="33"/>
  <c r="M76" i="30"/>
  <c r="M76" i="33" s="1"/>
  <c r="N76" i="33"/>
  <c r="M77" i="30"/>
  <c r="M77" i="33" s="1"/>
  <c r="N77" i="33"/>
  <c r="M78" i="30"/>
  <c r="M78" i="33" s="1"/>
  <c r="N78" i="33"/>
  <c r="M79" i="30"/>
  <c r="M79" i="33" s="1"/>
  <c r="N79" i="33"/>
  <c r="M80" i="30"/>
  <c r="M80" i="33" s="1"/>
  <c r="N80" i="33"/>
  <c r="M81" i="30"/>
  <c r="M81" i="33" s="1"/>
  <c r="N81" i="33"/>
  <c r="M84" i="30"/>
  <c r="M84" i="33" s="1"/>
  <c r="N84" i="33"/>
  <c r="M85" i="30"/>
  <c r="M85" i="33" s="1"/>
  <c r="N85" i="33"/>
  <c r="M86" i="30"/>
  <c r="M86" i="33" s="1"/>
  <c r="N86" i="33"/>
  <c r="M87" i="30"/>
  <c r="M87" i="33" s="1"/>
  <c r="N87" i="33"/>
  <c r="M88" i="30"/>
  <c r="M88" i="33" s="1"/>
  <c r="N88" i="33"/>
  <c r="M89" i="30"/>
  <c r="M89" i="33" s="1"/>
  <c r="N89" i="33"/>
  <c r="M90" i="30"/>
  <c r="M90" i="33" s="1"/>
  <c r="N90" i="33"/>
  <c r="M91" i="30"/>
  <c r="M91" i="33" s="1"/>
  <c r="N91" i="33"/>
  <c r="M92" i="30"/>
  <c r="M92" i="33" s="1"/>
  <c r="N92" i="33"/>
  <c r="M93" i="30"/>
  <c r="M93" i="33" s="1"/>
  <c r="N93" i="33"/>
  <c r="M94" i="30"/>
  <c r="M94" i="33" s="1"/>
  <c r="N94" i="33"/>
  <c r="M95" i="30"/>
  <c r="M95" i="33" s="1"/>
  <c r="N95" i="33"/>
  <c r="M96" i="30"/>
  <c r="M96" i="33" s="1"/>
  <c r="N96" i="33"/>
  <c r="M97" i="30"/>
  <c r="M97" i="33" s="1"/>
  <c r="N97" i="33"/>
  <c r="M98" i="30"/>
  <c r="M98" i="33" s="1"/>
  <c r="N98" i="33"/>
  <c r="M99" i="30"/>
  <c r="M99" i="33" s="1"/>
  <c r="N99" i="33"/>
  <c r="M100" i="30"/>
  <c r="M100" i="33" s="1"/>
  <c r="N100" i="33"/>
  <c r="M101" i="30"/>
  <c r="M101" i="33" s="1"/>
  <c r="N101" i="33"/>
  <c r="M102" i="30"/>
  <c r="M102" i="33" s="1"/>
  <c r="N102" i="33"/>
  <c r="M103" i="30"/>
  <c r="M103" i="33" s="1"/>
  <c r="N103" i="33"/>
  <c r="M104" i="30"/>
  <c r="M104" i="33" s="1"/>
  <c r="N104" i="33"/>
  <c r="M105" i="30"/>
  <c r="M105" i="33" s="1"/>
  <c r="N105" i="33"/>
  <c r="M106" i="30"/>
  <c r="M106" i="33" s="1"/>
  <c r="N106" i="33"/>
  <c r="M107" i="30"/>
  <c r="M107" i="33" s="1"/>
  <c r="N107" i="33"/>
  <c r="M108" i="30"/>
  <c r="M108" i="33" s="1"/>
  <c r="N108" i="33"/>
  <c r="M109" i="30"/>
  <c r="M109" i="33" s="1"/>
  <c r="N109" i="33"/>
  <c r="M110" i="30"/>
  <c r="M110" i="33" s="1"/>
  <c r="N110" i="33"/>
  <c r="M111" i="30"/>
  <c r="M111" i="33" s="1"/>
  <c r="N111" i="33"/>
  <c r="M112" i="30"/>
  <c r="M112" i="33" s="1"/>
  <c r="N112" i="33"/>
  <c r="M113" i="30"/>
  <c r="M113" i="33" s="1"/>
  <c r="N113" i="33"/>
  <c r="M114" i="30"/>
  <c r="M114" i="33" s="1"/>
  <c r="N114" i="33"/>
  <c r="M115" i="30"/>
  <c r="M115" i="33" s="1"/>
  <c r="N115" i="33"/>
  <c r="M116" i="30"/>
  <c r="M116" i="33" s="1"/>
  <c r="N116" i="33"/>
  <c r="M117" i="30"/>
  <c r="M117" i="33" s="1"/>
  <c r="N117" i="33"/>
  <c r="M118" i="30"/>
  <c r="M118" i="33" s="1"/>
  <c r="N118" i="33"/>
  <c r="M119" i="30"/>
  <c r="M119" i="33" s="1"/>
  <c r="N119" i="33"/>
  <c r="M120" i="30"/>
  <c r="M120" i="33" s="1"/>
  <c r="N120" i="33"/>
  <c r="M121" i="30"/>
  <c r="M121" i="33" s="1"/>
  <c r="N121" i="33"/>
  <c r="M122" i="30"/>
  <c r="M122" i="33" s="1"/>
  <c r="N122" i="33"/>
  <c r="M123" i="30"/>
  <c r="M123" i="33" s="1"/>
  <c r="N123" i="33"/>
  <c r="M124" i="30"/>
  <c r="M124" i="33" s="1"/>
  <c r="N124" i="33"/>
  <c r="M125" i="30"/>
  <c r="M125" i="33" s="1"/>
  <c r="N125" i="33"/>
  <c r="M127" i="30"/>
  <c r="M127" i="33" s="1"/>
  <c r="N127" i="33"/>
  <c r="M128" i="30"/>
  <c r="M128" i="33" s="1"/>
  <c r="N128" i="33"/>
  <c r="M129" i="30"/>
  <c r="M129" i="33" s="1"/>
  <c r="N129" i="33"/>
  <c r="M130" i="30"/>
  <c r="M130" i="33" s="1"/>
  <c r="N130" i="33"/>
  <c r="M131" i="30"/>
  <c r="M131" i="33" s="1"/>
  <c r="N131" i="33"/>
  <c r="M132" i="30"/>
  <c r="M132" i="33" s="1"/>
  <c r="N132" i="33"/>
  <c r="M133" i="30"/>
  <c r="M133" i="33" s="1"/>
  <c r="N133" i="33"/>
  <c r="M134" i="30"/>
  <c r="M134" i="33" s="1"/>
  <c r="N134" i="33"/>
  <c r="M135" i="30"/>
  <c r="M135" i="33" s="1"/>
  <c r="N135" i="33"/>
  <c r="M136" i="30"/>
  <c r="M136" i="33" s="1"/>
  <c r="N136" i="33"/>
  <c r="M137" i="30"/>
  <c r="M137" i="33" s="1"/>
  <c r="N137" i="33"/>
  <c r="M138" i="30"/>
  <c r="M138" i="33" s="1"/>
  <c r="N138" i="33"/>
  <c r="M140" i="30"/>
  <c r="M140" i="33" s="1"/>
  <c r="AE140" i="33" s="1"/>
  <c r="AF140" i="33" s="1"/>
  <c r="N140" i="33"/>
  <c r="M141" i="30"/>
  <c r="M141" i="33" s="1"/>
  <c r="N141" i="33"/>
  <c r="M142" i="30"/>
  <c r="M142" i="33" s="1"/>
  <c r="AE142" i="33" s="1"/>
  <c r="AF142" i="33" s="1"/>
  <c r="N142" i="33"/>
  <c r="M143" i="30"/>
  <c r="M143" i="33" s="1"/>
  <c r="N143" i="33"/>
  <c r="M144" i="30"/>
  <c r="M144" i="33" s="1"/>
  <c r="AE144" i="33" s="1"/>
  <c r="AF144" i="33" s="1"/>
  <c r="N144" i="33"/>
  <c r="M146" i="30"/>
  <c r="M146" i="33" s="1"/>
  <c r="N146" i="33"/>
  <c r="M147" i="30"/>
  <c r="M147" i="33" s="1"/>
  <c r="N147" i="33"/>
  <c r="AG142" i="30"/>
  <c r="AH142" i="30"/>
  <c r="AT142" i="30" s="1"/>
  <c r="AY142" i="30" s="1"/>
  <c r="AI142" i="30"/>
  <c r="AU142" i="30" s="1"/>
  <c r="AZ142" i="30" s="1"/>
  <c r="BE142" i="30" s="1"/>
  <c r="BJ142" i="30" s="1"/>
  <c r="AJ142" i="30"/>
  <c r="AV142" i="30" s="1"/>
  <c r="BA142" i="30" s="1"/>
  <c r="BP142" i="30" s="1"/>
  <c r="AF142" i="30"/>
  <c r="AE100" i="33" l="1"/>
  <c r="AF100" i="33" s="1"/>
  <c r="AG100" i="33" s="1"/>
  <c r="AE98" i="33"/>
  <c r="AF98" i="33" s="1"/>
  <c r="AG98" i="33" s="1"/>
  <c r="AE94" i="33"/>
  <c r="AF94" i="33" s="1"/>
  <c r="AG94" i="33" s="1"/>
  <c r="AE90" i="33"/>
  <c r="AF90" i="33" s="1"/>
  <c r="AG90" i="33" s="1"/>
  <c r="AE86" i="33"/>
  <c r="AF86" i="33" s="1"/>
  <c r="AG86" i="33" s="1"/>
  <c r="AE84" i="33"/>
  <c r="AF84" i="33" s="1"/>
  <c r="AG84" i="33" s="1"/>
  <c r="AE80" i="33"/>
  <c r="AF80" i="33" s="1"/>
  <c r="AG80" i="33" s="1"/>
  <c r="AE76" i="33"/>
  <c r="AF76" i="33" s="1"/>
  <c r="AG76" i="33" s="1"/>
  <c r="AE74" i="33"/>
  <c r="AF74" i="33" s="1"/>
  <c r="AG74" i="33" s="1"/>
  <c r="AE70" i="33"/>
  <c r="AF70" i="33" s="1"/>
  <c r="AG70" i="33" s="1"/>
  <c r="AE66" i="33"/>
  <c r="AF66" i="33" s="1"/>
  <c r="AG66" i="33" s="1"/>
  <c r="AE62" i="33"/>
  <c r="AF62" i="33" s="1"/>
  <c r="AG62" i="33" s="1"/>
  <c r="AE58" i="33"/>
  <c r="AF58" i="33" s="1"/>
  <c r="AG58" i="33" s="1"/>
  <c r="AE54" i="33"/>
  <c r="AF54" i="33" s="1"/>
  <c r="AG54" i="33" s="1"/>
  <c r="AE52" i="33"/>
  <c r="AF52" i="33" s="1"/>
  <c r="AG52" i="33" s="1"/>
  <c r="AE40" i="33"/>
  <c r="AF40" i="33" s="1"/>
  <c r="AG40" i="33" s="1"/>
  <c r="AE35" i="33"/>
  <c r="AF35" i="33" s="1"/>
  <c r="AG35" i="33" s="1"/>
  <c r="AE30" i="33"/>
  <c r="AF30" i="33" s="1"/>
  <c r="AG30" i="33" s="1"/>
  <c r="AE24" i="33"/>
  <c r="AF24" i="33" s="1"/>
  <c r="AG24" i="33" s="1"/>
  <c r="AE125" i="33"/>
  <c r="AF125" i="33" s="1"/>
  <c r="AG125" i="33" s="1"/>
  <c r="AE123" i="33"/>
  <c r="AF123" i="33" s="1"/>
  <c r="AG123" i="33" s="1"/>
  <c r="AE121" i="33"/>
  <c r="AF121" i="33" s="1"/>
  <c r="AG121" i="33" s="1"/>
  <c r="AE119" i="33"/>
  <c r="AF119" i="33" s="1"/>
  <c r="AG119" i="33" s="1"/>
  <c r="AE117" i="33"/>
  <c r="AF117" i="33" s="1"/>
  <c r="AG117" i="33" s="1"/>
  <c r="AE115" i="33"/>
  <c r="AF115" i="33" s="1"/>
  <c r="AG115" i="33" s="1"/>
  <c r="AE113" i="33"/>
  <c r="AF113" i="33" s="1"/>
  <c r="AG113" i="33" s="1"/>
  <c r="AE111" i="33"/>
  <c r="AF111" i="33" s="1"/>
  <c r="AG111" i="33" s="1"/>
  <c r="AE109" i="33"/>
  <c r="AF109" i="33" s="1"/>
  <c r="AG109" i="33" s="1"/>
  <c r="AE107" i="33"/>
  <c r="AF107" i="33" s="1"/>
  <c r="AG107" i="33" s="1"/>
  <c r="AE105" i="33"/>
  <c r="AF105" i="33" s="1"/>
  <c r="AG105" i="33" s="1"/>
  <c r="AE103" i="33"/>
  <c r="AF103" i="33" s="1"/>
  <c r="AG103" i="33" s="1"/>
  <c r="AE101" i="33"/>
  <c r="AF101" i="33" s="1"/>
  <c r="AG101" i="33" s="1"/>
  <c r="AE99" i="33"/>
  <c r="AF99" i="33" s="1"/>
  <c r="AG99" i="33" s="1"/>
  <c r="AE97" i="33"/>
  <c r="AF97" i="33" s="1"/>
  <c r="AG97" i="33" s="1"/>
  <c r="AE95" i="33"/>
  <c r="AF95" i="33" s="1"/>
  <c r="AG95" i="33" s="1"/>
  <c r="AE93" i="33"/>
  <c r="AF93" i="33" s="1"/>
  <c r="AG93" i="33" s="1"/>
  <c r="AE91" i="33"/>
  <c r="AF91" i="33" s="1"/>
  <c r="AG91" i="33" s="1"/>
  <c r="AE89" i="33"/>
  <c r="AF89" i="33" s="1"/>
  <c r="AG89" i="33" s="1"/>
  <c r="AE87" i="33"/>
  <c r="AF87" i="33" s="1"/>
  <c r="AG87" i="33" s="1"/>
  <c r="AE85" i="33"/>
  <c r="AF85" i="33" s="1"/>
  <c r="AG85" i="33" s="1"/>
  <c r="AE81" i="33"/>
  <c r="AF81" i="33" s="1"/>
  <c r="AG81" i="33" s="1"/>
  <c r="AE79" i="33"/>
  <c r="AF79" i="33" s="1"/>
  <c r="AG79" i="33" s="1"/>
  <c r="AE77" i="33"/>
  <c r="AF77" i="33" s="1"/>
  <c r="AG77" i="33" s="1"/>
  <c r="AE75" i="33"/>
  <c r="AF75" i="33" s="1"/>
  <c r="AG75" i="33" s="1"/>
  <c r="AE73" i="33"/>
  <c r="AF73" i="33" s="1"/>
  <c r="AG73" i="33" s="1"/>
  <c r="AE71" i="33"/>
  <c r="AF71" i="33" s="1"/>
  <c r="AG71" i="33" s="1"/>
  <c r="AE69" i="33"/>
  <c r="AF69" i="33" s="1"/>
  <c r="AG69" i="33" s="1"/>
  <c r="AE67" i="33"/>
  <c r="AF67" i="33" s="1"/>
  <c r="AG67" i="33" s="1"/>
  <c r="AE65" i="33"/>
  <c r="AF65" i="33" s="1"/>
  <c r="AG65" i="33" s="1"/>
  <c r="AE63" i="33"/>
  <c r="AF63" i="33" s="1"/>
  <c r="AG63" i="33" s="1"/>
  <c r="AE61" i="33"/>
  <c r="AF61" i="33" s="1"/>
  <c r="AG61" i="33" s="1"/>
  <c r="AE59" i="33"/>
  <c r="AF59" i="33" s="1"/>
  <c r="AG59" i="33" s="1"/>
  <c r="AE57" i="33"/>
  <c r="AF57" i="33" s="1"/>
  <c r="AG57" i="33" s="1"/>
  <c r="AE55" i="33"/>
  <c r="AF55" i="33" s="1"/>
  <c r="AG55" i="33" s="1"/>
  <c r="AE53" i="33"/>
  <c r="AF53" i="33" s="1"/>
  <c r="AG53" i="33" s="1"/>
  <c r="AE51" i="33"/>
  <c r="AF51" i="33" s="1"/>
  <c r="AG51" i="33" s="1"/>
  <c r="AE41" i="33"/>
  <c r="AF41" i="33" s="1"/>
  <c r="AG41" i="33" s="1"/>
  <c r="AE39" i="33"/>
  <c r="AF39" i="33" s="1"/>
  <c r="AG39" i="33" s="1"/>
  <c r="AE36" i="33"/>
  <c r="AF36" i="33" s="1"/>
  <c r="AG36" i="33" s="1"/>
  <c r="AE33" i="33"/>
  <c r="AF33" i="33" s="1"/>
  <c r="AG33" i="33" s="1"/>
  <c r="AE31" i="33"/>
  <c r="AF31" i="33" s="1"/>
  <c r="AG31" i="33" s="1"/>
  <c r="AE29" i="33"/>
  <c r="AF29" i="33" s="1"/>
  <c r="AG29" i="33" s="1"/>
  <c r="AE27" i="33"/>
  <c r="AF27" i="33" s="1"/>
  <c r="AG27" i="33" s="1"/>
  <c r="AE25" i="33"/>
  <c r="AF25" i="33" s="1"/>
  <c r="AG25" i="33" s="1"/>
  <c r="AE23" i="33"/>
  <c r="AF23" i="33" s="1"/>
  <c r="AG23" i="33" s="1"/>
  <c r="AE21" i="33"/>
  <c r="AF21" i="33" s="1"/>
  <c r="AG21" i="33" s="1"/>
  <c r="AE19" i="33"/>
  <c r="AF19" i="33" s="1"/>
  <c r="AG19" i="33" s="1"/>
  <c r="AE16" i="33"/>
  <c r="AF16" i="33" s="1"/>
  <c r="AG16" i="33" s="1"/>
  <c r="AE14" i="33"/>
  <c r="AF14" i="33" s="1"/>
  <c r="AG14" i="33" s="1"/>
  <c r="AE9" i="33"/>
  <c r="AF9" i="33" s="1"/>
  <c r="AG9" i="33" s="1"/>
  <c r="AE147" i="33"/>
  <c r="AF147" i="33" s="1"/>
  <c r="AG147" i="33" s="1"/>
  <c r="A147" i="33" s="1"/>
  <c r="AE137" i="33"/>
  <c r="AF137" i="33" s="1"/>
  <c r="AG137" i="33" s="1"/>
  <c r="AE135" i="33"/>
  <c r="AF135" i="33" s="1"/>
  <c r="AG135" i="33" s="1"/>
  <c r="AE133" i="33"/>
  <c r="AF133" i="33" s="1"/>
  <c r="AG133" i="33" s="1"/>
  <c r="AE131" i="33"/>
  <c r="AF131" i="33" s="1"/>
  <c r="AG131" i="33" s="1"/>
  <c r="AE129" i="33"/>
  <c r="AF129" i="33" s="1"/>
  <c r="AG129" i="33" s="1"/>
  <c r="AE127" i="33"/>
  <c r="AF127" i="33" s="1"/>
  <c r="AG127" i="33" s="1"/>
  <c r="AE124" i="33"/>
  <c r="AF124" i="33" s="1"/>
  <c r="AG124" i="33" s="1"/>
  <c r="AE122" i="33"/>
  <c r="AF122" i="33" s="1"/>
  <c r="AG122" i="33" s="1"/>
  <c r="AE120" i="33"/>
  <c r="AF120" i="33" s="1"/>
  <c r="AG120" i="33" s="1"/>
  <c r="AE118" i="33"/>
  <c r="AF118" i="33" s="1"/>
  <c r="AG118" i="33" s="1"/>
  <c r="AE116" i="33"/>
  <c r="AF116" i="33" s="1"/>
  <c r="AG116" i="33" s="1"/>
  <c r="AE114" i="33"/>
  <c r="AF114" i="33" s="1"/>
  <c r="AG114" i="33" s="1"/>
  <c r="AE112" i="33"/>
  <c r="AF112" i="33" s="1"/>
  <c r="AG112" i="33" s="1"/>
  <c r="AE110" i="33"/>
  <c r="AF110" i="33" s="1"/>
  <c r="AG110" i="33" s="1"/>
  <c r="AE108" i="33"/>
  <c r="AF108" i="33" s="1"/>
  <c r="AG108" i="33" s="1"/>
  <c r="AE106" i="33"/>
  <c r="AF106" i="33" s="1"/>
  <c r="AG106" i="33" s="1"/>
  <c r="AE104" i="33"/>
  <c r="AF104" i="33" s="1"/>
  <c r="AG104" i="33" s="1"/>
  <c r="AE102" i="33"/>
  <c r="AF102" i="33" s="1"/>
  <c r="AG102" i="33" s="1"/>
  <c r="AE96" i="33"/>
  <c r="AF96" i="33" s="1"/>
  <c r="AG96" i="33" s="1"/>
  <c r="AE92" i="33"/>
  <c r="AF92" i="33" s="1"/>
  <c r="AG92" i="33" s="1"/>
  <c r="AE88" i="33"/>
  <c r="AF88" i="33" s="1"/>
  <c r="AG88" i="33" s="1"/>
  <c r="AE78" i="33"/>
  <c r="AF78" i="33" s="1"/>
  <c r="AG78" i="33" s="1"/>
  <c r="AE72" i="33"/>
  <c r="AF72" i="33" s="1"/>
  <c r="AG72" i="33" s="1"/>
  <c r="AE68" i="33"/>
  <c r="AF68" i="33" s="1"/>
  <c r="AG68" i="33" s="1"/>
  <c r="AE64" i="33"/>
  <c r="AF64" i="33" s="1"/>
  <c r="AG64" i="33" s="1"/>
  <c r="AE60" i="33"/>
  <c r="AF60" i="33" s="1"/>
  <c r="AG60" i="33" s="1"/>
  <c r="AE56" i="33"/>
  <c r="AF56" i="33" s="1"/>
  <c r="AG56" i="33" s="1"/>
  <c r="AE42" i="33"/>
  <c r="AF42" i="33" s="1"/>
  <c r="AG42" i="33" s="1"/>
  <c r="AE37" i="33"/>
  <c r="AF37" i="33" s="1"/>
  <c r="AG37" i="33" s="1"/>
  <c r="AE32" i="33"/>
  <c r="AF32" i="33" s="1"/>
  <c r="AG32" i="33" s="1"/>
  <c r="AE28" i="33"/>
  <c r="AF28" i="33" s="1"/>
  <c r="AG28" i="33" s="1"/>
  <c r="AE26" i="33"/>
  <c r="AF26" i="33" s="1"/>
  <c r="AG26" i="33" s="1"/>
  <c r="AE22" i="33"/>
  <c r="AF22" i="33" s="1"/>
  <c r="AG22" i="33" s="1"/>
  <c r="AE20" i="33"/>
  <c r="AF20" i="33" s="1"/>
  <c r="AG20" i="33" s="1"/>
  <c r="AE15" i="33"/>
  <c r="AF15" i="33" s="1"/>
  <c r="AG15" i="33" s="1"/>
  <c r="AE13" i="33"/>
  <c r="AF13" i="33" s="1"/>
  <c r="AG13" i="33" s="1"/>
  <c r="AE146" i="33"/>
  <c r="AF146" i="33" s="1"/>
  <c r="AG146" i="33" s="1"/>
  <c r="A146" i="33" s="1"/>
  <c r="AE143" i="33"/>
  <c r="AF143" i="33" s="1"/>
  <c r="AG143" i="33" s="1"/>
  <c r="A143" i="33" s="1"/>
  <c r="AE141" i="33"/>
  <c r="AF141" i="33" s="1"/>
  <c r="AG141" i="33" s="1"/>
  <c r="A141" i="33" s="1"/>
  <c r="AE138" i="33"/>
  <c r="AF138" i="33" s="1"/>
  <c r="AG138" i="33" s="1"/>
  <c r="AE136" i="33"/>
  <c r="AF136" i="33" s="1"/>
  <c r="AG136" i="33" s="1"/>
  <c r="AE134" i="33"/>
  <c r="AF134" i="33" s="1"/>
  <c r="AG134" i="33" s="1"/>
  <c r="AE132" i="33"/>
  <c r="AF132" i="33" s="1"/>
  <c r="AG132" i="33" s="1"/>
  <c r="AE130" i="33"/>
  <c r="AF130" i="33" s="1"/>
  <c r="AG130" i="33" s="1"/>
  <c r="AE128" i="33"/>
  <c r="AF128" i="33" s="1"/>
  <c r="AG128" i="33" s="1"/>
  <c r="AB5" i="38"/>
  <c r="AI5" i="38"/>
  <c r="M34" i="43"/>
  <c r="M30" i="43"/>
  <c r="M37" i="43"/>
  <c r="M32" i="43"/>
  <c r="AQ9" i="30"/>
  <c r="AT9" i="30" s="1"/>
  <c r="AY9" i="30" s="1"/>
  <c r="BD9" i="30" s="1"/>
  <c r="BI9" i="30" s="1"/>
  <c r="AE12" i="33"/>
  <c r="AF12" i="33" s="1"/>
  <c r="AG12" i="33" s="1"/>
  <c r="AE8" i="33"/>
  <c r="AF8" i="33" s="1"/>
  <c r="AG8" i="33" s="1"/>
  <c r="AE18" i="33"/>
  <c r="AF18" i="33" s="1"/>
  <c r="AG18" i="33" s="1"/>
  <c r="AE10" i="33"/>
  <c r="AF10" i="33" s="1"/>
  <c r="AG10" i="33" s="1"/>
  <c r="AD46" i="33"/>
  <c r="AD146" i="33"/>
  <c r="AD144" i="33"/>
  <c r="AD142" i="33"/>
  <c r="AD140" i="33"/>
  <c r="AD138" i="33"/>
  <c r="AD136" i="33"/>
  <c r="AD134" i="33"/>
  <c r="AD132" i="33"/>
  <c r="AD130" i="33"/>
  <c r="AD128" i="33"/>
  <c r="AD126" i="33"/>
  <c r="AD124" i="33"/>
  <c r="AD122" i="33"/>
  <c r="AD120" i="33"/>
  <c r="AD118" i="33"/>
  <c r="AD116" i="33"/>
  <c r="AD114" i="33"/>
  <c r="AD112" i="33"/>
  <c r="AD110" i="33"/>
  <c r="AD108" i="33"/>
  <c r="AD106" i="33"/>
  <c r="AD104" i="33"/>
  <c r="AD102" i="33"/>
  <c r="AD100" i="33"/>
  <c r="AD98" i="33"/>
  <c r="AD96" i="33"/>
  <c r="AD94" i="33"/>
  <c r="AD92" i="33"/>
  <c r="AD90" i="33"/>
  <c r="AD88" i="33"/>
  <c r="AD86" i="33"/>
  <c r="AD84" i="33"/>
  <c r="AD82" i="33"/>
  <c r="AD80" i="33"/>
  <c r="AD78" i="33"/>
  <c r="AD76" i="33"/>
  <c r="AD74" i="33"/>
  <c r="AD72" i="33"/>
  <c r="AD70" i="33"/>
  <c r="AD68" i="33"/>
  <c r="AD66" i="33"/>
  <c r="AD64" i="33"/>
  <c r="AD62" i="33"/>
  <c r="AD60" i="33"/>
  <c r="AD58" i="33"/>
  <c r="AD56" i="33"/>
  <c r="AD54" i="33"/>
  <c r="AD52" i="33"/>
  <c r="AD50" i="33"/>
  <c r="AD49" i="33"/>
  <c r="AD48" i="33"/>
  <c r="AD39" i="33"/>
  <c r="AD37" i="33"/>
  <c r="AD35" i="33"/>
  <c r="AD33" i="33"/>
  <c r="AD31" i="33"/>
  <c r="AD29" i="33"/>
  <c r="AD27" i="33"/>
  <c r="AD25" i="33"/>
  <c r="AD23" i="33"/>
  <c r="AD21" i="33"/>
  <c r="AD19" i="33"/>
  <c r="AD17" i="33"/>
  <c r="AD15" i="33"/>
  <c r="AD13" i="33"/>
  <c r="AD11" i="33"/>
  <c r="AD9" i="33"/>
  <c r="AD7" i="33"/>
  <c r="AD45" i="33"/>
  <c r="AD44" i="33"/>
  <c r="AD147" i="33"/>
  <c r="AD145" i="33"/>
  <c r="AD143" i="33"/>
  <c r="AD141" i="33"/>
  <c r="AD139" i="33"/>
  <c r="AD137" i="33"/>
  <c r="AD135" i="33"/>
  <c r="AD133" i="33"/>
  <c r="AD131" i="33"/>
  <c r="AD129" i="33"/>
  <c r="AD127" i="33"/>
  <c r="AD125" i="33"/>
  <c r="AD123" i="33"/>
  <c r="AD121" i="33"/>
  <c r="AD119" i="33"/>
  <c r="AD117" i="33"/>
  <c r="AD115" i="33"/>
  <c r="AD113" i="33"/>
  <c r="AD111" i="33"/>
  <c r="AD109" i="33"/>
  <c r="AD107" i="33"/>
  <c r="AD105" i="33"/>
  <c r="AD103" i="33"/>
  <c r="AD101" i="33"/>
  <c r="AD99" i="33"/>
  <c r="AD97" i="33"/>
  <c r="AD95" i="33"/>
  <c r="AD93" i="33"/>
  <c r="AD91" i="33"/>
  <c r="AD89" i="33"/>
  <c r="AD87" i="33"/>
  <c r="AD85" i="33"/>
  <c r="AD83" i="33"/>
  <c r="AD81" i="33"/>
  <c r="AD79" i="33"/>
  <c r="AD77" i="33"/>
  <c r="AD75" i="33"/>
  <c r="AD73" i="33"/>
  <c r="AD71" i="33"/>
  <c r="AD69" i="33"/>
  <c r="AD67" i="33"/>
  <c r="AD65" i="33"/>
  <c r="AD63" i="33"/>
  <c r="AD61" i="33"/>
  <c r="AD59" i="33"/>
  <c r="AD57" i="33"/>
  <c r="AD55" i="33"/>
  <c r="AD53" i="33"/>
  <c r="AD42" i="33"/>
  <c r="AD40" i="33"/>
  <c r="AD36" i="33"/>
  <c r="AD32" i="33"/>
  <c r="AD30" i="33"/>
  <c r="AD28" i="33"/>
  <c r="AD26" i="33"/>
  <c r="AD24" i="33"/>
  <c r="AD22" i="33"/>
  <c r="AD20" i="33"/>
  <c r="AD18" i="33"/>
  <c r="AD16" i="33"/>
  <c r="AD14" i="33"/>
  <c r="AD12" i="33"/>
  <c r="AD10" i="33"/>
  <c r="AD8" i="33"/>
  <c r="AQ50" i="30"/>
  <c r="AT50" i="30" s="1"/>
  <c r="AY50" i="30" s="1"/>
  <c r="BD50" i="30" s="1"/>
  <c r="BI50" i="30" s="1"/>
  <c r="AQ48" i="30"/>
  <c r="AT48" i="30" s="1"/>
  <c r="AY48" i="30" s="1"/>
  <c r="BD48" i="30" s="1"/>
  <c r="BI48" i="30" s="1"/>
  <c r="AQ46" i="30"/>
  <c r="AT46" i="30" s="1"/>
  <c r="AY46" i="30" s="1"/>
  <c r="BD46" i="30" s="1"/>
  <c r="BI46" i="30" s="1"/>
  <c r="AU39" i="30"/>
  <c r="AZ39" i="30" s="1"/>
  <c r="BE39" i="30" s="1"/>
  <c r="BJ39" i="30" s="1"/>
  <c r="AQ44" i="30"/>
  <c r="AT44" i="30" s="1"/>
  <c r="AY44" i="30" s="1"/>
  <c r="BD44" i="30" s="1"/>
  <c r="BI44" i="30" s="1"/>
  <c r="AQ43" i="30"/>
  <c r="AT43" i="30" s="1"/>
  <c r="AY43" i="30" s="1"/>
  <c r="BD43" i="30" s="1"/>
  <c r="BI43" i="30" s="1"/>
  <c r="BS39" i="30"/>
  <c r="AQ42" i="30"/>
  <c r="AT42" i="30" s="1"/>
  <c r="AY42" i="30" s="1"/>
  <c r="BD42" i="30" s="1"/>
  <c r="BI42" i="30" s="1"/>
  <c r="AQ41" i="30"/>
  <c r="AS41" i="30" s="1"/>
  <c r="AX41" i="30" s="1"/>
  <c r="BC41" i="30" s="1"/>
  <c r="BH41" i="30" s="1"/>
  <c r="AV8" i="30"/>
  <c r="BA8" i="30" s="1"/>
  <c r="BF8" i="30" s="1"/>
  <c r="BK8" i="30" s="1"/>
  <c r="BW119" i="30"/>
  <c r="BW117" i="30"/>
  <c r="AV117" i="30"/>
  <c r="BA117" i="30" s="1"/>
  <c r="BF117" i="30" s="1"/>
  <c r="BK117" i="30" s="1"/>
  <c r="AQ118" i="30"/>
  <c r="BU118" i="30" s="1"/>
  <c r="AQ114" i="30"/>
  <c r="AV114" i="30" s="1"/>
  <c r="BA114" i="30" s="1"/>
  <c r="BF114" i="30" s="1"/>
  <c r="BK114" i="30" s="1"/>
  <c r="BW50" i="30"/>
  <c r="BS12" i="30"/>
  <c r="BU50" i="30"/>
  <c r="BW112" i="30"/>
  <c r="BS49" i="30"/>
  <c r="AV12" i="30"/>
  <c r="BA12" i="30" s="1"/>
  <c r="BF12" i="30" s="1"/>
  <c r="BK12" i="30" s="1"/>
  <c r="AV113" i="30"/>
  <c r="BA113" i="30" s="1"/>
  <c r="BF113" i="30" s="1"/>
  <c r="BK113" i="30" s="1"/>
  <c r="AR50" i="30"/>
  <c r="AW50" i="30" s="1"/>
  <c r="BB50" i="30" s="1"/>
  <c r="BG50" i="30" s="1"/>
  <c r="BU12" i="30"/>
  <c r="AS12" i="30"/>
  <c r="AX12" i="30" s="1"/>
  <c r="BC12" i="30" s="1"/>
  <c r="BH12" i="30" s="1"/>
  <c r="BU8" i="30"/>
  <c r="BU13" i="30"/>
  <c r="AV13" i="30"/>
  <c r="BA13" i="30" s="1"/>
  <c r="BF13" i="30" s="1"/>
  <c r="BK13" i="30" s="1"/>
  <c r="BU46" i="30"/>
  <c r="BU44" i="30"/>
  <c r="BT13" i="30"/>
  <c r="AU13" i="30"/>
  <c r="AZ13" i="30" s="1"/>
  <c r="BE13" i="30" s="1"/>
  <c r="BJ13" i="30" s="1"/>
  <c r="BW116" i="30"/>
  <c r="BW44" i="30"/>
  <c r="AQ115" i="30"/>
  <c r="AV115" i="30" s="1"/>
  <c r="BA115" i="30" s="1"/>
  <c r="BF115" i="30" s="1"/>
  <c r="BK115" i="30" s="1"/>
  <c r="BT93" i="30"/>
  <c r="AV50" i="30"/>
  <c r="BA50" i="30" s="1"/>
  <c r="BF50" i="30" s="1"/>
  <c r="BK50" i="30" s="1"/>
  <c r="BU49" i="30"/>
  <c r="BS13" i="30"/>
  <c r="AS13" i="30"/>
  <c r="AX13" i="30" s="1"/>
  <c r="BC13" i="30" s="1"/>
  <c r="BH13" i="30" s="1"/>
  <c r="BS8" i="30"/>
  <c r="BW48" i="30"/>
  <c r="AV48" i="30"/>
  <c r="BA48" i="30" s="1"/>
  <c r="BF48" i="30" s="1"/>
  <c r="BK48" i="30" s="1"/>
  <c r="AV46" i="30"/>
  <c r="BA46" i="30" s="1"/>
  <c r="BF46" i="30" s="1"/>
  <c r="BK46" i="30" s="1"/>
  <c r="BW45" i="30"/>
  <c r="AV45" i="30"/>
  <c r="BA45" i="30" s="1"/>
  <c r="BF45" i="30" s="1"/>
  <c r="BK45" i="30" s="1"/>
  <c r="AR37" i="30"/>
  <c r="AW37" i="30" s="1"/>
  <c r="BB37" i="30" s="1"/>
  <c r="BG37" i="30" s="1"/>
  <c r="AU36" i="30"/>
  <c r="AZ36" i="30" s="1"/>
  <c r="BE36" i="30" s="1"/>
  <c r="BJ36" i="30" s="1"/>
  <c r="BW12" i="30"/>
  <c r="AR12" i="30"/>
  <c r="AW12" i="30" s="1"/>
  <c r="BB12" i="30" s="1"/>
  <c r="BG12" i="30" s="1"/>
  <c r="AV11" i="30"/>
  <c r="BA11" i="30" s="1"/>
  <c r="BF11" i="30" s="1"/>
  <c r="BK11" i="30" s="1"/>
  <c r="AR9" i="30"/>
  <c r="AW9" i="30" s="1"/>
  <c r="BB9" i="30" s="1"/>
  <c r="BG9" i="30" s="1"/>
  <c r="BT8" i="30"/>
  <c r="AS8" i="30"/>
  <c r="AX8" i="30" s="1"/>
  <c r="BC8" i="30" s="1"/>
  <c r="BH8" i="30" s="1"/>
  <c r="AS49" i="30"/>
  <c r="AX49" i="30" s="1"/>
  <c r="BC49" i="30" s="1"/>
  <c r="BH49" i="30" s="1"/>
  <c r="BU48" i="30"/>
  <c r="AU48" i="30"/>
  <c r="AZ48" i="30" s="1"/>
  <c r="BE48" i="30" s="1"/>
  <c r="BJ48" i="30" s="1"/>
  <c r="BU47" i="30"/>
  <c r="BW46" i="30"/>
  <c r="AR46" i="30"/>
  <c r="AW46" i="30" s="1"/>
  <c r="BB46" i="30" s="1"/>
  <c r="BG46" i="30" s="1"/>
  <c r="BU45" i="30"/>
  <c r="AS45" i="30"/>
  <c r="AX45" i="30" s="1"/>
  <c r="BC45" i="30" s="1"/>
  <c r="BH45" i="30" s="1"/>
  <c r="BT48" i="30"/>
  <c r="AR48" i="30"/>
  <c r="AW48" i="30" s="1"/>
  <c r="BB48" i="30" s="1"/>
  <c r="BG48" i="30" s="1"/>
  <c r="BS45" i="30"/>
  <c r="AR45" i="30"/>
  <c r="AW45" i="30" s="1"/>
  <c r="BB45" i="30" s="1"/>
  <c r="BG45" i="30" s="1"/>
  <c r="BS37" i="30"/>
  <c r="BT12" i="30"/>
  <c r="AU12" i="30"/>
  <c r="AZ12" i="30" s="1"/>
  <c r="BE12" i="30" s="1"/>
  <c r="BJ12" i="30" s="1"/>
  <c r="BT9" i="30"/>
  <c r="BU10" i="30"/>
  <c r="BW111" i="30"/>
  <c r="BW110" i="30"/>
  <c r="BW109" i="30"/>
  <c r="BW108" i="30"/>
  <c r="BW107" i="30"/>
  <c r="BW106" i="30"/>
  <c r="BW105" i="30"/>
  <c r="AS93" i="30"/>
  <c r="AX93" i="30" s="1"/>
  <c r="BC93" i="30" s="1"/>
  <c r="BT50" i="30"/>
  <c r="AU50" i="30"/>
  <c r="AZ50" i="30" s="1"/>
  <c r="BE50" i="30" s="1"/>
  <c r="BJ50" i="30" s="1"/>
  <c r="BT46" i="30"/>
  <c r="AU46" i="30"/>
  <c r="AZ46" i="30" s="1"/>
  <c r="BE46" i="30" s="1"/>
  <c r="BJ46" i="30" s="1"/>
  <c r="BT39" i="30"/>
  <c r="AR39" i="30"/>
  <c r="AW39" i="30" s="1"/>
  <c r="BB39" i="30" s="1"/>
  <c r="BG39" i="30" s="1"/>
  <c r="BW13" i="30"/>
  <c r="AR13" i="30"/>
  <c r="AW13" i="30" s="1"/>
  <c r="BB13" i="30" s="1"/>
  <c r="BG13" i="30" s="1"/>
  <c r="AR11" i="30"/>
  <c r="BW9" i="30"/>
  <c r="AV9" i="30"/>
  <c r="BA9" i="30" s="1"/>
  <c r="BF9" i="30" s="1"/>
  <c r="BK9" i="30" s="1"/>
  <c r="AS56" i="30"/>
  <c r="AX56" i="30" s="1"/>
  <c r="BC56" i="30" s="1"/>
  <c r="BH56" i="30" s="1"/>
  <c r="BS50" i="30"/>
  <c r="AS50" i="30"/>
  <c r="AX50" i="30" s="1"/>
  <c r="BC50" i="30" s="1"/>
  <c r="BH50" i="30" s="1"/>
  <c r="BW49" i="30"/>
  <c r="AV49" i="30"/>
  <c r="BA49" i="30" s="1"/>
  <c r="BF49" i="30" s="1"/>
  <c r="BK49" i="30" s="1"/>
  <c r="BS46" i="30"/>
  <c r="AS46" i="30"/>
  <c r="AX46" i="30" s="1"/>
  <c r="BC46" i="30" s="1"/>
  <c r="BH46" i="30" s="1"/>
  <c r="AV44" i="30"/>
  <c r="BA44" i="30" s="1"/>
  <c r="BF44" i="30" s="1"/>
  <c r="BK44" i="30" s="1"/>
  <c r="AV10" i="30"/>
  <c r="BA10" i="30" s="1"/>
  <c r="BF10" i="30" s="1"/>
  <c r="BK10" i="30" s="1"/>
  <c r="BU9" i="30"/>
  <c r="AU9" i="30"/>
  <c r="AZ9" i="30" s="1"/>
  <c r="BO9" i="30" s="1"/>
  <c r="BW8" i="30"/>
  <c r="AR97" i="30"/>
  <c r="AW97" i="30" s="1"/>
  <c r="BB97" i="30" s="1"/>
  <c r="BG97" i="30" s="1"/>
  <c r="AV47" i="30"/>
  <c r="BA47" i="30" s="1"/>
  <c r="BF47" i="30" s="1"/>
  <c r="BK47" i="30" s="1"/>
  <c r="BU103" i="30"/>
  <c r="BU102" i="30"/>
  <c r="BT97" i="30"/>
  <c r="AS89" i="30"/>
  <c r="AX89" i="30" s="1"/>
  <c r="BC89" i="30" s="1"/>
  <c r="AT64" i="30"/>
  <c r="AY64" i="30" s="1"/>
  <c r="BD64" i="30" s="1"/>
  <c r="BI64" i="30" s="1"/>
  <c r="BU62" i="30"/>
  <c r="AT58" i="30"/>
  <c r="AY58" i="30" s="1"/>
  <c r="BD58" i="30" s="1"/>
  <c r="BI58" i="30" s="1"/>
  <c r="AV57" i="30"/>
  <c r="BA57" i="30" s="1"/>
  <c r="BF57" i="30" s="1"/>
  <c r="BK57" i="30" s="1"/>
  <c r="AR56" i="30"/>
  <c r="AW56" i="30" s="1"/>
  <c r="BB56" i="30" s="1"/>
  <c r="AR55" i="30"/>
  <c r="AW55" i="30" s="1"/>
  <c r="BB55" i="30" s="1"/>
  <c r="BT53" i="30"/>
  <c r="BT51" i="30"/>
  <c r="AU51" i="30"/>
  <c r="AZ51" i="30" s="1"/>
  <c r="BO51" i="30" s="1"/>
  <c r="AR49" i="30"/>
  <c r="AW49" i="30" s="1"/>
  <c r="BB49" i="30" s="1"/>
  <c r="BG49" i="30" s="1"/>
  <c r="BT47" i="30"/>
  <c r="AU47" i="30"/>
  <c r="AZ47" i="30" s="1"/>
  <c r="BO47" i="30" s="1"/>
  <c r="BT10" i="30"/>
  <c r="AU10" i="30"/>
  <c r="AZ10" i="30" s="1"/>
  <c r="BE10" i="30" s="1"/>
  <c r="BJ10" i="30" s="1"/>
  <c r="BS9" i="30"/>
  <c r="AS9" i="30"/>
  <c r="AX9" i="30" s="1"/>
  <c r="BC9" i="30" s="1"/>
  <c r="BH9" i="30" s="1"/>
  <c r="AR8" i="30"/>
  <c r="AW8" i="30" s="1"/>
  <c r="BB8" i="30" s="1"/>
  <c r="BG8" i="30" s="1"/>
  <c r="BU51" i="30"/>
  <c r="AV51" i="30"/>
  <c r="BA51" i="30" s="1"/>
  <c r="BF51" i="30" s="1"/>
  <c r="BK51" i="30" s="1"/>
  <c r="AR89" i="30"/>
  <c r="AW89" i="30" s="1"/>
  <c r="BB89" i="30" s="1"/>
  <c r="BG89" i="30" s="1"/>
  <c r="BS51" i="30"/>
  <c r="AS51" i="30"/>
  <c r="AX51" i="30" s="1"/>
  <c r="BC51" i="30" s="1"/>
  <c r="BH51" i="30" s="1"/>
  <c r="BS47" i="30"/>
  <c r="AS47" i="30"/>
  <c r="AX47" i="30" s="1"/>
  <c r="BC47" i="30" s="1"/>
  <c r="BH47" i="30" s="1"/>
  <c r="BT44" i="30"/>
  <c r="BW37" i="30"/>
  <c r="AV37" i="30"/>
  <c r="BA37" i="30" s="1"/>
  <c r="BF37" i="30" s="1"/>
  <c r="BK37" i="30" s="1"/>
  <c r="AU11" i="30"/>
  <c r="AZ11" i="30" s="1"/>
  <c r="BE11" i="30" s="1"/>
  <c r="BJ11" i="30" s="1"/>
  <c r="BS10" i="30"/>
  <c r="AS10" i="30"/>
  <c r="AX10" i="30" s="1"/>
  <c r="BC10" i="30" s="1"/>
  <c r="BH10" i="30" s="1"/>
  <c r="AS97" i="30"/>
  <c r="AX97" i="30" s="1"/>
  <c r="BC97" i="30" s="1"/>
  <c r="AR93" i="30"/>
  <c r="AW93" i="30" s="1"/>
  <c r="BB93" i="30" s="1"/>
  <c r="BG93" i="30" s="1"/>
  <c r="BT89" i="30"/>
  <c r="BV57" i="30"/>
  <c r="BW51" i="30"/>
  <c r="AR51" i="30"/>
  <c r="AW51" i="30" s="1"/>
  <c r="BB51" i="30" s="1"/>
  <c r="BG51" i="30" s="1"/>
  <c r="BT49" i="30"/>
  <c r="AU49" i="30"/>
  <c r="AZ49" i="30" s="1"/>
  <c r="BO49" i="30" s="1"/>
  <c r="BS48" i="30"/>
  <c r="AS48" i="30"/>
  <c r="AX48" i="30" s="1"/>
  <c r="BC48" i="30" s="1"/>
  <c r="BH48" i="30" s="1"/>
  <c r="BW47" i="30"/>
  <c r="AR47" i="30"/>
  <c r="AW47" i="30" s="1"/>
  <c r="BB47" i="30" s="1"/>
  <c r="BG47" i="30" s="1"/>
  <c r="BT45" i="30"/>
  <c r="AU45" i="30"/>
  <c r="AZ45" i="30" s="1"/>
  <c r="BE45" i="30" s="1"/>
  <c r="BJ45" i="30" s="1"/>
  <c r="BS44" i="30"/>
  <c r="AS44" i="30"/>
  <c r="AX44" i="30" s="1"/>
  <c r="BC44" i="30" s="1"/>
  <c r="BH44" i="30" s="1"/>
  <c r="BW39" i="30"/>
  <c r="BT37" i="30"/>
  <c r="BT16" i="30"/>
  <c r="AS11" i="30"/>
  <c r="AX11" i="30" s="1"/>
  <c r="BC11" i="30" s="1"/>
  <c r="BH11" i="30" s="1"/>
  <c r="BW10" i="30"/>
  <c r="AR10" i="30"/>
  <c r="AW10" i="30" s="1"/>
  <c r="BB10" i="30" s="1"/>
  <c r="BG10" i="30" s="1"/>
  <c r="AU8" i="30"/>
  <c r="AZ8" i="30" s="1"/>
  <c r="BO8" i="30" s="1"/>
  <c r="AG142" i="33"/>
  <c r="A142" i="33" s="1"/>
  <c r="AG144" i="33"/>
  <c r="A144" i="33" s="1"/>
  <c r="AG140" i="33"/>
  <c r="A140" i="33" s="1"/>
  <c r="AD51" i="33"/>
  <c r="AD47" i="33"/>
  <c r="AD41" i="33"/>
  <c r="AD43" i="33"/>
  <c r="AD34" i="33"/>
  <c r="AD38" i="33"/>
  <c r="BC142" i="30"/>
  <c r="BH142" i="30" s="1"/>
  <c r="BM127" i="30"/>
  <c r="BM131" i="30"/>
  <c r="BM129" i="30"/>
  <c r="BM128" i="30"/>
  <c r="BO142" i="30"/>
  <c r="M36" i="43"/>
  <c r="BT127" i="30"/>
  <c r="BP132" i="30"/>
  <c r="BP130" i="30"/>
  <c r="BT128" i="30"/>
  <c r="BM130" i="30"/>
  <c r="BA135" i="30"/>
  <c r="BF135" i="30" s="1"/>
  <c r="BK135" i="30" s="1"/>
  <c r="BL132" i="30"/>
  <c r="BP131" i="30"/>
  <c r="BL130" i="30"/>
  <c r="BP129" i="30"/>
  <c r="BA128" i="30"/>
  <c r="BF128" i="30" s="1"/>
  <c r="BK128" i="30" s="1"/>
  <c r="BW127" i="30" s="1"/>
  <c r="BN102" i="30"/>
  <c r="BL127" i="30"/>
  <c r="BM132" i="30"/>
  <c r="BO147" i="30"/>
  <c r="BO137" i="30"/>
  <c r="AW135" i="30"/>
  <c r="BB135" i="30" s="1"/>
  <c r="BG135" i="30" s="1"/>
  <c r="BL131" i="30"/>
  <c r="BL129" i="30"/>
  <c r="BL128" i="30"/>
  <c r="BP127" i="30"/>
  <c r="BA111" i="30"/>
  <c r="BF111" i="30" s="1"/>
  <c r="BK111" i="30" s="1"/>
  <c r="BA110" i="30"/>
  <c r="BF110" i="30" s="1"/>
  <c r="BK110" i="30" s="1"/>
  <c r="BA109" i="30"/>
  <c r="BF109" i="30" s="1"/>
  <c r="BK109" i="30" s="1"/>
  <c r="BA108" i="30"/>
  <c r="BF108" i="30" s="1"/>
  <c r="BK108" i="30" s="1"/>
  <c r="BA107" i="30"/>
  <c r="BF107" i="30" s="1"/>
  <c r="BK107" i="30" s="1"/>
  <c r="BA106" i="30"/>
  <c r="BF106" i="30" s="1"/>
  <c r="BK106" i="30" s="1"/>
  <c r="BA105" i="30"/>
  <c r="BF105" i="30" s="1"/>
  <c r="BK105" i="30" s="1"/>
  <c r="AZ140" i="30"/>
  <c r="BE140" i="30" s="1"/>
  <c r="BJ140" i="30" s="1"/>
  <c r="AZ138" i="30"/>
  <c r="BE138" i="30" s="1"/>
  <c r="BJ138" i="30" s="1"/>
  <c r="BT139" i="30"/>
  <c r="BU139" i="30"/>
  <c r="BV139" i="30"/>
  <c r="AX135" i="30"/>
  <c r="BC135" i="30" s="1"/>
  <c r="BH135" i="30" s="1"/>
  <c r="AY90" i="30"/>
  <c r="BD90" i="30" s="1"/>
  <c r="BI90" i="30" s="1"/>
  <c r="AY72" i="30"/>
  <c r="BD72" i="30" s="1"/>
  <c r="BI72" i="30" s="1"/>
  <c r="AU66" i="30"/>
  <c r="BS66" i="30"/>
  <c r="BW66" i="30"/>
  <c r="AR66" i="30"/>
  <c r="AV66" i="30"/>
  <c r="BT66" i="30"/>
  <c r="BV66" i="30"/>
  <c r="AS66" i="30"/>
  <c r="BU66" i="30"/>
  <c r="AT66" i="30"/>
  <c r="AR146" i="30"/>
  <c r="AV146" i="30"/>
  <c r="BT146" i="30"/>
  <c r="AS146" i="30"/>
  <c r="BU146" i="30"/>
  <c r="AT146" i="30"/>
  <c r="BV146" i="30"/>
  <c r="AR144" i="30"/>
  <c r="AV144" i="30"/>
  <c r="BT144" i="30"/>
  <c r="AS144" i="30"/>
  <c r="BU144" i="30"/>
  <c r="AT144" i="30"/>
  <c r="BV144" i="30"/>
  <c r="BW139" i="30"/>
  <c r="BW128" i="30"/>
  <c r="AW103" i="30"/>
  <c r="BB103" i="30" s="1"/>
  <c r="AY94" i="30"/>
  <c r="BD94" i="30" s="1"/>
  <c r="BI94" i="30" s="1"/>
  <c r="AY80" i="30"/>
  <c r="BD80" i="30" s="1"/>
  <c r="BI80" i="30" s="1"/>
  <c r="AU74" i="30"/>
  <c r="BS74" i="30"/>
  <c r="BW74" i="30"/>
  <c r="AR74" i="30"/>
  <c r="AV74" i="30"/>
  <c r="BT74" i="30"/>
  <c r="BV74" i="30"/>
  <c r="BU74" i="30"/>
  <c r="AS74" i="30"/>
  <c r="AT74" i="30"/>
  <c r="AR147" i="30"/>
  <c r="AV147" i="30"/>
  <c r="BT147" i="30"/>
  <c r="AS147" i="30"/>
  <c r="BU147" i="30"/>
  <c r="AT147" i="30"/>
  <c r="BV147" i="30"/>
  <c r="BT145" i="30"/>
  <c r="BU145" i="30"/>
  <c r="BV145" i="30"/>
  <c r="BD142" i="30"/>
  <c r="BI142" i="30" s="1"/>
  <c r="BN142" i="30"/>
  <c r="BW140" i="30"/>
  <c r="BS139" i="30"/>
  <c r="BW138" i="30"/>
  <c r="AR137" i="30"/>
  <c r="AV137" i="30"/>
  <c r="BT137" i="30"/>
  <c r="AS137" i="30"/>
  <c r="BU137" i="30"/>
  <c r="AT137" i="30"/>
  <c r="BV137" i="30"/>
  <c r="BO135" i="30"/>
  <c r="AZ132" i="30"/>
  <c r="BE132" i="30" s="1"/>
  <c r="BJ132" i="30" s="1"/>
  <c r="AZ131" i="30"/>
  <c r="BE131" i="30" s="1"/>
  <c r="BJ131" i="30" s="1"/>
  <c r="AZ130" i="30"/>
  <c r="BE130" i="30" s="1"/>
  <c r="BJ130" i="30" s="1"/>
  <c r="AZ129" i="30"/>
  <c r="BE129" i="30" s="1"/>
  <c r="BJ129" i="30" s="1"/>
  <c r="BO128" i="30"/>
  <c r="BP125" i="30"/>
  <c r="BP124" i="30"/>
  <c r="BP123" i="30"/>
  <c r="BP122" i="30"/>
  <c r="BP121" i="30"/>
  <c r="BP120" i="30"/>
  <c r="BP119" i="30"/>
  <c r="BP116" i="30"/>
  <c r="BP112" i="30"/>
  <c r="AQ82" i="30"/>
  <c r="AR143" i="30"/>
  <c r="AV143" i="30"/>
  <c r="BT143" i="30"/>
  <c r="AS143" i="30"/>
  <c r="BU143" i="30"/>
  <c r="AT143" i="30"/>
  <c r="BV143" i="30"/>
  <c r="AR141" i="30"/>
  <c r="AV141" i="30"/>
  <c r="BT141" i="30"/>
  <c r="AS141" i="30"/>
  <c r="BU141" i="30"/>
  <c r="AT141" i="30"/>
  <c r="BV141" i="30"/>
  <c r="BT148" i="30"/>
  <c r="BU148" i="30"/>
  <c r="BV148" i="30"/>
  <c r="BO146" i="30"/>
  <c r="BO144" i="30"/>
  <c r="BW143" i="30"/>
  <c r="AU143" i="30"/>
  <c r="BW141" i="30"/>
  <c r="AU141" i="30"/>
  <c r="AR140" i="30"/>
  <c r="AV140" i="30"/>
  <c r="BT140" i="30"/>
  <c r="AS140" i="30"/>
  <c r="BU140" i="30"/>
  <c r="AT140" i="30"/>
  <c r="BV140" i="30"/>
  <c r="AR138" i="30"/>
  <c r="AV138" i="30"/>
  <c r="BT138" i="30"/>
  <c r="AS138" i="30"/>
  <c r="BU138" i="30"/>
  <c r="AT138" i="30"/>
  <c r="BV138" i="30"/>
  <c r="AT133" i="30"/>
  <c r="AV133" i="30"/>
  <c r="AR133" i="30"/>
  <c r="AS133" i="30"/>
  <c r="AZ133" i="30"/>
  <c r="BE133" i="30" s="1"/>
  <c r="BJ133" i="30" s="1"/>
  <c r="BO127" i="30"/>
  <c r="BV126" i="30"/>
  <c r="BW126" i="30"/>
  <c r="BS126" i="30"/>
  <c r="BT126" i="30"/>
  <c r="AT125" i="30"/>
  <c r="BV125" i="30"/>
  <c r="AR125" i="30"/>
  <c r="BS125" i="30"/>
  <c r="AS125" i="30"/>
  <c r="BT125" i="30"/>
  <c r="AU125" i="30"/>
  <c r="BU125" i="30"/>
  <c r="AT124" i="30"/>
  <c r="BV124" i="30"/>
  <c r="AR124" i="30"/>
  <c r="BS124" i="30"/>
  <c r="AS124" i="30"/>
  <c r="BT124" i="30"/>
  <c r="AU124" i="30"/>
  <c r="BU124" i="30"/>
  <c r="AT123" i="30"/>
  <c r="BV123" i="30"/>
  <c r="AR123" i="30"/>
  <c r="BS123" i="30"/>
  <c r="AS123" i="30"/>
  <c r="BT123" i="30"/>
  <c r="AU123" i="30"/>
  <c r="BU123" i="30"/>
  <c r="AT122" i="30"/>
  <c r="BV122" i="30"/>
  <c r="AR122" i="30"/>
  <c r="BS122" i="30"/>
  <c r="AS122" i="30"/>
  <c r="BT122" i="30"/>
  <c r="AU122" i="30"/>
  <c r="BU122" i="30"/>
  <c r="AT121" i="30"/>
  <c r="BV121" i="30"/>
  <c r="AR121" i="30"/>
  <c r="BS121" i="30"/>
  <c r="AS121" i="30"/>
  <c r="BT121" i="30"/>
  <c r="AU121" i="30"/>
  <c r="BU121" i="30"/>
  <c r="AT120" i="30"/>
  <c r="BV120" i="30"/>
  <c r="AR120" i="30"/>
  <c r="BS120" i="30"/>
  <c r="AS120" i="30"/>
  <c r="BT120" i="30"/>
  <c r="AU120" i="30"/>
  <c r="BU120" i="30"/>
  <c r="AT119" i="30"/>
  <c r="BV119" i="30"/>
  <c r="AR119" i="30"/>
  <c r="BS119" i="30"/>
  <c r="AS119" i="30"/>
  <c r="BT119" i="30"/>
  <c r="AU119" i="30"/>
  <c r="BU119" i="30"/>
  <c r="AS118" i="30"/>
  <c r="AT117" i="30"/>
  <c r="BV117" i="30"/>
  <c r="AR117" i="30"/>
  <c r="BS117" i="30"/>
  <c r="AS117" i="30"/>
  <c r="BT117" i="30"/>
  <c r="AU117" i="30"/>
  <c r="BU117" i="30"/>
  <c r="AT116" i="30"/>
  <c r="BV116" i="30"/>
  <c r="AR116" i="30"/>
  <c r="BS116" i="30"/>
  <c r="AS116" i="30"/>
  <c r="BT116" i="30"/>
  <c r="AU116" i="30"/>
  <c r="BU116" i="30"/>
  <c r="BV115" i="30"/>
  <c r="AU115" i="30"/>
  <c r="AS114" i="30"/>
  <c r="AT113" i="30"/>
  <c r="BV113" i="30"/>
  <c r="AR113" i="30"/>
  <c r="BS113" i="30"/>
  <c r="AS113" i="30"/>
  <c r="BT113" i="30"/>
  <c r="AU113" i="30"/>
  <c r="BU113" i="30"/>
  <c r="AT112" i="30"/>
  <c r="BV112" i="30"/>
  <c r="AR112" i="30"/>
  <c r="BS112" i="30"/>
  <c r="AS112" i="30"/>
  <c r="BT112" i="30"/>
  <c r="AU112" i="30"/>
  <c r="BU112" i="30"/>
  <c r="AT111" i="30"/>
  <c r="BV111" i="30"/>
  <c r="AR111" i="30"/>
  <c r="BS111" i="30"/>
  <c r="AS111" i="30"/>
  <c r="BT111" i="30"/>
  <c r="AU111" i="30"/>
  <c r="BU111" i="30"/>
  <c r="AT110" i="30"/>
  <c r="BV110" i="30"/>
  <c r="AR110" i="30"/>
  <c r="BS110" i="30"/>
  <c r="AS110" i="30"/>
  <c r="BT110" i="30"/>
  <c r="AU110" i="30"/>
  <c r="BU110" i="30"/>
  <c r="AT109" i="30"/>
  <c r="BV109" i="30"/>
  <c r="AR109" i="30"/>
  <c r="BS109" i="30"/>
  <c r="AS109" i="30"/>
  <c r="BT109" i="30"/>
  <c r="AU109" i="30"/>
  <c r="BU109" i="30"/>
  <c r="AT108" i="30"/>
  <c r="BV108" i="30"/>
  <c r="AR108" i="30"/>
  <c r="BS108" i="30"/>
  <c r="AS108" i="30"/>
  <c r="BT108" i="30"/>
  <c r="AU108" i="30"/>
  <c r="BU108" i="30"/>
  <c r="AT107" i="30"/>
  <c r="BV107" i="30"/>
  <c r="AR107" i="30"/>
  <c r="BS107" i="30"/>
  <c r="AS107" i="30"/>
  <c r="BT107" i="30"/>
  <c r="AU107" i="30"/>
  <c r="BU107" i="30"/>
  <c r="AT106" i="30"/>
  <c r="BV106" i="30"/>
  <c r="AR106" i="30"/>
  <c r="BS106" i="30"/>
  <c r="AS106" i="30"/>
  <c r="BT106" i="30"/>
  <c r="AU106" i="30"/>
  <c r="BU106" i="30"/>
  <c r="AT105" i="30"/>
  <c r="BV105" i="30"/>
  <c r="AR105" i="30"/>
  <c r="BS105" i="30"/>
  <c r="AS105" i="30"/>
  <c r="BT105" i="30"/>
  <c r="AU105" i="30"/>
  <c r="BU105" i="30"/>
  <c r="AU99" i="30"/>
  <c r="BS99" i="30"/>
  <c r="BW99" i="30"/>
  <c r="AR99" i="30"/>
  <c r="AS99" i="30"/>
  <c r="BT99" i="30"/>
  <c r="AV99" i="30"/>
  <c r="BU99" i="30"/>
  <c r="BV99" i="30"/>
  <c r="AT99" i="30"/>
  <c r="AZ33" i="30"/>
  <c r="BE33" i="30" s="1"/>
  <c r="BJ33" i="30" s="1"/>
  <c r="BF142" i="30"/>
  <c r="BK142" i="30" s="1"/>
  <c r="BB142" i="30"/>
  <c r="AU103" i="30"/>
  <c r="BS103" i="30"/>
  <c r="BW103" i="30"/>
  <c r="AS103" i="30"/>
  <c r="BT103" i="30"/>
  <c r="AU102" i="30"/>
  <c r="BS102" i="30"/>
  <c r="BW102" i="30"/>
  <c r="AV102" i="30"/>
  <c r="AR102" i="30"/>
  <c r="BT102" i="30"/>
  <c r="AS102" i="30"/>
  <c r="AQ98" i="30"/>
  <c r="AU80" i="30"/>
  <c r="BS80" i="30"/>
  <c r="BW80" i="30"/>
  <c r="AR80" i="30"/>
  <c r="AV80" i="30"/>
  <c r="BT80" i="30"/>
  <c r="BV80" i="30"/>
  <c r="BU80" i="30"/>
  <c r="AS80" i="30"/>
  <c r="AY78" i="30"/>
  <c r="BD78" i="30" s="1"/>
  <c r="BI78" i="30" s="1"/>
  <c r="AU72" i="30"/>
  <c r="BS72" i="30"/>
  <c r="BW72" i="30"/>
  <c r="AR72" i="30"/>
  <c r="AV72" i="30"/>
  <c r="BT72" i="30"/>
  <c r="BV72" i="30"/>
  <c r="BU72" i="30"/>
  <c r="AS72" i="30"/>
  <c r="AY70" i="30"/>
  <c r="BD70" i="30" s="1"/>
  <c r="BI70" i="30" s="1"/>
  <c r="AZ37" i="30"/>
  <c r="BE37" i="30" s="1"/>
  <c r="BJ37" i="30" s="1"/>
  <c r="AX16" i="30"/>
  <c r="BC16" i="30" s="1"/>
  <c r="BH16" i="30" s="1"/>
  <c r="AV103" i="30"/>
  <c r="BA97" i="30"/>
  <c r="BF97" i="30" s="1"/>
  <c r="BK97" i="30" s="1"/>
  <c r="AU94" i="30"/>
  <c r="BS94" i="30"/>
  <c r="BW94" i="30"/>
  <c r="AV94" i="30"/>
  <c r="BV94" i="30"/>
  <c r="AR94" i="30"/>
  <c r="AS94" i="30"/>
  <c r="BT94" i="30"/>
  <c r="BA93" i="30"/>
  <c r="BF93" i="30" s="1"/>
  <c r="BK93" i="30" s="1"/>
  <c r="AU90" i="30"/>
  <c r="BS90" i="30"/>
  <c r="BW90" i="30"/>
  <c r="AV90" i="30"/>
  <c r="BV90" i="30"/>
  <c r="AR90" i="30"/>
  <c r="AS90" i="30"/>
  <c r="BT90" i="30"/>
  <c r="BA89" i="30"/>
  <c r="BF89" i="30" s="1"/>
  <c r="BK89" i="30" s="1"/>
  <c r="AQ86" i="30"/>
  <c r="AY84" i="30"/>
  <c r="BD84" i="30" s="1"/>
  <c r="BI84" i="30" s="1"/>
  <c r="AU78" i="30"/>
  <c r="BS78" i="30"/>
  <c r="BW78" i="30"/>
  <c r="AR78" i="30"/>
  <c r="AV78" i="30"/>
  <c r="BT78" i="30"/>
  <c r="BV78" i="30"/>
  <c r="BU78" i="30"/>
  <c r="AS78" i="30"/>
  <c r="AY76" i="30"/>
  <c r="BD76" i="30" s="1"/>
  <c r="BI76" i="30" s="1"/>
  <c r="AU70" i="30"/>
  <c r="BS70" i="30"/>
  <c r="BW70" i="30"/>
  <c r="AR70" i="30"/>
  <c r="AV70" i="30"/>
  <c r="BT70" i="30"/>
  <c r="BV70" i="30"/>
  <c r="BU70" i="30"/>
  <c r="AS70" i="30"/>
  <c r="AY68" i="30"/>
  <c r="BD68" i="30" s="1"/>
  <c r="BI68" i="30" s="1"/>
  <c r="AT54" i="30"/>
  <c r="BV54" i="30"/>
  <c r="AU54" i="30"/>
  <c r="BS54" i="30"/>
  <c r="BW54" i="30"/>
  <c r="AR54" i="30"/>
  <c r="AS54" i="30"/>
  <c r="BT54" i="30"/>
  <c r="AV54" i="30"/>
  <c r="BU54" i="30"/>
  <c r="AS30" i="30"/>
  <c r="BU30" i="30"/>
  <c r="AV30" i="30"/>
  <c r="BV30" i="30"/>
  <c r="AR30" i="30"/>
  <c r="BW30" i="30"/>
  <c r="AT30" i="30"/>
  <c r="BT30" i="30"/>
  <c r="AU30" i="30"/>
  <c r="BS30" i="30"/>
  <c r="AQ136" i="30"/>
  <c r="AT135" i="30"/>
  <c r="BV135" i="30"/>
  <c r="BX135" i="30" s="1"/>
  <c r="AQ134" i="30"/>
  <c r="BG132" i="30"/>
  <c r="AT132" i="30"/>
  <c r="BV132" i="30"/>
  <c r="BX132" i="30" s="1"/>
  <c r="BG131" i="30"/>
  <c r="AT131" i="30"/>
  <c r="BV131" i="30"/>
  <c r="BX131" i="30" s="1"/>
  <c r="BG130" i="30"/>
  <c r="AT130" i="30"/>
  <c r="BV130" i="30"/>
  <c r="BX130" i="30" s="1"/>
  <c r="BG129" i="30"/>
  <c r="AT129" i="30"/>
  <c r="BV129" i="30"/>
  <c r="BX129" i="30" s="1"/>
  <c r="BG128" i="30"/>
  <c r="AT128" i="30"/>
  <c r="BG127" i="30"/>
  <c r="AT127" i="30"/>
  <c r="BV103" i="30"/>
  <c r="AT103" i="30"/>
  <c r="BV102" i="30"/>
  <c r="BU94" i="30"/>
  <c r="BU90" i="30"/>
  <c r="AU84" i="30"/>
  <c r="BS84" i="30"/>
  <c r="BW84" i="30"/>
  <c r="AR84" i="30"/>
  <c r="AV84" i="30"/>
  <c r="BT84" i="30"/>
  <c r="BV84" i="30"/>
  <c r="BU84" i="30"/>
  <c r="AS84" i="30"/>
  <c r="AU76" i="30"/>
  <c r="BS76" i="30"/>
  <c r="BW76" i="30"/>
  <c r="AR76" i="30"/>
  <c r="AV76" i="30"/>
  <c r="BT76" i="30"/>
  <c r="BV76" i="30"/>
  <c r="BU76" i="30"/>
  <c r="AS76" i="30"/>
  <c r="AU68" i="30"/>
  <c r="BS68" i="30"/>
  <c r="BW68" i="30"/>
  <c r="AR68" i="30"/>
  <c r="AV68" i="30"/>
  <c r="BT68" i="30"/>
  <c r="BV68" i="30"/>
  <c r="BU68" i="30"/>
  <c r="AS68" i="30"/>
  <c r="AY62" i="30"/>
  <c r="BD62" i="30" s="1"/>
  <c r="BI62" i="30" s="1"/>
  <c r="AQ95" i="30"/>
  <c r="AQ91" i="30"/>
  <c r="AQ87" i="30"/>
  <c r="AX57" i="30"/>
  <c r="BC57" i="30" s="1"/>
  <c r="BH57" i="30" s="1"/>
  <c r="BA39" i="30"/>
  <c r="BF39" i="30" s="1"/>
  <c r="BK39" i="30" s="1"/>
  <c r="AZ29" i="30"/>
  <c r="BE29" i="30" s="1"/>
  <c r="BJ29" i="30" s="1"/>
  <c r="AQ104" i="30"/>
  <c r="AQ100" i="30"/>
  <c r="BV97" i="30"/>
  <c r="AQ96" i="30"/>
  <c r="BV93" i="30"/>
  <c r="AQ92" i="30"/>
  <c r="BV89" i="30"/>
  <c r="AQ88" i="30"/>
  <c r="AQ85" i="30"/>
  <c r="AS29" i="30"/>
  <c r="BU29" i="30"/>
  <c r="AV29" i="30"/>
  <c r="BV29" i="30"/>
  <c r="AR29" i="30"/>
  <c r="BW29" i="30"/>
  <c r="AT29" i="30"/>
  <c r="BS29" i="30"/>
  <c r="BT29" i="30"/>
  <c r="AQ101" i="30"/>
  <c r="AU97" i="30"/>
  <c r="BS97" i="30"/>
  <c r="BW97" i="30"/>
  <c r="BU97" i="30"/>
  <c r="AT97" i="30"/>
  <c r="AU93" i="30"/>
  <c r="BS93" i="30"/>
  <c r="BW93" i="30"/>
  <c r="BU93" i="30"/>
  <c r="AT93" i="30"/>
  <c r="AU89" i="30"/>
  <c r="BS89" i="30"/>
  <c r="BW89" i="30"/>
  <c r="BU89" i="30"/>
  <c r="AT89" i="30"/>
  <c r="AU64" i="30"/>
  <c r="BS64" i="30"/>
  <c r="BW64" i="30"/>
  <c r="AR64" i="30"/>
  <c r="AV64" i="30"/>
  <c r="BT64" i="30"/>
  <c r="BV64" i="30"/>
  <c r="AS64" i="30"/>
  <c r="AU62" i="30"/>
  <c r="BS62" i="30"/>
  <c r="BW62" i="30"/>
  <c r="AR62" i="30"/>
  <c r="AV62" i="30"/>
  <c r="BT62" i="30"/>
  <c r="BV62" i="30"/>
  <c r="AS62" i="30"/>
  <c r="AQ60" i="30"/>
  <c r="AU58" i="30"/>
  <c r="BS58" i="30"/>
  <c r="BW58" i="30"/>
  <c r="AR58" i="30"/>
  <c r="AV58" i="30"/>
  <c r="BT58" i="30"/>
  <c r="BV58" i="30"/>
  <c r="AS58" i="30"/>
  <c r="AX53" i="30"/>
  <c r="BC53" i="30" s="1"/>
  <c r="BH53" i="30" s="1"/>
  <c r="AY36" i="30"/>
  <c r="BD36" i="30" s="1"/>
  <c r="BI36" i="30" s="1"/>
  <c r="AS26" i="30"/>
  <c r="BU26" i="30"/>
  <c r="AV26" i="30"/>
  <c r="BV26" i="30"/>
  <c r="AR26" i="30"/>
  <c r="BW26" i="30"/>
  <c r="AT26" i="30"/>
  <c r="BS26" i="30"/>
  <c r="BT26" i="30"/>
  <c r="AU26" i="30"/>
  <c r="BU57" i="30"/>
  <c r="AU22" i="30"/>
  <c r="AV22" i="30"/>
  <c r="BU22" i="30"/>
  <c r="AR22" i="30"/>
  <c r="BV22" i="30"/>
  <c r="BW22" i="30"/>
  <c r="AS22" i="30"/>
  <c r="BS22" i="30"/>
  <c r="AT22" i="30"/>
  <c r="BT22" i="30"/>
  <c r="AQ83" i="30"/>
  <c r="AQ81" i="30"/>
  <c r="AQ79" i="30"/>
  <c r="AQ77" i="30"/>
  <c r="AQ75" i="30"/>
  <c r="AQ73" i="30"/>
  <c r="AQ71" i="30"/>
  <c r="AQ69" i="30"/>
  <c r="AQ67" i="30"/>
  <c r="AQ65" i="30"/>
  <c r="AQ63" i="30"/>
  <c r="AQ61" i="30"/>
  <c r="AQ59" i="30"/>
  <c r="AT57" i="30"/>
  <c r="AU57" i="30"/>
  <c r="BS57" i="30"/>
  <c r="BW57" i="30"/>
  <c r="AR57" i="30"/>
  <c r="BT57" i="30"/>
  <c r="AT53" i="30"/>
  <c r="BV53" i="30"/>
  <c r="AU53" i="30"/>
  <c r="BS53" i="30"/>
  <c r="BW53" i="30"/>
  <c r="BU53" i="30"/>
  <c r="AR53" i="30"/>
  <c r="AV53" i="30"/>
  <c r="AY51" i="30"/>
  <c r="BD51" i="30" s="1"/>
  <c r="BI51" i="30" s="1"/>
  <c r="AY47" i="30"/>
  <c r="BD47" i="30" s="1"/>
  <c r="BI47" i="30" s="1"/>
  <c r="AS36" i="30"/>
  <c r="AV36" i="30"/>
  <c r="BU36" i="30"/>
  <c r="AR36" i="30"/>
  <c r="BV36" i="30"/>
  <c r="BT36" i="30"/>
  <c r="BW36" i="30"/>
  <c r="BS36" i="30"/>
  <c r="AQ25" i="30"/>
  <c r="AT55" i="30"/>
  <c r="BV55" i="30"/>
  <c r="AU55" i="30"/>
  <c r="BS55" i="30"/>
  <c r="BW55" i="30"/>
  <c r="BT55" i="30"/>
  <c r="AV55" i="30"/>
  <c r="AY49" i="30"/>
  <c r="BD49" i="30" s="1"/>
  <c r="BI49" i="30" s="1"/>
  <c r="AY45" i="30"/>
  <c r="BD45" i="30" s="1"/>
  <c r="BI45" i="30" s="1"/>
  <c r="AS33" i="30"/>
  <c r="BU33" i="30"/>
  <c r="AV33" i="30"/>
  <c r="BV33" i="30"/>
  <c r="AR33" i="30"/>
  <c r="BW33" i="30"/>
  <c r="BS33" i="30"/>
  <c r="AT33" i="30"/>
  <c r="BT33" i="30"/>
  <c r="AQ28" i="30"/>
  <c r="AQ24" i="30"/>
  <c r="AT56" i="30"/>
  <c r="BV56" i="30"/>
  <c r="AU56" i="30"/>
  <c r="BS56" i="30"/>
  <c r="BW56" i="30"/>
  <c r="BT56" i="30"/>
  <c r="AV56" i="30"/>
  <c r="AS55" i="30"/>
  <c r="AQ52" i="30"/>
  <c r="AQ38" i="30"/>
  <c r="AQ34" i="30"/>
  <c r="AQ27" i="30"/>
  <c r="AQ23" i="30"/>
  <c r="AQ35" i="30"/>
  <c r="AQ31" i="30"/>
  <c r="AQ6" i="30"/>
  <c r="BV51" i="30"/>
  <c r="BV50" i="30"/>
  <c r="BV49" i="30"/>
  <c r="BV48" i="30"/>
  <c r="BV47" i="30"/>
  <c r="BV46" i="30"/>
  <c r="BV45" i="30"/>
  <c r="BV44" i="30"/>
  <c r="AQ40" i="30"/>
  <c r="AS39" i="30"/>
  <c r="BU39" i="30"/>
  <c r="AT39" i="30"/>
  <c r="BV39" i="30"/>
  <c r="AS37" i="30"/>
  <c r="BU37" i="30"/>
  <c r="AT37" i="30"/>
  <c r="BV37" i="30"/>
  <c r="AQ32" i="30"/>
  <c r="AU19" i="30"/>
  <c r="BS19" i="30"/>
  <c r="BW19" i="30"/>
  <c r="AR19" i="30"/>
  <c r="AS19" i="30"/>
  <c r="BT19" i="30"/>
  <c r="AV19" i="30"/>
  <c r="BU19" i="30"/>
  <c r="BV19" i="30"/>
  <c r="AT19" i="30"/>
  <c r="AQ18" i="30"/>
  <c r="AU16" i="30"/>
  <c r="BS16" i="30"/>
  <c r="BW16" i="30"/>
  <c r="AV16" i="30"/>
  <c r="BV16" i="30"/>
  <c r="AT16" i="30"/>
  <c r="BU16" i="30"/>
  <c r="AR16" i="30"/>
  <c r="AQ20" i="30"/>
  <c r="AY8" i="30"/>
  <c r="BD8" i="30" s="1"/>
  <c r="BI8" i="30" s="1"/>
  <c r="AQ21" i="30"/>
  <c r="AQ17" i="30"/>
  <c r="AQ7" i="30"/>
  <c r="AQ14" i="30"/>
  <c r="AY12" i="30"/>
  <c r="BD12" i="30" s="1"/>
  <c r="BI12" i="30" s="1"/>
  <c r="AY10" i="30"/>
  <c r="BD10" i="30" s="1"/>
  <c r="BI10" i="30" s="1"/>
  <c r="AQ15" i="30"/>
  <c r="AY13" i="30"/>
  <c r="BD13" i="30" s="1"/>
  <c r="BI13" i="30" s="1"/>
  <c r="AY11" i="30"/>
  <c r="BD11" i="30" s="1"/>
  <c r="BI11" i="30" s="1"/>
  <c r="BV13" i="30"/>
  <c r="BV12" i="30"/>
  <c r="BV10" i="30"/>
  <c r="BV9" i="30"/>
  <c r="BV8" i="30"/>
  <c r="M31" i="43"/>
  <c r="M33" i="43"/>
  <c r="BL45" i="30" l="1"/>
  <c r="BU42" i="30"/>
  <c r="AR42" i="30"/>
  <c r="AW42" i="30" s="1"/>
  <c r="BB42" i="30" s="1"/>
  <c r="BG42" i="30" s="1"/>
  <c r="BS42" i="30"/>
  <c r="BV42" i="30"/>
  <c r="AV42" i="30"/>
  <c r="BA42" i="30" s="1"/>
  <c r="BF42" i="30" s="1"/>
  <c r="BK42" i="30" s="1"/>
  <c r="BV43" i="30"/>
  <c r="AS43" i="30"/>
  <c r="AX43" i="30" s="1"/>
  <c r="BC43" i="30" s="1"/>
  <c r="BH43" i="30" s="1"/>
  <c r="BP12" i="30"/>
  <c r="AR43" i="30"/>
  <c r="AW43" i="30" s="1"/>
  <c r="BB43" i="30" s="1"/>
  <c r="BG43" i="30" s="1"/>
  <c r="BS43" i="30"/>
  <c r="AV43" i="30"/>
  <c r="BA43" i="30" s="1"/>
  <c r="BF43" i="30" s="1"/>
  <c r="BK43" i="30" s="1"/>
  <c r="AU43" i="30"/>
  <c r="AZ43" i="30" s="1"/>
  <c r="BE43" i="30" s="1"/>
  <c r="BJ43" i="30" s="1"/>
  <c r="BW43" i="30"/>
  <c r="AU44" i="30"/>
  <c r="AZ44" i="30" s="1"/>
  <c r="BO44" i="30" s="1"/>
  <c r="BT43" i="30"/>
  <c r="BU43" i="30"/>
  <c r="AR44" i="30"/>
  <c r="AW44" i="30" s="1"/>
  <c r="BB44" i="30" s="1"/>
  <c r="BG44" i="30" s="1"/>
  <c r="AR41" i="30"/>
  <c r="AW41" i="30" s="1"/>
  <c r="BB41" i="30" s="1"/>
  <c r="BP11" i="30"/>
  <c r="AU41" i="30"/>
  <c r="AZ41" i="30" s="1"/>
  <c r="BE41" i="30" s="1"/>
  <c r="BJ41" i="30" s="1"/>
  <c r="BW42" i="30"/>
  <c r="AU42" i="30"/>
  <c r="AZ42" i="30" s="1"/>
  <c r="BE42" i="30" s="1"/>
  <c r="BJ42" i="30" s="1"/>
  <c r="AT41" i="30"/>
  <c r="AY41" i="30" s="1"/>
  <c r="BD41" i="30" s="1"/>
  <c r="BI41" i="30" s="1"/>
  <c r="AV41" i="30"/>
  <c r="BA41" i="30" s="1"/>
  <c r="BF41" i="30" s="1"/>
  <c r="BK41" i="30" s="1"/>
  <c r="AS42" i="30"/>
  <c r="AX42" i="30" s="1"/>
  <c r="BC42" i="30" s="1"/>
  <c r="BH42" i="30" s="1"/>
  <c r="BT42" i="30"/>
  <c r="BW11" i="30"/>
  <c r="BT11" i="30"/>
  <c r="BP117" i="30"/>
  <c r="AT118" i="30"/>
  <c r="BS118" i="30"/>
  <c r="BP45" i="30"/>
  <c r="AR114" i="30"/>
  <c r="AW114" i="30" s="1"/>
  <c r="BB114" i="30" s="1"/>
  <c r="BT115" i="30"/>
  <c r="BW115" i="30"/>
  <c r="BW118" i="30"/>
  <c r="AV118" i="30"/>
  <c r="BO50" i="30"/>
  <c r="AT114" i="30"/>
  <c r="AY114" i="30" s="1"/>
  <c r="BD114" i="30" s="1"/>
  <c r="BI114" i="30" s="1"/>
  <c r="BS115" i="30"/>
  <c r="AU118" i="30"/>
  <c r="AZ118" i="30" s="1"/>
  <c r="BE118" i="30" s="1"/>
  <c r="BJ118" i="30" s="1"/>
  <c r="AR118" i="30"/>
  <c r="AW118" i="30" s="1"/>
  <c r="BB118" i="30" s="1"/>
  <c r="BP113" i="30"/>
  <c r="BM48" i="30"/>
  <c r="BO12" i="30"/>
  <c r="BO46" i="30"/>
  <c r="AU114" i="30"/>
  <c r="AZ114" i="30" s="1"/>
  <c r="BE114" i="30" s="1"/>
  <c r="BJ114" i="30" s="1"/>
  <c r="BU115" i="30"/>
  <c r="AR115" i="30"/>
  <c r="AW115" i="30" s="1"/>
  <c r="BB115" i="30" s="1"/>
  <c r="BT118" i="30"/>
  <c r="BV118" i="30"/>
  <c r="BL50" i="30"/>
  <c r="BP50" i="30"/>
  <c r="BL47" i="30"/>
  <c r="BL48" i="30"/>
  <c r="BX8" i="30"/>
  <c r="BO13" i="30"/>
  <c r="BP13" i="30"/>
  <c r="BE47" i="30"/>
  <c r="BJ47" i="30" s="1"/>
  <c r="AS115" i="30"/>
  <c r="AX115" i="30" s="1"/>
  <c r="BC115" i="30" s="1"/>
  <c r="BH115" i="30" s="1"/>
  <c r="AT115" i="30"/>
  <c r="AY115" i="30" s="1"/>
  <c r="BD115" i="30" s="1"/>
  <c r="BI115" i="30" s="1"/>
  <c r="BL37" i="30"/>
  <c r="BM13" i="30"/>
  <c r="BL39" i="30"/>
  <c r="BM45" i="30"/>
  <c r="BX44" i="30"/>
  <c r="BL12" i="30"/>
  <c r="BM8" i="30"/>
  <c r="BX9" i="30"/>
  <c r="BE49" i="30"/>
  <c r="BJ49" i="30" s="1"/>
  <c r="BM51" i="30"/>
  <c r="BX10" i="30"/>
  <c r="BX49" i="30"/>
  <c r="BP51" i="30"/>
  <c r="BE9" i="30"/>
  <c r="BJ9" i="30" s="1"/>
  <c r="BM44" i="30"/>
  <c r="BX12" i="30"/>
  <c r="BL13" i="30"/>
  <c r="BO10" i="30"/>
  <c r="BX46" i="30"/>
  <c r="BL10" i="30"/>
  <c r="BE51" i="30"/>
  <c r="BJ51" i="30" s="1"/>
  <c r="BP47" i="30"/>
  <c r="BO48" i="30"/>
  <c r="BP49" i="30"/>
  <c r="BL46" i="30"/>
  <c r="BM10" i="30"/>
  <c r="BX50" i="30"/>
  <c r="BO45" i="30"/>
  <c r="BL51" i="30"/>
  <c r="BX13" i="30"/>
  <c r="BL89" i="30"/>
  <c r="BL8" i="30"/>
  <c r="BO11" i="30"/>
  <c r="BL93" i="30"/>
  <c r="BM47" i="30"/>
  <c r="BX47" i="30"/>
  <c r="BX51" i="30"/>
  <c r="BL49" i="30"/>
  <c r="BE8" i="30"/>
  <c r="BJ8" i="30" s="1"/>
  <c r="BX48" i="30"/>
  <c r="BX45" i="30"/>
  <c r="BM9" i="30"/>
  <c r="BN58" i="30"/>
  <c r="BM11" i="30"/>
  <c r="BN47" i="30"/>
  <c r="BM50" i="30"/>
  <c r="BM57" i="30"/>
  <c r="BN64" i="30"/>
  <c r="BN76" i="30"/>
  <c r="BM56" i="30"/>
  <c r="BL103" i="30"/>
  <c r="BN72" i="30"/>
  <c r="BV11" i="30"/>
  <c r="BO140" i="30"/>
  <c r="BM135" i="30"/>
  <c r="BL9" i="30"/>
  <c r="BX148" i="30"/>
  <c r="BM12" i="30"/>
  <c r="BX144" i="30"/>
  <c r="BP135" i="30"/>
  <c r="BP46" i="30"/>
  <c r="BX140" i="30"/>
  <c r="BN50" i="30"/>
  <c r="BN44" i="30"/>
  <c r="BL55" i="30"/>
  <c r="BO36" i="30"/>
  <c r="BO37" i="30"/>
  <c r="BN12" i="30"/>
  <c r="BN8" i="30"/>
  <c r="BX16" i="30"/>
  <c r="BN94" i="30"/>
  <c r="BO129" i="30"/>
  <c r="BN90" i="30"/>
  <c r="BX37" i="30"/>
  <c r="BX22" i="30"/>
  <c r="BN36" i="30"/>
  <c r="BX141" i="30"/>
  <c r="BX147" i="30"/>
  <c r="BN80" i="30"/>
  <c r="BP128" i="30"/>
  <c r="BN10" i="30"/>
  <c r="BN51" i="30"/>
  <c r="BP44" i="30"/>
  <c r="BX103" i="30"/>
  <c r="BX138" i="30"/>
  <c r="BX145" i="30"/>
  <c r="BL135" i="30"/>
  <c r="BP10" i="30"/>
  <c r="BU41" i="30"/>
  <c r="BP39" i="30"/>
  <c r="BX30" i="30"/>
  <c r="BX143" i="30"/>
  <c r="BO132" i="30"/>
  <c r="BS11" i="30"/>
  <c r="BX36" i="30"/>
  <c r="BP37" i="30"/>
  <c r="BN62" i="30"/>
  <c r="BN78" i="30"/>
  <c r="BO33" i="30"/>
  <c r="BM93" i="30"/>
  <c r="BV127" i="30"/>
  <c r="BX137" i="30"/>
  <c r="BX146" i="30"/>
  <c r="BO138" i="30"/>
  <c r="BL97" i="30"/>
  <c r="AU15" i="30"/>
  <c r="BS15" i="30"/>
  <c r="BW15" i="30"/>
  <c r="AT15" i="30"/>
  <c r="BU15" i="30"/>
  <c r="AR15" i="30"/>
  <c r="BT15" i="30"/>
  <c r="AS15" i="30"/>
  <c r="BV15" i="30"/>
  <c r="AV15" i="30"/>
  <c r="AU21" i="30"/>
  <c r="AT21" i="30"/>
  <c r="AV21" i="30"/>
  <c r="AR21" i="30"/>
  <c r="AS21" i="30"/>
  <c r="AY16" i="30"/>
  <c r="BD16" i="30" s="1"/>
  <c r="BI16" i="30" s="1"/>
  <c r="AY19" i="30"/>
  <c r="BD19" i="30" s="1"/>
  <c r="BI19" i="30" s="1"/>
  <c r="BX19" i="30"/>
  <c r="AY37" i="30"/>
  <c r="BD37" i="30" s="1"/>
  <c r="BI37" i="30" s="1"/>
  <c r="AT6" i="30"/>
  <c r="AU6" i="30"/>
  <c r="AV6" i="30"/>
  <c r="AS38" i="30"/>
  <c r="AT38" i="30"/>
  <c r="AR38" i="30"/>
  <c r="AU38" i="30"/>
  <c r="AV38" i="30"/>
  <c r="AT52" i="30"/>
  <c r="AU52" i="30"/>
  <c r="AV52" i="30"/>
  <c r="AR52" i="30"/>
  <c r="AS52" i="30"/>
  <c r="AY56" i="30"/>
  <c r="BD56" i="30" s="1"/>
  <c r="BI56" i="30" s="1"/>
  <c r="AY33" i="30"/>
  <c r="BD33" i="30" s="1"/>
  <c r="BI33" i="30" s="1"/>
  <c r="BA55" i="30"/>
  <c r="BF55" i="30" s="1"/>
  <c r="BK55" i="30" s="1"/>
  <c r="AZ55" i="30"/>
  <c r="BE55" i="30" s="1"/>
  <c r="BJ55" i="30" s="1"/>
  <c r="AW36" i="30"/>
  <c r="BB36" i="30" s="1"/>
  <c r="AU59" i="30"/>
  <c r="BS59" i="30"/>
  <c r="BW59" i="30"/>
  <c r="AR59" i="30"/>
  <c r="AV59" i="30"/>
  <c r="BT59" i="30"/>
  <c r="AT59" i="30"/>
  <c r="BU59" i="30"/>
  <c r="BV59" i="30"/>
  <c r="AS59" i="30"/>
  <c r="AU67" i="30"/>
  <c r="BS67" i="30"/>
  <c r="BW67" i="30"/>
  <c r="AR67" i="30"/>
  <c r="AV67" i="30"/>
  <c r="BT67" i="30"/>
  <c r="AT67" i="30"/>
  <c r="AS67" i="30"/>
  <c r="BU67" i="30"/>
  <c r="BV67" i="30"/>
  <c r="AU75" i="30"/>
  <c r="BS75" i="30"/>
  <c r="BW75" i="30"/>
  <c r="AR75" i="30"/>
  <c r="AV75" i="30"/>
  <c r="BT75" i="30"/>
  <c r="AT75" i="30"/>
  <c r="AS75" i="30"/>
  <c r="BU75" i="30"/>
  <c r="BV75" i="30"/>
  <c r="AU83" i="30"/>
  <c r="AR83" i="30"/>
  <c r="AV83" i="30"/>
  <c r="AT83" i="30"/>
  <c r="AS83" i="30"/>
  <c r="AW22" i="30"/>
  <c r="BB22" i="30" s="1"/>
  <c r="AW26" i="30"/>
  <c r="BB26" i="30" s="1"/>
  <c r="AX26" i="30"/>
  <c r="BC26" i="30" s="1"/>
  <c r="BH26" i="30" s="1"/>
  <c r="BA58" i="30"/>
  <c r="BF58" i="30" s="1"/>
  <c r="BK58" i="30" s="1"/>
  <c r="AZ58" i="30"/>
  <c r="BE58" i="30" s="1"/>
  <c r="BJ58" i="30" s="1"/>
  <c r="BX62" i="30"/>
  <c r="BX64" i="30"/>
  <c r="AY97" i="30"/>
  <c r="BD97" i="30" s="1"/>
  <c r="BI97" i="30" s="1"/>
  <c r="AZ97" i="30"/>
  <c r="BE97" i="30" s="1"/>
  <c r="BJ97" i="30" s="1"/>
  <c r="AY29" i="30"/>
  <c r="BD29" i="30" s="1"/>
  <c r="BI29" i="30" s="1"/>
  <c r="BA29" i="30"/>
  <c r="BF29" i="30" s="1"/>
  <c r="BK29" i="30" s="1"/>
  <c r="AU88" i="30"/>
  <c r="BS88" i="30"/>
  <c r="BW88" i="30"/>
  <c r="AS88" i="30"/>
  <c r="BT88" i="30"/>
  <c r="AT88" i="30"/>
  <c r="BU88" i="30"/>
  <c r="AV88" i="30"/>
  <c r="BV88" i="30"/>
  <c r="AR88" i="30"/>
  <c r="AU96" i="30"/>
  <c r="BS96" i="30"/>
  <c r="BW96" i="30"/>
  <c r="AS96" i="30"/>
  <c r="BT96" i="30"/>
  <c r="AT96" i="30"/>
  <c r="BU96" i="30"/>
  <c r="AV96" i="30"/>
  <c r="BV96" i="30"/>
  <c r="AR96" i="30"/>
  <c r="BG56" i="30"/>
  <c r="AU95" i="30"/>
  <c r="AR95" i="30"/>
  <c r="AS95" i="30"/>
  <c r="AT95" i="30"/>
  <c r="AV95" i="30"/>
  <c r="AX68" i="30"/>
  <c r="BC68" i="30" s="1"/>
  <c r="BH68" i="30" s="1"/>
  <c r="BA68" i="30"/>
  <c r="BF68" i="30" s="1"/>
  <c r="BK68" i="30" s="1"/>
  <c r="AZ68" i="30"/>
  <c r="BE68" i="30" s="1"/>
  <c r="BJ68" i="30" s="1"/>
  <c r="BX76" i="30"/>
  <c r="AY130" i="30"/>
  <c r="BD130" i="30" s="1"/>
  <c r="AT134" i="30"/>
  <c r="AV134" i="30"/>
  <c r="AR134" i="30"/>
  <c r="AS134" i="30"/>
  <c r="AU134" i="30"/>
  <c r="AT136" i="30"/>
  <c r="AV136" i="30"/>
  <c r="BT136" i="30"/>
  <c r="AR136" i="30"/>
  <c r="BU136" i="30"/>
  <c r="AS136" i="30"/>
  <c r="BV136" i="30"/>
  <c r="BS136" i="30"/>
  <c r="AU136" i="30"/>
  <c r="BW136" i="30"/>
  <c r="AY30" i="30"/>
  <c r="BD30" i="30" s="1"/>
  <c r="BI30" i="30" s="1"/>
  <c r="BA30" i="30"/>
  <c r="BF30" i="30" s="1"/>
  <c r="BK30" i="30" s="1"/>
  <c r="BA54" i="30"/>
  <c r="BF54" i="30" s="1"/>
  <c r="BK54" i="30" s="1"/>
  <c r="AY54" i="30"/>
  <c r="BD54" i="30" s="1"/>
  <c r="BI54" i="30" s="1"/>
  <c r="AW70" i="30"/>
  <c r="BB70" i="30" s="1"/>
  <c r="BA90" i="30"/>
  <c r="BF90" i="30" s="1"/>
  <c r="BK90" i="30" s="1"/>
  <c r="AW94" i="30"/>
  <c r="BB94" i="30" s="1"/>
  <c r="BX94" i="30"/>
  <c r="BA103" i="30"/>
  <c r="BF103" i="30" s="1"/>
  <c r="BK103" i="30" s="1"/>
  <c r="BX72" i="30"/>
  <c r="AX80" i="30"/>
  <c r="BC80" i="30" s="1"/>
  <c r="BH80" i="30" s="1"/>
  <c r="BA80" i="30"/>
  <c r="BF80" i="30" s="1"/>
  <c r="BK80" i="30" s="1"/>
  <c r="AZ80" i="30"/>
  <c r="BE80" i="30" s="1"/>
  <c r="BJ80" i="30" s="1"/>
  <c r="AW102" i="30"/>
  <c r="BB102" i="30" s="1"/>
  <c r="AZ102" i="30"/>
  <c r="BE102" i="30" s="1"/>
  <c r="BJ102" i="30" s="1"/>
  <c r="BR142" i="30"/>
  <c r="BG142" i="30"/>
  <c r="AY99" i="30"/>
  <c r="BD99" i="30" s="1"/>
  <c r="BI99" i="30" s="1"/>
  <c r="BX99" i="30"/>
  <c r="AW138" i="30"/>
  <c r="BB138" i="30" s="1"/>
  <c r="AW140" i="30"/>
  <c r="BB140" i="30" s="1"/>
  <c r="AY141" i="30"/>
  <c r="BD141" i="30" s="1"/>
  <c r="BI141" i="30" s="1"/>
  <c r="BA141" i="30"/>
  <c r="BF141" i="30" s="1"/>
  <c r="BK141" i="30" s="1"/>
  <c r="AW143" i="30"/>
  <c r="BB143" i="30" s="1"/>
  <c r="AX147" i="30"/>
  <c r="BC147" i="30" s="1"/>
  <c r="BH147" i="30" s="1"/>
  <c r="AW74" i="30"/>
  <c r="BB74" i="30" s="1"/>
  <c r="AY144" i="30"/>
  <c r="BD144" i="30" s="1"/>
  <c r="BI144" i="30" s="1"/>
  <c r="BA144" i="30"/>
  <c r="BF144" i="30" s="1"/>
  <c r="BK144" i="30" s="1"/>
  <c r="AX66" i="30"/>
  <c r="BC66" i="30" s="1"/>
  <c r="BH66" i="30" s="1"/>
  <c r="AW66" i="30"/>
  <c r="BB66" i="30" s="1"/>
  <c r="BN11" i="30"/>
  <c r="BU11" i="30"/>
  <c r="AT14" i="30"/>
  <c r="AU14" i="30"/>
  <c r="BS14" i="30"/>
  <c r="BW14" i="30"/>
  <c r="AS14" i="30"/>
  <c r="BT14" i="30"/>
  <c r="AR14" i="30"/>
  <c r="AV14" i="30"/>
  <c r="BU14" i="30"/>
  <c r="BV14" i="30"/>
  <c r="BN9" i="30"/>
  <c r="AU20" i="30"/>
  <c r="BS20" i="30"/>
  <c r="BW20" i="30"/>
  <c r="AS20" i="30"/>
  <c r="BT20" i="30"/>
  <c r="AT20" i="30"/>
  <c r="BU20" i="30"/>
  <c r="AR20" i="30"/>
  <c r="AV20" i="30"/>
  <c r="BV20" i="30"/>
  <c r="AZ16" i="30"/>
  <c r="BE16" i="30" s="1"/>
  <c r="BJ16" i="30" s="1"/>
  <c r="AX19" i="30"/>
  <c r="BC19" i="30" s="1"/>
  <c r="BH19" i="30" s="1"/>
  <c r="AZ19" i="30"/>
  <c r="BE19" i="30" s="1"/>
  <c r="BJ19" i="30" s="1"/>
  <c r="AY39" i="30"/>
  <c r="BD39" i="30" s="1"/>
  <c r="BI39" i="30" s="1"/>
  <c r="AS40" i="30"/>
  <c r="BU40" i="30"/>
  <c r="AT40" i="30"/>
  <c r="BV40" i="30"/>
  <c r="BT40" i="30"/>
  <c r="AR40" i="30"/>
  <c r="BW40" i="30"/>
  <c r="BS40" i="30"/>
  <c r="AU40" i="30"/>
  <c r="AV40" i="30"/>
  <c r="AS31" i="30"/>
  <c r="BU31" i="30"/>
  <c r="AV31" i="30"/>
  <c r="BV31" i="30"/>
  <c r="AR31" i="30"/>
  <c r="BW31" i="30"/>
  <c r="AU31" i="30"/>
  <c r="BS31" i="30"/>
  <c r="AT31" i="30"/>
  <c r="BT31" i="30"/>
  <c r="AS23" i="30"/>
  <c r="BU23" i="30"/>
  <c r="AV23" i="30"/>
  <c r="BV23" i="30"/>
  <c r="AR23" i="30"/>
  <c r="BW23" i="30"/>
  <c r="AT23" i="30"/>
  <c r="BS23" i="30"/>
  <c r="BT23" i="30"/>
  <c r="AU23" i="30"/>
  <c r="AX55" i="30"/>
  <c r="BC55" i="30" s="1"/>
  <c r="BH55" i="30" s="1"/>
  <c r="BX56" i="30"/>
  <c r="AS24" i="30"/>
  <c r="BU24" i="30"/>
  <c r="AV24" i="30"/>
  <c r="BV24" i="30"/>
  <c r="AR24" i="30"/>
  <c r="BW24" i="30"/>
  <c r="AT24" i="30"/>
  <c r="BS24" i="30"/>
  <c r="BT24" i="30"/>
  <c r="AU24" i="30"/>
  <c r="BX33" i="30"/>
  <c r="BA33" i="30"/>
  <c r="BF33" i="30" s="1"/>
  <c r="BK33" i="30" s="1"/>
  <c r="BN45" i="30"/>
  <c r="BN49" i="30"/>
  <c r="BP48" i="30"/>
  <c r="AY53" i="30"/>
  <c r="BD53" i="30" s="1"/>
  <c r="BI53" i="30" s="1"/>
  <c r="BX57" i="30"/>
  <c r="AU61" i="30"/>
  <c r="AR61" i="30"/>
  <c r="AV61" i="30"/>
  <c r="AT61" i="30"/>
  <c r="AS61" i="30"/>
  <c r="AU69" i="30"/>
  <c r="BS69" i="30"/>
  <c r="BW69" i="30"/>
  <c r="AR69" i="30"/>
  <c r="AV69" i="30"/>
  <c r="BT69" i="30"/>
  <c r="AT69" i="30"/>
  <c r="AS69" i="30"/>
  <c r="BU69" i="30"/>
  <c r="BV69" i="30"/>
  <c r="AU77" i="30"/>
  <c r="BS77" i="30"/>
  <c r="BW77" i="30"/>
  <c r="AR77" i="30"/>
  <c r="AV77" i="30"/>
  <c r="BT77" i="30"/>
  <c r="AT77" i="30"/>
  <c r="AS77" i="30"/>
  <c r="BU77" i="30"/>
  <c r="BV77" i="30"/>
  <c r="AX22" i="30"/>
  <c r="BC22" i="30" s="1"/>
  <c r="BH22" i="30" s="1"/>
  <c r="BO39" i="30"/>
  <c r="BX26" i="30"/>
  <c r="BM53" i="30"/>
  <c r="AX58" i="30"/>
  <c r="BC58" i="30" s="1"/>
  <c r="BH58" i="30" s="1"/>
  <c r="AW58" i="30"/>
  <c r="BB58" i="30" s="1"/>
  <c r="AU60" i="30"/>
  <c r="AR60" i="30"/>
  <c r="AV60" i="30"/>
  <c r="AS60" i="30"/>
  <c r="AT60" i="30"/>
  <c r="BA62" i="30"/>
  <c r="BF62" i="30" s="1"/>
  <c r="BK62" i="30" s="1"/>
  <c r="AZ62" i="30"/>
  <c r="BE62" i="30" s="1"/>
  <c r="BJ62" i="30" s="1"/>
  <c r="BA64" i="30"/>
  <c r="BF64" i="30" s="1"/>
  <c r="BK64" i="30" s="1"/>
  <c r="AZ64" i="30"/>
  <c r="BE64" i="30" s="1"/>
  <c r="BJ64" i="30" s="1"/>
  <c r="BX89" i="30"/>
  <c r="AU101" i="30"/>
  <c r="AT101" i="30"/>
  <c r="AV101" i="30"/>
  <c r="AR101" i="30"/>
  <c r="AS101" i="30"/>
  <c r="BM49" i="30"/>
  <c r="BL56" i="30"/>
  <c r="AW68" i="30"/>
  <c r="BB68" i="30" s="1"/>
  <c r="AX76" i="30"/>
  <c r="BC76" i="30" s="1"/>
  <c r="BH76" i="30" s="1"/>
  <c r="BA76" i="30"/>
  <c r="BF76" i="30" s="1"/>
  <c r="BK76" i="30" s="1"/>
  <c r="AZ76" i="30"/>
  <c r="BE76" i="30" s="1"/>
  <c r="BJ76" i="30" s="1"/>
  <c r="BX84" i="30"/>
  <c r="BV128" i="30"/>
  <c r="AY129" i="30"/>
  <c r="BD129" i="30" s="1"/>
  <c r="BX54" i="30"/>
  <c r="BN68" i="30"/>
  <c r="BX78" i="30"/>
  <c r="AU86" i="30"/>
  <c r="AT86" i="30"/>
  <c r="AV86" i="30"/>
  <c r="AR86" i="30"/>
  <c r="AS86" i="30"/>
  <c r="AX90" i="30"/>
  <c r="BC90" i="30" s="1"/>
  <c r="BH90" i="30" s="1"/>
  <c r="BP93" i="30"/>
  <c r="AZ94" i="30"/>
  <c r="BE94" i="30" s="1"/>
  <c r="BJ94" i="30" s="1"/>
  <c r="BM41" i="30"/>
  <c r="AX72" i="30"/>
  <c r="BC72" i="30" s="1"/>
  <c r="BH72" i="30" s="1"/>
  <c r="BA72" i="30"/>
  <c r="BF72" i="30" s="1"/>
  <c r="BK72" i="30" s="1"/>
  <c r="AZ72" i="30"/>
  <c r="BE72" i="30" s="1"/>
  <c r="BJ72" i="30" s="1"/>
  <c r="AW80" i="30"/>
  <c r="BB80" i="30" s="1"/>
  <c r="AU98" i="30"/>
  <c r="AV98" i="30"/>
  <c r="AR98" i="30"/>
  <c r="AS98" i="30"/>
  <c r="AT98" i="30"/>
  <c r="BA102" i="30"/>
  <c r="BF102" i="30" s="1"/>
  <c r="BK102" i="30" s="1"/>
  <c r="AZ103" i="30"/>
  <c r="BE103" i="30" s="1"/>
  <c r="BJ103" i="30" s="1"/>
  <c r="AX99" i="30"/>
  <c r="BC99" i="30" s="1"/>
  <c r="BH99" i="30" s="1"/>
  <c r="AZ99" i="30"/>
  <c r="BE99" i="30" s="1"/>
  <c r="BJ99" i="30" s="1"/>
  <c r="AX105" i="30"/>
  <c r="BC105" i="30" s="1"/>
  <c r="BH105" i="30" s="1"/>
  <c r="AY105" i="30"/>
  <c r="BD105" i="30" s="1"/>
  <c r="BI105" i="30" s="1"/>
  <c r="AX106" i="30"/>
  <c r="BC106" i="30" s="1"/>
  <c r="BH106" i="30" s="1"/>
  <c r="AY106" i="30"/>
  <c r="BD106" i="30" s="1"/>
  <c r="BI106" i="30" s="1"/>
  <c r="AX107" i="30"/>
  <c r="BC107" i="30" s="1"/>
  <c r="BH107" i="30" s="1"/>
  <c r="AY107" i="30"/>
  <c r="BD107" i="30" s="1"/>
  <c r="BI107" i="30" s="1"/>
  <c r="AX108" i="30"/>
  <c r="BC108" i="30" s="1"/>
  <c r="BH108" i="30" s="1"/>
  <c r="AY108" i="30"/>
  <c r="BD108" i="30" s="1"/>
  <c r="BI108" i="30" s="1"/>
  <c r="AX109" i="30"/>
  <c r="BC109" i="30" s="1"/>
  <c r="BH109" i="30" s="1"/>
  <c r="AY109" i="30"/>
  <c r="BD109" i="30" s="1"/>
  <c r="BI109" i="30" s="1"/>
  <c r="AX110" i="30"/>
  <c r="BC110" i="30" s="1"/>
  <c r="BH110" i="30" s="1"/>
  <c r="AY110" i="30"/>
  <c r="BD110" i="30" s="1"/>
  <c r="BI110" i="30" s="1"/>
  <c r="AX111" i="30"/>
  <c r="BC111" i="30" s="1"/>
  <c r="BH111" i="30" s="1"/>
  <c r="AY111" i="30"/>
  <c r="BD111" i="30" s="1"/>
  <c r="BI111" i="30" s="1"/>
  <c r="AX112" i="30"/>
  <c r="BC112" i="30" s="1"/>
  <c r="BH112" i="30" s="1"/>
  <c r="AY112" i="30"/>
  <c r="BD112" i="30" s="1"/>
  <c r="BI112" i="30" s="1"/>
  <c r="AX113" i="30"/>
  <c r="BC113" i="30" s="1"/>
  <c r="BH113" i="30" s="1"/>
  <c r="AY113" i="30"/>
  <c r="BD113" i="30" s="1"/>
  <c r="BI113" i="30" s="1"/>
  <c r="AX114" i="30"/>
  <c r="BC114" i="30" s="1"/>
  <c r="BH114" i="30" s="1"/>
  <c r="AX116" i="30"/>
  <c r="BC116" i="30" s="1"/>
  <c r="BH116" i="30" s="1"/>
  <c r="AY116" i="30"/>
  <c r="BD116" i="30" s="1"/>
  <c r="BI116" i="30" s="1"/>
  <c r="AX117" i="30"/>
  <c r="BC117" i="30" s="1"/>
  <c r="BH117" i="30" s="1"/>
  <c r="AY117" i="30"/>
  <c r="BD117" i="30" s="1"/>
  <c r="BI117" i="30" s="1"/>
  <c r="AX118" i="30"/>
  <c r="BC118" i="30" s="1"/>
  <c r="BH118" i="30" s="1"/>
  <c r="AY118" i="30"/>
  <c r="BD118" i="30" s="1"/>
  <c r="BI118" i="30" s="1"/>
  <c r="AX119" i="30"/>
  <c r="BC119" i="30" s="1"/>
  <c r="BH119" i="30" s="1"/>
  <c r="AY119" i="30"/>
  <c r="BD119" i="30" s="1"/>
  <c r="BI119" i="30" s="1"/>
  <c r="AX120" i="30"/>
  <c r="BC120" i="30" s="1"/>
  <c r="BH120" i="30" s="1"/>
  <c r="AY120" i="30"/>
  <c r="BD120" i="30" s="1"/>
  <c r="BI120" i="30" s="1"/>
  <c r="AX121" i="30"/>
  <c r="BC121" i="30" s="1"/>
  <c r="BH121" i="30" s="1"/>
  <c r="AY121" i="30"/>
  <c r="BD121" i="30" s="1"/>
  <c r="BI121" i="30" s="1"/>
  <c r="AX122" i="30"/>
  <c r="BC122" i="30" s="1"/>
  <c r="BH122" i="30" s="1"/>
  <c r="AY122" i="30"/>
  <c r="BD122" i="30" s="1"/>
  <c r="BI122" i="30" s="1"/>
  <c r="AX123" i="30"/>
  <c r="BC123" i="30" s="1"/>
  <c r="BH123" i="30" s="1"/>
  <c r="AY123" i="30"/>
  <c r="BD123" i="30" s="1"/>
  <c r="BI123" i="30" s="1"/>
  <c r="AX124" i="30"/>
  <c r="BC124" i="30" s="1"/>
  <c r="BH124" i="30" s="1"/>
  <c r="AY124" i="30"/>
  <c r="BD124" i="30" s="1"/>
  <c r="BI124" i="30" s="1"/>
  <c r="AX125" i="30"/>
  <c r="BC125" i="30" s="1"/>
  <c r="BH125" i="30" s="1"/>
  <c r="AY125" i="30"/>
  <c r="BD125" i="30" s="1"/>
  <c r="BI125" i="30" s="1"/>
  <c r="AW133" i="30"/>
  <c r="BB133" i="30" s="1"/>
  <c r="AY133" i="30"/>
  <c r="BD133" i="30" s="1"/>
  <c r="BI133" i="30" s="1"/>
  <c r="AX138" i="30"/>
  <c r="BC138" i="30" s="1"/>
  <c r="BH138" i="30" s="1"/>
  <c r="AX140" i="30"/>
  <c r="BC140" i="30" s="1"/>
  <c r="BH140" i="30" s="1"/>
  <c r="AZ143" i="30"/>
  <c r="BE143" i="30" s="1"/>
  <c r="BJ143" i="30" s="1"/>
  <c r="BV142" i="30" s="1"/>
  <c r="AW141" i="30"/>
  <c r="BB141" i="30" s="1"/>
  <c r="AX143" i="30"/>
  <c r="BC143" i="30" s="1"/>
  <c r="BH143" i="30" s="1"/>
  <c r="AY137" i="30"/>
  <c r="BD137" i="30" s="1"/>
  <c r="BI137" i="30" s="1"/>
  <c r="BA137" i="30"/>
  <c r="BF137" i="30" s="1"/>
  <c r="BK137" i="30" s="1"/>
  <c r="BX139" i="30"/>
  <c r="AW144" i="30"/>
  <c r="BB144" i="30" s="1"/>
  <c r="AY146" i="30"/>
  <c r="BD146" i="30" s="1"/>
  <c r="BI146" i="30" s="1"/>
  <c r="BA146" i="30"/>
  <c r="BF146" i="30" s="1"/>
  <c r="BK146" i="30" s="1"/>
  <c r="BO133" i="30"/>
  <c r="BP106" i="30"/>
  <c r="BP108" i="30"/>
  <c r="BP110" i="30"/>
  <c r="BP114" i="30"/>
  <c r="AT7" i="30"/>
  <c r="AU7" i="30"/>
  <c r="AS7" i="30"/>
  <c r="AV7" i="30"/>
  <c r="AW16" i="30"/>
  <c r="BB16" i="30" s="1"/>
  <c r="BA16" i="30"/>
  <c r="BF16" i="30" s="1"/>
  <c r="BK16" i="30" s="1"/>
  <c r="AW19" i="30"/>
  <c r="BB19" i="30" s="1"/>
  <c r="AS32" i="30"/>
  <c r="BU32" i="30"/>
  <c r="AV32" i="30"/>
  <c r="BV32" i="30"/>
  <c r="AR32" i="30"/>
  <c r="BW32" i="30"/>
  <c r="BS32" i="30"/>
  <c r="AT32" i="30"/>
  <c r="AU32" i="30"/>
  <c r="BT32" i="30"/>
  <c r="AX37" i="30"/>
  <c r="BC37" i="30" s="1"/>
  <c r="BX39" i="30"/>
  <c r="AS35" i="30"/>
  <c r="BU35" i="30"/>
  <c r="AV35" i="30"/>
  <c r="BV35" i="30"/>
  <c r="AR35" i="30"/>
  <c r="BW35" i="30"/>
  <c r="AU35" i="30"/>
  <c r="BT35" i="30"/>
  <c r="AT35" i="30"/>
  <c r="BS35" i="30"/>
  <c r="AS27" i="30"/>
  <c r="BU27" i="30"/>
  <c r="AV27" i="30"/>
  <c r="BV27" i="30"/>
  <c r="AR27" i="30"/>
  <c r="BW27" i="30"/>
  <c r="AT27" i="30"/>
  <c r="BS27" i="30"/>
  <c r="BT27" i="30"/>
  <c r="AU27" i="30"/>
  <c r="BA56" i="30"/>
  <c r="BF56" i="30" s="1"/>
  <c r="BK56" i="30" s="1"/>
  <c r="AZ56" i="30"/>
  <c r="BE56" i="30" s="1"/>
  <c r="BJ56" i="30" s="1"/>
  <c r="AS28" i="30"/>
  <c r="BU28" i="30"/>
  <c r="AV28" i="30"/>
  <c r="BV28" i="30"/>
  <c r="AR28" i="30"/>
  <c r="BW28" i="30"/>
  <c r="AT28" i="30"/>
  <c r="BS28" i="30"/>
  <c r="BT28" i="30"/>
  <c r="AU28" i="30"/>
  <c r="AY55" i="30"/>
  <c r="BD55" i="30" s="1"/>
  <c r="BI55" i="30" s="1"/>
  <c r="BA36" i="30"/>
  <c r="BF36" i="30" s="1"/>
  <c r="BK36" i="30" s="1"/>
  <c r="BA53" i="30"/>
  <c r="BF53" i="30" s="1"/>
  <c r="BK53" i="30" s="1"/>
  <c r="BX53" i="30"/>
  <c r="AZ57" i="30"/>
  <c r="BE57" i="30" s="1"/>
  <c r="BJ57" i="30" s="1"/>
  <c r="AU63" i="30"/>
  <c r="BS63" i="30"/>
  <c r="BW63" i="30"/>
  <c r="AR63" i="30"/>
  <c r="AV63" i="30"/>
  <c r="BT63" i="30"/>
  <c r="AT63" i="30"/>
  <c r="BU63" i="30"/>
  <c r="BV63" i="30"/>
  <c r="AS63" i="30"/>
  <c r="AU71" i="30"/>
  <c r="BS71" i="30"/>
  <c r="BW71" i="30"/>
  <c r="AR71" i="30"/>
  <c r="AV71" i="30"/>
  <c r="BT71" i="30"/>
  <c r="AT71" i="30"/>
  <c r="AS71" i="30"/>
  <c r="BU71" i="30"/>
  <c r="BV71" i="30"/>
  <c r="AU79" i="30"/>
  <c r="BS79" i="30"/>
  <c r="BW79" i="30"/>
  <c r="AR79" i="30"/>
  <c r="AV79" i="30"/>
  <c r="BT79" i="30"/>
  <c r="AT79" i="30"/>
  <c r="AS79" i="30"/>
  <c r="BU79" i="30"/>
  <c r="BV79" i="30"/>
  <c r="BA22" i="30"/>
  <c r="BF22" i="30" s="1"/>
  <c r="BK22" i="30" s="1"/>
  <c r="AY26" i="30"/>
  <c r="BD26" i="30" s="1"/>
  <c r="BI26" i="30" s="1"/>
  <c r="BA26" i="30"/>
  <c r="BF26" i="30" s="1"/>
  <c r="BK26" i="30" s="1"/>
  <c r="AX62" i="30"/>
  <c r="BC62" i="30" s="1"/>
  <c r="BH62" i="30" s="1"/>
  <c r="AW62" i="30"/>
  <c r="BB62" i="30" s="1"/>
  <c r="AX64" i="30"/>
  <c r="BC64" i="30" s="1"/>
  <c r="BH64" i="30" s="1"/>
  <c r="AW64" i="30"/>
  <c r="BB64" i="30" s="1"/>
  <c r="AY89" i="30"/>
  <c r="BD89" i="30" s="1"/>
  <c r="BI89" i="30" s="1"/>
  <c r="AZ89" i="30"/>
  <c r="BE89" i="30" s="1"/>
  <c r="BJ89" i="30" s="1"/>
  <c r="BX93" i="30"/>
  <c r="AW29" i="30"/>
  <c r="BB29" i="30" s="1"/>
  <c r="AX29" i="30"/>
  <c r="BC29" i="30" s="1"/>
  <c r="BH29" i="30" s="1"/>
  <c r="AU92" i="30"/>
  <c r="AS92" i="30"/>
  <c r="AT92" i="30"/>
  <c r="AV92" i="30"/>
  <c r="AR92" i="30"/>
  <c r="AU100" i="30"/>
  <c r="BS100" i="30"/>
  <c r="BW100" i="30"/>
  <c r="AS100" i="30"/>
  <c r="BT100" i="30"/>
  <c r="AT100" i="30"/>
  <c r="BU100" i="30"/>
  <c r="AR100" i="30"/>
  <c r="AV100" i="30"/>
  <c r="BV100" i="30"/>
  <c r="AU87" i="30"/>
  <c r="AR87" i="30"/>
  <c r="AS87" i="30"/>
  <c r="AT87" i="30"/>
  <c r="AV87" i="30"/>
  <c r="AW76" i="30"/>
  <c r="BB76" i="30" s="1"/>
  <c r="AX84" i="30"/>
  <c r="BC84" i="30" s="1"/>
  <c r="BH84" i="30" s="1"/>
  <c r="BA84" i="30"/>
  <c r="BF84" i="30" s="1"/>
  <c r="BK84" i="30" s="1"/>
  <c r="AZ84" i="30"/>
  <c r="BE84" i="30" s="1"/>
  <c r="BJ84" i="30" s="1"/>
  <c r="AY103" i="30"/>
  <c r="BD103" i="30" s="1"/>
  <c r="BI103" i="30" s="1"/>
  <c r="BU101" i="30" s="1"/>
  <c r="AY128" i="30"/>
  <c r="BD128" i="30" s="1"/>
  <c r="BS128" i="30"/>
  <c r="AY132" i="30"/>
  <c r="BD132" i="30" s="1"/>
  <c r="AY135" i="30"/>
  <c r="BD135" i="30" s="1"/>
  <c r="AZ30" i="30"/>
  <c r="BE30" i="30" s="1"/>
  <c r="BJ30" i="30" s="1"/>
  <c r="AW30" i="30"/>
  <c r="BB30" i="30" s="1"/>
  <c r="AX30" i="30"/>
  <c r="BC30" i="30" s="1"/>
  <c r="BH30" i="30" s="1"/>
  <c r="AX54" i="30"/>
  <c r="BC54" i="30" s="1"/>
  <c r="BH54" i="30" s="1"/>
  <c r="AZ54" i="30"/>
  <c r="BE54" i="30" s="1"/>
  <c r="BJ54" i="30" s="1"/>
  <c r="BX70" i="30"/>
  <c r="AX78" i="30"/>
  <c r="BC78" i="30" s="1"/>
  <c r="BH78" i="30" s="1"/>
  <c r="BA78" i="30"/>
  <c r="BF78" i="30" s="1"/>
  <c r="BK78" i="30" s="1"/>
  <c r="AZ78" i="30"/>
  <c r="BE78" i="30" s="1"/>
  <c r="BJ78" i="30" s="1"/>
  <c r="AW90" i="30"/>
  <c r="BB90" i="30" s="1"/>
  <c r="BX90" i="30"/>
  <c r="BA94" i="30"/>
  <c r="BF94" i="30" s="1"/>
  <c r="BK94" i="30" s="1"/>
  <c r="AW72" i="30"/>
  <c r="BB72" i="30" s="1"/>
  <c r="AX102" i="30"/>
  <c r="BC102" i="30" s="1"/>
  <c r="BH102" i="30" s="1"/>
  <c r="AX103" i="30"/>
  <c r="BC103" i="30" s="1"/>
  <c r="BH103" i="30" s="1"/>
  <c r="BH97" i="30"/>
  <c r="AW99" i="30"/>
  <c r="BB99" i="30" s="1"/>
  <c r="BX105" i="30"/>
  <c r="BX106" i="30"/>
  <c r="BX107" i="30"/>
  <c r="BX108" i="30"/>
  <c r="BX109" i="30"/>
  <c r="BX110" i="30"/>
  <c r="BX111" i="30"/>
  <c r="BX112" i="30"/>
  <c r="BX113" i="30"/>
  <c r="BX116" i="30"/>
  <c r="BX117" i="30"/>
  <c r="BX119" i="30"/>
  <c r="BX120" i="30"/>
  <c r="BX121" i="30"/>
  <c r="BX122" i="30"/>
  <c r="BX123" i="30"/>
  <c r="BX124" i="30"/>
  <c r="BX125" i="30"/>
  <c r="AZ141" i="30"/>
  <c r="BE141" i="30" s="1"/>
  <c r="BJ141" i="30" s="1"/>
  <c r="AX141" i="30"/>
  <c r="BC141" i="30" s="1"/>
  <c r="BH141" i="30" s="1"/>
  <c r="AU82" i="30"/>
  <c r="AV82" i="30"/>
  <c r="AS82" i="30"/>
  <c r="AT82" i="30"/>
  <c r="AW137" i="30"/>
  <c r="BB137" i="30" s="1"/>
  <c r="AY147" i="30"/>
  <c r="BD147" i="30" s="1"/>
  <c r="BI147" i="30" s="1"/>
  <c r="BA147" i="30"/>
  <c r="BF147" i="30" s="1"/>
  <c r="BK147" i="30" s="1"/>
  <c r="AY74" i="30"/>
  <c r="BD74" i="30" s="1"/>
  <c r="BI74" i="30" s="1"/>
  <c r="BX74" i="30"/>
  <c r="BH89" i="30"/>
  <c r="BO130" i="30"/>
  <c r="AX144" i="30"/>
  <c r="BC144" i="30" s="1"/>
  <c r="BH144" i="30" s="1"/>
  <c r="AW146" i="30"/>
  <c r="BB146" i="30" s="1"/>
  <c r="AY66" i="30"/>
  <c r="BD66" i="30" s="1"/>
  <c r="BI66" i="30" s="1"/>
  <c r="BX66" i="30"/>
  <c r="BN13" i="30"/>
  <c r="AU17" i="30"/>
  <c r="AR17" i="30"/>
  <c r="AS17" i="30"/>
  <c r="AT17" i="30"/>
  <c r="AV17" i="30"/>
  <c r="BP8" i="30"/>
  <c r="BP9" i="30"/>
  <c r="AU18" i="30"/>
  <c r="AV18" i="30"/>
  <c r="AR18" i="30"/>
  <c r="AS18" i="30"/>
  <c r="AT18" i="30"/>
  <c r="BA19" i="30"/>
  <c r="BF19" i="30" s="1"/>
  <c r="BK19" i="30" s="1"/>
  <c r="AX39" i="30"/>
  <c r="BC39" i="30" s="1"/>
  <c r="BN42" i="30"/>
  <c r="BN46" i="30"/>
  <c r="AW33" i="30"/>
  <c r="BB33" i="30" s="1"/>
  <c r="AX33" i="30"/>
  <c r="BC33" i="30" s="1"/>
  <c r="BH33" i="30" s="1"/>
  <c r="BX55" i="30"/>
  <c r="AS25" i="30"/>
  <c r="AV25" i="30"/>
  <c r="AR25" i="30"/>
  <c r="AT25" i="30"/>
  <c r="AU25" i="30"/>
  <c r="AX36" i="30"/>
  <c r="BC36" i="30" s="1"/>
  <c r="BH36" i="30" s="1"/>
  <c r="BM46" i="30"/>
  <c r="BN48" i="30"/>
  <c r="AW53" i="30"/>
  <c r="BB53" i="30" s="1"/>
  <c r="AZ53" i="30"/>
  <c r="BE53" i="30" s="1"/>
  <c r="BJ53" i="30" s="1"/>
  <c r="AW57" i="30"/>
  <c r="BB57" i="30" s="1"/>
  <c r="AY57" i="30"/>
  <c r="BD57" i="30" s="1"/>
  <c r="BI57" i="30" s="1"/>
  <c r="AU65" i="30"/>
  <c r="BS65" i="30"/>
  <c r="BW65" i="30"/>
  <c r="AR65" i="30"/>
  <c r="AV65" i="30"/>
  <c r="BT65" i="30"/>
  <c r="AT65" i="30"/>
  <c r="BU65" i="30"/>
  <c r="BV65" i="30"/>
  <c r="AS65" i="30"/>
  <c r="AU73" i="30"/>
  <c r="BS73" i="30"/>
  <c r="BW73" i="30"/>
  <c r="AR73" i="30"/>
  <c r="AV73" i="30"/>
  <c r="BT73" i="30"/>
  <c r="AT73" i="30"/>
  <c r="AS73" i="30"/>
  <c r="BU73" i="30"/>
  <c r="BV73" i="30"/>
  <c r="AU81" i="30"/>
  <c r="BS81" i="30"/>
  <c r="BW81" i="30"/>
  <c r="AR81" i="30"/>
  <c r="AV81" i="30"/>
  <c r="BT81" i="30"/>
  <c r="AT81" i="30"/>
  <c r="AS81" i="30"/>
  <c r="BU81" i="30"/>
  <c r="BV81" i="30"/>
  <c r="AY22" i="30"/>
  <c r="BD22" i="30" s="1"/>
  <c r="BI22" i="30" s="1"/>
  <c r="AZ22" i="30"/>
  <c r="BE22" i="30" s="1"/>
  <c r="BJ22" i="30" s="1"/>
  <c r="AZ26" i="30"/>
  <c r="BE26" i="30" s="1"/>
  <c r="BJ26" i="30" s="1"/>
  <c r="BG55" i="30"/>
  <c r="BX58" i="30"/>
  <c r="AY93" i="30"/>
  <c r="BD93" i="30" s="1"/>
  <c r="BI93" i="30" s="1"/>
  <c r="AZ93" i="30"/>
  <c r="BE93" i="30" s="1"/>
  <c r="BJ93" i="30" s="1"/>
  <c r="BX97" i="30"/>
  <c r="BX29" i="30"/>
  <c r="AU85" i="30"/>
  <c r="BS85" i="30"/>
  <c r="BW85" i="30"/>
  <c r="AR85" i="30"/>
  <c r="AV85" i="30"/>
  <c r="BT85" i="30"/>
  <c r="AT85" i="30"/>
  <c r="AS85" i="30"/>
  <c r="BU85" i="30"/>
  <c r="BV85" i="30"/>
  <c r="AU104" i="30"/>
  <c r="AT104" i="30"/>
  <c r="BV104" i="30"/>
  <c r="AS104" i="30"/>
  <c r="BS104" i="30"/>
  <c r="AV104" i="30"/>
  <c r="BT104" i="30"/>
  <c r="BU104" i="30"/>
  <c r="AR104" i="30"/>
  <c r="BW104" i="30"/>
  <c r="BO29" i="30"/>
  <c r="BN43" i="30"/>
  <c r="BP57" i="30"/>
  <c r="AU91" i="30"/>
  <c r="BS91" i="30"/>
  <c r="BW91" i="30"/>
  <c r="AR91" i="30"/>
  <c r="AS91" i="30"/>
  <c r="BT91" i="30"/>
  <c r="AT91" i="30"/>
  <c r="BU91" i="30"/>
  <c r="AV91" i="30"/>
  <c r="BV91" i="30"/>
  <c r="BX68" i="30"/>
  <c r="AW84" i="30"/>
  <c r="BB84" i="30" s="1"/>
  <c r="AY127" i="30"/>
  <c r="BD127" i="30" s="1"/>
  <c r="BS127" i="30"/>
  <c r="AY131" i="30"/>
  <c r="BD131" i="30" s="1"/>
  <c r="AW54" i="30"/>
  <c r="BB54" i="30" s="1"/>
  <c r="AX70" i="30"/>
  <c r="BC70" i="30" s="1"/>
  <c r="BH70" i="30" s="1"/>
  <c r="BA70" i="30"/>
  <c r="BF70" i="30" s="1"/>
  <c r="BK70" i="30" s="1"/>
  <c r="AZ70" i="30"/>
  <c r="BE70" i="30" s="1"/>
  <c r="BJ70" i="30" s="1"/>
  <c r="AW78" i="30"/>
  <c r="BB78" i="30" s="1"/>
  <c r="BN84" i="30"/>
  <c r="BP89" i="30"/>
  <c r="AZ90" i="30"/>
  <c r="BE90" i="30" s="1"/>
  <c r="BJ90" i="30" s="1"/>
  <c r="AX94" i="30"/>
  <c r="BC94" i="30" s="1"/>
  <c r="BH94" i="30" s="1"/>
  <c r="BP97" i="30"/>
  <c r="BM16" i="30"/>
  <c r="BN70" i="30"/>
  <c r="BX80" i="30"/>
  <c r="BX102" i="30"/>
  <c r="BM97" i="30"/>
  <c r="BA99" i="30"/>
  <c r="BF99" i="30" s="1"/>
  <c r="BK99" i="30" s="1"/>
  <c r="AZ105" i="30"/>
  <c r="BE105" i="30" s="1"/>
  <c r="BJ105" i="30" s="1"/>
  <c r="AW105" i="30"/>
  <c r="BB105" i="30" s="1"/>
  <c r="AZ106" i="30"/>
  <c r="BE106" i="30" s="1"/>
  <c r="BJ106" i="30" s="1"/>
  <c r="AW106" i="30"/>
  <c r="BB106" i="30" s="1"/>
  <c r="AZ107" i="30"/>
  <c r="BE107" i="30" s="1"/>
  <c r="BJ107" i="30" s="1"/>
  <c r="AW107" i="30"/>
  <c r="BB107" i="30" s="1"/>
  <c r="AZ108" i="30"/>
  <c r="BE108" i="30" s="1"/>
  <c r="BJ108" i="30" s="1"/>
  <c r="AW108" i="30"/>
  <c r="BB108" i="30" s="1"/>
  <c r="AZ109" i="30"/>
  <c r="BE109" i="30" s="1"/>
  <c r="BJ109" i="30" s="1"/>
  <c r="AW109" i="30"/>
  <c r="BB109" i="30" s="1"/>
  <c r="AZ110" i="30"/>
  <c r="BE110" i="30" s="1"/>
  <c r="BJ110" i="30" s="1"/>
  <c r="AW110" i="30"/>
  <c r="BB110" i="30" s="1"/>
  <c r="AZ111" i="30"/>
  <c r="BE111" i="30" s="1"/>
  <c r="BJ111" i="30" s="1"/>
  <c r="AW111" i="30"/>
  <c r="BB111" i="30" s="1"/>
  <c r="AZ112" i="30"/>
  <c r="BE112" i="30" s="1"/>
  <c r="BJ112" i="30" s="1"/>
  <c r="AW112" i="30"/>
  <c r="BB112" i="30" s="1"/>
  <c r="AZ113" i="30"/>
  <c r="BE113" i="30" s="1"/>
  <c r="BJ113" i="30" s="1"/>
  <c r="AW113" i="30"/>
  <c r="BB113" i="30" s="1"/>
  <c r="AZ115" i="30"/>
  <c r="BE115" i="30" s="1"/>
  <c r="BJ115" i="30" s="1"/>
  <c r="AZ116" i="30"/>
  <c r="BE116" i="30" s="1"/>
  <c r="BJ116" i="30" s="1"/>
  <c r="AW116" i="30"/>
  <c r="BB116" i="30" s="1"/>
  <c r="AZ117" i="30"/>
  <c r="BE117" i="30" s="1"/>
  <c r="BJ117" i="30" s="1"/>
  <c r="AW117" i="30"/>
  <c r="BB117" i="30" s="1"/>
  <c r="AZ119" i="30"/>
  <c r="BE119" i="30" s="1"/>
  <c r="BJ119" i="30" s="1"/>
  <c r="AW119" i="30"/>
  <c r="BB119" i="30" s="1"/>
  <c r="AZ120" i="30"/>
  <c r="BE120" i="30" s="1"/>
  <c r="BJ120" i="30" s="1"/>
  <c r="AW120" i="30"/>
  <c r="BB120" i="30" s="1"/>
  <c r="AZ121" i="30"/>
  <c r="BE121" i="30" s="1"/>
  <c r="BJ121" i="30" s="1"/>
  <c r="AW121" i="30"/>
  <c r="BB121" i="30" s="1"/>
  <c r="AZ122" i="30"/>
  <c r="BE122" i="30" s="1"/>
  <c r="BJ122" i="30" s="1"/>
  <c r="AW122" i="30"/>
  <c r="BB122" i="30" s="1"/>
  <c r="AZ123" i="30"/>
  <c r="BE123" i="30" s="1"/>
  <c r="BJ123" i="30" s="1"/>
  <c r="AW123" i="30"/>
  <c r="BB123" i="30" s="1"/>
  <c r="AZ124" i="30"/>
  <c r="BE124" i="30" s="1"/>
  <c r="BJ124" i="30" s="1"/>
  <c r="AW124" i="30"/>
  <c r="BB124" i="30" s="1"/>
  <c r="AZ125" i="30"/>
  <c r="BE125" i="30" s="1"/>
  <c r="BJ125" i="30" s="1"/>
  <c r="AW125" i="30"/>
  <c r="BB125" i="30" s="1"/>
  <c r="BX126" i="30"/>
  <c r="AX133" i="30"/>
  <c r="BC133" i="30" s="1"/>
  <c r="BH133" i="30" s="1"/>
  <c r="BA133" i="30"/>
  <c r="BF133" i="30" s="1"/>
  <c r="BK133" i="30" s="1"/>
  <c r="AY138" i="30"/>
  <c r="BD138" i="30" s="1"/>
  <c r="BI138" i="30" s="1"/>
  <c r="BA138" i="30"/>
  <c r="BF138" i="30" s="1"/>
  <c r="BK138" i="30" s="1"/>
  <c r="AY140" i="30"/>
  <c r="BD140" i="30" s="1"/>
  <c r="BI140" i="30" s="1"/>
  <c r="BA140" i="30"/>
  <c r="BF140" i="30" s="1"/>
  <c r="BK140" i="30" s="1"/>
  <c r="AY143" i="30"/>
  <c r="BD143" i="30" s="1"/>
  <c r="BI143" i="30" s="1"/>
  <c r="BA143" i="30"/>
  <c r="BF143" i="30" s="1"/>
  <c r="BK143" i="30" s="1"/>
  <c r="BH93" i="30"/>
  <c r="AX137" i="30"/>
  <c r="BC137" i="30" s="1"/>
  <c r="BH137" i="30" s="1"/>
  <c r="AW147" i="30"/>
  <c r="BB147" i="30" s="1"/>
  <c r="AX74" i="30"/>
  <c r="BC74" i="30" s="1"/>
  <c r="BH74" i="30" s="1"/>
  <c r="BA74" i="30"/>
  <c r="BF74" i="30" s="1"/>
  <c r="BK74" i="30" s="1"/>
  <c r="AZ74" i="30"/>
  <c r="BE74" i="30" s="1"/>
  <c r="BJ74" i="30" s="1"/>
  <c r="BM89" i="30"/>
  <c r="BG103" i="30"/>
  <c r="BO131" i="30"/>
  <c r="AX146" i="30"/>
  <c r="BC146" i="30" s="1"/>
  <c r="BH146" i="30" s="1"/>
  <c r="BA66" i="30"/>
  <c r="BF66" i="30" s="1"/>
  <c r="BK66" i="30" s="1"/>
  <c r="AZ66" i="30"/>
  <c r="BE66" i="30" s="1"/>
  <c r="BJ66" i="30" s="1"/>
  <c r="BP105" i="30"/>
  <c r="BP107" i="30"/>
  <c r="BP109" i="30"/>
  <c r="BP111" i="30"/>
  <c r="BP115" i="30"/>
  <c r="BT41" i="30" l="1"/>
  <c r="BP43" i="30"/>
  <c r="BP41" i="30"/>
  <c r="BO43" i="30"/>
  <c r="BE44" i="30"/>
  <c r="BJ44" i="30" s="1"/>
  <c r="BV41" i="30" s="1"/>
  <c r="BL42" i="30"/>
  <c r="BM43" i="30"/>
  <c r="BX43" i="30"/>
  <c r="BW41" i="30"/>
  <c r="BL43" i="30"/>
  <c r="BP42" i="30"/>
  <c r="BS41" i="30"/>
  <c r="BL44" i="30"/>
  <c r="BR44" i="30" s="1"/>
  <c r="BZ44" i="30" s="1"/>
  <c r="BX42" i="30"/>
  <c r="BO42" i="30"/>
  <c r="BM42" i="30"/>
  <c r="BX115" i="30"/>
  <c r="BX118" i="30"/>
  <c r="BA118" i="30"/>
  <c r="BF118" i="30" s="1"/>
  <c r="BK118" i="30" s="1"/>
  <c r="BW114" i="30" s="1"/>
  <c r="BR45" i="30"/>
  <c r="BZ45" i="30" s="1"/>
  <c r="BR47" i="30"/>
  <c r="A47" i="30" s="1"/>
  <c r="BR13" i="30"/>
  <c r="BZ13" i="30" s="1"/>
  <c r="BR51" i="30"/>
  <c r="BR10" i="30"/>
  <c r="BZ10" i="30" s="1"/>
  <c r="BX11" i="30"/>
  <c r="BL33" i="30"/>
  <c r="BR48" i="30"/>
  <c r="BZ48" i="30" s="1"/>
  <c r="BL19" i="30"/>
  <c r="BR50" i="30"/>
  <c r="BZ50" i="30" s="1"/>
  <c r="BU142" i="30"/>
  <c r="BR12" i="30"/>
  <c r="BZ12" i="30" s="1"/>
  <c r="BM54" i="30"/>
  <c r="BN103" i="30"/>
  <c r="BW101" i="30"/>
  <c r="BL140" i="30"/>
  <c r="BN55" i="30"/>
  <c r="BO56" i="30"/>
  <c r="BM94" i="30"/>
  <c r="BL30" i="30"/>
  <c r="BP36" i="30"/>
  <c r="BP102" i="30"/>
  <c r="BX15" i="30"/>
  <c r="BP62" i="30"/>
  <c r="BR46" i="30"/>
  <c r="BZ46" i="30" s="1"/>
  <c r="BN66" i="30"/>
  <c r="BP30" i="30"/>
  <c r="BU52" i="30"/>
  <c r="BR8" i="30"/>
  <c r="BZ8" i="30" s="1"/>
  <c r="BM146" i="30"/>
  <c r="BN143" i="30"/>
  <c r="BT52" i="30"/>
  <c r="BN125" i="30"/>
  <c r="BN124" i="30"/>
  <c r="BN123" i="30"/>
  <c r="BN122" i="30"/>
  <c r="BN121" i="30"/>
  <c r="BN120" i="30"/>
  <c r="BN119" i="30"/>
  <c r="BN118" i="30"/>
  <c r="BN117" i="30"/>
  <c r="BN116" i="30"/>
  <c r="BN115" i="30"/>
  <c r="BN114" i="30"/>
  <c r="BN113" i="30"/>
  <c r="BN112" i="30"/>
  <c r="BN111" i="30"/>
  <c r="BN110" i="30"/>
  <c r="BN109" i="30"/>
  <c r="BN108" i="30"/>
  <c r="BN107" i="30"/>
  <c r="BN106" i="30"/>
  <c r="BN105" i="30"/>
  <c r="BO99" i="30"/>
  <c r="BP80" i="30"/>
  <c r="BP103" i="30"/>
  <c r="BL94" i="30"/>
  <c r="BL70" i="30"/>
  <c r="BO97" i="30"/>
  <c r="BW52" i="30"/>
  <c r="BN33" i="30"/>
  <c r="BN22" i="30"/>
  <c r="BN57" i="30"/>
  <c r="BL99" i="30"/>
  <c r="BO30" i="30"/>
  <c r="BM125" i="30"/>
  <c r="BM124" i="30"/>
  <c r="BM123" i="30"/>
  <c r="BM122" i="30"/>
  <c r="BM121" i="30"/>
  <c r="BM120" i="30"/>
  <c r="BM119" i="30"/>
  <c r="BM118" i="30"/>
  <c r="BM117" i="30"/>
  <c r="BM116" i="30"/>
  <c r="BM115" i="30"/>
  <c r="BM114" i="30"/>
  <c r="BM113" i="30"/>
  <c r="BM112" i="30"/>
  <c r="BM111" i="30"/>
  <c r="BM110" i="30"/>
  <c r="BM109" i="30"/>
  <c r="BM108" i="30"/>
  <c r="BM107" i="30"/>
  <c r="BM106" i="30"/>
  <c r="BM105" i="30"/>
  <c r="BM58" i="30"/>
  <c r="BM80" i="30"/>
  <c r="BP90" i="30"/>
  <c r="BM68" i="30"/>
  <c r="BN97" i="30"/>
  <c r="BL22" i="30"/>
  <c r="BL41" i="30"/>
  <c r="BN138" i="30"/>
  <c r="BV52" i="30"/>
  <c r="BN133" i="30"/>
  <c r="BO72" i="30"/>
  <c r="BO76" i="30"/>
  <c r="BX23" i="30"/>
  <c r="BP141" i="30"/>
  <c r="BP74" i="30"/>
  <c r="BL147" i="30"/>
  <c r="BN140" i="30"/>
  <c r="BP133" i="30"/>
  <c r="BO70" i="30"/>
  <c r="BM36" i="30"/>
  <c r="BM102" i="30"/>
  <c r="BP78" i="30"/>
  <c r="BN132" i="30"/>
  <c r="BR132" i="30" s="1"/>
  <c r="BZ132" i="30" s="1"/>
  <c r="BN146" i="30"/>
  <c r="BL141" i="30"/>
  <c r="BM140" i="30"/>
  <c r="BV101" i="30"/>
  <c r="BO41" i="30"/>
  <c r="BO16" i="30"/>
  <c r="BR9" i="30"/>
  <c r="BZ9" i="30" s="1"/>
  <c r="BM147" i="30"/>
  <c r="BX88" i="30"/>
  <c r="BP58" i="30"/>
  <c r="BT142" i="30"/>
  <c r="BO66" i="30"/>
  <c r="BM33" i="30"/>
  <c r="BT101" i="30"/>
  <c r="BN128" i="30"/>
  <c r="BR128" i="30" s="1"/>
  <c r="BO84" i="30"/>
  <c r="BO57" i="30"/>
  <c r="BN129" i="30"/>
  <c r="BR129" i="30" s="1"/>
  <c r="BZ129" i="30" s="1"/>
  <c r="BP64" i="30"/>
  <c r="BX40" i="30"/>
  <c r="BM74" i="30"/>
  <c r="BN131" i="30"/>
  <c r="BR131" i="30" s="1"/>
  <c r="BZ131" i="30" s="1"/>
  <c r="BL84" i="30"/>
  <c r="BX104" i="30"/>
  <c r="BL146" i="30"/>
  <c r="BN147" i="30"/>
  <c r="BM103" i="30"/>
  <c r="BL90" i="30"/>
  <c r="BM78" i="30"/>
  <c r="BO54" i="30"/>
  <c r="BM30" i="30"/>
  <c r="BX28" i="30"/>
  <c r="BN137" i="30"/>
  <c r="BO143" i="30"/>
  <c r="BO103" i="30"/>
  <c r="BL58" i="30"/>
  <c r="BR49" i="30"/>
  <c r="BZ49" i="30" s="1"/>
  <c r="BP33" i="30"/>
  <c r="BO19" i="30"/>
  <c r="BN144" i="30"/>
  <c r="BP54" i="30"/>
  <c r="BN30" i="30"/>
  <c r="BP68" i="30"/>
  <c r="BN19" i="30"/>
  <c r="BG78" i="30"/>
  <c r="BG54" i="30"/>
  <c r="AW91" i="30"/>
  <c r="BB91" i="30" s="1"/>
  <c r="AW104" i="30"/>
  <c r="BB104" i="30" s="1"/>
  <c r="AZ104" i="30"/>
  <c r="BE104" i="30" s="1"/>
  <c r="BJ104" i="30" s="1"/>
  <c r="AX81" i="30"/>
  <c r="BC81" i="30" s="1"/>
  <c r="BH81" i="30" s="1"/>
  <c r="AW65" i="30"/>
  <c r="BB65" i="30" s="1"/>
  <c r="AZ25" i="30"/>
  <c r="BE25" i="30" s="1"/>
  <c r="BJ25" i="30" s="1"/>
  <c r="BH39" i="30"/>
  <c r="AW18" i="30"/>
  <c r="BB18" i="30" s="1"/>
  <c r="AY17" i="30"/>
  <c r="BD17" i="30" s="1"/>
  <c r="BI17" i="30" s="1"/>
  <c r="AX82" i="30"/>
  <c r="BC82" i="30" s="1"/>
  <c r="BH82" i="30" s="1"/>
  <c r="AZ82" i="30"/>
  <c r="BE82" i="30" s="1"/>
  <c r="BJ82" i="30" s="1"/>
  <c r="BG76" i="30"/>
  <c r="AW87" i="30"/>
  <c r="BB87" i="30" s="1"/>
  <c r="BX100" i="30"/>
  <c r="AX92" i="30"/>
  <c r="BC92" i="30" s="1"/>
  <c r="BH92" i="30" s="1"/>
  <c r="BX79" i="30"/>
  <c r="AW71" i="30"/>
  <c r="BB71" i="30" s="1"/>
  <c r="BA28" i="30"/>
  <c r="BF28" i="30" s="1"/>
  <c r="BK28" i="30" s="1"/>
  <c r="AX27" i="30"/>
  <c r="BC27" i="30" s="1"/>
  <c r="BH27" i="30" s="1"/>
  <c r="BH37" i="30"/>
  <c r="BG16" i="30"/>
  <c r="BA7" i="30"/>
  <c r="BF7" i="30" s="1"/>
  <c r="BK7" i="30" s="1"/>
  <c r="BG80" i="30"/>
  <c r="AY101" i="30"/>
  <c r="BD101" i="30" s="1"/>
  <c r="BI101" i="30" s="1"/>
  <c r="AX77" i="30"/>
  <c r="BC77" i="30" s="1"/>
  <c r="BH77" i="30" s="1"/>
  <c r="BX69" i="30"/>
  <c r="AW61" i="30"/>
  <c r="BB61" i="30" s="1"/>
  <c r="AW24" i="30"/>
  <c r="BB24" i="30" s="1"/>
  <c r="AX24" i="30"/>
  <c r="BC24" i="30" s="1"/>
  <c r="BH24" i="30" s="1"/>
  <c r="BX20" i="30"/>
  <c r="BG143" i="30"/>
  <c r="BG102" i="30"/>
  <c r="BS101" i="30" s="1"/>
  <c r="AW134" i="30"/>
  <c r="BB134" i="30" s="1"/>
  <c r="AY134" i="30"/>
  <c r="BD134" i="30" s="1"/>
  <c r="BI134" i="30" s="1"/>
  <c r="AW95" i="30"/>
  <c r="BB95" i="30" s="1"/>
  <c r="BA96" i="30"/>
  <c r="BF96" i="30" s="1"/>
  <c r="BK96" i="30" s="1"/>
  <c r="BW95" i="30" s="1"/>
  <c r="AX96" i="30"/>
  <c r="BC96" i="30" s="1"/>
  <c r="BH96" i="30" s="1"/>
  <c r="BT95" i="30" s="1"/>
  <c r="AW88" i="30"/>
  <c r="BB88" i="30" s="1"/>
  <c r="AY88" i="30"/>
  <c r="BD88" i="30" s="1"/>
  <c r="BI88" i="30" s="1"/>
  <c r="BU87" i="30" s="1"/>
  <c r="BA83" i="30"/>
  <c r="BF83" i="30" s="1"/>
  <c r="BK83" i="30" s="1"/>
  <c r="AZ83" i="30"/>
  <c r="BE83" i="30" s="1"/>
  <c r="BJ83" i="30" s="1"/>
  <c r="AY75" i="30"/>
  <c r="BD75" i="30" s="1"/>
  <c r="BI75" i="30" s="1"/>
  <c r="BA67" i="30"/>
  <c r="BF67" i="30" s="1"/>
  <c r="BK67" i="30" s="1"/>
  <c r="AZ67" i="30"/>
  <c r="BE67" i="30" s="1"/>
  <c r="BJ67" i="30" s="1"/>
  <c r="AY59" i="30"/>
  <c r="BD59" i="30" s="1"/>
  <c r="BI59" i="30" s="1"/>
  <c r="BG36" i="30"/>
  <c r="AW52" i="30"/>
  <c r="BB52" i="30" s="1"/>
  <c r="AY52" i="30"/>
  <c r="BD52" i="30" s="1"/>
  <c r="BI52" i="30" s="1"/>
  <c r="AY6" i="30"/>
  <c r="BD6" i="30" s="1"/>
  <c r="BI6" i="30" s="1"/>
  <c r="BA15" i="30"/>
  <c r="BF15" i="30" s="1"/>
  <c r="BK15" i="30" s="1"/>
  <c r="AW15" i="30"/>
  <c r="BB15" i="30" s="1"/>
  <c r="AY81" i="30"/>
  <c r="BD81" i="30" s="1"/>
  <c r="BI81" i="30" s="1"/>
  <c r="BA73" i="30"/>
  <c r="BF73" i="30" s="1"/>
  <c r="BK73" i="30" s="1"/>
  <c r="AZ73" i="30"/>
  <c r="BE73" i="30" s="1"/>
  <c r="BJ73" i="30" s="1"/>
  <c r="AY65" i="30"/>
  <c r="BD65" i="30" s="1"/>
  <c r="BI65" i="30" s="1"/>
  <c r="BO53" i="30"/>
  <c r="AW25" i="30"/>
  <c r="BB25" i="30" s="1"/>
  <c r="AX25" i="30"/>
  <c r="BC25" i="30" s="1"/>
  <c r="BH25" i="30" s="1"/>
  <c r="BM39" i="30"/>
  <c r="AY18" i="30"/>
  <c r="BD18" i="30" s="1"/>
  <c r="BI18" i="30" s="1"/>
  <c r="AZ18" i="30"/>
  <c r="BE18" i="30" s="1"/>
  <c r="BJ18" i="30" s="1"/>
  <c r="BA17" i="30"/>
  <c r="BF17" i="30" s="1"/>
  <c r="BK17" i="30" s="1"/>
  <c r="BG137" i="30"/>
  <c r="BG72" i="30"/>
  <c r="BO78" i="30"/>
  <c r="BI135" i="30"/>
  <c r="BP84" i="30"/>
  <c r="BL76" i="30"/>
  <c r="AY87" i="30"/>
  <c r="BD87" i="30" s="1"/>
  <c r="BI87" i="30" s="1"/>
  <c r="BA100" i="30"/>
  <c r="BF100" i="30" s="1"/>
  <c r="BK100" i="30" s="1"/>
  <c r="BW98" i="30" s="1"/>
  <c r="AZ100" i="30"/>
  <c r="BE100" i="30" s="1"/>
  <c r="BJ100" i="30" s="1"/>
  <c r="BV98" i="30" s="1"/>
  <c r="BM29" i="30"/>
  <c r="BG64" i="30"/>
  <c r="BG62" i="30"/>
  <c r="BN26" i="30"/>
  <c r="BA79" i="30"/>
  <c r="BF79" i="30" s="1"/>
  <c r="BK79" i="30" s="1"/>
  <c r="AZ79" i="30"/>
  <c r="BE79" i="30" s="1"/>
  <c r="BJ79" i="30" s="1"/>
  <c r="AY71" i="30"/>
  <c r="BD71" i="30" s="1"/>
  <c r="BI71" i="30" s="1"/>
  <c r="BA63" i="30"/>
  <c r="BF63" i="30" s="1"/>
  <c r="BK63" i="30" s="1"/>
  <c r="AZ63" i="30"/>
  <c r="BE63" i="30" s="1"/>
  <c r="BJ63" i="30" s="1"/>
  <c r="AZ28" i="30"/>
  <c r="BE28" i="30" s="1"/>
  <c r="BJ28" i="30" s="1"/>
  <c r="BX27" i="30"/>
  <c r="BX35" i="30"/>
  <c r="BM37" i="30"/>
  <c r="BX32" i="30"/>
  <c r="BA32" i="30"/>
  <c r="BF32" i="30" s="1"/>
  <c r="BK32" i="30" s="1"/>
  <c r="BG19" i="30"/>
  <c r="BL16" i="30"/>
  <c r="AZ7" i="30"/>
  <c r="BE7" i="30" s="1"/>
  <c r="BJ7" i="30" s="1"/>
  <c r="BG144" i="30"/>
  <c r="BP137" i="30"/>
  <c r="BM143" i="30"/>
  <c r="BM138" i="30"/>
  <c r="BL133" i="30"/>
  <c r="BT114" i="30"/>
  <c r="BM99" i="30"/>
  <c r="AX98" i="30"/>
  <c r="BC98" i="30" s="1"/>
  <c r="BH98" i="30" s="1"/>
  <c r="BL80" i="30"/>
  <c r="BP72" i="30"/>
  <c r="BM90" i="30"/>
  <c r="AW86" i="30"/>
  <c r="BB86" i="30" s="1"/>
  <c r="BG68" i="30"/>
  <c r="BM22" i="30"/>
  <c r="AY77" i="30"/>
  <c r="BD77" i="30" s="1"/>
  <c r="BI77" i="30" s="1"/>
  <c r="BA69" i="30"/>
  <c r="BF69" i="30" s="1"/>
  <c r="BK69" i="30" s="1"/>
  <c r="AZ69" i="30"/>
  <c r="BE69" i="30" s="1"/>
  <c r="BJ69" i="30" s="1"/>
  <c r="AY61" i="30"/>
  <c r="BD61" i="30" s="1"/>
  <c r="BI61" i="30" s="1"/>
  <c r="BX24" i="30"/>
  <c r="AY23" i="30"/>
  <c r="BD23" i="30" s="1"/>
  <c r="BI23" i="30" s="1"/>
  <c r="BU21" i="30" s="1"/>
  <c r="BA23" i="30"/>
  <c r="BF23" i="30" s="1"/>
  <c r="BK23" i="30" s="1"/>
  <c r="BW21" i="30" s="1"/>
  <c r="AY31" i="30"/>
  <c r="BD31" i="30" s="1"/>
  <c r="BI31" i="30" s="1"/>
  <c r="AW31" i="30"/>
  <c r="BB31" i="30" s="1"/>
  <c r="AX31" i="30"/>
  <c r="BC31" i="30" s="1"/>
  <c r="BH31" i="30" s="1"/>
  <c r="AY40" i="30"/>
  <c r="BD40" i="30" s="1"/>
  <c r="BI40" i="30" s="1"/>
  <c r="BN39" i="30"/>
  <c r="BM19" i="30"/>
  <c r="BA20" i="30"/>
  <c r="BF20" i="30" s="1"/>
  <c r="BK20" i="30" s="1"/>
  <c r="BW18" i="30" s="1"/>
  <c r="AZ20" i="30"/>
  <c r="BE20" i="30" s="1"/>
  <c r="BJ20" i="30" s="1"/>
  <c r="BV18" i="30" s="1"/>
  <c r="AX14" i="30"/>
  <c r="BC14" i="30" s="1"/>
  <c r="BH14" i="30" s="1"/>
  <c r="AY14" i="30"/>
  <c r="BD14" i="30" s="1"/>
  <c r="BI14" i="30" s="1"/>
  <c r="BL66" i="30"/>
  <c r="BP144" i="30"/>
  <c r="BL74" i="30"/>
  <c r="BL143" i="30"/>
  <c r="BN141" i="30"/>
  <c r="BL138" i="30"/>
  <c r="AX136" i="30"/>
  <c r="BC136" i="30" s="1"/>
  <c r="BH136" i="30" s="1"/>
  <c r="BT134" i="30" s="1"/>
  <c r="BA136" i="30"/>
  <c r="BF136" i="30" s="1"/>
  <c r="BK136" i="30" s="1"/>
  <c r="BW134" i="30" s="1"/>
  <c r="BI130" i="30"/>
  <c r="BO68" i="30"/>
  <c r="AY95" i="30"/>
  <c r="BD95" i="30" s="1"/>
  <c r="BI95" i="30" s="1"/>
  <c r="AZ88" i="30"/>
  <c r="BE88" i="30" s="1"/>
  <c r="BJ88" i="30" s="1"/>
  <c r="BV87" i="30" s="1"/>
  <c r="BN29" i="30"/>
  <c r="BO58" i="30"/>
  <c r="BM26" i="30"/>
  <c r="AX83" i="30"/>
  <c r="BC83" i="30" s="1"/>
  <c r="BH83" i="30" s="1"/>
  <c r="BX75" i="30"/>
  <c r="AX67" i="30"/>
  <c r="BC67" i="30" s="1"/>
  <c r="BH67" i="30" s="1"/>
  <c r="AW67" i="30"/>
  <c r="BB67" i="30" s="1"/>
  <c r="AX59" i="30"/>
  <c r="BC59" i="30" s="1"/>
  <c r="BH59" i="30" s="1"/>
  <c r="BX59" i="30"/>
  <c r="AX21" i="30"/>
  <c r="BC21" i="30" s="1"/>
  <c r="BH21" i="30" s="1"/>
  <c r="BA21" i="30"/>
  <c r="BF21" i="30" s="1"/>
  <c r="BK21" i="30" s="1"/>
  <c r="AZ15" i="30"/>
  <c r="BE15" i="30" s="1"/>
  <c r="BJ15" i="30" s="1"/>
  <c r="BV114" i="30"/>
  <c r="AY85" i="30"/>
  <c r="BD85" i="30" s="1"/>
  <c r="BI85" i="30" s="1"/>
  <c r="BU83" i="30" s="1"/>
  <c r="AW81" i="30"/>
  <c r="BB81" i="30" s="1"/>
  <c r="BX73" i="30"/>
  <c r="BA82" i="30"/>
  <c r="BF82" i="30" s="1"/>
  <c r="BK82" i="30" s="1"/>
  <c r="AY100" i="30"/>
  <c r="BD100" i="30" s="1"/>
  <c r="BI100" i="30" s="1"/>
  <c r="BU98" i="30" s="1"/>
  <c r="BA92" i="30"/>
  <c r="BF92" i="30" s="1"/>
  <c r="BK92" i="30" s="1"/>
  <c r="AX71" i="30"/>
  <c r="BC71" i="30" s="1"/>
  <c r="BH71" i="30" s="1"/>
  <c r="AX63" i="30"/>
  <c r="BC63" i="30" s="1"/>
  <c r="BH63" i="30" s="1"/>
  <c r="BX63" i="30"/>
  <c r="AY28" i="30"/>
  <c r="BD28" i="30" s="1"/>
  <c r="BI28" i="30" s="1"/>
  <c r="AW27" i="30"/>
  <c r="BB27" i="30" s="1"/>
  <c r="AZ35" i="30"/>
  <c r="BE35" i="30" s="1"/>
  <c r="BJ35" i="30" s="1"/>
  <c r="BA35" i="30"/>
  <c r="BF35" i="30" s="1"/>
  <c r="BK35" i="30" s="1"/>
  <c r="AY32" i="30"/>
  <c r="BD32" i="30" s="1"/>
  <c r="BI32" i="30" s="1"/>
  <c r="BG133" i="30"/>
  <c r="BA98" i="30"/>
  <c r="BF98" i="30" s="1"/>
  <c r="BK98" i="30" s="1"/>
  <c r="AW101" i="30"/>
  <c r="BB101" i="30" s="1"/>
  <c r="AW77" i="30"/>
  <c r="BB77" i="30" s="1"/>
  <c r="AY20" i="30"/>
  <c r="BD20" i="30" s="1"/>
  <c r="BI20" i="30" s="1"/>
  <c r="BU18" i="30" s="1"/>
  <c r="AZ14" i="30"/>
  <c r="BE14" i="30" s="1"/>
  <c r="BJ14" i="30" s="1"/>
  <c r="BG66" i="30"/>
  <c r="BG74" i="30"/>
  <c r="BG138" i="30"/>
  <c r="BW142" i="30"/>
  <c r="BO125" i="30"/>
  <c r="BO124" i="30"/>
  <c r="BO123" i="30"/>
  <c r="BO122" i="30"/>
  <c r="BO121" i="30"/>
  <c r="BO120" i="30"/>
  <c r="BO119" i="30"/>
  <c r="BO118" i="30"/>
  <c r="BO117" i="30"/>
  <c r="BO116" i="30"/>
  <c r="BO115" i="30"/>
  <c r="BO114" i="30"/>
  <c r="BO113" i="30"/>
  <c r="BO112" i="30"/>
  <c r="BO111" i="30"/>
  <c r="BO110" i="30"/>
  <c r="BO109" i="30"/>
  <c r="BO108" i="30"/>
  <c r="BO107" i="30"/>
  <c r="BO106" i="30"/>
  <c r="BO105" i="30"/>
  <c r="BO90" i="30"/>
  <c r="BL78" i="30"/>
  <c r="BP70" i="30"/>
  <c r="BL54" i="30"/>
  <c r="BI127" i="30"/>
  <c r="AY91" i="30"/>
  <c r="BD91" i="30" s="1"/>
  <c r="BI91" i="30" s="1"/>
  <c r="AX104" i="30"/>
  <c r="BC104" i="30" s="1"/>
  <c r="BH104" i="30" s="1"/>
  <c r="BX85" i="30"/>
  <c r="BO26" i="30"/>
  <c r="BP66" i="30"/>
  <c r="BO74" i="30"/>
  <c r="BM137" i="30"/>
  <c r="BP143" i="30"/>
  <c r="BP140" i="30"/>
  <c r="BP138" i="30"/>
  <c r="BL125" i="30"/>
  <c r="BL124" i="30"/>
  <c r="BL123" i="30"/>
  <c r="BL122" i="30"/>
  <c r="BL121" i="30"/>
  <c r="BL120" i="30"/>
  <c r="BL119" i="30"/>
  <c r="BL118" i="30"/>
  <c r="BL117" i="30"/>
  <c r="BL116" i="30"/>
  <c r="BL115" i="30"/>
  <c r="BL114" i="30"/>
  <c r="BL113" i="30"/>
  <c r="BL112" i="30"/>
  <c r="BL111" i="30"/>
  <c r="BL110" i="30"/>
  <c r="BL109" i="30"/>
  <c r="BL108" i="30"/>
  <c r="BL107" i="30"/>
  <c r="BL106" i="30"/>
  <c r="BL105" i="30"/>
  <c r="BP99" i="30"/>
  <c r="BM70" i="30"/>
  <c r="BI131" i="30"/>
  <c r="BN127" i="30"/>
  <c r="BR127" i="30" s="1"/>
  <c r="BX91" i="30"/>
  <c r="BA85" i="30"/>
  <c r="BF85" i="30" s="1"/>
  <c r="BK85" i="30" s="1"/>
  <c r="BW83" i="30" s="1"/>
  <c r="AZ85" i="30"/>
  <c r="BE85" i="30" s="1"/>
  <c r="BJ85" i="30" s="1"/>
  <c r="BV83" i="30" s="1"/>
  <c r="BO93" i="30"/>
  <c r="BO22" i="30"/>
  <c r="BX81" i="30"/>
  <c r="AX73" i="30"/>
  <c r="BC73" i="30" s="1"/>
  <c r="BH73" i="30" s="1"/>
  <c r="AW73" i="30"/>
  <c r="BB73" i="30" s="1"/>
  <c r="AX65" i="30"/>
  <c r="BC65" i="30" s="1"/>
  <c r="BH65" i="30" s="1"/>
  <c r="BX65" i="30"/>
  <c r="BL57" i="30"/>
  <c r="BL53" i="30"/>
  <c r="BN41" i="30"/>
  <c r="BG33" i="30"/>
  <c r="BP19" i="30"/>
  <c r="BA18" i="30"/>
  <c r="BF18" i="30" s="1"/>
  <c r="BK18" i="30" s="1"/>
  <c r="AX17" i="30"/>
  <c r="BC17" i="30" s="1"/>
  <c r="BH17" i="30" s="1"/>
  <c r="AZ17" i="30"/>
  <c r="BE17" i="30" s="1"/>
  <c r="BJ17" i="30" s="1"/>
  <c r="BM144" i="30"/>
  <c r="BP147" i="30"/>
  <c r="BL137" i="30"/>
  <c r="BM141" i="30"/>
  <c r="BG99" i="30"/>
  <c r="BL72" i="30"/>
  <c r="BG90" i="30"/>
  <c r="BG30" i="30"/>
  <c r="BN135" i="30"/>
  <c r="BR135" i="30" s="1"/>
  <c r="BZ135" i="30" s="1"/>
  <c r="BI128" i="30"/>
  <c r="BM84" i="30"/>
  <c r="AW100" i="30"/>
  <c r="BB100" i="30" s="1"/>
  <c r="AX100" i="30"/>
  <c r="BC100" i="30" s="1"/>
  <c r="BH100" i="30" s="1"/>
  <c r="BT98" i="30" s="1"/>
  <c r="AW92" i="30"/>
  <c r="BB92" i="30" s="1"/>
  <c r="AY92" i="30"/>
  <c r="BD92" i="30" s="1"/>
  <c r="BI92" i="30" s="1"/>
  <c r="BL29" i="30"/>
  <c r="BO89" i="30"/>
  <c r="BL64" i="30"/>
  <c r="BL62" i="30"/>
  <c r="BP26" i="30"/>
  <c r="BP22" i="30"/>
  <c r="AX79" i="30"/>
  <c r="BC79" i="30" s="1"/>
  <c r="BH79" i="30" s="1"/>
  <c r="AW79" i="30"/>
  <c r="BB79" i="30" s="1"/>
  <c r="BX71" i="30"/>
  <c r="AW63" i="30"/>
  <c r="BB63" i="30" s="1"/>
  <c r="BP53" i="30"/>
  <c r="AW28" i="30"/>
  <c r="BB28" i="30" s="1"/>
  <c r="AX28" i="30"/>
  <c r="BC28" i="30" s="1"/>
  <c r="BH28" i="30" s="1"/>
  <c r="BP56" i="30"/>
  <c r="AY27" i="30"/>
  <c r="BD27" i="30" s="1"/>
  <c r="BI27" i="30" s="1"/>
  <c r="BA27" i="30"/>
  <c r="BF27" i="30" s="1"/>
  <c r="BK27" i="30" s="1"/>
  <c r="AY35" i="30"/>
  <c r="BD35" i="30" s="1"/>
  <c r="BI35" i="30" s="1"/>
  <c r="AW35" i="30"/>
  <c r="BB35" i="30" s="1"/>
  <c r="AX35" i="30"/>
  <c r="BC35" i="30" s="1"/>
  <c r="BH35" i="30" s="1"/>
  <c r="BP16" i="30"/>
  <c r="BP146" i="30"/>
  <c r="BL144" i="30"/>
  <c r="BG141" i="30"/>
  <c r="BU114" i="30"/>
  <c r="AW98" i="30"/>
  <c r="BB98" i="30" s="1"/>
  <c r="BM72" i="30"/>
  <c r="BO94" i="30"/>
  <c r="AX86" i="30"/>
  <c r="BC86" i="30" s="1"/>
  <c r="BH86" i="30" s="1"/>
  <c r="AY86" i="30"/>
  <c r="BD86" i="30" s="1"/>
  <c r="BI86" i="30" s="1"/>
  <c r="BP76" i="30"/>
  <c r="BL68" i="30"/>
  <c r="AX101" i="30"/>
  <c r="BC101" i="30" s="1"/>
  <c r="BH101" i="30" s="1"/>
  <c r="BA101" i="30"/>
  <c r="BF101" i="30" s="1"/>
  <c r="BK101" i="30" s="1"/>
  <c r="BO64" i="30"/>
  <c r="BO62" i="30"/>
  <c r="AY60" i="30"/>
  <c r="BD60" i="30" s="1"/>
  <c r="BI60" i="30" s="1"/>
  <c r="BA60" i="30"/>
  <c r="BF60" i="30" s="1"/>
  <c r="BK60" i="30" s="1"/>
  <c r="AZ60" i="30"/>
  <c r="BE60" i="30" s="1"/>
  <c r="BJ60" i="30" s="1"/>
  <c r="BX77" i="30"/>
  <c r="AX69" i="30"/>
  <c r="BC69" i="30" s="1"/>
  <c r="BH69" i="30" s="1"/>
  <c r="AW69" i="30"/>
  <c r="BB69" i="30" s="1"/>
  <c r="AX61" i="30"/>
  <c r="BC61" i="30" s="1"/>
  <c r="BH61" i="30" s="1"/>
  <c r="BN53" i="30"/>
  <c r="AY24" i="30"/>
  <c r="BD24" i="30" s="1"/>
  <c r="BI24" i="30" s="1"/>
  <c r="BA24" i="30"/>
  <c r="BF24" i="30" s="1"/>
  <c r="BK24" i="30" s="1"/>
  <c r="BM55" i="30"/>
  <c r="AZ23" i="30"/>
  <c r="BE23" i="30" s="1"/>
  <c r="BJ23" i="30" s="1"/>
  <c r="BV21" i="30" s="1"/>
  <c r="BX31" i="30"/>
  <c r="BA40" i="30"/>
  <c r="BF40" i="30" s="1"/>
  <c r="BK40" i="30" s="1"/>
  <c r="AW40" i="30"/>
  <c r="BB40" i="30" s="1"/>
  <c r="AW20" i="30"/>
  <c r="BB20" i="30" s="1"/>
  <c r="AX20" i="30"/>
  <c r="BC20" i="30" s="1"/>
  <c r="BH20" i="30" s="1"/>
  <c r="BT18" i="30" s="1"/>
  <c r="BA14" i="30"/>
  <c r="BF14" i="30" s="1"/>
  <c r="BK14" i="30" s="1"/>
  <c r="BM66" i="30"/>
  <c r="BG140" i="30"/>
  <c r="BO102" i="30"/>
  <c r="BO80" i="30"/>
  <c r="BN54" i="30"/>
  <c r="AZ136" i="30"/>
  <c r="BE136" i="30" s="1"/>
  <c r="BJ136" i="30" s="1"/>
  <c r="BV134" i="30" s="1"/>
  <c r="AY136" i="30"/>
  <c r="BD136" i="30" s="1"/>
  <c r="BI136" i="30" s="1"/>
  <c r="AX134" i="30"/>
  <c r="BC134" i="30" s="1"/>
  <c r="BH134" i="30" s="1"/>
  <c r="BA134" i="30"/>
  <c r="BF134" i="30" s="1"/>
  <c r="BK134" i="30" s="1"/>
  <c r="BN130" i="30"/>
  <c r="BR130" i="30" s="1"/>
  <c r="BZ130" i="30" s="1"/>
  <c r="AW96" i="30"/>
  <c r="BB96" i="30" s="1"/>
  <c r="AY96" i="30"/>
  <c r="BD96" i="30" s="1"/>
  <c r="BI96" i="30" s="1"/>
  <c r="BU95" i="30" s="1"/>
  <c r="BX96" i="30"/>
  <c r="BA88" i="30"/>
  <c r="BF88" i="30" s="1"/>
  <c r="BK88" i="30" s="1"/>
  <c r="BW87" i="30" s="1"/>
  <c r="AX88" i="30"/>
  <c r="BC88" i="30" s="1"/>
  <c r="BH88" i="30" s="1"/>
  <c r="BT87" i="30" s="1"/>
  <c r="BP29" i="30"/>
  <c r="BL26" i="30"/>
  <c r="BG22" i="30"/>
  <c r="AY83" i="30"/>
  <c r="BD83" i="30" s="1"/>
  <c r="BI83" i="30" s="1"/>
  <c r="BA75" i="30"/>
  <c r="BF75" i="30" s="1"/>
  <c r="BK75" i="30" s="1"/>
  <c r="AZ75" i="30"/>
  <c r="BE75" i="30" s="1"/>
  <c r="BJ75" i="30" s="1"/>
  <c r="AY67" i="30"/>
  <c r="BD67" i="30" s="1"/>
  <c r="BI67" i="30" s="1"/>
  <c r="BA59" i="30"/>
  <c r="BF59" i="30" s="1"/>
  <c r="BK59" i="30" s="1"/>
  <c r="AZ59" i="30"/>
  <c r="BE59" i="30" s="1"/>
  <c r="BJ59" i="30" s="1"/>
  <c r="BO55" i="30"/>
  <c r="BG41" i="30"/>
  <c r="BN56" i="30"/>
  <c r="AZ52" i="30"/>
  <c r="BE52" i="30" s="1"/>
  <c r="BJ52" i="30" s="1"/>
  <c r="AZ6" i="30"/>
  <c r="BE6" i="30" s="1"/>
  <c r="BJ6" i="30" s="1"/>
  <c r="BN37" i="30"/>
  <c r="BN16" i="30"/>
  <c r="AZ21" i="30"/>
  <c r="BE21" i="30" s="1"/>
  <c r="BJ21" i="30" s="1"/>
  <c r="AX15" i="30"/>
  <c r="BC15" i="30" s="1"/>
  <c r="BH15" i="30" s="1"/>
  <c r="AY15" i="30"/>
  <c r="BD15" i="30" s="1"/>
  <c r="BI15" i="30" s="1"/>
  <c r="BG147" i="30"/>
  <c r="BM133" i="30"/>
  <c r="BG125" i="30"/>
  <c r="BG124" i="30"/>
  <c r="BG123" i="30"/>
  <c r="BG122" i="30"/>
  <c r="BG121" i="30"/>
  <c r="BG120" i="30"/>
  <c r="BG119" i="30"/>
  <c r="BG118" i="30"/>
  <c r="BG117" i="30"/>
  <c r="BG116" i="30"/>
  <c r="BG115" i="30"/>
  <c r="BG114" i="30"/>
  <c r="BG113" i="30"/>
  <c r="BG112" i="30"/>
  <c r="BG111" i="30"/>
  <c r="BG110" i="30"/>
  <c r="BG109" i="30"/>
  <c r="BG108" i="30"/>
  <c r="BG107" i="30"/>
  <c r="BG106" i="30"/>
  <c r="BG105" i="30"/>
  <c r="BG84" i="30"/>
  <c r="BA91" i="30"/>
  <c r="BF91" i="30" s="1"/>
  <c r="BK91" i="30" s="1"/>
  <c r="AX91" i="30"/>
  <c r="BC91" i="30" s="1"/>
  <c r="BH91" i="30" s="1"/>
  <c r="AZ91" i="30"/>
  <c r="BE91" i="30" s="1"/>
  <c r="BJ91" i="30" s="1"/>
  <c r="BA104" i="30"/>
  <c r="BF104" i="30" s="1"/>
  <c r="BK104" i="30" s="1"/>
  <c r="AY104" i="30"/>
  <c r="BD104" i="30" s="1"/>
  <c r="BI104" i="30" s="1"/>
  <c r="AX85" i="30"/>
  <c r="BC85" i="30" s="1"/>
  <c r="BH85" i="30" s="1"/>
  <c r="BT83" i="30" s="1"/>
  <c r="AW85" i="30"/>
  <c r="BB85" i="30" s="1"/>
  <c r="BN93" i="30"/>
  <c r="BA81" i="30"/>
  <c r="BF81" i="30" s="1"/>
  <c r="BK81" i="30" s="1"/>
  <c r="AZ81" i="30"/>
  <c r="BE81" i="30" s="1"/>
  <c r="BJ81" i="30" s="1"/>
  <c r="AY73" i="30"/>
  <c r="BD73" i="30" s="1"/>
  <c r="BI73" i="30" s="1"/>
  <c r="BA65" i="30"/>
  <c r="BF65" i="30" s="1"/>
  <c r="BK65" i="30" s="1"/>
  <c r="AZ65" i="30"/>
  <c r="BE65" i="30" s="1"/>
  <c r="BJ65" i="30" s="1"/>
  <c r="BG57" i="30"/>
  <c r="BG53" i="30"/>
  <c r="AY25" i="30"/>
  <c r="BD25" i="30" s="1"/>
  <c r="BI25" i="30" s="1"/>
  <c r="BA25" i="30"/>
  <c r="BF25" i="30" s="1"/>
  <c r="BK25" i="30" s="1"/>
  <c r="AX18" i="30"/>
  <c r="BC18" i="30" s="1"/>
  <c r="BH18" i="30" s="1"/>
  <c r="BG146" i="30"/>
  <c r="BN74" i="30"/>
  <c r="AY82" i="30"/>
  <c r="BD82" i="30" s="1"/>
  <c r="BI82" i="30" s="1"/>
  <c r="BO141" i="30"/>
  <c r="BP94" i="30"/>
  <c r="BI132" i="30"/>
  <c r="BA87" i="30"/>
  <c r="BF87" i="30" s="1"/>
  <c r="BK87" i="30" s="1"/>
  <c r="AX87" i="30"/>
  <c r="BC87" i="30" s="1"/>
  <c r="BH87" i="30" s="1"/>
  <c r="AZ87" i="30"/>
  <c r="BE87" i="30" s="1"/>
  <c r="BJ87" i="30" s="1"/>
  <c r="AZ92" i="30"/>
  <c r="BE92" i="30" s="1"/>
  <c r="BJ92" i="30" s="1"/>
  <c r="BG29" i="30"/>
  <c r="BN89" i="30"/>
  <c r="BM64" i="30"/>
  <c r="BM62" i="30"/>
  <c r="AY79" i="30"/>
  <c r="BD79" i="30" s="1"/>
  <c r="BI79" i="30" s="1"/>
  <c r="BA71" i="30"/>
  <c r="BF71" i="30" s="1"/>
  <c r="BK71" i="30" s="1"/>
  <c r="AZ71" i="30"/>
  <c r="BE71" i="30" s="1"/>
  <c r="BJ71" i="30" s="1"/>
  <c r="AY63" i="30"/>
  <c r="BD63" i="30" s="1"/>
  <c r="BI63" i="30" s="1"/>
  <c r="AZ27" i="30"/>
  <c r="BE27" i="30" s="1"/>
  <c r="BJ27" i="30" s="1"/>
  <c r="AZ32" i="30"/>
  <c r="BE32" i="30" s="1"/>
  <c r="BJ32" i="30" s="1"/>
  <c r="AW32" i="30"/>
  <c r="BB32" i="30" s="1"/>
  <c r="AX32" i="30"/>
  <c r="BC32" i="30" s="1"/>
  <c r="BH32" i="30" s="1"/>
  <c r="AY7" i="30"/>
  <c r="BD7" i="30" s="1"/>
  <c r="BI7" i="30" s="1"/>
  <c r="AY98" i="30"/>
  <c r="BD98" i="30" s="1"/>
  <c r="BI98" i="30" s="1"/>
  <c r="AZ98" i="30"/>
  <c r="BE98" i="30" s="1"/>
  <c r="BJ98" i="30" s="1"/>
  <c r="BA86" i="30"/>
  <c r="BF86" i="30" s="1"/>
  <c r="BK86" i="30" s="1"/>
  <c r="AZ86" i="30"/>
  <c r="BE86" i="30" s="1"/>
  <c r="BJ86" i="30" s="1"/>
  <c r="BI129" i="30"/>
  <c r="BM76" i="30"/>
  <c r="AZ101" i="30"/>
  <c r="BE101" i="30" s="1"/>
  <c r="BJ101" i="30" s="1"/>
  <c r="AX60" i="30"/>
  <c r="BC60" i="30" s="1"/>
  <c r="BH60" i="30" s="1"/>
  <c r="AW60" i="30"/>
  <c r="BB60" i="30" s="1"/>
  <c r="BG58" i="30"/>
  <c r="BA77" i="30"/>
  <c r="BF77" i="30" s="1"/>
  <c r="BK77" i="30" s="1"/>
  <c r="AZ77" i="30"/>
  <c r="BE77" i="30" s="1"/>
  <c r="BJ77" i="30" s="1"/>
  <c r="AY69" i="30"/>
  <c r="BD69" i="30" s="1"/>
  <c r="BI69" i="30" s="1"/>
  <c r="BA61" i="30"/>
  <c r="BF61" i="30" s="1"/>
  <c r="BK61" i="30" s="1"/>
  <c r="AZ61" i="30"/>
  <c r="BE61" i="30" s="1"/>
  <c r="BJ61" i="30" s="1"/>
  <c r="AZ24" i="30"/>
  <c r="BE24" i="30" s="1"/>
  <c r="BJ24" i="30" s="1"/>
  <c r="AW23" i="30"/>
  <c r="BB23" i="30" s="1"/>
  <c r="AX23" i="30"/>
  <c r="BC23" i="30" s="1"/>
  <c r="BH23" i="30" s="1"/>
  <c r="BT21" i="30" s="1"/>
  <c r="AZ31" i="30"/>
  <c r="BE31" i="30" s="1"/>
  <c r="BJ31" i="30" s="1"/>
  <c r="BA31" i="30"/>
  <c r="BF31" i="30" s="1"/>
  <c r="BK31" i="30" s="1"/>
  <c r="AZ40" i="30"/>
  <c r="BE40" i="30" s="1"/>
  <c r="BJ40" i="30" s="1"/>
  <c r="AX40" i="30"/>
  <c r="BC40" i="30" s="1"/>
  <c r="BH40" i="30" s="1"/>
  <c r="AW14" i="30"/>
  <c r="BB14" i="30" s="1"/>
  <c r="BX14" i="30"/>
  <c r="BN99" i="30"/>
  <c r="BL102" i="30"/>
  <c r="BG94" i="30"/>
  <c r="BG70" i="30"/>
  <c r="BX136" i="30"/>
  <c r="AW136" i="30"/>
  <c r="BB136" i="30" s="1"/>
  <c r="AZ134" i="30"/>
  <c r="BE134" i="30" s="1"/>
  <c r="BJ134" i="30" s="1"/>
  <c r="BA95" i="30"/>
  <c r="BF95" i="30" s="1"/>
  <c r="BK95" i="30" s="1"/>
  <c r="AX95" i="30"/>
  <c r="BC95" i="30" s="1"/>
  <c r="BH95" i="30" s="1"/>
  <c r="AZ95" i="30"/>
  <c r="BE95" i="30" s="1"/>
  <c r="BJ95" i="30" s="1"/>
  <c r="AZ96" i="30"/>
  <c r="BE96" i="30" s="1"/>
  <c r="BJ96" i="30" s="1"/>
  <c r="BV95" i="30" s="1"/>
  <c r="BG26" i="30"/>
  <c r="AX75" i="30"/>
  <c r="BC75" i="30" s="1"/>
  <c r="BH75" i="30" s="1"/>
  <c r="AW75" i="30"/>
  <c r="BB75" i="30" s="1"/>
  <c r="BX67" i="30"/>
  <c r="AW59" i="30"/>
  <c r="BB59" i="30" s="1"/>
  <c r="BL36" i="30"/>
  <c r="BP55" i="30"/>
  <c r="AX52" i="30"/>
  <c r="BC52" i="30" s="1"/>
  <c r="BH52" i="30" s="1"/>
  <c r="BA52" i="30"/>
  <c r="BF52" i="30" s="1"/>
  <c r="BK52" i="30" s="1"/>
  <c r="BA6" i="30"/>
  <c r="BF6" i="30" s="1"/>
  <c r="BK6" i="30" s="1"/>
  <c r="AW21" i="30"/>
  <c r="BB21" i="30" s="1"/>
  <c r="AY21" i="30"/>
  <c r="BD21" i="30" s="1"/>
  <c r="BI21" i="30" s="1"/>
  <c r="BR43" i="30" l="1"/>
  <c r="BZ43" i="30" s="1"/>
  <c r="BZ47" i="30"/>
  <c r="A45" i="30"/>
  <c r="BX41" i="30"/>
  <c r="BR42" i="30"/>
  <c r="BZ42" i="30" s="1"/>
  <c r="BP118" i="30"/>
  <c r="BR118" i="30" s="1"/>
  <c r="BZ118" i="30" s="1"/>
  <c r="A51" i="30"/>
  <c r="BZ51" i="30"/>
  <c r="A48" i="30"/>
  <c r="A50" i="30"/>
  <c r="BR89" i="30"/>
  <c r="BZ89" i="30" s="1"/>
  <c r="BR93" i="30"/>
  <c r="BZ93" i="30" s="1"/>
  <c r="BR107" i="30"/>
  <c r="BZ107" i="30" s="1"/>
  <c r="BW7" i="30"/>
  <c r="BR41" i="30"/>
  <c r="A41" i="30" s="1"/>
  <c r="BP27" i="30"/>
  <c r="BR123" i="30"/>
  <c r="BZ123" i="30" s="1"/>
  <c r="BM40" i="30"/>
  <c r="BR78" i="30"/>
  <c r="BZ78" i="30" s="1"/>
  <c r="BR103" i="30"/>
  <c r="BZ103" i="30" s="1"/>
  <c r="BR97" i="30"/>
  <c r="BZ97" i="30" s="1"/>
  <c r="BR111" i="30"/>
  <c r="BZ111" i="30" s="1"/>
  <c r="BR115" i="30"/>
  <c r="BZ115" i="30" s="1"/>
  <c r="BR119" i="30"/>
  <c r="BZ119" i="30" s="1"/>
  <c r="BV25" i="30"/>
  <c r="BN35" i="30"/>
  <c r="BN27" i="30"/>
  <c r="BO17" i="30"/>
  <c r="BO85" i="30"/>
  <c r="BR105" i="30"/>
  <c r="BZ105" i="30" s="1"/>
  <c r="BR109" i="30"/>
  <c r="BZ109" i="30" s="1"/>
  <c r="BR117" i="30"/>
  <c r="BZ117" i="30" s="1"/>
  <c r="BR121" i="30"/>
  <c r="BZ121" i="30" s="1"/>
  <c r="BR125" i="30"/>
  <c r="BZ125" i="30" s="1"/>
  <c r="BM77" i="30"/>
  <c r="BR133" i="30"/>
  <c r="A133" i="30" s="1"/>
  <c r="BR68" i="30"/>
  <c r="BZ68" i="30" s="1"/>
  <c r="BM86" i="30"/>
  <c r="BL98" i="30"/>
  <c r="A46" i="30"/>
  <c r="BO88" i="30"/>
  <c r="BM98" i="30"/>
  <c r="BL134" i="30"/>
  <c r="BU61" i="30"/>
  <c r="BW133" i="30"/>
  <c r="BR66" i="30"/>
  <c r="BZ66" i="30" s="1"/>
  <c r="BX101" i="30"/>
  <c r="BR141" i="30"/>
  <c r="BZ141" i="30" s="1"/>
  <c r="BO21" i="30"/>
  <c r="BO6" i="30"/>
  <c r="BR147" i="30"/>
  <c r="BZ147" i="30" s="1"/>
  <c r="BO101" i="30"/>
  <c r="BM136" i="30"/>
  <c r="BM24" i="30"/>
  <c r="BR30" i="30"/>
  <c r="BZ30" i="30" s="1"/>
  <c r="BO77" i="30"/>
  <c r="BM91" i="30"/>
  <c r="BN60" i="30"/>
  <c r="BO35" i="30"/>
  <c r="BN28" i="30"/>
  <c r="BP21" i="30"/>
  <c r="BM59" i="30"/>
  <c r="BL61" i="30"/>
  <c r="BR70" i="30"/>
  <c r="BZ70" i="30" s="1"/>
  <c r="BR146" i="30"/>
  <c r="BZ146" i="30" s="1"/>
  <c r="BP98" i="30"/>
  <c r="BP35" i="30"/>
  <c r="BL27" i="30"/>
  <c r="BN23" i="30"/>
  <c r="BP79" i="30"/>
  <c r="BL25" i="30"/>
  <c r="BR58" i="30"/>
  <c r="BZ58" i="30" s="1"/>
  <c r="BR140" i="30"/>
  <c r="BZ140" i="30" s="1"/>
  <c r="BO95" i="30"/>
  <c r="BO24" i="30"/>
  <c r="BO87" i="30"/>
  <c r="BO23" i="30"/>
  <c r="BN24" i="30"/>
  <c r="BP60" i="30"/>
  <c r="BR64" i="30"/>
  <c r="BZ64" i="30" s="1"/>
  <c r="BM35" i="30"/>
  <c r="BR72" i="30"/>
  <c r="BZ72" i="30" s="1"/>
  <c r="BP20" i="30"/>
  <c r="BN40" i="30"/>
  <c r="BR36" i="30"/>
  <c r="BZ36" i="30" s="1"/>
  <c r="BL75" i="30"/>
  <c r="BL136" i="30"/>
  <c r="BP61" i="30"/>
  <c r="BP87" i="30"/>
  <c r="BP25" i="30"/>
  <c r="BO59" i="30"/>
  <c r="BP88" i="30"/>
  <c r="BR80" i="30"/>
  <c r="BZ80" i="30" s="1"/>
  <c r="BR55" i="30"/>
  <c r="BZ55" i="30" s="1"/>
  <c r="BR84" i="30"/>
  <c r="BZ84" i="30" s="1"/>
  <c r="BM65" i="30"/>
  <c r="BR106" i="30"/>
  <c r="BZ106" i="30" s="1"/>
  <c r="BR110" i="30"/>
  <c r="BZ110" i="30" s="1"/>
  <c r="BR114" i="30"/>
  <c r="BR122" i="30"/>
  <c r="BZ122" i="30" s="1"/>
  <c r="BR138" i="30"/>
  <c r="BZ138" i="30" s="1"/>
  <c r="BR54" i="30"/>
  <c r="BZ54" i="30" s="1"/>
  <c r="BR113" i="30"/>
  <c r="BZ113" i="30" s="1"/>
  <c r="BM21" i="30"/>
  <c r="BN95" i="30"/>
  <c r="BL86" i="30"/>
  <c r="BO63" i="30"/>
  <c r="BP100" i="30"/>
  <c r="BO18" i="30"/>
  <c r="BL52" i="30"/>
  <c r="BL88" i="30"/>
  <c r="BR33" i="30"/>
  <c r="BZ33" i="30" s="1"/>
  <c r="BR94" i="30"/>
  <c r="BZ94" i="30" s="1"/>
  <c r="BM52" i="30"/>
  <c r="BM75" i="30"/>
  <c r="BP95" i="30"/>
  <c r="BN98" i="30"/>
  <c r="BL32" i="30"/>
  <c r="BP75" i="30"/>
  <c r="BN136" i="30"/>
  <c r="BR144" i="30"/>
  <c r="BZ144" i="30" s="1"/>
  <c r="BM100" i="30"/>
  <c r="BN91" i="30"/>
  <c r="BR143" i="30"/>
  <c r="BZ143" i="30" s="1"/>
  <c r="BR22" i="30"/>
  <c r="BZ22" i="30" s="1"/>
  <c r="BR90" i="30"/>
  <c r="BZ90" i="30" s="1"/>
  <c r="BP15" i="30"/>
  <c r="BP67" i="30"/>
  <c r="BP83" i="30"/>
  <c r="BL87" i="30"/>
  <c r="BL104" i="30"/>
  <c r="A44" i="30"/>
  <c r="BP86" i="30"/>
  <c r="BN96" i="30"/>
  <c r="BM79" i="30"/>
  <c r="BN92" i="30"/>
  <c r="BR74" i="30"/>
  <c r="BZ74" i="30" s="1"/>
  <c r="BR76" i="30"/>
  <c r="BZ76" i="30" s="1"/>
  <c r="BN17" i="30"/>
  <c r="BM81" i="30"/>
  <c r="BR62" i="30"/>
  <c r="BZ62" i="30" s="1"/>
  <c r="BW17" i="30"/>
  <c r="BR57" i="30"/>
  <c r="BZ57" i="30" s="1"/>
  <c r="BL81" i="30"/>
  <c r="BL67" i="30"/>
  <c r="BR19" i="30"/>
  <c r="BZ19" i="30" s="1"/>
  <c r="BN31" i="30"/>
  <c r="BP69" i="30"/>
  <c r="BR99" i="30"/>
  <c r="BZ99" i="30" s="1"/>
  <c r="BW61" i="30"/>
  <c r="BO79" i="30"/>
  <c r="BO100" i="30"/>
  <c r="BO73" i="30"/>
  <c r="BN6" i="30"/>
  <c r="BO67" i="30"/>
  <c r="BN134" i="30"/>
  <c r="A49" i="30"/>
  <c r="BW38" i="30"/>
  <c r="BO96" i="30"/>
  <c r="BM95" i="30"/>
  <c r="BO134" i="30"/>
  <c r="BR102" i="30"/>
  <c r="BZ102" i="30" s="1"/>
  <c r="BL14" i="30"/>
  <c r="BO40" i="30"/>
  <c r="BM23" i="30"/>
  <c r="BP77" i="30"/>
  <c r="BL60" i="30"/>
  <c r="BT17" i="30"/>
  <c r="BL85" i="30"/>
  <c r="BO75" i="30"/>
  <c r="BW25" i="30"/>
  <c r="BW92" i="30"/>
  <c r="BO61" i="30"/>
  <c r="BO32" i="30"/>
  <c r="BO92" i="30"/>
  <c r="BM87" i="30"/>
  <c r="BO91" i="30"/>
  <c r="BP91" i="30"/>
  <c r="BO52" i="30"/>
  <c r="BP59" i="30"/>
  <c r="BT133" i="30"/>
  <c r="BM61" i="30"/>
  <c r="BT92" i="30"/>
  <c r="BU25" i="30"/>
  <c r="BL28" i="30"/>
  <c r="BL63" i="30"/>
  <c r="BL100" i="30"/>
  <c r="BR108" i="30"/>
  <c r="BZ108" i="30" s="1"/>
  <c r="BR112" i="30"/>
  <c r="BZ112" i="30" s="1"/>
  <c r="BR116" i="30"/>
  <c r="BZ116" i="30" s="1"/>
  <c r="BR120" i="30"/>
  <c r="BZ120" i="30" s="1"/>
  <c r="BR124" i="30"/>
  <c r="BZ124" i="30" s="1"/>
  <c r="BR26" i="30"/>
  <c r="BZ26" i="30" s="1"/>
  <c r="BV7" i="30"/>
  <c r="BT61" i="30"/>
  <c r="BN85" i="30"/>
  <c r="BM83" i="30"/>
  <c r="BR29" i="30"/>
  <c r="BZ29" i="30" s="1"/>
  <c r="BP136" i="30"/>
  <c r="BO20" i="30"/>
  <c r="BM31" i="30"/>
  <c r="BN77" i="30"/>
  <c r="BR16" i="30"/>
  <c r="BZ16" i="30" s="1"/>
  <c r="BR37" i="30"/>
  <c r="BZ37" i="30" s="1"/>
  <c r="BO28" i="30"/>
  <c r="BP63" i="30"/>
  <c r="BR39" i="30"/>
  <c r="BZ39" i="30" s="1"/>
  <c r="BR53" i="30"/>
  <c r="BZ53" i="30" s="1"/>
  <c r="BN52" i="30"/>
  <c r="BO83" i="30"/>
  <c r="BP96" i="30"/>
  <c r="BT25" i="30"/>
  <c r="BO82" i="30"/>
  <c r="BN21" i="30"/>
  <c r="BP52" i="30"/>
  <c r="BN63" i="30"/>
  <c r="BN79" i="30"/>
  <c r="BN73" i="30"/>
  <c r="BR56" i="30"/>
  <c r="BZ56" i="30" s="1"/>
  <c r="BR137" i="30"/>
  <c r="BZ137" i="30" s="1"/>
  <c r="BN20" i="30"/>
  <c r="BU7" i="30"/>
  <c r="BU38" i="30"/>
  <c r="BP73" i="30"/>
  <c r="BN101" i="30"/>
  <c r="BP28" i="30"/>
  <c r="BM82" i="30"/>
  <c r="BO104" i="30"/>
  <c r="BL91" i="30"/>
  <c r="BS52" i="30"/>
  <c r="BX52" i="30" s="1"/>
  <c r="BV6" i="30"/>
  <c r="BG24" i="30"/>
  <c r="BG65" i="30"/>
  <c r="BU92" i="30"/>
  <c r="BP6" i="30"/>
  <c r="BL59" i="30"/>
  <c r="BV133" i="30"/>
  <c r="BG14" i="30"/>
  <c r="BV38" i="30"/>
  <c r="BO31" i="30"/>
  <c r="BL23" i="30"/>
  <c r="BV60" i="30"/>
  <c r="BN69" i="30"/>
  <c r="BG60" i="30"/>
  <c r="BU128" i="30"/>
  <c r="BX128" i="30" s="1"/>
  <c r="BZ128" i="30" s="1"/>
  <c r="BM32" i="30"/>
  <c r="BO71" i="30"/>
  <c r="BV86" i="30"/>
  <c r="BW86" i="30"/>
  <c r="BM18" i="30"/>
  <c r="BO65" i="30"/>
  <c r="BP81" i="30"/>
  <c r="BM85" i="30"/>
  <c r="BP104" i="30"/>
  <c r="BN15" i="30"/>
  <c r="BN83" i="30"/>
  <c r="BP134" i="30"/>
  <c r="BM20" i="30"/>
  <c r="BL40" i="30"/>
  <c r="BP24" i="30"/>
  <c r="BL69" i="30"/>
  <c r="BG98" i="30"/>
  <c r="BL35" i="30"/>
  <c r="BG28" i="30"/>
  <c r="BL73" i="30"/>
  <c r="BO14" i="30"/>
  <c r="BL101" i="30"/>
  <c r="BG27" i="30"/>
  <c r="BO15" i="30"/>
  <c r="BG67" i="30"/>
  <c r="BT82" i="30"/>
  <c r="BM14" i="30"/>
  <c r="BL31" i="30"/>
  <c r="BP23" i="30"/>
  <c r="BO69" i="30"/>
  <c r="BG86" i="30"/>
  <c r="BO7" i="30"/>
  <c r="BU134" i="30"/>
  <c r="BP17" i="30"/>
  <c r="BN18" i="30"/>
  <c r="BM25" i="30"/>
  <c r="BN65" i="30"/>
  <c r="BL15" i="30"/>
  <c r="BG52" i="30"/>
  <c r="BN59" i="30"/>
  <c r="BV82" i="30"/>
  <c r="BN88" i="30"/>
  <c r="BM96" i="30"/>
  <c r="BL95" i="30"/>
  <c r="BG134" i="30"/>
  <c r="BG61" i="30"/>
  <c r="BM27" i="30"/>
  <c r="BL71" i="30"/>
  <c r="BL18" i="30"/>
  <c r="BL65" i="30"/>
  <c r="BG91" i="30"/>
  <c r="BG59" i="30"/>
  <c r="BG20" i="30"/>
  <c r="BS18" i="30" s="1"/>
  <c r="BX18" i="30" s="1"/>
  <c r="BG73" i="30"/>
  <c r="BU86" i="30"/>
  <c r="BG71" i="30"/>
  <c r="BG21" i="30"/>
  <c r="BG23" i="30"/>
  <c r="BS21" i="30" s="1"/>
  <c r="BX21" i="30" s="1"/>
  <c r="BU6" i="30"/>
  <c r="BU82" i="30"/>
  <c r="BG96" i="30"/>
  <c r="BS95" i="30" s="1"/>
  <c r="BX95" i="30" s="1"/>
  <c r="BG40" i="30"/>
  <c r="BT60" i="30"/>
  <c r="BM69" i="30"/>
  <c r="BO60" i="30"/>
  <c r="BP101" i="30"/>
  <c r="BG35" i="30"/>
  <c r="BG79" i="30"/>
  <c r="BG92" i="30"/>
  <c r="BU127" i="30"/>
  <c r="BX127" i="30" s="1"/>
  <c r="BZ127" i="30" s="1"/>
  <c r="BM17" i="30"/>
  <c r="BM73" i="30"/>
  <c r="BP85" i="30"/>
  <c r="BG77" i="30"/>
  <c r="BM63" i="30"/>
  <c r="BP92" i="30"/>
  <c r="BP82" i="30"/>
  <c r="BG81" i="30"/>
  <c r="BT7" i="30"/>
  <c r="BG31" i="30"/>
  <c r="BN61" i="30"/>
  <c r="BU17" i="30"/>
  <c r="BG15" i="30"/>
  <c r="BG95" i="30"/>
  <c r="BS142" i="30"/>
  <c r="BX142" i="30" s="1"/>
  <c r="BZ142" i="30" s="1"/>
  <c r="BW6" i="30"/>
  <c r="BG69" i="30"/>
  <c r="BG101" i="30"/>
  <c r="BG18" i="30"/>
  <c r="BL21" i="30"/>
  <c r="BG75" i="30"/>
  <c r="BV92" i="30"/>
  <c r="BG136" i="30"/>
  <c r="BS134" i="30" s="1"/>
  <c r="BP31" i="30"/>
  <c r="BW60" i="30"/>
  <c r="BM60" i="30"/>
  <c r="BO86" i="30"/>
  <c r="BO98" i="30"/>
  <c r="BN7" i="30"/>
  <c r="BG32" i="30"/>
  <c r="BO27" i="30"/>
  <c r="BP71" i="30"/>
  <c r="BT86" i="30"/>
  <c r="BN82" i="30"/>
  <c r="BN25" i="30"/>
  <c r="BP65" i="30"/>
  <c r="BO81" i="30"/>
  <c r="BG85" i="30"/>
  <c r="BS83" i="30" s="1"/>
  <c r="BX83" i="30" s="1"/>
  <c r="BN104" i="30"/>
  <c r="BS114" i="30"/>
  <c r="BX114" i="30" s="1"/>
  <c r="BM15" i="30"/>
  <c r="BN67" i="30"/>
  <c r="BM88" i="30"/>
  <c r="BL96" i="30"/>
  <c r="BM134" i="30"/>
  <c r="BO136" i="30"/>
  <c r="BP14" i="30"/>
  <c r="BL20" i="30"/>
  <c r="BP40" i="30"/>
  <c r="BM101" i="30"/>
  <c r="BN86" i="30"/>
  <c r="BM28" i="30"/>
  <c r="BG63" i="30"/>
  <c r="BL79" i="30"/>
  <c r="BL92" i="30"/>
  <c r="BG100" i="30"/>
  <c r="BS98" i="30" s="1"/>
  <c r="BX98" i="30" s="1"/>
  <c r="BP18" i="30"/>
  <c r="BM104" i="30"/>
  <c r="BL77" i="30"/>
  <c r="BN32" i="30"/>
  <c r="BM71" i="30"/>
  <c r="BN100" i="30"/>
  <c r="BM67" i="30"/>
  <c r="BN14" i="30"/>
  <c r="BU60" i="30"/>
  <c r="BP32" i="30"/>
  <c r="BV61" i="30"/>
  <c r="BN71" i="30"/>
  <c r="BN87" i="30"/>
  <c r="BV17" i="30"/>
  <c r="BG25" i="30"/>
  <c r="BN81" i="30"/>
  <c r="BN75" i="30"/>
  <c r="BW82" i="30"/>
  <c r="BG88" i="30"/>
  <c r="BS87" i="30" s="1"/>
  <c r="BX87" i="30" s="1"/>
  <c r="BU133" i="30"/>
  <c r="BL24" i="30"/>
  <c r="BP7" i="30"/>
  <c r="BM92" i="30"/>
  <c r="BG87" i="30"/>
  <c r="BT38" i="30"/>
  <c r="BO25" i="30"/>
  <c r="BG104" i="30"/>
  <c r="A128" i="30"/>
  <c r="A142" i="30"/>
  <c r="A127" i="30"/>
  <c r="A43" i="30" l="1"/>
  <c r="A42" i="30"/>
  <c r="BZ41" i="30"/>
  <c r="BR20" i="30"/>
  <c r="BZ20" i="30" s="1"/>
  <c r="BR52" i="30"/>
  <c r="BZ52" i="30" s="1"/>
  <c r="A39" i="30"/>
  <c r="BZ114" i="30"/>
  <c r="A22" i="30"/>
  <c r="A37" i="30"/>
  <c r="BR98" i="30"/>
  <c r="BZ98" i="30" s="1"/>
  <c r="A30" i="30"/>
  <c r="BR100" i="30"/>
  <c r="BZ100" i="30" s="1"/>
  <c r="BR104" i="30"/>
  <c r="BZ104" i="30" s="1"/>
  <c r="BR79" i="30"/>
  <c r="BZ79" i="30" s="1"/>
  <c r="BR136" i="30"/>
  <c r="BZ136" i="30" s="1"/>
  <c r="BR27" i="30"/>
  <c r="A27" i="30" s="1"/>
  <c r="BR25" i="30"/>
  <c r="A25" i="30" s="1"/>
  <c r="BR134" i="30"/>
  <c r="A134" i="30" s="1"/>
  <c r="BS25" i="30"/>
  <c r="BX25" i="30" s="1"/>
  <c r="A36" i="30"/>
  <c r="BR96" i="30"/>
  <c r="BZ96" i="30" s="1"/>
  <c r="BR95" i="30"/>
  <c r="BZ95" i="30" s="1"/>
  <c r="A33" i="30"/>
  <c r="BR87" i="30"/>
  <c r="BZ87" i="30" s="1"/>
  <c r="BR35" i="30"/>
  <c r="BZ35" i="30" s="1"/>
  <c r="BR86" i="30"/>
  <c r="A86" i="30" s="1"/>
  <c r="BR18" i="30"/>
  <c r="BZ18" i="30" s="1"/>
  <c r="BR91" i="30"/>
  <c r="BZ91" i="30" s="1"/>
  <c r="BS92" i="30"/>
  <c r="BX92" i="30" s="1"/>
  <c r="A26" i="30"/>
  <c r="BR24" i="30"/>
  <c r="BZ24" i="30" s="1"/>
  <c r="BR75" i="30"/>
  <c r="BZ75" i="30" s="1"/>
  <c r="BR28" i="30"/>
  <c r="BZ28" i="30" s="1"/>
  <c r="BR71" i="30"/>
  <c r="BZ71" i="30" s="1"/>
  <c r="BR69" i="30"/>
  <c r="BZ69" i="30" s="1"/>
  <c r="BR21" i="30"/>
  <c r="BZ21" i="30" s="1"/>
  <c r="A19" i="30"/>
  <c r="BR77" i="30"/>
  <c r="BZ77" i="30" s="1"/>
  <c r="BR40" i="30"/>
  <c r="A40" i="30" s="1"/>
  <c r="BR60" i="30"/>
  <c r="BS17" i="30"/>
  <c r="BX17" i="30" s="1"/>
  <c r="BR23" i="30"/>
  <c r="BZ23" i="30" s="1"/>
  <c r="BS61" i="30"/>
  <c r="BX61" i="30" s="1"/>
  <c r="BR63" i="30"/>
  <c r="BZ63" i="30" s="1"/>
  <c r="BR31" i="30"/>
  <c r="BZ31" i="30" s="1"/>
  <c r="BR67" i="30"/>
  <c r="BZ67" i="30" s="1"/>
  <c r="BR61" i="30"/>
  <c r="BR59" i="30"/>
  <c r="BZ59" i="30" s="1"/>
  <c r="BR81" i="30"/>
  <c r="BZ81" i="30" s="1"/>
  <c r="BR32" i="30"/>
  <c r="BZ32" i="30" s="1"/>
  <c r="BR65" i="30"/>
  <c r="BZ65" i="30" s="1"/>
  <c r="BR88" i="30"/>
  <c r="BZ88" i="30" s="1"/>
  <c r="BR73" i="30"/>
  <c r="BZ73" i="30" s="1"/>
  <c r="A29" i="30"/>
  <c r="BR92" i="30"/>
  <c r="A92" i="30" s="1"/>
  <c r="BR101" i="30"/>
  <c r="BZ101" i="30" s="1"/>
  <c r="BS133" i="30"/>
  <c r="BX133" i="30" s="1"/>
  <c r="BZ133" i="30" s="1"/>
  <c r="BR15" i="30"/>
  <c r="BZ15" i="30" s="1"/>
  <c r="BR14" i="30"/>
  <c r="BZ14" i="30" s="1"/>
  <c r="BR85" i="30"/>
  <c r="BZ85" i="30" s="1"/>
  <c r="BS86" i="30"/>
  <c r="BX86" i="30" s="1"/>
  <c r="BX134" i="30"/>
  <c r="BS38" i="30"/>
  <c r="BX38" i="30" s="1"/>
  <c r="BS60" i="30"/>
  <c r="BX60" i="30" s="1"/>
  <c r="A90" i="30"/>
  <c r="A10" i="30"/>
  <c r="A140" i="30"/>
  <c r="A70" i="30"/>
  <c r="A125" i="30"/>
  <c r="A137" i="30"/>
  <c r="A143" i="30"/>
  <c r="A129" i="30"/>
  <c r="A102" i="30"/>
  <c r="A147" i="30"/>
  <c r="A53" i="30"/>
  <c r="A121" i="30"/>
  <c r="A122" i="30"/>
  <c r="A131" i="30"/>
  <c r="A54" i="30"/>
  <c r="A135" i="30"/>
  <c r="A16" i="30"/>
  <c r="A107" i="30"/>
  <c r="A97" i="30"/>
  <c r="A106" i="30"/>
  <c r="A56" i="30"/>
  <c r="A57" i="30"/>
  <c r="A80" i="30"/>
  <c r="A89" i="30"/>
  <c r="A93" i="30"/>
  <c r="A124" i="30"/>
  <c r="A84" i="30"/>
  <c r="A99" i="30"/>
  <c r="A55" i="30"/>
  <c r="A120" i="30"/>
  <c r="A118" i="30"/>
  <c r="A74" i="30"/>
  <c r="A110" i="30"/>
  <c r="A111" i="30"/>
  <c r="A123" i="30"/>
  <c r="A108" i="30"/>
  <c r="A146" i="30"/>
  <c r="A141" i="30"/>
  <c r="A62" i="30"/>
  <c r="A76" i="30"/>
  <c r="A94" i="30"/>
  <c r="A119" i="30"/>
  <c r="A72" i="30"/>
  <c r="A105" i="30"/>
  <c r="A116" i="30"/>
  <c r="A130" i="30"/>
  <c r="A117" i="30"/>
  <c r="A58" i="30"/>
  <c r="A8" i="30"/>
  <c r="A132" i="30"/>
  <c r="A112" i="30"/>
  <c r="A12" i="30"/>
  <c r="A144" i="30"/>
  <c r="A66" i="30"/>
  <c r="A113" i="30"/>
  <c r="A103" i="30"/>
  <c r="A64" i="30"/>
  <c r="A9" i="30"/>
  <c r="A115" i="30"/>
  <c r="A68" i="30"/>
  <c r="A138" i="30"/>
  <c r="A13" i="30"/>
  <c r="A109" i="30"/>
  <c r="A78" i="30"/>
  <c r="BZ27" i="30" l="1"/>
  <c r="A87" i="30"/>
  <c r="A20" i="30"/>
  <c r="A91" i="30"/>
  <c r="A104" i="30"/>
  <c r="A52" i="30"/>
  <c r="BZ25" i="30"/>
  <c r="BZ40" i="30"/>
  <c r="A96" i="30"/>
  <c r="A85" i="30"/>
  <c r="A35" i="30"/>
  <c r="A28" i="30"/>
  <c r="BZ86" i="30"/>
  <c r="A71" i="30"/>
  <c r="BZ60" i="30"/>
  <c r="A101" i="30"/>
  <c r="A136" i="30"/>
  <c r="A81" i="30"/>
  <c r="A21" i="30"/>
  <c r="BZ134" i="30"/>
  <c r="A15" i="30"/>
  <c r="A24" i="30"/>
  <c r="A18" i="30"/>
  <c r="A77" i="30"/>
  <c r="BZ61" i="30"/>
  <c r="A67" i="30"/>
  <c r="A63" i="30"/>
  <c r="A32" i="30"/>
  <c r="BZ92" i="30"/>
  <c r="A23" i="30"/>
  <c r="A88" i="30"/>
  <c r="A31" i="30"/>
  <c r="A65" i="30"/>
  <c r="A59" i="30"/>
  <c r="A69" i="30"/>
  <c r="A75" i="30"/>
  <c r="A73" i="30"/>
  <c r="A14" i="30"/>
  <c r="A60" i="30"/>
  <c r="A61" i="30"/>
  <c r="A95" i="30"/>
  <c r="A98" i="30"/>
  <c r="A79" i="30"/>
  <c r="A100" i="30"/>
  <c r="P5" i="40" l="1"/>
  <c r="AA5" i="40" s="1"/>
  <c r="AS4" i="38"/>
  <c r="AD4" i="38"/>
  <c r="AD5" i="38"/>
  <c r="E2" i="11"/>
  <c r="Q6" i="43"/>
  <c r="R6" i="43"/>
  <c r="S6" i="43"/>
  <c r="O7" i="43"/>
  <c r="P7" i="43"/>
  <c r="Q7" i="43"/>
  <c r="R7" i="43"/>
  <c r="S7" i="43"/>
  <c r="O8" i="43"/>
  <c r="P8" i="43"/>
  <c r="Q8" i="43"/>
  <c r="R8" i="43"/>
  <c r="S8" i="43"/>
  <c r="O10" i="43"/>
  <c r="P10" i="43"/>
  <c r="Q10" i="43"/>
  <c r="R10" i="43"/>
  <c r="S10" i="43"/>
  <c r="O11" i="43"/>
  <c r="P11" i="43"/>
  <c r="Q11" i="43"/>
  <c r="R11" i="43"/>
  <c r="S11" i="43"/>
  <c r="P12" i="43"/>
  <c r="Q12" i="43"/>
  <c r="R12" i="43"/>
  <c r="S12" i="43"/>
  <c r="P13" i="43"/>
  <c r="Q13" i="43"/>
  <c r="R13" i="43"/>
  <c r="S13" i="43"/>
  <c r="P14" i="43"/>
  <c r="Q14" i="43"/>
  <c r="R14" i="43"/>
  <c r="S14" i="43"/>
  <c r="O15" i="43"/>
  <c r="O16" i="43"/>
  <c r="P16" i="43"/>
  <c r="Q16" i="43"/>
  <c r="R16" i="43"/>
  <c r="S16" i="43"/>
  <c r="O17" i="43"/>
  <c r="P17" i="43"/>
  <c r="Q17" i="43"/>
  <c r="R17" i="43"/>
  <c r="S17" i="43"/>
  <c r="O18" i="43"/>
  <c r="P18" i="43"/>
  <c r="Q18" i="43"/>
  <c r="R18" i="43"/>
  <c r="S18" i="43"/>
  <c r="O19" i="43"/>
  <c r="P19" i="43"/>
  <c r="Q19" i="43"/>
  <c r="R19" i="43"/>
  <c r="S19" i="43"/>
  <c r="O20" i="43"/>
  <c r="P20" i="43"/>
  <c r="Q20" i="43"/>
  <c r="R20" i="43"/>
  <c r="S20" i="43"/>
  <c r="O21" i="43"/>
  <c r="P21" i="43"/>
  <c r="Q21" i="43"/>
  <c r="R21" i="43"/>
  <c r="S21" i="43"/>
  <c r="O23" i="43"/>
  <c r="P23" i="43"/>
  <c r="Q23" i="43"/>
  <c r="R23" i="43"/>
  <c r="S23" i="43"/>
  <c r="O24" i="43"/>
  <c r="P24" i="43"/>
  <c r="Q24" i="43"/>
  <c r="R24" i="43"/>
  <c r="S24" i="43"/>
  <c r="O25" i="43"/>
  <c r="P25" i="43"/>
  <c r="Q25" i="43"/>
  <c r="R25" i="43"/>
  <c r="S25" i="43"/>
  <c r="O26" i="43"/>
  <c r="P26" i="43"/>
  <c r="Q26" i="43"/>
  <c r="R26" i="43"/>
  <c r="S26" i="43"/>
  <c r="O27" i="43"/>
  <c r="P27" i="43"/>
  <c r="Q27" i="43"/>
  <c r="R27" i="43"/>
  <c r="S27" i="43"/>
  <c r="O28" i="43"/>
  <c r="P28" i="43"/>
  <c r="Q28" i="43"/>
  <c r="R28" i="43"/>
  <c r="S28" i="43"/>
  <c r="U5" i="38"/>
  <c r="M2" i="43"/>
  <c r="L2" i="43"/>
  <c r="N26" i="43" l="1"/>
  <c r="N21" i="43"/>
  <c r="N17" i="43"/>
  <c r="N25" i="43"/>
  <c r="N20" i="43"/>
  <c r="N16" i="43"/>
  <c r="N10" i="43"/>
  <c r="N11" i="43"/>
  <c r="N28" i="43"/>
  <c r="N24" i="43"/>
  <c r="N19" i="43"/>
  <c r="N8" i="43"/>
  <c r="N27" i="43"/>
  <c r="N23" i="43"/>
  <c r="N18" i="43"/>
  <c r="N7" i="43"/>
  <c r="AR5" i="40"/>
  <c r="R41" i="43"/>
  <c r="R40" i="43" s="1"/>
  <c r="Q41" i="43"/>
  <c r="Q40" i="43" s="1"/>
  <c r="S41" i="43"/>
  <c r="S40" i="43" s="1"/>
  <c r="O4" i="43" l="1"/>
  <c r="N4" i="43"/>
  <c r="K1" i="43" a="1"/>
  <c r="K1" i="43" s="1"/>
  <c r="K5" i="42"/>
  <c r="Q5" i="42" s="1"/>
  <c r="AI5" i="42" l="1"/>
  <c r="C46" i="28" l="1"/>
  <c r="C45" i="28"/>
  <c r="AH5" i="38" l="1"/>
  <c r="AZ5" i="38" s="1"/>
  <c r="AF5" i="38"/>
  <c r="AG5" i="38"/>
  <c r="AE5" i="38"/>
  <c r="AJ5" i="38"/>
  <c r="T5" i="38"/>
  <c r="AC4" i="42" l="1"/>
  <c r="U4" i="42"/>
  <c r="N4" i="42"/>
  <c r="AC6" i="33"/>
  <c r="AC5" i="33"/>
  <c r="AD5" i="40"/>
  <c r="AG4" i="40"/>
  <c r="U4" i="40"/>
  <c r="AQ4" i="38"/>
  <c r="AD6" i="33" l="1"/>
  <c r="AD5" i="33"/>
  <c r="V5" i="38"/>
  <c r="Z5" i="40"/>
  <c r="AC5" i="40"/>
  <c r="AU5" i="38"/>
  <c r="AA5" i="38"/>
  <c r="X5" i="38"/>
  <c r="W5" i="38"/>
  <c r="Y5" i="38"/>
  <c r="AC5" i="38"/>
  <c r="Z5" i="38"/>
  <c r="T1006" i="38"/>
  <c r="R5" i="40"/>
  <c r="Q5" i="40"/>
  <c r="C4" i="28" l="1"/>
  <c r="AF4" i="40"/>
  <c r="T4" i="40"/>
  <c r="K1" i="33" a="1"/>
  <c r="K1" i="33" s="1"/>
  <c r="K1" i="30" a="1"/>
  <c r="K1" i="30" s="1"/>
  <c r="M4" i="42"/>
  <c r="N5" i="42"/>
  <c r="AB4" i="42"/>
  <c r="T4" i="42"/>
  <c r="D1" i="42" a="1"/>
  <c r="D1" i="42" s="1"/>
  <c r="F1" i="40" a="1"/>
  <c r="F1" i="40" s="1"/>
  <c r="D1" i="38" a="1"/>
  <c r="D1" i="38" s="1"/>
  <c r="D8" i="11"/>
  <c r="AA4" i="33"/>
  <c r="Z4" i="33"/>
  <c r="H11" i="11"/>
  <c r="F5" i="11"/>
  <c r="F9" i="11"/>
  <c r="G5" i="11"/>
  <c r="H10" i="11"/>
  <c r="H7" i="11"/>
  <c r="G6" i="11"/>
  <c r="F6" i="11"/>
  <c r="G9" i="11"/>
  <c r="H6" i="11"/>
  <c r="H8" i="11"/>
  <c r="F8" i="11"/>
  <c r="G10" i="11"/>
  <c r="F11" i="11"/>
  <c r="F10" i="11"/>
  <c r="H5" i="11"/>
  <c r="H9" i="11"/>
  <c r="G8" i="11"/>
  <c r="F7" i="11"/>
  <c r="G7" i="11"/>
  <c r="AW11" i="30" l="1"/>
  <c r="AR7" i="30"/>
  <c r="N11" i="33"/>
  <c r="M11" i="30"/>
  <c r="M11" i="33" s="1"/>
  <c r="M5" i="42"/>
  <c r="L5" i="42"/>
  <c r="O5" i="42"/>
  <c r="R5" i="42"/>
  <c r="P5" i="42"/>
  <c r="AB5" i="40"/>
  <c r="W5" i="40"/>
  <c r="T5" i="40"/>
  <c r="X5" i="40"/>
  <c r="V5" i="40"/>
  <c r="U5" i="40"/>
  <c r="Y5" i="40"/>
  <c r="AE11" i="33" l="1"/>
  <c r="AF11" i="33" s="1"/>
  <c r="AG11" i="33" s="1"/>
  <c r="BB11" i="30"/>
  <c r="BL11" i="30"/>
  <c r="AH5" i="42"/>
  <c r="BG11" i="30" l="1"/>
  <c r="BS7" i="30" s="1"/>
  <c r="BX7" i="30" s="1"/>
  <c r="BR11" i="30"/>
  <c r="BZ11" i="30" s="1"/>
  <c r="B2" i="33"/>
  <c r="M2" i="30"/>
  <c r="A8" i="33"/>
  <c r="A9" i="33"/>
  <c r="A10" i="33"/>
  <c r="A12" i="33"/>
  <c r="A13" i="33"/>
  <c r="A14" i="33"/>
  <c r="A15" i="33"/>
  <c r="A16" i="33"/>
  <c r="A19" i="33"/>
  <c r="A20" i="33"/>
  <c r="A22" i="33"/>
  <c r="A23" i="33"/>
  <c r="A24" i="33"/>
  <c r="A26" i="33"/>
  <c r="A27" i="33"/>
  <c r="A28" i="33"/>
  <c r="A29" i="33"/>
  <c r="A30" i="33"/>
  <c r="A31" i="33"/>
  <c r="A32" i="33"/>
  <c r="A33" i="33"/>
  <c r="A35" i="33"/>
  <c r="A36" i="33"/>
  <c r="A37" i="33"/>
  <c r="A39" i="33"/>
  <c r="A40" i="33"/>
  <c r="A42" i="33"/>
  <c r="A51" i="33"/>
  <c r="A53" i="33"/>
  <c r="A54" i="33"/>
  <c r="A55" i="33"/>
  <c r="A56" i="33"/>
  <c r="A57" i="33"/>
  <c r="A58" i="33"/>
  <c r="A59" i="33"/>
  <c r="A62" i="33"/>
  <c r="A63" i="33"/>
  <c r="A64" i="33"/>
  <c r="A65" i="33"/>
  <c r="A66" i="33"/>
  <c r="A67" i="33"/>
  <c r="A68" i="33"/>
  <c r="A69" i="33"/>
  <c r="A70" i="33"/>
  <c r="A71" i="33"/>
  <c r="A72" i="33"/>
  <c r="A73" i="33"/>
  <c r="A74" i="33"/>
  <c r="A75" i="33"/>
  <c r="A76" i="33"/>
  <c r="A77" i="33"/>
  <c r="A78" i="33"/>
  <c r="A79" i="33"/>
  <c r="A80" i="33"/>
  <c r="A81" i="33"/>
  <c r="A84" i="33"/>
  <c r="A85" i="33"/>
  <c r="A88" i="33"/>
  <c r="A89" i="33"/>
  <c r="A90" i="33"/>
  <c r="A91" i="33"/>
  <c r="A93" i="33"/>
  <c r="A94" i="33"/>
  <c r="A96" i="33"/>
  <c r="A97" i="33"/>
  <c r="A99" i="33"/>
  <c r="A100" i="33"/>
  <c r="A102" i="33"/>
  <c r="A103" i="33"/>
  <c r="A104" i="33"/>
  <c r="A105" i="33"/>
  <c r="A106" i="33"/>
  <c r="A107" i="33"/>
  <c r="A108" i="33"/>
  <c r="A109" i="33"/>
  <c r="A110" i="33"/>
  <c r="A112" i="33"/>
  <c r="A113" i="33"/>
  <c r="A115" i="33"/>
  <c r="A116" i="33"/>
  <c r="A117" i="33"/>
  <c r="A118" i="33"/>
  <c r="A119" i="33"/>
  <c r="A120" i="33"/>
  <c r="A121" i="33"/>
  <c r="A122" i="33"/>
  <c r="A123" i="33"/>
  <c r="A124" i="33"/>
  <c r="A125" i="33"/>
  <c r="A129" i="33"/>
  <c r="A130" i="33"/>
  <c r="A131" i="33"/>
  <c r="A132" i="33"/>
  <c r="A135" i="33"/>
  <c r="A136" i="33"/>
  <c r="A137" i="33"/>
  <c r="A138" i="33"/>
  <c r="AS6" i="30" l="1"/>
  <c r="AX7" i="30"/>
  <c r="A11" i="30"/>
  <c r="S15" i="43"/>
  <c r="R15" i="43"/>
  <c r="Q15" i="43"/>
  <c r="P15" i="43"/>
  <c r="P6" i="43"/>
  <c r="O128" i="30"/>
  <c r="O134" i="30"/>
  <c r="N4" i="30"/>
  <c r="O4" i="30"/>
  <c r="C5" i="28"/>
  <c r="O61" i="30"/>
  <c r="S4" i="30"/>
  <c r="R4" i="30"/>
  <c r="Q4" i="30"/>
  <c r="P4" i="30"/>
  <c r="AL4" i="30"/>
  <c r="AM4" i="30"/>
  <c r="AN4" i="30"/>
  <c r="AO4" i="30"/>
  <c r="AK4" i="30"/>
  <c r="N15" i="43" l="1"/>
  <c r="P41" i="43"/>
  <c r="P40" i="43" s="1"/>
  <c r="BC7" i="30"/>
  <c r="BH7" i="30" s="1"/>
  <c r="BT6" i="30" s="1"/>
  <c r="BM7" i="30"/>
  <c r="AX6" i="30"/>
  <c r="BC6" i="30" s="1"/>
  <c r="BH6" i="30" s="1"/>
  <c r="S9" i="43"/>
  <c r="AV34" i="30"/>
  <c r="BA38" i="30"/>
  <c r="Q9" i="43"/>
  <c r="AT34" i="30"/>
  <c r="AY38" i="30"/>
  <c r="R9" i="43"/>
  <c r="AU34" i="30"/>
  <c r="AZ38" i="30"/>
  <c r="P9" i="43"/>
  <c r="AS34" i="30"/>
  <c r="AX38" i="30"/>
  <c r="O133" i="30"/>
  <c r="A134" i="33"/>
  <c r="A61" i="33"/>
  <c r="O127" i="30"/>
  <c r="A128" i="33"/>
  <c r="R5" i="43"/>
  <c r="BM6" i="30" l="1"/>
  <c r="Q5" i="43"/>
  <c r="BC38" i="30"/>
  <c r="BH38" i="30" s="1"/>
  <c r="BT34" i="30" s="1"/>
  <c r="BM38" i="30"/>
  <c r="AZ34" i="30"/>
  <c r="BE34" i="30" s="1"/>
  <c r="BJ34" i="30" s="1"/>
  <c r="BE38" i="30"/>
  <c r="BJ38" i="30" s="1"/>
  <c r="BV34" i="30" s="1"/>
  <c r="BO38" i="30"/>
  <c r="AX34" i="30"/>
  <c r="BC34" i="30" s="1"/>
  <c r="BH34" i="30" s="1"/>
  <c r="S5" i="43"/>
  <c r="BF38" i="30"/>
  <c r="BK38" i="30" s="1"/>
  <c r="BW34" i="30" s="1"/>
  <c r="BP38" i="30"/>
  <c r="BD38" i="30"/>
  <c r="BI38" i="30" s="1"/>
  <c r="BU34" i="30" s="1"/>
  <c r="BN38" i="30"/>
  <c r="BA34" i="30"/>
  <c r="BF34" i="30" s="1"/>
  <c r="BK34" i="30" s="1"/>
  <c r="AY34" i="30"/>
  <c r="BD34" i="30" s="1"/>
  <c r="BI34" i="30" s="1"/>
  <c r="A127" i="33"/>
  <c r="A133" i="33"/>
  <c r="BN34" i="30" l="1"/>
  <c r="P5" i="43"/>
  <c r="AG126" i="30"/>
  <c r="AS126" i="30" s="1"/>
  <c r="BO34" i="30"/>
  <c r="R22" i="43"/>
  <c r="AI139" i="30"/>
  <c r="AU139" i="30" s="1"/>
  <c r="BM34" i="30"/>
  <c r="Q22" i="43"/>
  <c r="AH139" i="30"/>
  <c r="AT139" i="30" s="1"/>
  <c r="BP34" i="30"/>
  <c r="A114" i="30"/>
  <c r="AI126" i="30"/>
  <c r="AU126" i="30" s="1"/>
  <c r="AJ126" i="30"/>
  <c r="AV126" i="30" s="1"/>
  <c r="AH126" i="30"/>
  <c r="AT126" i="30" s="1"/>
  <c r="AY126" i="30" s="1"/>
  <c r="BN126" i="30" s="1"/>
  <c r="AG139" i="30" l="1"/>
  <c r="AS139" i="30" s="1"/>
  <c r="P22" i="43"/>
  <c r="AX126" i="30"/>
  <c r="BC126" i="30" s="1"/>
  <c r="BH126" i="30" s="1"/>
  <c r="AZ126" i="30"/>
  <c r="BE126" i="30" s="1"/>
  <c r="BJ126" i="30" s="1"/>
  <c r="BA126" i="30"/>
  <c r="BF126" i="30" s="1"/>
  <c r="BK126" i="30" s="1"/>
  <c r="AY139" i="30"/>
  <c r="BN139" i="30" s="1"/>
  <c r="S22" i="43"/>
  <c r="AJ139" i="30"/>
  <c r="AV139" i="30" s="1"/>
  <c r="AH145" i="30"/>
  <c r="AT145" i="30" s="1"/>
  <c r="Q29" i="43"/>
  <c r="AZ139" i="30"/>
  <c r="BE139" i="30" s="1"/>
  <c r="BJ139" i="30" s="1"/>
  <c r="BD126" i="30"/>
  <c r="BI126" i="30" s="1"/>
  <c r="AI145" i="30"/>
  <c r="AU145" i="30" s="1"/>
  <c r="R29" i="43"/>
  <c r="BT4" i="30"/>
  <c r="BU4" i="30"/>
  <c r="BV4" i="30"/>
  <c r="BW4" i="30"/>
  <c r="BS4" i="30"/>
  <c r="AD4" i="30"/>
  <c r="AX4" i="30"/>
  <c r="AY4" i="30"/>
  <c r="AZ4" i="30"/>
  <c r="BA4" i="30"/>
  <c r="AW4" i="30"/>
  <c r="BM4" i="30"/>
  <c r="BN4" i="30"/>
  <c r="BO4" i="30"/>
  <c r="BP4" i="30"/>
  <c r="BL4" i="30"/>
  <c r="BH4" i="30"/>
  <c r="BI4" i="30"/>
  <c r="BJ4" i="30"/>
  <c r="BK4" i="30"/>
  <c r="BG4" i="30"/>
  <c r="BC4" i="30"/>
  <c r="BD4" i="30"/>
  <c r="BE4" i="30"/>
  <c r="BF4" i="30"/>
  <c r="BB4" i="30"/>
  <c r="AS4" i="30"/>
  <c r="AT4" i="30"/>
  <c r="AU4" i="30"/>
  <c r="AV4" i="30"/>
  <c r="AR4" i="30"/>
  <c r="AG4" i="30"/>
  <c r="AH4" i="30"/>
  <c r="AI4" i="30"/>
  <c r="AJ4" i="30"/>
  <c r="AF4" i="30"/>
  <c r="O4" i="42"/>
  <c r="R4" i="42"/>
  <c r="P4" i="42"/>
  <c r="L4" i="42"/>
  <c r="O60" i="30"/>
  <c r="O101" i="30"/>
  <c r="O98" i="30"/>
  <c r="O95" i="30"/>
  <c r="O52" i="30"/>
  <c r="O21" i="30"/>
  <c r="O87" i="30"/>
  <c r="O25" i="30"/>
  <c r="O83" i="30"/>
  <c r="AW83" i="30" s="1"/>
  <c r="BL83" i="30" s="1"/>
  <c r="AL4" i="38"/>
  <c r="AL5" i="38" s="1"/>
  <c r="AN4" i="38"/>
  <c r="AR4" i="38"/>
  <c r="AO4" i="38"/>
  <c r="AP4" i="38"/>
  <c r="AM4" i="38"/>
  <c r="AT4" i="38"/>
  <c r="AU4" i="38"/>
  <c r="AV4" i="38"/>
  <c r="AW4" i="38"/>
  <c r="AX4" i="38"/>
  <c r="AY4" i="38"/>
  <c r="AK4" i="38"/>
  <c r="W4" i="38"/>
  <c r="Y4" i="38"/>
  <c r="AC4" i="38"/>
  <c r="Z4" i="38"/>
  <c r="AA4" i="38"/>
  <c r="X4" i="38"/>
  <c r="AE4" i="38"/>
  <c r="AF4" i="38"/>
  <c r="AG4" i="38"/>
  <c r="AH4" i="38"/>
  <c r="AB4" i="38"/>
  <c r="AI4" i="38"/>
  <c r="AJ4" i="38"/>
  <c r="V4" i="38"/>
  <c r="AD4" i="42"/>
  <c r="AG4" i="42"/>
  <c r="AG5" i="42" s="1"/>
  <c r="AJ5" i="42" s="1"/>
  <c r="AE4" i="42"/>
  <c r="AA4" i="42"/>
  <c r="V4" i="42"/>
  <c r="Y4" i="42"/>
  <c r="W4" i="42"/>
  <c r="S4" i="42"/>
  <c r="AK4" i="40"/>
  <c r="AH4" i="40"/>
  <c r="AI4" i="40"/>
  <c r="AJ4" i="40"/>
  <c r="AL4" i="40"/>
  <c r="AM4" i="40"/>
  <c r="AN4" i="40"/>
  <c r="AO4" i="40"/>
  <c r="AP4" i="40"/>
  <c r="AE4" i="40"/>
  <c r="S4" i="40"/>
  <c r="Y4" i="40"/>
  <c r="V4" i="40"/>
  <c r="W4" i="40"/>
  <c r="X4" i="40"/>
  <c r="Z4" i="40"/>
  <c r="AA4" i="40"/>
  <c r="AB4" i="40"/>
  <c r="AC4" i="40"/>
  <c r="AD4" i="40"/>
  <c r="N83" i="30" l="1"/>
  <c r="N83" i="33" s="1"/>
  <c r="O82" i="30"/>
  <c r="M83" i="30"/>
  <c r="M83" i="33" s="1"/>
  <c r="AE83" i="33" s="1"/>
  <c r="AF83" i="33" s="1"/>
  <c r="AG83" i="33" s="1"/>
  <c r="A83" i="33" s="1"/>
  <c r="AR82" i="30"/>
  <c r="BB83" i="30"/>
  <c r="O13" i="43"/>
  <c r="N13" i="43" s="1"/>
  <c r="AX139" i="30"/>
  <c r="BM139" i="30" s="1"/>
  <c r="BD139" i="30"/>
  <c r="BI139" i="30" s="1"/>
  <c r="BM126" i="30"/>
  <c r="AG145" i="30"/>
  <c r="AS145" i="30" s="1"/>
  <c r="AX145" i="30" s="1"/>
  <c r="BM145" i="30" s="1"/>
  <c r="P29" i="43"/>
  <c r="BA139" i="30"/>
  <c r="BP139" i="30" s="1"/>
  <c r="BO126" i="30"/>
  <c r="AI148" i="30"/>
  <c r="AU148" i="30" s="1"/>
  <c r="BO139" i="30"/>
  <c r="AY145" i="30"/>
  <c r="BN145" i="30" s="1"/>
  <c r="AH148" i="30"/>
  <c r="AT148" i="30" s="1"/>
  <c r="AJ145" i="30"/>
  <c r="AV145" i="30" s="1"/>
  <c r="S29" i="43"/>
  <c r="BP126" i="30"/>
  <c r="AZ145" i="30"/>
  <c r="BE145" i="30" s="1"/>
  <c r="BJ145" i="30" s="1"/>
  <c r="V5" i="42"/>
  <c r="Z5" i="42" s="1"/>
  <c r="A25" i="33"/>
  <c r="A21" i="33"/>
  <c r="A98" i="33"/>
  <c r="A60" i="33"/>
  <c r="A87" i="33"/>
  <c r="A41" i="33"/>
  <c r="A101" i="33"/>
  <c r="A11" i="33"/>
  <c r="A52" i="33"/>
  <c r="A114" i="33"/>
  <c r="A18" i="33"/>
  <c r="A95" i="33"/>
  <c r="O92" i="30"/>
  <c r="O38" i="30"/>
  <c r="O17" i="30"/>
  <c r="AW17" i="30" s="1"/>
  <c r="BL17" i="30" s="1"/>
  <c r="AE4" i="30"/>
  <c r="B2" i="30"/>
  <c r="N82" i="30" l="1"/>
  <c r="N82" i="33" s="1"/>
  <c r="M82" i="30"/>
  <c r="M82" i="33" s="1"/>
  <c r="AE82" i="33" s="1"/>
  <c r="AF82" i="33" s="1"/>
  <c r="AG82" i="33" s="1"/>
  <c r="AW82" i="30"/>
  <c r="BB82" i="30" s="1"/>
  <c r="BG83" i="30"/>
  <c r="BS82" i="30" s="1"/>
  <c r="BX82" i="30" s="1"/>
  <c r="BR83" i="30"/>
  <c r="N17" i="33"/>
  <c r="M17" i="30"/>
  <c r="M17" i="33" s="1"/>
  <c r="BB17" i="30"/>
  <c r="BC139" i="30"/>
  <c r="BH139" i="30" s="1"/>
  <c r="BA145" i="30"/>
  <c r="BP145" i="30" s="1"/>
  <c r="BD145" i="30"/>
  <c r="BI145" i="30" s="1"/>
  <c r="AR6" i="30"/>
  <c r="AW7" i="30"/>
  <c r="BC145" i="30"/>
  <c r="BH145" i="30" s="1"/>
  <c r="AG148" i="30"/>
  <c r="AS148" i="30" s="1"/>
  <c r="BF139" i="30"/>
  <c r="BK139" i="30" s="1"/>
  <c r="AJ148" i="30"/>
  <c r="AV148" i="30" s="1"/>
  <c r="AZ148" i="30"/>
  <c r="BE148" i="30" s="1"/>
  <c r="BJ148" i="30" s="1"/>
  <c r="BO145" i="30"/>
  <c r="AY148" i="30"/>
  <c r="BN148" i="30" s="1"/>
  <c r="M38" i="30"/>
  <c r="M38" i="33" s="1"/>
  <c r="AE38" i="33" s="1"/>
  <c r="AF38" i="33" s="1"/>
  <c r="N38" i="33"/>
  <c r="AR34" i="30"/>
  <c r="AW38" i="30"/>
  <c r="S5" i="42"/>
  <c r="N7" i="33"/>
  <c r="M7" i="30"/>
  <c r="M7" i="33" s="1"/>
  <c r="AE7" i="33" s="1"/>
  <c r="AF7" i="33" s="1"/>
  <c r="O6" i="30"/>
  <c r="N6" i="30" s="1"/>
  <c r="A111" i="33"/>
  <c r="A92" i="33"/>
  <c r="O86" i="30"/>
  <c r="O34" i="30"/>
  <c r="J4" i="42"/>
  <c r="BL82" i="30" l="1"/>
  <c r="BR82" i="30" s="1"/>
  <c r="BG82" i="30"/>
  <c r="A83" i="30"/>
  <c r="BZ83" i="30"/>
  <c r="BF145" i="30"/>
  <c r="BK145" i="30" s="1"/>
  <c r="BG17" i="30"/>
  <c r="BR17" i="30"/>
  <c r="AE17" i="33"/>
  <c r="AF17" i="33" s="1"/>
  <c r="AG17" i="33" s="1"/>
  <c r="A17" i="33" s="1"/>
  <c r="AX148" i="30"/>
  <c r="BM148" i="30" s="1"/>
  <c r="AG38" i="33"/>
  <c r="A38" i="33" s="1"/>
  <c r="AG7" i="33"/>
  <c r="A7" i="33" s="1"/>
  <c r="BB7" i="30"/>
  <c r="BL7" i="30"/>
  <c r="AW6" i="30"/>
  <c r="BB6" i="30" s="1"/>
  <c r="BD148" i="30"/>
  <c r="BI148" i="30" s="1"/>
  <c r="BO148" i="30"/>
  <c r="BA148" i="30"/>
  <c r="BP148" i="30" s="1"/>
  <c r="AW34" i="30"/>
  <c r="BB34" i="30" s="1"/>
  <c r="M34" i="30"/>
  <c r="M34" i="33" s="1"/>
  <c r="AE34" i="33" s="1"/>
  <c r="AF34" i="33" s="1"/>
  <c r="N34" i="33"/>
  <c r="O9" i="43"/>
  <c r="N9" i="43" s="1"/>
  <c r="BB38" i="30"/>
  <c r="BG38" i="30" s="1"/>
  <c r="BS34" i="30" s="1"/>
  <c r="BX34" i="30" s="1"/>
  <c r="BL38" i="30"/>
  <c r="M6" i="30"/>
  <c r="M6" i="33" s="1"/>
  <c r="N6" i="33"/>
  <c r="O6" i="43"/>
  <c r="N6" i="43" s="1"/>
  <c r="O14" i="43"/>
  <c r="N14" i="43" s="1"/>
  <c r="AL5" i="42"/>
  <c r="B5" i="42"/>
  <c r="O5" i="30"/>
  <c r="A86" i="33"/>
  <c r="O12" i="43"/>
  <c r="N12" i="43" s="1"/>
  <c r="N5" i="30" l="1"/>
  <c r="BZ82" i="30"/>
  <c r="A82" i="30"/>
  <c r="BC148" i="30"/>
  <c r="BH148" i="30" s="1"/>
  <c r="A17" i="30"/>
  <c r="BZ17" i="30"/>
  <c r="AE6" i="33"/>
  <c r="AF6" i="33" s="1"/>
  <c r="AG6" i="33" s="1"/>
  <c r="A6" i="33" s="1"/>
  <c r="AG34" i="33"/>
  <c r="A34" i="33" s="1"/>
  <c r="BL6" i="30"/>
  <c r="BR6" i="30" s="1"/>
  <c r="BG6" i="30"/>
  <c r="BG7" i="30"/>
  <c r="BS6" i="30" s="1"/>
  <c r="BX6" i="30" s="1"/>
  <c r="BR7" i="30"/>
  <c r="BZ7" i="30" s="1"/>
  <c r="BL34" i="30"/>
  <c r="BR34" i="30" s="1"/>
  <c r="BF148" i="30"/>
  <c r="BK148" i="30" s="1"/>
  <c r="BR38" i="30"/>
  <c r="BG34" i="30"/>
  <c r="N5" i="33"/>
  <c r="O5" i="43"/>
  <c r="AJ506" i="42"/>
  <c r="M5" i="30"/>
  <c r="M5" i="33" s="1"/>
  <c r="AE5" i="33" s="1"/>
  <c r="AF5" i="33" s="1"/>
  <c r="A82" i="33"/>
  <c r="A5" i="42"/>
  <c r="N5" i="43" l="1"/>
  <c r="I7" i="11"/>
  <c r="M9" i="36"/>
  <c r="AG5" i="33"/>
  <c r="A5" i="33" s="1"/>
  <c r="BZ6" i="30"/>
  <c r="A7" i="30"/>
  <c r="A34" i="30"/>
  <c r="BZ34" i="30"/>
  <c r="A38" i="30"/>
  <c r="BZ38" i="30"/>
  <c r="A6" i="30"/>
  <c r="I1" i="42" l="1"/>
  <c r="BA5" i="38"/>
  <c r="BC5" i="38" l="1"/>
  <c r="R4" i="38"/>
  <c r="B5" i="38"/>
  <c r="BB1006" i="38" l="1"/>
  <c r="I5" i="11" l="1"/>
  <c r="M7" i="36"/>
  <c r="A5" i="38"/>
  <c r="H1" i="38"/>
  <c r="D1" i="36" l="1" a="1"/>
  <c r="D1" i="36" s="1"/>
  <c r="C6" i="28" a="1"/>
  <c r="C6" i="28" s="1"/>
  <c r="G4" i="11"/>
  <c r="BQ5" i="30" l="1"/>
  <c r="AP5" i="30"/>
  <c r="AQ5" i="30" s="1"/>
  <c r="BT5" i="30" l="1"/>
  <c r="BV5" i="30"/>
  <c r="BW5" i="30"/>
  <c r="BU5" i="30"/>
  <c r="BS5" i="30"/>
  <c r="AS5" i="30"/>
  <c r="AT5" i="30"/>
  <c r="AR5" i="30"/>
  <c r="AV5" i="30"/>
  <c r="AU5" i="30"/>
  <c r="BA5" i="30" l="1"/>
  <c r="BF5" i="30" s="1"/>
  <c r="BK5" i="30" s="1"/>
  <c r="AY5" i="30"/>
  <c r="BD5" i="30" s="1"/>
  <c r="BI5" i="30" s="1"/>
  <c r="AZ5" i="30"/>
  <c r="BE5" i="30" s="1"/>
  <c r="BJ5" i="30" s="1"/>
  <c r="AX5" i="30"/>
  <c r="BC5" i="30" s="1"/>
  <c r="BH5" i="30" s="1"/>
  <c r="BM5" i="30" l="1"/>
  <c r="BM150" i="30" s="1"/>
  <c r="BO5" i="30"/>
  <c r="BO150" i="30" s="1"/>
  <c r="BN5" i="30"/>
  <c r="BN150" i="30" s="1"/>
  <c r="BP5" i="30"/>
  <c r="BP150" i="30" s="1"/>
  <c r="BC150" i="30"/>
  <c r="BE150" i="30"/>
  <c r="BD150" i="30"/>
  <c r="BF150" i="30"/>
  <c r="BX5" i="30" l="1"/>
  <c r="K2" i="11" l="1"/>
  <c r="J2" i="11"/>
  <c r="F4" i="11"/>
  <c r="H4" i="11"/>
  <c r="F2" i="11" l="1"/>
  <c r="H2" i="11"/>
  <c r="D7" i="36" l="1"/>
  <c r="E7" i="36"/>
  <c r="D9" i="36" l="1"/>
  <c r="E9" i="36" l="1"/>
  <c r="O4" i="40" l="1"/>
  <c r="B5" i="40" l="1"/>
  <c r="C5" i="40"/>
  <c r="S5" i="40" s="1"/>
  <c r="AQ5" i="40" s="1"/>
  <c r="AT5" i="40" l="1"/>
  <c r="A5" i="40" s="1"/>
  <c r="AS506" i="40" l="1"/>
  <c r="I6" i="11" l="1"/>
  <c r="M8" i="36"/>
  <c r="N1" i="40"/>
  <c r="AW5" i="30"/>
  <c r="BB5" i="30" l="1"/>
  <c r="BG5" i="30" s="1"/>
  <c r="BL5" i="30"/>
  <c r="AK5" i="30"/>
  <c r="BR5" i="30" l="1"/>
  <c r="A5" i="30" s="1"/>
  <c r="BZ5" i="30" l="1"/>
  <c r="AF126" i="30"/>
  <c r="AR126" i="30" s="1"/>
  <c r="O126" i="30"/>
  <c r="N126" i="30" s="1"/>
  <c r="AW126" i="30" l="1"/>
  <c r="BB126" i="30" s="1"/>
  <c r="BG126" i="30" s="1"/>
  <c r="M126" i="30"/>
  <c r="M126" i="33" s="1"/>
  <c r="AE126" i="33" s="1"/>
  <c r="AF126" i="33" s="1"/>
  <c r="AF139" i="30"/>
  <c r="AR139" i="30" s="1"/>
  <c r="N126" i="33"/>
  <c r="O139" i="30"/>
  <c r="O22" i="43"/>
  <c r="N22" i="43" s="1"/>
  <c r="O29" i="43" l="1"/>
  <c r="N29" i="43" s="1"/>
  <c r="N139" i="30"/>
  <c r="N139" i="33" s="1"/>
  <c r="AG126" i="33"/>
  <c r="A126" i="33" s="1"/>
  <c r="AW139" i="30"/>
  <c r="BL139" i="30" s="1"/>
  <c r="BL126" i="30"/>
  <c r="BR126" i="30" s="1"/>
  <c r="BZ126" i="30" s="1"/>
  <c r="O145" i="30"/>
  <c r="N145" i="30" s="1"/>
  <c r="AF145" i="30"/>
  <c r="AR145" i="30" s="1"/>
  <c r="M139" i="30"/>
  <c r="M139" i="33" s="1"/>
  <c r="AE139" i="33" s="1"/>
  <c r="AF139" i="33" s="1"/>
  <c r="AW145" i="30" l="1"/>
  <c r="BL145" i="30" s="1"/>
  <c r="BB139" i="30"/>
  <c r="BR139" i="30" s="1"/>
  <c r="BZ139" i="30" s="1"/>
  <c r="AG139" i="33"/>
  <c r="A139" i="33" s="1"/>
  <c r="O35" i="43"/>
  <c r="N35" i="43" s="1"/>
  <c r="O148" i="30"/>
  <c r="N148" i="30" s="1"/>
  <c r="A126" i="30"/>
  <c r="N145" i="33"/>
  <c r="M145" i="30"/>
  <c r="M145" i="33" s="1"/>
  <c r="AE145" i="33" s="1"/>
  <c r="AF145" i="33" s="1"/>
  <c r="AF148" i="30"/>
  <c r="AR148" i="30" s="1"/>
  <c r="BB145" i="30" l="1"/>
  <c r="BG145" i="30" s="1"/>
  <c r="BG139" i="30"/>
  <c r="AG145" i="33"/>
  <c r="A145" i="33" s="1"/>
  <c r="AW148" i="30"/>
  <c r="BL148" i="30" s="1"/>
  <c r="M35" i="43"/>
  <c r="O38" i="43"/>
  <c r="N38" i="43" s="1"/>
  <c r="M148" i="30"/>
  <c r="M148" i="33" s="1"/>
  <c r="N148" i="33"/>
  <c r="A139" i="30"/>
  <c r="BR145" i="30" l="1"/>
  <c r="BZ145" i="30" s="1"/>
  <c r="AE148" i="33"/>
  <c r="AF148" i="33" s="1"/>
  <c r="AG148" i="33" s="1"/>
  <c r="BB148" i="30"/>
  <c r="BB150" i="30" s="1"/>
  <c r="M10" i="36" s="1"/>
  <c r="M38" i="43"/>
  <c r="O41" i="43"/>
  <c r="N41" i="43" s="1"/>
  <c r="BL150" i="30"/>
  <c r="D8" i="36"/>
  <c r="A145" i="30" l="1"/>
  <c r="O40" i="43"/>
  <c r="N40" i="43" s="1"/>
  <c r="AF150" i="33"/>
  <c r="W1" i="33" s="1"/>
  <c r="A148" i="33"/>
  <c r="AA1" i="30"/>
  <c r="BR148" i="30"/>
  <c r="BZ148" i="30" s="1"/>
  <c r="BG148" i="30"/>
  <c r="I8" i="11"/>
  <c r="E8" i="36"/>
  <c r="I10" i="11"/>
  <c r="G11" i="11"/>
  <c r="M11" i="36" l="1"/>
  <c r="E11" i="36" s="1"/>
  <c r="I9" i="11"/>
  <c r="I2" i="11" s="1"/>
  <c r="D10" i="36"/>
  <c r="E10" i="36"/>
  <c r="A148" i="30"/>
  <c r="G2" i="11"/>
  <c r="D11" i="36" l="1"/>
  <c r="M14" i="36"/>
  <c r="H9" i="36" s="1"/>
  <c r="G9" i="36" l="1"/>
  <c r="M29" i="43"/>
  <c r="M22" i="43"/>
  <c r="M5" i="43"/>
  <c r="S4" i="43"/>
  <c r="R4" i="43"/>
  <c r="P4" i="43"/>
  <c r="Q4" i="43"/>
  <c r="M27" i="43"/>
  <c r="M25" i="43"/>
  <c r="M23" i="43"/>
  <c r="M20" i="43"/>
  <c r="M18" i="43"/>
  <c r="M16" i="43"/>
  <c r="M14" i="43"/>
  <c r="M12" i="43"/>
  <c r="M10" i="43"/>
  <c r="M8" i="43"/>
  <c r="M6" i="43"/>
  <c r="M41" i="43"/>
  <c r="M40" i="43"/>
  <c r="M28" i="43"/>
  <c r="M26" i="43"/>
  <c r="M24" i="43"/>
  <c r="M21" i="43"/>
  <c r="M19" i="43"/>
  <c r="M17" i="43"/>
  <c r="M15" i="43"/>
  <c r="M13" i="43"/>
  <c r="M11" i="43"/>
  <c r="M9" i="43"/>
  <c r="M7" i="4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<sst xmlns="http://schemas.openxmlformats.org/spreadsheetml/2006/main" count="98871" uniqueCount="95001">
  <si>
    <t>Code</t>
  </si>
  <si>
    <t>Niveau</t>
  </si>
  <si>
    <t>Bereik optelsom</t>
  </si>
  <si>
    <t>Diensten en diverse goederen</t>
  </si>
  <si>
    <t>Andere bedrijfskosten</t>
  </si>
  <si>
    <t>Omzet</t>
  </si>
  <si>
    <t>Geproduceerde vaste activa</t>
  </si>
  <si>
    <t>Sjabloonoverzicht</t>
  </si>
  <si>
    <t>Veld automatisch ingevuld</t>
  </si>
  <si>
    <t>Fout in de cel (zie telkens een uitleg ernaast)</t>
  </si>
  <si>
    <t>[diverse kleurvarianten]</t>
  </si>
  <si>
    <t>Waarschuwing (zie telkens een uitleg ernaast)</t>
  </si>
  <si>
    <t>nvt</t>
  </si>
  <si>
    <t>Controleveld</t>
  </si>
  <si>
    <t>Waarschuwingen</t>
  </si>
  <si>
    <t>Naam</t>
  </si>
  <si>
    <t>Infomeldingen</t>
  </si>
  <si>
    <t>Sjabloon</t>
  </si>
  <si>
    <t>Werkbladen</t>
  </si>
  <si>
    <t>Bladnr.</t>
  </si>
  <si>
    <t>Fouten</t>
  </si>
  <si>
    <t>Rijnr</t>
  </si>
  <si>
    <t>Vervaldatum</t>
  </si>
  <si>
    <t>631/4</t>
  </si>
  <si>
    <t>635/8</t>
  </si>
  <si>
    <t>640/8</t>
  </si>
  <si>
    <t>66A</t>
  </si>
  <si>
    <t>Niet-recurrente bedrijfskosten</t>
  </si>
  <si>
    <t>76A</t>
  </si>
  <si>
    <t>Voorraad goederen in bewerking en gereed product en bestellingen in uitvoering: toename (afname) (+)/(-)</t>
  </si>
  <si>
    <t>Lidgeld, schenkingen, legaten en subsidies</t>
  </si>
  <si>
    <t>Andere bedrijfsopbrengsten</t>
  </si>
  <si>
    <t>Niet-recurrente bedrijfsopbrengsten</t>
  </si>
  <si>
    <t>Fouten samenvatting</t>
  </si>
  <si>
    <t>Waarschuwingen samenvatting</t>
  </si>
  <si>
    <t>Foutenrapport</t>
  </si>
  <si>
    <t>• Instructies</t>
  </si>
  <si>
    <t>• Gebruikte kleurcodes</t>
  </si>
  <si>
    <t>• Sjabloonoverzicht</t>
  </si>
  <si>
    <t/>
  </si>
  <si>
    <t>moet rechtgezet worden voor de indiening</t>
  </si>
  <si>
    <t>verwijst naar een fout in een andere cel</t>
  </si>
  <si>
    <t>• Algemeen</t>
  </si>
  <si>
    <t>Fout structuur verticaal</t>
  </si>
  <si>
    <t>Veld dat niet ingevuld kan worden door de gebruiker</t>
  </si>
  <si>
    <t>Naam boekhoudkundige rekening</t>
  </si>
  <si>
    <t>Vooraf</t>
  </si>
  <si>
    <t>Samenvatting</t>
  </si>
  <si>
    <t>Afwijkend aantal bladen</t>
  </si>
  <si>
    <t>Niet gevonden werkbladen</t>
  </si>
  <si>
    <t>Werkbladstructuur gewijzigd</t>
  </si>
  <si>
    <t>Verplaatste werkbladen</t>
  </si>
  <si>
    <t>| Tekst van een foutmelding</t>
  </si>
  <si>
    <t>| Tekst van een waarschuwing / info</t>
  </si>
  <si>
    <t>Toelichting</t>
  </si>
  <si>
    <t>Bedrijfsopbrengsten</t>
  </si>
  <si>
    <t>Bedrijfskosten</t>
  </si>
  <si>
    <t>Handelsgoederen, grond- en hulpstoffen</t>
  </si>
  <si>
    <t>Aankopen</t>
  </si>
  <si>
    <t>Voorraad: afname (toename) (+)/(-)</t>
  </si>
  <si>
    <t>Bezoldigingen, sociale lasten en pensioenen (+)/(-)</t>
  </si>
  <si>
    <t>Bezoldigingen en rechtstreekse sociale voordelen</t>
  </si>
  <si>
    <t>Werkgeversbijdragen voor sociale verzekeringen</t>
  </si>
  <si>
    <t>Werkgeverspremies voor buitenwettelijke verzekeringen</t>
  </si>
  <si>
    <t>Andere personeelskosten</t>
  </si>
  <si>
    <t>Ouderdoms- en overlevingspensioenen</t>
  </si>
  <si>
    <t>Afschrijvingen en waardeverminderingen op oprichtingskosten, op immateriële en materiële vaste activa (+)/(-)</t>
  </si>
  <si>
    <t>Waardeverminderingen op voorraden, op bestellingen in uitvoering en op handelsvorderingen: toevoegingen (terugnemingen) (+)/(-)</t>
  </si>
  <si>
    <t>Voorzieningen voor risico's en kosten: toevoegingen (bestedingen en terugnemingen) (+)/(-)</t>
  </si>
  <si>
    <t>Bedrijfswinst (Bedrijfsverlies) (+)/(-)</t>
  </si>
  <si>
    <t>Financiële opbrengsten</t>
  </si>
  <si>
    <t>Recurrente financiële opbrengsten</t>
  </si>
  <si>
    <t>Opbrengsten uit financiële vaste activa</t>
  </si>
  <si>
    <t>Opbrengsten uit vlottende activa</t>
  </si>
  <si>
    <t>Andere financiële opbrengsten</t>
  </si>
  <si>
    <t>Niet-recurrente financiële opbrengsten</t>
  </si>
  <si>
    <t>Financiële kosten</t>
  </si>
  <si>
    <t>Recurrente financiële kosten</t>
  </si>
  <si>
    <t>Kosten van schulden</t>
  </si>
  <si>
    <t>Waardeverminderingen op vlottende activa andere dan voorraden, bestellingen in uitvoering en handelsvorderingen: toevoegingen (terugnemingen) (+)/(-)</t>
  </si>
  <si>
    <t>Andere financiële kosten</t>
  </si>
  <si>
    <t>Niet-recurrente financiële kosten</t>
  </si>
  <si>
    <t>70/76A</t>
  </si>
  <si>
    <t>60/66A</t>
  </si>
  <si>
    <t>600/8</t>
  </si>
  <si>
    <t>75/76B</t>
  </si>
  <si>
    <t>752/9</t>
  </si>
  <si>
    <t>76B</t>
  </si>
  <si>
    <t>65/66B</t>
  </si>
  <si>
    <t>652/9</t>
  </si>
  <si>
    <t>66B</t>
  </si>
  <si>
    <t>Als herstructureringskosten geactiveerde bedrijfskosten (-)</t>
  </si>
  <si>
    <t>Fouten / onvolledig</t>
  </si>
  <si>
    <t>Toelichting:</t>
  </si>
  <si>
    <t>SAMENVATTING</t>
  </si>
  <si>
    <t>AP11</t>
  </si>
  <si>
    <t>Compatibiliteit</t>
  </si>
  <si>
    <t>• Compatibiliteit</t>
  </si>
  <si>
    <t>n.v.t.</t>
  </si>
  <si>
    <t>[inactief]</t>
  </si>
  <si>
    <t>Werkingsjaar</t>
  </si>
  <si>
    <t>Deadline</t>
  </si>
  <si>
    <t>Fase</t>
  </si>
  <si>
    <t>Status</t>
  </si>
  <si>
    <t>Leeg sjabloon</t>
  </si>
  <si>
    <t>Rij actief</t>
  </si>
  <si>
    <t>Fout verplichte velden</t>
  </si>
  <si>
    <t>Fout lege rij</t>
  </si>
  <si>
    <t>ID</t>
  </si>
  <si>
    <t>Functie</t>
  </si>
  <si>
    <t>Naam activiteit(en)(reeks)</t>
  </si>
  <si>
    <t>Startdatum</t>
  </si>
  <si>
    <t>Type activiteit</t>
  </si>
  <si>
    <t>Aantal activiteiten</t>
  </si>
  <si>
    <t>Postcode</t>
  </si>
  <si>
    <t>Geschat bereik</t>
  </si>
  <si>
    <t>lstActiviteitType</t>
  </si>
  <si>
    <t>lstActiviteitDiscipline</t>
  </si>
  <si>
    <t>lstActiviteitFunctie</t>
  </si>
  <si>
    <t>Architectuur</t>
  </si>
  <si>
    <t>Vormgeving </t>
  </si>
  <si>
    <t>Beeldende kunsten</t>
  </si>
  <si>
    <t>Audiovisuele kunsten </t>
  </si>
  <si>
    <t>Experimentele Mediakunst</t>
  </si>
  <si>
    <t>Geluidskunst </t>
  </si>
  <si>
    <t>Fotografie</t>
  </si>
  <si>
    <t>Dans</t>
  </si>
  <si>
    <t>Theater </t>
  </si>
  <si>
    <t>Muziektheater</t>
  </si>
  <si>
    <t>Performance</t>
  </si>
  <si>
    <t>Klassieke muziek </t>
  </si>
  <si>
    <t>Pop</t>
  </si>
  <si>
    <t>Rock/Alternative</t>
  </si>
  <si>
    <t>Hiphop/R&amp;b</t>
  </si>
  <si>
    <t>Dance</t>
  </si>
  <si>
    <t>Jazz</t>
  </si>
  <si>
    <t>Traditionele muziek</t>
  </si>
  <si>
    <t>Coaching deelnemer(s)</t>
  </si>
  <si>
    <t>Creatieopdracht</t>
  </si>
  <si>
    <t>Deelname aan een gegroepeerde activiteit van een andere organisatie</t>
  </si>
  <si>
    <t>Educatieve activiteit met actieve betrokkenheid</t>
  </si>
  <si>
    <t>Educatieve activiteit met passieve betrokkenheid</t>
  </si>
  <si>
    <t>Publieksvoorstelling</t>
  </si>
  <si>
    <t>Residentie kunstenaar(s)</t>
  </si>
  <si>
    <t>Tentoonstelling</t>
  </si>
  <si>
    <t>Ontwikkeling</t>
  </si>
  <si>
    <t>Productie</t>
  </si>
  <si>
    <t>Presentatie</t>
  </si>
  <si>
    <t>Participatie</t>
  </si>
  <si>
    <t>Reflectie</t>
  </si>
  <si>
    <t>lstActiviteitStatus</t>
  </si>
  <si>
    <t>Nieuw</t>
  </si>
  <si>
    <t>Herneming</t>
  </si>
  <si>
    <t>Adaptatie</t>
  </si>
  <si>
    <t>lstJaNee</t>
  </si>
  <si>
    <t>Ja</t>
  </si>
  <si>
    <t>Nee</t>
  </si>
  <si>
    <t>Typering activiteit</t>
  </si>
  <si>
    <t>Samenwerking</t>
  </si>
  <si>
    <t>Verplicht</t>
  </si>
  <si>
    <t>Fout</t>
  </si>
  <si>
    <t>Relatietype</t>
  </si>
  <si>
    <t>Paritair comité</t>
  </si>
  <si>
    <t>Type arbeidsovereenkomst</t>
  </si>
  <si>
    <t>Aard van de arbeidsovereenkomst</t>
  </si>
  <si>
    <t>Functiegroep volgens paritair comité</t>
  </si>
  <si>
    <t>VTE</t>
  </si>
  <si>
    <t>Brutoloon</t>
  </si>
  <si>
    <t>Werkgeversbijdrage RSZ</t>
  </si>
  <si>
    <t>lstGeslacht</t>
  </si>
  <si>
    <t>Man</t>
  </si>
  <si>
    <t>Vrouw</t>
  </si>
  <si>
    <t>lstParitairComite</t>
  </si>
  <si>
    <t>PC121</t>
  </si>
  <si>
    <t>PC200</t>
  </si>
  <si>
    <t>PC218</t>
  </si>
  <si>
    <t>PC227</t>
  </si>
  <si>
    <t>PC302</t>
  </si>
  <si>
    <t>PC303</t>
  </si>
  <si>
    <t>PC304 - muziek</t>
  </si>
  <si>
    <t>PC304 - podiumkunsten</t>
  </si>
  <si>
    <t>PC329.01</t>
  </si>
  <si>
    <t>lstOpleidingsniveau</t>
  </si>
  <si>
    <t>Lager onderwijs</t>
  </si>
  <si>
    <t>Universitair onderwijs</t>
  </si>
  <si>
    <t>Hoger niet universitair onderwijs</t>
  </si>
  <si>
    <t>Secundair onderwijs</t>
  </si>
  <si>
    <t>lstArbeidsovereenkostType</t>
  </si>
  <si>
    <t>Voltijds</t>
  </si>
  <si>
    <t>Deeltijds</t>
  </si>
  <si>
    <t>lstArbeidsovereenkomstAard</t>
  </si>
  <si>
    <t>Onbepaalde tijd</t>
  </si>
  <si>
    <t>Bepaalde tijd</t>
  </si>
  <si>
    <t>Duidelijk omschreven werk</t>
  </si>
  <si>
    <t>Vervangingsovereenkomst</t>
  </si>
  <si>
    <t>lstArbeidsovereenkomstJuridischeAard</t>
  </si>
  <si>
    <t>Bediende</t>
  </si>
  <si>
    <t>Arbeider</t>
  </si>
  <si>
    <t>Kunstenaar</t>
  </si>
  <si>
    <t>Student</t>
  </si>
  <si>
    <t>Stagiair</t>
  </si>
  <si>
    <t>Andere</t>
  </si>
  <si>
    <t>1.A.</t>
  </si>
  <si>
    <t>A</t>
  </si>
  <si>
    <t>Klasse 1</t>
  </si>
  <si>
    <t>I</t>
  </si>
  <si>
    <t>Categorie 1</t>
  </si>
  <si>
    <t>B1a</t>
  </si>
  <si>
    <t>1.B.</t>
  </si>
  <si>
    <t>B</t>
  </si>
  <si>
    <t>Klasse 2</t>
  </si>
  <si>
    <t>II</t>
  </si>
  <si>
    <t>Categorie 2</t>
  </si>
  <si>
    <t>L1</t>
  </si>
  <si>
    <t>1.C.</t>
  </si>
  <si>
    <t>C</t>
  </si>
  <si>
    <t>Klasse 3</t>
  </si>
  <si>
    <t>Categorie 3</t>
  </si>
  <si>
    <t>B1c</t>
  </si>
  <si>
    <t>1.D.</t>
  </si>
  <si>
    <t>D</t>
  </si>
  <si>
    <t>Klasse 4</t>
  </si>
  <si>
    <t>IV</t>
  </si>
  <si>
    <t>Categorie 4</t>
  </si>
  <si>
    <t>C+</t>
  </si>
  <si>
    <t>A3</t>
  </si>
  <si>
    <t>2.A.</t>
  </si>
  <si>
    <t>Klasse 5</t>
  </si>
  <si>
    <t>V</t>
  </si>
  <si>
    <t>Categorie 5</t>
  </si>
  <si>
    <t>L4</t>
  </si>
  <si>
    <t>2.B.</t>
  </si>
  <si>
    <t>Klasse 6</t>
  </si>
  <si>
    <t>VI</t>
  </si>
  <si>
    <t>Categorie 6</t>
  </si>
  <si>
    <t>B1b</t>
  </si>
  <si>
    <t>2.C.</t>
  </si>
  <si>
    <t>VII</t>
  </si>
  <si>
    <t>Categorie 7</t>
  </si>
  <si>
    <t xml:space="preserve">B1c </t>
  </si>
  <si>
    <t>2.D.</t>
  </si>
  <si>
    <t>VIII</t>
  </si>
  <si>
    <t>Categorie 8</t>
  </si>
  <si>
    <t>B2a</t>
  </si>
  <si>
    <t>2.E.</t>
  </si>
  <si>
    <t>Categorie 9</t>
  </si>
  <si>
    <t>A1</t>
  </si>
  <si>
    <t>2.F.</t>
  </si>
  <si>
    <t>Categorie 10</t>
  </si>
  <si>
    <t>A2</t>
  </si>
  <si>
    <t>3.A.</t>
  </si>
  <si>
    <t xml:space="preserve">g.g.m.m.i. </t>
  </si>
  <si>
    <t>3.B.</t>
  </si>
  <si>
    <t>L3</t>
  </si>
  <si>
    <t>3.C.</t>
  </si>
  <si>
    <t>B2b</t>
  </si>
  <si>
    <t>3.D.</t>
  </si>
  <si>
    <t>MV2</t>
  </si>
  <si>
    <t>3.E.</t>
  </si>
  <si>
    <t>B3</t>
  </si>
  <si>
    <t>4.A.</t>
  </si>
  <si>
    <t>4.B.</t>
  </si>
  <si>
    <t>4.C.</t>
  </si>
  <si>
    <t>4.D.</t>
  </si>
  <si>
    <t>7.A.</t>
  </si>
  <si>
    <t>7.B.</t>
  </si>
  <si>
    <t>7.C.</t>
  </si>
  <si>
    <t>7.D.</t>
  </si>
  <si>
    <t>8.A.</t>
  </si>
  <si>
    <t>8.B.</t>
  </si>
  <si>
    <t>8.B1.</t>
  </si>
  <si>
    <t>8.B2.</t>
  </si>
  <si>
    <t>8.B3.</t>
  </si>
  <si>
    <t>8.B4.</t>
  </si>
  <si>
    <t>8.C.</t>
  </si>
  <si>
    <t>8.D.</t>
  </si>
  <si>
    <t>8.E.</t>
  </si>
  <si>
    <t>10.A</t>
  </si>
  <si>
    <t>10.B</t>
  </si>
  <si>
    <t>10.C</t>
  </si>
  <si>
    <t>10.D</t>
  </si>
  <si>
    <t>10.E</t>
  </si>
  <si>
    <t>10.F</t>
  </si>
  <si>
    <t>IX</t>
  </si>
  <si>
    <t>Hulpkolommen</t>
  </si>
  <si>
    <t>PC beroepskwalificatie</t>
  </si>
  <si>
    <t>PC functiegroep</t>
  </si>
  <si>
    <t>Vergoedingswijze</t>
  </si>
  <si>
    <t>Kost</t>
  </si>
  <si>
    <t>Ter beschikking gesteld personeel</t>
  </si>
  <si>
    <t>Uitzendpersoneel</t>
  </si>
  <si>
    <t>Vrijwilliger</t>
  </si>
  <si>
    <t>Zelfstandige (zonder kunstenaarskaart)</t>
  </si>
  <si>
    <t>Factuur</t>
  </si>
  <si>
    <t>Kleine vergoeding voor artistiek werk in opdracht (KVR)</t>
  </si>
  <si>
    <t>Onkostenvergoeding</t>
  </si>
  <si>
    <t>Onbetaald</t>
  </si>
  <si>
    <t>Vrijwilligersvergoeding</t>
  </si>
  <si>
    <t>lstNietWerknemerFunctie</t>
  </si>
  <si>
    <t>Artistiek</t>
  </si>
  <si>
    <t>Artistiek leider</t>
  </si>
  <si>
    <t>Onderhoud - Logistiek</t>
  </si>
  <si>
    <t>Publiekswerking</t>
  </si>
  <si>
    <t>Technisch - artistiek</t>
  </si>
  <si>
    <t>Administratief - ondersteunend</t>
  </si>
  <si>
    <t>Zakelijk leider</t>
  </si>
  <si>
    <t>lstNietWerknemerVergoedingswijze</t>
  </si>
  <si>
    <t>lstNietWerknemerRelatietype</t>
  </si>
  <si>
    <t>Uitzendpersoneel - Factuur</t>
  </si>
  <si>
    <t>Vrijwilliger - Onkostenvergoeding</t>
  </si>
  <si>
    <t>Vrijwilliger - Onbetaald</t>
  </si>
  <si>
    <t>Vrijwilliger - Vrijwilligersvergoeding</t>
  </si>
  <si>
    <t>Zelfstandige (zonder kunstenaarskaart) - Factuur</t>
  </si>
  <si>
    <t>Relatietype en vergoedingswijze</t>
  </si>
  <si>
    <t>Begin beleidsperiode</t>
  </si>
  <si>
    <t>Einde beleidsperiode</t>
  </si>
  <si>
    <t>Stabiel</t>
  </si>
  <si>
    <t>Utizonderingen</t>
  </si>
  <si>
    <t>Toegelaten waarden</t>
  </si>
  <si>
    <t>Foutmeldingen</t>
  </si>
  <si>
    <t>Verplicht / niet actief</t>
  </si>
  <si>
    <t>Inkomgelden en vergoedingen uit eigen activiteiten²</t>
  </si>
  <si>
    <t>Abonnementen²</t>
  </si>
  <si>
    <t>Ticketverkoop²</t>
  </si>
  <si>
    <t>Uitkoopsommen²</t>
  </si>
  <si>
    <t>Binnenland²</t>
  </si>
  <si>
    <t>Buitenland²</t>
  </si>
  <si>
    <t>Distributeursvergoeding²</t>
  </si>
  <si>
    <t>Overige vergoedingen²</t>
  </si>
  <si>
    <t>Opbrengsten via partnerorganisaties²</t>
  </si>
  <si>
    <t>Sponsoring²</t>
  </si>
  <si>
    <t>Opbrengsten uit verkoop van producten²</t>
  </si>
  <si>
    <t>Opbrengsten uit dienstprestaties²</t>
  </si>
  <si>
    <t>Gebouw- en zalenverhuur en verhuur technisch materiaal²</t>
  </si>
  <si>
    <t xml:space="preserve">Reclame-inkomsten² </t>
  </si>
  <si>
    <t>Betaalde dienstverlening aan derden²</t>
  </si>
  <si>
    <t>Overige opbrengsten uit dienstprestaties²</t>
  </si>
  <si>
    <t>Recuperatie van kosten²</t>
  </si>
  <si>
    <t>Toegekende kortingen, ristorno's en rabatten (-)¹</t>
  </si>
  <si>
    <t>Lidgelden¹</t>
  </si>
  <si>
    <t>Schenkingen¹</t>
  </si>
  <si>
    <t>Legaten¹</t>
  </si>
  <si>
    <t>Subsidies¹</t>
  </si>
  <si>
    <t>Gemeenten of andere lokale besturen²</t>
  </si>
  <si>
    <t>Provincies²</t>
  </si>
  <si>
    <t>Vlaamse entiteiten²</t>
  </si>
  <si>
    <t>Andere federale entiteiten²</t>
  </si>
  <si>
    <t>Federale overheid²</t>
  </si>
  <si>
    <t>Brussels Hoofdstedelijk Gewest²</t>
  </si>
  <si>
    <t>Vlaamse Gemeenschapscommissie (VGC)²</t>
  </si>
  <si>
    <t>Commission Communautaire Francophone (Cocof)²</t>
  </si>
  <si>
    <t>Franse Gemeenschap²</t>
  </si>
  <si>
    <t xml:space="preserve">Andere² </t>
  </si>
  <si>
    <t>Buitenlandse overheden²</t>
  </si>
  <si>
    <t>EU en Raad van Europa²</t>
  </si>
  <si>
    <t>Europese investerings- en structuurfondsen²</t>
  </si>
  <si>
    <t>Europees Fonds voor Regionale Ontwikkeling - INTERREG²</t>
  </si>
  <si>
    <t>Europees Fonds voor Regionale Ontwikkeling - Vlaanderen²</t>
  </si>
  <si>
    <t>Europees Sociaal Fonds (ESF)²</t>
  </si>
  <si>
    <t>Horizon Europe Programma²</t>
  </si>
  <si>
    <t>Creative Europe²</t>
  </si>
  <si>
    <t>Erasmus+ ²</t>
  </si>
  <si>
    <t>Europees Solidariteitskorps²</t>
  </si>
  <si>
    <t>Europees Jeugdfonds (Raad van Europa)²</t>
  </si>
  <si>
    <t>Burgers, gelijkheid, rechten en waardenprogramma²</t>
  </si>
  <si>
    <t>Europese inkomsten uit partnerships met buitenlandse organisaties²</t>
  </si>
  <si>
    <t>Andere Europese subsidies (EACEA, e.a.)²</t>
  </si>
  <si>
    <t>Andere multilaterale organisaties²</t>
  </si>
  <si>
    <t>Supranationale organisaties²</t>
  </si>
  <si>
    <t>Overige subsidies²</t>
  </si>
  <si>
    <t>Compenserende bedragen ter vermindering van de loonkost²</t>
  </si>
  <si>
    <t>Tussenkomst van derden in het verlies²</t>
  </si>
  <si>
    <t>Kapitaal- en intrestsubsidies²</t>
  </si>
  <si>
    <t>Huur, huurlasten, onderhoud en herstellingen²</t>
  </si>
  <si>
    <t>Huur en huurlasten²</t>
  </si>
  <si>
    <t>Onderhoud en herstellingen²</t>
  </si>
  <si>
    <t>Leveringen aan de onderneming²</t>
  </si>
  <si>
    <t>Aanmaak-, ontwikkelings-, productie en presentatiekosten van activiteiten²</t>
  </si>
  <si>
    <t>Vergoedingen aan derden²</t>
  </si>
  <si>
    <t>Vrijwilligers²</t>
  </si>
  <si>
    <t>Diensten op zelfstandige basis²</t>
  </si>
  <si>
    <t>Inhoudelijke diensten op zelfstandige basis²</t>
  </si>
  <si>
    <t>Ondersteunende diensten op zelfstandige basis²</t>
  </si>
  <si>
    <t>Bijdragen aan partnerorganisaties (coproducties, sponsoring en andere samenwerkingsvormen)²</t>
  </si>
  <si>
    <t>Betaalde uitkoopsommen²</t>
  </si>
  <si>
    <t>Bedrijfsvoorheffing podiumkunstenaars²</t>
  </si>
  <si>
    <t>Bijdragen voor lidmaatschappen van verenigingen²</t>
  </si>
  <si>
    <t>Overige vergoedingen aan derden²</t>
  </si>
  <si>
    <t>Verzekeringen (niet-personeel)¹</t>
  </si>
  <si>
    <t>Verplaatsings- en verblijfskosten²</t>
  </si>
  <si>
    <t>Advertenties, publiciteit, propaganda en documentatie²</t>
  </si>
  <si>
    <t>Uitzendpersoneel en personen die ter beschikking worden gesteld van de vereniging²</t>
  </si>
  <si>
    <t>Overige kosten²</t>
  </si>
  <si>
    <t>Validatie</t>
  </si>
  <si>
    <t>Coproducties / samenwerkingen²</t>
  </si>
  <si>
    <t>Bezoldigingen, premies voor buitenwettelijke verzekeringen, ouderdoms- en overlevingspensioenen van bestuurders, zaakvoerders en werkende vennoten, die niet worden toegekend krachtens een arbeidscontract¹</t>
  </si>
  <si>
    <t>Waardeverminderingen op voorraden, op bestellingen in uitvoering en op handelsvorderingen: 
toevoegingen (terugnemingen) (+)/(-)</t>
  </si>
  <si>
    <t>Leeg onderliggend</t>
  </si>
  <si>
    <t>Controleberekening</t>
  </si>
  <si>
    <t>Totaal beleidsperiode</t>
  </si>
  <si>
    <t>Subsidiesoort</t>
  </si>
  <si>
    <t>Werking</t>
  </si>
  <si>
    <t>Variabel</t>
  </si>
  <si>
    <t>Type meerjarenbegroting:</t>
  </si>
  <si>
    <t>Winst (Verlies) van het boekjaar vóór belastingen (+)/(-)</t>
  </si>
  <si>
    <t>Donatie met tegenprestatie (Reward-based/Pre-sales crowdfunding)²</t>
  </si>
  <si>
    <t>Overige Europese investerings- en structuurfondsen²</t>
  </si>
  <si>
    <t>Aanpasbaar</t>
  </si>
  <si>
    <t>Automatisch</t>
  </si>
  <si>
    <t>Bereiken</t>
  </si>
  <si>
    <t>¹ Rekeningen volgens de standaarddefinitie van het MAR, zoals gedefinieerd door Koninklijk besluit van 21 oktober 2018 tot uitvoering van de artikelen III.82 tot en met III.95 van het wetboek van Economisch recht.</t>
  </si>
  <si>
    <t>² Eigen codes van Departement CJM</t>
  </si>
  <si>
    <t>Veldadres fout</t>
  </si>
  <si>
    <t>Aanvraag</t>
  </si>
  <si>
    <t>Test</t>
  </si>
  <si>
    <t>1. Activiteiten met publiek/bereik</t>
  </si>
  <si>
    <t>ACTIVITEITEN MET PUBLIEK/BEREIK</t>
  </si>
  <si>
    <t>Gem. per jaar</t>
  </si>
  <si>
    <t>Fout leeg</t>
  </si>
  <si>
    <t>Activiteiten</t>
  </si>
  <si>
    <t>BX205</t>
  </si>
  <si>
    <t>BB205</t>
  </si>
  <si>
    <t>BY132</t>
  </si>
  <si>
    <t>AD132</t>
  </si>
  <si>
    <t>Aantal personen</t>
  </si>
  <si>
    <t>Erasmus+²</t>
  </si>
  <si>
    <t>Bestuurder</t>
  </si>
  <si>
    <t>Presentiegeld</t>
  </si>
  <si>
    <t>Bestuurder - Presentiegeld</t>
  </si>
  <si>
    <t>AO205</t>
  </si>
  <si>
    <t>Coaching kunstenaar(s)</t>
  </si>
  <si>
    <t>België</t>
  </si>
  <si>
    <t>Verplicht en niet ingevuld / inactief</t>
  </si>
  <si>
    <t>'S Gravenwezel</t>
  </si>
  <si>
    <t>'S Herenelderen</t>
  </si>
  <si>
    <t>Aaigem</t>
  </si>
  <si>
    <t>Aalbeke</t>
  </si>
  <si>
    <t>Aalst</t>
  </si>
  <si>
    <t>Aalter</t>
  </si>
  <si>
    <t>Aarschot</t>
  </si>
  <si>
    <t>Aarsele</t>
  </si>
  <si>
    <t>Aartrijke</t>
  </si>
  <si>
    <t>Aartselaar</t>
  </si>
  <si>
    <t>Abée</t>
  </si>
  <si>
    <t>Abolens</t>
  </si>
  <si>
    <t>Achel</t>
  </si>
  <si>
    <t>Achêne</t>
  </si>
  <si>
    <t>Achet</t>
  </si>
  <si>
    <t>Acosse</t>
  </si>
  <si>
    <t>Acoz</t>
  </si>
  <si>
    <t>Adegem</t>
  </si>
  <si>
    <t>Adinkerke</t>
  </si>
  <si>
    <t>Affligem</t>
  </si>
  <si>
    <t>Afsnee</t>
  </si>
  <si>
    <t>Agimont</t>
  </si>
  <si>
    <t>Aineffe</t>
  </si>
  <si>
    <t>Aische-En-Refail</t>
  </si>
  <si>
    <t>Aiseau</t>
  </si>
  <si>
    <t>Aisemont</t>
  </si>
  <si>
    <t>Alken</t>
  </si>
  <si>
    <t>Alle</t>
  </si>
  <si>
    <t>Alleur</t>
  </si>
  <si>
    <t>Alsemberg</t>
  </si>
  <si>
    <t>Alveringem</t>
  </si>
  <si>
    <t>Amay</t>
  </si>
  <si>
    <t>Amberloup</t>
  </si>
  <si>
    <t>Ambly</t>
  </si>
  <si>
    <t>Ambresin</t>
  </si>
  <si>
    <t>Amel</t>
  </si>
  <si>
    <t>Amonines</t>
  </si>
  <si>
    <t>Amougies</t>
  </si>
  <si>
    <t>Ampsin</t>
  </si>
  <si>
    <t>Andenne</t>
  </si>
  <si>
    <t>Anderlecht</t>
  </si>
  <si>
    <t>Anderlues</t>
  </si>
  <si>
    <t>Andrimont</t>
  </si>
  <si>
    <t>Angleur</t>
  </si>
  <si>
    <t>Angre</t>
  </si>
  <si>
    <t>Angreau</t>
  </si>
  <si>
    <t>Anhée</t>
  </si>
  <si>
    <t>Anlier</t>
  </si>
  <si>
    <t>Anloy</t>
  </si>
  <si>
    <t>Annevoie-Rouillon</t>
  </si>
  <si>
    <t>Ans</t>
  </si>
  <si>
    <t>Anseremme</t>
  </si>
  <si>
    <t>Anseroeul</t>
  </si>
  <si>
    <t>Anthée</t>
  </si>
  <si>
    <t>Antheit</t>
  </si>
  <si>
    <t>Anthisnes</t>
  </si>
  <si>
    <t>Antoing</t>
  </si>
  <si>
    <t>Antwerpen</t>
  </si>
  <si>
    <t>Anvaing</t>
  </si>
  <si>
    <t>Anzegem</t>
  </si>
  <si>
    <t>Appels</t>
  </si>
  <si>
    <t>Appelterre-Eichem</t>
  </si>
  <si>
    <t>Arbre</t>
  </si>
  <si>
    <t>Arbrefontaine</t>
  </si>
  <si>
    <t>Arc-Ainières</t>
  </si>
  <si>
    <t>Arc-Wattripont</t>
  </si>
  <si>
    <t>Archennes</t>
  </si>
  <si>
    <t>Ardooie</t>
  </si>
  <si>
    <t>Arendonk</t>
  </si>
  <si>
    <t>Argenteau</t>
  </si>
  <si>
    <t>Arlon</t>
  </si>
  <si>
    <t>Arquennes</t>
  </si>
  <si>
    <t>Arsimont</t>
  </si>
  <si>
    <t>Arville</t>
  </si>
  <si>
    <t>As</t>
  </si>
  <si>
    <t>Aspelare</t>
  </si>
  <si>
    <t>Asper</t>
  </si>
  <si>
    <t>Asquillies</t>
  </si>
  <si>
    <t>Asse</t>
  </si>
  <si>
    <t>Assebroek</t>
  </si>
  <si>
    <t>Assenede</t>
  </si>
  <si>
    <t>Assenois</t>
  </si>
  <si>
    <t>Assent</t>
  </si>
  <si>
    <t>Assesse</t>
  </si>
  <si>
    <t>Astene</t>
  </si>
  <si>
    <t>Ath</t>
  </si>
  <si>
    <t>Athis</t>
  </si>
  <si>
    <t>Athus</t>
  </si>
  <si>
    <t>Attenhoven</t>
  </si>
  <si>
    <t>Attenrode</t>
  </si>
  <si>
    <t>Attert</t>
  </si>
  <si>
    <t>Attre</t>
  </si>
  <si>
    <t>Aubange</t>
  </si>
  <si>
    <t>Aubechies</t>
  </si>
  <si>
    <t>Aubel</t>
  </si>
  <si>
    <t>Aublain</t>
  </si>
  <si>
    <t>Auby-Sur-Semois</t>
  </si>
  <si>
    <t>Audregnies</t>
  </si>
  <si>
    <t>Aulnois</t>
  </si>
  <si>
    <t>Autelbas</t>
  </si>
  <si>
    <t>Autre-Eglise</t>
  </si>
  <si>
    <t>Autreppe</t>
  </si>
  <si>
    <t>Auvelais</t>
  </si>
  <si>
    <t>Ave-Et-Auffe</t>
  </si>
  <si>
    <t>Avekapelle</t>
  </si>
  <si>
    <t>Avelgem</t>
  </si>
  <si>
    <t>Avennes</t>
  </si>
  <si>
    <t>Averbode</t>
  </si>
  <si>
    <t>Avernas-Le-Bauduin</t>
  </si>
  <si>
    <t>Avin</t>
  </si>
  <si>
    <t>Awans</t>
  </si>
  <si>
    <t>Awenne</t>
  </si>
  <si>
    <t>Awirs</t>
  </si>
  <si>
    <t>Aye</t>
  </si>
  <si>
    <t>Ayeneux</t>
  </si>
  <si>
    <t>Aywaille</t>
  </si>
  <si>
    <t>Baaigem</t>
  </si>
  <si>
    <t>Baal</t>
  </si>
  <si>
    <t>Baardegem</t>
  </si>
  <si>
    <t>Baarle-Hertog</t>
  </si>
  <si>
    <t>Baasrode</t>
  </si>
  <si>
    <t>Bachte-Maria-Leerne</t>
  </si>
  <si>
    <t>Baelen</t>
  </si>
  <si>
    <t>Bagimont</t>
  </si>
  <si>
    <t>Baileux</t>
  </si>
  <si>
    <t>Bailièvre</t>
  </si>
  <si>
    <t>Baillamont</t>
  </si>
  <si>
    <t>Bailleul</t>
  </si>
  <si>
    <t>Baillonville</t>
  </si>
  <si>
    <t>Baisieux</t>
  </si>
  <si>
    <t>Baisy-Thy</t>
  </si>
  <si>
    <t>Balâtre</t>
  </si>
  <si>
    <t>Balegem</t>
  </si>
  <si>
    <t>Balen</t>
  </si>
  <si>
    <t>Bambrugge</t>
  </si>
  <si>
    <t>Bande</t>
  </si>
  <si>
    <t>Barbençon</t>
  </si>
  <si>
    <t>Barchon</t>
  </si>
  <si>
    <t>Baronville</t>
  </si>
  <si>
    <t>Barry</t>
  </si>
  <si>
    <t>Barvaux-Condroz</t>
  </si>
  <si>
    <t>Barvaux-Sur-Ourthe</t>
  </si>
  <si>
    <t>Bas-Oha</t>
  </si>
  <si>
    <t>Basècles</t>
  </si>
  <si>
    <t>Basse-Bodeux</t>
  </si>
  <si>
    <t>Bassenge</t>
  </si>
  <si>
    <t>Bassevelde</t>
  </si>
  <si>
    <t>Bassilly</t>
  </si>
  <si>
    <t>Bastogne</t>
  </si>
  <si>
    <t>Batsheers</t>
  </si>
  <si>
    <t>Battice</t>
  </si>
  <si>
    <t>Battignies</t>
  </si>
  <si>
    <t>Baudour</t>
  </si>
  <si>
    <t>Bauffe</t>
  </si>
  <si>
    <t>Baugnies</t>
  </si>
  <si>
    <t>Baulers</t>
  </si>
  <si>
    <t>Bavegem</t>
  </si>
  <si>
    <t>Bavikhove</t>
  </si>
  <si>
    <t>Bazel</t>
  </si>
  <si>
    <t>Beaufays</t>
  </si>
  <si>
    <t>Beaumont</t>
  </si>
  <si>
    <t>Beauraing</t>
  </si>
  <si>
    <t>Beausaint</t>
  </si>
  <si>
    <t>Beauvechain</t>
  </si>
  <si>
    <t>Beauwelz</t>
  </si>
  <si>
    <t>Béclers</t>
  </si>
  <si>
    <t>Beek</t>
  </si>
  <si>
    <t>Beerlegem</t>
  </si>
  <si>
    <t>Beernem</t>
  </si>
  <si>
    <t>Beerse</t>
  </si>
  <si>
    <t>Beersel</t>
  </si>
  <si>
    <t>Beerst</t>
  </si>
  <si>
    <t>Beert</t>
  </si>
  <si>
    <t>Beervelde</t>
  </si>
  <si>
    <t>Beerzel</t>
  </si>
  <si>
    <t>Beez</t>
  </si>
  <si>
    <t>Beffe</t>
  </si>
  <si>
    <t>Begijnendijk</t>
  </si>
  <si>
    <t>Beho</t>
  </si>
  <si>
    <t>Beigem</t>
  </si>
  <si>
    <t>Bekegem</t>
  </si>
  <si>
    <t>Bekkerzeel</t>
  </si>
  <si>
    <t>Bekkevoort</t>
  </si>
  <si>
    <t>Belgrade</t>
  </si>
  <si>
    <t>Bellaire</t>
  </si>
  <si>
    <t>Bellecourt</t>
  </si>
  <si>
    <t>Bellefontaine</t>
  </si>
  <si>
    <t>Bellegem</t>
  </si>
  <si>
    <t>Bellem</t>
  </si>
  <si>
    <t>Bellevaux</t>
  </si>
  <si>
    <t>Bellevaux-Ligneuville</t>
  </si>
  <si>
    <t>Bellingen</t>
  </si>
  <si>
    <t>Beloeil</t>
  </si>
  <si>
    <t>Belsele</t>
  </si>
  <si>
    <t>Ben-Ahin</t>
  </si>
  <si>
    <t>Bende</t>
  </si>
  <si>
    <t>Berbroek</t>
  </si>
  <si>
    <t>Berchem</t>
  </si>
  <si>
    <t>Berendrecht</t>
  </si>
  <si>
    <t>Berg</t>
  </si>
  <si>
    <t>Bergilers</t>
  </si>
  <si>
    <t>Beringen</t>
  </si>
  <si>
    <t>Berlaar</t>
  </si>
  <si>
    <t>Berlare</t>
  </si>
  <si>
    <t>Berlingen</t>
  </si>
  <si>
    <t>Berloz</t>
  </si>
  <si>
    <t>Berneau</t>
  </si>
  <si>
    <t>Bernissart</t>
  </si>
  <si>
    <t>Bersillies-L'Abbaye</t>
  </si>
  <si>
    <t>Bertem</t>
  </si>
  <si>
    <t>Bertogne</t>
  </si>
  <si>
    <t>Bertrée</t>
  </si>
  <si>
    <t>Bertrix</t>
  </si>
  <si>
    <t>Berzée</t>
  </si>
  <si>
    <t>Beselare</t>
  </si>
  <si>
    <t>Betekom</t>
  </si>
  <si>
    <t>Bettincourt</t>
  </si>
  <si>
    <t>Beuzet</t>
  </si>
  <si>
    <t>Bevel</t>
  </si>
  <si>
    <t>Bever</t>
  </si>
  <si>
    <t>Bevercé</t>
  </si>
  <si>
    <t>Bevere</t>
  </si>
  <si>
    <t>Beveren</t>
  </si>
  <si>
    <t>Beveren-Aan-De-Ijzer</t>
  </si>
  <si>
    <t>Beveren-Waas</t>
  </si>
  <si>
    <t>Beverlo</t>
  </si>
  <si>
    <t>Beverst</t>
  </si>
  <si>
    <t>Beyne-Heusay</t>
  </si>
  <si>
    <t>Bienne-Lez-Happart</t>
  </si>
  <si>
    <t>Bierbeek</t>
  </si>
  <si>
    <t>Biercée</t>
  </si>
  <si>
    <t>Bierges</t>
  </si>
  <si>
    <t>Bierghes</t>
  </si>
  <si>
    <t>Bierset</t>
  </si>
  <si>
    <t>Bierwart</t>
  </si>
  <si>
    <t>Biesme</t>
  </si>
  <si>
    <t>Biesme-Sous-Thuin</t>
  </si>
  <si>
    <t>Biesmerée</t>
  </si>
  <si>
    <t>Bièvre</t>
  </si>
  <si>
    <t>Biez</t>
  </si>
  <si>
    <t>Bihain</t>
  </si>
  <si>
    <t>Bikschote</t>
  </si>
  <si>
    <t>Bilstain</t>
  </si>
  <si>
    <t>Bilzen</t>
  </si>
  <si>
    <t>Binche</t>
  </si>
  <si>
    <t>Binderveld</t>
  </si>
  <si>
    <t>Binkom</t>
  </si>
  <si>
    <t>Bioul</t>
  </si>
  <si>
    <t>Bissegem</t>
  </si>
  <si>
    <t>Bizet</t>
  </si>
  <si>
    <t>Blaasveld</t>
  </si>
  <si>
    <t>Blaimont</t>
  </si>
  <si>
    <t>Blandain</t>
  </si>
  <si>
    <t>Blanden</t>
  </si>
  <si>
    <t>Blankenberge</t>
  </si>
  <si>
    <t>Blaregnies</t>
  </si>
  <si>
    <t>Blaton</t>
  </si>
  <si>
    <t>Blaugies</t>
  </si>
  <si>
    <t>Blégny</t>
  </si>
  <si>
    <t>Bléharies</t>
  </si>
  <si>
    <t>Blehen</t>
  </si>
  <si>
    <t>Bleid</t>
  </si>
  <si>
    <t>Bleret</t>
  </si>
  <si>
    <t>Blicquy</t>
  </si>
  <si>
    <t>Bocholt</t>
  </si>
  <si>
    <t>Bodegnée</t>
  </si>
  <si>
    <t>Boechout</t>
  </si>
  <si>
    <t>Boekhout</t>
  </si>
  <si>
    <t>Boekhoute</t>
  </si>
  <si>
    <t>Boëlhe</t>
  </si>
  <si>
    <t>Boezinge</t>
  </si>
  <si>
    <t>Bogaarden</t>
  </si>
  <si>
    <t>Bohan</t>
  </si>
  <si>
    <t>Boignée</t>
  </si>
  <si>
    <t>Boirs</t>
  </si>
  <si>
    <t>Bois-D'Haine</t>
  </si>
  <si>
    <t>Bois-De-Lessines</t>
  </si>
  <si>
    <t>Bois-De-Villers</t>
  </si>
  <si>
    <t>Bois-Et-Borsu</t>
  </si>
  <si>
    <t>Bolinne</t>
  </si>
  <si>
    <t>Bolland</t>
  </si>
  <si>
    <t>Bomal</t>
  </si>
  <si>
    <t>Bomal-Sur-Ourthe</t>
  </si>
  <si>
    <t>Bombaye</t>
  </si>
  <si>
    <t>Bommershoven</t>
  </si>
  <si>
    <t>Bon-Secours</t>
  </si>
  <si>
    <t>Boncelles</t>
  </si>
  <si>
    <t>Boneffe</t>
  </si>
  <si>
    <t>Bonheiden</t>
  </si>
  <si>
    <t>Boninne</t>
  </si>
  <si>
    <t>Bonlez</t>
  </si>
  <si>
    <t>Bonnert</t>
  </si>
  <si>
    <t>Bonneville</t>
  </si>
  <si>
    <t>Bonsin</t>
  </si>
  <si>
    <t>Booischot</t>
  </si>
  <si>
    <t>Booitshoeke</t>
  </si>
  <si>
    <t>Boom</t>
  </si>
  <si>
    <t>Boorsem</t>
  </si>
  <si>
    <t>Boortmeerbeek</t>
  </si>
  <si>
    <t>Borchtlombeek</t>
  </si>
  <si>
    <t>Borgerhout</t>
  </si>
  <si>
    <t>Borgloon</t>
  </si>
  <si>
    <t>Borlez</t>
  </si>
  <si>
    <t>Borlo</t>
  </si>
  <si>
    <t>Borlon</t>
  </si>
  <si>
    <t>Bornem</t>
  </si>
  <si>
    <t>Bornival</t>
  </si>
  <si>
    <t>Borsbeek</t>
  </si>
  <si>
    <t>Borsbeke</t>
  </si>
  <si>
    <t>Bossière</t>
  </si>
  <si>
    <t>Bossuit</t>
  </si>
  <si>
    <t>Bossut-Gottechain</t>
  </si>
  <si>
    <t>Bost</t>
  </si>
  <si>
    <t>Bothey</t>
  </si>
  <si>
    <t>Bottelare</t>
  </si>
  <si>
    <t>Bouffioulx</t>
  </si>
  <si>
    <t>Bouge</t>
  </si>
  <si>
    <t>Bougnies</t>
  </si>
  <si>
    <t>Bouillon</t>
  </si>
  <si>
    <t>Bourlers</t>
  </si>
  <si>
    <t>Bourseigne-Neuve</t>
  </si>
  <si>
    <t>Bourseigne-Vieille</t>
  </si>
  <si>
    <t>Boussoit</t>
  </si>
  <si>
    <t>Boussu</t>
  </si>
  <si>
    <t>Boussu-En-Fagne</t>
  </si>
  <si>
    <t>Boussu-Lez-Walcourt</t>
  </si>
  <si>
    <t>Bousval</t>
  </si>
  <si>
    <t>Boutersem</t>
  </si>
  <si>
    <t>Bouvignes-Sur-Meuse</t>
  </si>
  <si>
    <t>Bouvignies</t>
  </si>
  <si>
    <t>Bouwel</t>
  </si>
  <si>
    <t>Bovekerke</t>
  </si>
  <si>
    <t>Bovelingen</t>
  </si>
  <si>
    <t>Bovenistier</t>
  </si>
  <si>
    <t>Bovesse</t>
  </si>
  <si>
    <t>Bovigny</t>
  </si>
  <si>
    <t>Bra</t>
  </si>
  <si>
    <t>Braffe</t>
  </si>
  <si>
    <t>Braibant</t>
  </si>
  <si>
    <t>Braine-L'Alleud</t>
  </si>
  <si>
    <t>Braine-Le-Château</t>
  </si>
  <si>
    <t>Braine-Le-Comte</t>
  </si>
  <si>
    <t>Braives</t>
  </si>
  <si>
    <t>Brakel</t>
  </si>
  <si>
    <t>Branchon</t>
  </si>
  <si>
    <t>Bras</t>
  </si>
  <si>
    <t>Brasménil</t>
  </si>
  <si>
    <t>Brasschaat</t>
  </si>
  <si>
    <t>Bray</t>
  </si>
  <si>
    <t>Brecht</t>
  </si>
  <si>
    <t>Bredene</t>
  </si>
  <si>
    <t>Bree</t>
  </si>
  <si>
    <t>Breendonk</t>
  </si>
  <si>
    <t>Bressoux</t>
  </si>
  <si>
    <t>Brielen</t>
  </si>
  <si>
    <t>Broechem</t>
  </si>
  <si>
    <t>Broekom</t>
  </si>
  <si>
    <t>Brugelette</t>
  </si>
  <si>
    <t>Brugge</t>
  </si>
  <si>
    <t>Brûly</t>
  </si>
  <si>
    <t>Brûly-De-Pesche</t>
  </si>
  <si>
    <t>Brussegem</t>
  </si>
  <si>
    <t>Brussel</t>
  </si>
  <si>
    <t>Brustem</t>
  </si>
  <si>
    <t>Bruyelle</t>
  </si>
  <si>
    <t>Brye</t>
  </si>
  <si>
    <t>Budingen</t>
  </si>
  <si>
    <t>Buggenhout</t>
  </si>
  <si>
    <t>Buissenal</t>
  </si>
  <si>
    <t>Buissonville</t>
  </si>
  <si>
    <t>Buizingen</t>
  </si>
  <si>
    <t>Buken</t>
  </si>
  <si>
    <t>Bulskamp</t>
  </si>
  <si>
    <t>Bunsbeek</t>
  </si>
  <si>
    <t>Burcht</t>
  </si>
  <si>
    <t>Burdinne</t>
  </si>
  <si>
    <t>Bure</t>
  </si>
  <si>
    <t>Burst</t>
  </si>
  <si>
    <t>Bury</t>
  </si>
  <si>
    <t>Butgenbach</t>
  </si>
  <si>
    <t>Buvingen</t>
  </si>
  <si>
    <t>Buvrinnes</t>
  </si>
  <si>
    <t>Buzenol</t>
  </si>
  <si>
    <t>Buzet</t>
  </si>
  <si>
    <t>Büllingen</t>
  </si>
  <si>
    <t>Callenelle</t>
  </si>
  <si>
    <t>Calonne</t>
  </si>
  <si>
    <t>Cambron-Casteau</t>
  </si>
  <si>
    <t>Cambron-Saint-Vincent</t>
  </si>
  <si>
    <t>Carlsbourg</t>
  </si>
  <si>
    <t>Carnières</t>
  </si>
  <si>
    <t>Casteau</t>
  </si>
  <si>
    <t>Castillon</t>
  </si>
  <si>
    <t>Celles</t>
  </si>
  <si>
    <t>Cérexhe-Heuseux</t>
  </si>
  <si>
    <t>Cerfontaine</t>
  </si>
  <si>
    <t>Céroux-Mousty</t>
  </si>
  <si>
    <t>Chaineux</t>
  </si>
  <si>
    <t>Chairière</t>
  </si>
  <si>
    <t>Champion</t>
  </si>
  <si>
    <t>Champlon</t>
  </si>
  <si>
    <t>Chanly</t>
  </si>
  <si>
    <t>Chantemelle</t>
  </si>
  <si>
    <t>Chapelle-À-Oie</t>
  </si>
  <si>
    <t>Chapelle-À-Wattines</t>
  </si>
  <si>
    <t>Chapelle-Lez-Herlaimont</t>
  </si>
  <si>
    <t>Chapon-Seraing</t>
  </si>
  <si>
    <t>Charleroi</t>
  </si>
  <si>
    <t>Charneux</t>
  </si>
  <si>
    <t>Chassepierre</t>
  </si>
  <si>
    <t>Chastre-Villeroux-Blanmont</t>
  </si>
  <si>
    <t>Chastrès</t>
  </si>
  <si>
    <t>Châtelet</t>
  </si>
  <si>
    <t>Châtelineau</t>
  </si>
  <si>
    <t>Châtillon</t>
  </si>
  <si>
    <t>Chaudfontaine</t>
  </si>
  <si>
    <t>Chaumont-Gistoux</t>
  </si>
  <si>
    <t>Chaussée-Notre-Dame-Louvignies</t>
  </si>
  <si>
    <t>Chênée</t>
  </si>
  <si>
    <t>Cherain</t>
  </si>
  <si>
    <t>Cheratte</t>
  </si>
  <si>
    <t>Chercq</t>
  </si>
  <si>
    <t>Chevetogne</t>
  </si>
  <si>
    <t>Chevron</t>
  </si>
  <si>
    <t>Chièvres</t>
  </si>
  <si>
    <t>Chimay</t>
  </si>
  <si>
    <t>Chiny</t>
  </si>
  <si>
    <t>Chokier</t>
  </si>
  <si>
    <t>Ciergnon</t>
  </si>
  <si>
    <t>Ciney</t>
  </si>
  <si>
    <t>Ciplet</t>
  </si>
  <si>
    <t>Ciply</t>
  </si>
  <si>
    <t>Clabecq</t>
  </si>
  <si>
    <t>Clavier</t>
  </si>
  <si>
    <t>Clermont</t>
  </si>
  <si>
    <t>Clermont-Sous-Huy</t>
  </si>
  <si>
    <t>Cognelée</t>
  </si>
  <si>
    <t>Colfontaine</t>
  </si>
  <si>
    <t>Comblain-Au-Pont</t>
  </si>
  <si>
    <t>Comblain-Fairon</t>
  </si>
  <si>
    <t>Comblain-La-Tour</t>
  </si>
  <si>
    <t>Conneux</t>
  </si>
  <si>
    <t>Corbais</t>
  </si>
  <si>
    <t>Corbion</t>
  </si>
  <si>
    <t>Cordes</t>
  </si>
  <si>
    <t>Corenne</t>
  </si>
  <si>
    <t>Cornesse</t>
  </si>
  <si>
    <t>Cornimont</t>
  </si>
  <si>
    <t>Corroy-Le-Château</t>
  </si>
  <si>
    <t>Corroy-Le-Grand</t>
  </si>
  <si>
    <t>Corswarem</t>
  </si>
  <si>
    <t>Cortil-Noirmont</t>
  </si>
  <si>
    <t>Cortil-Wodon</t>
  </si>
  <si>
    <t>Couillet</t>
  </si>
  <si>
    <t>Cour-Sur-Heure</t>
  </si>
  <si>
    <t>Courcelles</t>
  </si>
  <si>
    <t>Courrière</t>
  </si>
  <si>
    <t>Court-Saint-Etienne</t>
  </si>
  <si>
    <t>Couthuin</t>
  </si>
  <si>
    <t>Coutisse</t>
  </si>
  <si>
    <t>Couture-Saint-Germain</t>
  </si>
  <si>
    <t>Couvin</t>
  </si>
  <si>
    <t>Cras-Avernas</t>
  </si>
  <si>
    <t>Crehen</t>
  </si>
  <si>
    <t>Crisnée</t>
  </si>
  <si>
    <t>Croix-Lez-Rouveroy</t>
  </si>
  <si>
    <t>Crombach</t>
  </si>
  <si>
    <t>Crupet</t>
  </si>
  <si>
    <t>Cuesmes</t>
  </si>
  <si>
    <t>Cugnon</t>
  </si>
  <si>
    <t>Cul-Des-Sarts</t>
  </si>
  <si>
    <t>Custinne</t>
  </si>
  <si>
    <t>Dadizele</t>
  </si>
  <si>
    <t>Dailly</t>
  </si>
  <si>
    <t>Daknam</t>
  </si>
  <si>
    <t>Dalhem</t>
  </si>
  <si>
    <t>Damme</t>
  </si>
  <si>
    <t>Dampicourt</t>
  </si>
  <si>
    <t>Dampremy</t>
  </si>
  <si>
    <t>Darion</t>
  </si>
  <si>
    <t>Daussois</t>
  </si>
  <si>
    <t>Daussoulx</t>
  </si>
  <si>
    <t>Dave</t>
  </si>
  <si>
    <t>Daverdisse</t>
  </si>
  <si>
    <t>De Haan</t>
  </si>
  <si>
    <t>De Klinge</t>
  </si>
  <si>
    <t>De Moeren</t>
  </si>
  <si>
    <t>De Panne</t>
  </si>
  <si>
    <t>De Pinte</t>
  </si>
  <si>
    <t>Deerlijk</t>
  </si>
  <si>
    <t>Deftinge</t>
  </si>
  <si>
    <t>Deinze</t>
  </si>
  <si>
    <t>Denderbelle</t>
  </si>
  <si>
    <t>Denderhoutem</t>
  </si>
  <si>
    <t>Denderleeuw</t>
  </si>
  <si>
    <t>Dendermonde</t>
  </si>
  <si>
    <t>Denderwindeke</t>
  </si>
  <si>
    <t>Denée</t>
  </si>
  <si>
    <t>Dentergem</t>
  </si>
  <si>
    <t>Dergneau</t>
  </si>
  <si>
    <t>Dessel</t>
  </si>
  <si>
    <t>Desselgem</t>
  </si>
  <si>
    <t>Destelbergen</t>
  </si>
  <si>
    <t>Desteldonk</t>
  </si>
  <si>
    <t>Deurle</t>
  </si>
  <si>
    <t>Deurne</t>
  </si>
  <si>
    <t>Deux-Acren</t>
  </si>
  <si>
    <t>Dhuy</t>
  </si>
  <si>
    <t>Diegem</t>
  </si>
  <si>
    <t>Diepenbeek</t>
  </si>
  <si>
    <t>Diest</t>
  </si>
  <si>
    <t>Diets-Heur</t>
  </si>
  <si>
    <t>Dikkebus</t>
  </si>
  <si>
    <t>Dikkele</t>
  </si>
  <si>
    <t>Dikkelvenne</t>
  </si>
  <si>
    <t>Diksmuide</t>
  </si>
  <si>
    <t>Dilbeek</t>
  </si>
  <si>
    <t>Dilsen</t>
  </si>
  <si>
    <t>Dilsen-Stokkem</t>
  </si>
  <si>
    <t>Dinant</t>
  </si>
  <si>
    <t>Dion</t>
  </si>
  <si>
    <t>Dion-Valmont</t>
  </si>
  <si>
    <t>Dison</t>
  </si>
  <si>
    <t>Dochamps</t>
  </si>
  <si>
    <t>Doel</t>
  </si>
  <si>
    <t>Dohan</t>
  </si>
  <si>
    <t>Doische</t>
  </si>
  <si>
    <t>Dolembreux</t>
  </si>
  <si>
    <t>Donceel</t>
  </si>
  <si>
    <t>Dongelberg</t>
  </si>
  <si>
    <t>Donk</t>
  </si>
  <si>
    <t>Donstiennes</t>
  </si>
  <si>
    <t>Dorinne</t>
  </si>
  <si>
    <t>Dormaal</t>
  </si>
  <si>
    <t>Dottenijs</t>
  </si>
  <si>
    <t>Dour</t>
  </si>
  <si>
    <t>Dourbes</t>
  </si>
  <si>
    <t>Dranouter</t>
  </si>
  <si>
    <t>Dréhance</t>
  </si>
  <si>
    <t>Driekapellen</t>
  </si>
  <si>
    <t>Drieslinter</t>
  </si>
  <si>
    <t>Drogenbos</t>
  </si>
  <si>
    <t>Drongen</t>
  </si>
  <si>
    <t>Dudzele</t>
  </si>
  <si>
    <t>Duffel</t>
  </si>
  <si>
    <t>Duisburg</t>
  </si>
  <si>
    <t>Duras</t>
  </si>
  <si>
    <t>Durbuy</t>
  </si>
  <si>
    <t>Durnal</t>
  </si>
  <si>
    <t>Dworp</t>
  </si>
  <si>
    <t>Eben-Emael</t>
  </si>
  <si>
    <t>Ebly</t>
  </si>
  <si>
    <t>Ecaussinnes-D'Enghien</t>
  </si>
  <si>
    <t>Ecaussinnes-Lalaing</t>
  </si>
  <si>
    <t>Edegem</t>
  </si>
  <si>
    <t>Edelare</t>
  </si>
  <si>
    <t>Edingen</t>
  </si>
  <si>
    <t>Eeklo</t>
  </si>
  <si>
    <t>Eernegem</t>
  </si>
  <si>
    <t>Egem</t>
  </si>
  <si>
    <t>Eggewaartskapelle</t>
  </si>
  <si>
    <t>Eghezée</t>
  </si>
  <si>
    <t>Ehein</t>
  </si>
  <si>
    <t>Eigenbilzen</t>
  </si>
  <si>
    <t>Eindhout</t>
  </si>
  <si>
    <t>Eine</t>
  </si>
  <si>
    <t>Eisden</t>
  </si>
  <si>
    <t>Eke</t>
  </si>
  <si>
    <t>Ekeren</t>
  </si>
  <si>
    <t>Eksaarde</t>
  </si>
  <si>
    <t>Eksel</t>
  </si>
  <si>
    <t>Elen</t>
  </si>
  <si>
    <t>Elene</t>
  </si>
  <si>
    <t>Elewijt</t>
  </si>
  <si>
    <t>Eliksem</t>
  </si>
  <si>
    <t>Elingen</t>
  </si>
  <si>
    <t>Ellemelle</t>
  </si>
  <si>
    <t>Ellezelles</t>
  </si>
  <si>
    <t>Ellignies-Lez-Frasnes</t>
  </si>
  <si>
    <t>Ellignies-Sainte-Anne</t>
  </si>
  <si>
    <t>Ellikom</t>
  </si>
  <si>
    <t>Elouges</t>
  </si>
  <si>
    <t>Elsegem</t>
  </si>
  <si>
    <t>Elsenborn</t>
  </si>
  <si>
    <t>Elsene</t>
  </si>
  <si>
    <t>Elst</t>
  </si>
  <si>
    <t>Elverdinge</t>
  </si>
  <si>
    <t>Elversele</t>
  </si>
  <si>
    <t>Emblem</t>
  </si>
  <si>
    <t>Embourg</t>
  </si>
  <si>
    <t>Emelgem</t>
  </si>
  <si>
    <t>Emines</t>
  </si>
  <si>
    <t>Emptinne</t>
  </si>
  <si>
    <t>Ename</t>
  </si>
  <si>
    <t>Engelmanshoven</t>
  </si>
  <si>
    <t>Engis</t>
  </si>
  <si>
    <t>Enines</t>
  </si>
  <si>
    <t>Ensival</t>
  </si>
  <si>
    <t>Epinois</t>
  </si>
  <si>
    <t>Eppegem</t>
  </si>
  <si>
    <t>Eprave</t>
  </si>
  <si>
    <t>Erbaut</t>
  </si>
  <si>
    <t>Erbisoeul</t>
  </si>
  <si>
    <t>Ere</t>
  </si>
  <si>
    <t>Erembodegem</t>
  </si>
  <si>
    <t>Erezée</t>
  </si>
  <si>
    <t>Ermeton-Sur-Biert</t>
  </si>
  <si>
    <t>Ernage</t>
  </si>
  <si>
    <t>Erneuville</t>
  </si>
  <si>
    <t>Ernonheid</t>
  </si>
  <si>
    <t>Erondegem</t>
  </si>
  <si>
    <t>Erpe</t>
  </si>
  <si>
    <t>Erpent</t>
  </si>
  <si>
    <t>Erpion</t>
  </si>
  <si>
    <t>Erps-Kwerps</t>
  </si>
  <si>
    <t>Erquelinnes</t>
  </si>
  <si>
    <t>Erquennes</t>
  </si>
  <si>
    <t>Ertvelde</t>
  </si>
  <si>
    <t>Erwetegem</t>
  </si>
  <si>
    <t>Escanaffles</t>
  </si>
  <si>
    <t>Esen</t>
  </si>
  <si>
    <t>Esneux</t>
  </si>
  <si>
    <t>Esplechin</t>
  </si>
  <si>
    <t>Esquelmes</t>
  </si>
  <si>
    <t>Essen</t>
  </si>
  <si>
    <t>Essene</t>
  </si>
  <si>
    <t>Estaimbourg</t>
  </si>
  <si>
    <t>Estaimpuis</t>
  </si>
  <si>
    <t>Estinnes-Au-Mont</t>
  </si>
  <si>
    <t>Estinnes-Au-Val</t>
  </si>
  <si>
    <t>Etalle</t>
  </si>
  <si>
    <t>Ethe</t>
  </si>
  <si>
    <t>Etikhove</t>
  </si>
  <si>
    <t>Ettelgem</t>
  </si>
  <si>
    <t>Etterbeek</t>
  </si>
  <si>
    <t>Eugies</t>
  </si>
  <si>
    <t>Eupen</t>
  </si>
  <si>
    <t>Evegnée</t>
  </si>
  <si>
    <t>Evelette</t>
  </si>
  <si>
    <t>Everbeek</t>
  </si>
  <si>
    <t>Everberg</t>
  </si>
  <si>
    <t>Evere</t>
  </si>
  <si>
    <t>Evergem</t>
  </si>
  <si>
    <t>Evregnies</t>
  </si>
  <si>
    <t>Evrehailles</t>
  </si>
  <si>
    <t>Eynatten</t>
  </si>
  <si>
    <t>Ezemaal</t>
  </si>
  <si>
    <t>Fagnolle</t>
  </si>
  <si>
    <t>Faimes</t>
  </si>
  <si>
    <t>Falaën</t>
  </si>
  <si>
    <t>Falisolle</t>
  </si>
  <si>
    <t>Fallais</t>
  </si>
  <si>
    <t>Falmagne</t>
  </si>
  <si>
    <t>Falmignoul</t>
  </si>
  <si>
    <t>Familleureux</t>
  </si>
  <si>
    <t>Farciennes</t>
  </si>
  <si>
    <t>Faulx-Les-Tombes</t>
  </si>
  <si>
    <t>Fauroeulx</t>
  </si>
  <si>
    <t>Fauvillers</t>
  </si>
  <si>
    <t>Faymonville</t>
  </si>
  <si>
    <t>Fays-Les-Veneurs</t>
  </si>
  <si>
    <t>Fayt-Le-Franc</t>
  </si>
  <si>
    <t>Fayt-Lez-Manage</t>
  </si>
  <si>
    <t>Felenne</t>
  </si>
  <si>
    <t>Feluy</t>
  </si>
  <si>
    <t>Feneur</t>
  </si>
  <si>
    <t>Ferrières</t>
  </si>
  <si>
    <t>Feschaux</t>
  </si>
  <si>
    <t>Fexhe-Le-Haut-Clocher</t>
  </si>
  <si>
    <t>Fexhe-Slins</t>
  </si>
  <si>
    <t>Filot</t>
  </si>
  <si>
    <t>Finnevaux</t>
  </si>
  <si>
    <t>Fize-Fontaine</t>
  </si>
  <si>
    <t>Fize-Le-Marsal</t>
  </si>
  <si>
    <t>Flamierge</t>
  </si>
  <si>
    <t>Flavion</t>
  </si>
  <si>
    <t>Flawinne</t>
  </si>
  <si>
    <t>Flémalle-Grande</t>
  </si>
  <si>
    <t>Flémalle-Haute</t>
  </si>
  <si>
    <t>Flénu</t>
  </si>
  <si>
    <t>Fléron</t>
  </si>
  <si>
    <t>Fleurus</t>
  </si>
  <si>
    <t>Flône</t>
  </si>
  <si>
    <t>Florée</t>
  </si>
  <si>
    <t>Floreffe</t>
  </si>
  <si>
    <t>Florennes</t>
  </si>
  <si>
    <t>Florenville</t>
  </si>
  <si>
    <t>Floriffoux</t>
  </si>
  <si>
    <t>Flostoy</t>
  </si>
  <si>
    <t>Focant</t>
  </si>
  <si>
    <t>Folx-Les-Caves</t>
  </si>
  <si>
    <t>Fontaine-L'Evêque</t>
  </si>
  <si>
    <t>Fontaine-Valmont</t>
  </si>
  <si>
    <t>Fontenelle</t>
  </si>
  <si>
    <t>Fontenoille</t>
  </si>
  <si>
    <t>Fontenoy</t>
  </si>
  <si>
    <t>Fooz</t>
  </si>
  <si>
    <t>Forchies-La-Marche</t>
  </si>
  <si>
    <t>Forest</t>
  </si>
  <si>
    <t>Forêt</t>
  </si>
  <si>
    <t>Forge-Philippe</t>
  </si>
  <si>
    <t>Forges</t>
  </si>
  <si>
    <t>Forrières</t>
  </si>
  <si>
    <t>Forville</t>
  </si>
  <si>
    <t>Fosse</t>
  </si>
  <si>
    <t>Fosses-La-Ville</t>
  </si>
  <si>
    <t>Fouleng</t>
  </si>
  <si>
    <t>Fourbechies</t>
  </si>
  <si>
    <t>Foy-Notre-Dame</t>
  </si>
  <si>
    <t>Fraipont</t>
  </si>
  <si>
    <t>Fraire</t>
  </si>
  <si>
    <t>Fraiture</t>
  </si>
  <si>
    <t>Frameries</t>
  </si>
  <si>
    <t>Framont</t>
  </si>
  <si>
    <t>Franc-Waret</t>
  </si>
  <si>
    <t>Franchimont</t>
  </si>
  <si>
    <t>Francorchamps</t>
  </si>
  <si>
    <t>Franière</t>
  </si>
  <si>
    <t>Frasnes</t>
  </si>
  <si>
    <t>Frasnes-Lez-Buissenal</t>
  </si>
  <si>
    <t>Frasnes-Lez-Gosselies</t>
  </si>
  <si>
    <t>Freloux</t>
  </si>
  <si>
    <t>Freux</t>
  </si>
  <si>
    <t>Froidchapelle</t>
  </si>
  <si>
    <t>Froidfontaine</t>
  </si>
  <si>
    <t>Froidmont</t>
  </si>
  <si>
    <t>Fronville</t>
  </si>
  <si>
    <t>Froyennes</t>
  </si>
  <si>
    <t>Fumal</t>
  </si>
  <si>
    <t>Furfooz</t>
  </si>
  <si>
    <t>Furnaux</t>
  </si>
  <si>
    <t>Gaasbeek</t>
  </si>
  <si>
    <t>Gages</t>
  </si>
  <si>
    <t>Gallaix</t>
  </si>
  <si>
    <t>Galmaarden</t>
  </si>
  <si>
    <t>Ganshoren</t>
  </si>
  <si>
    <t>Gaurain-Ramecroix</t>
  </si>
  <si>
    <t>Gavere</t>
  </si>
  <si>
    <t>Gedinne</t>
  </si>
  <si>
    <t>Geel</t>
  </si>
  <si>
    <t>Geer</t>
  </si>
  <si>
    <t>Geest-Gérompont-Petit-Rosière</t>
  </si>
  <si>
    <t>Geetbets</t>
  </si>
  <si>
    <t>Gelbressée</t>
  </si>
  <si>
    <t>Gelinden</t>
  </si>
  <si>
    <t>Gellik</t>
  </si>
  <si>
    <t>Gelrode</t>
  </si>
  <si>
    <t>Geluveld</t>
  </si>
  <si>
    <t>Geluwe</t>
  </si>
  <si>
    <t>Gembes</t>
  </si>
  <si>
    <t>Gembloux</t>
  </si>
  <si>
    <t>Gemmenich</t>
  </si>
  <si>
    <t>Genappe</t>
  </si>
  <si>
    <t>Genk</t>
  </si>
  <si>
    <t>Genly</t>
  </si>
  <si>
    <t>Genoelselderen</t>
  </si>
  <si>
    <t>Gent</t>
  </si>
  <si>
    <t>Gentbrugge</t>
  </si>
  <si>
    <t>Gentinnes</t>
  </si>
  <si>
    <t>Genval</t>
  </si>
  <si>
    <t>Geraardsbergen</t>
  </si>
  <si>
    <t>Gerdingen</t>
  </si>
  <si>
    <t>Gérin</t>
  </si>
  <si>
    <t>Gérompont</t>
  </si>
  <si>
    <t>Gérouville</t>
  </si>
  <si>
    <t>Gerpinnes</t>
  </si>
  <si>
    <t>Gestel</t>
  </si>
  <si>
    <t>Gesves</t>
  </si>
  <si>
    <t>Ghislenghien</t>
  </si>
  <si>
    <t>Ghlin</t>
  </si>
  <si>
    <t>Ghoy</t>
  </si>
  <si>
    <t>Gibecq</t>
  </si>
  <si>
    <t>Gierle</t>
  </si>
  <si>
    <t>Gijverinkhove</t>
  </si>
  <si>
    <t>Gijzegem</t>
  </si>
  <si>
    <t>Gijzelbrechtegem</t>
  </si>
  <si>
    <t>Gijzenzele</t>
  </si>
  <si>
    <t>Gilly</t>
  </si>
  <si>
    <t>Gimnée</t>
  </si>
  <si>
    <t>Gingelom</t>
  </si>
  <si>
    <t>Gistel</t>
  </si>
  <si>
    <t>Gits</t>
  </si>
  <si>
    <t>Givry</t>
  </si>
  <si>
    <t>Glabais</t>
  </si>
  <si>
    <t>Glabbeek</t>
  </si>
  <si>
    <t>Glain</t>
  </si>
  <si>
    <t>Gleixhe</t>
  </si>
  <si>
    <t>Glimes</t>
  </si>
  <si>
    <t>Glons</t>
  </si>
  <si>
    <t>Gochenée</t>
  </si>
  <si>
    <t>Godarville</t>
  </si>
  <si>
    <t>Godinne</t>
  </si>
  <si>
    <t>Godveerdegem</t>
  </si>
  <si>
    <t>Goé</t>
  </si>
  <si>
    <t>Goeferdinge</t>
  </si>
  <si>
    <t>Goegnies-Chaussée</t>
  </si>
  <si>
    <t>Goesnes</t>
  </si>
  <si>
    <t>Goetsenhoven</t>
  </si>
  <si>
    <t>Gomzé-Andoumont</t>
  </si>
  <si>
    <t>Gondregnies</t>
  </si>
  <si>
    <t>Gonrieux</t>
  </si>
  <si>
    <t>Gontrode</t>
  </si>
  <si>
    <t>Gooik</t>
  </si>
  <si>
    <t>Gors-Opleeuw</t>
  </si>
  <si>
    <t>Gorsem</t>
  </si>
  <si>
    <t>Gosselies</t>
  </si>
  <si>
    <t>Gotem</t>
  </si>
  <si>
    <t>Gottem</t>
  </si>
  <si>
    <t>Gottignies</t>
  </si>
  <si>
    <t>Gougnies</t>
  </si>
  <si>
    <t>Gourdinne</t>
  </si>
  <si>
    <t>Goutroux</t>
  </si>
  <si>
    <t>Gouvy</t>
  </si>
  <si>
    <t>Gouy-Lez-Piéton</t>
  </si>
  <si>
    <t>Gozée</t>
  </si>
  <si>
    <t>Grâce-Berleur</t>
  </si>
  <si>
    <t>Grâce-Hollogne</t>
  </si>
  <si>
    <t>Graide</t>
  </si>
  <si>
    <t>Grammene</t>
  </si>
  <si>
    <t>Grand-Axhe</t>
  </si>
  <si>
    <t>Grand-Hallet</t>
  </si>
  <si>
    <t>Grand-Halleux</t>
  </si>
  <si>
    <t>Grand-Leez</t>
  </si>
  <si>
    <t>Grand-Manil</t>
  </si>
  <si>
    <t>Grand-Rechain</t>
  </si>
  <si>
    <t>Grand-Reng</t>
  </si>
  <si>
    <t>Grand-Rosière-Hottomont</t>
  </si>
  <si>
    <t>Grandglise</t>
  </si>
  <si>
    <t>Grandhan</t>
  </si>
  <si>
    <t>Grandménil</t>
  </si>
  <si>
    <t>Grandmetz</t>
  </si>
  <si>
    <t>Grandrieu</t>
  </si>
  <si>
    <t>Grandville</t>
  </si>
  <si>
    <t>Grandvoir</t>
  </si>
  <si>
    <t>Grapfontaine</t>
  </si>
  <si>
    <t>Graty</t>
  </si>
  <si>
    <t>Graux</t>
  </si>
  <si>
    <t>Grazen</t>
  </si>
  <si>
    <t>Grembergen</t>
  </si>
  <si>
    <t>Grez-Doiceau</t>
  </si>
  <si>
    <t>Grimbergen</t>
  </si>
  <si>
    <t>Grimminge</t>
  </si>
  <si>
    <t>Grivegnée</t>
  </si>
  <si>
    <t>Grobbendonk</t>
  </si>
  <si>
    <t>Groot-Bijgaarden</t>
  </si>
  <si>
    <t>Groot-Gelmen</t>
  </si>
  <si>
    <t>Groot-Loon</t>
  </si>
  <si>
    <t>Gros-Fays</t>
  </si>
  <si>
    <t>Grosage</t>
  </si>
  <si>
    <t>Grote-Brogel</t>
  </si>
  <si>
    <t>Grote-Spouwen</t>
  </si>
  <si>
    <t>Grotenberge</t>
  </si>
  <si>
    <t>Gruitrode</t>
  </si>
  <si>
    <t>Grune</t>
  </si>
  <si>
    <t>Grupont</t>
  </si>
  <si>
    <t>Guignies</t>
  </si>
  <si>
    <t>Guigoven</t>
  </si>
  <si>
    <t>Guirsch</t>
  </si>
  <si>
    <t>Gullegem</t>
  </si>
  <si>
    <t>Gutshoven</t>
  </si>
  <si>
    <t>Haacht</t>
  </si>
  <si>
    <t>Haaltert</t>
  </si>
  <si>
    <t>Haasdonk</t>
  </si>
  <si>
    <t>Haasrode</t>
  </si>
  <si>
    <t>Habay-La-Neuve</t>
  </si>
  <si>
    <t>Habay-La-Vieille</t>
  </si>
  <si>
    <t>Habergy</t>
  </si>
  <si>
    <t>Haccourt</t>
  </si>
  <si>
    <t>Hachy</t>
  </si>
  <si>
    <t>Hacquegnies</t>
  </si>
  <si>
    <t>Haillot</t>
  </si>
  <si>
    <t>Haine-Saint-Paul</t>
  </si>
  <si>
    <t>Haine-Saint-Pierre</t>
  </si>
  <si>
    <t>Hainin</t>
  </si>
  <si>
    <t>Hakendover</t>
  </si>
  <si>
    <t>Halanzy</t>
  </si>
  <si>
    <t>Halen</t>
  </si>
  <si>
    <t>Hallaar</t>
  </si>
  <si>
    <t>Halle</t>
  </si>
  <si>
    <t>Halle-Booienhoven</t>
  </si>
  <si>
    <t>Halleux</t>
  </si>
  <si>
    <t>Halma</t>
  </si>
  <si>
    <t>Halmaal</t>
  </si>
  <si>
    <t>Haltinne</t>
  </si>
  <si>
    <t>Ham-Sur-Heure</t>
  </si>
  <si>
    <t>Ham-Sur-Sambre</t>
  </si>
  <si>
    <t>Hamipré</t>
  </si>
  <si>
    <t>Hamme</t>
  </si>
  <si>
    <t>Hamme-Mille</t>
  </si>
  <si>
    <t>Hamoir</t>
  </si>
  <si>
    <t>Hamois</t>
  </si>
  <si>
    <t>Hamont</t>
  </si>
  <si>
    <t>Hampteau</t>
  </si>
  <si>
    <t>Han-Sur-Lesse</t>
  </si>
  <si>
    <t>Handzame</t>
  </si>
  <si>
    <t>Haneffe</t>
  </si>
  <si>
    <t>Hannêche</t>
  </si>
  <si>
    <t>Hannut</t>
  </si>
  <si>
    <t>Hanret</t>
  </si>
  <si>
    <t>Hansbeke</t>
  </si>
  <si>
    <t>Hantes-Wihéries</t>
  </si>
  <si>
    <t>Hanzinelle</t>
  </si>
  <si>
    <t>Hanzinne</t>
  </si>
  <si>
    <t>Harchies</t>
  </si>
  <si>
    <t>Harelbeke</t>
  </si>
  <si>
    <t>Haren</t>
  </si>
  <si>
    <t>Hargimont</t>
  </si>
  <si>
    <t>Harmignies</t>
  </si>
  <si>
    <t>Harnoncourt</t>
  </si>
  <si>
    <t>Harre</t>
  </si>
  <si>
    <t>Harsin</t>
  </si>
  <si>
    <t>Harveng</t>
  </si>
  <si>
    <t>Harzé</t>
  </si>
  <si>
    <t>Hasselt</t>
  </si>
  <si>
    <t>Hastière-Lavaux</t>
  </si>
  <si>
    <t>Hastière-Par-Delà</t>
  </si>
  <si>
    <t>Hatrival</t>
  </si>
  <si>
    <t>Haulchin</t>
  </si>
  <si>
    <t>Hauset</t>
  </si>
  <si>
    <t>Haut-Fays</t>
  </si>
  <si>
    <t>Haut-Ittre</t>
  </si>
  <si>
    <t>Haut-Le-Wastia</t>
  </si>
  <si>
    <t>Hautrage</t>
  </si>
  <si>
    <t>Havay</t>
  </si>
  <si>
    <t>Havelange</t>
  </si>
  <si>
    <t>Haversin</t>
  </si>
  <si>
    <t>Havinnes</t>
  </si>
  <si>
    <t>Havré</t>
  </si>
  <si>
    <t>Hechtel</t>
  </si>
  <si>
    <t>Heer</t>
  </si>
  <si>
    <t>Heers</t>
  </si>
  <si>
    <t>Hees</t>
  </si>
  <si>
    <t>Heestert</t>
  </si>
  <si>
    <t>Heffen</t>
  </si>
  <si>
    <t>Heikruis</t>
  </si>
  <si>
    <t>Heindonk</t>
  </si>
  <si>
    <t>Heinsch</t>
  </si>
  <si>
    <t>Heist-Aan-Zee</t>
  </si>
  <si>
    <t>Heist-Op-Den-Berg</t>
  </si>
  <si>
    <t>Hekelgem</t>
  </si>
  <si>
    <t>Heks</t>
  </si>
  <si>
    <t>Helchteren</t>
  </si>
  <si>
    <t>Heldergem</t>
  </si>
  <si>
    <t>Helen-Bos</t>
  </si>
  <si>
    <t>Helkijn</t>
  </si>
  <si>
    <t>Hellebecq</t>
  </si>
  <si>
    <t>Hemelveerdegem</t>
  </si>
  <si>
    <t>Hemiksem</t>
  </si>
  <si>
    <t>Hemptinne</t>
  </si>
  <si>
    <t>Hemptinne-Lez-Florennes</t>
  </si>
  <si>
    <t>Hendrieken</t>
  </si>
  <si>
    <t>Henis</t>
  </si>
  <si>
    <t>Hennuyères</t>
  </si>
  <si>
    <t>Henri-Chapelle</t>
  </si>
  <si>
    <t>Henripont</t>
  </si>
  <si>
    <t>Hensies</t>
  </si>
  <si>
    <t>Heppen</t>
  </si>
  <si>
    <t>Heppenbach</t>
  </si>
  <si>
    <t>Heppignies</t>
  </si>
  <si>
    <t>Herbeumont</t>
  </si>
  <si>
    <t>Herchies</t>
  </si>
  <si>
    <t>Herderen</t>
  </si>
  <si>
    <t>Herdersem</t>
  </si>
  <si>
    <t>Herent</t>
  </si>
  <si>
    <t>Herentals</t>
  </si>
  <si>
    <t>Herenthout</t>
  </si>
  <si>
    <t>Herfelingen</t>
  </si>
  <si>
    <t>Hergenrath</t>
  </si>
  <si>
    <t>Hérinnes-Lez-Pecq</t>
  </si>
  <si>
    <t>Herk-De-Stad</t>
  </si>
  <si>
    <t>Hermalle-Sous-Argenteau</t>
  </si>
  <si>
    <t>Hermalle-Sous-Huy</t>
  </si>
  <si>
    <t>Hermée</t>
  </si>
  <si>
    <t>Hermeton-Sur-Meuse</t>
  </si>
  <si>
    <t>Herne</t>
  </si>
  <si>
    <t>Héron</t>
  </si>
  <si>
    <t>Herquegies</t>
  </si>
  <si>
    <t>Herseaux</t>
  </si>
  <si>
    <t>Herselt</t>
  </si>
  <si>
    <t>Herstal</t>
  </si>
  <si>
    <t>Herstappe</t>
  </si>
  <si>
    <t>Hertain</t>
  </si>
  <si>
    <t>Herten</t>
  </si>
  <si>
    <t>Hertsberge</t>
  </si>
  <si>
    <t>Herve</t>
  </si>
  <si>
    <t>Herzele</t>
  </si>
  <si>
    <t>Heule</t>
  </si>
  <si>
    <t>Heure</t>
  </si>
  <si>
    <t>Heure-Le-Romain</t>
  </si>
  <si>
    <t>Heurne</t>
  </si>
  <si>
    <t>Heusden</t>
  </si>
  <si>
    <t>Heusden-Zolder</t>
  </si>
  <si>
    <t>Heusy</t>
  </si>
  <si>
    <t>Hever</t>
  </si>
  <si>
    <t>Heverlee</t>
  </si>
  <si>
    <t>Hévillers</t>
  </si>
  <si>
    <t>Heyd</t>
  </si>
  <si>
    <t>Hillegem</t>
  </si>
  <si>
    <t>Hingene</t>
  </si>
  <si>
    <t>Hingeon</t>
  </si>
  <si>
    <t>Hives</t>
  </si>
  <si>
    <t>Hoboken</t>
  </si>
  <si>
    <t>Hodeige</t>
  </si>
  <si>
    <t>Hodister</t>
  </si>
  <si>
    <t>Hody</t>
  </si>
  <si>
    <t>Hoegaarden</t>
  </si>
  <si>
    <t>Hoeilaart</t>
  </si>
  <si>
    <t>Hoeke</t>
  </si>
  <si>
    <t>Hoelbeek</t>
  </si>
  <si>
    <t>Hoeleden</t>
  </si>
  <si>
    <t>Hoepertingen</t>
  </si>
  <si>
    <t>Hoeselt</t>
  </si>
  <si>
    <t>Hoevenen</t>
  </si>
  <si>
    <t>Hofstade</t>
  </si>
  <si>
    <t>Hogne</t>
  </si>
  <si>
    <t>Hognoul</t>
  </si>
  <si>
    <t>Hollain</t>
  </si>
  <si>
    <t>Hollange</t>
  </si>
  <si>
    <t>Hollebeke</t>
  </si>
  <si>
    <t>Hollogne-Aux-Pierres</t>
  </si>
  <si>
    <t>Hollogne-Sur-Geer</t>
  </si>
  <si>
    <t>Holsbeek</t>
  </si>
  <si>
    <t>Hombeek</t>
  </si>
  <si>
    <t>Hombourg</t>
  </si>
  <si>
    <t>Hompré</t>
  </si>
  <si>
    <t>Hondelange</t>
  </si>
  <si>
    <t>Honnay</t>
  </si>
  <si>
    <t>Hooglede</t>
  </si>
  <si>
    <t>Hoogstade</t>
  </si>
  <si>
    <t>Hoogstraten</t>
  </si>
  <si>
    <t>Horion-Hozémont</t>
  </si>
  <si>
    <t>Hornu</t>
  </si>
  <si>
    <t>Horpmaal</t>
  </si>
  <si>
    <t>Horrues</t>
  </si>
  <si>
    <t>Hotton</t>
  </si>
  <si>
    <t>Houdemont</t>
  </si>
  <si>
    <t>Houdeng-Aimeries</t>
  </si>
  <si>
    <t>Houdeng-Goegnies</t>
  </si>
  <si>
    <t>Houdremont</t>
  </si>
  <si>
    <t>Houffalize</t>
  </si>
  <si>
    <t>Hour</t>
  </si>
  <si>
    <t>Housse</t>
  </si>
  <si>
    <t>Houtain-Le-Val</t>
  </si>
  <si>
    <t>Houtain-Saint-Siméon</t>
  </si>
  <si>
    <t>Houtaing</t>
  </si>
  <si>
    <t>Houtave</t>
  </si>
  <si>
    <t>Houtem</t>
  </si>
  <si>
    <t>Houthalen</t>
  </si>
  <si>
    <t>Houthem</t>
  </si>
  <si>
    <t>Houthulst</t>
  </si>
  <si>
    <t>Houtvenne</t>
  </si>
  <si>
    <t>Houwaart</t>
  </si>
  <si>
    <t>Houx</t>
  </si>
  <si>
    <t>Houyet</t>
  </si>
  <si>
    <t>Hove</t>
  </si>
  <si>
    <t>Hoves</t>
  </si>
  <si>
    <t>Howardries</t>
  </si>
  <si>
    <t>Huccorgne</t>
  </si>
  <si>
    <t>Huise</t>
  </si>
  <si>
    <t>Huissignies</t>
  </si>
  <si>
    <t>Huizingen</t>
  </si>
  <si>
    <t>Huldenberg</t>
  </si>
  <si>
    <t>Hulshout</t>
  </si>
  <si>
    <t>Hulsonniaux</t>
  </si>
  <si>
    <t>Hulste</t>
  </si>
  <si>
    <t>Humain</t>
  </si>
  <si>
    <t>Humbeek</t>
  </si>
  <si>
    <t>Hundelgem</t>
  </si>
  <si>
    <t>Huppaye</t>
  </si>
  <si>
    <t>Huy</t>
  </si>
  <si>
    <t>Hyon</t>
  </si>
  <si>
    <t>Ichtegem</t>
  </si>
  <si>
    <t>Iddergem</t>
  </si>
  <si>
    <t>Idegem</t>
  </si>
  <si>
    <t>Ieper</t>
  </si>
  <si>
    <t>Impe</t>
  </si>
  <si>
    <t>Incourt</t>
  </si>
  <si>
    <t>Ingelmunster</t>
  </si>
  <si>
    <t>Ingooigem</t>
  </si>
  <si>
    <t>Irchonwelz</t>
  </si>
  <si>
    <t>Isières</t>
  </si>
  <si>
    <t>Isnes</t>
  </si>
  <si>
    <t>Itegem</t>
  </si>
  <si>
    <t>Itterbeek</t>
  </si>
  <si>
    <t>Ittre</t>
  </si>
  <si>
    <t>Ivoz-Ramet</t>
  </si>
  <si>
    <t>Izegem</t>
  </si>
  <si>
    <t>Izel</t>
  </si>
  <si>
    <t>Izenberge</t>
  </si>
  <si>
    <t>Izier</t>
  </si>
  <si>
    <t>Jabbeke</t>
  </si>
  <si>
    <t>Jalhay</t>
  </si>
  <si>
    <t>Jallet</t>
  </si>
  <si>
    <t>Jamagne</t>
  </si>
  <si>
    <t>Jambes</t>
  </si>
  <si>
    <t>Jamiolle</t>
  </si>
  <si>
    <t>Jamioulx</t>
  </si>
  <si>
    <t>Jamoigne</t>
  </si>
  <si>
    <t>Jandrain-Jandrenouille</t>
  </si>
  <si>
    <t>Jauche</t>
  </si>
  <si>
    <t>Jauchelette</t>
  </si>
  <si>
    <t>Javingue</t>
  </si>
  <si>
    <t>Jehay</t>
  </si>
  <si>
    <t>Jehonville</t>
  </si>
  <si>
    <t>Jemappes</t>
  </si>
  <si>
    <t>Jemelle</t>
  </si>
  <si>
    <t>Jemeppe-Sur-Meuse</t>
  </si>
  <si>
    <t>Jemeppe-Sur-Sambre</t>
  </si>
  <si>
    <t>Jeneffe</t>
  </si>
  <si>
    <t>Jesseren</t>
  </si>
  <si>
    <t>Jette</t>
  </si>
  <si>
    <t>Jeuk</t>
  </si>
  <si>
    <t>Jodoigne</t>
  </si>
  <si>
    <t>Jodoigne-Souveraine</t>
  </si>
  <si>
    <t>Jollain-Merlin</t>
  </si>
  <si>
    <t>Joncret</t>
  </si>
  <si>
    <t>Julémont</t>
  </si>
  <si>
    <t>Jumet</t>
  </si>
  <si>
    <t>Jupille-Sur-Meuse</t>
  </si>
  <si>
    <t>Juprelle</t>
  </si>
  <si>
    <t>Jurbise</t>
  </si>
  <si>
    <t>Juseret</t>
  </si>
  <si>
    <t>Kaaskerke</t>
  </si>
  <si>
    <t>Kachtem</t>
  </si>
  <si>
    <t>Kaggevinne</t>
  </si>
  <si>
    <t>Kain</t>
  </si>
  <si>
    <t>Kalken</t>
  </si>
  <si>
    <t>Kallo</t>
  </si>
  <si>
    <t>Kalmthout</t>
  </si>
  <si>
    <t>Kampenhout</t>
  </si>
  <si>
    <t>Kanegem</t>
  </si>
  <si>
    <t>Kanne</t>
  </si>
  <si>
    <t>Kapelle-Op-Den-Bos</t>
  </si>
  <si>
    <t>Kapellen</t>
  </si>
  <si>
    <t>Kaprijke</t>
  </si>
  <si>
    <t>Kaster</t>
  </si>
  <si>
    <t>Kasterlee</t>
  </si>
  <si>
    <t>Kaulille</t>
  </si>
  <si>
    <t>Keerbergen</t>
  </si>
  <si>
    <t>Keiem</t>
  </si>
  <si>
    <t>Kelmis</t>
  </si>
  <si>
    <t>Kemexhe</t>
  </si>
  <si>
    <t>Kemmel</t>
  </si>
  <si>
    <t>Kemzeke</t>
  </si>
  <si>
    <t>Kerkhove</t>
  </si>
  <si>
    <t>Kerkom</t>
  </si>
  <si>
    <t>Kerkom-Bij-Sint-Truiden</t>
  </si>
  <si>
    <t>Kerksken</t>
  </si>
  <si>
    <t>Kermt</t>
  </si>
  <si>
    <t>Kerniel</t>
  </si>
  <si>
    <t>Kersbeek-Miskom</t>
  </si>
  <si>
    <t>Kessel</t>
  </si>
  <si>
    <t>Kessel Lo</t>
  </si>
  <si>
    <t>Kessenich</t>
  </si>
  <si>
    <t>Kester</t>
  </si>
  <si>
    <t>Kettenis</t>
  </si>
  <si>
    <t>Keumiée</t>
  </si>
  <si>
    <t>Kieldrecht</t>
  </si>
  <si>
    <t>Kinrooi</t>
  </si>
  <si>
    <t>Klein-Gelmen</t>
  </si>
  <si>
    <t>Kleine-Brogel</t>
  </si>
  <si>
    <t>Kleine-Spouwen</t>
  </si>
  <si>
    <t>Klemskerke</t>
  </si>
  <si>
    <t>Klerken</t>
  </si>
  <si>
    <t>Kluizen</t>
  </si>
  <si>
    <t>Knesselare</t>
  </si>
  <si>
    <t>Knokke</t>
  </si>
  <si>
    <t>Kobbegem</t>
  </si>
  <si>
    <t>Koekelare</t>
  </si>
  <si>
    <t>Koekelberg</t>
  </si>
  <si>
    <t>Koersel</t>
  </si>
  <si>
    <t>Koksijde</t>
  </si>
  <si>
    <t>Kolmont</t>
  </si>
  <si>
    <t>Komen</t>
  </si>
  <si>
    <t>Komen-Waasten</t>
  </si>
  <si>
    <t>Koningshooikt</t>
  </si>
  <si>
    <t>Koninksem</t>
  </si>
  <si>
    <t>Kontich</t>
  </si>
  <si>
    <t>Kooigem</t>
  </si>
  <si>
    <t>Koolkerke</t>
  </si>
  <si>
    <t>Koolskamp</t>
  </si>
  <si>
    <t>Korbeek-Dijle</t>
  </si>
  <si>
    <t>Korbeek-Lo</t>
  </si>
  <si>
    <t>Kortemark</t>
  </si>
  <si>
    <t>Kortenaken</t>
  </si>
  <si>
    <t>Kortenberg</t>
  </si>
  <si>
    <t>Kortessem</t>
  </si>
  <si>
    <t>Kortijs</t>
  </si>
  <si>
    <t>Kortrijk</t>
  </si>
  <si>
    <t>Kortrijk-Dutsel</t>
  </si>
  <si>
    <t>Kozen</t>
  </si>
  <si>
    <t>Kraainem</t>
  </si>
  <si>
    <t>Krombeke</t>
  </si>
  <si>
    <t>Kruibeke</t>
  </si>
  <si>
    <t>Kruishoutem</t>
  </si>
  <si>
    <t>Kumtich</t>
  </si>
  <si>
    <t>Kuringen</t>
  </si>
  <si>
    <t>Kuttekoven</t>
  </si>
  <si>
    <t>Kuurne</t>
  </si>
  <si>
    <t>Kwaadmechelen</t>
  </si>
  <si>
    <t>Kwaremont</t>
  </si>
  <si>
    <t>L'Ecluse</t>
  </si>
  <si>
    <t>L'Escaillère</t>
  </si>
  <si>
    <t>La Bouverie</t>
  </si>
  <si>
    <t>La Glanerie</t>
  </si>
  <si>
    <t>La Gleize</t>
  </si>
  <si>
    <t>La Hestre</t>
  </si>
  <si>
    <t>La Hulpe</t>
  </si>
  <si>
    <t>La Louvière</t>
  </si>
  <si>
    <t>La Reid</t>
  </si>
  <si>
    <t>La Roche-En-Ardenne</t>
  </si>
  <si>
    <t>Laar</t>
  </si>
  <si>
    <t>Laarne</t>
  </si>
  <si>
    <t>Labuissière</t>
  </si>
  <si>
    <t>Lacuisine</t>
  </si>
  <si>
    <t>Ladeuze</t>
  </si>
  <si>
    <t>Laforêt</t>
  </si>
  <si>
    <t>Lahamaide</t>
  </si>
  <si>
    <t>Laken</t>
  </si>
  <si>
    <t>Lamain</t>
  </si>
  <si>
    <t>Lambermont</t>
  </si>
  <si>
    <t>Lambusart</t>
  </si>
  <si>
    <t>Lamine</t>
  </si>
  <si>
    <t>Lamontzée</t>
  </si>
  <si>
    <t>Lamorteau</t>
  </si>
  <si>
    <t>Lampernisse</t>
  </si>
  <si>
    <t>Lanaken</t>
  </si>
  <si>
    <t>Lanaye</t>
  </si>
  <si>
    <t>Landegem</t>
  </si>
  <si>
    <t>Landelies</t>
  </si>
  <si>
    <t>Landen</t>
  </si>
  <si>
    <t>Landenne</t>
  </si>
  <si>
    <t>Landskouter</t>
  </si>
  <si>
    <t>Laneffe</t>
  </si>
  <si>
    <t>Langdorp</t>
  </si>
  <si>
    <t>Langemark</t>
  </si>
  <si>
    <t>Lanklaar</t>
  </si>
  <si>
    <t>Lanquesaint</t>
  </si>
  <si>
    <t>Lantin</t>
  </si>
  <si>
    <t>Lantremange</t>
  </si>
  <si>
    <t>Laplaigne</t>
  </si>
  <si>
    <t>Lapscheure</t>
  </si>
  <si>
    <t>Lasne-Chapelle-Saint-Lambert</t>
  </si>
  <si>
    <t>Lathuy</t>
  </si>
  <si>
    <t>Latinne</t>
  </si>
  <si>
    <t>Latour</t>
  </si>
  <si>
    <t>Lauw</t>
  </si>
  <si>
    <t>Lauwe</t>
  </si>
  <si>
    <t>Lavacherie</t>
  </si>
  <si>
    <t>Lavaux-Sainte-Anne</t>
  </si>
  <si>
    <t>Lavoir</t>
  </si>
  <si>
    <t>Le Mesnil</t>
  </si>
  <si>
    <t>Le Roeulx</t>
  </si>
  <si>
    <t>Le Roux</t>
  </si>
  <si>
    <t>Lebbeke</t>
  </si>
  <si>
    <t>Lede</t>
  </si>
  <si>
    <t>Ledeberg</t>
  </si>
  <si>
    <t>Ledegem</t>
  </si>
  <si>
    <t>Leefdaal</t>
  </si>
  <si>
    <t>Leerbeek</t>
  </si>
  <si>
    <t>Leernes</t>
  </si>
  <si>
    <t>Leers-Et-Fosteau</t>
  </si>
  <si>
    <t>Leers-Nord</t>
  </si>
  <si>
    <t>Leest</t>
  </si>
  <si>
    <t>Leeuwergem</t>
  </si>
  <si>
    <t>Leffinge</t>
  </si>
  <si>
    <t>Léglise</t>
  </si>
  <si>
    <t>Leignon</t>
  </si>
  <si>
    <t>Leisele</t>
  </si>
  <si>
    <t>Leke</t>
  </si>
  <si>
    <t>Lembeek</t>
  </si>
  <si>
    <t>Lembeke</t>
  </si>
  <si>
    <t>Lemberge</t>
  </si>
  <si>
    <t>Lendelede</t>
  </si>
  <si>
    <t>Lens</t>
  </si>
  <si>
    <t>Lens-Saint-Remy</t>
  </si>
  <si>
    <t>Lens-Saint-Servais</t>
  </si>
  <si>
    <t>Lens-Sur-Geer</t>
  </si>
  <si>
    <t>Leopoldsburg</t>
  </si>
  <si>
    <t>Les Avins</t>
  </si>
  <si>
    <t>Les Bulles</t>
  </si>
  <si>
    <t>Les Hayons</t>
  </si>
  <si>
    <t>Les Waleffes</t>
  </si>
  <si>
    <t>Lesdain</t>
  </si>
  <si>
    <t>Lessines</t>
  </si>
  <si>
    <t>Lessive</t>
  </si>
  <si>
    <t>Lesterny</t>
  </si>
  <si>
    <t>Lesve</t>
  </si>
  <si>
    <t>Lettelingen</t>
  </si>
  <si>
    <t>Letterhoutem</t>
  </si>
  <si>
    <t>Leugnies</t>
  </si>
  <si>
    <t>Leupegem</t>
  </si>
  <si>
    <t>Leut</t>
  </si>
  <si>
    <t>Leuven</t>
  </si>
  <si>
    <t>Leuze</t>
  </si>
  <si>
    <t>Leuze-En-Hainaut</t>
  </si>
  <si>
    <t>Leval-Chaudeville</t>
  </si>
  <si>
    <t>Leval-Trahegnies</t>
  </si>
  <si>
    <t>Liberchies</t>
  </si>
  <si>
    <t>Libin</t>
  </si>
  <si>
    <t>Libramont-Chevigny</t>
  </si>
  <si>
    <t>Lichtaart</t>
  </si>
  <si>
    <t>Lichtervelde</t>
  </si>
  <si>
    <t>Liedekerke</t>
  </si>
  <si>
    <t>Lieferinge</t>
  </si>
  <si>
    <t>Liège</t>
  </si>
  <si>
    <t>Lier</t>
  </si>
  <si>
    <t>Lierneux</t>
  </si>
  <si>
    <t>Liernu</t>
  </si>
  <si>
    <t>Liers</t>
  </si>
  <si>
    <t>Liezele</t>
  </si>
  <si>
    <t>Ligne</t>
  </si>
  <si>
    <t>Ligney</t>
  </si>
  <si>
    <t>Ligny</t>
  </si>
  <si>
    <t>Lille</t>
  </si>
  <si>
    <t>Lillo</t>
  </si>
  <si>
    <t>Lillois-Witterzée</t>
  </si>
  <si>
    <t>Limal</t>
  </si>
  <si>
    <t>Limbourg</t>
  </si>
  <si>
    <t>Limelette</t>
  </si>
  <si>
    <t>Limerlé</t>
  </si>
  <si>
    <t>Limont</t>
  </si>
  <si>
    <t>Lincent</t>
  </si>
  <si>
    <t>Linden</t>
  </si>
  <si>
    <t>Linkebeek</t>
  </si>
  <si>
    <t>Linkhout</t>
  </si>
  <si>
    <t>Linsmeau</t>
  </si>
  <si>
    <t>Lint</t>
  </si>
  <si>
    <t>Linter</t>
  </si>
  <si>
    <t>Lippelo</t>
  </si>
  <si>
    <t>Lisogne</t>
  </si>
  <si>
    <t>Lissewege</t>
  </si>
  <si>
    <t>Lives-Sur-Meuse</t>
  </si>
  <si>
    <t>Lixhe</t>
  </si>
  <si>
    <t>Lo</t>
  </si>
  <si>
    <t>Lobbes</t>
  </si>
  <si>
    <t>Lochristi</t>
  </si>
  <si>
    <t>Lodelinsart</t>
  </si>
  <si>
    <t>Loenhout</t>
  </si>
  <si>
    <t>Loker</t>
  </si>
  <si>
    <t>Lokeren</t>
  </si>
  <si>
    <t>Loksbergen</t>
  </si>
  <si>
    <t>Lombardsijde</t>
  </si>
  <si>
    <t>Lombise</t>
  </si>
  <si>
    <t>Lommel</t>
  </si>
  <si>
    <t>Lommersweiler</t>
  </si>
  <si>
    <t>Lompret</t>
  </si>
  <si>
    <t>Lomprez</t>
  </si>
  <si>
    <t>Loncin</t>
  </si>
  <si>
    <t>Londerzeel</t>
  </si>
  <si>
    <t>Longchamps</t>
  </si>
  <si>
    <t>Longlier</t>
  </si>
  <si>
    <t>Longueville</t>
  </si>
  <si>
    <t>Longvilly</t>
  </si>
  <si>
    <t>Lontzen</t>
  </si>
  <si>
    <t>Lonzée</t>
  </si>
  <si>
    <t>Loonbeek</t>
  </si>
  <si>
    <t>Loppem</t>
  </si>
  <si>
    <t>Lorcé</t>
  </si>
  <si>
    <t>Lot</t>
  </si>
  <si>
    <t>Lotenhulle</t>
  </si>
  <si>
    <t>Louette-Saint-Denis</t>
  </si>
  <si>
    <t>Louette-Saint-Pierre</t>
  </si>
  <si>
    <t>Loupoigne</t>
  </si>
  <si>
    <t>Louvain-La-Neuve</t>
  </si>
  <si>
    <t>Louveigné</t>
  </si>
  <si>
    <t>Lovendegem</t>
  </si>
  <si>
    <t>Lovenjoel</t>
  </si>
  <si>
    <t>Loverval</t>
  </si>
  <si>
    <t>Loyers</t>
  </si>
  <si>
    <t>Lubbeek</t>
  </si>
  <si>
    <t>Luingne</t>
  </si>
  <si>
    <t>Lummen</t>
  </si>
  <si>
    <t>Lustin</t>
  </si>
  <si>
    <t>Luttre</t>
  </si>
  <si>
    <t>Maarke-Kerkem</t>
  </si>
  <si>
    <t>Maaseik</t>
  </si>
  <si>
    <t>Maasmechelen</t>
  </si>
  <si>
    <t>Mabompré</t>
  </si>
  <si>
    <t>Machelen</t>
  </si>
  <si>
    <t>Macon</t>
  </si>
  <si>
    <t>Macquenoise</t>
  </si>
  <si>
    <t>Maffe</t>
  </si>
  <si>
    <t>Maffle</t>
  </si>
  <si>
    <t>Magnée</t>
  </si>
  <si>
    <t>Maillen</t>
  </si>
  <si>
    <t>Mainvault</t>
  </si>
  <si>
    <t>Maisières</t>
  </si>
  <si>
    <t>Maissin</t>
  </si>
  <si>
    <t>Maizeret</t>
  </si>
  <si>
    <t>Mal</t>
  </si>
  <si>
    <t>Maldegem</t>
  </si>
  <si>
    <t>Malderen</t>
  </si>
  <si>
    <t>Malempré</t>
  </si>
  <si>
    <t>Malèves-Sainte-Marie-Wastinnes</t>
  </si>
  <si>
    <t>Malle</t>
  </si>
  <si>
    <t>Malmedy</t>
  </si>
  <si>
    <t>Malonne</t>
  </si>
  <si>
    <t>Malvoisin</t>
  </si>
  <si>
    <t>Manage</t>
  </si>
  <si>
    <t>Manderfeld</t>
  </si>
  <si>
    <t>Mannekensvere</t>
  </si>
  <si>
    <t>Maransart</t>
  </si>
  <si>
    <t>Marbais</t>
  </si>
  <si>
    <t>Marbaix</t>
  </si>
  <si>
    <t>Marche-En-Famenne</t>
  </si>
  <si>
    <t>Marche-Les-Dames</t>
  </si>
  <si>
    <t>Marche-Lez-Ecaussinnes</t>
  </si>
  <si>
    <t>Marchienne-Au-Pont</t>
  </si>
  <si>
    <t>Marchin</t>
  </si>
  <si>
    <t>Marchipont</t>
  </si>
  <si>
    <t>Marchovelette</t>
  </si>
  <si>
    <t>Marcinelle</t>
  </si>
  <si>
    <t>Marcourt</t>
  </si>
  <si>
    <t>Marenne</t>
  </si>
  <si>
    <t>Mariakerke</t>
  </si>
  <si>
    <t>Mariekerke</t>
  </si>
  <si>
    <t>Mariembourg</t>
  </si>
  <si>
    <t>Marilles</t>
  </si>
  <si>
    <t>Mark</t>
  </si>
  <si>
    <t>Marke</t>
  </si>
  <si>
    <t>Markegem</t>
  </si>
  <si>
    <t>Marneffe</t>
  </si>
  <si>
    <t>Marquain</t>
  </si>
  <si>
    <t>Martelange</t>
  </si>
  <si>
    <t>Martenslinde</t>
  </si>
  <si>
    <t>Martouzin-Neuville</t>
  </si>
  <si>
    <t>Masbourg</t>
  </si>
  <si>
    <t>Masnuy-Saint-Jean</t>
  </si>
  <si>
    <t>Masnuy-Saint-Pierre</t>
  </si>
  <si>
    <t>Massemen</t>
  </si>
  <si>
    <t>Massenhoven</t>
  </si>
  <si>
    <t>Matagne-La-Grande</t>
  </si>
  <si>
    <t>Matagne-La-Petite</t>
  </si>
  <si>
    <t>Mater</t>
  </si>
  <si>
    <t>Maubray</t>
  </si>
  <si>
    <t>Maulde</t>
  </si>
  <si>
    <t>Maurage</t>
  </si>
  <si>
    <t>Mazée</t>
  </si>
  <si>
    <t>Mazenzele</t>
  </si>
  <si>
    <t>Mazy</t>
  </si>
  <si>
    <t>Méan</t>
  </si>
  <si>
    <t>Mechelen</t>
  </si>
  <si>
    <t>Mechelen-Aan-De-Maas</t>
  </si>
  <si>
    <t>Mechelen-Bovelingen</t>
  </si>
  <si>
    <t>Meeffe</t>
  </si>
  <si>
    <t>Meensel-Kiezegem</t>
  </si>
  <si>
    <t>Meer</t>
  </si>
  <si>
    <t>Meerbeek</t>
  </si>
  <si>
    <t>Meerbeke</t>
  </si>
  <si>
    <t>Meerdonk</t>
  </si>
  <si>
    <t>Meerhout</t>
  </si>
  <si>
    <t>Meerle</t>
  </si>
  <si>
    <t>Meeswijk</t>
  </si>
  <si>
    <t>Meetkerke</t>
  </si>
  <si>
    <t>Meeuwen</t>
  </si>
  <si>
    <t>Mehaigne</t>
  </si>
  <si>
    <t>Meigem</t>
  </si>
  <si>
    <t>Meilegem</t>
  </si>
  <si>
    <t>Meise</t>
  </si>
  <si>
    <t>Meix-Devant-Virton</t>
  </si>
  <si>
    <t>Meix-Le-Tige</t>
  </si>
  <si>
    <t>Melden</t>
  </si>
  <si>
    <t>Meldert</t>
  </si>
  <si>
    <t>Melen</t>
  </si>
  <si>
    <t>Mélin</t>
  </si>
  <si>
    <t>Melkwezer</t>
  </si>
  <si>
    <t>Melle</t>
  </si>
  <si>
    <t>Mellery</t>
  </si>
  <si>
    <t>Melles</t>
  </si>
  <si>
    <t>Mellet</t>
  </si>
  <si>
    <t>Mellier</t>
  </si>
  <si>
    <t>Melsbroek</t>
  </si>
  <si>
    <t>Melsele</t>
  </si>
  <si>
    <t>Melsen</t>
  </si>
  <si>
    <t>Membach</t>
  </si>
  <si>
    <t>Membre</t>
  </si>
  <si>
    <t>Membruggen</t>
  </si>
  <si>
    <t>Mendonk</t>
  </si>
  <si>
    <t>Menen</t>
  </si>
  <si>
    <t>Merbes-Le-Château</t>
  </si>
  <si>
    <t>Merbes-Sainte-Marie</t>
  </si>
  <si>
    <t>Merchtem</t>
  </si>
  <si>
    <t>Merdorp</t>
  </si>
  <si>
    <t>Mere</t>
  </si>
  <si>
    <t>Merelbeke</t>
  </si>
  <si>
    <t>Merendree</t>
  </si>
  <si>
    <t>Merkem</t>
  </si>
  <si>
    <t>Merksem</t>
  </si>
  <si>
    <t>Merksplas</t>
  </si>
  <si>
    <t>Merlemont</t>
  </si>
  <si>
    <t>Mesen</t>
  </si>
  <si>
    <t>Meslin-L'Evêque</t>
  </si>
  <si>
    <t>Mesnil-Eglise</t>
  </si>
  <si>
    <t>Mesnil-Saint-Blaise</t>
  </si>
  <si>
    <t>Mespelare</t>
  </si>
  <si>
    <t>Messancy</t>
  </si>
  <si>
    <t>Messelbroek</t>
  </si>
  <si>
    <t>Mesvin</t>
  </si>
  <si>
    <t>Mettekoven</t>
  </si>
  <si>
    <t>Mettet</t>
  </si>
  <si>
    <t>Meulebeke</t>
  </si>
  <si>
    <t>Meux</t>
  </si>
  <si>
    <t>Mévergnies-Lez-Lens</t>
  </si>
  <si>
    <t>Meyerode</t>
  </si>
  <si>
    <t>Michelbeke</t>
  </si>
  <si>
    <t>Micheroux</t>
  </si>
  <si>
    <t>Middelburg</t>
  </si>
  <si>
    <t>Middelkerke</t>
  </si>
  <si>
    <t>Miécret</t>
  </si>
  <si>
    <t>Mielen-Boven-Aalst</t>
  </si>
  <si>
    <t>Mignault</t>
  </si>
  <si>
    <t>Millen</t>
  </si>
  <si>
    <t>Milmort</t>
  </si>
  <si>
    <t>Minderhout</t>
  </si>
  <si>
    <t>Mirwart</t>
  </si>
  <si>
    <t>Modave</t>
  </si>
  <si>
    <t>Moelingen</t>
  </si>
  <si>
    <t>Moen</t>
  </si>
  <si>
    <t>Moerbeke</t>
  </si>
  <si>
    <t>Moerbeke-Waas</t>
  </si>
  <si>
    <t>Moere</t>
  </si>
  <si>
    <t>Moerkerke</t>
  </si>
  <si>
    <t>Moerzeke</t>
  </si>
  <si>
    <t>Moeskroen</t>
  </si>
  <si>
    <t>Moha</t>
  </si>
  <si>
    <t>Mohiville</t>
  </si>
  <si>
    <t>Moignelée</t>
  </si>
  <si>
    <t>Moircy</t>
  </si>
  <si>
    <t>Mol</t>
  </si>
  <si>
    <t>Molenbaix</t>
  </si>
  <si>
    <t>Molenbeek-Wersbeek</t>
  </si>
  <si>
    <t>Molenbeersel</t>
  </si>
  <si>
    <t>Molenstede</t>
  </si>
  <si>
    <t>Mollem</t>
  </si>
  <si>
    <t>Momalle</t>
  </si>
  <si>
    <t>Momignies</t>
  </si>
  <si>
    <t>Monceau-En-Ardenne</t>
  </si>
  <si>
    <t>Monceau-Imbrechies</t>
  </si>
  <si>
    <t>Monceau-Sur-Sambre</t>
  </si>
  <si>
    <t>Mons</t>
  </si>
  <si>
    <t>Mons-Lez-Liège</t>
  </si>
  <si>
    <t>Monstreux</t>
  </si>
  <si>
    <t>Mont</t>
  </si>
  <si>
    <t>Mont-Gauthier</t>
  </si>
  <si>
    <t>Mont-Saint-André</t>
  </si>
  <si>
    <t>Mont-Saint-Aubert</t>
  </si>
  <si>
    <t>Mont-Saint-Guibert</t>
  </si>
  <si>
    <t>Mont-Sainte-Aldegonde</t>
  </si>
  <si>
    <t>Mont-Sainte-Geneviève</t>
  </si>
  <si>
    <t>Mont-Sur-Marchienne</t>
  </si>
  <si>
    <t>Montbliart</t>
  </si>
  <si>
    <t>Montegnée</t>
  </si>
  <si>
    <t>Montenaken</t>
  </si>
  <si>
    <t>Montignies-Lez-Lens</t>
  </si>
  <si>
    <t>Montignies-Saint-Christophe</t>
  </si>
  <si>
    <t>Montignies-Sur-Roc</t>
  </si>
  <si>
    <t>Montignies-Sur-Sambre</t>
  </si>
  <si>
    <t>Montigny-Le-Tilleul</t>
  </si>
  <si>
    <t>Montleban</t>
  </si>
  <si>
    <t>Montroeul-Au-Bois</t>
  </si>
  <si>
    <t>Montroeul-Sur-Haine</t>
  </si>
  <si>
    <t>Montzen</t>
  </si>
  <si>
    <t>Moorsel</t>
  </si>
  <si>
    <t>Moorsele</t>
  </si>
  <si>
    <t>Moorslede</t>
  </si>
  <si>
    <t>Moortsele</t>
  </si>
  <si>
    <t>Mopertingen</t>
  </si>
  <si>
    <t>Moregem</t>
  </si>
  <si>
    <t>Moresnet</t>
  </si>
  <si>
    <t>Morhet</t>
  </si>
  <si>
    <t>Morialmé</t>
  </si>
  <si>
    <t>Morkhoven</t>
  </si>
  <si>
    <t>Morlanwelz-Mariemont</t>
  </si>
  <si>
    <t>Mormont</t>
  </si>
  <si>
    <t>Mornimont</t>
  </si>
  <si>
    <t>Mortier</t>
  </si>
  <si>
    <t>Mortroux</t>
  </si>
  <si>
    <t>Mortsel</t>
  </si>
  <si>
    <t>Morville</t>
  </si>
  <si>
    <t>Moulbaix</t>
  </si>
  <si>
    <t>Mourcourt</t>
  </si>
  <si>
    <t>Moustier</t>
  </si>
  <si>
    <t>Moustier-Sur-Sambre</t>
  </si>
  <si>
    <t>Mouzaive</t>
  </si>
  <si>
    <t>Moxhe</t>
  </si>
  <si>
    <t>Mozet</t>
  </si>
  <si>
    <t>Muizen</t>
  </si>
  <si>
    <t>Mullem</t>
  </si>
  <si>
    <t>Munkzwalm</t>
  </si>
  <si>
    <t>Muno</t>
  </si>
  <si>
    <t>Munsterbilzen</t>
  </si>
  <si>
    <t>Munte</t>
  </si>
  <si>
    <t>Musson</t>
  </si>
  <si>
    <t>Mussy-La-Ville</t>
  </si>
  <si>
    <t>My</t>
  </si>
  <si>
    <t>Naast</t>
  </si>
  <si>
    <t>Nadrin</t>
  </si>
  <si>
    <t>Nafraiture</t>
  </si>
  <si>
    <t>Nalinnes</t>
  </si>
  <si>
    <t>Namêche</t>
  </si>
  <si>
    <t>Namur</t>
  </si>
  <si>
    <t>Nandrin</t>
  </si>
  <si>
    <t>Naninne</t>
  </si>
  <si>
    <t>Naomé</t>
  </si>
  <si>
    <t>Nassogne</t>
  </si>
  <si>
    <t>Natoye</t>
  </si>
  <si>
    <t>Nazareth</t>
  </si>
  <si>
    <t>Néchin</t>
  </si>
  <si>
    <t>Neder-Over-Heembeek</t>
  </si>
  <si>
    <t>Nederboelare</t>
  </si>
  <si>
    <t>Nederbrakel</t>
  </si>
  <si>
    <t>Nederename</t>
  </si>
  <si>
    <t>Nederhasselt</t>
  </si>
  <si>
    <t>Nederokkerzeel</t>
  </si>
  <si>
    <t>Nederzwalm-Hermelgem</t>
  </si>
  <si>
    <t>Neerglabbeek</t>
  </si>
  <si>
    <t>Neerharen</t>
  </si>
  <si>
    <t>Neerhespen</t>
  </si>
  <si>
    <t>Neerheylissem</t>
  </si>
  <si>
    <t>Neerijse</t>
  </si>
  <si>
    <t>Neerlanden</t>
  </si>
  <si>
    <t>Neerlinter</t>
  </si>
  <si>
    <t>Neeroeteren</t>
  </si>
  <si>
    <t>Neerpelt</t>
  </si>
  <si>
    <t>Neerrepen</t>
  </si>
  <si>
    <t>Neervelp</t>
  </si>
  <si>
    <t>Neerwaasten</t>
  </si>
  <si>
    <t>Neerwinden</t>
  </si>
  <si>
    <t>Neigem</t>
  </si>
  <si>
    <t>Nerem</t>
  </si>
  <si>
    <t>Nessonvaux</t>
  </si>
  <si>
    <t>Nethen</t>
  </si>
  <si>
    <t>Nettinne</t>
  </si>
  <si>
    <t>Neu-Moresnet</t>
  </si>
  <si>
    <t>Neufchâteau</t>
  </si>
  <si>
    <t>Neufmaison</t>
  </si>
  <si>
    <t>Neufvilles</t>
  </si>
  <si>
    <t>Neuville</t>
  </si>
  <si>
    <t>Neuville-En-Condroz</t>
  </si>
  <si>
    <t>Nevele</t>
  </si>
  <si>
    <t>Niel</t>
  </si>
  <si>
    <t>Niel-Bij-As</t>
  </si>
  <si>
    <t>Niel-Bij-Sint-Truiden</t>
  </si>
  <si>
    <t>Nieuwenhove</t>
  </si>
  <si>
    <t>Nieuwenrode</t>
  </si>
  <si>
    <t>Nieuwerkerken</t>
  </si>
  <si>
    <t>Nieuwkapelle</t>
  </si>
  <si>
    <t>Nieuwkerke</t>
  </si>
  <si>
    <t>Nieuwkerken-Waas</t>
  </si>
  <si>
    <t>Nieuwmunster</t>
  </si>
  <si>
    <t>Nieuwpoort</t>
  </si>
  <si>
    <t>Nieuwrode</t>
  </si>
  <si>
    <t>Nijlen</t>
  </si>
  <si>
    <t>Nil-Saint-Vincent-Saint-Martin</t>
  </si>
  <si>
    <t>Nimy</t>
  </si>
  <si>
    <t>Ninove</t>
  </si>
  <si>
    <t>Nismes</t>
  </si>
  <si>
    <t>Nivelles</t>
  </si>
  <si>
    <t>Niverlée</t>
  </si>
  <si>
    <t>Nives</t>
  </si>
  <si>
    <t>Nobressart</t>
  </si>
  <si>
    <t>Nodebais</t>
  </si>
  <si>
    <t>Noduwez</t>
  </si>
  <si>
    <t>Noirchain</t>
  </si>
  <si>
    <t>Noirfontaine</t>
  </si>
  <si>
    <t>Noiseux</t>
  </si>
  <si>
    <t>Nokere</t>
  </si>
  <si>
    <t>Nollevaux</t>
  </si>
  <si>
    <t>Noorderwijk</t>
  </si>
  <si>
    <t>Noordschote</t>
  </si>
  <si>
    <t>Nossegem</t>
  </si>
  <si>
    <t>Nothomb</t>
  </si>
  <si>
    <t>Nouvelles</t>
  </si>
  <si>
    <t>Noville</t>
  </si>
  <si>
    <t>Noville-Les-Bois</t>
  </si>
  <si>
    <t>Noville-Sur-Mehaigne</t>
  </si>
  <si>
    <t>Nukerke</t>
  </si>
  <si>
    <t>Obaix</t>
  </si>
  <si>
    <t>Obigies</t>
  </si>
  <si>
    <t>Obourg</t>
  </si>
  <si>
    <t>Ochamps</t>
  </si>
  <si>
    <t>Ocquier</t>
  </si>
  <si>
    <t>Odeigne</t>
  </si>
  <si>
    <t>Odeur</t>
  </si>
  <si>
    <t>Oedelem</t>
  </si>
  <si>
    <t>Oekene</t>
  </si>
  <si>
    <t>Oelegem</t>
  </si>
  <si>
    <t>Oeren</t>
  </si>
  <si>
    <t>Oeselgem</t>
  </si>
  <si>
    <t>Oetingen</t>
  </si>
  <si>
    <t>Oeudeghien</t>
  </si>
  <si>
    <t>Oevel</t>
  </si>
  <si>
    <t>Offagne</t>
  </si>
  <si>
    <t>Ogy</t>
  </si>
  <si>
    <t>Ohain</t>
  </si>
  <si>
    <t>Ohey</t>
  </si>
  <si>
    <t>Oignies-En-Thiérache</t>
  </si>
  <si>
    <t>Oisquercq</t>
  </si>
  <si>
    <t>Oizy</t>
  </si>
  <si>
    <t>Okegem</t>
  </si>
  <si>
    <t>Olen</t>
  </si>
  <si>
    <t>Oleye</t>
  </si>
  <si>
    <t>Ollignies</t>
  </si>
  <si>
    <t>Olloy-Sur-Viroin</t>
  </si>
  <si>
    <t>Olmen</t>
  </si>
  <si>
    <t>Olne</t>
  </si>
  <si>
    <t>Olsene</t>
  </si>
  <si>
    <t>Omal</t>
  </si>
  <si>
    <t>Ombret</t>
  </si>
  <si>
    <t>Omezée</t>
  </si>
  <si>
    <t>On</t>
  </si>
  <si>
    <t>Onhaye</t>
  </si>
  <si>
    <t>Onkerzele</t>
  </si>
  <si>
    <t>Onnezies</t>
  </si>
  <si>
    <t>Onoz</t>
  </si>
  <si>
    <t>Onze-Lieve-Vrouw-Lombeek</t>
  </si>
  <si>
    <t>Onze-Lieve-Vrouw-Waver</t>
  </si>
  <si>
    <t>Ooigem</t>
  </si>
  <si>
    <t>Ooike</t>
  </si>
  <si>
    <t>Oombergen</t>
  </si>
  <si>
    <t>Oorbeek</t>
  </si>
  <si>
    <t>Oordegem</t>
  </si>
  <si>
    <t>Oostakker</t>
  </si>
  <si>
    <t>Oostduinkerke</t>
  </si>
  <si>
    <t>Oosteeklo</t>
  </si>
  <si>
    <t>Oostende</t>
  </si>
  <si>
    <t>Oosterzele</t>
  </si>
  <si>
    <t>Oostham</t>
  </si>
  <si>
    <t>Oostkamp</t>
  </si>
  <si>
    <t>Oostkerke</t>
  </si>
  <si>
    <t>Oostmalle</t>
  </si>
  <si>
    <t>Oostnieuwkerke</t>
  </si>
  <si>
    <t>Oostrozebeke</t>
  </si>
  <si>
    <t>Oostvleteren</t>
  </si>
  <si>
    <t>Oostwinkel</t>
  </si>
  <si>
    <t>Opbrakel</t>
  </si>
  <si>
    <t>Opdorp</t>
  </si>
  <si>
    <t>Opglabbeek</t>
  </si>
  <si>
    <t>Opgrimbie</t>
  </si>
  <si>
    <t>Ophain-Bois-Seigneur-Isaac</t>
  </si>
  <si>
    <t>Ophasselt</t>
  </si>
  <si>
    <t>Opheers</t>
  </si>
  <si>
    <t>Opheylissem</t>
  </si>
  <si>
    <t>Ophoven</t>
  </si>
  <si>
    <t>Opitter</t>
  </si>
  <si>
    <t>Oplinter</t>
  </si>
  <si>
    <t>Opoeteren</t>
  </si>
  <si>
    <t>Opont</t>
  </si>
  <si>
    <t>Opprebais</t>
  </si>
  <si>
    <t>Oppuurs</t>
  </si>
  <si>
    <t>Opvelp</t>
  </si>
  <si>
    <t>Opwijk</t>
  </si>
  <si>
    <t>Orbais</t>
  </si>
  <si>
    <t>Orchimont</t>
  </si>
  <si>
    <t>Orcq</t>
  </si>
  <si>
    <t>Ordingen</t>
  </si>
  <si>
    <t>Oret</t>
  </si>
  <si>
    <t>Oreye</t>
  </si>
  <si>
    <t>Orgeo</t>
  </si>
  <si>
    <t>Ormeignies</t>
  </si>
  <si>
    <t>Orp-Le-Grand</t>
  </si>
  <si>
    <t>Orroir</t>
  </si>
  <si>
    <t>Orsmaal-Gussenhoven</t>
  </si>
  <si>
    <t>Ortho</t>
  </si>
  <si>
    <t>Ostiches</t>
  </si>
  <si>
    <t>Otegem</t>
  </si>
  <si>
    <t>Oteppe</t>
  </si>
  <si>
    <t>Othée</t>
  </si>
  <si>
    <t>Otrange</t>
  </si>
  <si>
    <t>Ottenburg</t>
  </si>
  <si>
    <t>Ottergem</t>
  </si>
  <si>
    <t>Ottignies</t>
  </si>
  <si>
    <t>Oud-Heverlee</t>
  </si>
  <si>
    <t>Oud-Turnhout</t>
  </si>
  <si>
    <t>Oudegem</t>
  </si>
  <si>
    <t>Oudekapelle</t>
  </si>
  <si>
    <t>Oudenaarde</t>
  </si>
  <si>
    <t>Oudenaken</t>
  </si>
  <si>
    <t>Oudenburg</t>
  </si>
  <si>
    <t>Oudergem</t>
  </si>
  <si>
    <t>Ouffet</t>
  </si>
  <si>
    <t>Ougrée</t>
  </si>
  <si>
    <t>Oupeye</t>
  </si>
  <si>
    <t>Outer</t>
  </si>
  <si>
    <t>Outgaarden</t>
  </si>
  <si>
    <t>Outrelouxhe</t>
  </si>
  <si>
    <t>Outrijve</t>
  </si>
  <si>
    <t>Ouwegem</t>
  </si>
  <si>
    <t>Overboelare</t>
  </si>
  <si>
    <t>Overhespen</t>
  </si>
  <si>
    <t>Overijse</t>
  </si>
  <si>
    <t>Overmere</t>
  </si>
  <si>
    <t>Overpelt</t>
  </si>
  <si>
    <t>Overrepen</t>
  </si>
  <si>
    <t>Overwinden</t>
  </si>
  <si>
    <t>Paal</t>
  </si>
  <si>
    <t>Paifve</t>
  </si>
  <si>
    <t>Pailhe</t>
  </si>
  <si>
    <t>Paliseul</t>
  </si>
  <si>
    <t>Pamel</t>
  </si>
  <si>
    <t>Papignies</t>
  </si>
  <si>
    <t>Parike</t>
  </si>
  <si>
    <t>Passendale</t>
  </si>
  <si>
    <t>Patignies</t>
  </si>
  <si>
    <t>Pâturages</t>
  </si>
  <si>
    <t>Paulatem</t>
  </si>
  <si>
    <t>Pecq</t>
  </si>
  <si>
    <t>Peer</t>
  </si>
  <si>
    <t>Peissant</t>
  </si>
  <si>
    <t>Pellaines</t>
  </si>
  <si>
    <t>Pellenberg</t>
  </si>
  <si>
    <t>Pepingen</t>
  </si>
  <si>
    <t>Pepinster</t>
  </si>
  <si>
    <t>Perk</t>
  </si>
  <si>
    <t>Péronnes-Lez-Antoing</t>
  </si>
  <si>
    <t>Péronnes-Lez-Binche</t>
  </si>
  <si>
    <t>Péruwelz</t>
  </si>
  <si>
    <t>Pervijze</t>
  </si>
  <si>
    <t>Perwez</t>
  </si>
  <si>
    <t>Perwez-Haillot</t>
  </si>
  <si>
    <t>Pesche</t>
  </si>
  <si>
    <t>Pessoux</t>
  </si>
  <si>
    <t>Petegem-Aan-De-Leie</t>
  </si>
  <si>
    <t>Petegem-Aan-De-Schelde</t>
  </si>
  <si>
    <t>Pétigny</t>
  </si>
  <si>
    <t>Petit-Fays</t>
  </si>
  <si>
    <t>Petit-Hallet</t>
  </si>
  <si>
    <t>Petit-Rechain</t>
  </si>
  <si>
    <t>Petit-Roeulx-Lez-Braine</t>
  </si>
  <si>
    <t>Petit-Roeulx-Lez-Nivelles</t>
  </si>
  <si>
    <t>Petit-Thier</t>
  </si>
  <si>
    <t>Petite-Chapelle</t>
  </si>
  <si>
    <t>Peutie</t>
  </si>
  <si>
    <t>Philippeville</t>
  </si>
  <si>
    <t>Piéton</t>
  </si>
  <si>
    <t>Piétrain</t>
  </si>
  <si>
    <t>Piétrebais</t>
  </si>
  <si>
    <t>Pipaix</t>
  </si>
  <si>
    <t>Piringen</t>
  </si>
  <si>
    <t>Pironchamps</t>
  </si>
  <si>
    <t>Pittem</t>
  </si>
  <si>
    <t>Plainevaux</t>
  </si>
  <si>
    <t>Plancenoit</t>
  </si>
  <si>
    <t>Ploegsteert</t>
  </si>
  <si>
    <t>Poederlee</t>
  </si>
  <si>
    <t>Poeke</t>
  </si>
  <si>
    <t>Poelkapelle</t>
  </si>
  <si>
    <t>Poesele</t>
  </si>
  <si>
    <t>Pollare</t>
  </si>
  <si>
    <t>Polleur</t>
  </si>
  <si>
    <t>Pollinkhove</t>
  </si>
  <si>
    <t>Pommeroeul</t>
  </si>
  <si>
    <t>Pondrôme</t>
  </si>
  <si>
    <t>Pont-À-Celles</t>
  </si>
  <si>
    <t>Pont-De-Loup</t>
  </si>
  <si>
    <t>Pontillas</t>
  </si>
  <si>
    <t>Poperinge</t>
  </si>
  <si>
    <t>Poppel</t>
  </si>
  <si>
    <t>Popuelles</t>
  </si>
  <si>
    <t>Porcheresse</t>
  </si>
  <si>
    <t>Pottes</t>
  </si>
  <si>
    <t>Poucet</t>
  </si>
  <si>
    <t>Poulseur</t>
  </si>
  <si>
    <t>Poupehan</t>
  </si>
  <si>
    <t>Pousset</t>
  </si>
  <si>
    <t>Presgaux</t>
  </si>
  <si>
    <t>Presles</t>
  </si>
  <si>
    <t>Profondeville</t>
  </si>
  <si>
    <t>Proven</t>
  </si>
  <si>
    <t>Pry</t>
  </si>
  <si>
    <t>Pulderbos</t>
  </si>
  <si>
    <t>Pulle</t>
  </si>
  <si>
    <t>Purnode</t>
  </si>
  <si>
    <t>Pussemange</t>
  </si>
  <si>
    <t>Putte</t>
  </si>
  <si>
    <t>Puurs</t>
  </si>
  <si>
    <t>Quaregnon</t>
  </si>
  <si>
    <t>Quartes</t>
  </si>
  <si>
    <t>Quenast</t>
  </si>
  <si>
    <t>Queue-Du-Bois</t>
  </si>
  <si>
    <t>Quevaucamps</t>
  </si>
  <si>
    <t>Quévy-Le-Grand</t>
  </si>
  <si>
    <t>Quévy-Le-Petit</t>
  </si>
  <si>
    <t>Quiévrain</t>
  </si>
  <si>
    <t>Rachecourt</t>
  </si>
  <si>
    <t>Racour</t>
  </si>
  <si>
    <t>Raeren</t>
  </si>
  <si>
    <t>Ragnies</t>
  </si>
  <si>
    <t>Rahier</t>
  </si>
  <si>
    <t>Ramegnies</t>
  </si>
  <si>
    <t>Ramegnies-Chin</t>
  </si>
  <si>
    <t>Ramelot</t>
  </si>
  <si>
    <t>Ramillies</t>
  </si>
  <si>
    <t>Ramsdonk</t>
  </si>
  <si>
    <t>Ramsel</t>
  </si>
  <si>
    <t>Ramskapelle</t>
  </si>
  <si>
    <t>Rance</t>
  </si>
  <si>
    <t>Ransart</t>
  </si>
  <si>
    <t>Ransberg</t>
  </si>
  <si>
    <t>Ranst</t>
  </si>
  <si>
    <t>Ravels</t>
  </si>
  <si>
    <t>Rebaix</t>
  </si>
  <si>
    <t>Rebecq-Rognon</t>
  </si>
  <si>
    <t>Recht</t>
  </si>
  <si>
    <t>Recogne</t>
  </si>
  <si>
    <t>Redu</t>
  </si>
  <si>
    <t>Reet</t>
  </si>
  <si>
    <t>Rekem</t>
  </si>
  <si>
    <t>Rekkem</t>
  </si>
  <si>
    <t>Relegem</t>
  </si>
  <si>
    <t>Remagne</t>
  </si>
  <si>
    <t>Remersdaal</t>
  </si>
  <si>
    <t>Remicourt</t>
  </si>
  <si>
    <t>Rendeux</t>
  </si>
  <si>
    <t>Reninge</t>
  </si>
  <si>
    <t>Reningelst</t>
  </si>
  <si>
    <t>Renlies</t>
  </si>
  <si>
    <t>Reppel</t>
  </si>
  <si>
    <t>Ressaix</t>
  </si>
  <si>
    <t>Ressegem</t>
  </si>
  <si>
    <t>Resteigne</t>
  </si>
  <si>
    <t>Retie</t>
  </si>
  <si>
    <t>Retinne</t>
  </si>
  <si>
    <t>Reuland</t>
  </si>
  <si>
    <t>Rèves</t>
  </si>
  <si>
    <t>Rhisnes</t>
  </si>
  <si>
    <t>Richelle</t>
  </si>
  <si>
    <t>Riemst</t>
  </si>
  <si>
    <t>Rienne</t>
  </si>
  <si>
    <t>Rièzes</t>
  </si>
  <si>
    <t>Rijkel</t>
  </si>
  <si>
    <t>Rijkevorsel</t>
  </si>
  <si>
    <t>Rijkhoven</t>
  </si>
  <si>
    <t>Rijmenam</t>
  </si>
  <si>
    <t>Riksingen</t>
  </si>
  <si>
    <t>Rillaar</t>
  </si>
  <si>
    <t>Rivière</t>
  </si>
  <si>
    <t>Rixensart</t>
  </si>
  <si>
    <t>Robechies</t>
  </si>
  <si>
    <t>Robelmont</t>
  </si>
  <si>
    <t>Robertville</t>
  </si>
  <si>
    <t>Roborst</t>
  </si>
  <si>
    <t>Rochefort</t>
  </si>
  <si>
    <t>Rochehaut</t>
  </si>
  <si>
    <t>Rocherath</t>
  </si>
  <si>
    <t>Roclenge-Sur-Geer</t>
  </si>
  <si>
    <t>Rocourt</t>
  </si>
  <si>
    <t>Roesbrugge-Haringe</t>
  </si>
  <si>
    <t>Roeselare</t>
  </si>
  <si>
    <t>Rognée</t>
  </si>
  <si>
    <t>Roisin</t>
  </si>
  <si>
    <t>Roksem</t>
  </si>
  <si>
    <t>Rollegem</t>
  </si>
  <si>
    <t>Rollegem-Kapelle</t>
  </si>
  <si>
    <t>Roloux</t>
  </si>
  <si>
    <t>Roly</t>
  </si>
  <si>
    <t>Romedenne</t>
  </si>
  <si>
    <t>Romerée</t>
  </si>
  <si>
    <t>Romershoven</t>
  </si>
  <si>
    <t>Romsée</t>
  </si>
  <si>
    <t>Rongy</t>
  </si>
  <si>
    <t>Ronquières</t>
  </si>
  <si>
    <t>Ronse</t>
  </si>
  <si>
    <t>Ronsele</t>
  </si>
  <si>
    <t>Roosbeek</t>
  </si>
  <si>
    <t>Roosdaal</t>
  </si>
  <si>
    <t>Rosée</t>
  </si>
  <si>
    <t>Roselies</t>
  </si>
  <si>
    <t>Rosières</t>
  </si>
  <si>
    <t>Rosmeer</t>
  </si>
  <si>
    <t>Rosoux-Crenwick</t>
  </si>
  <si>
    <t>Rossignol</t>
  </si>
  <si>
    <t>Rotem</t>
  </si>
  <si>
    <t>Rotheux-Rimière</t>
  </si>
  <si>
    <t>Rotselaar</t>
  </si>
  <si>
    <t>Roucourt</t>
  </si>
  <si>
    <t>Rouveroy</t>
  </si>
  <si>
    <t>Rouvreux</t>
  </si>
  <si>
    <t>Roux</t>
  </si>
  <si>
    <t>Roux-Miroir</t>
  </si>
  <si>
    <t>Roy</t>
  </si>
  <si>
    <t>Rozebeke</t>
  </si>
  <si>
    <t>Ruddervoorde</t>
  </si>
  <si>
    <t>Ruette</t>
  </si>
  <si>
    <t>Ruien</t>
  </si>
  <si>
    <t>Ruisbroek</t>
  </si>
  <si>
    <t>Ruiselede</t>
  </si>
  <si>
    <t>Rukkelingen-Loon</t>
  </si>
  <si>
    <t>Rulles</t>
  </si>
  <si>
    <t>Rumbeke</t>
  </si>
  <si>
    <t>Rumes</t>
  </si>
  <si>
    <t>Rumillies</t>
  </si>
  <si>
    <t>Rummen</t>
  </si>
  <si>
    <t>Rumsdorp</t>
  </si>
  <si>
    <t>Rumst</t>
  </si>
  <si>
    <t>Runkelen</t>
  </si>
  <si>
    <t>Rupelmonde</t>
  </si>
  <si>
    <t>Russeignies</t>
  </si>
  <si>
    <t>Rutten</t>
  </si>
  <si>
    <t>S Gravenvoeren</t>
  </si>
  <si>
    <t>Saint-Amand</t>
  </si>
  <si>
    <t>Saint-André</t>
  </si>
  <si>
    <t>Saint-Aubin</t>
  </si>
  <si>
    <t>Saint-Denis</t>
  </si>
  <si>
    <t>Saint-Denis-Bovesse</t>
  </si>
  <si>
    <t>Saint-Georges-Sur-Meuse</t>
  </si>
  <si>
    <t>Saint-Gérard</t>
  </si>
  <si>
    <t>Saint-Germain</t>
  </si>
  <si>
    <t>Saint-Géry</t>
  </si>
  <si>
    <t>Saint-Ghislain</t>
  </si>
  <si>
    <t>Saint-Hubert</t>
  </si>
  <si>
    <t>Saint-Jean-Geest</t>
  </si>
  <si>
    <t>Saint-Léger</t>
  </si>
  <si>
    <t>Saint-Marc</t>
  </si>
  <si>
    <t>Saint-Mard</t>
  </si>
  <si>
    <t>Saint-Martin</t>
  </si>
  <si>
    <t>Saint-Maur</t>
  </si>
  <si>
    <t>Saint-Médard</t>
  </si>
  <si>
    <t>Saint-Nicolas</t>
  </si>
  <si>
    <t>Saint-Pierre</t>
  </si>
  <si>
    <t>Saint-Remy</t>
  </si>
  <si>
    <t>Saint-Remy-Geest</t>
  </si>
  <si>
    <t>Saint-Sauveur</t>
  </si>
  <si>
    <t>Saint-Servais</t>
  </si>
  <si>
    <t>Saint-Séverin</t>
  </si>
  <si>
    <t>Saint-Symphorien</t>
  </si>
  <si>
    <t>Saint-Vaast</t>
  </si>
  <si>
    <t>Saint-Vincent</t>
  </si>
  <si>
    <t>Sainte-Cécile</t>
  </si>
  <si>
    <t>Sainte-Marie-Chevigny</t>
  </si>
  <si>
    <t>Sainte-Marie-Sur-Semois</t>
  </si>
  <si>
    <t>Saintes</t>
  </si>
  <si>
    <t>Saive</t>
  </si>
  <si>
    <t>Salles</t>
  </si>
  <si>
    <t>Samart</t>
  </si>
  <si>
    <t>Samrée</t>
  </si>
  <si>
    <t>Sankt-Vith</t>
  </si>
  <si>
    <t>Sars-La-Bruyère</t>
  </si>
  <si>
    <t>Sars-La-Buissière</t>
  </si>
  <si>
    <t>Sart-Bernard</t>
  </si>
  <si>
    <t>Sart-Custinne</t>
  </si>
  <si>
    <t>Sart-Dames-Avelines</t>
  </si>
  <si>
    <t>Sart-En-Fagne</t>
  </si>
  <si>
    <t>Sart-Eustache</t>
  </si>
  <si>
    <t>Sart-Lez-Spa</t>
  </si>
  <si>
    <t>Sart-Saint-Laurent</t>
  </si>
  <si>
    <t>Sautin</t>
  </si>
  <si>
    <t>Sautour</t>
  </si>
  <si>
    <t>Sauvenière</t>
  </si>
  <si>
    <t>Schaarbeek</t>
  </si>
  <si>
    <t>Schaffen</t>
  </si>
  <si>
    <t>Schalkhoven</t>
  </si>
  <si>
    <t>Schaltin</t>
  </si>
  <si>
    <t>Schelderode</t>
  </si>
  <si>
    <t>Scheldewindeke</t>
  </si>
  <si>
    <t>Schelle</t>
  </si>
  <si>
    <t>Schellebelle</t>
  </si>
  <si>
    <t>Schendelbeke</t>
  </si>
  <si>
    <t>Schepdaal</t>
  </si>
  <si>
    <t>Scherpenheuvel</t>
  </si>
  <si>
    <t>Schilde</t>
  </si>
  <si>
    <t>Schoonaarde</t>
  </si>
  <si>
    <t>Schore</t>
  </si>
  <si>
    <t>Schorisse</t>
  </si>
  <si>
    <t>Schoten</t>
  </si>
  <si>
    <t>Schriek</t>
  </si>
  <si>
    <t>Schuiferskapelle</t>
  </si>
  <si>
    <t>Schulen</t>
  </si>
  <si>
    <t>Schönberg</t>
  </si>
  <si>
    <t>Sclayn</t>
  </si>
  <si>
    <t>Scy</t>
  </si>
  <si>
    <t>Seilles</t>
  </si>
  <si>
    <t>Sélange</t>
  </si>
  <si>
    <t>Seloignes</t>
  </si>
  <si>
    <t>Semmerzake</t>
  </si>
  <si>
    <t>Seneffe</t>
  </si>
  <si>
    <t>Sensenruth</t>
  </si>
  <si>
    <t>Seny</t>
  </si>
  <si>
    <t>Senzeilles</t>
  </si>
  <si>
    <t>Septon</t>
  </si>
  <si>
    <t>Seraing</t>
  </si>
  <si>
    <t>Seraing-Le-Château</t>
  </si>
  <si>
    <t>Serinchamps</t>
  </si>
  <si>
    <t>Serskamp</t>
  </si>
  <si>
    <t>Serville</t>
  </si>
  <si>
    <t>Sibret</t>
  </si>
  <si>
    <t>Signeulx</t>
  </si>
  <si>
    <t>Sijsele</t>
  </si>
  <si>
    <t>Silenrieux</t>
  </si>
  <si>
    <t>Silly</t>
  </si>
  <si>
    <t>Sinaai-Waas</t>
  </si>
  <si>
    <t>Sinsin</t>
  </si>
  <si>
    <t>Sint-Agatha-Berchem</t>
  </si>
  <si>
    <t>Sint-Agatha-Rode</t>
  </si>
  <si>
    <t>Sint-Amands</t>
  </si>
  <si>
    <t>Sint-Amandsberg</t>
  </si>
  <si>
    <t>Sint-Andries</t>
  </si>
  <si>
    <t>Sint-Antelinks</t>
  </si>
  <si>
    <t>Sint-Baafs-Vijve</t>
  </si>
  <si>
    <t>Sint-Blasius-Boekel</t>
  </si>
  <si>
    <t>Sint-Denijs</t>
  </si>
  <si>
    <t>Sint-Denijs-Boekel</t>
  </si>
  <si>
    <t>Sint-Denijs-Westrem</t>
  </si>
  <si>
    <t>Sint-Eloois-Vijve</t>
  </si>
  <si>
    <t>Sint-Eloois-Winkel</t>
  </si>
  <si>
    <t>Sint-Genesius-Rode</t>
  </si>
  <si>
    <t>Sint-Gillis</t>
  </si>
  <si>
    <t>Sint-Gillis-Dendermonde</t>
  </si>
  <si>
    <t>Sint-Gillis-Waas</t>
  </si>
  <si>
    <t>Sint-Goriks-Oudenhove</t>
  </si>
  <si>
    <t>Sint-Huibrechts-Hern</t>
  </si>
  <si>
    <t>Sint-Huibrechts-Lille</t>
  </si>
  <si>
    <t>Sint-Jacobs-Kapelle</t>
  </si>
  <si>
    <t>Sint-Jan</t>
  </si>
  <si>
    <t>Sint-Jan-In-Eremo</t>
  </si>
  <si>
    <t>Sint-Jans-Molenbeek</t>
  </si>
  <si>
    <t>Sint-Job-In-'T-Goor</t>
  </si>
  <si>
    <t>Sint-Joost-ten-Node</t>
  </si>
  <si>
    <t>Sint-Joris</t>
  </si>
  <si>
    <t>Sint-Joris-Weert</t>
  </si>
  <si>
    <t>Sint-Joris-Winge</t>
  </si>
  <si>
    <t>Sint-Katelijne-Waver</t>
  </si>
  <si>
    <t>Sint-Katherina-Lombeek</t>
  </si>
  <si>
    <t>Sint-Kornelis-Horebeke</t>
  </si>
  <si>
    <t>Sint-Kruis</t>
  </si>
  <si>
    <t>Sint-Kruis-Winkel</t>
  </si>
  <si>
    <t>Sint-Kwintens-Lennik</t>
  </si>
  <si>
    <t>Sint-Lambrechts-Herk</t>
  </si>
  <si>
    <t>Sint-Lambrechts-Woluwe</t>
  </si>
  <si>
    <t>Sint-Laureins</t>
  </si>
  <si>
    <t>Sint-Laureins-Berchem</t>
  </si>
  <si>
    <t>Sint-Lenaarts</t>
  </si>
  <si>
    <t>Sint-Lievens-Esse</t>
  </si>
  <si>
    <t>Sint-Lievens-Houtem</t>
  </si>
  <si>
    <t>Sint-Margriete</t>
  </si>
  <si>
    <t>Sint-Margriete-Houtem</t>
  </si>
  <si>
    <t>Sint-Maria-Horebeke</t>
  </si>
  <si>
    <t>Sint-Maria-Latem</t>
  </si>
  <si>
    <t>Sint-Maria-Lierde</t>
  </si>
  <si>
    <t>Sint-Maria-Oudenhove</t>
  </si>
  <si>
    <t>Sint-Martens-Bodegem</t>
  </si>
  <si>
    <t>Sint-Martens-Latem</t>
  </si>
  <si>
    <t>Sint-Martens-Leerne</t>
  </si>
  <si>
    <t>Sint-Martens-Lennik</t>
  </si>
  <si>
    <t>Sint-Martens-Lierde</t>
  </si>
  <si>
    <t>Sint-Martens-Voeren</t>
  </si>
  <si>
    <t>Sint-Michiels</t>
  </si>
  <si>
    <t>Sint-Niklaas</t>
  </si>
  <si>
    <t>Sint-Pauwels</t>
  </si>
  <si>
    <t>Sint-Pieters-Kapelle</t>
  </si>
  <si>
    <t>Sint-Pieters-Leeuw</t>
  </si>
  <si>
    <t>Sint-Pieters-Rode</t>
  </si>
  <si>
    <t>Sint-Pieters-Voeren</t>
  </si>
  <si>
    <t>Sint-Pieters-Woluwe</t>
  </si>
  <si>
    <t>Sint-Rijkers</t>
  </si>
  <si>
    <t>Sint-Stevens-Woluwe</t>
  </si>
  <si>
    <t>Sint-Truiden</t>
  </si>
  <si>
    <t>Sint-Ulriks-Kapelle</t>
  </si>
  <si>
    <t>Sippenaeken</t>
  </si>
  <si>
    <t>Sirault</t>
  </si>
  <si>
    <t>Sivry</t>
  </si>
  <si>
    <t>Sleidinge</t>
  </si>
  <si>
    <t>Slijpe</t>
  </si>
  <si>
    <t>Slins</t>
  </si>
  <si>
    <t>Sluizen</t>
  </si>
  <si>
    <t>Smeerebbe-Vloerzegem</t>
  </si>
  <si>
    <t>Smetlede</t>
  </si>
  <si>
    <t>Smuid</t>
  </si>
  <si>
    <t>Snaaskerke</t>
  </si>
  <si>
    <t>Snellegem</t>
  </si>
  <si>
    <t>Soheit-Tinlot</t>
  </si>
  <si>
    <t>Sohier</t>
  </si>
  <si>
    <t>Soignies</t>
  </si>
  <si>
    <t>Soiron</t>
  </si>
  <si>
    <t>Solre-Saint-Géry</t>
  </si>
  <si>
    <t>Solre-Sur-Sambre</t>
  </si>
  <si>
    <t>Sombreffe</t>
  </si>
  <si>
    <t>Somme-Leuze</t>
  </si>
  <si>
    <t>Sommethonne</t>
  </si>
  <si>
    <t>Sommière</t>
  </si>
  <si>
    <t>Somzée</t>
  </si>
  <si>
    <t>Sorée</t>
  </si>
  <si>
    <t>Sorinne-La-Longue</t>
  </si>
  <si>
    <t>Sorinnes</t>
  </si>
  <si>
    <t>Sosoye</t>
  </si>
  <si>
    <t>Sougné-Remouchamps</t>
  </si>
  <si>
    <t>Soulme</t>
  </si>
  <si>
    <t>Soumagne</t>
  </si>
  <si>
    <t>Soumoy</t>
  </si>
  <si>
    <t>Sourbrodt</t>
  </si>
  <si>
    <t>Souvret</t>
  </si>
  <si>
    <t>Sovet</t>
  </si>
  <si>
    <t>Soy</t>
  </si>
  <si>
    <t>Soye</t>
  </si>
  <si>
    <t>Spa</t>
  </si>
  <si>
    <t>Spalbeek</t>
  </si>
  <si>
    <t>Spiennes</t>
  </si>
  <si>
    <t>Spiere</t>
  </si>
  <si>
    <t>Spontin</t>
  </si>
  <si>
    <t>Sprimont</t>
  </si>
  <si>
    <t>Spy</t>
  </si>
  <si>
    <t>Stabroek</t>
  </si>
  <si>
    <t>Staden</t>
  </si>
  <si>
    <t>Stalhille</t>
  </si>
  <si>
    <t>Stambruges</t>
  </si>
  <si>
    <t>Stave</t>
  </si>
  <si>
    <t>Stavele</t>
  </si>
  <si>
    <t>Stavelot</t>
  </si>
  <si>
    <t>Steendorp</t>
  </si>
  <si>
    <t>Steenhuffel</t>
  </si>
  <si>
    <t>Steenhuize-Wijnhuize</t>
  </si>
  <si>
    <t>Steenkerke</t>
  </si>
  <si>
    <t>Steenkerque</t>
  </si>
  <si>
    <t>Steenokkerzeel</t>
  </si>
  <si>
    <t>Stekene</t>
  </si>
  <si>
    <t>Stembert</t>
  </si>
  <si>
    <t>Stene</t>
  </si>
  <si>
    <t>Sterrebeek</t>
  </si>
  <si>
    <t>Stevoort</t>
  </si>
  <si>
    <t>Stokkem</t>
  </si>
  <si>
    <t>Stokrooie</t>
  </si>
  <si>
    <t>Stoumont</t>
  </si>
  <si>
    <t>Straimont</t>
  </si>
  <si>
    <t>Strée</t>
  </si>
  <si>
    <t>Strée-Lez-Huy</t>
  </si>
  <si>
    <t>Strépy-Bracquegnies</t>
  </si>
  <si>
    <t>Strijpen</t>
  </si>
  <si>
    <t>Strijtem</t>
  </si>
  <si>
    <t>Strombeek-Bever</t>
  </si>
  <si>
    <t>Stuivekenskerke</t>
  </si>
  <si>
    <t>Suarlée</t>
  </si>
  <si>
    <t>Sugny</t>
  </si>
  <si>
    <t>Surice</t>
  </si>
  <si>
    <t>Suxy</t>
  </si>
  <si>
    <t>Tailles</t>
  </si>
  <si>
    <t>Taintignies</t>
  </si>
  <si>
    <t>Tamines</t>
  </si>
  <si>
    <t>Tarcienne</t>
  </si>
  <si>
    <t>Tavier</t>
  </si>
  <si>
    <t>Taviers</t>
  </si>
  <si>
    <t>Tavigny</t>
  </si>
  <si>
    <t>Tellin</t>
  </si>
  <si>
    <t>Templeuve</t>
  </si>
  <si>
    <t>Temploux</t>
  </si>
  <si>
    <t>Temse</t>
  </si>
  <si>
    <t>Tenneville</t>
  </si>
  <si>
    <t>Teralfene</t>
  </si>
  <si>
    <t>Terhagen</t>
  </si>
  <si>
    <t>Termes</t>
  </si>
  <si>
    <t>Ternat</t>
  </si>
  <si>
    <t>Tertre</t>
  </si>
  <si>
    <t>Tervuren</t>
  </si>
  <si>
    <t>Terwagne</t>
  </si>
  <si>
    <t>Tessenderlo</t>
  </si>
  <si>
    <t>Testelt</t>
  </si>
  <si>
    <t>Teuven</t>
  </si>
  <si>
    <t>Theux</t>
  </si>
  <si>
    <t>Thiaumont</t>
  </si>
  <si>
    <t>Thieu</t>
  </si>
  <si>
    <t>Thieulain</t>
  </si>
  <si>
    <t>Thieusies</t>
  </si>
  <si>
    <t>Thiméon</t>
  </si>
  <si>
    <t>Thimister</t>
  </si>
  <si>
    <t>Thimougies</t>
  </si>
  <si>
    <t>Thines</t>
  </si>
  <si>
    <t>Thirimont</t>
  </si>
  <si>
    <t>Thisnes</t>
  </si>
  <si>
    <t>Thommen</t>
  </si>
  <si>
    <t>Thon</t>
  </si>
  <si>
    <t>Thorembais-Les-Béguines</t>
  </si>
  <si>
    <t>Thorembais-Saint-Trond</t>
  </si>
  <si>
    <t>Thoricourt</t>
  </si>
  <si>
    <t>Thuillies</t>
  </si>
  <si>
    <t>Thuin</t>
  </si>
  <si>
    <t>Thulin</t>
  </si>
  <si>
    <t>Thumaide</t>
  </si>
  <si>
    <t>Thy-Le-Baudouin</t>
  </si>
  <si>
    <t>Thy-Le-Château</t>
  </si>
  <si>
    <t>Thynes</t>
  </si>
  <si>
    <t>Thys</t>
  </si>
  <si>
    <t>Tiegem</t>
  </si>
  <si>
    <t>Tielen</t>
  </si>
  <si>
    <t>Tielrode</t>
  </si>
  <si>
    <t>Tielt</t>
  </si>
  <si>
    <t>Tienen</t>
  </si>
  <si>
    <t>Tignée</t>
  </si>
  <si>
    <t>Tihange</t>
  </si>
  <si>
    <t>Tildonk</t>
  </si>
  <si>
    <t>Tilff</t>
  </si>
  <si>
    <t>Tillet</t>
  </si>
  <si>
    <t>Tilleur</t>
  </si>
  <si>
    <t>Tillier</t>
  </si>
  <si>
    <t>Tilly</t>
  </si>
  <si>
    <t>Tinlot</t>
  </si>
  <si>
    <t>Tintange</t>
  </si>
  <si>
    <t>Tintigny</t>
  </si>
  <si>
    <t>Tisselt</t>
  </si>
  <si>
    <t>Toernich</t>
  </si>
  <si>
    <t>Tohogne</t>
  </si>
  <si>
    <t>Tollembeek</t>
  </si>
  <si>
    <t>Tongeren</t>
  </si>
  <si>
    <t>Tongerlo</t>
  </si>
  <si>
    <t>Tongre-Notre-Dame</t>
  </si>
  <si>
    <t>Tongre-Saint-Martin</t>
  </si>
  <si>
    <t>Tongrinne</t>
  </si>
  <si>
    <t>Tontelange</t>
  </si>
  <si>
    <t>Torgny</t>
  </si>
  <si>
    <t>Torhout</t>
  </si>
  <si>
    <t>Tourinne</t>
  </si>
  <si>
    <t>Tourinnes-La-Grosse</t>
  </si>
  <si>
    <t>Tourinnes-Saint-Lambert</t>
  </si>
  <si>
    <t>Tournai</t>
  </si>
  <si>
    <t>Tournay</t>
  </si>
  <si>
    <t>Tourpes</t>
  </si>
  <si>
    <t>Transinne</t>
  </si>
  <si>
    <t>Trazegnies</t>
  </si>
  <si>
    <t>Treignes</t>
  </si>
  <si>
    <t>Trembleur</t>
  </si>
  <si>
    <t>Tremelo</t>
  </si>
  <si>
    <t>Trivières</t>
  </si>
  <si>
    <t>Trognée</t>
  </si>
  <si>
    <t>Trois-Ponts</t>
  </si>
  <si>
    <t>Tubize</t>
  </si>
  <si>
    <t>Turnhout</t>
  </si>
  <si>
    <t>Ucimont</t>
  </si>
  <si>
    <t>Uikhoven</t>
  </si>
  <si>
    <t>Uitbergen</t>
  </si>
  <si>
    <t>Uitkerke</t>
  </si>
  <si>
    <t>Ukkel</t>
  </si>
  <si>
    <t>Ulbeek</t>
  </si>
  <si>
    <t>Upigny</t>
  </si>
  <si>
    <t>Ursel</t>
  </si>
  <si>
    <t>Vaalbeek</t>
  </si>
  <si>
    <t>Val-Meer</t>
  </si>
  <si>
    <t>Vance</t>
  </si>
  <si>
    <t>Varendonk</t>
  </si>
  <si>
    <t>Varsenare</t>
  </si>
  <si>
    <t>Vaucelles</t>
  </si>
  <si>
    <t>Vaulx</t>
  </si>
  <si>
    <t>Vaulx-Lez-Chimay</t>
  </si>
  <si>
    <t>Vaux-Chavanne</t>
  </si>
  <si>
    <t>Vaux-Et-Borset</t>
  </si>
  <si>
    <t>Vaux-Lez-Rosières</t>
  </si>
  <si>
    <t>Vaux-Sous-Chèvremont</t>
  </si>
  <si>
    <t>Vaux-Sur-Sûre</t>
  </si>
  <si>
    <t>Vechmaal</t>
  </si>
  <si>
    <t>Vedrin</t>
  </si>
  <si>
    <t>Veerle</t>
  </si>
  <si>
    <t>Velaine-Sur-Sambre</t>
  </si>
  <si>
    <t>Velaines</t>
  </si>
  <si>
    <t>Veldegem</t>
  </si>
  <si>
    <t>Veldwezelt</t>
  </si>
  <si>
    <t>Vellereille-Le-Sec</t>
  </si>
  <si>
    <t>Vellereille-Les-Brayeux</t>
  </si>
  <si>
    <t>Velm</t>
  </si>
  <si>
    <t>Velroux</t>
  </si>
  <si>
    <t>Veltem-Beisem</t>
  </si>
  <si>
    <t>Velzeke-Ruddershove</t>
  </si>
  <si>
    <t>Vencimont</t>
  </si>
  <si>
    <t>Vergnies</t>
  </si>
  <si>
    <t>Verlaine</t>
  </si>
  <si>
    <t>Verlée</t>
  </si>
  <si>
    <t>Verrebroek</t>
  </si>
  <si>
    <t>Vertrijk</t>
  </si>
  <si>
    <t>Verviers</t>
  </si>
  <si>
    <t>Vesqueville</t>
  </si>
  <si>
    <t>Veulen</t>
  </si>
  <si>
    <t>Veurne</t>
  </si>
  <si>
    <t>Vezin</t>
  </si>
  <si>
    <t>Vezon</t>
  </si>
  <si>
    <t>Viane</t>
  </si>
  <si>
    <t>Vichte</t>
  </si>
  <si>
    <t>Vielsalm</t>
  </si>
  <si>
    <t>Viemme</t>
  </si>
  <si>
    <t>Viersel</t>
  </si>
  <si>
    <t>Vierset-Barse</t>
  </si>
  <si>
    <t>Vierves-Sur-Viroin</t>
  </si>
  <si>
    <t>Viesville</t>
  </si>
  <si>
    <t>Vieux-Genappe</t>
  </si>
  <si>
    <t>Vieux-Waleffe</t>
  </si>
  <si>
    <t>Vieuxville</t>
  </si>
  <si>
    <t>Villance</t>
  </si>
  <si>
    <t>Ville-En-Hesbaye</t>
  </si>
  <si>
    <t>Ville-Pommeroeul</t>
  </si>
  <si>
    <t>Ville-Sur-Haine</t>
  </si>
  <si>
    <t>Villerot</t>
  </si>
  <si>
    <t>Villers-Aux-Tours</t>
  </si>
  <si>
    <t>Villers-Deux-Eglises</t>
  </si>
  <si>
    <t>Villers-Devant-Orval</t>
  </si>
  <si>
    <t>Villers-En-Fagne</t>
  </si>
  <si>
    <t>Villers-L'Evêque</t>
  </si>
  <si>
    <t>Villers-La-Bonne-Eau</t>
  </si>
  <si>
    <t>Villers-La-Loue</t>
  </si>
  <si>
    <t>Villers-La-Tour</t>
  </si>
  <si>
    <t>Villers-La-Ville</t>
  </si>
  <si>
    <t>Villers-Le-Bouillet</t>
  </si>
  <si>
    <t>Villers-Le-Gambon</t>
  </si>
  <si>
    <t>Villers-Le-Peuplier</t>
  </si>
  <si>
    <t>Villers-Le-Temple</t>
  </si>
  <si>
    <t>Villers-Lez-Heest</t>
  </si>
  <si>
    <t>Villers-Notre-Dame</t>
  </si>
  <si>
    <t>Villers-Perwin</t>
  </si>
  <si>
    <t>Villers-Poterie</t>
  </si>
  <si>
    <t>Villers-Saint-Amand</t>
  </si>
  <si>
    <t>Villers-Saint-Ghislain</t>
  </si>
  <si>
    <t>Villers-Saint-Siméon</t>
  </si>
  <si>
    <t>Villers-Sainte-Gertrude</t>
  </si>
  <si>
    <t>Villers-Sur-Lesse</t>
  </si>
  <si>
    <t>Villers-Sur-Semois</t>
  </si>
  <si>
    <t>Vilvoorde</t>
  </si>
  <si>
    <t>Vinalmont</t>
  </si>
  <si>
    <t>Vinderhoute</t>
  </si>
  <si>
    <t>Vinkem</t>
  </si>
  <si>
    <t>Vinkt</t>
  </si>
  <si>
    <t>Virelles</t>
  </si>
  <si>
    <t>Virginal-Samme</t>
  </si>
  <si>
    <t>Virton</t>
  </si>
  <si>
    <t>Visé</t>
  </si>
  <si>
    <t>Vissenaken</t>
  </si>
  <si>
    <t>Vitrival</t>
  </si>
  <si>
    <t>Vivegnis</t>
  </si>
  <si>
    <t>Vivy</t>
  </si>
  <si>
    <t>Vladslo</t>
  </si>
  <si>
    <t>Vlamertinge</t>
  </si>
  <si>
    <t>Vlekkem</t>
  </si>
  <si>
    <t>Vlezenbeek</t>
  </si>
  <si>
    <t>Vliermaal</t>
  </si>
  <si>
    <t>Vliermaalroot</t>
  </si>
  <si>
    <t>Vlierzele</t>
  </si>
  <si>
    <t>Vlijtingen</t>
  </si>
  <si>
    <t>Vlimmeren</t>
  </si>
  <si>
    <t>Vlissegem</t>
  </si>
  <si>
    <t>Vloesberg</t>
  </si>
  <si>
    <t>Vodecée</t>
  </si>
  <si>
    <t>Vodelée</t>
  </si>
  <si>
    <t>Vogenée</t>
  </si>
  <si>
    <t>Volkegem</t>
  </si>
  <si>
    <t>Vollezele</t>
  </si>
  <si>
    <t>Vonêche</t>
  </si>
  <si>
    <t>Voorde</t>
  </si>
  <si>
    <t>Voormezele</t>
  </si>
  <si>
    <t>Voort</t>
  </si>
  <si>
    <t>Voroux-Goreux</t>
  </si>
  <si>
    <t>Voroux-Lez-Liers</t>
  </si>
  <si>
    <t>Vorselaar</t>
  </si>
  <si>
    <t>Vorsen</t>
  </si>
  <si>
    <t>Vorst</t>
  </si>
  <si>
    <t>Vosselaar</t>
  </si>
  <si>
    <t>Vosselare</t>
  </si>
  <si>
    <t>Vossem</t>
  </si>
  <si>
    <t>Vottem</t>
  </si>
  <si>
    <t>Vrasene</t>
  </si>
  <si>
    <t>Vremde</t>
  </si>
  <si>
    <t>Vreren</t>
  </si>
  <si>
    <t>Vresse-Sur-Semois</t>
  </si>
  <si>
    <t>Vroenhoven</t>
  </si>
  <si>
    <t>Vucht</t>
  </si>
  <si>
    <t>Vurste</t>
  </si>
  <si>
    <t>Vyle-Et-Tharoul</t>
  </si>
  <si>
    <t>Waanrode</t>
  </si>
  <si>
    <t>Waarbeke</t>
  </si>
  <si>
    <t>Waardamme</t>
  </si>
  <si>
    <t>Waarloos</t>
  </si>
  <si>
    <t>Waarmaarde</t>
  </si>
  <si>
    <t>Waarschoot</t>
  </si>
  <si>
    <t>Waasmont</t>
  </si>
  <si>
    <t>Waasmunster</t>
  </si>
  <si>
    <t>Waasten</t>
  </si>
  <si>
    <t>Wachtebeke</t>
  </si>
  <si>
    <t>Wadelincourt</t>
  </si>
  <si>
    <t>Wagnelée</t>
  </si>
  <si>
    <t>Waha</t>
  </si>
  <si>
    <t>Waillet</t>
  </si>
  <si>
    <t>Wakken</t>
  </si>
  <si>
    <t>Walcourt</t>
  </si>
  <si>
    <t>Walem</t>
  </si>
  <si>
    <t>Walhain-Saint-Paul</t>
  </si>
  <si>
    <t>Walhorn</t>
  </si>
  <si>
    <t>Walsbets</t>
  </si>
  <si>
    <t>Walshoutem</t>
  </si>
  <si>
    <t>Waltwilder</t>
  </si>
  <si>
    <t>Wambeek</t>
  </si>
  <si>
    <t>Wancennes</t>
  </si>
  <si>
    <t>Wandre</t>
  </si>
  <si>
    <t>Wanfercée-Baulet</t>
  </si>
  <si>
    <t>Wange</t>
  </si>
  <si>
    <t>Wangenies</t>
  </si>
  <si>
    <t>Wanlin</t>
  </si>
  <si>
    <t>Wanne</t>
  </si>
  <si>
    <t>Wannebecq</t>
  </si>
  <si>
    <t>Wannegem-Lede</t>
  </si>
  <si>
    <t>Wansin</t>
  </si>
  <si>
    <t>Wanze</t>
  </si>
  <si>
    <t>Wanzele</t>
  </si>
  <si>
    <t>Warchin</t>
  </si>
  <si>
    <t>Warcoing</t>
  </si>
  <si>
    <t>Wardin</t>
  </si>
  <si>
    <t>Waregem</t>
  </si>
  <si>
    <t>Waremme</t>
  </si>
  <si>
    <t>Waret-L'Evêque</t>
  </si>
  <si>
    <t>Waret-La-Chaussée</t>
  </si>
  <si>
    <t>Warisoulx</t>
  </si>
  <si>
    <t>Warnant</t>
  </si>
  <si>
    <t>Warnant-Dreye</t>
  </si>
  <si>
    <t>Warquignies</t>
  </si>
  <si>
    <t>Warsage</t>
  </si>
  <si>
    <t>Warzée</t>
  </si>
  <si>
    <t>Wasmes</t>
  </si>
  <si>
    <t>Wasmes-Audemez-Briffoeil</t>
  </si>
  <si>
    <t>Wasmuel</t>
  </si>
  <si>
    <t>Wasseiges</t>
  </si>
  <si>
    <t>Waterland-Oudeman</t>
  </si>
  <si>
    <t>Waterloo</t>
  </si>
  <si>
    <t>Watermaal-Bosvoorde</t>
  </si>
  <si>
    <t>Watervliet</t>
  </si>
  <si>
    <t>Watou</t>
  </si>
  <si>
    <t>Wattripont</t>
  </si>
  <si>
    <t>Waudrez</t>
  </si>
  <si>
    <t>Waulsort</t>
  </si>
  <si>
    <t>Wauthier-Braine</t>
  </si>
  <si>
    <t>Wavre</t>
  </si>
  <si>
    <t>Wavreille</t>
  </si>
  <si>
    <t>Wayaux</t>
  </si>
  <si>
    <t>Ways</t>
  </si>
  <si>
    <t>Webbekom</t>
  </si>
  <si>
    <t>Wechelderzande</t>
  </si>
  <si>
    <t>Weelde</t>
  </si>
  <si>
    <t>Weerde</t>
  </si>
  <si>
    <t>Weert</t>
  </si>
  <si>
    <t>Wegnez</t>
  </si>
  <si>
    <t>Weillen</t>
  </si>
  <si>
    <t>Weismes</t>
  </si>
  <si>
    <t>Welden</t>
  </si>
  <si>
    <t>Welkenraedt</t>
  </si>
  <si>
    <t>Welle</t>
  </si>
  <si>
    <t>Wellen</t>
  </si>
  <si>
    <t>Wellin</t>
  </si>
  <si>
    <t>Wemmel</t>
  </si>
  <si>
    <t>Wenduine</t>
  </si>
  <si>
    <t>Wépion</t>
  </si>
  <si>
    <t>Werbomont</t>
  </si>
  <si>
    <t>Werchter</t>
  </si>
  <si>
    <t>Wéris</t>
  </si>
  <si>
    <t>Werken</t>
  </si>
  <si>
    <t>Werm</t>
  </si>
  <si>
    <t>Wervik</t>
  </si>
  <si>
    <t>Wespelaar</t>
  </si>
  <si>
    <t>Westende</t>
  </si>
  <si>
    <t>Westerlo</t>
  </si>
  <si>
    <t>Westkapelle</t>
  </si>
  <si>
    <t>Westkerke</t>
  </si>
  <si>
    <t>Westmalle</t>
  </si>
  <si>
    <t>Westmeerbeek</t>
  </si>
  <si>
    <t>Westouter</t>
  </si>
  <si>
    <t>Westrem</t>
  </si>
  <si>
    <t>Westrozebeke</t>
  </si>
  <si>
    <t>Westvleteren</t>
  </si>
  <si>
    <t>Wetteren</t>
  </si>
  <si>
    <t>Wevelgem</t>
  </si>
  <si>
    <t>Wez-Velvain</t>
  </si>
  <si>
    <t>Wezemaal</t>
  </si>
  <si>
    <t>Wezembeek-Oppem</t>
  </si>
  <si>
    <t>Wezeren</t>
  </si>
  <si>
    <t>Wibrin</t>
  </si>
  <si>
    <t>Wichelen</t>
  </si>
  <si>
    <t>Widooie</t>
  </si>
  <si>
    <t>Wiekevorst</t>
  </si>
  <si>
    <t>Wielsbeke</t>
  </si>
  <si>
    <t>Wierde</t>
  </si>
  <si>
    <t>Wiers</t>
  </si>
  <si>
    <t>Wiesme</t>
  </si>
  <si>
    <t>Wieze</t>
  </si>
  <si>
    <t>Wihéries</t>
  </si>
  <si>
    <t>Wihogne</t>
  </si>
  <si>
    <t>Wijchmaal</t>
  </si>
  <si>
    <t>Wijer</t>
  </si>
  <si>
    <t>Wijgmaal</t>
  </si>
  <si>
    <t>Wijnegem</t>
  </si>
  <si>
    <t>Wijshagen</t>
  </si>
  <si>
    <t>Wijtschate</t>
  </si>
  <si>
    <t>Wilderen</t>
  </si>
  <si>
    <t>Willaupuis</t>
  </si>
  <si>
    <t>Willebringen</t>
  </si>
  <si>
    <t>Willebroek</t>
  </si>
  <si>
    <t>Willemeau</t>
  </si>
  <si>
    <t>Willerzie</t>
  </si>
  <si>
    <t>Wilrijk</t>
  </si>
  <si>
    <t>Wilsele</t>
  </si>
  <si>
    <t>Wilskerke</t>
  </si>
  <si>
    <t>Wimmertingen</t>
  </si>
  <si>
    <t>Winenne</t>
  </si>
  <si>
    <t>Wingene</t>
  </si>
  <si>
    <t>Winksele</t>
  </si>
  <si>
    <t>Wintershoven</t>
  </si>
  <si>
    <t>Witry</t>
  </si>
  <si>
    <t>Wodecq</t>
  </si>
  <si>
    <t>Woesten</t>
  </si>
  <si>
    <t>Wolkrange</t>
  </si>
  <si>
    <t>Wolvertem</t>
  </si>
  <si>
    <t>Wommelgem</t>
  </si>
  <si>
    <t>Wommersom</t>
  </si>
  <si>
    <t>Wonck</t>
  </si>
  <si>
    <t>Wondelgem</t>
  </si>
  <si>
    <t>Wontergem</t>
  </si>
  <si>
    <t>Wortegem</t>
  </si>
  <si>
    <t>Wortel</t>
  </si>
  <si>
    <t>Woubrechtegem</t>
  </si>
  <si>
    <t>Woumen</t>
  </si>
  <si>
    <t>Wulpen</t>
  </si>
  <si>
    <t>Wulvergem</t>
  </si>
  <si>
    <t>Wulveringem</t>
  </si>
  <si>
    <t>Wuustwezel</t>
  </si>
  <si>
    <t>Xhendelesse</t>
  </si>
  <si>
    <t>Xhendremael</t>
  </si>
  <si>
    <t>Xhoris</t>
  </si>
  <si>
    <t>Yernée-Fraineux</t>
  </si>
  <si>
    <t>Yves-Gomezée</t>
  </si>
  <si>
    <t>Yvoir</t>
  </si>
  <si>
    <t>Zaffelare</t>
  </si>
  <si>
    <t>Zandbergen</t>
  </si>
  <si>
    <t>Zande</t>
  </si>
  <si>
    <t>Zandhoven</t>
  </si>
  <si>
    <t>Zandvliet</t>
  </si>
  <si>
    <t>Zandvoorde</t>
  </si>
  <si>
    <t>Zarlardinge</t>
  </si>
  <si>
    <t>Zarren</t>
  </si>
  <si>
    <t>Zaventem</t>
  </si>
  <si>
    <t>Zedelgem</t>
  </si>
  <si>
    <t>Zeebrugge</t>
  </si>
  <si>
    <t>Zegelsem</t>
  </si>
  <si>
    <t>Zele</t>
  </si>
  <si>
    <t>Zelem</t>
  </si>
  <si>
    <t>Zellik</t>
  </si>
  <si>
    <t>Zelzate</t>
  </si>
  <si>
    <t>Zemst</t>
  </si>
  <si>
    <t>Zepperen</t>
  </si>
  <si>
    <t>Zerkegem</t>
  </si>
  <si>
    <t>Zétrud-Lumay</t>
  </si>
  <si>
    <t>Zevekote</t>
  </si>
  <si>
    <t>Zeveneken</t>
  </si>
  <si>
    <t>Zeveren</t>
  </si>
  <si>
    <t>Zevergem</t>
  </si>
  <si>
    <t>Zichem</t>
  </si>
  <si>
    <t>Zichen-Zussen-Bolder</t>
  </si>
  <si>
    <t>Zillebeke</t>
  </si>
  <si>
    <t>Zingem</t>
  </si>
  <si>
    <t>Zoerle-Parwijs</t>
  </si>
  <si>
    <t>Zoersel</t>
  </si>
  <si>
    <t>Zolder</t>
  </si>
  <si>
    <t>Zomergem</t>
  </si>
  <si>
    <t>Zonhoven</t>
  </si>
  <si>
    <t>Zonnebeke</t>
  </si>
  <si>
    <t>Zonnegem</t>
  </si>
  <si>
    <t>Zottegem</t>
  </si>
  <si>
    <t>Zoutenaaie</t>
  </si>
  <si>
    <t>Zoutleeuw</t>
  </si>
  <si>
    <t>Zuidschote</t>
  </si>
  <si>
    <t>Zuienkerke</t>
  </si>
  <si>
    <t>Zulte</t>
  </si>
  <si>
    <t>Zulzeke</t>
  </si>
  <si>
    <t>Zutendaal</t>
  </si>
  <si>
    <t>Zwevegem</t>
  </si>
  <si>
    <t>Zwevezele</t>
  </si>
  <si>
    <t>Zwijnaarde</t>
  </si>
  <si>
    <t>Zwijndrecht</t>
  </si>
  <si>
    <t>lstPC121FunctieGroep</t>
  </si>
  <si>
    <t>lstPC200FunctieGroep</t>
  </si>
  <si>
    <t>lstPC218FunctieGroep</t>
  </si>
  <si>
    <t>lstPC227FunctieGroep</t>
  </si>
  <si>
    <t>lstPC302FunctieGroep</t>
  </si>
  <si>
    <t>lstPC303FunctieGroep</t>
  </si>
  <si>
    <t>lstPC304FunctieGroep</t>
  </si>
  <si>
    <t>lstPC32901FunctieGroep</t>
  </si>
  <si>
    <t>lstPC121Kwalificatie</t>
  </si>
  <si>
    <t>lstPC200Kwalificatie</t>
  </si>
  <si>
    <t>lstPC218Kwalificatie</t>
  </si>
  <si>
    <t>lstPC227Kwalificatie</t>
  </si>
  <si>
    <t>lstPC302Kwalificatie</t>
  </si>
  <si>
    <t>lstPC303Kwalificatie</t>
  </si>
  <si>
    <t>lstPC304Kwalificatie</t>
  </si>
  <si>
    <t>lstPC32901Kwalificatie</t>
  </si>
  <si>
    <t>Schoonmaak</t>
  </si>
  <si>
    <t>Afval</t>
  </si>
  <si>
    <t>Geschoolde ruitenwasser</t>
  </si>
  <si>
    <t>Vaklui</t>
  </si>
  <si>
    <t>Car-wash</t>
  </si>
  <si>
    <t>Schoorsteenvegen</t>
  </si>
  <si>
    <t>Industriële reiniging</t>
  </si>
  <si>
    <t>Vuilnisverbrandingsovens</t>
  </si>
  <si>
    <t>Stortplaatsen</t>
  </si>
  <si>
    <t>Uitvoerende functie</t>
  </si>
  <si>
    <t>Ondersteunend</t>
  </si>
  <si>
    <t>Beherend</t>
  </si>
  <si>
    <t>Adviserend</t>
  </si>
  <si>
    <t>Beleidsondersteunend/Optimaliseren (t.a.v. het werkproces)</t>
  </si>
  <si>
    <t>Beleidsuitvoerend/Adviserend (t.a.v. het werkproces)</t>
  </si>
  <si>
    <t>Deskundig (binnen een vakgebied)</t>
  </si>
  <si>
    <t>Ondersteunend (binnen een vakgebied)</t>
  </si>
  <si>
    <t>Uitvoerend (binnen een vakgebied)</t>
  </si>
  <si>
    <t>Uitvoerend (afgebakend takenpakket)</t>
  </si>
  <si>
    <t>Keuken</t>
  </si>
  <si>
    <t>Bediening</t>
  </si>
  <si>
    <t>Front-office/receptie</t>
  </si>
  <si>
    <t>Kamerdiensten - Roomservice - (Spoorwegen)</t>
  </si>
  <si>
    <t>Schoonmaak - Housekeeping</t>
  </si>
  <si>
    <t>Recreatie</t>
  </si>
  <si>
    <t>Technische dienst</t>
  </si>
  <si>
    <t>Administratie</t>
  </si>
  <si>
    <t>Leidinggevend</t>
  </si>
  <si>
    <t>Functiegroep</t>
  </si>
  <si>
    <t>Realisatieploeg</t>
  </si>
  <si>
    <t>Productieploeg</t>
  </si>
  <si>
    <t>Filmploeg</t>
  </si>
  <si>
    <t>Lager technisch personeel</t>
  </si>
  <si>
    <t>Werkliedenpersoneel</t>
  </si>
  <si>
    <t>Geluidsploeg</t>
  </si>
  <si>
    <t>decor- studioploeg</t>
  </si>
  <si>
    <t>montageploeg</t>
  </si>
  <si>
    <t>Technici animatie</t>
  </si>
  <si>
    <t>Cultuurspreiding</t>
  </si>
  <si>
    <t>Beroepsopleiding</t>
  </si>
  <si>
    <t>Maatschappelijk opbouwwerk</t>
  </si>
  <si>
    <t>Erkende integratiecentra</t>
  </si>
  <si>
    <t>Jeugd- en volwassenenvorming</t>
  </si>
  <si>
    <t>Hulpkolom</t>
  </si>
  <si>
    <t>lstLocatieNv1</t>
  </si>
  <si>
    <t>Buiten Europa</t>
  </si>
  <si>
    <t>Buiten België, in Europa</t>
  </si>
  <si>
    <t>lstLocatieNv2Europa</t>
  </si>
  <si>
    <t>lstLocatieNv2BuitenEuropa</t>
  </si>
  <si>
    <t>Albanië</t>
  </si>
  <si>
    <t>Andorra</t>
  </si>
  <si>
    <t>Armenië</t>
  </si>
  <si>
    <t>Azerbeidzjan</t>
  </si>
  <si>
    <t>Belarus</t>
  </si>
  <si>
    <t>Bosnië en Herzegovina</t>
  </si>
  <si>
    <t>Bulgarije</t>
  </si>
  <si>
    <t>Cyprus</t>
  </si>
  <si>
    <t>Denemarken</t>
  </si>
  <si>
    <t>Duitsland</t>
  </si>
  <si>
    <t>Estland</t>
  </si>
  <si>
    <t>Finland</t>
  </si>
  <si>
    <t>Frankrijk</t>
  </si>
  <si>
    <t>Georgië</t>
  </si>
  <si>
    <t>Griekenland</t>
  </si>
  <si>
    <t>Hongarije</t>
  </si>
  <si>
    <t>Ierland</t>
  </si>
  <si>
    <t>IJsland</t>
  </si>
  <si>
    <t>Italië</t>
  </si>
  <si>
    <t>Kosovo</t>
  </si>
  <si>
    <t>Kroatië</t>
  </si>
  <si>
    <t>Letland</t>
  </si>
  <si>
    <t>Liechtenstein</t>
  </si>
  <si>
    <t>Litouwen</t>
  </si>
  <si>
    <t>Luxemburg</t>
  </si>
  <si>
    <t>Malta</t>
  </si>
  <si>
    <t>Moldavië</t>
  </si>
  <si>
    <t>Monaco</t>
  </si>
  <si>
    <t>Montenegro</t>
  </si>
  <si>
    <t>Nederland</t>
  </si>
  <si>
    <t>Noord-Macedonië</t>
  </si>
  <si>
    <t>Noorwegen</t>
  </si>
  <si>
    <t>Oekraïne</t>
  </si>
  <si>
    <t>Oostenrijk</t>
  </si>
  <si>
    <t>Polen</t>
  </si>
  <si>
    <t>Portugal</t>
  </si>
  <si>
    <t>Roemenië</t>
  </si>
  <si>
    <t>Rusland</t>
  </si>
  <si>
    <t>San Marino</t>
  </si>
  <si>
    <t>Servië</t>
  </si>
  <si>
    <t>Slovenië</t>
  </si>
  <si>
    <t>Slowakije</t>
  </si>
  <si>
    <t>Spanje</t>
  </si>
  <si>
    <t>Tsjechië</t>
  </si>
  <si>
    <t>Turkije</t>
  </si>
  <si>
    <t>Vaticaanstad</t>
  </si>
  <si>
    <t>Verenigd Koninkrijk</t>
  </si>
  <si>
    <t>Zweden</t>
  </si>
  <si>
    <t>Zwitserland</t>
  </si>
  <si>
    <t>Afghanistan</t>
  </si>
  <si>
    <t>Akrotiri en Dhekelia</t>
  </si>
  <si>
    <t>Åland</t>
  </si>
  <si>
    <t>Algerije</t>
  </si>
  <si>
    <t>Amerikaans-Samoa</t>
  </si>
  <si>
    <t>Amerikaanse Kleinere Afgelegen Eilanden</t>
  </si>
  <si>
    <t>Amerikaanse Maagdeneilanden</t>
  </si>
  <si>
    <t>Angola</t>
  </si>
  <si>
    <t>Anguilla</t>
  </si>
  <si>
    <t>Antarctica</t>
  </si>
  <si>
    <t>Antigua en Barbuda</t>
  </si>
  <si>
    <t>Argentinië</t>
  </si>
  <si>
    <t>Aruba</t>
  </si>
  <si>
    <t>Ashmore- en Cartiereilanden</t>
  </si>
  <si>
    <t>Australië</t>
  </si>
  <si>
    <t>Bahama's</t>
  </si>
  <si>
    <t>Bahrein</t>
  </si>
  <si>
    <t>Bangladesh</t>
  </si>
  <si>
    <t>Barbados</t>
  </si>
  <si>
    <t>Belize</t>
  </si>
  <si>
    <t>Benin</t>
  </si>
  <si>
    <t>Bermuda</t>
  </si>
  <si>
    <t>Bhutan</t>
  </si>
  <si>
    <t>Bolivia</t>
  </si>
  <si>
    <t>Bolivië</t>
  </si>
  <si>
    <t>Botswana</t>
  </si>
  <si>
    <t>Bouvet</t>
  </si>
  <si>
    <t>Brazilië</t>
  </si>
  <si>
    <t>Britse Maagdeneilanden</t>
  </si>
  <si>
    <t>Brunei</t>
  </si>
  <si>
    <t>Burkina Faso</t>
  </si>
  <si>
    <t>Burundi</t>
  </si>
  <si>
    <t>Cambodja</t>
  </si>
  <si>
    <t>Canada</t>
  </si>
  <si>
    <t>Caribisch-Nederland</t>
  </si>
  <si>
    <t>Centraal-Afrikaanse Republiek</t>
  </si>
  <si>
    <t>Chili</t>
  </si>
  <si>
    <t>China</t>
  </si>
  <si>
    <t>Christmaseiland</t>
  </si>
  <si>
    <t>Clipperton</t>
  </si>
  <si>
    <t>Cocoseilanden</t>
  </si>
  <si>
    <t>Colombia</t>
  </si>
  <si>
    <t>Comoren</t>
  </si>
  <si>
    <t>Congo (Brazzaville)</t>
  </si>
  <si>
    <t>Congo (Kinshasa)</t>
  </si>
  <si>
    <t>Cookeilanden</t>
  </si>
  <si>
    <t>Costa Rica</t>
  </si>
  <si>
    <t>Cuba</t>
  </si>
  <si>
    <t>Curaçao</t>
  </si>
  <si>
    <t>Djibouti</t>
  </si>
  <si>
    <t>Dominica</t>
  </si>
  <si>
    <t>Dominicaanse Republiek</t>
  </si>
  <si>
    <t>Ecuador</t>
  </si>
  <si>
    <t>Egypte</t>
  </si>
  <si>
    <t>El Salvador</t>
  </si>
  <si>
    <t>Equatoriaal-Guinea</t>
  </si>
  <si>
    <t>Eritrea</t>
  </si>
  <si>
    <t>Ethiopië</t>
  </si>
  <si>
    <t>Faeröer</t>
  </si>
  <si>
    <t>Falklandeilanden</t>
  </si>
  <si>
    <t>Fiji</t>
  </si>
  <si>
    <t>Filipijnen</t>
  </si>
  <si>
    <t>Frans-Guyana</t>
  </si>
  <si>
    <t>Frans-Polynesië</t>
  </si>
  <si>
    <t>Franse Zuidelijke Gebieden</t>
  </si>
  <si>
    <t>Gabon</t>
  </si>
  <si>
    <t>Gambia</t>
  </si>
  <si>
    <t>Ghana</t>
  </si>
  <si>
    <t>Gibraltar</t>
  </si>
  <si>
    <t>Grenada</t>
  </si>
  <si>
    <t>Groenland</t>
  </si>
  <si>
    <t>Groot-Brittannië (en Noord-Ierland)</t>
  </si>
  <si>
    <t>Guadeloupe</t>
  </si>
  <si>
    <t>Guam</t>
  </si>
  <si>
    <t>Guatemala</t>
  </si>
  <si>
    <t>Guernsey</t>
  </si>
  <si>
    <t>Guinee</t>
  </si>
  <si>
    <t>Guinee-Bissau</t>
  </si>
  <si>
    <t>Guyana</t>
  </si>
  <si>
    <t>Haïti</t>
  </si>
  <si>
    <t>Heard en McDonaldeilanden</t>
  </si>
  <si>
    <t>Honduras</t>
  </si>
  <si>
    <t>Hongkong</t>
  </si>
  <si>
    <t>India</t>
  </si>
  <si>
    <t>Indonesië</t>
  </si>
  <si>
    <t>Irak</t>
  </si>
  <si>
    <t>Iran</t>
  </si>
  <si>
    <t>Israël</t>
  </si>
  <si>
    <t>Ivoorkust</t>
  </si>
  <si>
    <t>Jamaica</t>
  </si>
  <si>
    <t>Japan</t>
  </si>
  <si>
    <t>Jemen</t>
  </si>
  <si>
    <t>Jersey</t>
  </si>
  <si>
    <t>Jordanië</t>
  </si>
  <si>
    <t>Kaaimaneilanden</t>
  </si>
  <si>
    <t>Kaapverdië</t>
  </si>
  <si>
    <t>Kameroen</t>
  </si>
  <si>
    <t>Kazachstan</t>
  </si>
  <si>
    <t>Kenia</t>
  </si>
  <si>
    <t>Kirgistan</t>
  </si>
  <si>
    <t>Kirgizië</t>
  </si>
  <si>
    <t>Kiribati</t>
  </si>
  <si>
    <t>Koeweit</t>
  </si>
  <si>
    <t>Koraalzee-eilanden</t>
  </si>
  <si>
    <t>Laos</t>
  </si>
  <si>
    <t>Lesotho</t>
  </si>
  <si>
    <t>Libanon</t>
  </si>
  <si>
    <t>Liberia</t>
  </si>
  <si>
    <t>Libië</t>
  </si>
  <si>
    <t>Macau</t>
  </si>
  <si>
    <t>Madagaskar</t>
  </si>
  <si>
    <t>Malawi</t>
  </si>
  <si>
    <t>Maldiven</t>
  </si>
  <si>
    <t>Malediven</t>
  </si>
  <si>
    <t>Maleisië</t>
  </si>
  <si>
    <t>Mali</t>
  </si>
  <si>
    <t>Marokko</t>
  </si>
  <si>
    <t>Marshalleilanden</t>
  </si>
  <si>
    <t>Martinique</t>
  </si>
  <si>
    <t>Mauritanië</t>
  </si>
  <si>
    <t>Mauritius</t>
  </si>
  <si>
    <t>Mayotte</t>
  </si>
  <si>
    <t>Mexico</t>
  </si>
  <si>
    <t>Micronesia</t>
  </si>
  <si>
    <t>Mongolië</t>
  </si>
  <si>
    <t>Montserrat</t>
  </si>
  <si>
    <t>Mozambique</t>
  </si>
  <si>
    <t>Myanmar</t>
  </si>
  <si>
    <t>Namibië</t>
  </si>
  <si>
    <t>Nauru</t>
  </si>
  <si>
    <t>Nepal</t>
  </si>
  <si>
    <t>Nicaragua</t>
  </si>
  <si>
    <t>Nieuw-Caledonië</t>
  </si>
  <si>
    <t>Nieuw-Zeeland</t>
  </si>
  <si>
    <t>Niger</t>
  </si>
  <si>
    <t>Nigeria</t>
  </si>
  <si>
    <t>Niue</t>
  </si>
  <si>
    <t>Noord-Korea</t>
  </si>
  <si>
    <t>Noordelijke Marianen</t>
  </si>
  <si>
    <t>Norfolk</t>
  </si>
  <si>
    <t>Oeganda</t>
  </si>
  <si>
    <t>Oezbekistan</t>
  </si>
  <si>
    <t>Oman</t>
  </si>
  <si>
    <t>Oost-Timor</t>
  </si>
  <si>
    <t>Pakistan</t>
  </si>
  <si>
    <t>Palau</t>
  </si>
  <si>
    <t>Palestina</t>
  </si>
  <si>
    <t>Panama</t>
  </si>
  <si>
    <t>Papoea-Nieuw-Guinea</t>
  </si>
  <si>
    <t>Paraguay</t>
  </si>
  <si>
    <t>Peru</t>
  </si>
  <si>
    <t>Pitcairneilanden</t>
  </si>
  <si>
    <t>Porto Rico</t>
  </si>
  <si>
    <t>Puerto Rico</t>
  </si>
  <si>
    <t>Qatar</t>
  </si>
  <si>
    <t>Réunion</t>
  </si>
  <si>
    <t>Rwanda</t>
  </si>
  <si>
    <t>Saint Kitts en Nevis</t>
  </si>
  <si>
    <t>Saint Lucia</t>
  </si>
  <si>
    <t>Saint Vincent en de Grenadines</t>
  </si>
  <si>
    <t>Saint-Barthélemy</t>
  </si>
  <si>
    <t>Saint-Pierre en Miquelon</t>
  </si>
  <si>
    <t>Salomonseilanden</t>
  </si>
  <si>
    <t>Samoa</t>
  </si>
  <si>
    <t>Sao Tomé en Principe</t>
  </si>
  <si>
    <t>Saoedi-Arabië</t>
  </si>
  <si>
    <t>Saudi-Arabië</t>
  </si>
  <si>
    <t>Senegal</t>
  </si>
  <si>
    <t>Seychellen</t>
  </si>
  <si>
    <t>Sierra Leone</t>
  </si>
  <si>
    <t>Singapore</t>
  </si>
  <si>
    <t>Sint-Helena</t>
  </si>
  <si>
    <t>Sint-Maarten (Frankrijk)</t>
  </si>
  <si>
    <t>Sint-Maarten (Nederland)</t>
  </si>
  <si>
    <t>Slovakije</t>
  </si>
  <si>
    <t>Soedan</t>
  </si>
  <si>
    <t>Somalië</t>
  </si>
  <si>
    <t>Spitsbergen</t>
  </si>
  <si>
    <t>Sri Lanka</t>
  </si>
  <si>
    <t>Sudan</t>
  </si>
  <si>
    <t>Suriname</t>
  </si>
  <si>
    <t>Swaziland</t>
  </si>
  <si>
    <t>Syrië</t>
  </si>
  <si>
    <t>Tadzjikistan</t>
  </si>
  <si>
    <t>Taiwan</t>
  </si>
  <si>
    <t>Tanzania</t>
  </si>
  <si>
    <t>Thailand</t>
  </si>
  <si>
    <t>Togo</t>
  </si>
  <si>
    <t>Tokelau</t>
  </si>
  <si>
    <t>Tonga</t>
  </si>
  <si>
    <t>Trinidad en Tobago</t>
  </si>
  <si>
    <t>Tsjaad</t>
  </si>
  <si>
    <t>Tunesië</t>
  </si>
  <si>
    <t>Turkmenistan</t>
  </si>
  <si>
    <t>Turks- en Caicoseilanden</t>
  </si>
  <si>
    <t>Tuvalu</t>
  </si>
  <si>
    <t>Uganda</t>
  </si>
  <si>
    <t>Uruguay</t>
  </si>
  <si>
    <t>Vanuatu</t>
  </si>
  <si>
    <t>Venezuela</t>
  </si>
  <si>
    <t>Verenigde Arabische Emiraten</t>
  </si>
  <si>
    <t>Verenigde Staten</t>
  </si>
  <si>
    <t>Vietnam</t>
  </si>
  <si>
    <t>Wallis en Futuna</t>
  </si>
  <si>
    <t>Westelijke Sahara</t>
  </si>
  <si>
    <t>Wit-Rusland</t>
  </si>
  <si>
    <t>Zambia</t>
  </si>
  <si>
    <t>Zimbabwe</t>
  </si>
  <si>
    <t>Zuid-Afrika</t>
  </si>
  <si>
    <t>Zuid-Georgia en de Zuidelijke Sandwicheilanden</t>
  </si>
  <si>
    <t>Zuid-Korea</t>
  </si>
  <si>
    <t>Zuid-Soedan</t>
  </si>
  <si>
    <t>Zuid-Sudan</t>
  </si>
  <si>
    <t>In België, Europa of daarbuiten?</t>
  </si>
  <si>
    <t>(Deel)gemeente</t>
  </si>
  <si>
    <t>lstLocatieBelgiePostcode</t>
  </si>
  <si>
    <t>lstLocatieBelgieGemeente</t>
  </si>
  <si>
    <t>Opname / publicatie / game</t>
  </si>
  <si>
    <t>Locatie van de activiteit</t>
  </si>
  <si>
    <t>Subdiscipline</t>
  </si>
  <si>
    <t>Land (indien niet België)</t>
  </si>
  <si>
    <t>Type werking</t>
  </si>
  <si>
    <t>Publieksbereik</t>
  </si>
  <si>
    <t>Algemeen</t>
  </si>
  <si>
    <t>Gebruikte kleurcodes</t>
  </si>
  <si>
    <t>Receptief</t>
  </si>
  <si>
    <t>Productief</t>
  </si>
  <si>
    <t>lstBegrotingType</t>
  </si>
  <si>
    <t>lstActiviteitWerkingstype</t>
  </si>
  <si>
    <t>[Scroolbereikeinde]</t>
  </si>
  <si>
    <t>Type werknemer</t>
  </si>
  <si>
    <t>lstActiviteitParticipatieType</t>
  </si>
  <si>
    <t>Type aanbod</t>
  </si>
  <si>
    <t>Rol van de aanvrager</t>
  </si>
  <si>
    <t>lstActiviteitRol</t>
  </si>
  <si>
    <t>Co-actor</t>
  </si>
  <si>
    <t>Aksakovo</t>
  </si>
  <si>
    <t>Abertamy</t>
  </si>
  <si>
    <t>Aabenraa</t>
  </si>
  <si>
    <t>Aach</t>
  </si>
  <si>
    <t>Alutaguse vald</t>
  </si>
  <si>
    <t>Adare-Rathkeale</t>
  </si>
  <si>
    <t>Aghio Oros (psevdo)</t>
  </si>
  <si>
    <t>Ababuj</t>
  </si>
  <si>
    <t>Aast</t>
  </si>
  <si>
    <t>Andrijaševci</t>
  </si>
  <si>
    <t>Abano Terme</t>
  </si>
  <si>
    <t>Acheleia</t>
  </si>
  <si>
    <t>Ādažu novads</t>
  </si>
  <si>
    <t>Akmenės rajono savivaldybė</t>
  </si>
  <si>
    <t>Beaufort</t>
  </si>
  <si>
    <t>Aba</t>
  </si>
  <si>
    <t>Attard</t>
  </si>
  <si>
    <t>Aa en Hunze</t>
  </si>
  <si>
    <t>Abfaltersbach</t>
  </si>
  <si>
    <t>Abramów</t>
  </si>
  <si>
    <t>A dos Francos</t>
  </si>
  <si>
    <t>1 Decembrie</t>
  </si>
  <si>
    <t>Ajdovščina</t>
  </si>
  <si>
    <t>Ábelová</t>
  </si>
  <si>
    <t>Äänekoski</t>
  </si>
  <si>
    <t>Ale</t>
  </si>
  <si>
    <t>Aberdeen City</t>
  </si>
  <si>
    <t>Balzers</t>
  </si>
  <si>
    <t>Aadorf</t>
  </si>
  <si>
    <t>Abana</t>
  </si>
  <si>
    <t>Alfatar</t>
  </si>
  <si>
    <t>Adamov</t>
  </si>
  <si>
    <t>Aalborg</t>
  </si>
  <si>
    <t>Aach, Stadt</t>
  </si>
  <si>
    <t>Anija vald</t>
  </si>
  <si>
    <t>Ardee</t>
  </si>
  <si>
    <t>Commune of Abelaki</t>
  </si>
  <si>
    <t>Abades</t>
  </si>
  <si>
    <t>Abainville</t>
  </si>
  <si>
    <t>Antunovac</t>
  </si>
  <si>
    <t>Abbadia Cerreto</t>
  </si>
  <si>
    <t>Acheritou</t>
  </si>
  <si>
    <t>Aglonas novads</t>
  </si>
  <si>
    <t>Alytaus miesto savivaldybė</t>
  </si>
  <si>
    <t>Bech</t>
  </si>
  <si>
    <t>Abádszalók</t>
  </si>
  <si>
    <t>Balzan</t>
  </si>
  <si>
    <t>Aalsmeer</t>
  </si>
  <si>
    <t>Absam</t>
  </si>
  <si>
    <t>Adamów</t>
  </si>
  <si>
    <t>A dos Negros</t>
  </si>
  <si>
    <t>23 August</t>
  </si>
  <si>
    <t>Ankaran/Ancarano</t>
  </si>
  <si>
    <t>Abovce</t>
  </si>
  <si>
    <t>Åbo</t>
  </si>
  <si>
    <t>Alingsås</t>
  </si>
  <si>
    <t>Aberdeenshire</t>
  </si>
  <si>
    <t>Eschen</t>
  </si>
  <si>
    <t>Aarau</t>
  </si>
  <si>
    <t>Acigöl</t>
  </si>
  <si>
    <t>Anton</t>
  </si>
  <si>
    <t>Adršpach</t>
  </si>
  <si>
    <t>Aarhus</t>
  </si>
  <si>
    <t>Aachen, Stadt</t>
  </si>
  <si>
    <t>Antsla vald</t>
  </si>
  <si>
    <t>Arklow</t>
  </si>
  <si>
    <t>Commune of Abelakia</t>
  </si>
  <si>
    <t>Abadía</t>
  </si>
  <si>
    <t>Abancourt</t>
  </si>
  <si>
    <t>Babina Greda</t>
  </si>
  <si>
    <t>Abbadia Lariana</t>
  </si>
  <si>
    <t xml:space="preserve">Achna </t>
  </si>
  <si>
    <t>Aizkraukles novads</t>
  </si>
  <si>
    <t>Alytaus rajono savivaldybė</t>
  </si>
  <si>
    <t>Beckerich</t>
  </si>
  <si>
    <t>Abaliget</t>
  </si>
  <si>
    <t>Birkirkara</t>
  </si>
  <si>
    <t>Aalten</t>
  </si>
  <si>
    <t>Absdorf</t>
  </si>
  <si>
    <t>Adamówka</t>
  </si>
  <si>
    <t>Abaças</t>
  </si>
  <si>
    <t>Abram</t>
  </si>
  <si>
    <t>Apače</t>
  </si>
  <si>
    <t>Abrahám</t>
  </si>
  <si>
    <t>Akaa</t>
  </si>
  <si>
    <t>Älmhult</t>
  </si>
  <si>
    <t>Adur</t>
  </si>
  <si>
    <t>Gamprin</t>
  </si>
  <si>
    <t>Aarberg</t>
  </si>
  <si>
    <t>Acipayam</t>
  </si>
  <si>
    <t>Antonovo</t>
  </si>
  <si>
    <t>Albrechtice</t>
  </si>
  <si>
    <t>Ærø</t>
  </si>
  <si>
    <t>Aalen, Stadt</t>
  </si>
  <si>
    <t>Elva vald</t>
  </si>
  <si>
    <t>Artane-Whitehall</t>
  </si>
  <si>
    <t>Commune of Abelakiotissa</t>
  </si>
  <si>
    <t>Abadín</t>
  </si>
  <si>
    <t>Abaucourt</t>
  </si>
  <si>
    <t>Bakar</t>
  </si>
  <si>
    <t>Abbadia San Salvatore</t>
  </si>
  <si>
    <t>Afanteia-Ornithi</t>
  </si>
  <si>
    <t>Aizputes novads</t>
  </si>
  <si>
    <t>Anykščių rajono savivaldybė</t>
  </si>
  <si>
    <t>Berdorf</t>
  </si>
  <si>
    <t>Abasár</t>
  </si>
  <si>
    <t>Birżebbuġa</t>
  </si>
  <si>
    <t>Achtkarspelen</t>
  </si>
  <si>
    <t>Abtenau</t>
  </si>
  <si>
    <t>Aleksandrów</t>
  </si>
  <si>
    <t>Abade de Neiva</t>
  </si>
  <si>
    <t>Abramut</t>
  </si>
  <si>
    <t>Beltinci</t>
  </si>
  <si>
    <t>Abrahámovce</t>
  </si>
  <si>
    <t>Alajärvi</t>
  </si>
  <si>
    <t>Älvdalen</t>
  </si>
  <si>
    <t>Allerdale</t>
  </si>
  <si>
    <t>Mauren</t>
  </si>
  <si>
    <t>Aarburg</t>
  </si>
  <si>
    <t>Adakli</t>
  </si>
  <si>
    <t>Apriltsi</t>
  </si>
  <si>
    <t>Albrechtice nad Orlicí</t>
  </si>
  <si>
    <t>Albertslund</t>
  </si>
  <si>
    <t>Aarbergen</t>
  </si>
  <si>
    <t>Häädemeeste vald</t>
  </si>
  <si>
    <t>Ashbourne</t>
  </si>
  <si>
    <t>Commune of Abeli</t>
  </si>
  <si>
    <t>Abadiño</t>
  </si>
  <si>
    <t>Abaucourt-Hautecourt</t>
  </si>
  <si>
    <t>Bale - Valle</t>
  </si>
  <si>
    <t>Abbasanta</t>
  </si>
  <si>
    <t>Agia (Agia Kepir)</t>
  </si>
  <si>
    <t>Aknīstes novads</t>
  </si>
  <si>
    <t>Birštono savivaldybė</t>
  </si>
  <si>
    <t>Bertrange</t>
  </si>
  <si>
    <t>Abaújalpár</t>
  </si>
  <si>
    <t>Citta' Beland</t>
  </si>
  <si>
    <t>Alblasserdam</t>
  </si>
  <si>
    <t>Achau</t>
  </si>
  <si>
    <t>Aleksandrów Kujawski</t>
  </si>
  <si>
    <t>Abadim</t>
  </si>
  <si>
    <t>Acas</t>
  </si>
  <si>
    <t>Benedikt</t>
  </si>
  <si>
    <t>Abramová</t>
  </si>
  <si>
    <t>Alavieska</t>
  </si>
  <si>
    <t>Alvesta</t>
  </si>
  <si>
    <t>Amber Valley</t>
  </si>
  <si>
    <t>Planken</t>
  </si>
  <si>
    <t>Aarwangen</t>
  </si>
  <si>
    <t>Adalar</t>
  </si>
  <si>
    <t>Ardino</t>
  </si>
  <si>
    <t>Albrechtice nad Vltavou</t>
  </si>
  <si>
    <t>Allerød</t>
  </si>
  <si>
    <t>Aasbüttel</t>
  </si>
  <si>
    <t>Haapsalu linn</t>
  </si>
  <si>
    <t>Athenry-Oranmore</t>
  </si>
  <si>
    <t>Commune of Abelia</t>
  </si>
  <si>
    <t>Abáigar</t>
  </si>
  <si>
    <t>Abbans-Dessous</t>
  </si>
  <si>
    <t>Barban</t>
  </si>
  <si>
    <t>Abbateggio</t>
  </si>
  <si>
    <t>Agia Anna</t>
  </si>
  <si>
    <t>Alojas novads</t>
  </si>
  <si>
    <t>Biržų rajono savivaldybė</t>
  </si>
  <si>
    <t>Bettembourg</t>
  </si>
  <si>
    <t>Abaújkér</t>
  </si>
  <si>
    <t>Citta' Cospicua</t>
  </si>
  <si>
    <t>Albrandswaard</t>
  </si>
  <si>
    <t>Achenkirch</t>
  </si>
  <si>
    <t>Aleksandrów Łódzki</t>
  </si>
  <si>
    <t>Abambres</t>
  </si>
  <si>
    <t>Acatari</t>
  </si>
  <si>
    <t>Bistrica ob Sotli</t>
  </si>
  <si>
    <t>Abranovce</t>
  </si>
  <si>
    <t>Alavus</t>
  </si>
  <si>
    <t>Älvkarleby</t>
  </si>
  <si>
    <t>Angus</t>
  </si>
  <si>
    <t>Ruggell</t>
  </si>
  <si>
    <t>Abtwil</t>
  </si>
  <si>
    <t>Adapazari</t>
  </si>
  <si>
    <t>Asenovgrad</t>
  </si>
  <si>
    <t>Albrechtice v Jizerských horách</t>
  </si>
  <si>
    <t>Assens</t>
  </si>
  <si>
    <t>Abenberg, St</t>
  </si>
  <si>
    <t>Haljala vald</t>
  </si>
  <si>
    <t>Athlone</t>
  </si>
  <si>
    <t>Commune of Abelies</t>
  </si>
  <si>
    <t>Abajas</t>
  </si>
  <si>
    <t>Abbans-Dessus</t>
  </si>
  <si>
    <t>Barilović</t>
  </si>
  <si>
    <t>Abbiategrasso</t>
  </si>
  <si>
    <t>Agia Eirini Keryneias</t>
  </si>
  <si>
    <t>Alsungas novads</t>
  </si>
  <si>
    <t>Druskininkų savivaldybė</t>
  </si>
  <si>
    <t>Bettendorf</t>
  </si>
  <si>
    <t>Abaújlak</t>
  </si>
  <si>
    <t>Citta' Ferdinand</t>
  </si>
  <si>
    <t>Alkmaar</t>
  </si>
  <si>
    <t>Aderklaa</t>
  </si>
  <si>
    <t>Alwernia</t>
  </si>
  <si>
    <t>Abedim</t>
  </si>
  <si>
    <t>Adamclisi</t>
  </si>
  <si>
    <t>Bled</t>
  </si>
  <si>
    <t>Adamovské Kochanovce</t>
  </si>
  <si>
    <t>Asikkala</t>
  </si>
  <si>
    <t>Älvsbyn</t>
  </si>
  <si>
    <t>Antrim and Newtownabbey</t>
  </si>
  <si>
    <t>Schaan</t>
  </si>
  <si>
    <t>Aclens</t>
  </si>
  <si>
    <t>Adilcevaz</t>
  </si>
  <si>
    <t>Avren</t>
  </si>
  <si>
    <t>Albrechtičky</t>
  </si>
  <si>
    <t>Ballerup</t>
  </si>
  <si>
    <t>Abenberger Wald</t>
  </si>
  <si>
    <t>Harku vald</t>
  </si>
  <si>
    <t>Athy</t>
  </si>
  <si>
    <t>Commune of Abeliko</t>
  </si>
  <si>
    <t>Ábalos</t>
  </si>
  <si>
    <t>Abbaretz</t>
  </si>
  <si>
    <t>Baška</t>
  </si>
  <si>
    <t>Abetone Cutigliano</t>
  </si>
  <si>
    <t>Agia Eirini Lefkosias</t>
  </si>
  <si>
    <t>Alūksnes novads</t>
  </si>
  <si>
    <t>Elektrėnų savivaldybė</t>
  </si>
  <si>
    <t>Betzdorf</t>
  </si>
  <si>
    <t>Abaújszántó</t>
  </si>
  <si>
    <t>Citta' Hompesch</t>
  </si>
  <si>
    <t>Almelo</t>
  </si>
  <si>
    <t>Adlwang</t>
  </si>
  <si>
    <t>Andrespol</t>
  </si>
  <si>
    <t>Abela</t>
  </si>
  <si>
    <t>Adamus</t>
  </si>
  <si>
    <t>Bloke</t>
  </si>
  <si>
    <t>Adidovce</t>
  </si>
  <si>
    <t>Askola</t>
  </si>
  <si>
    <t>Åmål</t>
  </si>
  <si>
    <t>Ards and North Down</t>
  </si>
  <si>
    <t>Schellenberg</t>
  </si>
  <si>
    <t>Acquarossa</t>
  </si>
  <si>
    <t>Afşin</t>
  </si>
  <si>
    <t>Aytos</t>
  </si>
  <si>
    <t>Alojzov</t>
  </si>
  <si>
    <t>Billund</t>
  </si>
  <si>
    <t>Abensberg, St</t>
  </si>
  <si>
    <t>Hiiumaa vald</t>
  </si>
  <si>
    <t>Bailieborough - Cootehill</t>
  </si>
  <si>
    <t>Commune of Abeliona</t>
  </si>
  <si>
    <t>Abaltzisketa</t>
  </si>
  <si>
    <t>Abbecourt</t>
  </si>
  <si>
    <t>Baška Voda</t>
  </si>
  <si>
    <t>Abriola</t>
  </si>
  <si>
    <t>Agia Marina Chrysochous</t>
  </si>
  <si>
    <t>Amatas novads</t>
  </si>
  <si>
    <t>Ignalinos rajono savivaldybė</t>
  </si>
  <si>
    <t>Bissen</t>
  </si>
  <si>
    <t>Abaújszolnok</t>
  </si>
  <si>
    <t>Citta' Invicta</t>
  </si>
  <si>
    <t>Almere</t>
  </si>
  <si>
    <t>Admont</t>
  </si>
  <si>
    <t>Andrychów</t>
  </si>
  <si>
    <t>Abitureiras</t>
  </si>
  <si>
    <t>Adancata</t>
  </si>
  <si>
    <t>Bohinj</t>
  </si>
  <si>
    <t>Alekšince</t>
  </si>
  <si>
    <t>Aura</t>
  </si>
  <si>
    <t>Aneby</t>
  </si>
  <si>
    <t>Argyll and Bute Islands</t>
  </si>
  <si>
    <t>Triesen</t>
  </si>
  <si>
    <t>Adelboden</t>
  </si>
  <si>
    <t>Ağaçören</t>
  </si>
  <si>
    <t>Balchik</t>
  </si>
  <si>
    <t>Andělská Hora</t>
  </si>
  <si>
    <t>Bornholm</t>
  </si>
  <si>
    <t>Abentheuer</t>
  </si>
  <si>
    <t>Järva vald</t>
  </si>
  <si>
    <t>Balbriggan</t>
  </si>
  <si>
    <t>Commune of Abelochori</t>
  </si>
  <si>
    <t>Abánades</t>
  </si>
  <si>
    <t>Abbécourt</t>
  </si>
  <si>
    <t>Bebrina</t>
  </si>
  <si>
    <t>Acate</t>
  </si>
  <si>
    <t>Agia Marina Kelokedaron</t>
  </si>
  <si>
    <t>Apes novads</t>
  </si>
  <si>
    <t>Jonavos rajono savivaldybė</t>
  </si>
  <si>
    <t>Biwer</t>
  </si>
  <si>
    <t>Abaújvár</t>
  </si>
  <si>
    <t>Citta' Notabile</t>
  </si>
  <si>
    <t>Alphen aan den Rijn</t>
  </si>
  <si>
    <t>Adnet</t>
  </si>
  <si>
    <t>Andrzejewo</t>
  </si>
  <si>
    <t>Abiul</t>
  </si>
  <si>
    <t>Adaseni</t>
  </si>
  <si>
    <t>Borovnica</t>
  </si>
  <si>
    <t>Andovce</t>
  </si>
  <si>
    <t>Birkala</t>
  </si>
  <si>
    <t>Ånge</t>
  </si>
  <si>
    <t>Argyll and Bute Mainland</t>
  </si>
  <si>
    <t>Triesenberg</t>
  </si>
  <si>
    <t>Adligenswil</t>
  </si>
  <si>
    <t>Ağin</t>
  </si>
  <si>
    <t>Banite</t>
  </si>
  <si>
    <t>Anenská Studánka</t>
  </si>
  <si>
    <t>Brøndby</t>
  </si>
  <si>
    <t>Absberg, M</t>
  </si>
  <si>
    <t>Jõelähtme vald</t>
  </si>
  <si>
    <t>Ballina</t>
  </si>
  <si>
    <t>Commune of Abelofyto</t>
  </si>
  <si>
    <t>Abanilla</t>
  </si>
  <si>
    <t>Abbenans</t>
  </si>
  <si>
    <t>Bedekovčina</t>
  </si>
  <si>
    <t>Accadia</t>
  </si>
  <si>
    <t>Agia Marina Skyllouras</t>
  </si>
  <si>
    <t>Auces novads</t>
  </si>
  <si>
    <t>Joniškio rajono savivaldybė</t>
  </si>
  <si>
    <t>Boulaide</t>
  </si>
  <si>
    <t>Abda</t>
  </si>
  <si>
    <t>Citta' Pinto</t>
  </si>
  <si>
    <t>Alphen-Chaam</t>
  </si>
  <si>
    <t>Aflenz</t>
  </si>
  <si>
    <t>Annopol</t>
  </si>
  <si>
    <t>Aboim da Nóbrega e Gondomar</t>
  </si>
  <si>
    <t>Adunati</t>
  </si>
  <si>
    <t>Bovec</t>
  </si>
  <si>
    <t>Andrejová</t>
  </si>
  <si>
    <t>Björneborg</t>
  </si>
  <si>
    <t>Ängelholm</t>
  </si>
  <si>
    <t>Armagh City, Banbridge and Craigavon</t>
  </si>
  <si>
    <t>Vaduz</t>
  </si>
  <si>
    <t>Adlikon</t>
  </si>
  <si>
    <t>Ağlasun</t>
  </si>
  <si>
    <t>Bansko</t>
  </si>
  <si>
    <t>Archlebov</t>
  </si>
  <si>
    <t>Brønderslev</t>
  </si>
  <si>
    <t>Abstatt</t>
  </si>
  <si>
    <t>Jõgeva vald</t>
  </si>
  <si>
    <t>Ballinamore</t>
  </si>
  <si>
    <t>Commune of Abelokabos</t>
  </si>
  <si>
    <t>Abanto</t>
  </si>
  <si>
    <t>Abbeville</t>
  </si>
  <si>
    <t>Bedenica</t>
  </si>
  <si>
    <t>Acceglio</t>
  </si>
  <si>
    <t>Agia Marina Xyliatou</t>
  </si>
  <si>
    <t>Babītes novads</t>
  </si>
  <si>
    <t>Jurbarko rajono savivaldybė</t>
  </si>
  <si>
    <t>Bourscheid</t>
  </si>
  <si>
    <t>Abod</t>
  </si>
  <si>
    <t>Citta' Rohan</t>
  </si>
  <si>
    <t>Altena</t>
  </si>
  <si>
    <t>Afritz am See</t>
  </si>
  <si>
    <t>Augustów</t>
  </si>
  <si>
    <t>Aboim das Choças</t>
  </si>
  <si>
    <t>Adunatii-Copaceni</t>
  </si>
  <si>
    <t>Braslovče</t>
  </si>
  <si>
    <t>Ardanovce</t>
  </si>
  <si>
    <t>Borgå</t>
  </si>
  <si>
    <t>Arboga</t>
  </si>
  <si>
    <t>Arran and Cumbrae</t>
  </si>
  <si>
    <t>Adliswil</t>
  </si>
  <si>
    <t>Ağli</t>
  </si>
  <si>
    <t>Batak</t>
  </si>
  <si>
    <t>Arneštovice</t>
  </si>
  <si>
    <t>Christiansø</t>
  </si>
  <si>
    <t>Abtsbessingen</t>
  </si>
  <si>
    <t>Jõhvi vald</t>
  </si>
  <si>
    <t>Ballinasloe</t>
  </si>
  <si>
    <t>Commune of Abelokipi</t>
  </si>
  <si>
    <t>Abanto y Ciérvana-Abanto Zierbena</t>
  </si>
  <si>
    <t>Abbéville-la-Rivière</t>
  </si>
  <si>
    <t>Bednja</t>
  </si>
  <si>
    <t>Accettura</t>
  </si>
  <si>
    <t>Agia Marinouda</t>
  </si>
  <si>
    <t>Baldones novads</t>
  </si>
  <si>
    <t>Kaišiadorių rajono savivaldybė</t>
  </si>
  <si>
    <t>Bous</t>
  </si>
  <si>
    <t>Abony</t>
  </si>
  <si>
    <t>Citta' Umilissima</t>
  </si>
  <si>
    <t>Ameland</t>
  </si>
  <si>
    <t>Aggsbach</t>
  </si>
  <si>
    <t>Babiak</t>
  </si>
  <si>
    <t>Aborim</t>
  </si>
  <si>
    <t>Afumati</t>
  </si>
  <si>
    <t>Brda</t>
  </si>
  <si>
    <t>Ardovo</t>
  </si>
  <si>
    <t>Borgnäs</t>
  </si>
  <si>
    <t>Åre</t>
  </si>
  <si>
    <t>Arun</t>
  </si>
  <si>
    <t>Aedermannsdorf</t>
  </si>
  <si>
    <t>Ahirli</t>
  </si>
  <si>
    <t>Belene</t>
  </si>
  <si>
    <t>Arnolec</t>
  </si>
  <si>
    <t>Dragør</t>
  </si>
  <si>
    <t>Abtsgmünd</t>
  </si>
  <si>
    <t>Kadrina vald</t>
  </si>
  <si>
    <t>Ballybay-Clones</t>
  </si>
  <si>
    <t>Commune of Abelonas</t>
  </si>
  <si>
    <t>Abarán</t>
  </si>
  <si>
    <t>Abbéville-lès-Conflans</t>
  </si>
  <si>
    <t>Beli Manastir</t>
  </si>
  <si>
    <t>Acciano</t>
  </si>
  <si>
    <t xml:space="preserve">Agia Napa </t>
  </si>
  <si>
    <t>Baltinavas novads</t>
  </si>
  <si>
    <t>Kalvarijos savivaldybė</t>
  </si>
  <si>
    <t>Clervaux</t>
  </si>
  <si>
    <t>Ábrahámhegy</t>
  </si>
  <si>
    <t>Citta' Victoria</t>
  </si>
  <si>
    <t>Amersfoort</t>
  </si>
  <si>
    <t>Aich</t>
  </si>
  <si>
    <t>Babice</t>
  </si>
  <si>
    <t>Abrã</t>
  </si>
  <si>
    <t>Agapia</t>
  </si>
  <si>
    <t>Brežice</t>
  </si>
  <si>
    <t>Arnutovce</t>
  </si>
  <si>
    <t>Bötom</t>
  </si>
  <si>
    <t>Årjäng</t>
  </si>
  <si>
    <t>Ashfield</t>
  </si>
  <si>
    <t>Aefligen</t>
  </si>
  <si>
    <t>Ahlat</t>
  </si>
  <si>
    <t>Belitsa</t>
  </si>
  <si>
    <t>Arnoltice</t>
  </si>
  <si>
    <t>Egedal</t>
  </si>
  <si>
    <t>Abtsteinach</t>
  </si>
  <si>
    <t>Kambja vald</t>
  </si>
  <si>
    <t>Ballyfermot-Drimnagh</t>
  </si>
  <si>
    <t>Commune of Abelos</t>
  </si>
  <si>
    <t>Abarca de Campos</t>
  </si>
  <si>
    <t>Abbévillers</t>
  </si>
  <si>
    <t>Belica</t>
  </si>
  <si>
    <t>Accumoli</t>
  </si>
  <si>
    <t>Agia Trias</t>
  </si>
  <si>
    <t>Balvu novads</t>
  </si>
  <si>
    <t>Kauno miesto savivaldybė</t>
  </si>
  <si>
    <t>Colmar-Berg</t>
  </si>
  <si>
    <t>Ács</t>
  </si>
  <si>
    <t>Citta' Vittoriosa</t>
  </si>
  <si>
    <t>Amstelveen</t>
  </si>
  <si>
    <t>Aichkirchen</t>
  </si>
  <si>
    <t>Babimost</t>
  </si>
  <si>
    <t>Abragão</t>
  </si>
  <si>
    <t>Agas</t>
  </si>
  <si>
    <t>Brezovica</t>
  </si>
  <si>
    <t>Báb</t>
  </si>
  <si>
    <t>Brahestad</t>
  </si>
  <si>
    <t>Arjeplog</t>
  </si>
  <si>
    <t>Ashford</t>
  </si>
  <si>
    <t>Aegerten</t>
  </si>
  <si>
    <t>Ahmetli</t>
  </si>
  <si>
    <t>Belogradchik</t>
  </si>
  <si>
    <t>Aš</t>
  </si>
  <si>
    <t>Esbjerg</t>
  </si>
  <si>
    <t>Abtswind, M</t>
  </si>
  <si>
    <t>Kanepi vald</t>
  </si>
  <si>
    <t>Ballyjamesduff</t>
  </si>
  <si>
    <t>Commune of Abelouzos</t>
  </si>
  <si>
    <t>Abartzuza</t>
  </si>
  <si>
    <t>Abbeville-Saint-Lucien</t>
  </si>
  <si>
    <t>Belišće</t>
  </si>
  <si>
    <t>Acerenza</t>
  </si>
  <si>
    <t>Agia Varvara Lefkosias</t>
  </si>
  <si>
    <t>Bauskas novads</t>
  </si>
  <si>
    <t>Kauno rajono savivaldybė</t>
  </si>
  <si>
    <t>Consdorf</t>
  </si>
  <si>
    <t>Acsa</t>
  </si>
  <si>
    <t>Dingli</t>
  </si>
  <si>
    <t>Amsterdam</t>
  </si>
  <si>
    <t>Aigen im Ennstal</t>
  </si>
  <si>
    <t>Baborów</t>
  </si>
  <si>
    <t>Abraveses</t>
  </si>
  <si>
    <t>Aghiresu</t>
  </si>
  <si>
    <t>Cankova</t>
  </si>
  <si>
    <t>Babie</t>
  </si>
  <si>
    <t>Brändö</t>
  </si>
  <si>
    <t>Arvidsjaur</t>
  </si>
  <si>
    <t>Aylesbury Vale</t>
  </si>
  <si>
    <t>Aesch (BL)</t>
  </si>
  <si>
    <t>Akçaabat</t>
  </si>
  <si>
    <t>Beloslav</t>
  </si>
  <si>
    <t>Faaborg-Midtfyn</t>
  </si>
  <si>
    <t>Abtweiler</t>
  </si>
  <si>
    <t>Kastre vald</t>
  </si>
  <si>
    <t>Ballymahon</t>
  </si>
  <si>
    <t>Commune of Achaiko</t>
  </si>
  <si>
    <t>Abaurrea Alta</t>
  </si>
  <si>
    <t>Abeilhan</t>
  </si>
  <si>
    <t>Benkovac</t>
  </si>
  <si>
    <t>Acerno</t>
  </si>
  <si>
    <t>Agia Varvara Pafou</t>
  </si>
  <si>
    <t>Beverīnas novads</t>
  </si>
  <si>
    <t>Kazlų Rūdos savivaldybė</t>
  </si>
  <si>
    <t>Contern</t>
  </si>
  <si>
    <t>Acsád</t>
  </si>
  <si>
    <t>Fgura</t>
  </si>
  <si>
    <t>Apeldoorn</t>
  </si>
  <si>
    <t>Aigen-Schlägl</t>
  </si>
  <si>
    <t>Baboszewo</t>
  </si>
  <si>
    <t>Abreiro</t>
  </si>
  <si>
    <t>Agigea</t>
  </si>
  <si>
    <t>Celje</t>
  </si>
  <si>
    <t>Babín</t>
  </si>
  <si>
    <t>Eckerö</t>
  </si>
  <si>
    <t>Arvika</t>
  </si>
  <si>
    <t>Babergh</t>
  </si>
  <si>
    <t>Aesch (LU)</t>
  </si>
  <si>
    <t>Akçadağ</t>
  </si>
  <si>
    <t>Belovo</t>
  </si>
  <si>
    <t>Babice nad Svitavou</t>
  </si>
  <si>
    <t>Fanø</t>
  </si>
  <si>
    <t>Achberg</t>
  </si>
  <si>
    <t>Kehtna vald</t>
  </si>
  <si>
    <t>Ballymote-Tobercurry</t>
  </si>
  <si>
    <t>Commune of Acharnes</t>
  </si>
  <si>
    <t>Abaurrea Baja</t>
  </si>
  <si>
    <t>Abelcourt</t>
  </si>
  <si>
    <t>Berek</t>
  </si>
  <si>
    <t>Acerra</t>
  </si>
  <si>
    <t>Agioi Iliofotoi</t>
  </si>
  <si>
    <t>Brocēnu novads</t>
  </si>
  <si>
    <t>Kėdainių rajono savivaldybė</t>
  </si>
  <si>
    <t>Dalheim</t>
  </si>
  <si>
    <t>Acsalag</t>
  </si>
  <si>
    <t>Floriana</t>
  </si>
  <si>
    <t>Appingedam</t>
  </si>
  <si>
    <t>Ainet</t>
  </si>
  <si>
    <t>Baćkowice</t>
  </si>
  <si>
    <t>Abrunhosa-a-Velha</t>
  </si>
  <si>
    <t>Agrij</t>
  </si>
  <si>
    <t>Cerklje na Gorenjskem</t>
  </si>
  <si>
    <t>Babiná</t>
  </si>
  <si>
    <t>Enare</t>
  </si>
  <si>
    <t>Åsele</t>
  </si>
  <si>
    <t>Badenoch and Strathspey</t>
  </si>
  <si>
    <t>Aesch (ZH)</t>
  </si>
  <si>
    <t>Akçakale</t>
  </si>
  <si>
    <t>Berkovitsa</t>
  </si>
  <si>
    <t>Babice u Rosic</t>
  </si>
  <si>
    <t>Favrskov</t>
  </si>
  <si>
    <t>Achern, Stadt</t>
  </si>
  <si>
    <t>Keila linn</t>
  </si>
  <si>
    <t>Ballymun-Finglas</t>
  </si>
  <si>
    <t>Commune of Achentrias</t>
  </si>
  <si>
    <t>Abegondo</t>
  </si>
  <si>
    <t>Abère</t>
  </si>
  <si>
    <t>Beretinec</t>
  </si>
  <si>
    <t>Aci Bonaccorsi</t>
  </si>
  <si>
    <t>Agioi Trimithias</t>
  </si>
  <si>
    <t>Burtnieku novads</t>
  </si>
  <si>
    <t>Kelmės rajono savivaldybė</t>
  </si>
  <si>
    <t>Diekirch</t>
  </si>
  <si>
    <t>Ácsteszér</t>
  </si>
  <si>
    <t>Fontana</t>
  </si>
  <si>
    <t>Arnhem</t>
  </si>
  <si>
    <t>Aistersheim</t>
  </si>
  <si>
    <t>Bądkowo</t>
  </si>
  <si>
    <t>Achada</t>
  </si>
  <si>
    <t>Agris</t>
  </si>
  <si>
    <t>Cerknica</t>
  </si>
  <si>
    <t>Babindol</t>
  </si>
  <si>
    <t>Enonkoski</t>
  </si>
  <si>
    <t>Askersund</t>
  </si>
  <si>
    <t>Barking and Dagenham</t>
  </si>
  <si>
    <t>Aeschi (SO)</t>
  </si>
  <si>
    <t>Akçakent</t>
  </si>
  <si>
    <t>Blagoevgrad</t>
  </si>
  <si>
    <t>Babylon</t>
  </si>
  <si>
    <t>Faxe</t>
  </si>
  <si>
    <t>Achim, Stadt</t>
  </si>
  <si>
    <t>Kihnu vald</t>
  </si>
  <si>
    <t>Baltinglass</t>
  </si>
  <si>
    <t>Commune of Acheroussia</t>
  </si>
  <si>
    <t>Abejar</t>
  </si>
  <si>
    <t>Abergement-la-Ronce</t>
  </si>
  <si>
    <t>Bibinje</t>
  </si>
  <si>
    <t>Aci Castello</t>
  </si>
  <si>
    <t>Agioi Vavatsinias</t>
  </si>
  <si>
    <t>Carnikavas novads</t>
  </si>
  <si>
    <t>Klaipėdos miesto savivaldybė</t>
  </si>
  <si>
    <t>Differdange</t>
  </si>
  <si>
    <t>Adács</t>
  </si>
  <si>
    <t>Għajnsielem and Comino</t>
  </si>
  <si>
    <t>Assen</t>
  </si>
  <si>
    <t>Albeck</t>
  </si>
  <si>
    <t>Bakałarzewo</t>
  </si>
  <si>
    <t>Achadas da Cruz</t>
  </si>
  <si>
    <t>Aita Mare</t>
  </si>
  <si>
    <t>Cerkno</t>
  </si>
  <si>
    <t>Babinec</t>
  </si>
  <si>
    <t>Enontekis</t>
  </si>
  <si>
    <t>Åstorp</t>
  </si>
  <si>
    <t>Barnet</t>
  </si>
  <si>
    <t>Aeschi bei Spiez</t>
  </si>
  <si>
    <t>Akçakoca</t>
  </si>
  <si>
    <t>Boboshevo</t>
  </si>
  <si>
    <t>Bačalky</t>
  </si>
  <si>
    <t>Fredensborg</t>
  </si>
  <si>
    <t>Achslach</t>
  </si>
  <si>
    <t>Kiili vald</t>
  </si>
  <si>
    <t>Bandon - Kinsale</t>
  </si>
  <si>
    <t>Commune of Achillio</t>
  </si>
  <si>
    <t>Abejuela</t>
  </si>
  <si>
    <t>Abergement-le-Grand</t>
  </si>
  <si>
    <t>Bilice</t>
  </si>
  <si>
    <t>Aci Catena</t>
  </si>
  <si>
    <t>Agios Amvrosios Keryneias</t>
  </si>
  <si>
    <t>Cēsu novads</t>
  </si>
  <si>
    <t>Klaipėdos rajono savivaldybė</t>
  </si>
  <si>
    <t>Dippach</t>
  </si>
  <si>
    <t>Ádánd</t>
  </si>
  <si>
    <t>Għarb</t>
  </si>
  <si>
    <t>Asten</t>
  </si>
  <si>
    <t>Alberndorf im Pulkautal</t>
  </si>
  <si>
    <t>Baligród</t>
  </si>
  <si>
    <t>Achadinha</t>
  </si>
  <si>
    <t>Aiton</t>
  </si>
  <si>
    <t>Cerkvenjak</t>
  </si>
  <si>
    <t>Báč</t>
  </si>
  <si>
    <t>Esbo</t>
  </si>
  <si>
    <t>Åtvidaberg</t>
  </si>
  <si>
    <t>Barnsley</t>
  </si>
  <si>
    <t>Aeugst am Albis</t>
  </si>
  <si>
    <t>Akdağmadeni</t>
  </si>
  <si>
    <t>Bobovdol</t>
  </si>
  <si>
    <t>Bačetín</t>
  </si>
  <si>
    <t>Fredericia</t>
  </si>
  <si>
    <t>Achstetten</t>
  </si>
  <si>
    <t>Kohila vald</t>
  </si>
  <si>
    <t>Bantry-West Cork</t>
  </si>
  <si>
    <t>Commune of Achinos</t>
  </si>
  <si>
    <t>Abella de la Conca</t>
  </si>
  <si>
    <t>Abergement-le-Petit</t>
  </si>
  <si>
    <t>Bilje</t>
  </si>
  <si>
    <t>Aci Sant'Antonio</t>
  </si>
  <si>
    <t>Agios Amvrosios Lemesou</t>
  </si>
  <si>
    <t>Cesvaines novads</t>
  </si>
  <si>
    <t>Kretingos rajono savivaldybė</t>
  </si>
  <si>
    <t>Dudelange</t>
  </si>
  <si>
    <t>Adásztevel</t>
  </si>
  <si>
    <t>Għargħur</t>
  </si>
  <si>
    <t>Baarle-Nassau</t>
  </si>
  <si>
    <t>Alberndorf in der Riedmark</t>
  </si>
  <si>
    <t>Bałtów</t>
  </si>
  <si>
    <t>Açoreira</t>
  </si>
  <si>
    <t>Albac</t>
  </si>
  <si>
    <t>Cirkulane</t>
  </si>
  <si>
    <t>Bačka</t>
  </si>
  <si>
    <t>Etseri</t>
  </si>
  <si>
    <t>Avesta</t>
  </si>
  <si>
    <t>Barrow-in-Furness</t>
  </si>
  <si>
    <t>Affeltrangen</t>
  </si>
  <si>
    <t>Akdeniz</t>
  </si>
  <si>
    <t>Bolyarovo</t>
  </si>
  <si>
    <t>Bačice</t>
  </si>
  <si>
    <t>Frederiksberg</t>
  </si>
  <si>
    <t>Acht</t>
  </si>
  <si>
    <t>Kohtla-Järve linn</t>
  </si>
  <si>
    <t>Belmullet</t>
  </si>
  <si>
    <t>Commune of Achlada</t>
  </si>
  <si>
    <t>Abengibre</t>
  </si>
  <si>
    <t>Abergement-lès-Thésy</t>
  </si>
  <si>
    <t>Biograd Na Moru</t>
  </si>
  <si>
    <t>Acireale</t>
  </si>
  <si>
    <t>Agios Andronikos Karpasias</t>
  </si>
  <si>
    <t>Ciblas novads</t>
  </si>
  <si>
    <t>Kupiškio rajono savivaldybė</t>
  </si>
  <si>
    <t>Echternach</t>
  </si>
  <si>
    <t>Adony</t>
  </si>
  <si>
    <t>Għasri</t>
  </si>
  <si>
    <t>Baarn</t>
  </si>
  <si>
    <t>Alberschwende</t>
  </si>
  <si>
    <t>Banie</t>
  </si>
  <si>
    <t>Adães</t>
  </si>
  <si>
    <t>Albeni</t>
  </si>
  <si>
    <t>Črenšovci</t>
  </si>
  <si>
    <t>Bačkov</t>
  </si>
  <si>
    <t>Eura</t>
  </si>
  <si>
    <t>Båstad</t>
  </si>
  <si>
    <t>Basildon</t>
  </si>
  <si>
    <t>Affoltern am Albis</t>
  </si>
  <si>
    <t>Akhisar</t>
  </si>
  <si>
    <t>Borino</t>
  </si>
  <si>
    <t>Frederikshavn</t>
  </si>
  <si>
    <t>Achtelsbach</t>
  </si>
  <si>
    <t>Kose vald</t>
  </si>
  <si>
    <t>Birr</t>
  </si>
  <si>
    <t>Commune of Achladeri</t>
  </si>
  <si>
    <t>Abenójar</t>
  </si>
  <si>
    <t>Abidos</t>
  </si>
  <si>
    <t>Biskupija</t>
  </si>
  <si>
    <t>Acquafondata</t>
  </si>
  <si>
    <t>Agios Andronikos Trikomou (Topsoukiogiou or Agio Andronikoudi)</t>
  </si>
  <si>
    <t>Dagdas novads</t>
  </si>
  <si>
    <t>Lazdijų rajono savivaldybė</t>
  </si>
  <si>
    <t>Ell</t>
  </si>
  <si>
    <t>Adorjánháza</t>
  </si>
  <si>
    <t>Għaxaq</t>
  </si>
  <si>
    <t>Barendrecht</t>
  </si>
  <si>
    <t>Albersdorf-Prebuch</t>
  </si>
  <si>
    <t>Banie Mazurskie</t>
  </si>
  <si>
    <t>Adão</t>
  </si>
  <si>
    <t>Albesti</t>
  </si>
  <si>
    <t>Črna na Koroškem</t>
  </si>
  <si>
    <t>Bačkovík</t>
  </si>
  <si>
    <t>Euraåminne</t>
  </si>
  <si>
    <t>Bengtsfors</t>
  </si>
  <si>
    <t>Basingstoke and Deane</t>
  </si>
  <si>
    <t>Affoltern im Emmental</t>
  </si>
  <si>
    <t>Akincilar</t>
  </si>
  <si>
    <t>Borovan</t>
  </si>
  <si>
    <t>Bačkovice</t>
  </si>
  <si>
    <t>Frederikssund</t>
  </si>
  <si>
    <t>Achterwehr</t>
  </si>
  <si>
    <t>Kuusalu vald</t>
  </si>
  <si>
    <t>Blackrock</t>
  </si>
  <si>
    <t>Commune of Achlades</t>
  </si>
  <si>
    <t>Aberin</t>
  </si>
  <si>
    <t>Abilly</t>
  </si>
  <si>
    <t>Bistra</t>
  </si>
  <si>
    <t>Acquaformosa</t>
  </si>
  <si>
    <t xml:space="preserve">Agios Athanasios </t>
  </si>
  <si>
    <t>Daugavpils</t>
  </si>
  <si>
    <t>Marijampolės savivaldybė</t>
  </si>
  <si>
    <t>Erpeldange-sur-Sûre</t>
  </si>
  <si>
    <t>Adorjás</t>
  </si>
  <si>
    <t>Gudja</t>
  </si>
  <si>
    <t>Barneveld</t>
  </si>
  <si>
    <t>Albrechtsberg an der Großen Krems</t>
  </si>
  <si>
    <t>Baranów</t>
  </si>
  <si>
    <t>Adaúfe</t>
  </si>
  <si>
    <t>Albestii de Arges</t>
  </si>
  <si>
    <t>Črnomelj</t>
  </si>
  <si>
    <t>Bacúch</t>
  </si>
  <si>
    <t>Evijärvi</t>
  </si>
  <si>
    <t>Bassetlaw</t>
  </si>
  <si>
    <t>Agarn</t>
  </si>
  <si>
    <t>Akkişla</t>
  </si>
  <si>
    <t>Borovo</t>
  </si>
  <si>
    <t>Bácovice</t>
  </si>
  <si>
    <t>Furesø</t>
  </si>
  <si>
    <t>Achtrup</t>
  </si>
  <si>
    <t>Lääne-Harju vald</t>
  </si>
  <si>
    <t>Blanchardstown-Mulhuddart</t>
  </si>
  <si>
    <t>Commune of Achladi</t>
  </si>
  <si>
    <t>Abertura</t>
  </si>
  <si>
    <t>Abitain</t>
  </si>
  <si>
    <t>Bizovac</t>
  </si>
  <si>
    <t>Acquafredda</t>
  </si>
  <si>
    <t>Agios Chariton</t>
  </si>
  <si>
    <t>Daugavpils novads</t>
  </si>
  <si>
    <t>Mažeikių rajono savivaldybė</t>
  </si>
  <si>
    <t>Esch-sur-Alzette</t>
  </si>
  <si>
    <t>Ág</t>
  </si>
  <si>
    <t>Gżira</t>
  </si>
  <si>
    <t>Aldrans</t>
  </si>
  <si>
    <t>Baranów Sandomierski</t>
  </si>
  <si>
    <t>Adorigo</t>
  </si>
  <si>
    <t>Albestii de Muscel</t>
  </si>
  <si>
    <t>Destrnik</t>
  </si>
  <si>
    <t>Bacúrov</t>
  </si>
  <si>
    <t>Finström</t>
  </si>
  <si>
    <t>Bjurholm</t>
  </si>
  <si>
    <t>Bath and North East Somerset</t>
  </si>
  <si>
    <t>Agiez</t>
  </si>
  <si>
    <t>Akkuş</t>
  </si>
  <si>
    <t>Botevgrad</t>
  </si>
  <si>
    <t>Bakov nad Jizerou</t>
  </si>
  <si>
    <t>Gentofte</t>
  </si>
  <si>
    <t>Adelberg</t>
  </si>
  <si>
    <t>Lääne-Nigula vald</t>
  </si>
  <si>
    <t>Borris-In-Ossory -Mountmellick</t>
  </si>
  <si>
    <t>Commune of Achladia</t>
  </si>
  <si>
    <t>Abezames</t>
  </si>
  <si>
    <t>Abjat-sur-Bandiat</t>
  </si>
  <si>
    <t>Bjelovar</t>
  </si>
  <si>
    <t>Acqualagna</t>
  </si>
  <si>
    <t>Agios Dimitrianos</t>
  </si>
  <si>
    <t>Dobeles novads</t>
  </si>
  <si>
    <t>Molėtų rajono savivaldybė</t>
  </si>
  <si>
    <t>Esch-sur-Sûre</t>
  </si>
  <si>
    <t>Ágasegyháza</t>
  </si>
  <si>
    <t>Ħamrun</t>
  </si>
  <si>
    <t>Beekdaelen</t>
  </si>
  <si>
    <t>Alkoven</t>
  </si>
  <si>
    <t>Baranowo</t>
  </si>
  <si>
    <t>Afife</t>
  </si>
  <si>
    <t>Albesti-Paleologu</t>
  </si>
  <si>
    <t>Divača</t>
  </si>
  <si>
    <t>Baďan</t>
  </si>
  <si>
    <t>Föglö</t>
  </si>
  <si>
    <t>Bjuv</t>
  </si>
  <si>
    <t>Bedford</t>
  </si>
  <si>
    <t>Agno</t>
  </si>
  <si>
    <t>Akören</t>
  </si>
  <si>
    <t>Boychinovtsi</t>
  </si>
  <si>
    <t>Baliny</t>
  </si>
  <si>
    <t>Gladsaxe</t>
  </si>
  <si>
    <t>Adelebsen, Flecken</t>
  </si>
  <si>
    <t>Lääneranna vald</t>
  </si>
  <si>
    <t>Boyle</t>
  </si>
  <si>
    <t>Commune of Achladies</t>
  </si>
  <si>
    <t>Abia de la Obispalía</t>
  </si>
  <si>
    <t>Ablaincourt-Pressoir</t>
  </si>
  <si>
    <t>Blato</t>
  </si>
  <si>
    <t>Acquanegra Cremonese</t>
  </si>
  <si>
    <t>Agios Dimitrios</t>
  </si>
  <si>
    <t>Dundagas novads</t>
  </si>
  <si>
    <t>Neringos savivaldybė</t>
  </si>
  <si>
    <t>Ettelbruck</t>
  </si>
  <si>
    <t>Ágfalva</t>
  </si>
  <si>
    <t>Iklin</t>
  </si>
  <si>
    <t>Beemster</t>
  </si>
  <si>
    <t>Alland</t>
  </si>
  <si>
    <t>Barciany</t>
  </si>
  <si>
    <t>Agilde</t>
  </si>
  <si>
    <t>Albota</t>
  </si>
  <si>
    <t>Dobje</t>
  </si>
  <si>
    <t>Bádice</t>
  </si>
  <si>
    <t>Forssa</t>
  </si>
  <si>
    <t>Boden</t>
  </si>
  <si>
    <t>Belfast</t>
  </si>
  <si>
    <t>Aigle</t>
  </si>
  <si>
    <t>Akpinar</t>
  </si>
  <si>
    <t>Boynitsa</t>
  </si>
  <si>
    <t>Balkova Lhota</t>
  </si>
  <si>
    <t>Glostrup</t>
  </si>
  <si>
    <t>Adelheidsdorf</t>
  </si>
  <si>
    <t>Loksa linn</t>
  </si>
  <si>
    <t>Bray East</t>
  </si>
  <si>
    <t>Commune of Achladini</t>
  </si>
  <si>
    <t>Abia de las Torres</t>
  </si>
  <si>
    <t>Ablain-Saint-Nazaire</t>
  </si>
  <si>
    <t>Bogdanovci</t>
  </si>
  <si>
    <t>Acquanegra sul Chiese</t>
  </si>
  <si>
    <t>Agios Dometios</t>
  </si>
  <si>
    <t>Durbes novads</t>
  </si>
  <si>
    <t>Pagėgių savivaldybė</t>
  </si>
  <si>
    <t>Feulen</t>
  </si>
  <si>
    <t>Aggtelek</t>
  </si>
  <si>
    <t>Kalkara</t>
  </si>
  <si>
    <t>Beesel</t>
  </si>
  <si>
    <t>Allentsteig</t>
  </si>
  <si>
    <t>Barcin</t>
  </si>
  <si>
    <t>Agregação das freguesias Sul de Pinhel</t>
  </si>
  <si>
    <t>Alexandru cel Bun</t>
  </si>
  <si>
    <t>Dobrepolje</t>
  </si>
  <si>
    <t>Badín</t>
  </si>
  <si>
    <t>Fredrikshamn</t>
  </si>
  <si>
    <t>Bollebygd</t>
  </si>
  <si>
    <t>Bexley</t>
  </si>
  <si>
    <t>Aire-la-Ville</t>
  </si>
  <si>
    <t>Akşehir</t>
  </si>
  <si>
    <t>Bozhurishte</t>
  </si>
  <si>
    <t>Banín</t>
  </si>
  <si>
    <t>Greve</t>
  </si>
  <si>
    <t>Adelmannsfelden</t>
  </si>
  <si>
    <t>Lüganuse vald</t>
  </si>
  <si>
    <t>Bray West</t>
  </si>
  <si>
    <t>Commune of Achladochori</t>
  </si>
  <si>
    <t>Abiego</t>
  </si>
  <si>
    <t>Ablainzevelle</t>
  </si>
  <si>
    <t>Bol</t>
  </si>
  <si>
    <t>Acquapendente</t>
  </si>
  <si>
    <t>Agios Efstathios</t>
  </si>
  <si>
    <t>Engures novads</t>
  </si>
  <si>
    <t>Pakruojo rajono savivaldybė</t>
  </si>
  <si>
    <t>Fischbach</t>
  </si>
  <si>
    <t>Agyagosszergény</t>
  </si>
  <si>
    <t>Kerċem</t>
  </si>
  <si>
    <t>Berg en Dal</t>
  </si>
  <si>
    <t>Allerheiligen bei Wildon</t>
  </si>
  <si>
    <t>Barczewo</t>
  </si>
  <si>
    <t>Agrela</t>
  </si>
  <si>
    <t>Alexandru I. Cuza</t>
  </si>
  <si>
    <t>Dobrna</t>
  </si>
  <si>
    <t>Báhoň</t>
  </si>
  <si>
    <t>Geta</t>
  </si>
  <si>
    <t>Bollnäs</t>
  </si>
  <si>
    <t>Birmingham</t>
  </si>
  <si>
    <t>Airolo</t>
  </si>
  <si>
    <t>Akseki</t>
  </si>
  <si>
    <t>Bratsigovo</t>
  </si>
  <si>
    <t>Bánov</t>
  </si>
  <si>
    <t>Gribskov</t>
  </si>
  <si>
    <t>Adelschlag</t>
  </si>
  <si>
    <t>Luunja vald</t>
  </si>
  <si>
    <t>Buncrana</t>
  </si>
  <si>
    <t>Commune of Achladokabos</t>
  </si>
  <si>
    <t>Abizanda</t>
  </si>
  <si>
    <t>Ablancourt</t>
  </si>
  <si>
    <t>Acquappesa</t>
  </si>
  <si>
    <t>Agios Epifanios Oreinis</t>
  </si>
  <si>
    <t>Ērgļu novads</t>
  </si>
  <si>
    <t>Palangos miesto savivaldybė</t>
  </si>
  <si>
    <t>Flaxweiler</t>
  </si>
  <si>
    <t>Ajak</t>
  </si>
  <si>
    <t>Kirkop</t>
  </si>
  <si>
    <t>Bergeijk</t>
  </si>
  <si>
    <t>Allerheiligen im Mühlkreis</t>
  </si>
  <si>
    <t>Bardo</t>
  </si>
  <si>
    <t>Agrochão</t>
  </si>
  <si>
    <t>Alexandru Odobescu</t>
  </si>
  <si>
    <t>Dobrova - Polhov Gradec</t>
  </si>
  <si>
    <t>Bajany</t>
  </si>
  <si>
    <t>Grankulla</t>
  </si>
  <si>
    <t>Borås</t>
  </si>
  <si>
    <t>Blaby</t>
  </si>
  <si>
    <t>Alberswil</t>
  </si>
  <si>
    <t>Aksu</t>
  </si>
  <si>
    <t>Bratya Daskalovi</t>
  </si>
  <si>
    <t>Báňovice</t>
  </si>
  <si>
    <t>Guldborgsund</t>
  </si>
  <si>
    <t>Adelsdorf</t>
  </si>
  <si>
    <t>Maardu linn</t>
  </si>
  <si>
    <t>Cabra-Glasnevin</t>
  </si>
  <si>
    <t>Commune of Achladokastro</t>
  </si>
  <si>
    <t>Abla</t>
  </si>
  <si>
    <t>Ableiges</t>
  </si>
  <si>
    <t>Bosiljevo</t>
  </si>
  <si>
    <t>Acquaro</t>
  </si>
  <si>
    <t>Agios Epifanios Soleas</t>
  </si>
  <si>
    <t>Garkalnes novads</t>
  </si>
  <si>
    <t>Panevėžio miesto savivaldybė</t>
  </si>
  <si>
    <t>Frisange</t>
  </si>
  <si>
    <t>Ajka</t>
  </si>
  <si>
    <t>Lija</t>
  </si>
  <si>
    <t>Bergen (L.)</t>
  </si>
  <si>
    <t>Allhaming</t>
  </si>
  <si>
    <t>Bargłów Kościelny</t>
  </si>
  <si>
    <t>Água de Alto</t>
  </si>
  <si>
    <t>Alexandru Vlahuta</t>
  </si>
  <si>
    <t>Dobrovnik/Dobronak</t>
  </si>
  <si>
    <t>Bajč</t>
  </si>
  <si>
    <t>Gustavs</t>
  </si>
  <si>
    <t>Borgholm</t>
  </si>
  <si>
    <t>Blackburn with Darwen</t>
  </si>
  <si>
    <t>Albinen</t>
  </si>
  <si>
    <t>Akyaka</t>
  </si>
  <si>
    <t>Bregovo</t>
  </si>
  <si>
    <t>Bantice</t>
  </si>
  <si>
    <t>Haderslev</t>
  </si>
  <si>
    <t>Adelsheim, Stadt</t>
  </si>
  <si>
    <t>Märjamaa vald</t>
  </si>
  <si>
    <t>Cahir</t>
  </si>
  <si>
    <t>Commune of Achyra</t>
  </si>
  <si>
    <t>Ablanque</t>
  </si>
  <si>
    <t>Ablis</t>
  </si>
  <si>
    <t>Bošnjaci</t>
  </si>
  <si>
    <t>Acquasanta Terme</t>
  </si>
  <si>
    <t>Agios Epiktitos</t>
  </si>
  <si>
    <t>Grobiņas novads</t>
  </si>
  <si>
    <t>Panevėžio rajono savivaldybė</t>
  </si>
  <si>
    <t>Garnich</t>
  </si>
  <si>
    <t>Aka</t>
  </si>
  <si>
    <t>Luqa</t>
  </si>
  <si>
    <t>Bergen (NH.)</t>
  </si>
  <si>
    <t>Allhartsberg</t>
  </si>
  <si>
    <t>Barlinek</t>
  </si>
  <si>
    <t>Água de Pau</t>
  </si>
  <si>
    <t>Alexeni</t>
  </si>
  <si>
    <t>Dol pri Ljubljani</t>
  </si>
  <si>
    <t>Bajerov</t>
  </si>
  <si>
    <t>Haapajärvi</t>
  </si>
  <si>
    <t>Borlänge</t>
  </si>
  <si>
    <t>Blackpool</t>
  </si>
  <si>
    <t>Albula/Alvra</t>
  </si>
  <si>
    <t>Akyazi</t>
  </si>
  <si>
    <t>Breznik</t>
  </si>
  <si>
    <t>Barchov</t>
  </si>
  <si>
    <t>Halsnæs</t>
  </si>
  <si>
    <t>Adelshofen</t>
  </si>
  <si>
    <t>Muhu vald</t>
  </si>
  <si>
    <t>Callan-Thomastown</t>
  </si>
  <si>
    <t>Commune of Adam</t>
  </si>
  <si>
    <t>Ablitas</t>
  </si>
  <si>
    <t>Ablon</t>
  </si>
  <si>
    <t>Brckovljani</t>
  </si>
  <si>
    <t>Acquasparta</t>
  </si>
  <si>
    <t>Agios Ermolaos</t>
  </si>
  <si>
    <t>Gulbenes novads</t>
  </si>
  <si>
    <t>Pasvalio rajono savivaldybė</t>
  </si>
  <si>
    <t>Goesdorf</t>
  </si>
  <si>
    <t>Akasztó</t>
  </si>
  <si>
    <t>Marsa</t>
  </si>
  <si>
    <t>Bergen op Zoom</t>
  </si>
  <si>
    <t>Alpbach</t>
  </si>
  <si>
    <t>Bartniczka</t>
  </si>
  <si>
    <t>Água de Pena</t>
  </si>
  <si>
    <t>Aliman</t>
  </si>
  <si>
    <t>Dolenjske Toplice</t>
  </si>
  <si>
    <t>Bajerovce</t>
  </si>
  <si>
    <t>Haapavesi</t>
  </si>
  <si>
    <t>Botkyrka</t>
  </si>
  <si>
    <t>Blaenau Gwent</t>
  </si>
  <si>
    <t>Alchenstorf</t>
  </si>
  <si>
    <t>Akyurt</t>
  </si>
  <si>
    <t>Brezovo</t>
  </si>
  <si>
    <t>Barchovice</t>
  </si>
  <si>
    <t>Hedensted</t>
  </si>
  <si>
    <t>Adelsried</t>
  </si>
  <si>
    <t>Mulgi vald</t>
  </si>
  <si>
    <t>Cappamore-Kilmallock</t>
  </si>
  <si>
    <t>Commune of Adamas</t>
  </si>
  <si>
    <t>Abrera</t>
  </si>
  <si>
    <t>Ablon-sur-Seine</t>
  </si>
  <si>
    <t>Brdovec</t>
  </si>
  <si>
    <t>Acquaviva Collecroce</t>
  </si>
  <si>
    <t>Agios Georgios Ammochostou</t>
  </si>
  <si>
    <t>Iecavas novads</t>
  </si>
  <si>
    <t>Plungės rajono savivaldybė</t>
  </si>
  <si>
    <t>Grevenmacher</t>
  </si>
  <si>
    <t>Alacska</t>
  </si>
  <si>
    <t>Marsaskala</t>
  </si>
  <si>
    <t>Berkelland</t>
  </si>
  <si>
    <t>Altach</t>
  </si>
  <si>
    <t>Bartoszyce</t>
  </si>
  <si>
    <t>Água Longa</t>
  </si>
  <si>
    <t>Alimpesti</t>
  </si>
  <si>
    <t>Domžale</t>
  </si>
  <si>
    <t>Bajka</t>
  </si>
  <si>
    <t>Halsua</t>
  </si>
  <si>
    <t>Boxholm</t>
  </si>
  <si>
    <t>Bolsover</t>
  </si>
  <si>
    <t>Allaman</t>
  </si>
  <si>
    <t>Alaca</t>
  </si>
  <si>
    <t>Brusartsi</t>
  </si>
  <si>
    <t>Bařice-Velké Těšany</t>
  </si>
  <si>
    <t>Helsingør</t>
  </si>
  <si>
    <t>Adelzhausen</t>
  </si>
  <si>
    <t>Mustvee vald</t>
  </si>
  <si>
    <t>Carlow</t>
  </si>
  <si>
    <t>Commune of Adamio</t>
  </si>
  <si>
    <t>Abrucena</t>
  </si>
  <si>
    <t>Aboën</t>
  </si>
  <si>
    <t>Brela</t>
  </si>
  <si>
    <t>Acquaviva delle Fonti</t>
  </si>
  <si>
    <t>Agios Georgios Kafkallou</t>
  </si>
  <si>
    <t>Ikšķiles novads</t>
  </si>
  <si>
    <t>Prienų rajono savivaldybė</t>
  </si>
  <si>
    <t>Grosbous</t>
  </si>
  <si>
    <t>Alap</t>
  </si>
  <si>
    <t>Marsaxlokk</t>
  </si>
  <si>
    <t>Bernheze</t>
  </si>
  <si>
    <t>Altaussee</t>
  </si>
  <si>
    <t>Baruchowo</t>
  </si>
  <si>
    <t>Água Retorta</t>
  </si>
  <si>
    <t>Alma</t>
  </si>
  <si>
    <t>Dornava</t>
  </si>
  <si>
    <t>Bajtava</t>
  </si>
  <si>
    <t>Hammarland</t>
  </si>
  <si>
    <t>Bräcke</t>
  </si>
  <si>
    <t>Bolton</t>
  </si>
  <si>
    <t>Alacakaya</t>
  </si>
  <si>
    <t>Burgas</t>
  </si>
  <si>
    <t>Bartošovice</t>
  </si>
  <si>
    <t>Herlev</t>
  </si>
  <si>
    <t>Adenau, Stadt</t>
  </si>
  <si>
    <t>Narva linn</t>
  </si>
  <si>
    <t>Carndonagh</t>
  </si>
  <si>
    <t>Commune of Adele</t>
  </si>
  <si>
    <t>Abusejo</t>
  </si>
  <si>
    <t>Aboncourt</t>
  </si>
  <si>
    <t>Brestovac</t>
  </si>
  <si>
    <t>Acquaviva d'Isernia</t>
  </si>
  <si>
    <t>Agios Georgios Keryneias</t>
  </si>
  <si>
    <t>Ilūkstes novads</t>
  </si>
  <si>
    <t>Radviliškio rajono savivaldybė</t>
  </si>
  <si>
    <t>Habscht</t>
  </si>
  <si>
    <t>Alattyán</t>
  </si>
  <si>
    <t>Mellieħa</t>
  </si>
  <si>
    <t>Best</t>
  </si>
  <si>
    <t>Altenberg bei Linz</t>
  </si>
  <si>
    <t>Barwice</t>
  </si>
  <si>
    <t>Água Revés e Crasto</t>
  </si>
  <si>
    <t>Almaj</t>
  </si>
  <si>
    <t>Dravograd</t>
  </si>
  <si>
    <t>Baka</t>
  </si>
  <si>
    <t>Hangö</t>
  </si>
  <si>
    <t>Bromölla</t>
  </si>
  <si>
    <t>Boston</t>
  </si>
  <si>
    <t>Allmendingen</t>
  </si>
  <si>
    <t>Alaçam</t>
  </si>
  <si>
    <t>Byala</t>
  </si>
  <si>
    <t>Bartošovice v Orlických horách</t>
  </si>
  <si>
    <t>Herning</t>
  </si>
  <si>
    <t>Adenbach</t>
  </si>
  <si>
    <t>Narva-Jõesuu linn</t>
  </si>
  <si>
    <t>Carrickmacross-Castleblayney</t>
  </si>
  <si>
    <t>Commune of Adelfiko</t>
  </si>
  <si>
    <t>Acebeda, La</t>
  </si>
  <si>
    <t>Aboncourt-Gesincourt</t>
  </si>
  <si>
    <t>Breznica</t>
  </si>
  <si>
    <t>Acquaviva Picena</t>
  </si>
  <si>
    <t>Agios Georgios Lemesou</t>
  </si>
  <si>
    <t>Inčukalna novads</t>
  </si>
  <si>
    <t>Raseinių rajono savivaldybė</t>
  </si>
  <si>
    <t>Heffingen</t>
  </si>
  <si>
    <t>Albertirsa</t>
  </si>
  <si>
    <t>Mġarr</t>
  </si>
  <si>
    <t>Beuningen</t>
  </si>
  <si>
    <t>Altenburg</t>
  </si>
  <si>
    <t>Batorz</t>
  </si>
  <si>
    <t>Aguada de Cima</t>
  </si>
  <si>
    <t>Almas</t>
  </si>
  <si>
    <t>Duplek</t>
  </si>
  <si>
    <t>Baláže</t>
  </si>
  <si>
    <t>Hankasalmi</t>
  </si>
  <si>
    <t>Burlöv</t>
  </si>
  <si>
    <t>Bournemouth</t>
  </si>
  <si>
    <t>Allschwil</t>
  </si>
  <si>
    <t>Aladağ</t>
  </si>
  <si>
    <t>Byala Slatina</t>
  </si>
  <si>
    <t>Bartoušov</t>
  </si>
  <si>
    <t>Hillerød</t>
  </si>
  <si>
    <t>Adenbüttel</t>
  </si>
  <si>
    <t>Nõo vald</t>
  </si>
  <si>
    <t>Carrick-On-Shannon</t>
  </si>
  <si>
    <t>Commune of Adendro</t>
  </si>
  <si>
    <t>Acebedo</t>
  </si>
  <si>
    <t>Aboncourt-sur-Seille</t>
  </si>
  <si>
    <t>Breznički Hum</t>
  </si>
  <si>
    <t>Acquaviva Platani</t>
  </si>
  <si>
    <t>Agios Georgios Pafou</t>
  </si>
  <si>
    <t>Jaunjelgavas novads</t>
  </si>
  <si>
    <t>Rietavo savivaldybė</t>
  </si>
  <si>
    <t>Helperknapp</t>
  </si>
  <si>
    <t>Alcsútdoboz</t>
  </si>
  <si>
    <t>Mosta</t>
  </si>
  <si>
    <t>Beverwijk</t>
  </si>
  <si>
    <t>Altendorf</t>
  </si>
  <si>
    <t>Będków</t>
  </si>
  <si>
    <t>Agualonga</t>
  </si>
  <si>
    <t>Almasu</t>
  </si>
  <si>
    <t>Gorenja vas - Poljane</t>
  </si>
  <si>
    <t>Baldovce</t>
  </si>
  <si>
    <t>Harjavalta</t>
  </si>
  <si>
    <t>Dals-Ed</t>
  </si>
  <si>
    <t>Bracknell Forest</t>
  </si>
  <si>
    <t>Alpnach</t>
  </si>
  <si>
    <t>Alanya</t>
  </si>
  <si>
    <t>Chavdar</t>
  </si>
  <si>
    <t>Hjørring</t>
  </si>
  <si>
    <t>Adendorf</t>
  </si>
  <si>
    <t>Otepää vald</t>
  </si>
  <si>
    <t xml:space="preserve">Carrick-On-Suir </t>
  </si>
  <si>
    <t>Commune of Adriani</t>
  </si>
  <si>
    <t>Acebo</t>
  </si>
  <si>
    <t>Abondance</t>
  </si>
  <si>
    <t>Brinje</t>
  </si>
  <si>
    <t>Acquedolci</t>
  </si>
  <si>
    <t>Agios Georgios Soleas</t>
  </si>
  <si>
    <t>Jaunpiebalgas novads</t>
  </si>
  <si>
    <t>Rokiškio rajono savivaldybė</t>
  </si>
  <si>
    <t>Hesperange</t>
  </si>
  <si>
    <t>Aldebrő</t>
  </si>
  <si>
    <t>Mqabba</t>
  </si>
  <si>
    <t>Bladel</t>
  </si>
  <si>
    <t>Altenfelden</t>
  </si>
  <si>
    <t>Bedlno</t>
  </si>
  <si>
    <t>Agualva</t>
  </si>
  <si>
    <t>Almasu Mare</t>
  </si>
  <si>
    <t>Gorišnica</t>
  </si>
  <si>
    <t>Balog nad Ipľom</t>
  </si>
  <si>
    <t>Hartola</t>
  </si>
  <si>
    <t>Danderyd</t>
  </si>
  <si>
    <t>Bradford</t>
  </si>
  <si>
    <t>Alpthal</t>
  </si>
  <si>
    <t>Alapli</t>
  </si>
  <si>
    <t>Chelopech</t>
  </si>
  <si>
    <t>Bašnice</t>
  </si>
  <si>
    <t>Høje-Taastrup</t>
  </si>
  <si>
    <t>Adlkofen</t>
  </si>
  <si>
    <t>Paide linn</t>
  </si>
  <si>
    <t>Carrigaline</t>
  </si>
  <si>
    <t>Commune of Aegaleo (psevdo)</t>
  </si>
  <si>
    <t>Acebrón, El</t>
  </si>
  <si>
    <t>Abondant</t>
  </si>
  <si>
    <t>Brod Moravice</t>
  </si>
  <si>
    <t>Acqui Terme</t>
  </si>
  <si>
    <t>Agios Iakovos</t>
  </si>
  <si>
    <t>Jaunpils novads</t>
  </si>
  <si>
    <t>Šakių rajono savivaldybė</t>
  </si>
  <si>
    <t>Junglinster</t>
  </si>
  <si>
    <t>Algyő</t>
  </si>
  <si>
    <t>Msida</t>
  </si>
  <si>
    <t>Blaricum</t>
  </si>
  <si>
    <t>Altenmarkt an der Triesting</t>
  </si>
  <si>
    <t>Będzin</t>
  </si>
  <si>
    <t>Águas Belas</t>
  </si>
  <si>
    <t>Altina</t>
  </si>
  <si>
    <t>Gorje</t>
  </si>
  <si>
    <t>Baloň</t>
  </si>
  <si>
    <t>Hattula</t>
  </si>
  <si>
    <t>Degerfors</t>
  </si>
  <si>
    <t>Braintree</t>
  </si>
  <si>
    <t>Altbüron</t>
  </si>
  <si>
    <t>Alaşehir</t>
  </si>
  <si>
    <t>Chepelare</t>
  </si>
  <si>
    <t>Bašť</t>
  </si>
  <si>
    <t>Holbæk</t>
  </si>
  <si>
    <t>Admannshagen-Bargeshagen</t>
  </si>
  <si>
    <t>Pärnu linn</t>
  </si>
  <si>
    <t>Cashel-Tipperary</t>
  </si>
  <si>
    <t>Commune of Aegani</t>
  </si>
  <si>
    <t>Acedera</t>
  </si>
  <si>
    <t>Abos</t>
  </si>
  <si>
    <t>Brodski Stupnik</t>
  </si>
  <si>
    <t>Acri</t>
  </si>
  <si>
    <t>Agios Ilias</t>
  </si>
  <si>
    <t>Jēkabpils</t>
  </si>
  <si>
    <t>Šalčininkų rajono savivaldybė</t>
  </si>
  <si>
    <t>Käerjeng</t>
  </si>
  <si>
    <t>Alibánfa</t>
  </si>
  <si>
    <t>Mtarfa</t>
  </si>
  <si>
    <t>Bloemendaal</t>
  </si>
  <si>
    <t>Altenmarkt bei Sankt Gallen</t>
  </si>
  <si>
    <t>Będzino</t>
  </si>
  <si>
    <t>Águas Frias</t>
  </si>
  <si>
    <t>Alunis</t>
  </si>
  <si>
    <t>Gornja Radgona</t>
  </si>
  <si>
    <t>Baňa</t>
  </si>
  <si>
    <t>Hausjärvi</t>
  </si>
  <si>
    <t>Dorotea</t>
  </si>
  <si>
    <t>Breckland</t>
  </si>
  <si>
    <t>Altdorf (UR)</t>
  </si>
  <si>
    <t>Aliağa</t>
  </si>
  <si>
    <t>Chernoochene</t>
  </si>
  <si>
    <t>Batelov</t>
  </si>
  <si>
    <t>Holstebro</t>
  </si>
  <si>
    <t>Adorf/Vogtl., Stadt</t>
  </si>
  <si>
    <t>Peipsiääre vald</t>
  </si>
  <si>
    <t>Castlebar</t>
  </si>
  <si>
    <t>Commune of Aeges</t>
  </si>
  <si>
    <t>Acehúche</t>
  </si>
  <si>
    <t>Abreschviller</t>
  </si>
  <si>
    <t>Brtonigla - Verteneglio</t>
  </si>
  <si>
    <t>Acuto</t>
  </si>
  <si>
    <t>Agios Ioannis Lemesou</t>
  </si>
  <si>
    <t>Jēkabpils novads</t>
  </si>
  <si>
    <t>Šiaulių miesto savivaldybė</t>
  </si>
  <si>
    <t>Kayl</t>
  </si>
  <si>
    <t>Almamellék</t>
  </si>
  <si>
    <t>Munxar</t>
  </si>
  <si>
    <t>Bodegraven-Reeuwijk</t>
  </si>
  <si>
    <t>Altenmarkt im Pongau</t>
  </si>
  <si>
    <t>Bejsce</t>
  </si>
  <si>
    <t>Águas Livres</t>
  </si>
  <si>
    <t>Alunu</t>
  </si>
  <si>
    <t>Gornji Grad</t>
  </si>
  <si>
    <t>Banka</t>
  </si>
  <si>
    <t>Heinävesi</t>
  </si>
  <si>
    <t>Eda</t>
  </si>
  <si>
    <t>Brent</t>
  </si>
  <si>
    <t>Almus</t>
  </si>
  <si>
    <t>Cherven bryag</t>
  </si>
  <si>
    <t>Batňovice</t>
  </si>
  <si>
    <t>Horsens</t>
  </si>
  <si>
    <t>Aebtissinwisch</t>
  </si>
  <si>
    <t>Põhja-Pärnumaa vald</t>
  </si>
  <si>
    <t>Castlecomer</t>
  </si>
  <si>
    <t>Commune of Aeghiali</t>
  </si>
  <si>
    <t>Aceituna</t>
  </si>
  <si>
    <t>Abrest</t>
  </si>
  <si>
    <t>Budinščina</t>
  </si>
  <si>
    <t>Adelfia</t>
  </si>
  <si>
    <t>Agios Ioannis Malountas</t>
  </si>
  <si>
    <t>Jelgava</t>
  </si>
  <si>
    <t>Šiaulių rajono savivaldybė</t>
  </si>
  <si>
    <t>Kehlen</t>
  </si>
  <si>
    <t>Almásfüzitő</t>
  </si>
  <si>
    <t>Nadur</t>
  </si>
  <si>
    <t>Boekel</t>
  </si>
  <si>
    <t>Altheim</t>
  </si>
  <si>
    <t>Bełchatów</t>
  </si>
  <si>
    <t>Águas Santas</t>
  </si>
  <si>
    <t>Amarasti</t>
  </si>
  <si>
    <t>Gornji Petrovci</t>
  </si>
  <si>
    <t>Heinola</t>
  </si>
  <si>
    <t>Ekerö</t>
  </si>
  <si>
    <t>Brentwood</t>
  </si>
  <si>
    <t>Alterswil</t>
  </si>
  <si>
    <t>Alpu</t>
  </si>
  <si>
    <t>Chiprovtsi</t>
  </si>
  <si>
    <t>Bavorov</t>
  </si>
  <si>
    <t>Hørsholm</t>
  </si>
  <si>
    <t>Aerzen, Flecken</t>
  </si>
  <si>
    <t>Põhja-Sakala vald</t>
  </si>
  <si>
    <t>Castleisland</t>
  </si>
  <si>
    <t>Commune of Aegies</t>
  </si>
  <si>
    <t>Acered</t>
  </si>
  <si>
    <t>Abriès-Ristolas</t>
  </si>
  <si>
    <t>Buje - Buie</t>
  </si>
  <si>
    <t>Adrano</t>
  </si>
  <si>
    <t>Agios Ioannis Pafou</t>
  </si>
  <si>
    <t>Jelgavas novads</t>
  </si>
  <si>
    <t>Šilalės rajono savivaldybė</t>
  </si>
  <si>
    <t>Kiischpelt</t>
  </si>
  <si>
    <t>Almásháza</t>
  </si>
  <si>
    <t>Naxxar</t>
  </si>
  <si>
    <t>Borger-Odoorn</t>
  </si>
  <si>
    <t>Althofen</t>
  </si>
  <si>
    <t>Belsk Duży</t>
  </si>
  <si>
    <t>Aguda</t>
  </si>
  <si>
    <t>Amarastii de Jos</t>
  </si>
  <si>
    <t>Grad</t>
  </si>
  <si>
    <t>Bánovce nad Bebravou</t>
  </si>
  <si>
    <t>Helsingfors</t>
  </si>
  <si>
    <t>Eksjö</t>
  </si>
  <si>
    <t>Bridgend</t>
  </si>
  <si>
    <t>Altikon</t>
  </si>
  <si>
    <t>Altieylül</t>
  </si>
  <si>
    <t>Chirpan</t>
  </si>
  <si>
    <t>Bavory</t>
  </si>
  <si>
    <t>Hvidovre</t>
  </si>
  <si>
    <t>Affalterbach</t>
  </si>
  <si>
    <t>Põltsamaa vald</t>
  </si>
  <si>
    <t>Castleknock</t>
  </si>
  <si>
    <t>Commune of Aegina</t>
  </si>
  <si>
    <t>Aceuchal</t>
  </si>
  <si>
    <t>Abscon</t>
  </si>
  <si>
    <t>Bukovlje</t>
  </si>
  <si>
    <t>Adrara San Martino</t>
  </si>
  <si>
    <t>Agios Ioannis Selemani</t>
  </si>
  <si>
    <t>Jūrmala</t>
  </si>
  <si>
    <t>Šilutės rajono savivaldybė</t>
  </si>
  <si>
    <t>Koerich</t>
  </si>
  <si>
    <t>Almáskamarás</t>
  </si>
  <si>
    <t>Paola</t>
  </si>
  <si>
    <t>Borne</t>
  </si>
  <si>
    <t>Altlengbach</t>
  </si>
  <si>
    <t>Bełżec</t>
  </si>
  <si>
    <t>Aguiã</t>
  </si>
  <si>
    <t>Amarastii de Sus</t>
  </si>
  <si>
    <t>Grosuplje</t>
  </si>
  <si>
    <t>Bánovce nad Ondavou</t>
  </si>
  <si>
    <t>Hirvensalmi</t>
  </si>
  <si>
    <t>Emmaboda</t>
  </si>
  <si>
    <t>Brighton and Hove</t>
  </si>
  <si>
    <t>Altishofen</t>
  </si>
  <si>
    <t>Altindağ</t>
  </si>
  <si>
    <t>Chuprene</t>
  </si>
  <si>
    <t>Bavoryně</t>
  </si>
  <si>
    <t>Ikast-Brande</t>
  </si>
  <si>
    <t>Affing</t>
  </si>
  <si>
    <t>Põlva vald</t>
  </si>
  <si>
    <t>Cavan - Belturbet</t>
  </si>
  <si>
    <t>Commune of Aeginio</t>
  </si>
  <si>
    <t>Adahuesca</t>
  </si>
  <si>
    <t>Abzac</t>
  </si>
  <si>
    <t>Adrara San Rocco</t>
  </si>
  <si>
    <t>Agios Isidoros</t>
  </si>
  <si>
    <t>Kandavas novads</t>
  </si>
  <si>
    <t>Širvintų rajono savivaldybė</t>
  </si>
  <si>
    <t>Kopstal</t>
  </si>
  <si>
    <t>Almáskeresztúr</t>
  </si>
  <si>
    <t>Pembroke</t>
  </si>
  <si>
    <t>Borsele</t>
  </si>
  <si>
    <t>Altlichtenwarth</t>
  </si>
  <si>
    <t>Bełżyce</t>
  </si>
  <si>
    <t>Aguiar</t>
  </si>
  <si>
    <t>Amaru</t>
  </si>
  <si>
    <t>Hajdina</t>
  </si>
  <si>
    <t>Banská Belá</t>
  </si>
  <si>
    <t>Högfors</t>
  </si>
  <si>
    <t>Enköping</t>
  </si>
  <si>
    <t>Bristol, City of</t>
  </si>
  <si>
    <t>Altnau</t>
  </si>
  <si>
    <t>Altinekin</t>
  </si>
  <si>
    <t>Dalgopol</t>
  </si>
  <si>
    <t>Bdeněves</t>
  </si>
  <si>
    <t>Ishøj</t>
  </si>
  <si>
    <t>Affinghausen</t>
  </si>
  <si>
    <t>Raasiku vald</t>
  </si>
  <si>
    <t>Celbridge</t>
  </si>
  <si>
    <t>Commune of Aegio</t>
  </si>
  <si>
    <t>Adalia</t>
  </si>
  <si>
    <t>Accolans</t>
  </si>
  <si>
    <t>Čabar</t>
  </si>
  <si>
    <t>Adria</t>
  </si>
  <si>
    <t>Agios Konstantinos</t>
  </si>
  <si>
    <t>Kārsavas novads</t>
  </si>
  <si>
    <t>Skuodo rajono savivaldybė</t>
  </si>
  <si>
    <t>Lac de la Haute-Sûre</t>
  </si>
  <si>
    <t>Álmosd</t>
  </si>
  <si>
    <t>Pieta'</t>
  </si>
  <si>
    <t>Boxmeer</t>
  </si>
  <si>
    <t>Altmelon</t>
  </si>
  <si>
    <t>Besko</t>
  </si>
  <si>
    <t>Aguiar de Sousa</t>
  </si>
  <si>
    <t>Amzacea</t>
  </si>
  <si>
    <t>Hoče - Slivnica</t>
  </si>
  <si>
    <t>Banská Bystrica</t>
  </si>
  <si>
    <t>Hollola</t>
  </si>
  <si>
    <t>Eskilstuna</t>
  </si>
  <si>
    <t>Broadland</t>
  </si>
  <si>
    <t>Alto Malcantone</t>
  </si>
  <si>
    <t>Altinordu</t>
  </si>
  <si>
    <t>Devin</t>
  </si>
  <si>
    <t>Bdín</t>
  </si>
  <si>
    <t>Jammerbugt</t>
  </si>
  <si>
    <t>Affler</t>
  </si>
  <si>
    <t>Rae vald</t>
  </si>
  <si>
    <t>Clane</t>
  </si>
  <si>
    <t>Commune of Aegira</t>
  </si>
  <si>
    <t>Adamuz</t>
  </si>
  <si>
    <t>Accons</t>
  </si>
  <si>
    <t>Čačinci</t>
  </si>
  <si>
    <t>Adro</t>
  </si>
  <si>
    <t>Agios Mamas</t>
  </si>
  <si>
    <t>Ķeguma novads</t>
  </si>
  <si>
    <t>Švenčionių rajono savivaldybė</t>
  </si>
  <si>
    <t>Larochette</t>
  </si>
  <si>
    <t>Alsóberecki</t>
  </si>
  <si>
    <t>Qala</t>
  </si>
  <si>
    <t>Boxtel</t>
  </si>
  <si>
    <t>Altmünster</t>
  </si>
  <si>
    <t>Bestwina</t>
  </si>
  <si>
    <t>Aguieiras</t>
  </si>
  <si>
    <t>Andrasesti</t>
  </si>
  <si>
    <t>Hodoš/Hodos</t>
  </si>
  <si>
    <t>Banská Štiavnica</t>
  </si>
  <si>
    <t>Honkajoki</t>
  </si>
  <si>
    <t>Eslöv</t>
  </si>
  <si>
    <t>Bromley</t>
  </si>
  <si>
    <t>Altstätten</t>
  </si>
  <si>
    <t>Altinova</t>
  </si>
  <si>
    <t>Devnya</t>
  </si>
  <si>
    <t>Běchary</t>
  </si>
  <si>
    <t>Kalundborg</t>
  </si>
  <si>
    <t>Agathenburg</t>
  </si>
  <si>
    <t>Rakvere linn</t>
  </si>
  <si>
    <t>Claremorris</t>
  </si>
  <si>
    <t>Commune of Aegiros</t>
  </si>
  <si>
    <t>Adanero</t>
  </si>
  <si>
    <t>Accous</t>
  </si>
  <si>
    <t>Čađavica</t>
  </si>
  <si>
    <t>Affi</t>
  </si>
  <si>
    <t>Agios Nikolaos Ammochostou</t>
  </si>
  <si>
    <t>Ķekavas novads</t>
  </si>
  <si>
    <t>Tauragės rajono savivaldybė</t>
  </si>
  <si>
    <t>Lenningen</t>
  </si>
  <si>
    <t>Alsóbogát</t>
  </si>
  <si>
    <t>Qrendi</t>
  </si>
  <si>
    <t>Breda</t>
  </si>
  <si>
    <t>Altschwendt</t>
  </si>
  <si>
    <t>Biała</t>
  </si>
  <si>
    <t>Aião</t>
  </si>
  <si>
    <t>Andreiasu de Jos</t>
  </si>
  <si>
    <t>Horjul</t>
  </si>
  <si>
    <t>Banské</t>
  </si>
  <si>
    <t>Huittinen</t>
  </si>
  <si>
    <t>Essunga</t>
  </si>
  <si>
    <t>Bromsgrove</t>
  </si>
  <si>
    <t>Altwis</t>
  </si>
  <si>
    <t>Altinözü</t>
  </si>
  <si>
    <t>Dimitrovgrad</t>
  </si>
  <si>
    <t>Bechlín</t>
  </si>
  <si>
    <t>Kerteminde</t>
  </si>
  <si>
    <t>Agethorst</t>
  </si>
  <si>
    <t>Rakvere vald</t>
  </si>
  <si>
    <t>Clondalkin</t>
  </si>
  <si>
    <t>Commune of Aerino</t>
  </si>
  <si>
    <t>Adeje</t>
  </si>
  <si>
    <t>Achain</t>
  </si>
  <si>
    <t>Čaglin</t>
  </si>
  <si>
    <t>Affile</t>
  </si>
  <si>
    <t>Agios Nikolaos Pafou</t>
  </si>
  <si>
    <t>Kocēnu novads</t>
  </si>
  <si>
    <t>Telšių rajono savivaldybė</t>
  </si>
  <si>
    <t>Leudelange</t>
  </si>
  <si>
    <t>Alsódobsza</t>
  </si>
  <si>
    <t>Rabat (Malta)</t>
  </si>
  <si>
    <t>Brielle</t>
  </si>
  <si>
    <t>Amaliendorf-Aalfang</t>
  </si>
  <si>
    <t>Biała Piska</t>
  </si>
  <si>
    <t>Airães</t>
  </si>
  <si>
    <t>Andrid</t>
  </si>
  <si>
    <t>Hrastnik</t>
  </si>
  <si>
    <t>Banský Studenec</t>
  </si>
  <si>
    <t>Humppila</t>
  </si>
  <si>
    <t>Fagersta</t>
  </si>
  <si>
    <t>Broxbourne</t>
  </si>
  <si>
    <t>Amden</t>
  </si>
  <si>
    <t>Altintaş</t>
  </si>
  <si>
    <t>Dimovo</t>
  </si>
  <si>
    <t>Bechyně</t>
  </si>
  <si>
    <t>København</t>
  </si>
  <si>
    <t>Aglasterhausen</t>
  </si>
  <si>
    <t>Räpina vald</t>
  </si>
  <si>
    <t>Clonmel</t>
  </si>
  <si>
    <t>Commune of Aessymi</t>
  </si>
  <si>
    <t>Ademuz</t>
  </si>
  <si>
    <t>Achen</t>
  </si>
  <si>
    <t>Čakovec</t>
  </si>
  <si>
    <t>Afragola</t>
  </si>
  <si>
    <t>Agios Nikolaos Soleas</t>
  </si>
  <si>
    <t>Kokneses novads</t>
  </si>
  <si>
    <t>Trakų rajono savivaldybė</t>
  </si>
  <si>
    <t>Lintgen</t>
  </si>
  <si>
    <t>Alsógagy</t>
  </si>
  <si>
    <t>Safi</t>
  </si>
  <si>
    <t>Bronckhorst</t>
  </si>
  <si>
    <t>Amlach</t>
  </si>
  <si>
    <t>Biała Podlaska</t>
  </si>
  <si>
    <t>Airó</t>
  </si>
  <si>
    <t>Andrieseni</t>
  </si>
  <si>
    <t>Hrpelje - Kozina</t>
  </si>
  <si>
    <t>Bara</t>
  </si>
  <si>
    <t>Hyrynsalmi</t>
  </si>
  <si>
    <t>Falkenberg</t>
  </si>
  <si>
    <t>Broxtowe</t>
  </si>
  <si>
    <t>Amlikon-Bissegg</t>
  </si>
  <si>
    <t>Altinyayla</t>
  </si>
  <si>
    <t>Dobrich</t>
  </si>
  <si>
    <t>Bečice</t>
  </si>
  <si>
    <t>Køge</t>
  </si>
  <si>
    <t>Aham</t>
  </si>
  <si>
    <t>Rapla vald</t>
  </si>
  <si>
    <t>Clontarf</t>
  </si>
  <si>
    <t>Commune of Aethea</t>
  </si>
  <si>
    <t>Adiós</t>
  </si>
  <si>
    <t>Achenheim</t>
  </si>
  <si>
    <t>Čavle</t>
  </si>
  <si>
    <t>Africo</t>
  </si>
  <si>
    <t>Agios Pavlos</t>
  </si>
  <si>
    <t>Krāslavas novads</t>
  </si>
  <si>
    <t>Ukmergės rajono savivaldybė</t>
  </si>
  <si>
    <t>Lorentzweiler</t>
  </si>
  <si>
    <t>Alsómocsolád</t>
  </si>
  <si>
    <t>San Ġiljan</t>
  </si>
  <si>
    <t>Brummen</t>
  </si>
  <si>
    <t>Ampass</t>
  </si>
  <si>
    <t>Biała Rawska</t>
  </si>
  <si>
    <t>Ajuda</t>
  </si>
  <si>
    <t>Aninoasa</t>
  </si>
  <si>
    <t>Idrija</t>
  </si>
  <si>
    <t>Barca</t>
  </si>
  <si>
    <t>Hyvinge</t>
  </si>
  <si>
    <t>Falköping</t>
  </si>
  <si>
    <t>Burnley</t>
  </si>
  <si>
    <t>Ammerswil</t>
  </si>
  <si>
    <t>Altunhisar</t>
  </si>
  <si>
    <t>Dobrich-selska</t>
  </si>
  <si>
    <t>Bečov</t>
  </si>
  <si>
    <t>Kolding</t>
  </si>
  <si>
    <t>Ahaus, Stadt</t>
  </si>
  <si>
    <t>Rõuge vald</t>
  </si>
  <si>
    <t>Cobh</t>
  </si>
  <si>
    <t>Commune of Aetolofos</t>
  </si>
  <si>
    <t>Adobes</t>
  </si>
  <si>
    <t>Achères</t>
  </si>
  <si>
    <t>Čazma</t>
  </si>
  <si>
    <t>Agazzano</t>
  </si>
  <si>
    <t>Agios Sergios</t>
  </si>
  <si>
    <t>Krimuldas novads</t>
  </si>
  <si>
    <t>Utenos rajono savivaldybė</t>
  </si>
  <si>
    <t>Luxembourg</t>
  </si>
  <si>
    <t>Alsónána</t>
  </si>
  <si>
    <t>San Ġwann</t>
  </si>
  <si>
    <t>Brunssum</t>
  </si>
  <si>
    <t>Ampflwang im Hausruckwald</t>
  </si>
  <si>
    <t>Białaczów</t>
  </si>
  <si>
    <t>Ajuda da Bretanha</t>
  </si>
  <si>
    <t>Apa</t>
  </si>
  <si>
    <t>Ig</t>
  </si>
  <si>
    <t>Bardejov</t>
  </si>
  <si>
    <t>Idensalmi</t>
  </si>
  <si>
    <t>Falun</t>
  </si>
  <si>
    <t>Amriswil</t>
  </si>
  <si>
    <t>Alucra</t>
  </si>
  <si>
    <t>Dolna banya</t>
  </si>
  <si>
    <t>Bečov nad Teplou</t>
  </si>
  <si>
    <t>Læsø</t>
  </si>
  <si>
    <t>Ahausen</t>
  </si>
  <si>
    <t>Ruhnu vald</t>
  </si>
  <si>
    <t>Conamara North</t>
  </si>
  <si>
    <t>Commune of Aetomilitsa</t>
  </si>
  <si>
    <t>Ador</t>
  </si>
  <si>
    <t>Achères-la-Forêt</t>
  </si>
  <si>
    <t>Čeminac</t>
  </si>
  <si>
    <t>Agerola</t>
  </si>
  <si>
    <t>Agios Sozomenos</t>
  </si>
  <si>
    <t>Krustpils novads</t>
  </si>
  <si>
    <t>Varėnos rajono savivaldybė</t>
  </si>
  <si>
    <t>Mamer</t>
  </si>
  <si>
    <t>Alsónémedi</t>
  </si>
  <si>
    <t>San Lawrenz</t>
  </si>
  <si>
    <t>Bunnik</t>
  </si>
  <si>
    <t>Amstetten</t>
  </si>
  <si>
    <t>Białe Błota</t>
  </si>
  <si>
    <t>Alagoa</t>
  </si>
  <si>
    <t>Apahida</t>
  </si>
  <si>
    <t>Ilirska Bistrica</t>
  </si>
  <si>
    <t>Bardoňovo</t>
  </si>
  <si>
    <t>Ii</t>
  </si>
  <si>
    <t>Färgelanda</t>
  </si>
  <si>
    <t>Caerphilly</t>
  </si>
  <si>
    <t>Amsoldingen</t>
  </si>
  <si>
    <t>Amasra</t>
  </si>
  <si>
    <t>Dolna Mitropolia</t>
  </si>
  <si>
    <t>Bečváry</t>
  </si>
  <si>
    <t>Langeland</t>
  </si>
  <si>
    <t>Ahlbeck</t>
  </si>
  <si>
    <t>Saarde vald</t>
  </si>
  <si>
    <t>Conamara South</t>
  </si>
  <si>
    <t>Commune of Aetopetra</t>
  </si>
  <si>
    <t>Adra</t>
  </si>
  <si>
    <t>Achery</t>
  </si>
  <si>
    <t>Čepin</t>
  </si>
  <si>
    <t>Aggius</t>
  </si>
  <si>
    <t>Agios Symeon</t>
  </si>
  <si>
    <t>Kuldīgas novads</t>
  </si>
  <si>
    <t>Vilkaviškio rajono savivaldybė</t>
  </si>
  <si>
    <t>Manternach</t>
  </si>
  <si>
    <t>Alsónemesapáti</t>
  </si>
  <si>
    <t>San Pawl Il-Baħar</t>
  </si>
  <si>
    <t>Bunschoten</t>
  </si>
  <si>
    <t>Andau</t>
  </si>
  <si>
    <t>Białobrzegi</t>
  </si>
  <si>
    <t>Albergaria-a-Velha e Valmaior</t>
  </si>
  <si>
    <t>Apata</t>
  </si>
  <si>
    <t>Ivančna Gorica</t>
  </si>
  <si>
    <t>Bartošova Lehôtka</t>
  </si>
  <si>
    <t>Iitti</t>
  </si>
  <si>
    <t>Filipstad</t>
  </si>
  <si>
    <t>Caithness and Sutherland</t>
  </si>
  <si>
    <t>Andeer</t>
  </si>
  <si>
    <t>Anamur</t>
  </si>
  <si>
    <t>Dolni chiflik</t>
  </si>
  <si>
    <t>Bedihošť</t>
  </si>
  <si>
    <t>Lejre</t>
  </si>
  <si>
    <t>Ahlden (Aller), Flecken</t>
  </si>
  <si>
    <t>Saaremaa vald</t>
  </si>
  <si>
    <t>Corca Dhuibhne</t>
  </si>
  <si>
    <t>Commune of Aetopetra Dodonis</t>
  </si>
  <si>
    <t>Adrada de Haza</t>
  </si>
  <si>
    <t>Acheux-en-Amiénois</t>
  </si>
  <si>
    <t>Cerna</t>
  </si>
  <si>
    <t>Agira</t>
  </si>
  <si>
    <t>Agios Theodoros Ammochostou</t>
  </si>
  <si>
    <t>Lielvārdes novads</t>
  </si>
  <si>
    <t>Vilniaus miesto savivaldybė</t>
  </si>
  <si>
    <t>Mersch</t>
  </si>
  <si>
    <t>Alsónyék</t>
  </si>
  <si>
    <t>Sannat</t>
  </si>
  <si>
    <t>Buren</t>
  </si>
  <si>
    <t>Andelsbuch</t>
  </si>
  <si>
    <t>Białogard</t>
  </si>
  <si>
    <t>Albufeira e Olhos de Água</t>
  </si>
  <si>
    <t>Apateu</t>
  </si>
  <si>
    <t>Izola/Isola</t>
  </si>
  <si>
    <t>Bartošovce</t>
  </si>
  <si>
    <t>Ikalis</t>
  </si>
  <si>
    <t>Finspång</t>
  </si>
  <si>
    <t>Calderdale</t>
  </si>
  <si>
    <t>Andelfingen</t>
  </si>
  <si>
    <t>Andirin</t>
  </si>
  <si>
    <t>Dolni Dabnik</t>
  </si>
  <si>
    <t>Bednárec</t>
  </si>
  <si>
    <t>Lemvig</t>
  </si>
  <si>
    <t>Ahlefeld-Bistensee</t>
  </si>
  <si>
    <t>Saku vald</t>
  </si>
  <si>
    <t>Cork City North East</t>
  </si>
  <si>
    <t>Commune of Aetopetra Konitsas</t>
  </si>
  <si>
    <t>Adrada de Pirón</t>
  </si>
  <si>
    <t>Acheux-en-Vimeu</t>
  </si>
  <si>
    <t>Cernik</t>
  </si>
  <si>
    <t>Agliana</t>
  </si>
  <si>
    <t>Agios Theodoros Larnakas</t>
  </si>
  <si>
    <t>Liepāja</t>
  </si>
  <si>
    <t>Vilniaus rajono savivaldybė</t>
  </si>
  <si>
    <t>Mertert</t>
  </si>
  <si>
    <t>Alsóörs</t>
  </si>
  <si>
    <t>Santa Luċija</t>
  </si>
  <si>
    <t>Capelle aan den IJssel</t>
  </si>
  <si>
    <t>Andlersdorf</t>
  </si>
  <si>
    <t>Białopole</t>
  </si>
  <si>
    <t>Alburitel</t>
  </si>
  <si>
    <t>Apele Vii</t>
  </si>
  <si>
    <t>Jesenice</t>
  </si>
  <si>
    <t>Ilmajoki</t>
  </si>
  <si>
    <t>Flen</t>
  </si>
  <si>
    <t>Cambridge</t>
  </si>
  <si>
    <t>Andermatt</t>
  </si>
  <si>
    <t>Antakya</t>
  </si>
  <si>
    <t>Dospat</t>
  </si>
  <si>
    <t>Bednáreček</t>
  </si>
  <si>
    <t>Lolland</t>
  </si>
  <si>
    <t>Ahlen, Stadt</t>
  </si>
  <si>
    <t>Saue vald</t>
  </si>
  <si>
    <t>Cork City North West</t>
  </si>
  <si>
    <t>Commune of Aetorrachi</t>
  </si>
  <si>
    <t>Adrada, La</t>
  </si>
  <si>
    <t>Acheville</t>
  </si>
  <si>
    <t>Cerovlje</t>
  </si>
  <si>
    <t>Agliano Terme</t>
  </si>
  <si>
    <t>Agios Theodoros Lemesou</t>
  </si>
  <si>
    <t>Līgatnes novads</t>
  </si>
  <si>
    <t>Visagino savivaldybė</t>
  </si>
  <si>
    <t>Mertzig</t>
  </si>
  <si>
    <t>Alsópáhok</t>
  </si>
  <si>
    <t>Santa Venera</t>
  </si>
  <si>
    <t>Castricum</t>
  </si>
  <si>
    <t>Andorf</t>
  </si>
  <si>
    <t>Białośliwie</t>
  </si>
  <si>
    <t>Alcabideche</t>
  </si>
  <si>
    <t>Apold</t>
  </si>
  <si>
    <t>Jezersko</t>
  </si>
  <si>
    <t>Baškovce</t>
  </si>
  <si>
    <t>Ilomants</t>
  </si>
  <si>
    <t>Forshaga</t>
  </si>
  <si>
    <t>Camden</t>
  </si>
  <si>
    <t>Andwil (SG)</t>
  </si>
  <si>
    <t>Araban</t>
  </si>
  <si>
    <t>Dragoman</t>
  </si>
  <si>
    <t>Bedřichov</t>
  </si>
  <si>
    <t>Lyngby-Taarbæk</t>
  </si>
  <si>
    <t>Ahlerstedt</t>
  </si>
  <si>
    <t>Setomaa vald</t>
  </si>
  <si>
    <t>Cork City South Central</t>
  </si>
  <si>
    <t>Commune of Aetos</t>
  </si>
  <si>
    <t>Adradas</t>
  </si>
  <si>
    <t>Achey</t>
  </si>
  <si>
    <t>Cestica</t>
  </si>
  <si>
    <t>Agliè</t>
  </si>
  <si>
    <t>Agios Theodoros Soleas</t>
  </si>
  <si>
    <t>Limbažu novads</t>
  </si>
  <si>
    <t>Zarasų rajono savivaldybė</t>
  </si>
  <si>
    <t>Mondercange</t>
  </si>
  <si>
    <t>Alsópetény</t>
  </si>
  <si>
    <t>Sliema</t>
  </si>
  <si>
    <t>Coevorden</t>
  </si>
  <si>
    <t>Andrichsfurt</t>
  </si>
  <si>
    <t>Białowieża</t>
  </si>
  <si>
    <t>Alcáçovas</t>
  </si>
  <si>
    <t>Apoldu de Jos</t>
  </si>
  <si>
    <t>Juršinci</t>
  </si>
  <si>
    <t>Bašovce</t>
  </si>
  <si>
    <t>Imatra</t>
  </si>
  <si>
    <t>Gagnef</t>
  </si>
  <si>
    <t>Cannock Chase</t>
  </si>
  <si>
    <t>Anières</t>
  </si>
  <si>
    <t>Araç</t>
  </si>
  <si>
    <t>Dryanovo</t>
  </si>
  <si>
    <t>Běhařov</t>
  </si>
  <si>
    <t>Mariagerfjord</t>
  </si>
  <si>
    <t>Ahlsdorf</t>
  </si>
  <si>
    <t>Sillamäe linn</t>
  </si>
  <si>
    <t>Cork City South East</t>
  </si>
  <si>
    <t>Commune of Afalonas</t>
  </si>
  <si>
    <t>Adrados</t>
  </si>
  <si>
    <t>Achicourt</t>
  </si>
  <si>
    <t>Cetingrad</t>
  </si>
  <si>
    <t>Aglientu</t>
  </si>
  <si>
    <t>Agios Theodoros Tillirias</t>
  </si>
  <si>
    <t>Līvānu novads</t>
  </si>
  <si>
    <t>Mondorf-les-Bains</t>
  </si>
  <si>
    <t>Alsórajk</t>
  </si>
  <si>
    <t>Swieqi</t>
  </si>
  <si>
    <t>Cranendonck</t>
  </si>
  <si>
    <t>Angath</t>
  </si>
  <si>
    <t>Biały Bór</t>
  </si>
  <si>
    <t>Alcafache</t>
  </si>
  <si>
    <t>Apostolache</t>
  </si>
  <si>
    <t>Kamnik</t>
  </si>
  <si>
    <t>Batizovce</t>
  </si>
  <si>
    <t>Ingå</t>
  </si>
  <si>
    <t>Gällivare</t>
  </si>
  <si>
    <t>Canterbury</t>
  </si>
  <si>
    <t>Anniviers</t>
  </si>
  <si>
    <t>Arakli</t>
  </si>
  <si>
    <t>Dulovo</t>
  </si>
  <si>
    <t>Běhařovice</t>
  </si>
  <si>
    <t>Middelfart</t>
  </si>
  <si>
    <t>Ahlstädt</t>
  </si>
  <si>
    <t>Tallinn</t>
  </si>
  <si>
    <t>Cork City South West</t>
  </si>
  <si>
    <t>Commune of Afantou</t>
  </si>
  <si>
    <t>Aduna</t>
  </si>
  <si>
    <t>Achiet-le-Grand</t>
  </si>
  <si>
    <t>Cista Provo</t>
  </si>
  <si>
    <t>Agna</t>
  </si>
  <si>
    <t>Agios Therapon</t>
  </si>
  <si>
    <t>Lubānas novads</t>
  </si>
  <si>
    <t>Niederanven</t>
  </si>
  <si>
    <t>Alsóregmec</t>
  </si>
  <si>
    <t>Ta' Xbiex</t>
  </si>
  <si>
    <t>Cuijk</t>
  </si>
  <si>
    <t>Anger</t>
  </si>
  <si>
    <t>Biały Dunajec</t>
  </si>
  <si>
    <t>Alcaide</t>
  </si>
  <si>
    <t>Arbore</t>
  </si>
  <si>
    <t>Kanal</t>
  </si>
  <si>
    <t>Bátka</t>
  </si>
  <si>
    <t>Jakobstad</t>
  </si>
  <si>
    <t>Gävle</t>
  </si>
  <si>
    <t>Cardiff</t>
  </si>
  <si>
    <t>Anwil</t>
  </si>
  <si>
    <t>Aralik</t>
  </si>
  <si>
    <t>Dupnitsa</t>
  </si>
  <si>
    <t>Bělá</t>
  </si>
  <si>
    <t>Morsø</t>
  </si>
  <si>
    <t>Ahnatal</t>
  </si>
  <si>
    <t>Tapa vald</t>
  </si>
  <si>
    <t>Donaghmede</t>
  </si>
  <si>
    <t>Commune of Afetes</t>
  </si>
  <si>
    <t>Agaete</t>
  </si>
  <si>
    <t>Achiet-le-Petit</t>
  </si>
  <si>
    <t>Civljane</t>
  </si>
  <si>
    <t>Agnadello</t>
  </si>
  <si>
    <t>Agios Thomas</t>
  </si>
  <si>
    <t>Ludzas novads</t>
  </si>
  <si>
    <t>Nommern</t>
  </si>
  <si>
    <t>Alsószenterzsébet</t>
  </si>
  <si>
    <t>Tarxien</t>
  </si>
  <si>
    <t>Culemborg</t>
  </si>
  <si>
    <t>Angerberg</t>
  </si>
  <si>
    <t>Białystok</t>
  </si>
  <si>
    <t>Alcains</t>
  </si>
  <si>
    <t>Arcani</t>
  </si>
  <si>
    <t>Kidričevo</t>
  </si>
  <si>
    <t>Bátorová</t>
  </si>
  <si>
    <t>Jämijärvi</t>
  </si>
  <si>
    <t>Gislaved</t>
  </si>
  <si>
    <t>Carlisle</t>
  </si>
  <si>
    <t>Appenzell</t>
  </si>
  <si>
    <t>Arapgir</t>
  </si>
  <si>
    <t>Dve mogili</t>
  </si>
  <si>
    <t>Bělá nad Radbuzou</t>
  </si>
  <si>
    <t>Næstved</t>
  </si>
  <si>
    <t>Ahneby</t>
  </si>
  <si>
    <t>Tartu linn</t>
  </si>
  <si>
    <t>Donegal</t>
  </si>
  <si>
    <t>Commune of Afidnes</t>
  </si>
  <si>
    <t>Agallas</t>
  </si>
  <si>
    <t>Achun</t>
  </si>
  <si>
    <t>Cres</t>
  </si>
  <si>
    <t>Agnana Calabra</t>
  </si>
  <si>
    <t>Agios Tychon</t>
  </si>
  <si>
    <t>Madonas novads</t>
  </si>
  <si>
    <t>Parc Hosingen</t>
  </si>
  <si>
    <t>Alsószentiván</t>
  </si>
  <si>
    <t>Xagħra</t>
  </si>
  <si>
    <t>Dalfsen</t>
  </si>
  <si>
    <t>Angern an der March</t>
  </si>
  <si>
    <t>Biecz</t>
  </si>
  <si>
    <t>Alcanede</t>
  </si>
  <si>
    <t>Archis</t>
  </si>
  <si>
    <t>Kobarid</t>
  </si>
  <si>
    <t>Bátorove Kosihy</t>
  </si>
  <si>
    <t>Jämsä</t>
  </si>
  <si>
    <t>Gnesta</t>
  </si>
  <si>
    <t>Carmarthenshire</t>
  </si>
  <si>
    <t>Apples</t>
  </si>
  <si>
    <t>Ardanuç</t>
  </si>
  <si>
    <t>Dzhebel</t>
  </si>
  <si>
    <t>Bělá nad Svitavou</t>
  </si>
  <si>
    <t>Norddjurs</t>
  </si>
  <si>
    <t>Ahnsbeck</t>
  </si>
  <si>
    <t>Tartu vald</t>
  </si>
  <si>
    <t>Drogheda Rural</t>
  </si>
  <si>
    <t>Commune of Afionas</t>
  </si>
  <si>
    <t>Àger</t>
  </si>
  <si>
    <t>Achy</t>
  </si>
  <si>
    <t>Crikvenica</t>
  </si>
  <si>
    <t>Agnone</t>
  </si>
  <si>
    <t>Agios Vasileios</t>
  </si>
  <si>
    <t>Mālpils novads</t>
  </si>
  <si>
    <t>Pétange</t>
  </si>
  <si>
    <t>Alsószentmárton</t>
  </si>
  <si>
    <t>Xewkija</t>
  </si>
  <si>
    <t>Dantumadiel</t>
  </si>
  <si>
    <t>Anif</t>
  </si>
  <si>
    <t>Bielany</t>
  </si>
  <si>
    <t>Alcanhões</t>
  </si>
  <si>
    <t>Arcus</t>
  </si>
  <si>
    <t>Kobilje</t>
  </si>
  <si>
    <t>Bátovce</t>
  </si>
  <si>
    <t>Janakkala</t>
  </si>
  <si>
    <t>Gnosjö</t>
  </si>
  <si>
    <t>Castle Point</t>
  </si>
  <si>
    <t>Aranno</t>
  </si>
  <si>
    <t>Ardeşen</t>
  </si>
  <si>
    <t>Elena</t>
  </si>
  <si>
    <t>Bělá pod Bezdězem</t>
  </si>
  <si>
    <t>Nordfyns</t>
  </si>
  <si>
    <t>Ahnsen</t>
  </si>
  <si>
    <t>Toila vald</t>
  </si>
  <si>
    <t>Drogheda Urban</t>
  </si>
  <si>
    <t>Commune of Afissio</t>
  </si>
  <si>
    <t>Agoitz</t>
  </si>
  <si>
    <t>Acigné</t>
  </si>
  <si>
    <t>Crnac</t>
  </si>
  <si>
    <t>Agnosine</t>
  </si>
  <si>
    <t>Agirda</t>
  </si>
  <si>
    <t>Mārupes novads</t>
  </si>
  <si>
    <t>Preizerdaul</t>
  </si>
  <si>
    <t>Alsószölnök</t>
  </si>
  <si>
    <t>Xgħajra</t>
  </si>
  <si>
    <t>De Bilt</t>
  </si>
  <si>
    <t>Annaberg</t>
  </si>
  <si>
    <t>Bielawa</t>
  </si>
  <si>
    <t>Alcântara</t>
  </si>
  <si>
    <t>Ardeoani</t>
  </si>
  <si>
    <t>Kočevje</t>
  </si>
  <si>
    <t>Becherov</t>
  </si>
  <si>
    <t>Jockis</t>
  </si>
  <si>
    <t>Göteborg</t>
  </si>
  <si>
    <t>Causeway Coast and Glens</t>
  </si>
  <si>
    <t>Arbaz</t>
  </si>
  <si>
    <t>Arguvan</t>
  </si>
  <si>
    <t>Elhovo</t>
  </si>
  <si>
    <t>Bělá pod Pradědem</t>
  </si>
  <si>
    <t>Nyborg</t>
  </si>
  <si>
    <t>Aholfing</t>
  </si>
  <si>
    <t>Tori vald</t>
  </si>
  <si>
    <t>Dún Laoghaire</t>
  </si>
  <si>
    <t>Commune of Afra</t>
  </si>
  <si>
    <t>Agolada</t>
  </si>
  <si>
    <t>Aclou</t>
  </si>
  <si>
    <t>Đakovo</t>
  </si>
  <si>
    <t>Agordo</t>
  </si>
  <si>
    <t>Aglantzia or Aglangia</t>
  </si>
  <si>
    <t>Mazsalacas novads</t>
  </si>
  <si>
    <t>Putscheid</t>
  </si>
  <si>
    <t>Alsószuha</t>
  </si>
  <si>
    <t>Żebbuġ (Gozo)</t>
  </si>
  <si>
    <t>De Fryske Marren</t>
  </si>
  <si>
    <t>Annaberg-Lungötz</t>
  </si>
  <si>
    <t>Bielawy</t>
  </si>
  <si>
    <t>Alcaravela</t>
  </si>
  <si>
    <t>Ardusat</t>
  </si>
  <si>
    <t>Beckov</t>
  </si>
  <si>
    <t>Joensuu</t>
  </si>
  <si>
    <t>Götene</t>
  </si>
  <si>
    <t>Central Bedfordshire</t>
  </si>
  <si>
    <t>Arbedo-Castione</t>
  </si>
  <si>
    <t>Arhavi</t>
  </si>
  <si>
    <t>Elin Pelin</t>
  </si>
  <si>
    <t>Bělá u Jevíčka</t>
  </si>
  <si>
    <t>Odder</t>
  </si>
  <si>
    <t>Aholming</t>
  </si>
  <si>
    <t>Tõrva vald</t>
  </si>
  <si>
    <t>Dundalk South</t>
  </si>
  <si>
    <t>Commune of Afrata</t>
  </si>
  <si>
    <t>Agón</t>
  </si>
  <si>
    <t>Acon</t>
  </si>
  <si>
    <t>Darda</t>
  </si>
  <si>
    <t>Agosta</t>
  </si>
  <si>
    <t>Agridaki</t>
  </si>
  <si>
    <t>Mērsraga novads</t>
  </si>
  <si>
    <t>Rambrouch</t>
  </si>
  <si>
    <t>Alsótelekes</t>
  </si>
  <si>
    <t>Żurrieq</t>
  </si>
  <si>
    <t>De Ronde Venen</t>
  </si>
  <si>
    <t>Anras</t>
  </si>
  <si>
    <t>Bielice</t>
  </si>
  <si>
    <t>Alcaria</t>
  </si>
  <si>
    <t>Arefu</t>
  </si>
  <si>
    <t>Komenda</t>
  </si>
  <si>
    <t>Beharovce</t>
  </si>
  <si>
    <t>Jomala</t>
  </si>
  <si>
    <t>Gotland</t>
  </si>
  <si>
    <t>Ceredigion</t>
  </si>
  <si>
    <t>Arboldswil</t>
  </si>
  <si>
    <t>Aricak</t>
  </si>
  <si>
    <t>Etropole</t>
  </si>
  <si>
    <t>Bělčice</t>
  </si>
  <si>
    <t>Odense</t>
  </si>
  <si>
    <t>Ahorn</t>
  </si>
  <si>
    <t>Türi vald</t>
  </si>
  <si>
    <t>Dundalk-Carlingford</t>
  </si>
  <si>
    <t>Commune of Afratio</t>
  </si>
  <si>
    <t>Agoncillo</t>
  </si>
  <si>
    <t>Acoua</t>
  </si>
  <si>
    <t>Daruvar</t>
  </si>
  <si>
    <t>Agra</t>
  </si>
  <si>
    <t>Agridia</t>
  </si>
  <si>
    <t>Naukšēnu novads</t>
  </si>
  <si>
    <t>Reckange-sur-Mess</t>
  </si>
  <si>
    <t>Alsótold</t>
  </si>
  <si>
    <t>De Wolden</t>
  </si>
  <si>
    <t>Ansfelden</t>
  </si>
  <si>
    <t>Bieliny</t>
  </si>
  <si>
    <t>Alcaria Ruiva</t>
  </si>
  <si>
    <t>Argetoaia</t>
  </si>
  <si>
    <t>Koper/Capodistria</t>
  </si>
  <si>
    <t>Belá</t>
  </si>
  <si>
    <t>Jorois</t>
  </si>
  <si>
    <t>Grästorp</t>
  </si>
  <si>
    <t>Charnwood</t>
  </si>
  <si>
    <t>Arbon</t>
  </si>
  <si>
    <t>Arifiye</t>
  </si>
  <si>
    <t>Gabrovo</t>
  </si>
  <si>
    <t>Běleč</t>
  </si>
  <si>
    <t>Odsherred</t>
  </si>
  <si>
    <t>Ahorntal</t>
  </si>
  <si>
    <t>Väike-Maarja vald</t>
  </si>
  <si>
    <t>Dundrum</t>
  </si>
  <si>
    <t>Commune of Afrato</t>
  </si>
  <si>
    <t>Agost</t>
  </si>
  <si>
    <t>Acq</t>
  </si>
  <si>
    <t>Davor</t>
  </si>
  <si>
    <t>Agrate Brianza</t>
  </si>
  <si>
    <t>Agrokipia</t>
  </si>
  <si>
    <t>Neretas novads</t>
  </si>
  <si>
    <t>Redange-sur-Attert</t>
  </si>
  <si>
    <t>Alsóújlak</t>
  </si>
  <si>
    <t>Delft</t>
  </si>
  <si>
    <t>Antau</t>
  </si>
  <si>
    <t>Bielsk</t>
  </si>
  <si>
    <t>Alcobertas</t>
  </si>
  <si>
    <t>Aricestii Rahtivani</t>
  </si>
  <si>
    <t>Kostanjevica na Krki</t>
  </si>
  <si>
    <t>Belá nad Cirochou</t>
  </si>
  <si>
    <t>Joutsa</t>
  </si>
  <si>
    <t>Grums</t>
  </si>
  <si>
    <t>Chelmsford</t>
  </si>
  <si>
    <t>Arch</t>
  </si>
  <si>
    <t>Armutlu</t>
  </si>
  <si>
    <t>Galabovo</t>
  </si>
  <si>
    <t>Běleč nad Orlicí</t>
  </si>
  <si>
    <t>Randers</t>
  </si>
  <si>
    <t>Ahrbrück</t>
  </si>
  <si>
    <t>Valga vald</t>
  </si>
  <si>
    <t>Dungarvan</t>
  </si>
  <si>
    <t>Commune of Afroxylia</t>
  </si>
  <si>
    <t>Agramunt</t>
  </si>
  <si>
    <t>Acquigny</t>
  </si>
  <si>
    <t>Dekanovec</t>
  </si>
  <si>
    <t>Agrate Conturbia</t>
  </si>
  <si>
    <t>Agros</t>
  </si>
  <si>
    <t>Nīcas novads</t>
  </si>
  <si>
    <t>Reisdorf</t>
  </si>
  <si>
    <t>Alsóvadász</t>
  </si>
  <si>
    <t>Delfzijl</t>
  </si>
  <si>
    <t>Anthering</t>
  </si>
  <si>
    <t>Bielsk Podlaski</t>
  </si>
  <si>
    <t>Alcochete</t>
  </si>
  <si>
    <t>Aricestii Zeletin</t>
  </si>
  <si>
    <t>Kostel</t>
  </si>
  <si>
    <t>Beladice</t>
  </si>
  <si>
    <t>Juuka</t>
  </si>
  <si>
    <t>Gullspång</t>
  </si>
  <si>
    <t>Cheltenham</t>
  </si>
  <si>
    <t>Arconciel</t>
  </si>
  <si>
    <t>Arnavutköy</t>
  </si>
  <si>
    <t>Garmen</t>
  </si>
  <si>
    <t>Bělkovice-Lašťany</t>
  </si>
  <si>
    <t>Rebild</t>
  </si>
  <si>
    <t>Ahrensbök</t>
  </si>
  <si>
    <t>Viimsi vald</t>
  </si>
  <si>
    <t>Edenderry</t>
  </si>
  <si>
    <t>Commune of Afytos</t>
  </si>
  <si>
    <t>Ágreda</t>
  </si>
  <si>
    <t>Acquin-Westbécourt</t>
  </si>
  <si>
    <t>Đelekovec</t>
  </si>
  <si>
    <t>Agrigento</t>
  </si>
  <si>
    <t>Aigialousa</t>
  </si>
  <si>
    <t>Ogres novads</t>
  </si>
  <si>
    <t>Remich</t>
  </si>
  <si>
    <t>Alsózsolca</t>
  </si>
  <si>
    <t>Den Helder</t>
  </si>
  <si>
    <t>Antiesenhofen</t>
  </si>
  <si>
    <t>Bielsko-Biała</t>
  </si>
  <si>
    <t>Alcoentre</t>
  </si>
  <si>
    <t>Arieseni</t>
  </si>
  <si>
    <t>Kozje</t>
  </si>
  <si>
    <t>Belá-Dulice</t>
  </si>
  <si>
    <t>Juupajoki</t>
  </si>
  <si>
    <t>Habo</t>
  </si>
  <si>
    <t>Cherwell</t>
  </si>
  <si>
    <t>Ardon</t>
  </si>
  <si>
    <t>Arpaçay</t>
  </si>
  <si>
    <t>General Toshevo</t>
  </si>
  <si>
    <t>Běloky</t>
  </si>
  <si>
    <t>Ringkøbing-Skjern</t>
  </si>
  <si>
    <t>Ahrensburg, Stadt</t>
  </si>
  <si>
    <t>Viljandi linn</t>
  </si>
  <si>
    <t>Ennis</t>
  </si>
  <si>
    <t>Commune of Agalas</t>
  </si>
  <si>
    <t>Agres</t>
  </si>
  <si>
    <t>Acy</t>
  </si>
  <si>
    <t>Delnice</t>
  </si>
  <si>
    <t>Agropoli</t>
  </si>
  <si>
    <t>Akaki</t>
  </si>
  <si>
    <t>Olaines novads</t>
  </si>
  <si>
    <t>Roeser</t>
  </si>
  <si>
    <t>Ambrózfalva</t>
  </si>
  <si>
    <t>Apetlon</t>
  </si>
  <si>
    <t>Bierawa</t>
  </si>
  <si>
    <t>Alcofra</t>
  </si>
  <si>
    <t>Arinis</t>
  </si>
  <si>
    <t>Kranj</t>
  </si>
  <si>
    <t>Belejovce</t>
  </si>
  <si>
    <t>Juva</t>
  </si>
  <si>
    <t>Håbo</t>
  </si>
  <si>
    <t>Cheshire East</t>
  </si>
  <si>
    <t>Arisdorf</t>
  </si>
  <si>
    <t>Arsin</t>
  </si>
  <si>
    <t>Georgi Damyanovo</t>
  </si>
  <si>
    <t>Bělotín</t>
  </si>
  <si>
    <t>Ringsted</t>
  </si>
  <si>
    <t>Ahrensfelde</t>
  </si>
  <si>
    <t>Viljandi vald</t>
  </si>
  <si>
    <t>Enniscorthy</t>
  </si>
  <si>
    <t>Commune of Agaliani</t>
  </si>
  <si>
    <t>Agrón</t>
  </si>
  <si>
    <t>Acy-en-Multien</t>
  </si>
  <si>
    <t>Desinić</t>
  </si>
  <si>
    <t>Agugliano</t>
  </si>
  <si>
    <t xml:space="preserve">Akanthou </t>
  </si>
  <si>
    <t>Ozolnieku novads</t>
  </si>
  <si>
    <t>Rosport - Mompach</t>
  </si>
  <si>
    <t>Anarcs</t>
  </si>
  <si>
    <t>Deventer</t>
  </si>
  <si>
    <t>Arbesbach</t>
  </si>
  <si>
    <t>Bieruń</t>
  </si>
  <si>
    <t>Alcongosta</t>
  </si>
  <si>
    <t>Armasesti</t>
  </si>
  <si>
    <t>Kranjska Gora</t>
  </si>
  <si>
    <t>Belín</t>
  </si>
  <si>
    <t>Jyväskylä</t>
  </si>
  <si>
    <t>Hagfors</t>
  </si>
  <si>
    <t>Cheshire West and Chester</t>
  </si>
  <si>
    <t>Aristau</t>
  </si>
  <si>
    <t>Arsuz</t>
  </si>
  <si>
    <t>Glavinitsa</t>
  </si>
  <si>
    <t>Bělov</t>
  </si>
  <si>
    <t>Rødovre</t>
  </si>
  <si>
    <t>Ahrenshagen-Daskow</t>
  </si>
  <si>
    <t>Vinni vald</t>
  </si>
  <si>
    <t>Ennistimon</t>
  </si>
  <si>
    <t>Commune of Agalianos</t>
  </si>
  <si>
    <t>Aguadulce</t>
  </si>
  <si>
    <t>Acy-Romance</t>
  </si>
  <si>
    <t>Dežanovac</t>
  </si>
  <si>
    <t>Agugliaro</t>
  </si>
  <si>
    <t>Akapnou</t>
  </si>
  <si>
    <t>Pārgaujas novads</t>
  </si>
  <si>
    <t>Rumelange</t>
  </si>
  <si>
    <t>Andocs</t>
  </si>
  <si>
    <t>Diemen</t>
  </si>
  <si>
    <t>Arbing</t>
  </si>
  <si>
    <t>Bierutów</t>
  </si>
  <si>
    <t>Aldão</t>
  </si>
  <si>
    <t>Armenis</t>
  </si>
  <si>
    <t>Križevci</t>
  </si>
  <si>
    <t>Belina</t>
  </si>
  <si>
    <t>Kaavi</t>
  </si>
  <si>
    <t>Hällefors</t>
  </si>
  <si>
    <t>Chesterfield</t>
  </si>
  <si>
    <t>Arlesheim</t>
  </si>
  <si>
    <t>Artova</t>
  </si>
  <si>
    <t>Godech</t>
  </si>
  <si>
    <t>Bělušice</t>
  </si>
  <si>
    <t>Roskilde</t>
  </si>
  <si>
    <t>Ahrenshöft</t>
  </si>
  <si>
    <t>Viru-Nigula vald</t>
  </si>
  <si>
    <t>Fermoy</t>
  </si>
  <si>
    <t>Commune of Agapi</t>
  </si>
  <si>
    <t>Aguarón</t>
  </si>
  <si>
    <t>Adaincourt</t>
  </si>
  <si>
    <t>Dicmo</t>
  </si>
  <si>
    <t>Aicurzio</t>
  </si>
  <si>
    <t>Akoursos</t>
  </si>
  <si>
    <t>Pāvilostas novads</t>
  </si>
  <si>
    <t>Saeul</t>
  </si>
  <si>
    <t>Andornaktálya</t>
  </si>
  <si>
    <t>Dinkelland</t>
  </si>
  <si>
    <t>Ardagger</t>
  </si>
  <si>
    <t>Bierzwnik</t>
  </si>
  <si>
    <t>Aldeia da Mata</t>
  </si>
  <si>
    <t>Aroneanu</t>
  </si>
  <si>
    <t>Krško</t>
  </si>
  <si>
    <t>Belince</t>
  </si>
  <si>
    <t>Kajana</t>
  </si>
  <si>
    <t>Hallsberg</t>
  </si>
  <si>
    <t>Chichester</t>
  </si>
  <si>
    <t>Arnex-sur-Nyon</t>
  </si>
  <si>
    <t>Artuklu</t>
  </si>
  <si>
    <t>Gorna Malina</t>
  </si>
  <si>
    <t>Benátky</t>
  </si>
  <si>
    <t>Rudersdal</t>
  </si>
  <si>
    <t>Ahrenshoop</t>
  </si>
  <si>
    <t>Vormsi vald</t>
  </si>
  <si>
    <t>Firhouse-Bohernabreena</t>
  </si>
  <si>
    <t>Commune of Agaryones</t>
  </si>
  <si>
    <t>Aguas Cándidas</t>
  </si>
  <si>
    <t>Adainville</t>
  </si>
  <si>
    <t>Dobrinj</t>
  </si>
  <si>
    <t>Aidomaggiore</t>
  </si>
  <si>
    <t xml:space="preserve">Akrotiri </t>
  </si>
  <si>
    <t>Pļaviņu novads</t>
  </si>
  <si>
    <t>Sandweiler</t>
  </si>
  <si>
    <t>Andrásfa</t>
  </si>
  <si>
    <t>Doesburg</t>
  </si>
  <si>
    <t>Ardning</t>
  </si>
  <si>
    <t>Biesiekierz</t>
  </si>
  <si>
    <t>Aldeia da Ponte</t>
  </si>
  <si>
    <t>Arpasu de Jos</t>
  </si>
  <si>
    <t>Kungota</t>
  </si>
  <si>
    <t>Bellova Ves</t>
  </si>
  <si>
    <t>Kalajoki</t>
  </si>
  <si>
    <t>Hallstahammar</t>
  </si>
  <si>
    <t>Chiltern</t>
  </si>
  <si>
    <t>Arnex-sur-Orbe</t>
  </si>
  <si>
    <t>Asarcik</t>
  </si>
  <si>
    <t>Gorna Oryahovitsa</t>
  </si>
  <si>
    <t>Benátky nad Jizerou</t>
  </si>
  <si>
    <t>Samsø</t>
  </si>
  <si>
    <t>Ahrenviöl</t>
  </si>
  <si>
    <t>Võru linn</t>
  </si>
  <si>
    <t>Galway City Central</t>
  </si>
  <si>
    <t>Commune of Agathia</t>
  </si>
  <si>
    <t>Aguasal</t>
  </si>
  <si>
    <t>Adam-lès-Passavant</t>
  </si>
  <si>
    <t>Domašinec</t>
  </si>
  <si>
    <t>Aidone</t>
  </si>
  <si>
    <t>Akrounta</t>
  </si>
  <si>
    <t>Preiļu novads</t>
  </si>
  <si>
    <t>Sanem</t>
  </si>
  <si>
    <t>Annavölgy</t>
  </si>
  <si>
    <t>Doetinchem</t>
  </si>
  <si>
    <t>Arnfels</t>
  </si>
  <si>
    <t>Bieżuń</t>
  </si>
  <si>
    <t>Aldeia das Dez</t>
  </si>
  <si>
    <t>Arsura</t>
  </si>
  <si>
    <t>Kuzma</t>
  </si>
  <si>
    <t>Beloveža</t>
  </si>
  <si>
    <t>Kangasala</t>
  </si>
  <si>
    <t>Halmstad</t>
  </si>
  <si>
    <t>Chorley</t>
  </si>
  <si>
    <t>Arni (AG)</t>
  </si>
  <si>
    <t>Aşkale</t>
  </si>
  <si>
    <t>Gotse Delchev</t>
  </si>
  <si>
    <t>Benecko</t>
  </si>
  <si>
    <t>Silkeborg</t>
  </si>
  <si>
    <t>Ahrenviölfeld</t>
  </si>
  <si>
    <t>Võru vald</t>
  </si>
  <si>
    <t>Galway City East</t>
  </si>
  <si>
    <t>Commune of Agathonissi (psevdo)</t>
  </si>
  <si>
    <t>Aguatón</t>
  </si>
  <si>
    <t>Adam-lès-Vercel</t>
  </si>
  <si>
    <t>Donja Dubrava</t>
  </si>
  <si>
    <t>Aielli</t>
  </si>
  <si>
    <t>Alaminos</t>
  </si>
  <si>
    <t>Priekules novads</t>
  </si>
  <si>
    <t>Schengen</t>
  </si>
  <si>
    <t>Apácatorna</t>
  </si>
  <si>
    <t>Dongen</t>
  </si>
  <si>
    <t>Arnoldstein</t>
  </si>
  <si>
    <t>Biłgoraj</t>
  </si>
  <si>
    <t>Aldeia de Santa Margarida</t>
  </si>
  <si>
    <t>Asau</t>
  </si>
  <si>
    <t>Laško</t>
  </si>
  <si>
    <t>Beluj</t>
  </si>
  <si>
    <t>Kangasniemi</t>
  </si>
  <si>
    <t>Hammarö</t>
  </si>
  <si>
    <t>Christchurch</t>
  </si>
  <si>
    <t>Arni (BE)</t>
  </si>
  <si>
    <t>Aslanapa</t>
  </si>
  <si>
    <t>Gramada</t>
  </si>
  <si>
    <t>Benešov</t>
  </si>
  <si>
    <t>Skanderborg</t>
  </si>
  <si>
    <t>Aicha vorm Wald</t>
  </si>
  <si>
    <t>Galway City West</t>
  </si>
  <si>
    <t>Commune of Agdines</t>
  </si>
  <si>
    <t>Aguaviva</t>
  </si>
  <si>
    <t>Adamswiller</t>
  </si>
  <si>
    <t>Donja Motičina</t>
  </si>
  <si>
    <t>Aiello Calabro</t>
  </si>
  <si>
    <t>Alampra</t>
  </si>
  <si>
    <t>Priekuļu novads</t>
  </si>
  <si>
    <t>Schieren</t>
  </si>
  <si>
    <t>Apagy</t>
  </si>
  <si>
    <t>Dordrecht</t>
  </si>
  <si>
    <t>Arnreit</t>
  </si>
  <si>
    <t>Bircza</t>
  </si>
  <si>
    <t>Aldeia de São Francisco de Assis</t>
  </si>
  <si>
    <t>Aschileu</t>
  </si>
  <si>
    <t>Lenart</t>
  </si>
  <si>
    <t>Beluša</t>
  </si>
  <si>
    <t>Kankaanpää</t>
  </si>
  <si>
    <t>Haninge</t>
  </si>
  <si>
    <t>City of Edinburgh</t>
  </si>
  <si>
    <t>Arogno</t>
  </si>
  <si>
    <t>Atabey</t>
  </si>
  <si>
    <t>Gulyantsi</t>
  </si>
  <si>
    <t>Benešov nad Černou</t>
  </si>
  <si>
    <t>Skive</t>
  </si>
  <si>
    <t>Aichach, St</t>
  </si>
  <si>
    <t>Glencullen-Sandyford</t>
  </si>
  <si>
    <t>Commune of Agheliana</t>
  </si>
  <si>
    <t>Agudo</t>
  </si>
  <si>
    <t>Adast</t>
  </si>
  <si>
    <t>Donja Stubica</t>
  </si>
  <si>
    <t>Aiello del Friuli</t>
  </si>
  <si>
    <t>Alassa</t>
  </si>
  <si>
    <t>Raunas novads</t>
  </si>
  <si>
    <t>Schifflange</t>
  </si>
  <si>
    <t>Apaj</t>
  </si>
  <si>
    <t>Drechterland</t>
  </si>
  <si>
    <t>Arriach</t>
  </si>
  <si>
    <t>Biskupice</t>
  </si>
  <si>
    <t>Aldeia do Bispo</t>
  </si>
  <si>
    <t>Astileu</t>
  </si>
  <si>
    <t>Lendava/Lendva</t>
  </si>
  <si>
    <t>Belža</t>
  </si>
  <si>
    <t>Kannonkoski</t>
  </si>
  <si>
    <t>Haparanda</t>
  </si>
  <si>
    <t>City of London</t>
  </si>
  <si>
    <t>Arosa</t>
  </si>
  <si>
    <t>Atakum</t>
  </si>
  <si>
    <t>Gurkovo</t>
  </si>
  <si>
    <t>Benešov nad Ploučnicí</t>
  </si>
  <si>
    <t>Slagelse</t>
  </si>
  <si>
    <t>Aichelberg</t>
  </si>
  <si>
    <t>Glenties</t>
  </si>
  <si>
    <t>Commune of Aghelochori</t>
  </si>
  <si>
    <t>Agüero</t>
  </si>
  <si>
    <t>Adé</t>
  </si>
  <si>
    <t>Donja Voća</t>
  </si>
  <si>
    <t>Aiello del Sabato</t>
  </si>
  <si>
    <t>Alektora</t>
  </si>
  <si>
    <t>Rēzekne</t>
  </si>
  <si>
    <t>Schuttrange</t>
  </si>
  <si>
    <t>Aparhant</t>
  </si>
  <si>
    <t>Drimmelen</t>
  </si>
  <si>
    <t>Artstetten-Pöbring</t>
  </si>
  <si>
    <t>Biskupiec</t>
  </si>
  <si>
    <t>Aldeia dos Fernandes</t>
  </si>
  <si>
    <t>Asuaju de Sus</t>
  </si>
  <si>
    <t>Litija</t>
  </si>
  <si>
    <t>Beňadiková</t>
  </si>
  <si>
    <t>Kannus</t>
  </si>
  <si>
    <t>Härjedalen</t>
  </si>
  <si>
    <t>Clackmannanshire</t>
  </si>
  <si>
    <t>Arth</t>
  </si>
  <si>
    <t>Ataşehir</t>
  </si>
  <si>
    <t>Hadzhidimovo</t>
  </si>
  <si>
    <t>Benešov u Semil</t>
  </si>
  <si>
    <t>Solrød</t>
  </si>
  <si>
    <t>Aichen</t>
  </si>
  <si>
    <t>Gorey</t>
  </si>
  <si>
    <t>Commune of Aghelokastro</t>
  </si>
  <si>
    <t>Aguilafuente</t>
  </si>
  <si>
    <t>Adelange</t>
  </si>
  <si>
    <t>Donji Andrijevci</t>
  </si>
  <si>
    <t>Aieta</t>
  </si>
  <si>
    <t>Alethriko</t>
  </si>
  <si>
    <t>Rēzeknes novads</t>
  </si>
  <si>
    <t>Stadtbredimus</t>
  </si>
  <si>
    <t>Apátfalva</t>
  </si>
  <si>
    <t>Dronten</t>
  </si>
  <si>
    <t>Arzl im Pitztal</t>
  </si>
  <si>
    <t>Biszcza</t>
  </si>
  <si>
    <t>Aldeia Nova</t>
  </si>
  <si>
    <t>Atel</t>
  </si>
  <si>
    <t>Ljubljana</t>
  </si>
  <si>
    <t>Beňadikovce</t>
  </si>
  <si>
    <t>Kärkölä</t>
  </si>
  <si>
    <t>Härnösand</t>
  </si>
  <si>
    <t>Colchester</t>
  </si>
  <si>
    <t>Arzier-Le Muids</t>
  </si>
  <si>
    <t>Atkaracalar</t>
  </si>
  <si>
    <t>Harmanli</t>
  </si>
  <si>
    <t>Benešovice</t>
  </si>
  <si>
    <t>Sønderborg</t>
  </si>
  <si>
    <t>Aichhalden</t>
  </si>
  <si>
    <t>Gort-Kinvara</t>
  </si>
  <si>
    <t>Commune of Aghelona</t>
  </si>
  <si>
    <t>Aguilar de Bureba</t>
  </si>
  <si>
    <t>Adelans-et-le-Val-de-Bithaine</t>
  </si>
  <si>
    <t>Donji Kraljevec</t>
  </si>
  <si>
    <t>Ailano</t>
  </si>
  <si>
    <t>Alevga</t>
  </si>
  <si>
    <t>Riebiņu novads</t>
  </si>
  <si>
    <t>Steinfort</t>
  </si>
  <si>
    <t>Apátistvánfalva</t>
  </si>
  <si>
    <t>Druten</t>
  </si>
  <si>
    <t>Aschach an der Donau</t>
  </si>
  <si>
    <t>Bisztynek</t>
  </si>
  <si>
    <t>Aldeia Velha</t>
  </si>
  <si>
    <t>Atid</t>
  </si>
  <si>
    <t>Ljubno</t>
  </si>
  <si>
    <t>Beňadovo</t>
  </si>
  <si>
    <t>Karleby</t>
  </si>
  <si>
    <t>Härryda</t>
  </si>
  <si>
    <t>Conwy</t>
  </si>
  <si>
    <t>Ascona</t>
  </si>
  <si>
    <t>Avanos</t>
  </si>
  <si>
    <t>Haskovo</t>
  </si>
  <si>
    <t>Benetice</t>
  </si>
  <si>
    <t>Sorø</t>
  </si>
  <si>
    <t>Aichstetten</t>
  </si>
  <si>
    <t>Graiguecullen -Portarlington</t>
  </si>
  <si>
    <t>Commune of Agheria</t>
  </si>
  <si>
    <t>Aguilar de Campoo</t>
  </si>
  <si>
    <t>Adervielle-Pouchergues</t>
  </si>
  <si>
    <t>Donji Kukuruzari</t>
  </si>
  <si>
    <t>Ailoche</t>
  </si>
  <si>
    <t>Alithinou</t>
  </si>
  <si>
    <t>Rīga</t>
  </si>
  <si>
    <t>Steinsel</t>
  </si>
  <si>
    <t>Apátvarasd</t>
  </si>
  <si>
    <t>Duiven</t>
  </si>
  <si>
    <t>Aschach an der Steyr</t>
  </si>
  <si>
    <t>Blachownia</t>
  </si>
  <si>
    <t>Aldeia Viçosa</t>
  </si>
  <si>
    <t>Atintis</t>
  </si>
  <si>
    <t>Ljutomer</t>
  </si>
  <si>
    <t>Beňatina</t>
  </si>
  <si>
    <t>Karlö</t>
  </si>
  <si>
    <t>Hässleholm</t>
  </si>
  <si>
    <t>Copeland</t>
  </si>
  <si>
    <t>Avcilar</t>
  </si>
  <si>
    <t>Hayredin</t>
  </si>
  <si>
    <t>Beňov</t>
  </si>
  <si>
    <t>Stevns</t>
  </si>
  <si>
    <t>Aichtal, Stadt</t>
  </si>
  <si>
    <t>Granard</t>
  </si>
  <si>
    <t>Commune of Aghia</t>
  </si>
  <si>
    <t>Aguilar de Campos</t>
  </si>
  <si>
    <t>Adilly</t>
  </si>
  <si>
    <t>Donji Lapac</t>
  </si>
  <si>
    <t>Airasca</t>
  </si>
  <si>
    <t>Aloda</t>
  </si>
  <si>
    <t>Rojas novads</t>
  </si>
  <si>
    <t>Strassen</t>
  </si>
  <si>
    <t>Apc</t>
  </si>
  <si>
    <t>Echt-Susteren</t>
  </si>
  <si>
    <t>Aschau im Zillertal</t>
  </si>
  <si>
    <t>Błaszki</t>
  </si>
  <si>
    <t>Aldeias</t>
  </si>
  <si>
    <t>Augustin</t>
  </si>
  <si>
    <t>Log - Dragomer</t>
  </si>
  <si>
    <t>Beniakovce</t>
  </si>
  <si>
    <t>Kärsämäki</t>
  </si>
  <si>
    <t>Heby</t>
  </si>
  <si>
    <t>Corby</t>
  </si>
  <si>
    <t>Astano</t>
  </si>
  <si>
    <t>Ayancik</t>
  </si>
  <si>
    <t>Hisarya</t>
  </si>
  <si>
    <t>Bernardov</t>
  </si>
  <si>
    <t>Struer</t>
  </si>
  <si>
    <t>Aichwald</t>
  </si>
  <si>
    <t>Greystones</t>
  </si>
  <si>
    <t>Commune of Aghia Anastasia</t>
  </si>
  <si>
    <t>Aguilar de Codés</t>
  </si>
  <si>
    <t>Adinfer</t>
  </si>
  <si>
    <t>Donji Miholjac</t>
  </si>
  <si>
    <t>Airola</t>
  </si>
  <si>
    <t>Alona</t>
  </si>
  <si>
    <t>Ropažu novads</t>
  </si>
  <si>
    <t>Tandel</t>
  </si>
  <si>
    <t>Áporka</t>
  </si>
  <si>
    <t>Edam-Volendam</t>
  </si>
  <si>
    <t>Aschbach-Markt</t>
  </si>
  <si>
    <t>Błażowa</t>
  </si>
  <si>
    <t>Aldreu</t>
  </si>
  <si>
    <t>Auseu</t>
  </si>
  <si>
    <t>Logatec</t>
  </si>
  <si>
    <t>Benice</t>
  </si>
  <si>
    <t>Karstula</t>
  </si>
  <si>
    <t>Hedemora</t>
  </si>
  <si>
    <t>Cornwall</t>
  </si>
  <si>
    <t>Attalens</t>
  </si>
  <si>
    <t>Ayaş</t>
  </si>
  <si>
    <t>Hitrino</t>
  </si>
  <si>
    <t>Bernartice</t>
  </si>
  <si>
    <t>Svendborg</t>
  </si>
  <si>
    <t>Aidenbach, M</t>
  </si>
  <si>
    <t>Howth-Malahide</t>
  </si>
  <si>
    <t>Commune of Aghia Anna</t>
  </si>
  <si>
    <t>Aguilar de la Frontera</t>
  </si>
  <si>
    <t>Adissan</t>
  </si>
  <si>
    <t>Donji Vidovec</t>
  </si>
  <si>
    <t>Airole</t>
  </si>
  <si>
    <t>Amargeti</t>
  </si>
  <si>
    <t>Rucavas novads</t>
  </si>
  <si>
    <t>Troisvierges</t>
  </si>
  <si>
    <t>Apostag</t>
  </si>
  <si>
    <t>Ede</t>
  </si>
  <si>
    <t>Aspach</t>
  </si>
  <si>
    <t>Błędów</t>
  </si>
  <si>
    <t>Alegrete</t>
  </si>
  <si>
    <t>Avram Iancu</t>
  </si>
  <si>
    <t>Loška dolina</t>
  </si>
  <si>
    <t>Benkovce</t>
  </si>
  <si>
    <t>Karvia</t>
  </si>
  <si>
    <t>Helsingborg</t>
  </si>
  <si>
    <t>Cotswold</t>
  </si>
  <si>
    <t>Attinghausen</t>
  </si>
  <si>
    <t>Aybasti</t>
  </si>
  <si>
    <t>Ihtiman</t>
  </si>
  <si>
    <t>Bernartice nad Odrou</t>
  </si>
  <si>
    <t>Syddjurs</t>
  </si>
  <si>
    <t>Aidhausen</t>
  </si>
  <si>
    <t>Kanturk</t>
  </si>
  <si>
    <t>Commune of Aghia Efimia</t>
  </si>
  <si>
    <t>Aguilar de Segarra</t>
  </si>
  <si>
    <t>Adon</t>
  </si>
  <si>
    <t>Dragalić</t>
  </si>
  <si>
    <t>Airuno</t>
  </si>
  <si>
    <t>Amiantos</t>
  </si>
  <si>
    <t>Rugāju novads</t>
  </si>
  <si>
    <t>Useldange</t>
  </si>
  <si>
    <t>Aranyosapáti</t>
  </si>
  <si>
    <t>Eemnes</t>
  </si>
  <si>
    <t>Aspangberg-St. Peter</t>
  </si>
  <si>
    <t>Bledzew</t>
  </si>
  <si>
    <t>Alfaião</t>
  </si>
  <si>
    <t>Avrameni</t>
  </si>
  <si>
    <t>Loški Potok</t>
  </si>
  <si>
    <t>Beňuš</t>
  </si>
  <si>
    <t>Kaskö</t>
  </si>
  <si>
    <t>Herrljunga</t>
  </si>
  <si>
    <t>County Durham</t>
  </si>
  <si>
    <t>Attiswil</t>
  </si>
  <si>
    <t>Aydincik</t>
  </si>
  <si>
    <t>Iskar</t>
  </si>
  <si>
    <t>Beroun</t>
  </si>
  <si>
    <t>Tårnby</t>
  </si>
  <si>
    <t>Aidlingen</t>
  </si>
  <si>
    <t>Kells</t>
  </si>
  <si>
    <t>Commune of Aghia Efthymia</t>
  </si>
  <si>
    <t>Aguilar del Alfambra</t>
  </si>
  <si>
    <t>Adriers</t>
  </si>
  <si>
    <t>Draganić</t>
  </si>
  <si>
    <t>Aisone</t>
  </si>
  <si>
    <t>Ammadies</t>
  </si>
  <si>
    <t>Rūjienas novads</t>
  </si>
  <si>
    <t>Vallée de l'Ernz</t>
  </si>
  <si>
    <t>Aranyosgadány</t>
  </si>
  <si>
    <t>Eersel</t>
  </si>
  <si>
    <t>Aspang-Markt</t>
  </si>
  <si>
    <t>Blizanów</t>
  </si>
  <si>
    <t>Alfaiates</t>
  </si>
  <si>
    <t>Avramesti</t>
  </si>
  <si>
    <t>Lovrenc na Pohorju</t>
  </si>
  <si>
    <t>Bernolákovo</t>
  </si>
  <si>
    <t>Kauhajoki</t>
  </si>
  <si>
    <t>Hjo</t>
  </si>
  <si>
    <t>Coventry</t>
  </si>
  <si>
    <t>Au (SG)</t>
  </si>
  <si>
    <t>Aydintepe</t>
  </si>
  <si>
    <t>Isperih</t>
  </si>
  <si>
    <t>Beřovice</t>
  </si>
  <si>
    <t>Thisted</t>
  </si>
  <si>
    <t>Aiglsbach</t>
  </si>
  <si>
    <t>Kenmare</t>
  </si>
  <si>
    <t>Commune of Aghia Eleni</t>
  </si>
  <si>
    <t>Aguilar del Río Alhama</t>
  </si>
  <si>
    <t>Afa</t>
  </si>
  <si>
    <t>Draž</t>
  </si>
  <si>
    <t>Ala</t>
  </si>
  <si>
    <t>Ammochostos</t>
  </si>
  <si>
    <t>Rundāles novads</t>
  </si>
  <si>
    <t>Vianden</t>
  </si>
  <si>
    <t>Arka</t>
  </si>
  <si>
    <t>Eijsden-Margraten</t>
  </si>
  <si>
    <t>Asparn an der Zaya</t>
  </si>
  <si>
    <t>Bliżyn</t>
  </si>
  <si>
    <t>Alfândega da Fé</t>
  </si>
  <si>
    <t>Axente Sever</t>
  </si>
  <si>
    <t>Luče</t>
  </si>
  <si>
    <t>Bertotovce</t>
  </si>
  <si>
    <t>Kauhava</t>
  </si>
  <si>
    <t>Hofors</t>
  </si>
  <si>
    <t>Craven</t>
  </si>
  <si>
    <t>Aubonne</t>
  </si>
  <si>
    <t>Ayranci</t>
  </si>
  <si>
    <t>Ivanovo</t>
  </si>
  <si>
    <t>Běrunice</t>
  </si>
  <si>
    <t>Tønder</t>
  </si>
  <si>
    <t>Ailertchen</t>
  </si>
  <si>
    <t>Kildare</t>
  </si>
  <si>
    <t>Commune of Aghia Galini</t>
  </si>
  <si>
    <t>Águilas</t>
  </si>
  <si>
    <t>Affieux</t>
  </si>
  <si>
    <t>Drenje</t>
  </si>
  <si>
    <t>Alà dei Sardi</t>
  </si>
  <si>
    <t>Ampelikou</t>
  </si>
  <si>
    <t>Salacgrīvas novads</t>
  </si>
  <si>
    <t>Vichten</t>
  </si>
  <si>
    <t>Arló</t>
  </si>
  <si>
    <t>Eindhoven</t>
  </si>
  <si>
    <t>Asperhofen</t>
  </si>
  <si>
    <t>Błonie</t>
  </si>
  <si>
    <t>Alfarela de Jales</t>
  </si>
  <si>
    <t>Axintele</t>
  </si>
  <si>
    <t>Lukovica</t>
  </si>
  <si>
    <t>Beša</t>
  </si>
  <si>
    <t>Kaustby</t>
  </si>
  <si>
    <t>Höganäs</t>
  </si>
  <si>
    <t>Crawley</t>
  </si>
  <si>
    <t>Auboranges</t>
  </si>
  <si>
    <t>Ayvacik</t>
  </si>
  <si>
    <t>Ivaylovgrad</t>
  </si>
  <si>
    <t>Besednice</t>
  </si>
  <si>
    <t>Vallensbæk</t>
  </si>
  <si>
    <t>Aindling, M</t>
  </si>
  <si>
    <t>Kilkenny</t>
  </si>
  <si>
    <t>Commune of Aghia Irini</t>
  </si>
  <si>
    <t>Aguilón</t>
  </si>
  <si>
    <t>Affléville</t>
  </si>
  <si>
    <t>Drenovci</t>
  </si>
  <si>
    <t>Ala di Stura</t>
  </si>
  <si>
    <t>Anadiou</t>
  </si>
  <si>
    <t>Salas novads</t>
  </si>
  <si>
    <t>Wahl</t>
  </si>
  <si>
    <t>Arnót</t>
  </si>
  <si>
    <t>Elburg</t>
  </si>
  <si>
    <t>Assling</t>
  </si>
  <si>
    <t>Bobolice</t>
  </si>
  <si>
    <t>Alfarelos</t>
  </si>
  <si>
    <t>Baba Ana</t>
  </si>
  <si>
    <t>Majšperk</t>
  </si>
  <si>
    <t>Beša, okres Levice</t>
  </si>
  <si>
    <t>Keitele</t>
  </si>
  <si>
    <t>Högsby</t>
  </si>
  <si>
    <t>Croydon</t>
  </si>
  <si>
    <t>Auenstein</t>
  </si>
  <si>
    <t>Ayvalik</t>
  </si>
  <si>
    <t>Kaloyanovo</t>
  </si>
  <si>
    <t>Běšiny</t>
  </si>
  <si>
    <t>Varde</t>
  </si>
  <si>
    <t>Ainring</t>
  </si>
  <si>
    <t>Killaloe</t>
  </si>
  <si>
    <t>Commune of Aghia Kyriaki</t>
  </si>
  <si>
    <t>Agüimes</t>
  </si>
  <si>
    <t>Affoux</t>
  </si>
  <si>
    <t>Drniš</t>
  </si>
  <si>
    <t>Alagna</t>
  </si>
  <si>
    <t>Anafotida</t>
  </si>
  <si>
    <t>Salaspils novads</t>
  </si>
  <si>
    <t>Waldbillig</t>
  </si>
  <si>
    <t>Ároktő</t>
  </si>
  <si>
    <t>Emmen</t>
  </si>
  <si>
    <t>Bobowa</t>
  </si>
  <si>
    <t>Alfeizerão</t>
  </si>
  <si>
    <t>Babaita</t>
  </si>
  <si>
    <t>Makole</t>
  </si>
  <si>
    <t>Bešeňov</t>
  </si>
  <si>
    <t>Kemi</t>
  </si>
  <si>
    <t>Höör</t>
  </si>
  <si>
    <t>Dacorum</t>
  </si>
  <si>
    <t>Augst</t>
  </si>
  <si>
    <t>Azdavay</t>
  </si>
  <si>
    <t>Kameno</t>
  </si>
  <si>
    <t>Běštín</t>
  </si>
  <si>
    <t>Vejen</t>
  </si>
  <si>
    <t>Aislingen, M</t>
  </si>
  <si>
    <t>Killarney</t>
  </si>
  <si>
    <t>Commune of Aghia Marina</t>
  </si>
  <si>
    <t>Agullana</t>
  </si>
  <si>
    <t>Affracourt</t>
  </si>
  <si>
    <t>Drnje</t>
  </si>
  <si>
    <t>Alagna Valsesia</t>
  </si>
  <si>
    <t>Anageia</t>
  </si>
  <si>
    <t>Saldus novads</t>
  </si>
  <si>
    <t>Waldbredimus</t>
  </si>
  <si>
    <t>Árpádhalom</t>
  </si>
  <si>
    <t>Enkhuizen</t>
  </si>
  <si>
    <t>Attersee am Attersee</t>
  </si>
  <si>
    <t>Bobowo</t>
  </si>
  <si>
    <t>Alfena</t>
  </si>
  <si>
    <t>Babana</t>
  </si>
  <si>
    <t>Maribor</t>
  </si>
  <si>
    <t>Bešeňová</t>
  </si>
  <si>
    <t>Kemijärvi</t>
  </si>
  <si>
    <t>Hörby</t>
  </si>
  <si>
    <t>Darlington</t>
  </si>
  <si>
    <t>Ausserberg</t>
  </si>
  <si>
    <t>Aziziye</t>
  </si>
  <si>
    <t>Kaolinovo</t>
  </si>
  <si>
    <t>Běstovice</t>
  </si>
  <si>
    <t>Vejle</t>
  </si>
  <si>
    <t>Aiterhofen</t>
  </si>
  <si>
    <t>Killiney-Shankill</t>
  </si>
  <si>
    <t>Commune of Aghia Marina Fthiotidas</t>
  </si>
  <si>
    <t>Agullent</t>
  </si>
  <si>
    <t>Affringues</t>
  </si>
  <si>
    <t>Dubrava</t>
  </si>
  <si>
    <t>Alanno</t>
  </si>
  <si>
    <t xml:space="preserve">Analiontas </t>
  </si>
  <si>
    <t>Saulkrastu novads</t>
  </si>
  <si>
    <t>Walferdange</t>
  </si>
  <si>
    <t>Árpás</t>
  </si>
  <si>
    <t>Enschede</t>
  </si>
  <si>
    <t>Attnang-Puchheim</t>
  </si>
  <si>
    <t>Bobrowice</t>
  </si>
  <si>
    <t>Alferce</t>
  </si>
  <si>
    <t>Babeni</t>
  </si>
  <si>
    <t>Markovci</t>
  </si>
  <si>
    <t>Betlanovce</t>
  </si>
  <si>
    <t>Keminmaa</t>
  </si>
  <si>
    <t>Huddinge</t>
  </si>
  <si>
    <t>Dartford</t>
  </si>
  <si>
    <t>Auswil</t>
  </si>
  <si>
    <t>Babadağ</t>
  </si>
  <si>
    <t>Kardzhali</t>
  </si>
  <si>
    <t>Běstvina</t>
  </si>
  <si>
    <t>Vesthimmerlands</t>
  </si>
  <si>
    <t>Aitern</t>
  </si>
  <si>
    <t>Kilmuckridge</t>
  </si>
  <si>
    <t>Commune of Aghia Marina Lokridas</t>
  </si>
  <si>
    <t>Agulo</t>
  </si>
  <si>
    <t>Agassac</t>
  </si>
  <si>
    <t>Dubravica</t>
  </si>
  <si>
    <t>Alano di Piave</t>
  </si>
  <si>
    <t>Anarita</t>
  </si>
  <si>
    <t>Sējas novads</t>
  </si>
  <si>
    <t>Weiler-la-Tour</t>
  </si>
  <si>
    <t>Ártánd</t>
  </si>
  <si>
    <t>Epe</t>
  </si>
  <si>
    <t>Atzbach</t>
  </si>
  <si>
    <t>Bobrowniki</t>
  </si>
  <si>
    <t>Alfragide</t>
  </si>
  <si>
    <t>Babiciu</t>
  </si>
  <si>
    <t>Medvode</t>
  </si>
  <si>
    <t>Betliar</t>
  </si>
  <si>
    <t>Kempele</t>
  </si>
  <si>
    <t>Hudiksvall</t>
  </si>
  <si>
    <t>Daventry</t>
  </si>
  <si>
    <t>Autigny</t>
  </si>
  <si>
    <t>Babaeski</t>
  </si>
  <si>
    <t>Karlovo</t>
  </si>
  <si>
    <t>Bezděčí u Trnávky</t>
  </si>
  <si>
    <t>Viborg</t>
  </si>
  <si>
    <t>Aitrach</t>
  </si>
  <si>
    <t>Kilrush</t>
  </si>
  <si>
    <t>Commune of Aghia Mavra</t>
  </si>
  <si>
    <t>Ahigal</t>
  </si>
  <si>
    <t>Agde</t>
  </si>
  <si>
    <t>Dubrovačko Primorje</t>
  </si>
  <si>
    <t>Alassio</t>
  </si>
  <si>
    <t>Androlikou</t>
  </si>
  <si>
    <t>Siguldas novads</t>
  </si>
  <si>
    <t>Weiswampach</t>
  </si>
  <si>
    <t>Ásotthalom</t>
  </si>
  <si>
    <t>Ermelo</t>
  </si>
  <si>
    <t>Atzenbrugg</t>
  </si>
  <si>
    <t>Bobrowo</t>
  </si>
  <si>
    <t>Algarvia</t>
  </si>
  <si>
    <t>Bacani</t>
  </si>
  <si>
    <t>Mengeš</t>
  </si>
  <si>
    <t>Bežovce</t>
  </si>
  <si>
    <t>Kervo</t>
  </si>
  <si>
    <t>Hultsfred</t>
  </si>
  <si>
    <t>Denbighshire</t>
  </si>
  <si>
    <t>Auw</t>
  </si>
  <si>
    <t>Bafra</t>
  </si>
  <si>
    <t>Karnobat</t>
  </si>
  <si>
    <t>Bezdědovice</t>
  </si>
  <si>
    <t>Vordingborg</t>
  </si>
  <si>
    <t>Aitrang</t>
  </si>
  <si>
    <t>Kimmage-Rathmines</t>
  </si>
  <si>
    <t>Commune of Aghia Paraskevi</t>
  </si>
  <si>
    <t>Ahigal de los Aceiteros</t>
  </si>
  <si>
    <t>Agel</t>
  </si>
  <si>
    <t>Dubrovnik</t>
  </si>
  <si>
    <t>Alatri</t>
  </si>
  <si>
    <t>Angastina</t>
  </si>
  <si>
    <t>Skrīveru novads</t>
  </si>
  <si>
    <t>Wiltz</t>
  </si>
  <si>
    <t>Ásványráró</t>
  </si>
  <si>
    <t>Etten-Leur</t>
  </si>
  <si>
    <t>Atzesberg</t>
  </si>
  <si>
    <t>Bochnia</t>
  </si>
  <si>
    <t>Algeriz</t>
  </si>
  <si>
    <t>Bacesti</t>
  </si>
  <si>
    <t>Metlika</t>
  </si>
  <si>
    <t>Bidovce</t>
  </si>
  <si>
    <t>Keuruu</t>
  </si>
  <si>
    <t>Hylte</t>
  </si>
  <si>
    <t>Derby</t>
  </si>
  <si>
    <t>Avegno Gordevio</t>
  </si>
  <si>
    <t>Bağcilar</t>
  </si>
  <si>
    <t>Kaspichan</t>
  </si>
  <si>
    <t>Bezděkov</t>
  </si>
  <si>
    <t>Aken (Elbe), Stadt</t>
  </si>
  <si>
    <t>Kinnegad</t>
  </si>
  <si>
    <t>Commune of Aghia Paraskevi (psevdo)</t>
  </si>
  <si>
    <t>Ahigal de Villarino</t>
  </si>
  <si>
    <t>Agen</t>
  </si>
  <si>
    <t>Duga Resa</t>
  </si>
  <si>
    <t>Alba</t>
  </si>
  <si>
    <t>Anglisides</t>
  </si>
  <si>
    <t>Skrundas novads</t>
  </si>
  <si>
    <t>Wincrange</t>
  </si>
  <si>
    <t>Aszaló</t>
  </si>
  <si>
    <t>Geertruidenberg</t>
  </si>
  <si>
    <t>Au</t>
  </si>
  <si>
    <t>Boćki</t>
  </si>
  <si>
    <t>Algodres</t>
  </si>
  <si>
    <t>Bacia</t>
  </si>
  <si>
    <t>Mežica</t>
  </si>
  <si>
    <t>Biel</t>
  </si>
  <si>
    <t>Kihniö</t>
  </si>
  <si>
    <t>Järfälla</t>
  </si>
  <si>
    <t>Derbyshire Dales</t>
  </si>
  <si>
    <t>Avenches</t>
  </si>
  <si>
    <t>Bağlar</t>
  </si>
  <si>
    <t>Kavarna</t>
  </si>
  <si>
    <t>Bezděkov nad Metují</t>
  </si>
  <si>
    <t>Aland</t>
  </si>
  <si>
    <t>Laytown  Bettystown</t>
  </si>
  <si>
    <t>Commune of Aghia Roumeli</t>
  </si>
  <si>
    <t>Ahillones</t>
  </si>
  <si>
    <t>Agencourt</t>
  </si>
  <si>
    <t>Dugi Rat</t>
  </si>
  <si>
    <t>Alba Adriatica</t>
  </si>
  <si>
    <t>Angolemi</t>
  </si>
  <si>
    <t>Smiltenes novads</t>
  </si>
  <si>
    <t>Winseler</t>
  </si>
  <si>
    <t>Ászár</t>
  </si>
  <si>
    <t>Geldrop-Mierlo</t>
  </si>
  <si>
    <t>Au am Leithaberge</t>
  </si>
  <si>
    <t>Bodzanów</t>
  </si>
  <si>
    <t>Alguber</t>
  </si>
  <si>
    <t>Baciu</t>
  </si>
  <si>
    <t>Miklavž na Dravskem polju</t>
  </si>
  <si>
    <t>Bielovce</t>
  </si>
  <si>
    <t>Kimitoön</t>
  </si>
  <si>
    <t>Jokkmokk</t>
  </si>
  <si>
    <t>Derry City and Strabane</t>
  </si>
  <si>
    <t>Avers</t>
  </si>
  <si>
    <t>Bahçe</t>
  </si>
  <si>
    <t>Kaynardzha</t>
  </si>
  <si>
    <t>Bezděkov pod Třemšínem</t>
  </si>
  <si>
    <t>Albaching</t>
  </si>
  <si>
    <t>Leixlip</t>
  </si>
  <si>
    <t>Commune of Aghia Sofia</t>
  </si>
  <si>
    <t>Aia</t>
  </si>
  <si>
    <t>Agen-d'Aveyron</t>
  </si>
  <si>
    <t>Dugo Selo</t>
  </si>
  <si>
    <t>Albagiara</t>
  </si>
  <si>
    <t>Anogyra</t>
  </si>
  <si>
    <t>Stopiņu novads</t>
  </si>
  <si>
    <t>Wormeldange</t>
  </si>
  <si>
    <t>Aszód</t>
  </si>
  <si>
    <t>Gemert-Bakel</t>
  </si>
  <si>
    <t>Auberg</t>
  </si>
  <si>
    <t>Bodzechów</t>
  </si>
  <si>
    <t>Algueirão-Mem Martins</t>
  </si>
  <si>
    <t>Bacles</t>
  </si>
  <si>
    <t>Miren - Kostanjevica</t>
  </si>
  <si>
    <t>Biely Kostol</t>
  </si>
  <si>
    <t>Kinnula</t>
  </si>
  <si>
    <t>Jönköping</t>
  </si>
  <si>
    <t>Doncaster</t>
  </si>
  <si>
    <t>Avry</t>
  </si>
  <si>
    <t>Bahçelievler</t>
  </si>
  <si>
    <t>Kazanlak</t>
  </si>
  <si>
    <t>Bezděz</t>
  </si>
  <si>
    <t>Albbruck</t>
  </si>
  <si>
    <t>Letterkenny</t>
  </si>
  <si>
    <t>Commune of Aghia Sotira</t>
  </si>
  <si>
    <t>Aiara</t>
  </si>
  <si>
    <t>Agenville</t>
  </si>
  <si>
    <t>Dugopolje</t>
  </si>
  <si>
    <t>Albairate</t>
  </si>
  <si>
    <t>Apesia</t>
  </si>
  <si>
    <t>Strenču novads</t>
  </si>
  <si>
    <t>Aszófő</t>
  </si>
  <si>
    <t>Gennep</t>
  </si>
  <si>
    <t>Auerbach</t>
  </si>
  <si>
    <t>Bodzentyn</t>
  </si>
  <si>
    <t>Alhadas</t>
  </si>
  <si>
    <t>Bagaciu</t>
  </si>
  <si>
    <t>Mirna</t>
  </si>
  <si>
    <t>Bijacovce</t>
  </si>
  <si>
    <t>Kitee</t>
  </si>
  <si>
    <t>Kalix</t>
  </si>
  <si>
    <t>Dover</t>
  </si>
  <si>
    <t>Avully</t>
  </si>
  <si>
    <t>Bahçesaray</t>
  </si>
  <si>
    <t>Kirkovo</t>
  </si>
  <si>
    <t>Bezdružice</t>
  </si>
  <si>
    <t>Albersdorf</t>
  </si>
  <si>
    <t>Lifford-Stranorlar</t>
  </si>
  <si>
    <t>Commune of Aghia Thekli</t>
  </si>
  <si>
    <t>Aiegi</t>
  </si>
  <si>
    <t>Agenvillers</t>
  </si>
  <si>
    <t>Đulovac</t>
  </si>
  <si>
    <t>Albanella</t>
  </si>
  <si>
    <t>Aplanta</t>
  </si>
  <si>
    <t>Talsu novads</t>
  </si>
  <si>
    <t>Áta</t>
  </si>
  <si>
    <t>Gilze en Rijen</t>
  </si>
  <si>
    <t>Auersthal</t>
  </si>
  <si>
    <t>Bogatynia</t>
  </si>
  <si>
    <t>Alhos Vedros</t>
  </si>
  <si>
    <t>Bahna</t>
  </si>
  <si>
    <t>Mirna Peč</t>
  </si>
  <si>
    <t>Bílkove Humence</t>
  </si>
  <si>
    <t>Kittilä</t>
  </si>
  <si>
    <t>Kalmar</t>
  </si>
  <si>
    <t>Dudley</t>
  </si>
  <si>
    <t>Avusy</t>
  </si>
  <si>
    <t>Bahşili</t>
  </si>
  <si>
    <t>Knezha</t>
  </si>
  <si>
    <t>Bezkov</t>
  </si>
  <si>
    <t>Albershausen</t>
  </si>
  <si>
    <t>Limerick City East</t>
  </si>
  <si>
    <t>Commune of Aghia Triada</t>
  </si>
  <si>
    <t>Aielo de Malferit</t>
  </si>
  <si>
    <t>Ageville</t>
  </si>
  <si>
    <t>Đurđenovac</t>
  </si>
  <si>
    <t>Albano di Lucania</t>
  </si>
  <si>
    <t>Apliki</t>
  </si>
  <si>
    <t>Tērvetes novads</t>
  </si>
  <si>
    <t>Átány</t>
  </si>
  <si>
    <t>Goeree-Overflakkee</t>
  </si>
  <si>
    <t>Aurach am Hongar</t>
  </si>
  <si>
    <t>Bogdaniec</t>
  </si>
  <si>
    <t>Alijó</t>
  </si>
  <si>
    <t>Bahnea</t>
  </si>
  <si>
    <t>Mislinja</t>
  </si>
  <si>
    <t>Bíňa</t>
  </si>
  <si>
    <t>Kiuruvesi</t>
  </si>
  <si>
    <t>Karlsborg</t>
  </si>
  <si>
    <t>Dumfries and Galloway</t>
  </si>
  <si>
    <t>Ayent</t>
  </si>
  <si>
    <t>Bakirköy</t>
  </si>
  <si>
    <t>Kocherinovo</t>
  </si>
  <si>
    <t>Bezměrov</t>
  </si>
  <si>
    <t>Albersweiler</t>
  </si>
  <si>
    <t>Limerick City North</t>
  </si>
  <si>
    <t>Commune of Aghia Varvara</t>
  </si>
  <si>
    <t>Aielo de Rugat</t>
  </si>
  <si>
    <t>Agey</t>
  </si>
  <si>
    <t>Đurđevac</t>
  </si>
  <si>
    <t>Albano Laziale</t>
  </si>
  <si>
    <t>Apsiou</t>
  </si>
  <si>
    <t>Tukuma novads</t>
  </si>
  <si>
    <t>Atkár</t>
  </si>
  <si>
    <t>Goes</t>
  </si>
  <si>
    <t>Aurach bei Kitzbühel</t>
  </si>
  <si>
    <t>Bogoria</t>
  </si>
  <si>
    <t>Aljezur</t>
  </si>
  <si>
    <t>Baia</t>
  </si>
  <si>
    <t>Mokronog - Trebelno</t>
  </si>
  <si>
    <t>Bíňovce</t>
  </si>
  <si>
    <t>Kivijärvi</t>
  </si>
  <si>
    <t>Karlshamn</t>
  </si>
  <si>
    <t>Dundee City</t>
  </si>
  <si>
    <t>Baar</t>
  </si>
  <si>
    <t>Baklan</t>
  </si>
  <si>
    <t>Koprivshtitsa</t>
  </si>
  <si>
    <t>Bezno</t>
  </si>
  <si>
    <t>Albertshofen</t>
  </si>
  <si>
    <t>Limerick City West</t>
  </si>
  <si>
    <t>Commune of Aghia Varvara (psevdo)</t>
  </si>
  <si>
    <t>Aiguafreda</t>
  </si>
  <si>
    <t>Aghione</t>
  </si>
  <si>
    <t>Đurmanec</t>
  </si>
  <si>
    <t>Albano Sant'Alessandro</t>
  </si>
  <si>
    <t xml:space="preserve">Aradippou </t>
  </si>
  <si>
    <t>Vaiņodes novads</t>
  </si>
  <si>
    <t>Attala</t>
  </si>
  <si>
    <t>Goirle</t>
  </si>
  <si>
    <t>Aurolzmünster</t>
  </si>
  <si>
    <t>Boguchwała</t>
  </si>
  <si>
    <t>Aljubarrota</t>
  </si>
  <si>
    <t>Baia de Cris</t>
  </si>
  <si>
    <t>Moravče</t>
  </si>
  <si>
    <t>Kökar</t>
  </si>
  <si>
    <t>Karlskoga</t>
  </si>
  <si>
    <t>Ealing</t>
  </si>
  <si>
    <t>Bachenbülach</t>
  </si>
  <si>
    <t>Bala</t>
  </si>
  <si>
    <t>Kostenets</t>
  </si>
  <si>
    <t>Bezuchov</t>
  </si>
  <si>
    <t>Albessen</t>
  </si>
  <si>
    <t>Lismore</t>
  </si>
  <si>
    <t>Commune of Aghia Vlacherna</t>
  </si>
  <si>
    <t>Aiguamúrcia</t>
  </si>
  <si>
    <t>Agincourt</t>
  </si>
  <si>
    <t>Dvor</t>
  </si>
  <si>
    <t>Albano Vercellese</t>
  </si>
  <si>
    <t>Arakapas</t>
  </si>
  <si>
    <t>Valkas novads</t>
  </si>
  <si>
    <t>Babarc</t>
  </si>
  <si>
    <t>Gooise Meren</t>
  </si>
  <si>
    <t>Außervillgraten</t>
  </si>
  <si>
    <t>Boguszów-Gorce</t>
  </si>
  <si>
    <t>Almaceda</t>
  </si>
  <si>
    <t>Baia de Fier</t>
  </si>
  <si>
    <t>Moravske Toplice</t>
  </si>
  <si>
    <t>Biskupová</t>
  </si>
  <si>
    <t>Kolari</t>
  </si>
  <si>
    <t>Karlskrona</t>
  </si>
  <si>
    <t>East Ayrshire</t>
  </si>
  <si>
    <t>Bachs</t>
  </si>
  <si>
    <t>Balçova</t>
  </si>
  <si>
    <t>Kostinbrod</t>
  </si>
  <si>
    <t>Bezvěrov</t>
  </si>
  <si>
    <t>Albig</t>
  </si>
  <si>
    <t>Listowel</t>
  </si>
  <si>
    <t>Commune of Aghiasma</t>
  </si>
  <si>
    <t>Aiguaviva</t>
  </si>
  <si>
    <t>Agmé</t>
  </si>
  <si>
    <t>Erdut</t>
  </si>
  <si>
    <t>Albaredo Arnaboldi</t>
  </si>
  <si>
    <t>Ardana</t>
  </si>
  <si>
    <t>Valmiera</t>
  </si>
  <si>
    <t>Babarcszőlős</t>
  </si>
  <si>
    <t>Gorinchem</t>
  </si>
  <si>
    <t>Axams</t>
  </si>
  <si>
    <t>Boguty-Pianki</t>
  </si>
  <si>
    <t>Almagreira</t>
  </si>
  <si>
    <t>Baiculesti</t>
  </si>
  <si>
    <t>Mozirje</t>
  </si>
  <si>
    <t>Bitarová</t>
  </si>
  <si>
    <t>Konnevesi</t>
  </si>
  <si>
    <t>Karlstad</t>
  </si>
  <si>
    <t>East Cambridgeshire</t>
  </si>
  <si>
    <t>Bad Ragaz</t>
  </si>
  <si>
    <t>Balişeyh</t>
  </si>
  <si>
    <t>Kotel</t>
  </si>
  <si>
    <t>Bílá</t>
  </si>
  <si>
    <t>Albisheim (Pfrimm)</t>
  </si>
  <si>
    <t>Longford</t>
  </si>
  <si>
    <t>Commune of Aghies Paraskies</t>
  </si>
  <si>
    <t>Aigües</t>
  </si>
  <si>
    <t>Agnac</t>
  </si>
  <si>
    <t>Ernestinovo</t>
  </si>
  <si>
    <t>Albaredo d'Adige</t>
  </si>
  <si>
    <t>Arediou</t>
  </si>
  <si>
    <t>Varakļānu novads</t>
  </si>
  <si>
    <t>Babócsa</t>
  </si>
  <si>
    <t>Gouda</t>
  </si>
  <si>
    <t>Bach</t>
  </si>
  <si>
    <t>Bojadła</t>
  </si>
  <si>
    <t>Almalaguês</t>
  </si>
  <si>
    <t>Baisoara</t>
  </si>
  <si>
    <t>Murska Sobota</t>
  </si>
  <si>
    <t>Blahová</t>
  </si>
  <si>
    <t>Kontiolahti</t>
  </si>
  <si>
    <t>Katrineholm</t>
  </si>
  <si>
    <t>East Devon</t>
  </si>
  <si>
    <t>Bad Zurzach</t>
  </si>
  <si>
    <t>Balya</t>
  </si>
  <si>
    <t>Kovachevtsi</t>
  </si>
  <si>
    <t>Bílá Hlína</t>
  </si>
  <si>
    <t>Albsfelde</t>
  </si>
  <si>
    <t>Loughrea</t>
  </si>
  <si>
    <t>Commune of Aghii Anargyri</t>
  </si>
  <si>
    <t>Aín</t>
  </si>
  <si>
    <t>Agnat</t>
  </si>
  <si>
    <t>Ervenik</t>
  </si>
  <si>
    <t>Albaredo per San Marco</t>
  </si>
  <si>
    <t>Argaka</t>
  </si>
  <si>
    <t>Vārkavas novads</t>
  </si>
  <si>
    <t>Bábolna</t>
  </si>
  <si>
    <t>Grave</t>
  </si>
  <si>
    <t>Bachmanning</t>
  </si>
  <si>
    <t>Bojanów</t>
  </si>
  <si>
    <t>Almancil</t>
  </si>
  <si>
    <t>Baita</t>
  </si>
  <si>
    <t>Muta</t>
  </si>
  <si>
    <t>Blatná na Ostrove</t>
  </si>
  <si>
    <t>Korsholm</t>
  </si>
  <si>
    <t>Kävlinge</t>
  </si>
  <si>
    <t>East Dorset</t>
  </si>
  <si>
    <t>Baden</t>
  </si>
  <si>
    <t>Banaz</t>
  </si>
  <si>
    <t>Kozloduy</t>
  </si>
  <si>
    <t>Bílá Lhota</t>
  </si>
  <si>
    <t>Albstadt, Stadt</t>
  </si>
  <si>
    <t>Lucan</t>
  </si>
  <si>
    <t>Commune of Aghii Apostoli</t>
  </si>
  <si>
    <t>Aínsa-Sobrarbe</t>
  </si>
  <si>
    <t>Agneaux</t>
  </si>
  <si>
    <t>Farkaševac</t>
  </si>
  <si>
    <t>Albareto</t>
  </si>
  <si>
    <t>Argaki</t>
  </si>
  <si>
    <t>Vecpiebalgas novads</t>
  </si>
  <si>
    <t>Bábonymegyer</t>
  </si>
  <si>
    <t>Groningen</t>
  </si>
  <si>
    <t>Bad Aussee</t>
  </si>
  <si>
    <t>Bojanowo</t>
  </si>
  <si>
    <t>Almeida</t>
  </si>
  <si>
    <t>Baita de sub Codru</t>
  </si>
  <si>
    <t>Naklo</t>
  </si>
  <si>
    <t>Blatná Polianka</t>
  </si>
  <si>
    <t>Korsnäs</t>
  </si>
  <si>
    <t>Kil</t>
  </si>
  <si>
    <t>East Dunbartonshire</t>
  </si>
  <si>
    <t>Bagnes</t>
  </si>
  <si>
    <t>Bandirma</t>
  </si>
  <si>
    <t>Kresna</t>
  </si>
  <si>
    <t>Bílá Třemešná</t>
  </si>
  <si>
    <t>Aldenhoven</t>
  </si>
  <si>
    <t>Macroom</t>
  </si>
  <si>
    <t>Commune of Aghii Deka</t>
  </si>
  <si>
    <t>Ainzón</t>
  </si>
  <si>
    <t>Agnetz</t>
  </si>
  <si>
    <t>Fažana - Fasana</t>
  </si>
  <si>
    <t>Albaretto della Torre</t>
  </si>
  <si>
    <t>Armenochori</t>
  </si>
  <si>
    <t>Vecumnieku novads</t>
  </si>
  <si>
    <t>Babosdöbréte</t>
  </si>
  <si>
    <t>Gulpen-Wittem</t>
  </si>
  <si>
    <t>Bad Bleiberg</t>
  </si>
  <si>
    <t>Bojszowy</t>
  </si>
  <si>
    <t>Almeirim</t>
  </si>
  <si>
    <t>Baiut</t>
  </si>
  <si>
    <t>Nazarje</t>
  </si>
  <si>
    <t>Blatné</t>
  </si>
  <si>
    <t>Koski Tl</t>
  </si>
  <si>
    <t>Kinda</t>
  </si>
  <si>
    <t>East Hampshire</t>
  </si>
  <si>
    <t>Baldingen</t>
  </si>
  <si>
    <t>Başakşehir</t>
  </si>
  <si>
    <t>Krichim</t>
  </si>
  <si>
    <t>Bílá Voda</t>
  </si>
  <si>
    <t>Aldersbach</t>
  </si>
  <si>
    <t>Mallow</t>
  </si>
  <si>
    <t>Commune of Aghii Douli</t>
  </si>
  <si>
    <t>Aisa</t>
  </si>
  <si>
    <t>Agnez-lès-Duisans</t>
  </si>
  <si>
    <t>Ferdinandovac</t>
  </si>
  <si>
    <t>Albavilla</t>
  </si>
  <si>
    <t>Arminou</t>
  </si>
  <si>
    <t>Ventspils</t>
  </si>
  <si>
    <t>Babót</t>
  </si>
  <si>
    <t>Haaksbergen</t>
  </si>
  <si>
    <t>Bad Blumau</t>
  </si>
  <si>
    <t>Bolesław</t>
  </si>
  <si>
    <t>Almendra</t>
  </si>
  <si>
    <t>Nova Gorica</t>
  </si>
  <si>
    <t>Blatné Remety</t>
  </si>
  <si>
    <t>Kotka</t>
  </si>
  <si>
    <t>Kiruna</t>
  </si>
  <si>
    <t>East Hertfordshire</t>
  </si>
  <si>
    <t>Balerna</t>
  </si>
  <si>
    <t>Başçiftlik</t>
  </si>
  <si>
    <t>Krivodol</t>
  </si>
  <si>
    <t>Bílčice</t>
  </si>
  <si>
    <t>Aldingen</t>
  </si>
  <si>
    <t>Manorhamilton</t>
  </si>
  <si>
    <t>Commune of Aghii Pantes</t>
  </si>
  <si>
    <t>Aitona</t>
  </si>
  <si>
    <t>Agnicourt-et-Séchelles</t>
  </si>
  <si>
    <t>Feričanci</t>
  </si>
  <si>
    <t>Albenga</t>
  </si>
  <si>
    <t>Armou</t>
  </si>
  <si>
    <t>Ventspils novads</t>
  </si>
  <si>
    <t>Bácsalmás</t>
  </si>
  <si>
    <t>Haaren</t>
  </si>
  <si>
    <t>Bad Deutsch-Altenburg</t>
  </si>
  <si>
    <t>Bolesławiec</t>
  </si>
  <si>
    <t>Almofala</t>
  </si>
  <si>
    <t>Balabanesti</t>
  </si>
  <si>
    <t>Novo mesto</t>
  </si>
  <si>
    <t>Blatné Revištia</t>
  </si>
  <si>
    <t>Kouvola</t>
  </si>
  <si>
    <t>Klippan</t>
  </si>
  <si>
    <t>East Lindsey</t>
  </si>
  <si>
    <t>Balgach</t>
  </si>
  <si>
    <t>Başiskele</t>
  </si>
  <si>
    <t>Krumovgrad</t>
  </si>
  <si>
    <t>Bílé Podolí</t>
  </si>
  <si>
    <t>Alerheim</t>
  </si>
  <si>
    <t>Maynooth</t>
  </si>
  <si>
    <t>Commune of Aghii Theodori</t>
  </si>
  <si>
    <t>Aizarnazabal</t>
  </si>
  <si>
    <t>Agnières</t>
  </si>
  <si>
    <t>Funtana - Fontane</t>
  </si>
  <si>
    <t>Albera Ligure</t>
  </si>
  <si>
    <t>Arnadi</t>
  </si>
  <si>
    <t>Viesītes novads</t>
  </si>
  <si>
    <t>Bácsbokod</t>
  </si>
  <si>
    <t>Haarlem</t>
  </si>
  <si>
    <t>Bad Erlach</t>
  </si>
  <si>
    <t>Boleszkowice</t>
  </si>
  <si>
    <t>Almoster</t>
  </si>
  <si>
    <t>Balaceana</t>
  </si>
  <si>
    <t>Odranci</t>
  </si>
  <si>
    <t>Blatnica</t>
  </si>
  <si>
    <t>Kristinestad</t>
  </si>
  <si>
    <t>Knivsta</t>
  </si>
  <si>
    <t>East Lothian</t>
  </si>
  <si>
    <t>Ballaigues</t>
  </si>
  <si>
    <t>Başkale</t>
  </si>
  <si>
    <t>Krushari</t>
  </si>
  <si>
    <t>Bílé Poličany</t>
  </si>
  <si>
    <t>Alesheim</t>
  </si>
  <si>
    <t>Midleton</t>
  </si>
  <si>
    <t>Commune of Aghio Gala</t>
  </si>
  <si>
    <t>Ajalvir</t>
  </si>
  <si>
    <t>Agnin</t>
  </si>
  <si>
    <t>Fužine</t>
  </si>
  <si>
    <t>Alberobello</t>
  </si>
  <si>
    <t>Arsos Larnakas</t>
  </si>
  <si>
    <t>Viļakas novads</t>
  </si>
  <si>
    <t>Bácsborsód</t>
  </si>
  <si>
    <t>Haarlemmermeer</t>
  </si>
  <si>
    <t>Bad Fischau-Brunn</t>
  </si>
  <si>
    <t>Bolimów</t>
  </si>
  <si>
    <t>Alpalhão</t>
  </si>
  <si>
    <t>Balaceanu</t>
  </si>
  <si>
    <t>Oplotnica</t>
  </si>
  <si>
    <t>Blažice</t>
  </si>
  <si>
    <t>Kronoby</t>
  </si>
  <si>
    <t>Köping</t>
  </si>
  <si>
    <t>East Northamptonshire</t>
  </si>
  <si>
    <t>Ballens</t>
  </si>
  <si>
    <t>Baskil</t>
  </si>
  <si>
    <t>Kubrat</t>
  </si>
  <si>
    <t>Bílence</t>
  </si>
  <si>
    <t>Aletshausen</t>
  </si>
  <si>
    <t>Milford</t>
  </si>
  <si>
    <t>Commune of Aghio Pnevma</t>
  </si>
  <si>
    <t>Ajamil de Cameros</t>
  </si>
  <si>
    <t>Agnos</t>
  </si>
  <si>
    <t>Galovac</t>
  </si>
  <si>
    <t>Alberona</t>
  </si>
  <si>
    <t>Arsos Lemesou</t>
  </si>
  <si>
    <t>Viļānu novads</t>
  </si>
  <si>
    <t>Bácsszentgyörgy</t>
  </si>
  <si>
    <t>Halderberge</t>
  </si>
  <si>
    <t>Bad Gastein</t>
  </si>
  <si>
    <t>Bolków</t>
  </si>
  <si>
    <t>Alpedrinha</t>
  </si>
  <si>
    <t>Balaci</t>
  </si>
  <si>
    <t>Ormož</t>
  </si>
  <si>
    <t>Blažovce</t>
  </si>
  <si>
    <t>Kuhmo</t>
  </si>
  <si>
    <t>Kramfors</t>
  </si>
  <si>
    <t>East Renfrewshire</t>
  </si>
  <si>
    <t>Ballwil</t>
  </si>
  <si>
    <t>Başmakçi</t>
  </si>
  <si>
    <t>Kuklen</t>
  </si>
  <si>
    <t>Bílichov</t>
  </si>
  <si>
    <t>Alf</t>
  </si>
  <si>
    <t>Moate</t>
  </si>
  <si>
    <t>Commune of Aghiochori</t>
  </si>
  <si>
    <t>Ajangiz</t>
  </si>
  <si>
    <t>Agny</t>
  </si>
  <si>
    <t>Garčin</t>
  </si>
  <si>
    <t>Albese con Cassano</t>
  </si>
  <si>
    <t>Artemi</t>
  </si>
  <si>
    <t>Zilupes novads</t>
  </si>
  <si>
    <t>Bácsszőlős</t>
  </si>
  <si>
    <t>Hardenberg</t>
  </si>
  <si>
    <t>Bad Gleichenberg</t>
  </si>
  <si>
    <t>Boniewo</t>
  </si>
  <si>
    <t>Alpendorada, Várzea e Torrão</t>
  </si>
  <si>
    <t>Balacita</t>
  </si>
  <si>
    <t>Osilnica</t>
  </si>
  <si>
    <t>Blesovce</t>
  </si>
  <si>
    <t>Kuhmoinen</t>
  </si>
  <si>
    <t>Kristianstad</t>
  </si>
  <si>
    <t>East Riding of Yorkshire</t>
  </si>
  <si>
    <t>Balm bei Günsberg</t>
  </si>
  <si>
    <t>Başyayla</t>
  </si>
  <si>
    <t>Kula</t>
  </si>
  <si>
    <t>Bílina</t>
  </si>
  <si>
    <t>Alfdorf</t>
  </si>
  <si>
    <t>Monaghan</t>
  </si>
  <si>
    <t>Commune of Aghiofyllo</t>
  </si>
  <si>
    <t>Ajofrín</t>
  </si>
  <si>
    <t>Agonac</t>
  </si>
  <si>
    <t>Garešnica</t>
  </si>
  <si>
    <t>Albettone</t>
  </si>
  <si>
    <t xml:space="preserve">Asgata </t>
  </si>
  <si>
    <t>Badacsonytomaj</t>
  </si>
  <si>
    <t>Harderwijk</t>
  </si>
  <si>
    <t>Bad Goisern am Hallstättersee</t>
  </si>
  <si>
    <t>Borek Wielkopolski</t>
  </si>
  <si>
    <t>Alpiarça</t>
  </si>
  <si>
    <t>Balaciu</t>
  </si>
  <si>
    <t>Pesnica</t>
  </si>
  <si>
    <t>Blhovce</t>
  </si>
  <si>
    <t>Kumlinge</t>
  </si>
  <si>
    <t>Kristinehamn</t>
  </si>
  <si>
    <t>East Staffordshire</t>
  </si>
  <si>
    <t>Balsthal</t>
  </si>
  <si>
    <t>Battalgazi</t>
  </si>
  <si>
    <t>Kyustendil</t>
  </si>
  <si>
    <t>Bílkovice</t>
  </si>
  <si>
    <t>Alfeld</t>
  </si>
  <si>
    <t>Muinebeag</t>
  </si>
  <si>
    <t>Commune of Aghionori</t>
  </si>
  <si>
    <t>Alacant</t>
  </si>
  <si>
    <t>Agon-Coutainville</t>
  </si>
  <si>
    <t>Generalski Stol</t>
  </si>
  <si>
    <t>Albi</t>
  </si>
  <si>
    <t>Askas</t>
  </si>
  <si>
    <t>Badacsonytördemic</t>
  </si>
  <si>
    <t>Hardinxveld-Giessendam</t>
  </si>
  <si>
    <t>Bad Großpertholz</t>
  </si>
  <si>
    <t>Borki</t>
  </si>
  <si>
    <t>Alqueidão</t>
  </si>
  <si>
    <t>Balan</t>
  </si>
  <si>
    <t>Piran/Pirano</t>
  </si>
  <si>
    <t>Bobot</t>
  </si>
  <si>
    <t>Kumo</t>
  </si>
  <si>
    <t>Krokom</t>
  </si>
  <si>
    <t>Eastbourne</t>
  </si>
  <si>
    <t>Baltschieder</t>
  </si>
  <si>
    <t>Bayat</t>
  </si>
  <si>
    <t>Laki</t>
  </si>
  <si>
    <t>Bílov</t>
  </si>
  <si>
    <t>Alfeld (Leine), Stadt</t>
  </si>
  <si>
    <t>Mullingar</t>
  </si>
  <si>
    <t>Commune of Aghiopigi</t>
  </si>
  <si>
    <t>Alacón</t>
  </si>
  <si>
    <t>Agonès</t>
  </si>
  <si>
    <t>Glina</t>
  </si>
  <si>
    <t>Albiano</t>
  </si>
  <si>
    <t>Askeia (Αsseia)</t>
  </si>
  <si>
    <t>Bag</t>
  </si>
  <si>
    <t>Harlingen</t>
  </si>
  <si>
    <t>Bad Hall</t>
  </si>
  <si>
    <t>Borkowice</t>
  </si>
  <si>
    <t>Alqueidão da Serra</t>
  </si>
  <si>
    <t>Balanesti</t>
  </si>
  <si>
    <t>Pivka</t>
  </si>
  <si>
    <t>Bobrov</t>
  </si>
  <si>
    <t>Kuopio</t>
  </si>
  <si>
    <t>Kumla</t>
  </si>
  <si>
    <t>Eastleigh</t>
  </si>
  <si>
    <t>Bannwil</t>
  </si>
  <si>
    <t>Bayindir</t>
  </si>
  <si>
    <t>Lesichovo</t>
  </si>
  <si>
    <t>Bílovec</t>
  </si>
  <si>
    <t>Alfhausen</t>
  </si>
  <si>
    <t>Naas</t>
  </si>
  <si>
    <t>Commune of Aghiorgitika</t>
  </si>
  <si>
    <t>Aladrén</t>
  </si>
  <si>
    <t>Agonges</t>
  </si>
  <si>
    <t>Gola</t>
  </si>
  <si>
    <t>Albiano d'Ivrea</t>
  </si>
  <si>
    <t>Asomatos Keryneias</t>
  </si>
  <si>
    <t>Bagamér</t>
  </si>
  <si>
    <t>Hattem</t>
  </si>
  <si>
    <t>Bad Häring</t>
  </si>
  <si>
    <t>Borne Sulinowo</t>
  </si>
  <si>
    <t>Alquerubim</t>
  </si>
  <si>
    <t>Balasesti</t>
  </si>
  <si>
    <t>Podčetrtek</t>
  </si>
  <si>
    <t>Bobrovček</t>
  </si>
  <si>
    <t>Kuortane</t>
  </si>
  <si>
    <t>Kungälv</t>
  </si>
  <si>
    <t>Eden</t>
  </si>
  <si>
    <t>Bardonnex</t>
  </si>
  <si>
    <t>Baykan</t>
  </si>
  <si>
    <t>Letnitsa</t>
  </si>
  <si>
    <t>Bílovice</t>
  </si>
  <si>
    <t>Alflen</t>
  </si>
  <si>
    <t>Navan</t>
  </si>
  <si>
    <t>Commune of Aghios</t>
  </si>
  <si>
    <t>Alaejos</t>
  </si>
  <si>
    <t>Agos-Vidalos</t>
  </si>
  <si>
    <t>Goričan</t>
  </si>
  <si>
    <t>Albiate</t>
  </si>
  <si>
    <t>Asomatos Lemesou</t>
  </si>
  <si>
    <t>Baglad</t>
  </si>
  <si>
    <t>Heemskerk</t>
  </si>
  <si>
    <t>Bad Hofgastein</t>
  </si>
  <si>
    <t>Boronów</t>
  </si>
  <si>
    <t>Altares</t>
  </si>
  <si>
    <t>Balauseri</t>
  </si>
  <si>
    <t>Podlehnik</t>
  </si>
  <si>
    <t>Bobrovec</t>
  </si>
  <si>
    <t>Kurikka</t>
  </si>
  <si>
    <t>Kungsbacka</t>
  </si>
  <si>
    <t>Elmbridge</t>
  </si>
  <si>
    <t>Bäretswil</t>
  </si>
  <si>
    <t>Bayrakli</t>
  </si>
  <si>
    <t>Levski</t>
  </si>
  <si>
    <t>Bílovice nad Svitavou</t>
  </si>
  <si>
    <t>Alfstedt</t>
  </si>
  <si>
    <t>Nenagh</t>
  </si>
  <si>
    <t>Commune of Aghios Achillios</t>
  </si>
  <si>
    <t>Alagón</t>
  </si>
  <si>
    <t>Gorjani</t>
  </si>
  <si>
    <t>Albidona</t>
  </si>
  <si>
    <t>Asprogia</t>
  </si>
  <si>
    <t>Bagod</t>
  </si>
  <si>
    <t>Heemstede</t>
  </si>
  <si>
    <t>Bad Ischl</t>
  </si>
  <si>
    <t>Borów</t>
  </si>
  <si>
    <t>Alte</t>
  </si>
  <si>
    <t>Balc</t>
  </si>
  <si>
    <t>Podvelka</t>
  </si>
  <si>
    <t>Bobrovník</t>
  </si>
  <si>
    <t>Kuusamo</t>
  </si>
  <si>
    <t>Kungsör</t>
  </si>
  <si>
    <t>Enfield</t>
  </si>
  <si>
    <t>Bargen (BE)</t>
  </si>
  <si>
    <t>Bayramiç</t>
  </si>
  <si>
    <t>Lom</t>
  </si>
  <si>
    <t>Bílovice-Lutotín</t>
  </si>
  <si>
    <t>Alfter</t>
  </si>
  <si>
    <t>New Ross</t>
  </si>
  <si>
    <t>Commune of Aghios Adrianos</t>
  </si>
  <si>
    <t>Alagón del Río</t>
  </si>
  <si>
    <t>Agudelle</t>
  </si>
  <si>
    <t>Gornja Rijeka</t>
  </si>
  <si>
    <t>Albignasego</t>
  </si>
  <si>
    <t>Astromeritis</t>
  </si>
  <si>
    <t>Bágyogszovát</t>
  </si>
  <si>
    <t>Heerde</t>
  </si>
  <si>
    <t>Bad Kleinkirchheim</t>
  </si>
  <si>
    <t>Borowa</t>
  </si>
  <si>
    <t>Alter do Chão</t>
  </si>
  <si>
    <t>Balcani</t>
  </si>
  <si>
    <t>Poljčane</t>
  </si>
  <si>
    <t>Bočiar</t>
  </si>
  <si>
    <t>Kyrkslätt</t>
  </si>
  <si>
    <t>Laholm</t>
  </si>
  <si>
    <t>Epping Forest</t>
  </si>
  <si>
    <t>Bargen (SH)</t>
  </si>
  <si>
    <t>Bayramören</t>
  </si>
  <si>
    <t>Lovech</t>
  </si>
  <si>
    <t>Bílsko</t>
  </si>
  <si>
    <t>Algermissen</t>
  </si>
  <si>
    <t>Newbridge</t>
  </si>
  <si>
    <t>Commune of Aghios Akakios</t>
  </si>
  <si>
    <t>Alaior</t>
  </si>
  <si>
    <t>Aguessac</t>
  </si>
  <si>
    <t>Gornja Stubica</t>
  </si>
  <si>
    <t>Albinea</t>
  </si>
  <si>
    <t>Athienou</t>
  </si>
  <si>
    <t>Baj</t>
  </si>
  <si>
    <t>Heerenveen</t>
  </si>
  <si>
    <t>Bad Kreuzen</t>
  </si>
  <si>
    <t>Borowie</t>
  </si>
  <si>
    <t>Alto do Palurdo</t>
  </si>
  <si>
    <t>Balcauti</t>
  </si>
  <si>
    <t>Polzela</t>
  </si>
  <si>
    <t>Bodíky</t>
  </si>
  <si>
    <t>Kyyjärvi</t>
  </si>
  <si>
    <t>Landskrona</t>
  </si>
  <si>
    <t>Epsom and Ewell</t>
  </si>
  <si>
    <t>Bäriswil</t>
  </si>
  <si>
    <t>Bayrampaşa</t>
  </si>
  <si>
    <t>Loznitsa</t>
  </si>
  <si>
    <t>Bílsko u Hořic</t>
  </si>
  <si>
    <t>Alheim</t>
  </si>
  <si>
    <t>Newcastle West</t>
  </si>
  <si>
    <t>Commune of Aghios Andreas</t>
  </si>
  <si>
    <t>Alájar</t>
  </si>
  <si>
    <t>Aguilcourt</t>
  </si>
  <si>
    <t>Gornja Vrba</t>
  </si>
  <si>
    <t>Albino</t>
  </si>
  <si>
    <t>Avdellero</t>
  </si>
  <si>
    <t>Baja</t>
  </si>
  <si>
    <t>Heerhugowaard</t>
  </si>
  <si>
    <t>Bad Leonfelden</t>
  </si>
  <si>
    <t>Borzechów</t>
  </si>
  <si>
    <t>Altura</t>
  </si>
  <si>
    <t>Baldovinesti</t>
  </si>
  <si>
    <t>Postojna</t>
  </si>
  <si>
    <t>Bodiná</t>
  </si>
  <si>
    <t>Lahtis</t>
  </si>
  <si>
    <t>Laxå</t>
  </si>
  <si>
    <t>Erewash</t>
  </si>
  <si>
    <t>Bärschwil</t>
  </si>
  <si>
    <t>Bekilli</t>
  </si>
  <si>
    <t>Lukovit</t>
  </si>
  <si>
    <t>Bílý Kámen</t>
  </si>
  <si>
    <t>Newport</t>
  </si>
  <si>
    <t>Commune of Aghios Antonios</t>
  </si>
  <si>
    <t>Alajeró</t>
  </si>
  <si>
    <t>Aguts</t>
  </si>
  <si>
    <t>Gornji Bogićevci</t>
  </si>
  <si>
    <t>Albiolo</t>
  </si>
  <si>
    <t>Avdimou</t>
  </si>
  <si>
    <t>Bajánsenye</t>
  </si>
  <si>
    <t>Heerlen</t>
  </si>
  <si>
    <t>Bad Loipersdorf</t>
  </si>
  <si>
    <t>Borzęcin</t>
  </si>
  <si>
    <t>Alturas do Barroso e Cerdedo</t>
  </si>
  <si>
    <t>Baleni</t>
  </si>
  <si>
    <t>Prebold</t>
  </si>
  <si>
    <t>Bodorová</t>
  </si>
  <si>
    <t>Laihela</t>
  </si>
  <si>
    <t>Lekeberg</t>
  </si>
  <si>
    <t>Exeter</t>
  </si>
  <si>
    <t>Basadingen-Schlattingen</t>
  </si>
  <si>
    <t>Belen</t>
  </si>
  <si>
    <t>Lyaskovets</t>
  </si>
  <si>
    <t>Bílý Kostel nad Nisou</t>
  </si>
  <si>
    <t>Alkersleben</t>
  </si>
  <si>
    <t>North Inner City</t>
  </si>
  <si>
    <t>Commune of Aghios Arsenios</t>
  </si>
  <si>
    <t>Alameda</t>
  </si>
  <si>
    <t>Agy</t>
  </si>
  <si>
    <t>Gornji Kneginec</t>
  </si>
  <si>
    <t>Albisola Superiore</t>
  </si>
  <si>
    <t>Avgolida</t>
  </si>
  <si>
    <t>Bajna</t>
  </si>
  <si>
    <t>Heeze-Leende</t>
  </si>
  <si>
    <t>Bad Mitterndorf</t>
  </si>
  <si>
    <t>Borzytuchom</t>
  </si>
  <si>
    <t>Alvações do Corgo</t>
  </si>
  <si>
    <t>Balesti</t>
  </si>
  <si>
    <t>Preddvor</t>
  </si>
  <si>
    <t>Bodovce</t>
  </si>
  <si>
    <t>Laitila</t>
  </si>
  <si>
    <t>Leksand</t>
  </si>
  <si>
    <t>Falkirk</t>
  </si>
  <si>
    <t>Basel</t>
  </si>
  <si>
    <t>Bergama</t>
  </si>
  <si>
    <t>Lyubimets</t>
  </si>
  <si>
    <t>Bílý Potok</t>
  </si>
  <si>
    <t>Alkersum</t>
  </si>
  <si>
    <t>Ongar</t>
  </si>
  <si>
    <t>Commune of Aghios Athanassios</t>
  </si>
  <si>
    <t>Alameda de Gardón, La</t>
  </si>
  <si>
    <t>Ahaxe-Alciette-Bascassan</t>
  </si>
  <si>
    <t>Gornji Mihaljevec</t>
  </si>
  <si>
    <t>Albissola Marina</t>
  </si>
  <si>
    <t xml:space="preserve">Avgorou </t>
  </si>
  <si>
    <t>Bajót</t>
  </si>
  <si>
    <t>Heiloo</t>
  </si>
  <si>
    <t>Bad Pirawarth</t>
  </si>
  <si>
    <t>Bralin</t>
  </si>
  <si>
    <t>Alvadia</t>
  </si>
  <si>
    <t>Balilesti</t>
  </si>
  <si>
    <t>Prevalje</t>
  </si>
  <si>
    <t>Bodružal</t>
  </si>
  <si>
    <t>Lapinlahti</t>
  </si>
  <si>
    <t>Lerum</t>
  </si>
  <si>
    <t>Fareham</t>
  </si>
  <si>
    <t>Bas-Intyamon</t>
  </si>
  <si>
    <t>Beşikdüzü</t>
  </si>
  <si>
    <t>Madan</t>
  </si>
  <si>
    <t>Bílý Újezd</t>
  </si>
  <si>
    <t>Allenbach</t>
  </si>
  <si>
    <t>Palmerstown-Fonthill</t>
  </si>
  <si>
    <t>Commune of Aghios Charalabos</t>
  </si>
  <si>
    <t>Alameda de la Sagra</t>
  </si>
  <si>
    <t>Ahetze</t>
  </si>
  <si>
    <t>Gospić</t>
  </si>
  <si>
    <t>Albizzate</t>
  </si>
  <si>
    <t>Avlona</t>
  </si>
  <si>
    <t>Bak</t>
  </si>
  <si>
    <t>Hellendoorn</t>
  </si>
  <si>
    <t>Bad Radkersburg</t>
  </si>
  <si>
    <t>Branice</t>
  </si>
  <si>
    <t>Alvaiázere</t>
  </si>
  <si>
    <t>Balint</t>
  </si>
  <si>
    <t>Ptuj</t>
  </si>
  <si>
    <t>Bodza</t>
  </si>
  <si>
    <t>Lappajärvi</t>
  </si>
  <si>
    <t>Lessebo</t>
  </si>
  <si>
    <t>Fenland</t>
  </si>
  <si>
    <t>Basse-Allaine</t>
  </si>
  <si>
    <t>Beşiktaş</t>
  </si>
  <si>
    <t>Madzharovo</t>
  </si>
  <si>
    <t>Biřkov</t>
  </si>
  <si>
    <t>Allendorf</t>
  </si>
  <si>
    <t>Commune of Aghios Christoforos</t>
  </si>
  <si>
    <t>Alameda del Valle</t>
  </si>
  <si>
    <t>Ahéville</t>
  </si>
  <si>
    <t>Gračac</t>
  </si>
  <si>
    <t>Albonese</t>
  </si>
  <si>
    <t>Axylou</t>
  </si>
  <si>
    <t>Bakháza</t>
  </si>
  <si>
    <t>Hellevoetsluis</t>
  </si>
  <si>
    <t>Bad Sauerbrunn</t>
  </si>
  <si>
    <t>Braniewo</t>
  </si>
  <si>
    <t>Alvalade</t>
  </si>
  <si>
    <t>Balotesti</t>
  </si>
  <si>
    <t>Puconci</t>
  </si>
  <si>
    <t>Bodzianske Lúky</t>
  </si>
  <si>
    <t>Lappo</t>
  </si>
  <si>
    <t>Lidingö</t>
  </si>
  <si>
    <t>Fermanagh and Omagh</t>
  </si>
  <si>
    <t>Bassersdorf</t>
  </si>
  <si>
    <t>Beşiri</t>
  </si>
  <si>
    <t>Maglizh</t>
  </si>
  <si>
    <t>Biskoupky</t>
  </si>
  <si>
    <t>Allendorf (Eder)</t>
  </si>
  <si>
    <t>Piltown</t>
  </si>
  <si>
    <t>Commune of Aghios Dimitrios</t>
  </si>
  <si>
    <t>Alamedilla</t>
  </si>
  <si>
    <t>Ahuillé</t>
  </si>
  <si>
    <t>Gračišće</t>
  </si>
  <si>
    <t>Albosaggia</t>
  </si>
  <si>
    <t>Beikioï</t>
  </si>
  <si>
    <t>Bakóca</t>
  </si>
  <si>
    <t>Helmond</t>
  </si>
  <si>
    <t>Bad Schallerbach</t>
  </si>
  <si>
    <t>Brańsk</t>
  </si>
  <si>
    <t>Alvão</t>
  </si>
  <si>
    <t>Bals</t>
  </si>
  <si>
    <t>Rače - Fram</t>
  </si>
  <si>
    <t>Bogliarka</t>
  </si>
  <si>
    <t>Lappträsk</t>
  </si>
  <si>
    <t>Lidköping</t>
  </si>
  <si>
    <t>Fife</t>
  </si>
  <si>
    <t>Bassins</t>
  </si>
  <si>
    <t>Besni</t>
  </si>
  <si>
    <t>Makresh</t>
  </si>
  <si>
    <t>Allendorf (Lumda), Stadt</t>
  </si>
  <si>
    <t>Portlaoise</t>
  </si>
  <si>
    <t>Commune of Aghios Dimitrios (psevdo)</t>
  </si>
  <si>
    <t>Alamedilla, La</t>
  </si>
  <si>
    <t>Ahun</t>
  </si>
  <si>
    <t>Grad Zagreb</t>
  </si>
  <si>
    <t>Albugnano</t>
  </si>
  <si>
    <t>Belapais</t>
  </si>
  <si>
    <t>Bakonszeg</t>
  </si>
  <si>
    <t>Hendrik-Ido-Ambacht</t>
  </si>
  <si>
    <t>Bad Schönau</t>
  </si>
  <si>
    <t>Brańszczyk</t>
  </si>
  <si>
    <t>Alvarães</t>
  </si>
  <si>
    <t>Balsa</t>
  </si>
  <si>
    <t>Radeče</t>
  </si>
  <si>
    <t>Bohdanovce</t>
  </si>
  <si>
    <t>Larsmo</t>
  </si>
  <si>
    <t>Lilla Edet</t>
  </si>
  <si>
    <t>Flintshire</t>
  </si>
  <si>
    <t>Bätterkinden</t>
  </si>
  <si>
    <t>Beyağaç</t>
  </si>
  <si>
    <t>Malko Tarnovo</t>
  </si>
  <si>
    <t>Biskupice-Pulkov</t>
  </si>
  <si>
    <t>Allenfeld</t>
  </si>
  <si>
    <t>Portlaw-Kilmacthomas</t>
  </si>
  <si>
    <t>Commune of Aghios Dimitrios Monemvassias</t>
  </si>
  <si>
    <t>Alamillo</t>
  </si>
  <si>
    <t>Ahuy</t>
  </si>
  <si>
    <t>Gradac</t>
  </si>
  <si>
    <t>Albuzzano</t>
  </si>
  <si>
    <t>Bogazi</t>
  </si>
  <si>
    <t>Bakonya</t>
  </si>
  <si>
    <t>Hengelo</t>
  </si>
  <si>
    <t>Bad St. Leonhard im Lavanttal</t>
  </si>
  <si>
    <t>Brąszewice</t>
  </si>
  <si>
    <t>Alvaredo</t>
  </si>
  <si>
    <t>Balta</t>
  </si>
  <si>
    <t>Radenci</t>
  </si>
  <si>
    <t>Bohdanovce nad Trnavou</t>
  </si>
  <si>
    <t>Laukaa</t>
  </si>
  <si>
    <t>Lindesberg</t>
  </si>
  <si>
    <t>Forest Heath</t>
  </si>
  <si>
    <t>Bättwil</t>
  </si>
  <si>
    <t>Beydağ</t>
  </si>
  <si>
    <t>Maritsa</t>
  </si>
  <si>
    <t>Bítouchov</t>
  </si>
  <si>
    <t>Allensbach</t>
  </si>
  <si>
    <t>Rathfarnham-Templeogue</t>
  </si>
  <si>
    <t>Commune of Aghios Dimitrios Piliou</t>
  </si>
  <si>
    <t>Aibes</t>
  </si>
  <si>
    <t>Gradec</t>
  </si>
  <si>
    <t>Alcamo</t>
  </si>
  <si>
    <t>Chandria</t>
  </si>
  <si>
    <t>Bakonybánk</t>
  </si>
  <si>
    <t>Het Hogeland</t>
  </si>
  <si>
    <t>Bad Tatzmannsdorf</t>
  </si>
  <si>
    <t>Brenna</t>
  </si>
  <si>
    <t>Alvarenga</t>
  </si>
  <si>
    <t>Balta Alba</t>
  </si>
  <si>
    <t>Radlje ob Dravi</t>
  </si>
  <si>
    <t>Boheľov</t>
  </si>
  <si>
    <t>Lemi</t>
  </si>
  <si>
    <t>Linköping</t>
  </si>
  <si>
    <t>Forest of Dean</t>
  </si>
  <si>
    <t>Bauen</t>
  </si>
  <si>
    <t>Beykoz</t>
  </si>
  <si>
    <t>Medkovets</t>
  </si>
  <si>
    <t>Bítov</t>
  </si>
  <si>
    <t>Allersberg, M</t>
  </si>
  <si>
    <t>Ratoath</t>
  </si>
  <si>
    <t>Commune of Aghios Dimitrios Zaraka</t>
  </si>
  <si>
    <t>Álamo, El</t>
  </si>
  <si>
    <t>Aibre</t>
  </si>
  <si>
    <t>Gradina</t>
  </si>
  <si>
    <t>Alcara li Fusi</t>
  </si>
  <si>
    <t>Charkeia (Chartseia)</t>
  </si>
  <si>
    <t>Bakonybél</t>
  </si>
  <si>
    <t>Heumen</t>
  </si>
  <si>
    <t>Bad Traunstein</t>
  </si>
  <si>
    <t>Brochów</t>
  </si>
  <si>
    <t>Alvares</t>
  </si>
  <si>
    <t>Balta Doamnei</t>
  </si>
  <si>
    <t>Radovljica</t>
  </si>
  <si>
    <t>Bohunice</t>
  </si>
  <si>
    <t>Lemland</t>
  </si>
  <si>
    <t>Ljungby</t>
  </si>
  <si>
    <t>Fylde</t>
  </si>
  <si>
    <t>Baulmes</t>
  </si>
  <si>
    <t>Beylikdüzü</t>
  </si>
  <si>
    <t>Mezdra</t>
  </si>
  <si>
    <t>Bítovany</t>
  </si>
  <si>
    <t>Allershausen</t>
  </si>
  <si>
    <t>Roscommon</t>
  </si>
  <si>
    <t>Commune of Aghios Efstratios (psevdo)</t>
  </si>
  <si>
    <t>Alamús, Els</t>
  </si>
  <si>
    <t>Aïcirits-Camou-Suhast</t>
  </si>
  <si>
    <t>Gradište</t>
  </si>
  <si>
    <t>Aldeno</t>
  </si>
  <si>
    <t>Chlorakas</t>
  </si>
  <si>
    <t>Bakonycsernye</t>
  </si>
  <si>
    <t>Bad Vigaun</t>
  </si>
  <si>
    <t>Brodnica</t>
  </si>
  <si>
    <t>Álvaro</t>
  </si>
  <si>
    <t>Baltatesti</t>
  </si>
  <si>
    <t>Ravne na Koroškem</t>
  </si>
  <si>
    <t>Bohúňovo</t>
  </si>
  <si>
    <t>Lempäälä</t>
  </si>
  <si>
    <t>Ljusdal</t>
  </si>
  <si>
    <t>Gateshead</t>
  </si>
  <si>
    <t>Bauma</t>
  </si>
  <si>
    <t>Beylikova</t>
  </si>
  <si>
    <t>Mineralni bani</t>
  </si>
  <si>
    <t>Bítovčice</t>
  </si>
  <si>
    <t>Alleshausen</t>
  </si>
  <si>
    <t>Roscrea-Templemore</t>
  </si>
  <si>
    <t>Commune of Aghios Floros</t>
  </si>
  <si>
    <t>Alange</t>
  </si>
  <si>
    <t>Aiffres</t>
  </si>
  <si>
    <t>Grožnjan - Grisignana</t>
  </si>
  <si>
    <t>Aldino</t>
  </si>
  <si>
    <t>Choirokoitia</t>
  </si>
  <si>
    <t>Bakonygyirót</t>
  </si>
  <si>
    <t>Hillegom</t>
  </si>
  <si>
    <t>Bad Vöslau</t>
  </si>
  <si>
    <t>Brody</t>
  </si>
  <si>
    <t>Alvelos</t>
  </si>
  <si>
    <t>Baltati</t>
  </si>
  <si>
    <t>Razkrižje</t>
  </si>
  <si>
    <t>Bojná</t>
  </si>
  <si>
    <t>Leppävirta</t>
  </si>
  <si>
    <t>Ljusnarsberg</t>
  </si>
  <si>
    <t>Gedling</t>
  </si>
  <si>
    <t>Bavois</t>
  </si>
  <si>
    <t>Beyoğlu</t>
  </si>
  <si>
    <t>Mirkovo</t>
  </si>
  <si>
    <t>Bitozeves</t>
  </si>
  <si>
    <t>Alling</t>
  </si>
  <si>
    <t>Rosslare</t>
  </si>
  <si>
    <t>Commune of Aghios Georgios</t>
  </si>
  <si>
    <t>Alanís</t>
  </si>
  <si>
    <t>Aigaliers</t>
  </si>
  <si>
    <t>Grubišno Polje</t>
  </si>
  <si>
    <t>Ales</t>
  </si>
  <si>
    <t>Choletria</t>
  </si>
  <si>
    <t>Bakonyjákó</t>
  </si>
  <si>
    <t>Hilvarenbeek</t>
  </si>
  <si>
    <t>Bad Waltersdorf</t>
  </si>
  <si>
    <t>Brojce</t>
  </si>
  <si>
    <t>Alvendre</t>
  </si>
  <si>
    <t>Balteni</t>
  </si>
  <si>
    <t>Rečica ob Savinji</t>
  </si>
  <si>
    <t>Bojnice</t>
  </si>
  <si>
    <t>Lestijärvi</t>
  </si>
  <si>
    <t>Lomma</t>
  </si>
  <si>
    <t>Glasgow City</t>
  </si>
  <si>
    <t>Beatenberg</t>
  </si>
  <si>
    <t>Beypazari</t>
  </si>
  <si>
    <t>Mizia</t>
  </si>
  <si>
    <t>Blanné</t>
  </si>
  <si>
    <t>Allmannshofen</t>
  </si>
  <si>
    <t>Rush-Lusk</t>
  </si>
  <si>
    <t>Commune of Aghios Georgios Domokou</t>
  </si>
  <si>
    <t>Alaquàs</t>
  </si>
  <si>
    <t>Aiglemont</t>
  </si>
  <si>
    <t>Gundinci</t>
  </si>
  <si>
    <t>Alessandria</t>
  </si>
  <si>
    <t>Choli</t>
  </si>
  <si>
    <t>Bakonykoppány</t>
  </si>
  <si>
    <t>Hilversum</t>
  </si>
  <si>
    <t>Bad Wimsbach-Neydharting</t>
  </si>
  <si>
    <t>Brójce</t>
  </si>
  <si>
    <t>Alverca da Beira/Bouça Cova</t>
  </si>
  <si>
    <t>Baltesti</t>
  </si>
  <si>
    <t>Renče - Vogrsko</t>
  </si>
  <si>
    <t>Bojničky</t>
  </si>
  <si>
    <t>Lieksa</t>
  </si>
  <si>
    <t>Ludvika</t>
  </si>
  <si>
    <t>Gloucester</t>
  </si>
  <si>
    <t>Beckenried</t>
  </si>
  <si>
    <t>Beyşehir</t>
  </si>
  <si>
    <t>Momchilgrad</t>
  </si>
  <si>
    <t>Blansko</t>
  </si>
  <si>
    <t>Allmannsweiler</t>
  </si>
  <si>
    <t>Shannon</t>
  </si>
  <si>
    <t>Commune of Aghios Georgios Farsalon</t>
  </si>
  <si>
    <t>Alar del Rey</t>
  </si>
  <si>
    <t>Aiglepierre</t>
  </si>
  <si>
    <t>Gunja</t>
  </si>
  <si>
    <t>Alessandria del Carretto</t>
  </si>
  <si>
    <t>Choulou</t>
  </si>
  <si>
    <t>Bakonykúti</t>
  </si>
  <si>
    <t>Hoeksche Waard</t>
  </si>
  <si>
    <t>Bad Zell</t>
  </si>
  <si>
    <t>Brok</t>
  </si>
  <si>
    <t>Alvite</t>
  </si>
  <si>
    <t>Baluseni</t>
  </si>
  <si>
    <t>Ribnica</t>
  </si>
  <si>
    <t>Boľ</t>
  </si>
  <si>
    <t>Limingo</t>
  </si>
  <si>
    <t>Luleå</t>
  </si>
  <si>
    <t>Gosport</t>
  </si>
  <si>
    <t>Bedano</t>
  </si>
  <si>
    <t>Beytüşşebap</t>
  </si>
  <si>
    <t>Montana</t>
  </si>
  <si>
    <t>Blatce</t>
  </si>
  <si>
    <t>Skibbereen-West Cork</t>
  </si>
  <si>
    <t>Commune of Aghios Georgios Feron</t>
  </si>
  <si>
    <t>Alaraz</t>
  </si>
  <si>
    <t>Aigleville</t>
  </si>
  <si>
    <t>Gvozd</t>
  </si>
  <si>
    <t>Alessandria della Rocca</t>
  </si>
  <si>
    <t>Chrysochou</t>
  </si>
  <si>
    <t>Bakonynána</t>
  </si>
  <si>
    <t>Hof van Twente</t>
  </si>
  <si>
    <t>Brudzeń Duży</t>
  </si>
  <si>
    <t>Alvites</t>
  </si>
  <si>
    <t>Balvanesti</t>
  </si>
  <si>
    <t>Ribnica na Pohorju</t>
  </si>
  <si>
    <t>Boldog</t>
  </si>
  <si>
    <t>Liperi</t>
  </si>
  <si>
    <t>Lund</t>
  </si>
  <si>
    <t>Gravesham</t>
  </si>
  <si>
    <t>Bedigliora</t>
  </si>
  <si>
    <t>Biga</t>
  </si>
  <si>
    <t>Nedelino</t>
  </si>
  <si>
    <t>Blatec</t>
  </si>
  <si>
    <t>Allmersbach im Tal</t>
  </si>
  <si>
    <t>Sligo-Drumcliff</t>
  </si>
  <si>
    <t>Commune of Aghios Georgios Fthiotidas</t>
  </si>
  <si>
    <t>Alarba</t>
  </si>
  <si>
    <t>Aiglun</t>
  </si>
  <si>
    <t>Hercegovac</t>
  </si>
  <si>
    <t>Alessano</t>
  </si>
  <si>
    <t xml:space="preserve">Dali </t>
  </si>
  <si>
    <t>Bakonyoszlop</t>
  </si>
  <si>
    <t>Hollands Kroon</t>
  </si>
  <si>
    <t>Badersdorf</t>
  </si>
  <si>
    <t>Brudzew</t>
  </si>
  <si>
    <t>Alvito</t>
  </si>
  <si>
    <t>Banca</t>
  </si>
  <si>
    <t>Rogaška Slatina</t>
  </si>
  <si>
    <t>Boleráz</t>
  </si>
  <si>
    <t>Loimaa</t>
  </si>
  <si>
    <t>Lycksele</t>
  </si>
  <si>
    <t>Great Yarmouth</t>
  </si>
  <si>
    <t>Bedretto</t>
  </si>
  <si>
    <t>Bigadiç</t>
  </si>
  <si>
    <t>Nesebar</t>
  </si>
  <si>
    <t>Blatná</t>
  </si>
  <si>
    <t>Allstedt, Stadt</t>
  </si>
  <si>
    <t>Sligo-Strandhill</t>
  </si>
  <si>
    <t>Commune of Aghios Georgios Lassithiou</t>
  </si>
  <si>
    <t>Alarcón</t>
  </si>
  <si>
    <t>Aignan</t>
  </si>
  <si>
    <t>Hlebine</t>
  </si>
  <si>
    <t>Alezio</t>
  </si>
  <si>
    <t xml:space="preserve">Davlos </t>
  </si>
  <si>
    <t>Bakonypéterd</t>
  </si>
  <si>
    <t>Hoogeveen</t>
  </si>
  <si>
    <t>Baldramsdorf</t>
  </si>
  <si>
    <t>Brusy</t>
  </si>
  <si>
    <t>Alvoco da Serra</t>
  </si>
  <si>
    <t>Band</t>
  </si>
  <si>
    <t>Rogašovci</t>
  </si>
  <si>
    <t>Bolešov</t>
  </si>
  <si>
    <t>Lojo</t>
  </si>
  <si>
    <t>Lysekil</t>
  </si>
  <si>
    <t>Greenwich</t>
  </si>
  <si>
    <t>Beggingen</t>
  </si>
  <si>
    <t>Birecik</t>
  </si>
  <si>
    <t>Nevestino</t>
  </si>
  <si>
    <t>Blatnice</t>
  </si>
  <si>
    <t>Almdorf</t>
  </si>
  <si>
    <t>South East Inner City</t>
  </si>
  <si>
    <t>Commune of Aghios Georgios Nilias</t>
  </si>
  <si>
    <t>Alarilla</t>
  </si>
  <si>
    <t>Aignay-le-Duc</t>
  </si>
  <si>
    <t>Hrašćina</t>
  </si>
  <si>
    <t>Alfano</t>
  </si>
  <si>
    <t>Delikipos</t>
  </si>
  <si>
    <t>Bakonypölöske</t>
  </si>
  <si>
    <t>Hoorn</t>
  </si>
  <si>
    <t>Bärnbach</t>
  </si>
  <si>
    <t>Brwinów</t>
  </si>
  <si>
    <t>Alvoco das Várzeas</t>
  </si>
  <si>
    <t>Baneasa</t>
  </si>
  <si>
    <t>Rogatec</t>
  </si>
  <si>
    <t>Boliarov</t>
  </si>
  <si>
    <t>Loppi</t>
  </si>
  <si>
    <t>Malå</t>
  </si>
  <si>
    <t>Guildford</t>
  </si>
  <si>
    <t>Begnins</t>
  </si>
  <si>
    <t>Bismil</t>
  </si>
  <si>
    <t>Nikola Kozlevo</t>
  </si>
  <si>
    <t>Blatnice pod Svatým Antonínkem</t>
  </si>
  <si>
    <t>Almersbach</t>
  </si>
  <si>
    <t>South West Inner City</t>
  </si>
  <si>
    <t>Commune of Aghios Georgios Sitias</t>
  </si>
  <si>
    <t>Alaró</t>
  </si>
  <si>
    <t>Aigne</t>
  </si>
  <si>
    <t>Hrvace</t>
  </si>
  <si>
    <t>Alfedena</t>
  </si>
  <si>
    <t>Deneia</t>
  </si>
  <si>
    <t>Bakonyság</t>
  </si>
  <si>
    <t>Horst aan de Maas</t>
  </si>
  <si>
    <t>Bärnkopf</t>
  </si>
  <si>
    <t>Brzeg</t>
  </si>
  <si>
    <t>Alvor</t>
  </si>
  <si>
    <t>Banesti</t>
  </si>
  <si>
    <t>Ruše</t>
  </si>
  <si>
    <t>Boľkovce</t>
  </si>
  <si>
    <t>Lovisa</t>
  </si>
  <si>
    <t>Malmö</t>
  </si>
  <si>
    <t>Gwynedd</t>
  </si>
  <si>
    <t>Beinwil (Freiamt)</t>
  </si>
  <si>
    <t>Bodrum</t>
  </si>
  <si>
    <t>Nikolaevo</t>
  </si>
  <si>
    <t>Blatnička</t>
  </si>
  <si>
    <t>Alpen</t>
  </si>
  <si>
    <t>Stillorgan</t>
  </si>
  <si>
    <t>Commune of Aghios Germanos</t>
  </si>
  <si>
    <t>Alàs i Cerc</t>
  </si>
  <si>
    <t>Aigné</t>
  </si>
  <si>
    <t>Hrvatska Dubica</t>
  </si>
  <si>
    <t>Alfianello</t>
  </si>
  <si>
    <t xml:space="preserve">Deryneia </t>
  </si>
  <si>
    <t>Bakonysárkány</t>
  </si>
  <si>
    <t>Houten</t>
  </si>
  <si>
    <t>Bartholomäberg</t>
  </si>
  <si>
    <t>Brzeg Dolny</t>
  </si>
  <si>
    <t>Alvorge</t>
  </si>
  <si>
    <t>Bania</t>
  </si>
  <si>
    <t>Šalovci</t>
  </si>
  <si>
    <t>Borčany</t>
  </si>
  <si>
    <t>Luhanka</t>
  </si>
  <si>
    <t>Malung-Sälen</t>
  </si>
  <si>
    <t>Hackney</t>
  </si>
  <si>
    <t>Beinwil (SO)</t>
  </si>
  <si>
    <t>Boğazkale</t>
  </si>
  <si>
    <t>Nikopol</t>
  </si>
  <si>
    <t>Blatno</t>
  </si>
  <si>
    <t>Alpenrod</t>
  </si>
  <si>
    <t>Swinford</t>
  </si>
  <si>
    <t>Commune of Aghios Gheorgios Sykoussis</t>
  </si>
  <si>
    <t>Alatoz</t>
  </si>
  <si>
    <t>Aignes</t>
  </si>
  <si>
    <t>Hrvatska Kostajnica</t>
  </si>
  <si>
    <t>Alfiano Natta</t>
  </si>
  <si>
    <t>Dierona</t>
  </si>
  <si>
    <t>Bakonyszentiván</t>
  </si>
  <si>
    <t>Huizen</t>
  </si>
  <si>
    <t>Baumgarten</t>
  </si>
  <si>
    <t>Brześć Kujawski</t>
  </si>
  <si>
    <t>Alvorninha</t>
  </si>
  <si>
    <t>Banisor</t>
  </si>
  <si>
    <t>Selnica ob Dravi</t>
  </si>
  <si>
    <t>Borčice</t>
  </si>
  <si>
    <t>Lumijoki</t>
  </si>
  <si>
    <t>Mariestad</t>
  </si>
  <si>
    <t>Halton</t>
  </si>
  <si>
    <t>Beinwil am See</t>
  </si>
  <si>
    <t>Boğazliyan</t>
  </si>
  <si>
    <t>Nova Zagora</t>
  </si>
  <si>
    <t>Blažejov</t>
  </si>
  <si>
    <t>Alperstedt</t>
  </si>
  <si>
    <t>Swords</t>
  </si>
  <si>
    <t>Commune of Aghios Ilias</t>
  </si>
  <si>
    <t>Aigneville</t>
  </si>
  <si>
    <t>Hum Na Sutli</t>
  </si>
  <si>
    <t>Alfonsine</t>
  </si>
  <si>
    <t>Diorios</t>
  </si>
  <si>
    <t>Bakonyszentkirály</t>
  </si>
  <si>
    <t>Hulst</t>
  </si>
  <si>
    <t>Baumgartenberg</t>
  </si>
  <si>
    <t>Brzesko</t>
  </si>
  <si>
    <t>Amareleja</t>
  </si>
  <si>
    <t>Banita</t>
  </si>
  <si>
    <t>Semič</t>
  </si>
  <si>
    <t>Borcová</t>
  </si>
  <si>
    <t>Lumparland</t>
  </si>
  <si>
    <t>Hambleton</t>
  </si>
  <si>
    <t>Belfaux</t>
  </si>
  <si>
    <t>Bolvadin</t>
  </si>
  <si>
    <t>Novi pazar</t>
  </si>
  <si>
    <t>Blažejovice</t>
  </si>
  <si>
    <t>Alpirsbach, Stadt</t>
  </si>
  <si>
    <t>Tallaght Central</t>
  </si>
  <si>
    <t>Commune of Aghios Ilias Piniion</t>
  </si>
  <si>
    <t>Alba de Cerrato</t>
  </si>
  <si>
    <t>Aigny</t>
  </si>
  <si>
    <t>Hvar</t>
  </si>
  <si>
    <t>Alghero</t>
  </si>
  <si>
    <t>Dora</t>
  </si>
  <si>
    <t>Bakonyszentlászló</t>
  </si>
  <si>
    <t>IJsselstein</t>
  </si>
  <si>
    <t>Baumkirchen</t>
  </si>
  <si>
    <t>Brzeszcze</t>
  </si>
  <si>
    <t>Ameixial</t>
  </si>
  <si>
    <t>Banloc</t>
  </si>
  <si>
    <t>Šempeter - Vrtojba</t>
  </si>
  <si>
    <t>Borinka</t>
  </si>
  <si>
    <t>Lundo</t>
  </si>
  <si>
    <t>Markaryd</t>
  </si>
  <si>
    <t>Hammersmith and Fulham</t>
  </si>
  <si>
    <t>Bellach</t>
  </si>
  <si>
    <t>Bor</t>
  </si>
  <si>
    <t>Novo selo</t>
  </si>
  <si>
    <t>Blazice</t>
  </si>
  <si>
    <t>Alsbach</t>
  </si>
  <si>
    <t>Tallaght South</t>
  </si>
  <si>
    <t>Commune of Aghios Ilias Pyrgou</t>
  </si>
  <si>
    <t>Alba de Tormes</t>
  </si>
  <si>
    <t>Aigondigné</t>
  </si>
  <si>
    <t>Ilok</t>
  </si>
  <si>
    <t>Algua</t>
  </si>
  <si>
    <t>Doros</t>
  </si>
  <si>
    <t>Bakonyszombathely</t>
  </si>
  <si>
    <t>Kaag en Braassem</t>
  </si>
  <si>
    <t>Behamberg</t>
  </si>
  <si>
    <t>Brzeziny</t>
  </si>
  <si>
    <t>Amêndoa</t>
  </si>
  <si>
    <t>Šenčur</t>
  </si>
  <si>
    <t>Bôrka</t>
  </si>
  <si>
    <t>Luumäki</t>
  </si>
  <si>
    <t>Mellerud</t>
  </si>
  <si>
    <t>Harborough</t>
  </si>
  <si>
    <t>Bellevue</t>
  </si>
  <si>
    <t>Borçka</t>
  </si>
  <si>
    <t>Omurtag</t>
  </si>
  <si>
    <t>Blažim</t>
  </si>
  <si>
    <t>Alsbach-Hähnlein</t>
  </si>
  <si>
    <t>Thurles</t>
  </si>
  <si>
    <t>Commune of Aghios Ioannis</t>
  </si>
  <si>
    <t>Alba de Yeltes</t>
  </si>
  <si>
    <t>Aigre</t>
  </si>
  <si>
    <t>Imotski</t>
  </si>
  <si>
    <t>Alì</t>
  </si>
  <si>
    <t>Dromolaxia - Meneou</t>
  </si>
  <si>
    <t>Bakonyszücs</t>
  </si>
  <si>
    <t>Kampen</t>
  </si>
  <si>
    <t>Brzeźnica</t>
  </si>
  <si>
    <t>Amendoeira</t>
  </si>
  <si>
    <t>Baraganu</t>
  </si>
  <si>
    <t>Šentilj</t>
  </si>
  <si>
    <t>Borová</t>
  </si>
  <si>
    <t>Malax</t>
  </si>
  <si>
    <t>Mjölby</t>
  </si>
  <si>
    <t>Haringey</t>
  </si>
  <si>
    <t>Bellikon</t>
  </si>
  <si>
    <t>Bornova</t>
  </si>
  <si>
    <t>Opaka</t>
  </si>
  <si>
    <t>Blažkov</t>
  </si>
  <si>
    <t>Alsdorf</t>
  </si>
  <si>
    <t>Tralee</t>
  </si>
  <si>
    <t>Commune of Aghios Ioannis Aghiou Vassiliou</t>
  </si>
  <si>
    <t>Albacete</t>
  </si>
  <si>
    <t>Aigrefeuille</t>
  </si>
  <si>
    <t>Ivanec</t>
  </si>
  <si>
    <t>Alì Terme</t>
  </si>
  <si>
    <t xml:space="preserve">Drouseia </t>
  </si>
  <si>
    <t>Bakonytamási</t>
  </si>
  <si>
    <t>Kapelle</t>
  </si>
  <si>
    <t>Berg im Attergau</t>
  </si>
  <si>
    <t>Brzeźnio</t>
  </si>
  <si>
    <t>Amiais de Baixo</t>
  </si>
  <si>
    <t>Baraganul</t>
  </si>
  <si>
    <t>Šentjernej</t>
  </si>
  <si>
    <t>Borovce</t>
  </si>
  <si>
    <t>Mäntsälä</t>
  </si>
  <si>
    <t>Mölndal</t>
  </si>
  <si>
    <t>Harlow</t>
  </si>
  <si>
    <t>Bellinzona</t>
  </si>
  <si>
    <t>Boyabat</t>
  </si>
  <si>
    <t>Opan</t>
  </si>
  <si>
    <t>Blažovice</t>
  </si>
  <si>
    <t>Alsdorf, Stadt</t>
  </si>
  <si>
    <t>Tramore-Waterford City West</t>
  </si>
  <si>
    <t>Commune of Aghios Ioannis Amariou</t>
  </si>
  <si>
    <t>Albagés, L'</t>
  </si>
  <si>
    <t>Aigrefeuille-d'Aunis</t>
  </si>
  <si>
    <t>Ivanić-Grad</t>
  </si>
  <si>
    <t>Alia</t>
  </si>
  <si>
    <t>Drymou</t>
  </si>
  <si>
    <t>Baks</t>
  </si>
  <si>
    <t>Katwijk</t>
  </si>
  <si>
    <t>Berg im Drautal</t>
  </si>
  <si>
    <t>Brzeżno</t>
  </si>
  <si>
    <t>Amonde</t>
  </si>
  <si>
    <t>Barasti</t>
  </si>
  <si>
    <t>Šentjur</t>
  </si>
  <si>
    <t>Borša</t>
  </si>
  <si>
    <t>Mänttä-Vilppula</t>
  </si>
  <si>
    <t>Mönsterås</t>
  </si>
  <si>
    <t>Harrogate</t>
  </si>
  <si>
    <t>Bellmund</t>
  </si>
  <si>
    <t>Bozcaada</t>
  </si>
  <si>
    <t>Oryahovo</t>
  </si>
  <si>
    <t>Blešno</t>
  </si>
  <si>
    <t>Alsenz</t>
  </si>
  <si>
    <t>Trim</t>
  </si>
  <si>
    <t>Commune of Aghios Ioannis Archeas Ireas</t>
  </si>
  <si>
    <t>Albaida</t>
  </si>
  <si>
    <t>Aigrefeuille-sur-Maine</t>
  </si>
  <si>
    <t>Ivankovo</t>
  </si>
  <si>
    <t>Aliano</t>
  </si>
  <si>
    <t>Dymes</t>
  </si>
  <si>
    <t>Baksa</t>
  </si>
  <si>
    <t>Kerkrade</t>
  </si>
  <si>
    <t>Bergern im Dunkelsteinerwald</t>
  </si>
  <si>
    <t>Brzostek</t>
  </si>
  <si>
    <t>Amor</t>
  </si>
  <si>
    <t>Barbatesti</t>
  </si>
  <si>
    <t>Šentrupert</t>
  </si>
  <si>
    <t>Borský Mikuláš</t>
  </si>
  <si>
    <t>Mäntyharju</t>
  </si>
  <si>
    <t>Mora</t>
  </si>
  <si>
    <t>Harrow</t>
  </si>
  <si>
    <t>Bellwald</t>
  </si>
  <si>
    <t>Bozdoğan</t>
  </si>
  <si>
    <t>Panagyurishte</t>
  </si>
  <si>
    <t>Blevice</t>
  </si>
  <si>
    <t>Alsfeld, Stadt</t>
  </si>
  <si>
    <t>Tuam</t>
  </si>
  <si>
    <t>Commune of Aghios Ioannis Epidavrou Limiras</t>
  </si>
  <si>
    <t>Albaida del Aljarafe</t>
  </si>
  <si>
    <t>Aigremont</t>
  </si>
  <si>
    <t>Ivanska</t>
  </si>
  <si>
    <t>Alice Bel Colle</t>
  </si>
  <si>
    <t>Dyo Potamoi</t>
  </si>
  <si>
    <t>Baktakék</t>
  </si>
  <si>
    <t>Koggenland</t>
  </si>
  <si>
    <t>Bergheim</t>
  </si>
  <si>
    <t>Brzozie</t>
  </si>
  <si>
    <t>Amora</t>
  </si>
  <si>
    <t>Barbulesti</t>
  </si>
  <si>
    <t>Sevnica</t>
  </si>
  <si>
    <t>Borský Svätý Jur</t>
  </si>
  <si>
    <t>Mariehamn</t>
  </si>
  <si>
    <t>Mörbylånga</t>
  </si>
  <si>
    <t>Hart</t>
  </si>
  <si>
    <t>Belmont-Broye</t>
  </si>
  <si>
    <t>Bozkir</t>
  </si>
  <si>
    <t>Parvomay</t>
  </si>
  <si>
    <t>Blížejov</t>
  </si>
  <si>
    <t>Alsheim</t>
  </si>
  <si>
    <t>Tullamore</t>
  </si>
  <si>
    <t>Commune of Aghios Ioannis Lakedaemonos</t>
  </si>
  <si>
    <t>Albal</t>
  </si>
  <si>
    <t>Aiguebelette-le-Lac</t>
  </si>
  <si>
    <t>Jagodnjak</t>
  </si>
  <si>
    <t>Alice Castello</t>
  </si>
  <si>
    <t>Egkomi Ammochostou</t>
  </si>
  <si>
    <t>Baktalórántháza</t>
  </si>
  <si>
    <t>Krimpen aan den IJssel</t>
  </si>
  <si>
    <t>Bergland</t>
  </si>
  <si>
    <t>Brzozów</t>
  </si>
  <si>
    <t>Amoreira</t>
  </si>
  <si>
    <t>Barbuletu</t>
  </si>
  <si>
    <t>Sežana</t>
  </si>
  <si>
    <t>Bory</t>
  </si>
  <si>
    <t>Marttila</t>
  </si>
  <si>
    <t>Motala</t>
  </si>
  <si>
    <t>Hartlepool</t>
  </si>
  <si>
    <t>Belmont-sur-Lausanne</t>
  </si>
  <si>
    <t>Bozkurt</t>
  </si>
  <si>
    <t>Pavel banya</t>
  </si>
  <si>
    <t>Blíževedly</t>
  </si>
  <si>
    <t>Alsleben (Saale), Stadt</t>
  </si>
  <si>
    <t>Tullow</t>
  </si>
  <si>
    <t>Commune of Aghios Ioannis Mylopotamou</t>
  </si>
  <si>
    <t>Albalá</t>
  </si>
  <si>
    <t>Aiguefonde</t>
  </si>
  <si>
    <t>Jakovlje</t>
  </si>
  <si>
    <t>Alife</t>
  </si>
  <si>
    <t>Egkomi Lefkosias</t>
  </si>
  <si>
    <t>Baktüttös</t>
  </si>
  <si>
    <t>Krimpenerwaard</t>
  </si>
  <si>
    <t>Berndorf</t>
  </si>
  <si>
    <t>Brzuze</t>
  </si>
  <si>
    <t>Anais</t>
  </si>
  <si>
    <t>Barcanesti</t>
  </si>
  <si>
    <t>Škocjan</t>
  </si>
  <si>
    <t>Bošáca</t>
  </si>
  <si>
    <t>Masku</t>
  </si>
  <si>
    <t>Mullsjö</t>
  </si>
  <si>
    <t>Hastings</t>
  </si>
  <si>
    <t>Belmont-sur-Yverdon</t>
  </si>
  <si>
    <t>Bozova</t>
  </si>
  <si>
    <t>Pavlikeni</t>
  </si>
  <si>
    <t>Blízkov</t>
  </si>
  <si>
    <t>Alt Bennebek</t>
  </si>
  <si>
    <t>Waterford City East</t>
  </si>
  <si>
    <t>Commune of Aghios Ioannis Rentis</t>
  </si>
  <si>
    <t>Albaladejo</t>
  </si>
  <si>
    <t>Aigueperse</t>
  </si>
  <si>
    <t>Jakšić</t>
  </si>
  <si>
    <t>Alimena</t>
  </si>
  <si>
    <t>Eledio</t>
  </si>
  <si>
    <t>Balajt</t>
  </si>
  <si>
    <t>Laarbeek</t>
  </si>
  <si>
    <t>Berndorf bei Salzburg</t>
  </si>
  <si>
    <t>Brzyska</t>
  </si>
  <si>
    <t>Ançã</t>
  </si>
  <si>
    <t>Barcani</t>
  </si>
  <si>
    <t>Škofja Loka</t>
  </si>
  <si>
    <t>Bošany</t>
  </si>
  <si>
    <t>Merijärvi</t>
  </si>
  <si>
    <t>Munkedal</t>
  </si>
  <si>
    <t>Havant</t>
  </si>
  <si>
    <t>Belp</t>
  </si>
  <si>
    <t>Boztepe</t>
  </si>
  <si>
    <t>Pazardzhik</t>
  </si>
  <si>
    <t>Blížkovice</t>
  </si>
  <si>
    <t>Alt Bukow</t>
  </si>
  <si>
    <t>Waterford City South</t>
  </si>
  <si>
    <t>Commune of Aghios Issidoros</t>
  </si>
  <si>
    <t>Albaladejo del Cuende</t>
  </si>
  <si>
    <t>Aigues-Juntes</t>
  </si>
  <si>
    <t>Jalžabet</t>
  </si>
  <si>
    <t>Aliminusa</t>
  </si>
  <si>
    <t>Elia Keryneias</t>
  </si>
  <si>
    <t>Balassagyarmat</t>
  </si>
  <si>
    <t>Landerd</t>
  </si>
  <si>
    <t>Bernhardsthal</t>
  </si>
  <si>
    <t>Buczek</t>
  </si>
  <si>
    <t>Âncora</t>
  </si>
  <si>
    <t>Barcea</t>
  </si>
  <si>
    <t>Škofljica</t>
  </si>
  <si>
    <t>Boťany</t>
  </si>
  <si>
    <t>Miehikkälä</t>
  </si>
  <si>
    <t>Munkfors</t>
  </si>
  <si>
    <t>Havering</t>
  </si>
  <si>
    <t>Belprahon</t>
  </si>
  <si>
    <t>Bozüyük</t>
  </si>
  <si>
    <t>Pernik</t>
  </si>
  <si>
    <t>Blovice</t>
  </si>
  <si>
    <t>Alt Duvenstedt</t>
  </si>
  <si>
    <t>Westport</t>
  </si>
  <si>
    <t>Commune of Aghios Kirykos</t>
  </si>
  <si>
    <t>Albalat de la Ribera</t>
  </si>
  <si>
    <t>Aigues-Mortes</t>
  </si>
  <si>
    <t>Janjina</t>
  </si>
  <si>
    <t>Allai</t>
  </si>
  <si>
    <t>Elia Lefkosias</t>
  </si>
  <si>
    <t>Balástya</t>
  </si>
  <si>
    <t>Landgraaf</t>
  </si>
  <si>
    <t>Bernstein</t>
  </si>
  <si>
    <t>Buczkowice</t>
  </si>
  <si>
    <t>Andrães</t>
  </si>
  <si>
    <t>Bargauani</t>
  </si>
  <si>
    <t>Slovenj Gradec</t>
  </si>
  <si>
    <t>Bottovo</t>
  </si>
  <si>
    <t>Mörskom</t>
  </si>
  <si>
    <t>Nacka</t>
  </si>
  <si>
    <t>Helensburgh and Lomond</t>
  </si>
  <si>
    <t>Benken (SG)</t>
  </si>
  <si>
    <t>Bozyazi</t>
  </si>
  <si>
    <t>Perushtitsa</t>
  </si>
  <si>
    <t>Blšany</t>
  </si>
  <si>
    <t>Alt Krenzlin</t>
  </si>
  <si>
    <t>Wexford</t>
  </si>
  <si>
    <t>Commune of Aghios Konstantinos</t>
  </si>
  <si>
    <t>Albalat dels Sorells</t>
  </si>
  <si>
    <t>Aigues-Vives</t>
  </si>
  <si>
    <t>Jarmina</t>
  </si>
  <si>
    <t>Alleghe</t>
  </si>
  <si>
    <t>Empa</t>
  </si>
  <si>
    <t>Balaton</t>
  </si>
  <si>
    <t>Landsmeer</t>
  </si>
  <si>
    <t>Berwang</t>
  </si>
  <si>
    <t>Budry</t>
  </si>
  <si>
    <t>Anelhe</t>
  </si>
  <si>
    <t>Barghis</t>
  </si>
  <si>
    <t>Slovenska Bistrica</t>
  </si>
  <si>
    <t>Bracovce</t>
  </si>
  <si>
    <t>Muhos</t>
  </si>
  <si>
    <t>Nässjö</t>
  </si>
  <si>
    <t>Herefordshire, County of</t>
  </si>
  <si>
    <t>Benken (ZH)</t>
  </si>
  <si>
    <t>Buca</t>
  </si>
  <si>
    <t>Peshtera</t>
  </si>
  <si>
    <t>Blšany u Loun</t>
  </si>
  <si>
    <t>Alt Meteln</t>
  </si>
  <si>
    <t>Wicklow</t>
  </si>
  <si>
    <t>Commune of Aghios Kosmas</t>
  </si>
  <si>
    <t>Albalat dels Tarongers</t>
  </si>
  <si>
    <t>Aiguèze</t>
  </si>
  <si>
    <t>Jasenice</t>
  </si>
  <si>
    <t>Allein</t>
  </si>
  <si>
    <t>Epicho</t>
  </si>
  <si>
    <t>Balatonakali</t>
  </si>
  <si>
    <t>Langedijk</t>
  </si>
  <si>
    <t>Bezau</t>
  </si>
  <si>
    <t>Budziszewice</t>
  </si>
  <si>
    <t>Angeja</t>
  </si>
  <si>
    <t>Barla</t>
  </si>
  <si>
    <t>Slovenske Konjice</t>
  </si>
  <si>
    <t>Branč</t>
  </si>
  <si>
    <t>Multia</t>
  </si>
  <si>
    <t>Nora</t>
  </si>
  <si>
    <t>Hertsmere</t>
  </si>
  <si>
    <t>Bennwil</t>
  </si>
  <si>
    <t>Bucak</t>
  </si>
  <si>
    <t>Petrich</t>
  </si>
  <si>
    <t>Blučina</t>
  </si>
  <si>
    <t>Alt Schwerin</t>
  </si>
  <si>
    <t>Commune of Aghios Kyrillos</t>
  </si>
  <si>
    <t>Albalate de Cinca</t>
  </si>
  <si>
    <t>Aiguilhe</t>
  </si>
  <si>
    <t>Jasenovac</t>
  </si>
  <si>
    <t>Allerona</t>
  </si>
  <si>
    <t>Episkopeio</t>
  </si>
  <si>
    <t>Balatonakarattya</t>
  </si>
  <si>
    <t>Lansingerland</t>
  </si>
  <si>
    <t>Biberbach</t>
  </si>
  <si>
    <t>Budzów</t>
  </si>
  <si>
    <t>Angra (Nossa Senhora da Conceição)</t>
  </si>
  <si>
    <t>Barna</t>
  </si>
  <si>
    <t>Šmarje pri Jelšah</t>
  </si>
  <si>
    <t>Branovo</t>
  </si>
  <si>
    <t>Muonio</t>
  </si>
  <si>
    <t>Norberg</t>
  </si>
  <si>
    <t>High Peak</t>
  </si>
  <si>
    <t>Bercher</t>
  </si>
  <si>
    <t>Buharkent</t>
  </si>
  <si>
    <t>Pirdop</t>
  </si>
  <si>
    <t>Bludov</t>
  </si>
  <si>
    <t>Alt Sührkow</t>
  </si>
  <si>
    <t>Commune of Aghios Lavrentios</t>
  </si>
  <si>
    <t>Albalate de las Nogueras</t>
  </si>
  <si>
    <t>Aiguilles</t>
  </si>
  <si>
    <t>Jastrebarsko</t>
  </si>
  <si>
    <t>Alliste</t>
  </si>
  <si>
    <t>Episkopi Lemesou</t>
  </si>
  <si>
    <t>Balatonalmádi</t>
  </si>
  <si>
    <t>Laren</t>
  </si>
  <si>
    <t>Biberwier</t>
  </si>
  <si>
    <t>Budzyń</t>
  </si>
  <si>
    <t>Angra (Santa Luzia)</t>
  </si>
  <si>
    <t>Barnova</t>
  </si>
  <si>
    <t>Šmarješke Toplice</t>
  </si>
  <si>
    <t>Bratislava - mestská časť Čunovo</t>
  </si>
  <si>
    <t>Muurame</t>
  </si>
  <si>
    <t>Nordanstig</t>
  </si>
  <si>
    <t>Hillingdon</t>
  </si>
  <si>
    <t>Berg (SG)</t>
  </si>
  <si>
    <t>Bulancak</t>
  </si>
  <si>
    <t>Pleven</t>
  </si>
  <si>
    <t>Bobnice</t>
  </si>
  <si>
    <t>Alt Tellin</t>
  </si>
  <si>
    <t>Commune of Aghios Leon</t>
  </si>
  <si>
    <t>Albalate de Zorita</t>
  </si>
  <si>
    <t>Aiguillon</t>
  </si>
  <si>
    <t>Jelenje</t>
  </si>
  <si>
    <t>Allumiere</t>
  </si>
  <si>
    <t>Episkopi Pafou</t>
  </si>
  <si>
    <t>Balatonberény</t>
  </si>
  <si>
    <t>Leeuwarden</t>
  </si>
  <si>
    <t>Bichlbach</t>
  </si>
  <si>
    <t>Buk</t>
  </si>
  <si>
    <t>Angra (São Pedro)</t>
  </si>
  <si>
    <t>Barsa</t>
  </si>
  <si>
    <t>Šmartno ob Paki</t>
  </si>
  <si>
    <t>Bratislava - mestská časť Devín</t>
  </si>
  <si>
    <t>Mynämäki</t>
  </si>
  <si>
    <t>Nordmaling</t>
  </si>
  <si>
    <t>Hinckley and Bosworth</t>
  </si>
  <si>
    <t>Berg (TG)</t>
  </si>
  <si>
    <t>Bulanik</t>
  </si>
  <si>
    <t>Plovdiv</t>
  </si>
  <si>
    <t>Bobrová</t>
  </si>
  <si>
    <t>Alt Tucheband</t>
  </si>
  <si>
    <t>Commune of Aghios Loukas</t>
  </si>
  <si>
    <t>Albalate del Arzobispo</t>
  </si>
  <si>
    <t>Aiguines</t>
  </si>
  <si>
    <t>Jelsa</t>
  </si>
  <si>
    <t>Alluvioni Piovera</t>
  </si>
  <si>
    <t>Eptagoneia</t>
  </si>
  <si>
    <t>Balatonboglár</t>
  </si>
  <si>
    <t>Leiden</t>
  </si>
  <si>
    <t>Biedermannsdorf</t>
  </si>
  <si>
    <t>Bukowiec</t>
  </si>
  <si>
    <t>Angra (Sé)</t>
  </si>
  <si>
    <t>Barsana</t>
  </si>
  <si>
    <t>Šmartno pri Litiji</t>
  </si>
  <si>
    <t>Bratislava - mestská časť Devínska Nová Ves</t>
  </si>
  <si>
    <t>Nådendal</t>
  </si>
  <si>
    <t>Norrköping</t>
  </si>
  <si>
    <t>Horsham</t>
  </si>
  <si>
    <t>Berg am Irchel</t>
  </si>
  <si>
    <t>Buldan</t>
  </si>
  <si>
    <t>Polski Trambesh</t>
  </si>
  <si>
    <t>Bobrůvka</t>
  </si>
  <si>
    <t>Alt Zachun</t>
  </si>
  <si>
    <t>Commune of Aghios Mamas</t>
  </si>
  <si>
    <t>Albalatillo</t>
  </si>
  <si>
    <t>Aigurande</t>
  </si>
  <si>
    <t>Jesenje</t>
  </si>
  <si>
    <t>Almè</t>
  </si>
  <si>
    <t>Eptakomi</t>
  </si>
  <si>
    <t>Balatoncsicsó</t>
  </si>
  <si>
    <t>Leiderdorp</t>
  </si>
  <si>
    <t>Bildein</t>
  </si>
  <si>
    <t>Bukowina Tatrzańska</t>
  </si>
  <si>
    <t>Anha</t>
  </si>
  <si>
    <t>Barsanesti</t>
  </si>
  <si>
    <t>Sodražica</t>
  </si>
  <si>
    <t>Bratislava - mestská časť Dúbravka</t>
  </si>
  <si>
    <t>Nakkila</t>
  </si>
  <si>
    <t>Norrtälje</t>
  </si>
  <si>
    <t>Hounslow</t>
  </si>
  <si>
    <t>Bergdietikon</t>
  </si>
  <si>
    <t>Bünyan</t>
  </si>
  <si>
    <t>Pomorie</t>
  </si>
  <si>
    <t>Bocanovice</t>
  </si>
  <si>
    <t>Alt Zauche-Wußwerk/Stara Niwa-Wózwjerch</t>
  </si>
  <si>
    <t>Commune of Aghios Markos</t>
  </si>
  <si>
    <t>Albanchez</t>
  </si>
  <si>
    <t>Ailhon</t>
  </si>
  <si>
    <t>Josipdol</t>
  </si>
  <si>
    <t>Almenno San Bartolomeo</t>
  </si>
  <si>
    <t>Ergates</t>
  </si>
  <si>
    <t>Balatonederics</t>
  </si>
  <si>
    <t>Leidschendam-Voorburg</t>
  </si>
  <si>
    <t>Bildstein</t>
  </si>
  <si>
    <t>Bukowno</t>
  </si>
  <si>
    <t>Anobra</t>
  </si>
  <si>
    <t>Barsau</t>
  </si>
  <si>
    <t>Solčava</t>
  </si>
  <si>
    <t>Bratislava - mestská časť Jarovce</t>
  </si>
  <si>
    <t>Närpes</t>
  </si>
  <si>
    <t>Norsjö</t>
  </si>
  <si>
    <t>Huntingdonshire</t>
  </si>
  <si>
    <t>Bergün Filisur</t>
  </si>
  <si>
    <t>Burhaniye</t>
  </si>
  <si>
    <t>Popovo</t>
  </si>
  <si>
    <t>Bochoř</t>
  </si>
  <si>
    <t>Altbach</t>
  </si>
  <si>
    <t>Commune of Aghios Mattheos</t>
  </si>
  <si>
    <t>Albanchez de Mágina</t>
  </si>
  <si>
    <t>Aillant-sur-Milleron</t>
  </si>
  <si>
    <t>Kali</t>
  </si>
  <si>
    <t>Almenno San Salvatore</t>
  </si>
  <si>
    <t>Erimi</t>
  </si>
  <si>
    <t>Balatonendréd</t>
  </si>
  <si>
    <t>Lelystad</t>
  </si>
  <si>
    <t>Birgitz</t>
  </si>
  <si>
    <t>Bukowsko</t>
  </si>
  <si>
    <t>Ansiães</t>
  </si>
  <si>
    <t>Barsesti</t>
  </si>
  <si>
    <t>Šoštanj</t>
  </si>
  <si>
    <t>Bratislava - mestská časť Karlova Ves</t>
  </si>
  <si>
    <t>Nivala</t>
  </si>
  <si>
    <t>Nybro</t>
  </si>
  <si>
    <t>Hyndburn</t>
  </si>
  <si>
    <t>Berikon</t>
  </si>
  <si>
    <t>Büyükçekmece</t>
  </si>
  <si>
    <t>Pordim</t>
  </si>
  <si>
    <t>Bochov</t>
  </si>
  <si>
    <t>Altdöbern</t>
  </si>
  <si>
    <t>Commune of Aghios Minas</t>
  </si>
  <si>
    <t>Albanyà</t>
  </si>
  <si>
    <t>Aillas</t>
  </si>
  <si>
    <t>Kalinovac</t>
  </si>
  <si>
    <t>Almese</t>
  </si>
  <si>
    <t>Evretou</t>
  </si>
  <si>
    <t>Balatonfenyves</t>
  </si>
  <si>
    <t>Leudal</t>
  </si>
  <si>
    <t>Birkfeld</t>
  </si>
  <si>
    <t>Bulkowo</t>
  </si>
  <si>
    <t>Ansião</t>
  </si>
  <si>
    <t>Baru</t>
  </si>
  <si>
    <t>Središče ob Dravi</t>
  </si>
  <si>
    <t>Bratislava - mestská časť Lamač</t>
  </si>
  <si>
    <t>Nokia</t>
  </si>
  <si>
    <t>Nyköping</t>
  </si>
  <si>
    <t>Inverclyde</t>
  </si>
  <si>
    <t>Büyükorhan</t>
  </si>
  <si>
    <t>Pravets</t>
  </si>
  <si>
    <t>Bochovice</t>
  </si>
  <si>
    <t>Altdorf</t>
  </si>
  <si>
    <t>Commune of Aghios Myronas</t>
  </si>
  <si>
    <t>Albares</t>
  </si>
  <si>
    <t>Ailleux</t>
  </si>
  <si>
    <t>Kalnik</t>
  </si>
  <si>
    <t>Alonte</t>
  </si>
  <si>
    <t>Evrychou</t>
  </si>
  <si>
    <t>Balatonfőkajár</t>
  </si>
  <si>
    <t>Leusden</t>
  </si>
  <si>
    <t>Bisamberg</t>
  </si>
  <si>
    <t>Burzenin</t>
  </si>
  <si>
    <t>Antas</t>
  </si>
  <si>
    <t>Barza</t>
  </si>
  <si>
    <t>Starše</t>
  </si>
  <si>
    <t>Bratislava - mestská časť Nové Mesto</t>
  </si>
  <si>
    <t>Nousis</t>
  </si>
  <si>
    <t>Nykvarn</t>
  </si>
  <si>
    <t>Inverness and Nairn</t>
  </si>
  <si>
    <t>Berken</t>
  </si>
  <si>
    <t>Çağlayancerit</t>
  </si>
  <si>
    <t>Primorsko</t>
  </si>
  <si>
    <t>Boháňka</t>
  </si>
  <si>
    <t>Altdorf b.Nürnberg, St</t>
  </si>
  <si>
    <t>Commune of Aghios Nikitas</t>
  </si>
  <si>
    <t>Albarracín</t>
  </si>
  <si>
    <t>Aillevans</t>
  </si>
  <si>
    <t>Kamanje</t>
  </si>
  <si>
    <t>Alpago</t>
  </si>
  <si>
    <t>Exo Metochi</t>
  </si>
  <si>
    <t>Balatonföldvár</t>
  </si>
  <si>
    <t>Lingewaard</t>
  </si>
  <si>
    <t>Bischofshofen</t>
  </si>
  <si>
    <t>Busko-Zdrój</t>
  </si>
  <si>
    <t>Aradas</t>
  </si>
  <si>
    <t>Barzava</t>
  </si>
  <si>
    <t>Štore</t>
  </si>
  <si>
    <t>Bratislava - mestská časť Petržalka</t>
  </si>
  <si>
    <t>Nurmes</t>
  </si>
  <si>
    <t>Nynäshamn</t>
  </si>
  <si>
    <t>Ipswich</t>
  </si>
  <si>
    <t>Çal</t>
  </si>
  <si>
    <t>Provadia</t>
  </si>
  <si>
    <t>Boharyně</t>
  </si>
  <si>
    <t>Altdorf, M</t>
  </si>
  <si>
    <t>Commune of Aghios Nikolaos</t>
  </si>
  <si>
    <t>Albarreal de Tajo</t>
  </si>
  <si>
    <t>Ailleville</t>
  </si>
  <si>
    <t>Kanfanar</t>
  </si>
  <si>
    <t>Alpette</t>
  </si>
  <si>
    <t>Faleia</t>
  </si>
  <si>
    <t>Balatonfüred</t>
  </si>
  <si>
    <t>Lisse</t>
  </si>
  <si>
    <t>Bischofstetten</t>
  </si>
  <si>
    <t>Bychawa</t>
  </si>
  <si>
    <t>Aranhas</t>
  </si>
  <si>
    <t>Bascov</t>
  </si>
  <si>
    <t>Straža</t>
  </si>
  <si>
    <t>Bratislava - mestská časť Podunajské Biskupice</t>
  </si>
  <si>
    <t>Nurmijärvi</t>
  </si>
  <si>
    <t>Ockelbo</t>
  </si>
  <si>
    <t>Isle of Anglesey</t>
  </si>
  <si>
    <t>Bern</t>
  </si>
  <si>
    <t>Çaldiran</t>
  </si>
  <si>
    <t>Radnevo</t>
  </si>
  <si>
    <t>Bohaté Málkovice</t>
  </si>
  <si>
    <t>Altefähr</t>
  </si>
  <si>
    <t>Commune of Aghios Nikolaos Kralis</t>
  </si>
  <si>
    <t>Albatana</t>
  </si>
  <si>
    <t>Aillevillers-et-Lyaumont</t>
  </si>
  <si>
    <t>Kapela</t>
  </si>
  <si>
    <t>Alpignano</t>
  </si>
  <si>
    <t>Farmakas</t>
  </si>
  <si>
    <t>Balatonfűzfő</t>
  </si>
  <si>
    <t>Lochem</t>
  </si>
  <si>
    <t>Bizau</t>
  </si>
  <si>
    <t>Byczyna</t>
  </si>
  <si>
    <t>Arazede</t>
  </si>
  <si>
    <t>Basesti</t>
  </si>
  <si>
    <t>Sveta Ana</t>
  </si>
  <si>
    <t>Bratislava - mestská časť Rača</t>
  </si>
  <si>
    <t>Nykarleby</t>
  </si>
  <si>
    <t>Öckerö</t>
  </si>
  <si>
    <t>Isle of Wight</t>
  </si>
  <si>
    <t>Berneck</t>
  </si>
  <si>
    <t>Çamardi</t>
  </si>
  <si>
    <t>Radomir</t>
  </si>
  <si>
    <t>Bohatice</t>
  </si>
  <si>
    <t>Alteglofsheim</t>
  </si>
  <si>
    <t>Commune of Aghios Nikolaos Monemvassias</t>
  </si>
  <si>
    <t>Albatàrrec</t>
  </si>
  <si>
    <t>Aillianville</t>
  </si>
  <si>
    <t>Kaptol</t>
  </si>
  <si>
    <t>Alseno</t>
  </si>
  <si>
    <t>Fasli</t>
  </si>
  <si>
    <t>Balatongyörök</t>
  </si>
  <si>
    <t>Loon op Zand</t>
  </si>
  <si>
    <t>Bleiburg</t>
  </si>
  <si>
    <t>Bydgoszcz</t>
  </si>
  <si>
    <t>Arca e Ponte de Lima</t>
  </si>
  <si>
    <t>Bata</t>
  </si>
  <si>
    <t>Sveta Trojica v Slov. goricah</t>
  </si>
  <si>
    <t>Bratislava - mestská časť Rusovce</t>
  </si>
  <si>
    <t>Nyslott</t>
  </si>
  <si>
    <t>Ödeshög</t>
  </si>
  <si>
    <t>Isles of Scilly</t>
  </si>
  <si>
    <t>Bernex</t>
  </si>
  <si>
    <t>Çamaş</t>
  </si>
  <si>
    <t>Rakitovo</t>
  </si>
  <si>
    <t>Bohdalec</t>
  </si>
  <si>
    <t>Altena, Stadt</t>
  </si>
  <si>
    <t>Commune of Aghios Nikolaos Spaton</t>
  </si>
  <si>
    <t>Albatera</t>
  </si>
  <si>
    <t>Aillières-Beauvoir</t>
  </si>
  <si>
    <t>Karlobag</t>
  </si>
  <si>
    <t>Alserio</t>
  </si>
  <si>
    <t>Fasoula Lemesou</t>
  </si>
  <si>
    <t>Balatonhenye</t>
  </si>
  <si>
    <t>Lopik</t>
  </si>
  <si>
    <t>Blindenmarkt</t>
  </si>
  <si>
    <t>Bystra-Sidzina</t>
  </si>
  <si>
    <t>Arcas</t>
  </si>
  <si>
    <t>Batani</t>
  </si>
  <si>
    <t>Sveti Andraž v Slov. goricah</t>
  </si>
  <si>
    <t>Bratislava - mestská časť Ružinov</t>
  </si>
  <si>
    <t>Nystad</t>
  </si>
  <si>
    <t>Olofström</t>
  </si>
  <si>
    <t>Islington</t>
  </si>
  <si>
    <t>Berolle</t>
  </si>
  <si>
    <t>Çameli</t>
  </si>
  <si>
    <t>Rakovski</t>
  </si>
  <si>
    <t>Bohdalice-Pavlovice</t>
  </si>
  <si>
    <t>Altenahr</t>
  </si>
  <si>
    <t>Commune of Aghios Nikolaos Trichonidos</t>
  </si>
  <si>
    <t>Albelda</t>
  </si>
  <si>
    <t>Ailloncourt</t>
  </si>
  <si>
    <t>Karlovac</t>
  </si>
  <si>
    <t>Alta Val Tidone</t>
  </si>
  <si>
    <t>Fasoula Pafou</t>
  </si>
  <si>
    <t>Balatonkenese</t>
  </si>
  <si>
    <t>Loppersum</t>
  </si>
  <si>
    <t>Blons</t>
  </si>
  <si>
    <t>Bystrzyca Kłodzka</t>
  </si>
  <si>
    <t>Arco da Calheta</t>
  </si>
  <si>
    <t>Batar</t>
  </si>
  <si>
    <t>Sveti Jurij ob Ščavnici</t>
  </si>
  <si>
    <t>Bratislava - mestská časť Staré Mesto</t>
  </si>
  <si>
    <t>Orimattila</t>
  </si>
  <si>
    <t>Örebro</t>
  </si>
  <si>
    <t>Kensington and Chelsea</t>
  </si>
  <si>
    <t>Beromünster</t>
  </si>
  <si>
    <t>Çamlidere</t>
  </si>
  <si>
    <t>Razgrad</t>
  </si>
  <si>
    <t>Bohdalín</t>
  </si>
  <si>
    <t>Altenbamberg</t>
  </si>
  <si>
    <t>Commune of Aghios Nikolaos Voion</t>
  </si>
  <si>
    <t>Albelda de Iregua</t>
  </si>
  <si>
    <t>Aillon-le-Jeune</t>
  </si>
  <si>
    <t>Karojba</t>
  </si>
  <si>
    <t>Alta Valle Intelvi</t>
  </si>
  <si>
    <t xml:space="preserve">Fikardou </t>
  </si>
  <si>
    <t>Balatonkeresztúr</t>
  </si>
  <si>
    <t>Losser</t>
  </si>
  <si>
    <t>Bludenz</t>
  </si>
  <si>
    <t>Bytnica</t>
  </si>
  <si>
    <t>Arco de São Jorge</t>
  </si>
  <si>
    <t>Batarci</t>
  </si>
  <si>
    <t>Sveti Jurij v Slov. goricah</t>
  </si>
  <si>
    <t>Bratislava - mestská časť Vajnory</t>
  </si>
  <si>
    <t>Oripää</t>
  </si>
  <si>
    <t>Örkelljunga</t>
  </si>
  <si>
    <t>Kettering</t>
  </si>
  <si>
    <t>Besenbüren</t>
  </si>
  <si>
    <t>Çamlihemşin</t>
  </si>
  <si>
    <t>Razlog</t>
  </si>
  <si>
    <t>Bohdalov</t>
  </si>
  <si>
    <t>Altenbeken</t>
  </si>
  <si>
    <t>Commune of Aghios Nikolaos Vonitsis &amp; Xiromerou</t>
  </si>
  <si>
    <t>Albendea</t>
  </si>
  <si>
    <t>Aillon-le-Vieux</t>
  </si>
  <si>
    <t>Kastav</t>
  </si>
  <si>
    <t>Altamura</t>
  </si>
  <si>
    <t>Filousa Chrysochous</t>
  </si>
  <si>
    <t>Balatonlelle</t>
  </si>
  <si>
    <t>Maasdriel</t>
  </si>
  <si>
    <t>Bludesch</t>
  </si>
  <si>
    <t>Bytom</t>
  </si>
  <si>
    <t>Arcos</t>
  </si>
  <si>
    <t>Batos</t>
  </si>
  <si>
    <t>Sveti Tomaž</t>
  </si>
  <si>
    <t>Bratislava - mestská časť Vrakuňa</t>
  </si>
  <si>
    <t>Orivesi</t>
  </si>
  <si>
    <t>Örnsköldsvik</t>
  </si>
  <si>
    <t>King's Lynn and West Norfolk</t>
  </si>
  <si>
    <t>Bettenhausen</t>
  </si>
  <si>
    <t>Çamliyayla</t>
  </si>
  <si>
    <t>Rila</t>
  </si>
  <si>
    <t>Bohdalovice</t>
  </si>
  <si>
    <t>Altenberg, Stadt</t>
  </si>
  <si>
    <t>Commune of Aghios Nikon</t>
  </si>
  <si>
    <t>Albendiego</t>
  </si>
  <si>
    <t>Ailly</t>
  </si>
  <si>
    <t>Kaštela</t>
  </si>
  <si>
    <t>Altare</t>
  </si>
  <si>
    <t>Filousa Kelokedaron</t>
  </si>
  <si>
    <t>Balatonmagyaród</t>
  </si>
  <si>
    <t>Maasgouw</t>
  </si>
  <si>
    <t>Blumau-Neurißhof</t>
  </si>
  <si>
    <t>Bytom Odrzański</t>
  </si>
  <si>
    <t>Arcozelo</t>
  </si>
  <si>
    <t>Batrana</t>
  </si>
  <si>
    <t>Tabor</t>
  </si>
  <si>
    <t>Bratislava - mestská časť Záhorská Bystrica</t>
  </si>
  <si>
    <t>Östermark</t>
  </si>
  <si>
    <t>Orsa</t>
  </si>
  <si>
    <t>Kingston upon Hull, City of</t>
  </si>
  <si>
    <t>Bettens</t>
  </si>
  <si>
    <t>Çamoluk</t>
  </si>
  <si>
    <t>Rodopi</t>
  </si>
  <si>
    <t>Bohdaneč</t>
  </si>
  <si>
    <t>Altenberga</t>
  </si>
  <si>
    <t>Commune of Aghios Onoufrios</t>
  </si>
  <si>
    <t>Albentosa</t>
  </si>
  <si>
    <t>Ailly-le-Haut-Clocher</t>
  </si>
  <si>
    <t>Kaštelir-Labinci - Castelliere-S. Domenica</t>
  </si>
  <si>
    <t>Altavalle</t>
  </si>
  <si>
    <t>Flamoudi</t>
  </si>
  <si>
    <t>Balatonmáriafürdő</t>
  </si>
  <si>
    <t>Maassluis</t>
  </si>
  <si>
    <t>Bockfließ</t>
  </si>
  <si>
    <t>Bytoń</t>
  </si>
  <si>
    <t>Arcozelo das Maias</t>
  </si>
  <si>
    <t>Batrani</t>
  </si>
  <si>
    <t>Tišina</t>
  </si>
  <si>
    <t>Braväcovo</t>
  </si>
  <si>
    <t>Oulainen</t>
  </si>
  <si>
    <t>Orust</t>
  </si>
  <si>
    <t>Kingston upon Thames</t>
  </si>
  <si>
    <t>Bettingen</t>
  </si>
  <si>
    <t>Çan</t>
  </si>
  <si>
    <t>Roman</t>
  </si>
  <si>
    <t>Bohdašín</t>
  </si>
  <si>
    <t>Altenberge</t>
  </si>
  <si>
    <t>Commune of Aghios Panteleimon</t>
  </si>
  <si>
    <t>Alberca de Záncara, La</t>
  </si>
  <si>
    <t>Ailly-sur-Noye</t>
  </si>
  <si>
    <t>Kijevo</t>
  </si>
  <si>
    <t>Altavilla Irpina</t>
  </si>
  <si>
    <t>Flasou</t>
  </si>
  <si>
    <t>Balatonőszöd</t>
  </si>
  <si>
    <t>Maastricht</t>
  </si>
  <si>
    <t>Bocksdorf</t>
  </si>
  <si>
    <t>Bytów</t>
  </si>
  <si>
    <t>Arcozelos</t>
  </si>
  <si>
    <t>Bautar</t>
  </si>
  <si>
    <t>Tolmin</t>
  </si>
  <si>
    <t>Brdárka</t>
  </si>
  <si>
    <t>Outokumpu</t>
  </si>
  <si>
    <t>Osby</t>
  </si>
  <si>
    <t>Kirklees</t>
  </si>
  <si>
    <t>Bettlach</t>
  </si>
  <si>
    <t>Çanakçi</t>
  </si>
  <si>
    <t>Rudozem</t>
  </si>
  <si>
    <t>Bohdíkov</t>
  </si>
  <si>
    <t>Altenbeuthen</t>
  </si>
  <si>
    <t>Commune of Aghios Panteleimonas</t>
  </si>
  <si>
    <t>Alberca, La</t>
  </si>
  <si>
    <t>Ailly-sur-Somme</t>
  </si>
  <si>
    <t>Kistanje</t>
  </si>
  <si>
    <t>Altavilla Milicia</t>
  </si>
  <si>
    <t xml:space="preserve">Foini </t>
  </si>
  <si>
    <t>Balatonrendes</t>
  </si>
  <si>
    <t>Medemblik</t>
  </si>
  <si>
    <t>Böheimkirchen</t>
  </si>
  <si>
    <t>Cedry Wielkie</t>
  </si>
  <si>
    <t>Ardãos e Bobadela</t>
  </si>
  <si>
    <t>Bazna</t>
  </si>
  <si>
    <t>Trbovlje</t>
  </si>
  <si>
    <t>Brehov</t>
  </si>
  <si>
    <t>Övertorneå</t>
  </si>
  <si>
    <t>Oskarshamn</t>
  </si>
  <si>
    <t>Knowsley</t>
  </si>
  <si>
    <t>Bettmeralp</t>
  </si>
  <si>
    <t>Çandir</t>
  </si>
  <si>
    <t>Ruen</t>
  </si>
  <si>
    <t>Bohostice</t>
  </si>
  <si>
    <t>Altenbuch</t>
  </si>
  <si>
    <t>Commune of Aghios Pavlos</t>
  </si>
  <si>
    <t>Alberguería de Argañán, La</t>
  </si>
  <si>
    <t>Aimargues</t>
  </si>
  <si>
    <t>Klakar</t>
  </si>
  <si>
    <t>Altavilla Monferrato</t>
  </si>
  <si>
    <t>Foinikaria</t>
  </si>
  <si>
    <t>Balatonszabadi</t>
  </si>
  <si>
    <t>Meerssen</t>
  </si>
  <si>
    <t>Bramberg am Wildkogel</t>
  </si>
  <si>
    <t>Cedynia</t>
  </si>
  <si>
    <t>Ardegão, Freixo e Mato</t>
  </si>
  <si>
    <t>Beba Veche</t>
  </si>
  <si>
    <t>Trebnje</t>
  </si>
  <si>
    <t>Brehy</t>
  </si>
  <si>
    <t>Padasjoki</t>
  </si>
  <si>
    <t>Österåker</t>
  </si>
  <si>
    <t>Lambeth</t>
  </si>
  <si>
    <t>Bettwiesen</t>
  </si>
  <si>
    <t>Canik</t>
  </si>
  <si>
    <t>Ruse</t>
  </si>
  <si>
    <t>Bohumilice</t>
  </si>
  <si>
    <t>Altenburg, Stadt</t>
  </si>
  <si>
    <t>Commune of Aghios Petros</t>
  </si>
  <si>
    <t>Alberic</t>
  </si>
  <si>
    <t>Aime-la-Plagne</t>
  </si>
  <si>
    <t>Klana</t>
  </si>
  <si>
    <t>Altavilla Silentina</t>
  </si>
  <si>
    <t>Foinikas</t>
  </si>
  <si>
    <t>Balatonszárszó</t>
  </si>
  <si>
    <t>Meierijstad</t>
  </si>
  <si>
    <t>Brand</t>
  </si>
  <si>
    <t>Cegłów</t>
  </si>
  <si>
    <t>Areeiro</t>
  </si>
  <si>
    <t>Beceni</t>
  </si>
  <si>
    <t>Trnovska vas</t>
  </si>
  <si>
    <t>Brekov</t>
  </si>
  <si>
    <t>Pälkäne</t>
  </si>
  <si>
    <t>Östersund</t>
  </si>
  <si>
    <t>Lancaster</t>
  </si>
  <si>
    <t>Bettwil</t>
  </si>
  <si>
    <t>Çankaya</t>
  </si>
  <si>
    <t>Ruzhintsi</t>
  </si>
  <si>
    <t>Bohumín</t>
  </si>
  <si>
    <t>Altendiez</t>
  </si>
  <si>
    <t>Commune of Aghios Polykarpos</t>
  </si>
  <si>
    <t>Alberite</t>
  </si>
  <si>
    <t>Ainay-le-Château</t>
  </si>
  <si>
    <t>Klanjec</t>
  </si>
  <si>
    <t>Altavilla Vicentina</t>
  </si>
  <si>
    <t>Fota</t>
  </si>
  <si>
    <t>Balatonszemes</t>
  </si>
  <si>
    <t>Meppel</t>
  </si>
  <si>
    <t>Brandberg</t>
  </si>
  <si>
    <t>Cekcyn</t>
  </si>
  <si>
    <t>Arega</t>
  </si>
  <si>
    <t>Becicherecu Mic</t>
  </si>
  <si>
    <t>Tržič</t>
  </si>
  <si>
    <t>Brestov</t>
  </si>
  <si>
    <t>Paltamo</t>
  </si>
  <si>
    <t>Östhammar</t>
  </si>
  <si>
    <t>Leeds</t>
  </si>
  <si>
    <t>Beurnevésin</t>
  </si>
  <si>
    <t>Çardak</t>
  </si>
  <si>
    <t>Sadovo</t>
  </si>
  <si>
    <t>Commune of Aghios Prodromos</t>
  </si>
  <si>
    <t>Alberite de San Juan</t>
  </si>
  <si>
    <t>Ainay-le-Vieil</t>
  </si>
  <si>
    <t>Klenovnik</t>
  </si>
  <si>
    <t>Altidona</t>
  </si>
  <si>
    <t>Frenaros</t>
  </si>
  <si>
    <t>Balatonszentgyörgy</t>
  </si>
  <si>
    <t>Brandenberg</t>
  </si>
  <si>
    <t>Ceków-Kolonia</t>
  </si>
  <si>
    <t>Areias</t>
  </si>
  <si>
    <t>Beciu</t>
  </si>
  <si>
    <t>Trzin</t>
  </si>
  <si>
    <t>Brestov nad Laborcom</t>
  </si>
  <si>
    <t>Påmark</t>
  </si>
  <si>
    <t>Östra Göinge</t>
  </si>
  <si>
    <t>Leicester</t>
  </si>
  <si>
    <t>Çarşamba</t>
  </si>
  <si>
    <t>Saedinenie</t>
  </si>
  <si>
    <t>Bohuňov</t>
  </si>
  <si>
    <t>Altenglan</t>
  </si>
  <si>
    <t>Commune of Aghios Prokopios</t>
  </si>
  <si>
    <t>Albero Alto</t>
  </si>
  <si>
    <t>Aincille</t>
  </si>
  <si>
    <t>Klinča Sela</t>
  </si>
  <si>
    <t>Altilia</t>
  </si>
  <si>
    <t>Frodisia (Vroisia)</t>
  </si>
  <si>
    <t>Balatonszepezd</t>
  </si>
  <si>
    <t>Midden-Delfland</t>
  </si>
  <si>
    <t>Brand-Laaben</t>
  </si>
  <si>
    <t>Celestynów</t>
  </si>
  <si>
    <t>Areosa</t>
  </si>
  <si>
    <t>Beclean</t>
  </si>
  <si>
    <t>Turnišče</t>
  </si>
  <si>
    <t>Brestovany</t>
  </si>
  <si>
    <t>Pargas</t>
  </si>
  <si>
    <t>Ovanåker</t>
  </si>
  <si>
    <t>Lewes</t>
  </si>
  <si>
    <t>Bex</t>
  </si>
  <si>
    <t>Çarşibaşi</t>
  </si>
  <si>
    <t>Samokov</t>
  </si>
  <si>
    <t>Bohuňovice</t>
  </si>
  <si>
    <t>Altenhagen</t>
  </si>
  <si>
    <t>Commune of Aghios Serafim</t>
  </si>
  <si>
    <t>Albero Bajo</t>
  </si>
  <si>
    <t>Aincourt</t>
  </si>
  <si>
    <t>Klis</t>
  </si>
  <si>
    <t>Altino</t>
  </si>
  <si>
    <t>Ftericha</t>
  </si>
  <si>
    <t>Balatonszőlős</t>
  </si>
  <si>
    <t>Midden-Drenthe</t>
  </si>
  <si>
    <t>Brand-Nagelberg</t>
  </si>
  <si>
    <t>Ceranów</t>
  </si>
  <si>
    <t>Arganil</t>
  </si>
  <si>
    <t>Beica de Jos</t>
  </si>
  <si>
    <t>Velenje</t>
  </si>
  <si>
    <t>Brestovec</t>
  </si>
  <si>
    <t>Parikkala</t>
  </si>
  <si>
    <t>Överkalix</t>
  </si>
  <si>
    <t>Lewisham</t>
  </si>
  <si>
    <t>Biasca</t>
  </si>
  <si>
    <t>Çat</t>
  </si>
  <si>
    <t>Samuil</t>
  </si>
  <si>
    <t>Bohušice</t>
  </si>
  <si>
    <t>Altenhausen</t>
  </si>
  <si>
    <t>Commune of Aghios Sostis</t>
  </si>
  <si>
    <t>Alberuela de Tubo</t>
  </si>
  <si>
    <t>Aincreville</t>
  </si>
  <si>
    <t>Kloštar Ivanić</t>
  </si>
  <si>
    <t>Altissimo</t>
  </si>
  <si>
    <t>Fterikoudi</t>
  </si>
  <si>
    <t>Balatonudvari</t>
  </si>
  <si>
    <t>Midden-Groningen</t>
  </si>
  <si>
    <t>Braunau am Inn</t>
  </si>
  <si>
    <t>Cewice</t>
  </si>
  <si>
    <t>Argela</t>
  </si>
  <si>
    <t>Beidaud</t>
  </si>
  <si>
    <t>Velika Polana</t>
  </si>
  <si>
    <t>Bretejovce</t>
  </si>
  <si>
    <t>Parkano</t>
  </si>
  <si>
    <t>Lichfield</t>
  </si>
  <si>
    <t>Biberist</t>
  </si>
  <si>
    <t>Çatak</t>
  </si>
  <si>
    <t>Sandanski</t>
  </si>
  <si>
    <t>Bohuslavice</t>
  </si>
  <si>
    <t>Altenhof</t>
  </si>
  <si>
    <t>Commune of Aghios Spyridonas</t>
  </si>
  <si>
    <t>Albesa</t>
  </si>
  <si>
    <t>Aingeray</t>
  </si>
  <si>
    <t>Kloštar Podravski</t>
  </si>
  <si>
    <t>Altivole</t>
  </si>
  <si>
    <t>Fyllia</t>
  </si>
  <si>
    <t>Balatonújlak</t>
  </si>
  <si>
    <t>Mill en Sint Hubert</t>
  </si>
  <si>
    <t>Bregenz</t>
  </si>
  <si>
    <t>Charsznica</t>
  </si>
  <si>
    <t>Argoncilhe</t>
  </si>
  <si>
    <t>Belcesti</t>
  </si>
  <si>
    <t>Velike Lašče</t>
  </si>
  <si>
    <t>Bretka</t>
  </si>
  <si>
    <t>Pedersöre</t>
  </si>
  <si>
    <t>Oxelösund</t>
  </si>
  <si>
    <t>Lincoln</t>
  </si>
  <si>
    <t>Biberstein</t>
  </si>
  <si>
    <t>Çatalca</t>
  </si>
  <si>
    <t>Sapareva banya</t>
  </si>
  <si>
    <t>Bohuslavice nad Vláří</t>
  </si>
  <si>
    <t>Altenholz</t>
  </si>
  <si>
    <t>Commune of Aghios Stefanos</t>
  </si>
  <si>
    <t>Albeta</t>
  </si>
  <si>
    <t>Aingeville</t>
  </si>
  <si>
    <t>Kneževi Vinogradi</t>
  </si>
  <si>
    <t>Alto</t>
  </si>
  <si>
    <t>Fyti</t>
  </si>
  <si>
    <t>Balatonvilágos</t>
  </si>
  <si>
    <t>Moerdijk</t>
  </si>
  <si>
    <t>Breitenau</t>
  </si>
  <si>
    <t>Chąśno</t>
  </si>
  <si>
    <t>Argozelo</t>
  </si>
  <si>
    <t>Belciugatele</t>
  </si>
  <si>
    <t>Veržej</t>
  </si>
  <si>
    <t>Breza</t>
  </si>
  <si>
    <t>Pelkosenniemi</t>
  </si>
  <si>
    <t>Pajala</t>
  </si>
  <si>
    <t>Lisburn and Castlereagh</t>
  </si>
  <si>
    <t>Bichelsee-Balterswil</t>
  </si>
  <si>
    <t>Çatalpinar</t>
  </si>
  <si>
    <t>Sarnitsa</t>
  </si>
  <si>
    <t>Bohuslavice u Zlína</t>
  </si>
  <si>
    <t>Altenkirchen</t>
  </si>
  <si>
    <t>Commune of Aghios Syllas</t>
  </si>
  <si>
    <t>Albi, L'</t>
  </si>
  <si>
    <t>Aingoulaincourt</t>
  </si>
  <si>
    <t>Knin</t>
  </si>
  <si>
    <t>Alto Reno Terme</t>
  </si>
  <si>
    <t>Gaidouras (Nea Sparti)</t>
  </si>
  <si>
    <t>Balinka</t>
  </si>
  <si>
    <t>Molenlanden</t>
  </si>
  <si>
    <t>Breitenau am Hochlantsch</t>
  </si>
  <si>
    <t>Chęciny</t>
  </si>
  <si>
    <t>Armação de Pêra</t>
  </si>
  <si>
    <t>Beleti-Negresti</t>
  </si>
  <si>
    <t>Videm</t>
  </si>
  <si>
    <t>Brezany</t>
  </si>
  <si>
    <t>Pello</t>
  </si>
  <si>
    <t>Partille</t>
  </si>
  <si>
    <t>Liverpool</t>
  </si>
  <si>
    <t>Biel/Bienne</t>
  </si>
  <si>
    <t>Çatalzeytin</t>
  </si>
  <si>
    <t>Satovcha</t>
  </si>
  <si>
    <t>Bohuslávky</t>
  </si>
  <si>
    <t>Altenkirchen (Westerwald), Stadt</t>
  </si>
  <si>
    <t>Commune of Aghios Theodoros</t>
  </si>
  <si>
    <t>Albillos</t>
  </si>
  <si>
    <t>Ainharp</t>
  </si>
  <si>
    <t>Kolan</t>
  </si>
  <si>
    <t>Alto Sermenza</t>
  </si>
  <si>
    <t>Galata</t>
  </si>
  <si>
    <t>Balkány</t>
  </si>
  <si>
    <t>Montferland</t>
  </si>
  <si>
    <t>Breitenbach am Inn</t>
  </si>
  <si>
    <t>Chełm</t>
  </si>
  <si>
    <t>Armamar</t>
  </si>
  <si>
    <t>Belin</t>
  </si>
  <si>
    <t>Vipava</t>
  </si>
  <si>
    <t>Brežany</t>
  </si>
  <si>
    <t>Pemar</t>
  </si>
  <si>
    <t>Perstorp</t>
  </si>
  <si>
    <t>Lochaber</t>
  </si>
  <si>
    <t>Biel-Benken</t>
  </si>
  <si>
    <t>Çavdarhisar</t>
  </si>
  <si>
    <t>Septemvri</t>
  </si>
  <si>
    <t>Bohušov</t>
  </si>
  <si>
    <t>Altenkrempe</t>
  </si>
  <si>
    <t>Commune of Aghios Thomas</t>
  </si>
  <si>
    <t>Albinyana</t>
  </si>
  <si>
    <t>Ainhice-Mongelos</t>
  </si>
  <si>
    <t>Komiža</t>
  </si>
  <si>
    <t>Altofonte</t>
  </si>
  <si>
    <t>Galataria</t>
  </si>
  <si>
    <t>Ballószög</t>
  </si>
  <si>
    <t>Montfoort</t>
  </si>
  <si>
    <t>Breitenbrunn am Neusiedler See</t>
  </si>
  <si>
    <t>Chełm Śląski</t>
  </si>
  <si>
    <t>Armil</t>
  </si>
  <si>
    <t>Belint</t>
  </si>
  <si>
    <t>Vitanje</t>
  </si>
  <si>
    <t>Brezina</t>
  </si>
  <si>
    <t>Perho</t>
  </si>
  <si>
    <t>Piteå</t>
  </si>
  <si>
    <t>Luton</t>
  </si>
  <si>
    <t>Bière</t>
  </si>
  <si>
    <t>Çavdir</t>
  </si>
  <si>
    <t>Sevlievo</t>
  </si>
  <si>
    <t>Bohušovice nad Ohří</t>
  </si>
  <si>
    <t>Altenkunstadt</t>
  </si>
  <si>
    <t>Commune of Aghios Vartholomeos</t>
  </si>
  <si>
    <t>Albiol, L'</t>
  </si>
  <si>
    <t>Ainhoa</t>
  </si>
  <si>
    <t>Konavle</t>
  </si>
  <si>
    <t>Altomonte</t>
  </si>
  <si>
    <t>Galateia</t>
  </si>
  <si>
    <t>Balmazújváros</t>
  </si>
  <si>
    <t>Mook en Middelaar</t>
  </si>
  <si>
    <t>Breitenfurt bei Wien</t>
  </si>
  <si>
    <t>Chełmek</t>
  </si>
  <si>
    <t>Arnas</t>
  </si>
  <si>
    <t>Belis</t>
  </si>
  <si>
    <t>Vodice</t>
  </si>
  <si>
    <t>Breziny</t>
  </si>
  <si>
    <t>Pertunmaa</t>
  </si>
  <si>
    <t>Ragunda</t>
  </si>
  <si>
    <t>Maidstone</t>
  </si>
  <si>
    <t>Biezwil</t>
  </si>
  <si>
    <t>Çay</t>
  </si>
  <si>
    <t>Shabla</t>
  </si>
  <si>
    <t>Bohutice</t>
  </si>
  <si>
    <t>Altenmarkt a.d.Alz</t>
  </si>
  <si>
    <t>Commune of Aghios Vassilios</t>
  </si>
  <si>
    <t>Albiztur</t>
  </si>
  <si>
    <t>Ainvelle</t>
  </si>
  <si>
    <t>Končanica</t>
  </si>
  <si>
    <t>Altopascio</t>
  </si>
  <si>
    <t>Galini</t>
  </si>
  <si>
    <t>Balogunyom</t>
  </si>
  <si>
    <t>Neder-Betuwe</t>
  </si>
  <si>
    <t>Breitenstein</t>
  </si>
  <si>
    <t>Chełmiec</t>
  </si>
  <si>
    <t>Arneiro das Milhariças</t>
  </si>
  <si>
    <t>Beliu</t>
  </si>
  <si>
    <t>Vojnik</t>
  </si>
  <si>
    <t>Petäjävesi</t>
  </si>
  <si>
    <t>Rättvik</t>
  </si>
  <si>
    <t>Maldon</t>
  </si>
  <si>
    <t>Biglen</t>
  </si>
  <si>
    <t>Çaybaşi</t>
  </si>
  <si>
    <t>Shumen</t>
  </si>
  <si>
    <t>Bohutín</t>
  </si>
  <si>
    <t>Altenmedingen</t>
  </si>
  <si>
    <t>Commune of Aghios Vassilios Kynourias</t>
  </si>
  <si>
    <t>Albocàsser</t>
  </si>
  <si>
    <t>Airaines</t>
  </si>
  <si>
    <t>Konjščina</t>
  </si>
  <si>
    <t>Altopiano della Vigolana</t>
  </si>
  <si>
    <t>Galinoporni</t>
  </si>
  <si>
    <t>Balotaszállás</t>
  </si>
  <si>
    <t>Nederweert</t>
  </si>
  <si>
    <t>Breitenwang</t>
  </si>
  <si>
    <t>Chełmno</t>
  </si>
  <si>
    <t>Arnóia</t>
  </si>
  <si>
    <t>Beltiug</t>
  </si>
  <si>
    <t>Vransko</t>
  </si>
  <si>
    <t>Breznička</t>
  </si>
  <si>
    <t>Pieksämäki</t>
  </si>
  <si>
    <t>Robertsfors</t>
  </si>
  <si>
    <t>Malvern Hills</t>
  </si>
  <si>
    <t>Billens-Hennens</t>
  </si>
  <si>
    <t>Çaycuma</t>
  </si>
  <si>
    <t>Silistra</t>
  </si>
  <si>
    <t>Bohy</t>
  </si>
  <si>
    <t>Altenmoor</t>
  </si>
  <si>
    <t>Commune of Aghios Vassilios Mantinias</t>
  </si>
  <si>
    <t>Alboloduy</t>
  </si>
  <si>
    <t>Aire</t>
  </si>
  <si>
    <t>Koprivnica</t>
  </si>
  <si>
    <t>Alviano</t>
  </si>
  <si>
    <t>Gastria</t>
  </si>
  <si>
    <t>Nieuwegein</t>
  </si>
  <si>
    <t>Brixen im Thale</t>
  </si>
  <si>
    <t>Chełmża</t>
  </si>
  <si>
    <t>Arões</t>
  </si>
  <si>
    <t>Benesat</t>
  </si>
  <si>
    <t>Vrhnika</t>
  </si>
  <si>
    <t>Brezno</t>
  </si>
  <si>
    <t>Pielavesi</t>
  </si>
  <si>
    <t>Ronneby</t>
  </si>
  <si>
    <t>Manchester</t>
  </si>
  <si>
    <t>Binn</t>
  </si>
  <si>
    <t>Çayeli</t>
  </si>
  <si>
    <t>Simeonovgrad</t>
  </si>
  <si>
    <t>Bojanov</t>
  </si>
  <si>
    <t>Altenmünster</t>
  </si>
  <si>
    <t>Commune of Aghios Vissarionas</t>
  </si>
  <si>
    <t>Albolote</t>
  </si>
  <si>
    <t>Airel</t>
  </si>
  <si>
    <t>Koprivnički Bregi</t>
  </si>
  <si>
    <t>Alvignano</t>
  </si>
  <si>
    <t>Genagra</t>
  </si>
  <si>
    <t>Bálványos</t>
  </si>
  <si>
    <t>Nieuwkoop</t>
  </si>
  <si>
    <t>Brixlegg</t>
  </si>
  <si>
    <t>Chlewiska</t>
  </si>
  <si>
    <t>Arões (Santa Cristina)</t>
  </si>
  <si>
    <t>Bengesti-Ciocadia</t>
  </si>
  <si>
    <t>Vuzenica</t>
  </si>
  <si>
    <t>Brezolupy</t>
  </si>
  <si>
    <t>Pihtipudas</t>
  </si>
  <si>
    <t>Säffle</t>
  </si>
  <si>
    <t>Mansfield</t>
  </si>
  <si>
    <t>Binningen</t>
  </si>
  <si>
    <t>Çayiralan</t>
  </si>
  <si>
    <t>Simitli</t>
  </si>
  <si>
    <t>Bojanovice</t>
  </si>
  <si>
    <t>Altenpleen</t>
  </si>
  <si>
    <t>Commune of Aghios Vissarios</t>
  </si>
  <si>
    <t>Albondón</t>
  </si>
  <si>
    <t>Aire-sur-l'Adour</t>
  </si>
  <si>
    <t>Koprivnički Ivanec</t>
  </si>
  <si>
    <t>Gerakies</t>
  </si>
  <si>
    <t>Bana</t>
  </si>
  <si>
    <t>Nijkerk</t>
  </si>
  <si>
    <t>Bromberg</t>
  </si>
  <si>
    <t>Chłopice</t>
  </si>
  <si>
    <t>Arões (São Romão)</t>
  </si>
  <si>
    <t>Berca</t>
  </si>
  <si>
    <t>Zagorje ob Savi</t>
  </si>
  <si>
    <t>Brezov</t>
  </si>
  <si>
    <t>Polvijärvi</t>
  </si>
  <si>
    <t>Sala</t>
  </si>
  <si>
    <t>Medway</t>
  </si>
  <si>
    <t>Bioggio</t>
  </si>
  <si>
    <t>Çayirli</t>
  </si>
  <si>
    <t>Sitovo</t>
  </si>
  <si>
    <t>Bojiště</t>
  </si>
  <si>
    <t>Altenriet</t>
  </si>
  <si>
    <t>Commune of Aghios Vlassios</t>
  </si>
  <si>
    <t>Albons</t>
  </si>
  <si>
    <t>Aire-sur-la-Lys</t>
  </si>
  <si>
    <t>Korčula</t>
  </si>
  <si>
    <t>Alzano Lombardo</t>
  </si>
  <si>
    <t>Gerani</t>
  </si>
  <si>
    <t>Bánd</t>
  </si>
  <si>
    <t>Nijmegen</t>
  </si>
  <si>
    <t>Bruck am Ziller</t>
  </si>
  <si>
    <t>Chmielnik</t>
  </si>
  <si>
    <t>Arrabal</t>
  </si>
  <si>
    <t>Berceni</t>
  </si>
  <si>
    <t>Žalec</t>
  </si>
  <si>
    <t>Brezová pod Bradlom</t>
  </si>
  <si>
    <t>Posio</t>
  </si>
  <si>
    <t>Salem</t>
  </si>
  <si>
    <t>Melton</t>
  </si>
  <si>
    <t>Bioley-Magnoux</t>
  </si>
  <si>
    <t>Çayirova</t>
  </si>
  <si>
    <t>Sliven</t>
  </si>
  <si>
    <t>Bojkovice</t>
  </si>
  <si>
    <t>Altenstadt</t>
  </si>
  <si>
    <t>Commune of Aghiovlassitika</t>
  </si>
  <si>
    <t>Alborache</t>
  </si>
  <si>
    <t>Airion</t>
  </si>
  <si>
    <t>Koška</t>
  </si>
  <si>
    <t>Alzano Scrivia</t>
  </si>
  <si>
    <t>Gerasa</t>
  </si>
  <si>
    <t>Bánfa</t>
  </si>
  <si>
    <t>Nissewaard</t>
  </si>
  <si>
    <t>Bruck an der Großglocknerstraße</t>
  </si>
  <si>
    <t>Chmielno</t>
  </si>
  <si>
    <t>Arraiolos</t>
  </si>
  <si>
    <t>Berchisesti</t>
  </si>
  <si>
    <t>Zavrč</t>
  </si>
  <si>
    <t>Brezovec</t>
  </si>
  <si>
    <t>Pöytyä</t>
  </si>
  <si>
    <t>Sandviken</t>
  </si>
  <si>
    <t>Mendip</t>
  </si>
  <si>
    <t>Bioley-Orjulaz</t>
  </si>
  <si>
    <t>Çaykara</t>
  </si>
  <si>
    <t>Slivnitsa</t>
  </si>
  <si>
    <t>Bolatice</t>
  </si>
  <si>
    <t>Altenstadt a.d.Waldnaab</t>
  </si>
  <si>
    <t>Commune of Aghista</t>
  </si>
  <si>
    <t>Alboraya</t>
  </si>
  <si>
    <t>Airon-Notre-Dame</t>
  </si>
  <si>
    <t>Kostrena</t>
  </si>
  <si>
    <t>Alzate Brianza</t>
  </si>
  <si>
    <t>Geri</t>
  </si>
  <si>
    <t>Bánhorváti</t>
  </si>
  <si>
    <t>Noardeast-Fryslân</t>
  </si>
  <si>
    <t>Bruck an der Leitha</t>
  </si>
  <si>
    <t>Choceń</t>
  </si>
  <si>
    <t>Arranhó</t>
  </si>
  <si>
    <t>Bereni</t>
  </si>
  <si>
    <t>Železniki</t>
  </si>
  <si>
    <t>Pudasjärvi</t>
  </si>
  <si>
    <t>Säter</t>
  </si>
  <si>
    <t>Merthyr Tydfil</t>
  </si>
  <si>
    <t>Birmensdorf (ZH)</t>
  </si>
  <si>
    <t>Çekerek</t>
  </si>
  <si>
    <t>Slivo pole</t>
  </si>
  <si>
    <t>Boleboř</t>
  </si>
  <si>
    <t>Altenstadt, M</t>
  </si>
  <si>
    <t>Commune of Aghistro</t>
  </si>
  <si>
    <t>Alborea</t>
  </si>
  <si>
    <t>Airon-Saint-Vaast</t>
  </si>
  <si>
    <t>Kotoriba</t>
  </si>
  <si>
    <t>Amalfi</t>
  </si>
  <si>
    <t xml:space="preserve">Germasogeia </t>
  </si>
  <si>
    <t>Bánk</t>
  </si>
  <si>
    <t>Noord-Beveland</t>
  </si>
  <si>
    <t>Bruck an der Mur</t>
  </si>
  <si>
    <t>Chocianów</t>
  </si>
  <si>
    <t>Arrifana</t>
  </si>
  <si>
    <t>Beresti-Bistrita</t>
  </si>
  <si>
    <t>Žetale</t>
  </si>
  <si>
    <t>Brezovička</t>
  </si>
  <si>
    <t>Pukkila</t>
  </si>
  <si>
    <t>Sävsjö</t>
  </si>
  <si>
    <t>Merton</t>
  </si>
  <si>
    <t>Birmenstorf (AG)</t>
  </si>
  <si>
    <t>Çekmeköy</t>
  </si>
  <si>
    <t>Smolyan</t>
  </si>
  <si>
    <t>Bolehošť</t>
  </si>
  <si>
    <t>Altensteig, Stadt</t>
  </si>
  <si>
    <t>Commune of Agistri (psevdo)</t>
  </si>
  <si>
    <t>Alborge</t>
  </si>
  <si>
    <t>Airoux</t>
  </si>
  <si>
    <t>Kraljevec Na Sutli</t>
  </si>
  <si>
    <t>Amandola</t>
  </si>
  <si>
    <t>Gerolakkos</t>
  </si>
  <si>
    <t>Bánokszentgyörgy</t>
  </si>
  <si>
    <t>Noordenveld</t>
  </si>
  <si>
    <t>Brückl</t>
  </si>
  <si>
    <t>Chociwel</t>
  </si>
  <si>
    <t>Arrifes</t>
  </si>
  <si>
    <t>Beresti-Meria</t>
  </si>
  <si>
    <t>Žiri</t>
  </si>
  <si>
    <t>Brezovka</t>
  </si>
  <si>
    <t>Punkalaidun</t>
  </si>
  <si>
    <t>Sigtuna</t>
  </si>
  <si>
    <t>Mid and East Antrim</t>
  </si>
  <si>
    <t>Çelebi</t>
  </si>
  <si>
    <t>Smyadovo</t>
  </si>
  <si>
    <t>Boleradice</t>
  </si>
  <si>
    <t>Altenthann</t>
  </si>
  <si>
    <t>Commune of Agnanta</t>
  </si>
  <si>
    <t>Albornos</t>
  </si>
  <si>
    <t>Airvault</t>
  </si>
  <si>
    <t>Kraljevica</t>
  </si>
  <si>
    <t>Amantea</t>
  </si>
  <si>
    <t xml:space="preserve">Geroskipou </t>
  </si>
  <si>
    <t>Bánréve</t>
  </si>
  <si>
    <t>Noordoostpolder</t>
  </si>
  <si>
    <t>Bruckneudorf</t>
  </si>
  <si>
    <t>Chocz</t>
  </si>
  <si>
    <t>Arroios</t>
  </si>
  <si>
    <t>Beresti-Tazlau</t>
  </si>
  <si>
    <t>Žirovnica</t>
  </si>
  <si>
    <t>Brhlovce</t>
  </si>
  <si>
    <t>Puolanka</t>
  </si>
  <si>
    <t>Simrishamn</t>
  </si>
  <si>
    <t>Mid Devon</t>
  </si>
  <si>
    <t>Birrhard</t>
  </si>
  <si>
    <t>Çelikhan</t>
  </si>
  <si>
    <t>Sopot</t>
  </si>
  <si>
    <t>Bolešiny</t>
  </si>
  <si>
    <t>Altentreptow, Stadt</t>
  </si>
  <si>
    <t>Commune of Agnanteri</t>
  </si>
  <si>
    <t>Albox</t>
  </si>
  <si>
    <t>Aiserey</t>
  </si>
  <si>
    <t>Krapina</t>
  </si>
  <si>
    <t>Amaro</t>
  </si>
  <si>
    <t>Gerovasa (Trozena)</t>
  </si>
  <si>
    <t>Bár</t>
  </si>
  <si>
    <t>Noordwijk</t>
  </si>
  <si>
    <t>Brunn am Gebirge</t>
  </si>
  <si>
    <t>Choczewo</t>
  </si>
  <si>
    <t>Arrouquelas</t>
  </si>
  <si>
    <t>Berevoesti</t>
  </si>
  <si>
    <t>Zreče</t>
  </si>
  <si>
    <t>Brieštie</t>
  </si>
  <si>
    <t>Puumala</t>
  </si>
  <si>
    <t>Sjöbo</t>
  </si>
  <si>
    <t>Mid Suffolk</t>
  </si>
  <si>
    <t>Birrwil</t>
  </si>
  <si>
    <t>Çeltik</t>
  </si>
  <si>
    <t>Sozopol</t>
  </si>
  <si>
    <t>Boletice</t>
  </si>
  <si>
    <t>Alterkülz</t>
  </si>
  <si>
    <t>Commune of Agnantero</t>
  </si>
  <si>
    <t>Albudeite</t>
  </si>
  <si>
    <t>Aisey-et-Richecourt</t>
  </si>
  <si>
    <t>Krapinske Toplice</t>
  </si>
  <si>
    <t>Amaroni</t>
  </si>
  <si>
    <t>Gialia</t>
  </si>
  <si>
    <t>Barabás</t>
  </si>
  <si>
    <t>Nuenen, Gerwen en Nederwetten</t>
  </si>
  <si>
    <t>Brunn an der Wild</t>
  </si>
  <si>
    <t>Chodecz</t>
  </si>
  <si>
    <t>Arruda dos Vinhos</t>
  </si>
  <si>
    <t>Berezeni</t>
  </si>
  <si>
    <t>Žužemberk</t>
  </si>
  <si>
    <t>Brodské</t>
  </si>
  <si>
    <t>Pyhäjärvi</t>
  </si>
  <si>
    <t>Skara</t>
  </si>
  <si>
    <t>Mid Sussex</t>
  </si>
  <si>
    <t>Birsfelden</t>
  </si>
  <si>
    <t>Çeltikçi</t>
  </si>
  <si>
    <t>Sredets</t>
  </si>
  <si>
    <t>Bolkov</t>
  </si>
  <si>
    <t>Altertheim</t>
  </si>
  <si>
    <t>Commune of Agnanti</t>
  </si>
  <si>
    <t>Albuera, La</t>
  </si>
  <si>
    <t>Aisey-sur-Seine</t>
  </si>
  <si>
    <t>Krašić</t>
  </si>
  <si>
    <t>Amaseno</t>
  </si>
  <si>
    <t>Giolou</t>
  </si>
  <si>
    <t>Baracs</t>
  </si>
  <si>
    <t>Nunspeet</t>
  </si>
  <si>
    <t>Brunnenthal</t>
  </si>
  <si>
    <t>Chodel</t>
  </si>
  <si>
    <t>Árvore</t>
  </si>
  <si>
    <t>Berghin</t>
  </si>
  <si>
    <t>Brodzany</t>
  </si>
  <si>
    <t>Pyhäjoki</t>
  </si>
  <si>
    <t>Skellefteå</t>
  </si>
  <si>
    <t>Mid Ulster</t>
  </si>
  <si>
    <t>Birwinken</t>
  </si>
  <si>
    <t>Çemişgezek</t>
  </si>
  <si>
    <t>Stamboliyski</t>
  </si>
  <si>
    <t>Boňkov</t>
  </si>
  <si>
    <t>Altfraunhofen</t>
  </si>
  <si>
    <t>Commune of Agnantia</t>
  </si>
  <si>
    <t>Albuixech</t>
  </si>
  <si>
    <t>Aisonville-et-Bernoville</t>
  </si>
  <si>
    <t>Kravarsko</t>
  </si>
  <si>
    <t>Amato</t>
  </si>
  <si>
    <t>Goudi</t>
  </si>
  <si>
    <t>Baracska</t>
  </si>
  <si>
    <t>Oegstgeest</t>
  </si>
  <si>
    <t>Buch</t>
  </si>
  <si>
    <t>Chodów</t>
  </si>
  <si>
    <t>Asseiceira</t>
  </si>
  <si>
    <t>Berislavesti</t>
  </si>
  <si>
    <t>Brunovce</t>
  </si>
  <si>
    <t>Pyhäntä</t>
  </si>
  <si>
    <t>Skinnskatteberg</t>
  </si>
  <si>
    <t>Middlesbrough</t>
  </si>
  <si>
    <t>Bischofszell</t>
  </si>
  <si>
    <t>Çerkeş</t>
  </si>
  <si>
    <t>Stambolovo</t>
  </si>
  <si>
    <t>Althegnenberg</t>
  </si>
  <si>
    <t>Commune of Agonas</t>
  </si>
  <si>
    <t>Albuñán</t>
  </si>
  <si>
    <t>Aïssey</t>
  </si>
  <si>
    <t>Križ</t>
  </si>
  <si>
    <t>Amatrice</t>
  </si>
  <si>
    <t>Goufes</t>
  </si>
  <si>
    <t>Báránd</t>
  </si>
  <si>
    <t>Oirschot</t>
  </si>
  <si>
    <t>Buch in Tirol</t>
  </si>
  <si>
    <t>Chodzież</t>
  </si>
  <si>
    <t>Assentiz</t>
  </si>
  <si>
    <t>Beriu</t>
  </si>
  <si>
    <t>Brusnica</t>
  </si>
  <si>
    <t>Pyhäranta</t>
  </si>
  <si>
    <t>Skövde</t>
  </si>
  <si>
    <t>Midlothian</t>
  </si>
  <si>
    <t>Bissone</t>
  </si>
  <si>
    <t>Çerkezköy</t>
  </si>
  <si>
    <t>Stara Zagora</t>
  </si>
  <si>
    <t>Bor u Skutče</t>
  </si>
  <si>
    <t>Commune of Agora</t>
  </si>
  <si>
    <t>Albuñol</t>
  </si>
  <si>
    <t>Aisy-sous-Thil</t>
  </si>
  <si>
    <t>Ambivere</t>
  </si>
  <si>
    <t>Gourri</t>
  </si>
  <si>
    <t>Baranyahídvég</t>
  </si>
  <si>
    <t>Oisterwijk</t>
  </si>
  <si>
    <t>Buchbach</t>
  </si>
  <si>
    <t>Chojna</t>
  </si>
  <si>
    <t>Associação de freguesias do Vale do Neiva</t>
  </si>
  <si>
    <t>Berlesti</t>
  </si>
  <si>
    <t>Brusník</t>
  </si>
  <si>
    <t>Pyttis</t>
  </si>
  <si>
    <t>Skurup</t>
  </si>
  <si>
    <t>Milton Keynes</t>
  </si>
  <si>
    <t>Bister</t>
  </si>
  <si>
    <t>Çermik</t>
  </si>
  <si>
    <t>Stolichna</t>
  </si>
  <si>
    <t>Borač</t>
  </si>
  <si>
    <t>Altheim (Alb)</t>
  </si>
  <si>
    <t>Commune of Agoriani</t>
  </si>
  <si>
    <t>Albuñuelas</t>
  </si>
  <si>
    <t>Aisy-sur-Armançon</t>
  </si>
  <si>
    <t>Krk</t>
  </si>
  <si>
    <t>Amblar-Don</t>
  </si>
  <si>
    <t>Gypsou</t>
  </si>
  <si>
    <t>Baranyajenő</t>
  </si>
  <si>
    <t>Oldambt</t>
  </si>
  <si>
    <t>Buchkirchen</t>
  </si>
  <si>
    <t>Chojnice</t>
  </si>
  <si>
    <t>Assumar</t>
  </si>
  <si>
    <t>Berliste</t>
  </si>
  <si>
    <t>Brusno</t>
  </si>
  <si>
    <t>Rääkkylä</t>
  </si>
  <si>
    <t>Smedjebacken</t>
  </si>
  <si>
    <t>Mole Valley</t>
  </si>
  <si>
    <t>Bitsch</t>
  </si>
  <si>
    <t>Çeşme</t>
  </si>
  <si>
    <t>Straldzha</t>
  </si>
  <si>
    <t>Bořanovice</t>
  </si>
  <si>
    <t>Althengstett</t>
  </si>
  <si>
    <t>Commune of Agousseliana</t>
  </si>
  <si>
    <t>Alburquerque</t>
  </si>
  <si>
    <t>Aiti</t>
  </si>
  <si>
    <t>Krnjak</t>
  </si>
  <si>
    <t>Ameglia</t>
  </si>
  <si>
    <t>Ineia</t>
  </si>
  <si>
    <t>Baranyaszentgyörgy</t>
  </si>
  <si>
    <t>Oldebroek</t>
  </si>
  <si>
    <t>Buch-St. Magdalena</t>
  </si>
  <si>
    <t>Chojnów</t>
  </si>
  <si>
    <t>Assunção</t>
  </si>
  <si>
    <t>Bertea</t>
  </si>
  <si>
    <t>Brutovce</t>
  </si>
  <si>
    <t>Rantasalmi</t>
  </si>
  <si>
    <t>Söderhamn</t>
  </si>
  <si>
    <t>Monmouthshire</t>
  </si>
  <si>
    <t>Blatten</t>
  </si>
  <si>
    <t>Ceyhan</t>
  </si>
  <si>
    <t>Strazhitsa</t>
  </si>
  <si>
    <t>Bordovice</t>
  </si>
  <si>
    <t>Althornbach</t>
  </si>
  <si>
    <t>Commune of Agra</t>
  </si>
  <si>
    <t>Alcabón</t>
  </si>
  <si>
    <t>Kršan</t>
  </si>
  <si>
    <t>Amelia</t>
  </si>
  <si>
    <t xml:space="preserve">Kakopetria </t>
  </si>
  <si>
    <t>Barbacs</t>
  </si>
  <si>
    <t>Oldenzaal</t>
  </si>
  <si>
    <t>Burgau</t>
  </si>
  <si>
    <t>Chorkówka</t>
  </si>
  <si>
    <t>Assunção, Ajuda, Salvador e Santo Ildefonso</t>
  </si>
  <si>
    <t>Bertestii de Jos</t>
  </si>
  <si>
    <t>Bruty</t>
  </si>
  <si>
    <t>Ranua</t>
  </si>
  <si>
    <t>Söderköping</t>
  </si>
  <si>
    <t>Na h-Eileanan Siar</t>
  </si>
  <si>
    <t>Blauen</t>
  </si>
  <si>
    <t>Ceylanpinar</t>
  </si>
  <si>
    <t>Strelcha</t>
  </si>
  <si>
    <t>Boreč</t>
  </si>
  <si>
    <t>Althütte</t>
  </si>
  <si>
    <t>Commune of Agrabela</t>
  </si>
  <si>
    <t>Alcadozo</t>
  </si>
  <si>
    <t>Aix</t>
  </si>
  <si>
    <t>Kukljica</t>
  </si>
  <si>
    <t>Amendolara</t>
  </si>
  <si>
    <t>Kalavasos</t>
  </si>
  <si>
    <t>Barcs</t>
  </si>
  <si>
    <t>Olst-Wijhe</t>
  </si>
  <si>
    <t>Burgauberg-Neudauberg</t>
  </si>
  <si>
    <t>Choroszcz</t>
  </si>
  <si>
    <t>Astromil</t>
  </si>
  <si>
    <t>Berveni</t>
  </si>
  <si>
    <t>Brvnište</t>
  </si>
  <si>
    <t>Raseborg</t>
  </si>
  <si>
    <t>Södertälje</t>
  </si>
  <si>
    <t>Neath Port Talbot</t>
  </si>
  <si>
    <t>Bleienbach</t>
  </si>
  <si>
    <t>Çiçekdaği</t>
  </si>
  <si>
    <t>Strumyani</t>
  </si>
  <si>
    <t>Borek</t>
  </si>
  <si>
    <t>Althüttendorf</t>
  </si>
  <si>
    <t>Commune of Agrafa</t>
  </si>
  <si>
    <t>Alcaine</t>
  </si>
  <si>
    <t>Aix-en-Ergny</t>
  </si>
  <si>
    <t>Kula Norinska</t>
  </si>
  <si>
    <t>Ameno</t>
  </si>
  <si>
    <t>Kaliana</t>
  </si>
  <si>
    <t>Bárdudvarnok</t>
  </si>
  <si>
    <t>Ommen</t>
  </si>
  <si>
    <t>Burgkirchen</t>
  </si>
  <si>
    <t>Chorzele</t>
  </si>
  <si>
    <t>Atalaia</t>
  </si>
  <si>
    <t>Berzasca</t>
  </si>
  <si>
    <t>Brzotín</t>
  </si>
  <si>
    <t>Raumo</t>
  </si>
  <si>
    <t>Sollefteå</t>
  </si>
  <si>
    <t>New Forest</t>
  </si>
  <si>
    <t>Blenio</t>
  </si>
  <si>
    <t>Cide</t>
  </si>
  <si>
    <t>Suhindol</t>
  </si>
  <si>
    <t>Bořenovice</t>
  </si>
  <si>
    <t>Altkalen</t>
  </si>
  <si>
    <t>Commune of Agrafi</t>
  </si>
  <si>
    <t>Alcalá de Ebro</t>
  </si>
  <si>
    <t>Aix-en-Issart</t>
  </si>
  <si>
    <t>Kumrovec</t>
  </si>
  <si>
    <t>Amorosi</t>
  </si>
  <si>
    <t xml:space="preserve">Kallepeia </t>
  </si>
  <si>
    <t>Barlahida</t>
  </si>
  <si>
    <t>Oost Gelre</t>
  </si>
  <si>
    <t>Burgschleinitz-Kühnring</t>
  </si>
  <si>
    <t>Chorzów</t>
  </si>
  <si>
    <t>Atei</t>
  </si>
  <si>
    <t>Berzovia</t>
  </si>
  <si>
    <t>Búč</t>
  </si>
  <si>
    <t>Rautalampi</t>
  </si>
  <si>
    <t>Sollentuna</t>
  </si>
  <si>
    <t>Newark and Sherwood</t>
  </si>
  <si>
    <t>Blonay</t>
  </si>
  <si>
    <t>Çifteler</t>
  </si>
  <si>
    <t>Sungurlare</t>
  </si>
  <si>
    <t>Bořetice</t>
  </si>
  <si>
    <t>Altlandsberg, Stadt</t>
  </si>
  <si>
    <t>Commune of Agrapidia</t>
  </si>
  <si>
    <t>Alcalá de Guadaíra</t>
  </si>
  <si>
    <t>Aix-en-Pévèle</t>
  </si>
  <si>
    <t>Kutina</t>
  </si>
  <si>
    <t>Ampezzo</t>
  </si>
  <si>
    <t>Kalo Chorio Kapouti</t>
  </si>
  <si>
    <t>Bárna</t>
  </si>
  <si>
    <t>Oosterhout</t>
  </si>
  <si>
    <t>Bürg-Vöstenhof</t>
  </si>
  <si>
    <t>Choszczno</t>
  </si>
  <si>
    <t>Atiães</t>
  </si>
  <si>
    <t>Berzunti</t>
  </si>
  <si>
    <t>Bučany</t>
  </si>
  <si>
    <t>Rautavaara</t>
  </si>
  <si>
    <t>Solna</t>
  </si>
  <si>
    <t>Newcastle upon Tyne</t>
  </si>
  <si>
    <t>Blumenstein</t>
  </si>
  <si>
    <t>Çiftlik</t>
  </si>
  <si>
    <t>Suvorovo</t>
  </si>
  <si>
    <t>Bořetín</t>
  </si>
  <si>
    <t>Altlay</t>
  </si>
  <si>
    <t>Commune of Agrapidies</t>
  </si>
  <si>
    <t>Alcalá de Gurrea</t>
  </si>
  <si>
    <t>Aix-en-Provence</t>
  </si>
  <si>
    <t>Kutjevo</t>
  </si>
  <si>
    <t>Anacapri</t>
  </si>
  <si>
    <t>Kalo Chorio Larnakas</t>
  </si>
  <si>
    <t>Barnag</t>
  </si>
  <si>
    <t>Ooststellingwerf</t>
  </si>
  <si>
    <t>Bürmoos</t>
  </si>
  <si>
    <t>Chotcza</t>
  </si>
  <si>
    <t>Atouguia</t>
  </si>
  <si>
    <t>Bestepe</t>
  </si>
  <si>
    <t>Buclovany</t>
  </si>
  <si>
    <t>Rautjärvi</t>
  </si>
  <si>
    <t>Sölvesborg</t>
  </si>
  <si>
    <t>Newcastle-under-Lyme</t>
  </si>
  <si>
    <t>Böbikon</t>
  </si>
  <si>
    <t>Çiftlikköy</t>
  </si>
  <si>
    <t>Svilengrad</t>
  </si>
  <si>
    <t>Bořice</t>
  </si>
  <si>
    <t>Altleiningen</t>
  </si>
  <si>
    <t>Commune of Agrapidochori</t>
  </si>
  <si>
    <t>Alcalá de Henares</t>
  </si>
  <si>
    <t>Aixe-sur-Vienne</t>
  </si>
  <si>
    <t>Labin</t>
  </si>
  <si>
    <t>Anagni</t>
  </si>
  <si>
    <t>Kalo Chorio Lemesou</t>
  </si>
  <si>
    <t>Bársonyos</t>
  </si>
  <si>
    <t>Oostzaan</t>
  </si>
  <si>
    <t>Bürs</t>
  </si>
  <si>
    <t>Chrostkowo</t>
  </si>
  <si>
    <t>Atouguia da Baleia</t>
  </si>
  <si>
    <t>Bethausen</t>
  </si>
  <si>
    <t>Budča</t>
  </si>
  <si>
    <t>Reisjärvi</t>
  </si>
  <si>
    <t>Sorsele</t>
  </si>
  <si>
    <t>Newham</t>
  </si>
  <si>
    <t>Böckten</t>
  </si>
  <si>
    <t>Çiğli</t>
  </si>
  <si>
    <t>Svishtov</t>
  </si>
  <si>
    <t>Bořislav</t>
  </si>
  <si>
    <t>Altlußheim</t>
  </si>
  <si>
    <t>Commune of Agras</t>
  </si>
  <si>
    <t>Alcalá de la Selva</t>
  </si>
  <si>
    <t>Aix-la-Fayette</t>
  </si>
  <si>
    <t>Lanišće</t>
  </si>
  <si>
    <t>Ancarano</t>
  </si>
  <si>
    <t>Kalo Chorio Oreinis</t>
  </si>
  <si>
    <t>Basal</t>
  </si>
  <si>
    <t>Opmeer</t>
  </si>
  <si>
    <t>Bürserberg</t>
  </si>
  <si>
    <t>Chrzanów</t>
  </si>
  <si>
    <t>Avanca</t>
  </si>
  <si>
    <t>Beuca</t>
  </si>
  <si>
    <t>Budikovany</t>
  </si>
  <si>
    <t>Reso</t>
  </si>
  <si>
    <t>Sotenäs</t>
  </si>
  <si>
    <t>Bodio</t>
  </si>
  <si>
    <t>Cihanbeyli</t>
  </si>
  <si>
    <t>Svoge</t>
  </si>
  <si>
    <t>Bořitov</t>
  </si>
  <si>
    <t>Altmannstein, M</t>
  </si>
  <si>
    <t>Commune of Agrelia</t>
  </si>
  <si>
    <t>Alcalá de la Vega</t>
  </si>
  <si>
    <t>Aix-les-Bains</t>
  </si>
  <si>
    <t>Lasinja</t>
  </si>
  <si>
    <t>Ancona</t>
  </si>
  <si>
    <t>Kalo Chorio Soleas</t>
  </si>
  <si>
    <t>Baskó</t>
  </si>
  <si>
    <t>Opsterland</t>
  </si>
  <si>
    <t>Dalaas</t>
  </si>
  <si>
    <t>Chrząstowice</t>
  </si>
  <si>
    <t>Aveiras de Baixo</t>
  </si>
  <si>
    <t>Bezdead</t>
  </si>
  <si>
    <t>Budimír</t>
  </si>
  <si>
    <t>Riihimäki</t>
  </si>
  <si>
    <t>Staffanstorp</t>
  </si>
  <si>
    <t>Newry, Mourne and Down</t>
  </si>
  <si>
    <t>Boécourt</t>
  </si>
  <si>
    <t>Çildir</t>
  </si>
  <si>
    <t>Targovishte</t>
  </si>
  <si>
    <t>Borkovany</t>
  </si>
  <si>
    <t>Altmärkische Höhe</t>
  </si>
  <si>
    <t>Commune of Agria</t>
  </si>
  <si>
    <t>Alcalá de los Gazules</t>
  </si>
  <si>
    <t>Aix-Noulette</t>
  </si>
  <si>
    <t>Lastovo</t>
  </si>
  <si>
    <t>Andali</t>
  </si>
  <si>
    <t>Kalograia</t>
  </si>
  <si>
    <t>Báta</t>
  </si>
  <si>
    <t>Oss</t>
  </si>
  <si>
    <t>Damüls</t>
  </si>
  <si>
    <t>Chrzypsko Wielkie</t>
  </si>
  <si>
    <t>Aveiras de Cima</t>
  </si>
  <si>
    <t>Bicaz</t>
  </si>
  <si>
    <t>Budiná</t>
  </si>
  <si>
    <t>Ristijärvi</t>
  </si>
  <si>
    <t>Stenungsund</t>
  </si>
  <si>
    <t>North Ayrshire mainland</t>
  </si>
  <si>
    <t>Bofflens</t>
  </si>
  <si>
    <t>Çilimli</t>
  </si>
  <si>
    <t>Tervel</t>
  </si>
  <si>
    <t>Borkovice</t>
  </si>
  <si>
    <t>Altmärkische Wische</t>
  </si>
  <si>
    <t>Commune of Agriakona</t>
  </si>
  <si>
    <t>Alcalá de Moncayo</t>
  </si>
  <si>
    <t>Aix-Villemaur-Pâlis</t>
  </si>
  <si>
    <t>Lećevica</t>
  </si>
  <si>
    <t>Andalo</t>
  </si>
  <si>
    <t>Kalopanagiotis</t>
  </si>
  <si>
    <t>Bátaapáti</t>
  </si>
  <si>
    <t>Oude IJsselstreek</t>
  </si>
  <si>
    <t>Dechantskirchen</t>
  </si>
  <si>
    <t>Chybie</t>
  </si>
  <si>
    <t>Avelal</t>
  </si>
  <si>
    <t>Bicaz-Chei</t>
  </si>
  <si>
    <t>Budince</t>
  </si>
  <si>
    <t>Rovaniemi</t>
  </si>
  <si>
    <t>Stockholm</t>
  </si>
  <si>
    <t>North Devon</t>
  </si>
  <si>
    <t>Bogis-Bossey</t>
  </si>
  <si>
    <t>Çinar</t>
  </si>
  <si>
    <t>Teteven</t>
  </si>
  <si>
    <t>Borohrádek</t>
  </si>
  <si>
    <t>Altmittweida</t>
  </si>
  <si>
    <t>Commune of Agriani</t>
  </si>
  <si>
    <t>Alcalà de Xivert</t>
  </si>
  <si>
    <t>Aizac</t>
  </si>
  <si>
    <t>Legrad</t>
  </si>
  <si>
    <t>Andalo Valtellino</t>
  </si>
  <si>
    <t>Kalopsida</t>
  </si>
  <si>
    <t>Bátaszék</t>
  </si>
  <si>
    <t>Ouder-Amstel</t>
  </si>
  <si>
    <t>Dellach</t>
  </si>
  <si>
    <t>Chynów</t>
  </si>
  <si>
    <t>Avelar</t>
  </si>
  <si>
    <t>Bicazu Ardelean</t>
  </si>
  <si>
    <t>Budiš</t>
  </si>
  <si>
    <t>Ruokolahti</t>
  </si>
  <si>
    <t>Storfors</t>
  </si>
  <si>
    <t>North Dorset</t>
  </si>
  <si>
    <t>Bolken</t>
  </si>
  <si>
    <t>Çinarcik</t>
  </si>
  <si>
    <t>Topolovgrad</t>
  </si>
  <si>
    <t>Borotice</t>
  </si>
  <si>
    <t>Alt-Mölln</t>
  </si>
  <si>
    <t>Commune of Agridio</t>
  </si>
  <si>
    <t>Alcalá del Júcar</t>
  </si>
  <si>
    <t>Aizanville</t>
  </si>
  <si>
    <t>Lekenik</t>
  </si>
  <si>
    <t>Andezeno</t>
  </si>
  <si>
    <t>Kalyvakia</t>
  </si>
  <si>
    <t>Baté</t>
  </si>
  <si>
    <t>Oudewater</t>
  </si>
  <si>
    <t>Dellach im Drautal</t>
  </si>
  <si>
    <t>Ciasna</t>
  </si>
  <si>
    <t>Avelãs da Ribeira</t>
  </si>
  <si>
    <t>Bichis</t>
  </si>
  <si>
    <t>Budkovce</t>
  </si>
  <si>
    <t>Ruovesi</t>
  </si>
  <si>
    <t>Storuman</t>
  </si>
  <si>
    <t>North East Derbyshire</t>
  </si>
  <si>
    <t>Bolligen</t>
  </si>
  <si>
    <t>Çine</t>
  </si>
  <si>
    <t>Tran</t>
  </si>
  <si>
    <t>Borotín</t>
  </si>
  <si>
    <t>Altomünster, M</t>
  </si>
  <si>
    <t>Commune of Agrilia Messinis</t>
  </si>
  <si>
    <t>Alcalá del Obispo</t>
  </si>
  <si>
    <t>Aize</t>
  </si>
  <si>
    <t>Lepoglava</t>
  </si>
  <si>
    <t>Andora</t>
  </si>
  <si>
    <t>Kaminaria</t>
  </si>
  <si>
    <t>Bátmonostor</t>
  </si>
  <si>
    <t>Overbetuwe</t>
  </si>
  <si>
    <t>Desselbrunn</t>
  </si>
  <si>
    <t>Ciechanów</t>
  </si>
  <si>
    <t>Avelãs de Caminho</t>
  </si>
  <si>
    <t>Biertan</t>
  </si>
  <si>
    <t>Budmerice</t>
  </si>
  <si>
    <t>Rusko</t>
  </si>
  <si>
    <t>Strängnäs</t>
  </si>
  <si>
    <t>North East Lincolnshire</t>
  </si>
  <si>
    <t>Boltigen</t>
  </si>
  <si>
    <t>Çivril</t>
  </si>
  <si>
    <t>Treklyano</t>
  </si>
  <si>
    <t>Altötting, St</t>
  </si>
  <si>
    <t>Commune of Agrilia Trifylias</t>
  </si>
  <si>
    <t>Alcalá del Río</t>
  </si>
  <si>
    <t>Aizecourt-le-Bas</t>
  </si>
  <si>
    <t>Levanjska Varoš</t>
  </si>
  <si>
    <t>Andorno Micca</t>
  </si>
  <si>
    <t>Kampi</t>
  </si>
  <si>
    <t>Bátonyterenye</t>
  </si>
  <si>
    <t>Papendrecht</t>
  </si>
  <si>
    <t>Deutsch Goritz</t>
  </si>
  <si>
    <t>Ciechanowiec</t>
  </si>
  <si>
    <t>Avelãs de Cima</t>
  </si>
  <si>
    <t>Biharia</t>
  </si>
  <si>
    <t>Buglovce</t>
  </si>
  <si>
    <t>S:t Karins</t>
  </si>
  <si>
    <t>Strömstad</t>
  </si>
  <si>
    <t>North East Moray</t>
  </si>
  <si>
    <t>Bonaduz</t>
  </si>
  <si>
    <t>Cizre</t>
  </si>
  <si>
    <t>Troyan</t>
  </si>
  <si>
    <t>Borová Lada</t>
  </si>
  <si>
    <t>Altrich</t>
  </si>
  <si>
    <t>Commune of Agrilos</t>
  </si>
  <si>
    <t>Alcalá del Valle</t>
  </si>
  <si>
    <t>Aizecourt-le-Haut</t>
  </si>
  <si>
    <t>Lipik</t>
  </si>
  <si>
    <t>Andrano</t>
  </si>
  <si>
    <t>Kampia</t>
  </si>
  <si>
    <t>Bátor</t>
  </si>
  <si>
    <t>Peel en Maas</t>
  </si>
  <si>
    <t>Deutsch Jahrndorf</t>
  </si>
  <si>
    <t>Ciechocin</t>
  </si>
  <si>
    <t>Aveleda</t>
  </si>
  <si>
    <t>Bilbor</t>
  </si>
  <si>
    <t>Buková</t>
  </si>
  <si>
    <t>S:t Michel</t>
  </si>
  <si>
    <t>Strömsund</t>
  </si>
  <si>
    <t>North Hertfordshire</t>
  </si>
  <si>
    <t>Boncourt</t>
  </si>
  <si>
    <t>Çobanlar</t>
  </si>
  <si>
    <t>Tryavna</t>
  </si>
  <si>
    <t>Borovany</t>
  </si>
  <si>
    <t>Altrip</t>
  </si>
  <si>
    <t>Commune of Agrilovouno</t>
  </si>
  <si>
    <t>Alcalá la Real</t>
  </si>
  <si>
    <t>Aizelles</t>
  </si>
  <si>
    <t>Lipovljani</t>
  </si>
  <si>
    <t>Andrate</t>
  </si>
  <si>
    <t>Kampos</t>
  </si>
  <si>
    <t>Bátorliget</t>
  </si>
  <si>
    <t>Pekela</t>
  </si>
  <si>
    <t>Deutsch Kaltenbrunn</t>
  </si>
  <si>
    <t>Ciechocinek</t>
  </si>
  <si>
    <t>Aveloso</t>
  </si>
  <si>
    <t>Bilca</t>
  </si>
  <si>
    <t>Bukovce</t>
  </si>
  <si>
    <t>Saarijärvi</t>
  </si>
  <si>
    <t>Sundbyberg</t>
  </si>
  <si>
    <t>North Kesteven</t>
  </si>
  <si>
    <t>Bonfol</t>
  </si>
  <si>
    <t>Çorlu</t>
  </si>
  <si>
    <t>Tsar Kaloyan</t>
  </si>
  <si>
    <t>Borovná</t>
  </si>
  <si>
    <t>Altscheid</t>
  </si>
  <si>
    <t>Commune of Agrinio</t>
  </si>
  <si>
    <t>Alcalalí</t>
  </si>
  <si>
    <t>Aizenay</t>
  </si>
  <si>
    <t>Lišane Ostrovičke</t>
  </si>
  <si>
    <t>Andreis</t>
  </si>
  <si>
    <t>Kampyli</t>
  </si>
  <si>
    <t>Battonya</t>
  </si>
  <si>
    <t>Pijnacker-Nootdorp</t>
  </si>
  <si>
    <t>Deutsch Schützen-Eisenberg</t>
  </si>
  <si>
    <t>Cielądz</t>
  </si>
  <si>
    <t>Avenidas Novas</t>
  </si>
  <si>
    <t>Bilciuresti</t>
  </si>
  <si>
    <t>Bukovec</t>
  </si>
  <si>
    <t>Sagu</t>
  </si>
  <si>
    <t>Sundsvall</t>
  </si>
  <si>
    <t>North Lanarkshire</t>
  </si>
  <si>
    <t>Bönigen</t>
  </si>
  <si>
    <t>Çubuk</t>
  </si>
  <si>
    <t>Tsarevo</t>
  </si>
  <si>
    <t>Borovnice</t>
  </si>
  <si>
    <t>Altshausen</t>
  </si>
  <si>
    <t>Commune of Agriovotano</t>
  </si>
  <si>
    <t>Alcampell</t>
  </si>
  <si>
    <t>Aizier</t>
  </si>
  <si>
    <t>Ližnjan - Lisignano</t>
  </si>
  <si>
    <t>Andretta</t>
  </si>
  <si>
    <t>Kanli (Kanlikiogiou)</t>
  </si>
  <si>
    <t>Bátya</t>
  </si>
  <si>
    <t>Purmerend</t>
  </si>
  <si>
    <t>Deutschfeistritz</t>
  </si>
  <si>
    <t>Ciepielów</t>
  </si>
  <si>
    <t>Aves</t>
  </si>
  <si>
    <t>Biled</t>
  </si>
  <si>
    <t>Bukovina</t>
  </si>
  <si>
    <t>Säkylä</t>
  </si>
  <si>
    <t>Sunne</t>
  </si>
  <si>
    <t>North Lincolnshire</t>
  </si>
  <si>
    <t>Boningen</t>
  </si>
  <si>
    <t>Çukurca</t>
  </si>
  <si>
    <t>Tsenovo</t>
  </si>
  <si>
    <t>Borovnička</t>
  </si>
  <si>
    <t>Altstrimmig</t>
  </si>
  <si>
    <t>Commune of Agros</t>
  </si>
  <si>
    <t>Alcanadre</t>
  </si>
  <si>
    <t>Aizy-Jouy</t>
  </si>
  <si>
    <t>Ljubešćica</t>
  </si>
  <si>
    <t>Andria</t>
  </si>
  <si>
    <t xml:space="preserve">Kannavia </t>
  </si>
  <si>
    <t>Batyk</t>
  </si>
  <si>
    <t>Putten</t>
  </si>
  <si>
    <t>Deutsch-Griffen</t>
  </si>
  <si>
    <t>Ciepłowody</t>
  </si>
  <si>
    <t>Avessadas e Rosém</t>
  </si>
  <si>
    <t>Biliesti</t>
  </si>
  <si>
    <t>Bulhary</t>
  </si>
  <si>
    <t>Salla</t>
  </si>
  <si>
    <t>Surahammar</t>
  </si>
  <si>
    <t>North Norfolk</t>
  </si>
  <si>
    <t>Boniswil</t>
  </si>
  <si>
    <t>Çukurova</t>
  </si>
  <si>
    <t>Tundzha</t>
  </si>
  <si>
    <t>Borovník</t>
  </si>
  <si>
    <t>Altusried, M</t>
  </si>
  <si>
    <t>Commune of Agrossykea</t>
  </si>
  <si>
    <t>Alcanar</t>
  </si>
  <si>
    <t>Ajac</t>
  </si>
  <si>
    <t>Lobor</t>
  </si>
  <si>
    <t>Andriano</t>
  </si>
  <si>
    <t xml:space="preserve">Kannaviou </t>
  </si>
  <si>
    <t>Bázakerettye</t>
  </si>
  <si>
    <t>Raalte</t>
  </si>
  <si>
    <t>Deutschkreutz</t>
  </si>
  <si>
    <t>Cieszanów</t>
  </si>
  <si>
    <t>Avintes</t>
  </si>
  <si>
    <t>Bira</t>
  </si>
  <si>
    <t>Bunetice</t>
  </si>
  <si>
    <t>Salo</t>
  </si>
  <si>
    <t>Svalöv</t>
  </si>
  <si>
    <t>North Somerset</t>
  </si>
  <si>
    <t>Bonstetten</t>
  </si>
  <si>
    <t>Cumayeri</t>
  </si>
  <si>
    <t>Tutrakan</t>
  </si>
  <si>
    <t>Borovno</t>
  </si>
  <si>
    <t>Altwarp</t>
  </si>
  <si>
    <t>Commune of Aidinio</t>
  </si>
  <si>
    <t>Alcañices</t>
  </si>
  <si>
    <t>Ajaccio</t>
  </si>
  <si>
    <t>Lokve</t>
  </si>
  <si>
    <t>Anela</t>
  </si>
  <si>
    <t>Kantou</t>
  </si>
  <si>
    <t>Bazsi</t>
  </si>
  <si>
    <t>Reimerswaal</t>
  </si>
  <si>
    <t>Deutschlandsberg</t>
  </si>
  <si>
    <t>Cieszków</t>
  </si>
  <si>
    <t>Avis</t>
  </si>
  <si>
    <t>Birca</t>
  </si>
  <si>
    <t>Bunkovce</t>
  </si>
  <si>
    <t>Saltvik</t>
  </si>
  <si>
    <t>Svedala</t>
  </si>
  <si>
    <t>North Tyneside</t>
  </si>
  <si>
    <t>Bonvillars</t>
  </si>
  <si>
    <t>Çumra</t>
  </si>
  <si>
    <t>Tvarditsa</t>
  </si>
  <si>
    <t>Borovy</t>
  </si>
  <si>
    <t>Altweidelbach</t>
  </si>
  <si>
    <t>Commune of Aidona</t>
  </si>
  <si>
    <t>Alcañiz</t>
  </si>
  <si>
    <t>Ajain</t>
  </si>
  <si>
    <t>Lokvičići</t>
  </si>
  <si>
    <t>Anfo</t>
  </si>
  <si>
    <t>Kapedes</t>
  </si>
  <si>
    <t>Béb</t>
  </si>
  <si>
    <t>Renkum</t>
  </si>
  <si>
    <t>Deutsch-Wagram</t>
  </si>
  <si>
    <t>Cieszyn</t>
  </si>
  <si>
    <t>Avô</t>
  </si>
  <si>
    <t>Birchis</t>
  </si>
  <si>
    <t>Bušince</t>
  </si>
  <si>
    <t>Sastamala</t>
  </si>
  <si>
    <t>Svenljunga</t>
  </si>
  <si>
    <t>North Warwickshire</t>
  </si>
  <si>
    <t>Boppelsen</t>
  </si>
  <si>
    <t>Çüngüş</t>
  </si>
  <si>
    <t>Ugarchin</t>
  </si>
  <si>
    <t>Boršice</t>
  </si>
  <si>
    <t>Altwigshagen</t>
  </si>
  <si>
    <t>Commune of Aidonia</t>
  </si>
  <si>
    <t>Alcañizo</t>
  </si>
  <si>
    <t>Ajat</t>
  </si>
  <si>
    <t>Lopar</t>
  </si>
  <si>
    <t>Angera</t>
  </si>
  <si>
    <t>Kapileio</t>
  </si>
  <si>
    <t>Becsehely</t>
  </si>
  <si>
    <t>Renswoude</t>
  </si>
  <si>
    <t>Dienten am Hochkönig</t>
  </si>
  <si>
    <t>Ciężkowice</t>
  </si>
  <si>
    <t>Avões</t>
  </si>
  <si>
    <t>Birda</t>
  </si>
  <si>
    <t>Bušovce</t>
  </si>
  <si>
    <t>Sastmola</t>
  </si>
  <si>
    <t>Täby</t>
  </si>
  <si>
    <t>North West Leicestershire</t>
  </si>
  <si>
    <t>Borex</t>
  </si>
  <si>
    <t>Daday</t>
  </si>
  <si>
    <t>Valchedram</t>
  </si>
  <si>
    <t>Boršice u Blatnice</t>
  </si>
  <si>
    <t>Alveslohe</t>
  </si>
  <si>
    <t>Commune of Aidonochori</t>
  </si>
  <si>
    <t>Alcanó</t>
  </si>
  <si>
    <t>Ajoncourt</t>
  </si>
  <si>
    <t>Lovas</t>
  </si>
  <si>
    <t>Anghiari</t>
  </si>
  <si>
    <t>Karakoumi</t>
  </si>
  <si>
    <t>Becske</t>
  </si>
  <si>
    <t>Reusel-De Mierden</t>
  </si>
  <si>
    <t>Diersbach</t>
  </si>
  <si>
    <t>Cisek</t>
  </si>
  <si>
    <t>Azambuja</t>
  </si>
  <si>
    <t>Bisoca</t>
  </si>
  <si>
    <t>Buzica</t>
  </si>
  <si>
    <t>Savitaipale</t>
  </si>
  <si>
    <t>Tanum</t>
  </si>
  <si>
    <t>Northampton</t>
  </si>
  <si>
    <t>Bosco/Gurin</t>
  </si>
  <si>
    <t>Dalaman</t>
  </si>
  <si>
    <t>Valchi dol</t>
  </si>
  <si>
    <t>Boršov</t>
  </si>
  <si>
    <t>Alzenau, St</t>
  </si>
  <si>
    <t>Commune of Aimonas</t>
  </si>
  <si>
    <t>Alcántara</t>
  </si>
  <si>
    <t>Ajoux</t>
  </si>
  <si>
    <t>Lovinac</t>
  </si>
  <si>
    <t>Angiari</t>
  </si>
  <si>
    <t>Karamoullides</t>
  </si>
  <si>
    <t>Becskeháza</t>
  </si>
  <si>
    <t>Rheden</t>
  </si>
  <si>
    <t>Dietach</t>
  </si>
  <si>
    <t>Cisna</t>
  </si>
  <si>
    <t>Ázere</t>
  </si>
  <si>
    <t>Buzitka</t>
  </si>
  <si>
    <t>Savukoski</t>
  </si>
  <si>
    <t>Tibro</t>
  </si>
  <si>
    <t>Northumberland</t>
  </si>
  <si>
    <t>Bösingen</t>
  </si>
  <si>
    <t>Damal</t>
  </si>
  <si>
    <t>Varbitsa</t>
  </si>
  <si>
    <t>Boršov nad Vltavou</t>
  </si>
  <si>
    <t>Alzey, Stadt</t>
  </si>
  <si>
    <t>Commune of Aitania</t>
  </si>
  <si>
    <t>Alcantarilla</t>
  </si>
  <si>
    <t>Alaigne</t>
  </si>
  <si>
    <t>Lovran</t>
  </si>
  <si>
    <t>Angolo Terme</t>
  </si>
  <si>
    <t xml:space="preserve">Karavas </t>
  </si>
  <si>
    <t>Becsvölgye</t>
  </si>
  <si>
    <t>Rhenen</t>
  </si>
  <si>
    <t>Dietmanns</t>
  </si>
  <si>
    <t>Ćmielów</t>
  </si>
  <si>
    <t>Azias</t>
  </si>
  <si>
    <t>Bistret</t>
  </si>
  <si>
    <t>Byšta</t>
  </si>
  <si>
    <t>Seinäjoki</t>
  </si>
  <si>
    <t>Tidaholm</t>
  </si>
  <si>
    <t>Norwich</t>
  </si>
  <si>
    <t>Bossonnens</t>
  </si>
  <si>
    <t>Darende</t>
  </si>
  <si>
    <t>Varna</t>
  </si>
  <si>
    <t>Borušov</t>
  </si>
  <si>
    <t>Am Ettersberg</t>
  </si>
  <si>
    <t>Commune of Akontio</t>
  </si>
  <si>
    <t>Alcàntera de Xúquer</t>
  </si>
  <si>
    <t>Alaincourt</t>
  </si>
  <si>
    <t>Lovreć</t>
  </si>
  <si>
    <t>Angri</t>
  </si>
  <si>
    <t>Karavostasi</t>
  </si>
  <si>
    <t>Bedegkér</t>
  </si>
  <si>
    <t>Ridderkerk</t>
  </si>
  <si>
    <t>Diex</t>
  </si>
  <si>
    <t>Cmolas</t>
  </si>
  <si>
    <t>Azinhaga</t>
  </si>
  <si>
    <t>Bistrita Bargaului</t>
  </si>
  <si>
    <t>Bystrá</t>
  </si>
  <si>
    <t>Sibbo</t>
  </si>
  <si>
    <t>Tierp</t>
  </si>
  <si>
    <t>Nottingham</t>
  </si>
  <si>
    <t>Boswil</t>
  </si>
  <si>
    <t>Dargeçit</t>
  </si>
  <si>
    <t>Varshets</t>
  </si>
  <si>
    <t>Am Großen Bruch</t>
  </si>
  <si>
    <t>Commune of Akoumia</t>
  </si>
  <si>
    <t>Alcantud</t>
  </si>
  <si>
    <t>Alaincourt-la-Côte</t>
  </si>
  <si>
    <t>Ludbreg</t>
  </si>
  <si>
    <t>Angrogna</t>
  </si>
  <si>
    <t>Karmi</t>
  </si>
  <si>
    <t>Bedő</t>
  </si>
  <si>
    <t>Rijssen-Holten</t>
  </si>
  <si>
    <t>Dimbach</t>
  </si>
  <si>
    <t>Cybinka</t>
  </si>
  <si>
    <t>Azinhal</t>
  </si>
  <si>
    <t>Bivolari</t>
  </si>
  <si>
    <t>Bystrany</t>
  </si>
  <si>
    <t>Sievi</t>
  </si>
  <si>
    <t>Timrå</t>
  </si>
  <si>
    <t>Nuneaton and Bedworth</t>
  </si>
  <si>
    <t>Bottens</t>
  </si>
  <si>
    <t>Darica</t>
  </si>
  <si>
    <t>Veliki Preslav</t>
  </si>
  <si>
    <t>Boseň</t>
  </si>
  <si>
    <t>Am Großen Rhode, gemfr. Gebiet</t>
  </si>
  <si>
    <t>Commune of Akovos</t>
  </si>
  <si>
    <t>Alcaracejos</t>
  </si>
  <si>
    <t>Alairac</t>
  </si>
  <si>
    <t>Luka</t>
  </si>
  <si>
    <t>Anguillara Sabazia</t>
  </si>
  <si>
    <t>Karpaseia</t>
  </si>
  <si>
    <t>Bejcgyertyános</t>
  </si>
  <si>
    <t>Rijswijk</t>
  </si>
  <si>
    <t>Dobersberg</t>
  </si>
  <si>
    <t>Cyców</t>
  </si>
  <si>
    <t>Azinheira dos Barros e São Mamede do Sádão</t>
  </si>
  <si>
    <t>Bixad</t>
  </si>
  <si>
    <t>Bystré</t>
  </si>
  <si>
    <t>Siikainen</t>
  </si>
  <si>
    <t>Tingsryd</t>
  </si>
  <si>
    <t>Oadby and Wigston</t>
  </si>
  <si>
    <t>Bottenwil</t>
  </si>
  <si>
    <t>Datça</t>
  </si>
  <si>
    <t>Veliko Tarnovo</t>
  </si>
  <si>
    <t>Bošice</t>
  </si>
  <si>
    <t>Am Mellensee</t>
  </si>
  <si>
    <t>Commune of Akrassio</t>
  </si>
  <si>
    <t>Alcaraz</t>
  </si>
  <si>
    <t>Alan</t>
  </si>
  <si>
    <t>Lukač</t>
  </si>
  <si>
    <t>Anguillara Veneta</t>
  </si>
  <si>
    <t>Kataliontas</t>
  </si>
  <si>
    <t>Békás</t>
  </si>
  <si>
    <t>Roerdalen</t>
  </si>
  <si>
    <t>Dobl-Zwaring</t>
  </si>
  <si>
    <t>Czajków</t>
  </si>
  <si>
    <t>Azinhoso</t>
  </si>
  <si>
    <t>Blagesti</t>
  </si>
  <si>
    <t>Bystričany</t>
  </si>
  <si>
    <t>Siikajoki</t>
  </si>
  <si>
    <t>Tjörn</t>
  </si>
  <si>
    <t>Oldham</t>
  </si>
  <si>
    <t>Botterens</t>
  </si>
  <si>
    <t>Dazkiri</t>
  </si>
  <si>
    <t>Velingrad</t>
  </si>
  <si>
    <t>Bošilec</t>
  </si>
  <si>
    <t>Am Ohmberg</t>
  </si>
  <si>
    <t>Commune of Akrata</t>
  </si>
  <si>
    <t>Alcarràs</t>
  </si>
  <si>
    <t>Alando</t>
  </si>
  <si>
    <t>Lumbarda</t>
  </si>
  <si>
    <t>Annicco</t>
  </si>
  <si>
    <t>Kathikas</t>
  </si>
  <si>
    <t>Bekecs</t>
  </si>
  <si>
    <t>Roermond</t>
  </si>
  <si>
    <t>Dölsach</t>
  </si>
  <si>
    <t>Czaplinek</t>
  </si>
  <si>
    <t>Azurara</t>
  </si>
  <si>
    <t>Blajani</t>
  </si>
  <si>
    <t>Bystrička</t>
  </si>
  <si>
    <t>Siikalatva</t>
  </si>
  <si>
    <t>Tomelilla</t>
  </si>
  <si>
    <t>Orkney Islands</t>
  </si>
  <si>
    <t>Bottighofen</t>
  </si>
  <si>
    <t>Defne</t>
  </si>
  <si>
    <t>Venets</t>
  </si>
  <si>
    <t>Bošín</t>
  </si>
  <si>
    <t>Am Salzhaff</t>
  </si>
  <si>
    <t>Commune of Akrefnio</t>
  </si>
  <si>
    <t>Alcàsser</t>
  </si>
  <si>
    <t>Alata</t>
  </si>
  <si>
    <t>Lupoglav</t>
  </si>
  <si>
    <t>Annone di Brianza</t>
  </si>
  <si>
    <t>Kato Akourdaleia</t>
  </si>
  <si>
    <t>Békés</t>
  </si>
  <si>
    <t>Roosendaal</t>
  </si>
  <si>
    <t>Donnerskirchen</t>
  </si>
  <si>
    <t>Czarna</t>
  </si>
  <si>
    <t>Azurém</t>
  </si>
  <si>
    <t>Blajel</t>
  </si>
  <si>
    <t>Bytča</t>
  </si>
  <si>
    <t>Siilinjärvi</t>
  </si>
  <si>
    <t>Töreboda</t>
  </si>
  <si>
    <t>Oxford</t>
  </si>
  <si>
    <t>Bottmingen</t>
  </si>
  <si>
    <t>Delice</t>
  </si>
  <si>
    <t>Vetovo</t>
  </si>
  <si>
    <t>Boskovice</t>
  </si>
  <si>
    <t>Amberg</t>
  </si>
  <si>
    <t>Commune of Akres</t>
  </si>
  <si>
    <t>Alcaucín</t>
  </si>
  <si>
    <t>Alba-la-Romaine</t>
  </si>
  <si>
    <t>Mače</t>
  </si>
  <si>
    <t>Annone Veneto</t>
  </si>
  <si>
    <t>Kato Arodes</t>
  </si>
  <si>
    <t>Békéscsaba</t>
  </si>
  <si>
    <t>Rotterdam</t>
  </si>
  <si>
    <t>Doren</t>
  </si>
  <si>
    <t>Czarna Białostocka</t>
  </si>
  <si>
    <t>Babe</t>
  </si>
  <si>
    <t>Blajeni</t>
  </si>
  <si>
    <t>Bžany</t>
  </si>
  <si>
    <t>Simo</t>
  </si>
  <si>
    <t>Torsås</t>
  </si>
  <si>
    <t>Pembrokeshire</t>
  </si>
  <si>
    <t>Böttstein</t>
  </si>
  <si>
    <t>Demirci</t>
  </si>
  <si>
    <t>Vetrino</t>
  </si>
  <si>
    <t>Boskovštejn</t>
  </si>
  <si>
    <t>Amelinghausen</t>
  </si>
  <si>
    <t>Commune of Akri</t>
  </si>
  <si>
    <t>Alcaudete</t>
  </si>
  <si>
    <t>Alban</t>
  </si>
  <si>
    <t>Magadenovac</t>
  </si>
  <si>
    <t>Anoia</t>
  </si>
  <si>
    <t>Kato Deftera</t>
  </si>
  <si>
    <t>Békéssámson</t>
  </si>
  <si>
    <t>Rozendaal</t>
  </si>
  <si>
    <t>Dorf an der Pram</t>
  </si>
  <si>
    <t>Czarna Dąbrówka</t>
  </si>
  <si>
    <t>Baçal</t>
  </si>
  <si>
    <t>Blandesti</t>
  </si>
  <si>
    <t>Bzenica</t>
  </si>
  <si>
    <t>Sjundeå</t>
  </si>
  <si>
    <t>Torsby</t>
  </si>
  <si>
    <t>Pendle</t>
  </si>
  <si>
    <t>Boudry</t>
  </si>
  <si>
    <t>Demirköy</t>
  </si>
  <si>
    <t>Vidin</t>
  </si>
  <si>
    <t>Bošovice</t>
  </si>
  <si>
    <t>Amerang</t>
  </si>
  <si>
    <t>Commune of Akrini</t>
  </si>
  <si>
    <t>Alcaudete de la Jara</t>
  </si>
  <si>
    <t>Albaret-le-Comtal</t>
  </si>
  <si>
    <t>Majur</t>
  </si>
  <si>
    <t>Antegnate</t>
  </si>
  <si>
    <t>Kato Dikomo</t>
  </si>
  <si>
    <t>Békésszentandrás</t>
  </si>
  <si>
    <t>Rucphen</t>
  </si>
  <si>
    <t>Dorfbeuern</t>
  </si>
  <si>
    <t>Czarna Woda</t>
  </si>
  <si>
    <t>Baguim do Monte (Rio Tinto)</t>
  </si>
  <si>
    <t>Blandiana</t>
  </si>
  <si>
    <t>Bzenov</t>
  </si>
  <si>
    <t>Sodankylä</t>
  </si>
  <si>
    <t>Tranås</t>
  </si>
  <si>
    <t>Perth and Kinross</t>
  </si>
  <si>
    <t>Bougy-Villars</t>
  </si>
  <si>
    <t>Demirözü</t>
  </si>
  <si>
    <t>Vratsa</t>
  </si>
  <si>
    <t>Boudy</t>
  </si>
  <si>
    <t>Amerdingen</t>
  </si>
  <si>
    <t>Commune of Akritas</t>
  </si>
  <si>
    <t>Alcázar de San Juan</t>
  </si>
  <si>
    <t>Albaret-Sainte-Marie</t>
  </si>
  <si>
    <t>Makarska</t>
  </si>
  <si>
    <t>Anterivo</t>
  </si>
  <si>
    <t>Kato Drys</t>
  </si>
  <si>
    <t>Bekölce</t>
  </si>
  <si>
    <t>Schagen</t>
  </si>
  <si>
    <t>Dorfgastein</t>
  </si>
  <si>
    <t>Czarne</t>
  </si>
  <si>
    <t>Bairro</t>
  </si>
  <si>
    <t>Blejesti</t>
  </si>
  <si>
    <t>Bzince pod Javorinou</t>
  </si>
  <si>
    <t>Soini</t>
  </si>
  <si>
    <t>Tranemo</t>
  </si>
  <si>
    <t>Peterborough</t>
  </si>
  <si>
    <t>Boulens</t>
  </si>
  <si>
    <t>Demre</t>
  </si>
  <si>
    <t>Yablanitsa</t>
  </si>
  <si>
    <t>Bousín</t>
  </si>
  <si>
    <t>Ammeldingen an der Our</t>
  </si>
  <si>
    <t>Commune of Akritochori</t>
  </si>
  <si>
    <t>Alcázar del Rey</t>
  </si>
  <si>
    <t>Albas</t>
  </si>
  <si>
    <t>Mala Subotica</t>
  </si>
  <si>
    <t>Antey-Saint-André</t>
  </si>
  <si>
    <t>Kato Kivides</t>
  </si>
  <si>
    <t>Bélapátfalva</t>
  </si>
  <si>
    <t>Scherpenzeel</t>
  </si>
  <si>
    <t>Dorfstetten</t>
  </si>
  <si>
    <t>Czarnia</t>
  </si>
  <si>
    <t>Bajouca</t>
  </si>
  <si>
    <t>Blejoi</t>
  </si>
  <si>
    <t>Bziny</t>
  </si>
  <si>
    <t>Somero</t>
  </si>
  <si>
    <t>Trelleborg</t>
  </si>
  <si>
    <t>Plymouth</t>
  </si>
  <si>
    <t>Bourg-en-Lavaux</t>
  </si>
  <si>
    <t>Derbent</t>
  </si>
  <si>
    <t>Yakimovo</t>
  </si>
  <si>
    <t>Bousov</t>
  </si>
  <si>
    <t>Ammeldingen bei Neuerburg</t>
  </si>
  <si>
    <t>Commune of Akrolimni</t>
  </si>
  <si>
    <t>Alcazarén</t>
  </si>
  <si>
    <t>Albé</t>
  </si>
  <si>
    <t>Mali Bukovec</t>
  </si>
  <si>
    <t>Anticoli Corrado</t>
  </si>
  <si>
    <t xml:space="preserve">Kato Koutrafas </t>
  </si>
  <si>
    <t>Bélavár</t>
  </si>
  <si>
    <t>Schiedam</t>
  </si>
  <si>
    <t>Dornbirn</t>
  </si>
  <si>
    <t>Czarnków</t>
  </si>
  <si>
    <t>Balança</t>
  </si>
  <si>
    <t>Bobalna</t>
  </si>
  <si>
    <t>Bzovík</t>
  </si>
  <si>
    <t>Sonkajärvi</t>
  </si>
  <si>
    <t>Trollhättan</t>
  </si>
  <si>
    <t>Poole</t>
  </si>
  <si>
    <t>Bourg-Saint-Pierre</t>
  </si>
  <si>
    <t>Derebucak</t>
  </si>
  <si>
    <t>Yakoruda</t>
  </si>
  <si>
    <t>Bouzov</t>
  </si>
  <si>
    <t>Ammerbuch</t>
  </si>
  <si>
    <t>Commune of Akropotamia</t>
  </si>
  <si>
    <t>Alcázares, Los</t>
  </si>
  <si>
    <t>Albefeuille-Lagarde</t>
  </si>
  <si>
    <t>Mali Lošinj</t>
  </si>
  <si>
    <t>Antignano</t>
  </si>
  <si>
    <t>Kato Lefkara</t>
  </si>
  <si>
    <t>Belecska</t>
  </si>
  <si>
    <t>Schiermonnikoog</t>
  </si>
  <si>
    <t>Drasenhofen</t>
  </si>
  <si>
    <t>Czarnocin</t>
  </si>
  <si>
    <t>Balazar</t>
  </si>
  <si>
    <t>Bobicesti</t>
  </si>
  <si>
    <t>Bzovská Lehôtka</t>
  </si>
  <si>
    <t>Sotkamo</t>
  </si>
  <si>
    <t>Trosa</t>
  </si>
  <si>
    <t>Portsmouth</t>
  </si>
  <si>
    <t>Bournens</t>
  </si>
  <si>
    <t>Derecik</t>
  </si>
  <si>
    <t>Yambol</t>
  </si>
  <si>
    <t>Božanov</t>
  </si>
  <si>
    <t>Ammerndorf, M</t>
  </si>
  <si>
    <t>Commune of Akropotamos</t>
  </si>
  <si>
    <t>Alcoba</t>
  </si>
  <si>
    <t>Albepierre-Bredons</t>
  </si>
  <si>
    <t>Malinska-Dubašnica</t>
  </si>
  <si>
    <t>Antillo</t>
  </si>
  <si>
    <t>Kato Moni</t>
  </si>
  <si>
    <t>Beled</t>
  </si>
  <si>
    <t>Schouwen-Duiveland</t>
  </si>
  <si>
    <t>Draßburg</t>
  </si>
  <si>
    <t>Czarnożyły</t>
  </si>
  <si>
    <t>Baldos</t>
  </si>
  <si>
    <t>Bobota</t>
  </si>
  <si>
    <t>Čab</t>
  </si>
  <si>
    <t>Sottunga</t>
  </si>
  <si>
    <t>Tyresö</t>
  </si>
  <si>
    <t>Powys</t>
  </si>
  <si>
    <t>Bourrignon</t>
  </si>
  <si>
    <t>Dereli</t>
  </si>
  <si>
    <t>Zavet</t>
  </si>
  <si>
    <t>Božejov</t>
  </si>
  <si>
    <t>Ammersbek</t>
  </si>
  <si>
    <t>Commune of Akrotiri</t>
  </si>
  <si>
    <t>Alcobendas</t>
  </si>
  <si>
    <t>Albert</t>
  </si>
  <si>
    <t>Marčana</t>
  </si>
  <si>
    <t>Antonimina</t>
  </si>
  <si>
    <t>Kato Mylos</t>
  </si>
  <si>
    <t>Beleg</t>
  </si>
  <si>
    <t>'s-Gravenhage</t>
  </si>
  <si>
    <t>Draßmarkt</t>
  </si>
  <si>
    <t>Czarny Bór</t>
  </si>
  <si>
    <t>Baleizão</t>
  </si>
  <si>
    <t>Bocicoiu Mare</t>
  </si>
  <si>
    <t>Cabaj-Čápor</t>
  </si>
  <si>
    <t>Storå</t>
  </si>
  <si>
    <t>Uddevalla</t>
  </si>
  <si>
    <t>Preston</t>
  </si>
  <si>
    <t>Boussens</t>
  </si>
  <si>
    <t>Derepazari</t>
  </si>
  <si>
    <t>Zemen</t>
  </si>
  <si>
    <t>Božetice</t>
  </si>
  <si>
    <t>Ammersee</t>
  </si>
  <si>
    <t>Commune of Akteo</t>
  </si>
  <si>
    <t>Alcocer</t>
  </si>
  <si>
    <t>Albertacce</t>
  </si>
  <si>
    <t>Marija Bistrica</t>
  </si>
  <si>
    <t>Antrodoco</t>
  </si>
  <si>
    <t>Kato Platres (Tornarides)</t>
  </si>
  <si>
    <t>Belezna</t>
  </si>
  <si>
    <t>'s-Hertogenbosch</t>
  </si>
  <si>
    <t>Drosendorf-Zissersdorf</t>
  </si>
  <si>
    <t>Czarny Dunajec</t>
  </si>
  <si>
    <t>Baltar</t>
  </si>
  <si>
    <t>Bocsa</t>
  </si>
  <si>
    <t>Čabalovce</t>
  </si>
  <si>
    <t>Storkyro</t>
  </si>
  <si>
    <t>Ulricehamn</t>
  </si>
  <si>
    <t>Purbeck</t>
  </si>
  <si>
    <t>Bovernier</t>
  </si>
  <si>
    <t>Derik</t>
  </si>
  <si>
    <t>Zlataritsa</t>
  </si>
  <si>
    <t>Boží Dar</t>
  </si>
  <si>
    <t>Ammerthal</t>
  </si>
  <si>
    <t>Commune of Alagnio</t>
  </si>
  <si>
    <t>Alcocer de Planes</t>
  </si>
  <si>
    <t>Albertville</t>
  </si>
  <si>
    <t>Marija Gorica</t>
  </si>
  <si>
    <t>Antrona Schieranco</t>
  </si>
  <si>
    <t>Kato Polemidia</t>
  </si>
  <si>
    <t>Bélmegyer</t>
  </si>
  <si>
    <t>Simpelveld</t>
  </si>
  <si>
    <t>Drösing</t>
  </si>
  <si>
    <t>Czastary</t>
  </si>
  <si>
    <t>Balugães</t>
  </si>
  <si>
    <t>Bocsig</t>
  </si>
  <si>
    <t>Čabiny</t>
  </si>
  <si>
    <t>Sulkava</t>
  </si>
  <si>
    <t>Umeå</t>
  </si>
  <si>
    <t>Reading</t>
  </si>
  <si>
    <t>Bowil</t>
  </si>
  <si>
    <t>Derince</t>
  </si>
  <si>
    <t>Zlatitsa</t>
  </si>
  <si>
    <t>Božičany</t>
  </si>
  <si>
    <t>Amöneburg, Stadt</t>
  </si>
  <si>
    <t>Commune of Alagonia</t>
  </si>
  <si>
    <t>Alcocero de Mola</t>
  </si>
  <si>
    <t>Albestroff</t>
  </si>
  <si>
    <t>Marijanci</t>
  </si>
  <si>
    <t>Anversa degli Abruzzi</t>
  </si>
  <si>
    <t>Kato Pyrgos</t>
  </si>
  <si>
    <t>Beloiannisz</t>
  </si>
  <si>
    <t>Sint Anthonis</t>
  </si>
  <si>
    <t>Droß</t>
  </si>
  <si>
    <t>Czchów</t>
  </si>
  <si>
    <t>Bandeiras</t>
  </si>
  <si>
    <t>Bod</t>
  </si>
  <si>
    <t>Cabov</t>
  </si>
  <si>
    <t>Sund</t>
  </si>
  <si>
    <t>Upplands Väsby</t>
  </si>
  <si>
    <t>Redbridge</t>
  </si>
  <si>
    <t>Bözberg</t>
  </si>
  <si>
    <t>Derinkuyu</t>
  </si>
  <si>
    <t>Zlatograd</t>
  </si>
  <si>
    <t>Božice</t>
  </si>
  <si>
    <t>Amorbach, St</t>
  </si>
  <si>
    <t>Commune of Alalkomenes</t>
  </si>
  <si>
    <t>Alcohujate</t>
  </si>
  <si>
    <t>Marina</t>
  </si>
  <si>
    <t>Anzano del Parco</t>
  </si>
  <si>
    <t>Kato Zodeia</t>
  </si>
  <si>
    <t>Belsősárd</t>
  </si>
  <si>
    <t>Sint-Michielsgestel</t>
  </si>
  <si>
    <t>Dunkelsteinerwald</t>
  </si>
  <si>
    <t>Czechowice-Dziedzice</t>
  </si>
  <si>
    <t>Banho e Carvalhosa</t>
  </si>
  <si>
    <t>Bodesti</t>
  </si>
  <si>
    <t>Čabradský Vrbovok</t>
  </si>
  <si>
    <t>Suomussalmi</t>
  </si>
  <si>
    <t>Upplands-Bro</t>
  </si>
  <si>
    <t>Redcar and Cleveland</t>
  </si>
  <si>
    <t>Bözen</t>
  </si>
  <si>
    <t>Dernekpazari</t>
  </si>
  <si>
    <t>Bozkov</t>
  </si>
  <si>
    <t>Ampfing</t>
  </si>
  <si>
    <t>Commune of Alatopetra</t>
  </si>
  <si>
    <t>Alcoi</t>
  </si>
  <si>
    <t>Albiac</t>
  </si>
  <si>
    <t>Markušica</t>
  </si>
  <si>
    <t>Anzano di Puglia</t>
  </si>
  <si>
    <t>Katokopia</t>
  </si>
  <si>
    <t>Belvárdgyula</t>
  </si>
  <si>
    <t>Sittard-Geleen</t>
  </si>
  <si>
    <t>Düns</t>
  </si>
  <si>
    <t>Czeladź</t>
  </si>
  <si>
    <t>Baraçal</t>
  </si>
  <si>
    <t>Bodoc</t>
  </si>
  <si>
    <t>Čachtice</t>
  </si>
  <si>
    <t>Suonenjoki</t>
  </si>
  <si>
    <t>Uppsala</t>
  </si>
  <si>
    <t>Redditch</t>
  </si>
  <si>
    <t>Braunau</t>
  </si>
  <si>
    <t>Develi</t>
  </si>
  <si>
    <t>Bradáčov</t>
  </si>
  <si>
    <t>Commune of Alea</t>
  </si>
  <si>
    <t>Alcolea</t>
  </si>
  <si>
    <t>Albias</t>
  </si>
  <si>
    <t>Martijanec</t>
  </si>
  <si>
    <t>Anzi</t>
  </si>
  <si>
    <t>Katydata</t>
  </si>
  <si>
    <t>Benk</t>
  </si>
  <si>
    <t>Sliedrecht</t>
  </si>
  <si>
    <t>Dünserberg</t>
  </si>
  <si>
    <t>Czemierniki</t>
  </si>
  <si>
    <t>Barão de São Miguel</t>
  </si>
  <si>
    <t>Bogata</t>
  </si>
  <si>
    <t>Čadca</t>
  </si>
  <si>
    <t>Sysmä</t>
  </si>
  <si>
    <t>Uppvidinge</t>
  </si>
  <si>
    <t>Reigate and Banstead</t>
  </si>
  <si>
    <t>Bregaglia</t>
  </si>
  <si>
    <t>Devrek</t>
  </si>
  <si>
    <t>Brada-Rybníček</t>
  </si>
  <si>
    <t>Amt Creuzburg, Stadt</t>
  </si>
  <si>
    <t>Commune of Alepochori</t>
  </si>
  <si>
    <t>Alcolea de Calatrava</t>
  </si>
  <si>
    <t>Albières</t>
  </si>
  <si>
    <t>Martinska Ves</t>
  </si>
  <si>
    <t>Anzio</t>
  </si>
  <si>
    <t>Kazafani</t>
  </si>
  <si>
    <t>Bénye</t>
  </si>
  <si>
    <t>Sluis</t>
  </si>
  <si>
    <t>Dürnkrut</t>
  </si>
  <si>
    <t>Czempiń</t>
  </si>
  <si>
    <t>Barbeita</t>
  </si>
  <si>
    <t>Bogati</t>
  </si>
  <si>
    <t>Čajkov</t>
  </si>
  <si>
    <t>Taipalsaari</t>
  </si>
  <si>
    <t>Vadstena</t>
  </si>
  <si>
    <t>Renfrewshire</t>
  </si>
  <si>
    <t>Breggia</t>
  </si>
  <si>
    <t>Devrekani</t>
  </si>
  <si>
    <t>Bradlec</t>
  </si>
  <si>
    <t>Amt Neuhaus</t>
  </si>
  <si>
    <t>Commune of Alepochori Botsari</t>
  </si>
  <si>
    <t>Alcolea de Cinca</t>
  </si>
  <si>
    <t>Albiès</t>
  </si>
  <si>
    <t>Maruševec</t>
  </si>
  <si>
    <t>Anzola dell'Emilia</t>
  </si>
  <si>
    <t>Kazivera</t>
  </si>
  <si>
    <t>Bér</t>
  </si>
  <si>
    <t>Smallingerland</t>
  </si>
  <si>
    <t>Dürnstein</t>
  </si>
  <si>
    <t>Czeremcha</t>
  </si>
  <si>
    <t>Barcarena</t>
  </si>
  <si>
    <t>Bogda</t>
  </si>
  <si>
    <t>Čaka</t>
  </si>
  <si>
    <t>Taivalkoski</t>
  </si>
  <si>
    <t>Vaggeryd</t>
  </si>
  <si>
    <t>Rhondda Cynon Taf</t>
  </si>
  <si>
    <t>Breil/Brigels</t>
  </si>
  <si>
    <t>Dicle</t>
  </si>
  <si>
    <t>Bradlecká Lhota</t>
  </si>
  <si>
    <t>Amt Wachsenburg</t>
  </si>
  <si>
    <t>Commune of Alepou</t>
  </si>
  <si>
    <t>Alcolea de las Peñas</t>
  </si>
  <si>
    <t>Albiez-le-Jeune</t>
  </si>
  <si>
    <t>Matulji</t>
  </si>
  <si>
    <t>Anzola d'Ossola</t>
  </si>
  <si>
    <t>Kedares</t>
  </si>
  <si>
    <t>Bérbaltavár</t>
  </si>
  <si>
    <t>Soest</t>
  </si>
  <si>
    <t>Ebbs</t>
  </si>
  <si>
    <t>Czermin</t>
  </si>
  <si>
    <t>Barcelinhos</t>
  </si>
  <si>
    <t>Bogdan Voda</t>
  </si>
  <si>
    <t>Čakajovce</t>
  </si>
  <si>
    <t>Tammela</t>
  </si>
  <si>
    <t>Valdemarsvik</t>
  </si>
  <si>
    <t>Ribble Valley</t>
  </si>
  <si>
    <t>Breitenbach</t>
  </si>
  <si>
    <t>Didim</t>
  </si>
  <si>
    <t>Brambory</t>
  </si>
  <si>
    <t>Amtsberg</t>
  </si>
  <si>
    <t>Commune of Alestena</t>
  </si>
  <si>
    <t>Alcolea de Tajo</t>
  </si>
  <si>
    <t>Albiez-Montrond</t>
  </si>
  <si>
    <t>Medulin</t>
  </si>
  <si>
    <t>Aosta</t>
  </si>
  <si>
    <t xml:space="preserve">Kellaki </t>
  </si>
  <si>
    <t>Bercel</t>
  </si>
  <si>
    <t>Someren</t>
  </si>
  <si>
    <t>Eben am Achensee</t>
  </si>
  <si>
    <t>Czernica</t>
  </si>
  <si>
    <t>Barco</t>
  </si>
  <si>
    <t>Bogdana</t>
  </si>
  <si>
    <t>Čakanovce</t>
  </si>
  <si>
    <t>Tammerfors</t>
  </si>
  <si>
    <t>Vallentuna</t>
  </si>
  <si>
    <t>Richmond upon Thames</t>
  </si>
  <si>
    <t>Bremblens</t>
  </si>
  <si>
    <t>Digor</t>
  </si>
  <si>
    <t>Braňany</t>
  </si>
  <si>
    <t>Amtzell</t>
  </si>
  <si>
    <t>Commune of Alestia</t>
  </si>
  <si>
    <t>Alcolea del Pinar</t>
  </si>
  <si>
    <t>Albignac</t>
  </si>
  <si>
    <t>Metković</t>
  </si>
  <si>
    <t>Apecchio</t>
  </si>
  <si>
    <t>Kellia</t>
  </si>
  <si>
    <t>Beregdaróc</t>
  </si>
  <si>
    <t>Son en Breugel</t>
  </si>
  <si>
    <t>Eben im Pongau</t>
  </si>
  <si>
    <t>Czernice Borowe</t>
  </si>
  <si>
    <t>Barcouço</t>
  </si>
  <si>
    <t>Bogdand</t>
  </si>
  <si>
    <t>Čakany</t>
  </si>
  <si>
    <t>Tavastehus</t>
  </si>
  <si>
    <t>Vänersborg</t>
  </si>
  <si>
    <t>Richmondshire</t>
  </si>
  <si>
    <t>Bremgarten (AG)</t>
  </si>
  <si>
    <t>Dikili</t>
  </si>
  <si>
    <t>Brandov</t>
  </si>
  <si>
    <t xml:space="preserve">An der Poststraße </t>
  </si>
  <si>
    <t>Commune of Alevrada</t>
  </si>
  <si>
    <t>Alcolea del Río</t>
  </si>
  <si>
    <t>Albigny-sur-Saône</t>
  </si>
  <si>
    <t>Mihovljan</t>
  </si>
  <si>
    <t>Apice</t>
  </si>
  <si>
    <t>Kelokedara</t>
  </si>
  <si>
    <t>Beregsurány</t>
  </si>
  <si>
    <t>Stadskanaal</t>
  </si>
  <si>
    <t>Ebenau</t>
  </si>
  <si>
    <t>Czernichów</t>
  </si>
  <si>
    <t>Barqueiros</t>
  </si>
  <si>
    <t>Bogdanesti</t>
  </si>
  <si>
    <t>Čaklov</t>
  </si>
  <si>
    <t>Tavastkyro</t>
  </si>
  <si>
    <t>Vännäs</t>
  </si>
  <si>
    <t>Rochdale</t>
  </si>
  <si>
    <t>Bremgarten bei Bern</t>
  </si>
  <si>
    <t>Dikmen</t>
  </si>
  <si>
    <t>Brandýs nad Labem-Stará Boleslav</t>
  </si>
  <si>
    <t>An der Schmücke, Stadt</t>
  </si>
  <si>
    <t>Commune of Alevrou</t>
  </si>
  <si>
    <t>Alcoleja</t>
  </si>
  <si>
    <t>Albine</t>
  </si>
  <si>
    <t>Mikleuš</t>
  </si>
  <si>
    <t>Apiro</t>
  </si>
  <si>
    <t xml:space="preserve">Keryneia </t>
  </si>
  <si>
    <t>Berekböszörmény</t>
  </si>
  <si>
    <t>Staphorst</t>
  </si>
  <si>
    <t>Ebenfurth</t>
  </si>
  <si>
    <t>Czerniejewo</t>
  </si>
  <si>
    <t>Barrancos</t>
  </si>
  <si>
    <t>Bogdanita</t>
  </si>
  <si>
    <t>Cakov</t>
  </si>
  <si>
    <t>Tervo</t>
  </si>
  <si>
    <t>Vansbro</t>
  </si>
  <si>
    <t>Rochford</t>
  </si>
  <si>
    <t>Brenzikofen</t>
  </si>
  <si>
    <t>Dilovasi</t>
  </si>
  <si>
    <t>Brandýs nad Orlicí</t>
  </si>
  <si>
    <t>Andechs</t>
  </si>
  <si>
    <t>Commune of Alexandria</t>
  </si>
  <si>
    <t>Alcoletge</t>
  </si>
  <si>
    <t>Albitreccia</t>
  </si>
  <si>
    <t>Milna</t>
  </si>
  <si>
    <t>Apollosa</t>
  </si>
  <si>
    <t>Kiados (Tziaos)</t>
  </si>
  <si>
    <t>Berekfürdő</t>
  </si>
  <si>
    <t>Stede Broec</t>
  </si>
  <si>
    <t>Ebensee am Traunsee</t>
  </si>
  <si>
    <t>Czerniewice</t>
  </si>
  <si>
    <t>Barreira</t>
  </si>
  <si>
    <t>Boghesti</t>
  </si>
  <si>
    <t>Čalovec</t>
  </si>
  <si>
    <t>Tervola</t>
  </si>
  <si>
    <t>Vara</t>
  </si>
  <si>
    <t>Ross and Cromarty</t>
  </si>
  <si>
    <t>Bretigny-sur-Morrens</t>
  </si>
  <si>
    <t>Dinar</t>
  </si>
  <si>
    <t>Brandýsek</t>
  </si>
  <si>
    <t>Anderlingen</t>
  </si>
  <si>
    <t>Commune of Alexandros</t>
  </si>
  <si>
    <t>Alcollarín</t>
  </si>
  <si>
    <t>Albon</t>
  </si>
  <si>
    <t>Mljet</t>
  </si>
  <si>
    <t>Appiano Gentile</t>
  </si>
  <si>
    <t>Kidasi</t>
  </si>
  <si>
    <t>Beremend</t>
  </si>
  <si>
    <t>Steenbergen</t>
  </si>
  <si>
    <t>Ebenthal</t>
  </si>
  <si>
    <t>Czernikowo</t>
  </si>
  <si>
    <t>Barreiros</t>
  </si>
  <si>
    <t>Boghicea</t>
  </si>
  <si>
    <t>Čamovce</t>
  </si>
  <si>
    <t>Tohmajärvi</t>
  </si>
  <si>
    <t>Varberg</t>
  </si>
  <si>
    <t>Rossendale</t>
  </si>
  <si>
    <t>Bretonnières</t>
  </si>
  <si>
    <t>Divriği</t>
  </si>
  <si>
    <t>Andernach, Stadt</t>
  </si>
  <si>
    <t>Commune of Alexandroupoli</t>
  </si>
  <si>
    <t>Alconaba</t>
  </si>
  <si>
    <t>Albon-d'Ardèche</t>
  </si>
  <si>
    <t>Molve</t>
  </si>
  <si>
    <t>Appiano sulla strada del vino</t>
  </si>
  <si>
    <t>Kiomourtzou</t>
  </si>
  <si>
    <t>Berente</t>
  </si>
  <si>
    <t>Steenwijkerland</t>
  </si>
  <si>
    <t>Ebenthal in Kärnten</t>
  </si>
  <si>
    <t>Czersk</t>
  </si>
  <si>
    <t>Bárrio</t>
  </si>
  <si>
    <t>Boghis</t>
  </si>
  <si>
    <t>Čaňa</t>
  </si>
  <si>
    <t>Toholampi</t>
  </si>
  <si>
    <t>Vårgårda</t>
  </si>
  <si>
    <t>Rother</t>
  </si>
  <si>
    <t>Bretzwil</t>
  </si>
  <si>
    <t>Diyadin</t>
  </si>
  <si>
    <t>Braníškov</t>
  </si>
  <si>
    <t>Andervenne</t>
  </si>
  <si>
    <t>Commune of Alfa</t>
  </si>
  <si>
    <t>Alconada</t>
  </si>
  <si>
    <t>Alboussière</t>
  </si>
  <si>
    <t>Mošćenička Draga</t>
  </si>
  <si>
    <t>Appignano</t>
  </si>
  <si>
    <t>Kioneli</t>
  </si>
  <si>
    <t>Beret</t>
  </si>
  <si>
    <t>Stein</t>
  </si>
  <si>
    <t>Eberau</t>
  </si>
  <si>
    <t>Czerwieńsk</t>
  </si>
  <si>
    <t>Bárrio e Cepões</t>
  </si>
  <si>
    <t>Boianu Mare</t>
  </si>
  <si>
    <t>Čaradice</t>
  </si>
  <si>
    <t>Toivakka</t>
  </si>
  <si>
    <t>Värmdö</t>
  </si>
  <si>
    <t>Rotherham</t>
  </si>
  <si>
    <t>Brienz (BE)</t>
  </si>
  <si>
    <t>Dodurga</t>
  </si>
  <si>
    <t>Branišov</t>
  </si>
  <si>
    <t>Andisleben</t>
  </si>
  <si>
    <t>Commune of Alfioussa</t>
  </si>
  <si>
    <t>Alconada de Maderuelo</t>
  </si>
  <si>
    <t>Albussac</t>
  </si>
  <si>
    <t>Motovun - Montona</t>
  </si>
  <si>
    <t>Appignano del Tronto</t>
  </si>
  <si>
    <t>Kios</t>
  </si>
  <si>
    <t>Berettyóújfalu</t>
  </si>
  <si>
    <t>Stichtse Vecht</t>
  </si>
  <si>
    <t>Ebergassing</t>
  </si>
  <si>
    <t>Czerwin</t>
  </si>
  <si>
    <t>Barrô</t>
  </si>
  <si>
    <t>Boisoara</t>
  </si>
  <si>
    <t>Čáry</t>
  </si>
  <si>
    <t>Torneå</t>
  </si>
  <si>
    <t>Värnamo</t>
  </si>
  <si>
    <t>Rugby</t>
  </si>
  <si>
    <t>Brienzwiler</t>
  </si>
  <si>
    <t>Doğanhisar</t>
  </si>
  <si>
    <t>Branišovice</t>
  </si>
  <si>
    <t>Angelbachtal</t>
  </si>
  <si>
    <t>Commune of Aliakmonas</t>
  </si>
  <si>
    <t>Alconchel</t>
  </si>
  <si>
    <t>Alby-sur-Chéran</t>
  </si>
  <si>
    <t>Mrkopalj</t>
  </si>
  <si>
    <t>Aprica</t>
  </si>
  <si>
    <t>Kissonerga</t>
  </si>
  <si>
    <t>Berhida</t>
  </si>
  <si>
    <t>Súdwest-Fryslân</t>
  </si>
  <si>
    <t>Eberndorf</t>
  </si>
  <si>
    <t>Czerwińsk nad Wisłą</t>
  </si>
  <si>
    <t>Barroca</t>
  </si>
  <si>
    <t>Boita</t>
  </si>
  <si>
    <t>Častá</t>
  </si>
  <si>
    <t>Tövsala</t>
  </si>
  <si>
    <t>Västerås</t>
  </si>
  <si>
    <t>Runnymede</t>
  </si>
  <si>
    <t>Brig-Glis</t>
  </si>
  <si>
    <t>Doğankent</t>
  </si>
  <si>
    <t>Branka u Opavy</t>
  </si>
  <si>
    <t>Angelburg</t>
  </si>
  <si>
    <t>Commune of Aliartos</t>
  </si>
  <si>
    <t>Alconchel de Ariza</t>
  </si>
  <si>
    <t>Alçay-Alçabéhéty-Sunharette</t>
  </si>
  <si>
    <t>Muć</t>
  </si>
  <si>
    <t>Apricale</t>
  </si>
  <si>
    <t>Kissousa</t>
  </si>
  <si>
    <t>Berkenye</t>
  </si>
  <si>
    <t>Terneuzen</t>
  </si>
  <si>
    <t>Eberschwang</t>
  </si>
  <si>
    <t>Czerwionka-Leszczyny</t>
  </si>
  <si>
    <t>Barroças e Taias</t>
  </si>
  <si>
    <t>Boiu Mare</t>
  </si>
  <si>
    <t>Častkov</t>
  </si>
  <si>
    <t>Träskända</t>
  </si>
  <si>
    <t>Västervik</t>
  </si>
  <si>
    <t>Rushcliffe</t>
  </si>
  <si>
    <t>Brione (Verzasca)</t>
  </si>
  <si>
    <t>Doğanşar</t>
  </si>
  <si>
    <t>Brankovice</t>
  </si>
  <si>
    <t>Commune of Alifira</t>
  </si>
  <si>
    <t>Alconchel de la Estrella</t>
  </si>
  <si>
    <t>Aldudes</t>
  </si>
  <si>
    <t>Mursko Središće</t>
  </si>
  <si>
    <t>Apricena</t>
  </si>
  <si>
    <t>Kiti</t>
  </si>
  <si>
    <t>Berkesd</t>
  </si>
  <si>
    <t>Terschelling</t>
  </si>
  <si>
    <t>Ebersdorf</t>
  </si>
  <si>
    <t>Czerwonak</t>
  </si>
  <si>
    <t>Barrosa</t>
  </si>
  <si>
    <t>Bolbosi</t>
  </si>
  <si>
    <t>Častkovce</t>
  </si>
  <si>
    <t>Tusby</t>
  </si>
  <si>
    <t>Vaxholm</t>
  </si>
  <si>
    <t>Rushmoor</t>
  </si>
  <si>
    <t>Brione sopra Minusio</t>
  </si>
  <si>
    <t>Doğanşehir</t>
  </si>
  <si>
    <t>Branky</t>
  </si>
  <si>
    <t>Angermünde, Stadt</t>
  </si>
  <si>
    <t>Commune of Alika</t>
  </si>
  <si>
    <t>Alconera</t>
  </si>
  <si>
    <t>Alembon</t>
  </si>
  <si>
    <t>Murter - Kornati</t>
  </si>
  <si>
    <t>Aprigliano</t>
  </si>
  <si>
    <t>Kivisili</t>
  </si>
  <si>
    <t>Berkesz</t>
  </si>
  <si>
    <t>Texel</t>
  </si>
  <si>
    <t>Eberstalzell</t>
  </si>
  <si>
    <t>Czerwonka</t>
  </si>
  <si>
    <t>Basto</t>
  </si>
  <si>
    <t>Boldesti-Gradistea</t>
  </si>
  <si>
    <t>Čata</t>
  </si>
  <si>
    <t>Tuusniemi</t>
  </si>
  <si>
    <t>Växjö</t>
  </si>
  <si>
    <t>Rutland</t>
  </si>
  <si>
    <t>Brislach</t>
  </si>
  <si>
    <t>Doğanyol</t>
  </si>
  <si>
    <t>Branná</t>
  </si>
  <si>
    <t>Angern</t>
  </si>
  <si>
    <t>Commune of Alikabos</t>
  </si>
  <si>
    <t>Alcóntar</t>
  </si>
  <si>
    <t>Alençon</t>
  </si>
  <si>
    <t>Našice</t>
  </si>
  <si>
    <t>Aprilia</t>
  </si>
  <si>
    <t>Klavdia</t>
  </si>
  <si>
    <t>Bernecebaráti</t>
  </si>
  <si>
    <t>Teylingen</t>
  </si>
  <si>
    <t>Eberstein</t>
  </si>
  <si>
    <t>Częstochowa</t>
  </si>
  <si>
    <t>Basto (São Clemente)</t>
  </si>
  <si>
    <t>Boldu</t>
  </si>
  <si>
    <t>Čataj</t>
  </si>
  <si>
    <t>Tyrnävä</t>
  </si>
  <si>
    <t>Vellinge</t>
  </si>
  <si>
    <t>Ryedale</t>
  </si>
  <si>
    <t>Brissago</t>
  </si>
  <si>
    <t>Doğanyurt</t>
  </si>
  <si>
    <t>Branov</t>
  </si>
  <si>
    <t>Anhausen</t>
  </si>
  <si>
    <t>Commune of Alikanas</t>
  </si>
  <si>
    <t>Alcora, l'</t>
  </si>
  <si>
    <t>Alénya</t>
  </si>
  <si>
    <t>Nedelišće</t>
  </si>
  <si>
    <t>Aquara</t>
  </si>
  <si>
    <t>Klepini</t>
  </si>
  <si>
    <t>Berzék</t>
  </si>
  <si>
    <t>Tholen</t>
  </si>
  <si>
    <t>Ebreichsdorf</t>
  </si>
  <si>
    <t>Człopa</t>
  </si>
  <si>
    <t>Batalha</t>
  </si>
  <si>
    <t>Boldur</t>
  </si>
  <si>
    <t>Čavoj</t>
  </si>
  <si>
    <t>Uleåborg</t>
  </si>
  <si>
    <t>Vetlanda</t>
  </si>
  <si>
    <t>Salford</t>
  </si>
  <si>
    <t>Brittnau</t>
  </si>
  <si>
    <t>Doğubayazit</t>
  </si>
  <si>
    <t>Bransouze</t>
  </si>
  <si>
    <t>Ankershagen</t>
  </si>
  <si>
    <t>Commune of Alikianos</t>
  </si>
  <si>
    <t>Alcorcón</t>
  </si>
  <si>
    <t>Aléria</t>
  </si>
  <si>
    <t>Negoslavci</t>
  </si>
  <si>
    <t>Aquila d'Arroscia</t>
  </si>
  <si>
    <t>Klirou</t>
  </si>
  <si>
    <t>Berzence</t>
  </si>
  <si>
    <t>Tiel</t>
  </si>
  <si>
    <t>Echsenbach</t>
  </si>
  <si>
    <t>Człuchów</t>
  </si>
  <si>
    <t>Beato</t>
  </si>
  <si>
    <t>Bolintin-Deal</t>
  </si>
  <si>
    <t>Čebovce</t>
  </si>
  <si>
    <t>Ulvsby</t>
  </si>
  <si>
    <t>Vilhelmina</t>
  </si>
  <si>
    <t>Sandwell</t>
  </si>
  <si>
    <t>Broc</t>
  </si>
  <si>
    <t>Domaniç</t>
  </si>
  <si>
    <t>Brantice</t>
  </si>
  <si>
    <t>Anklam, Stadt</t>
  </si>
  <si>
    <t>Commune of Alimmatades</t>
  </si>
  <si>
    <t>Alcorisa</t>
  </si>
  <si>
    <t>Alès</t>
  </si>
  <si>
    <t>Nerežišća</t>
  </si>
  <si>
    <t>Aquileia</t>
  </si>
  <si>
    <t>Klonari</t>
  </si>
  <si>
    <t>Besence</t>
  </si>
  <si>
    <t>Tilburg</t>
  </si>
  <si>
    <t>Eckartsau</t>
  </si>
  <si>
    <t>Czorsztyn</t>
  </si>
  <si>
    <t>Beça</t>
  </si>
  <si>
    <t>Bolotesti</t>
  </si>
  <si>
    <t>Čečehov</t>
  </si>
  <si>
    <t>Urjala</t>
  </si>
  <si>
    <t>Vimmerby</t>
  </si>
  <si>
    <t>Scarborough</t>
  </si>
  <si>
    <t>Brot-Plamboz</t>
  </si>
  <si>
    <t>Dörtdivan</t>
  </si>
  <si>
    <t>Branžež</t>
  </si>
  <si>
    <t>Ankum</t>
  </si>
  <si>
    <t>Commune of Alimos (psevdo)</t>
  </si>
  <si>
    <t>Alcoroches</t>
  </si>
  <si>
    <t>Alet-les-Bains</t>
  </si>
  <si>
    <t>Netretić</t>
  </si>
  <si>
    <t>Aquilonia</t>
  </si>
  <si>
    <t>Knodara</t>
  </si>
  <si>
    <t>Besenyőd</t>
  </si>
  <si>
    <t>Tubbergen</t>
  </si>
  <si>
    <t>Edelsbach bei Feldbach</t>
  </si>
  <si>
    <t>Czosnów</t>
  </si>
  <si>
    <t>Beco</t>
  </si>
  <si>
    <t>Bolvasnita</t>
  </si>
  <si>
    <t>Čečejovce</t>
  </si>
  <si>
    <t>Utajärvi</t>
  </si>
  <si>
    <t>Vindeln</t>
  </si>
  <si>
    <t>Scottish Borders</t>
  </si>
  <si>
    <t>Brugg</t>
  </si>
  <si>
    <t>Dörtyol</t>
  </si>
  <si>
    <t>Braškov</t>
  </si>
  <si>
    <t>Annaberg-Buchholz, Stadt</t>
  </si>
  <si>
    <t>Commune of Alissos</t>
  </si>
  <si>
    <t>Alcover</t>
  </si>
  <si>
    <t>Alette</t>
  </si>
  <si>
    <t>Nijemci</t>
  </si>
  <si>
    <t>Aquino</t>
  </si>
  <si>
    <t>Kofinou</t>
  </si>
  <si>
    <t>Besenyőtelek</t>
  </si>
  <si>
    <t>Twenterand</t>
  </si>
  <si>
    <t>Edelschrott</t>
  </si>
  <si>
    <t>Czudec</t>
  </si>
  <si>
    <t>Beijós</t>
  </si>
  <si>
    <t>Bontida</t>
  </si>
  <si>
    <t>Čechy</t>
  </si>
  <si>
    <t>Utsjoki</t>
  </si>
  <si>
    <t>Vingåker</t>
  </si>
  <si>
    <t>Sedgemoor</t>
  </si>
  <si>
    <t>Brügg</t>
  </si>
  <si>
    <t>Döşemealti</t>
  </si>
  <si>
    <t>Břasy</t>
  </si>
  <si>
    <t>Annaburg, Stadt</t>
  </si>
  <si>
    <t>Commune of Alistrati</t>
  </si>
  <si>
    <t>Alcubierre</t>
  </si>
  <si>
    <t>Aleu</t>
  </si>
  <si>
    <t>Nin</t>
  </si>
  <si>
    <t>Aradeo</t>
  </si>
  <si>
    <t>Koilanemos</t>
  </si>
  <si>
    <t>Besenyszög</t>
  </si>
  <si>
    <t>Tynaarlo</t>
  </si>
  <si>
    <t>Edelstal</t>
  </si>
  <si>
    <t>Czyże</t>
  </si>
  <si>
    <t>Beirã</t>
  </si>
  <si>
    <t>Boranesti</t>
  </si>
  <si>
    <t>Čechynce</t>
  </si>
  <si>
    <t>Uurainen</t>
  </si>
  <si>
    <t>Ydre</t>
  </si>
  <si>
    <t>Sefton</t>
  </si>
  <si>
    <t>Brunegg</t>
  </si>
  <si>
    <t>Dulkadiroğlu</t>
  </si>
  <si>
    <t>Bratčice</t>
  </si>
  <si>
    <t>Annathaler Wald</t>
  </si>
  <si>
    <t>Commune of Alithini</t>
  </si>
  <si>
    <t>Alcubilla de Avellaneda</t>
  </si>
  <si>
    <t>Alex</t>
  </si>
  <si>
    <t>Nova Bukovica</t>
  </si>
  <si>
    <t>Aragona</t>
  </si>
  <si>
    <t>Koilani</t>
  </si>
  <si>
    <t>Besnyő</t>
  </si>
  <si>
    <t>Tytsjerksteradiel</t>
  </si>
  <si>
    <t>Edlbach</t>
  </si>
  <si>
    <t>Czyżew</t>
  </si>
  <si>
    <t>Beiral do Lima</t>
  </si>
  <si>
    <t>Borascu</t>
  </si>
  <si>
    <t>Cejkov</t>
  </si>
  <si>
    <t>Vaala</t>
  </si>
  <si>
    <t>Ystad</t>
  </si>
  <si>
    <t>Selby</t>
  </si>
  <si>
    <t>Brünisried</t>
  </si>
  <si>
    <t>Dumlupinar</t>
  </si>
  <si>
    <t>Bratkovice</t>
  </si>
  <si>
    <t>Annweiler am Trifels, Stadt</t>
  </si>
  <si>
    <t>Commune of Aliveri</t>
  </si>
  <si>
    <t>Alcubilla de las Peñas</t>
  </si>
  <si>
    <t>Alexain</t>
  </si>
  <si>
    <t>Nova Gradiška</t>
  </si>
  <si>
    <t>Aramengo</t>
  </si>
  <si>
    <t>Koili</t>
  </si>
  <si>
    <t>Beszterec</t>
  </si>
  <si>
    <t>Uden</t>
  </si>
  <si>
    <t>Edlitz</t>
  </si>
  <si>
    <t>Dąbie</t>
  </si>
  <si>
    <t>Beire</t>
  </si>
  <si>
    <t>Borca</t>
  </si>
  <si>
    <t>Čekovce</t>
  </si>
  <si>
    <t>Valkeakoski</t>
  </si>
  <si>
    <t>Sevenoaks</t>
  </si>
  <si>
    <t>Brusino Arsizio</t>
  </si>
  <si>
    <t>Durağan</t>
  </si>
  <si>
    <t>Bratřejov</t>
  </si>
  <si>
    <t>Anröchte</t>
  </si>
  <si>
    <t>Commune of Alli Meria</t>
  </si>
  <si>
    <t>Alcubilla de Nogales</t>
  </si>
  <si>
    <t>Aleyrac</t>
  </si>
  <si>
    <t>Nova Kapela</t>
  </si>
  <si>
    <t>Arba</t>
  </si>
  <si>
    <t>Koilineia</t>
  </si>
  <si>
    <t>Bezedek</t>
  </si>
  <si>
    <t>Uitgeest</t>
  </si>
  <si>
    <t>Edt bei Lambach</t>
  </si>
  <si>
    <t>Dąbrowa</t>
  </si>
  <si>
    <t>Bela</t>
  </si>
  <si>
    <t>Borcea</t>
  </si>
  <si>
    <t>Čeľadice</t>
  </si>
  <si>
    <t>Vanda</t>
  </si>
  <si>
    <t>Sheffield</t>
  </si>
  <si>
    <t>Brusio</t>
  </si>
  <si>
    <t>Dursunbey</t>
  </si>
  <si>
    <t>Bratřice</t>
  </si>
  <si>
    <t>Anrode</t>
  </si>
  <si>
    <t>Commune of Almyropotamos</t>
  </si>
  <si>
    <t>Alcubillas</t>
  </si>
  <si>
    <t>Alfortville</t>
  </si>
  <si>
    <t>Nova Rača</t>
  </si>
  <si>
    <t>Arborea</t>
  </si>
  <si>
    <t>Kokkina</t>
  </si>
  <si>
    <t>Bezenye</t>
  </si>
  <si>
    <t>Uithoorn</t>
  </si>
  <si>
    <t>Eferding</t>
  </si>
  <si>
    <t>Dąbrowa Białostocka</t>
  </si>
  <si>
    <t>Belém</t>
  </si>
  <si>
    <t>Bordei Verde</t>
  </si>
  <si>
    <t>Čeľadince</t>
  </si>
  <si>
    <t>Vårdö</t>
  </si>
  <si>
    <t>Shepway</t>
  </si>
  <si>
    <t>Brüttelen</t>
  </si>
  <si>
    <t>Düziçi</t>
  </si>
  <si>
    <t>Bratříkovice</t>
  </si>
  <si>
    <t>Ansbach</t>
  </si>
  <si>
    <t>Commune of Almyros</t>
  </si>
  <si>
    <t>Alcublas</t>
  </si>
  <si>
    <t>Algajola</t>
  </si>
  <si>
    <t>Novalja</t>
  </si>
  <si>
    <t>Arborio</t>
  </si>
  <si>
    <t>Kokkinotrimithia</t>
  </si>
  <si>
    <t>Bezeréd</t>
  </si>
  <si>
    <t>Urk</t>
  </si>
  <si>
    <t>Egg</t>
  </si>
  <si>
    <t>Dąbrowa Biskupia</t>
  </si>
  <si>
    <t>Belver</t>
  </si>
  <si>
    <t>Bordesti</t>
  </si>
  <si>
    <t>Čeláre</t>
  </si>
  <si>
    <t>Varkaus</t>
  </si>
  <si>
    <t>Shetland Islands</t>
  </si>
  <si>
    <t>Brütten</t>
  </si>
  <si>
    <t>Düzköy</t>
  </si>
  <si>
    <t>Bratřínov</t>
  </si>
  <si>
    <t>Anschau</t>
  </si>
  <si>
    <t>Commune of Aloides</t>
  </si>
  <si>
    <t>Alcúdia</t>
  </si>
  <si>
    <t>Algans</t>
  </si>
  <si>
    <t>Novi Golubovec</t>
  </si>
  <si>
    <t>Arbus</t>
  </si>
  <si>
    <t>Kolossi</t>
  </si>
  <si>
    <t>Bezi</t>
  </si>
  <si>
    <t>Utrecht</t>
  </si>
  <si>
    <t>Eggelsberg</t>
  </si>
  <si>
    <t>Dąbrowa Chełmińska</t>
  </si>
  <si>
    <t>Bem Viver</t>
  </si>
  <si>
    <t>Bordusani</t>
  </si>
  <si>
    <t>Čelkova Lehota</t>
  </si>
  <si>
    <t>Vasa</t>
  </si>
  <si>
    <t>Shropshire</t>
  </si>
  <si>
    <t>Bubendorf</t>
  </si>
  <si>
    <t>Eceabat</t>
  </si>
  <si>
    <t>Bratronice</t>
  </si>
  <si>
    <t>Antdorf</t>
  </si>
  <si>
    <t>Commune of Alona</t>
  </si>
  <si>
    <t>Alcúdia de Crespins, l'</t>
  </si>
  <si>
    <t>Algolsheim</t>
  </si>
  <si>
    <t>Novi Marof</t>
  </si>
  <si>
    <t>Arcade</t>
  </si>
  <si>
    <t>Koma tou Gialou</t>
  </si>
  <si>
    <t>Biatorbágy</t>
  </si>
  <si>
    <t>Utrechtse Heuvelrug</t>
  </si>
  <si>
    <t>Eggenburg</t>
  </si>
  <si>
    <t>Dąbrowa Górnicza</t>
  </si>
  <si>
    <t>Bemposta</t>
  </si>
  <si>
    <t>Borlesti</t>
  </si>
  <si>
    <t>Čelovce</t>
  </si>
  <si>
    <t>Vehmaa</t>
  </si>
  <si>
    <t>Skye and Lochalsh</t>
  </si>
  <si>
    <t>Bubikon</t>
  </si>
  <si>
    <t>Edremit</t>
  </si>
  <si>
    <t>Bratrušov</t>
  </si>
  <si>
    <t>Antrifttal</t>
  </si>
  <si>
    <t>Commune of Alonakia</t>
  </si>
  <si>
    <t>Alcudia de Monteagud</t>
  </si>
  <si>
    <t>Algrange</t>
  </si>
  <si>
    <t>Novi Vinodolski</t>
  </si>
  <si>
    <t>Arce</t>
  </si>
  <si>
    <t>Komi (Komi Kepir)</t>
  </si>
  <si>
    <t>Bicsérd</t>
  </si>
  <si>
    <t>Vaals</t>
  </si>
  <si>
    <t>Eggendorf</t>
  </si>
  <si>
    <t>Dąbrowa Tarnowska</t>
  </si>
  <si>
    <t>Benavente</t>
  </si>
  <si>
    <t>Boroaia</t>
  </si>
  <si>
    <t>Čeľovce</t>
  </si>
  <si>
    <t>Vesanto</t>
  </si>
  <si>
    <t>Slough</t>
  </si>
  <si>
    <t>Buch (SH)</t>
  </si>
  <si>
    <t>Efeler</t>
  </si>
  <si>
    <t>Bravantice</t>
  </si>
  <si>
    <t>Antweiler</t>
  </si>
  <si>
    <t>Commune of Alonia</t>
  </si>
  <si>
    <t>Alcudia de Veo</t>
  </si>
  <si>
    <t>Alièze</t>
  </si>
  <si>
    <t>Novigrad</t>
  </si>
  <si>
    <t>Arcene</t>
  </si>
  <si>
    <t>Konia</t>
  </si>
  <si>
    <t>Bicske</t>
  </si>
  <si>
    <t>Valkenburg aan de Geul</t>
  </si>
  <si>
    <t>Eggendorf im Traunkreis</t>
  </si>
  <si>
    <t>Dąbrowa Zielona</t>
  </si>
  <si>
    <t>Bencatel</t>
  </si>
  <si>
    <t>Borod</t>
  </si>
  <si>
    <t>Čenkovce</t>
  </si>
  <si>
    <t>Vesilahti</t>
  </si>
  <si>
    <t>Solihull</t>
  </si>
  <si>
    <t>Buch am Irchel</t>
  </si>
  <si>
    <t>Eflani</t>
  </si>
  <si>
    <t>Brázdim</t>
  </si>
  <si>
    <t>Anzing</t>
  </si>
  <si>
    <t>Commune of Alonistena</t>
  </si>
  <si>
    <t>Alcúdia, l'</t>
  </si>
  <si>
    <t>Alignan-du-Vent</t>
  </si>
  <si>
    <t>Novigrad - Cittanova</t>
  </si>
  <si>
    <t>Arcevia</t>
  </si>
  <si>
    <t>Kontea</t>
  </si>
  <si>
    <t>Bihardancsháza</t>
  </si>
  <si>
    <t>Valkenswaard</t>
  </si>
  <si>
    <t>Eggerding</t>
  </si>
  <si>
    <t>Dąbrowice</t>
  </si>
  <si>
    <t>Bendada</t>
  </si>
  <si>
    <t>Borosneu Mare</t>
  </si>
  <si>
    <t>Čereňany</t>
  </si>
  <si>
    <t>Vetil</t>
  </si>
  <si>
    <t>South Ayrshire</t>
  </si>
  <si>
    <t>Buchberg</t>
  </si>
  <si>
    <t>Eğil</t>
  </si>
  <si>
    <t>Bražec</t>
  </si>
  <si>
    <t>Anzinger Forst</t>
  </si>
  <si>
    <t>Commune of Alonnissos (psevdo)</t>
  </si>
  <si>
    <t>Alcuéscar</t>
  </si>
  <si>
    <t>Alincourt</t>
  </si>
  <si>
    <t>Novigrad Podravski</t>
  </si>
  <si>
    <t>Archi</t>
  </si>
  <si>
    <t>Kontemenos</t>
  </si>
  <si>
    <t>Biharkeresztes</t>
  </si>
  <si>
    <t>Veendam</t>
  </si>
  <si>
    <t>Eggern</t>
  </si>
  <si>
    <t>Dąbrówka</t>
  </si>
  <si>
    <t>Benedita</t>
  </si>
  <si>
    <t>Bors</t>
  </si>
  <si>
    <t>Čerenčany</t>
  </si>
  <si>
    <t>Vichtis</t>
  </si>
  <si>
    <t>South Bucks</t>
  </si>
  <si>
    <t>Buchegg</t>
  </si>
  <si>
    <t>Eğirdir</t>
  </si>
  <si>
    <t>Břeclav</t>
  </si>
  <si>
    <t>Apelern</t>
  </si>
  <si>
    <t>Commune of Aloros</t>
  </si>
  <si>
    <t>Aldaia</t>
  </si>
  <si>
    <t>Alincthun</t>
  </si>
  <si>
    <t>Novo Virje</t>
  </si>
  <si>
    <t>Arcidosso</t>
  </si>
  <si>
    <t xml:space="preserve">Korakou </t>
  </si>
  <si>
    <t>Biharnagybajom</t>
  </si>
  <si>
    <t>Veenendaal</t>
  </si>
  <si>
    <t>Eggersdorf bei Graz</t>
  </si>
  <si>
    <t>Dąbrówno</t>
  </si>
  <si>
    <t>Benespera</t>
  </si>
  <si>
    <t>Borsa</t>
  </si>
  <si>
    <t>Čerhov</t>
  </si>
  <si>
    <t>Vieremä</t>
  </si>
  <si>
    <t>South Cambridgeshire</t>
  </si>
  <si>
    <t>Buchholterberg</t>
  </si>
  <si>
    <t>Ekinözü</t>
  </si>
  <si>
    <t>Břehov</t>
  </si>
  <si>
    <t>Apen</t>
  </si>
  <si>
    <t>Commune of Alpochori</t>
  </si>
  <si>
    <t>Aldea de San Miguel</t>
  </si>
  <si>
    <t>Alise-Sainte-Reine</t>
  </si>
  <si>
    <t>Novska</t>
  </si>
  <si>
    <t>Arcinazzo Romano</t>
  </si>
  <si>
    <t>Korfi</t>
  </si>
  <si>
    <t>Bihartorda</t>
  </si>
  <si>
    <t>Veere</t>
  </si>
  <si>
    <t>Ehenbichl</t>
  </si>
  <si>
    <t>Daleszyce</t>
  </si>
  <si>
    <t>Benfeita</t>
  </si>
  <si>
    <t>Bosanci</t>
  </si>
  <si>
    <t>Čerín</t>
  </si>
  <si>
    <t>Viitasaari</t>
  </si>
  <si>
    <t>South Derbyshire</t>
  </si>
  <si>
    <t>Buchillon</t>
  </si>
  <si>
    <t>Elbeyli</t>
  </si>
  <si>
    <t>Břehy</t>
  </si>
  <si>
    <t>Apenburg-Winterfeld, Flecken</t>
  </si>
  <si>
    <t>Commune of Alsos</t>
  </si>
  <si>
    <t>Aldea de San Nicolás, La</t>
  </si>
  <si>
    <t>Alissas</t>
  </si>
  <si>
    <t>Nuštar</t>
  </si>
  <si>
    <t>Arcisate</t>
  </si>
  <si>
    <t>Kormakitis</t>
  </si>
  <si>
    <t>Biharugra</t>
  </si>
  <si>
    <t>Veldhoven</t>
  </si>
  <si>
    <t>Ehrenhausen an der Weinstraße</t>
  </si>
  <si>
    <t>Dalików</t>
  </si>
  <si>
    <t>Benfica</t>
  </si>
  <si>
    <t>Bosorod</t>
  </si>
  <si>
    <t>Čermany</t>
  </si>
  <si>
    <t>Villmanstrand</t>
  </si>
  <si>
    <t>South Gloucestershire</t>
  </si>
  <si>
    <t>Buchrain</t>
  </si>
  <si>
    <t>Elbistan</t>
  </si>
  <si>
    <t>Břest</t>
  </si>
  <si>
    <t>Apensen</t>
  </si>
  <si>
    <t>Commune of Altomira</t>
  </si>
  <si>
    <t>Aldea del Cano</t>
  </si>
  <si>
    <t>Alix</t>
  </si>
  <si>
    <t>Obrovac</t>
  </si>
  <si>
    <t>Arco</t>
  </si>
  <si>
    <t>Kornokipos</t>
  </si>
  <si>
    <t>Bikács</t>
  </si>
  <si>
    <t>Velsen</t>
  </si>
  <si>
    <t>Ehrwald</t>
  </si>
  <si>
    <t>Damasławek</t>
  </si>
  <si>
    <t>Benfica do Ribatejo</t>
  </si>
  <si>
    <t>Boteni</t>
  </si>
  <si>
    <t>Černík</t>
  </si>
  <si>
    <t>Vimpeli</t>
  </si>
  <si>
    <t>South Hams</t>
  </si>
  <si>
    <t>Buchs (AG)</t>
  </si>
  <si>
    <t>Eldivan</t>
  </si>
  <si>
    <t>Břestek</t>
  </si>
  <si>
    <t>Apfeldorf</t>
  </si>
  <si>
    <t>Commune of Alyfanta</t>
  </si>
  <si>
    <t>Aldea del Fresno</t>
  </si>
  <si>
    <t>Alixan</t>
  </si>
  <si>
    <t>Ogulin</t>
  </si>
  <si>
    <t>Arcola</t>
  </si>
  <si>
    <t>Kornos</t>
  </si>
  <si>
    <t>Bikal</t>
  </si>
  <si>
    <t>Venlo</t>
  </si>
  <si>
    <t>Eibiswald</t>
  </si>
  <si>
    <t>Damnica</t>
  </si>
  <si>
    <t>Benlhevai</t>
  </si>
  <si>
    <t>Botesti</t>
  </si>
  <si>
    <t>Cernina</t>
  </si>
  <si>
    <t>Virdois</t>
  </si>
  <si>
    <t>South Holland</t>
  </si>
  <si>
    <t>Buchs (SG)</t>
  </si>
  <si>
    <t>Eleşkirt</t>
  </si>
  <si>
    <t>Břevnice</t>
  </si>
  <si>
    <t>Apfeltrach</t>
  </si>
  <si>
    <t>Commune of Amades</t>
  </si>
  <si>
    <t>Aldea del Obispo</t>
  </si>
  <si>
    <t>Alizay</t>
  </si>
  <si>
    <t>Okrug</t>
  </si>
  <si>
    <t>Arcole</t>
  </si>
  <si>
    <t>Koroveia</t>
  </si>
  <si>
    <t>Biri</t>
  </si>
  <si>
    <t>Venray</t>
  </si>
  <si>
    <t>Eichenberg</t>
  </si>
  <si>
    <t>Darłowo</t>
  </si>
  <si>
    <t>Benquerença</t>
  </si>
  <si>
    <t>Botiz</t>
  </si>
  <si>
    <t>Černina</t>
  </si>
  <si>
    <t>Virolahti</t>
  </si>
  <si>
    <t>South Kesteven</t>
  </si>
  <si>
    <t>Buchs (ZH)</t>
  </si>
  <si>
    <t>Elmadağ</t>
  </si>
  <si>
    <t>Břežany</t>
  </si>
  <si>
    <t>Apolda, Stadt</t>
  </si>
  <si>
    <t>Commune of Amaliada</t>
  </si>
  <si>
    <t>Aldea del Obispo, La</t>
  </si>
  <si>
    <t>Allain</t>
  </si>
  <si>
    <t>Okučani</t>
  </si>
  <si>
    <t>Arconate</t>
  </si>
  <si>
    <t>Kosi</t>
  </si>
  <si>
    <t>Birján</t>
  </si>
  <si>
    <t>Vijfheerenlanden</t>
  </si>
  <si>
    <t>Eichgraben</t>
  </si>
  <si>
    <t>Daszyna</t>
  </si>
  <si>
    <t>Benquerenças</t>
  </si>
  <si>
    <t>Botiza</t>
  </si>
  <si>
    <t>Černochov</t>
  </si>
  <si>
    <t>Vörå</t>
  </si>
  <si>
    <t>South Lakeland</t>
  </si>
  <si>
    <t>Buckten</t>
  </si>
  <si>
    <t>Elmali</t>
  </si>
  <si>
    <t>Břežany I</t>
  </si>
  <si>
    <t>Appel</t>
  </si>
  <si>
    <t>Commune of Amaliapoli</t>
  </si>
  <si>
    <t>Aldea del Rey</t>
  </si>
  <si>
    <t>Allaines</t>
  </si>
  <si>
    <t>Omiš</t>
  </si>
  <si>
    <t>Arcore</t>
  </si>
  <si>
    <t>Kotsiatis</t>
  </si>
  <si>
    <t>Bisse</t>
  </si>
  <si>
    <t>Vlaardingen</t>
  </si>
  <si>
    <t>Eichkögl</t>
  </si>
  <si>
    <t>Dębe Wielkie</t>
  </si>
  <si>
    <t>Beringel</t>
  </si>
  <si>
    <t>Botoroaga</t>
  </si>
  <si>
    <t>Cerová</t>
  </si>
  <si>
    <t>Ylivieska</t>
  </si>
  <si>
    <t>South Lanarkshire</t>
  </si>
  <si>
    <t>Büetigen</t>
  </si>
  <si>
    <t>Emet</t>
  </si>
  <si>
    <t>Břežany II</t>
  </si>
  <si>
    <t>Appen</t>
  </si>
  <si>
    <t>Commune of Amaranta</t>
  </si>
  <si>
    <t>Aldea en Cabo</t>
  </si>
  <si>
    <t>Allainville</t>
  </si>
  <si>
    <t>Omišalj</t>
  </si>
  <si>
    <t>Arcugnano</t>
  </si>
  <si>
    <t>Kouka</t>
  </si>
  <si>
    <t>Bő</t>
  </si>
  <si>
    <t>Vlieland</t>
  </si>
  <si>
    <t>Eidenberg</t>
  </si>
  <si>
    <t>Dębica</t>
  </si>
  <si>
    <t>Bertiandos</t>
  </si>
  <si>
    <t>Botosana</t>
  </si>
  <si>
    <t>Cerovo</t>
  </si>
  <si>
    <t>Ylöjärvi</t>
  </si>
  <si>
    <t>South Norfolk</t>
  </si>
  <si>
    <t>Bühl</t>
  </si>
  <si>
    <t>Emirdağ</t>
  </si>
  <si>
    <t>Březejc</t>
  </si>
  <si>
    <t>Appenheim</t>
  </si>
  <si>
    <t>Commune of Amaranto</t>
  </si>
  <si>
    <t>Aldea Real</t>
  </si>
  <si>
    <t>Allaire</t>
  </si>
  <si>
    <t>Opatija</t>
  </si>
  <si>
    <t>Ardara</t>
  </si>
  <si>
    <t>Kouklia Ammochostou</t>
  </si>
  <si>
    <t>Boba</t>
  </si>
  <si>
    <t>Vlissingen</t>
  </si>
  <si>
    <t>Eisenerz</t>
  </si>
  <si>
    <t>Dęblin</t>
  </si>
  <si>
    <t>Beselga</t>
  </si>
  <si>
    <t>Botosesti-Paia</t>
  </si>
  <si>
    <t>Čertižné</t>
  </si>
  <si>
    <t>Ypäjä</t>
  </si>
  <si>
    <t>South Northamptonshire</t>
  </si>
  <si>
    <t>Bühler</t>
  </si>
  <si>
    <t>Emirgazi</t>
  </si>
  <si>
    <t>Březí</t>
  </si>
  <si>
    <t>Appenweier</t>
  </si>
  <si>
    <t>Commune of Amarantos</t>
  </si>
  <si>
    <t>Aldea, L'</t>
  </si>
  <si>
    <t>Allamont</t>
  </si>
  <si>
    <t>Oprisavci</t>
  </si>
  <si>
    <t>Ardauli</t>
  </si>
  <si>
    <t>Kouklia Pafou</t>
  </si>
  <si>
    <t>Bocfölde</t>
  </si>
  <si>
    <t>Voerendaal</t>
  </si>
  <si>
    <t>Eisenkappel-Vellach</t>
  </si>
  <si>
    <t>Dębnica Kaszubska</t>
  </si>
  <si>
    <t>Bico</t>
  </si>
  <si>
    <t>Bozieni</t>
  </si>
  <si>
    <t>Červená Voda</t>
  </si>
  <si>
    <t>South Oxfordshire</t>
  </si>
  <si>
    <t>Bülach</t>
  </si>
  <si>
    <t>Enez</t>
  </si>
  <si>
    <t>Březí nad Oslavou</t>
  </si>
  <si>
    <t>Arbach</t>
  </si>
  <si>
    <t>Commune of Amari</t>
  </si>
  <si>
    <t>Aldeacentenera</t>
  </si>
  <si>
    <t>Allamps</t>
  </si>
  <si>
    <t>Oprtalj - Portole</t>
  </si>
  <si>
    <t>Ardea</t>
  </si>
  <si>
    <t>Kourdaka</t>
  </si>
  <si>
    <t>Boconád</t>
  </si>
  <si>
    <t>Voorschoten</t>
  </si>
  <si>
    <t>Eisenstadt</t>
  </si>
  <si>
    <t>Dębno</t>
  </si>
  <si>
    <t>Bidoeira de Cima</t>
  </si>
  <si>
    <t>Bozioru</t>
  </si>
  <si>
    <t>Červeňany</t>
  </si>
  <si>
    <t>South Ribble</t>
  </si>
  <si>
    <t>Bulle</t>
  </si>
  <si>
    <t>Erbaa</t>
  </si>
  <si>
    <t>Březina</t>
  </si>
  <si>
    <t>Arberg, M</t>
  </si>
  <si>
    <t>Commune of Amariano</t>
  </si>
  <si>
    <t>Aldeacipreste</t>
  </si>
  <si>
    <t>Allan</t>
  </si>
  <si>
    <t>Opuzen</t>
  </si>
  <si>
    <t>Ardenno</t>
  </si>
  <si>
    <t>Kourou Monastiri</t>
  </si>
  <si>
    <t>Bőcs</t>
  </si>
  <si>
    <t>Voorst</t>
  </si>
  <si>
    <t>Eisgarn</t>
  </si>
  <si>
    <t>Dębowa Kłoda</t>
  </si>
  <si>
    <t>Bilhó</t>
  </si>
  <si>
    <t>Bozovici</t>
  </si>
  <si>
    <t>Červenica</t>
  </si>
  <si>
    <t>South Somerset</t>
  </si>
  <si>
    <t>Bullet</t>
  </si>
  <si>
    <t>Erciş</t>
  </si>
  <si>
    <t>Březinky</t>
  </si>
  <si>
    <t>Aremberg</t>
  </si>
  <si>
    <t>Commune of Amaroussio (psevdo)</t>
  </si>
  <si>
    <t>Aldeadávila de la Ribera</t>
  </si>
  <si>
    <t>Allanche</t>
  </si>
  <si>
    <t>Orahovica</t>
  </si>
  <si>
    <t>Ardesio</t>
  </si>
  <si>
    <t>Koutsoventis</t>
  </si>
  <si>
    <t>Bócsa</t>
  </si>
  <si>
    <t>Vught</t>
  </si>
  <si>
    <t>Eitzing</t>
  </si>
  <si>
    <t>Dębowa Łąka</t>
  </si>
  <si>
    <t>Biscainho</t>
  </si>
  <si>
    <t>Brabova</t>
  </si>
  <si>
    <t>Červenica pri Sabinove</t>
  </si>
  <si>
    <t>South Staffordshire</t>
  </si>
  <si>
    <t>Bünzen</t>
  </si>
  <si>
    <t>Erdek</t>
  </si>
  <si>
    <t>Březiny</t>
  </si>
  <si>
    <t>Arendsee (Altmark), Stadt</t>
  </si>
  <si>
    <t>Commune of Amarynthos</t>
  </si>
  <si>
    <t>Aldealafuente</t>
  </si>
  <si>
    <t>Alland'Huy-et-Sausseuil</t>
  </si>
  <si>
    <t>Orebić</t>
  </si>
  <si>
    <t>Ardore</t>
  </si>
  <si>
    <t>Krideia</t>
  </si>
  <si>
    <t>Bocska</t>
  </si>
  <si>
    <t>Waadhoeke</t>
  </si>
  <si>
    <t>Elbigenalp</t>
  </si>
  <si>
    <t>Dębowiec</t>
  </si>
  <si>
    <t>Biscoitos</t>
  </si>
  <si>
    <t>Bradeanu</t>
  </si>
  <si>
    <t>Červeník</t>
  </si>
  <si>
    <t>South Tyneside</t>
  </si>
  <si>
    <t>Buochs</t>
  </si>
  <si>
    <t>Erdemli</t>
  </si>
  <si>
    <t>Březnice</t>
  </si>
  <si>
    <t>Arenrath</t>
  </si>
  <si>
    <t>Commune of Amaxades</t>
  </si>
  <si>
    <t>Aldealcorvo</t>
  </si>
  <si>
    <t>Allarmont</t>
  </si>
  <si>
    <t>Orehovica</t>
  </si>
  <si>
    <t>Arena</t>
  </si>
  <si>
    <t>Krini</t>
  </si>
  <si>
    <t>Bocskaikert</t>
  </si>
  <si>
    <t>Waalre</t>
  </si>
  <si>
    <t>Elixhausen</t>
  </si>
  <si>
    <t>Debrzno</t>
  </si>
  <si>
    <t>Bismula</t>
  </si>
  <si>
    <t>Bradeni</t>
  </si>
  <si>
    <t>Červený Hrádok</t>
  </si>
  <si>
    <t>Southampton</t>
  </si>
  <si>
    <t>Bürchen</t>
  </si>
  <si>
    <t>Ereğli</t>
  </si>
  <si>
    <t>Březník</t>
  </si>
  <si>
    <t>Arenshausen</t>
  </si>
  <si>
    <t>Commune of Amelantes</t>
  </si>
  <si>
    <t>Aldealengua</t>
  </si>
  <si>
    <t>Allas-Bocage</t>
  </si>
  <si>
    <t>Oriovac</t>
  </si>
  <si>
    <t>Arena Po</t>
  </si>
  <si>
    <t>Kritou Marottou</t>
  </si>
  <si>
    <t>Boda</t>
  </si>
  <si>
    <t>Waalwijk</t>
  </si>
  <si>
    <t>Ellbögen</t>
  </si>
  <si>
    <t>Deszczno</t>
  </si>
  <si>
    <t>Boa Ventura</t>
  </si>
  <si>
    <t>Bradesti</t>
  </si>
  <si>
    <t>Červený Kameň</t>
  </si>
  <si>
    <t>Southend-on-Sea</t>
  </si>
  <si>
    <t>Erenler</t>
  </si>
  <si>
    <t>Březno</t>
  </si>
  <si>
    <t>Aresing</t>
  </si>
  <si>
    <t>Commune of Amfia</t>
  </si>
  <si>
    <t>Aldealengua de Pedraza</t>
  </si>
  <si>
    <t>Allas-Champagne</t>
  </si>
  <si>
    <t>Orle</t>
  </si>
  <si>
    <t>Arenzano</t>
  </si>
  <si>
    <t>Kritou Tera</t>
  </si>
  <si>
    <t>Bodajk</t>
  </si>
  <si>
    <t>Waddinxveen</t>
  </si>
  <si>
    <t>Ellmau</t>
  </si>
  <si>
    <t>Długołęka</t>
  </si>
  <si>
    <t>Boalhosa</t>
  </si>
  <si>
    <t>Bradu</t>
  </si>
  <si>
    <t>Červený Kláštor</t>
  </si>
  <si>
    <t>Southwark</t>
  </si>
  <si>
    <t>Büren (SO)</t>
  </si>
  <si>
    <t>Erfelek</t>
  </si>
  <si>
    <t>Březolupy</t>
  </si>
  <si>
    <t>Arft</t>
  </si>
  <si>
    <t>Commune of Amfiklia</t>
  </si>
  <si>
    <t>Aldealengua de Santa María</t>
  </si>
  <si>
    <t>Allas-les-Mines</t>
  </si>
  <si>
    <t>Oroslavje</t>
  </si>
  <si>
    <t>Arese</t>
  </si>
  <si>
    <t>Kynousa</t>
  </si>
  <si>
    <t>Böde</t>
  </si>
  <si>
    <t>Wageningen</t>
  </si>
  <si>
    <t>Elmen</t>
  </si>
  <si>
    <t>Długosiodło</t>
  </si>
  <si>
    <t>Boavista dos Pinheiros</t>
  </si>
  <si>
    <t>Bradulet</t>
  </si>
  <si>
    <t>České Brezovo</t>
  </si>
  <si>
    <t>Spelthorne</t>
  </si>
  <si>
    <t>Büren an der Aare</t>
  </si>
  <si>
    <t>Ergani</t>
  </si>
  <si>
    <t>Březová</t>
  </si>
  <si>
    <t>Argenbühl</t>
  </si>
  <si>
    <t>Commune of Amfilochia</t>
  </si>
  <si>
    <t>Aldealices</t>
  </si>
  <si>
    <t>Allassac</t>
  </si>
  <si>
    <t>Osijek</t>
  </si>
  <si>
    <t>Arezzo</t>
  </si>
  <si>
    <t>Kyperounta</t>
  </si>
  <si>
    <t>Bödeháza</t>
  </si>
  <si>
    <t>Wassenaar</t>
  </si>
  <si>
    <t>Elsbethen</t>
  </si>
  <si>
    <t>Dłutów</t>
  </si>
  <si>
    <t>Bobadela</t>
  </si>
  <si>
    <t>Bradut</t>
  </si>
  <si>
    <t>Cestice</t>
  </si>
  <si>
    <t>St Albans</t>
  </si>
  <si>
    <t>Burg (AG)</t>
  </si>
  <si>
    <t>Ergene</t>
  </si>
  <si>
    <t>Březová nad Svitavou</t>
  </si>
  <si>
    <t>Argenschwang</t>
  </si>
  <si>
    <t>Commune of Amfipoli</t>
  </si>
  <si>
    <t>Aldealpozo</t>
  </si>
  <si>
    <t>Allauch</t>
  </si>
  <si>
    <t>Otočac</t>
  </si>
  <si>
    <t>Argegno</t>
  </si>
  <si>
    <t>Kyra</t>
  </si>
  <si>
    <t>Bodmér</t>
  </si>
  <si>
    <t>Waterland</t>
  </si>
  <si>
    <t>Eltendorf</t>
  </si>
  <si>
    <t>Dmosin</t>
  </si>
  <si>
    <t>Bodiosa</t>
  </si>
  <si>
    <t>Braesti</t>
  </si>
  <si>
    <t>Chanava</t>
  </si>
  <si>
    <t>St Edmundsbury</t>
  </si>
  <si>
    <t>Burg im Leimental</t>
  </si>
  <si>
    <t>Ermenek</t>
  </si>
  <si>
    <t>Březová-Oleško</t>
  </si>
  <si>
    <t>Argenthal</t>
  </si>
  <si>
    <t>Commune of Amfissa</t>
  </si>
  <si>
    <t>Aldealseñor</t>
  </si>
  <si>
    <t>Allègre</t>
  </si>
  <si>
    <t>Otok</t>
  </si>
  <si>
    <t>Argelato</t>
  </si>
  <si>
    <t xml:space="preserve">Kythrea </t>
  </si>
  <si>
    <t>Bodolyabér</t>
  </si>
  <si>
    <t>Emmersdorf an der Donau</t>
  </si>
  <si>
    <t>Dobczyce</t>
  </si>
  <si>
    <t>Boelhe</t>
  </si>
  <si>
    <t>Bragadiru</t>
  </si>
  <si>
    <t>Chľaba</t>
  </si>
  <si>
    <t>St. Helens</t>
  </si>
  <si>
    <t>Burgdorf</t>
  </si>
  <si>
    <t>Eruh</t>
  </si>
  <si>
    <t>Březovice</t>
  </si>
  <si>
    <t>Arholzen</t>
  </si>
  <si>
    <t>Commune of Amfithea</t>
  </si>
  <si>
    <t>Aldeamayor de San Martín</t>
  </si>
  <si>
    <t>Allègre-les-Fumades</t>
  </si>
  <si>
    <t>Ozalj</t>
  </si>
  <si>
    <t>Argenta</t>
  </si>
  <si>
    <t>Lageia</t>
  </si>
  <si>
    <t>Bodonhely</t>
  </si>
  <si>
    <t>Weesp</t>
  </si>
  <si>
    <t>Empersdorf</t>
  </si>
  <si>
    <t>Dobiegniew</t>
  </si>
  <si>
    <t>Bogas de Cima</t>
  </si>
  <si>
    <t>Brahasesti</t>
  </si>
  <si>
    <t>Chlebnice</t>
  </si>
  <si>
    <t>Stafford</t>
  </si>
  <si>
    <t>Burgistein</t>
  </si>
  <si>
    <t>Erzin</t>
  </si>
  <si>
    <t>Březské</t>
  </si>
  <si>
    <t>Arkebek</t>
  </si>
  <si>
    <t>Commune of Amiras</t>
  </si>
  <si>
    <t>Aldeanueva de Barbarroya</t>
  </si>
  <si>
    <t>Alleins</t>
  </si>
  <si>
    <t>Pag</t>
  </si>
  <si>
    <t>Argentera</t>
  </si>
  <si>
    <t>Lagoudera</t>
  </si>
  <si>
    <t>Bodony</t>
  </si>
  <si>
    <t>West Betuwe</t>
  </si>
  <si>
    <t>Engelhartstetten</t>
  </si>
  <si>
    <t>Dobra</t>
  </si>
  <si>
    <t>Boidobra</t>
  </si>
  <si>
    <t>Bralostita</t>
  </si>
  <si>
    <t>Chlmec</t>
  </si>
  <si>
    <t>Staffordshire Moorlands</t>
  </si>
  <si>
    <t>Bürglen (TG)</t>
  </si>
  <si>
    <t>Esenler</t>
  </si>
  <si>
    <t>Březsko</t>
  </si>
  <si>
    <t>Arlewatt</t>
  </si>
  <si>
    <t>Commune of Amissiana</t>
  </si>
  <si>
    <t>Aldeanueva de Ebro</t>
  </si>
  <si>
    <t>Allemagne-en-Provence</t>
  </si>
  <si>
    <t>Pakoštane</t>
  </si>
  <si>
    <t>Arguello</t>
  </si>
  <si>
    <t xml:space="preserve">Lakatameia  </t>
  </si>
  <si>
    <t>Bodorfa</t>
  </si>
  <si>
    <t>West Maas en Waal</t>
  </si>
  <si>
    <t>Engelhartszell</t>
  </si>
  <si>
    <t>Dobra (Szczecińska)</t>
  </si>
  <si>
    <t>Boivães</t>
  </si>
  <si>
    <t>Bran</t>
  </si>
  <si>
    <t>Chmeľnica</t>
  </si>
  <si>
    <t>Stevenage</t>
  </si>
  <si>
    <t>Bürglen (UR)</t>
  </si>
  <si>
    <t>Esenyurt</t>
  </si>
  <si>
    <t>Březůvky</t>
  </si>
  <si>
    <t>Armsheim</t>
  </si>
  <si>
    <t>Commune of Ammochori</t>
  </si>
  <si>
    <t>Aldeanueva de Figueroa</t>
  </si>
  <si>
    <t>Allemanche-Launay-et-Soyer</t>
  </si>
  <si>
    <t>Pakrac</t>
  </si>
  <si>
    <t>Argusto</t>
  </si>
  <si>
    <t>Laneia</t>
  </si>
  <si>
    <t>Bodrog</t>
  </si>
  <si>
    <t>Westerkwartier</t>
  </si>
  <si>
    <t>Engerwitzdorf</t>
  </si>
  <si>
    <t>Dobrcz</t>
  </si>
  <si>
    <t>Boivão</t>
  </si>
  <si>
    <t>Branceni</t>
  </si>
  <si>
    <t>Chmeľov</t>
  </si>
  <si>
    <t>Stirling</t>
  </si>
  <si>
    <t>Büron</t>
  </si>
  <si>
    <t>Eskil</t>
  </si>
  <si>
    <t>Břidličná</t>
  </si>
  <si>
    <t>Armstedt</t>
  </si>
  <si>
    <t>Commune of Ammolochos</t>
  </si>
  <si>
    <t>Aldeanueva de Guadalajara</t>
  </si>
  <si>
    <t>Allemans</t>
  </si>
  <si>
    <t>Pašman</t>
  </si>
  <si>
    <t>Ari</t>
  </si>
  <si>
    <t>Lapathos</t>
  </si>
  <si>
    <t>Bodroghalom</t>
  </si>
  <si>
    <t>Westerveld</t>
  </si>
  <si>
    <t>Enns</t>
  </si>
  <si>
    <t>Dobre</t>
  </si>
  <si>
    <t>Boliqueime</t>
  </si>
  <si>
    <t>Brancovenesti</t>
  </si>
  <si>
    <t>Chmeľová</t>
  </si>
  <si>
    <t>Stockport</t>
  </si>
  <si>
    <t>Bursinel</t>
  </si>
  <si>
    <t>Eskipazar</t>
  </si>
  <si>
    <t>Bříšťany</t>
  </si>
  <si>
    <t>Armstorf</t>
  </si>
  <si>
    <t>Commune of Ammos</t>
  </si>
  <si>
    <t>Aldeanueva de la Serrezuela</t>
  </si>
  <si>
    <t>Allemans-du-Dropt</t>
  </si>
  <si>
    <t>Pazin</t>
  </si>
  <si>
    <t>Ariano Irpino</t>
  </si>
  <si>
    <t>Lapithiou</t>
  </si>
  <si>
    <t>Bodrogkeresztúr</t>
  </si>
  <si>
    <t>Westervoort</t>
  </si>
  <si>
    <t>Ennsdorf</t>
  </si>
  <si>
    <t>Dobre Miasto</t>
  </si>
  <si>
    <t>Bom Sucesso</t>
  </si>
  <si>
    <t>Brancoveni</t>
  </si>
  <si>
    <t>Chmeľovec</t>
  </si>
  <si>
    <t>Stockton-on-Tees</t>
  </si>
  <si>
    <t>Bursins</t>
  </si>
  <si>
    <t>Eşme</t>
  </si>
  <si>
    <t>Bříství</t>
  </si>
  <si>
    <t>Arnbruck</t>
  </si>
  <si>
    <t>Commune of Ammotopos</t>
  </si>
  <si>
    <t>Aldeanueva de la Sierra</t>
  </si>
  <si>
    <t>Allemant</t>
  </si>
  <si>
    <t>Perušić</t>
  </si>
  <si>
    <t>Ariano nel Polesine</t>
  </si>
  <si>
    <t xml:space="preserve">Lapithos </t>
  </si>
  <si>
    <t>Bodrogkisfalud</t>
  </si>
  <si>
    <t>Westerwolde</t>
  </si>
  <si>
    <t>Enzenkirchen</t>
  </si>
  <si>
    <t>Dobrodzień</t>
  </si>
  <si>
    <t>Bonfim</t>
  </si>
  <si>
    <t>Branesti</t>
  </si>
  <si>
    <t>Chmiňany</t>
  </si>
  <si>
    <t>Stoke-on-Trent</t>
  </si>
  <si>
    <t>Burtigny</t>
  </si>
  <si>
    <t>Espiye</t>
  </si>
  <si>
    <t>Bříza</t>
  </si>
  <si>
    <t>Arneburg, Stadt</t>
  </si>
  <si>
    <t>Commune of Ammoudara</t>
  </si>
  <si>
    <t>Aldeanueva de la Vera</t>
  </si>
  <si>
    <t>Allemond</t>
  </si>
  <si>
    <t>Peteranec</t>
  </si>
  <si>
    <t>Ariccia</t>
  </si>
  <si>
    <t xml:space="preserve">Larnaka </t>
  </si>
  <si>
    <t>Bodrogolaszi</t>
  </si>
  <si>
    <t>Westland</t>
  </si>
  <si>
    <t>Enzenreith</t>
  </si>
  <si>
    <t>Dobromierz</t>
  </si>
  <si>
    <t>Borba (Matriz)</t>
  </si>
  <si>
    <t>Branisca</t>
  </si>
  <si>
    <t>Chminianska Nová Ves</t>
  </si>
  <si>
    <t>Stratford-on-Avon</t>
  </si>
  <si>
    <t>Buseno</t>
  </si>
  <si>
    <t>Etimesgut</t>
  </si>
  <si>
    <t>Brloh</t>
  </si>
  <si>
    <t>Arnis, Stadt</t>
  </si>
  <si>
    <t>Commune of Ammoudia</t>
  </si>
  <si>
    <t>Aldeanueva de San Bartolomé</t>
  </si>
  <si>
    <t>Allenay</t>
  </si>
  <si>
    <t>Petlovac</t>
  </si>
  <si>
    <t>Arielli</t>
  </si>
  <si>
    <t>Larnakas Lapithou</t>
  </si>
  <si>
    <t>Bódvalenke</t>
  </si>
  <si>
    <t>Weststellingwerf</t>
  </si>
  <si>
    <t>Enzersdorf an der Fischa</t>
  </si>
  <si>
    <t>Dobroń</t>
  </si>
  <si>
    <t>Borba (São Bartolomeu)</t>
  </si>
  <si>
    <t>Branistea</t>
  </si>
  <si>
    <t>Chminianske Jakubovany</t>
  </si>
  <si>
    <t>Stroud</t>
  </si>
  <si>
    <t>Büsserach</t>
  </si>
  <si>
    <t>Evciler</t>
  </si>
  <si>
    <t>Brňany</t>
  </si>
  <si>
    <t>Arnsberg, Stadt</t>
  </si>
  <si>
    <t>Commune of Ammouliani</t>
  </si>
  <si>
    <t>Aldeanueva de Santa Cruz</t>
  </si>
  <si>
    <t>Allenc</t>
  </si>
  <si>
    <t>Petrijanec</t>
  </si>
  <si>
    <t>Arienzo</t>
  </si>
  <si>
    <t>Lasa</t>
  </si>
  <si>
    <t>Bódvarákó</t>
  </si>
  <si>
    <t>Westvoorne</t>
  </si>
  <si>
    <t>Enzersfeld im Weinviertel</t>
  </si>
  <si>
    <t>Dobroszyce</t>
  </si>
  <si>
    <t>Borba de Montanha</t>
  </si>
  <si>
    <t>Brastavatu</t>
  </si>
  <si>
    <t>Choča</t>
  </si>
  <si>
    <t>Suffolk Coastal</t>
  </si>
  <si>
    <t>Bussigny</t>
  </si>
  <si>
    <t>Evren</t>
  </si>
  <si>
    <t>Brněnec</t>
  </si>
  <si>
    <t>Arnschwang</t>
  </si>
  <si>
    <t>Commune of Amnatos</t>
  </si>
  <si>
    <t>Aldeanueva del Camino</t>
  </si>
  <si>
    <t>Allenjoie</t>
  </si>
  <si>
    <t>Petrijevci</t>
  </si>
  <si>
    <t>Arignano</t>
  </si>
  <si>
    <t>Latsia or Lakkia</t>
  </si>
  <si>
    <t>Bódvaszilas</t>
  </si>
  <si>
    <t>Wierden</t>
  </si>
  <si>
    <t>Enzesfeld-Lindabrunn</t>
  </si>
  <si>
    <t>Dobryszyce</t>
  </si>
  <si>
    <t>Bordeira</t>
  </si>
  <si>
    <t>Bratca</t>
  </si>
  <si>
    <t>Chocholná-Velčice</t>
  </si>
  <si>
    <t>Sunderland</t>
  </si>
  <si>
    <t>Bussnang</t>
  </si>
  <si>
    <t>Eynesil</t>
  </si>
  <si>
    <t>Brníčko</t>
  </si>
  <si>
    <t>Arnsdorf</t>
  </si>
  <si>
    <t>Commune of Amorgiani</t>
  </si>
  <si>
    <t>Aldeanueva del Codonal</t>
  </si>
  <si>
    <t>Allennes-les-Marais</t>
  </si>
  <si>
    <t>Petrinja</t>
  </si>
  <si>
    <t>Aritzo</t>
  </si>
  <si>
    <t xml:space="preserve">Lazanias </t>
  </si>
  <si>
    <t>Bogács</t>
  </si>
  <si>
    <t>Wijchen</t>
  </si>
  <si>
    <t>Erl</t>
  </si>
  <si>
    <t>Dobrzany</t>
  </si>
  <si>
    <t>Bordonhos</t>
  </si>
  <si>
    <t>Brateiu</t>
  </si>
  <si>
    <t>Choňkovce</t>
  </si>
  <si>
    <t>Surrey Heath</t>
  </si>
  <si>
    <t>Busswil bei Melchnau</t>
  </si>
  <si>
    <t>Eyüpsultan</t>
  </si>
  <si>
    <t>Brnířov</t>
  </si>
  <si>
    <t>Arnshöfen</t>
  </si>
  <si>
    <t>Commune of Amorgos</t>
  </si>
  <si>
    <t>Aldeaquemada</t>
  </si>
  <si>
    <t>Allerey</t>
  </si>
  <si>
    <t>Petrovsko</t>
  </si>
  <si>
    <t>Arizzano</t>
  </si>
  <si>
    <t>Lefka</t>
  </si>
  <si>
    <t>Bogád</t>
  </si>
  <si>
    <t>Wijdemeren</t>
  </si>
  <si>
    <t>Erlauf</t>
  </si>
  <si>
    <t>Dobrzeń Wielki</t>
  </si>
  <si>
    <t>Bornes de Aguiar</t>
  </si>
  <si>
    <t>Brates</t>
  </si>
  <si>
    <t>Chorvátsky Grob</t>
  </si>
  <si>
    <t>Sutton</t>
  </si>
  <si>
    <t>Bussy-Chardonney</t>
  </si>
  <si>
    <t>Eyyübiye</t>
  </si>
  <si>
    <t>Brniště</t>
  </si>
  <si>
    <t>Arnstadt, Stadt</t>
  </si>
  <si>
    <t>Commune of Amorio</t>
  </si>
  <si>
    <t>Aldearrodrigo</t>
  </si>
  <si>
    <t>Allerey-sur-Saône</t>
  </si>
  <si>
    <t>Pićan</t>
  </si>
  <si>
    <t>Arlena di Castro</t>
  </si>
  <si>
    <t xml:space="preserve">Lefkonoiko </t>
  </si>
  <si>
    <t>Bogádmindszent</t>
  </si>
  <si>
    <t>Wijk bij Duurstede</t>
  </si>
  <si>
    <t>Ernstbrunn</t>
  </si>
  <si>
    <t>Dobrzyca</t>
  </si>
  <si>
    <t>Boticas e Granja</t>
  </si>
  <si>
    <t>Bratovoesti</t>
  </si>
  <si>
    <t>Chorváty</t>
  </si>
  <si>
    <t>Swale</t>
  </si>
  <si>
    <t>Bussy-sur-Moudon</t>
  </si>
  <si>
    <t>Ezine</t>
  </si>
  <si>
    <t>Brno</t>
  </si>
  <si>
    <t>Arnstein, St</t>
  </si>
  <si>
    <t>Commune of Amourio</t>
  </si>
  <si>
    <t>Aldearrubia</t>
  </si>
  <si>
    <t>Allériot</t>
  </si>
  <si>
    <t>Pirovac</t>
  </si>
  <si>
    <t>Arluno</t>
  </si>
  <si>
    <t xml:space="preserve">Lefkosia </t>
  </si>
  <si>
    <t>Bogdása</t>
  </si>
  <si>
    <t>Winterswijk</t>
  </si>
  <si>
    <t>Ernsthofen</t>
  </si>
  <si>
    <t>Dobrzyń nad Wisłą</t>
  </si>
  <si>
    <t>Bouça</t>
  </si>
  <si>
    <t>Brazi</t>
  </si>
  <si>
    <t>Chotča</t>
  </si>
  <si>
    <t>Swansea</t>
  </si>
  <si>
    <t>Bütschwil-Ganterschwil</t>
  </si>
  <si>
    <t>Fatih</t>
  </si>
  <si>
    <t>Brod nad Dyjí</t>
  </si>
  <si>
    <t>Arnstein, Stadt</t>
  </si>
  <si>
    <t>Commune of Ampliani</t>
  </si>
  <si>
    <t>Aldeaseca</t>
  </si>
  <si>
    <t>Allery</t>
  </si>
  <si>
    <t>Pisarovina</t>
  </si>
  <si>
    <t>Armeno</t>
  </si>
  <si>
    <t xml:space="preserve">Lemesos </t>
  </si>
  <si>
    <t>Bögöt</t>
  </si>
  <si>
    <t>Woensdrecht</t>
  </si>
  <si>
    <t>Ertl</t>
  </si>
  <si>
    <t>Dobrzyniewo Duże</t>
  </si>
  <si>
    <t>Bouçoães</t>
  </si>
  <si>
    <t>Brazii</t>
  </si>
  <si>
    <t>Chotín</t>
  </si>
  <si>
    <t>Swindon</t>
  </si>
  <si>
    <t>Büttenhardt</t>
  </si>
  <si>
    <t>Fatsa</t>
  </si>
  <si>
    <t>Brod nad Tichou</t>
  </si>
  <si>
    <t>Arnstorf, M</t>
  </si>
  <si>
    <t>Commune of Amvrakia</t>
  </si>
  <si>
    <t>Aldeaseca de Alba</t>
  </si>
  <si>
    <t>Alles-sur-Dordogne</t>
  </si>
  <si>
    <t>Pitomača</t>
  </si>
  <si>
    <t>Armento</t>
  </si>
  <si>
    <t>Lemithou</t>
  </si>
  <si>
    <t>Bögöte</t>
  </si>
  <si>
    <t>Woerden</t>
  </si>
  <si>
    <t>Eschenau</t>
  </si>
  <si>
    <t>Dołhobyczów</t>
  </si>
  <si>
    <t>Bouro (Santa Maria)</t>
  </si>
  <si>
    <t>Breasta</t>
  </si>
  <si>
    <t>Chrabrany</t>
  </si>
  <si>
    <t>Tameside</t>
  </si>
  <si>
    <t>Büttikon</t>
  </si>
  <si>
    <t>Feke</t>
  </si>
  <si>
    <t>Brodce</t>
  </si>
  <si>
    <t>Arpsdorf</t>
  </si>
  <si>
    <t>Commune of Amvrossia</t>
  </si>
  <si>
    <t>Aldeaseca de la Frontera</t>
  </si>
  <si>
    <t>Alleuze</t>
  </si>
  <si>
    <t>Plaški</t>
  </si>
  <si>
    <t>Armo</t>
  </si>
  <si>
    <t>Lemona</t>
  </si>
  <si>
    <t>Bogyiszló</t>
  </si>
  <si>
    <t>Wormerland</t>
  </si>
  <si>
    <t>Eschenau im Hausruckkreis</t>
  </si>
  <si>
    <t>Dolice</t>
  </si>
  <si>
    <t>Bouro (Santa Marta)</t>
  </si>
  <si>
    <t>Breaza</t>
  </si>
  <si>
    <t>Chrámec</t>
  </si>
  <si>
    <t>Tamworth</t>
  </si>
  <si>
    <t>Buttisholz</t>
  </si>
  <si>
    <t>Felahiye</t>
  </si>
  <si>
    <t>Brodec</t>
  </si>
  <si>
    <t>Arrach</t>
  </si>
  <si>
    <t>Commune of Amygdalea</t>
  </si>
  <si>
    <t>Aldeasoña</t>
  </si>
  <si>
    <t>Allevard</t>
  </si>
  <si>
    <t>Pleternica</t>
  </si>
  <si>
    <t>Armungia</t>
  </si>
  <si>
    <t>Lempa</t>
  </si>
  <si>
    <t>Bogyoszló</t>
  </si>
  <si>
    <t>Woudenberg</t>
  </si>
  <si>
    <t>Esternberg</t>
  </si>
  <si>
    <t>Dolsk</t>
  </si>
  <si>
    <t>Braga (São Vicente)</t>
  </si>
  <si>
    <t>Brebeni</t>
  </si>
  <si>
    <t>Chrasť nad Hornádom</t>
  </si>
  <si>
    <t>Tandridge</t>
  </si>
  <si>
    <t>Buttwil</t>
  </si>
  <si>
    <t>Ferizli</t>
  </si>
  <si>
    <t>Brodek u Konice</t>
  </si>
  <si>
    <t>Artern, Stadt</t>
  </si>
  <si>
    <t>Commune of Amygdaleonas</t>
  </si>
  <si>
    <t>Aldeatejada</t>
  </si>
  <si>
    <t>Allèves</t>
  </si>
  <si>
    <t>Plitvička Jezera</t>
  </si>
  <si>
    <t>Arnad</t>
  </si>
  <si>
    <t>Leonarisso</t>
  </si>
  <si>
    <t>Böhönye</t>
  </si>
  <si>
    <t>Zaanstad</t>
  </si>
  <si>
    <t>Eugendorf</t>
  </si>
  <si>
    <t>Domanice</t>
  </si>
  <si>
    <t>Braga (São Vítor)</t>
  </si>
  <si>
    <t>Brebu</t>
  </si>
  <si>
    <t>Chrastince</t>
  </si>
  <si>
    <t>Taunton Deane</t>
  </si>
  <si>
    <t>Buus</t>
  </si>
  <si>
    <t>Fethiye</t>
  </si>
  <si>
    <t>Brodek u Přerova</t>
  </si>
  <si>
    <t>Artlenburg, Flecken</t>
  </si>
  <si>
    <t>Commune of Amygdali</t>
  </si>
  <si>
    <t>Aldeavieja de Tormes</t>
  </si>
  <si>
    <t>Allex</t>
  </si>
  <si>
    <t>Ploče</t>
  </si>
  <si>
    <t>Arnara</t>
  </si>
  <si>
    <t>Letymvou</t>
  </si>
  <si>
    <t>Bojt</t>
  </si>
  <si>
    <t>Zaltbommel</t>
  </si>
  <si>
    <t>Euratsfeld</t>
  </si>
  <si>
    <t>Domaniewice</t>
  </si>
  <si>
    <t>Bragado</t>
  </si>
  <si>
    <t>Brebu Nou</t>
  </si>
  <si>
    <t>Chrastné</t>
  </si>
  <si>
    <t>Teignbridge</t>
  </si>
  <si>
    <t>Cademario</t>
  </si>
  <si>
    <t>Findikli</t>
  </si>
  <si>
    <t>Brodek u Prostějova</t>
  </si>
  <si>
    <t>Arzbach</t>
  </si>
  <si>
    <t>Commune of Amygdalia</t>
  </si>
  <si>
    <t>Aldehorno</t>
  </si>
  <si>
    <t>Alleyrac</t>
  </si>
  <si>
    <t>Podbablje</t>
  </si>
  <si>
    <t>Arnasco</t>
  </si>
  <si>
    <t>Limnatis</t>
  </si>
  <si>
    <t>Bókaháza</t>
  </si>
  <si>
    <t>Zandvoort</t>
  </si>
  <si>
    <t>Faggen</t>
  </si>
  <si>
    <t>Domaniów</t>
  </si>
  <si>
    <t>Branca</t>
  </si>
  <si>
    <t>Brestovat</t>
  </si>
  <si>
    <t>Chrenovec-Brusno</t>
  </si>
  <si>
    <t>Telford and Wrekin</t>
  </si>
  <si>
    <t>Cadempino</t>
  </si>
  <si>
    <t>Finike</t>
  </si>
  <si>
    <t>Brodeslavy</t>
  </si>
  <si>
    <t>Arzberg</t>
  </si>
  <si>
    <t>Commune of Amygdalies</t>
  </si>
  <si>
    <t>Aldehuela de Jerte</t>
  </si>
  <si>
    <t>Alleyras</t>
  </si>
  <si>
    <t>Podcrkavlje</t>
  </si>
  <si>
    <t>Arnesano</t>
  </si>
  <si>
    <t>Limnia</t>
  </si>
  <si>
    <t>Bokod</t>
  </si>
  <si>
    <t>Zeewolde</t>
  </si>
  <si>
    <t>Faistenau</t>
  </si>
  <si>
    <t>Domaradz</t>
  </si>
  <si>
    <t>Brandara</t>
  </si>
  <si>
    <t>Bretcu</t>
  </si>
  <si>
    <t>Chropov</t>
  </si>
  <si>
    <t>Tendring</t>
  </si>
  <si>
    <t>Cadenazzo</t>
  </si>
  <si>
    <t>Foça</t>
  </si>
  <si>
    <t>Broumov</t>
  </si>
  <si>
    <t>Arzberg, St</t>
  </si>
  <si>
    <t>Commune of Amygdalokefalio</t>
  </si>
  <si>
    <t>Aldehuela de la Bóveda</t>
  </si>
  <si>
    <t>Alleyrat</t>
  </si>
  <si>
    <t>Podgora</t>
  </si>
  <si>
    <t>Arola</t>
  </si>
  <si>
    <t>Linou</t>
  </si>
  <si>
    <t>Bököny</t>
  </si>
  <si>
    <t>Zeist</t>
  </si>
  <si>
    <t>Falkenstein</t>
  </si>
  <si>
    <t>Domaszowice</t>
  </si>
  <si>
    <t>Brasfemes</t>
  </si>
  <si>
    <t>Bretea Romana</t>
  </si>
  <si>
    <t>Chrťany</t>
  </si>
  <si>
    <t>Test Valley</t>
  </si>
  <si>
    <t>Calanca</t>
  </si>
  <si>
    <t>Gaziemir</t>
  </si>
  <si>
    <t>Broumy</t>
  </si>
  <si>
    <t>Arzfeld</t>
  </si>
  <si>
    <t>Commune of Amykles</t>
  </si>
  <si>
    <t>Aldehuela de Liestos</t>
  </si>
  <si>
    <t>Allez-et-Cazeneuve</t>
  </si>
  <si>
    <t>Podgorač</t>
  </si>
  <si>
    <t>Arona</t>
  </si>
  <si>
    <t>Liopetri</t>
  </si>
  <si>
    <t>Bokor</t>
  </si>
  <si>
    <t>Zevenaar</t>
  </si>
  <si>
    <t>Fallbach</t>
  </si>
  <si>
    <t>Dominowo</t>
  </si>
  <si>
    <t>Bravães</t>
  </si>
  <si>
    <t>Breznita-Motru</t>
  </si>
  <si>
    <t>Chtelnica</t>
  </si>
  <si>
    <t>Tewkesbury</t>
  </si>
  <si>
    <t>Cama</t>
  </si>
  <si>
    <t>Gaziosmanpaşa</t>
  </si>
  <si>
    <t>Brozany nad Ohří</t>
  </si>
  <si>
    <t>Asbach</t>
  </si>
  <si>
    <t>Commune of Amynteo</t>
  </si>
  <si>
    <t>Aldehuela de Periáñez</t>
  </si>
  <si>
    <t>Alliancelles</t>
  </si>
  <si>
    <t>Podravska Moslavina</t>
  </si>
  <si>
    <t>Arosio</t>
  </si>
  <si>
    <t>Livadi</t>
  </si>
  <si>
    <t>Bölcske</t>
  </si>
  <si>
    <t>Zoetermeer</t>
  </si>
  <si>
    <t>Fehring</t>
  </si>
  <si>
    <t>Dopiewo</t>
  </si>
  <si>
    <t>Brinches</t>
  </si>
  <si>
    <t>Breznita-Ocol</t>
  </si>
  <si>
    <t>Chudá Lehota</t>
  </si>
  <si>
    <t>Thanet</t>
  </si>
  <si>
    <t>Campo (Vallemaggia)</t>
  </si>
  <si>
    <t>Gazipaşa</t>
  </si>
  <si>
    <t>Brtnice</t>
  </si>
  <si>
    <t>Asbach-Bäumenheim</t>
  </si>
  <si>
    <t>Commune of Anafi (psevdo)</t>
  </si>
  <si>
    <t>Aldehuela de Yeltes</t>
  </si>
  <si>
    <t>Alliat</t>
  </si>
  <si>
    <t>Podravske Sesvete</t>
  </si>
  <si>
    <t>Arpaia</t>
  </si>
  <si>
    <t>Livadia Ammochostou</t>
  </si>
  <si>
    <t>Zoeterwoude</t>
  </si>
  <si>
    <t>Feistritz am Wechsel</t>
  </si>
  <si>
    <t>Dorohusk</t>
  </si>
  <si>
    <t>Britelo</t>
  </si>
  <si>
    <t>Brezoaele</t>
  </si>
  <si>
    <t>Chvalová</t>
  </si>
  <si>
    <t>Three Rivers</t>
  </si>
  <si>
    <t>Canobbio</t>
  </si>
  <si>
    <t>Gebze</t>
  </si>
  <si>
    <t>Brtnička</t>
  </si>
  <si>
    <t>Asbach-Sickenberg</t>
  </si>
  <si>
    <t>Commune of Anafonitria</t>
  </si>
  <si>
    <t>Aldehuela del Codonal</t>
  </si>
  <si>
    <t>Allibaudières</t>
  </si>
  <si>
    <t>Podstrana</t>
  </si>
  <si>
    <t>Arpaise</t>
  </si>
  <si>
    <t>Livadia Larnakas</t>
  </si>
  <si>
    <t>Boldogasszonyfa</t>
  </si>
  <si>
    <t>Zuidplas</t>
  </si>
  <si>
    <t>Feistritz an der Gail</t>
  </si>
  <si>
    <t>Doruchów</t>
  </si>
  <si>
    <t>Britiande</t>
  </si>
  <si>
    <t>Brodina</t>
  </si>
  <si>
    <t>Chvojnica</t>
  </si>
  <si>
    <t>Thurrock</t>
  </si>
  <si>
    <t>Capriasca</t>
  </si>
  <si>
    <t>Gediz</t>
  </si>
  <si>
    <t>Brťov-Jeneč</t>
  </si>
  <si>
    <t>Ascha</t>
  </si>
  <si>
    <t>Commune of Anagennissi</t>
  </si>
  <si>
    <t>Aldehuela, La</t>
  </si>
  <si>
    <t>Allichamps</t>
  </si>
  <si>
    <t>Podturen</t>
  </si>
  <si>
    <t>Arpino</t>
  </si>
  <si>
    <t>Livadia Lefkosias</t>
  </si>
  <si>
    <t>Boldogkőújfalu</t>
  </si>
  <si>
    <t>Zundert</t>
  </si>
  <si>
    <t>Feistritz im Rosental</t>
  </si>
  <si>
    <t>Dragacz</t>
  </si>
  <si>
    <t>Brito</t>
  </si>
  <si>
    <t>Broscauti</t>
  </si>
  <si>
    <t>Chynorany</t>
  </si>
  <si>
    <t>Tonbridge and Malling</t>
  </si>
  <si>
    <t>Carouge (GE)</t>
  </si>
  <si>
    <t>Gelendost</t>
  </si>
  <si>
    <t>Brumov</t>
  </si>
  <si>
    <t>Aschaffenburg</t>
  </si>
  <si>
    <t>Commune of Anakassia</t>
  </si>
  <si>
    <t>Aldehuelas, Las</t>
  </si>
  <si>
    <t>Allier</t>
  </si>
  <si>
    <t>Pojezerje</t>
  </si>
  <si>
    <t>Arquà Petrarca</t>
  </si>
  <si>
    <t>Livera</t>
  </si>
  <si>
    <t>Boldogkőváralja</t>
  </si>
  <si>
    <t>Zutphen</t>
  </si>
  <si>
    <t>Feistritz ob Bleiburg</t>
  </si>
  <si>
    <t>Drawno</t>
  </si>
  <si>
    <t>Brotas</t>
  </si>
  <si>
    <t>Brosteni</t>
  </si>
  <si>
    <t>Chyžné</t>
  </si>
  <si>
    <t>Torbay</t>
  </si>
  <si>
    <t>Cartigny</t>
  </si>
  <si>
    <t>Gelibolu</t>
  </si>
  <si>
    <t>Brumov-Bylnice</t>
  </si>
  <si>
    <t>Aschau a.Inn</t>
  </si>
  <si>
    <t>Commune of Analipsi</t>
  </si>
  <si>
    <t>Aldeire</t>
  </si>
  <si>
    <t>Allières</t>
  </si>
  <si>
    <t>Pokupsko</t>
  </si>
  <si>
    <t>Arquà Polesine</t>
  </si>
  <si>
    <t>Lofou</t>
  </si>
  <si>
    <t>Boldva</t>
  </si>
  <si>
    <t>Zwartewaterland</t>
  </si>
  <si>
    <t>Feistritztal</t>
  </si>
  <si>
    <t>Drawsko</t>
  </si>
  <si>
    <t>Bruçó</t>
  </si>
  <si>
    <t>Bruiu</t>
  </si>
  <si>
    <t>Čičarovce</t>
  </si>
  <si>
    <t>Torfaen</t>
  </si>
  <si>
    <t>Caslano</t>
  </si>
  <si>
    <t>Gemerek</t>
  </si>
  <si>
    <t>Brumovice</t>
  </si>
  <si>
    <t>Aschau i.Chiemgau</t>
  </si>
  <si>
    <t>Commune of Anargyri</t>
  </si>
  <si>
    <t>Aldeonte</t>
  </si>
  <si>
    <t>Alligny-Cosne</t>
  </si>
  <si>
    <t>Polača</t>
  </si>
  <si>
    <t>Arquata del Tronto</t>
  </si>
  <si>
    <t>Loukrounou</t>
  </si>
  <si>
    <t>Bolhás</t>
  </si>
  <si>
    <t>Feld am See</t>
  </si>
  <si>
    <t>Drawsko Pomorskie</t>
  </si>
  <si>
    <t>Brufe</t>
  </si>
  <si>
    <t>Brusturi</t>
  </si>
  <si>
    <t>Čičava</t>
  </si>
  <si>
    <t>Torridge</t>
  </si>
  <si>
    <t>Castaneda</t>
  </si>
  <si>
    <t>Gemlik</t>
  </si>
  <si>
    <t>Bruntál</t>
  </si>
  <si>
    <t>Aschbach</t>
  </si>
  <si>
    <t>Commune of Anarrachi</t>
  </si>
  <si>
    <t>Aldover</t>
  </si>
  <si>
    <t>Alligny-en-Morvan</t>
  </si>
  <si>
    <t>Poličnik</t>
  </si>
  <si>
    <t>Arquata Scrivia</t>
  </si>
  <si>
    <t>Louroukina</t>
  </si>
  <si>
    <t>Bolhó</t>
  </si>
  <si>
    <t>Zwolle</t>
  </si>
  <si>
    <t>Feldbach</t>
  </si>
  <si>
    <t>Drelów</t>
  </si>
  <si>
    <t>Brunhoso</t>
  </si>
  <si>
    <t>Brusturoasa</t>
  </si>
  <si>
    <t>Čičmany</t>
  </si>
  <si>
    <t>Tower Hamlets</t>
  </si>
  <si>
    <t>Castel San Pietro</t>
  </si>
  <si>
    <t>Genç</t>
  </si>
  <si>
    <t>Brusné</t>
  </si>
  <si>
    <t>Ascheberg</t>
  </si>
  <si>
    <t>Commune of Anastassi</t>
  </si>
  <si>
    <t>Aledo</t>
  </si>
  <si>
    <t>Allineuc</t>
  </si>
  <si>
    <t>Popovac</t>
  </si>
  <si>
    <t>Arre</t>
  </si>
  <si>
    <t>Loutros</t>
  </si>
  <si>
    <t>Bóly</t>
  </si>
  <si>
    <t>Feldkirch</t>
  </si>
  <si>
    <t>Drezdenko</t>
  </si>
  <si>
    <t>Buarcos</t>
  </si>
  <si>
    <t>Bucerdea Granoasa</t>
  </si>
  <si>
    <t>Číčov</t>
  </si>
  <si>
    <t>Trafford</t>
  </si>
  <si>
    <t>Casti-Wergenstein</t>
  </si>
  <si>
    <t>Gercüş</t>
  </si>
  <si>
    <t>Brušperk</t>
  </si>
  <si>
    <t>Ascheberg (Holstein)</t>
  </si>
  <si>
    <t>Commune of Anastassia</t>
  </si>
  <si>
    <t>Alegia</t>
  </si>
  <si>
    <t>Allinges</t>
  </si>
  <si>
    <t>Popovača</t>
  </si>
  <si>
    <t>Arrone</t>
  </si>
  <si>
    <t>Louvaras</t>
  </si>
  <si>
    <t>Boncodfölde</t>
  </si>
  <si>
    <t>Feldkirchen an der Donau</t>
  </si>
  <si>
    <t>Drobin</t>
  </si>
  <si>
    <t>Bucelas</t>
  </si>
  <si>
    <t>Buces</t>
  </si>
  <si>
    <t>Čierna</t>
  </si>
  <si>
    <t>Tunbridge Wells</t>
  </si>
  <si>
    <t>Cazis</t>
  </si>
  <si>
    <t>Gerede</t>
  </si>
  <si>
    <t>Bruzovice</t>
  </si>
  <si>
    <t>Ascheffel</t>
  </si>
  <si>
    <t>Commune of Anatoli</t>
  </si>
  <si>
    <t>Alegría-Dulantzi</t>
  </si>
  <si>
    <t>Allogny</t>
  </si>
  <si>
    <t>Poreč - Parenzo</t>
  </si>
  <si>
    <t>Arsago Seprio</t>
  </si>
  <si>
    <t>Lympia</t>
  </si>
  <si>
    <t>Bonnya</t>
  </si>
  <si>
    <t>Feldkirchen bei Graz</t>
  </si>
  <si>
    <t>Drohiczyn</t>
  </si>
  <si>
    <t>Bucos</t>
  </si>
  <si>
    <t>Buchin</t>
  </si>
  <si>
    <t>Čierna Lehota</t>
  </si>
  <si>
    <t>Uttlesford</t>
  </si>
  <si>
    <t>Celerina/Schlarigna</t>
  </si>
  <si>
    <t>Gerger</t>
  </si>
  <si>
    <t>Břvany</t>
  </si>
  <si>
    <t>Aschersleben, Stadt</t>
  </si>
  <si>
    <t>Commune of Anatoliki</t>
  </si>
  <si>
    <t>Aleixar, L'</t>
  </si>
  <si>
    <t>Alloinay</t>
  </si>
  <si>
    <t>Posedarje</t>
  </si>
  <si>
    <t>Arsiè</t>
  </si>
  <si>
    <t xml:space="preserve">Lysi </t>
  </si>
  <si>
    <t>Bőny</t>
  </si>
  <si>
    <t>Feldkirchen bei Mattighofen</t>
  </si>
  <si>
    <t>Drużbice</t>
  </si>
  <si>
    <t>Budens</t>
  </si>
  <si>
    <t>Bucinisu</t>
  </si>
  <si>
    <t>Čierna nad Tisou</t>
  </si>
  <si>
    <t>Vale of Glamorgan</t>
  </si>
  <si>
    <t>Céligny</t>
  </si>
  <si>
    <t>Germencik</t>
  </si>
  <si>
    <t>Brzánky</t>
  </si>
  <si>
    <t>Aschheim</t>
  </si>
  <si>
    <t>Commune of Anatoliki Fraghista</t>
  </si>
  <si>
    <t>Alella</t>
  </si>
  <si>
    <t>Allondans</t>
  </si>
  <si>
    <t>Postira</t>
  </si>
  <si>
    <t>Arsiero</t>
  </si>
  <si>
    <t>Lysos</t>
  </si>
  <si>
    <t>Bonyhád</t>
  </si>
  <si>
    <t>Feldkirchen in Kärnten</t>
  </si>
  <si>
    <t>Drwinia</t>
  </si>
  <si>
    <t>Bugalhos</t>
  </si>
  <si>
    <t>Bucium</t>
  </si>
  <si>
    <t>Čierna Voda</t>
  </si>
  <si>
    <t>Vale of White Horse</t>
  </si>
  <si>
    <t>Centovalli</t>
  </si>
  <si>
    <t>Gerze</t>
  </si>
  <si>
    <t>Brzice</t>
  </si>
  <si>
    <t>Asendorf</t>
  </si>
  <si>
    <t>Commune of Anatoliko</t>
  </si>
  <si>
    <t>Alentisque</t>
  </si>
  <si>
    <t>Allondaz</t>
  </si>
  <si>
    <t>Povljana</t>
  </si>
  <si>
    <t>Arsita</t>
  </si>
  <si>
    <t>Lythragkomi</t>
  </si>
  <si>
    <t>Bonyhádvarasd</t>
  </si>
  <si>
    <t>Felixdorf</t>
  </si>
  <si>
    <t>Drzewica</t>
  </si>
  <si>
    <t>Bunheiro</t>
  </si>
  <si>
    <t>Buciumeni</t>
  </si>
  <si>
    <t>Čierne</t>
  </si>
  <si>
    <t>Wakefield</t>
  </si>
  <si>
    <t>Cerentino</t>
  </si>
  <si>
    <t>Gevaş</t>
  </si>
  <si>
    <t>Brzkov</t>
  </si>
  <si>
    <t>Commune of Anavatos</t>
  </si>
  <si>
    <t>Alerre</t>
  </si>
  <si>
    <t>Allondrelle-la-Malmaison</t>
  </si>
  <si>
    <t>Požega</t>
  </si>
  <si>
    <t>Arsoli</t>
  </si>
  <si>
    <t>Lythrodontas</t>
  </si>
  <si>
    <t>Börcs</t>
  </si>
  <si>
    <t>Fels am Wagram</t>
  </si>
  <si>
    <t>Drzycim</t>
  </si>
  <si>
    <t>Bustelo</t>
  </si>
  <si>
    <t>Buciumi</t>
  </si>
  <si>
    <t>Čierne Kľačany</t>
  </si>
  <si>
    <t>Walsall</t>
  </si>
  <si>
    <t>Cevio</t>
  </si>
  <si>
    <t>Geyve</t>
  </si>
  <si>
    <t>Bublava</t>
  </si>
  <si>
    <t>Asperg, Stadt</t>
  </si>
  <si>
    <t>Commune of Anavra</t>
  </si>
  <si>
    <t>Alesanco</t>
  </si>
  <si>
    <t>Allonne</t>
  </si>
  <si>
    <t>Pregrada</t>
  </si>
  <si>
    <t>Arta Terme</t>
  </si>
  <si>
    <t>Makounta</t>
  </si>
  <si>
    <t>Bordány</t>
  </si>
  <si>
    <t>Fendels</t>
  </si>
  <si>
    <t>Dubeninki</t>
  </si>
  <si>
    <t>Cabaços</t>
  </si>
  <si>
    <t>Bucosnita</t>
  </si>
  <si>
    <t>Čierne nad Topľou</t>
  </si>
  <si>
    <t>Waltham Forest</t>
  </si>
  <si>
    <t>Chalais</t>
  </si>
  <si>
    <t>Gökçeada</t>
  </si>
  <si>
    <t>Bubovice</t>
  </si>
  <si>
    <t>Aspisheim</t>
  </si>
  <si>
    <t>Commune of Anavryta</t>
  </si>
  <si>
    <t>Alesón</t>
  </si>
  <si>
    <t>Allonnes</t>
  </si>
  <si>
    <t>Preko</t>
  </si>
  <si>
    <t>Artegna</t>
  </si>
  <si>
    <t>Makrasyka</t>
  </si>
  <si>
    <t>Borgáta</t>
  </si>
  <si>
    <t>Ferlach</t>
  </si>
  <si>
    <t>Dubicze Cerkiewne</t>
  </si>
  <si>
    <t>Cabaços e Fojo Lobal</t>
  </si>
  <si>
    <t>Bucov</t>
  </si>
  <si>
    <t>Čierne Pole</t>
  </si>
  <si>
    <t>Wandsworth</t>
  </si>
  <si>
    <t>Cham</t>
  </si>
  <si>
    <t>Gökçebey</t>
  </si>
  <si>
    <t>Buchlovice</t>
  </si>
  <si>
    <t>Assamstadt</t>
  </si>
  <si>
    <t>Commune of Anavryti</t>
  </si>
  <si>
    <t>Alfacar</t>
  </si>
  <si>
    <t>Allons</t>
  </si>
  <si>
    <t>Prelog</t>
  </si>
  <si>
    <t>Artena</t>
  </si>
  <si>
    <t>Malia</t>
  </si>
  <si>
    <t>Borjád</t>
  </si>
  <si>
    <t>Ferndorf</t>
  </si>
  <si>
    <t>Dubiecko</t>
  </si>
  <si>
    <t>Cabana Maior</t>
  </si>
  <si>
    <t>Bucovat</t>
  </si>
  <si>
    <t>Čierny Balog</t>
  </si>
  <si>
    <t>Warrington</t>
  </si>
  <si>
    <t>Chamblon</t>
  </si>
  <si>
    <t>Göksun</t>
  </si>
  <si>
    <t>Bučí</t>
  </si>
  <si>
    <t>Asselfingen</t>
  </si>
  <si>
    <t>Commune of Anavryto</t>
  </si>
  <si>
    <t>Alfafar</t>
  </si>
  <si>
    <t>Allonville</t>
  </si>
  <si>
    <t>Preseka</t>
  </si>
  <si>
    <t>Artogne</t>
  </si>
  <si>
    <t>Malounta</t>
  </si>
  <si>
    <t>Borota</t>
  </si>
  <si>
    <t>Fernitz-Mellach</t>
  </si>
  <si>
    <t>Dubienka</t>
  </si>
  <si>
    <t>Cabanas de Viriato</t>
  </si>
  <si>
    <t>Bucsani</t>
  </si>
  <si>
    <t>Čierny Brod</t>
  </si>
  <si>
    <t>Warwick</t>
  </si>
  <si>
    <t>Chamoson</t>
  </si>
  <si>
    <t>Gölbaşi</t>
  </si>
  <si>
    <t>Bučina</t>
  </si>
  <si>
    <t>Aßlar, Stadt</t>
  </si>
  <si>
    <t>Commune of Anavyssos</t>
  </si>
  <si>
    <t>Alfafara</t>
  </si>
  <si>
    <t>Allonzier-la-Caille</t>
  </si>
  <si>
    <t>Prgomet</t>
  </si>
  <si>
    <t>Arvier</t>
  </si>
  <si>
    <t>Mammari</t>
  </si>
  <si>
    <t>Borsfa</t>
  </si>
  <si>
    <t>Ferschnitz</t>
  </si>
  <si>
    <t>Dukla</t>
  </si>
  <si>
    <t>Cabanelas</t>
  </si>
  <si>
    <t>Bucu</t>
  </si>
  <si>
    <t>Čierny Potok</t>
  </si>
  <si>
    <t>Watford</t>
  </si>
  <si>
    <t>Champagne</t>
  </si>
  <si>
    <t>Gölcük</t>
  </si>
  <si>
    <t>Bučovice</t>
  </si>
  <si>
    <t>Aßling</t>
  </si>
  <si>
    <t>Commune of Anchialos</t>
  </si>
  <si>
    <t>Alfajarín</t>
  </si>
  <si>
    <t>Allos</t>
  </si>
  <si>
    <t>Pribislavec</t>
  </si>
  <si>
    <t>Arzachena</t>
  </si>
  <si>
    <t>Mamonia</t>
  </si>
  <si>
    <t>Borsodbóta</t>
  </si>
  <si>
    <t>Fieberbrunn</t>
  </si>
  <si>
    <t>Duszniki</t>
  </si>
  <si>
    <t>Cabeça Boa</t>
  </si>
  <si>
    <t>Bucuresci</t>
  </si>
  <si>
    <t>Čifáre</t>
  </si>
  <si>
    <t>Waveney</t>
  </si>
  <si>
    <t>Champéry</t>
  </si>
  <si>
    <t>Göle</t>
  </si>
  <si>
    <t>Budčeves</t>
  </si>
  <si>
    <t>Astert</t>
  </si>
  <si>
    <t>Commune of Andania</t>
  </si>
  <si>
    <t>Alfambra</t>
  </si>
  <si>
    <t>Allouagne</t>
  </si>
  <si>
    <t>Primorski Dolac</t>
  </si>
  <si>
    <t>Arzago d'Adda</t>
  </si>
  <si>
    <t>Mamountali</t>
  </si>
  <si>
    <t>Borsodgeszt</t>
  </si>
  <si>
    <t>Filzmoos</t>
  </si>
  <si>
    <t>Duszniki-Zdrój</t>
  </si>
  <si>
    <t>Cabeça Gorda</t>
  </si>
  <si>
    <t>Buda</t>
  </si>
  <si>
    <t>Cífer</t>
  </si>
  <si>
    <t>Waverley</t>
  </si>
  <si>
    <t>Champoz</t>
  </si>
  <si>
    <t>Gölhisar</t>
  </si>
  <si>
    <t>Budeč</t>
  </si>
  <si>
    <t>Attendorn, Hansestadt</t>
  </si>
  <si>
    <t>Commune of Andravida</t>
  </si>
  <si>
    <t>Alfamén</t>
  </si>
  <si>
    <t>Alloue</t>
  </si>
  <si>
    <t>Primošten</t>
  </si>
  <si>
    <t>Arzana</t>
  </si>
  <si>
    <t>Mandres Ammochostou</t>
  </si>
  <si>
    <t>Borsodivánka</t>
  </si>
  <si>
    <t>Finkenberg</t>
  </si>
  <si>
    <t>Dwikozy</t>
  </si>
  <si>
    <t>Cabeça Santa</t>
  </si>
  <si>
    <t>Budacu de Jos</t>
  </si>
  <si>
    <t>Cigeľ</t>
  </si>
  <si>
    <t>Wealden</t>
  </si>
  <si>
    <t>Champtauroz</t>
  </si>
  <si>
    <t>Gölköy</t>
  </si>
  <si>
    <t>Budětice</t>
  </si>
  <si>
    <t>Attenhausen</t>
  </si>
  <si>
    <t>Commune of Andritsa</t>
  </si>
  <si>
    <t>Alfántega</t>
  </si>
  <si>
    <t>Allouis</t>
  </si>
  <si>
    <t>Privlaka</t>
  </si>
  <si>
    <t>Arzano</t>
  </si>
  <si>
    <t>Mandres Lefkosias</t>
  </si>
  <si>
    <t>Borsodnádasd</t>
  </si>
  <si>
    <t>Finkenstein am Faaker See</t>
  </si>
  <si>
    <t>Dydnia</t>
  </si>
  <si>
    <t>Cabeção</t>
  </si>
  <si>
    <t>Budeasa</t>
  </si>
  <si>
    <t>Cigeľka</t>
  </si>
  <si>
    <t>Wellingborough</t>
  </si>
  <si>
    <t>Champvent</t>
  </si>
  <si>
    <t>Gölmarmara</t>
  </si>
  <si>
    <t>Budětsko</t>
  </si>
  <si>
    <t>Attenhofen</t>
  </si>
  <si>
    <t>Commune of Andritsena</t>
  </si>
  <si>
    <t>Alfara de Carles</t>
  </si>
  <si>
    <t>Allouville-Bellefosse</t>
  </si>
  <si>
    <t>Proložac</t>
  </si>
  <si>
    <t>Arzergrande</t>
  </si>
  <si>
    <t>Mandria Lemesou</t>
  </si>
  <si>
    <t>Borsodszentgyörgy</t>
  </si>
  <si>
    <t>Fischamend</t>
  </si>
  <si>
    <t>Dygowo</t>
  </si>
  <si>
    <t>Cabeceiras de Basto</t>
  </si>
  <si>
    <t>Budesti</t>
  </si>
  <si>
    <t>Cigla</t>
  </si>
  <si>
    <t>Welwyn Hatfield</t>
  </si>
  <si>
    <t>Chancy</t>
  </si>
  <si>
    <t>Gölova</t>
  </si>
  <si>
    <t>Budíkov</t>
  </si>
  <si>
    <t>Attenkirchen</t>
  </si>
  <si>
    <t>Commune of Androniani</t>
  </si>
  <si>
    <t>Alfara de la Baronia</t>
  </si>
  <si>
    <t>Alluy</t>
  </si>
  <si>
    <t>Promina</t>
  </si>
  <si>
    <t>Arzignano</t>
  </si>
  <si>
    <t>Mandria Pafou</t>
  </si>
  <si>
    <t>Borsodszirák</t>
  </si>
  <si>
    <t>Dynów</t>
  </si>
  <si>
    <t>Cabeço de Vide</t>
  </si>
  <si>
    <t>Budila</t>
  </si>
  <si>
    <t>Čiližská Radvaň</t>
  </si>
  <si>
    <t>West Berkshire</t>
  </si>
  <si>
    <t>Chapelle (Glâne)</t>
  </si>
  <si>
    <t>Gölpazari</t>
  </si>
  <si>
    <t>Budiměřice</t>
  </si>
  <si>
    <t>Attenweiler</t>
  </si>
  <si>
    <t>Commune of Andros</t>
  </si>
  <si>
    <t>Alfara del Patriarca</t>
  </si>
  <si>
    <t>Alluyes</t>
  </si>
  <si>
    <t>Pučišća</t>
  </si>
  <si>
    <t>Ascea</t>
  </si>
  <si>
    <t>Mansoura</t>
  </si>
  <si>
    <t>Borsosberény</t>
  </si>
  <si>
    <t>Fischlham</t>
  </si>
  <si>
    <t>Dywity</t>
  </si>
  <si>
    <t>Cabeçudo</t>
  </si>
  <si>
    <t>Budureasa</t>
  </si>
  <si>
    <t>Cimenná</t>
  </si>
  <si>
    <t>West Devon</t>
  </si>
  <si>
    <t>Chardonne</t>
  </si>
  <si>
    <t>Gölyaka</t>
  </si>
  <si>
    <t>Budíškovice</t>
  </si>
  <si>
    <t>Atting</t>
  </si>
  <si>
    <t>Commune of Androussa</t>
  </si>
  <si>
    <t>Alfaraz de Sayago</t>
  </si>
  <si>
    <t>Ally</t>
  </si>
  <si>
    <t>Pula - Pola</t>
  </si>
  <si>
    <t>Asciano</t>
  </si>
  <si>
    <t>Maratha</t>
  </si>
  <si>
    <t>Borszörcsök</t>
  </si>
  <si>
    <t>Fiss</t>
  </si>
  <si>
    <t>Dziadkowice</t>
  </si>
  <si>
    <t>Cabo da Praia</t>
  </si>
  <si>
    <t>Buduslau</t>
  </si>
  <si>
    <t>Čimhová</t>
  </si>
  <si>
    <t>West Dorset</t>
  </si>
  <si>
    <t>Charrat</t>
  </si>
  <si>
    <t>Gömeç</t>
  </si>
  <si>
    <t>Budislav</t>
  </si>
  <si>
    <t>Atzelgift</t>
  </si>
  <si>
    <t>Commune of Anemochori</t>
  </si>
  <si>
    <t>Alfarnate</t>
  </si>
  <si>
    <t>Almayrac</t>
  </si>
  <si>
    <t>Punat</t>
  </si>
  <si>
    <t>Ascoli Piceno</t>
  </si>
  <si>
    <t>Marathounta</t>
  </si>
  <si>
    <t>Borzavár</t>
  </si>
  <si>
    <t>Flachau</t>
  </si>
  <si>
    <t>Dziadowa Kłoda</t>
  </si>
  <si>
    <t>Cabouco</t>
  </si>
  <si>
    <t>Buesti</t>
  </si>
  <si>
    <t>Cinobaňa</t>
  </si>
  <si>
    <t>West Dunbartonshire</t>
  </si>
  <si>
    <t>Château-d'Oex</t>
  </si>
  <si>
    <t>Gönen</t>
  </si>
  <si>
    <t>Budišov</t>
  </si>
  <si>
    <t>Commune of Anemodourio</t>
  </si>
  <si>
    <t>Alfarnatejo</t>
  </si>
  <si>
    <t>Almenêches</t>
  </si>
  <si>
    <t>Punitovci</t>
  </si>
  <si>
    <t>Ascoli Satriano</t>
  </si>
  <si>
    <t>Marathovounos</t>
  </si>
  <si>
    <t>Börzönce</t>
  </si>
  <si>
    <t>Fladnitz an der Teichalm</t>
  </si>
  <si>
    <t>Działdowo</t>
  </si>
  <si>
    <t>Cabração e Moreira do Lima</t>
  </si>
  <si>
    <t>Bughea de Jos</t>
  </si>
  <si>
    <t>Čirč</t>
  </si>
  <si>
    <t>West Lancashire</t>
  </si>
  <si>
    <t>Châtel-Saint-Denis</t>
  </si>
  <si>
    <t>Gördes</t>
  </si>
  <si>
    <t>Budišov nad Budišovkou</t>
  </si>
  <si>
    <t>Au am Rhein</t>
  </si>
  <si>
    <t>Commune of Anemomylos</t>
  </si>
  <si>
    <t>Alfaro</t>
  </si>
  <si>
    <t>Almont-les-Junies</t>
  </si>
  <si>
    <t>Pušća</t>
  </si>
  <si>
    <t>Ascrea</t>
  </si>
  <si>
    <t>Margi</t>
  </si>
  <si>
    <t>Bősárkány</t>
  </si>
  <si>
    <t>Flattach</t>
  </si>
  <si>
    <t>Działoszyce</t>
  </si>
  <si>
    <t>Cabreiro</t>
  </si>
  <si>
    <t>Bughea de Sus</t>
  </si>
  <si>
    <t>Číž</t>
  </si>
  <si>
    <t>West Lindsey</t>
  </si>
  <si>
    <t>Châtel-sur-Montsalvens</t>
  </si>
  <si>
    <t>Görele</t>
  </si>
  <si>
    <t>Budišovice</t>
  </si>
  <si>
    <t>Au i.d.Hallertau, M</t>
  </si>
  <si>
    <t>Commune of Anemorrachi</t>
  </si>
  <si>
    <t>Alfarp</t>
  </si>
  <si>
    <t>Alos</t>
  </si>
  <si>
    <t>Rab</t>
  </si>
  <si>
    <t>Asiago</t>
  </si>
  <si>
    <t>Margo</t>
  </si>
  <si>
    <t>Bosta</t>
  </si>
  <si>
    <t>Flaurling</t>
  </si>
  <si>
    <t>Działoszyn</t>
  </si>
  <si>
    <t>Cabrela</t>
  </si>
  <si>
    <t>Buhoci</t>
  </si>
  <si>
    <t>Čižatice</t>
  </si>
  <si>
    <t>West Lothian</t>
  </si>
  <si>
    <t>Châtillon (FR)</t>
  </si>
  <si>
    <t>Göynücek</t>
  </si>
  <si>
    <t>Budkov</t>
  </si>
  <si>
    <t>Aub, St</t>
  </si>
  <si>
    <t>Commune of Anemotia</t>
  </si>
  <si>
    <t>Alfarràs</t>
  </si>
  <si>
    <t>Alos-Sibas-Abense</t>
  </si>
  <si>
    <t>Radoboj</t>
  </si>
  <si>
    <t>Asigliano Veneto</t>
  </si>
  <si>
    <t xml:space="preserve">Mari </t>
  </si>
  <si>
    <t>Bőszénfa</t>
  </si>
  <si>
    <t>Fließ</t>
  </si>
  <si>
    <t>Dziemiany</t>
  </si>
  <si>
    <t>Cabril</t>
  </si>
  <si>
    <t>Bujoreni</t>
  </si>
  <si>
    <t>Čoltovo</t>
  </si>
  <si>
    <t>West Moray</t>
  </si>
  <si>
    <t>Châtillon (JU)</t>
  </si>
  <si>
    <t>Göynük</t>
  </si>
  <si>
    <t>Budyně</t>
  </si>
  <si>
    <t>Aubstadt</t>
  </si>
  <si>
    <t>Commune of Aneza</t>
  </si>
  <si>
    <t>Alfarrasí</t>
  </si>
  <si>
    <t>Aloxe-Corton</t>
  </si>
  <si>
    <t>Rakovec</t>
  </si>
  <si>
    <t>Asigliano Vercellese</t>
  </si>
  <si>
    <t>Maronas</t>
  </si>
  <si>
    <t>Botpalád</t>
  </si>
  <si>
    <t>Flirsch</t>
  </si>
  <si>
    <t>Dzierzążnia</t>
  </si>
  <si>
    <t>Cachopo</t>
  </si>
  <si>
    <t>Bujoru</t>
  </si>
  <si>
    <t>Čremošné</t>
  </si>
  <si>
    <t>West Oxfordshire</t>
  </si>
  <si>
    <t>Châtonnaye</t>
  </si>
  <si>
    <t>Güce</t>
  </si>
  <si>
    <t>Budyně nad Ohří</t>
  </si>
  <si>
    <t>Auderath</t>
  </si>
  <si>
    <t>Commune of Aniada</t>
  </si>
  <si>
    <t>Alfàs del Pi, l'</t>
  </si>
  <si>
    <t>Alquines</t>
  </si>
  <si>
    <t>Rakovica</t>
  </si>
  <si>
    <t>Asola</t>
  </si>
  <si>
    <t>Maroni</t>
  </si>
  <si>
    <t>Botykapeterd</t>
  </si>
  <si>
    <t>Floing</t>
  </si>
  <si>
    <t>Dzierzgoń</t>
  </si>
  <si>
    <t>Cacia</t>
  </si>
  <si>
    <t>Bulbucata</t>
  </si>
  <si>
    <t>Čučma</t>
  </si>
  <si>
    <t>West Somerset</t>
  </si>
  <si>
    <t>Chavannes-de-Bogis</t>
  </si>
  <si>
    <t>Güçlükonak</t>
  </si>
  <si>
    <t>Bujanov</t>
  </si>
  <si>
    <t>Aue-Bad Schlema, Stadt</t>
  </si>
  <si>
    <t>Commune of Anilio</t>
  </si>
  <si>
    <t>Alfauir</t>
  </si>
  <si>
    <t>Alrance</t>
  </si>
  <si>
    <t>Raša</t>
  </si>
  <si>
    <t>Asolo</t>
  </si>
  <si>
    <t>Masari</t>
  </si>
  <si>
    <t>Bozsok</t>
  </si>
  <si>
    <t>Fohnsdorf</t>
  </si>
  <si>
    <t>Dzierzgowo</t>
  </si>
  <si>
    <t>Cadima</t>
  </si>
  <si>
    <t>Bulz</t>
  </si>
  <si>
    <t>Čukalovce</t>
  </si>
  <si>
    <t>Westminster</t>
  </si>
  <si>
    <t>Chavannes-des-Bois</t>
  </si>
  <si>
    <t>Güdül</t>
  </si>
  <si>
    <t>Bujesily</t>
  </si>
  <si>
    <t>Auel</t>
  </si>
  <si>
    <t>Commune of Anixi</t>
  </si>
  <si>
    <t>Alfés</t>
  </si>
  <si>
    <t>Alsting</t>
  </si>
  <si>
    <t>Rasinja</t>
  </si>
  <si>
    <t>Assago</t>
  </si>
  <si>
    <t>Mathiatis</t>
  </si>
  <si>
    <t>Bózsva</t>
  </si>
  <si>
    <t>Fontanella</t>
  </si>
  <si>
    <t>Dzierzkowice</t>
  </si>
  <si>
    <t>Caia, São Pedro e Alcáçova</t>
  </si>
  <si>
    <t>Bulzesti</t>
  </si>
  <si>
    <t>Ďačov</t>
  </si>
  <si>
    <t>Weymouth and Portland</t>
  </si>
  <si>
    <t>Chavannes-le-Chêne</t>
  </si>
  <si>
    <t>Gülağaç</t>
  </si>
  <si>
    <t>Auen</t>
  </si>
  <si>
    <t>Commune of Anixiatiko</t>
  </si>
  <si>
    <t>Alfondeguilla</t>
  </si>
  <si>
    <t>Altagène</t>
  </si>
  <si>
    <t>Ravna Gora</t>
  </si>
  <si>
    <t>Assemini</t>
  </si>
  <si>
    <t>Mathikoloni</t>
  </si>
  <si>
    <t>Bozzai</t>
  </si>
  <si>
    <t>Forchach</t>
  </si>
  <si>
    <t>Dzierżoniów</t>
  </si>
  <si>
    <t>Caíde de Rei</t>
  </si>
  <si>
    <t>Bulzestii de Sus</t>
  </si>
  <si>
    <t>Dačov Lom</t>
  </si>
  <si>
    <t>Wigan</t>
  </si>
  <si>
    <t>Chavannes-le-Veyron</t>
  </si>
  <si>
    <t>Gülnar</t>
  </si>
  <si>
    <t>Bukov</t>
  </si>
  <si>
    <t>Auengrund</t>
  </si>
  <si>
    <t>Commune of Ano Achaia</t>
  </si>
  <si>
    <t>Alforja</t>
  </si>
  <si>
    <t>Alteckendorf</t>
  </si>
  <si>
    <t>Ražanac</t>
  </si>
  <si>
    <t>Assisi</t>
  </si>
  <si>
    <t>Mazotos</t>
  </si>
  <si>
    <t>Bucsa</t>
  </si>
  <si>
    <t>Forchtenstein</t>
  </si>
  <si>
    <t>Dzikowiec</t>
  </si>
  <si>
    <t>Caires</t>
  </si>
  <si>
    <t>Bumbesti-Pitic</t>
  </si>
  <si>
    <t>Daletice</t>
  </si>
  <si>
    <t>Wiltshire</t>
  </si>
  <si>
    <t>Chavannes-près-Renens</t>
  </si>
  <si>
    <t>Gülşehir</t>
  </si>
  <si>
    <t>Auenwald</t>
  </si>
  <si>
    <t>Commune of Ano Aghios Ioannis</t>
  </si>
  <si>
    <t>Alforque</t>
  </si>
  <si>
    <t>Altenach</t>
  </si>
  <si>
    <t>Rešetari</t>
  </si>
  <si>
    <t>Asso</t>
  </si>
  <si>
    <t>Meladeia</t>
  </si>
  <si>
    <t>Bucsu</t>
  </si>
  <si>
    <t>Fornach</t>
  </si>
  <si>
    <t>Dziwnów</t>
  </si>
  <si>
    <t>Calde</t>
  </si>
  <si>
    <t>Bunesti</t>
  </si>
  <si>
    <t>Danišovce</t>
  </si>
  <si>
    <t>Winchester</t>
  </si>
  <si>
    <t>Chavannes-sur-Moudon</t>
  </si>
  <si>
    <t>Gülyali</t>
  </si>
  <si>
    <t>Buková u Příbramě</t>
  </si>
  <si>
    <t>Commune of Ano Akria</t>
  </si>
  <si>
    <t>Alfoz</t>
  </si>
  <si>
    <t>Altenheim</t>
  </si>
  <si>
    <t>Ribnik</t>
  </si>
  <si>
    <t>Assolo</t>
  </si>
  <si>
    <t>Melanarga</t>
  </si>
  <si>
    <t>Búcsúszentlászló</t>
  </si>
  <si>
    <t>Forstau</t>
  </si>
  <si>
    <t>Dźwierzuty</t>
  </si>
  <si>
    <t>Caldelas</t>
  </si>
  <si>
    <t>Bunesti-Averesti</t>
  </si>
  <si>
    <t>Ďanová</t>
  </si>
  <si>
    <t>Windsor and Maidenhead</t>
  </si>
  <si>
    <t>Chavornay</t>
  </si>
  <si>
    <t>Gümüşhaciköy</t>
  </si>
  <si>
    <t>Bukovany</t>
  </si>
  <si>
    <t>Auerbach i.d.OPf., St</t>
  </si>
  <si>
    <t>Commune of Ano Assites</t>
  </si>
  <si>
    <t>Alfoz de Bricia</t>
  </si>
  <si>
    <t>Althen-des-Paluds</t>
  </si>
  <si>
    <t>Rijeka</t>
  </si>
  <si>
    <t>Assoro</t>
  </si>
  <si>
    <t>Melandra</t>
  </si>
  <si>
    <t>Bucsuta</t>
  </si>
  <si>
    <t>Fraham</t>
  </si>
  <si>
    <t>Dzwola</t>
  </si>
  <si>
    <t>Calheiros</t>
  </si>
  <si>
    <t>Bunila</t>
  </si>
  <si>
    <t>Ďapalovce</t>
  </si>
  <si>
    <t>Wirral</t>
  </si>
  <si>
    <t>Cheiry</t>
  </si>
  <si>
    <t>Gümüşova</t>
  </si>
  <si>
    <t>Auerbach/Vogtl., Stadt</t>
  </si>
  <si>
    <t>Commune of Ano Boularii</t>
  </si>
  <si>
    <t>Alfoz de Lloredo</t>
  </si>
  <si>
    <t>Altiani</t>
  </si>
  <si>
    <t>Rogoznica</t>
  </si>
  <si>
    <t>Asti</t>
  </si>
  <si>
    <t>Melini</t>
  </si>
  <si>
    <t>Budajenő</t>
  </si>
  <si>
    <t>Frankenau-Unterpullendorf</t>
  </si>
  <si>
    <t>Elbląg</t>
  </si>
  <si>
    <t>Calheta</t>
  </si>
  <si>
    <t>Buntesti</t>
  </si>
  <si>
    <t>Dargov</t>
  </si>
  <si>
    <t>Woking</t>
  </si>
  <si>
    <t>Chêne-Bougeries</t>
  </si>
  <si>
    <t>Gündoğmuş</t>
  </si>
  <si>
    <t>Bukovice</t>
  </si>
  <si>
    <t>Auetal</t>
  </si>
  <si>
    <t>Commune of Ano Chora</t>
  </si>
  <si>
    <t>Alfoz de Quintanadueñas</t>
  </si>
  <si>
    <t>Altier</t>
  </si>
  <si>
    <t>Rovinj - Rovigno</t>
  </si>
  <si>
    <t>Asuni</t>
  </si>
  <si>
    <t>Melounta</t>
  </si>
  <si>
    <t>Budakalász</t>
  </si>
  <si>
    <t>Frankenburg am Hausruck</t>
  </si>
  <si>
    <t>Ełk</t>
  </si>
  <si>
    <t>Calheta de Nesquim</t>
  </si>
  <si>
    <t>Burila Mare</t>
  </si>
  <si>
    <t>Davidov</t>
  </si>
  <si>
    <t>Wokingham</t>
  </si>
  <si>
    <t>Chêne-Bourg</t>
  </si>
  <si>
    <t>Güney</t>
  </si>
  <si>
    <t>Aufhausen</t>
  </si>
  <si>
    <t>Commune of Ano Diakopto</t>
  </si>
  <si>
    <t>Alfoz de Santa Gadea</t>
  </si>
  <si>
    <t>Altillac</t>
  </si>
  <si>
    <t>Rovišće</t>
  </si>
  <si>
    <t>Ateleta</t>
  </si>
  <si>
    <t>Melouseia</t>
  </si>
  <si>
    <t>Budakeszi</t>
  </si>
  <si>
    <t>Frankenfels</t>
  </si>
  <si>
    <t>Fabianki</t>
  </si>
  <si>
    <t>Calhetas</t>
  </si>
  <si>
    <t>Burjuc</t>
  </si>
  <si>
    <t>Debraď</t>
  </si>
  <si>
    <t>Wolverhampton</t>
  </si>
  <si>
    <t>Chénens</t>
  </si>
  <si>
    <t>Güneysinir</t>
  </si>
  <si>
    <t>Bukovina nad Labem</t>
  </si>
  <si>
    <t>Aufseß</t>
  </si>
  <si>
    <t>Commune of Ano Dorio</t>
  </si>
  <si>
    <t>Algaba, La</t>
  </si>
  <si>
    <t>Altkirch</t>
  </si>
  <si>
    <t>Rugvica</t>
  </si>
  <si>
    <t>Atella</t>
  </si>
  <si>
    <t>Meniko</t>
  </si>
  <si>
    <t>Budaörs</t>
  </si>
  <si>
    <t>Frankenmarkt</t>
  </si>
  <si>
    <t>Fajsławice</t>
  </si>
  <si>
    <t>Calvão</t>
  </si>
  <si>
    <t>Burla</t>
  </si>
  <si>
    <t>Dechtice</t>
  </si>
  <si>
    <t>Worcester</t>
  </si>
  <si>
    <t>Chêne-Pâquier</t>
  </si>
  <si>
    <t>Güneysu</t>
  </si>
  <si>
    <t>Bukovina u Čisté</t>
  </si>
  <si>
    <t>Auggen</t>
  </si>
  <si>
    <t>Commune of Ano Drossini</t>
  </si>
  <si>
    <t>Algadefe</t>
  </si>
  <si>
    <t>Altorf</t>
  </si>
  <si>
    <t>Runovići</t>
  </si>
  <si>
    <t>Atena Lucana</t>
  </si>
  <si>
    <t>Menogeia</t>
  </si>
  <si>
    <t>Budapest</t>
  </si>
  <si>
    <t>Franking</t>
  </si>
  <si>
    <t>Fałków</t>
  </si>
  <si>
    <t>Calvaria de Cima</t>
  </si>
  <si>
    <t>Bustuchin</t>
  </si>
  <si>
    <t>Dedačov</t>
  </si>
  <si>
    <t>Worthing</t>
  </si>
  <si>
    <t>Cheseaux-Noréaz</t>
  </si>
  <si>
    <t>Güngören</t>
  </si>
  <si>
    <t>Bukovina u Přelouče</t>
  </si>
  <si>
    <t>Augsburg</t>
  </si>
  <si>
    <t>Commune of Ano Fanari</t>
  </si>
  <si>
    <t>Algaida</t>
  </si>
  <si>
    <t>Altrippe</t>
  </si>
  <si>
    <t>Ružić</t>
  </si>
  <si>
    <t>Atessa</t>
  </si>
  <si>
    <t>Mesa Chorio</t>
  </si>
  <si>
    <t>Bugac</t>
  </si>
  <si>
    <t>Frantschach-St. Gertraud</t>
  </si>
  <si>
    <t>Filipów</t>
  </si>
  <si>
    <t>Calvelo</t>
  </si>
  <si>
    <t>Butea</t>
  </si>
  <si>
    <t>Dedina Mládeže</t>
  </si>
  <si>
    <t>Wrexham</t>
  </si>
  <si>
    <t>Cheseaux-sur-Lausanne</t>
  </si>
  <si>
    <t>Günyüzü</t>
  </si>
  <si>
    <t>Bukovinka</t>
  </si>
  <si>
    <t>Augustdorf</t>
  </si>
  <si>
    <t>Commune of Ano Garouna</t>
  </si>
  <si>
    <t>Algámitas</t>
  </si>
  <si>
    <t>Altviller</t>
  </si>
  <si>
    <t>Saborsko</t>
  </si>
  <si>
    <t>Atina</t>
  </si>
  <si>
    <t>Mesa Geitonia</t>
  </si>
  <si>
    <t>Bugacpusztaháza</t>
  </si>
  <si>
    <t>Frastanz</t>
  </si>
  <si>
    <t>Firlej</t>
  </si>
  <si>
    <t>Camacha</t>
  </si>
  <si>
    <t>Buteni</t>
  </si>
  <si>
    <t>Dedinka</t>
  </si>
  <si>
    <t>Wychavon</t>
  </si>
  <si>
    <t>Chéserex</t>
  </si>
  <si>
    <t>Gürgentepe</t>
  </si>
  <si>
    <t>Bukovka</t>
  </si>
  <si>
    <t>Augustusburg, Stadt</t>
  </si>
  <si>
    <t>Commune of Ano Gavrio</t>
  </si>
  <si>
    <t>Algar</t>
  </si>
  <si>
    <t>Altwiller</t>
  </si>
  <si>
    <t>Sali</t>
  </si>
  <si>
    <t>Atrani</t>
  </si>
  <si>
    <t>Mesana</t>
  </si>
  <si>
    <t>Bugyi</t>
  </si>
  <si>
    <t>Frauenkirchen</t>
  </si>
  <si>
    <t>Frampol</t>
  </si>
  <si>
    <t>Câmara de Lobos</t>
  </si>
  <si>
    <t>Butimanu</t>
  </si>
  <si>
    <t>Dedinky</t>
  </si>
  <si>
    <t>Wycombe</t>
  </si>
  <si>
    <t>Chessel</t>
  </si>
  <si>
    <t>Güroymak</t>
  </si>
  <si>
    <t>Bukovník</t>
  </si>
  <si>
    <t>Auhagen</t>
  </si>
  <si>
    <t>Commune of Ano Gerakari</t>
  </si>
  <si>
    <t>Algar de Mesa</t>
  </si>
  <si>
    <t>Aluze</t>
  </si>
  <si>
    <t>Samobor</t>
  </si>
  <si>
    <t>Atri</t>
  </si>
  <si>
    <t>Mesogi</t>
  </si>
  <si>
    <t>Buj</t>
  </si>
  <si>
    <t>Frauenstein</t>
  </si>
  <si>
    <t>Fredropol</t>
  </si>
  <si>
    <t>Cambas</t>
  </si>
  <si>
    <t>Butoiesti</t>
  </si>
  <si>
    <t>Dekýš</t>
  </si>
  <si>
    <t>Wyre</t>
  </si>
  <si>
    <t>Chevilly</t>
  </si>
  <si>
    <t>Gürpinar</t>
  </si>
  <si>
    <t>Bukovno</t>
  </si>
  <si>
    <t>Auhausen</t>
  </si>
  <si>
    <t>Commune of Ano Kalentini</t>
  </si>
  <si>
    <t>Algar de Palancia</t>
  </si>
  <si>
    <t>Alvignac</t>
  </si>
  <si>
    <t>Šandrovac</t>
  </si>
  <si>
    <t>Atripalda</t>
  </si>
  <si>
    <t>Mia Milia</t>
  </si>
  <si>
    <t>Buják</t>
  </si>
  <si>
    <t>Frauental an der Laßnitz</t>
  </si>
  <si>
    <t>Frombork</t>
  </si>
  <si>
    <t>Cambeses</t>
  </si>
  <si>
    <t>Buturugeni</t>
  </si>
  <si>
    <t>Demandice</t>
  </si>
  <si>
    <t>Wyre Forest</t>
  </si>
  <si>
    <t>Chevroux</t>
  </si>
  <si>
    <t>Gürsu</t>
  </si>
  <si>
    <t>Bukvice</t>
  </si>
  <si>
    <t>Aukrug</t>
  </si>
  <si>
    <t>Commune of Ano Kalliniki</t>
  </si>
  <si>
    <t>Algarinejo</t>
  </si>
  <si>
    <t>Alvimare</t>
  </si>
  <si>
    <t>Satnica Đakovačka</t>
  </si>
  <si>
    <t>Attigliano</t>
  </si>
  <si>
    <t>Milia Ammochostou</t>
  </si>
  <si>
    <t>Bük</t>
  </si>
  <si>
    <t>Fraxern</t>
  </si>
  <si>
    <t>Frysztak</t>
  </si>
  <si>
    <t>Cambres</t>
  </si>
  <si>
    <t>Buza</t>
  </si>
  <si>
    <t>Demänovská Dolina</t>
  </si>
  <si>
    <t>York</t>
  </si>
  <si>
    <t>Chexbres</t>
  </si>
  <si>
    <t>Gürün</t>
  </si>
  <si>
    <t>Aulendorf, Stadt</t>
  </si>
  <si>
    <t>Commune of Ano Kamila</t>
  </si>
  <si>
    <t>Algarra</t>
  </si>
  <si>
    <t>Alzen</t>
  </si>
  <si>
    <t>Seget</t>
  </si>
  <si>
    <t>Attimis</t>
  </si>
  <si>
    <t>Milia Pafou</t>
  </si>
  <si>
    <t>Bükkábrány</t>
  </si>
  <si>
    <t>Freinberg</t>
  </si>
  <si>
    <t>Gąbin</t>
  </si>
  <si>
    <t>Campanário</t>
  </si>
  <si>
    <t>Buzescu</t>
  </si>
  <si>
    <t>Demjata</t>
  </si>
  <si>
    <t>Cheyres-Châbles</t>
  </si>
  <si>
    <t>Güzelbahçe</t>
  </si>
  <si>
    <t>Bulovka</t>
  </si>
  <si>
    <t>Aull</t>
  </si>
  <si>
    <t>Commune of Ano Karyes</t>
  </si>
  <si>
    <t>Algarrobo</t>
  </si>
  <si>
    <t>Alzi</t>
  </si>
  <si>
    <t>Selca</t>
  </si>
  <si>
    <t>Atzara</t>
  </si>
  <si>
    <t xml:space="preserve">Miliou </t>
  </si>
  <si>
    <t>Bükkaranyos</t>
  </si>
  <si>
    <t>Freistadt</t>
  </si>
  <si>
    <t>Gać</t>
  </si>
  <si>
    <t>Campanhã</t>
  </si>
  <si>
    <t>Buzoesti</t>
  </si>
  <si>
    <t>Detrík</t>
  </si>
  <si>
    <t>Chiasso</t>
  </si>
  <si>
    <t>Güzelyurt</t>
  </si>
  <si>
    <t>Buřenice</t>
  </si>
  <si>
    <t>Auma-Weidatal, Stadt</t>
  </si>
  <si>
    <t>Commune of Ano Kastania</t>
  </si>
  <si>
    <t>Algatocín</t>
  </si>
  <si>
    <t>Alzing</t>
  </si>
  <si>
    <t>Selnica</t>
  </si>
  <si>
    <t>Augusta</t>
  </si>
  <si>
    <t xml:space="preserve">Mitsero </t>
  </si>
  <si>
    <t>Bükkmogyorósd</t>
  </si>
  <si>
    <t>Fresach</t>
  </si>
  <si>
    <t>Galewice</t>
  </si>
  <si>
    <t>Campeã</t>
  </si>
  <si>
    <t>C.A. Rosetti</t>
  </si>
  <si>
    <t>Detva</t>
  </si>
  <si>
    <t>Chigny</t>
  </si>
  <si>
    <t>Hacibektaş</t>
  </si>
  <si>
    <t>Buš</t>
  </si>
  <si>
    <t>Aumühle</t>
  </si>
  <si>
    <t>Commune of Ano Kastritsio</t>
  </si>
  <si>
    <t>Algeciras</t>
  </si>
  <si>
    <t>Alzon</t>
  </si>
  <si>
    <t>Semeljci</t>
  </si>
  <si>
    <t>Auletta</t>
  </si>
  <si>
    <t>Monagri</t>
  </si>
  <si>
    <t>Bükkösd</t>
  </si>
  <si>
    <t>Friedberg</t>
  </si>
  <si>
    <t>Garbatka-Letnisko</t>
  </si>
  <si>
    <t>Campelo</t>
  </si>
  <si>
    <t>Cabesti</t>
  </si>
  <si>
    <t>Detvianska Huta</t>
  </si>
  <si>
    <t>Chippis</t>
  </si>
  <si>
    <t>Hacilar</t>
  </si>
  <si>
    <t>Bušanovice</t>
  </si>
  <si>
    <t>Aura a.d.Saale</t>
  </si>
  <si>
    <t>Commune of Ano Kerassovo</t>
  </si>
  <si>
    <t>Algemesí</t>
  </si>
  <si>
    <t>Alzonne</t>
  </si>
  <si>
    <t>Senj</t>
  </si>
  <si>
    <t>Aulla</t>
  </si>
  <si>
    <t>Monagroulli</t>
  </si>
  <si>
    <t>Bükkszék</t>
  </si>
  <si>
    <t>Friesach</t>
  </si>
  <si>
    <t>Garbów</t>
  </si>
  <si>
    <t>Campia</t>
  </si>
  <si>
    <t>Cacica</t>
  </si>
  <si>
    <t>Devičany</t>
  </si>
  <si>
    <t>Choulex</t>
  </si>
  <si>
    <t>Hadim</t>
  </si>
  <si>
    <t>Bušín</t>
  </si>
  <si>
    <t>Aura i.Sinngrund</t>
  </si>
  <si>
    <t>Commune of Ano Klines</t>
  </si>
  <si>
    <t>Algerri</t>
  </si>
  <si>
    <t>Amage</t>
  </si>
  <si>
    <t>Šenkovec</t>
  </si>
  <si>
    <t>Aurano</t>
  </si>
  <si>
    <t>Monarga</t>
  </si>
  <si>
    <t>Bükkszenterzsébet</t>
  </si>
  <si>
    <t>Fritzens</t>
  </si>
  <si>
    <t>Gardeja</t>
  </si>
  <si>
    <t>Campo</t>
  </si>
  <si>
    <t>Caianu</t>
  </si>
  <si>
    <t>Devičie</t>
  </si>
  <si>
    <t>Chur</t>
  </si>
  <si>
    <t>Hafik</t>
  </si>
  <si>
    <t>Bušovice</t>
  </si>
  <si>
    <t>Aurach</t>
  </si>
  <si>
    <t>Commune of Ano Klitoria</t>
  </si>
  <si>
    <t>Algete</t>
  </si>
  <si>
    <t>Amagne</t>
  </si>
  <si>
    <t>Šestanovac</t>
  </si>
  <si>
    <t>Aurigo</t>
  </si>
  <si>
    <t>Moni</t>
  </si>
  <si>
    <t>Bükkszentkereszt</t>
  </si>
  <si>
    <t>Frohnleiten</t>
  </si>
  <si>
    <t>Garwolin</t>
  </si>
  <si>
    <t>Campo de Besteiros</t>
  </si>
  <si>
    <t>Caianu Mic</t>
  </si>
  <si>
    <t>Dežerice</t>
  </si>
  <si>
    <t>Churwalden</t>
  </si>
  <si>
    <t>Halfeti</t>
  </si>
  <si>
    <t>Buštěhrad</t>
  </si>
  <si>
    <t>Aurachtal</t>
  </si>
  <si>
    <t>Commune of Ano Komi</t>
  </si>
  <si>
    <t>Algímia d'Alfara</t>
  </si>
  <si>
    <t>Amagney</t>
  </si>
  <si>
    <t>Severin</t>
  </si>
  <si>
    <t>Auronzo di Cadore</t>
  </si>
  <si>
    <t>Moniatis</t>
  </si>
  <si>
    <t>Bükkszentmárton</t>
  </si>
  <si>
    <t>Fügen</t>
  </si>
  <si>
    <t>Gąsawa</t>
  </si>
  <si>
    <t>Campo de Ourique</t>
  </si>
  <si>
    <t>Caineni</t>
  </si>
  <si>
    <t>Diaková</t>
  </si>
  <si>
    <t>Clarmont</t>
  </si>
  <si>
    <t>Haliliye</t>
  </si>
  <si>
    <t>Butoves</t>
  </si>
  <si>
    <t>Aurich, Stadt</t>
  </si>
  <si>
    <t>Commune of Ano Korakiana</t>
  </si>
  <si>
    <t>Algimia de Almonacid</t>
  </si>
  <si>
    <t>Amailloux</t>
  </si>
  <si>
    <t>Šibenik</t>
  </si>
  <si>
    <t>Ausonia</t>
  </si>
  <si>
    <t>Bükkzsérc</t>
  </si>
  <si>
    <t>Fügenberg</t>
  </si>
  <si>
    <t>Gaszowice</t>
  </si>
  <si>
    <t>Campo do Gerês</t>
  </si>
  <si>
    <t>Caiuti</t>
  </si>
  <si>
    <t>Diakovce</t>
  </si>
  <si>
    <t>Clavaleyres</t>
  </si>
  <si>
    <t>Halkapinar</t>
  </si>
  <si>
    <t>Buzice</t>
  </si>
  <si>
    <t>Ausacker</t>
  </si>
  <si>
    <t>Commune of Ano Koudouni</t>
  </si>
  <si>
    <t>Alginet</t>
  </si>
  <si>
    <t>Amance</t>
  </si>
  <si>
    <t>Sibinj</t>
  </si>
  <si>
    <t>Austis</t>
  </si>
  <si>
    <t xml:space="preserve">Morfou </t>
  </si>
  <si>
    <t>Bürüs</t>
  </si>
  <si>
    <t>Fulpmes</t>
  </si>
  <si>
    <t>Gawłuszowice</t>
  </si>
  <si>
    <t>Campolide</t>
  </si>
  <si>
    <t>Calafindesti</t>
  </si>
  <si>
    <t>Diviacka Nová Ves</t>
  </si>
  <si>
    <t>Clos du Doubs</t>
  </si>
  <si>
    <t>Hamamözü</t>
  </si>
  <si>
    <t>Býchory</t>
  </si>
  <si>
    <t>Ausleben</t>
  </si>
  <si>
    <t>Commune of Ano Kourounio</t>
  </si>
  <si>
    <t>Algodonales</t>
  </si>
  <si>
    <t>Amancey</t>
  </si>
  <si>
    <t>Sikirevci</t>
  </si>
  <si>
    <t>Avegno</t>
  </si>
  <si>
    <t xml:space="preserve">Mosfili </t>
  </si>
  <si>
    <t>Büssü</t>
  </si>
  <si>
    <t>Fürstenfeld</t>
  </si>
  <si>
    <t>Gaworzyce</t>
  </si>
  <si>
    <t>Canas de Santa Maria</t>
  </si>
  <si>
    <t>Calarasi</t>
  </si>
  <si>
    <t>Diviaky nad Nitricou</t>
  </si>
  <si>
    <t>Coeuve</t>
  </si>
  <si>
    <t>Hamur</t>
  </si>
  <si>
    <t>Býčkovice</t>
  </si>
  <si>
    <t>Außernzell</t>
  </si>
  <si>
    <t>Commune of Ano Lapsista</t>
  </si>
  <si>
    <t>Algodre</t>
  </si>
  <si>
    <t>Amancy</t>
  </si>
  <si>
    <t>Sinj</t>
  </si>
  <si>
    <t>Avelengo</t>
  </si>
  <si>
    <t>Mosfiloti</t>
  </si>
  <si>
    <t>Büttös</t>
  </si>
  <si>
    <t>Furth an der Triesting</t>
  </si>
  <si>
    <t>Gdańsk</t>
  </si>
  <si>
    <t>Canas de Senhorim</t>
  </si>
  <si>
    <t>Calatele</t>
  </si>
  <si>
    <t>Divín</t>
  </si>
  <si>
    <t>Coinsins</t>
  </si>
  <si>
    <t>Han</t>
  </si>
  <si>
    <t>Býkev</t>
  </si>
  <si>
    <t>Auufer</t>
  </si>
  <si>
    <t>Commune of Ano Lechonia</t>
  </si>
  <si>
    <t>Algora</t>
  </si>
  <si>
    <t>Amange</t>
  </si>
  <si>
    <t>Sirač</t>
  </si>
  <si>
    <t>Avella</t>
  </si>
  <si>
    <t>Motides</t>
  </si>
  <si>
    <t>Buzsák</t>
  </si>
  <si>
    <t>Furth bei Göttweig</t>
  </si>
  <si>
    <t>Gdów</t>
  </si>
  <si>
    <t>Canaveses</t>
  </si>
  <si>
    <t>Caldararu</t>
  </si>
  <si>
    <t>Divina</t>
  </si>
  <si>
    <t>Coldrerio</t>
  </si>
  <si>
    <t>Hanak</t>
  </si>
  <si>
    <t>Bykoš</t>
  </si>
  <si>
    <t>Auw an der Kyll</t>
  </si>
  <si>
    <t>Commune of Ano Lefkimmi</t>
  </si>
  <si>
    <t>Algorfa</t>
  </si>
  <si>
    <t>Amanlis</t>
  </si>
  <si>
    <t>Sisak</t>
  </si>
  <si>
    <t>Avellino</t>
  </si>
  <si>
    <t>Mousere</t>
  </si>
  <si>
    <t>Cák</t>
  </si>
  <si>
    <t>Fusch an der Großglocknerstraße</t>
  </si>
  <si>
    <t>Gdynia</t>
  </si>
  <si>
    <t>Canaviais</t>
  </si>
  <si>
    <t>Calinesti</t>
  </si>
  <si>
    <t>Divinka</t>
  </si>
  <si>
    <t>Collex-Bossy</t>
  </si>
  <si>
    <t>Hani</t>
  </si>
  <si>
    <t>Býkovice</t>
  </si>
  <si>
    <t>Auw bei Prüm</t>
  </si>
  <si>
    <t>Commune of Ano Liossia</t>
  </si>
  <si>
    <t>Alguaire</t>
  </si>
  <si>
    <t>Amanty</t>
  </si>
  <si>
    <t>Škabrnja</t>
  </si>
  <si>
    <t>Averara</t>
  </si>
  <si>
    <t>Mousoulita</t>
  </si>
  <si>
    <t>Cakóháza</t>
  </si>
  <si>
    <t>Fuschl am See</t>
  </si>
  <si>
    <t>Giby</t>
  </si>
  <si>
    <t>Candedo</t>
  </si>
  <si>
    <t>Calinesti-Oas</t>
  </si>
  <si>
    <t>Dlhá</t>
  </si>
  <si>
    <t>Collina d'Oro</t>
  </si>
  <si>
    <t>Hanönü</t>
  </si>
  <si>
    <t>Býkov-Láryšov</t>
  </si>
  <si>
    <t>Auwald</t>
  </si>
  <si>
    <t>Commune of Ano Loussi</t>
  </si>
  <si>
    <t>Alguazas</t>
  </si>
  <si>
    <t>Amanvillers</t>
  </si>
  <si>
    <t>Skrad</t>
  </si>
  <si>
    <t>Aversa</t>
  </si>
  <si>
    <t>Moutoullas</t>
  </si>
  <si>
    <t>Cece</t>
  </si>
  <si>
    <t>Fußach</t>
  </si>
  <si>
    <t>Gidle</t>
  </si>
  <si>
    <t>Candelária</t>
  </si>
  <si>
    <t>Calmatuiu</t>
  </si>
  <si>
    <t>Dlhá nad Kysucou</t>
  </si>
  <si>
    <t>Collombey-Muraz</t>
  </si>
  <si>
    <t>Harmancik</t>
  </si>
  <si>
    <t>Bylany</t>
  </si>
  <si>
    <t>Aventoft</t>
  </si>
  <si>
    <t>Commune of Ano Mazaraki</t>
  </si>
  <si>
    <t>Algueña</t>
  </si>
  <si>
    <t>Amanzé</t>
  </si>
  <si>
    <t>Skradin</t>
  </si>
  <si>
    <t>Avetrana</t>
  </si>
  <si>
    <t>Mouttagiaka</t>
  </si>
  <si>
    <t>Cégénydányád</t>
  </si>
  <si>
    <t>Gaaden</t>
  </si>
  <si>
    <t>Gielniów</t>
  </si>
  <si>
    <t>Candemil</t>
  </si>
  <si>
    <t>Calmatuiu de Sus</t>
  </si>
  <si>
    <t>Dlhá nad Oravou</t>
  </si>
  <si>
    <t>Collonge-Bellerive</t>
  </si>
  <si>
    <t>Harran</t>
  </si>
  <si>
    <t>Bynovec</t>
  </si>
  <si>
    <t>Averlak</t>
  </si>
  <si>
    <t>Commune of Ano Melpia</t>
  </si>
  <si>
    <t>Alhabia</t>
  </si>
  <si>
    <t>Amarens</t>
  </si>
  <si>
    <t>Slatina</t>
  </si>
  <si>
    <t>Avezzano</t>
  </si>
  <si>
    <t>Mylikouri</t>
  </si>
  <si>
    <t>Cegléd</t>
  </si>
  <si>
    <t>Gaal</t>
  </si>
  <si>
    <t>Gierałtowice</t>
  </si>
  <si>
    <t>Candosa</t>
  </si>
  <si>
    <t>Calnic</t>
  </si>
  <si>
    <t>Dlhá nad Váhom</t>
  </si>
  <si>
    <t>Collonges</t>
  </si>
  <si>
    <t>Hasanbeyli</t>
  </si>
  <si>
    <t>Byšice</t>
  </si>
  <si>
    <t>Axstedt</t>
  </si>
  <si>
    <t>Commune of Ano Mera</t>
  </si>
  <si>
    <t>Alhama de Almería</t>
  </si>
  <si>
    <t>Amathay-Vésigneux</t>
  </si>
  <si>
    <t>Slavonski Brod</t>
  </si>
  <si>
    <t>Aviano</t>
  </si>
  <si>
    <t xml:space="preserve">Myrtou </t>
  </si>
  <si>
    <t>Ceglédbercel</t>
  </si>
  <si>
    <t>Gabersdorf</t>
  </si>
  <si>
    <t>Gietrzwałd</t>
  </si>
  <si>
    <t>Candoso (São Martinho)</t>
  </si>
  <si>
    <t>Calopar</t>
  </si>
  <si>
    <t>Dlhá Ves</t>
  </si>
  <si>
    <t>Cologny</t>
  </si>
  <si>
    <t>Hasankeyf</t>
  </si>
  <si>
    <t>Býškovice</t>
  </si>
  <si>
    <t>Aying</t>
  </si>
  <si>
    <t>Commune of Ano Meria</t>
  </si>
  <si>
    <t>Alhama de Aragón</t>
  </si>
  <si>
    <t>Amayé-sur-Orne</t>
  </si>
  <si>
    <t>Slavonski Šamac</t>
  </si>
  <si>
    <t>Aviatico</t>
  </si>
  <si>
    <t>Nata</t>
  </si>
  <si>
    <t>Celldömölk</t>
  </si>
  <si>
    <t>Gablitz</t>
  </si>
  <si>
    <t>Gilowice</t>
  </si>
  <si>
    <t>Canedo</t>
  </si>
  <si>
    <t>Calugareni</t>
  </si>
  <si>
    <t>Dlhé Klčovo</t>
  </si>
  <si>
    <t>Comano</t>
  </si>
  <si>
    <t>Hasköy</t>
  </si>
  <si>
    <t>Býšovec</t>
  </si>
  <si>
    <t>Ayl</t>
  </si>
  <si>
    <t>Commune of Ano Meros</t>
  </si>
  <si>
    <t>Alhama de Granada</t>
  </si>
  <si>
    <t>Amayé-sur-Seulles</t>
  </si>
  <si>
    <t>Slivno</t>
  </si>
  <si>
    <t>Avigliana</t>
  </si>
  <si>
    <t>Nea Dimmata</t>
  </si>
  <si>
    <t>Cered</t>
  </si>
  <si>
    <t>Gaflenz</t>
  </si>
  <si>
    <t>Gizałki</t>
  </si>
  <si>
    <t>Canelas</t>
  </si>
  <si>
    <t>Calui</t>
  </si>
  <si>
    <t>Dlhé nad Cirochou</t>
  </si>
  <si>
    <t>Commugny</t>
  </si>
  <si>
    <t>Hassa</t>
  </si>
  <si>
    <t>Býšť</t>
  </si>
  <si>
    <t>Aystetten</t>
  </si>
  <si>
    <t>Commune of Ano Moulia</t>
  </si>
  <si>
    <t>Alhama de Murcia</t>
  </si>
  <si>
    <t>Amazy</t>
  </si>
  <si>
    <t>Slunj</t>
  </si>
  <si>
    <t>Avigliano</t>
  </si>
  <si>
    <t>Neo Chorio Lefkosias</t>
  </si>
  <si>
    <t>Chernelházadamonya</t>
  </si>
  <si>
    <t>Gaimberg</t>
  </si>
  <si>
    <t>Giżycko</t>
  </si>
  <si>
    <t>Canha</t>
  </si>
  <si>
    <t>Calvini</t>
  </si>
  <si>
    <t>Dlhé Pole</t>
  </si>
  <si>
    <t>Concise</t>
  </si>
  <si>
    <t>Havran</t>
  </si>
  <si>
    <t>Baabe</t>
  </si>
  <si>
    <t>Commune of Ano Pavliana</t>
  </si>
  <si>
    <t>Alhambra</t>
  </si>
  <si>
    <t>Ambacourt</t>
  </si>
  <si>
    <t>Smokvica</t>
  </si>
  <si>
    <t>Avigliano Umbro</t>
  </si>
  <si>
    <t>Neo Chorio Pafou</t>
  </si>
  <si>
    <t>Cibakháza</t>
  </si>
  <si>
    <t>Gaishorn am See</t>
  </si>
  <si>
    <t>Glinojeck</t>
  </si>
  <si>
    <t>Canhas</t>
  </si>
  <si>
    <t>Camar</t>
  </si>
  <si>
    <t>Dlhé Stráže</t>
  </si>
  <si>
    <t>Confignon</t>
  </si>
  <si>
    <t>Havsa</t>
  </si>
  <si>
    <t>Bystrá nad Jizerou</t>
  </si>
  <si>
    <t>Commune of Ano Pedina</t>
  </si>
  <si>
    <t>Alhaurín de la Torre</t>
  </si>
  <si>
    <t>Ambarès-et-Lagrave</t>
  </si>
  <si>
    <t>Šodolovci</t>
  </si>
  <si>
    <t>Avio</t>
  </si>
  <si>
    <t>Neta</t>
  </si>
  <si>
    <t>Cigánd</t>
  </si>
  <si>
    <t>Gaißau</t>
  </si>
  <si>
    <t>Gliwice</t>
  </si>
  <si>
    <t>Caniçal</t>
  </si>
  <si>
    <t>Camarasu</t>
  </si>
  <si>
    <t>Dlhoňa</t>
  </si>
  <si>
    <t>Conters im Prättigau</t>
  </si>
  <si>
    <t>Havza</t>
  </si>
  <si>
    <t>Bystřany</t>
  </si>
  <si>
    <t>Baar (Schwaben)</t>
  </si>
  <si>
    <t>Commune of Ano Poroia</t>
  </si>
  <si>
    <t>Alhaurín el Grande</t>
  </si>
  <si>
    <t>Ambax</t>
  </si>
  <si>
    <t>Sokolovac</t>
  </si>
  <si>
    <t>Avise</t>
  </si>
  <si>
    <t xml:space="preserve">Nikitari </t>
  </si>
  <si>
    <t>Cikó</t>
  </si>
  <si>
    <t>Gallizien</t>
  </si>
  <si>
    <t>Głogów</t>
  </si>
  <si>
    <t>Caniço</t>
  </si>
  <si>
    <t>Camarzana</t>
  </si>
  <si>
    <t>Dlžín</t>
  </si>
  <si>
    <t>Conthey</t>
  </si>
  <si>
    <t>Haymana</t>
  </si>
  <si>
    <t>Baar-Ebenhausen</t>
  </si>
  <si>
    <t>Commune of Ano Potamia</t>
  </si>
  <si>
    <t>Alhendín</t>
  </si>
  <si>
    <t>Ambazac</t>
  </si>
  <si>
    <t>Solin</t>
  </si>
  <si>
    <t>Avola</t>
  </si>
  <si>
    <t>Nikitas</t>
  </si>
  <si>
    <t>Cirák</t>
  </si>
  <si>
    <t>Gallneukirchen</t>
  </si>
  <si>
    <t>Głogów Małopolski</t>
  </si>
  <si>
    <t>Canidelo</t>
  </si>
  <si>
    <t>Camin</t>
  </si>
  <si>
    <t>Dobrá</t>
  </si>
  <si>
    <t>Coppet</t>
  </si>
  <si>
    <t>Hayrabolu</t>
  </si>
  <si>
    <t>Bystřec</t>
  </si>
  <si>
    <t>Babenhausen, M</t>
  </si>
  <si>
    <t>Commune of Ano Pyxari</t>
  </si>
  <si>
    <t>Alhóndiga</t>
  </si>
  <si>
    <t>Ambel</t>
  </si>
  <si>
    <t>Šolta</t>
  </si>
  <si>
    <t>Avolasca</t>
  </si>
  <si>
    <t>Nikokleia</t>
  </si>
  <si>
    <t>Csabacsűd</t>
  </si>
  <si>
    <t>Gallspach</t>
  </si>
  <si>
    <t>Głogówek</t>
  </si>
  <si>
    <t>Cano</t>
  </si>
  <si>
    <t>Campani</t>
  </si>
  <si>
    <t>Dobrá Niva</t>
  </si>
  <si>
    <t>Corbeyrier</t>
  </si>
  <si>
    <t>Hayrat</t>
  </si>
  <si>
    <t>Bystřice</t>
  </si>
  <si>
    <t>Babenhausen, Stadt</t>
  </si>
  <si>
    <t>Commune of Ano Rachi</t>
  </si>
  <si>
    <t>Alía</t>
  </si>
  <si>
    <t>Ambenay</t>
  </si>
  <si>
    <t>Sopje</t>
  </si>
  <si>
    <t>Ayas</t>
  </si>
  <si>
    <t>Nisou</t>
  </si>
  <si>
    <t>Csabaszabadi</t>
  </si>
  <si>
    <t>Gallzein</t>
  </si>
  <si>
    <t>Głowaczów</t>
  </si>
  <si>
    <t>Cantelães</t>
  </si>
  <si>
    <t>Campineanca</t>
  </si>
  <si>
    <t>Dobrá Voda</t>
  </si>
  <si>
    <t>Corbières</t>
  </si>
  <si>
    <t>Hazro</t>
  </si>
  <si>
    <t>Bystřice nad Pernštejnem</t>
  </si>
  <si>
    <t>Babensham</t>
  </si>
  <si>
    <t>Commune of Ano Ravenia</t>
  </si>
  <si>
    <t>Aliaga</t>
  </si>
  <si>
    <t>Ambérac</t>
  </si>
  <si>
    <t>Špišić Bukovica</t>
  </si>
  <si>
    <t>Aymavilles</t>
  </si>
  <si>
    <t>Odou</t>
  </si>
  <si>
    <t>Csabdi</t>
  </si>
  <si>
    <t>Galtür</t>
  </si>
  <si>
    <t>Główczyce</t>
  </si>
  <si>
    <t>Capela</t>
  </si>
  <si>
    <t>Campulung la Tisa</t>
  </si>
  <si>
    <t>Dobroč</t>
  </si>
  <si>
    <t>Corcelles (BE)</t>
  </si>
  <si>
    <t>Hekimhan</t>
  </si>
  <si>
    <t>Bystřice pod Hostýnem</t>
  </si>
  <si>
    <t>Bach a.d.Donau</t>
  </si>
  <si>
    <t>Commune of Ano Skafidoti</t>
  </si>
  <si>
    <t>Aliaguilla</t>
  </si>
  <si>
    <t>Ambérieu-en-Bugey</t>
  </si>
  <si>
    <t>Split</t>
  </si>
  <si>
    <t>Azeglio</t>
  </si>
  <si>
    <t>Oikos</t>
  </si>
  <si>
    <t>Csabrendek</t>
  </si>
  <si>
    <t>Gaming</t>
  </si>
  <si>
    <t>Głowno</t>
  </si>
  <si>
    <t>Capelas</t>
  </si>
  <si>
    <t>Campuri</t>
  </si>
  <si>
    <t>Dobrohošť</t>
  </si>
  <si>
    <t>Corcelles-Cormondrèche</t>
  </si>
  <si>
    <t>Hemşin</t>
  </si>
  <si>
    <t>Bystřice pod Lopeníkem</t>
  </si>
  <si>
    <t>Bacharach, Stadt</t>
  </si>
  <si>
    <t>Commune of Ano Soudeneika</t>
  </si>
  <si>
    <t>Alicún</t>
  </si>
  <si>
    <t>Ambérieux</t>
  </si>
  <si>
    <t>Sračinec</t>
  </si>
  <si>
    <t>Azzanello</t>
  </si>
  <si>
    <t>Omodos</t>
  </si>
  <si>
    <t>Csáfordjánosfa</t>
  </si>
  <si>
    <t>Gamlitz</t>
  </si>
  <si>
    <t>Głubczyce</t>
  </si>
  <si>
    <t>Capelins (Santo António)</t>
  </si>
  <si>
    <t>Candesti</t>
  </si>
  <si>
    <t>Dobroslava</t>
  </si>
  <si>
    <t>Corcelles-le-Jorat</t>
  </si>
  <si>
    <t>Hendek</t>
  </si>
  <si>
    <t>Bystřička</t>
  </si>
  <si>
    <t>Bachenberg</t>
  </si>
  <si>
    <t>Commune of Ano Stavros</t>
  </si>
  <si>
    <t>Alicún de Ortega</t>
  </si>
  <si>
    <t>Ambérieux-en-Dombes</t>
  </si>
  <si>
    <t>Stankovci</t>
  </si>
  <si>
    <t>Azzano d'Asti</t>
  </si>
  <si>
    <t xml:space="preserve">Ora </t>
  </si>
  <si>
    <t>Csaholc</t>
  </si>
  <si>
    <t>Gampern</t>
  </si>
  <si>
    <t>Głuchołazy</t>
  </si>
  <si>
    <t>Capelo</t>
  </si>
  <si>
    <t>Canesti</t>
  </si>
  <si>
    <t>Dobšiná</t>
  </si>
  <si>
    <t>Corcelles-près-Concise</t>
  </si>
  <si>
    <t>Hilvan</t>
  </si>
  <si>
    <t>Bystročice</t>
  </si>
  <si>
    <t>Bachhagel</t>
  </si>
  <si>
    <t>Commune of Ano Syros</t>
  </si>
  <si>
    <t>Alija del Infantado</t>
  </si>
  <si>
    <t>Ambernac</t>
  </si>
  <si>
    <t>Stara Gradiška</t>
  </si>
  <si>
    <t>Azzano Decimo</t>
  </si>
  <si>
    <t>Orga</t>
  </si>
  <si>
    <t>Csajág</t>
  </si>
  <si>
    <t>Gänserndorf</t>
  </si>
  <si>
    <t>Głuchów</t>
  </si>
  <si>
    <t>Capeludos</t>
  </si>
  <si>
    <t>Capalna</t>
  </si>
  <si>
    <t>Dohňany</t>
  </si>
  <si>
    <t>Corcelles-près-Payerne</t>
  </si>
  <si>
    <t>Hinis</t>
  </si>
  <si>
    <t>Bystrovany</t>
  </si>
  <si>
    <t>Bächingen a.d.Brenz</t>
  </si>
  <si>
    <t>Commune of Ano Trikala</t>
  </si>
  <si>
    <t>Alins</t>
  </si>
  <si>
    <t>Amberre</t>
  </si>
  <si>
    <t>Stari Grad</t>
  </si>
  <si>
    <t>Azzano Mella</t>
  </si>
  <si>
    <t>Ormideia</t>
  </si>
  <si>
    <t>Csákány</t>
  </si>
  <si>
    <t>Gars am Kamp</t>
  </si>
  <si>
    <t>Głusk</t>
  </si>
  <si>
    <t>Capinha</t>
  </si>
  <si>
    <t>Capalnita</t>
  </si>
  <si>
    <t>Dojč</t>
  </si>
  <si>
    <t>Corgémont</t>
  </si>
  <si>
    <t>Hisarcik</t>
  </si>
  <si>
    <t>Byzhradec</t>
  </si>
  <si>
    <t>Backnang, Stadt</t>
  </si>
  <si>
    <t>Commune of Ano Valsamonero</t>
  </si>
  <si>
    <t>Alió</t>
  </si>
  <si>
    <t>Ambert</t>
  </si>
  <si>
    <t>Stari Jankovci</t>
  </si>
  <si>
    <t>Azzano San Paolo</t>
  </si>
  <si>
    <t>Orounta</t>
  </si>
  <si>
    <t>Csákánydoroszló</t>
  </si>
  <si>
    <t>Garsten</t>
  </si>
  <si>
    <t>Głuszyca</t>
  </si>
  <si>
    <t>Caranguejeira</t>
  </si>
  <si>
    <t>Capleni</t>
  </si>
  <si>
    <t>Doľany</t>
  </si>
  <si>
    <t>Corippo</t>
  </si>
  <si>
    <t>Hizan</t>
  </si>
  <si>
    <t>Bad Abbach, M</t>
  </si>
  <si>
    <t>Commune of Ano Vassiliki</t>
  </si>
  <si>
    <t>Alique</t>
  </si>
  <si>
    <t>Ambès</t>
  </si>
  <si>
    <t>Stari Mikanovci</t>
  </si>
  <si>
    <t>Azzate</t>
  </si>
  <si>
    <t>Ortakioï (Mintzeli)</t>
  </si>
  <si>
    <t>Csákberény</t>
  </si>
  <si>
    <t>Gaschurn</t>
  </si>
  <si>
    <t>Gniew</t>
  </si>
  <si>
    <t>Carapeços</t>
  </si>
  <si>
    <t>Capreni</t>
  </si>
  <si>
    <t>Dolinka</t>
  </si>
  <si>
    <t>Corminboeuf</t>
  </si>
  <si>
    <t>Hocalar</t>
  </si>
  <si>
    <t>Bzenec</t>
  </si>
  <si>
    <t>Bad Aibling, St</t>
  </si>
  <si>
    <t>Commune of Ano Vathia</t>
  </si>
  <si>
    <t>Aliseda</t>
  </si>
  <si>
    <t>Ambeyrac</t>
  </si>
  <si>
    <t>Starigrad</t>
  </si>
  <si>
    <t>Azzio</t>
  </si>
  <si>
    <t>Ovgoros</t>
  </si>
  <si>
    <t>Csákvár</t>
  </si>
  <si>
    <t>Gasen</t>
  </si>
  <si>
    <t>Gniewino</t>
  </si>
  <si>
    <t>Carapelhos</t>
  </si>
  <si>
    <t>Capu Campului</t>
  </si>
  <si>
    <t>Dolná Breznica</t>
  </si>
  <si>
    <t>Cormoret</t>
  </si>
  <si>
    <t>Honaz</t>
  </si>
  <si>
    <t>Bzová</t>
  </si>
  <si>
    <t>Bad Alexandersbad</t>
  </si>
  <si>
    <t>Commune of Ano Viannos</t>
  </si>
  <si>
    <t>Aliud</t>
  </si>
  <si>
    <t>Ambialet</t>
  </si>
  <si>
    <t>Staro Petrovo Selo</t>
  </si>
  <si>
    <t>Azzone</t>
  </si>
  <si>
    <t>Pachna</t>
  </si>
  <si>
    <t>Csanádalberti</t>
  </si>
  <si>
    <t>Gaspoltshofen</t>
  </si>
  <si>
    <t>Gniewkowo</t>
  </si>
  <si>
    <t>Carapinha</t>
  </si>
  <si>
    <t>Capusu Mare</t>
  </si>
  <si>
    <t>Dolná Krupá</t>
  </si>
  <si>
    <t>Cornaux</t>
  </si>
  <si>
    <t>Hopa</t>
  </si>
  <si>
    <t>Čachotín</t>
  </si>
  <si>
    <t>Bad Arolsen, Stadt</t>
  </si>
  <si>
    <t>Commune of Ano Vlassia</t>
  </si>
  <si>
    <t>Aljaraque</t>
  </si>
  <si>
    <t>Ambiegna</t>
  </si>
  <si>
    <t>Štefanje</t>
  </si>
  <si>
    <t>Baceno</t>
  </si>
  <si>
    <t>Pachyammos</t>
  </si>
  <si>
    <t>Csanádapáca</t>
  </si>
  <si>
    <t>Gastern</t>
  </si>
  <si>
    <t>Gniewoszów</t>
  </si>
  <si>
    <t>Carapinheira</t>
  </si>
  <si>
    <t>Carand</t>
  </si>
  <si>
    <t>Dolná Lehota</t>
  </si>
  <si>
    <t>Cornol</t>
  </si>
  <si>
    <t>Horasan</t>
  </si>
  <si>
    <t>Čachovice</t>
  </si>
  <si>
    <t>Bad Bayersoien</t>
  </si>
  <si>
    <t>Commune of Ano Volimes</t>
  </si>
  <si>
    <t>Aljucén</t>
  </si>
  <si>
    <t>Ambierle</t>
  </si>
  <si>
    <t>Štitar</t>
  </si>
  <si>
    <t>Bacoli</t>
  </si>
  <si>
    <t>Pafos</t>
  </si>
  <si>
    <t>Csanádpalota</t>
  </si>
  <si>
    <t>Gattendorf</t>
  </si>
  <si>
    <t>Gniezno</t>
  </si>
  <si>
    <t>Carapito</t>
  </si>
  <si>
    <t>Carasova</t>
  </si>
  <si>
    <t>Dolná Mariková</t>
  </si>
  <si>
    <t>Corseaux</t>
  </si>
  <si>
    <t>Hozat</t>
  </si>
  <si>
    <t>Čachrov</t>
  </si>
  <si>
    <t>Bad Bellingen</t>
  </si>
  <si>
    <t>Commune of Ano Volos</t>
  </si>
  <si>
    <t>Alkiza</t>
  </si>
  <si>
    <t>Ambiévillers</t>
  </si>
  <si>
    <t>Ston</t>
  </si>
  <si>
    <t>Badalucco</t>
  </si>
  <si>
    <t>Palaichori Morfou</t>
  </si>
  <si>
    <t>Csánig</t>
  </si>
  <si>
    <t>Gaubitsch</t>
  </si>
  <si>
    <t>Gnojnik</t>
  </si>
  <si>
    <t>Caravelas</t>
  </si>
  <si>
    <t>Carastelec</t>
  </si>
  <si>
    <t>Dolná Mičiná</t>
  </si>
  <si>
    <t>Corserey</t>
  </si>
  <si>
    <t>Hüyük</t>
  </si>
  <si>
    <t>Čakov</t>
  </si>
  <si>
    <t>Bad Belzig, Stadt</t>
  </si>
  <si>
    <t>Commune of Ano Vrontou</t>
  </si>
  <si>
    <t>Allande</t>
  </si>
  <si>
    <t>Ambillou</t>
  </si>
  <si>
    <t>Strahoninec</t>
  </si>
  <si>
    <t>Badesi</t>
  </si>
  <si>
    <t>Palaichori Oreinis</t>
  </si>
  <si>
    <t>Csány</t>
  </si>
  <si>
    <t>Gaweinstal</t>
  </si>
  <si>
    <t>Gnojno</t>
  </si>
  <si>
    <t>Carção</t>
  </si>
  <si>
    <t>Caraula</t>
  </si>
  <si>
    <t>Dolná Poruba</t>
  </si>
  <si>
    <t>Corsier (GE)</t>
  </si>
  <si>
    <t>Ibradi</t>
  </si>
  <si>
    <t>Čaková</t>
  </si>
  <si>
    <t>Bad Bentheim, Stadt</t>
  </si>
  <si>
    <t>Commune of Ano Ydroussa</t>
  </si>
  <si>
    <t>Allariz</t>
  </si>
  <si>
    <t>Ambilly</t>
  </si>
  <si>
    <t>Štrigova</t>
  </si>
  <si>
    <t>Badia</t>
  </si>
  <si>
    <t>Palaikythro</t>
  </si>
  <si>
    <t>Csányoszró</t>
  </si>
  <si>
    <t>Geboltskirchen</t>
  </si>
  <si>
    <t>Goczałkowice-Zdrój</t>
  </si>
  <si>
    <t>Cardigos</t>
  </si>
  <si>
    <t>Carbunari</t>
  </si>
  <si>
    <t>Dolná Seč</t>
  </si>
  <si>
    <t>Corsier-sur-Vevey</t>
  </si>
  <si>
    <t>Idil</t>
  </si>
  <si>
    <t>Čakovičky</t>
  </si>
  <si>
    <t>Bad Bergzabern, Stadt</t>
  </si>
  <si>
    <t>Commune of Anogi</t>
  </si>
  <si>
    <t>Allepuz</t>
  </si>
  <si>
    <t>Amblainville</t>
  </si>
  <si>
    <t>Strizivojna</t>
  </si>
  <si>
    <t>Badia Calavena</t>
  </si>
  <si>
    <t>Palaiometocho</t>
  </si>
  <si>
    <t>Csanytelek</t>
  </si>
  <si>
    <t>Gedersdorf</t>
  </si>
  <si>
    <t>Godkowo</t>
  </si>
  <si>
    <t>Cardosas</t>
  </si>
  <si>
    <t>Carbunesti</t>
  </si>
  <si>
    <t>Dolná Streda</t>
  </si>
  <si>
    <t>Cortaillod</t>
  </si>
  <si>
    <t>Ihsangazi</t>
  </si>
  <si>
    <t>Čankovice</t>
  </si>
  <si>
    <t>Bad Berka, Stadt</t>
  </si>
  <si>
    <t>Commune of Anogia</t>
  </si>
  <si>
    <t>Aller</t>
  </si>
  <si>
    <t>Amblans-et-Velotte</t>
  </si>
  <si>
    <t>Stubičke Toplice</t>
  </si>
  <si>
    <t>Badia Pavese</t>
  </si>
  <si>
    <t>Palaiomylos</t>
  </si>
  <si>
    <t>Csapi</t>
  </si>
  <si>
    <t>Geiersberg</t>
  </si>
  <si>
    <t>Godów</t>
  </si>
  <si>
    <t>Caria</t>
  </si>
  <si>
    <t>Carcaliu</t>
  </si>
  <si>
    <t>Dolná Strehová</t>
  </si>
  <si>
    <t>Cortébert</t>
  </si>
  <si>
    <t>Ihsaniye</t>
  </si>
  <si>
    <t>Čáslav</t>
  </si>
  <si>
    <t>Bad Berleburg, Stadt</t>
  </si>
  <si>
    <t>Commune of Anogia (psevdo)</t>
  </si>
  <si>
    <t>Allin</t>
  </si>
  <si>
    <t>Ambleny</t>
  </si>
  <si>
    <t>Stupnik</t>
  </si>
  <si>
    <t>Badia Polesine</t>
  </si>
  <si>
    <t>Palaiosofos</t>
  </si>
  <si>
    <t>Csapod</t>
  </si>
  <si>
    <t>Geinberg</t>
  </si>
  <si>
    <t>Godzianów</t>
  </si>
  <si>
    <t>Carnide</t>
  </si>
  <si>
    <t>Carcea</t>
  </si>
  <si>
    <t>Dolná Súča</t>
  </si>
  <si>
    <t>Cossonay</t>
  </si>
  <si>
    <t>Ikizce</t>
  </si>
  <si>
    <t>Čáslavice</t>
  </si>
  <si>
    <t>Bad Berneck i.Fichtelgebirge, St</t>
  </si>
  <si>
    <t>Commune of Anogio</t>
  </si>
  <si>
    <t>Allo</t>
  </si>
  <si>
    <t>Ambléon</t>
  </si>
  <si>
    <t>Sućuraj</t>
  </si>
  <si>
    <t>Badia Tedalda</t>
  </si>
  <si>
    <t>Palodeia</t>
  </si>
  <si>
    <t>Csárdaszállás</t>
  </si>
  <si>
    <t>Geistthal-Södingberg</t>
  </si>
  <si>
    <t>Godziesze Wielkie</t>
  </si>
  <si>
    <t>Carnota</t>
  </si>
  <si>
    <t>Carjiti</t>
  </si>
  <si>
    <t>Dolná Tižina</t>
  </si>
  <si>
    <t>Cottens (FR)</t>
  </si>
  <si>
    <t>Ikizdere</t>
  </si>
  <si>
    <t>Čáslavsko</t>
  </si>
  <si>
    <t>Bad Bertrich</t>
  </si>
  <si>
    <t>Commune of Anopoli</t>
  </si>
  <si>
    <t>Alloza</t>
  </si>
  <si>
    <t>Ambleteuse</t>
  </si>
  <si>
    <t>Suhopolje</t>
  </si>
  <si>
    <t>Badolato</t>
  </si>
  <si>
    <t xml:space="preserve">Panagra </t>
  </si>
  <si>
    <t>Csarnóta</t>
  </si>
  <si>
    <t>Geras</t>
  </si>
  <si>
    <t>Godziszów</t>
  </si>
  <si>
    <t>Cárquere</t>
  </si>
  <si>
    <t>Carlibaba</t>
  </si>
  <si>
    <t>Dolná Trnávka</t>
  </si>
  <si>
    <t>Cottens (VD)</t>
  </si>
  <si>
    <t>Ilgaz</t>
  </si>
  <si>
    <t>Částkov</t>
  </si>
  <si>
    <t>Bad Bevensen, Stadt</t>
  </si>
  <si>
    <t>Commune of Anoskeli</t>
  </si>
  <si>
    <t>Allueva</t>
  </si>
  <si>
    <t>Ambleville</t>
  </si>
  <si>
    <t>Sukošan</t>
  </si>
  <si>
    <t>Bagaladi</t>
  </si>
  <si>
    <t>Pano Akourdaleia</t>
  </si>
  <si>
    <t>Csaroda</t>
  </si>
  <si>
    <t>Gerasdorf bei Wien</t>
  </si>
  <si>
    <t>Gogolin</t>
  </si>
  <si>
    <t>Carragosa</t>
  </si>
  <si>
    <t>Carligele</t>
  </si>
  <si>
    <t>Dolná Ves</t>
  </si>
  <si>
    <t>Courchapoix</t>
  </si>
  <si>
    <t>Ilgin</t>
  </si>
  <si>
    <t>Častohostice</t>
  </si>
  <si>
    <t>Bad Bibra, Stadt</t>
  </si>
  <si>
    <t>Commune of Antartiko</t>
  </si>
  <si>
    <t>Almacelles</t>
  </si>
  <si>
    <t>Ambloy</t>
  </si>
  <si>
    <t>Sunja</t>
  </si>
  <si>
    <t>Bagheria</t>
  </si>
  <si>
    <t>Pano Archimandrita</t>
  </si>
  <si>
    <t>Császár</t>
  </si>
  <si>
    <t>Gerersdorf</t>
  </si>
  <si>
    <t>Gołańcz</t>
  </si>
  <si>
    <t>Carrapatas</t>
  </si>
  <si>
    <t>Carlogani</t>
  </si>
  <si>
    <t>Dolná Ždaňa</t>
  </si>
  <si>
    <t>Courchavon</t>
  </si>
  <si>
    <t>Iliç</t>
  </si>
  <si>
    <t>Častolovice</t>
  </si>
  <si>
    <t>Bad Birnbach, M</t>
  </si>
  <si>
    <t>Commune of Anthi</t>
  </si>
  <si>
    <t>Almáchar</t>
  </si>
  <si>
    <t>Ambly-Fleury</t>
  </si>
  <si>
    <t>Supetar</t>
  </si>
  <si>
    <t>Bagnacavallo</t>
  </si>
  <si>
    <t>Pano Arodes</t>
  </si>
  <si>
    <t>Császártöltés</t>
  </si>
  <si>
    <t>Gerersdorf-Sulz</t>
  </si>
  <si>
    <t>Gołcza</t>
  </si>
  <si>
    <t>Carrapichana</t>
  </si>
  <si>
    <t>Carna</t>
  </si>
  <si>
    <t>Dolné Dubové</t>
  </si>
  <si>
    <t>Courgenay</t>
  </si>
  <si>
    <t>Ilkadim</t>
  </si>
  <si>
    <t>Častrov</t>
  </si>
  <si>
    <t>Bad Blankenburg, Stadt</t>
  </si>
  <si>
    <t>Commune of Anthia</t>
  </si>
  <si>
    <t>Almadén</t>
  </si>
  <si>
    <t>Ambly-sur-Meuse</t>
  </si>
  <si>
    <t>Sutivan</t>
  </si>
  <si>
    <t>Bagnara Calabra</t>
  </si>
  <si>
    <t>Pano Deftera</t>
  </si>
  <si>
    <t>Császló</t>
  </si>
  <si>
    <t>Geretsberg</t>
  </si>
  <si>
    <t>Golczewo</t>
  </si>
  <si>
    <t>Carrazeda de Ansiães</t>
  </si>
  <si>
    <t>Carpen</t>
  </si>
  <si>
    <t>Dolné Kočkovce</t>
  </si>
  <si>
    <t>Courgevaux</t>
  </si>
  <si>
    <t>Imamoğlu</t>
  </si>
  <si>
    <t>Časy</t>
  </si>
  <si>
    <t>Bad Bocklet, M</t>
  </si>
  <si>
    <t>Commune of Anthidon</t>
  </si>
  <si>
    <t>Almadén de la Plata</t>
  </si>
  <si>
    <t>Amboise</t>
  </si>
  <si>
    <t>Sveta Marija</t>
  </si>
  <si>
    <t>Bagnara di Romagna</t>
  </si>
  <si>
    <t>Pano Dikomo</t>
  </si>
  <si>
    <t>Csátalja</t>
  </si>
  <si>
    <t>Gerlos</t>
  </si>
  <si>
    <t>Gołdap</t>
  </si>
  <si>
    <t>Carrazedo</t>
  </si>
  <si>
    <t>Carpinet</t>
  </si>
  <si>
    <t>Dolné Lefantovce</t>
  </si>
  <si>
    <t>Courrendlin</t>
  </si>
  <si>
    <t>Imranli</t>
  </si>
  <si>
    <t>Čavisov</t>
  </si>
  <si>
    <t>Bad Bodenteich, Flecken</t>
  </si>
  <si>
    <t>Commune of Anthili</t>
  </si>
  <si>
    <t>Almadenejos</t>
  </si>
  <si>
    <t>Ambon</t>
  </si>
  <si>
    <t>Sveta Nedelja</t>
  </si>
  <si>
    <t>Bagnaria</t>
  </si>
  <si>
    <t>Pano Kivides</t>
  </si>
  <si>
    <t>Csatár</t>
  </si>
  <si>
    <t>Gerlosberg</t>
  </si>
  <si>
    <t>Goleniów</t>
  </si>
  <si>
    <t>Carrazedo de Montenegro e Curros</t>
  </si>
  <si>
    <t>Carpinis</t>
  </si>
  <si>
    <t>Dolné Lovčice</t>
  </si>
  <si>
    <t>Courroux</t>
  </si>
  <si>
    <t>Incesu</t>
  </si>
  <si>
    <t>Čebín</t>
  </si>
  <si>
    <t>Bad Boll</t>
  </si>
  <si>
    <t>Commune of Anthiro</t>
  </si>
  <si>
    <t>Almadrones</t>
  </si>
  <si>
    <t>Ambonil</t>
  </si>
  <si>
    <t>Sveti Đurđ</t>
  </si>
  <si>
    <t>Bagnaria Arsa</t>
  </si>
  <si>
    <t>Pano Koutrafas</t>
  </si>
  <si>
    <t>Csataszög</t>
  </si>
  <si>
    <t>Gersdorf an der Feistritz</t>
  </si>
  <si>
    <t>Goleszów</t>
  </si>
  <si>
    <t>Carreço</t>
  </si>
  <si>
    <t>Carta</t>
  </si>
  <si>
    <t>Dolné Mladonice</t>
  </si>
  <si>
    <t>Court</t>
  </si>
  <si>
    <t>Incirliova</t>
  </si>
  <si>
    <t>Cebiv</t>
  </si>
  <si>
    <t>Bad Brambach</t>
  </si>
  <si>
    <t>Commune of Anthochori</t>
  </si>
  <si>
    <t>Almagro</t>
  </si>
  <si>
    <t>Ambonnay</t>
  </si>
  <si>
    <t>Sveti Filip I Jakov</t>
  </si>
  <si>
    <t>Bagnasco</t>
  </si>
  <si>
    <t xml:space="preserve">Pano Lefkara </t>
  </si>
  <si>
    <t>Csatka</t>
  </si>
  <si>
    <t>Gföhl</t>
  </si>
  <si>
    <t>Golina</t>
  </si>
  <si>
    <t>Carregal</t>
  </si>
  <si>
    <t>Cartisoara</t>
  </si>
  <si>
    <t>Dolné Naštice</t>
  </si>
  <si>
    <t>Courtedoux</t>
  </si>
  <si>
    <t>Inebolu</t>
  </si>
  <si>
    <t>Čečelice</t>
  </si>
  <si>
    <t>Bad Bramstedt, Stadt</t>
  </si>
  <si>
    <t>Commune of Anthochori Dodonis</t>
  </si>
  <si>
    <t>Almajano</t>
  </si>
  <si>
    <t>Ambonville</t>
  </si>
  <si>
    <t>Sveti Ilija</t>
  </si>
  <si>
    <t>Bagnatica</t>
  </si>
  <si>
    <t>Pano Panagia</t>
  </si>
  <si>
    <t>Csávoly</t>
  </si>
  <si>
    <t>Gießhübl</t>
  </si>
  <si>
    <t>Golub-Dobrzyń</t>
  </si>
  <si>
    <t>Carregosa</t>
  </si>
  <si>
    <t>Cascioarele</t>
  </si>
  <si>
    <t>Dolné Obdokovce</t>
  </si>
  <si>
    <t>Courtelary</t>
  </si>
  <si>
    <t>Inegöl</t>
  </si>
  <si>
    <t>Čečelovice</t>
  </si>
  <si>
    <t>Bad Breisig, Stadt</t>
  </si>
  <si>
    <t>Commune of Anthochori Metsovou</t>
  </si>
  <si>
    <t>Almaluez</t>
  </si>
  <si>
    <t>Ambrault</t>
  </si>
  <si>
    <t>Sveti Ivan Žabno</t>
  </si>
  <si>
    <t>Bagni di Lucca</t>
  </si>
  <si>
    <t xml:space="preserve">Pano Platres </t>
  </si>
  <si>
    <t>Csebény</t>
  </si>
  <si>
    <t>Gilgenberg am Weilhart</t>
  </si>
  <si>
    <t>Gołuchów</t>
  </si>
  <si>
    <t>Carregueira</t>
  </si>
  <si>
    <t>Caseiu</t>
  </si>
  <si>
    <t>Dolné Orešany</t>
  </si>
  <si>
    <t>Courtepin</t>
  </si>
  <si>
    <t>Inhisar</t>
  </si>
  <si>
    <t>Čechočovice</t>
  </si>
  <si>
    <t>Bad Brückenau, St</t>
  </si>
  <si>
    <t>Commune of Anthofyto</t>
  </si>
  <si>
    <t>Almansa</t>
  </si>
  <si>
    <t>Ambres</t>
  </si>
  <si>
    <t>Sveti Ivan Zelina</t>
  </si>
  <si>
    <t>Bagno a Ripoli</t>
  </si>
  <si>
    <t>Pano Polemidia</t>
  </si>
  <si>
    <t>Csécse</t>
  </si>
  <si>
    <t>Gitschtal</t>
  </si>
  <si>
    <t>Gołymin-Ośrodek</t>
  </si>
  <si>
    <t>Carregueiros</t>
  </si>
  <si>
    <t>Casimcea</t>
  </si>
  <si>
    <t>Dolné Otrokovce</t>
  </si>
  <si>
    <t>Courtételle</t>
  </si>
  <si>
    <t>Inönü</t>
  </si>
  <si>
    <t>Čechtice</t>
  </si>
  <si>
    <t>Bad Buchau, Stadt</t>
  </si>
  <si>
    <t>Commune of Anthonas</t>
  </si>
  <si>
    <t>Almanza</t>
  </si>
  <si>
    <t>Ambricourt</t>
  </si>
  <si>
    <t>Sveti Juraj Na Bregu</t>
  </si>
  <si>
    <t>Bagno di Romagna</t>
  </si>
  <si>
    <t>Pano Pyrgos</t>
  </si>
  <si>
    <t>Csegöld</t>
  </si>
  <si>
    <t>Glanegg</t>
  </si>
  <si>
    <t>Gomunice</t>
  </si>
  <si>
    <t>Carriço</t>
  </si>
  <si>
    <t>Casin</t>
  </si>
  <si>
    <t>Dolné Plachtince</t>
  </si>
  <si>
    <t>Crans-Montana</t>
  </si>
  <si>
    <t>Ipekyolu</t>
  </si>
  <si>
    <t>Čechtín</t>
  </si>
  <si>
    <t>Bad Camberg, Stadt</t>
  </si>
  <si>
    <t>Commune of Anthotopos</t>
  </si>
  <si>
    <t>Almaraz</t>
  </si>
  <si>
    <t>Ambrief</t>
  </si>
  <si>
    <t>Sveti Križ Začretje</t>
  </si>
  <si>
    <t>Bagnoli del Trigno</t>
  </si>
  <si>
    <t>Pano Zodeia</t>
  </si>
  <si>
    <t>Csehbánya</t>
  </si>
  <si>
    <t>Gleinstätten</t>
  </si>
  <si>
    <t>Goniądz</t>
  </si>
  <si>
    <t>Carvalhais</t>
  </si>
  <si>
    <t>Castelu</t>
  </si>
  <si>
    <t>Dolné Saliby</t>
  </si>
  <si>
    <t>Crans-près-Céligny</t>
  </si>
  <si>
    <t>Ipsala</t>
  </si>
  <si>
    <t>Bad Ditzenbach</t>
  </si>
  <si>
    <t>Commune of Anthoussa</t>
  </si>
  <si>
    <t>Almaraz de Duero</t>
  </si>
  <si>
    <t>Ambrières</t>
  </si>
  <si>
    <t>Sveti Lovreč</t>
  </si>
  <si>
    <t>Bagnoli di Sopra</t>
  </si>
  <si>
    <t xml:space="preserve">Paralimni </t>
  </si>
  <si>
    <t>Csehi</t>
  </si>
  <si>
    <t>Gleisdorf</t>
  </si>
  <si>
    <t>Góra</t>
  </si>
  <si>
    <t>Carvalhal</t>
  </si>
  <si>
    <t>Castranova</t>
  </si>
  <si>
    <t>Dolné Semerovce</t>
  </si>
  <si>
    <t>Crassier</t>
  </si>
  <si>
    <t>Iscehisar</t>
  </si>
  <si>
    <t>Čechy pod Kosířem</t>
  </si>
  <si>
    <t>Bad Doberan, Stadt</t>
  </si>
  <si>
    <t>Commune of Anthrakitis</t>
  </si>
  <si>
    <t>Almarcha, La</t>
  </si>
  <si>
    <t>Ambrières-les-Vallées</t>
  </si>
  <si>
    <t>Sveti Martin Na Muri</t>
  </si>
  <si>
    <t>Bagnoli Irpino</t>
  </si>
  <si>
    <t>Paramali</t>
  </si>
  <si>
    <t>Csehimindszent</t>
  </si>
  <si>
    <t>Glinzendorf</t>
  </si>
  <si>
    <t>Góra Kalwaria</t>
  </si>
  <si>
    <t>Carvalhal Benfeito</t>
  </si>
  <si>
    <t>Cata</t>
  </si>
  <si>
    <t>Dolné Srnie</t>
  </si>
  <si>
    <t>Crémines</t>
  </si>
  <si>
    <t>Iskenderun</t>
  </si>
  <si>
    <t>Čečkovice</t>
  </si>
  <si>
    <t>Bad Driburg, Stadt</t>
  </si>
  <si>
    <t>Commune of Antifilippi</t>
  </si>
  <si>
    <t>Almargen</t>
  </si>
  <si>
    <t>Ambrines</t>
  </si>
  <si>
    <t>Sveti Petar Orehovec</t>
  </si>
  <si>
    <t>Bagnolo Cremasco</t>
  </si>
  <si>
    <t>Paramytha</t>
  </si>
  <si>
    <t>Csém</t>
  </si>
  <si>
    <t>Globasnitz</t>
  </si>
  <si>
    <t>Góra Świętej Małgorzaty</t>
  </si>
  <si>
    <t>Carvalhas</t>
  </si>
  <si>
    <t>Catalina</t>
  </si>
  <si>
    <t>Dolné Strháre</t>
  </si>
  <si>
    <t>Cressier (FR)</t>
  </si>
  <si>
    <t>Iskilip</t>
  </si>
  <si>
    <t>Čečovice</t>
  </si>
  <si>
    <t>Bad Düben, Stadt</t>
  </si>
  <si>
    <t>Commune of Antigonia</t>
  </si>
  <si>
    <t>Almarza</t>
  </si>
  <si>
    <t>Ambronay</t>
  </si>
  <si>
    <t>Sveti Petar U Šumi</t>
  </si>
  <si>
    <t>Bagnolo del Salento</t>
  </si>
  <si>
    <t>Parekklisia</t>
  </si>
  <si>
    <t>Csemő</t>
  </si>
  <si>
    <t>Glödnitz</t>
  </si>
  <si>
    <t>Goraj</t>
  </si>
  <si>
    <t>Carvalheira</t>
  </si>
  <si>
    <t>Catane</t>
  </si>
  <si>
    <t>Dolné Trhovište</t>
  </si>
  <si>
    <t>Cressier (NE)</t>
  </si>
  <si>
    <t>Islahiye</t>
  </si>
  <si>
    <t>Cehnice</t>
  </si>
  <si>
    <t>Bad Dürkheim, Stadt</t>
  </si>
  <si>
    <t>Commune of Antikalamos</t>
  </si>
  <si>
    <t>Almarza de Cameros</t>
  </si>
  <si>
    <t>Ambrugeat</t>
  </si>
  <si>
    <t>Svetvinčenat</t>
  </si>
  <si>
    <t>Bagnolo di Po</t>
  </si>
  <si>
    <t>Patriki</t>
  </si>
  <si>
    <t>Csempeszkopács</t>
  </si>
  <si>
    <t>Gloggnitz</t>
  </si>
  <si>
    <t>Gorlice</t>
  </si>
  <si>
    <t>Carvalho</t>
  </si>
  <si>
    <t>Catcau</t>
  </si>
  <si>
    <t>Dolné Vestenice</t>
  </si>
  <si>
    <t>Crésuz</t>
  </si>
  <si>
    <t>Ispir</t>
  </si>
  <si>
    <t>Čehovice</t>
  </si>
  <si>
    <t>Bad Dürrenberg, Solestadt</t>
  </si>
  <si>
    <t>Commune of Antikyra</t>
  </si>
  <si>
    <t>Almàssera</t>
  </si>
  <si>
    <t>Ambrumesnil</t>
  </si>
  <si>
    <t>Tar-Vabriga - Torre-Abrega</t>
  </si>
  <si>
    <t>Bagnolo in Piano</t>
  </si>
  <si>
    <t>Pedoulas</t>
  </si>
  <si>
    <t>Csengele</t>
  </si>
  <si>
    <t>Gmünd</t>
  </si>
  <si>
    <t>Górno</t>
  </si>
  <si>
    <t>Carvalhosa</t>
  </si>
  <si>
    <t>Cateasca</t>
  </si>
  <si>
    <t>Dolné Zahorany</t>
  </si>
  <si>
    <t>Crissier</t>
  </si>
  <si>
    <t>Ivrindi</t>
  </si>
  <si>
    <t>Čejč</t>
  </si>
  <si>
    <t>Bad Dürrheim, Stadt</t>
  </si>
  <si>
    <t>Commune of Antikythira</t>
  </si>
  <si>
    <t>Almassora</t>
  </si>
  <si>
    <t>Ambrus</t>
  </si>
  <si>
    <t>Tinjan</t>
  </si>
  <si>
    <t>Bagnolo Mella</t>
  </si>
  <si>
    <t xml:space="preserve">Pegeia </t>
  </si>
  <si>
    <t>Csenger</t>
  </si>
  <si>
    <t>Gmünd in Kärnten</t>
  </si>
  <si>
    <t>Górowo Iławeckie</t>
  </si>
  <si>
    <t>Carviçais</t>
  </si>
  <si>
    <t>Catina</t>
  </si>
  <si>
    <t>Dolné Zelenice</t>
  </si>
  <si>
    <t>Croglio</t>
  </si>
  <si>
    <t>Iyidere</t>
  </si>
  <si>
    <t>Čejetice</t>
  </si>
  <si>
    <t>Bad Eilsen</t>
  </si>
  <si>
    <t>Commune of Antimachia</t>
  </si>
  <si>
    <t>Almatret</t>
  </si>
  <si>
    <t>Ambutrix</t>
  </si>
  <si>
    <t>Tisno</t>
  </si>
  <si>
    <t>Bagnolo Piemonte</t>
  </si>
  <si>
    <t xml:space="preserve">Pelathousa </t>
  </si>
  <si>
    <t>Csengersima</t>
  </si>
  <si>
    <t>Gmunden</t>
  </si>
  <si>
    <t>Gorzków</t>
  </si>
  <si>
    <t>Carvoeira</t>
  </si>
  <si>
    <t>Catunele</t>
  </si>
  <si>
    <t>Dolný Badín</t>
  </si>
  <si>
    <t>Cronay</t>
  </si>
  <si>
    <t>Izmit</t>
  </si>
  <si>
    <t>Čejkovice</t>
  </si>
  <si>
    <t>Bad Elster, Stadt</t>
  </si>
  <si>
    <t>Commune of Antiparos (psevdo)</t>
  </si>
  <si>
    <t>Almazán</t>
  </si>
  <si>
    <t>Amécourt</t>
  </si>
  <si>
    <t>Tkon</t>
  </si>
  <si>
    <t>Bagnolo San Vito</t>
  </si>
  <si>
    <t xml:space="preserve">Pelendri </t>
  </si>
  <si>
    <t>Csengerújfalu</t>
  </si>
  <si>
    <t>Gnadendorf</t>
  </si>
  <si>
    <t>Gorzkowice</t>
  </si>
  <si>
    <t>Carvoeiro</t>
  </si>
  <si>
    <t>Cauas</t>
  </si>
  <si>
    <t>Dolný Bar</t>
  </si>
  <si>
    <t>Croy</t>
  </si>
  <si>
    <t>Iznik</t>
  </si>
  <si>
    <t>Cejle</t>
  </si>
  <si>
    <t>Bad Ems, Stadt</t>
  </si>
  <si>
    <t>Commune of Antipata Erissou</t>
  </si>
  <si>
    <t>Almazul</t>
  </si>
  <si>
    <t>Amelécourt</t>
  </si>
  <si>
    <t>Tompojevci</t>
  </si>
  <si>
    <t>Bagnone</t>
  </si>
  <si>
    <t>Pentageia</t>
  </si>
  <si>
    <t>Csengőd</t>
  </si>
  <si>
    <t>Gnadenwald</t>
  </si>
  <si>
    <t>Górzno</t>
  </si>
  <si>
    <t>Casa Branca</t>
  </si>
  <si>
    <t>Cavadinesti</t>
  </si>
  <si>
    <t>Dolný Chotár</t>
  </si>
  <si>
    <t>Cuarnens</t>
  </si>
  <si>
    <t>Kabadüz</t>
  </si>
  <si>
    <t>Čejov</t>
  </si>
  <si>
    <t>Bad Emstal</t>
  </si>
  <si>
    <t>Commune of Antiperni</t>
  </si>
  <si>
    <t>Almedíjar</t>
  </si>
  <si>
    <t>Amélie-les-Bains-Palalda</t>
  </si>
  <si>
    <t>Topusko</t>
  </si>
  <si>
    <t>Bagnoregio</t>
  </si>
  <si>
    <t>Pentakomo</t>
  </si>
  <si>
    <t>Csénye</t>
  </si>
  <si>
    <t>Gnas</t>
  </si>
  <si>
    <t>Gorzów Śląski</t>
  </si>
  <si>
    <t>Casal Comba</t>
  </si>
  <si>
    <t>Cazanesti</t>
  </si>
  <si>
    <t>Dolný Harmanec</t>
  </si>
  <si>
    <t>Cuarny</t>
  </si>
  <si>
    <t>Kabataş</t>
  </si>
  <si>
    <t>Cekov</t>
  </si>
  <si>
    <t>Bad Endbach</t>
  </si>
  <si>
    <t>Commune of Antirrio</t>
  </si>
  <si>
    <t>Almedina</t>
  </si>
  <si>
    <t>Amel-sur-l'Étang</t>
  </si>
  <si>
    <t>Tordinci</t>
  </si>
  <si>
    <t>Bagolino</t>
  </si>
  <si>
    <t>Pentalia</t>
  </si>
  <si>
    <t>Csenyéte</t>
  </si>
  <si>
    <t>Gnesau</t>
  </si>
  <si>
    <t>Gorzów Wielkopolski</t>
  </si>
  <si>
    <t>Casal de Cambra</t>
  </si>
  <si>
    <t>Cazasu</t>
  </si>
  <si>
    <t>Dolný Hričov</t>
  </si>
  <si>
    <t>Cudrefin</t>
  </si>
  <si>
    <t>Kadiköy</t>
  </si>
  <si>
    <t>Čeladná</t>
  </si>
  <si>
    <t>Bad Endorf, M</t>
  </si>
  <si>
    <t>Commune of Antiskario</t>
  </si>
  <si>
    <t>Almedinilla</t>
  </si>
  <si>
    <t>Amendeuix-Oneix</t>
  </si>
  <si>
    <t>Tounj</t>
  </si>
  <si>
    <t>Baia e Latina</t>
  </si>
  <si>
    <t>Pera</t>
  </si>
  <si>
    <t>Csép</t>
  </si>
  <si>
    <t>Göfis</t>
  </si>
  <si>
    <t>Górzyca</t>
  </si>
  <si>
    <t>Casal de Cinza</t>
  </si>
  <si>
    <t>Ceahlau</t>
  </si>
  <si>
    <t>Dolný Kalník</t>
  </si>
  <si>
    <t>Cugnasco-Gerra</t>
  </si>
  <si>
    <t>Kadinhani</t>
  </si>
  <si>
    <t>Čelákovice</t>
  </si>
  <si>
    <t>Bad Essen</t>
  </si>
  <si>
    <t>Commune of Antissa</t>
  </si>
  <si>
    <t>Almegíjar</t>
  </si>
  <si>
    <t>Amenoncourt</t>
  </si>
  <si>
    <t>Tovarnik</t>
  </si>
  <si>
    <t>Baiano</t>
  </si>
  <si>
    <t>Pera Chorio</t>
  </si>
  <si>
    <t>Csépa</t>
  </si>
  <si>
    <t>Going am Wilden Kaiser</t>
  </si>
  <si>
    <t>Gorzyce</t>
  </si>
  <si>
    <t>Casal Vasco</t>
  </si>
  <si>
    <t>Ceamurlia de Jos</t>
  </si>
  <si>
    <t>Dolný Kubín</t>
  </si>
  <si>
    <t>Cugy (FR)</t>
  </si>
  <si>
    <t>Kadirli</t>
  </si>
  <si>
    <t>Čelčice</t>
  </si>
  <si>
    <t>Bad Fallingbostel, Stadt</t>
  </si>
  <si>
    <t>Commune of Antronio</t>
  </si>
  <si>
    <t>Almeida de Sayago</t>
  </si>
  <si>
    <t>Amenucourt</t>
  </si>
  <si>
    <t>Tribunj</t>
  </si>
  <si>
    <t>Bairo</t>
  </si>
  <si>
    <t>Pera Pedi</t>
  </si>
  <si>
    <t>Csepreg</t>
  </si>
  <si>
    <t>Goldegg</t>
  </si>
  <si>
    <t>Gościeradów</t>
  </si>
  <si>
    <t>Casas do Soeiro</t>
  </si>
  <si>
    <t>Ceanu Mare</t>
  </si>
  <si>
    <t>Dolný Lieskov</t>
  </si>
  <si>
    <t>Cugy (VD)</t>
  </si>
  <si>
    <t>Kadişehri</t>
  </si>
  <si>
    <t>Čelechovice</t>
  </si>
  <si>
    <t>Bad Feilnbach</t>
  </si>
  <si>
    <t>Commune of Anydro</t>
  </si>
  <si>
    <t>Almenar</t>
  </si>
  <si>
    <t>Ames</t>
  </si>
  <si>
    <t>Trilj</t>
  </si>
  <si>
    <t>Baiso</t>
  </si>
  <si>
    <t>Pergamos</t>
  </si>
  <si>
    <t>Csér</t>
  </si>
  <si>
    <t>Goldwörth</t>
  </si>
  <si>
    <t>Gościno</t>
  </si>
  <si>
    <t>Castainço</t>
  </si>
  <si>
    <t>Ceatalchioi</t>
  </si>
  <si>
    <t>Dolný Lopašov</t>
  </si>
  <si>
    <t>Cureglia</t>
  </si>
  <si>
    <t>Kağithane</t>
  </si>
  <si>
    <t>Čelechovice na Hané</t>
  </si>
  <si>
    <t>Bad Frankenhausen/Kyffhäuser, Stadt</t>
  </si>
  <si>
    <t>Commune of Anyfio</t>
  </si>
  <si>
    <t>Almenar de Soria</t>
  </si>
  <si>
    <t>Amettes</t>
  </si>
  <si>
    <t>Trnava</t>
  </si>
  <si>
    <t>Bajardo</t>
  </si>
  <si>
    <t>Peristerona Ammochostou</t>
  </si>
  <si>
    <t>Cserdi</t>
  </si>
  <si>
    <t>Göllersdorf</t>
  </si>
  <si>
    <t>Gostycyn</t>
  </si>
  <si>
    <t>Castanheira</t>
  </si>
  <si>
    <t>Cefa</t>
  </si>
  <si>
    <t>Dolný Ohaj</t>
  </si>
  <si>
    <t>Curio</t>
  </si>
  <si>
    <t>Kağizman</t>
  </si>
  <si>
    <t>Čelistná</t>
  </si>
  <si>
    <t>Bad Freienwalde (Oder), Stadt</t>
  </si>
  <si>
    <t>Commune of Aperathos</t>
  </si>
  <si>
    <t>Almenara</t>
  </si>
  <si>
    <t>Ameugny</t>
  </si>
  <si>
    <t>Trnovec Bartolovečki</t>
  </si>
  <si>
    <t>Balangero</t>
  </si>
  <si>
    <t>Peristerona Lefkosias</t>
  </si>
  <si>
    <t>Cserénfa</t>
  </si>
  <si>
    <t>Golling an der Erlauf</t>
  </si>
  <si>
    <t>Gostyń</t>
  </si>
  <si>
    <t>Castanheiro do Sul</t>
  </si>
  <si>
    <t>Cehal</t>
  </si>
  <si>
    <t>Dolný Pial</t>
  </si>
  <si>
    <t>Curtilles</t>
  </si>
  <si>
    <t>Kahramankazan</t>
  </si>
  <si>
    <t>Čeložnice</t>
  </si>
  <si>
    <t>Bad Friedrichshall, Stadt</t>
  </si>
  <si>
    <t>Commune of Aperio</t>
  </si>
  <si>
    <t>Almenara de Adaja</t>
  </si>
  <si>
    <t>Ameuvelle</t>
  </si>
  <si>
    <t>Trogir</t>
  </si>
  <si>
    <t>Baldichieri d'Asti</t>
  </si>
  <si>
    <t>Peristerona Pafou</t>
  </si>
  <si>
    <t>Cserépfalu</t>
  </si>
  <si>
    <t>Golling an der Salzach</t>
  </si>
  <si>
    <t>Gostynin</t>
  </si>
  <si>
    <t>Castedo</t>
  </si>
  <si>
    <t>Ceica</t>
  </si>
  <si>
    <t>Dolný Štál</t>
  </si>
  <si>
    <t>Dachsen</t>
  </si>
  <si>
    <t>Kahta</t>
  </si>
  <si>
    <t>Čeminy</t>
  </si>
  <si>
    <t>Bad Füssing</t>
  </si>
  <si>
    <t>Commune of Apessokari</t>
  </si>
  <si>
    <t>Almenara de Tormes</t>
  </si>
  <si>
    <t>Amfreville</t>
  </si>
  <si>
    <t>Trpanj</t>
  </si>
  <si>
    <t>Baldissero Canavese</t>
  </si>
  <si>
    <t>Peristeronari</t>
  </si>
  <si>
    <t>Cserépváralja</t>
  </si>
  <si>
    <t>Gols</t>
  </si>
  <si>
    <t>Goszczanów</t>
  </si>
  <si>
    <t>Casteleiro</t>
  </si>
  <si>
    <t>Celaru</t>
  </si>
  <si>
    <t>Dolný Vadičov</t>
  </si>
  <si>
    <t>Dägerlen</t>
  </si>
  <si>
    <t>Kale</t>
  </si>
  <si>
    <t>Čenkov</t>
  </si>
  <si>
    <t>Bad Gandersheim, Stadt</t>
  </si>
  <si>
    <t>Commune of Apideonas</t>
  </si>
  <si>
    <t>Amfreville-la-Mi-Voie</t>
  </si>
  <si>
    <t>Trpinja</t>
  </si>
  <si>
    <t>Baldissero d'Alba</t>
  </si>
  <si>
    <t>Perivolia Larnakas</t>
  </si>
  <si>
    <t>Cserháthaláp</t>
  </si>
  <si>
    <t>Göming</t>
  </si>
  <si>
    <t>Goszczyn</t>
  </si>
  <si>
    <t>Castelejo</t>
  </si>
  <si>
    <t>Cenad</t>
  </si>
  <si>
    <t>Domadice</t>
  </si>
  <si>
    <t>Dagmersellen</t>
  </si>
  <si>
    <t>Kalecik</t>
  </si>
  <si>
    <t>Čenkov u Bechyně</t>
  </si>
  <si>
    <t>Bad Gottleuba-Berggießhübel, Stadt</t>
  </si>
  <si>
    <t>Commune of Apidia</t>
  </si>
  <si>
    <t>Almendral</t>
  </si>
  <si>
    <t>Amfreville-les-Champs</t>
  </si>
  <si>
    <t>Tučepi</t>
  </si>
  <si>
    <t>Baldissero Torinese</t>
  </si>
  <si>
    <t>Perivolia Trikomou</t>
  </si>
  <si>
    <t>Cserhátsurány</t>
  </si>
  <si>
    <t>Göpfritz an der Wild</t>
  </si>
  <si>
    <t>Gowarczów</t>
  </si>
  <si>
    <t>Castelo</t>
  </si>
  <si>
    <t>Cenade</t>
  </si>
  <si>
    <t>Domaníky</t>
  </si>
  <si>
    <t>Daillens</t>
  </si>
  <si>
    <t>Kalkandere</t>
  </si>
  <si>
    <t>Čenkovice</t>
  </si>
  <si>
    <t>Bad Griesbach i.Rottal, St</t>
  </si>
  <si>
    <t>Commune of Apidia (Messa Apidio)</t>
  </si>
  <si>
    <t>Almendral de la Cañada</t>
  </si>
  <si>
    <t>Amfreville-Saint-Amand</t>
  </si>
  <si>
    <t>Tuhelj</t>
  </si>
  <si>
    <t>Balestrate</t>
  </si>
  <si>
    <t>Petra</t>
  </si>
  <si>
    <t>Cserhátszentiván</t>
  </si>
  <si>
    <t>Göriach</t>
  </si>
  <si>
    <t>Goworowo</t>
  </si>
  <si>
    <t>Castelo Bom</t>
  </si>
  <si>
    <t>Cenei</t>
  </si>
  <si>
    <t>Domaniža</t>
  </si>
  <si>
    <t>Dallenwil</t>
  </si>
  <si>
    <t>Kaman</t>
  </si>
  <si>
    <t>Cep</t>
  </si>
  <si>
    <t>Bad Grönenbach, M</t>
  </si>
  <si>
    <t>Commune of Apikia</t>
  </si>
  <si>
    <t>Almendralejo</t>
  </si>
  <si>
    <t>Amfreville-sous-les-Monts</t>
  </si>
  <si>
    <t>Udbina</t>
  </si>
  <si>
    <t>Balestrino</t>
  </si>
  <si>
    <t>Petra tou Digeni</t>
  </si>
  <si>
    <t>Cserkeszőlő</t>
  </si>
  <si>
    <t>Gosau</t>
  </si>
  <si>
    <t>Gózd</t>
  </si>
  <si>
    <t>Castelo Branco</t>
  </si>
  <si>
    <t>Cepari</t>
  </si>
  <si>
    <t>Domaňovce</t>
  </si>
  <si>
    <t>Dällikon</t>
  </si>
  <si>
    <t>Kandira</t>
  </si>
  <si>
    <t>Čeperka</t>
  </si>
  <si>
    <t>Bad Grund (Harz)</t>
  </si>
  <si>
    <t>Commune of Apladiana</t>
  </si>
  <si>
    <t>Almendro, El</t>
  </si>
  <si>
    <t>Amfreville-sur-Iton</t>
  </si>
  <si>
    <t>Umag - Umago</t>
  </si>
  <si>
    <t>Ballabio</t>
  </si>
  <si>
    <t>Petrofani</t>
  </si>
  <si>
    <t>Cserkút</t>
  </si>
  <si>
    <t>Gössendorf</t>
  </si>
  <si>
    <t>Gozdnica</t>
  </si>
  <si>
    <t>Castêlo da Maia</t>
  </si>
  <si>
    <t>Ceplenita</t>
  </si>
  <si>
    <t>Donovaly</t>
  </si>
  <si>
    <t>Dalpe</t>
  </si>
  <si>
    <t>Kangal</t>
  </si>
  <si>
    <t>Čepí</t>
  </si>
  <si>
    <t>Bad Harzburg, Stadt</t>
  </si>
  <si>
    <t>Commune of Apodoulou</t>
  </si>
  <si>
    <t>Almendros</t>
  </si>
  <si>
    <t>Amfroipret</t>
  </si>
  <si>
    <t>Unešić</t>
  </si>
  <si>
    <t>Ballao</t>
  </si>
  <si>
    <t xml:space="preserve">Pigenia </t>
  </si>
  <si>
    <t>Csernely</t>
  </si>
  <si>
    <t>Göstling an der Ybbs</t>
  </si>
  <si>
    <t>Gozdowo</t>
  </si>
  <si>
    <t>Castelo de Penalva</t>
  </si>
  <si>
    <t>Ceptura</t>
  </si>
  <si>
    <t>Drábsko</t>
  </si>
  <si>
    <t>Damphreux</t>
  </si>
  <si>
    <t>Kapakli</t>
  </si>
  <si>
    <t>Čepřovice</t>
  </si>
  <si>
    <t>Bad Heilbrunn</t>
  </si>
  <si>
    <t>Commune of Apolakkia</t>
  </si>
  <si>
    <t>Almensilla</t>
  </si>
  <si>
    <t>Amiens</t>
  </si>
  <si>
    <t>Valpovo</t>
  </si>
  <si>
    <t>Balme</t>
  </si>
  <si>
    <t>Pigi</t>
  </si>
  <si>
    <t>Cserszegtomaj</t>
  </si>
  <si>
    <t>Göttlesbrunn-Arbesthal</t>
  </si>
  <si>
    <t>Grabica</t>
  </si>
  <si>
    <t>Castelo do Neiva</t>
  </si>
  <si>
    <t>Cerasu</t>
  </si>
  <si>
    <t>Drahňov</t>
  </si>
  <si>
    <t>Däniken</t>
  </si>
  <si>
    <t>Karabağlar</t>
  </si>
  <si>
    <t>Čeradice</t>
  </si>
  <si>
    <t>Bad Herrenalb, Stadt</t>
  </si>
  <si>
    <t>Commune of Apollona</t>
  </si>
  <si>
    <t>Almería</t>
  </si>
  <si>
    <t>Amifontaine</t>
  </si>
  <si>
    <t>Varaždin</t>
  </si>
  <si>
    <t>Balmuccia</t>
  </si>
  <si>
    <t>Pileri</t>
  </si>
  <si>
    <t>Csertalakos</t>
  </si>
  <si>
    <t>Götzendorf an der Leitha</t>
  </si>
  <si>
    <t>Grabów</t>
  </si>
  <si>
    <t>Castelo Melhor</t>
  </si>
  <si>
    <t>Cerat</t>
  </si>
  <si>
    <t>Drahovce</t>
  </si>
  <si>
    <t>Dänikon</t>
  </si>
  <si>
    <t>Karaburun</t>
  </si>
  <si>
    <t>Čerčany</t>
  </si>
  <si>
    <t>Bad Hersfeld, Kreisstadt</t>
  </si>
  <si>
    <t>Commune of Apollonia</t>
  </si>
  <si>
    <t>Almiserà</t>
  </si>
  <si>
    <t>Amigny</t>
  </si>
  <si>
    <t>Varaždinske Toplice</t>
  </si>
  <si>
    <t>Balocco</t>
  </si>
  <si>
    <t>Pissouri</t>
  </si>
  <si>
    <t>Csertő</t>
  </si>
  <si>
    <t>Götzens</t>
  </si>
  <si>
    <t>Grabów nad Pilicą</t>
  </si>
  <si>
    <t>Castelo Novo</t>
  </si>
  <si>
    <t>Cerbal</t>
  </si>
  <si>
    <t>Dravce</t>
  </si>
  <si>
    <t>Dardagny</t>
  </si>
  <si>
    <t>Karacabey</t>
  </si>
  <si>
    <t>Cerekvice nad Bystřicí</t>
  </si>
  <si>
    <t>Bad Hindelang, M</t>
  </si>
  <si>
    <t>Commune of Apolpena</t>
  </si>
  <si>
    <t>Almochuel</t>
  </si>
  <si>
    <t>Amigny-Rouy</t>
  </si>
  <si>
    <t>Vela Luka</t>
  </si>
  <si>
    <t>Balsorano</t>
  </si>
  <si>
    <t xml:space="preserve">Pitargou </t>
  </si>
  <si>
    <t>Csesznek</t>
  </si>
  <si>
    <t>Götzis</t>
  </si>
  <si>
    <t>Grabów nad Prosną</t>
  </si>
  <si>
    <t>Castelo Rodrigo</t>
  </si>
  <si>
    <t>Cerchezu</t>
  </si>
  <si>
    <t>Dražice</t>
  </si>
  <si>
    <t>Därligen</t>
  </si>
  <si>
    <t>Karacasu</t>
  </si>
  <si>
    <t>Cerekvice nad Loučnou</t>
  </si>
  <si>
    <t>Bad Homburg v. d. Höhe, Stadt</t>
  </si>
  <si>
    <t>Commune of Apostoli</t>
  </si>
  <si>
    <t>Almócita</t>
  </si>
  <si>
    <t>Amillis</t>
  </si>
  <si>
    <t>Velika</t>
  </si>
  <si>
    <t>Balvano</t>
  </si>
  <si>
    <t>Platani</t>
  </si>
  <si>
    <t>Csesztreg</t>
  </si>
  <si>
    <t>Grabern</t>
  </si>
  <si>
    <t>Grabowiec</t>
  </si>
  <si>
    <t>Castelões</t>
  </si>
  <si>
    <t>Cergau</t>
  </si>
  <si>
    <t>Dražkovce</t>
  </si>
  <si>
    <t>Därstetten</t>
  </si>
  <si>
    <t>Karaçoban</t>
  </si>
  <si>
    <t>Cerekvička-Rosice</t>
  </si>
  <si>
    <t>Bad Honnef, Stadt</t>
  </si>
  <si>
    <t>Commune of Apostolias</t>
  </si>
  <si>
    <t>Almodóvar del Campo</t>
  </si>
  <si>
    <t>Amilly</t>
  </si>
  <si>
    <t>Velika Gorica</t>
  </si>
  <si>
    <t>Balzola</t>
  </si>
  <si>
    <t>Platanissos</t>
  </si>
  <si>
    <t>Csesztve</t>
  </si>
  <si>
    <t>Grafenbach-St. Valentin</t>
  </si>
  <si>
    <t>Grabowo</t>
  </si>
  <si>
    <t>Castro Daire</t>
  </si>
  <si>
    <t>Cermei</t>
  </si>
  <si>
    <t>Drážovce</t>
  </si>
  <si>
    <t>Dättlikon</t>
  </si>
  <si>
    <t>Karahalli</t>
  </si>
  <si>
    <t>Cerhenice</t>
  </si>
  <si>
    <t>Bad Hönningen, Stadt</t>
  </si>
  <si>
    <t>Commune of Aprovato</t>
  </si>
  <si>
    <t>Almodóvar del Pinar</t>
  </si>
  <si>
    <t>Amirat</t>
  </si>
  <si>
    <t>Velika Kopanica</t>
  </si>
  <si>
    <t>Banari</t>
  </si>
  <si>
    <t>Platanistasa</t>
  </si>
  <si>
    <t>Csetény</t>
  </si>
  <si>
    <t>Grafendorf bei Hartberg</t>
  </si>
  <si>
    <t>Grajewo</t>
  </si>
  <si>
    <t>Castro de Avelãs</t>
  </si>
  <si>
    <t>Drienčany</t>
  </si>
  <si>
    <t>Davos</t>
  </si>
  <si>
    <t>Karaisali</t>
  </si>
  <si>
    <t>Cerhonice</t>
  </si>
  <si>
    <t>Bad Iburg, Stadt</t>
  </si>
  <si>
    <t>Commune of Apsalos</t>
  </si>
  <si>
    <t>Almodóvar del Río</t>
  </si>
  <si>
    <t>Ammerschwihr</t>
  </si>
  <si>
    <t>Velika Ludina</t>
  </si>
  <si>
    <t>Banchette</t>
  </si>
  <si>
    <t>Platanisteia</t>
  </si>
  <si>
    <t>Csévharaszt</t>
  </si>
  <si>
    <t>Grafenegg</t>
  </si>
  <si>
    <t>Granowo</t>
  </si>
  <si>
    <t>Castro Marim</t>
  </si>
  <si>
    <t>Cernat</t>
  </si>
  <si>
    <t>Drienica</t>
  </si>
  <si>
    <t>Degersheim</t>
  </si>
  <si>
    <t>Karakeçili</t>
  </si>
  <si>
    <t>Cerhovice</t>
  </si>
  <si>
    <t>Bad Karlshafen, Stadt</t>
  </si>
  <si>
    <t>Commune of Aptera</t>
  </si>
  <si>
    <t>Almogía</t>
  </si>
  <si>
    <t>Amné</t>
  </si>
  <si>
    <t>Velika Pisanica</t>
  </si>
  <si>
    <t>Bannio Anzino</t>
  </si>
  <si>
    <t>Polemi</t>
  </si>
  <si>
    <t>Csibrák</t>
  </si>
  <si>
    <t>Grafenschachen</t>
  </si>
  <si>
    <t>Grębków</t>
  </si>
  <si>
    <t>Castro Vicente</t>
  </si>
  <si>
    <t>Cernatesti</t>
  </si>
  <si>
    <t>Drienov</t>
  </si>
  <si>
    <t>Deisswil bei Münchenbuchsee</t>
  </si>
  <si>
    <t>Karakoçan</t>
  </si>
  <si>
    <t>Čermákovice</t>
  </si>
  <si>
    <t>Bad Kissingen, GKSt</t>
  </si>
  <si>
    <t>Commune of Arachamites</t>
  </si>
  <si>
    <t>Almoguera</t>
  </si>
  <si>
    <t>Amnéville</t>
  </si>
  <si>
    <t>Velika Trnovitica</t>
  </si>
  <si>
    <t>Banzi</t>
  </si>
  <si>
    <t xml:space="preserve">Polis </t>
  </si>
  <si>
    <t>Csikéria</t>
  </si>
  <si>
    <t>Grafenschlag</t>
  </si>
  <si>
    <t>Grębocice</t>
  </si>
  <si>
    <t>Cativelos</t>
  </si>
  <si>
    <t>Cernesti</t>
  </si>
  <si>
    <t>Drienovec</t>
  </si>
  <si>
    <t>Deitingen</t>
  </si>
  <si>
    <t>Karaköprü</t>
  </si>
  <si>
    <t>Čermná</t>
  </si>
  <si>
    <t>Bad Kleinen</t>
  </si>
  <si>
    <t>Commune of Arachneo</t>
  </si>
  <si>
    <t>Almohaja</t>
  </si>
  <si>
    <t>Amoncourt</t>
  </si>
  <si>
    <t>Veliki Bukovec</t>
  </si>
  <si>
    <t>Baone</t>
  </si>
  <si>
    <t xml:space="preserve">Politiko </t>
  </si>
  <si>
    <t>Csikóstőttős</t>
  </si>
  <si>
    <t>Grafenstein</t>
  </si>
  <si>
    <t>Gręboszów</t>
  </si>
  <si>
    <t>Cavadoude</t>
  </si>
  <si>
    <t>Cernica</t>
  </si>
  <si>
    <t>Drienovo</t>
  </si>
  <si>
    <t>Delémont</t>
  </si>
  <si>
    <t>Karakoyunlu</t>
  </si>
  <si>
    <t>Čermná nad Orlicí</t>
  </si>
  <si>
    <t>Bad Klosterlausnitz</t>
  </si>
  <si>
    <t>Commune of Arachos</t>
  </si>
  <si>
    <t>Almoharín</t>
  </si>
  <si>
    <t>Amondans</t>
  </si>
  <si>
    <t>Veliki Grđevac</t>
  </si>
  <si>
    <t>Baradili</t>
  </si>
  <si>
    <t>Polystypos</t>
  </si>
  <si>
    <t>Csikvánd</t>
  </si>
  <si>
    <t>Grafenwörth</t>
  </si>
  <si>
    <t>Grębów</t>
  </si>
  <si>
    <t>Caveira</t>
  </si>
  <si>
    <t>Cernisoara</t>
  </si>
  <si>
    <t>Drienovská Nová Ves</t>
  </si>
  <si>
    <t>Delley-Portalban</t>
  </si>
  <si>
    <t>Karamanli</t>
  </si>
  <si>
    <t>Čermná ve Slezsku</t>
  </si>
  <si>
    <t>Bad Kohlgrub</t>
  </si>
  <si>
    <t>Commune of Arachova</t>
  </si>
  <si>
    <t>Almoines</t>
  </si>
  <si>
    <t>Amont-et-Effreney</t>
  </si>
  <si>
    <t>Veliko Trgovišće</t>
  </si>
  <si>
    <t>Baragiano</t>
  </si>
  <si>
    <t xml:space="preserve">Pomos </t>
  </si>
  <si>
    <t>Csincse</t>
  </si>
  <si>
    <t>Gralla</t>
  </si>
  <si>
    <t>Gródek</t>
  </si>
  <si>
    <t>Cavernães</t>
  </si>
  <si>
    <t>Certeju de Sus</t>
  </si>
  <si>
    <t>Drietoma</t>
  </si>
  <si>
    <t>Démoret</t>
  </si>
  <si>
    <t>Karamürsel</t>
  </si>
  <si>
    <t>Černá</t>
  </si>
  <si>
    <t>Bad König, Stadt</t>
  </si>
  <si>
    <t>Commune of Arachovitika</t>
  </si>
  <si>
    <t>Almolda, La</t>
  </si>
  <si>
    <t>Amorots-Succos</t>
  </si>
  <si>
    <t>Veliko Trojstvo</t>
  </si>
  <si>
    <t>Baranello</t>
  </si>
  <si>
    <t>Potami</t>
  </si>
  <si>
    <t>Csipkerek</t>
  </si>
  <si>
    <t>Gramais</t>
  </si>
  <si>
    <t>Gródek nad Dunajcem</t>
  </si>
  <si>
    <t>Cavez</t>
  </si>
  <si>
    <t>Certesti</t>
  </si>
  <si>
    <t>Drňa</t>
  </si>
  <si>
    <t>Denens</t>
  </si>
  <si>
    <t>Karapinar</t>
  </si>
  <si>
    <t>Černá Hora</t>
  </si>
  <si>
    <t>Bad Königshofen i.Grabfeld, St</t>
  </si>
  <si>
    <t>Commune of Aratos</t>
  </si>
  <si>
    <t>Almonacid de la Cuba</t>
  </si>
  <si>
    <t>Amou</t>
  </si>
  <si>
    <t>Vidovec</t>
  </si>
  <si>
    <t>Barano d'Ischia</t>
  </si>
  <si>
    <t>Potamia</t>
  </si>
  <si>
    <t>Csitár</t>
  </si>
  <si>
    <t>Gramastetten</t>
  </si>
  <si>
    <t>Grodków</t>
  </si>
  <si>
    <t>Caxarias</t>
  </si>
  <si>
    <t>Certeze</t>
  </si>
  <si>
    <t>Drnava</t>
  </si>
  <si>
    <t>Denges</t>
  </si>
  <si>
    <t>Karapürçek</t>
  </si>
  <si>
    <t>Černá u Bohdanče</t>
  </si>
  <si>
    <t>Bad Köstritz, Stadt</t>
  </si>
  <si>
    <t>Commune of Aravissos</t>
  </si>
  <si>
    <t>Almonacid de la Sierra</t>
  </si>
  <si>
    <t>Ampilly-les-Bordes</t>
  </si>
  <si>
    <t>Viljevo</t>
  </si>
  <si>
    <t>Baranzate</t>
  </si>
  <si>
    <t>Potamiou</t>
  </si>
  <si>
    <t>Csobád</t>
  </si>
  <si>
    <t>Gramatneusiedl</t>
  </si>
  <si>
    <t>Grodziczno</t>
  </si>
  <si>
    <t>Cedães</t>
  </si>
  <si>
    <t>Ceru-Bacainti</t>
  </si>
  <si>
    <t>Družstevná pri Hornáde</t>
  </si>
  <si>
    <t>Densbüren</t>
  </si>
  <si>
    <t>Karasu</t>
  </si>
  <si>
    <t>Černá v Pošumaví</t>
  </si>
  <si>
    <t>Bad Kötzting, St</t>
  </si>
  <si>
    <t>Commune of Araxos</t>
  </si>
  <si>
    <t>Almonacid de Toledo</t>
  </si>
  <si>
    <t>Ampilly-le-Sec</t>
  </si>
  <si>
    <t>Vinica</t>
  </si>
  <si>
    <t>Barasso</t>
  </si>
  <si>
    <t>Potamitissa</t>
  </si>
  <si>
    <t>Csobaj</t>
  </si>
  <si>
    <t>Grän</t>
  </si>
  <si>
    <t>Grodziec</t>
  </si>
  <si>
    <t>Cedovim</t>
  </si>
  <si>
    <t>Cervenia</t>
  </si>
  <si>
    <t>Drženice</t>
  </si>
  <si>
    <t>Derendingen</t>
  </si>
  <si>
    <t>Karataş</t>
  </si>
  <si>
    <t>Černá Voda</t>
  </si>
  <si>
    <t>Bad Kreuznach, Stadt</t>
  </si>
  <si>
    <t>Commune of Arbounas</t>
  </si>
  <si>
    <t>Almonacid de Zorita</t>
  </si>
  <si>
    <t>Amplepuis</t>
  </si>
  <si>
    <t>Vinkovci</t>
  </si>
  <si>
    <t>Baratili San Pietro</t>
  </si>
  <si>
    <t>Praitori</t>
  </si>
  <si>
    <t>Csobánka</t>
  </si>
  <si>
    <t>Gratkorn</t>
  </si>
  <si>
    <t>Grodzisk</t>
  </si>
  <si>
    <t>Cedros</t>
  </si>
  <si>
    <t>Cetariu</t>
  </si>
  <si>
    <t>Držkovce</t>
  </si>
  <si>
    <t>Develier</t>
  </si>
  <si>
    <t>Karatay</t>
  </si>
  <si>
    <t>Černava</t>
  </si>
  <si>
    <t>Bad Krozingen, Stadt</t>
  </si>
  <si>
    <t>Commune of Archaghelos</t>
  </si>
  <si>
    <t>Almonacid del Marquesado</t>
  </si>
  <si>
    <t>Amplier</t>
  </si>
  <si>
    <t>Vinodolska Općina</t>
  </si>
  <si>
    <t>Barbania</t>
  </si>
  <si>
    <t>Prastio Ammochostou</t>
  </si>
  <si>
    <t>Csöde</t>
  </si>
  <si>
    <t>Gratwein-Straßengel</t>
  </si>
  <si>
    <t>Grodzisk Mazowiecki</t>
  </si>
  <si>
    <t>Ceira</t>
  </si>
  <si>
    <t>Cetate</t>
  </si>
  <si>
    <t>Ďubákovo</t>
  </si>
  <si>
    <t>Diegten</t>
  </si>
  <si>
    <t>Karayazi</t>
  </si>
  <si>
    <t>Černčice</t>
  </si>
  <si>
    <t>Bad Laasphe, Stadt</t>
  </si>
  <si>
    <t>Commune of Archanes</t>
  </si>
  <si>
    <t>Almonaster la Real</t>
  </si>
  <si>
    <t>Amponville</t>
  </si>
  <si>
    <t>Vir</t>
  </si>
  <si>
    <t>Barbara</t>
  </si>
  <si>
    <t>Prastio Avdimou</t>
  </si>
  <si>
    <t>Csögle</t>
  </si>
  <si>
    <t>Graz</t>
  </si>
  <si>
    <t>Grodzisk Wielkopolski</t>
  </si>
  <si>
    <t>Cela</t>
  </si>
  <si>
    <t>Cetatea de Balta</t>
  </si>
  <si>
    <t>Dubinné</t>
  </si>
  <si>
    <t>Dielsdorf</t>
  </si>
  <si>
    <t>Karesi</t>
  </si>
  <si>
    <t>Černé Voděrady</t>
  </si>
  <si>
    <t>Bad Laer</t>
  </si>
  <si>
    <t>Commune of Archanio</t>
  </si>
  <si>
    <t>Almonte</t>
  </si>
  <si>
    <t>Ampriani</t>
  </si>
  <si>
    <t>Virje</t>
  </si>
  <si>
    <t>Barbarano Mossano</t>
  </si>
  <si>
    <t>Prastio Kellakiou</t>
  </si>
  <si>
    <t>Csókakő</t>
  </si>
  <si>
    <t>Greifenburg</t>
  </si>
  <si>
    <t>Grodzisko Dolne</t>
  </si>
  <si>
    <t>Celas</t>
  </si>
  <si>
    <t>Cetateni</t>
  </si>
  <si>
    <t>Dubnica nad Váhom</t>
  </si>
  <si>
    <t>Diemerswil</t>
  </si>
  <si>
    <t>Kargi</t>
  </si>
  <si>
    <t>Černěves</t>
  </si>
  <si>
    <t>Bad Langensalza, Stadt</t>
  </si>
  <si>
    <t>Commune of Archea Eleftherna</t>
  </si>
  <si>
    <t>Almoradí</t>
  </si>
  <si>
    <t>Ampuis</t>
  </si>
  <si>
    <t>Virovitica</t>
  </si>
  <si>
    <t>Barbarano Romano</t>
  </si>
  <si>
    <t>Prastio Lefkosias</t>
  </si>
  <si>
    <t>Csökmő</t>
  </si>
  <si>
    <t>Grein</t>
  </si>
  <si>
    <t>Grójec</t>
  </si>
  <si>
    <t>Celavisa</t>
  </si>
  <si>
    <t>Ceuasu de Campie</t>
  </si>
  <si>
    <t>Dubnička</t>
  </si>
  <si>
    <t>Diemtigen</t>
  </si>
  <si>
    <t>Karkamiş</t>
  </si>
  <si>
    <t>Černíč</t>
  </si>
  <si>
    <t>Bad Lauchstädt, Goethestadt</t>
  </si>
  <si>
    <t>Commune of Archea Epidavros</t>
  </si>
  <si>
    <t>Almorox</t>
  </si>
  <si>
    <t>Ampus</t>
  </si>
  <si>
    <t>Vis</t>
  </si>
  <si>
    <t>Barbaresco</t>
  </si>
  <si>
    <t>Prastio Pafou</t>
  </si>
  <si>
    <t>Csököly</t>
  </si>
  <si>
    <t>Greinbach</t>
  </si>
  <si>
    <t>Gromadka</t>
  </si>
  <si>
    <t>Celeirós</t>
  </si>
  <si>
    <t>Cezieni</t>
  </si>
  <si>
    <t>Dubník</t>
  </si>
  <si>
    <t>Diepflingen</t>
  </si>
  <si>
    <t>Karliova</t>
  </si>
  <si>
    <t>Černíkov</t>
  </si>
  <si>
    <t>Bad Lausick, Stadt</t>
  </si>
  <si>
    <t>Commune of Archea Feneos</t>
  </si>
  <si>
    <t>Amuré</t>
  </si>
  <si>
    <t>Viškovci</t>
  </si>
  <si>
    <t>Barbariga</t>
  </si>
  <si>
    <t xml:space="preserve">Prodromos </t>
  </si>
  <si>
    <t>Csokonyavisonta</t>
  </si>
  <si>
    <t>Gresten</t>
  </si>
  <si>
    <t>Gromnik</t>
  </si>
  <si>
    <t>Cendufe</t>
  </si>
  <si>
    <t>Checea</t>
  </si>
  <si>
    <t>Dubno</t>
  </si>
  <si>
    <t>Diepoldsau</t>
  </si>
  <si>
    <t>Karpuzlu</t>
  </si>
  <si>
    <t>Černíkovice</t>
  </si>
  <si>
    <t>Bad Lauterberg im Harz, Stadt</t>
  </si>
  <si>
    <t>Commune of Archea Ilida</t>
  </si>
  <si>
    <t>Almudaina</t>
  </si>
  <si>
    <t>Amy</t>
  </si>
  <si>
    <t>Viškovo</t>
  </si>
  <si>
    <t>Barbata</t>
  </si>
  <si>
    <t>Psathi</t>
  </si>
  <si>
    <t>Csokvaomány</t>
  </si>
  <si>
    <t>Gresten-Land</t>
  </si>
  <si>
    <t>Gronowo Elbląskie</t>
  </si>
  <si>
    <t>Cepelos</t>
  </si>
  <si>
    <t>Cherechiu</t>
  </si>
  <si>
    <t>Dubodiel</t>
  </si>
  <si>
    <t>Dierikon</t>
  </si>
  <si>
    <t>Karşiyaka</t>
  </si>
  <si>
    <t>Černíky</t>
  </si>
  <si>
    <t>Bad Liebenstein, Stadt</t>
  </si>
  <si>
    <t>Commune of Archea Korinthos</t>
  </si>
  <si>
    <t>Almudévar</t>
  </si>
  <si>
    <t>Višnjan - Visignano</t>
  </si>
  <si>
    <t>Barberino di Mugello</t>
  </si>
  <si>
    <t>Psematismenos</t>
  </si>
  <si>
    <t>Csolnok</t>
  </si>
  <si>
    <t>Gries am Brenner</t>
  </si>
  <si>
    <t>Grudusk</t>
  </si>
  <si>
    <t>Cercal</t>
  </si>
  <si>
    <t>Chetani</t>
  </si>
  <si>
    <t>Dubová</t>
  </si>
  <si>
    <t>Diessbach bei Büren</t>
  </si>
  <si>
    <t>Kartal</t>
  </si>
  <si>
    <t>Černilov</t>
  </si>
  <si>
    <t>Bad Liebenwerda, Stadt</t>
  </si>
  <si>
    <t>Commune of Archea Messini</t>
  </si>
  <si>
    <t>Almuñécar</t>
  </si>
  <si>
    <t>Anan</t>
  </si>
  <si>
    <t>Visoko</t>
  </si>
  <si>
    <t>Barberino Tavarnelle</t>
  </si>
  <si>
    <t>Psevdas</t>
  </si>
  <si>
    <t>Csólyospálos</t>
  </si>
  <si>
    <t>Gries im Sellrain</t>
  </si>
  <si>
    <t>Grudziądz</t>
  </si>
  <si>
    <t>Cercosa</t>
  </si>
  <si>
    <t>Cheveresu Mare</t>
  </si>
  <si>
    <t>Dubovany</t>
  </si>
  <si>
    <t>Diessenhofen</t>
  </si>
  <si>
    <t>Kartepe</t>
  </si>
  <si>
    <t>Černín</t>
  </si>
  <si>
    <t>Bad Liebenzell, Stadt</t>
  </si>
  <si>
    <t>Commune of Archea Nemea</t>
  </si>
  <si>
    <t>Almunia de Doña Godina, La</t>
  </si>
  <si>
    <t>Ance Féas</t>
  </si>
  <si>
    <t>Vižinada - Visinada</t>
  </si>
  <si>
    <t>Barbianello</t>
  </si>
  <si>
    <t>Psimolofou</t>
  </si>
  <si>
    <t>Csoma</t>
  </si>
  <si>
    <t>Grieskirchen</t>
  </si>
  <si>
    <t>Grunwald</t>
  </si>
  <si>
    <t>Cerdal</t>
  </si>
  <si>
    <t>Chiajna</t>
  </si>
  <si>
    <t>Dubovce</t>
  </si>
  <si>
    <t>Dietikon</t>
  </si>
  <si>
    <t>Kaş</t>
  </si>
  <si>
    <t>Černíny</t>
  </si>
  <si>
    <t>Bad Lippspringe, Stadt</t>
  </si>
  <si>
    <t>Commune of Archea Olympia</t>
  </si>
  <si>
    <t>Almunia de San Juan</t>
  </si>
  <si>
    <t>Anceaumeville</t>
  </si>
  <si>
    <t>Vladislavci</t>
  </si>
  <si>
    <t>Barbiano</t>
  </si>
  <si>
    <t>Psyllatos</t>
  </si>
  <si>
    <t>Csomád</t>
  </si>
  <si>
    <t>Griffen</t>
  </si>
  <si>
    <t>Gruta</t>
  </si>
  <si>
    <t>Cerdeira</t>
  </si>
  <si>
    <t>Chibed</t>
  </si>
  <si>
    <t>Dubové</t>
  </si>
  <si>
    <t>Dietlikon</t>
  </si>
  <si>
    <t>Kavak</t>
  </si>
  <si>
    <t>Černiv</t>
  </si>
  <si>
    <t>Bad Lobenstein, Stadt</t>
  </si>
  <si>
    <t>Commune of Archea Pissa</t>
  </si>
  <si>
    <t>Almuniente</t>
  </si>
  <si>
    <t>Ancelle</t>
  </si>
  <si>
    <t>Voćin</t>
  </si>
  <si>
    <t>Barbona</t>
  </si>
  <si>
    <t>Pyla</t>
  </si>
  <si>
    <t>Csombárd</t>
  </si>
  <si>
    <t>Grimmenstein</t>
  </si>
  <si>
    <t>Grybów</t>
  </si>
  <si>
    <t>Cerejais</t>
  </si>
  <si>
    <t>Chichis</t>
  </si>
  <si>
    <t>Dubovec</t>
  </si>
  <si>
    <t>Dietwil</t>
  </si>
  <si>
    <t>Kavaklidere</t>
  </si>
  <si>
    <t>Černolice</t>
  </si>
  <si>
    <t>Bad Marienberg (Westerwald), Stadt</t>
  </si>
  <si>
    <t>Commune of Archees Kleones</t>
  </si>
  <si>
    <t>Almuradiel</t>
  </si>
  <si>
    <t>Ancemont</t>
  </si>
  <si>
    <t>Barcellona Pozzo di Gotto</t>
  </si>
  <si>
    <t>Pyrga Ammochostou</t>
  </si>
  <si>
    <t>Csömend</t>
  </si>
  <si>
    <t>Grins</t>
  </si>
  <si>
    <t>Gryfice</t>
  </si>
  <si>
    <t>Cernache</t>
  </si>
  <si>
    <t>Chiesd</t>
  </si>
  <si>
    <t>Dubovica</t>
  </si>
  <si>
    <t>Dinhard</t>
  </si>
  <si>
    <t>Kayapinar</t>
  </si>
  <si>
    <t>Černošice</t>
  </si>
  <si>
    <t>Bad Mergentheim, Stadt</t>
  </si>
  <si>
    <t>Commune of Archilochos</t>
  </si>
  <si>
    <t>Almussafes</t>
  </si>
  <si>
    <t>Ancenis-Saint-Géréon</t>
  </si>
  <si>
    <t>Vođinci</t>
  </si>
  <si>
    <t>Barcis</t>
  </si>
  <si>
    <t>Pyrga Larnakas</t>
  </si>
  <si>
    <t>Csömödér</t>
  </si>
  <si>
    <t>Grinzens</t>
  </si>
  <si>
    <t>Gryfino</t>
  </si>
  <si>
    <t>Cervães</t>
  </si>
  <si>
    <t>Chiheru de Jos</t>
  </si>
  <si>
    <t>Dúbrava</t>
  </si>
  <si>
    <t>Dintikon</t>
  </si>
  <si>
    <t>Kaynarca</t>
  </si>
  <si>
    <t>Černošín</t>
  </si>
  <si>
    <t>Bad Münder am Deister, Stadt</t>
  </si>
  <si>
    <t>Commune of Archipoli</t>
  </si>
  <si>
    <t>Alobras</t>
  </si>
  <si>
    <t>Ancerville</t>
  </si>
  <si>
    <t>Vodnjan - Dignano</t>
  </si>
  <si>
    <t>Bard</t>
  </si>
  <si>
    <t>Pyrgos Lemesou</t>
  </si>
  <si>
    <t>Csömör</t>
  </si>
  <si>
    <t>Gröbming</t>
  </si>
  <si>
    <t>Gryfów Śląski</t>
  </si>
  <si>
    <t>Cervos</t>
  </si>
  <si>
    <t>Chilia Veche</t>
  </si>
  <si>
    <t>Dúbravica</t>
  </si>
  <si>
    <t>Disentis/Mustér</t>
  </si>
  <si>
    <t>Kaynaşli</t>
  </si>
  <si>
    <t>Černotín</t>
  </si>
  <si>
    <t>Bad Münstereifel, Stadt</t>
  </si>
  <si>
    <t>Commune of Archontika</t>
  </si>
  <si>
    <t>Alocén</t>
  </si>
  <si>
    <t>Ancerviller</t>
  </si>
  <si>
    <t>Vojnić</t>
  </si>
  <si>
    <t>Bardello</t>
  </si>
  <si>
    <t>Pyrogi</t>
  </si>
  <si>
    <t>Csönge</t>
  </si>
  <si>
    <t>Grödig</t>
  </si>
  <si>
    <t>Grzegorzew</t>
  </si>
  <si>
    <t>Cesar</t>
  </si>
  <si>
    <t>Chiliile</t>
  </si>
  <si>
    <t>Dúbravka</t>
  </si>
  <si>
    <t>Dittingen</t>
  </si>
  <si>
    <t>Kazimkarabekir</t>
  </si>
  <si>
    <t>Černouček</t>
  </si>
  <si>
    <t>Bad Muskau / Mužakow, Stadt</t>
  </si>
  <si>
    <t>Commune of Archontiki</t>
  </si>
  <si>
    <t>Alonsotegi</t>
  </si>
  <si>
    <t>Ancey</t>
  </si>
  <si>
    <t>Vratišinec</t>
  </si>
  <si>
    <t>Bardi</t>
  </si>
  <si>
    <t xml:space="preserve">Rizokarpaso </t>
  </si>
  <si>
    <t>Csongrád</t>
  </si>
  <si>
    <t>Groß Gerungs</t>
  </si>
  <si>
    <t>Grzmiąca</t>
  </si>
  <si>
    <t>Cete</t>
  </si>
  <si>
    <t>Chinteni</t>
  </si>
  <si>
    <t>Dúbravy</t>
  </si>
  <si>
    <t>Dizy</t>
  </si>
  <si>
    <t>Keban</t>
  </si>
  <si>
    <t>Černousy</t>
  </si>
  <si>
    <t>Bad Nauheim, Stadt</t>
  </si>
  <si>
    <t>Commune of Archontiko</t>
  </si>
  <si>
    <t>Álora</t>
  </si>
  <si>
    <t>Anchamps</t>
  </si>
  <si>
    <t>Vrbanja</t>
  </si>
  <si>
    <t>Bardineto</t>
  </si>
  <si>
    <t>Salamiou</t>
  </si>
  <si>
    <t>Csonkahegyhát</t>
  </si>
  <si>
    <t>Groß Sankt Florian</t>
  </si>
  <si>
    <t>Gubin</t>
  </si>
  <si>
    <t>Chã</t>
  </si>
  <si>
    <t>Chiochis</t>
  </si>
  <si>
    <t>Ducové</t>
  </si>
  <si>
    <t>Domat/Ems</t>
  </si>
  <si>
    <t>Keçiborlu</t>
  </si>
  <si>
    <t>Černov</t>
  </si>
  <si>
    <t>Bad Nenndorf, Stadt</t>
  </si>
  <si>
    <t>Commune of Archontochori</t>
  </si>
  <si>
    <t>Alòs de Balaguer</t>
  </si>
  <si>
    <t>Anché</t>
  </si>
  <si>
    <t>Vrbje</t>
  </si>
  <si>
    <t>Bardolino</t>
  </si>
  <si>
    <t>Sanida</t>
  </si>
  <si>
    <t>Csonkamindszent</t>
  </si>
  <si>
    <t>Großarl</t>
  </si>
  <si>
    <t>Gzy</t>
  </si>
  <si>
    <t>Chacim</t>
  </si>
  <si>
    <t>Chiojdeanca</t>
  </si>
  <si>
    <t>Dudince</t>
  </si>
  <si>
    <t>Domleschg</t>
  </si>
  <si>
    <t>Keçiören</t>
  </si>
  <si>
    <t>Černovice</t>
  </si>
  <si>
    <t>Bad Neualbenreuth, M</t>
  </si>
  <si>
    <t>Commune of Ardaktos</t>
  </si>
  <si>
    <t>Alosno</t>
  </si>
  <si>
    <t>Anchenoncourt-et-Chazel</t>
  </si>
  <si>
    <t>Vrbnik</t>
  </si>
  <si>
    <t>Bardonecchia</t>
  </si>
  <si>
    <t>Santalaris</t>
  </si>
  <si>
    <t>Csopak</t>
  </si>
  <si>
    <t>Großdietmanns</t>
  </si>
  <si>
    <t>Haczów</t>
  </si>
  <si>
    <t>Chafé</t>
  </si>
  <si>
    <t>Chiojdeni</t>
  </si>
  <si>
    <t>Dukovce</t>
  </si>
  <si>
    <t>Dompierre (VD)</t>
  </si>
  <si>
    <t>Keles</t>
  </si>
  <si>
    <t>Čerňovice</t>
  </si>
  <si>
    <t>Bad Neuenahr-Ahrweiler, Stadt</t>
  </si>
  <si>
    <t>Commune of Ardameri</t>
  </si>
  <si>
    <t>Alovera</t>
  </si>
  <si>
    <t>Ancienville</t>
  </si>
  <si>
    <t>Vrbovec</t>
  </si>
  <si>
    <t>Bareggio</t>
  </si>
  <si>
    <t>Sarama</t>
  </si>
  <si>
    <t>Csór</t>
  </si>
  <si>
    <t>Großebersdorf</t>
  </si>
  <si>
    <t>Hajnówka</t>
  </si>
  <si>
    <t>Chancelaria</t>
  </si>
  <si>
    <t>Chiojdu</t>
  </si>
  <si>
    <t>Dulov</t>
  </si>
  <si>
    <t>Donat</t>
  </si>
  <si>
    <t>Kelkit</t>
  </si>
  <si>
    <t>Černožice</t>
  </si>
  <si>
    <t>Bad Neustadt a.d.Saale, St</t>
  </si>
  <si>
    <t>Commune of Ardanio</t>
  </si>
  <si>
    <t>Alozaina</t>
  </si>
  <si>
    <t>Ancier</t>
  </si>
  <si>
    <t>Vrbovsko</t>
  </si>
  <si>
    <t>Barengo</t>
  </si>
  <si>
    <t>Saranti</t>
  </si>
  <si>
    <t>Csorna</t>
  </si>
  <si>
    <t>Großengersdorf</t>
  </si>
  <si>
    <t>Halinów</t>
  </si>
  <si>
    <t>Chão de Couce</t>
  </si>
  <si>
    <t>Chirnogeni</t>
  </si>
  <si>
    <t>Dulova Ves</t>
  </si>
  <si>
    <t>Donneloye</t>
  </si>
  <si>
    <t>Kemah</t>
  </si>
  <si>
    <t>Černuc</t>
  </si>
  <si>
    <t>Bad Oeynhausen, Stadt</t>
  </si>
  <si>
    <t>Commune of Ardassa</t>
  </si>
  <si>
    <t>Alp</t>
  </si>
  <si>
    <t>Ancinnes</t>
  </si>
  <si>
    <t>Vrgorac</t>
  </si>
  <si>
    <t>Baressa</t>
  </si>
  <si>
    <t>Selladi tou Appi (and Agio Georgoudi)</t>
  </si>
  <si>
    <t>Csörnyeföld</t>
  </si>
  <si>
    <t>Groß-Enzersdorf</t>
  </si>
  <si>
    <t>Hanna</t>
  </si>
  <si>
    <t>Chãos</t>
  </si>
  <si>
    <t>Chirnogi</t>
  </si>
  <si>
    <t>Dulovce</t>
  </si>
  <si>
    <t>Doppleschwand</t>
  </si>
  <si>
    <t>Kemaliye</t>
  </si>
  <si>
    <t>Černvír</t>
  </si>
  <si>
    <t>Bad Oldesloe, Stadt</t>
  </si>
  <si>
    <t>Commune of Ardia</t>
  </si>
  <si>
    <t>Alpandeire</t>
  </si>
  <si>
    <t>Ancizan</t>
  </si>
  <si>
    <t>Vrhovine</t>
  </si>
  <si>
    <t>Barete</t>
  </si>
  <si>
    <t>Sia</t>
  </si>
  <si>
    <t>Csörög</t>
  </si>
  <si>
    <t>Großgmain</t>
  </si>
  <si>
    <t>Hańsk</t>
  </si>
  <si>
    <t>Chãs</t>
  </si>
  <si>
    <t>Chirpar</t>
  </si>
  <si>
    <t>Dorénaz</t>
  </si>
  <si>
    <t>Kemalpaşa</t>
  </si>
  <si>
    <t>Černý Důl</t>
  </si>
  <si>
    <t>Bad Orb, Stadt</t>
  </si>
  <si>
    <t>Commune of Ardossi</t>
  </si>
  <si>
    <t>Alpanseque</t>
  </si>
  <si>
    <t>Ancône</t>
  </si>
  <si>
    <t>Vrlika</t>
  </si>
  <si>
    <t>Barga</t>
  </si>
  <si>
    <t>Sichari</t>
  </si>
  <si>
    <t>Csörötnek</t>
  </si>
  <si>
    <t>Großgöttfritz</t>
  </si>
  <si>
    <t>Harasiuki</t>
  </si>
  <si>
    <t>Chavães</t>
  </si>
  <si>
    <t>Chiscani</t>
  </si>
  <si>
    <t>Dunajov</t>
  </si>
  <si>
    <t>Dorf</t>
  </si>
  <si>
    <t>Kemer</t>
  </si>
  <si>
    <t>Černýšovice</t>
  </si>
  <si>
    <t>Bad Peterstal-Griesbach</t>
  </si>
  <si>
    <t>Commune of Areopoli</t>
  </si>
  <si>
    <t>Alpartir</t>
  </si>
  <si>
    <t>Ancourt</t>
  </si>
  <si>
    <t>Vrpolje</t>
  </si>
  <si>
    <t>Bargagli</t>
  </si>
  <si>
    <t>Silikou</t>
  </si>
  <si>
    <t>Csorvás</t>
  </si>
  <si>
    <t>Großharras</t>
  </si>
  <si>
    <t>Hażlach</t>
  </si>
  <si>
    <t>Chave</t>
  </si>
  <si>
    <t>Chiselet</t>
  </si>
  <si>
    <t>Dunajská Lužná</t>
  </si>
  <si>
    <t>Dörflingen</t>
  </si>
  <si>
    <t>Kepez</t>
  </si>
  <si>
    <t>Červená Hora</t>
  </si>
  <si>
    <t>Bad Pyrmont, Stadt</t>
  </si>
  <si>
    <t>Commune of Arethoussa</t>
  </si>
  <si>
    <t>Alpedrete</t>
  </si>
  <si>
    <t>Ancourteville-sur-Héricourt</t>
  </si>
  <si>
    <t>Vrsar - Orsera</t>
  </si>
  <si>
    <t>Barge</t>
  </si>
  <si>
    <t>Simou</t>
  </si>
  <si>
    <t>Csősz</t>
  </si>
  <si>
    <t>Großhofen</t>
  </si>
  <si>
    <t>Hel</t>
  </si>
  <si>
    <t>Chosendo</t>
  </si>
  <si>
    <t>Chisindia</t>
  </si>
  <si>
    <t>Dunajská Streda</t>
  </si>
  <si>
    <t>Dornach</t>
  </si>
  <si>
    <t>Kepsut</t>
  </si>
  <si>
    <t>Červená Lhota</t>
  </si>
  <si>
    <t>Bad Rappenau, Stadt</t>
  </si>
  <si>
    <t>Commune of Areti</t>
  </si>
  <si>
    <t>Alpeñés</t>
  </si>
  <si>
    <t>Ancretiéville-Saint-Victor</t>
  </si>
  <si>
    <t>Vrsi</t>
  </si>
  <si>
    <t>Barghe</t>
  </si>
  <si>
    <t>Sinaoros</t>
  </si>
  <si>
    <t>Csót</t>
  </si>
  <si>
    <t>Großhöflein</t>
  </si>
  <si>
    <t>Herby</t>
  </si>
  <si>
    <t>Ciborro</t>
  </si>
  <si>
    <t>Chislaz</t>
  </si>
  <si>
    <t>Dunajský Klátov</t>
  </si>
  <si>
    <t>Dottikon</t>
  </si>
  <si>
    <t>Keşan</t>
  </si>
  <si>
    <t>Červená Řečice</t>
  </si>
  <si>
    <t>Bad Reichenhall, GKSt</t>
  </si>
  <si>
    <t>Commune of Arfara</t>
  </si>
  <si>
    <t>Alpens</t>
  </si>
  <si>
    <t>Ancretteville-sur-Mer</t>
  </si>
  <si>
    <t>Vuka</t>
  </si>
  <si>
    <t>Bari</t>
  </si>
  <si>
    <t>Sinta</t>
  </si>
  <si>
    <t>Csővár</t>
  </si>
  <si>
    <t>Großkirchheim</t>
  </si>
  <si>
    <t>Horodło</t>
  </si>
  <si>
    <t>Cidade da Maia</t>
  </si>
  <si>
    <t>Chiuiesti</t>
  </si>
  <si>
    <t>Duplín</t>
  </si>
  <si>
    <t>Döttingen</t>
  </si>
  <si>
    <t>Keşap</t>
  </si>
  <si>
    <t>Červená Třemešná</t>
  </si>
  <si>
    <t>Bad Rippoldsau-Schapbach</t>
  </si>
  <si>
    <t>Commune of Argalasti</t>
  </si>
  <si>
    <t>Alpera</t>
  </si>
  <si>
    <t>Anctoville-sur-Boscq</t>
  </si>
  <si>
    <t>Vukovar</t>
  </si>
  <si>
    <t>Bari Sardo</t>
  </si>
  <si>
    <t>Skarinou</t>
  </si>
  <si>
    <t>Csurgó</t>
  </si>
  <si>
    <t>Großklein</t>
  </si>
  <si>
    <t>Horyniec-Zdrój</t>
  </si>
  <si>
    <t>Cidadelhe</t>
  </si>
  <si>
    <t>Chiuza</t>
  </si>
  <si>
    <t>Ďurčiná</t>
  </si>
  <si>
    <t>Dotzigen</t>
  </si>
  <si>
    <t>Keskin</t>
  </si>
  <si>
    <t>Bad Rodach, St</t>
  </si>
  <si>
    <t>Commune of Argassi</t>
  </si>
  <si>
    <t>Alpicat</t>
  </si>
  <si>
    <t>Ancy</t>
  </si>
  <si>
    <t>Zabok</t>
  </si>
  <si>
    <t>Bariano</t>
  </si>
  <si>
    <t>Skoulli</t>
  </si>
  <si>
    <t>Csurgónagymarton</t>
  </si>
  <si>
    <t>Großkrut</t>
  </si>
  <si>
    <t>Hrubieszów</t>
  </si>
  <si>
    <t>Ciladas</t>
  </si>
  <si>
    <t>Cicanesti</t>
  </si>
  <si>
    <t>Ďurďoš</t>
  </si>
  <si>
    <t>Dozwil</t>
  </si>
  <si>
    <t>Kestel</t>
  </si>
  <si>
    <t>Červené Janovice</t>
  </si>
  <si>
    <t>Bad Rothenfelde</t>
  </si>
  <si>
    <t>Commune of Argennos</t>
  </si>
  <si>
    <t>Alpuente</t>
  </si>
  <si>
    <t>Ancy-Dornot</t>
  </si>
  <si>
    <t>Zadar</t>
  </si>
  <si>
    <t>Baricella</t>
  </si>
  <si>
    <t>Skouriotissa (Foukasa)</t>
  </si>
  <si>
    <t>Cún</t>
  </si>
  <si>
    <t>Großmugl</t>
  </si>
  <si>
    <t>Huszlew</t>
  </si>
  <si>
    <t>Cimbres</t>
  </si>
  <si>
    <t>Cicarlau</t>
  </si>
  <si>
    <t>Ďurďošík</t>
  </si>
  <si>
    <t>Drei Höfe</t>
  </si>
  <si>
    <t>Kibriscik</t>
  </si>
  <si>
    <t>Červené Pečky</t>
  </si>
  <si>
    <t>Bad Saarow</t>
  </si>
  <si>
    <t>Commune of Argilos</t>
  </si>
  <si>
    <t>Alpujarra de la Sierra</t>
  </si>
  <si>
    <t>Ancy-le-Franc</t>
  </si>
  <si>
    <t>Zadvarje</t>
  </si>
  <si>
    <t>Barile</t>
  </si>
  <si>
    <t>Skylloura</t>
  </si>
  <si>
    <t>Dabas</t>
  </si>
  <si>
    <t>Großmürbisch</t>
  </si>
  <si>
    <t>Hyżne</t>
  </si>
  <si>
    <t>Cimo de Vila da Castanheira</t>
  </si>
  <si>
    <t>Ciceu</t>
  </si>
  <si>
    <t>Ďurďové</t>
  </si>
  <si>
    <t>Dübendorf</t>
  </si>
  <si>
    <t>Kiği</t>
  </si>
  <si>
    <t>Červené Poříčí</t>
  </si>
  <si>
    <t>Bad Sachsa, Stadt</t>
  </si>
  <si>
    <t>Commune of Arginia</t>
  </si>
  <si>
    <t>Alqueria d'Asnar, l'</t>
  </si>
  <si>
    <t>Ancy-le-Libre</t>
  </si>
  <si>
    <t>Zagorska Sela</t>
  </si>
  <si>
    <t>Barisciano</t>
  </si>
  <si>
    <t>Softades</t>
  </si>
  <si>
    <t>Dabronc</t>
  </si>
  <si>
    <t>Großpetersdorf</t>
  </si>
  <si>
    <t>Igołomia-Wawrzeńczyce</t>
  </si>
  <si>
    <t>Cinco Ribeiras</t>
  </si>
  <si>
    <t>Ciceu - Mihaiesti</t>
  </si>
  <si>
    <t>Ďurkov</t>
  </si>
  <si>
    <t>Düdingen</t>
  </si>
  <si>
    <t>Kilimli</t>
  </si>
  <si>
    <t>Červenka</t>
  </si>
  <si>
    <t>Bad Säckingen, Stadt</t>
  </si>
  <si>
    <t>Commune of Argithea</t>
  </si>
  <si>
    <t>Alqueria de la Comtessa, l'</t>
  </si>
  <si>
    <t>Andainville</t>
  </si>
  <si>
    <t>Zagvozd</t>
  </si>
  <si>
    <t>Barlassina</t>
  </si>
  <si>
    <t>Sotira Ammochostou</t>
  </si>
  <si>
    <t>Dabrony</t>
  </si>
  <si>
    <t>Großraming</t>
  </si>
  <si>
    <t>Iława</t>
  </si>
  <si>
    <t>Cinfães</t>
  </si>
  <si>
    <t>Ciceu-Giurgesti</t>
  </si>
  <si>
    <t>Ďurková</t>
  </si>
  <si>
    <t>Duggingen</t>
  </si>
  <si>
    <t>Kinik</t>
  </si>
  <si>
    <t>Červený Hrádek</t>
  </si>
  <si>
    <t>Bad Salzdetfurth, Stadt</t>
  </si>
  <si>
    <t>Commune of Argoliko</t>
  </si>
  <si>
    <t>Alquerías del Niño Perdido</t>
  </si>
  <si>
    <t>Andance</t>
  </si>
  <si>
    <t>Žakanje</t>
  </si>
  <si>
    <t>Barletta</t>
  </si>
  <si>
    <t>Sotira Lemesou</t>
  </si>
  <si>
    <t>Dad</t>
  </si>
  <si>
    <t>Großriedenthal</t>
  </si>
  <si>
    <t>Iłów</t>
  </si>
  <si>
    <t>Cobro</t>
  </si>
  <si>
    <t>Ciclova Romana</t>
  </si>
  <si>
    <t>Ďurkovce</t>
  </si>
  <si>
    <t>Duillier</t>
  </si>
  <si>
    <t>Kiraz</t>
  </si>
  <si>
    <t>Červený Kostelec</t>
  </si>
  <si>
    <t>Bad Salzschlirf</t>
  </si>
  <si>
    <t>Commune of Argos</t>
  </si>
  <si>
    <t>Alquézar</t>
  </si>
  <si>
    <t>Andancette</t>
  </si>
  <si>
    <t>Zaprešić</t>
  </si>
  <si>
    <t>Barni</t>
  </si>
  <si>
    <t>Souni-Zanakia</t>
  </si>
  <si>
    <t>Dág</t>
  </si>
  <si>
    <t>Großrußbach</t>
  </si>
  <si>
    <t>Iłowa</t>
  </si>
  <si>
    <t>Codeçoso</t>
  </si>
  <si>
    <t>Cilibia</t>
  </si>
  <si>
    <t>Dvorany nad Nitrou</t>
  </si>
  <si>
    <t>Dulliken</t>
  </si>
  <si>
    <t>Kirikhan</t>
  </si>
  <si>
    <t>Červený Újezd</t>
  </si>
  <si>
    <t>Bad Salzuflen, Stadt</t>
  </si>
  <si>
    <t>Commune of Argos Orestiko</t>
  </si>
  <si>
    <t>Alquife</t>
  </si>
  <si>
    <t>Andé</t>
  </si>
  <si>
    <t>Zažablje</t>
  </si>
  <si>
    <t>Barolo</t>
  </si>
  <si>
    <t>Souskiou</t>
  </si>
  <si>
    <t>Dáka</t>
  </si>
  <si>
    <t>Großschönau</t>
  </si>
  <si>
    <t>Iłowo-Osada</t>
  </si>
  <si>
    <t>Codesseiro</t>
  </si>
  <si>
    <t>Cilieni</t>
  </si>
  <si>
    <t>Dvorec</t>
  </si>
  <si>
    <t>Dully</t>
  </si>
  <si>
    <t>Kirkağaç</t>
  </si>
  <si>
    <t>Česká</t>
  </si>
  <si>
    <t>Bad Salzungen, Stadt</t>
  </si>
  <si>
    <t>Commune of Argostoli</t>
  </si>
  <si>
    <t>Alsasua</t>
  </si>
  <si>
    <t>Andechy</t>
  </si>
  <si>
    <t>Zdenci</t>
  </si>
  <si>
    <t>Barone Canavese</t>
  </si>
  <si>
    <t>Spathariko</t>
  </si>
  <si>
    <t>Dalmand</t>
  </si>
  <si>
    <t>Groß-Schweinbarth</t>
  </si>
  <si>
    <t>Iłża</t>
  </si>
  <si>
    <t>Codessoso, Curros e Fiães do Tâmega</t>
  </si>
  <si>
    <t>Cincu</t>
  </si>
  <si>
    <t>Dvorianky</t>
  </si>
  <si>
    <t>Dürnten</t>
  </si>
  <si>
    <t>Kizilcahamam</t>
  </si>
  <si>
    <t>Česká Bělá</t>
  </si>
  <si>
    <t>Bad Sassendorf</t>
  </si>
  <si>
    <t>Commune of Argyra</t>
  </si>
  <si>
    <t>Alsodux</t>
  </si>
  <si>
    <t>Andel</t>
  </si>
  <si>
    <t>Zemunik Donji</t>
  </si>
  <si>
    <t>Baronissi</t>
  </si>
  <si>
    <t>Spilia</t>
  </si>
  <si>
    <t>Damak</t>
  </si>
  <si>
    <t>Groß-Siegharts</t>
  </si>
  <si>
    <t>Imielin</t>
  </si>
  <si>
    <t>Coelhoso</t>
  </si>
  <si>
    <t>Ciobanu</t>
  </si>
  <si>
    <t>Dvorníky</t>
  </si>
  <si>
    <t>Dürrenäsch</t>
  </si>
  <si>
    <t>Kizilirmak</t>
  </si>
  <si>
    <t>Česká Bříza</t>
  </si>
  <si>
    <t>Bad Saulgau, Stadt</t>
  </si>
  <si>
    <t>Commune of Argyrades</t>
  </si>
  <si>
    <t>Alt Àneu</t>
  </si>
  <si>
    <t>Andelain</t>
  </si>
  <si>
    <t>Zlatar</t>
  </si>
  <si>
    <t>Barrafranca</t>
  </si>
  <si>
    <t>Spitali</t>
  </si>
  <si>
    <t>Dámóc</t>
  </si>
  <si>
    <t>Großsteinbach</t>
  </si>
  <si>
    <t>Imielno</t>
  </si>
  <si>
    <t>Cogula</t>
  </si>
  <si>
    <t>Ciocanesti</t>
  </si>
  <si>
    <t>Dvorníky-Včeláre</t>
  </si>
  <si>
    <t>Dürrenroth</t>
  </si>
  <si>
    <t>Kizilören</t>
  </si>
  <si>
    <t>Česká Čermná</t>
  </si>
  <si>
    <t>Bad Schandau, Stadt</t>
  </si>
  <si>
    <t>Commune of Argyria</t>
  </si>
  <si>
    <t>Altable</t>
  </si>
  <si>
    <t>Andelaroche</t>
  </si>
  <si>
    <t>Zlatar Bistrica</t>
  </si>
  <si>
    <t>Barrali</t>
  </si>
  <si>
    <t>Statos-Agios Fotios</t>
  </si>
  <si>
    <t>Dánszentmiklós</t>
  </si>
  <si>
    <t>Großwarasdorf</t>
  </si>
  <si>
    <t>Inowłódz</t>
  </si>
  <si>
    <t>Coimbrão</t>
  </si>
  <si>
    <t>Ciocani</t>
  </si>
  <si>
    <t>Dvory nad Žitavou</t>
  </si>
  <si>
    <t>Ebersecken</t>
  </si>
  <si>
    <t>Kiziltepe</t>
  </si>
  <si>
    <t>Česká Kamenice</t>
  </si>
  <si>
    <t>Bad Schmiedeberg, Stadt</t>
  </si>
  <si>
    <t>Commune of Argyrio</t>
  </si>
  <si>
    <t>Altafulla</t>
  </si>
  <si>
    <t>Andelarre</t>
  </si>
  <si>
    <t>Zmijavci</t>
  </si>
  <si>
    <t>Barrea</t>
  </si>
  <si>
    <t>Stavrokonnou</t>
  </si>
  <si>
    <t>Dány</t>
  </si>
  <si>
    <t>Großweikersdorf</t>
  </si>
  <si>
    <t>Inowrocław</t>
  </si>
  <si>
    <t>Colares</t>
  </si>
  <si>
    <t>Ciocarlia</t>
  </si>
  <si>
    <t>Egreš</t>
  </si>
  <si>
    <t>Ebikon</t>
  </si>
  <si>
    <t>Kocaali</t>
  </si>
  <si>
    <t>Česká Kubice</t>
  </si>
  <si>
    <t>Bad Schönborn</t>
  </si>
  <si>
    <t>Commune of Argyro</t>
  </si>
  <si>
    <t>Altarejos</t>
  </si>
  <si>
    <t>Andelarrot</t>
  </si>
  <si>
    <t>Žminj</t>
  </si>
  <si>
    <t>Barumini</t>
  </si>
  <si>
    <t>Steni</t>
  </si>
  <si>
    <t>Daraboshegy</t>
  </si>
  <si>
    <t>Großwilfersdorf</t>
  </si>
  <si>
    <t>Ińsko</t>
  </si>
  <si>
    <t>Colos</t>
  </si>
  <si>
    <t>Ciochina</t>
  </si>
  <si>
    <t>Fačkov</t>
  </si>
  <si>
    <t>Ebnat-Kappel</t>
  </si>
  <si>
    <t>Kocaköy</t>
  </si>
  <si>
    <t>Česká Lípa</t>
  </si>
  <si>
    <t>Bad Schussenried, Stadt</t>
  </si>
  <si>
    <t>Commune of Argyro Pigadi</t>
  </si>
  <si>
    <t>Altea</t>
  </si>
  <si>
    <t>Andelat</t>
  </si>
  <si>
    <t>Zrinski Topolovac</t>
  </si>
  <si>
    <t>Barzago</t>
  </si>
  <si>
    <t>Strongylos</t>
  </si>
  <si>
    <t>Darány</t>
  </si>
  <si>
    <t>Grünau im Almtal</t>
  </si>
  <si>
    <t>Irządze</t>
  </si>
  <si>
    <t>Comenda</t>
  </si>
  <si>
    <t>Ciocile</t>
  </si>
  <si>
    <t>Falkušovce</t>
  </si>
  <si>
    <t>Echallens</t>
  </si>
  <si>
    <t>Koçarli</t>
  </si>
  <si>
    <t>Česká Metuje</t>
  </si>
  <si>
    <t>Bad Schwalbach, Kreisstadt</t>
  </si>
  <si>
    <t>Commune of Argyrochori</t>
  </si>
  <si>
    <t>Altorricón</t>
  </si>
  <si>
    <t>Andelnans</t>
  </si>
  <si>
    <t>Žumberak</t>
  </si>
  <si>
    <t>Barzana</t>
  </si>
  <si>
    <t>Stroumpi</t>
  </si>
  <si>
    <t>Darnó</t>
  </si>
  <si>
    <t>Grünbach</t>
  </si>
  <si>
    <t>Istebna</t>
  </si>
  <si>
    <t>Comporta</t>
  </si>
  <si>
    <t>Ciofrangeni</t>
  </si>
  <si>
    <t>Farná</t>
  </si>
  <si>
    <t>Echandens</t>
  </si>
  <si>
    <t>Kocasinan</t>
  </si>
  <si>
    <t>Česká Rybná</t>
  </si>
  <si>
    <t>Bad Schwartau, Stadt</t>
  </si>
  <si>
    <t>Commune of Argyropoulio</t>
  </si>
  <si>
    <t>Altos, Los</t>
  </si>
  <si>
    <t>Andelot-Blancheville</t>
  </si>
  <si>
    <t>Župa Dubrovačka</t>
  </si>
  <si>
    <t>Barzanò</t>
  </si>
  <si>
    <t xml:space="preserve">Strovolos </t>
  </si>
  <si>
    <t>Darnózseli</t>
  </si>
  <si>
    <t>Grünbach am Schneeberg</t>
  </si>
  <si>
    <t>Iwaniska</t>
  </si>
  <si>
    <t>Constance</t>
  </si>
  <si>
    <t>Ciohorani</t>
  </si>
  <si>
    <t>Fekišovce</t>
  </si>
  <si>
    <t>Echarlens</t>
  </si>
  <si>
    <t>Kofçaz</t>
  </si>
  <si>
    <t>Česká Skalice</t>
  </si>
  <si>
    <t>Bad Segeberg, Stadt</t>
  </si>
  <si>
    <t>Commune of Argyrotopos</t>
  </si>
  <si>
    <t>Andelot-en-Montagne</t>
  </si>
  <si>
    <t>Županja</t>
  </si>
  <si>
    <t>Barzio</t>
  </si>
  <si>
    <t>Stylloi</t>
  </si>
  <si>
    <t>Daruszentmiklós</t>
  </si>
  <si>
    <t>Grünburg</t>
  </si>
  <si>
    <t>Iwanowice</t>
  </si>
  <si>
    <t>Constância</t>
  </si>
  <si>
    <t>Ciolanesti</t>
  </si>
  <si>
    <t>Figa</t>
  </si>
  <si>
    <t>Echichens</t>
  </si>
  <si>
    <t>Konak</t>
  </si>
  <si>
    <t>Česká Třebová</t>
  </si>
  <si>
    <t>Bad Sobernheim, Stadt</t>
  </si>
  <si>
    <t>Commune of Argyroupoli</t>
  </si>
  <si>
    <t>Altzaga</t>
  </si>
  <si>
    <t>Andelot-Morval</t>
  </si>
  <si>
    <t>Basaluzzo</t>
  </si>
  <si>
    <t>Sygkrasi</t>
  </si>
  <si>
    <t>Darvas</t>
  </si>
  <si>
    <t>Grundlsee</t>
  </si>
  <si>
    <t>Iwierzyce</t>
  </si>
  <si>
    <t>Cordinhã</t>
  </si>
  <si>
    <t>Ciolpani</t>
  </si>
  <si>
    <t>Fijaš</t>
  </si>
  <si>
    <t>Eclépens</t>
  </si>
  <si>
    <t>Konyaalti</t>
  </si>
  <si>
    <t>Česká Ves</t>
  </si>
  <si>
    <t>Bad Soden am Taunus, Stadt</t>
  </si>
  <si>
    <t>Commune of Arhea Sikyona - Vassiliko</t>
  </si>
  <si>
    <t>Altzo</t>
  </si>
  <si>
    <t>Andelu</t>
  </si>
  <si>
    <t>Bascapè</t>
  </si>
  <si>
    <t>Sykopetra</t>
  </si>
  <si>
    <t>Dávod</t>
  </si>
  <si>
    <t>Gschnitz</t>
  </si>
  <si>
    <t>Iwkowa</t>
  </si>
  <si>
    <t>Coriscada</t>
  </si>
  <si>
    <t>Ciomagesti</t>
  </si>
  <si>
    <t>Fiľakovo</t>
  </si>
  <si>
    <t>Ecublens (FR)</t>
  </si>
  <si>
    <t>Köprübaşi</t>
  </si>
  <si>
    <t>České Budějovice</t>
  </si>
  <si>
    <t>Bad Soden-Salmünster, Stadt</t>
  </si>
  <si>
    <t>Commune of Aria</t>
  </si>
  <si>
    <t>Alustante</t>
  </si>
  <si>
    <t>Andernay</t>
  </si>
  <si>
    <t>Baschi</t>
  </si>
  <si>
    <t>Synoikismos Anthoupolis</t>
  </si>
  <si>
    <t>Debercsény</t>
  </si>
  <si>
    <t>Gschwandt</t>
  </si>
  <si>
    <t>Iwonicz-Zdrój</t>
  </si>
  <si>
    <t>Cornes</t>
  </si>
  <si>
    <t>Ciorani</t>
  </si>
  <si>
    <t>Fiľakovské Kováče</t>
  </si>
  <si>
    <t>Ecublens (VD)</t>
  </si>
  <si>
    <t>Köprüköy</t>
  </si>
  <si>
    <t>České Heřmanice</t>
  </si>
  <si>
    <t>Bad Sooden-Allendorf, Stadt</t>
  </si>
  <si>
    <t>Commune of Aridea</t>
  </si>
  <si>
    <t>Alzira</t>
  </si>
  <si>
    <t>Andernos-les-Bains</t>
  </si>
  <si>
    <t>Basciano</t>
  </si>
  <si>
    <t>Syrianochori</t>
  </si>
  <si>
    <t>Debrecen</t>
  </si>
  <si>
    <t>Gumpoldskirchen</t>
  </si>
  <si>
    <t>Izabelin</t>
  </si>
  <si>
    <t>Correlhã</t>
  </si>
  <si>
    <t>Ciorasti</t>
  </si>
  <si>
    <t>Fintice</t>
  </si>
  <si>
    <t>Ederswiler</t>
  </si>
  <si>
    <t>Körfez</t>
  </si>
  <si>
    <t>České Lhotice</t>
  </si>
  <si>
    <t>Bad Staffelstein, St</t>
  </si>
  <si>
    <t>Commune of Arini</t>
  </si>
  <si>
    <t>Amavida</t>
  </si>
  <si>
    <t>Anderny</t>
  </si>
  <si>
    <t>Baselga di Pinè</t>
  </si>
  <si>
    <t>Sysklipos</t>
  </si>
  <si>
    <t>Debréte</t>
  </si>
  <si>
    <t>Günselsdorf</t>
  </si>
  <si>
    <t>Izbica</t>
  </si>
  <si>
    <t>Corroios</t>
  </si>
  <si>
    <t>Ciorogarla</t>
  </si>
  <si>
    <t>Folkušová</t>
  </si>
  <si>
    <t>Effingen</t>
  </si>
  <si>
    <t>Korgan</t>
  </si>
  <si>
    <t>České Libchavy</t>
  </si>
  <si>
    <t>Bad Steben, M</t>
  </si>
  <si>
    <t>Commune of Ariochori</t>
  </si>
  <si>
    <t>Amayuelas de Arriba</t>
  </si>
  <si>
    <t>Andert-et-Condon</t>
  </si>
  <si>
    <t>Baselice</t>
  </si>
  <si>
    <t xml:space="preserve">Tala </t>
  </si>
  <si>
    <t>Decs</t>
  </si>
  <si>
    <t>Gunskirchen</t>
  </si>
  <si>
    <t>Izbica Kujawska</t>
  </si>
  <si>
    <t>Corte do Pinto</t>
  </si>
  <si>
    <t>Cioroiasi</t>
  </si>
  <si>
    <t>Forbasy</t>
  </si>
  <si>
    <t>Egerkingen</t>
  </si>
  <si>
    <t>Korgun</t>
  </si>
  <si>
    <t>České Meziříčí</t>
  </si>
  <si>
    <t>Bad Sulza, Stadt</t>
  </si>
  <si>
    <t>Commune of Aris</t>
  </si>
  <si>
    <t>Andeville</t>
  </si>
  <si>
    <t>Basiano</t>
  </si>
  <si>
    <t>Tavrou</t>
  </si>
  <si>
    <t>Dédestapolcsány</t>
  </si>
  <si>
    <t>Guntersdorf</t>
  </si>
  <si>
    <t>Izbicko</t>
  </si>
  <si>
    <t>Cortegaça</t>
  </si>
  <si>
    <t>Ciortesti</t>
  </si>
  <si>
    <t>Frička</t>
  </si>
  <si>
    <t>Korkut</t>
  </si>
  <si>
    <t>České Petrovice</t>
  </si>
  <si>
    <t>Bad Sülze, Stadt</t>
  </si>
  <si>
    <t>Commune of Aristi</t>
  </si>
  <si>
    <t>Ambite</t>
  </si>
  <si>
    <t>Andillac</t>
  </si>
  <si>
    <t>Basicò</t>
  </si>
  <si>
    <t>Templos</t>
  </si>
  <si>
    <t>Dég</t>
  </si>
  <si>
    <t>Guntramsdorf</t>
  </si>
  <si>
    <t>Jabłoń</t>
  </si>
  <si>
    <t>Cortes do Meio</t>
  </si>
  <si>
    <t>Ciprian Porumbescu</t>
  </si>
  <si>
    <t>Fričkovce</t>
  </si>
  <si>
    <t>Eggenwil</t>
  </si>
  <si>
    <t>Korkuteli</t>
  </si>
  <si>
    <t>České Velenice</t>
  </si>
  <si>
    <t>Bad Tabarz</t>
  </si>
  <si>
    <t>Commune of Aristodimio</t>
  </si>
  <si>
    <t>Amer</t>
  </si>
  <si>
    <t>Andilly</t>
  </si>
  <si>
    <t>Basiglio</t>
  </si>
  <si>
    <t>Temvria</t>
  </si>
  <si>
    <t>Dejtár</t>
  </si>
  <si>
    <t>Gurk</t>
  </si>
  <si>
    <t>Jabłonka</t>
  </si>
  <si>
    <t>Cortiçada</t>
  </si>
  <si>
    <t>Ciresu</t>
  </si>
  <si>
    <t>Fričovce</t>
  </si>
  <si>
    <t>Eggerberg</t>
  </si>
  <si>
    <t>Köse</t>
  </si>
  <si>
    <t>Český Brod</t>
  </si>
  <si>
    <t>Bad Teinach-Zavelstein, Stadt</t>
  </si>
  <si>
    <t>Commune of Aristomenis</t>
  </si>
  <si>
    <t>Andilly-en-Bassigny</t>
  </si>
  <si>
    <t>Basiliano</t>
  </si>
  <si>
    <t>Tera</t>
  </si>
  <si>
    <t>Délegyháza</t>
  </si>
  <si>
    <t>Gurten</t>
  </si>
  <si>
    <t>Jabłonna</t>
  </si>
  <si>
    <t>Cortiços</t>
  </si>
  <si>
    <t>Cislau</t>
  </si>
  <si>
    <t>Fulianka</t>
  </si>
  <si>
    <t>Eggersriet</t>
  </si>
  <si>
    <t>Köşk</t>
  </si>
  <si>
    <t>Český Dub</t>
  </si>
  <si>
    <t>Bad Tennstedt, Stadt</t>
  </si>
  <si>
    <t>Commune of Arisvi</t>
  </si>
  <si>
    <t>Améscoa Baja</t>
  </si>
  <si>
    <t>Andiran</t>
  </si>
  <si>
    <t>Bassano Bresciano</t>
  </si>
  <si>
    <t>Tersefanou</t>
  </si>
  <si>
    <t>Demecser</t>
  </si>
  <si>
    <t>Güssing</t>
  </si>
  <si>
    <t>Jabłonna Lacka</t>
  </si>
  <si>
    <t>Corujas</t>
  </si>
  <si>
    <t>Ciucea</t>
  </si>
  <si>
    <t>Gabčíkovo</t>
  </si>
  <si>
    <t>Eggiwil</t>
  </si>
  <si>
    <t>Kovancilar</t>
  </si>
  <si>
    <t>Český Jiřetín</t>
  </si>
  <si>
    <t>Bad Tölz, St</t>
  </si>
  <si>
    <t>Commune of Arkadades</t>
  </si>
  <si>
    <t>Ametlla de Mar, L'</t>
  </si>
  <si>
    <t>Andlau</t>
  </si>
  <si>
    <t>Bassano del Grappa</t>
  </si>
  <si>
    <t>Theletra</t>
  </si>
  <si>
    <t>Demjén</t>
  </si>
  <si>
    <t>Gutau</t>
  </si>
  <si>
    <t>Jabłonowo Pomorskie</t>
  </si>
  <si>
    <t>Corval</t>
  </si>
  <si>
    <t>Ciuchici</t>
  </si>
  <si>
    <t>Gaboltov</t>
  </si>
  <si>
    <t>Eglisau</t>
  </si>
  <si>
    <t>Köyceğiz</t>
  </si>
  <si>
    <t>Český Krumlov</t>
  </si>
  <si>
    <t>Bad Überkingen</t>
  </si>
  <si>
    <t>Commune of Arkadiko</t>
  </si>
  <si>
    <t>Ametlla del Vallès, L'</t>
  </si>
  <si>
    <t>Andoins</t>
  </si>
  <si>
    <t>Bassano in Teverina</t>
  </si>
  <si>
    <t>Thermeia</t>
  </si>
  <si>
    <t>Dencsháza</t>
  </si>
  <si>
    <t>Gutenberg-Stenzengreith</t>
  </si>
  <si>
    <t>Jadów</t>
  </si>
  <si>
    <t>Corvo</t>
  </si>
  <si>
    <t>Ciucsangeorgiu</t>
  </si>
  <si>
    <t>Gajary</t>
  </si>
  <si>
    <t>Egliswil</t>
  </si>
  <si>
    <t>Koyulhisar</t>
  </si>
  <si>
    <t>Český Rudolec</t>
  </si>
  <si>
    <t>Bad Urach, Stadt</t>
  </si>
  <si>
    <t>Commune of Arkalochori</t>
  </si>
  <si>
    <t>Ameyugo</t>
  </si>
  <si>
    <t>Andolsheim</t>
  </si>
  <si>
    <t>Bassano Romano</t>
  </si>
  <si>
    <t xml:space="preserve">Thrinia </t>
  </si>
  <si>
    <t>Dénesfa</t>
  </si>
  <si>
    <t>Gutenbrunn</t>
  </si>
  <si>
    <t>Jaktorów</t>
  </si>
  <si>
    <t>Cossourado</t>
  </si>
  <si>
    <t>Ciucurova</t>
  </si>
  <si>
    <t>Galanta</t>
  </si>
  <si>
    <t>Egnach</t>
  </si>
  <si>
    <t>Kozakli</t>
  </si>
  <si>
    <t>Český Šternberk</t>
  </si>
  <si>
    <t>Bad Vilbel, Stadt</t>
  </si>
  <si>
    <t>Commune of Arkassa</t>
  </si>
  <si>
    <t>Amezketa</t>
  </si>
  <si>
    <t>Andon</t>
  </si>
  <si>
    <t>Bassiano</t>
  </si>
  <si>
    <t>Timi</t>
  </si>
  <si>
    <t>Derecske</t>
  </si>
  <si>
    <t>Gutenstein</t>
  </si>
  <si>
    <t>Jakubów</t>
  </si>
  <si>
    <t>Costa</t>
  </si>
  <si>
    <t>Ciudanovita</t>
  </si>
  <si>
    <t>Galovany</t>
  </si>
  <si>
    <t>Egolzwil</t>
  </si>
  <si>
    <t>Kozan</t>
  </si>
  <si>
    <t>Český Těšín</t>
  </si>
  <si>
    <t>Bad Waldsee, Stadt</t>
  </si>
  <si>
    <t>Commune of Arkessini</t>
  </si>
  <si>
    <t>Amieva</t>
  </si>
  <si>
    <t>Andonville</t>
  </si>
  <si>
    <t>Bassignana</t>
  </si>
  <si>
    <t>Tochni</t>
  </si>
  <si>
    <t>Derekegyház</t>
  </si>
  <si>
    <t>Guttaring</t>
  </si>
  <si>
    <t>Janikowo</t>
  </si>
  <si>
    <t>Costa da Caparica</t>
  </si>
  <si>
    <t>Ciugud</t>
  </si>
  <si>
    <t>Gáň</t>
  </si>
  <si>
    <t>Ehrendingen</t>
  </si>
  <si>
    <t>Kozlu</t>
  </si>
  <si>
    <t>Češov</t>
  </si>
  <si>
    <t>Bad Wiessee</t>
  </si>
  <si>
    <t>Commune of Arkitsa</t>
  </si>
  <si>
    <t>Amoeiro</t>
  </si>
  <si>
    <t>Andornay</t>
  </si>
  <si>
    <t>Bastia Mondovì</t>
  </si>
  <si>
    <t>Trachonas</t>
  </si>
  <si>
    <t>Deszk</t>
  </si>
  <si>
    <t>Güttenbach</t>
  </si>
  <si>
    <t>Janów</t>
  </si>
  <si>
    <t>Cota</t>
  </si>
  <si>
    <t>Ciulnita</t>
  </si>
  <si>
    <t>Gánovce</t>
  </si>
  <si>
    <t>Eich</t>
  </si>
  <si>
    <t>Kozluk</t>
  </si>
  <si>
    <t>Čestice</t>
  </si>
  <si>
    <t>Bad Wildbad, Stadt</t>
  </si>
  <si>
    <t>Commune of Arkochori</t>
  </si>
  <si>
    <t>Amorebieta-Etxano</t>
  </si>
  <si>
    <t>Andouillé</t>
  </si>
  <si>
    <t>Bastia Umbra</t>
  </si>
  <si>
    <t>Trachoni Lefkosias</t>
  </si>
  <si>
    <t>Detek</t>
  </si>
  <si>
    <t>Haag</t>
  </si>
  <si>
    <t>Janów Lubelski</t>
  </si>
  <si>
    <t>Cótimos</t>
  </si>
  <si>
    <t>Ciumani</t>
  </si>
  <si>
    <t>Gbeľany</t>
  </si>
  <si>
    <t>Eichberg</t>
  </si>
  <si>
    <t>Küçükçekmece</t>
  </si>
  <si>
    <t>Čestín</t>
  </si>
  <si>
    <t>Bad Wildungen, Stadt</t>
  </si>
  <si>
    <t>Commune of Arla</t>
  </si>
  <si>
    <t>Amoroto</t>
  </si>
  <si>
    <t>Andouillé-Neuville</t>
  </si>
  <si>
    <t>Bastida Pancarana</t>
  </si>
  <si>
    <t>Trachoni Lemesou</t>
  </si>
  <si>
    <t>Detk</t>
  </si>
  <si>
    <t>Haag am Hausruck</t>
  </si>
  <si>
    <t>Janów Podlaski</t>
  </si>
  <si>
    <t>Coucieiro</t>
  </si>
  <si>
    <t>Ciumeghiu</t>
  </si>
  <si>
    <t>Gbelce</t>
  </si>
  <si>
    <t>Eiken</t>
  </si>
  <si>
    <t>Čestlice</t>
  </si>
  <si>
    <t>Bad Wilsnack, Stadt</t>
  </si>
  <si>
    <t>Commune of Arma</t>
  </si>
  <si>
    <t>Ampolla, L'</t>
  </si>
  <si>
    <t>Andouque</t>
  </si>
  <si>
    <t>Bastiglia</t>
  </si>
  <si>
    <t>Trachypedoula</t>
  </si>
  <si>
    <t>Dévaványa</t>
  </si>
  <si>
    <t>Hackerberg</t>
  </si>
  <si>
    <t>Janowice Wielkie</t>
  </si>
  <si>
    <t>Couço</t>
  </si>
  <si>
    <t>Ciumesti</t>
  </si>
  <si>
    <t>Gbely</t>
  </si>
  <si>
    <t>Einsiedeln</t>
  </si>
  <si>
    <t>Kulp</t>
  </si>
  <si>
    <t>Cetechovice</t>
  </si>
  <si>
    <t>Bad Wimpfen, Stadt</t>
  </si>
  <si>
    <t>Commune of Armata</t>
  </si>
  <si>
    <t>Amposta</t>
  </si>
  <si>
    <t>Andrein</t>
  </si>
  <si>
    <t>Battaglia Terme</t>
  </si>
  <si>
    <t>Trapeza</t>
  </si>
  <si>
    <t>Devecser</t>
  </si>
  <si>
    <t>Hadersdorf-Kammern</t>
  </si>
  <si>
    <t>Janowiec</t>
  </si>
  <si>
    <t>Coura</t>
  </si>
  <si>
    <t>Ciuperceni</t>
  </si>
  <si>
    <t>Geča</t>
  </si>
  <si>
    <t>Eischoll</t>
  </si>
  <si>
    <t>Kulu</t>
  </si>
  <si>
    <t>Cetenov</t>
  </si>
  <si>
    <t>Bad Windsheim, St</t>
  </si>
  <si>
    <t>Commune of Armatoliko</t>
  </si>
  <si>
    <t>Ampudia</t>
  </si>
  <si>
    <t>Andres</t>
  </si>
  <si>
    <t>Battifollo</t>
  </si>
  <si>
    <t>Treis Elies</t>
  </si>
  <si>
    <t>Dinnyeberki</t>
  </si>
  <si>
    <t>Hadres</t>
  </si>
  <si>
    <t>Janowiec Kościelny</t>
  </si>
  <si>
    <t>Cousso</t>
  </si>
  <si>
    <t>Ciupercenii Noi</t>
  </si>
  <si>
    <t>Gelnica</t>
  </si>
  <si>
    <t>Eisten</t>
  </si>
  <si>
    <t>Kuluncak</t>
  </si>
  <si>
    <t>Cetkovice</t>
  </si>
  <si>
    <t>Bad Wörishofen, St</t>
  </si>
  <si>
    <t>Commune of Armenades</t>
  </si>
  <si>
    <t>Ampuero</t>
  </si>
  <si>
    <t>Andrest</t>
  </si>
  <si>
    <t>Battipaglia</t>
  </si>
  <si>
    <t>Tremetousia</t>
  </si>
  <si>
    <t>Diósberény</t>
  </si>
  <si>
    <t>Hafnerbach</t>
  </si>
  <si>
    <t>Janowiec Wielkopolski</t>
  </si>
  <si>
    <t>Couto</t>
  </si>
  <si>
    <t>Ciurea</t>
  </si>
  <si>
    <t>Gemer</t>
  </si>
  <si>
    <t>Elfingen</t>
  </si>
  <si>
    <t>Kumlu</t>
  </si>
  <si>
    <t>Cetoraz</t>
  </si>
  <si>
    <t>Bad Wünnenberg, Stadt</t>
  </si>
  <si>
    <t>Commune of Armeni</t>
  </si>
  <si>
    <t>Amurrio</t>
  </si>
  <si>
    <t>Andrésy</t>
  </si>
  <si>
    <t>Battuda</t>
  </si>
  <si>
    <t>Tremithousa</t>
  </si>
  <si>
    <t>Diósd</t>
  </si>
  <si>
    <t>Hagenberg im Mühlkreis</t>
  </si>
  <si>
    <t>Janowo</t>
  </si>
  <si>
    <t>Couto de Esteves</t>
  </si>
  <si>
    <t>Ciurila</t>
  </si>
  <si>
    <t>Gemerček</t>
  </si>
  <si>
    <t>Elgg</t>
  </si>
  <si>
    <t>Kumluca</t>
  </si>
  <si>
    <t>Cetyně</t>
  </si>
  <si>
    <t>Bad Wurzach, Stadt</t>
  </si>
  <si>
    <t>Commune of Armenii</t>
  </si>
  <si>
    <t>Amusco</t>
  </si>
  <si>
    <t>Andrezel</t>
  </si>
  <si>
    <t>Baucina</t>
  </si>
  <si>
    <t>Trikomo</t>
  </si>
  <si>
    <t>Diósjenő</t>
  </si>
  <si>
    <t>Hagenbrunn</t>
  </si>
  <si>
    <t>Jaraczewo</t>
  </si>
  <si>
    <t>Covas</t>
  </si>
  <si>
    <t>Ciuruleasa</t>
  </si>
  <si>
    <t>Gemerská Hôrka</t>
  </si>
  <si>
    <t>Ellikon an der Thur</t>
  </si>
  <si>
    <t>Kumru</t>
  </si>
  <si>
    <t>Chabařovice</t>
  </si>
  <si>
    <t>Bad Zwesten</t>
  </si>
  <si>
    <t>Commune of Armenio</t>
  </si>
  <si>
    <t>Amusquillo</t>
  </si>
  <si>
    <t>Andrézieux-Bouthéon</t>
  </si>
  <si>
    <t>Bauladu</t>
  </si>
  <si>
    <t>Trimiklini</t>
  </si>
  <si>
    <t>Dióskál</t>
  </si>
  <si>
    <t>Haibach im Mühlkreis</t>
  </si>
  <si>
    <t>Jarczów</t>
  </si>
  <si>
    <t>Covas do Barroso</t>
  </si>
  <si>
    <t>Cizer</t>
  </si>
  <si>
    <t>Gemerská Panica</t>
  </si>
  <si>
    <t>Elsau</t>
  </si>
  <si>
    <t>Küre</t>
  </si>
  <si>
    <t>Chabeřice</t>
  </si>
  <si>
    <t>Bad Zwischenahn</t>
  </si>
  <si>
    <t>Commune of Armenochori</t>
  </si>
  <si>
    <t>Anadón</t>
  </si>
  <si>
    <t>Andryes</t>
  </si>
  <si>
    <t>Baunei</t>
  </si>
  <si>
    <t>Trimithi</t>
  </si>
  <si>
    <t>Diósviszló</t>
  </si>
  <si>
    <t>Haibach ob der Donau</t>
  </si>
  <si>
    <t>Jarocin</t>
  </si>
  <si>
    <t>Covas do Douro</t>
  </si>
  <si>
    <t>Cleja</t>
  </si>
  <si>
    <t>Gemerská Poloma</t>
  </si>
  <si>
    <t>Embd</t>
  </si>
  <si>
    <t>Kurşunlu</t>
  </si>
  <si>
    <t>Chaloupky</t>
  </si>
  <si>
    <t>Badbergen</t>
  </si>
  <si>
    <t>Commune of Armolia</t>
  </si>
  <si>
    <t>Añana</t>
  </si>
  <si>
    <t>Anduze</t>
  </si>
  <si>
    <t>Baveno</t>
  </si>
  <si>
    <t>Trimithousa</t>
  </si>
  <si>
    <t>Doba</t>
  </si>
  <si>
    <t>Haidershofen</t>
  </si>
  <si>
    <t>Jarosław</t>
  </si>
  <si>
    <t>Covelas</t>
  </si>
  <si>
    <t>Clejani</t>
  </si>
  <si>
    <t>Gemerská Ves</t>
  </si>
  <si>
    <t>Embrach</t>
  </si>
  <si>
    <t>Kurtalan</t>
  </si>
  <si>
    <t>Chanovice</t>
  </si>
  <si>
    <t>Baddeckenstedt</t>
  </si>
  <si>
    <t>Commune of Arna</t>
  </si>
  <si>
    <t>Anaya</t>
  </si>
  <si>
    <t>Anères</t>
  </si>
  <si>
    <t>Bedero Valcuvia</t>
  </si>
  <si>
    <t>Troodos</t>
  </si>
  <si>
    <t>Döbörhegy</t>
  </si>
  <si>
    <t>Haigermoos</t>
  </si>
  <si>
    <t>Jasień</t>
  </si>
  <si>
    <t>Covelo do Gerês</t>
  </si>
  <si>
    <t>Clinceni</t>
  </si>
  <si>
    <t>Gemerské Dechtáre</t>
  </si>
  <si>
    <t>Kürtün</t>
  </si>
  <si>
    <t>Chářovice</t>
  </si>
  <si>
    <t>Badem</t>
  </si>
  <si>
    <t>Commune of Arnas</t>
  </si>
  <si>
    <t>Anaya de Alba</t>
  </si>
  <si>
    <t>Anet</t>
  </si>
  <si>
    <t>Bedizzole</t>
  </si>
  <si>
    <t>Troulloi</t>
  </si>
  <si>
    <t>Doboz</t>
  </si>
  <si>
    <t>Haiming</t>
  </si>
  <si>
    <t>Jasienica</t>
  </si>
  <si>
    <t>Covide</t>
  </si>
  <si>
    <t>Coarnele Caprei</t>
  </si>
  <si>
    <t>Gemerské Michalovce</t>
  </si>
  <si>
    <t>Emmetten</t>
  </si>
  <si>
    <t>Kurucaşile</t>
  </si>
  <si>
    <t>Charvatce</t>
  </si>
  <si>
    <t>Baden-Baden, Stadt</t>
  </si>
  <si>
    <t>Commune of Arnea</t>
  </si>
  <si>
    <t>Anchuelo</t>
  </si>
  <si>
    <t>Angaïs</t>
  </si>
  <si>
    <t>Bedollo</t>
  </si>
  <si>
    <t>Trypimeni</t>
  </si>
  <si>
    <t>Dobri</t>
  </si>
  <si>
    <t>Hainburg a.d. Donau</t>
  </si>
  <si>
    <t>Jasienica Rosielna</t>
  </si>
  <si>
    <t>Covoada</t>
  </si>
  <si>
    <t>Coas</t>
  </si>
  <si>
    <t>Gemerské Teplice</t>
  </si>
  <si>
    <t>Endingen</t>
  </si>
  <si>
    <t>Kuşadasi</t>
  </si>
  <si>
    <t>Charváty</t>
  </si>
  <si>
    <t>Badendorf</t>
  </si>
  <si>
    <t>Commune of Arnissa</t>
  </si>
  <si>
    <t>Anchuras</t>
  </si>
  <si>
    <t>Angé</t>
  </si>
  <si>
    <t>Bedonia</t>
  </si>
  <si>
    <t>Tsada</t>
  </si>
  <si>
    <t>Döbröce</t>
  </si>
  <si>
    <t>Hainfeld</t>
  </si>
  <si>
    <t>Jasieniec</t>
  </si>
  <si>
    <t>Creixomil</t>
  </si>
  <si>
    <t>Cobadin</t>
  </si>
  <si>
    <t>Gemerský Jablonec</t>
  </si>
  <si>
    <t>Engelberg</t>
  </si>
  <si>
    <t>Kuyucak</t>
  </si>
  <si>
    <t>Chbany</t>
  </si>
  <si>
    <t>Badenhard</t>
  </si>
  <si>
    <t>Commune of Arnitha</t>
  </si>
  <si>
    <t>Andavías</t>
  </si>
  <si>
    <t>Angeac-Champagne</t>
  </si>
  <si>
    <t>Bedulita</t>
  </si>
  <si>
    <t xml:space="preserve">Tsakistra </t>
  </si>
  <si>
    <t>Döbrököz</t>
  </si>
  <si>
    <t>Hainzenberg</t>
  </si>
  <si>
    <t>Jasionówka</t>
  </si>
  <si>
    <t>Criação Velha</t>
  </si>
  <si>
    <t>Cobia</t>
  </si>
  <si>
    <t>Gemerský Sad</t>
  </si>
  <si>
    <t>Enges</t>
  </si>
  <si>
    <t>Laçin</t>
  </si>
  <si>
    <t>Cheb</t>
  </si>
  <si>
    <t>Badenheim</t>
  </si>
  <si>
    <t>Commune of Aroania</t>
  </si>
  <si>
    <t>Andilla</t>
  </si>
  <si>
    <t>Angeac-Charente</t>
  </si>
  <si>
    <t>Bee</t>
  </si>
  <si>
    <t>Tseri</t>
  </si>
  <si>
    <t>Dobronhegy</t>
  </si>
  <si>
    <t>Halbenrain</t>
  </si>
  <si>
    <t>Jaśliska</t>
  </si>
  <si>
    <t>Cristelo</t>
  </si>
  <si>
    <t>Cochirleanca</t>
  </si>
  <si>
    <t>Geraltov</t>
  </si>
  <si>
    <t>Ennetbaden</t>
  </si>
  <si>
    <t>Ladik</t>
  </si>
  <si>
    <t>Chelčice</t>
  </si>
  <si>
    <t>Badenweiler</t>
  </si>
  <si>
    <t>Commune of Arogi</t>
  </si>
  <si>
    <t>Andoain</t>
  </si>
  <si>
    <t>Angecourt</t>
  </si>
  <si>
    <t>Beinasco</t>
  </si>
  <si>
    <t>Tserkezoi</t>
  </si>
  <si>
    <t>Döbrönte</t>
  </si>
  <si>
    <t>Halbturn</t>
  </si>
  <si>
    <t>Jasło</t>
  </si>
  <si>
    <t>Cristoval</t>
  </si>
  <si>
    <t>Cociuba Mare</t>
  </si>
  <si>
    <t>Gerlachov</t>
  </si>
  <si>
    <t>Ennetbürgen</t>
  </si>
  <si>
    <t>Lalapaşa</t>
  </si>
  <si>
    <t>Cheznovice</t>
  </si>
  <si>
    <t>Baesweiler, Stadt</t>
  </si>
  <si>
    <t>Commune of Aronas</t>
  </si>
  <si>
    <t>Angeduc</t>
  </si>
  <si>
    <t>Beinette</t>
  </si>
  <si>
    <t>Tymvou</t>
  </si>
  <si>
    <t>Dóc</t>
  </si>
  <si>
    <t>Hall in Tirol</t>
  </si>
  <si>
    <t>Jastarnia</t>
  </si>
  <si>
    <t>Croca</t>
  </si>
  <si>
    <t>Cocora</t>
  </si>
  <si>
    <t>Giglovce</t>
  </si>
  <si>
    <t>Ennetmoos</t>
  </si>
  <si>
    <t>Lapseki</t>
  </si>
  <si>
    <t>Chlebičov</t>
  </si>
  <si>
    <t>Bahlingen am Kaiserstuhl</t>
  </si>
  <si>
    <t>Commune of Aroniadika</t>
  </si>
  <si>
    <t>Andosilla</t>
  </si>
  <si>
    <t>Angely</t>
  </si>
  <si>
    <t>Belcastro</t>
  </si>
  <si>
    <t>Variseia</t>
  </si>
  <si>
    <t>Döge</t>
  </si>
  <si>
    <t>Hallein</t>
  </si>
  <si>
    <t>Jastków</t>
  </si>
  <si>
    <t>Cruz</t>
  </si>
  <si>
    <t>Cocorastii Colt</t>
  </si>
  <si>
    <t>Giraltovce</t>
  </si>
  <si>
    <t>Entlebuch</t>
  </si>
  <si>
    <t>Lice</t>
  </si>
  <si>
    <t>Chleby</t>
  </si>
  <si>
    <t>Bahrdorf</t>
  </si>
  <si>
    <t>Commune of Aronio (Pithari)</t>
  </si>
  <si>
    <t>Andratx</t>
  </si>
  <si>
    <t>Angeot</t>
  </si>
  <si>
    <t>Belfiore</t>
  </si>
  <si>
    <t>Vasa Kellakiou</t>
  </si>
  <si>
    <t>Domaháza</t>
  </si>
  <si>
    <t>Hallstatt</t>
  </si>
  <si>
    <t>Jastrowie</t>
  </si>
  <si>
    <t>Cocorastii Mislii</t>
  </si>
  <si>
    <t>Girovce</t>
  </si>
  <si>
    <t>Epalinges</t>
  </si>
  <si>
    <t>Lüleburgaz</t>
  </si>
  <si>
    <t>Chleny</t>
  </si>
  <si>
    <t>Bahrenborstel</t>
  </si>
  <si>
    <t>Commune of Arravonitsa</t>
  </si>
  <si>
    <t>Andújar</t>
  </si>
  <si>
    <t>Angers</t>
  </si>
  <si>
    <t>Belforte all'Isauro</t>
  </si>
  <si>
    <t>Vasa Koilaniou</t>
  </si>
  <si>
    <t>Domaszék</t>
  </si>
  <si>
    <t>Hallwang</t>
  </si>
  <si>
    <t>Jastrząb</t>
  </si>
  <si>
    <t>Cuide de Vila Verde</t>
  </si>
  <si>
    <t>Cocu</t>
  </si>
  <si>
    <t>Glabušovce</t>
  </si>
  <si>
    <t>Ependes (FR)</t>
  </si>
  <si>
    <t>Maçka</t>
  </si>
  <si>
    <t>Chlistov</t>
  </si>
  <si>
    <t>Bahrenfleth</t>
  </si>
  <si>
    <t>Commune of Arriana</t>
  </si>
  <si>
    <t>Añe</t>
  </si>
  <si>
    <t>Angerville</t>
  </si>
  <si>
    <t>Belforte del Chienti</t>
  </si>
  <si>
    <t xml:space="preserve">Vasileia </t>
  </si>
  <si>
    <t>Dombegyház</t>
  </si>
  <si>
    <t>Handenberg</t>
  </si>
  <si>
    <t>Jastrzębia</t>
  </si>
  <si>
    <t>Cujó</t>
  </si>
  <si>
    <t>Codaesti</t>
  </si>
  <si>
    <t>Gočaltovo</t>
  </si>
  <si>
    <t>Ependes (VD)</t>
  </si>
  <si>
    <t>Maden</t>
  </si>
  <si>
    <t>Chlístov</t>
  </si>
  <si>
    <t>Bahrenhof</t>
  </si>
  <si>
    <t>Commune of Arsenio</t>
  </si>
  <si>
    <t>Anento</t>
  </si>
  <si>
    <t>Angerville-Bailleul</t>
  </si>
  <si>
    <t>Belforte Monferrato</t>
  </si>
  <si>
    <t>Vasili</t>
  </si>
  <si>
    <t>Dombiratos</t>
  </si>
  <si>
    <t>Hannersdorf</t>
  </si>
  <si>
    <t>Jastrzębie-Zdrój</t>
  </si>
  <si>
    <t>Cumeeira</t>
  </si>
  <si>
    <t>Cogealac</t>
  </si>
  <si>
    <t>Gočovo</t>
  </si>
  <si>
    <t>Eppenberg-Wöschnau</t>
  </si>
  <si>
    <t>Mahmudiye</t>
  </si>
  <si>
    <t>Chlístovice</t>
  </si>
  <si>
    <t>Bahretal</t>
  </si>
  <si>
    <t>Commune of Arsinoi</t>
  </si>
  <si>
    <t>Anglès</t>
  </si>
  <si>
    <t>Angerville-la-Campagne</t>
  </si>
  <si>
    <t>Belgioioso</t>
  </si>
  <si>
    <t>Vatili</t>
  </si>
  <si>
    <t>Dombóvár</t>
  </si>
  <si>
    <t>Hard</t>
  </si>
  <si>
    <t>Jaświły</t>
  </si>
  <si>
    <t>Cumieira</t>
  </si>
  <si>
    <t>Cojasca</t>
  </si>
  <si>
    <t>Golianovo</t>
  </si>
  <si>
    <t>Epsach</t>
  </si>
  <si>
    <t>Malazgirt</t>
  </si>
  <si>
    <t>Chlum</t>
  </si>
  <si>
    <t>Baienfurt</t>
  </si>
  <si>
    <t>Commune of Arta</t>
  </si>
  <si>
    <t>Anglesola</t>
  </si>
  <si>
    <t>Angerville-la-Martel</t>
  </si>
  <si>
    <t>Belgirate</t>
  </si>
  <si>
    <t>Vavatsinia</t>
  </si>
  <si>
    <t>Dombrád</t>
  </si>
  <si>
    <t>Hardegg</t>
  </si>
  <si>
    <t>Jawor</t>
  </si>
  <si>
    <t>Cunha</t>
  </si>
  <si>
    <t>Cojocna</t>
  </si>
  <si>
    <t>Gortva</t>
  </si>
  <si>
    <t>Eptingen</t>
  </si>
  <si>
    <t>Malkara</t>
  </si>
  <si>
    <t>Chlum Svaté Maří</t>
  </si>
  <si>
    <t>Baierbach</t>
  </si>
  <si>
    <t>Commune of Artemida</t>
  </si>
  <si>
    <t>Angón</t>
  </si>
  <si>
    <t>Angerville-l'Orcher</t>
  </si>
  <si>
    <t>Bella</t>
  </si>
  <si>
    <t xml:space="preserve">Vavla </t>
  </si>
  <si>
    <t>Domony</t>
  </si>
  <si>
    <t>Hargelsberg</t>
  </si>
  <si>
    <t>Jawornik Polski</t>
  </si>
  <si>
    <t>Cunha Baixa</t>
  </si>
  <si>
    <t>Colceag</t>
  </si>
  <si>
    <t>Gôtovany</t>
  </si>
  <si>
    <t>Ergisch</t>
  </si>
  <si>
    <t>Maltepe</t>
  </si>
  <si>
    <t>Chlum u Třeboně</t>
  </si>
  <si>
    <t>Baierbrunn</t>
  </si>
  <si>
    <t>Commune of Artemis</t>
  </si>
  <si>
    <t>Anguciana</t>
  </si>
  <si>
    <t>Angervilliers</t>
  </si>
  <si>
    <t>Bellagio</t>
  </si>
  <si>
    <t>Vikla</t>
  </si>
  <si>
    <t>Dömös</t>
  </si>
  <si>
    <t>Haringsee</t>
  </si>
  <si>
    <t>Jaworze</t>
  </si>
  <si>
    <t>Cunheira</t>
  </si>
  <si>
    <t>Colelia</t>
  </si>
  <si>
    <t>Granč-Petrovce</t>
  </si>
  <si>
    <t>Eriswil</t>
  </si>
  <si>
    <t>Mamak</t>
  </si>
  <si>
    <t>Chlumany</t>
  </si>
  <si>
    <t>Baiern</t>
  </si>
  <si>
    <t>Commune of Artemissia</t>
  </si>
  <si>
    <t>Angüés</t>
  </si>
  <si>
    <t>Angeville</t>
  </si>
  <si>
    <t>Bellano</t>
  </si>
  <si>
    <t>Vitsada</t>
  </si>
  <si>
    <t>Domoszló</t>
  </si>
  <si>
    <t>Harmannsdorf</t>
  </si>
  <si>
    <t>Jaworzno</t>
  </si>
  <si>
    <t>Curalha</t>
  </si>
  <si>
    <t>Colibasi</t>
  </si>
  <si>
    <t>Gregorova Vieska</t>
  </si>
  <si>
    <t>Eriz</t>
  </si>
  <si>
    <t>Manavgat</t>
  </si>
  <si>
    <t>Chlumčany</t>
  </si>
  <si>
    <t>Baiersbronn</t>
  </si>
  <si>
    <t>Commune of Artemissio</t>
  </si>
  <si>
    <t>Anguiano</t>
  </si>
  <si>
    <t>Angevillers</t>
  </si>
  <si>
    <t>Bellante</t>
  </si>
  <si>
    <t>Vokolida</t>
  </si>
  <si>
    <t>Dömsöd</t>
  </si>
  <si>
    <t>Hart bei Graz</t>
  </si>
  <si>
    <t>Jaworzyna Śląska</t>
  </si>
  <si>
    <t>Curral das Freiras</t>
  </si>
  <si>
    <t>Colonesti</t>
  </si>
  <si>
    <t>Gregorovce</t>
  </si>
  <si>
    <t>Erlach</t>
  </si>
  <si>
    <t>Manyas</t>
  </si>
  <si>
    <t>Chlumec</t>
  </si>
  <si>
    <t>Baiersdorf, St</t>
  </si>
  <si>
    <t>Commune of Artemonas</t>
  </si>
  <si>
    <t>Anguita</t>
  </si>
  <si>
    <t>Angicourt</t>
  </si>
  <si>
    <t>Bellaria-Igea Marina</t>
  </si>
  <si>
    <t>Voni</t>
  </si>
  <si>
    <t>Dör</t>
  </si>
  <si>
    <t>Hart im Zillertal</t>
  </si>
  <si>
    <t>Jedlicze</t>
  </si>
  <si>
    <t>Custóias</t>
  </si>
  <si>
    <t>Coltau</t>
  </si>
  <si>
    <t>Gribov</t>
  </si>
  <si>
    <t>Erlen</t>
  </si>
  <si>
    <t>Marmara</t>
  </si>
  <si>
    <t>Chlumec nad Cidlinou</t>
  </si>
  <si>
    <t>Baindt</t>
  </si>
  <si>
    <t>Commune of Artessiano</t>
  </si>
  <si>
    <t>Anguix</t>
  </si>
  <si>
    <t>Angiens</t>
  </si>
  <si>
    <t>Bellegra</t>
  </si>
  <si>
    <t>Voroklini (Oroklini)</t>
  </si>
  <si>
    <t>Dörgicse</t>
  </si>
  <si>
    <t>Hartberg</t>
  </si>
  <si>
    <t>Jedlina-Zdrój</t>
  </si>
  <si>
    <t>Dardavaz</t>
  </si>
  <si>
    <t>Colti</t>
  </si>
  <si>
    <t>Gruzovce</t>
  </si>
  <si>
    <t>Erlenbach (ZH)</t>
  </si>
  <si>
    <t>Marmaraereğlisi</t>
  </si>
  <si>
    <t>Chlumek</t>
  </si>
  <si>
    <t>Baisweil</t>
  </si>
  <si>
    <t>Commune of Artikio</t>
  </si>
  <si>
    <t>Anievas</t>
  </si>
  <si>
    <t>Angirey</t>
  </si>
  <si>
    <t>Bellino</t>
  </si>
  <si>
    <t>Vouni</t>
  </si>
  <si>
    <t>Dormánd</t>
  </si>
  <si>
    <t>Hartberg Umgebung</t>
  </si>
  <si>
    <t>Jedlińsk</t>
  </si>
  <si>
    <t>Darque</t>
  </si>
  <si>
    <t>Comana</t>
  </si>
  <si>
    <t>Gyňov</t>
  </si>
  <si>
    <t>Erlenbach im Simmental</t>
  </si>
  <si>
    <t>Marmaris</t>
  </si>
  <si>
    <t>Chlumětín</t>
  </si>
  <si>
    <t>Bäk</t>
  </si>
  <si>
    <t>Commune of Artopoula</t>
  </si>
  <si>
    <t>Aniñón</t>
  </si>
  <si>
    <t>Angivillers</t>
  </si>
  <si>
    <t>Bellinzago Lombardo</t>
  </si>
  <si>
    <t>Vouno</t>
  </si>
  <si>
    <t>Dorog</t>
  </si>
  <si>
    <t>Hartkirchen</t>
  </si>
  <si>
    <t>Jedlnia-Letnisko</t>
  </si>
  <si>
    <t>Delães</t>
  </si>
  <si>
    <t>Comandau</t>
  </si>
  <si>
    <t>Habovka</t>
  </si>
  <si>
    <t>Erlinsbach (AG)</t>
  </si>
  <si>
    <t>Mazgirt</t>
  </si>
  <si>
    <t>Chlumín</t>
  </si>
  <si>
    <t>Bakum</t>
  </si>
  <si>
    <t>Commune of Artotina</t>
  </si>
  <si>
    <t>Anna</t>
  </si>
  <si>
    <t>Anglade</t>
  </si>
  <si>
    <t>Bellinzago Novarese</t>
  </si>
  <si>
    <t>Vretsia</t>
  </si>
  <si>
    <t>Dorogháza</t>
  </si>
  <si>
    <t>Hartl</t>
  </si>
  <si>
    <t>Jednorożec</t>
  </si>
  <si>
    <t>Dem</t>
  </si>
  <si>
    <t>Comanesti</t>
  </si>
  <si>
    <t>Habura</t>
  </si>
  <si>
    <t>Erlinsbach (SO)</t>
  </si>
  <si>
    <t>Mazidaği</t>
  </si>
  <si>
    <t>Chlum-Korouhvice</t>
  </si>
  <si>
    <t>Bälau</t>
  </si>
  <si>
    <t>Commune of Arvanitis</t>
  </si>
  <si>
    <t>Anoeta</t>
  </si>
  <si>
    <t>Anglards-de-Saint-Flour</t>
  </si>
  <si>
    <t>Bellizzi</t>
  </si>
  <si>
    <t>Vyzakia</t>
  </si>
  <si>
    <t>Döröske</t>
  </si>
  <si>
    <t>Häselgehr</t>
  </si>
  <si>
    <t>Jędrzejów</t>
  </si>
  <si>
    <t>Desejosa</t>
  </si>
  <si>
    <t>Comarna</t>
  </si>
  <si>
    <t>Hačava</t>
  </si>
  <si>
    <t>Ermatingen</t>
  </si>
  <si>
    <t>Mecitözü</t>
  </si>
  <si>
    <t>Chlumy</t>
  </si>
  <si>
    <t>Balderschwang</t>
  </si>
  <si>
    <t>Commune of Arzos</t>
  </si>
  <si>
    <t>Añón de Moncayo</t>
  </si>
  <si>
    <t>Anglards-de-Salers</t>
  </si>
  <si>
    <t>Bellona</t>
  </si>
  <si>
    <t>Vοthylakas</t>
  </si>
  <si>
    <t>Dötk</t>
  </si>
  <si>
    <t>Haselsdorf-Tobelbad</t>
  </si>
  <si>
    <t>Jedwabne</t>
  </si>
  <si>
    <t>Dominguizo</t>
  </si>
  <si>
    <t>Comisani</t>
  </si>
  <si>
    <t>Háj</t>
  </si>
  <si>
    <t>Ermensee</t>
  </si>
  <si>
    <t>Melikgazi</t>
  </si>
  <si>
    <t>Chlustina</t>
  </si>
  <si>
    <t>Baldringen</t>
  </si>
  <si>
    <t>Commune of Asfaka</t>
  </si>
  <si>
    <t>Añora</t>
  </si>
  <si>
    <t>Anglars</t>
  </si>
  <si>
    <t>Bellosguardo</t>
  </si>
  <si>
    <t>Xerovounos</t>
  </si>
  <si>
    <t>Dövény</t>
  </si>
  <si>
    <t>Haslach an der Mühl</t>
  </si>
  <si>
    <t>Jedwabno</t>
  </si>
  <si>
    <t>Donai</t>
  </si>
  <si>
    <t>Comlosu Mare</t>
  </si>
  <si>
    <t>Hajná Nová Ves</t>
  </si>
  <si>
    <t>Ernen</t>
  </si>
  <si>
    <t>Menderes</t>
  </si>
  <si>
    <t>Chmelík</t>
  </si>
  <si>
    <t>Balduinstein</t>
  </si>
  <si>
    <t>Commune of Asfendiou</t>
  </si>
  <si>
    <t>Añorbe</t>
  </si>
  <si>
    <t>Anglars-Juillac</t>
  </si>
  <si>
    <t>Belluno</t>
  </si>
  <si>
    <t>Xyliatos</t>
  </si>
  <si>
    <t>Dozmat</t>
  </si>
  <si>
    <t>Haslau-Maria Ellend</t>
  </si>
  <si>
    <t>Jejkowice</t>
  </si>
  <si>
    <t>Dornelas</t>
  </si>
  <si>
    <t>Concesti</t>
  </si>
  <si>
    <t>Hajnáčka</t>
  </si>
  <si>
    <t>Erschwil</t>
  </si>
  <si>
    <t>Menemen</t>
  </si>
  <si>
    <t>Chmelná</t>
  </si>
  <si>
    <t>Balesfeld</t>
  </si>
  <si>
    <t>Commune of Asfendou</t>
  </si>
  <si>
    <t>Añover de Tajo</t>
  </si>
  <si>
    <t>Anglars-Nozac</t>
  </si>
  <si>
    <t>Bellusco</t>
  </si>
  <si>
    <t>Xylofagou</t>
  </si>
  <si>
    <t>Drágszél</t>
  </si>
  <si>
    <t>Hatting</t>
  </si>
  <si>
    <t>Jelcz-Laskowice</t>
  </si>
  <si>
    <t>Dornelas do Zêzere</t>
  </si>
  <si>
    <t>Conop</t>
  </si>
  <si>
    <t>Hájske</t>
  </si>
  <si>
    <t>Ersigen</t>
  </si>
  <si>
    <t>Mengen</t>
  </si>
  <si>
    <t>Chobot</t>
  </si>
  <si>
    <t>Balge</t>
  </si>
  <si>
    <t>Commune of Aski</t>
  </si>
  <si>
    <t>Añover de Tormes</t>
  </si>
  <si>
    <t>Anglars-Saint-Félix</t>
  </si>
  <si>
    <t>Belmonte Calabro</t>
  </si>
  <si>
    <t xml:space="preserve">Xylotymvou </t>
  </si>
  <si>
    <t>Drávacsehi</t>
  </si>
  <si>
    <t>Haugschlag</t>
  </si>
  <si>
    <t>Jelenia Góra</t>
  </si>
  <si>
    <t>Dossãos</t>
  </si>
  <si>
    <t>Constantin Daicoviciu</t>
  </si>
  <si>
    <t>Hajtovka</t>
  </si>
  <si>
    <t>Erstfeld</t>
  </si>
  <si>
    <t>Menteşe</t>
  </si>
  <si>
    <t>Choceň</t>
  </si>
  <si>
    <t>Balgheim</t>
  </si>
  <si>
    <t>Commune of Asklipiio</t>
  </si>
  <si>
    <t>Anquela del Ducado</t>
  </si>
  <si>
    <t>Anglefort</t>
  </si>
  <si>
    <t>Belmonte Castello</t>
  </si>
  <si>
    <t>Ypsonas</t>
  </si>
  <si>
    <t>Drávacsepely</t>
  </si>
  <si>
    <t>Haugsdorf</t>
  </si>
  <si>
    <t>Jeleniewo</t>
  </si>
  <si>
    <t>Doze Ribeiras</t>
  </si>
  <si>
    <t>Contesti</t>
  </si>
  <si>
    <t>Haláčovce</t>
  </si>
  <si>
    <t>Eschenbach (LU)</t>
  </si>
  <si>
    <t>Meram</t>
  </si>
  <si>
    <t>Chocenice</t>
  </si>
  <si>
    <t>Balgstädt</t>
  </si>
  <si>
    <t>Commune of Askos</t>
  </si>
  <si>
    <t>Anquela del Pedregal</t>
  </si>
  <si>
    <t>Anglemont</t>
  </si>
  <si>
    <t>Belmonte del Sannio</t>
  </si>
  <si>
    <t>Zacharia</t>
  </si>
  <si>
    <t>Drávafok</t>
  </si>
  <si>
    <t>Haunoldstein</t>
  </si>
  <si>
    <t>Jeleśnia</t>
  </si>
  <si>
    <t>Duas Igrejas</t>
  </si>
  <si>
    <t>Copacel</t>
  </si>
  <si>
    <t>Halič</t>
  </si>
  <si>
    <t>Eschenbach (SG)</t>
  </si>
  <si>
    <t>Meriç</t>
  </si>
  <si>
    <t>Chocerady</t>
  </si>
  <si>
    <t>Balingen, Stadt</t>
  </si>
  <si>
    <t>Commune of Askri</t>
  </si>
  <si>
    <t>Ansó</t>
  </si>
  <si>
    <t>Angles</t>
  </si>
  <si>
    <t>Belmonte in Sabina</t>
  </si>
  <si>
    <t>Zoopigi</t>
  </si>
  <si>
    <t>Drávagárdony</t>
  </si>
  <si>
    <t>Haus</t>
  </si>
  <si>
    <t>Jemielnica</t>
  </si>
  <si>
    <t>Edral</t>
  </si>
  <si>
    <t>Copacele</t>
  </si>
  <si>
    <t>Haligovce</t>
  </si>
  <si>
    <t>Eschenz</t>
  </si>
  <si>
    <t>Merkez</t>
  </si>
  <si>
    <t>Chocnějovice</t>
  </si>
  <si>
    <t>Balje</t>
  </si>
  <si>
    <t>Commune of Askyfou</t>
  </si>
  <si>
    <t>Belmonte Mezzagno</t>
  </si>
  <si>
    <t>Zygi</t>
  </si>
  <si>
    <t>Drávaiványi</t>
  </si>
  <si>
    <t>Hausbrunn</t>
  </si>
  <si>
    <t>Jemielno</t>
  </si>
  <si>
    <t>Edrosa</t>
  </si>
  <si>
    <t>Copaceni</t>
  </si>
  <si>
    <t>Haluzice</t>
  </si>
  <si>
    <t>Eschert</t>
  </si>
  <si>
    <t>Merkezefendi</t>
  </si>
  <si>
    <t>Chocomyšl</t>
  </si>
  <si>
    <t>Ballendorf</t>
  </si>
  <si>
    <t>Commune of Asminio</t>
  </si>
  <si>
    <t>Antas de Ulla</t>
  </si>
  <si>
    <t>Anglesqueville-la-Bras-Long</t>
  </si>
  <si>
    <t>Belmonte Piceno</t>
  </si>
  <si>
    <t>Drávakeresztúr</t>
  </si>
  <si>
    <t>Hauskirchen</t>
  </si>
  <si>
    <t>Jerzmanowa</t>
  </si>
  <si>
    <t>Ega</t>
  </si>
  <si>
    <t>Copalau</t>
  </si>
  <si>
    <t>Hamuliakovo</t>
  </si>
  <si>
    <t>Eschlikon</t>
  </si>
  <si>
    <t>Merzifon</t>
  </si>
  <si>
    <t>Chodouň</t>
  </si>
  <si>
    <t>Ballenstedt, Stadt</t>
  </si>
  <si>
    <t>Commune of Aspra Spitia</t>
  </si>
  <si>
    <t>Antella</t>
  </si>
  <si>
    <t>Anglesqueville-l'Esneval</t>
  </si>
  <si>
    <t>Belpasso</t>
  </si>
  <si>
    <t>Drávapalkonya</t>
  </si>
  <si>
    <t>Hausleiten</t>
  </si>
  <si>
    <t>Jerzmanowice-Przeginia</t>
  </si>
  <si>
    <t>Eira Vedra</t>
  </si>
  <si>
    <t>Copalnic-Manastur</t>
  </si>
  <si>
    <t>Handlová</t>
  </si>
  <si>
    <t>Escholzmatt-Marbach</t>
  </si>
  <si>
    <t>Mesudiye</t>
  </si>
  <si>
    <t>Chodouny</t>
  </si>
  <si>
    <t>Ballhausen</t>
  </si>
  <si>
    <t>Commune of Asprageli</t>
  </si>
  <si>
    <t>Antequera</t>
  </si>
  <si>
    <t>Angles-sur-l'Anglin</t>
  </si>
  <si>
    <t>Belsito</t>
  </si>
  <si>
    <t>Drávapiski</t>
  </si>
  <si>
    <t>Hausmannstätten</t>
  </si>
  <si>
    <t>Jeżewo</t>
  </si>
  <si>
    <t>Eirado</t>
  </si>
  <si>
    <t>Corbasca</t>
  </si>
  <si>
    <t>Hanigovce</t>
  </si>
  <si>
    <t>Essertes</t>
  </si>
  <si>
    <t>Mezitli</t>
  </si>
  <si>
    <t>Chodov</t>
  </si>
  <si>
    <t>Ballrechten-Dottingen</t>
  </si>
  <si>
    <t>Commune of Aspria</t>
  </si>
  <si>
    <t>Antigua</t>
  </si>
  <si>
    <t>Anglet</t>
  </si>
  <si>
    <t>Belvedere di Spinello</t>
  </si>
  <si>
    <t>Drávaszabolcs</t>
  </si>
  <si>
    <t>Heidenreichstein</t>
  </si>
  <si>
    <t>Jeziora Wielkie</t>
  </si>
  <si>
    <t>Eiriz</t>
  </si>
  <si>
    <t>Corbeanca</t>
  </si>
  <si>
    <t>Haniska</t>
  </si>
  <si>
    <t>Essertines-sur-Rolle</t>
  </si>
  <si>
    <t>Midyat</t>
  </si>
  <si>
    <t>Chodová Planá</t>
  </si>
  <si>
    <t>Ballstedt</t>
  </si>
  <si>
    <t>Commune of Aspro</t>
  </si>
  <si>
    <t>Antigua, La</t>
  </si>
  <si>
    <t>Angliers</t>
  </si>
  <si>
    <t>Belvedere Langhe</t>
  </si>
  <si>
    <t>Drávaszerdahely</t>
  </si>
  <si>
    <t>Heiligenberg</t>
  </si>
  <si>
    <t>Jeziorany</t>
  </si>
  <si>
    <t>Eixo e Eirol</t>
  </si>
  <si>
    <t>Corbeni</t>
  </si>
  <si>
    <t>Hanková</t>
  </si>
  <si>
    <t>Essertines-sur-Yverdon</t>
  </si>
  <si>
    <t>Mihalgazi</t>
  </si>
  <si>
    <t>Chodovlice</t>
  </si>
  <si>
    <t>Balow</t>
  </si>
  <si>
    <t>Commune of Asprochoma</t>
  </si>
  <si>
    <t>Antigüedad</t>
  </si>
  <si>
    <t>Anglure</t>
  </si>
  <si>
    <t>Belvedere Marittimo</t>
  </si>
  <si>
    <t>Drávasztára</t>
  </si>
  <si>
    <t>Heiligenblut am Großglockner</t>
  </si>
  <si>
    <t>Jeziorzany</t>
  </si>
  <si>
    <t>Eja</t>
  </si>
  <si>
    <t>Corbi</t>
  </si>
  <si>
    <t>Hankovce</t>
  </si>
  <si>
    <t>Estavayer</t>
  </si>
  <si>
    <t>Mihaliççik</t>
  </si>
  <si>
    <t>Chodská Lhota</t>
  </si>
  <si>
    <t>Baltmannsweiler</t>
  </si>
  <si>
    <t>Commune of Asprochori</t>
  </si>
  <si>
    <t>Antillón</t>
  </si>
  <si>
    <t>Anglure-sous-Dun</t>
  </si>
  <si>
    <t>Belvedere Ostrense</t>
  </si>
  <si>
    <t>Drávatamási</t>
  </si>
  <si>
    <t>Heiligenbrunn</t>
  </si>
  <si>
    <t>Jeżów</t>
  </si>
  <si>
    <t>Encarnação</t>
  </si>
  <si>
    <t>Corbii Mari</t>
  </si>
  <si>
    <t>Hanušovce nad Topľou</t>
  </si>
  <si>
    <t>Etagnières</t>
  </si>
  <si>
    <t>Milas</t>
  </si>
  <si>
    <t>Chodský Újezd</t>
  </si>
  <si>
    <t>Baltrum</t>
  </si>
  <si>
    <t>Commune of Asprogerakata</t>
  </si>
  <si>
    <t>Antsoain</t>
  </si>
  <si>
    <t>Angluzelles-et-Courcelles</t>
  </si>
  <si>
    <t>Belveglio</t>
  </si>
  <si>
    <t>Drégelypalánk</t>
  </si>
  <si>
    <t>Heiligenkreuz</t>
  </si>
  <si>
    <t>Jeżów Sudecki</t>
  </si>
  <si>
    <t>Encosta do Sol</t>
  </si>
  <si>
    <t>Corbita</t>
  </si>
  <si>
    <t>Harakovce</t>
  </si>
  <si>
    <t>Etoy</t>
  </si>
  <si>
    <t>Mucur</t>
  </si>
  <si>
    <t>Cholenice</t>
  </si>
  <si>
    <t>Balve, Stadt</t>
  </si>
  <si>
    <t>Commune of Asprogia</t>
  </si>
  <si>
    <t>Antzin</t>
  </si>
  <si>
    <t>Angoisse</t>
  </si>
  <si>
    <t>Belvì</t>
  </si>
  <si>
    <t>Dubicsány</t>
  </si>
  <si>
    <t>Heiligenkreuz am Waasen</t>
  </si>
  <si>
    <t>Jeżowe</t>
  </si>
  <si>
    <t>Entradas</t>
  </si>
  <si>
    <t>Corbu</t>
  </si>
  <si>
    <t>Harhaj</t>
  </si>
  <si>
    <t>Ettingen</t>
  </si>
  <si>
    <t>Mudanya</t>
  </si>
  <si>
    <t>Cholina</t>
  </si>
  <si>
    <t>Balzhausen</t>
  </si>
  <si>
    <t>Commune of Asprokabos</t>
  </si>
  <si>
    <t>Antzuola</t>
  </si>
  <si>
    <t>Angomont</t>
  </si>
  <si>
    <t>Bema</t>
  </si>
  <si>
    <t>Dudar</t>
  </si>
  <si>
    <t>Heiligenkreuz im Lafnitztal</t>
  </si>
  <si>
    <t>Jodłowa</t>
  </si>
  <si>
    <t>Envendos</t>
  </si>
  <si>
    <t>Corcova</t>
  </si>
  <si>
    <t>Harichovce</t>
  </si>
  <si>
    <t>Ettiswil</t>
  </si>
  <si>
    <t>Mudurnu</t>
  </si>
  <si>
    <t>Choltice</t>
  </si>
  <si>
    <t>Balzheim</t>
  </si>
  <si>
    <t>Commune of Asproklissia</t>
  </si>
  <si>
    <t>Anue</t>
  </si>
  <si>
    <t>Angos</t>
  </si>
  <si>
    <t>Bene Lario</t>
  </si>
  <si>
    <t>Duka</t>
  </si>
  <si>
    <t>Heimschuh</t>
  </si>
  <si>
    <t>Jodłownik</t>
  </si>
  <si>
    <t>Enxames</t>
  </si>
  <si>
    <t>Cordareni</t>
  </si>
  <si>
    <t>Harmanec</t>
  </si>
  <si>
    <t>Etziken</t>
  </si>
  <si>
    <t>Muradiye</t>
  </si>
  <si>
    <t>Chomle</t>
  </si>
  <si>
    <t>Bamberg</t>
  </si>
  <si>
    <t>Commune of Asproklissio</t>
  </si>
  <si>
    <t>Arabayona de Mógica</t>
  </si>
  <si>
    <t>Angoulême</t>
  </si>
  <si>
    <t>Bene Vagienna</t>
  </si>
  <si>
    <t>Dunaalmás</t>
  </si>
  <si>
    <t>Heinfels</t>
  </si>
  <si>
    <t>Joniec</t>
  </si>
  <si>
    <t>Erada</t>
  </si>
  <si>
    <t>Cordun</t>
  </si>
  <si>
    <t>Hatalov</t>
  </si>
  <si>
    <t>Evilard</t>
  </si>
  <si>
    <t>Muratli</t>
  </si>
  <si>
    <t>Chomutice</t>
  </si>
  <si>
    <t>Bammental</t>
  </si>
  <si>
    <t>Commune of Asproneri</t>
  </si>
  <si>
    <t>Aracena</t>
  </si>
  <si>
    <t>Angoulins</t>
  </si>
  <si>
    <t>Benestare</t>
  </si>
  <si>
    <t>Dunabogdány</t>
  </si>
  <si>
    <t>Heiterwang</t>
  </si>
  <si>
    <t>Jonkowo</t>
  </si>
  <si>
    <t>Ereira</t>
  </si>
  <si>
    <t>Corlatel</t>
  </si>
  <si>
    <t>Hatné</t>
  </si>
  <si>
    <t>Evionnaz</t>
  </si>
  <si>
    <t>Muratpaşa</t>
  </si>
  <si>
    <t>Chomutov</t>
  </si>
  <si>
    <t>Bandelin</t>
  </si>
  <si>
    <t>Commune of Aspropoulia</t>
  </si>
  <si>
    <t>Arafo</t>
  </si>
  <si>
    <t>Angoumé</t>
  </si>
  <si>
    <t>Benetutti</t>
  </si>
  <si>
    <t>Dunaegyháza</t>
  </si>
  <si>
    <t>Heldenberg</t>
  </si>
  <si>
    <t>Jordanów</t>
  </si>
  <si>
    <t>Ericeira</t>
  </si>
  <si>
    <t>Corlateni</t>
  </si>
  <si>
    <t>Havaj</t>
  </si>
  <si>
    <t>Evolène</t>
  </si>
  <si>
    <t>Murgul</t>
  </si>
  <si>
    <t>Chomýž</t>
  </si>
  <si>
    <t>Bandenitz</t>
  </si>
  <si>
    <t>Commune of Aspropyrgos</t>
  </si>
  <si>
    <t>Aragüés del Puerto</t>
  </si>
  <si>
    <t>Angous</t>
  </si>
  <si>
    <t>Benevello</t>
  </si>
  <si>
    <t>Dunafalva</t>
  </si>
  <si>
    <t>Helfenberg</t>
  </si>
  <si>
    <t>Jordanów Śląski</t>
  </si>
  <si>
    <t>Ermesinde</t>
  </si>
  <si>
    <t>Cornatelu</t>
  </si>
  <si>
    <t>Havka</t>
  </si>
  <si>
    <t>Eysins</t>
  </si>
  <si>
    <t>Musabeyli</t>
  </si>
  <si>
    <t>Choratice</t>
  </si>
  <si>
    <t>Bann</t>
  </si>
  <si>
    <t>Commune of Aspropyrgos (psevdo)</t>
  </si>
  <si>
    <t>Arahal</t>
  </si>
  <si>
    <t>Angoustrine-Villeneuve-des-Escaldes</t>
  </si>
  <si>
    <t>Benevento</t>
  </si>
  <si>
    <t>Dunaföldvár</t>
  </si>
  <si>
    <t>Hellmonsödt</t>
  </si>
  <si>
    <t>Józefów</t>
  </si>
  <si>
    <t>Ermidas-Sado</t>
  </si>
  <si>
    <t>Cornea</t>
  </si>
  <si>
    <t>Havranec</t>
  </si>
  <si>
    <t>Fahrni</t>
  </si>
  <si>
    <t>Mustafakemalpaşa</t>
  </si>
  <si>
    <t>Chornice</t>
  </si>
  <si>
    <t>Bannberscheid</t>
  </si>
  <si>
    <t>Commune of Aspros</t>
  </si>
  <si>
    <t>Arahuetes</t>
  </si>
  <si>
    <t>Angres</t>
  </si>
  <si>
    <t>Benna</t>
  </si>
  <si>
    <t>Dunaharaszti</t>
  </si>
  <si>
    <t>Helpfau-Uttendorf</t>
  </si>
  <si>
    <t>Józefów nad Wisłą</t>
  </si>
  <si>
    <t>Ervedal</t>
  </si>
  <si>
    <t>Cornereva</t>
  </si>
  <si>
    <t>Hažín</t>
  </si>
  <si>
    <t>Fahrwangen</t>
  </si>
  <si>
    <t>Mut</t>
  </si>
  <si>
    <t>Chorušice</t>
  </si>
  <si>
    <t>Bannewitz</t>
  </si>
  <si>
    <t>Commune of Asproula</t>
  </si>
  <si>
    <t>Araitz</t>
  </si>
  <si>
    <t>Angresse</t>
  </si>
  <si>
    <t>Bentivoglio</t>
  </si>
  <si>
    <t>Dunakeszi</t>
  </si>
  <si>
    <t>Hengsberg</t>
  </si>
  <si>
    <t>Juchnowiec Kościelny</t>
  </si>
  <si>
    <t>Ervededo</t>
  </si>
  <si>
    <t>Cornesti</t>
  </si>
  <si>
    <t>Hažín nad Cirochou</t>
  </si>
  <si>
    <t>Fahy</t>
  </si>
  <si>
    <t>Mutki</t>
  </si>
  <si>
    <t>Choryně</t>
  </si>
  <si>
    <t>Banzkow</t>
  </si>
  <si>
    <t>Commune of Asprovalta</t>
  </si>
  <si>
    <t>Arakaldo</t>
  </si>
  <si>
    <t>Angrie</t>
  </si>
  <si>
    <t>Berbenno</t>
  </si>
  <si>
    <t>Dunakiliti</t>
  </si>
  <si>
    <t>Henndorf am Wallersee</t>
  </si>
  <si>
    <t>Jutrosin</t>
  </si>
  <si>
    <t>Ervedosa</t>
  </si>
  <si>
    <t>Cornetu</t>
  </si>
  <si>
    <t>Hažlín</t>
  </si>
  <si>
    <t>Faido</t>
  </si>
  <si>
    <t>Nallihan</t>
  </si>
  <si>
    <t>Choťánky</t>
  </si>
  <si>
    <t>Barbelroth</t>
  </si>
  <si>
    <t>Commune of Assea</t>
  </si>
  <si>
    <t>Arakil</t>
  </si>
  <si>
    <t>Anguilcourt-le-Sart</t>
  </si>
  <si>
    <t>Berbenno di Valtellina</t>
  </si>
  <si>
    <t>Dunapataj</t>
  </si>
  <si>
    <t>Hennersdorf</t>
  </si>
  <si>
    <t>Kaczory</t>
  </si>
  <si>
    <t>Ervedosa do Douro</t>
  </si>
  <si>
    <t>Corni</t>
  </si>
  <si>
    <t>Helcmanovce</t>
  </si>
  <si>
    <t>Falera</t>
  </si>
  <si>
    <t>Narlidere</t>
  </si>
  <si>
    <t>Chotěboř</t>
  </si>
  <si>
    <t>Barbing</t>
  </si>
  <si>
    <t>Commune of Assi Gonia</t>
  </si>
  <si>
    <t>Arama</t>
  </si>
  <si>
    <t>Angy</t>
  </si>
  <si>
    <t>Berceto</t>
  </si>
  <si>
    <t>Dunaremete</t>
  </si>
  <si>
    <t>Hermagor-Pressegger See</t>
  </si>
  <si>
    <t>Kadzidło</t>
  </si>
  <si>
    <t>Ervidel</t>
  </si>
  <si>
    <t>Cornu</t>
  </si>
  <si>
    <t>Heľpa</t>
  </si>
  <si>
    <t>Fällanden</t>
  </si>
  <si>
    <t>Narman</t>
  </si>
  <si>
    <t>Chotěbudice</t>
  </si>
  <si>
    <t>Barby, Stadt</t>
  </si>
  <si>
    <t>Commune of Assimenio</t>
  </si>
  <si>
    <t>Aramaio</t>
  </si>
  <si>
    <t>Anhaux</t>
  </si>
  <si>
    <t>Berchidda</t>
  </si>
  <si>
    <t>Dunaszeg</t>
  </si>
  <si>
    <t>Hernstein</t>
  </si>
  <si>
    <t>Kąkolewnica</t>
  </si>
  <si>
    <t>Ervões</t>
  </si>
  <si>
    <t>Cornu Luncii</t>
  </si>
  <si>
    <t>Henckovce</t>
  </si>
  <si>
    <t>Faoug</t>
  </si>
  <si>
    <t>Nazilli</t>
  </si>
  <si>
    <t>Chotěbuz</t>
  </si>
  <si>
    <t>Barchfeld-Immelborn</t>
  </si>
  <si>
    <t>Commune of Assimio</t>
  </si>
  <si>
    <t>Aranaratxe</t>
  </si>
  <si>
    <t>Anhiers</t>
  </si>
  <si>
    <t>Beregazzo con Figliaro</t>
  </si>
  <si>
    <t>Dunaszekcső</t>
  </si>
  <si>
    <t>Herrnbaumgarten</t>
  </si>
  <si>
    <t>Kalety</t>
  </si>
  <si>
    <t>Escalhão</t>
  </si>
  <si>
    <t>Corod</t>
  </si>
  <si>
    <t>Henclová</t>
  </si>
  <si>
    <t>Farnern</t>
  </si>
  <si>
    <t>Nazimiye</t>
  </si>
  <si>
    <t>Choteč</t>
  </si>
  <si>
    <t>Bardowick, Flecken</t>
  </si>
  <si>
    <t>Commune of Assimochori</t>
  </si>
  <si>
    <t>Arancón</t>
  </si>
  <si>
    <t>Aniane</t>
  </si>
  <si>
    <t>Bereguardo</t>
  </si>
  <si>
    <t>Dunaszentbenedek</t>
  </si>
  <si>
    <t>Herzogenburg</t>
  </si>
  <si>
    <t>Kalinowo</t>
  </si>
  <si>
    <t>Escapães</t>
  </si>
  <si>
    <t>Coroieni</t>
  </si>
  <si>
    <t>Hencovce</t>
  </si>
  <si>
    <t>Féchy</t>
  </si>
  <si>
    <t>Niksar</t>
  </si>
  <si>
    <t>Chotěmice</t>
  </si>
  <si>
    <t>Bärenbach</t>
  </si>
  <si>
    <t>Commune of Assini</t>
  </si>
  <si>
    <t>Aranda de Duero</t>
  </si>
  <si>
    <t>Aniche</t>
  </si>
  <si>
    <t>Bergamasco</t>
  </si>
  <si>
    <t>Dunaszentgyörgy</t>
  </si>
  <si>
    <t>Herzogsdorf</t>
  </si>
  <si>
    <t>Kaliska</t>
  </si>
  <si>
    <t>Escariz</t>
  </si>
  <si>
    <t>Coroiesti</t>
  </si>
  <si>
    <t>Hendrichovce</t>
  </si>
  <si>
    <t>Fehraltorf</t>
  </si>
  <si>
    <t>Nilüfer</t>
  </si>
  <si>
    <t>Chotěnov</t>
  </si>
  <si>
    <t>Barenburg, Flecken</t>
  </si>
  <si>
    <t>Commune of Assiros</t>
  </si>
  <si>
    <t>Aranda de Moncayo</t>
  </si>
  <si>
    <t>Anisy</t>
  </si>
  <si>
    <t>Bergamo</t>
  </si>
  <si>
    <t>Dunaszentmiklós</t>
  </si>
  <si>
    <t>Heugraben</t>
  </si>
  <si>
    <t>Kalisz</t>
  </si>
  <si>
    <t>Esgueira</t>
  </si>
  <si>
    <t>Coroisanmartin</t>
  </si>
  <si>
    <t>Herľany</t>
  </si>
  <si>
    <t>Fehren</t>
  </si>
  <si>
    <t>Nizip</t>
  </si>
  <si>
    <t>Chotěšice</t>
  </si>
  <si>
    <t>Barendorf</t>
  </si>
  <si>
    <t>Commune of Assomata</t>
  </si>
  <si>
    <t>Arándiga</t>
  </si>
  <si>
    <t>Anizy-le-Grand</t>
  </si>
  <si>
    <t>Bergantino</t>
  </si>
  <si>
    <t>Dunaszentpál</t>
  </si>
  <si>
    <t>Himberg</t>
  </si>
  <si>
    <t>Kalisz Pomorski</t>
  </si>
  <si>
    <t>Esmolfe</t>
  </si>
  <si>
    <t>Coronini</t>
  </si>
  <si>
    <t>Hermanovce</t>
  </si>
  <si>
    <t>Felben-Wellhausen</t>
  </si>
  <si>
    <t>Nurdaği</t>
  </si>
  <si>
    <t>Chotěšov</t>
  </si>
  <si>
    <t>Bärenstein</t>
  </si>
  <si>
    <t>Commune of Assomati</t>
  </si>
  <si>
    <t>Arandilla</t>
  </si>
  <si>
    <t>Anjeux</t>
  </si>
  <si>
    <t>Bergeggi</t>
  </si>
  <si>
    <t>Dunasziget</t>
  </si>
  <si>
    <t>Himmelberg</t>
  </si>
  <si>
    <t>Kałuszyn</t>
  </si>
  <si>
    <t>Esmoriz</t>
  </si>
  <si>
    <t>Corunca</t>
  </si>
  <si>
    <t>Hermanovce nad Topľou</t>
  </si>
  <si>
    <t>Feldbrunnen-St. Niklaus</t>
  </si>
  <si>
    <t>Nurhak</t>
  </si>
  <si>
    <t>Chotětov</t>
  </si>
  <si>
    <t>Bärenthal</t>
  </si>
  <si>
    <t>Commune of Assomatos</t>
  </si>
  <si>
    <t>Arandilla del Arroyo</t>
  </si>
  <si>
    <t>Anjou</t>
  </si>
  <si>
    <t>Bergolo</t>
  </si>
  <si>
    <t>Dunatetétlen</t>
  </si>
  <si>
    <t>Hinterbrühl</t>
  </si>
  <si>
    <t>Kalwaria Zebrzydowska</t>
  </si>
  <si>
    <t>Espadanedo</t>
  </si>
  <si>
    <t>Corund</t>
  </si>
  <si>
    <t>Hertník</t>
  </si>
  <si>
    <t>Felsberg</t>
  </si>
  <si>
    <t>Nusaybin</t>
  </si>
  <si>
    <t>Chotěvice</t>
  </si>
  <si>
    <t>Bargenstedt</t>
  </si>
  <si>
    <t>Commune of Assopia</t>
  </si>
  <si>
    <t>Aranga</t>
  </si>
  <si>
    <t>Anjouin</t>
  </si>
  <si>
    <t>Berlingo</t>
  </si>
  <si>
    <t>Dunaújváros</t>
  </si>
  <si>
    <t>Hinterhornbach</t>
  </si>
  <si>
    <t>Kamień</t>
  </si>
  <si>
    <t>Esperança</t>
  </si>
  <si>
    <t>Cosambesti</t>
  </si>
  <si>
    <t>Hervartov</t>
  </si>
  <si>
    <t>Ferden</t>
  </si>
  <si>
    <t>Ödemiş</t>
  </si>
  <si>
    <t>Chotíkov</t>
  </si>
  <si>
    <t>Bargfeld-Stegen</t>
  </si>
  <si>
    <t>Commune of Assopos</t>
  </si>
  <si>
    <t>Aranguren</t>
  </si>
  <si>
    <t>Anjoutey</t>
  </si>
  <si>
    <t>Bernalda</t>
  </si>
  <si>
    <t>Dunavarsány</t>
  </si>
  <si>
    <t>Hintersee</t>
  </si>
  <si>
    <t>Kamień Krajeński</t>
  </si>
  <si>
    <t>Espinhal</t>
  </si>
  <si>
    <t>Cosbuc</t>
  </si>
  <si>
    <t>Hiadeľ</t>
  </si>
  <si>
    <t>Ferenbalm</t>
  </si>
  <si>
    <t>Odunpazari</t>
  </si>
  <si>
    <t>Chotilsko</t>
  </si>
  <si>
    <t>Bargischow</t>
  </si>
  <si>
    <t>Commune of Assos</t>
  </si>
  <si>
    <t>Aranjuez</t>
  </si>
  <si>
    <t>Anla</t>
  </si>
  <si>
    <t>Bernareggio</t>
  </si>
  <si>
    <t>Dunavecse</t>
  </si>
  <si>
    <t>Hinterstoder</t>
  </si>
  <si>
    <t>Kamień Pomorski</t>
  </si>
  <si>
    <t>Espinho</t>
  </si>
  <si>
    <t>Coseiu</t>
  </si>
  <si>
    <t>Hincovce</t>
  </si>
  <si>
    <t>Ferpicloz</t>
  </si>
  <si>
    <t>Of</t>
  </si>
  <si>
    <t>Chotiměř</t>
  </si>
  <si>
    <t>Bargstall</t>
  </si>
  <si>
    <t>Commune of Astakos</t>
  </si>
  <si>
    <t>Arano</t>
  </si>
  <si>
    <t>Anlezy</t>
  </si>
  <si>
    <t>Bernate Ticino</t>
  </si>
  <si>
    <t>Dusnok</t>
  </si>
  <si>
    <t>Hinzenbach</t>
  </si>
  <si>
    <t>Kamienica</t>
  </si>
  <si>
    <t>Espinhosela</t>
  </si>
  <si>
    <t>Cosereni</t>
  </si>
  <si>
    <t>Hladovka</t>
  </si>
  <si>
    <t>Ferrera</t>
  </si>
  <si>
    <t>Oğuzeli</t>
  </si>
  <si>
    <t>Chotiněves</t>
  </si>
  <si>
    <t>Bargstedt</t>
  </si>
  <si>
    <t>Commune of Asteri</t>
  </si>
  <si>
    <t>Arantza</t>
  </si>
  <si>
    <t>Anlhiac</t>
  </si>
  <si>
    <t>Bernezzo</t>
  </si>
  <si>
    <t>Dúzs</t>
  </si>
  <si>
    <t>Hippach</t>
  </si>
  <si>
    <t>Kamienica Polska</t>
  </si>
  <si>
    <t>Espírito Santo</t>
  </si>
  <si>
    <t>Cosesti</t>
  </si>
  <si>
    <t>Hlboké</t>
  </si>
  <si>
    <t>Ferreyres</t>
  </si>
  <si>
    <t>Oğuzlar</t>
  </si>
  <si>
    <t>Chotovice</t>
  </si>
  <si>
    <t>Bargteheide, Stadt</t>
  </si>
  <si>
    <t>Commune of Astraki</t>
  </si>
  <si>
    <t>Arantzazu</t>
  </si>
  <si>
    <t>Annay</t>
  </si>
  <si>
    <t>Bertinoro</t>
  </si>
  <si>
    <t>Ebergőc</t>
  </si>
  <si>
    <t>Hirm</t>
  </si>
  <si>
    <t>Kamieniec</t>
  </si>
  <si>
    <t>Espite</t>
  </si>
  <si>
    <t>Cosmesti</t>
  </si>
  <si>
    <t>Hlboké nad Váhom</t>
  </si>
  <si>
    <t>Fétigny</t>
  </si>
  <si>
    <t>Oltu</t>
  </si>
  <si>
    <t>Choťovice</t>
  </si>
  <si>
    <t>Bargum</t>
  </si>
  <si>
    <t>Commune of Astras</t>
  </si>
  <si>
    <t>Arañuel</t>
  </si>
  <si>
    <t>Annay-la-Côte</t>
  </si>
  <si>
    <t>Bertiolo</t>
  </si>
  <si>
    <t>Ebes</t>
  </si>
  <si>
    <t>Hirschbach</t>
  </si>
  <si>
    <t>Kamieniec Ząbkowicki</t>
  </si>
  <si>
    <t>Esporões</t>
  </si>
  <si>
    <t>Cosminele</t>
  </si>
  <si>
    <t>Hliník nad Hronom</t>
  </si>
  <si>
    <t>Feuerthalen</t>
  </si>
  <si>
    <t>Olur</t>
  </si>
  <si>
    <t>Chotoviny</t>
  </si>
  <si>
    <t>Bark</t>
  </si>
  <si>
    <t>Commune of Astritsa</t>
  </si>
  <si>
    <t>Aranzueque</t>
  </si>
  <si>
    <t>Annay-sur-Serein</t>
  </si>
  <si>
    <t>Bertonico</t>
  </si>
  <si>
    <t>Écs</t>
  </si>
  <si>
    <t>Hirschbach im Mühlkreis</t>
  </si>
  <si>
    <t>Kamienna Góra</t>
  </si>
  <si>
    <t>Estela</t>
  </si>
  <si>
    <t>Cosna</t>
  </si>
  <si>
    <t>Hlinné</t>
  </si>
  <si>
    <t>Feusisberg</t>
  </si>
  <si>
    <t>Ömerli</t>
  </si>
  <si>
    <t>Chotusice</t>
  </si>
  <si>
    <t>Barkelsby</t>
  </si>
  <si>
    <t>Commune of Astritsio</t>
  </si>
  <si>
    <t>Arapiles</t>
  </si>
  <si>
    <t>Annebault</t>
  </si>
  <si>
    <t>Berzano di San Pietro</t>
  </si>
  <si>
    <t>Ecséd</t>
  </si>
  <si>
    <t>Hirschegg-Pack</t>
  </si>
  <si>
    <t>Kamiennik</t>
  </si>
  <si>
    <t>Estorãos</t>
  </si>
  <si>
    <t>Cosoba</t>
  </si>
  <si>
    <t>Hlivištia</t>
  </si>
  <si>
    <t>Fey</t>
  </si>
  <si>
    <t>Onikişubat</t>
  </si>
  <si>
    <t>Chotutice</t>
  </si>
  <si>
    <t>Barkenholm</t>
  </si>
  <si>
    <t>Commune of Astrochori</t>
  </si>
  <si>
    <t>Aras</t>
  </si>
  <si>
    <t>Annecy</t>
  </si>
  <si>
    <t>Berzano di Tortona</t>
  </si>
  <si>
    <t>Ecseg</t>
  </si>
  <si>
    <t>Hirtenberg</t>
  </si>
  <si>
    <t>Kamieńsk</t>
  </si>
  <si>
    <t>Estreito da Calheta</t>
  </si>
  <si>
    <t>Cosoveni</t>
  </si>
  <si>
    <t>Hlohovec</t>
  </si>
  <si>
    <t>Fideris</t>
  </si>
  <si>
    <t>Orhaneli</t>
  </si>
  <si>
    <t>Chotýčany</t>
  </si>
  <si>
    <t>Barkhagen</t>
  </si>
  <si>
    <t>Commune of Astros</t>
  </si>
  <si>
    <t>Aras de los Olmos</t>
  </si>
  <si>
    <t>Annelles</t>
  </si>
  <si>
    <t>Berzo Demo</t>
  </si>
  <si>
    <t>Ecsegfalva</t>
  </si>
  <si>
    <t>Hittisau</t>
  </si>
  <si>
    <t>Kamionka</t>
  </si>
  <si>
    <t>Estreito de Câmara de Lobos</t>
  </si>
  <si>
    <t>Costache Negri</t>
  </si>
  <si>
    <t>Hniezdne</t>
  </si>
  <si>
    <t>Fiesch</t>
  </si>
  <si>
    <t>Orhangazi</t>
  </si>
  <si>
    <t>Chotyně</t>
  </si>
  <si>
    <t>Barleben</t>
  </si>
  <si>
    <t>Commune of Astypalea (psevdo)</t>
  </si>
  <si>
    <t>Arauzo de Miel</t>
  </si>
  <si>
    <t>Annemasse</t>
  </si>
  <si>
    <t>Berzo Inferiore</t>
  </si>
  <si>
    <t>Ecseny</t>
  </si>
  <si>
    <t>Hitzendorf</t>
  </si>
  <si>
    <t>Kamionka Wielka</t>
  </si>
  <si>
    <t>Estreito-Vilar Barroco</t>
  </si>
  <si>
    <t>Costeiu</t>
  </si>
  <si>
    <t>Hnilčík</t>
  </si>
  <si>
    <t>Fieschertal</t>
  </si>
  <si>
    <t>Orta</t>
  </si>
  <si>
    <t>Chotýšany</t>
  </si>
  <si>
    <t>Barlt</t>
  </si>
  <si>
    <t>Commune of Astyrakio</t>
  </si>
  <si>
    <t>Arauzo de Salce</t>
  </si>
  <si>
    <t>Annéot</t>
  </si>
  <si>
    <t>Berzo San Fermo</t>
  </si>
  <si>
    <t>Ecser</t>
  </si>
  <si>
    <t>Hochburg-Ach</t>
  </si>
  <si>
    <t>Kampinos</t>
  </si>
  <si>
    <t>Estrela</t>
  </si>
  <si>
    <t>Costesti</t>
  </si>
  <si>
    <t>Hnilec</t>
  </si>
  <si>
    <t>Fiez</t>
  </si>
  <si>
    <t>Ortaca</t>
  </si>
  <si>
    <t>Choustník</t>
  </si>
  <si>
    <t>Barmissen</t>
  </si>
  <si>
    <t>Commune of Asvestades</t>
  </si>
  <si>
    <t>Arauzo de Torre</t>
  </si>
  <si>
    <t>Annepont</t>
  </si>
  <si>
    <t>Besana in Brianza</t>
  </si>
  <si>
    <t>Edde</t>
  </si>
  <si>
    <t>Hochfilzen</t>
  </si>
  <si>
    <t>Kańczuga</t>
  </si>
  <si>
    <t>Évora de Alcobaça</t>
  </si>
  <si>
    <t>Costestii din Vale</t>
  </si>
  <si>
    <t>Hnojné</t>
  </si>
  <si>
    <t>Finhaut</t>
  </si>
  <si>
    <t>Ortahisar</t>
  </si>
  <si>
    <t>Choustníkovo Hradiště</t>
  </si>
  <si>
    <t>Barmstedt, Stadt</t>
  </si>
  <si>
    <t>Commune of Asvestio</t>
  </si>
  <si>
    <t>Arbancón</t>
  </si>
  <si>
    <t>Annequin</t>
  </si>
  <si>
    <t>Besano</t>
  </si>
  <si>
    <t>Edelény</t>
  </si>
  <si>
    <t>Hochleithen</t>
  </si>
  <si>
    <t>Karczew</t>
  </si>
  <si>
    <t>Évora Monte (Santa Maria)</t>
  </si>
  <si>
    <t>Costinesti</t>
  </si>
  <si>
    <t>Hnúšťa</t>
  </si>
  <si>
    <t>Finsterhennen</t>
  </si>
  <si>
    <t>Ortaköy</t>
  </si>
  <si>
    <t>Chožov</t>
  </si>
  <si>
    <t>Bärnau, St</t>
  </si>
  <si>
    <t>Commune of Asvestochori</t>
  </si>
  <si>
    <t>Arbeca</t>
  </si>
  <si>
    <t>Annesse-et-Beaulieu</t>
  </si>
  <si>
    <t>Besate</t>
  </si>
  <si>
    <t>Edve</t>
  </si>
  <si>
    <t>Hochneukirchen-Gschaidt</t>
  </si>
  <si>
    <t>Karczmiska</t>
  </si>
  <si>
    <t>Facha</t>
  </si>
  <si>
    <t>Costisa</t>
  </si>
  <si>
    <t>Hodejov</t>
  </si>
  <si>
    <t>Osmancik</t>
  </si>
  <si>
    <t>Chraberce</t>
  </si>
  <si>
    <t>Barnekow</t>
  </si>
  <si>
    <t>Commune of Asvestopetra</t>
  </si>
  <si>
    <t>Arbeteta</t>
  </si>
  <si>
    <t>Annet-sur-Marne</t>
  </si>
  <si>
    <t>Besenello</t>
  </si>
  <si>
    <t>Eger</t>
  </si>
  <si>
    <t>Höchst</t>
  </si>
  <si>
    <t>Kargowa</t>
  </si>
  <si>
    <t>Fafe</t>
  </si>
  <si>
    <t>Costuleni</t>
  </si>
  <si>
    <t>Hodejovec</t>
  </si>
  <si>
    <t>Fischbach-Göslikon</t>
  </si>
  <si>
    <t>Osmaneli</t>
  </si>
  <si>
    <t>Chrast</t>
  </si>
  <si>
    <t>Barnin</t>
  </si>
  <si>
    <t>Commune of Atalanti</t>
  </si>
  <si>
    <t>Arbizu</t>
  </si>
  <si>
    <t>Anneux</t>
  </si>
  <si>
    <t>Besenzone</t>
  </si>
  <si>
    <t>Egerág</t>
  </si>
  <si>
    <t>Hochwolkersdorf</t>
  </si>
  <si>
    <t>Karlino</t>
  </si>
  <si>
    <t>Faia</t>
  </si>
  <si>
    <t>Cosula</t>
  </si>
  <si>
    <t>Hodkovce</t>
  </si>
  <si>
    <t>Fischenthal</t>
  </si>
  <si>
    <t>Osmangazi</t>
  </si>
  <si>
    <t>Chrást</t>
  </si>
  <si>
    <t>Barnitz</t>
  </si>
  <si>
    <t>Commune of Athamania</t>
  </si>
  <si>
    <t>Arbo</t>
  </si>
  <si>
    <t>Anneville-Ambourville</t>
  </si>
  <si>
    <t>Besnate</t>
  </si>
  <si>
    <t>Egeralja</t>
  </si>
  <si>
    <t>Hof am Leithaberge</t>
  </si>
  <si>
    <t>Karnice</t>
  </si>
  <si>
    <t>Faial</t>
  </si>
  <si>
    <t>Coteana</t>
  </si>
  <si>
    <t>Hodruša-Hámre</t>
  </si>
  <si>
    <t>Fischingen</t>
  </si>
  <si>
    <t>Otlukbeli</t>
  </si>
  <si>
    <t>Chrášťany</t>
  </si>
  <si>
    <t>Barnstädt</t>
  </si>
  <si>
    <t>Commune of Athamanio</t>
  </si>
  <si>
    <t>Arboç, L'</t>
  </si>
  <si>
    <t>Anneville-en-Saire</t>
  </si>
  <si>
    <t>Besozzo</t>
  </si>
  <si>
    <t>Egeraracsa</t>
  </si>
  <si>
    <t>Hof bei Salzburg</t>
  </si>
  <si>
    <t>Karniewo</t>
  </si>
  <si>
    <t>Faial da Terra</t>
  </si>
  <si>
    <t>Cotesti</t>
  </si>
  <si>
    <t>Hokovce</t>
  </si>
  <si>
    <t>Fisibach</t>
  </si>
  <si>
    <t>Ovacik</t>
  </si>
  <si>
    <t>Chrastava</t>
  </si>
  <si>
    <t>Barnstedt</t>
  </si>
  <si>
    <t>Commune of Athanassios Diakos</t>
  </si>
  <si>
    <t>Arboleas</t>
  </si>
  <si>
    <t>Annéville-la-Prairie</t>
  </si>
  <si>
    <t>Bessude</t>
  </si>
  <si>
    <t>Egerbakta</t>
  </si>
  <si>
    <t>Hofamt Priel</t>
  </si>
  <si>
    <t>Karpacz</t>
  </si>
  <si>
    <t>Faiões</t>
  </si>
  <si>
    <t>Cotmeana</t>
  </si>
  <si>
    <t>Holčíkovce</t>
  </si>
  <si>
    <t>Fislisbach</t>
  </si>
  <si>
    <t>Özalp</t>
  </si>
  <si>
    <t>Chrastavec</t>
  </si>
  <si>
    <t>Barnstorf, Flecken</t>
  </si>
  <si>
    <t>Commune of Athanio</t>
  </si>
  <si>
    <t>Arbolí</t>
  </si>
  <si>
    <t>Anneville-sur-Scie</t>
  </si>
  <si>
    <t>Bettola</t>
  </si>
  <si>
    <t>Egerbocs</t>
  </si>
  <si>
    <t>Höfen</t>
  </si>
  <si>
    <t>Karsin</t>
  </si>
  <si>
    <t>Fajã da Ovelha</t>
  </si>
  <si>
    <t>Cotnari</t>
  </si>
  <si>
    <t>Holiare</t>
  </si>
  <si>
    <t>Flaach</t>
  </si>
  <si>
    <t>Özvatan</t>
  </si>
  <si>
    <t>Chrastavice</t>
  </si>
  <si>
    <t>Barnstorf-Warle, gemfr. Gebiet</t>
  </si>
  <si>
    <t>Commune of Athens (psevdo)</t>
  </si>
  <si>
    <t>Arbúcies</t>
  </si>
  <si>
    <t>Anneyron</t>
  </si>
  <si>
    <t>Bettona</t>
  </si>
  <si>
    <t>Egercsehi</t>
  </si>
  <si>
    <t>Hofkirchen an der Trattnach</t>
  </si>
  <si>
    <t>Kartuzy</t>
  </si>
  <si>
    <t>Fajã de Baixo</t>
  </si>
  <si>
    <t>Cotofanesti</t>
  </si>
  <si>
    <t>Holíč</t>
  </si>
  <si>
    <t>Fläsch</t>
  </si>
  <si>
    <t>Palandöken</t>
  </si>
  <si>
    <t>Chraštice</t>
  </si>
  <si>
    <t>Barntrup, Stadt</t>
  </si>
  <si>
    <t>Commune of Atheras</t>
  </si>
  <si>
    <t>Annezay</t>
  </si>
  <si>
    <t>Beura-Cardezza</t>
  </si>
  <si>
    <t>Egerfarmos</t>
  </si>
  <si>
    <t>Hofkirchen im Mühlkreis</t>
  </si>
  <si>
    <t>Katowice</t>
  </si>
  <si>
    <t>Fajã de Cima</t>
  </si>
  <si>
    <t>Cotofenii din Dos</t>
  </si>
  <si>
    <t>Holice</t>
  </si>
  <si>
    <t>Flawil</t>
  </si>
  <si>
    <t>Palu</t>
  </si>
  <si>
    <t>Chrášťovice</t>
  </si>
  <si>
    <t>Barsbek</t>
  </si>
  <si>
    <t>Commune of Athikia</t>
  </si>
  <si>
    <t>Arcediano</t>
  </si>
  <si>
    <t>Annezin</t>
  </si>
  <si>
    <t>Bevagna</t>
  </si>
  <si>
    <t>Egerlövő</t>
  </si>
  <si>
    <t>Hofkirchen im Traunkreis</t>
  </si>
  <si>
    <t>Kąty Wrocławskie</t>
  </si>
  <si>
    <t>Fajã Grande</t>
  </si>
  <si>
    <t>Cotofenii din Fata</t>
  </si>
  <si>
    <t>Holiša</t>
  </si>
  <si>
    <t>Flerden</t>
  </si>
  <si>
    <t>Pamukkale</t>
  </si>
  <si>
    <t>Chrbonín</t>
  </si>
  <si>
    <t>Barsbüttel</t>
  </si>
  <si>
    <t>Commune of Athineo</t>
  </si>
  <si>
    <t>Arcenillas</t>
  </si>
  <si>
    <t>Annœullin</t>
  </si>
  <si>
    <t>Beverino</t>
  </si>
  <si>
    <t>Egerszalók</t>
  </si>
  <si>
    <t>Höflein</t>
  </si>
  <si>
    <t>Kawęczyn</t>
  </si>
  <si>
    <t>Fajão-Vidual</t>
  </si>
  <si>
    <t>Cotusca</t>
  </si>
  <si>
    <t>Holumnica</t>
  </si>
  <si>
    <t>Flims</t>
  </si>
  <si>
    <t>Pamukova</t>
  </si>
  <si>
    <t>Chřenovice</t>
  </si>
  <si>
    <t>Barsinghausen, Stadt</t>
  </si>
  <si>
    <t>Commune of Athyra</t>
  </si>
  <si>
    <t>Archena</t>
  </si>
  <si>
    <t>Annoire</t>
  </si>
  <si>
    <t>Bevilacqua</t>
  </si>
  <si>
    <t>Égerszög</t>
  </si>
  <si>
    <t>Höflein an der Hohen Wand</t>
  </si>
  <si>
    <t>Kazanów</t>
  </si>
  <si>
    <t>Fajãzinha</t>
  </si>
  <si>
    <t>Covasint</t>
  </si>
  <si>
    <t>Honce</t>
  </si>
  <si>
    <t>Flüelen</t>
  </si>
  <si>
    <t>Pasinler</t>
  </si>
  <si>
    <t>Chřibská</t>
  </si>
  <si>
    <t>Barßel</t>
  </si>
  <si>
    <t>Commune of Atrapos</t>
  </si>
  <si>
    <t>Árchez</t>
  </si>
  <si>
    <t>Annois</t>
  </si>
  <si>
    <t>Biancavilla</t>
  </si>
  <si>
    <t>Egerszólát</t>
  </si>
  <si>
    <t>Hofstätten an der Raab</t>
  </si>
  <si>
    <t>Kazimierz Biskupi</t>
  </si>
  <si>
    <t>Fajões</t>
  </si>
  <si>
    <t>Cozieni</t>
  </si>
  <si>
    <t>Hontianska Vrbica</t>
  </si>
  <si>
    <t>Flühli</t>
  </si>
  <si>
    <t>Patnos</t>
  </si>
  <si>
    <t>Chříč</t>
  </si>
  <si>
    <t>Bartenshagen-Parkentin</t>
  </si>
  <si>
    <t>Commune of Atsicholos</t>
  </si>
  <si>
    <t>Archidona</t>
  </si>
  <si>
    <t>Annoisin-Chatelans</t>
  </si>
  <si>
    <t>Bianchi</t>
  </si>
  <si>
    <t>Egervár</t>
  </si>
  <si>
    <t>Hofstetten-Grünau</t>
  </si>
  <si>
    <t>Kazimierz Dolny</t>
  </si>
  <si>
    <t>Fajozes</t>
  </si>
  <si>
    <t>Cozma</t>
  </si>
  <si>
    <t>Hontianske Moravce</t>
  </si>
  <si>
    <t>Flumenthal</t>
  </si>
  <si>
    <t>Payas</t>
  </si>
  <si>
    <t>Chroboly</t>
  </si>
  <si>
    <t>Barth, Stadt</t>
  </si>
  <si>
    <t>Commune of Atsiki</t>
  </si>
  <si>
    <t>Arcicóllar</t>
  </si>
  <si>
    <t>Annoix</t>
  </si>
  <si>
    <t>Bianco</t>
  </si>
  <si>
    <t>Egervölgy</t>
  </si>
  <si>
    <t>Hohe Wand</t>
  </si>
  <si>
    <t>Kazimierza Wielka</t>
  </si>
  <si>
    <t>Falagueira-Venda Nova</t>
  </si>
  <si>
    <t>Cozmeni</t>
  </si>
  <si>
    <t>Hontianske Nemce</t>
  </si>
  <si>
    <t>Flums</t>
  </si>
  <si>
    <t>Pazar</t>
  </si>
  <si>
    <t>Chromeč</t>
  </si>
  <si>
    <t>Bartholomä</t>
  </si>
  <si>
    <t>Commune of Atsipopoulo</t>
  </si>
  <si>
    <t>Arco, El</t>
  </si>
  <si>
    <t>Annonay</t>
  </si>
  <si>
    <t>Biandrate</t>
  </si>
  <si>
    <t>Egyed</t>
  </si>
  <si>
    <t>Hohenau an der March</t>
  </si>
  <si>
    <t>Kaźmierz</t>
  </si>
  <si>
    <t>Famalicão</t>
  </si>
  <si>
    <t>Cozmesti</t>
  </si>
  <si>
    <t>Hontianske Tesáre</t>
  </si>
  <si>
    <t>Flurlingen</t>
  </si>
  <si>
    <t>Pazarcik</t>
  </si>
  <si>
    <t>Chropyně</t>
  </si>
  <si>
    <t>Bartow</t>
  </si>
  <si>
    <t>Commune of Attali</t>
  </si>
  <si>
    <t>Arconada</t>
  </si>
  <si>
    <t>Annonville</t>
  </si>
  <si>
    <t>Biandronno</t>
  </si>
  <si>
    <t>Egyek</t>
  </si>
  <si>
    <t>Hohenberg</t>
  </si>
  <si>
    <t>Kcynia</t>
  </si>
  <si>
    <t>Fanhões</t>
  </si>
  <si>
    <t>Cracaoani</t>
  </si>
  <si>
    <t>Hontianske Trsťany</t>
  </si>
  <si>
    <t>Fontaines-sur-Grandson</t>
  </si>
  <si>
    <t>Pazarlar</t>
  </si>
  <si>
    <t>Chroustov</t>
  </si>
  <si>
    <t>Barum</t>
  </si>
  <si>
    <t>Commune of Avarikos</t>
  </si>
  <si>
    <t>Arcones</t>
  </si>
  <si>
    <t>Annot</t>
  </si>
  <si>
    <t>Bianzano</t>
  </si>
  <si>
    <t>Egyházasdengeleg</t>
  </si>
  <si>
    <t>Hoheneich</t>
  </si>
  <si>
    <t>Kędzierzyn-Koźle</t>
  </si>
  <si>
    <t>Faro do Alentejo</t>
  </si>
  <si>
    <t>Craciunelu de Jos</t>
  </si>
  <si>
    <t>Hôrka</t>
  </si>
  <si>
    <t>Fontenais</t>
  </si>
  <si>
    <t>Pazaryeri</t>
  </si>
  <si>
    <t>Chroustovice</t>
  </si>
  <si>
    <t>Baruth/Mark, Stadt</t>
  </si>
  <si>
    <t>Commune of Avas</t>
  </si>
  <si>
    <t>Annouville-Vilmesnil</t>
  </si>
  <si>
    <t>Bianzè</t>
  </si>
  <si>
    <t>Egyházasfalu</t>
  </si>
  <si>
    <t>Hohenems</t>
  </si>
  <si>
    <t>Kępice</t>
  </si>
  <si>
    <t>Fatela</t>
  </si>
  <si>
    <t>Craciunesti</t>
  </si>
  <si>
    <t>Hôrka nad Váhom</t>
  </si>
  <si>
    <t>Forel (Lavaux)</t>
  </si>
  <si>
    <t>Pazaryolu</t>
  </si>
  <si>
    <t>Chrtníč</t>
  </si>
  <si>
    <t>Barver</t>
  </si>
  <si>
    <t>Commune of Avato</t>
  </si>
  <si>
    <t>Arcos de Jalón</t>
  </si>
  <si>
    <t>Annoux</t>
  </si>
  <si>
    <t>Bianzone</t>
  </si>
  <si>
    <t>Egyházasgerge</t>
  </si>
  <si>
    <t>Hohenruppersdorf</t>
  </si>
  <si>
    <t>Kępno</t>
  </si>
  <si>
    <t>Fátima</t>
  </si>
  <si>
    <t>Craidorolt</t>
  </si>
  <si>
    <t>Hôrky</t>
  </si>
  <si>
    <t>Forst-Längenbühl</t>
  </si>
  <si>
    <t>Pehlivanköy</t>
  </si>
  <si>
    <t>Chrtníky</t>
  </si>
  <si>
    <t>Barwedel</t>
  </si>
  <si>
    <t>Commune of Avdella</t>
  </si>
  <si>
    <t>Arcos de la Frontera</t>
  </si>
  <si>
    <t>Annoville</t>
  </si>
  <si>
    <t>Biassono</t>
  </si>
  <si>
    <t>Egyházasharaszti</t>
  </si>
  <si>
    <t>Hohentauern</t>
  </si>
  <si>
    <t>Kęsowo</t>
  </si>
  <si>
    <t>Favaios</t>
  </si>
  <si>
    <t>Craiesti</t>
  </si>
  <si>
    <t>Horňa</t>
  </si>
  <si>
    <t>Founex</t>
  </si>
  <si>
    <t>Pendik</t>
  </si>
  <si>
    <t>Chrudichromy</t>
  </si>
  <si>
    <t>Barweiler</t>
  </si>
  <si>
    <t>Commune of Avdira</t>
  </si>
  <si>
    <t>Arcos de la Polvorosa</t>
  </si>
  <si>
    <t>Anor</t>
  </si>
  <si>
    <t>Bibbiano</t>
  </si>
  <si>
    <t>Egyházashetye</t>
  </si>
  <si>
    <t>Hohenthurn</t>
  </si>
  <si>
    <t>Kętrzyn</t>
  </si>
  <si>
    <t>Fazenda</t>
  </si>
  <si>
    <t>Craiva</t>
  </si>
  <si>
    <t>Horná Breznica</t>
  </si>
  <si>
    <t>Fräschels</t>
  </si>
  <si>
    <t>Perşembe</t>
  </si>
  <si>
    <t>Chrudim</t>
  </si>
  <si>
    <t>Bärweiler</t>
  </si>
  <si>
    <t>Commune of Avdou</t>
  </si>
  <si>
    <t>Arcos de la Sierra</t>
  </si>
  <si>
    <t>Anos</t>
  </si>
  <si>
    <t>Bibbiena</t>
  </si>
  <si>
    <t>Egyházashollós</t>
  </si>
  <si>
    <t>Hohenwarth-Mühlbach a.M.</t>
  </si>
  <si>
    <t>Kęty</t>
  </si>
  <si>
    <t>Fazendas de Almeirim</t>
  </si>
  <si>
    <t>Crampoia</t>
  </si>
  <si>
    <t>Horná Kráľová</t>
  </si>
  <si>
    <t>Frasco</t>
  </si>
  <si>
    <t>Pertek</t>
  </si>
  <si>
    <t>Chrustenice</t>
  </si>
  <si>
    <t>Basberg</t>
  </si>
  <si>
    <t>Commune of Avgaria</t>
  </si>
  <si>
    <t>Arcos de las Salinas</t>
  </si>
  <si>
    <t>Anost</t>
  </si>
  <si>
    <t>Bibbona</t>
  </si>
  <si>
    <t>Egyházaskesző</t>
  </si>
  <si>
    <t>Hohenweiler</t>
  </si>
  <si>
    <t>Kielce</t>
  </si>
  <si>
    <t>Febres</t>
  </si>
  <si>
    <t>Crangeni</t>
  </si>
  <si>
    <t>Horná Krupá</t>
  </si>
  <si>
    <t>Fraubrunnen</t>
  </si>
  <si>
    <t>Pervari</t>
  </si>
  <si>
    <t>Chržín</t>
  </si>
  <si>
    <t>Basdahl</t>
  </si>
  <si>
    <t>Commune of Avgeniki</t>
  </si>
  <si>
    <t>Arcos, Los</t>
  </si>
  <si>
    <t>Anould</t>
  </si>
  <si>
    <t>Bibiana</t>
  </si>
  <si>
    <t>Egyházaskozár</t>
  </si>
  <si>
    <t>Hohenzell</t>
  </si>
  <si>
    <t>Kiełczygłów</t>
  </si>
  <si>
    <t>Feitosa</t>
  </si>
  <si>
    <t>Crangu</t>
  </si>
  <si>
    <t>Horná Lehota</t>
  </si>
  <si>
    <t>Frauenfeld</t>
  </si>
  <si>
    <t>Pinarbaşi</t>
  </si>
  <si>
    <t>Chuchelna</t>
  </si>
  <si>
    <t>Basedow</t>
  </si>
  <si>
    <t>Commune of Avgerinos</t>
  </si>
  <si>
    <t>Ardales</t>
  </si>
  <si>
    <t>Anoux</t>
  </si>
  <si>
    <t>Biccari</t>
  </si>
  <si>
    <t>Egyházasrádóc</t>
  </si>
  <si>
    <t>Höhnhart</t>
  </si>
  <si>
    <t>Kiernozia</t>
  </si>
  <si>
    <t>Fenais da Ajuda</t>
  </si>
  <si>
    <t>Crangurile</t>
  </si>
  <si>
    <t>Horná Mariková</t>
  </si>
  <si>
    <t>Frauenkappelen</t>
  </si>
  <si>
    <t>Pinarhisar</t>
  </si>
  <si>
    <t>Chuchelná</t>
  </si>
  <si>
    <t>Bassenheim</t>
  </si>
  <si>
    <t>Commune of Avgi</t>
  </si>
  <si>
    <t>Ardisa</t>
  </si>
  <si>
    <t>Anoye</t>
  </si>
  <si>
    <t>Bicinicco</t>
  </si>
  <si>
    <t>Elek</t>
  </si>
  <si>
    <t>Hollabrunn</t>
  </si>
  <si>
    <t>Kietrz</t>
  </si>
  <si>
    <t>Fenais da Luz</t>
  </si>
  <si>
    <t>Crasna</t>
  </si>
  <si>
    <t>Horná Mičiná</t>
  </si>
  <si>
    <t>Freienbach</t>
  </si>
  <si>
    <t>Piraziz</t>
  </si>
  <si>
    <t>Chudčice</t>
  </si>
  <si>
    <t>Bassum, Stadt</t>
  </si>
  <si>
    <t>Commune of Avgio</t>
  </si>
  <si>
    <t>Ardón</t>
  </si>
  <si>
    <t>Anquetierville</t>
  </si>
  <si>
    <t>Bidonì</t>
  </si>
  <si>
    <t>Ellend</t>
  </si>
  <si>
    <t>Hollenstein an der Ybbs</t>
  </si>
  <si>
    <t>Kije</t>
  </si>
  <si>
    <t>Fermedo</t>
  </si>
  <si>
    <t>Creaca</t>
  </si>
  <si>
    <t>Horná Poruba</t>
  </si>
  <si>
    <t>Freienstein-Teufen</t>
  </si>
  <si>
    <t>Polateli</t>
  </si>
  <si>
    <t>Chudenice</t>
  </si>
  <si>
    <t>Bastheim</t>
  </si>
  <si>
    <t>Commune of Avgo</t>
  </si>
  <si>
    <t>Areatza</t>
  </si>
  <si>
    <t>Anrosey</t>
  </si>
  <si>
    <t>Biella</t>
  </si>
  <si>
    <t>Előszállás</t>
  </si>
  <si>
    <t>Hollenthon</t>
  </si>
  <si>
    <t>Kijewo Królewskie</t>
  </si>
  <si>
    <t>Fermentelos</t>
  </si>
  <si>
    <t>Creteni</t>
  </si>
  <si>
    <t>Horná Potôň</t>
  </si>
  <si>
    <t>Freienwil</t>
  </si>
  <si>
    <t>Polatli</t>
  </si>
  <si>
    <t>Chudenín</t>
  </si>
  <si>
    <t>Basthorst</t>
  </si>
  <si>
    <t>Commune of Avgonyma</t>
  </si>
  <si>
    <t>Arellano</t>
  </si>
  <si>
    <t>Ansacq</t>
  </si>
  <si>
    <t>Bienno</t>
  </si>
  <si>
    <t>Emőd</t>
  </si>
  <si>
    <t>Hollersbach im Pinzgau</t>
  </si>
  <si>
    <t>Kikół</t>
  </si>
  <si>
    <t>Fermentões</t>
  </si>
  <si>
    <t>Cretesti</t>
  </si>
  <si>
    <t>Horná Seč</t>
  </si>
  <si>
    <t>Freimettigen</t>
  </si>
  <si>
    <t>Posof</t>
  </si>
  <si>
    <t>Chudeřice</t>
  </si>
  <si>
    <t>Bastorf</t>
  </si>
  <si>
    <t>Commune of Avia</t>
  </si>
  <si>
    <t>Arén</t>
  </si>
  <si>
    <t>Ansac-sur-Vienne</t>
  </si>
  <si>
    <t>Bieno</t>
  </si>
  <si>
    <t>Encs</t>
  </si>
  <si>
    <t>Holzgau</t>
  </si>
  <si>
    <t>Kisielice</t>
  </si>
  <si>
    <t>Fernão Ferro</t>
  </si>
  <si>
    <t>Crevedia</t>
  </si>
  <si>
    <t>Horná Streda</t>
  </si>
  <si>
    <t>Frenkendorf</t>
  </si>
  <si>
    <t>Pozanti</t>
  </si>
  <si>
    <t>Chuderov</t>
  </si>
  <si>
    <t>Battenberg (Eder), Stadt</t>
  </si>
  <si>
    <t>Commune of Avlaki</t>
  </si>
  <si>
    <t>Arenal, El</t>
  </si>
  <si>
    <t>Ansan</t>
  </si>
  <si>
    <t>Bientina</t>
  </si>
  <si>
    <t>Encsencs</t>
  </si>
  <si>
    <t>Holzhausen</t>
  </si>
  <si>
    <t>Kiszkowo</t>
  </si>
  <si>
    <t>Fernão Joanes</t>
  </si>
  <si>
    <t>Crevedia Mare</t>
  </si>
  <si>
    <t>Horná Strehová</t>
  </si>
  <si>
    <t>Fribourg</t>
  </si>
  <si>
    <t>Pülümür</t>
  </si>
  <si>
    <t>Chudíř</t>
  </si>
  <si>
    <t>Battenberg (Pfalz)</t>
  </si>
  <si>
    <t>Commune of Avles</t>
  </si>
  <si>
    <t>Arenales de San Gregorio</t>
  </si>
  <si>
    <t>Ansauville</t>
  </si>
  <si>
    <t>Binago</t>
  </si>
  <si>
    <t>Endrefalva</t>
  </si>
  <si>
    <t>Hopfgarten im Brixental</t>
  </si>
  <si>
    <t>Kiwity</t>
  </si>
  <si>
    <t>Ferragudo</t>
  </si>
  <si>
    <t>Crevenicu</t>
  </si>
  <si>
    <t>Horná Štubňa</t>
  </si>
  <si>
    <t>Frick</t>
  </si>
  <si>
    <t>Pursaklar</t>
  </si>
  <si>
    <t>Chudoslavice</t>
  </si>
  <si>
    <t>Battweiler</t>
  </si>
  <si>
    <t>Commune of Avli</t>
  </si>
  <si>
    <t>Arenas</t>
  </si>
  <si>
    <t>Ansauvillers</t>
  </si>
  <si>
    <t>Binasco</t>
  </si>
  <si>
    <t>Endrőc</t>
  </si>
  <si>
    <t>Hopfgarten in Defereggen</t>
  </si>
  <si>
    <t>Kłaj</t>
  </si>
  <si>
    <t>Ferral</t>
  </si>
  <si>
    <t>Cricau</t>
  </si>
  <si>
    <t>Horná Súča</t>
  </si>
  <si>
    <t>Froideville</t>
  </si>
  <si>
    <t>Pütürge</t>
  </si>
  <si>
    <t>Chvalatice</t>
  </si>
  <si>
    <t>Baudenbach, M</t>
  </si>
  <si>
    <t>Commune of Avliotes</t>
  </si>
  <si>
    <t>Arenas de Iguña</t>
  </si>
  <si>
    <t>Anse</t>
  </si>
  <si>
    <t>Binetto</t>
  </si>
  <si>
    <t>Enese</t>
  </si>
  <si>
    <t>Hörbich</t>
  </si>
  <si>
    <t>Kłecko</t>
  </si>
  <si>
    <t>Ferreira</t>
  </si>
  <si>
    <t>Criciova</t>
  </si>
  <si>
    <t>Horná Ves</t>
  </si>
  <si>
    <t>Frutigen</t>
  </si>
  <si>
    <t>Refahiye</t>
  </si>
  <si>
    <t>Chvalčov</t>
  </si>
  <si>
    <t>Bauler</t>
  </si>
  <si>
    <t>Commune of Avlona</t>
  </si>
  <si>
    <t>Arenas de San Juan</t>
  </si>
  <si>
    <t>Anse-Bertrand</t>
  </si>
  <si>
    <t>Bioglio</t>
  </si>
  <si>
    <t>Enying</t>
  </si>
  <si>
    <t>Hörbranz</t>
  </si>
  <si>
    <t>Kleczew</t>
  </si>
  <si>
    <t>Ferreira de Aves</t>
  </si>
  <si>
    <t>Crisan</t>
  </si>
  <si>
    <t>Horná Ždaňa</t>
  </si>
  <si>
    <t>Fulenbach</t>
  </si>
  <si>
    <t>Reşadiye</t>
  </si>
  <si>
    <t>Chvaleč</t>
  </si>
  <si>
    <t>Commune of Avlonari</t>
  </si>
  <si>
    <t>Arenas de San Pedro</t>
  </si>
  <si>
    <t>Ansignan</t>
  </si>
  <si>
    <t>Bionaz</t>
  </si>
  <si>
    <t>Eperjes</t>
  </si>
  <si>
    <t>Horitschon</t>
  </si>
  <si>
    <t>Klembów</t>
  </si>
  <si>
    <t>Ferreira do Zêzere</t>
  </si>
  <si>
    <t>Criscior</t>
  </si>
  <si>
    <t>Horňany</t>
  </si>
  <si>
    <t>Füllinsdorf</t>
  </si>
  <si>
    <t>Reyhanli</t>
  </si>
  <si>
    <t>Chválenice</t>
  </si>
  <si>
    <t>Baumholder, Stadt</t>
  </si>
  <si>
    <t>Commune of Avlonas</t>
  </si>
  <si>
    <t>Arenas del Rey</t>
  </si>
  <si>
    <t>Ansost</t>
  </si>
  <si>
    <t>Bione</t>
  </si>
  <si>
    <t>Eperjeske</t>
  </si>
  <si>
    <t>Horn</t>
  </si>
  <si>
    <t>Kleszczele</t>
  </si>
  <si>
    <t>Ferreira-a-Nova</t>
  </si>
  <si>
    <t>Criseni</t>
  </si>
  <si>
    <t>Horné Chlebany</t>
  </si>
  <si>
    <t>Full-Reuenthal</t>
  </si>
  <si>
    <t>Şabanözü</t>
  </si>
  <si>
    <t>Chvaletice</t>
  </si>
  <si>
    <t>Baunach, St</t>
  </si>
  <si>
    <t>Commune of Avlotopos</t>
  </si>
  <si>
    <t>Arenillas</t>
  </si>
  <si>
    <t>Ansouis</t>
  </si>
  <si>
    <t>Birori</t>
  </si>
  <si>
    <t>Eplény</t>
  </si>
  <si>
    <t>Hornstein</t>
  </si>
  <si>
    <t>Kleszczewo</t>
  </si>
  <si>
    <t>Ferreiras</t>
  </si>
  <si>
    <t>Cristesti</t>
  </si>
  <si>
    <t>Horné Dubové</t>
  </si>
  <si>
    <t>Fully</t>
  </si>
  <si>
    <t>Safranbolu</t>
  </si>
  <si>
    <t>Chvalíkovice</t>
  </si>
  <si>
    <t>Baunatal, Stadt</t>
  </si>
  <si>
    <t>Commune of Avoros</t>
  </si>
  <si>
    <t>Arenillas de Riopisuerga</t>
  </si>
  <si>
    <t>Anstaing</t>
  </si>
  <si>
    <t>Bisaccia</t>
  </si>
  <si>
    <t>Epöl</t>
  </si>
  <si>
    <t>Hörsching</t>
  </si>
  <si>
    <t>Kleszczów</t>
  </si>
  <si>
    <t>Ferreirim</t>
  </si>
  <si>
    <t>Cristian</t>
  </si>
  <si>
    <t>Horné Hámre</t>
  </si>
  <si>
    <t>Furna</t>
  </si>
  <si>
    <t>Şahinbey</t>
  </si>
  <si>
    <t>Chvalkovice</t>
  </si>
  <si>
    <t>Bausendorf</t>
  </si>
  <si>
    <t>Commune of Avra</t>
  </si>
  <si>
    <t>Arens de Lledó</t>
  </si>
  <si>
    <t>Antagnac</t>
  </si>
  <si>
    <t>Bisacquino</t>
  </si>
  <si>
    <t>Ercsi</t>
  </si>
  <si>
    <t>Hundsheim</t>
  </si>
  <si>
    <t>Klimontów</t>
  </si>
  <si>
    <t>Ferreiros</t>
  </si>
  <si>
    <t>Cristinesti</t>
  </si>
  <si>
    <t>Horné Lefantovce</t>
  </si>
  <si>
    <t>Fürstenau</t>
  </si>
  <si>
    <t>Saimbeyli</t>
  </si>
  <si>
    <t>Chvalnov-Lísky</t>
  </si>
  <si>
    <t>Baustert</t>
  </si>
  <si>
    <t>Commune of Avrakontes</t>
  </si>
  <si>
    <t>Arenys de Mar</t>
  </si>
  <si>
    <t>Anterrieux</t>
  </si>
  <si>
    <t>Bisceglie</t>
  </si>
  <si>
    <t>Érd</t>
  </si>
  <si>
    <t>Hürm</t>
  </si>
  <si>
    <t>Kłobuck</t>
  </si>
  <si>
    <t>Ferreiros de Avões</t>
  </si>
  <si>
    <t>Cristioru de Jos</t>
  </si>
  <si>
    <t>Horné Mladonice</t>
  </si>
  <si>
    <t>Gächlingen</t>
  </si>
  <si>
    <t>Salihli</t>
  </si>
  <si>
    <t>Chvalovice</t>
  </si>
  <si>
    <t>Bautzen / Budyšin, Stadt</t>
  </si>
  <si>
    <t>Commune of Avramio</t>
  </si>
  <si>
    <t>Arenys de Munt</t>
  </si>
  <si>
    <t>Anteuil</t>
  </si>
  <si>
    <t>Bisegna</t>
  </si>
  <si>
    <t>Erdőbénye</t>
  </si>
  <si>
    <t>Hüttau</t>
  </si>
  <si>
    <t>Kłoczew</t>
  </si>
  <si>
    <t>Ferreiros de Tendais</t>
  </si>
  <si>
    <t>Cristolt</t>
  </si>
  <si>
    <t>Horné Mýto</t>
  </si>
  <si>
    <t>Gachnang</t>
  </si>
  <si>
    <t>Salipazari</t>
  </si>
  <si>
    <t>Chvalšiny</t>
  </si>
  <si>
    <t>Bawinkel</t>
  </si>
  <si>
    <t>Commune of Avramylia</t>
  </si>
  <si>
    <t>Arenzana de Abajo</t>
  </si>
  <si>
    <t>Antezant-la-Chapelle</t>
  </si>
  <si>
    <t>Bisenti</t>
  </si>
  <si>
    <t>Erdőhorváti</t>
  </si>
  <si>
    <t>Hüttenberg</t>
  </si>
  <si>
    <t>Kłodawa</t>
  </si>
  <si>
    <t>Ferreirós do Dão</t>
  </si>
  <si>
    <t>Crivat</t>
  </si>
  <si>
    <t>Horné Naštice</t>
  </si>
  <si>
    <t>Gais</t>
  </si>
  <si>
    <t>Şalpazari</t>
  </si>
  <si>
    <t>Chvatěruby</t>
  </si>
  <si>
    <t>Bayerbach</t>
  </si>
  <si>
    <t>Commune of Axiochori</t>
  </si>
  <si>
    <t>Arenzana de Arriba</t>
  </si>
  <si>
    <t>Anthé</t>
  </si>
  <si>
    <t>Bisignano</t>
  </si>
  <si>
    <t>Erdőkertes</t>
  </si>
  <si>
    <t>Hüttschlag</t>
  </si>
  <si>
    <t>Kłodzko</t>
  </si>
  <si>
    <t>Ferrel</t>
  </si>
  <si>
    <t>Crizbav</t>
  </si>
  <si>
    <t>Horné Obdokovce</t>
  </si>
  <si>
    <t>Gaiserwald</t>
  </si>
  <si>
    <t>Samandağ</t>
  </si>
  <si>
    <t>Chvojenec</t>
  </si>
  <si>
    <t>Bayerbach b.Ergoldsbach</t>
  </si>
  <si>
    <t>Commune of Axiokastro</t>
  </si>
  <si>
    <t>Ares</t>
  </si>
  <si>
    <t>Anthelupt</t>
  </si>
  <si>
    <t>Bistagno</t>
  </si>
  <si>
    <t>Erdőkövesd</t>
  </si>
  <si>
    <t>Illmitz</t>
  </si>
  <si>
    <t>Kłomnice</t>
  </si>
  <si>
    <t>Ferro</t>
  </si>
  <si>
    <t>Crucea</t>
  </si>
  <si>
    <t>Horné Orešany</t>
  </si>
  <si>
    <t>Galgenen</t>
  </si>
  <si>
    <t>Samsat</t>
  </si>
  <si>
    <t>Chyjice</t>
  </si>
  <si>
    <t>Bayerfeld-Steckweiler</t>
  </si>
  <si>
    <t>Commune of Axioupoli</t>
  </si>
  <si>
    <t>Ares del Maestrat</t>
  </si>
  <si>
    <t>Anthenay</t>
  </si>
  <si>
    <t>Bisuschio</t>
  </si>
  <si>
    <t>Erdőkürt</t>
  </si>
  <si>
    <t>Ilz</t>
  </si>
  <si>
    <t>Klonowa</t>
  </si>
  <si>
    <t>Fervença</t>
  </si>
  <si>
    <t>Crucisor</t>
  </si>
  <si>
    <t>Horné Otrokovce</t>
  </si>
  <si>
    <t>Galmiz</t>
  </si>
  <si>
    <t>Sancaktepe</t>
  </si>
  <si>
    <t>Chyňava</t>
  </si>
  <si>
    <t>Bayerisch Eisenstein</t>
  </si>
  <si>
    <t>Commune of Axos</t>
  </si>
  <si>
    <t>Areso</t>
  </si>
  <si>
    <t>Antheny</t>
  </si>
  <si>
    <t>Bitetto</t>
  </si>
  <si>
    <t>Erdősmárok</t>
  </si>
  <si>
    <t>Ilztal</t>
  </si>
  <si>
    <t>Kluczbork</t>
  </si>
  <si>
    <t>Feteira</t>
  </si>
  <si>
    <t>Cruset</t>
  </si>
  <si>
    <t>Horné Plachtince</t>
  </si>
  <si>
    <t>Gals</t>
  </si>
  <si>
    <t>Sandikli</t>
  </si>
  <si>
    <t>Chýně</t>
  </si>
  <si>
    <t>Bayerisch Gmain</t>
  </si>
  <si>
    <t>Commune of Ayassos</t>
  </si>
  <si>
    <t>Aretxabaleta</t>
  </si>
  <si>
    <t>Antheuil</t>
  </si>
  <si>
    <t>Bitonto</t>
  </si>
  <si>
    <t>Erdősmecske</t>
  </si>
  <si>
    <t>Imst</t>
  </si>
  <si>
    <t>Klucze</t>
  </si>
  <si>
    <t>Feteiras</t>
  </si>
  <si>
    <t>Cuca</t>
  </si>
  <si>
    <t>Horné Pršany</t>
  </si>
  <si>
    <t>Gambarogno</t>
  </si>
  <si>
    <t>Sapanca</t>
  </si>
  <si>
    <t>Chýnice</t>
  </si>
  <si>
    <t>Bayreuth</t>
  </si>
  <si>
    <t>Commune of Azoros</t>
  </si>
  <si>
    <t>Arevalillo</t>
  </si>
  <si>
    <t>Antheuil-Portes</t>
  </si>
  <si>
    <t>Bitritto</t>
  </si>
  <si>
    <t>Erdőtarcsa</t>
  </si>
  <si>
    <t>Imsterberg</t>
  </si>
  <si>
    <t>Kluczewsko</t>
  </si>
  <si>
    <t>Fiães</t>
  </si>
  <si>
    <t>Cucerdea</t>
  </si>
  <si>
    <t>Horné Saliby</t>
  </si>
  <si>
    <t>Gampel-Bratsch</t>
  </si>
  <si>
    <t>Şaphane</t>
  </si>
  <si>
    <t>Chýnov</t>
  </si>
  <si>
    <t>Bayrischzell</t>
  </si>
  <si>
    <t>Commune of Babalio</t>
  </si>
  <si>
    <t>Arevalillo de Cega</t>
  </si>
  <si>
    <t>Anthien</t>
  </si>
  <si>
    <t>Bitti</t>
  </si>
  <si>
    <t>Erdőtelek</t>
  </si>
  <si>
    <t>Innerbraz</t>
  </si>
  <si>
    <t>Kluki</t>
  </si>
  <si>
    <t>Figueira</t>
  </si>
  <si>
    <t>Cuci</t>
  </si>
  <si>
    <t>Horné Semerovce</t>
  </si>
  <si>
    <t>Gampelen</t>
  </si>
  <si>
    <t>Saray</t>
  </si>
  <si>
    <t>Chyše</t>
  </si>
  <si>
    <t>Bebensee</t>
  </si>
  <si>
    <t>Commune of Babini</t>
  </si>
  <si>
    <t>Arévalo</t>
  </si>
  <si>
    <t>Anthon</t>
  </si>
  <si>
    <t>Bivona</t>
  </si>
  <si>
    <t>Erk</t>
  </si>
  <si>
    <t>Innerschwand am Mondsee</t>
  </si>
  <si>
    <t>Klukowo</t>
  </si>
  <si>
    <t>Figueira de Castelo Rodrigo</t>
  </si>
  <si>
    <t>Cucuteni</t>
  </si>
  <si>
    <t>Horné Srnie</t>
  </si>
  <si>
    <t>Gams</t>
  </si>
  <si>
    <t>Saraydüzü</t>
  </si>
  <si>
    <t>Chyšky</t>
  </si>
  <si>
    <t>Bebra, Stadt</t>
  </si>
  <si>
    <t>Commune of Bafra</t>
  </si>
  <si>
    <t>Arévalo de la Sierra</t>
  </si>
  <si>
    <t>Anthy-sur-Léman</t>
  </si>
  <si>
    <t>Bivongi</t>
  </si>
  <si>
    <t>Érpatak</t>
  </si>
  <si>
    <t>Innervillgraten</t>
  </si>
  <si>
    <t>Klwów</t>
  </si>
  <si>
    <t>Figueira de Lorvão</t>
  </si>
  <si>
    <t>Cudalbi</t>
  </si>
  <si>
    <t>Horné Štitáre</t>
  </si>
  <si>
    <t>Gänsbrunnen</t>
  </si>
  <si>
    <t>Saraykent</t>
  </si>
  <si>
    <t>Chyšná</t>
  </si>
  <si>
    <t>Becheln</t>
  </si>
  <si>
    <t>Commune of Baoussii</t>
  </si>
  <si>
    <t>Argamasilla de Alba</t>
  </si>
  <si>
    <t>Antibes</t>
  </si>
  <si>
    <t>Bizzarone</t>
  </si>
  <si>
    <t>Érsekcsanád</t>
  </si>
  <si>
    <t>Innsbruck</t>
  </si>
  <si>
    <t>Knurów</t>
  </si>
  <si>
    <t>Figueira dos Cavaleiros</t>
  </si>
  <si>
    <t>Cujmir</t>
  </si>
  <si>
    <t>Horné Strháre</t>
  </si>
  <si>
    <t>Gansingen</t>
  </si>
  <si>
    <t>Sarayköy</t>
  </si>
  <si>
    <t>Chýšť</t>
  </si>
  <si>
    <t>Bechenheim</t>
  </si>
  <si>
    <t>Commune of Batsi</t>
  </si>
  <si>
    <t>Argamasilla de Calatrava</t>
  </si>
  <si>
    <t>Antichan</t>
  </si>
  <si>
    <t>Bleggio Superiore</t>
  </si>
  <si>
    <t>Érsekhalma</t>
  </si>
  <si>
    <t>Inzenhof</t>
  </si>
  <si>
    <t>Knyszyn</t>
  </si>
  <si>
    <t>Figueira e Barros</t>
  </si>
  <si>
    <t>Culciu</t>
  </si>
  <si>
    <t>Horné Trhovište</t>
  </si>
  <si>
    <t>Gebenstorf</t>
  </si>
  <si>
    <t>Sarayönü</t>
  </si>
  <si>
    <t>Chýstovice</t>
  </si>
  <si>
    <t>Becherbach</t>
  </si>
  <si>
    <t>Commune of Belokomiti</t>
  </si>
  <si>
    <t>Arganda del Rey</t>
  </si>
  <si>
    <t>Antichan-de-Frontignes</t>
  </si>
  <si>
    <t>Blello</t>
  </si>
  <si>
    <t>Érsekvadkert</t>
  </si>
  <si>
    <t>Inzersdorf im Kremstal</t>
  </si>
  <si>
    <t>Kobiele Wielkie</t>
  </si>
  <si>
    <t>Figueiredo</t>
  </si>
  <si>
    <t>Cumpana</t>
  </si>
  <si>
    <t>Horné Turovce</t>
  </si>
  <si>
    <t>Gelterkinden</t>
  </si>
  <si>
    <t>Saricakaya</t>
  </si>
  <si>
    <t>Číčenice</t>
  </si>
  <si>
    <t>Becherbach bei Kirn</t>
  </si>
  <si>
    <t>Commune of Benitses</t>
  </si>
  <si>
    <t>Argañín</t>
  </si>
  <si>
    <t>Antignac</t>
  </si>
  <si>
    <t>Blera</t>
  </si>
  <si>
    <t>Értény</t>
  </si>
  <si>
    <t>Inzersdorf-Getzersdorf</t>
  </si>
  <si>
    <t>Kobierzyce</t>
  </si>
  <si>
    <t>Figueiredo de Alva</t>
  </si>
  <si>
    <t>Cungrea</t>
  </si>
  <si>
    <t>Horné Vestenice</t>
  </si>
  <si>
    <t>Geltwil</t>
  </si>
  <si>
    <t>Sariçam</t>
  </si>
  <si>
    <t>Čichalov</t>
  </si>
  <si>
    <t>Bechhofen</t>
  </si>
  <si>
    <t>Commune of Bestia</t>
  </si>
  <si>
    <t>Arganza</t>
  </si>
  <si>
    <t>Antigny</t>
  </si>
  <si>
    <t>Blessagno</t>
  </si>
  <si>
    <t>Erzsébet</t>
  </si>
  <si>
    <t>Inzing</t>
  </si>
  <si>
    <t>Kobiór</t>
  </si>
  <si>
    <t>Figueiró</t>
  </si>
  <si>
    <t>Cupseni</t>
  </si>
  <si>
    <t>Horné Zahorany</t>
  </si>
  <si>
    <t>Gempen</t>
  </si>
  <si>
    <t>Sarigöl</t>
  </si>
  <si>
    <t>Číchov</t>
  </si>
  <si>
    <t>Bechhofen, M</t>
  </si>
  <si>
    <t>Commune of Bizani</t>
  </si>
  <si>
    <t>Argavieso</t>
  </si>
  <si>
    <t>Antigny-la-Ville</t>
  </si>
  <si>
    <t>Blevio</t>
  </si>
  <si>
    <t>Esztár</t>
  </si>
  <si>
    <t>Irdning-Donnersbachtal</t>
  </si>
  <si>
    <t>Kobyla Góra</t>
  </si>
  <si>
    <t>Figueiró da Granja</t>
  </si>
  <si>
    <t>Curatele</t>
  </si>
  <si>
    <t>Horné Zelenice</t>
  </si>
  <si>
    <t>Gempenach</t>
  </si>
  <si>
    <t>Sarikamiş</t>
  </si>
  <si>
    <t>Číčovice</t>
  </si>
  <si>
    <t>Bechstedt</t>
  </si>
  <si>
    <t>Commune of Bochali</t>
  </si>
  <si>
    <t>Argecilla</t>
  </si>
  <si>
    <t>Antilly</t>
  </si>
  <si>
    <t>Blufi</t>
  </si>
  <si>
    <t>Eszteregnye</t>
  </si>
  <si>
    <t>Irnfritz-Messern</t>
  </si>
  <si>
    <t>Kobylanka</t>
  </si>
  <si>
    <t>Figueiró do Campo</t>
  </si>
  <si>
    <t>Curcani</t>
  </si>
  <si>
    <t>Horný Badín</t>
  </si>
  <si>
    <t>Genève</t>
  </si>
  <si>
    <t>Sarikaya</t>
  </si>
  <si>
    <t>Cidlina</t>
  </si>
  <si>
    <t>Bechtheim</t>
  </si>
  <si>
    <t>Commune of Bolati</t>
  </si>
  <si>
    <t>Argelaguer</t>
  </si>
  <si>
    <t>Antin</t>
  </si>
  <si>
    <t>Boara Pisani</t>
  </si>
  <si>
    <t>Esztergályhorváti</t>
  </si>
  <si>
    <t>Irschen</t>
  </si>
  <si>
    <t>Kobylin</t>
  </si>
  <si>
    <t>Fiolhoso</t>
  </si>
  <si>
    <t>Curtea</t>
  </si>
  <si>
    <t>Horný Bar</t>
  </si>
  <si>
    <t>Genolier</t>
  </si>
  <si>
    <t>Sarioğlan</t>
  </si>
  <si>
    <t>Číhalín</t>
  </si>
  <si>
    <t>Bechtolsheim</t>
  </si>
  <si>
    <t>Commune of Borsas</t>
  </si>
  <si>
    <t>Argelita</t>
  </si>
  <si>
    <t>Antisanti</t>
  </si>
  <si>
    <t>Bobbio</t>
  </si>
  <si>
    <t>Esztergom</t>
  </si>
  <si>
    <t>Ischgl</t>
  </si>
  <si>
    <t>Kobylin-Borzymy</t>
  </si>
  <si>
    <t>Fiscal</t>
  </si>
  <si>
    <t>Curtesti</t>
  </si>
  <si>
    <t>Horný Hričov</t>
  </si>
  <si>
    <t>Genthod</t>
  </si>
  <si>
    <t>Sariveliler</t>
  </si>
  <si>
    <t>Číhaň</t>
  </si>
  <si>
    <t>Bechtsrieth</t>
  </si>
  <si>
    <t>Commune of Borsio</t>
  </si>
  <si>
    <t>Argençola</t>
  </si>
  <si>
    <t>Antist</t>
  </si>
  <si>
    <t>Bobbio Pellice</t>
  </si>
  <si>
    <t>Ete</t>
  </si>
  <si>
    <t>Iselsberg-Stronach</t>
  </si>
  <si>
    <t>Kobyłka</t>
  </si>
  <si>
    <t>Flamengos</t>
  </si>
  <si>
    <t>Curtisoara</t>
  </si>
  <si>
    <t>Horný Kalník</t>
  </si>
  <si>
    <t>Gerlafingen</t>
  </si>
  <si>
    <t>Sariyahşi</t>
  </si>
  <si>
    <t>Číhošť</t>
  </si>
  <si>
    <t>Beckdorf</t>
  </si>
  <si>
    <t>Commune of Bozikas</t>
  </si>
  <si>
    <t>Argente</t>
  </si>
  <si>
    <t>Antogny-le-Tillac</t>
  </si>
  <si>
    <t>Boca</t>
  </si>
  <si>
    <t>Etes</t>
  </si>
  <si>
    <t>Itter</t>
  </si>
  <si>
    <t>Kobylnica</t>
  </si>
  <si>
    <t>Fóios</t>
  </si>
  <si>
    <t>Curtuiseni</t>
  </si>
  <si>
    <t>Horný Lieskov</t>
  </si>
  <si>
    <t>Geroldswil</t>
  </si>
  <si>
    <t>Sariyer</t>
  </si>
  <si>
    <t>Cikháj</t>
  </si>
  <si>
    <t>Beckedorf</t>
  </si>
  <si>
    <t>Commune of Bralos</t>
  </si>
  <si>
    <t>Argentera, L'</t>
  </si>
  <si>
    <t>Antoigné</t>
  </si>
  <si>
    <t>Bocchigliero</t>
  </si>
  <si>
    <t>Etyek</t>
  </si>
  <si>
    <t>Jabing</t>
  </si>
  <si>
    <t>Kochanowice</t>
  </si>
  <si>
    <t>Folgosa</t>
  </si>
  <si>
    <t>Cut</t>
  </si>
  <si>
    <t>Horný Pial</t>
  </si>
  <si>
    <t>Gersau</t>
  </si>
  <si>
    <t>Sariz</t>
  </si>
  <si>
    <t>Čikov</t>
  </si>
  <si>
    <t>Beckeln</t>
  </si>
  <si>
    <t>Commune of Chaidari (psevdo)</t>
  </si>
  <si>
    <t>Argentona</t>
  </si>
  <si>
    <t>Antoingt</t>
  </si>
  <si>
    <t>Boccioleto</t>
  </si>
  <si>
    <t>Fábiánháza</t>
  </si>
  <si>
    <t>Jagerberg</t>
  </si>
  <si>
    <t>Kocierzew Południowy</t>
  </si>
  <si>
    <t>Folgosinho</t>
  </si>
  <si>
    <t>Cuza Voda</t>
  </si>
  <si>
    <t>Horný Tisovník</t>
  </si>
  <si>
    <t>Gerzensee</t>
  </si>
  <si>
    <t>Şarkikaraağaç</t>
  </si>
  <si>
    <t>Čilá</t>
  </si>
  <si>
    <t>Beckingen</t>
  </si>
  <si>
    <t>Commune of Chaikali</t>
  </si>
  <si>
    <t>Argés</t>
  </si>
  <si>
    <t>Antonne-et-Trigonant</t>
  </si>
  <si>
    <t>Bocenago</t>
  </si>
  <si>
    <t>Fábiánsebestyén</t>
  </si>
  <si>
    <t>Jaidhof</t>
  </si>
  <si>
    <t>Kock</t>
  </si>
  <si>
    <t>Folhadela</t>
  </si>
  <si>
    <t>Cuzaplac</t>
  </si>
  <si>
    <t>Horný Vadičov</t>
  </si>
  <si>
    <t>Gettnau</t>
  </si>
  <si>
    <t>Şarkişla</t>
  </si>
  <si>
    <t>Čilec</t>
  </si>
  <si>
    <t>Beckum, Stadt</t>
  </si>
  <si>
    <t>Commune of Chalandra</t>
  </si>
  <si>
    <t>Argoños</t>
  </si>
  <si>
    <t>Antony</t>
  </si>
  <si>
    <t>Bodio Lomnago</t>
  </si>
  <si>
    <t>Fácánkert</t>
  </si>
  <si>
    <t>Japons</t>
  </si>
  <si>
    <t>Kocmyrzów-Luborzyca</t>
  </si>
  <si>
    <t>Folques</t>
  </si>
  <si>
    <t>Cuzdrioara</t>
  </si>
  <si>
    <t>Horovce</t>
  </si>
  <si>
    <t>Geuensee</t>
  </si>
  <si>
    <t>Şarköy</t>
  </si>
  <si>
    <t>Čím</t>
  </si>
  <si>
    <t>Bedburg, Stadt</t>
  </si>
  <si>
    <t>Commune of Chalandri (psevdo)</t>
  </si>
  <si>
    <t>Arguedas</t>
  </si>
  <si>
    <t>Antran</t>
  </si>
  <si>
    <t>Boffalora d'Adda</t>
  </si>
  <si>
    <t>Fadd</t>
  </si>
  <si>
    <t>Jedenspeigen</t>
  </si>
  <si>
    <t>Koczała</t>
  </si>
  <si>
    <t>Fontão</t>
  </si>
  <si>
    <t>Dabaca</t>
  </si>
  <si>
    <t>Hoste</t>
  </si>
  <si>
    <t>Gibloux</t>
  </si>
  <si>
    <t>Saruhanli</t>
  </si>
  <si>
    <t>Čimelice</t>
  </si>
  <si>
    <t>Bedburg-Hau</t>
  </si>
  <si>
    <t>Commune of Chalandritsa</t>
  </si>
  <si>
    <t>Arguis</t>
  </si>
  <si>
    <t>Antras</t>
  </si>
  <si>
    <t>Boffalora sopra Ticino</t>
  </si>
  <si>
    <t>Fáj</t>
  </si>
  <si>
    <t>Jeging</t>
  </si>
  <si>
    <t>Kodeń</t>
  </si>
  <si>
    <t>Fonte Arcada</t>
  </si>
  <si>
    <t>Daeni</t>
  </si>
  <si>
    <t>Hostice</t>
  </si>
  <si>
    <t>Giebenach</t>
  </si>
  <si>
    <t>Sason</t>
  </si>
  <si>
    <t>Číměř</t>
  </si>
  <si>
    <t>Bedesbach</t>
  </si>
  <si>
    <t>Commune of Chalara</t>
  </si>
  <si>
    <t>Arguisuelas</t>
  </si>
  <si>
    <t>Antrenas</t>
  </si>
  <si>
    <t>Bogliasco</t>
  </si>
  <si>
    <t>Fajsz</t>
  </si>
  <si>
    <t>Jenbach</t>
  </si>
  <si>
    <t>Kodrąb</t>
  </si>
  <si>
    <t>Fonte do Bastardo</t>
  </si>
  <si>
    <t>Daesti</t>
  </si>
  <si>
    <t>Hostie</t>
  </si>
  <si>
    <t>Giez</t>
  </si>
  <si>
    <t>Savaştepe</t>
  </si>
  <si>
    <t>Čímice</t>
  </si>
  <si>
    <t>Beedenbostel</t>
  </si>
  <si>
    <t>Commune of Chalastra</t>
  </si>
  <si>
    <t>Argujillo</t>
  </si>
  <si>
    <t>Antugnac</t>
  </si>
  <si>
    <t>Bognanco</t>
  </si>
  <si>
    <t>Fancsal</t>
  </si>
  <si>
    <t>Jennersdorf</t>
  </si>
  <si>
    <t>Kołaczkowo</t>
  </si>
  <si>
    <t>Fonte Longa</t>
  </si>
  <si>
    <t>Dagata</t>
  </si>
  <si>
    <t>Hostišovce</t>
  </si>
  <si>
    <t>Giffers</t>
  </si>
  <si>
    <t>Şavşat</t>
  </si>
  <si>
    <t>Činěves</t>
  </si>
  <si>
    <t>Beelen</t>
  </si>
  <si>
    <t>Commune of Chalazonio</t>
  </si>
  <si>
    <t>Aria</t>
  </si>
  <si>
    <t>Antully</t>
  </si>
  <si>
    <t>Bogogno</t>
  </si>
  <si>
    <t>Farád</t>
  </si>
  <si>
    <t>Jerzens</t>
  </si>
  <si>
    <t>Kołaczyce</t>
  </si>
  <si>
    <t>Fontelas</t>
  </si>
  <si>
    <t>Daia</t>
  </si>
  <si>
    <t>Hosťová</t>
  </si>
  <si>
    <t>Savur</t>
  </si>
  <si>
    <t>Církvice</t>
  </si>
  <si>
    <t>Beelitz, Stadt</t>
  </si>
  <si>
    <t>Commune of Chaliki</t>
  </si>
  <si>
    <t>Ariany</t>
  </si>
  <si>
    <t>Anvéville</t>
  </si>
  <si>
    <t>Boissano</t>
  </si>
  <si>
    <t>Farkasgyepű</t>
  </si>
  <si>
    <t>Jochberg</t>
  </si>
  <si>
    <t>Kołaki Kościelne</t>
  </si>
  <si>
    <t>Fontelo</t>
  </si>
  <si>
    <t>Daia Romana</t>
  </si>
  <si>
    <t>Hosťovce</t>
  </si>
  <si>
    <t>Gimel</t>
  </si>
  <si>
    <t>Seben</t>
  </si>
  <si>
    <t>Císařov</t>
  </si>
  <si>
    <t>Beendorf</t>
  </si>
  <si>
    <t>Commune of Chaliki Amvrakias</t>
  </si>
  <si>
    <t>Aribe</t>
  </si>
  <si>
    <t>Anvin</t>
  </si>
  <si>
    <t>Bojano</t>
  </si>
  <si>
    <t>Farkaslyuk</t>
  </si>
  <si>
    <t>Jois</t>
  </si>
  <si>
    <t>Kołbaskowo</t>
  </si>
  <si>
    <t>Fontes</t>
  </si>
  <si>
    <t>Dalboset</t>
  </si>
  <si>
    <t>Hostovice</t>
  </si>
  <si>
    <t>Gingins</t>
  </si>
  <si>
    <t>Şebinkarahisar</t>
  </si>
  <si>
    <t>Čisovice</t>
  </si>
  <si>
    <t>Beeskow, Stadt</t>
  </si>
  <si>
    <t>Commune of Chaliotata</t>
  </si>
  <si>
    <t>Arico</t>
  </si>
  <si>
    <t>Any-Martin-Rieux</t>
  </si>
  <si>
    <t>Bolano</t>
  </si>
  <si>
    <t>Farmos</t>
  </si>
  <si>
    <t>Judenau-Baumgarten</t>
  </si>
  <si>
    <t>Kołbiel</t>
  </si>
  <si>
    <t>Fontinhas</t>
  </si>
  <si>
    <t>Dalnic</t>
  </si>
  <si>
    <t>Hozelec</t>
  </si>
  <si>
    <t>Giornico</t>
  </si>
  <si>
    <t>Şefaatli</t>
  </si>
  <si>
    <t>Čistá</t>
  </si>
  <si>
    <t>Beesten</t>
  </si>
  <si>
    <t>Commune of Chalkero</t>
  </si>
  <si>
    <t>Arija</t>
  </si>
  <si>
    <t>Anzat-le-Luguet</t>
  </si>
  <si>
    <t>Bolgare</t>
  </si>
  <si>
    <t>Fazekasboda</t>
  </si>
  <si>
    <t>Judenburg</t>
  </si>
  <si>
    <t>Kolbudy</t>
  </si>
  <si>
    <t>Fontoura</t>
  </si>
  <si>
    <t>Dambovicioara</t>
  </si>
  <si>
    <t>Hrabičov</t>
  </si>
  <si>
    <t>Gipf-Oberfrick</t>
  </si>
  <si>
    <t>Seferihisar</t>
  </si>
  <si>
    <t>Čistá u Horek</t>
  </si>
  <si>
    <t>Beetzendorf</t>
  </si>
  <si>
    <t>Commune of Chalki</t>
  </si>
  <si>
    <t>Ariño</t>
  </si>
  <si>
    <t>Anzeling</t>
  </si>
  <si>
    <t>Bollate</t>
  </si>
  <si>
    <t>Fedémes</t>
  </si>
  <si>
    <t>Julbach</t>
  </si>
  <si>
    <t>Kolbuszowa</t>
  </si>
  <si>
    <t>Forjães</t>
  </si>
  <si>
    <t>Damienesti</t>
  </si>
  <si>
    <t>Hrabkov</t>
  </si>
  <si>
    <t>Gisikon</t>
  </si>
  <si>
    <t>Şehitkamil</t>
  </si>
  <si>
    <t>Čistěves</t>
  </si>
  <si>
    <t>Beetzsee</t>
  </si>
  <si>
    <t>Commune of Chalki (psevdo)</t>
  </si>
  <si>
    <t>Ariza</t>
  </si>
  <si>
    <t>Anzême</t>
  </si>
  <si>
    <t>Bollengo</t>
  </si>
  <si>
    <t>Fegyvernek</t>
  </si>
  <si>
    <t>Jungholz</t>
  </si>
  <si>
    <t>Kołczygłowy</t>
  </si>
  <si>
    <t>Fornelo do Monte</t>
  </si>
  <si>
    <t>Damuc</t>
  </si>
  <si>
    <t>Hrabová Roztoka</t>
  </si>
  <si>
    <t>Giswil</t>
  </si>
  <si>
    <t>Şehzadeler</t>
  </si>
  <si>
    <t>Citice</t>
  </si>
  <si>
    <t>Beetzseeheide</t>
  </si>
  <si>
    <t>Commune of Chalkiades</t>
  </si>
  <si>
    <t>Arjona</t>
  </si>
  <si>
    <t>Anzex</t>
  </si>
  <si>
    <t>Bologna</t>
  </si>
  <si>
    <t>Fehérgyarmat</t>
  </si>
  <si>
    <t>Kainach bei Voitsberg</t>
  </si>
  <si>
    <t>Kolno</t>
  </si>
  <si>
    <t>Fornelos</t>
  </si>
  <si>
    <t>Danciulesti</t>
  </si>
  <si>
    <t>Hrabovčík</t>
  </si>
  <si>
    <t>Givisiez</t>
  </si>
  <si>
    <t>Selçuk</t>
  </si>
  <si>
    <t>Cítoliby</t>
  </si>
  <si>
    <t>Beggerow</t>
  </si>
  <si>
    <t>Commune of Chalkias</t>
  </si>
  <si>
    <t>Arjonilla</t>
  </si>
  <si>
    <t>Anzin</t>
  </si>
  <si>
    <t>Bolognano</t>
  </si>
  <si>
    <t>Fehértó</t>
  </si>
  <si>
    <t>Kainbach bei Graz</t>
  </si>
  <si>
    <t>Koło</t>
  </si>
  <si>
    <t>Fornelos e Queijada</t>
  </si>
  <si>
    <t>Daneasa</t>
  </si>
  <si>
    <t>Hrabovec</t>
  </si>
  <si>
    <t>Givrins</t>
  </si>
  <si>
    <t>Selçuklu</t>
  </si>
  <si>
    <t>Citonice</t>
  </si>
  <si>
    <t>Behlendorf</t>
  </si>
  <si>
    <t>Commune of Chalkida</t>
  </si>
  <si>
    <t>Arlanzón</t>
  </si>
  <si>
    <t>Anzin-Saint-Aubin</t>
  </si>
  <si>
    <t>Bolognetta</t>
  </si>
  <si>
    <t>Fehérvárcsurgó</t>
  </si>
  <si>
    <t>Kaindorf</t>
  </si>
  <si>
    <t>Kołobrzeg</t>
  </si>
  <si>
    <t>Forninhos</t>
  </si>
  <si>
    <t>Danes</t>
  </si>
  <si>
    <t>Hrabovec nad Laborcom</t>
  </si>
  <si>
    <t>Gland</t>
  </si>
  <si>
    <t>Selendi</t>
  </si>
  <si>
    <t>Citov</t>
  </si>
  <si>
    <t>Behrendorf</t>
  </si>
  <si>
    <t>Commune of Chalkidona</t>
  </si>
  <si>
    <t>Armallones</t>
  </si>
  <si>
    <t>Anzy-le-Duc</t>
  </si>
  <si>
    <t>Bolognola</t>
  </si>
  <si>
    <t>Feked</t>
  </si>
  <si>
    <t>Kaisers</t>
  </si>
  <si>
    <t>Kolonowskie</t>
  </si>
  <si>
    <t>Forno Telheiro</t>
  </si>
  <si>
    <t>Danesti</t>
  </si>
  <si>
    <t>Hrabovka</t>
  </si>
  <si>
    <t>Glarus</t>
  </si>
  <si>
    <t>Selim</t>
  </si>
  <si>
    <t>Cítov</t>
  </si>
  <si>
    <t>Behrenhoff</t>
  </si>
  <si>
    <t>Commune of Chalkio</t>
  </si>
  <si>
    <t>Armañanzas</t>
  </si>
  <si>
    <t>Aoste</t>
  </si>
  <si>
    <t>Bolotana</t>
  </si>
  <si>
    <t>Feketeerdő</t>
  </si>
  <si>
    <t>Kaisersdorf</t>
  </si>
  <si>
    <t>Kolsko</t>
  </si>
  <si>
    <t>Fornos</t>
  </si>
  <si>
    <t>Daneti</t>
  </si>
  <si>
    <t>Hrabské</t>
  </si>
  <si>
    <t>Glarus Nord</t>
  </si>
  <si>
    <t>Şemdinli</t>
  </si>
  <si>
    <t>Čižice</t>
  </si>
  <si>
    <t>Behren-Lübchin</t>
  </si>
  <si>
    <t>Commune of Chalkiopouli</t>
  </si>
  <si>
    <t>Armentera, L'</t>
  </si>
  <si>
    <t>Aougny</t>
  </si>
  <si>
    <t>Bolsena</t>
  </si>
  <si>
    <t>Felcsút</t>
  </si>
  <si>
    <t>Kallham</t>
  </si>
  <si>
    <t>Koluszki</t>
  </si>
  <si>
    <t>Fornos de Algodres</t>
  </si>
  <si>
    <t>Dangeni</t>
  </si>
  <si>
    <t>Hrabušice</t>
  </si>
  <si>
    <t>Glarus Süd</t>
  </si>
  <si>
    <t>Senirkent</t>
  </si>
  <si>
    <t>Čížkov</t>
  </si>
  <si>
    <t>Behrensdorf (Ostsee)</t>
  </si>
  <si>
    <t>Commune of Chalkoutsi</t>
  </si>
  <si>
    <t>Armenteros</t>
  </si>
  <si>
    <t>Aouste</t>
  </si>
  <si>
    <t>Boltiere</t>
  </si>
  <si>
    <t>Feldebrő</t>
  </si>
  <si>
    <t>Kals am Großglockner</t>
  </si>
  <si>
    <t>Komańcza</t>
  </si>
  <si>
    <t>Fornos de Maceira Dão</t>
  </si>
  <si>
    <t>Danicei</t>
  </si>
  <si>
    <t>Hrachovište</t>
  </si>
  <si>
    <t>Glattfelden</t>
  </si>
  <si>
    <t>Şenkaya</t>
  </si>
  <si>
    <t>Čížkovice</t>
  </si>
  <si>
    <t>Behringersdorfer Forst</t>
  </si>
  <si>
    <t>Commune of Chamalevri</t>
  </si>
  <si>
    <t>Armilla</t>
  </si>
  <si>
    <t>Aouste-sur-Sye</t>
  </si>
  <si>
    <t>Bolzano</t>
  </si>
  <si>
    <t>Felgyő</t>
  </si>
  <si>
    <t>Kalsdorf bei Graz</t>
  </si>
  <si>
    <t>Komarówka Podlaska</t>
  </si>
  <si>
    <t>Fornos do Pinhal</t>
  </si>
  <si>
    <t>Darasti-Ilfov</t>
  </si>
  <si>
    <t>Hrachovo</t>
  </si>
  <si>
    <t>Gletterens</t>
  </si>
  <si>
    <t>Şenpazar</t>
  </si>
  <si>
    <t>Čížkrajice</t>
  </si>
  <si>
    <t>Beidenfleth</t>
  </si>
  <si>
    <t>Commune of Chamezio</t>
  </si>
  <si>
    <t>Armiñón</t>
  </si>
  <si>
    <t>Aouze</t>
  </si>
  <si>
    <t>Bolzano Novarese</t>
  </si>
  <si>
    <t>Felpéc</t>
  </si>
  <si>
    <t>Kaltenbach</t>
  </si>
  <si>
    <t>Komarów-Osada</t>
  </si>
  <si>
    <t>Foros de Arrão</t>
  </si>
  <si>
    <t>Darjiu</t>
  </si>
  <si>
    <t>Hradisko</t>
  </si>
  <si>
    <t>Goldach</t>
  </si>
  <si>
    <t>Serdivan</t>
  </si>
  <si>
    <t>Cizkrajov</t>
  </si>
  <si>
    <t>Beiersdorf</t>
  </si>
  <si>
    <t>Commune of Chandras</t>
  </si>
  <si>
    <t>Armuña</t>
  </si>
  <si>
    <t>Apach</t>
  </si>
  <si>
    <t>Bolzano Vicentino</t>
  </si>
  <si>
    <t>Felsőberecki</t>
  </si>
  <si>
    <t>Kaltenberg</t>
  </si>
  <si>
    <t>Komorniki</t>
  </si>
  <si>
    <t>Foros de Vale de Figueira</t>
  </si>
  <si>
    <t>Darlos</t>
  </si>
  <si>
    <t>Hradište</t>
  </si>
  <si>
    <t>Gollion</t>
  </si>
  <si>
    <t>Şereflikoçhisar</t>
  </si>
  <si>
    <t>Čížov</t>
  </si>
  <si>
    <t>Beiersdorf-Freudenberg</t>
  </si>
  <si>
    <t>Commune of Chandrinos</t>
  </si>
  <si>
    <t>Armuña de Almanzora</t>
  </si>
  <si>
    <t>Apatou</t>
  </si>
  <si>
    <t>Bomarzo</t>
  </si>
  <si>
    <t>Felsőcsatár</t>
  </si>
  <si>
    <t>Kaltenleutgeben</t>
  </si>
  <si>
    <t>Komprachcice</t>
  </si>
  <si>
    <t>Fortios</t>
  </si>
  <si>
    <t>Darmanesti</t>
  </si>
  <si>
    <t>Hradište pod Vrátnom</t>
  </si>
  <si>
    <t>Gommiswald</t>
  </si>
  <si>
    <t>Serik</t>
  </si>
  <si>
    <t>Čížová</t>
  </si>
  <si>
    <t>Beierstedt</t>
  </si>
  <si>
    <t>Commune of Chania</t>
  </si>
  <si>
    <t>Armuña de Tajuña</t>
  </si>
  <si>
    <t>Apchat</t>
  </si>
  <si>
    <t>Bomba</t>
  </si>
  <si>
    <t>Felsődobsza</t>
  </si>
  <si>
    <t>Kalwang</t>
  </si>
  <si>
    <t>Konarzyny</t>
  </si>
  <si>
    <t>Foz do Arelho</t>
  </si>
  <si>
    <t>Darova</t>
  </si>
  <si>
    <t>Hrádok</t>
  </si>
  <si>
    <t>Goms</t>
  </si>
  <si>
    <t>Serinhisar</t>
  </si>
  <si>
    <t>Čkyně</t>
  </si>
  <si>
    <t>Beilingen</t>
  </si>
  <si>
    <t>Commune of Chaniotis</t>
  </si>
  <si>
    <t>Arnedillo</t>
  </si>
  <si>
    <t>Apchon</t>
  </si>
  <si>
    <t>Bompensiere</t>
  </si>
  <si>
    <t>Felsőegerszeg</t>
  </si>
  <si>
    <t>Kammern im Liesingtal</t>
  </si>
  <si>
    <t>Kondratowice</t>
  </si>
  <si>
    <t>Fradelos</t>
  </si>
  <si>
    <t>Darvari</t>
  </si>
  <si>
    <t>Hraň</t>
  </si>
  <si>
    <t>Gondiswil</t>
  </si>
  <si>
    <t>Seydikemer</t>
  </si>
  <si>
    <t>Člunek</t>
  </si>
  <si>
    <t>Beilngries, St</t>
  </si>
  <si>
    <t>Commune of Chara</t>
  </si>
  <si>
    <t>Arnedo</t>
  </si>
  <si>
    <t>Apinac</t>
  </si>
  <si>
    <t>Bompietro</t>
  </si>
  <si>
    <t>Felsőgagy</t>
  </si>
  <si>
    <t>Kapelln</t>
  </si>
  <si>
    <t>Koneck</t>
  </si>
  <si>
    <t>Fradizela</t>
  </si>
  <si>
    <t>Dascalu</t>
  </si>
  <si>
    <t>Hraničné</t>
  </si>
  <si>
    <t>Gonten</t>
  </si>
  <si>
    <t>Seydiler</t>
  </si>
  <si>
    <t>Čmelíny</t>
  </si>
  <si>
    <t>Beilrode</t>
  </si>
  <si>
    <t>Commune of Charadiatika</t>
  </si>
  <si>
    <t>Arnes</t>
  </si>
  <si>
    <t>Appelle</t>
  </si>
  <si>
    <t>Bomporto</t>
  </si>
  <si>
    <t>Felsőjánosfa</t>
  </si>
  <si>
    <t>Kapfenberg</t>
  </si>
  <si>
    <t>Koniecpol</t>
  </si>
  <si>
    <t>Fragosela</t>
  </si>
  <si>
    <t>Davidesti</t>
  </si>
  <si>
    <t>Hranovnica</t>
  </si>
  <si>
    <t>Gontenschwil</t>
  </si>
  <si>
    <t>Seydişehir</t>
  </si>
  <si>
    <t>Cotkytle</t>
  </si>
  <si>
    <t>Beilstein</t>
  </si>
  <si>
    <t>Commune of Charadros</t>
  </si>
  <si>
    <t>Arnoia, A</t>
  </si>
  <si>
    <t>Appenai-sous-Bellême</t>
  </si>
  <si>
    <t>Bonarcado</t>
  </si>
  <si>
    <t>Felsőkelecsény</t>
  </si>
  <si>
    <t>Kapfenstein</t>
  </si>
  <si>
    <t>Konin</t>
  </si>
  <si>
    <t>Fragoso</t>
  </si>
  <si>
    <t>Dealu</t>
  </si>
  <si>
    <t>Hrašné</t>
  </si>
  <si>
    <t>Gordola</t>
  </si>
  <si>
    <t>Seyhan</t>
  </si>
  <si>
    <t>Crhov</t>
  </si>
  <si>
    <t>Beilstein, Stadt</t>
  </si>
  <si>
    <t>Commune of Charakas</t>
  </si>
  <si>
    <t>Arnuero</t>
  </si>
  <si>
    <t>Appenans</t>
  </si>
  <si>
    <t>Bonassola</t>
  </si>
  <si>
    <t>Felsőlajos</t>
  </si>
  <si>
    <t>Kappel am Krappfeld</t>
  </si>
  <si>
    <t>Koniusza</t>
  </si>
  <si>
    <t>Fráguas</t>
  </si>
  <si>
    <t>Dealu Morii</t>
  </si>
  <si>
    <t>Hrašovík</t>
  </si>
  <si>
    <t>Göschenen</t>
  </si>
  <si>
    <t>Seyitgazi</t>
  </si>
  <si>
    <t>Ctětín</t>
  </si>
  <si>
    <t>Beimerstetten</t>
  </si>
  <si>
    <t>Commune of Charakio</t>
  </si>
  <si>
    <t>Aroche</t>
  </si>
  <si>
    <t>Appenwihr</t>
  </si>
  <si>
    <t>Bonate Sopra</t>
  </si>
  <si>
    <t>Felsőmarác</t>
  </si>
  <si>
    <t>Kappl</t>
  </si>
  <si>
    <t>Konopiska</t>
  </si>
  <si>
    <t>França</t>
  </si>
  <si>
    <t>Deda</t>
  </si>
  <si>
    <t>Hrčeľ</t>
  </si>
  <si>
    <t>Gossau (SG)</t>
  </si>
  <si>
    <t>Şile</t>
  </si>
  <si>
    <t>Ctiboř</t>
  </si>
  <si>
    <t>Beindersheim</t>
  </si>
  <si>
    <t>Commune of Charakopio</t>
  </si>
  <si>
    <t>Appeville</t>
  </si>
  <si>
    <t>Bonate Sotto</t>
  </si>
  <si>
    <t>Felsőmocsolád</t>
  </si>
  <si>
    <t>Kaprun</t>
  </si>
  <si>
    <t>Konopnica</t>
  </si>
  <si>
    <t>Fratel</t>
  </si>
  <si>
    <t>Deleni</t>
  </si>
  <si>
    <t>Hrhov</t>
  </si>
  <si>
    <t>Gossau (ZH)</t>
  </si>
  <si>
    <t>Silifke</t>
  </si>
  <si>
    <t>Ctidružice</t>
  </si>
  <si>
    <t>Beinerstadt</t>
  </si>
  <si>
    <t>Commune of Charasso</t>
  </si>
  <si>
    <t>Arquillinos</t>
  </si>
  <si>
    <t>Appeville-Annebault</t>
  </si>
  <si>
    <t>Bonavigo</t>
  </si>
  <si>
    <t>Felsőnána</t>
  </si>
  <si>
    <t>Karlstein an der Thaya</t>
  </si>
  <si>
    <t>Końskie</t>
  </si>
  <si>
    <t>Frazão Arreigada</t>
  </si>
  <si>
    <t>Delesti</t>
  </si>
  <si>
    <t>Hriadky</t>
  </si>
  <si>
    <t>Gottlieben</t>
  </si>
  <si>
    <t>Silivri</t>
  </si>
  <si>
    <t>Ctiměřice</t>
  </si>
  <si>
    <t>Beinhausen</t>
  </si>
  <si>
    <t>Commune of Charavgi</t>
  </si>
  <si>
    <t>Arquillos</t>
  </si>
  <si>
    <t>Appietto</t>
  </si>
  <si>
    <t>Bondeno</t>
  </si>
  <si>
    <t>Felsőnyárád</t>
  </si>
  <si>
    <t>Karlstetten</t>
  </si>
  <si>
    <t>Końskowola</t>
  </si>
  <si>
    <t>Freamunde</t>
  </si>
  <si>
    <t>Densus</t>
  </si>
  <si>
    <t>Hričovské Podhradie</t>
  </si>
  <si>
    <t>Goumoëns</t>
  </si>
  <si>
    <t>Silopi</t>
  </si>
  <si>
    <t>Ctiněves</t>
  </si>
  <si>
    <t>Bekdorf</t>
  </si>
  <si>
    <t>Commune of Charia</t>
  </si>
  <si>
    <t>Arrabalde</t>
  </si>
  <si>
    <t>Appilly</t>
  </si>
  <si>
    <t>Bondone</t>
  </si>
  <si>
    <t>Felsőnyék</t>
  </si>
  <si>
    <t>Karres</t>
  </si>
  <si>
    <t>Konstancin-Jeziorna</t>
  </si>
  <si>
    <t>Frechas</t>
  </si>
  <si>
    <t>Denta</t>
  </si>
  <si>
    <t>Hriňová</t>
  </si>
  <si>
    <t>Graben</t>
  </si>
  <si>
    <t>Silvan</t>
  </si>
  <si>
    <t>Čtveřín</t>
  </si>
  <si>
    <t>Bekmünde</t>
  </si>
  <si>
    <t>Commune of Chariessa</t>
  </si>
  <si>
    <t>Arraia-Maeztu</t>
  </si>
  <si>
    <t>Appoigny</t>
  </si>
  <si>
    <t>Bonea</t>
  </si>
  <si>
    <t>Felsőörs</t>
  </si>
  <si>
    <t>Karrösten</t>
  </si>
  <si>
    <t>Konstantynów</t>
  </si>
  <si>
    <t>Fregim</t>
  </si>
  <si>
    <t>Derna</t>
  </si>
  <si>
    <t>Hrišovce</t>
  </si>
  <si>
    <t>Grabs</t>
  </si>
  <si>
    <t>Simav</t>
  </si>
  <si>
    <t>Čtyřkoly</t>
  </si>
  <si>
    <t>Bekond</t>
  </si>
  <si>
    <t>Commune of Charitomeni</t>
  </si>
  <si>
    <t>Arrancacepas</t>
  </si>
  <si>
    <t>Apprieu</t>
  </si>
  <si>
    <t>Bonefro</t>
  </si>
  <si>
    <t>Felsőpáhok</t>
  </si>
  <si>
    <t>Kartitsch</t>
  </si>
  <si>
    <t>Konstantynów Łódzki</t>
  </si>
  <si>
    <t>Freguesia de Faíl e Vila Chã de Sá</t>
  </si>
  <si>
    <t>Dersca</t>
  </si>
  <si>
    <t>Hrkovce</t>
  </si>
  <si>
    <t>Grächen</t>
  </si>
  <si>
    <t>Sinanpaşa</t>
  </si>
  <si>
    <t>Čučice</t>
  </si>
  <si>
    <t>Belau</t>
  </si>
  <si>
    <t>Commune of Charkia</t>
  </si>
  <si>
    <t>Arrankudiaga</t>
  </si>
  <si>
    <t>Appy</t>
  </si>
  <si>
    <t>Bonemerse</t>
  </si>
  <si>
    <t>Felsőpakony</t>
  </si>
  <si>
    <t>Kasten bei Böheimkirchen</t>
  </si>
  <si>
    <t>Koprzywnica</t>
  </si>
  <si>
    <t>Freineda</t>
  </si>
  <si>
    <t>Desa</t>
  </si>
  <si>
    <t>Hrlica</t>
  </si>
  <si>
    <t>Grancia</t>
  </si>
  <si>
    <t>Sincan</t>
  </si>
  <si>
    <t>Cvikov</t>
  </si>
  <si>
    <t>Beldorf</t>
  </si>
  <si>
    <t>Commune of Charma</t>
  </si>
  <si>
    <t>Arratzu</t>
  </si>
  <si>
    <t>Apremont</t>
  </si>
  <si>
    <t>Bonifati</t>
  </si>
  <si>
    <t>Felsőpetény</t>
  </si>
  <si>
    <t>Katsdorf</t>
  </si>
  <si>
    <t>Korczew</t>
  </si>
  <si>
    <t>Freiria</t>
  </si>
  <si>
    <t>Desesti</t>
  </si>
  <si>
    <t>Hrnčiarovce nad Parnou</t>
  </si>
  <si>
    <t>Grancy</t>
  </si>
  <si>
    <t>Sincik</t>
  </si>
  <si>
    <t>Cvrčovice</t>
  </si>
  <si>
    <t>Belg</t>
  </si>
  <si>
    <t>Commune of Charokopio</t>
  </si>
  <si>
    <t>Arratzua-Ubarrundia</t>
  </si>
  <si>
    <t>Apremont-la-Forêt</t>
  </si>
  <si>
    <t>Bonito</t>
  </si>
  <si>
    <t>Felsőrajk</t>
  </si>
  <si>
    <t>Katzelsdorf</t>
  </si>
  <si>
    <t>Korczyna</t>
  </si>
  <si>
    <t>Freiriz</t>
  </si>
  <si>
    <t>Devesel</t>
  </si>
  <si>
    <t>Hrnčiarska Ves</t>
  </si>
  <si>
    <t>Grandcour</t>
  </si>
  <si>
    <t>Sindirgi</t>
  </si>
  <si>
    <t>Dačice</t>
  </si>
  <si>
    <t>Belgern-Schildau, Stadt</t>
  </si>
  <si>
    <t>Commune of Charopo</t>
  </si>
  <si>
    <t>Arraya de Oca</t>
  </si>
  <si>
    <t>Apremont-sur-Allier</t>
  </si>
  <si>
    <t>Bonnanaro</t>
  </si>
  <si>
    <t>Felsőregmec</t>
  </si>
  <si>
    <t>Kaumberg</t>
  </si>
  <si>
    <t>Korfantów</t>
  </si>
  <si>
    <t>Freixedas</t>
  </si>
  <si>
    <t>Deveselu</t>
  </si>
  <si>
    <t>Hrnčiarske Zalužany</t>
  </si>
  <si>
    <t>Grandevent</t>
  </si>
  <si>
    <t>Şiran</t>
  </si>
  <si>
    <t>Dalečín</t>
  </si>
  <si>
    <t>Belgershain</t>
  </si>
  <si>
    <t>Commune of Chatzis</t>
  </si>
  <si>
    <t>Arrecife</t>
  </si>
  <si>
    <t>Aprey</t>
  </si>
  <si>
    <t>Bono</t>
  </si>
  <si>
    <t>Felsőszenterzsébet</t>
  </si>
  <si>
    <t>Kaunerberg</t>
  </si>
  <si>
    <t>Kórnik</t>
  </si>
  <si>
    <t>Freixieiro de Soutelo</t>
  </si>
  <si>
    <t>Dezna</t>
  </si>
  <si>
    <t>Hrochoť</t>
  </si>
  <si>
    <t>Grandfontaine</t>
  </si>
  <si>
    <t>Şirvan</t>
  </si>
  <si>
    <t>Daleké Dušníky</t>
  </si>
  <si>
    <t>Belgweiler</t>
  </si>
  <si>
    <t>Commune of Chavari</t>
  </si>
  <si>
    <t>Arredondo</t>
  </si>
  <si>
    <t>Apt</t>
  </si>
  <si>
    <t>Bonorva</t>
  </si>
  <si>
    <t>Felsőszentiván</t>
  </si>
  <si>
    <t>Kaunertal</t>
  </si>
  <si>
    <t>Kornowac</t>
  </si>
  <si>
    <t>Freixiel</t>
  </si>
  <si>
    <t>Dichiseni</t>
  </si>
  <si>
    <t>Hromoš</t>
  </si>
  <si>
    <t>Grandson</t>
  </si>
  <si>
    <t>Şişli</t>
  </si>
  <si>
    <t>Dalešice</t>
  </si>
  <si>
    <t>Bell</t>
  </si>
  <si>
    <t>Commune of Chavdata</t>
  </si>
  <si>
    <t>Arres</t>
  </si>
  <si>
    <t>Arabaux</t>
  </si>
  <si>
    <t>Bonvicino</t>
  </si>
  <si>
    <t>Felsőszentmárton</t>
  </si>
  <si>
    <t>Kauns</t>
  </si>
  <si>
    <t>Koronowo</t>
  </si>
  <si>
    <t>Freixiosa</t>
  </si>
  <si>
    <t>Diculesti</t>
  </si>
  <si>
    <t>Hronec</t>
  </si>
  <si>
    <t>Grandval</t>
  </si>
  <si>
    <t>Sivasli</t>
  </si>
  <si>
    <t>Dalovice</t>
  </si>
  <si>
    <t>Bell (Hunsrück)</t>
  </si>
  <si>
    <t>Commune of Chavriata</t>
  </si>
  <si>
    <t>Arriate</t>
  </si>
  <si>
    <t>Arâches-la-Frasse</t>
  </si>
  <si>
    <t>Borbona</t>
  </si>
  <si>
    <t>Felsőszölnök</t>
  </si>
  <si>
    <t>Kautzen</t>
  </si>
  <si>
    <t>Korsze</t>
  </si>
  <si>
    <t>Freixo</t>
  </si>
  <si>
    <t>Didesti</t>
  </si>
  <si>
    <t>Hronovce</t>
  </si>
  <si>
    <t>Grandvillard</t>
  </si>
  <si>
    <t>Siverek</t>
  </si>
  <si>
    <t>Dambořice</t>
  </si>
  <si>
    <t>Bellenberg</t>
  </si>
  <si>
    <t>Commune of Chelidona</t>
  </si>
  <si>
    <t>Arrieta</t>
  </si>
  <si>
    <t>Aragnouet</t>
  </si>
  <si>
    <t>Borca di Cadore</t>
  </si>
  <si>
    <t>Felsőtárkány</t>
  </si>
  <si>
    <t>Kefermarkt</t>
  </si>
  <si>
    <t>Korycin</t>
  </si>
  <si>
    <t>Freixo de Numão</t>
  </si>
  <si>
    <t>Dieci</t>
  </si>
  <si>
    <t>Hronsek</t>
  </si>
  <si>
    <t>Granges (Veveyse)</t>
  </si>
  <si>
    <t>Sivrice</t>
  </si>
  <si>
    <t>Damnice</t>
  </si>
  <si>
    <t>Bellheim</t>
  </si>
  <si>
    <t>Commune of Chelidoni</t>
  </si>
  <si>
    <t>Arrigorriaga</t>
  </si>
  <si>
    <t>Aragon</t>
  </si>
  <si>
    <t>Bordano</t>
  </si>
  <si>
    <t>Felsőtelekes</t>
  </si>
  <si>
    <t>Kematen am Innbach</t>
  </si>
  <si>
    <t>Korytnica</t>
  </si>
  <si>
    <t>Frende</t>
  </si>
  <si>
    <t>Dimacheni</t>
  </si>
  <si>
    <t>Hronská Breznica</t>
  </si>
  <si>
    <t>Granges-Paccot</t>
  </si>
  <si>
    <t>Sivrihisar</t>
  </si>
  <si>
    <t>Damníkov</t>
  </si>
  <si>
    <t>Commune of Chelydoreo</t>
  </si>
  <si>
    <t>Arroba de los Montes</t>
  </si>
  <si>
    <t>Aramits</t>
  </si>
  <si>
    <t>Bordighera</t>
  </si>
  <si>
    <t>Felsőtold</t>
  </si>
  <si>
    <t>Kematen an der Krems</t>
  </si>
  <si>
    <t>Korzenna</t>
  </si>
  <si>
    <t>Friande</t>
  </si>
  <si>
    <t>Dimitrie Cantemir</t>
  </si>
  <si>
    <t>Hronská Dúbrava</t>
  </si>
  <si>
    <t>Grangettes</t>
  </si>
  <si>
    <t>Söğüt</t>
  </si>
  <si>
    <t>Daňkovice</t>
  </si>
  <si>
    <t>Bellstedt</t>
  </si>
  <si>
    <t>Commune of Cherethiana</t>
  </si>
  <si>
    <t>Arróniz</t>
  </si>
  <si>
    <t>Aramon</t>
  </si>
  <si>
    <t>Bordolano</t>
  </si>
  <si>
    <t>Felsővadász</t>
  </si>
  <si>
    <t>Kematen an der Ybbs</t>
  </si>
  <si>
    <t>Kosakowo</t>
  </si>
  <si>
    <t>Friastelas</t>
  </si>
  <si>
    <t>Diosig</t>
  </si>
  <si>
    <t>Hronské Kľačany</t>
  </si>
  <si>
    <t>Gränichen</t>
  </si>
  <si>
    <t>Söğütlü</t>
  </si>
  <si>
    <t>Darkovice</t>
  </si>
  <si>
    <t>Belm</t>
  </si>
  <si>
    <t>Commune of Cheronia</t>
  </si>
  <si>
    <t>Arroyo de la Encomienda</t>
  </si>
  <si>
    <t>Aranc</t>
  </si>
  <si>
    <t>Bore</t>
  </si>
  <si>
    <t>Felsőzsolca</t>
  </si>
  <si>
    <t>Kematen in Tirol</t>
  </si>
  <si>
    <t>Kościan</t>
  </si>
  <si>
    <t>Fridão</t>
  </si>
  <si>
    <t>Diosti</t>
  </si>
  <si>
    <t>Hronské Kosihy</t>
  </si>
  <si>
    <t>Gravesano</t>
  </si>
  <si>
    <t>Söke</t>
  </si>
  <si>
    <t>Dašice</t>
  </si>
  <si>
    <t>Belrieth</t>
  </si>
  <si>
    <t>Commune of Cherso</t>
  </si>
  <si>
    <t>Arroyo de la Luz</t>
  </si>
  <si>
    <t>Arancou</t>
  </si>
  <si>
    <t>Boretto</t>
  </si>
  <si>
    <t>Fényeslitke</t>
  </si>
  <si>
    <t>Kemeten</t>
  </si>
  <si>
    <t>Kościelec</t>
  </si>
  <si>
    <t>Friestas</t>
  </si>
  <si>
    <t>Ditrau</t>
  </si>
  <si>
    <t>Hronský Beňadik</t>
  </si>
  <si>
    <t>Greifensee</t>
  </si>
  <si>
    <t>Solhan</t>
  </si>
  <si>
    <t>Daskabát</t>
  </si>
  <si>
    <t>Belsch</t>
  </si>
  <si>
    <t>Commune of Chersonissos</t>
  </si>
  <si>
    <t>Arroyo de las Fraguas</t>
  </si>
  <si>
    <t>Arandas</t>
  </si>
  <si>
    <t>Borgarello</t>
  </si>
  <si>
    <t>Fenyőfő</t>
  </si>
  <si>
    <t>Kennelbach</t>
  </si>
  <si>
    <t>Kościelisko</t>
  </si>
  <si>
    <t>Friões</t>
  </si>
  <si>
    <t>Hrubá Borša</t>
  </si>
  <si>
    <t>Grellingen</t>
  </si>
  <si>
    <t>Soma</t>
  </si>
  <si>
    <t>Dasnice</t>
  </si>
  <si>
    <t>Beltheim</t>
  </si>
  <si>
    <t>Commune of Chidira</t>
  </si>
  <si>
    <t>Arroyo de San Serván</t>
  </si>
  <si>
    <t>Arandon-Passins</t>
  </si>
  <si>
    <t>Borgaro Torinese</t>
  </si>
  <si>
    <t>Ferencszállás</t>
  </si>
  <si>
    <t>Keutschach am See</t>
  </si>
  <si>
    <t>Kościerzyna</t>
  </si>
  <si>
    <t>Fronteira</t>
  </si>
  <si>
    <t>Dobarceni</t>
  </si>
  <si>
    <t>Hruboňovo</t>
  </si>
  <si>
    <t>Grenchen</t>
  </si>
  <si>
    <t>Sorgun</t>
  </si>
  <si>
    <t>Dasný</t>
  </si>
  <si>
    <t>Belum</t>
  </si>
  <si>
    <t>Commune of Chiliodendro</t>
  </si>
  <si>
    <t>Arroyo del Ojanco</t>
  </si>
  <si>
    <t>Araujuzon</t>
  </si>
  <si>
    <t>Borgetto</t>
  </si>
  <si>
    <t>Fertőboz</t>
  </si>
  <si>
    <t>Kilb</t>
  </si>
  <si>
    <t>Kosów Lacki</t>
  </si>
  <si>
    <t>Funchal (Santa Luzia)</t>
  </si>
  <si>
    <t>Dobarlau</t>
  </si>
  <si>
    <t>Hrubov</t>
  </si>
  <si>
    <t>Greng</t>
  </si>
  <si>
    <t>Şuhut</t>
  </si>
  <si>
    <t>Davle</t>
  </si>
  <si>
    <t>Bempflingen</t>
  </si>
  <si>
    <t>Commune of Chiliomodi</t>
  </si>
  <si>
    <t>Arroyomolinos</t>
  </si>
  <si>
    <t>Araules</t>
  </si>
  <si>
    <t>Borghetto d'Arroscia</t>
  </si>
  <si>
    <t>Fertőd</t>
  </si>
  <si>
    <t>Kindberg</t>
  </si>
  <si>
    <t>Kostomłoty</t>
  </si>
  <si>
    <t>Funchal (Santa Maria Maior)</t>
  </si>
  <si>
    <t>Hrubý Šúr</t>
  </si>
  <si>
    <t>Grengiols</t>
  </si>
  <si>
    <t>Sulakyurt</t>
  </si>
  <si>
    <t>Deblín</t>
  </si>
  <si>
    <t>Bendestorf</t>
  </si>
  <si>
    <t>Commune of Chimadio</t>
  </si>
  <si>
    <t>Arroyomolinos de la Vera</t>
  </si>
  <si>
    <t>Araux</t>
  </si>
  <si>
    <t>Borghetto di Borbera</t>
  </si>
  <si>
    <t>Fertőendréd</t>
  </si>
  <si>
    <t>Kirchbach</t>
  </si>
  <si>
    <t>Kostrzyn</t>
  </si>
  <si>
    <t>Funchal (São Pedro)</t>
  </si>
  <si>
    <t>Dobreni</t>
  </si>
  <si>
    <t>Hrušov</t>
  </si>
  <si>
    <t>Grens</t>
  </si>
  <si>
    <t>Süleymanpaşa</t>
  </si>
  <si>
    <t>Děčany</t>
  </si>
  <si>
    <t>Bendfeld</t>
  </si>
  <si>
    <t>Commune of Chimarros</t>
  </si>
  <si>
    <t>Arroyomolinos de León</t>
  </si>
  <si>
    <t>Arbanats</t>
  </si>
  <si>
    <t>Borghetto di Vara</t>
  </si>
  <si>
    <t>Fertőhomok</t>
  </si>
  <si>
    <t>Kirchbach-Zerlach</t>
  </si>
  <si>
    <t>Kostrzyn nad Odrą</t>
  </si>
  <si>
    <t>Funchal (Sé)</t>
  </si>
  <si>
    <t>Dobresti</t>
  </si>
  <si>
    <t>Hrušovany</t>
  </si>
  <si>
    <t>Greppen</t>
  </si>
  <si>
    <t>Süloğlu</t>
  </si>
  <si>
    <t>Děčín</t>
  </si>
  <si>
    <t>Bendorf</t>
  </si>
  <si>
    <t>Commune of Chimerino</t>
  </si>
  <si>
    <t>Arruazu</t>
  </si>
  <si>
    <t>Arbas</t>
  </si>
  <si>
    <t>Borghetto Lodigiano</t>
  </si>
  <si>
    <t>Fertőrákos</t>
  </si>
  <si>
    <t>Kirchberg am Wagram</t>
  </si>
  <si>
    <t>Koszalin</t>
  </si>
  <si>
    <t>Fundada</t>
  </si>
  <si>
    <t>Dobretu</t>
  </si>
  <si>
    <t>Hrušovo</t>
  </si>
  <si>
    <t>Gretzenbach</t>
  </si>
  <si>
    <t>Sultanbeyli</t>
  </si>
  <si>
    <t>Dědice</t>
  </si>
  <si>
    <t>Bendorf, Stadt</t>
  </si>
  <si>
    <t>Commune of Chinka</t>
  </si>
  <si>
    <t>Arrúbal</t>
  </si>
  <si>
    <t>Arbecey</t>
  </si>
  <si>
    <t>Borghetto Santo Spirito</t>
  </si>
  <si>
    <t>Fertőszentmiklós</t>
  </si>
  <si>
    <t>Kirchberg am Walde</t>
  </si>
  <si>
    <t>Koszarawa</t>
  </si>
  <si>
    <t>Furadouro</t>
  </si>
  <si>
    <t>Dobrin</t>
  </si>
  <si>
    <t>Hruštín</t>
  </si>
  <si>
    <t>Grimisuat</t>
  </si>
  <si>
    <t>Sultandaği</t>
  </si>
  <si>
    <t>Dědová</t>
  </si>
  <si>
    <t>Benediktbeuern</t>
  </si>
  <si>
    <t>Commune of Chiona</t>
  </si>
  <si>
    <t>Arsèguel</t>
  </si>
  <si>
    <t>Arbellara</t>
  </si>
  <si>
    <t>Borghi</t>
  </si>
  <si>
    <t>Fertőszéplak</t>
  </si>
  <si>
    <t>Kirchberg am Wechsel</t>
  </si>
  <si>
    <t>Koszęcin</t>
  </si>
  <si>
    <t>Furnas</t>
  </si>
  <si>
    <t>Dobroiesti</t>
  </si>
  <si>
    <t>Hubice</t>
  </si>
  <si>
    <t>Grindel</t>
  </si>
  <si>
    <t>Sultangazi</t>
  </si>
  <si>
    <t>Dehtáře</t>
  </si>
  <si>
    <t>Bengel</t>
  </si>
  <si>
    <t>Commune of Chionades</t>
  </si>
  <si>
    <t>Artà</t>
  </si>
  <si>
    <t>Arbent</t>
  </si>
  <si>
    <t>Borgia</t>
  </si>
  <si>
    <t>Fiad</t>
  </si>
  <si>
    <t>Kirchberg an der Pielach</t>
  </si>
  <si>
    <t>Koszyce</t>
  </si>
  <si>
    <t>Gaeiras</t>
  </si>
  <si>
    <t>Dobromir</t>
  </si>
  <si>
    <t>Hubina</t>
  </si>
  <si>
    <t>Grindelwald</t>
  </si>
  <si>
    <t>Sultanhani</t>
  </si>
  <si>
    <t>Děhylov</t>
  </si>
  <si>
    <t>Bengerstorf</t>
  </si>
  <si>
    <t>Commune of Chionata</t>
  </si>
  <si>
    <t>Artajona</t>
  </si>
  <si>
    <t>Arbéost</t>
  </si>
  <si>
    <t>Borgiallo</t>
  </si>
  <si>
    <t>Filkeháza</t>
  </si>
  <si>
    <t>Kirchberg an der Raab</t>
  </si>
  <si>
    <t>Kotla</t>
  </si>
  <si>
    <t>Gafanha da Boa Hora</t>
  </si>
  <si>
    <t>Dobrosloveni</t>
  </si>
  <si>
    <t>Hubošovce</t>
  </si>
  <si>
    <t>Grolley</t>
  </si>
  <si>
    <t>Sultanhisar</t>
  </si>
  <si>
    <t>Děkanovice</t>
  </si>
  <si>
    <t>Benitz</t>
  </si>
  <si>
    <t>Commune of Chionato</t>
  </si>
  <si>
    <t>Artana</t>
  </si>
  <si>
    <t>Arbérats-Sillègue</t>
  </si>
  <si>
    <t>Borgio Verezzi</t>
  </si>
  <si>
    <t>Fityeház</t>
  </si>
  <si>
    <t>Kirchberg bei Mattighofen</t>
  </si>
  <si>
    <t>Kotlin</t>
  </si>
  <si>
    <t>Gafanha da Encarnação</t>
  </si>
  <si>
    <t>Dobroteasa</t>
  </si>
  <si>
    <t>Hubová</t>
  </si>
  <si>
    <t>Grône</t>
  </si>
  <si>
    <t>Suluova</t>
  </si>
  <si>
    <t>Děkov</t>
  </si>
  <si>
    <t>Benndorf</t>
  </si>
  <si>
    <t>Commune of Chios</t>
  </si>
  <si>
    <t>Artazu</t>
  </si>
  <si>
    <t>Arbigny</t>
  </si>
  <si>
    <t>Borgo a Mozzano</t>
  </si>
  <si>
    <t>Foktő</t>
  </si>
  <si>
    <t>Kirchberg in Tirol</t>
  </si>
  <si>
    <t>Kotuń</t>
  </si>
  <si>
    <t>Gafanha da Nazaré</t>
  </si>
  <si>
    <t>Dobrotesti</t>
  </si>
  <si>
    <t>Hubovo</t>
  </si>
  <si>
    <t>Grono</t>
  </si>
  <si>
    <t>Sulusaray</t>
  </si>
  <si>
    <t>Děpoltovice</t>
  </si>
  <si>
    <t>Bennewitz</t>
  </si>
  <si>
    <t>Commune of Chirades</t>
  </si>
  <si>
    <t>Artea</t>
  </si>
  <si>
    <t>Arbigny-sous-Varennes</t>
  </si>
  <si>
    <t>Borgo Chiese</t>
  </si>
  <si>
    <t>Földeák</t>
  </si>
  <si>
    <t>Kirchberg ob der Donau</t>
  </si>
  <si>
    <t>Kowal</t>
  </si>
  <si>
    <t>Gafanha do Carmo</t>
  </si>
  <si>
    <t>Dobrovat</t>
  </si>
  <si>
    <t>Hucín</t>
  </si>
  <si>
    <t>Grossaffoltern</t>
  </si>
  <si>
    <t>Sumbas</t>
  </si>
  <si>
    <t>Dešenice</t>
  </si>
  <si>
    <t>Bennhausen</t>
  </si>
  <si>
    <t>Commune of Chlomatiana</t>
  </si>
  <si>
    <t>Arteixo</t>
  </si>
  <si>
    <t>Arbin</t>
  </si>
  <si>
    <t>Borgo d'Ale</t>
  </si>
  <si>
    <t>Földes</t>
  </si>
  <si>
    <t>Kirchberg-Thening</t>
  </si>
  <si>
    <t>Kowala</t>
  </si>
  <si>
    <t>Gáfete</t>
  </si>
  <si>
    <t>Dobrun</t>
  </si>
  <si>
    <t>Hudcovce</t>
  </si>
  <si>
    <t>Grossdietwil</t>
  </si>
  <si>
    <t>Sungurlu</t>
  </si>
  <si>
    <t>Desná</t>
  </si>
  <si>
    <t>Benningen</t>
  </si>
  <si>
    <t>Commune of Chlomos</t>
  </si>
  <si>
    <t>Artenara</t>
  </si>
  <si>
    <t>Arblade-le-Bas</t>
  </si>
  <si>
    <t>Borgo di Terzo</t>
  </si>
  <si>
    <t>Folyás</t>
  </si>
  <si>
    <t>Kirchbichl</t>
  </si>
  <si>
    <t>Kowale Oleckie</t>
  </si>
  <si>
    <t>Galegos</t>
  </si>
  <si>
    <t>Dochia</t>
  </si>
  <si>
    <t>Hul</t>
  </si>
  <si>
    <t>Grosshöchstetten</t>
  </si>
  <si>
    <t>Sur</t>
  </si>
  <si>
    <t>Dešná</t>
  </si>
  <si>
    <t>Benningen am Neckar</t>
  </si>
  <si>
    <t>Commune of Chochlia</t>
  </si>
  <si>
    <t>Artés</t>
  </si>
  <si>
    <t>Arblade-le-Haut</t>
  </si>
  <si>
    <t>Borgo Lares</t>
  </si>
  <si>
    <t>Fonó</t>
  </si>
  <si>
    <t>Kirchdorf am Inn</t>
  </si>
  <si>
    <t>Kowalewo Pomorskie</t>
  </si>
  <si>
    <t>Galegos (Santa Maria)</t>
  </si>
  <si>
    <t>Doclin</t>
  </si>
  <si>
    <t>Humenné</t>
  </si>
  <si>
    <t>Grosswangen</t>
  </si>
  <si>
    <t>Sürmene</t>
  </si>
  <si>
    <t>Dešov</t>
  </si>
  <si>
    <t>Bensdorf</t>
  </si>
  <si>
    <t>Commune of Choika</t>
  </si>
  <si>
    <t>Artesa de Lleida</t>
  </si>
  <si>
    <t>Arbois</t>
  </si>
  <si>
    <t>Borgo Mantovano</t>
  </si>
  <si>
    <t>Fony</t>
  </si>
  <si>
    <t>Kirchdorf an der Krems</t>
  </si>
  <si>
    <t>Kowary</t>
  </si>
  <si>
    <t>Galegos (São Martinho)</t>
  </si>
  <si>
    <t>Dodesti</t>
  </si>
  <si>
    <t>Huncovce</t>
  </si>
  <si>
    <t>Grub (AR)</t>
  </si>
  <si>
    <t>Suruç</t>
  </si>
  <si>
    <t>Deštná</t>
  </si>
  <si>
    <t>Bensheim, Stadt</t>
  </si>
  <si>
    <t>Commune of Cholargos</t>
  </si>
  <si>
    <t>Artesa de Segre</t>
  </si>
  <si>
    <t>Borgo Pace</t>
  </si>
  <si>
    <t>Főnyed</t>
  </si>
  <si>
    <t>Kirchdorf in Tirol</t>
  </si>
  <si>
    <t>Kowiesy</t>
  </si>
  <si>
    <t>Galveias</t>
  </si>
  <si>
    <t>Dofteana</t>
  </si>
  <si>
    <t>Hunkovce</t>
  </si>
  <si>
    <t>Grüningen</t>
  </si>
  <si>
    <t>Suşehri</t>
  </si>
  <si>
    <t>Deštné v Orlických horách</t>
  </si>
  <si>
    <t>Bentwisch</t>
  </si>
  <si>
    <t>Commune of Chomatada</t>
  </si>
  <si>
    <t>Artieda</t>
  </si>
  <si>
    <t>Arbonne</t>
  </si>
  <si>
    <t>Borgo Priolo</t>
  </si>
  <si>
    <t>Fonyód</t>
  </si>
  <si>
    <t>Kirchham</t>
  </si>
  <si>
    <t>Koziegłowy</t>
  </si>
  <si>
    <t>Gâmbia-Pontes-Alto da Guerra</t>
  </si>
  <si>
    <t>Dognecea</t>
  </si>
  <si>
    <t>Hurbanova Ves</t>
  </si>
  <si>
    <t>Grüsch</t>
  </si>
  <si>
    <t>Susurluk</t>
  </si>
  <si>
    <t>Deštnice</t>
  </si>
  <si>
    <t>Bentzin</t>
  </si>
  <si>
    <t>Commune of Chomori</t>
  </si>
  <si>
    <t>Artzentales</t>
  </si>
  <si>
    <t>Arbonne-la-Forêt</t>
  </si>
  <si>
    <t>Borgo San Dalmazzo</t>
  </si>
  <si>
    <t>Forráskút</t>
  </si>
  <si>
    <t>Kirchheim im Innkreis</t>
  </si>
  <si>
    <t>Kozielice</t>
  </si>
  <si>
    <t>Gançaria</t>
  </si>
  <si>
    <t>Doicesti</t>
  </si>
  <si>
    <t>Hurbanovo</t>
  </si>
  <si>
    <t>Gruyères</t>
  </si>
  <si>
    <t>Susuz</t>
  </si>
  <si>
    <t>Dětenice</t>
  </si>
  <si>
    <t>Benz</t>
  </si>
  <si>
    <t>Commune of Chondros</t>
  </si>
  <si>
    <t>Artzi</t>
  </si>
  <si>
    <t>Arboras</t>
  </si>
  <si>
    <t>Borgo San Giacomo</t>
  </si>
  <si>
    <t>Forró</t>
  </si>
  <si>
    <t>Kirchschlag</t>
  </si>
  <si>
    <t>Kozienice</t>
  </si>
  <si>
    <t>Gândaras</t>
  </si>
  <si>
    <t>Dolhesti</t>
  </si>
  <si>
    <t>Husák</t>
  </si>
  <si>
    <t>Gryon</t>
  </si>
  <si>
    <t>Sütçüler</t>
  </si>
  <si>
    <t>Dětkovice</t>
  </si>
  <si>
    <t>Benzweiler</t>
  </si>
  <si>
    <t>Commune of Chonos</t>
  </si>
  <si>
    <t>Artziniega</t>
  </si>
  <si>
    <t>Arbori</t>
  </si>
  <si>
    <t>Borgo San Giovanni</t>
  </si>
  <si>
    <t>Fót</t>
  </si>
  <si>
    <t>Kirchschlag bei Linz</t>
  </si>
  <si>
    <t>Kozłów</t>
  </si>
  <si>
    <t>Gandra</t>
  </si>
  <si>
    <t>Doljesti</t>
  </si>
  <si>
    <t>Husiná</t>
  </si>
  <si>
    <t>Gsteig</t>
  </si>
  <si>
    <t>Talas</t>
  </si>
  <si>
    <t>Dětmarovice</t>
  </si>
  <si>
    <t>Beratzhausen, M</t>
  </si>
  <si>
    <t>Commune of Chora</t>
  </si>
  <si>
    <t>Arucas</t>
  </si>
  <si>
    <t>Arbot</t>
  </si>
  <si>
    <t>Borgo San Lorenzo</t>
  </si>
  <si>
    <t>Füle</t>
  </si>
  <si>
    <t>Kirchschlag in der Buckligen Welt</t>
  </si>
  <si>
    <t>Kozłowo</t>
  </si>
  <si>
    <t>Ganfei</t>
  </si>
  <si>
    <t>Domasnea</t>
  </si>
  <si>
    <t>Hutka</t>
  </si>
  <si>
    <t>Gsteigwiler</t>
  </si>
  <si>
    <t>Tarakli</t>
  </si>
  <si>
    <t>Dětřichov</t>
  </si>
  <si>
    <t>Berching, St</t>
  </si>
  <si>
    <t>Commune of Chora Sfakion</t>
  </si>
  <si>
    <t>Arzúa</t>
  </si>
  <si>
    <t>Arbouans</t>
  </si>
  <si>
    <t>Borgo San Martino</t>
  </si>
  <si>
    <t>Fülesd</t>
  </si>
  <si>
    <t>Kirchstetten</t>
  </si>
  <si>
    <t>Koźmin Wielkopolski</t>
  </si>
  <si>
    <t>Garfe</t>
  </si>
  <si>
    <t>Domnesti</t>
  </si>
  <si>
    <t>Huty</t>
  </si>
  <si>
    <t>Guggisberg</t>
  </si>
  <si>
    <t>Tarsus</t>
  </si>
  <si>
    <t>Dětřichov nad Bystřicí</t>
  </si>
  <si>
    <t>Berchtesgaden, M</t>
  </si>
  <si>
    <t>Commune of Chordaki</t>
  </si>
  <si>
    <t>Ascó</t>
  </si>
  <si>
    <t>Arboucave</t>
  </si>
  <si>
    <t>Borgo San Siro</t>
  </si>
  <si>
    <t>Fulókércs</t>
  </si>
  <si>
    <t>Kirnberg an der Mank</t>
  </si>
  <si>
    <t>Koźminek</t>
  </si>
  <si>
    <t>Gaula</t>
  </si>
  <si>
    <t>Dor Marunt</t>
  </si>
  <si>
    <t>Hviezdoslavov</t>
  </si>
  <si>
    <t>Gündlischwand</t>
  </si>
  <si>
    <t>Taşkent</t>
  </si>
  <si>
    <t>Dětřichov u Moravské Třebové</t>
  </si>
  <si>
    <t>Bereborn</t>
  </si>
  <si>
    <t>Commune of Choremis</t>
  </si>
  <si>
    <t>Asín</t>
  </si>
  <si>
    <t>Arbouet-Sussaute</t>
  </si>
  <si>
    <t>Borgo Ticino</t>
  </si>
  <si>
    <t>Fülöp</t>
  </si>
  <si>
    <t>Kittsee</t>
  </si>
  <si>
    <t>Kożuchów</t>
  </si>
  <si>
    <t>Gave</t>
  </si>
  <si>
    <t>Dorna Candrenilor</t>
  </si>
  <si>
    <t>Hvozdnica</t>
  </si>
  <si>
    <t>Günsberg</t>
  </si>
  <si>
    <t>Taşköprü</t>
  </si>
  <si>
    <t>Dílce</t>
  </si>
  <si>
    <t>Berenbach</t>
  </si>
  <si>
    <t>Commune of Chorepiskopi</t>
  </si>
  <si>
    <t>Aspa</t>
  </si>
  <si>
    <t>Arbourse</t>
  </si>
  <si>
    <t>Borgo Tossignano</t>
  </si>
  <si>
    <t>Fülöpháza</t>
  </si>
  <si>
    <t>Kitzbühel</t>
  </si>
  <si>
    <t>Kozy</t>
  </si>
  <si>
    <t>Gavião</t>
  </si>
  <si>
    <t>Dorna-Arini</t>
  </si>
  <si>
    <t>Hybe</t>
  </si>
  <si>
    <t>Gunzgen</t>
  </si>
  <si>
    <t>Taşliçay</t>
  </si>
  <si>
    <t>Díly</t>
  </si>
  <si>
    <t>Commune of Chorigos</t>
  </si>
  <si>
    <t>Aspariegos</t>
  </si>
  <si>
    <t>Arboussols</t>
  </si>
  <si>
    <t>Borgo Val di Taro</t>
  </si>
  <si>
    <t>Fülöpjakab</t>
  </si>
  <si>
    <t>Kitzeck im Sausal</t>
  </si>
  <si>
    <t>Krajenka</t>
  </si>
  <si>
    <t>Gavieira</t>
  </si>
  <si>
    <t>Dornesti</t>
  </si>
  <si>
    <t>Hýľov</t>
  </si>
  <si>
    <t>Gurbrü</t>
  </si>
  <si>
    <t>Taşova</t>
  </si>
  <si>
    <t>Dírná</t>
  </si>
  <si>
    <t>Berg (Pfalz)</t>
  </si>
  <si>
    <t>Commune of Choristi</t>
  </si>
  <si>
    <t>Asparrena</t>
  </si>
  <si>
    <t>Arboys en Bugey</t>
  </si>
  <si>
    <t>Borgo Valbelluna</t>
  </si>
  <si>
    <t>Fülöpszállás</t>
  </si>
  <si>
    <t>Klaffer am Hochficht</t>
  </si>
  <si>
    <t>Kraków</t>
  </si>
  <si>
    <t>Gême</t>
  </si>
  <si>
    <t>Dorobanti</t>
  </si>
  <si>
    <t>Igram</t>
  </si>
  <si>
    <t>Gurmels</t>
  </si>
  <si>
    <t>Tatvan</t>
  </si>
  <si>
    <t>Diváky</t>
  </si>
  <si>
    <t>Berg b.Neumarkt i.d.OPf.</t>
  </si>
  <si>
    <t>Commune of Chortata</t>
  </si>
  <si>
    <t>Aspe</t>
  </si>
  <si>
    <t>Arbrissel</t>
  </si>
  <si>
    <t>Borgo Valsugana</t>
  </si>
  <si>
    <t>Fülpösdaróc</t>
  </si>
  <si>
    <t>Klagenfurt am Wörthersee</t>
  </si>
  <si>
    <t>Kramsk</t>
  </si>
  <si>
    <t>Gemeses</t>
  </si>
  <si>
    <t>Dorobantu</t>
  </si>
  <si>
    <t>Ihľany</t>
  </si>
  <si>
    <t>Gurtnellen</t>
  </si>
  <si>
    <t>Tavas</t>
  </si>
  <si>
    <t>Dívčí Hrad</t>
  </si>
  <si>
    <t>Berg im Gau</t>
  </si>
  <si>
    <t>Commune of Chortero</t>
  </si>
  <si>
    <t>Asteasu</t>
  </si>
  <si>
    <t>Borgo Velino</t>
  </si>
  <si>
    <t>Fürged</t>
  </si>
  <si>
    <t>Klam</t>
  </si>
  <si>
    <t>Krapkowice</t>
  </si>
  <si>
    <t>Gemieira</t>
  </si>
  <si>
    <t>Dorolt</t>
  </si>
  <si>
    <t>Ihráč</t>
  </si>
  <si>
    <t>Gurzelen</t>
  </si>
  <si>
    <t>Tavşanli</t>
  </si>
  <si>
    <t>Dívčí Kopy</t>
  </si>
  <si>
    <t>Berga</t>
  </si>
  <si>
    <t>Commune of Chortiatis</t>
  </si>
  <si>
    <t>Astigarraga</t>
  </si>
  <si>
    <t>Arbusigny</t>
  </si>
  <si>
    <t>Borgo Veneto</t>
  </si>
  <si>
    <t>Furta</t>
  </si>
  <si>
    <t>Klaus</t>
  </si>
  <si>
    <t>Krasiczyn</t>
  </si>
  <si>
    <t>Genísio</t>
  </si>
  <si>
    <t>Dostat</t>
  </si>
  <si>
    <t>Ilava</t>
  </si>
  <si>
    <t>Guttannen</t>
  </si>
  <si>
    <t>Tefenni</t>
  </si>
  <si>
    <t>Dívčice</t>
  </si>
  <si>
    <t>Berga/Elster, Stadt</t>
  </si>
  <si>
    <t>Commune of Chorygio</t>
  </si>
  <si>
    <t>Astillero, El</t>
  </si>
  <si>
    <t>Arcachon</t>
  </si>
  <si>
    <t>Borgo Vercelli</t>
  </si>
  <si>
    <t>Füzér</t>
  </si>
  <si>
    <t>Klaus an der Pyhrnbahn</t>
  </si>
  <si>
    <t>Krasne</t>
  </si>
  <si>
    <t>Geraz do Minho</t>
  </si>
  <si>
    <t>Dracea</t>
  </si>
  <si>
    <t>Iliašovce</t>
  </si>
  <si>
    <t>Guttet-Feschel</t>
  </si>
  <si>
    <t>Tekkeköy</t>
  </si>
  <si>
    <t>Divec</t>
  </si>
  <si>
    <t>Bergatreute</t>
  </si>
  <si>
    <t>Commune of Chossiario</t>
  </si>
  <si>
    <t>Astorga</t>
  </si>
  <si>
    <t>Arçais</t>
  </si>
  <si>
    <t>Borgo Virgilio</t>
  </si>
  <si>
    <t>Füzérkajata</t>
  </si>
  <si>
    <t>Klausen-Leopoldsdorf</t>
  </si>
  <si>
    <t>Kraśniczyn</t>
  </si>
  <si>
    <t>Germil</t>
  </si>
  <si>
    <t>Dracsenei</t>
  </si>
  <si>
    <t>Ilija</t>
  </si>
  <si>
    <t>Güttingen</t>
  </si>
  <si>
    <t>Tekman</t>
  </si>
  <si>
    <t>Divišov</t>
  </si>
  <si>
    <t>Berge</t>
  </si>
  <si>
    <t>Commune of Chostia</t>
  </si>
  <si>
    <t>Astudillo</t>
  </si>
  <si>
    <t>Arcambal</t>
  </si>
  <si>
    <t>Borgocarbonara</t>
  </si>
  <si>
    <t>Füzérkomlós</t>
  </si>
  <si>
    <t>Kleblach-Lind</t>
  </si>
  <si>
    <t>Kraśnik</t>
  </si>
  <si>
    <t>Gestaçô</t>
  </si>
  <si>
    <t>Dragalina</t>
  </si>
  <si>
    <t>Imeľ</t>
  </si>
  <si>
    <t>Gy</t>
  </si>
  <si>
    <t>Tepebaşi</t>
  </si>
  <si>
    <t>Dlažkovice</t>
  </si>
  <si>
    <t>Bergen</t>
  </si>
  <si>
    <t>Commune of Chotoussa</t>
  </si>
  <si>
    <t>Asturianos</t>
  </si>
  <si>
    <t>Arcangues</t>
  </si>
  <si>
    <t>Borgofranco d'Ivrea</t>
  </si>
  <si>
    <t>Füzérradvány</t>
  </si>
  <si>
    <t>Klein St. Paul</t>
  </si>
  <si>
    <t>Krasnobród</t>
  </si>
  <si>
    <t>Gião</t>
  </si>
  <si>
    <t>Draganesti</t>
  </si>
  <si>
    <t>Iňa</t>
  </si>
  <si>
    <t>Habkern</t>
  </si>
  <si>
    <t>Tercan</t>
  </si>
  <si>
    <t>Dlažov</t>
  </si>
  <si>
    <t>Bergen an der Dumme, Flecken</t>
  </si>
  <si>
    <t>Commune of Choudetsio</t>
  </si>
  <si>
    <t>Atajate</t>
  </si>
  <si>
    <t>Arçay</t>
  </si>
  <si>
    <t>Borgolavezzaro</t>
  </si>
  <si>
    <t>Füzesabony</t>
  </si>
  <si>
    <t>Kleinarl</t>
  </si>
  <si>
    <t>Krasnopol</t>
  </si>
  <si>
    <t>Gilmonde</t>
  </si>
  <si>
    <t>Draganesti de Vede</t>
  </si>
  <si>
    <t>Iňačovce</t>
  </si>
  <si>
    <t>Habsburg</t>
  </si>
  <si>
    <t>Termal</t>
  </si>
  <si>
    <t>Dlouhá Brtnice</t>
  </si>
  <si>
    <t>Bergen auf Rügen, Stadt</t>
  </si>
  <si>
    <t>Commune of Chouliarades</t>
  </si>
  <si>
    <t>Atalaya</t>
  </si>
  <si>
    <t>Arceau</t>
  </si>
  <si>
    <t>Borgomale</t>
  </si>
  <si>
    <t>Füzesgyarmat</t>
  </si>
  <si>
    <t>Kleinmürbisch</t>
  </si>
  <si>
    <t>Krasnosielc</t>
  </si>
  <si>
    <t>Gimonde</t>
  </si>
  <si>
    <t>Draganesti-Vlasca</t>
  </si>
  <si>
    <t>Inovce</t>
  </si>
  <si>
    <t>Häfelfingen</t>
  </si>
  <si>
    <t>Terme</t>
  </si>
  <si>
    <t>Dlouhá Lhota</t>
  </si>
  <si>
    <t>Bergen, Stadt</t>
  </si>
  <si>
    <t>Commune of Choumeri</t>
  </si>
  <si>
    <t>Atalaya del Cañavate</t>
  </si>
  <si>
    <t>Arcenant</t>
  </si>
  <si>
    <t>Borgomanero</t>
  </si>
  <si>
    <t>Fűzvölgy</t>
  </si>
  <si>
    <t>Klein-Neusiedl</t>
  </si>
  <si>
    <t>Krasnystaw</t>
  </si>
  <si>
    <t>Ginetes</t>
  </si>
  <si>
    <t>Draganu</t>
  </si>
  <si>
    <t>Ipeľské Predmostie</t>
  </si>
  <si>
    <t>Hagenbuch</t>
  </si>
  <si>
    <t>Tillo</t>
  </si>
  <si>
    <t>Dlouhá Loučka</t>
  </si>
  <si>
    <t>Bergenhausen</t>
  </si>
  <si>
    <t>Commune of Choumeriakos</t>
  </si>
  <si>
    <t>Atalaya, La</t>
  </si>
  <si>
    <t>Arc-en-Barrois</t>
  </si>
  <si>
    <t>Borgomaro</t>
  </si>
  <si>
    <t>Gáborján</t>
  </si>
  <si>
    <t>Klein-Pöchlarn</t>
  </si>
  <si>
    <t>Krasocin</t>
  </si>
  <si>
    <t>Giões</t>
  </si>
  <si>
    <t>Dragesti</t>
  </si>
  <si>
    <t>Ipeľské Úľany</t>
  </si>
  <si>
    <t>Hägendorf</t>
  </si>
  <si>
    <t>Tire</t>
  </si>
  <si>
    <t>Dlouhá Stráň</t>
  </si>
  <si>
    <t>Bergenhusen</t>
  </si>
  <si>
    <t>Commune of Choumniko</t>
  </si>
  <si>
    <t>Atanzón</t>
  </si>
  <si>
    <t>Arcens</t>
  </si>
  <si>
    <t>Borgomasino</t>
  </si>
  <si>
    <t>Gáborjánháza</t>
  </si>
  <si>
    <t>Kleinzell</t>
  </si>
  <si>
    <t>Kraszewice</t>
  </si>
  <si>
    <t>Girabolhos</t>
  </si>
  <si>
    <t>Draghiceni</t>
  </si>
  <si>
    <t>Ipeľský Sokolec</t>
  </si>
  <si>
    <t>Häggenschwil</t>
  </si>
  <si>
    <t>Tirebolu</t>
  </si>
  <si>
    <t>Dlouhá Třebová</t>
  </si>
  <si>
    <t>Bergewöhrden</t>
  </si>
  <si>
    <t>Commune of Chouni</t>
  </si>
  <si>
    <t>Atapuerca</t>
  </si>
  <si>
    <t>Arces</t>
  </si>
  <si>
    <t>Borgomezzavalle</t>
  </si>
  <si>
    <t>Gacsály</t>
  </si>
  <si>
    <t>Kleinzell im Mühlkreis</t>
  </si>
  <si>
    <t>Krempna</t>
  </si>
  <si>
    <t>Glória</t>
  </si>
  <si>
    <t>Dragodana</t>
  </si>
  <si>
    <t>Istebné</t>
  </si>
  <si>
    <t>Hägglingen</t>
  </si>
  <si>
    <t>Tomarza</t>
  </si>
  <si>
    <t>Dlouhá Ves</t>
  </si>
  <si>
    <t>Bergfeld</t>
  </si>
  <si>
    <t>Commune of Choustouliana</t>
  </si>
  <si>
    <t>Ataquines</t>
  </si>
  <si>
    <t>Arces-Dilo</t>
  </si>
  <si>
    <t>Borgone Susa</t>
  </si>
  <si>
    <t>Gadács</t>
  </si>
  <si>
    <t>Klingenbach</t>
  </si>
  <si>
    <t>Krobia</t>
  </si>
  <si>
    <t>Goães</t>
  </si>
  <si>
    <t>Dragoesti</t>
  </si>
  <si>
    <t>Ivachnová</t>
  </si>
  <si>
    <t>Hagneck</t>
  </si>
  <si>
    <t>Tonya</t>
  </si>
  <si>
    <t>Dlouhé</t>
  </si>
  <si>
    <t>Berghaupten</t>
  </si>
  <si>
    <t>Commune of Chovoli</t>
  </si>
  <si>
    <t>Atarfe</t>
  </si>
  <si>
    <t>Arc-et-Senans</t>
  </si>
  <si>
    <t>Borgonovo Val Tidone</t>
  </si>
  <si>
    <t>Gadány</t>
  </si>
  <si>
    <t>Klöch</t>
  </si>
  <si>
    <t>Kroczyce</t>
  </si>
  <si>
    <t>Góis</t>
  </si>
  <si>
    <t>Dragoiesti</t>
  </si>
  <si>
    <t>Ivančiná</t>
  </si>
  <si>
    <t>Haldenstein</t>
  </si>
  <si>
    <t>Toprakkale</t>
  </si>
  <si>
    <t>Dlouhomilov</t>
  </si>
  <si>
    <t>Berghausen</t>
  </si>
  <si>
    <t>Commune of Chrani</t>
  </si>
  <si>
    <t>Atarrabia</t>
  </si>
  <si>
    <t>Arcey</t>
  </si>
  <si>
    <t>Borgoratto Alessandrino</t>
  </si>
  <si>
    <t>Gadna</t>
  </si>
  <si>
    <t>Klösterle</t>
  </si>
  <si>
    <t>Krokowa</t>
  </si>
  <si>
    <t>Golães</t>
  </si>
  <si>
    <t>Dragomiresti</t>
  </si>
  <si>
    <t>Ivanice</t>
  </si>
  <si>
    <t>Hallau</t>
  </si>
  <si>
    <t>Torbali</t>
  </si>
  <si>
    <t>Dlouhoňovice</t>
  </si>
  <si>
    <t>Commune of Chrisso</t>
  </si>
  <si>
    <t>Ataun</t>
  </si>
  <si>
    <t>Archail</t>
  </si>
  <si>
    <t>Borgoratto Mormorolo</t>
  </si>
  <si>
    <t>Gádoros</t>
  </si>
  <si>
    <t>Klosterneuburg</t>
  </si>
  <si>
    <t>Krościenko nad Dunajcem</t>
  </si>
  <si>
    <t>Golegã</t>
  </si>
  <si>
    <t>Dragomiresti-Vale</t>
  </si>
  <si>
    <t>Ivanka pri Dunaji</t>
  </si>
  <si>
    <t>Hallwil</t>
  </si>
  <si>
    <t>Toroslar</t>
  </si>
  <si>
    <t>Dlouhopolsko</t>
  </si>
  <si>
    <t>Bergheim, Stadt</t>
  </si>
  <si>
    <t>Commune of Christianoupoli</t>
  </si>
  <si>
    <t>Atazar, El</t>
  </si>
  <si>
    <t>Archamps</t>
  </si>
  <si>
    <t>Borgoricco</t>
  </si>
  <si>
    <t>Gagyapáti</t>
  </si>
  <si>
    <t>Knittelfeld</t>
  </si>
  <si>
    <t>Krościenko Wyżne</t>
  </si>
  <si>
    <t>Golpilheira</t>
  </si>
  <si>
    <t>Dragos Voda</t>
  </si>
  <si>
    <t>Ivanka pri Nitre</t>
  </si>
  <si>
    <t>Halten</t>
  </si>
  <si>
    <t>Tortum</t>
  </si>
  <si>
    <t>Dlouhý Most</t>
  </si>
  <si>
    <t>Bergholz</t>
  </si>
  <si>
    <t>Commune of Christos</t>
  </si>
  <si>
    <t>Atea</t>
  </si>
  <si>
    <t>Archelange</t>
  </si>
  <si>
    <t>Borgorose</t>
  </si>
  <si>
    <t>Gagybátor</t>
  </si>
  <si>
    <t>Kobenz</t>
  </si>
  <si>
    <t>Krośnice</t>
  </si>
  <si>
    <t>Gonça</t>
  </si>
  <si>
    <t>Dragoslavele</t>
  </si>
  <si>
    <t>Ivanovce</t>
  </si>
  <si>
    <t>Härkingen</t>
  </si>
  <si>
    <t>Torul</t>
  </si>
  <si>
    <t>Dlouhý Újezd</t>
  </si>
  <si>
    <t>Berghülen</t>
  </si>
  <si>
    <t>Commune of Chromio</t>
  </si>
  <si>
    <t>Ateca</t>
  </si>
  <si>
    <t>Arches</t>
  </si>
  <si>
    <t>Borgosatollo</t>
  </si>
  <si>
    <t>Gagyvendégi</t>
  </si>
  <si>
    <t>Kobersdorf</t>
  </si>
  <si>
    <t>Krośniewice</t>
  </si>
  <si>
    <t>Gonçalo</t>
  </si>
  <si>
    <t>Dragotesti</t>
  </si>
  <si>
    <t>Iža</t>
  </si>
  <si>
    <t>Hasle (LU)</t>
  </si>
  <si>
    <t>Tosya</t>
  </si>
  <si>
    <t>Dnešice</t>
  </si>
  <si>
    <t>Bergisch Gladbach, Stadt</t>
  </si>
  <si>
    <t>Commune of Chromonastiri</t>
  </si>
  <si>
    <t>Atetz</t>
  </si>
  <si>
    <t>Archettes</t>
  </si>
  <si>
    <t>Borgosesia</t>
  </si>
  <si>
    <t>Galambok</t>
  </si>
  <si>
    <t>Koblach</t>
  </si>
  <si>
    <t>Krosno</t>
  </si>
  <si>
    <t>Gonçalo Bocas</t>
  </si>
  <si>
    <t>Dragu</t>
  </si>
  <si>
    <t>Ižipovce</t>
  </si>
  <si>
    <t>Hasle bei Burgdorf</t>
  </si>
  <si>
    <t>Tufanbeyli</t>
  </si>
  <si>
    <t>Dobelice</t>
  </si>
  <si>
    <t>Bergkamen, Stadt</t>
  </si>
  <si>
    <t>Commune of Chroussa</t>
  </si>
  <si>
    <t>Atienza</t>
  </si>
  <si>
    <t>Archiac</t>
  </si>
  <si>
    <t>Bormida</t>
  </si>
  <si>
    <t>Galgaguta</t>
  </si>
  <si>
    <t>Köflach</t>
  </si>
  <si>
    <t>Krosno Odrzańskie</t>
  </si>
  <si>
    <t>Gondar</t>
  </si>
  <si>
    <t>Dragus</t>
  </si>
  <si>
    <t>Ižkovce</t>
  </si>
  <si>
    <t>Hasliberg</t>
  </si>
  <si>
    <t>Turgutlu</t>
  </si>
  <si>
    <t>Dobev</t>
  </si>
  <si>
    <t>Bergkirchen</t>
  </si>
  <si>
    <t>Commune of Chryssafa</t>
  </si>
  <si>
    <t>Atxondo</t>
  </si>
  <si>
    <t>Archignac</t>
  </si>
  <si>
    <t>Bormio</t>
  </si>
  <si>
    <t>Galgagyörk</t>
  </si>
  <si>
    <t>Kohfidisch</t>
  </si>
  <si>
    <t>Krotoszyce</t>
  </si>
  <si>
    <t>Gondarém</t>
  </si>
  <si>
    <t>Draguseni</t>
  </si>
  <si>
    <t>Jabloň</t>
  </si>
  <si>
    <t>Hauenstein-Ifenthal</t>
  </si>
  <si>
    <t>Turhal</t>
  </si>
  <si>
    <t>Dobkovice</t>
  </si>
  <si>
    <t>Berglangenbach</t>
  </si>
  <si>
    <t>Commune of Chryssanthio</t>
  </si>
  <si>
    <t>Atzeneta d'Albaida</t>
  </si>
  <si>
    <t>Archignat</t>
  </si>
  <si>
    <t>Bornasco</t>
  </si>
  <si>
    <t>Galgahévíz</t>
  </si>
  <si>
    <t>Kollerschlag</t>
  </si>
  <si>
    <t>Krotoszyn</t>
  </si>
  <si>
    <t>Gondesende</t>
  </si>
  <si>
    <t>Dragutesti</t>
  </si>
  <si>
    <t>Jablonec</t>
  </si>
  <si>
    <t>Hauptwil-Gottshaus</t>
  </si>
  <si>
    <t>Türkeli</t>
  </si>
  <si>
    <t>Berglen</t>
  </si>
  <si>
    <t>Commune of Chryssavgi</t>
  </si>
  <si>
    <t>Atzeneta del Maestrat</t>
  </si>
  <si>
    <t>Archigny</t>
  </si>
  <si>
    <t>Borno</t>
  </si>
  <si>
    <t>Galgamácsa</t>
  </si>
  <si>
    <t>Kolsass</t>
  </si>
  <si>
    <t>Kruklanki</t>
  </si>
  <si>
    <t>Gondoriz</t>
  </si>
  <si>
    <t>Drajna</t>
  </si>
  <si>
    <t>Jablonica</t>
  </si>
  <si>
    <t>Hausen (AG)</t>
  </si>
  <si>
    <t>Türkoğlu</t>
  </si>
  <si>
    <t>Berglern</t>
  </si>
  <si>
    <t>Commune of Chryssi</t>
  </si>
  <si>
    <t>Atzúbia, l'</t>
  </si>
  <si>
    <t>Archingeay</t>
  </si>
  <si>
    <t>Boroneddu</t>
  </si>
  <si>
    <t>Gálosfa</t>
  </si>
  <si>
    <t>Kolsassberg</t>
  </si>
  <si>
    <t>Krupski Młyn</t>
  </si>
  <si>
    <t>Gondufe</t>
  </si>
  <si>
    <t>Dranceni</t>
  </si>
  <si>
    <t>Jablonka</t>
  </si>
  <si>
    <t>Hausen am Albis</t>
  </si>
  <si>
    <t>Tuşba</t>
  </si>
  <si>
    <t>Dobrá Voda u Českých Budějovic</t>
  </si>
  <si>
    <t>Berglicht</t>
  </si>
  <si>
    <t>Commune of Chrysso</t>
  </si>
  <si>
    <t>Aulesti</t>
  </si>
  <si>
    <t>Archon</t>
  </si>
  <si>
    <t>Borore</t>
  </si>
  <si>
    <t>Galvács</t>
  </si>
  <si>
    <t>Königsbrunn am Wagram</t>
  </si>
  <si>
    <t>Kruszwica</t>
  </si>
  <si>
    <t>Gosende</t>
  </si>
  <si>
    <t>Dranic</t>
  </si>
  <si>
    <t>Jablonov</t>
  </si>
  <si>
    <t>Haute-Ajoie</t>
  </si>
  <si>
    <t>Tut</t>
  </si>
  <si>
    <t>Dobrá Voda u Hořic</t>
  </si>
  <si>
    <t>Bergneustadt, Stadt</t>
  </si>
  <si>
    <t>Commune of Chryssochorafa</t>
  </si>
  <si>
    <t>Auñón</t>
  </si>
  <si>
    <t>Arcinges</t>
  </si>
  <si>
    <t>Borrello</t>
  </si>
  <si>
    <t>Gamás</t>
  </si>
  <si>
    <t>Königsdorf</t>
  </si>
  <si>
    <t>Kruszyna</t>
  </si>
  <si>
    <t>Gostei</t>
  </si>
  <si>
    <t>Dridu</t>
  </si>
  <si>
    <t>Jablonov nad Turňou</t>
  </si>
  <si>
    <t>Hauterive (FR)</t>
  </si>
  <si>
    <t>Tutak</t>
  </si>
  <si>
    <t>Dobrá Voda u Pacova</t>
  </si>
  <si>
    <t>Bergrheinfeld</t>
  </si>
  <si>
    <t>Commune of Chryssochori</t>
  </si>
  <si>
    <t>Ausejo</t>
  </si>
  <si>
    <t>Arcins</t>
  </si>
  <si>
    <t>Borriana</t>
  </si>
  <si>
    <t>Ganna</t>
  </si>
  <si>
    <t>Königstetten</t>
  </si>
  <si>
    <t>Krynica Morska</t>
  </si>
  <si>
    <t>Gouveia</t>
  </si>
  <si>
    <t>Dubova</t>
  </si>
  <si>
    <t>Jabloňovce</t>
  </si>
  <si>
    <t>Hauterive (NE)</t>
  </si>
  <si>
    <t>Tuzla</t>
  </si>
  <si>
    <t>Dobřany</t>
  </si>
  <si>
    <t>Bergtheim</t>
  </si>
  <si>
    <t>Commune of Chryssokastro</t>
  </si>
  <si>
    <t>Ausejo de la Sierra</t>
  </si>
  <si>
    <t>Arcis-le-Ponsart</t>
  </si>
  <si>
    <t>Borso del Grappa</t>
  </si>
  <si>
    <t>Gánt</t>
  </si>
  <si>
    <t>Königswiesen</t>
  </si>
  <si>
    <t>Krynica-Zdrój</t>
  </si>
  <si>
    <t>Gouveia (São Simão)</t>
  </si>
  <si>
    <t>Duda-Epureni</t>
  </si>
  <si>
    <t>Jablonové</t>
  </si>
  <si>
    <t>Haute-Sorne</t>
  </si>
  <si>
    <t>Tuzluca</t>
  </si>
  <si>
    <t>Dobratice</t>
  </si>
  <si>
    <t>Bergweiler</t>
  </si>
  <si>
    <t>Commune of Chryssokefalos</t>
  </si>
  <si>
    <t>Ausines, Los</t>
  </si>
  <si>
    <t>Arcisses</t>
  </si>
  <si>
    <t>Bortigali</t>
  </si>
  <si>
    <t>Gara</t>
  </si>
  <si>
    <t>Kopfing im Innkreis</t>
  </si>
  <si>
    <t>Krynice</t>
  </si>
  <si>
    <t>Gouvinhas</t>
  </si>
  <si>
    <t>Dudesti</t>
  </si>
  <si>
    <t>Jacovce</t>
  </si>
  <si>
    <t>Hauteville</t>
  </si>
  <si>
    <t>Tuzlukçu</t>
  </si>
  <si>
    <t>Dobrčice</t>
  </si>
  <si>
    <t>Beringstedt</t>
  </si>
  <si>
    <t>Commune of Chryssokellaria</t>
  </si>
  <si>
    <t>Autilla del Pino</t>
  </si>
  <si>
    <t>Arcis-sur-Aube</t>
  </si>
  <si>
    <t>Bortigiadas</t>
  </si>
  <si>
    <t>Garáb</t>
  </si>
  <si>
    <t>Koppl</t>
  </si>
  <si>
    <t>Krynki</t>
  </si>
  <si>
    <t>Gove</t>
  </si>
  <si>
    <t>Dudestii Noi</t>
  </si>
  <si>
    <t>Jahodná</t>
  </si>
  <si>
    <t>Haut-Intyamon</t>
  </si>
  <si>
    <t>Uğurludağ</t>
  </si>
  <si>
    <t>Dobré</t>
  </si>
  <si>
    <t>Berka v. d. Hainich</t>
  </si>
  <si>
    <t>Commune of Chryssomilia</t>
  </si>
  <si>
    <t>Autillo de Campos</t>
  </si>
  <si>
    <t>Arcizac-Adour</t>
  </si>
  <si>
    <t>Borutta</t>
  </si>
  <si>
    <t>Garabonc</t>
  </si>
  <si>
    <t>Korneuburg</t>
  </si>
  <si>
    <t>Krypno</t>
  </si>
  <si>
    <t>Graça</t>
  </si>
  <si>
    <t>Dudestii Vechi</t>
  </si>
  <si>
    <t>Jaklovce</t>
  </si>
  <si>
    <t>Häutligen</t>
  </si>
  <si>
    <t>Ula</t>
  </si>
  <si>
    <t>Dobré Pole</t>
  </si>
  <si>
    <t>Berkatal</t>
  </si>
  <si>
    <t>Commune of Chryssopetra</t>
  </si>
  <si>
    <t>Autol</t>
  </si>
  <si>
    <t>Arcizac-ez-Angles</t>
  </si>
  <si>
    <t>Borzonasca</t>
  </si>
  <si>
    <t>Garadna</t>
  </si>
  <si>
    <t>Kössen</t>
  </si>
  <si>
    <t>Krzanowice</t>
  </si>
  <si>
    <t>Gralhas</t>
  </si>
  <si>
    <t>Dulcesti</t>
  </si>
  <si>
    <t>Jakovany</t>
  </si>
  <si>
    <t>Hedingen</t>
  </si>
  <si>
    <t>Ulaş</t>
  </si>
  <si>
    <t>Dobřejovice</t>
  </si>
  <si>
    <t>Berkenbrück</t>
  </si>
  <si>
    <t>Commune of Chryssopigi</t>
  </si>
  <si>
    <t>Aveinte</t>
  </si>
  <si>
    <t>Arcizans-Avant</t>
  </si>
  <si>
    <t>Bosa</t>
  </si>
  <si>
    <t>Garbolc</t>
  </si>
  <si>
    <t>Köstendorf</t>
  </si>
  <si>
    <t>Krzczonów</t>
  </si>
  <si>
    <t>Granja</t>
  </si>
  <si>
    <t>Dumbrava</t>
  </si>
  <si>
    <t>Jakubany</t>
  </si>
  <si>
    <t>Hefenhofen</t>
  </si>
  <si>
    <t>Ulubey</t>
  </si>
  <si>
    <t>Dobřeň</t>
  </si>
  <si>
    <t>Berkenthin</t>
  </si>
  <si>
    <t>Commune of Chryssorachi</t>
  </si>
  <si>
    <t>Avellaneda</t>
  </si>
  <si>
    <t>Arcizans-Dessus</t>
  </si>
  <si>
    <t>Bosaro</t>
  </si>
  <si>
    <t>Gárdony</t>
  </si>
  <si>
    <t>Kötschach-Mauthen</t>
  </si>
  <si>
    <t>Krzęcin</t>
  </si>
  <si>
    <t>Granja do Tedo</t>
  </si>
  <si>
    <t>Dumbrava Rosie</t>
  </si>
  <si>
    <t>Jakubov</t>
  </si>
  <si>
    <t>Heiden</t>
  </si>
  <si>
    <t>Uluborlu</t>
  </si>
  <si>
    <t>Dobřenice</t>
  </si>
  <si>
    <t>Berkheim</t>
  </si>
  <si>
    <t>Commune of Chryssostomos</t>
  </si>
  <si>
    <t>Avellanes i Santa Linya, Les</t>
  </si>
  <si>
    <t>Arc-lès-Gray</t>
  </si>
  <si>
    <t>Boschi Sant'Anna</t>
  </si>
  <si>
    <t>Garé</t>
  </si>
  <si>
    <t>Kottes-Purk</t>
  </si>
  <si>
    <t>Krzemieniewo</t>
  </si>
  <si>
    <t>Granja do Ulmeiro</t>
  </si>
  <si>
    <t>Dumbraveni</t>
  </si>
  <si>
    <t>Jakubova Voľa</t>
  </si>
  <si>
    <t>Heiligenschwendi</t>
  </si>
  <si>
    <t>Uludere</t>
  </si>
  <si>
    <t>Dobříč</t>
  </si>
  <si>
    <t>Berkholz-Meyenburg</t>
  </si>
  <si>
    <t>Commune of Chryssoupoli</t>
  </si>
  <si>
    <t>Avellanosa de Muñó</t>
  </si>
  <si>
    <t>Arcomps</t>
  </si>
  <si>
    <t>Bosco Chiesanuova</t>
  </si>
  <si>
    <t>Gasztony</t>
  </si>
  <si>
    <t>Kottingbrunn</t>
  </si>
  <si>
    <t>Krzepice</t>
  </si>
  <si>
    <t>Granjal</t>
  </si>
  <si>
    <t>Dumbravesti</t>
  </si>
  <si>
    <t>Jakubovany</t>
  </si>
  <si>
    <t>Heimberg</t>
  </si>
  <si>
    <t>Ulukişla</t>
  </si>
  <si>
    <t>Dobřichov</t>
  </si>
  <si>
    <t>Berkoth</t>
  </si>
  <si>
    <t>Commune of Chryssovergi</t>
  </si>
  <si>
    <t>Avià</t>
  </si>
  <si>
    <t>Arcon</t>
  </si>
  <si>
    <t>Bosco Marengo</t>
  </si>
  <si>
    <t>Gátér</t>
  </si>
  <si>
    <t>Köttmannsdorf</t>
  </si>
  <si>
    <t>Krzeszów</t>
  </si>
  <si>
    <t>Grijó</t>
  </si>
  <si>
    <t>Dumbravita</t>
  </si>
  <si>
    <t>Jakušovce</t>
  </si>
  <si>
    <t>Heimenhausen</t>
  </si>
  <si>
    <t>Ulus</t>
  </si>
  <si>
    <t>Dobřichovice</t>
  </si>
  <si>
    <t>Berlin, Stadt</t>
  </si>
  <si>
    <t>Commune of Chryssovitsa</t>
  </si>
  <si>
    <t>Ávila</t>
  </si>
  <si>
    <t>Arçon</t>
  </si>
  <si>
    <t>Bosconero</t>
  </si>
  <si>
    <t>Gávavencsellő</t>
  </si>
  <si>
    <t>Krakau</t>
  </si>
  <si>
    <t>Krzeszowice</t>
  </si>
  <si>
    <t>Grijó de Parada</t>
  </si>
  <si>
    <t>Dumesti</t>
  </si>
  <si>
    <t>Jalová</t>
  </si>
  <si>
    <t>Heimiswil</t>
  </si>
  <si>
    <t>Ümraniye</t>
  </si>
  <si>
    <t>Dobříkov</t>
  </si>
  <si>
    <t>Commune of Chryssovitsio</t>
  </si>
  <si>
    <t>Avilés</t>
  </si>
  <si>
    <t>Arconcey</t>
  </si>
  <si>
    <t>Boscoreale</t>
  </si>
  <si>
    <t>Géberjén</t>
  </si>
  <si>
    <t>Kramsach</t>
  </si>
  <si>
    <t>Krzeszyce</t>
  </si>
  <si>
    <t>Grilo</t>
  </si>
  <si>
    <t>Dumitra</t>
  </si>
  <si>
    <t>Jalovec</t>
  </si>
  <si>
    <t>Heitenried</t>
  </si>
  <si>
    <t>Ünye</t>
  </si>
  <si>
    <t>Dobříň</t>
  </si>
  <si>
    <t>Berlingerode</t>
  </si>
  <si>
    <t>Commune of Cosmas</t>
  </si>
  <si>
    <t>Avinyó</t>
  </si>
  <si>
    <t>Arçonnay</t>
  </si>
  <si>
    <t>Boscotrecase</t>
  </si>
  <si>
    <t>Gecse</t>
  </si>
  <si>
    <t>Kraubath an der Mur</t>
  </si>
  <si>
    <t>Krzykosy</t>
  </si>
  <si>
    <t>Guadalupe</t>
  </si>
  <si>
    <t>Dumitresti</t>
  </si>
  <si>
    <t>Jalšové</t>
  </si>
  <si>
    <t>Hellikon</t>
  </si>
  <si>
    <t>Ürgüp</t>
  </si>
  <si>
    <t>Dobřínsko</t>
  </si>
  <si>
    <t>Bermatingen</t>
  </si>
  <si>
    <t>Commune of Dadia</t>
  </si>
  <si>
    <t>Avinyonet de Puigventós</t>
  </si>
  <si>
    <t>Arconsat</t>
  </si>
  <si>
    <t>Bosia</t>
  </si>
  <si>
    <t>Géderlak</t>
  </si>
  <si>
    <t>Krems an der Donau</t>
  </si>
  <si>
    <t>Krzymów</t>
  </si>
  <si>
    <t>Gualtar</t>
  </si>
  <si>
    <t>Dumitrita</t>
  </si>
  <si>
    <t>Jalšovík</t>
  </si>
  <si>
    <t>Hellsau</t>
  </si>
  <si>
    <t>Urla</t>
  </si>
  <si>
    <t>Dobříš</t>
  </si>
  <si>
    <t>Bermel</t>
  </si>
  <si>
    <t>Commune of Dafia</t>
  </si>
  <si>
    <t>Avinyonet del Penedès</t>
  </si>
  <si>
    <t>Arconville</t>
  </si>
  <si>
    <t>Bosio</t>
  </si>
  <si>
    <t>Gégény</t>
  </si>
  <si>
    <t>Krems in Kärnten</t>
  </si>
  <si>
    <t>Krzynowłoga Mała</t>
  </si>
  <si>
    <t>Guarda</t>
  </si>
  <si>
    <t>Durnesti</t>
  </si>
  <si>
    <t>Jamník</t>
  </si>
  <si>
    <t>Hemberg</t>
  </si>
  <si>
    <t>Üsküdar</t>
  </si>
  <si>
    <t>Dobřív</t>
  </si>
  <si>
    <t>Bermersheim</t>
  </si>
  <si>
    <t>Commune of Dafnes</t>
  </si>
  <si>
    <t>Avión</t>
  </si>
  <si>
    <t>Arc-sous-Cicon</t>
  </si>
  <si>
    <t>Bosisio Parini</t>
  </si>
  <si>
    <t>Gelej</t>
  </si>
  <si>
    <t>Kremsmünster</t>
  </si>
  <si>
    <t>Krzywcza</t>
  </si>
  <si>
    <t>Guardão</t>
  </si>
  <si>
    <t>Eftimie Murgu</t>
  </si>
  <si>
    <t>Janice</t>
  </si>
  <si>
    <t>Hemishofen</t>
  </si>
  <si>
    <t>Üzümlü</t>
  </si>
  <si>
    <t>Dobrkovice</t>
  </si>
  <si>
    <t>Bermersheim vor der Höhe</t>
  </si>
  <si>
    <t>Commune of Dafni</t>
  </si>
  <si>
    <t>Ayamonte</t>
  </si>
  <si>
    <t>Arc-sous-Montenot</t>
  </si>
  <si>
    <t>Bosnasco</t>
  </si>
  <si>
    <t>Gelénes</t>
  </si>
  <si>
    <t>Krenglbach</t>
  </si>
  <si>
    <t>Krzywda</t>
  </si>
  <si>
    <t>Guardizela</t>
  </si>
  <si>
    <t>Epureni</t>
  </si>
  <si>
    <t>Janík</t>
  </si>
  <si>
    <t>Hemmiken</t>
  </si>
  <si>
    <t>Uzundere</t>
  </si>
  <si>
    <t>Dobrná</t>
  </si>
  <si>
    <t>Bernau a.Chiemsee</t>
  </si>
  <si>
    <t>Commune of Dafnias</t>
  </si>
  <si>
    <t>Ayerbe</t>
  </si>
  <si>
    <t>Arc-sur-Tille</t>
  </si>
  <si>
    <t>Bossico</t>
  </si>
  <si>
    <t>Gellénháza</t>
  </si>
  <si>
    <t>Krensdorf</t>
  </si>
  <si>
    <t>Krzywiń</t>
  </si>
  <si>
    <t>Guia</t>
  </si>
  <si>
    <t>Erbiceni</t>
  </si>
  <si>
    <t>Janíky</t>
  </si>
  <si>
    <t>Hendschiken</t>
  </si>
  <si>
    <t>Uzunköprü</t>
  </si>
  <si>
    <t>Dobrochov</t>
  </si>
  <si>
    <t>Bernau bei Berlin, Stadt</t>
  </si>
  <si>
    <t>Commune of Dafnio</t>
  </si>
  <si>
    <t>Ayllón</t>
  </si>
  <si>
    <t>Arcueil</t>
  </si>
  <si>
    <t>Bossolasco</t>
  </si>
  <si>
    <t>Gelse</t>
  </si>
  <si>
    <t>Kreuttal</t>
  </si>
  <si>
    <t>Krzyż Wielkopolski</t>
  </si>
  <si>
    <t>Guiães</t>
  </si>
  <si>
    <t>Eremitu</t>
  </si>
  <si>
    <t>Jankovce</t>
  </si>
  <si>
    <t>Henggart</t>
  </si>
  <si>
    <t>Vakfikebir</t>
  </si>
  <si>
    <t>Dobročkovice</t>
  </si>
  <si>
    <t>Bernau im Schwarzwald</t>
  </si>
  <si>
    <t>Commune of Dafniotissa</t>
  </si>
  <si>
    <t>Ayna</t>
  </si>
  <si>
    <t>Arcy-Sainte-Restitue</t>
  </si>
  <si>
    <t>Botricello</t>
  </si>
  <si>
    <t>Gelsesziget</t>
  </si>
  <si>
    <t>Kreuzstetten</t>
  </si>
  <si>
    <t>Krzyżanów</t>
  </si>
  <si>
    <t>Guilhabreu</t>
  </si>
  <si>
    <t>Ernei</t>
  </si>
  <si>
    <t>Janov</t>
  </si>
  <si>
    <t>Henniez</t>
  </si>
  <si>
    <t>Varto</t>
  </si>
  <si>
    <t>Dobročovice</t>
  </si>
  <si>
    <t>Bernbeuren</t>
  </si>
  <si>
    <t>Commune of Dafnofyto</t>
  </si>
  <si>
    <t>Ayódar</t>
  </si>
  <si>
    <t>Arcy-sur-Cure</t>
  </si>
  <si>
    <t>Botrugno</t>
  </si>
  <si>
    <t>Gemzse</t>
  </si>
  <si>
    <t>Krieglach</t>
  </si>
  <si>
    <t>Krzyżanowice</t>
  </si>
  <si>
    <t>Guilheiro</t>
  </si>
  <si>
    <t>Eselnita</t>
  </si>
  <si>
    <t>Janova Lehota</t>
  </si>
  <si>
    <t>Herbetswil</t>
  </si>
  <si>
    <t>Vezirköprü</t>
  </si>
  <si>
    <t>Bernburg (Saale), Stadt</t>
  </si>
  <si>
    <t>Commune of Dafnon</t>
  </si>
  <si>
    <t>Ayoó de Vidriales</t>
  </si>
  <si>
    <t>Ardelles</t>
  </si>
  <si>
    <t>Bottanuco</t>
  </si>
  <si>
    <t>Gencsapáti</t>
  </si>
  <si>
    <t>Krimml</t>
  </si>
  <si>
    <t>Ksawerów</t>
  </si>
  <si>
    <t>Guilhofrei</t>
  </si>
  <si>
    <t>Estelnic</t>
  </si>
  <si>
    <t>Janovce</t>
  </si>
  <si>
    <t>Herbligen</t>
  </si>
  <si>
    <t>Viranşehir</t>
  </si>
  <si>
    <t>Dobroměřice</t>
  </si>
  <si>
    <t>Commune of Dafnonas</t>
  </si>
  <si>
    <t>Ayora</t>
  </si>
  <si>
    <t>Ardelu</t>
  </si>
  <si>
    <t>Botticino</t>
  </si>
  <si>
    <t>Gérce</t>
  </si>
  <si>
    <t>Krispl</t>
  </si>
  <si>
    <t>Książ Wielki</t>
  </si>
  <si>
    <t>Guilhufe e Urrô</t>
  </si>
  <si>
    <t>Ezeris</t>
  </si>
  <si>
    <t>Jánovce</t>
  </si>
  <si>
    <t>Herdern</t>
  </si>
  <si>
    <t>Vize</t>
  </si>
  <si>
    <t>Dobromilice</t>
  </si>
  <si>
    <t>Berndroth</t>
  </si>
  <si>
    <t>Commune of Dafnos</t>
  </si>
  <si>
    <t>Ayuela</t>
  </si>
  <si>
    <t>Ardenais</t>
  </si>
  <si>
    <t>Bottidda</t>
  </si>
  <si>
    <t>Gerde</t>
  </si>
  <si>
    <t>Kronstorf</t>
  </si>
  <si>
    <t>Książ Wielkopolski</t>
  </si>
  <si>
    <t>Horta</t>
  </si>
  <si>
    <t>Facaeni</t>
  </si>
  <si>
    <t>Jánovce, okres Galanta</t>
  </si>
  <si>
    <t>Hérémence</t>
  </si>
  <si>
    <t>Yağlidere</t>
  </si>
  <si>
    <t>Dobronice u Bechyně</t>
  </si>
  <si>
    <t>Berne</t>
  </si>
  <si>
    <t>Commune of Dafnospilia</t>
  </si>
  <si>
    <t>Azagra</t>
  </si>
  <si>
    <t>Ardenay-sur-Mérize</t>
  </si>
  <si>
    <t>Bova</t>
  </si>
  <si>
    <t>Gerendás</t>
  </si>
  <si>
    <t>Krottendorf-Gaisfeld</t>
  </si>
  <si>
    <t>Książki</t>
  </si>
  <si>
    <t>Horta (Angústias)</t>
  </si>
  <si>
    <t>Fagetelu</t>
  </si>
  <si>
    <t>Janovík</t>
  </si>
  <si>
    <t>Hergiswil (NW)</t>
  </si>
  <si>
    <t>Yahşihan</t>
  </si>
  <si>
    <t>Dobronín</t>
  </si>
  <si>
    <t>Berngau</t>
  </si>
  <si>
    <t>Commune of Dafnoti</t>
  </si>
  <si>
    <t>Azaila</t>
  </si>
  <si>
    <t>Ardengost</t>
  </si>
  <si>
    <t>Bova Marina</t>
  </si>
  <si>
    <t>Gerényes</t>
  </si>
  <si>
    <t>Krumau am Kamp</t>
  </si>
  <si>
    <t>Księżpol</t>
  </si>
  <si>
    <t>Horta (Conceição)</t>
  </si>
  <si>
    <t>Falciu</t>
  </si>
  <si>
    <t>Jarabá</t>
  </si>
  <si>
    <t>Hergiswil bei Willisau</t>
  </si>
  <si>
    <t>Yahyali</t>
  </si>
  <si>
    <t>Dobroslavice</t>
  </si>
  <si>
    <t>Bernhardswald</t>
  </si>
  <si>
    <t>Commune of Dafnoudi</t>
  </si>
  <si>
    <t>Azanuy-Alins</t>
  </si>
  <si>
    <t>Ardentes</t>
  </si>
  <si>
    <t>Bovalino</t>
  </si>
  <si>
    <t>Geresdlak</t>
  </si>
  <si>
    <t>Krumbach</t>
  </si>
  <si>
    <t>Kuczbork-Osada</t>
  </si>
  <si>
    <t>Horta (Matriz)</t>
  </si>
  <si>
    <t>Falcoiu</t>
  </si>
  <si>
    <t>Jarabina</t>
  </si>
  <si>
    <t>Herisau</t>
  </si>
  <si>
    <t>Yakakent</t>
  </si>
  <si>
    <t>Dobroutov</t>
  </si>
  <si>
    <t>Bernitt</t>
  </si>
  <si>
    <t>Commune of Dafnoula</t>
  </si>
  <si>
    <t>Azara</t>
  </si>
  <si>
    <t>Ardes</t>
  </si>
  <si>
    <t>Bovegno</t>
  </si>
  <si>
    <t>Gerjen</t>
  </si>
  <si>
    <t>Krummnußbaum</t>
  </si>
  <si>
    <t>Kudowa-Zdrój</t>
  </si>
  <si>
    <t>Horta da Vilariça</t>
  </si>
  <si>
    <t>Fantana Mare</t>
  </si>
  <si>
    <t>Jarok</t>
  </si>
  <si>
    <t>Hermance</t>
  </si>
  <si>
    <t>Yakutiye</t>
  </si>
  <si>
    <t>Dobrovice</t>
  </si>
  <si>
    <t>Bernkastel-Kues, Stadt</t>
  </si>
  <si>
    <t>Commune of Dafnoussa</t>
  </si>
  <si>
    <t>Azkoien</t>
  </si>
  <si>
    <t>Ardeuil-et-Montfauxelles</t>
  </si>
  <si>
    <t>Boves</t>
  </si>
  <si>
    <t>Gersekarát</t>
  </si>
  <si>
    <t>Krumpendorf am Wörthersee</t>
  </si>
  <si>
    <t>Kulesze Kościelne</t>
  </si>
  <si>
    <t>Idães</t>
  </si>
  <si>
    <t>Fantanele</t>
  </si>
  <si>
    <t>Jarovnice</t>
  </si>
  <si>
    <t>Hermenches</t>
  </si>
  <si>
    <t>Yalihüyük</t>
  </si>
  <si>
    <t>Dobrovítov</t>
  </si>
  <si>
    <t>Bernried</t>
  </si>
  <si>
    <t>Commune of Dalamanara</t>
  </si>
  <si>
    <t>Azkoitia</t>
  </si>
  <si>
    <t>Ardiège</t>
  </si>
  <si>
    <t>Bovezzo</t>
  </si>
  <si>
    <t>Geszt</t>
  </si>
  <si>
    <t>Kuchl</t>
  </si>
  <si>
    <t>Kunice</t>
  </si>
  <si>
    <t>Igreja Nova do Sobral</t>
  </si>
  <si>
    <t>Faragau</t>
  </si>
  <si>
    <t>Jasenica</t>
  </si>
  <si>
    <t>Hermrigen</t>
  </si>
  <si>
    <t>Yalvaç</t>
  </si>
  <si>
    <t>Dobrovíz</t>
  </si>
  <si>
    <t>Bernried am Starnberger See</t>
  </si>
  <si>
    <t>Commune of Damakinio</t>
  </si>
  <si>
    <t>Azlor</t>
  </si>
  <si>
    <t>Ardillières</t>
  </si>
  <si>
    <t>Boville Ernica</t>
  </si>
  <si>
    <t>Gesztely</t>
  </si>
  <si>
    <t>Kufstein</t>
  </si>
  <si>
    <t>Kunów</t>
  </si>
  <si>
    <t>Igrejinha</t>
  </si>
  <si>
    <t>Faraoani</t>
  </si>
  <si>
    <t>Jasenie</t>
  </si>
  <si>
    <t>Herrliberg</t>
  </si>
  <si>
    <t>Yaprakli</t>
  </si>
  <si>
    <t>Dobršín</t>
  </si>
  <si>
    <t>Bernsdorf</t>
  </si>
  <si>
    <t>Commune of Damania</t>
  </si>
  <si>
    <t>Aznalcázar</t>
  </si>
  <si>
    <t>Ardin</t>
  </si>
  <si>
    <t>Bovino</t>
  </si>
  <si>
    <t>Geszteréd</t>
  </si>
  <si>
    <t>Kukmirn</t>
  </si>
  <si>
    <t>Kurów</t>
  </si>
  <si>
    <t>Ilha</t>
  </si>
  <si>
    <t>Farau</t>
  </si>
  <si>
    <t>Jasenov</t>
  </si>
  <si>
    <t>Hersberg</t>
  </si>
  <si>
    <t>Yatağan</t>
  </si>
  <si>
    <t>Dobruška</t>
  </si>
  <si>
    <t>Bernsdorf, Stadt</t>
  </si>
  <si>
    <t>Commune of Damarionas</t>
  </si>
  <si>
    <t>Aznalcóllar</t>
  </si>
  <si>
    <t>Ardizas</t>
  </si>
  <si>
    <t>Bovisio-Masciago</t>
  </si>
  <si>
    <t>Gétye</t>
  </si>
  <si>
    <t>Kumberg</t>
  </si>
  <si>
    <t>Kuryłówka</t>
  </si>
  <si>
    <t>Ílhavo (São Salvador)</t>
  </si>
  <si>
    <t>Farcas</t>
  </si>
  <si>
    <t>Jasenová</t>
  </si>
  <si>
    <t>Herznach</t>
  </si>
  <si>
    <t>Yavuzeli</t>
  </si>
  <si>
    <t>Dobšice</t>
  </si>
  <si>
    <t>Bernstadt</t>
  </si>
  <si>
    <t>Commune of Damaskinia</t>
  </si>
  <si>
    <t>Azofra</t>
  </si>
  <si>
    <t>Ardoix</t>
  </si>
  <si>
    <t>Bovolenta</t>
  </si>
  <si>
    <t>Gibárt</t>
  </si>
  <si>
    <t>Kundl</t>
  </si>
  <si>
    <t>Kurzętnik</t>
  </si>
  <si>
    <t>Imaculado Coração de Maria</t>
  </si>
  <si>
    <t>Farcasa</t>
  </si>
  <si>
    <t>Jasenovce</t>
  </si>
  <si>
    <t>Herzogenbuchsee</t>
  </si>
  <si>
    <t>Yayladaği</t>
  </si>
  <si>
    <t>Dobšín</t>
  </si>
  <si>
    <t>Bernstadt a. d. Eigen, Stadt</t>
  </si>
  <si>
    <t>Commune of Damassio</t>
  </si>
  <si>
    <t>Azpeitia</t>
  </si>
  <si>
    <t>Bovolone</t>
  </si>
  <si>
    <t>Gic</t>
  </si>
  <si>
    <t>Laa an der Thaya</t>
  </si>
  <si>
    <t>Kuślin</t>
  </si>
  <si>
    <t>Infantas</t>
  </si>
  <si>
    <t>Farcasele</t>
  </si>
  <si>
    <t>Jasenové</t>
  </si>
  <si>
    <t>Hettlingen</t>
  </si>
  <si>
    <t>Yayladere</t>
  </si>
  <si>
    <t>Dohalice</t>
  </si>
  <si>
    <t>Bernstorf</t>
  </si>
  <si>
    <t>Commune of Damasta</t>
  </si>
  <si>
    <t>Azuaga</t>
  </si>
  <si>
    <t>Ardouval</t>
  </si>
  <si>
    <t>Bozzole</t>
  </si>
  <si>
    <t>Gige</t>
  </si>
  <si>
    <t>Laab im Walde</t>
  </si>
  <si>
    <t>Kutno</t>
  </si>
  <si>
    <t>Infesta</t>
  </si>
  <si>
    <t>Farcasesti</t>
  </si>
  <si>
    <t>Jasenovo</t>
  </si>
  <si>
    <t>Hildisrieden</t>
  </si>
  <si>
    <t>Yazihan</t>
  </si>
  <si>
    <t>Doksany</t>
  </si>
  <si>
    <t>Berod bei Hachenburg</t>
  </si>
  <si>
    <t>Commune of Damatria</t>
  </si>
  <si>
    <t>Azuara</t>
  </si>
  <si>
    <t>Ardres</t>
  </si>
  <si>
    <t>Bozzolo</t>
  </si>
  <si>
    <t>Gilvánfa</t>
  </si>
  <si>
    <t>Laakirchen</t>
  </si>
  <si>
    <t>Kuźnia Raciborska</t>
  </si>
  <si>
    <t>Infias</t>
  </si>
  <si>
    <t>Fardea</t>
  </si>
  <si>
    <t>Jaslovské Bohunice</t>
  </si>
  <si>
    <t>Hilterfingen</t>
  </si>
  <si>
    <t>Yedisu</t>
  </si>
  <si>
    <t>Doksy</t>
  </si>
  <si>
    <t>Berod bei Wallmerod</t>
  </si>
  <si>
    <t>Commune of Damavolos</t>
  </si>
  <si>
    <t>Azuébar</t>
  </si>
  <si>
    <t>Aregno</t>
  </si>
  <si>
    <t>Girincs</t>
  </si>
  <si>
    <t>Lackenbach</t>
  </si>
  <si>
    <t>Kuźnica</t>
  </si>
  <si>
    <t>Inguias</t>
  </si>
  <si>
    <t>Farliug</t>
  </si>
  <si>
    <t>Jasov</t>
  </si>
  <si>
    <t>Himmelried</t>
  </si>
  <si>
    <t>Yeniçağa</t>
  </si>
  <si>
    <t>Dolánky nad Ohří</t>
  </si>
  <si>
    <t>Berscheid</t>
  </si>
  <si>
    <t>Commune of Damoulianata</t>
  </si>
  <si>
    <t>Azuelo</t>
  </si>
  <si>
    <t>Areines</t>
  </si>
  <si>
    <t>Bracca</t>
  </si>
  <si>
    <t>Göd</t>
  </si>
  <si>
    <t>Lackendorf</t>
  </si>
  <si>
    <t>Kwidzyn</t>
  </si>
  <si>
    <t>Ínsua</t>
  </si>
  <si>
    <t>Fartanesti</t>
  </si>
  <si>
    <t>Jasová</t>
  </si>
  <si>
    <t>Hindelbank</t>
  </si>
  <si>
    <t>Yenice</t>
  </si>
  <si>
    <t>Dolany</t>
  </si>
  <si>
    <t>Berschweiler bei Baumholder</t>
  </si>
  <si>
    <t>Commune of Danakos</t>
  </si>
  <si>
    <t>Azuqueca de Henares</t>
  </si>
  <si>
    <t>Arelaune-en-Seine</t>
  </si>
  <si>
    <t>Bracciano</t>
  </si>
  <si>
    <t>Gödöllő</t>
  </si>
  <si>
    <t>Ladendorf</t>
  </si>
  <si>
    <t>Kwilcz</t>
  </si>
  <si>
    <t>Irivo</t>
  </si>
  <si>
    <t>Fartatesti</t>
  </si>
  <si>
    <t>Jastrabá</t>
  </si>
  <si>
    <t>Hinwil</t>
  </si>
  <si>
    <t>Yenifakili</t>
  </si>
  <si>
    <t>Dolany nad Vltavou</t>
  </si>
  <si>
    <t>Berschweiler bei Kirn</t>
  </si>
  <si>
    <t>Commune of Daras</t>
  </si>
  <si>
    <t>Azután</t>
  </si>
  <si>
    <t>Aren</t>
  </si>
  <si>
    <t>Bracigliano</t>
  </si>
  <si>
    <t>Gödre</t>
  </si>
  <si>
    <t>Ladis</t>
  </si>
  <si>
    <t>Łabiszyn</t>
  </si>
  <si>
    <t>Isna</t>
  </si>
  <si>
    <t>Faurei</t>
  </si>
  <si>
    <t>Jastrabie nad Topľou</t>
  </si>
  <si>
    <t>Hirschthal</t>
  </si>
  <si>
    <t>Yenimahalle</t>
  </si>
  <si>
    <t>Dolce</t>
  </si>
  <si>
    <t>Bersenbrück, Stadt</t>
  </si>
  <si>
    <t>Commune of Daratsos</t>
  </si>
  <si>
    <t>Babilafuente</t>
  </si>
  <si>
    <t>Arengosse</t>
  </si>
  <si>
    <t>Braies</t>
  </si>
  <si>
    <t>Gógánfa</t>
  </si>
  <si>
    <t>Lafnitz</t>
  </si>
  <si>
    <t>Łabowa</t>
  </si>
  <si>
    <t>Janeiro de Baixo</t>
  </si>
  <si>
    <t>Fauresti</t>
  </si>
  <si>
    <t>Jastrabie pri Michalovciach</t>
  </si>
  <si>
    <t>Hittnau</t>
  </si>
  <si>
    <t>Yenipazar</t>
  </si>
  <si>
    <t>Dolenice</t>
  </si>
  <si>
    <t>Bersteland</t>
  </si>
  <si>
    <t>Commune of Darmeni</t>
  </si>
  <si>
    <t>Bacares</t>
  </si>
  <si>
    <t>Arenthon</t>
  </si>
  <si>
    <t>Brallo di Pregola</t>
  </si>
  <si>
    <t>Gölle</t>
  </si>
  <si>
    <t>Lambach</t>
  </si>
  <si>
    <t>Łabunie</t>
  </si>
  <si>
    <t>Jardim da Serra</t>
  </si>
  <si>
    <t>Feldioara</t>
  </si>
  <si>
    <t>Jatov</t>
  </si>
  <si>
    <t>Hitzkirch</t>
  </si>
  <si>
    <t>Yenişarbademli</t>
  </si>
  <si>
    <t>Dolní Bečva</t>
  </si>
  <si>
    <t>Bertsdorf-Hörnitz</t>
  </si>
  <si>
    <t>Commune of Daskio</t>
  </si>
  <si>
    <t>Badajoz</t>
  </si>
  <si>
    <t>Arès</t>
  </si>
  <si>
    <t>Brancaleone</t>
  </si>
  <si>
    <t>Golop</t>
  </si>
  <si>
    <t>Lambrechten</t>
  </si>
  <si>
    <t>Łąck</t>
  </si>
  <si>
    <t>Jardim do Mar</t>
  </si>
  <si>
    <t>Feldru</t>
  </si>
  <si>
    <t>Jazernica</t>
  </si>
  <si>
    <t>Hochdorf</t>
  </si>
  <si>
    <t>Yenişehir</t>
  </si>
  <si>
    <t>Dolní Bělá</t>
  </si>
  <si>
    <t>Berumbur</t>
  </si>
  <si>
    <t>Commune of Dassochori</t>
  </si>
  <si>
    <t>Badalona</t>
  </si>
  <si>
    <t>Aresches</t>
  </si>
  <si>
    <t>Brandico</t>
  </si>
  <si>
    <t>Gomba</t>
  </si>
  <si>
    <t>Lamprechtshausen</t>
  </si>
  <si>
    <t>Łącko</t>
  </si>
  <si>
    <t>Jarmelo São Miguel</t>
  </si>
  <si>
    <t>Feleacu</t>
  </si>
  <si>
    <t>Jedlinka</t>
  </si>
  <si>
    <t>Hochfelden</t>
  </si>
  <si>
    <t>Yerköy</t>
  </si>
  <si>
    <t>Dolní Benešov</t>
  </si>
  <si>
    <t>Berzhahn</t>
  </si>
  <si>
    <t>Commune of Dassolofos</t>
  </si>
  <si>
    <t>Badarán</t>
  </si>
  <si>
    <t>Aressy</t>
  </si>
  <si>
    <t>Brandizzo</t>
  </si>
  <si>
    <t>Gombosszeg</t>
  </si>
  <si>
    <t>Landeck</t>
  </si>
  <si>
    <t>Łączna</t>
  </si>
  <si>
    <t>Jarmelo São Pedro</t>
  </si>
  <si>
    <t>Feliceni</t>
  </si>
  <si>
    <t>Jedľové Kostoľany</t>
  </si>
  <si>
    <t>Höchstetten</t>
  </si>
  <si>
    <t>Yeşilhisar</t>
  </si>
  <si>
    <t>Dolní Beřkovice</t>
  </si>
  <si>
    <t>Berzhausen</t>
  </si>
  <si>
    <t>Commune of Dassoto</t>
  </si>
  <si>
    <t>Bádenas</t>
  </si>
  <si>
    <t>Arette</t>
  </si>
  <si>
    <t>Branzi</t>
  </si>
  <si>
    <t>Gömörszőlős</t>
  </si>
  <si>
    <t>Landl</t>
  </si>
  <si>
    <t>Lądek</t>
  </si>
  <si>
    <t>Jazente</t>
  </si>
  <si>
    <t>Felnac</t>
  </si>
  <si>
    <t>Jelenec</t>
  </si>
  <si>
    <t>Hochwald</t>
  </si>
  <si>
    <t>Yeşilli</t>
  </si>
  <si>
    <t>Dolní Bezděkov</t>
  </si>
  <si>
    <t>Bescheid</t>
  </si>
  <si>
    <t>Commune of Dassylio</t>
  </si>
  <si>
    <t>Badia del Vallès</t>
  </si>
  <si>
    <t>Arfeuille-Châtain</t>
  </si>
  <si>
    <t>Braone</t>
  </si>
  <si>
    <t>Gönc</t>
  </si>
  <si>
    <t>Lang</t>
  </si>
  <si>
    <t>Lądek-Zdrój</t>
  </si>
  <si>
    <t>Joane</t>
  </si>
  <si>
    <t>Feresti</t>
  </si>
  <si>
    <t>Jelka</t>
  </si>
  <si>
    <t>Hofstetten bei Brienz</t>
  </si>
  <si>
    <t>Yeşilova</t>
  </si>
  <si>
    <t>Dolní Bojanovice</t>
  </si>
  <si>
    <t>Beschendorf</t>
  </si>
  <si>
    <t>Commune of Davgata</t>
  </si>
  <si>
    <t>Badolatosa</t>
  </si>
  <si>
    <t>Arfeuilles</t>
  </si>
  <si>
    <t>Brebbia</t>
  </si>
  <si>
    <t>Göncruszka</t>
  </si>
  <si>
    <t>Langau</t>
  </si>
  <si>
    <t>Ładzice</t>
  </si>
  <si>
    <t>João Antão</t>
  </si>
  <si>
    <t>Fibis</t>
  </si>
  <si>
    <t>Jelšava</t>
  </si>
  <si>
    <t>Hofstetten-Flüh</t>
  </si>
  <si>
    <t>Yeşilyurt</t>
  </si>
  <si>
    <t>Dolní Bousov</t>
  </si>
  <si>
    <t>Besdorf</t>
  </si>
  <si>
    <t>Commune of Davlia</t>
  </si>
  <si>
    <t>Badules</t>
  </si>
  <si>
    <t>Arfons</t>
  </si>
  <si>
    <t>Breda di Piave</t>
  </si>
  <si>
    <t>Gönyű</t>
  </si>
  <si>
    <t>Langen bei Bregenz</t>
  </si>
  <si>
    <t>Łagiewniki</t>
  </si>
  <si>
    <t>Jolda (São Paio)</t>
  </si>
  <si>
    <t>Fildu de Jos</t>
  </si>
  <si>
    <t>Jelšovce</t>
  </si>
  <si>
    <t>Hohenrain</t>
  </si>
  <si>
    <t>Yiğilca</t>
  </si>
  <si>
    <t>Dolní Branná</t>
  </si>
  <si>
    <t>Beselich</t>
  </si>
  <si>
    <t>Commune of Deleria</t>
  </si>
  <si>
    <t>Baélls</t>
  </si>
  <si>
    <t>Argagnon</t>
  </si>
  <si>
    <t>Bregano</t>
  </si>
  <si>
    <t>Gór</t>
  </si>
  <si>
    <t>Langenegg</t>
  </si>
  <si>
    <t>Łagów</t>
  </si>
  <si>
    <t>Jou</t>
  </si>
  <si>
    <t>Filipeni</t>
  </si>
  <si>
    <t>Jelšovec</t>
  </si>
  <si>
    <t>Hohentannen</t>
  </si>
  <si>
    <t>Yildirim</t>
  </si>
  <si>
    <t>Dolní Břežany</t>
  </si>
  <si>
    <t>Besenthal</t>
  </si>
  <si>
    <t>Commune of Delfi</t>
  </si>
  <si>
    <t>Baena</t>
  </si>
  <si>
    <t>Arganchy</t>
  </si>
  <si>
    <t>Breganze</t>
  </si>
  <si>
    <t>Görbeháza</t>
  </si>
  <si>
    <t>Längenfeld</t>
  </si>
  <si>
    <t>Łambinowice</t>
  </si>
  <si>
    <t>Jugueiros</t>
  </si>
  <si>
    <t>Filipesti</t>
  </si>
  <si>
    <t>Jenkovce</t>
  </si>
  <si>
    <t>Holderbank (AG)</t>
  </si>
  <si>
    <t>Yildizeli</t>
  </si>
  <si>
    <t>Dolní Brusnice</t>
  </si>
  <si>
    <t>Beseritz</t>
  </si>
  <si>
    <t>Commune of Delfino</t>
  </si>
  <si>
    <t>Baeza</t>
  </si>
  <si>
    <t>Argançon</t>
  </si>
  <si>
    <t>Bregnano</t>
  </si>
  <si>
    <t>Görcsöny</t>
  </si>
  <si>
    <t>Langenlois</t>
  </si>
  <si>
    <t>Lanckorona</t>
  </si>
  <si>
    <t>Juncal</t>
  </si>
  <si>
    <t>Filipestii de Padure</t>
  </si>
  <si>
    <t>Jesenské</t>
  </si>
  <si>
    <t>Holderbank (SO)</t>
  </si>
  <si>
    <t>Yomra</t>
  </si>
  <si>
    <t>Dolní Bukovsko</t>
  </si>
  <si>
    <t>Besigheim, Stadt</t>
  </si>
  <si>
    <t>Commune of Deliana</t>
  </si>
  <si>
    <t>Bagà</t>
  </si>
  <si>
    <t>Argancy</t>
  </si>
  <si>
    <t>Brembate</t>
  </si>
  <si>
    <t>Görcsönydoboka</t>
  </si>
  <si>
    <t>Langenrohr</t>
  </si>
  <si>
    <t>Łańcut</t>
  </si>
  <si>
    <t>Junqueira</t>
  </si>
  <si>
    <t>Filipestii de Targ</t>
  </si>
  <si>
    <t>Ješkova Ves</t>
  </si>
  <si>
    <t>Hölstein</t>
  </si>
  <si>
    <t>Yüksekova</t>
  </si>
  <si>
    <t>Dolní Cerekev</t>
  </si>
  <si>
    <t>Besitz</t>
  </si>
  <si>
    <t>Commune of Delvinaki</t>
  </si>
  <si>
    <t>Báguena</t>
  </si>
  <si>
    <t>Argein</t>
  </si>
  <si>
    <t>Brembate di Sopra</t>
  </si>
  <si>
    <t>Gordisa</t>
  </si>
  <si>
    <t>Langenstein</t>
  </si>
  <si>
    <t>Łanięta</t>
  </si>
  <si>
    <t>Labruge</t>
  </si>
  <si>
    <t>Finis</t>
  </si>
  <si>
    <t>Jestice</t>
  </si>
  <si>
    <t>Holziken</t>
  </si>
  <si>
    <t>Yumurtalik</t>
  </si>
  <si>
    <t>Dolní Čermná</t>
  </si>
  <si>
    <t>Bessenbach</t>
  </si>
  <si>
    <t>Commune of Delvinakopoulo</t>
  </si>
  <si>
    <t>Bagüés</t>
  </si>
  <si>
    <t>Argelès-Bagnères</t>
  </si>
  <si>
    <t>Brembio</t>
  </si>
  <si>
    <t>Görgeteg</t>
  </si>
  <si>
    <t>Langenwang</t>
  </si>
  <si>
    <t>Łapanów</t>
  </si>
  <si>
    <t>Labruja</t>
  </si>
  <si>
    <t>Finta</t>
  </si>
  <si>
    <t>Homberg</t>
  </si>
  <si>
    <t>Yunak</t>
  </si>
  <si>
    <t>Dolní Chvatliny</t>
  </si>
  <si>
    <t>Bestensee</t>
  </si>
  <si>
    <t>Commune of Dematio</t>
  </si>
  <si>
    <t>Bahabón</t>
  </si>
  <si>
    <t>Argelès-Gazost</t>
  </si>
  <si>
    <t>Breme</t>
  </si>
  <si>
    <t>Gősfa</t>
  </si>
  <si>
    <t>Langenzersdorf</t>
  </si>
  <si>
    <t>Łapsze Niżne</t>
  </si>
  <si>
    <t>Labrujó, Rendufe e Vilar do Monte</t>
  </si>
  <si>
    <t>Fitionesti</t>
  </si>
  <si>
    <t>Jovice</t>
  </si>
  <si>
    <t>Hombrechtikon</t>
  </si>
  <si>
    <t>Yunusemre</t>
  </si>
  <si>
    <t>Dolní Dobrouč</t>
  </si>
  <si>
    <t>Bestwig</t>
  </si>
  <si>
    <t>Commune of Demesticha</t>
  </si>
  <si>
    <t>Bahabón de Esgueva</t>
  </si>
  <si>
    <t>Argelès-sur-Mer</t>
  </si>
  <si>
    <t>Brendola</t>
  </si>
  <si>
    <t>Gosztola</t>
  </si>
  <si>
    <t>Langkampfen</t>
  </si>
  <si>
    <t>Łapy</t>
  </si>
  <si>
    <t>Ladoeiro</t>
  </si>
  <si>
    <t>Fizesu Gherlii</t>
  </si>
  <si>
    <t>Jovsa</t>
  </si>
  <si>
    <t>Homburg</t>
  </si>
  <si>
    <t>Yüreğir</t>
  </si>
  <si>
    <t>Dolní Domaslavice</t>
  </si>
  <si>
    <t>Bethenhausen</t>
  </si>
  <si>
    <t>Commune of Demonia</t>
  </si>
  <si>
    <t>Baides</t>
  </si>
  <si>
    <t>Argeliers</t>
  </si>
  <si>
    <t>Grábóc</t>
  </si>
  <si>
    <t>Langschlag</t>
  </si>
  <si>
    <t>Łasin</t>
  </si>
  <si>
    <t>Lagares</t>
  </si>
  <si>
    <t>Floresti</t>
  </si>
  <si>
    <t>Jur nad Hronom</t>
  </si>
  <si>
    <t>Honau</t>
  </si>
  <si>
    <t>Yusufeli</t>
  </si>
  <si>
    <t>Dolní Dubňany</t>
  </si>
  <si>
    <t>Betteldorf</t>
  </si>
  <si>
    <t>Commune of Dendra Farsalon</t>
  </si>
  <si>
    <t>Bailén</t>
  </si>
  <si>
    <t>Argelliers</t>
  </si>
  <si>
    <t>Brennero</t>
  </si>
  <si>
    <t>Gulács</t>
  </si>
  <si>
    <t>Lannach</t>
  </si>
  <si>
    <t>Łask</t>
  </si>
  <si>
    <t>Lagares e Figueira</t>
  </si>
  <si>
    <t>Floresti-Stoenesti</t>
  </si>
  <si>
    <t>Jurkova Voľa</t>
  </si>
  <si>
    <t>Horgen</t>
  </si>
  <si>
    <t>Zara</t>
  </si>
  <si>
    <t>Dolní Dunajovice</t>
  </si>
  <si>
    <t>Commune of Dendra Tyrnavou</t>
  </si>
  <si>
    <t>Bailo</t>
  </si>
  <si>
    <t>Argelos</t>
  </si>
  <si>
    <t>Breno</t>
  </si>
  <si>
    <t>Gutorfölde</t>
  </si>
  <si>
    <t>Lans</t>
  </si>
  <si>
    <t>Łaskarzew</t>
  </si>
  <si>
    <t>Lage</t>
  </si>
  <si>
    <t>Florica</t>
  </si>
  <si>
    <t>Jurová</t>
  </si>
  <si>
    <t>Höri</t>
  </si>
  <si>
    <t>Zeytinburnu</t>
  </si>
  <si>
    <t>Dolní Dvořiště</t>
  </si>
  <si>
    <t>Bettenfeld</t>
  </si>
  <si>
    <t>Commune of Dendro</t>
  </si>
  <si>
    <t>Baiona</t>
  </si>
  <si>
    <t>Argelouse</t>
  </si>
  <si>
    <t>Brenta</t>
  </si>
  <si>
    <t>Gyál</t>
  </si>
  <si>
    <t>Lanzendorf</t>
  </si>
  <si>
    <t>Laskowa</t>
  </si>
  <si>
    <t>Lago</t>
  </si>
  <si>
    <t>Focuri</t>
  </si>
  <si>
    <t>Jurské</t>
  </si>
  <si>
    <t>Zile</t>
  </si>
  <si>
    <t>Dolní Dvůr</t>
  </si>
  <si>
    <t>Commune of Dendrochori</t>
  </si>
  <si>
    <t>Baix Pallars</t>
  </si>
  <si>
    <t>Argences</t>
  </si>
  <si>
    <t>Brentino Belluno</t>
  </si>
  <si>
    <t>Gyalóka</t>
  </si>
  <si>
    <t>Lanzenkirchen</t>
  </si>
  <si>
    <t>Lasowice Wielkie</t>
  </si>
  <si>
    <t>Lagoa</t>
  </si>
  <si>
    <t>Foeni</t>
  </si>
  <si>
    <t>Juskova Voľa</t>
  </si>
  <si>
    <t>Hornussen</t>
  </si>
  <si>
    <t>Dolní Habartice</t>
  </si>
  <si>
    <t>Betzdorf, Stadt</t>
  </si>
  <si>
    <t>Commune of Deres</t>
  </si>
  <si>
    <t>Bakaiku</t>
  </si>
  <si>
    <t>Argences en Aubrac</t>
  </si>
  <si>
    <t>Brentonico</t>
  </si>
  <si>
    <t>Gyanógeregye</t>
  </si>
  <si>
    <t>Lasberg</t>
  </si>
  <si>
    <t>Łaszczów</t>
  </si>
  <si>
    <t>Lagoa (Nossa Senhora do Rosário)</t>
  </si>
  <si>
    <t>Foieni</t>
  </si>
  <si>
    <t>Kačanov</t>
  </si>
  <si>
    <t>Horrenbach-Buchen</t>
  </si>
  <si>
    <t>Dolní Hbity</t>
  </si>
  <si>
    <t>Betzendorf</t>
  </si>
  <si>
    <t>Commune of Dermati</t>
  </si>
  <si>
    <t>Bakio</t>
  </si>
  <si>
    <t>Argens-Minervois</t>
  </si>
  <si>
    <t>Brenzone sul Garda</t>
  </si>
  <si>
    <t>Gyarmat</t>
  </si>
  <si>
    <t>Lassee</t>
  </si>
  <si>
    <t>Laszki</t>
  </si>
  <si>
    <t>Lagoa (Santa Cruz)</t>
  </si>
  <si>
    <t>Foltesti</t>
  </si>
  <si>
    <t>Kajal</t>
  </si>
  <si>
    <t>Horriwil</t>
  </si>
  <si>
    <t>Dolní Heřmanice</t>
  </si>
  <si>
    <t>Betzenstein, St</t>
  </si>
  <si>
    <t>Commune of Derveni</t>
  </si>
  <si>
    <t>Balaguer</t>
  </si>
  <si>
    <t>Argentan</t>
  </si>
  <si>
    <t>Brescello</t>
  </si>
  <si>
    <t>Gyékényes</t>
  </si>
  <si>
    <t>Lassing</t>
  </si>
  <si>
    <t>Latowicz</t>
  </si>
  <si>
    <t>Lajedo</t>
  </si>
  <si>
    <t>Forasti</t>
  </si>
  <si>
    <t>Kaľamenová</t>
  </si>
  <si>
    <t>Horw</t>
  </si>
  <si>
    <t>Dolní Hořice</t>
  </si>
  <si>
    <t>Betzenweiler</t>
  </si>
  <si>
    <t>Commune of Derviziana</t>
  </si>
  <si>
    <t>Balanegra</t>
  </si>
  <si>
    <t>Argentat-sur-Dordogne</t>
  </si>
  <si>
    <t>Brescia</t>
  </si>
  <si>
    <t>Gyenesdiás</t>
  </si>
  <si>
    <t>Laßnitzhöhe</t>
  </si>
  <si>
    <t>Łaziska</t>
  </si>
  <si>
    <t>Lajeosa do Dão</t>
  </si>
  <si>
    <t>Forotic</t>
  </si>
  <si>
    <t>Kalameny</t>
  </si>
  <si>
    <t>Hospental</t>
  </si>
  <si>
    <t>Dolní Hrachovice</t>
  </si>
  <si>
    <t>Betzigau</t>
  </si>
  <si>
    <t>Commune of Desfina</t>
  </si>
  <si>
    <t>Balazote</t>
  </si>
  <si>
    <t>Argentenay</t>
  </si>
  <si>
    <t>Bresimo</t>
  </si>
  <si>
    <t>Gyepükaján</t>
  </si>
  <si>
    <t>Laterns</t>
  </si>
  <si>
    <t>Łaziska Górne</t>
  </si>
  <si>
    <t>Lajeosa do Mondego</t>
  </si>
  <si>
    <t>Francesti</t>
  </si>
  <si>
    <t>Kaľava</t>
  </si>
  <si>
    <t>Hubersdorf</t>
  </si>
  <si>
    <t>Dolní Hradiště</t>
  </si>
  <si>
    <t>Beulich</t>
  </si>
  <si>
    <t>Commune of Deskati</t>
  </si>
  <si>
    <t>Balbases, Los</t>
  </si>
  <si>
    <t>Argenteuil</t>
  </si>
  <si>
    <t>Bressana Bottarone</t>
  </si>
  <si>
    <t>Gyermely</t>
  </si>
  <si>
    <t>Laussa</t>
  </si>
  <si>
    <t>Łazy</t>
  </si>
  <si>
    <t>Lajes</t>
  </si>
  <si>
    <t>Frasinet</t>
  </si>
  <si>
    <t>Kalinkovo</t>
  </si>
  <si>
    <t>Humlikon</t>
  </si>
  <si>
    <t>Dolní Kalná</t>
  </si>
  <si>
    <t>Beuren</t>
  </si>
  <si>
    <t>Commune of Despotiko</t>
  </si>
  <si>
    <t>Balboa</t>
  </si>
  <si>
    <t>Argenteuil-sur-Armançon</t>
  </si>
  <si>
    <t>Bressanone</t>
  </si>
  <si>
    <t>Gyód</t>
  </si>
  <si>
    <t>Lauterach</t>
  </si>
  <si>
    <t>Łeba</t>
  </si>
  <si>
    <t>Lajes das Flores</t>
  </si>
  <si>
    <t>Frata</t>
  </si>
  <si>
    <t>Kalinov</t>
  </si>
  <si>
    <t>Hundwil</t>
  </si>
  <si>
    <t>Dolní Kounice</t>
  </si>
  <si>
    <t>Beuren (Hochwald)</t>
  </si>
  <si>
    <t>Commune of Dessi</t>
  </si>
  <si>
    <t>Balconchán</t>
  </si>
  <si>
    <t>Argentières</t>
  </si>
  <si>
    <t>Bressanvido</t>
  </si>
  <si>
    <t>Gyomaendrőd</t>
  </si>
  <si>
    <t>Lavamünd</t>
  </si>
  <si>
    <t>Lębork</t>
  </si>
  <si>
    <t>Lajes do Pico</t>
  </si>
  <si>
    <t>Fratautii Noi</t>
  </si>
  <si>
    <t>Kalinovo</t>
  </si>
  <si>
    <t>Hünenberg</t>
  </si>
  <si>
    <t>Dolní Kralovice</t>
  </si>
  <si>
    <t>Beuron</t>
  </si>
  <si>
    <t>Commune of Dessino</t>
  </si>
  <si>
    <t>Baldellou</t>
  </si>
  <si>
    <t>Argentine</t>
  </si>
  <si>
    <t>Bresso</t>
  </si>
  <si>
    <t>Gyömöre</t>
  </si>
  <si>
    <t>Lavant</t>
  </si>
  <si>
    <t>Łęczna</t>
  </si>
  <si>
    <t>Lalim</t>
  </si>
  <si>
    <t>Fratautii Vechi</t>
  </si>
  <si>
    <t>Kalná nad Hronom</t>
  </si>
  <si>
    <t>Hüniken</t>
  </si>
  <si>
    <t>Dolní Krupá</t>
  </si>
  <si>
    <t>Beutelsbach</t>
  </si>
  <si>
    <t>Commune of Dessylas</t>
  </si>
  <si>
    <t>Baleira</t>
  </si>
  <si>
    <t>Argenton</t>
  </si>
  <si>
    <t>Brez</t>
  </si>
  <si>
    <t>Gyömrő</t>
  </si>
  <si>
    <t>Laxenburg</t>
  </si>
  <si>
    <t>Łęczyca</t>
  </si>
  <si>
    <t>Lama</t>
  </si>
  <si>
    <t>Fratesti</t>
  </si>
  <si>
    <t>Kalná Roztoka</t>
  </si>
  <si>
    <t>Hüntwangen</t>
  </si>
  <si>
    <t>Dolní Lánov</t>
  </si>
  <si>
    <t>Bevern</t>
  </si>
  <si>
    <t>Commune of Diakopio</t>
  </si>
  <si>
    <t>Balenyà</t>
  </si>
  <si>
    <t>Argentonnay</t>
  </si>
  <si>
    <t>Brezzo di Bedero</t>
  </si>
  <si>
    <t>Gyöngyfa</t>
  </si>
  <si>
    <t>Lebring-Sankt Margarethen</t>
  </si>
  <si>
    <t>Łęczyce</t>
  </si>
  <si>
    <t>Lama de Arcos</t>
  </si>
  <si>
    <t>Frecatei</t>
  </si>
  <si>
    <t>Kálnica</t>
  </si>
  <si>
    <t>Hunzenschwil</t>
  </si>
  <si>
    <t>Dolní Lažany</t>
  </si>
  <si>
    <t>Bevern, Flecken</t>
  </si>
  <si>
    <t>Commune of Diakopto</t>
  </si>
  <si>
    <t>Baliarrain</t>
  </si>
  <si>
    <t>Argenton-sur-Creuse</t>
  </si>
  <si>
    <t>Briaglia</t>
  </si>
  <si>
    <t>Gyöngyös</t>
  </si>
  <si>
    <t>Lech</t>
  </si>
  <si>
    <t>Lędziny</t>
  </si>
  <si>
    <t>Lamalonga</t>
  </si>
  <si>
    <t>Frumoasa</t>
  </si>
  <si>
    <t>Kalnište</t>
  </si>
  <si>
    <t>Hüttikon</t>
  </si>
  <si>
    <t>Dolní Lhota</t>
  </si>
  <si>
    <t>Beverstedt</t>
  </si>
  <si>
    <t>Commune of Dialekto</t>
  </si>
  <si>
    <t>Ballestero, El</t>
  </si>
  <si>
    <t>Argentré</t>
  </si>
  <si>
    <t>Briatico</t>
  </si>
  <si>
    <t>Gyöngyösfalu</t>
  </si>
  <si>
    <t>Lechaschau</t>
  </si>
  <si>
    <t>Legionowo</t>
  </si>
  <si>
    <t>Lamas</t>
  </si>
  <si>
    <t>Frumosu</t>
  </si>
  <si>
    <t>Kalonda</t>
  </si>
  <si>
    <t>Hüttlingen</t>
  </si>
  <si>
    <t>Dolní Libochová</t>
  </si>
  <si>
    <t>Beverungen, Stadt</t>
  </si>
  <si>
    <t>Commune of Diassella</t>
  </si>
  <si>
    <t>Ballesteros de Calatrava</t>
  </si>
  <si>
    <t>Argentré-du-Plessis</t>
  </si>
  <si>
    <t>Bricherasio</t>
  </si>
  <si>
    <t>Gyöngyöshalász</t>
  </si>
  <si>
    <t>Leiben</t>
  </si>
  <si>
    <t>Legnica</t>
  </si>
  <si>
    <t>Lamas de Orelhão</t>
  </si>
  <si>
    <t>Frumusani</t>
  </si>
  <si>
    <t>Kaloša</t>
  </si>
  <si>
    <t>Huttwil</t>
  </si>
  <si>
    <t>Dolní Lochov</t>
  </si>
  <si>
    <t>Bexbach, Stadt</t>
  </si>
  <si>
    <t>Commune of Diassellaki</t>
  </si>
  <si>
    <t>Ballobar</t>
  </si>
  <si>
    <t>Argent-sur-Sauldre</t>
  </si>
  <si>
    <t>Brienno</t>
  </si>
  <si>
    <t>Gyöngyösmellék</t>
  </si>
  <si>
    <t>Leibnitz</t>
  </si>
  <si>
    <t>Legnickie Pole</t>
  </si>
  <si>
    <t>Lamegal</t>
  </si>
  <si>
    <t>Frumuseni</t>
  </si>
  <si>
    <t>Kalša</t>
  </si>
  <si>
    <t>Hüttwilen</t>
  </si>
  <si>
    <t>Dolní Lomná</t>
  </si>
  <si>
    <t>Biberach</t>
  </si>
  <si>
    <t>Commune of Diassello</t>
  </si>
  <si>
    <t>Balmaseda</t>
  </si>
  <si>
    <t>Argenvières</t>
  </si>
  <si>
    <t>Brienza</t>
  </si>
  <si>
    <t>Gyöngyösoroszi</t>
  </si>
  <si>
    <t>Leisach</t>
  </si>
  <si>
    <t>Łęka Opatowska</t>
  </si>
  <si>
    <t>Lamego (Almacave e Sé)</t>
  </si>
  <si>
    <t>Frumusica</t>
  </si>
  <si>
    <t>Kaluža</t>
  </si>
  <si>
    <t>Icogne</t>
  </si>
  <si>
    <t>Dolní Loučky</t>
  </si>
  <si>
    <t>Biberach an der Riß, Stadt</t>
  </si>
  <si>
    <t>Commune of Diasselo</t>
  </si>
  <si>
    <t>Balones</t>
  </si>
  <si>
    <t>Argenvilliers</t>
  </si>
  <si>
    <t>Briga Alta</t>
  </si>
  <si>
    <t>Gyöngyöspata</t>
  </si>
  <si>
    <t>Leithaprodersdorf</t>
  </si>
  <si>
    <t>Łękawica</t>
  </si>
  <si>
    <t>Lameiras</t>
  </si>
  <si>
    <t>Frumusita</t>
  </si>
  <si>
    <t>Kamanová</t>
  </si>
  <si>
    <t>Iffwil</t>
  </si>
  <si>
    <t>Dolní Lukavice</t>
  </si>
  <si>
    <t>Biberbach, M</t>
  </si>
  <si>
    <t>Commune of Diava</t>
  </si>
  <si>
    <t>Balsa de Ves</t>
  </si>
  <si>
    <t>Argers</t>
  </si>
  <si>
    <t>Briga Novarese</t>
  </si>
  <si>
    <t>Gyöngyössolymos</t>
  </si>
  <si>
    <t>Leitzersdorf</t>
  </si>
  <si>
    <t>Łęki Szlacheckie</t>
  </si>
  <si>
    <t>Lamosa</t>
  </si>
  <si>
    <t>Fruntiseni</t>
  </si>
  <si>
    <t>Kameňany</t>
  </si>
  <si>
    <t>Ilanz/Glion</t>
  </si>
  <si>
    <t>Dolní Lutyně</t>
  </si>
  <si>
    <t>Bibertal</t>
  </si>
  <si>
    <t>Commune of Diavata</t>
  </si>
  <si>
    <t>Balsareny</t>
  </si>
  <si>
    <t>Arget</t>
  </si>
  <si>
    <t>Brignano Gera d'Adda</t>
  </si>
  <si>
    <t>Gyöngyöstarján</t>
  </si>
  <si>
    <t>Lembach im Mühlkreis</t>
  </si>
  <si>
    <t>Łęknica</t>
  </si>
  <si>
    <t>Landal</t>
  </si>
  <si>
    <t>Fulga</t>
  </si>
  <si>
    <t>Kamenec pod Vtáčnikom</t>
  </si>
  <si>
    <t>Illgau</t>
  </si>
  <si>
    <t>Dolní Město</t>
  </si>
  <si>
    <t>Biblis</t>
  </si>
  <si>
    <t>Commune of Diavatos</t>
  </si>
  <si>
    <t>Baltanás</t>
  </si>
  <si>
    <t>Argiésans</t>
  </si>
  <si>
    <t>Brignano-Frascata</t>
  </si>
  <si>
    <t>Gyönk</t>
  </si>
  <si>
    <t>Lend</t>
  </si>
  <si>
    <t>Lelis</t>
  </si>
  <si>
    <t>Landeira</t>
  </si>
  <si>
    <t>Fundata</t>
  </si>
  <si>
    <t>Kamenica</t>
  </si>
  <si>
    <t>Illnau-Effretikon</t>
  </si>
  <si>
    <t>Dolní Morava</t>
  </si>
  <si>
    <t>Bibow</t>
  </si>
  <si>
    <t>Commune of Diavolitsio</t>
  </si>
  <si>
    <t>Argillières</t>
  </si>
  <si>
    <t>Brindisi</t>
  </si>
  <si>
    <t>Győr</t>
  </si>
  <si>
    <t>Lendorf</t>
  </si>
  <si>
    <t>Lelkowo</t>
  </si>
  <si>
    <t>Landim</t>
  </si>
  <si>
    <t>Fundeni</t>
  </si>
  <si>
    <t>Kamenica nad Cirochou</t>
  </si>
  <si>
    <t>Inden</t>
  </si>
  <si>
    <t>Dolní Moravice</t>
  </si>
  <si>
    <t>Bibra</t>
  </si>
  <si>
    <t>Commune of Dichimarro</t>
  </si>
  <si>
    <t>Baña, A</t>
  </si>
  <si>
    <t>Argilliers</t>
  </si>
  <si>
    <t>Brindisi Montagna</t>
  </si>
  <si>
    <t>Győrasszonyfa</t>
  </si>
  <si>
    <t>Lengau</t>
  </si>
  <si>
    <t>Lelów</t>
  </si>
  <si>
    <t>Lanhas</t>
  </si>
  <si>
    <t>Fundu Moldovei</t>
  </si>
  <si>
    <t>Kamenica nad Hronom</t>
  </si>
  <si>
    <t>Ingenbohl</t>
  </si>
  <si>
    <t>Dolní Němčí</t>
  </si>
  <si>
    <t>Biburg</t>
  </si>
  <si>
    <t>Commune of Dichomirio</t>
  </si>
  <si>
    <t>Bañares</t>
  </si>
  <si>
    <t>Argilly</t>
  </si>
  <si>
    <t>Brinzio</t>
  </si>
  <si>
    <t>Györe</t>
  </si>
  <si>
    <t>Lengenfeld</t>
  </si>
  <si>
    <t>Leoncin</t>
  </si>
  <si>
    <t>Lanhelas</t>
  </si>
  <si>
    <t>Furculesti</t>
  </si>
  <si>
    <t>Kameničany</t>
  </si>
  <si>
    <t>Inkwil</t>
  </si>
  <si>
    <t>Dolní Nětčice</t>
  </si>
  <si>
    <t>Bichl</t>
  </si>
  <si>
    <t>Commune of Dichori</t>
  </si>
  <si>
    <t>Banastás</t>
  </si>
  <si>
    <t>Argis</t>
  </si>
  <si>
    <t>Briona</t>
  </si>
  <si>
    <t>Györgytarló</t>
  </si>
  <si>
    <t>Lenzing</t>
  </si>
  <si>
    <t>Lesko</t>
  </si>
  <si>
    <t>Lanheses</t>
  </si>
  <si>
    <t>Gadinti</t>
  </si>
  <si>
    <t>Kameničná</t>
  </si>
  <si>
    <t>Innerthal</t>
  </si>
  <si>
    <t>Dolní Nivy</t>
  </si>
  <si>
    <t>Bickenbach</t>
  </si>
  <si>
    <t>Commune of Didyma</t>
  </si>
  <si>
    <t>Argiusta-Moriccio</t>
  </si>
  <si>
    <t>Brione</t>
  </si>
  <si>
    <t>Györköny</t>
  </si>
  <si>
    <t>Leoben</t>
  </si>
  <si>
    <t>Leśna</t>
  </si>
  <si>
    <t>Lanhoso</t>
  </si>
  <si>
    <t>Gagesti</t>
  </si>
  <si>
    <t>Kamenín</t>
  </si>
  <si>
    <t>Innertkirchen</t>
  </si>
  <si>
    <t>Dolní Novosedly</t>
  </si>
  <si>
    <t>Bickendorf</t>
  </si>
  <si>
    <t>Commune of Didymoticho</t>
  </si>
  <si>
    <t>Bañeza, La</t>
  </si>
  <si>
    <t>Argœuves</t>
  </si>
  <si>
    <t>Briosco</t>
  </si>
  <si>
    <t>Győrladamér</t>
  </si>
  <si>
    <t>Leobendorf</t>
  </si>
  <si>
    <t>Leśna Podlaska</t>
  </si>
  <si>
    <t>Lapa do Lobo</t>
  </si>
  <si>
    <t>Gaiceana</t>
  </si>
  <si>
    <t>Kamenná Poruba</t>
  </si>
  <si>
    <t>Ins</t>
  </si>
  <si>
    <t>Dolní Olešnice</t>
  </si>
  <si>
    <t>Bidingen</t>
  </si>
  <si>
    <t>Commune of Diefcha</t>
  </si>
  <si>
    <t>Bañobárez</t>
  </si>
  <si>
    <t>Argol</t>
  </si>
  <si>
    <t>Brisighella</t>
  </si>
  <si>
    <t>Gyóró</t>
  </si>
  <si>
    <t>Leobersdorf</t>
  </si>
  <si>
    <t>Leśnica</t>
  </si>
  <si>
    <t>Lara</t>
  </si>
  <si>
    <t>Gaiseni</t>
  </si>
  <si>
    <t>Kamenné Kosihy</t>
  </si>
  <si>
    <t>Interlaken</t>
  </si>
  <si>
    <t>Dolní Pěna</t>
  </si>
  <si>
    <t>Biebelnheim</t>
  </si>
  <si>
    <t>Commune of Digeliotika</t>
  </si>
  <si>
    <t>Bañón</t>
  </si>
  <si>
    <t>Argonay</t>
  </si>
  <si>
    <t>Brissago-Valtravaglia</t>
  </si>
  <si>
    <t>Győröcske</t>
  </si>
  <si>
    <t>Leogang</t>
  </si>
  <si>
    <t>Leśniowice</t>
  </si>
  <si>
    <t>Lardosa</t>
  </si>
  <si>
    <t>Galanesti</t>
  </si>
  <si>
    <t>Kamenný Most</t>
  </si>
  <si>
    <t>Inwil</t>
  </si>
  <si>
    <t>Dolní Podluží</t>
  </si>
  <si>
    <t>Biebelried</t>
  </si>
  <si>
    <t>Commune of Dikastro</t>
  </si>
  <si>
    <t>Baños de la Encina</t>
  </si>
  <si>
    <t>Argoules</t>
  </si>
  <si>
    <t>Brissogne</t>
  </si>
  <si>
    <t>Győrság</t>
  </si>
  <si>
    <t>Leonding</t>
  </si>
  <si>
    <t>Leszno</t>
  </si>
  <si>
    <t>Larinho</t>
  </si>
  <si>
    <t>Galateni</t>
  </si>
  <si>
    <t>Kamienka</t>
  </si>
  <si>
    <t>Ipsach</t>
  </si>
  <si>
    <t>Dolní Pohleď</t>
  </si>
  <si>
    <t>Biebelsheim</t>
  </si>
  <si>
    <t>Commune of Dikea</t>
  </si>
  <si>
    <t>Baños de Molgas</t>
  </si>
  <si>
    <t>Argueil</t>
  </si>
  <si>
    <t>Brittoli</t>
  </si>
  <si>
    <t>Győrsövényház</t>
  </si>
  <si>
    <t>Leopoldschlag</t>
  </si>
  <si>
    <t>Lesznowola</t>
  </si>
  <si>
    <t>Laundos</t>
  </si>
  <si>
    <t>Galatii Bistritei</t>
  </si>
  <si>
    <t>Kanianka</t>
  </si>
  <si>
    <t>Iseltwald</t>
  </si>
  <si>
    <t>Dolní Poustevna</t>
  </si>
  <si>
    <t>Bieberehren</t>
  </si>
  <si>
    <t>Commune of Dikoryfo</t>
  </si>
  <si>
    <t>Baños de Montemayor</t>
  </si>
  <si>
    <t>Arguel</t>
  </si>
  <si>
    <t>Brivio</t>
  </si>
  <si>
    <t>Győrszemere</t>
  </si>
  <si>
    <t>Leopoldsdorf</t>
  </si>
  <si>
    <t>Lewin Brzeski</t>
  </si>
  <si>
    <t>Lavacolhos</t>
  </si>
  <si>
    <t>Galautas</t>
  </si>
  <si>
    <t>Kapince</t>
  </si>
  <si>
    <t>Isenthal</t>
  </si>
  <si>
    <t>Dolní Přím</t>
  </si>
  <si>
    <t>Biebergemünd</t>
  </si>
  <si>
    <t>Commune of Dilessi</t>
  </si>
  <si>
    <t>Baños de Río Tobía</t>
  </si>
  <si>
    <t>Arguenos</t>
  </si>
  <si>
    <t>Broccostella</t>
  </si>
  <si>
    <t>Győrtelek</t>
  </si>
  <si>
    <t>Leopoldsdorf im Marchfelde</t>
  </si>
  <si>
    <t>Lewin Kłodzki</t>
  </si>
  <si>
    <t>Lavegadas</t>
  </si>
  <si>
    <t>Galbenu</t>
  </si>
  <si>
    <t>Kapišová</t>
  </si>
  <si>
    <t>Isérables</t>
  </si>
  <si>
    <t>Dolní Radechová</t>
  </si>
  <si>
    <t>Biebern</t>
  </si>
  <si>
    <t>Commune of Dilina</t>
  </si>
  <si>
    <t>Baños de Rioja</t>
  </si>
  <si>
    <t>Argut-Dessous</t>
  </si>
  <si>
    <t>Brogliano</t>
  </si>
  <si>
    <t>Győrújbarát</t>
  </si>
  <si>
    <t>Lermoos</t>
  </si>
  <si>
    <t>Leżajsk</t>
  </si>
  <si>
    <t>Lavos</t>
  </si>
  <si>
    <t>Galbinasi</t>
  </si>
  <si>
    <t>Kaplna</t>
  </si>
  <si>
    <t>Islisberg</t>
  </si>
  <si>
    <t>Dolní Řasnice</t>
  </si>
  <si>
    <t>Biebertal</t>
  </si>
  <si>
    <t>Commune of Dilinata</t>
  </si>
  <si>
    <t>Baños de Tajo</t>
  </si>
  <si>
    <t>Argy</t>
  </si>
  <si>
    <t>Brognaturo</t>
  </si>
  <si>
    <t>Győrújfalu</t>
  </si>
  <si>
    <t>Lesachtal</t>
  </si>
  <si>
    <t>Lgota Wielka</t>
  </si>
  <si>
    <t>Lavradas</t>
  </si>
  <si>
    <t>Galda de Jos</t>
  </si>
  <si>
    <t>Kapušany</t>
  </si>
  <si>
    <t>Isone</t>
  </si>
  <si>
    <t>Dolní Ředice</t>
  </si>
  <si>
    <t>Biebesheim am Rhein</t>
  </si>
  <si>
    <t>Commune of Dilofo</t>
  </si>
  <si>
    <t>Baños de Valdearados</t>
  </si>
  <si>
    <t>Arhansus</t>
  </si>
  <si>
    <t>Brolo</t>
  </si>
  <si>
    <t>Győrvár</t>
  </si>
  <si>
    <t>Lessach</t>
  </si>
  <si>
    <t>Libiąż</t>
  </si>
  <si>
    <t>Lazarim</t>
  </si>
  <si>
    <t>Galesti</t>
  </si>
  <si>
    <t>Kapušianske Kľačany</t>
  </si>
  <si>
    <t>Itingen</t>
  </si>
  <si>
    <t>Dolní Roveň</t>
  </si>
  <si>
    <t>Biebrich</t>
  </si>
  <si>
    <t>Commune of Dilofo Farsalon</t>
  </si>
  <si>
    <t>Bañuelos</t>
  </si>
  <si>
    <t>Aries-Espénan</t>
  </si>
  <si>
    <t>Brondello</t>
  </si>
  <si>
    <t>Győrzámoly</t>
  </si>
  <si>
    <t>Leutasch</t>
  </si>
  <si>
    <t>Lichnowy</t>
  </si>
  <si>
    <t>Lebução, Fiães e Nozelos</t>
  </si>
  <si>
    <t>Galgau</t>
  </si>
  <si>
    <t>Karlová</t>
  </si>
  <si>
    <t>Ittigen</t>
  </si>
  <si>
    <t>Dolní Rožínka</t>
  </si>
  <si>
    <t>Biedenkopf, Stadt</t>
  </si>
  <si>
    <t>Commune of Dilofo Larissas</t>
  </si>
  <si>
    <t>Bañuelos de Bureba</t>
  </si>
  <si>
    <t>Arifat</t>
  </si>
  <si>
    <t>Broni</t>
  </si>
  <si>
    <t>Gyugy</t>
  </si>
  <si>
    <t>Leutschach an der Weinstraße</t>
  </si>
  <si>
    <t>Lidzbark</t>
  </si>
  <si>
    <t>Leomil</t>
  </si>
  <si>
    <t>Galicea</t>
  </si>
  <si>
    <t>Karná</t>
  </si>
  <si>
    <t>Jaberg</t>
  </si>
  <si>
    <t>Dolní Rychnov</t>
  </si>
  <si>
    <t>Biederbach</t>
  </si>
  <si>
    <t>Commune of Dimario</t>
  </si>
  <si>
    <t>Banyalbufar</t>
  </si>
  <si>
    <t>Arignac</t>
  </si>
  <si>
    <t>Bronte</t>
  </si>
  <si>
    <t>Gyügye</t>
  </si>
  <si>
    <t>Lichtenau im Mühlkreis</t>
  </si>
  <si>
    <t>Lidzbark Warmiński</t>
  </si>
  <si>
    <t>Liceia</t>
  </si>
  <si>
    <t>Galicea Mare</t>
  </si>
  <si>
    <t>Kašov</t>
  </si>
  <si>
    <t>Jaun</t>
  </si>
  <si>
    <t>Dolní Slivno</t>
  </si>
  <si>
    <t>Biederitz</t>
  </si>
  <si>
    <t>Commune of Dimena</t>
  </si>
  <si>
    <t>Banyeres de Mariola</t>
  </si>
  <si>
    <t>Arinthod</t>
  </si>
  <si>
    <t>Bronzolo</t>
  </si>
  <si>
    <t>Gyula</t>
  </si>
  <si>
    <t>Lichtenau im Waldviertel</t>
  </si>
  <si>
    <t>Limanowa</t>
  </si>
  <si>
    <t>Ligares</t>
  </si>
  <si>
    <t>Galiciuica</t>
  </si>
  <si>
    <t>Kátlovce</t>
  </si>
  <si>
    <t>Jegenstorf</t>
  </si>
  <si>
    <t>Dolní Sokolovec</t>
  </si>
  <si>
    <t>Biedershausen</t>
  </si>
  <si>
    <t>Commune of Diminio</t>
  </si>
  <si>
    <t>Banyeres del Penedès</t>
  </si>
  <si>
    <t>Arith</t>
  </si>
  <si>
    <t>Brossasco</t>
  </si>
  <si>
    <t>Gyulaháza</t>
  </si>
  <si>
    <t>Lichtenberg</t>
  </si>
  <si>
    <t>Linia</t>
  </si>
  <si>
    <t>Lijó</t>
  </si>
  <si>
    <t>Ganeasa</t>
  </si>
  <si>
    <t>Kátov</t>
  </si>
  <si>
    <t>Jenaz</t>
  </si>
  <si>
    <t>Dolní Stakory</t>
  </si>
  <si>
    <t>Biedesheim</t>
  </si>
  <si>
    <t>Commune of Dimitra</t>
  </si>
  <si>
    <t>Banyoles</t>
  </si>
  <si>
    <t>Arlanc</t>
  </si>
  <si>
    <t>Brosso</t>
  </si>
  <si>
    <t>Gyulaj</t>
  </si>
  <si>
    <t>Lichtenegg</t>
  </si>
  <si>
    <t>Liniewo</t>
  </si>
  <si>
    <t>Lindoso</t>
  </si>
  <si>
    <t>Ganesti</t>
  </si>
  <si>
    <t>Kazimír</t>
  </si>
  <si>
    <t>Jenins</t>
  </si>
  <si>
    <t>Dolní Studénky</t>
  </si>
  <si>
    <t>Bielefeld, Stadt</t>
  </si>
  <si>
    <t>Commune of Dimitritsio</t>
  </si>
  <si>
    <t>Baquerín de Campos</t>
  </si>
  <si>
    <t>Arlay</t>
  </si>
  <si>
    <t>Brovello-Carpugnino</t>
  </si>
  <si>
    <t>Gyulakeszi</t>
  </si>
  <si>
    <t>Lichtenwörth</t>
  </si>
  <si>
    <t>Lipce Reymontowskie</t>
  </si>
  <si>
    <t>Linhares</t>
  </si>
  <si>
    <t>Gangiova</t>
  </si>
  <si>
    <t>Kecerovce</t>
  </si>
  <si>
    <t>Jens</t>
  </si>
  <si>
    <t>Dolní Těšice</t>
  </si>
  <si>
    <t>Biendorf</t>
  </si>
  <si>
    <t>Commune of Dimitropoulo</t>
  </si>
  <si>
    <t>Barajas de Melo</t>
  </si>
  <si>
    <t>Arlebosc</t>
  </si>
  <si>
    <t>Brozolo</t>
  </si>
  <si>
    <t>Gyüre</t>
  </si>
  <si>
    <t>Liebenau</t>
  </si>
  <si>
    <t>Lipiany</t>
  </si>
  <si>
    <t>Lobão da Beira</t>
  </si>
  <si>
    <t>Garbau</t>
  </si>
  <si>
    <t>Kecerovský Lipovec</t>
  </si>
  <si>
    <t>Jonen</t>
  </si>
  <si>
    <t>Dolní Tošanovice</t>
  </si>
  <si>
    <t>Bienenbüttel</t>
  </si>
  <si>
    <t>Commune of Dimitsana</t>
  </si>
  <si>
    <t>Barakaldo</t>
  </si>
  <si>
    <t>Arlempdes</t>
  </si>
  <si>
    <t>Brugherio</t>
  </si>
  <si>
    <t>Gyúró</t>
  </si>
  <si>
    <t>Liebenfels</t>
  </si>
  <si>
    <t>Lipie</t>
  </si>
  <si>
    <t>Lodares</t>
  </si>
  <si>
    <t>Garbou</t>
  </si>
  <si>
    <t>Kechnec</t>
  </si>
  <si>
    <t>Jongny</t>
  </si>
  <si>
    <t>Dolní Třebonín</t>
  </si>
  <si>
    <t>Bienstädt</t>
  </si>
  <si>
    <t>Commune of Dimokorio</t>
  </si>
  <si>
    <t>Baralla</t>
  </si>
  <si>
    <t>Arles</t>
  </si>
  <si>
    <t>Brugine</t>
  </si>
  <si>
    <t>Gyűrűs</t>
  </si>
  <si>
    <t>Lieboch</t>
  </si>
  <si>
    <t>Lipinki</t>
  </si>
  <si>
    <t>Loivo</t>
  </si>
  <si>
    <t>Garbova</t>
  </si>
  <si>
    <t>Kečkovce</t>
  </si>
  <si>
    <t>Jonschwil</t>
  </si>
  <si>
    <t>Dolní Újezd</t>
  </si>
  <si>
    <t>Biersdorf am See</t>
  </si>
  <si>
    <t>Commune of Dimylia</t>
  </si>
  <si>
    <t>Barañain</t>
  </si>
  <si>
    <t>Arles-sur-Tech</t>
  </si>
  <si>
    <t>Brugnato</t>
  </si>
  <si>
    <t>Hács</t>
  </si>
  <si>
    <t>Lienz</t>
  </si>
  <si>
    <t>Lipinki Łużyckie</t>
  </si>
  <si>
    <t>Loivos do Monte</t>
  </si>
  <si>
    <t>Garbovi</t>
  </si>
  <si>
    <t>Kečovo</t>
  </si>
  <si>
    <t>Jorat-Menthue</t>
  </si>
  <si>
    <t>Dolní Věstonice</t>
  </si>
  <si>
    <t>Biesdorf</t>
  </si>
  <si>
    <t>Commune of Diodia</t>
  </si>
  <si>
    <t>Baraona</t>
  </si>
  <si>
    <t>Arlet</t>
  </si>
  <si>
    <t>Brugnera</t>
  </si>
  <si>
    <t>Hagyárosbörönd</t>
  </si>
  <si>
    <t>Liezen</t>
  </si>
  <si>
    <t>Lipka</t>
  </si>
  <si>
    <t>Lomba</t>
  </si>
  <si>
    <t>Garceni</t>
  </si>
  <si>
    <t>Kendice</t>
  </si>
  <si>
    <t>Jorat-Mézières</t>
  </si>
  <si>
    <t>Dolní Vilémovice</t>
  </si>
  <si>
    <t>Biesenthal, Stadt</t>
  </si>
  <si>
    <t>Commune of Diomidia</t>
  </si>
  <si>
    <t>Barásoain</t>
  </si>
  <si>
    <t>Arleuf</t>
  </si>
  <si>
    <t>Bruino</t>
  </si>
  <si>
    <t>Hahót</t>
  </si>
  <si>
    <t>Ligist</t>
  </si>
  <si>
    <t>Lipnica</t>
  </si>
  <si>
    <t>Lomba da Fazenda</t>
  </si>
  <si>
    <t>Garcina</t>
  </si>
  <si>
    <t>Kesovce</t>
  </si>
  <si>
    <t>Jouxtens-Mézery</t>
  </si>
  <si>
    <t>Dolní Vilímeč</t>
  </si>
  <si>
    <t>Biessenhofen</t>
  </si>
  <si>
    <t>Commune of Dion</t>
  </si>
  <si>
    <t>Barbadás</t>
  </si>
  <si>
    <t>Arleux</t>
  </si>
  <si>
    <t>Brumano</t>
  </si>
  <si>
    <t>Hajdúbagos</t>
  </si>
  <si>
    <t>Lilienfeld</t>
  </si>
  <si>
    <t>Lipnica Murowana</t>
  </si>
  <si>
    <t>Lomba da Maia</t>
  </si>
  <si>
    <t>Garcov</t>
  </si>
  <si>
    <t>Keť</t>
  </si>
  <si>
    <t>Juriens</t>
  </si>
  <si>
    <t>Dolní Zálezly</t>
  </si>
  <si>
    <t>Bietigheim</t>
  </si>
  <si>
    <t>Commune of Dionyssio</t>
  </si>
  <si>
    <t>Barbadillo</t>
  </si>
  <si>
    <t>Arleux-en-Gohelle</t>
  </si>
  <si>
    <t>Brunate</t>
  </si>
  <si>
    <t>Hajdúböszörmény</t>
  </si>
  <si>
    <t>Lingenau</t>
  </si>
  <si>
    <t>Lipnica Wielka</t>
  </si>
  <si>
    <t>Lomba de São Pedro</t>
  </si>
  <si>
    <t>Garda de Sus</t>
  </si>
  <si>
    <t>Kežmarok</t>
  </si>
  <si>
    <t>Jussy</t>
  </si>
  <si>
    <t>Dolní Žandov</t>
  </si>
  <si>
    <t>Bietigheim-Bissingen, Stadt</t>
  </si>
  <si>
    <t>Commune of Dionyssiou</t>
  </si>
  <si>
    <t>Barbadillo de Herreros</t>
  </si>
  <si>
    <t>Arlos</t>
  </si>
  <si>
    <t>Brunello</t>
  </si>
  <si>
    <t>Hajdúdorog</t>
  </si>
  <si>
    <t>Linz</t>
  </si>
  <si>
    <t>Lipnik</t>
  </si>
  <si>
    <t>Lombo</t>
  </si>
  <si>
    <t>Gardani</t>
  </si>
  <si>
    <t>Kiarov</t>
  </si>
  <si>
    <t>Kaiseraugst</t>
  </si>
  <si>
    <t>Dolní Žďár</t>
  </si>
  <si>
    <t>Bilkheim</t>
  </si>
  <si>
    <t>Commune of Dionyssos</t>
  </si>
  <si>
    <t>Barbadillo del Mercado</t>
  </si>
  <si>
    <t>Armaillé</t>
  </si>
  <si>
    <t>Brunico</t>
  </si>
  <si>
    <t>Hajdúhadház</t>
  </si>
  <si>
    <t>Litschau</t>
  </si>
  <si>
    <t>Lipno</t>
  </si>
  <si>
    <t>Longa</t>
  </si>
  <si>
    <t>Garla Mare</t>
  </si>
  <si>
    <t>Kľačany</t>
  </si>
  <si>
    <t>Kaiserstuhl</t>
  </si>
  <si>
    <t>Dolní Zimoř</t>
  </si>
  <si>
    <t>Billerbeck, Stadt</t>
  </si>
  <si>
    <t>Commune of Diplatanos</t>
  </si>
  <si>
    <t>Barbadillo del Pez</t>
  </si>
  <si>
    <t>Armancourt</t>
  </si>
  <si>
    <t>Bruno</t>
  </si>
  <si>
    <t>Hajdúnánás</t>
  </si>
  <si>
    <t>Litzelsdorf</t>
  </si>
  <si>
    <t>Lipowa</t>
  </si>
  <si>
    <t>Longomel</t>
  </si>
  <si>
    <t>Garleni</t>
  </si>
  <si>
    <t>Kľače</t>
  </si>
  <si>
    <t>Kaisten</t>
  </si>
  <si>
    <t>Dolní Životice</t>
  </si>
  <si>
    <t>Billigheim</t>
  </si>
  <si>
    <t>Commune of Dipotamia</t>
  </si>
  <si>
    <t>Barbalos</t>
  </si>
  <si>
    <t>Armaucourt</t>
  </si>
  <si>
    <t>Brusaporto</t>
  </si>
  <si>
    <t>Hajdúsámson</t>
  </si>
  <si>
    <t>Lobmingtal</t>
  </si>
  <si>
    <t>Lipowiec Kościelny</t>
  </si>
  <si>
    <t>Longos</t>
  </si>
  <si>
    <t>Garliciu</t>
  </si>
  <si>
    <t>Kľačno</t>
  </si>
  <si>
    <t>Kallern</t>
  </si>
  <si>
    <t>Doloplazy</t>
  </si>
  <si>
    <t>Billigheim-Ingenheim</t>
  </si>
  <si>
    <t>Commune of Dipotamo</t>
  </si>
  <si>
    <t>Barbarin</t>
  </si>
  <si>
    <t>Armbouts-Cappel</t>
  </si>
  <si>
    <t>Brusasco</t>
  </si>
  <si>
    <t>Hajdúszoboszló</t>
  </si>
  <si>
    <t>Lochau</t>
  </si>
  <si>
    <t>Lipsk</t>
  </si>
  <si>
    <t>Longos Vales</t>
  </si>
  <si>
    <t>Garnic</t>
  </si>
  <si>
    <t>Kladzany</t>
  </si>
  <si>
    <t>Kallnach</t>
  </si>
  <si>
    <t>Domamil</t>
  </si>
  <si>
    <t>Bilsen</t>
  </si>
  <si>
    <t>Commune of Dipotamos</t>
  </si>
  <si>
    <t>Barbastro</t>
  </si>
  <si>
    <t>Armeau</t>
  </si>
  <si>
    <t>Brusciano</t>
  </si>
  <si>
    <t>Hajdúszovát</t>
  </si>
  <si>
    <t>Lochen am See</t>
  </si>
  <si>
    <t>Lipsko</t>
  </si>
  <si>
    <t>Longroiva</t>
  </si>
  <si>
    <t>Garoafa</t>
  </si>
  <si>
    <t>Kľak</t>
  </si>
  <si>
    <t>Kaltbrunn</t>
  </si>
  <si>
    <t>Domanín</t>
  </si>
  <si>
    <t>Bilshausen</t>
  </si>
  <si>
    <t>Commune of Dispilio</t>
  </si>
  <si>
    <t>Barbate</t>
  </si>
  <si>
    <t>Armendarits</t>
  </si>
  <si>
    <t>Brusimpiano</t>
  </si>
  <si>
    <t>Hajmás</t>
  </si>
  <si>
    <t>Lockenhaus</t>
  </si>
  <si>
    <t>Lipusz</t>
  </si>
  <si>
    <t>Longueira/Almograve</t>
  </si>
  <si>
    <t>Gaujani</t>
  </si>
  <si>
    <t>Klasov</t>
  </si>
  <si>
    <t>Kammersrohr</t>
  </si>
  <si>
    <t>Dománovice</t>
  </si>
  <si>
    <t>Bimöhlen</t>
  </si>
  <si>
    <t>Commune of Distomo</t>
  </si>
  <si>
    <t>Barbens</t>
  </si>
  <si>
    <t>Armentières</t>
  </si>
  <si>
    <t>Brusnengo</t>
  </si>
  <si>
    <t>Hajmáskér</t>
  </si>
  <si>
    <t>Lofer</t>
  </si>
  <si>
    <t>Lisewo</t>
  </si>
  <si>
    <t>Lordelo</t>
  </si>
  <si>
    <t>Gavanesti</t>
  </si>
  <si>
    <t>Kláštor pod Znievom</t>
  </si>
  <si>
    <t>Kandergrund</t>
  </si>
  <si>
    <t>Domašín</t>
  </si>
  <si>
    <t>Binau</t>
  </si>
  <si>
    <t>Commune of Distrato</t>
  </si>
  <si>
    <t>Barberà de la Conca</t>
  </si>
  <si>
    <t>Armentières-en-Brie</t>
  </si>
  <si>
    <t>Brusson</t>
  </si>
  <si>
    <t>Hajós</t>
  </si>
  <si>
    <t>Lohnsburg am Kobernaußerwald</t>
  </si>
  <si>
    <t>Lisia Góra</t>
  </si>
  <si>
    <t>Lordosa</t>
  </si>
  <si>
    <t>Gavojdia</t>
  </si>
  <si>
    <t>Klátova Nová Ves</t>
  </si>
  <si>
    <t>Kandersteg</t>
  </si>
  <si>
    <t>Domašov</t>
  </si>
  <si>
    <t>Bindlach</t>
  </si>
  <si>
    <t>Commune of Divarata</t>
  </si>
  <si>
    <t>Barberà del Vallès</t>
  </si>
  <si>
    <t>Armentières-sur-Avre</t>
  </si>
  <si>
    <t>Bruzolo</t>
  </si>
  <si>
    <t>Halastó</t>
  </si>
  <si>
    <t>Loich</t>
  </si>
  <si>
    <t>Lisków</t>
  </si>
  <si>
    <t>Loriga</t>
  </si>
  <si>
    <t>Geaca</t>
  </si>
  <si>
    <t>Klčov</t>
  </si>
  <si>
    <t>Känerkinden</t>
  </si>
  <si>
    <t>Domašov nad Bystřicí</t>
  </si>
  <si>
    <t>Bingen</t>
  </si>
  <si>
    <t>Commune of Divri</t>
  </si>
  <si>
    <t>Bárboles</t>
  </si>
  <si>
    <t>Armentières-sur-Ourcq</t>
  </si>
  <si>
    <t>Bruzzano Zeffirio</t>
  </si>
  <si>
    <t>Halászi</t>
  </si>
  <si>
    <t>Loipersbach im Burgenland</t>
  </si>
  <si>
    <t>Liszki</t>
  </si>
  <si>
    <t>Lorvão</t>
  </si>
  <si>
    <t>Gemenele</t>
  </si>
  <si>
    <t>Kleňany</t>
  </si>
  <si>
    <t>Kappel (SO)</t>
  </si>
  <si>
    <t>Domašov u Šternberka</t>
  </si>
  <si>
    <t>Bingen am Rhein, Stadt</t>
  </si>
  <si>
    <t>Commune of Dodoni</t>
  </si>
  <si>
    <t>Barbolla</t>
  </si>
  <si>
    <t>Armentieux</t>
  </si>
  <si>
    <t>Bubbiano</t>
  </si>
  <si>
    <t>Halásztelek</t>
  </si>
  <si>
    <t>Loipersdorf-Kitzladen</t>
  </si>
  <si>
    <t>Liw</t>
  </si>
  <si>
    <t>Loulé (São Clemente)</t>
  </si>
  <si>
    <t>General Berthelot</t>
  </si>
  <si>
    <t>Klenov</t>
  </si>
  <si>
    <t>Kappel am Albis</t>
  </si>
  <si>
    <t>Domaželice</t>
  </si>
  <si>
    <t>Binnen</t>
  </si>
  <si>
    <t>Commune of Dokimio</t>
  </si>
  <si>
    <t>Barbués</t>
  </si>
  <si>
    <t>Armes</t>
  </si>
  <si>
    <t>Bubbio</t>
  </si>
  <si>
    <t>Halimba</t>
  </si>
  <si>
    <t>Loosdorf</t>
  </si>
  <si>
    <t>Lniano</t>
  </si>
  <si>
    <t>Loulé (São Sebastião)</t>
  </si>
  <si>
    <t>George Enescu</t>
  </si>
  <si>
    <t>Klenová</t>
  </si>
  <si>
    <t>Kappelen</t>
  </si>
  <si>
    <t>Domažlice</t>
  </si>
  <si>
    <t>Commune of Dokos</t>
  </si>
  <si>
    <t>Barbuñales</t>
  </si>
  <si>
    <t>Armillac</t>
  </si>
  <si>
    <t>Buccheri</t>
  </si>
  <si>
    <t>Halmaj</t>
  </si>
  <si>
    <t>Loretto</t>
  </si>
  <si>
    <t>Łobez</t>
  </si>
  <si>
    <t>Louredo</t>
  </si>
  <si>
    <t>Gepiu</t>
  </si>
  <si>
    <t>Klenovec</t>
  </si>
  <si>
    <t>Kaufdorf</t>
  </si>
  <si>
    <t>Domoraz</t>
  </si>
  <si>
    <t>Binsfeld</t>
  </si>
  <si>
    <t>Commune of Doli</t>
  </si>
  <si>
    <t>Armissan</t>
  </si>
  <si>
    <t>Bucchianico</t>
  </si>
  <si>
    <t>Halmajugra</t>
  </si>
  <si>
    <t>Lorüns</t>
  </si>
  <si>
    <t>Łobżenica</t>
  </si>
  <si>
    <t>Loureira</t>
  </si>
  <si>
    <t>Ghelari</t>
  </si>
  <si>
    <t>Klieština</t>
  </si>
  <si>
    <t>Kehrsatz</t>
  </si>
  <si>
    <t>Domoušice</t>
  </si>
  <si>
    <t>Binswangen</t>
  </si>
  <si>
    <t>Commune of Doliana</t>
  </si>
  <si>
    <t>Bárcabo</t>
  </si>
  <si>
    <t>Armix</t>
  </si>
  <si>
    <t>Bucciano</t>
  </si>
  <si>
    <t>Halogy</t>
  </si>
  <si>
    <t>Losenstein</t>
  </si>
  <si>
    <t>Łochów</t>
  </si>
  <si>
    <t>Loureiro</t>
  </si>
  <si>
    <t>Ghelinta</t>
  </si>
  <si>
    <t>Klin</t>
  </si>
  <si>
    <t>Kemmental</t>
  </si>
  <si>
    <t>Domousnice</t>
  </si>
  <si>
    <t>Binz</t>
  </si>
  <si>
    <t>Commune of Doliani</t>
  </si>
  <si>
    <t>Barcarrota</t>
  </si>
  <si>
    <t>Armous-et-Cau</t>
  </si>
  <si>
    <t>Buccinasco</t>
  </si>
  <si>
    <t>Hangács</t>
  </si>
  <si>
    <t>Ludersdorf-Wilfersdorf</t>
  </si>
  <si>
    <t>Łodygowice</t>
  </si>
  <si>
    <t>Loures</t>
  </si>
  <si>
    <t>Gheorghe Doja</t>
  </si>
  <si>
    <t>Klin nad Bodrogom</t>
  </si>
  <si>
    <t>Kernenried</t>
  </si>
  <si>
    <t>Doňov</t>
  </si>
  <si>
    <t>Binzen</t>
  </si>
  <si>
    <t>Commune of Dolichi</t>
  </si>
  <si>
    <t>Barcelona</t>
  </si>
  <si>
    <t>Armoy</t>
  </si>
  <si>
    <t>Buccino</t>
  </si>
  <si>
    <t>Hangony</t>
  </si>
  <si>
    <t>Ludesch</t>
  </si>
  <si>
    <t>Łódź</t>
  </si>
  <si>
    <t>Louriçal</t>
  </si>
  <si>
    <t>Gheorghe Lazar</t>
  </si>
  <si>
    <t>Klížska Nemá</t>
  </si>
  <si>
    <t>Kerns</t>
  </si>
  <si>
    <t>Doubek</t>
  </si>
  <si>
    <t>Bippen</t>
  </si>
  <si>
    <t>Commune of Dolo</t>
  </si>
  <si>
    <t>Bárcena de Campos</t>
  </si>
  <si>
    <t>Arnac</t>
  </si>
  <si>
    <t>Bucine</t>
  </si>
  <si>
    <t>Hantos</t>
  </si>
  <si>
    <t>Ludmannsdorf</t>
  </si>
  <si>
    <t>Łomazy</t>
  </si>
  <si>
    <t>Louriçal do Campo</t>
  </si>
  <si>
    <t>Gheraesti</t>
  </si>
  <si>
    <t>Klokoč</t>
  </si>
  <si>
    <t>Kerzers</t>
  </si>
  <si>
    <t>Doubice</t>
  </si>
  <si>
    <t>Birenbach</t>
  </si>
  <si>
    <t>Commune of Domatia</t>
  </si>
  <si>
    <t>Bárcena de Cicero</t>
  </si>
  <si>
    <t>Arnac-la-Poste</t>
  </si>
  <si>
    <t>Buddusò</t>
  </si>
  <si>
    <t>Harasztifalu</t>
  </si>
  <si>
    <t>Ludweis-Aigen</t>
  </si>
  <si>
    <t>Łomianki</t>
  </si>
  <si>
    <t>Louro</t>
  </si>
  <si>
    <t>Gheraseni</t>
  </si>
  <si>
    <t>Klokočov</t>
  </si>
  <si>
    <t>Kesswil</t>
  </si>
  <si>
    <t>Doubrava</t>
  </si>
  <si>
    <t>Birgel</t>
  </si>
  <si>
    <t>Commune of Domeniko</t>
  </si>
  <si>
    <t>Bárcena de Pie de Concha</t>
  </si>
  <si>
    <t>Arnac-Pompadour</t>
  </si>
  <si>
    <t>Budoia</t>
  </si>
  <si>
    <t>Harc</t>
  </si>
  <si>
    <t>Luftenberg an der Donau</t>
  </si>
  <si>
    <t>Łomża</t>
  </si>
  <si>
    <t>Lourosa</t>
  </si>
  <si>
    <t>Ghercesti</t>
  </si>
  <si>
    <t>Klubina</t>
  </si>
  <si>
    <t>Kestenholz</t>
  </si>
  <si>
    <t>Doubravčice</t>
  </si>
  <si>
    <t>Birgland</t>
  </si>
  <si>
    <t>Commune of Domiani</t>
  </si>
  <si>
    <t>Barceo</t>
  </si>
  <si>
    <t>Arnac-sur-Dourdou</t>
  </si>
  <si>
    <t>Budoni</t>
  </si>
  <si>
    <t>Harka</t>
  </si>
  <si>
    <t>Lunz am See</t>
  </si>
  <si>
    <t>Łoniów</t>
  </si>
  <si>
    <t>Lousa</t>
  </si>
  <si>
    <t>Ghergheasa</t>
  </si>
  <si>
    <t>Kľúčovec</t>
  </si>
  <si>
    <t>Kienberg</t>
  </si>
  <si>
    <t>Doubravice</t>
  </si>
  <si>
    <t>Birkach</t>
  </si>
  <si>
    <t>Commune of Domiros</t>
  </si>
  <si>
    <t>Barchín del Hoyo</t>
  </si>
  <si>
    <t>Arnage</t>
  </si>
  <si>
    <t>Budrio</t>
  </si>
  <si>
    <t>Harkakötöny</t>
  </si>
  <si>
    <t>Lurnfeld</t>
  </si>
  <si>
    <t>Łopiennik Górny</t>
  </si>
  <si>
    <t>Lousado</t>
  </si>
  <si>
    <t>Gherghesti</t>
  </si>
  <si>
    <t>Kluknava</t>
  </si>
  <si>
    <t>Kiesen</t>
  </si>
  <si>
    <t>Doubravice nad Svitavou</t>
  </si>
  <si>
    <t>Birkenau</t>
  </si>
  <si>
    <t>Commune of Domnista</t>
  </si>
  <si>
    <t>Barcial de la Loma</t>
  </si>
  <si>
    <t>Arnancourt</t>
  </si>
  <si>
    <t>Buggerru</t>
  </si>
  <si>
    <t>Harkány</t>
  </si>
  <si>
    <t>Lustenau</t>
  </si>
  <si>
    <t>Łopuszno</t>
  </si>
  <si>
    <t>Lufrei</t>
  </si>
  <si>
    <t>Gherghita</t>
  </si>
  <si>
    <t>Kľušov</t>
  </si>
  <si>
    <t>Kilchberg (BL)</t>
  </si>
  <si>
    <t>Doubravička</t>
  </si>
  <si>
    <t>Birkenbeul</t>
  </si>
  <si>
    <t>Commune of Domokos</t>
  </si>
  <si>
    <t>Barcial del Barco</t>
  </si>
  <si>
    <t>Buggiano</t>
  </si>
  <si>
    <t>Háromfa</t>
  </si>
  <si>
    <t>Lutzmannsburg</t>
  </si>
  <si>
    <t>Łosice</t>
  </si>
  <si>
    <t>Lumiar</t>
  </si>
  <si>
    <t>Gherta Mica</t>
  </si>
  <si>
    <t>Kmeťovo</t>
  </si>
  <si>
    <t>Kilchberg (ZH)</t>
  </si>
  <si>
    <t>Doubravník</t>
  </si>
  <si>
    <t>Birkenfeld</t>
  </si>
  <si>
    <t>Commune of Domvrena</t>
  </si>
  <si>
    <t>Barcience</t>
  </si>
  <si>
    <t>Arnaud-Guilhem</t>
  </si>
  <si>
    <t>Buglio in Monte</t>
  </si>
  <si>
    <t>Háromhuta</t>
  </si>
  <si>
    <t>Mäder</t>
  </si>
  <si>
    <t>Łososina Dolna</t>
  </si>
  <si>
    <t>Lusinde</t>
  </si>
  <si>
    <t>Ghidfalau</t>
  </si>
  <si>
    <t>Kobeliarovo</t>
  </si>
  <si>
    <t>Killwangen</t>
  </si>
  <si>
    <t>Doubravy</t>
  </si>
  <si>
    <t>Birkenfeld, Stadt</t>
  </si>
  <si>
    <t>Commune of Donoussa</t>
  </si>
  <si>
    <t>Barco de Ávila, El</t>
  </si>
  <si>
    <t>Arnave</t>
  </si>
  <si>
    <t>Bugnara</t>
  </si>
  <si>
    <t>Harsány</t>
  </si>
  <si>
    <t>Magdalensberg</t>
  </si>
  <si>
    <t>Łowicz</t>
  </si>
  <si>
    <t>Luso</t>
  </si>
  <si>
    <t>Ghidici</t>
  </si>
  <si>
    <t>Kobylnice</t>
  </si>
  <si>
    <t>Kippel</t>
  </si>
  <si>
    <t>Doudleby</t>
  </si>
  <si>
    <t>Birkenfelde</t>
  </si>
  <si>
    <t>Commune of Doriko</t>
  </si>
  <si>
    <t>Barco de Valdeorras, O</t>
  </si>
  <si>
    <t>Arnaville</t>
  </si>
  <si>
    <t>Buguggiate</t>
  </si>
  <si>
    <t>Hárskút</t>
  </si>
  <si>
    <t>Mailberg</t>
  </si>
  <si>
    <t>Lubaczów</t>
  </si>
  <si>
    <t>Luz</t>
  </si>
  <si>
    <t>Ghidigeni</t>
  </si>
  <si>
    <t>Kobyly</t>
  </si>
  <si>
    <t>Kirchberg (BE)</t>
  </si>
  <si>
    <t>Doudleby nad Orlicí</t>
  </si>
  <si>
    <t>Birkenheide</t>
  </si>
  <si>
    <t>Commune of Dorio</t>
  </si>
  <si>
    <t>Barcones</t>
  </si>
  <si>
    <t>Arnay-le-Duc</t>
  </si>
  <si>
    <t>Buja</t>
  </si>
  <si>
    <t>Harta</t>
  </si>
  <si>
    <t>Maishofen</t>
  </si>
  <si>
    <t>Lubań</t>
  </si>
  <si>
    <t>Luzianes-Gare</t>
  </si>
  <si>
    <t>Ghilad</t>
  </si>
  <si>
    <t>Koceľovce</t>
  </si>
  <si>
    <t>Kirchberg (SG)</t>
  </si>
  <si>
    <t>Doupě</t>
  </si>
  <si>
    <t>Birken-Honigsessen</t>
  </si>
  <si>
    <t>Commune of Doriskos</t>
  </si>
  <si>
    <t>Bardallur</t>
  </si>
  <si>
    <t>Arnayon</t>
  </si>
  <si>
    <t>Bulciago</t>
  </si>
  <si>
    <t>Hásságy</t>
  </si>
  <si>
    <t>Maissau</t>
  </si>
  <si>
    <t>Lubanie</t>
  </si>
  <si>
    <t>Luzim e Vila Cova</t>
  </si>
  <si>
    <t>Ghimes-Faget</t>
  </si>
  <si>
    <t>Kochanovce</t>
  </si>
  <si>
    <t>Kirchdorf (BE)</t>
  </si>
  <si>
    <t>Doupovské Hradiště</t>
  </si>
  <si>
    <t>Birkenhördt</t>
  </si>
  <si>
    <t>Commune of Dorizas</t>
  </si>
  <si>
    <t>Bareyo</t>
  </si>
  <si>
    <t>Arnay-sous-Vitteaux</t>
  </si>
  <si>
    <t>Bulgarograsso</t>
  </si>
  <si>
    <t>Hatvan</t>
  </si>
  <si>
    <t>Mallnitz</t>
  </si>
  <si>
    <t>Lubartów</t>
  </si>
  <si>
    <t>Maçainhas</t>
  </si>
  <si>
    <t>Ghimpati</t>
  </si>
  <si>
    <t>Kociha</t>
  </si>
  <si>
    <t>Kirchenthurnen</t>
  </si>
  <si>
    <t>Drachkov</t>
  </si>
  <si>
    <t>Birkenwerder</t>
  </si>
  <si>
    <t>Commune of Dorothea</t>
  </si>
  <si>
    <t>Bargas</t>
  </si>
  <si>
    <t>Arné</t>
  </si>
  <si>
    <t>Bultei</t>
  </si>
  <si>
    <t>Hédervár</t>
  </si>
  <si>
    <t>Lubasz</t>
  </si>
  <si>
    <t>Maçal do Chão</t>
  </si>
  <si>
    <t>Ghimpeteni</t>
  </si>
  <si>
    <t>Kočín-Lančár</t>
  </si>
  <si>
    <t>Kirchleerau</t>
  </si>
  <si>
    <t>Dráchov</t>
  </si>
  <si>
    <t>Birkheim</t>
  </si>
  <si>
    <t>Commune of Dorvitsia</t>
  </si>
  <si>
    <t>Bargota</t>
  </si>
  <si>
    <t>Arnéguy</t>
  </si>
  <si>
    <t>Bulzi</t>
  </si>
  <si>
    <t>Hedrehely</t>
  </si>
  <si>
    <t>Mank</t>
  </si>
  <si>
    <t>Lubawa</t>
  </si>
  <si>
    <t>Maçãs de Dona Maria</t>
  </si>
  <si>
    <t>Ghindaoani</t>
  </si>
  <si>
    <t>Kočovce</t>
  </si>
  <si>
    <t>Kirchlindach</t>
  </si>
  <si>
    <t>Drahanovice</t>
  </si>
  <si>
    <t>Birkweiler</t>
  </si>
  <si>
    <t>Commune of Dotsiko</t>
  </si>
  <si>
    <t>Barillas</t>
  </si>
  <si>
    <t>Arnèke</t>
  </si>
  <si>
    <t>Buonabitacolo</t>
  </si>
  <si>
    <t>Hegyesd</t>
  </si>
  <si>
    <t>Mannersdorf am Leithagebirge</t>
  </si>
  <si>
    <t>Lubawka</t>
  </si>
  <si>
    <t>Maceda</t>
  </si>
  <si>
    <t>Ghindaresti</t>
  </si>
  <si>
    <t>Kocurany</t>
  </si>
  <si>
    <t>Kleinandelfingen</t>
  </si>
  <si>
    <t>Drahany</t>
  </si>
  <si>
    <t>Birlenbach</t>
  </si>
  <si>
    <t>Commune of Doubia</t>
  </si>
  <si>
    <t>Barjas</t>
  </si>
  <si>
    <t>Arnicourt</t>
  </si>
  <si>
    <t>Buonalbergo</t>
  </si>
  <si>
    <t>Hegyeshalom</t>
  </si>
  <si>
    <t>Mannersdorf an der Rabnitz</t>
  </si>
  <si>
    <t>Lubenia</t>
  </si>
  <si>
    <t>Macedo de Cavaleiros</t>
  </si>
  <si>
    <t>Ghindari</t>
  </si>
  <si>
    <t>Kojatice</t>
  </si>
  <si>
    <t>Kleinbösingen</t>
  </si>
  <si>
    <t>Drahelčice</t>
  </si>
  <si>
    <t>Birnbach</t>
  </si>
  <si>
    <t>Commune of Doukades</t>
  </si>
  <si>
    <t>Barlovento</t>
  </si>
  <si>
    <t>Arnières-sur-Iton</t>
  </si>
  <si>
    <t>Buonconvento</t>
  </si>
  <si>
    <t>Hegyfalu</t>
  </si>
  <si>
    <t>Manning</t>
  </si>
  <si>
    <t>Łubianka</t>
  </si>
  <si>
    <t>Macedo do Mato</t>
  </si>
  <si>
    <t>Ghindeni</t>
  </si>
  <si>
    <t>Kojšov</t>
  </si>
  <si>
    <t>Kleinlützel</t>
  </si>
  <si>
    <t>Drahenice</t>
  </si>
  <si>
    <t>Birnbaum</t>
  </si>
  <si>
    <t>Commune of Doukaneika</t>
  </si>
  <si>
    <t>Baronia de Rialb, La</t>
  </si>
  <si>
    <t>Arnos</t>
  </si>
  <si>
    <t>Buonvicino</t>
  </si>
  <si>
    <t>Hegyháthodász</t>
  </si>
  <si>
    <t>Mannsdorf an der Donau</t>
  </si>
  <si>
    <t>Lubichowo</t>
  </si>
  <si>
    <t>Maceira</t>
  </si>
  <si>
    <t>Ghioroc</t>
  </si>
  <si>
    <t>Kokava nad Rimavicou</t>
  </si>
  <si>
    <t>Klingnau</t>
  </si>
  <si>
    <t>Drahkov</t>
  </si>
  <si>
    <t>Birresborn</t>
  </si>
  <si>
    <t>Commune of Doukas</t>
  </si>
  <si>
    <t>Barracas</t>
  </si>
  <si>
    <t>Arnouville</t>
  </si>
  <si>
    <t>Burago di Molgora</t>
  </si>
  <si>
    <t>Hegyhátmaróc</t>
  </si>
  <si>
    <t>Marbach an der Donau</t>
  </si>
  <si>
    <t>Lubicz</t>
  </si>
  <si>
    <t>Machico</t>
  </si>
  <si>
    <t>Ghioroiu</t>
  </si>
  <si>
    <t>Kokošovce</t>
  </si>
  <si>
    <t>Klosters-Serneus</t>
  </si>
  <si>
    <t>Drahlín</t>
  </si>
  <si>
    <t>Birstein</t>
  </si>
  <si>
    <t>Commune of Doulio</t>
  </si>
  <si>
    <t>Barrachina</t>
  </si>
  <si>
    <t>Arnouville-lès-Mantes</t>
  </si>
  <si>
    <t>Burcei</t>
  </si>
  <si>
    <t>Hegyhátsál</t>
  </si>
  <si>
    <t>Marchegg</t>
  </si>
  <si>
    <t>Lubień</t>
  </si>
  <si>
    <t>Macieira</t>
  </si>
  <si>
    <t>Ghiroda</t>
  </si>
  <si>
    <t>Kokšov-Bakša</t>
  </si>
  <si>
    <t>Kloten</t>
  </si>
  <si>
    <t>Drahňovice</t>
  </si>
  <si>
    <t>Birtlingen</t>
  </si>
  <si>
    <t>Commune of Doumena</t>
  </si>
  <si>
    <t>Barraco, El</t>
  </si>
  <si>
    <t>Aroffe</t>
  </si>
  <si>
    <t>Burgio</t>
  </si>
  <si>
    <t>Hegyhátszentjakab</t>
  </si>
  <si>
    <t>Marchtrenk</t>
  </si>
  <si>
    <t>Lubień Kujawski</t>
  </si>
  <si>
    <t>Macieira da Maia</t>
  </si>
  <si>
    <t>Ghizela</t>
  </si>
  <si>
    <t>Kolačkov</t>
  </si>
  <si>
    <t>Knonau</t>
  </si>
  <si>
    <t>Drahobudice</t>
  </si>
  <si>
    <t>Birx</t>
  </si>
  <si>
    <t>Commune of Douneika</t>
  </si>
  <si>
    <t>Barrado</t>
  </si>
  <si>
    <t>Aromas</t>
  </si>
  <si>
    <t>Burgos</t>
  </si>
  <si>
    <t>Hegyhátszentmárton</t>
  </si>
  <si>
    <t>Maria Alm am Steinernen Meer</t>
  </si>
  <si>
    <t>Lubiewo</t>
  </si>
  <si>
    <t>Macieira de Cambra</t>
  </si>
  <si>
    <t>Giarmata</t>
  </si>
  <si>
    <t>Kolačno</t>
  </si>
  <si>
    <t>Knutwil</t>
  </si>
  <si>
    <t>Drahobuz</t>
  </si>
  <si>
    <t>Bischberg</t>
  </si>
  <si>
    <t>Commune of Dovla</t>
  </si>
  <si>
    <t>Barrax</t>
  </si>
  <si>
    <t>Aron</t>
  </si>
  <si>
    <t>Buriasco</t>
  </si>
  <si>
    <t>Hegyhátszentpéter</t>
  </si>
  <si>
    <t>Maria Enzersdorf</t>
  </si>
  <si>
    <t>Lubin</t>
  </si>
  <si>
    <t>Macieira de Rates</t>
  </si>
  <si>
    <t>Giera</t>
  </si>
  <si>
    <t>Koláre</t>
  </si>
  <si>
    <t>Koblenz</t>
  </si>
  <si>
    <t>Drahonice</t>
  </si>
  <si>
    <t>Bischbrunn</t>
  </si>
  <si>
    <t>Commune of Doxa</t>
  </si>
  <si>
    <t>Aroue-Ithorots-Olhaïby</t>
  </si>
  <si>
    <t>Burolo</t>
  </si>
  <si>
    <t>Hegykő</t>
  </si>
  <si>
    <t>Maria Laach am Jauerling</t>
  </si>
  <si>
    <t>Lubiszyn</t>
  </si>
  <si>
    <t>Macieira de Sarnes</t>
  </si>
  <si>
    <t>Gighera</t>
  </si>
  <si>
    <t>Kolárovice</t>
  </si>
  <si>
    <t>Kölliken</t>
  </si>
  <si>
    <t>Drahonín</t>
  </si>
  <si>
    <t>Bischheim</t>
  </si>
  <si>
    <t>Commune of Doxaras</t>
  </si>
  <si>
    <t>Barrika</t>
  </si>
  <si>
    <t>Aroz</t>
  </si>
  <si>
    <t>Buronzo</t>
  </si>
  <si>
    <t>Hegymagas</t>
  </si>
  <si>
    <t>Maria Lankowitz</t>
  </si>
  <si>
    <t>Lublin</t>
  </si>
  <si>
    <t>Macinhata do Vouga</t>
  </si>
  <si>
    <t>Gilau</t>
  </si>
  <si>
    <t>Kolárovo</t>
  </si>
  <si>
    <t>Köniz</t>
  </si>
  <si>
    <t>Drahoňův Újezd</t>
  </si>
  <si>
    <t>Bischoffen</t>
  </si>
  <si>
    <t>Commune of Doxaro</t>
  </si>
  <si>
    <t>Barrio de Muñó</t>
  </si>
  <si>
    <t>Arpaillargues-et-Aureillac</t>
  </si>
  <si>
    <t>Busachi</t>
  </si>
  <si>
    <t>Hegymeg</t>
  </si>
  <si>
    <t>Maria Neustift</t>
  </si>
  <si>
    <t>Lubliniec</t>
  </si>
  <si>
    <t>Madalena</t>
  </si>
  <si>
    <t>Gioseni</t>
  </si>
  <si>
    <t>Kolbasov</t>
  </si>
  <si>
    <t>Konolfingen</t>
  </si>
  <si>
    <t>Drahotěšice</t>
  </si>
  <si>
    <t>Bischofrod</t>
  </si>
  <si>
    <t>Commune of Doxato</t>
  </si>
  <si>
    <t>Barriopedro</t>
  </si>
  <si>
    <t>Arpajon</t>
  </si>
  <si>
    <t>Busalla</t>
  </si>
  <si>
    <t>Hegyszentmárton</t>
  </si>
  <si>
    <t>Maria Rain</t>
  </si>
  <si>
    <t>Łubniany</t>
  </si>
  <si>
    <t>Madalena do Mar</t>
  </si>
  <si>
    <t>Girisu de Cris</t>
  </si>
  <si>
    <t>Kolbovce</t>
  </si>
  <si>
    <t>Koppigen</t>
  </si>
  <si>
    <t>Drahotín</t>
  </si>
  <si>
    <t>Bischofroda</t>
  </si>
  <si>
    <t>Commune of Dragano</t>
  </si>
  <si>
    <t>Barrios de Bureba, Los</t>
  </si>
  <si>
    <t>Arpajon-sur-Cère</t>
  </si>
  <si>
    <t>Busano</t>
  </si>
  <si>
    <t>Héhalom</t>
  </si>
  <si>
    <t>Maria Saal</t>
  </si>
  <si>
    <t>Łubnice</t>
  </si>
  <si>
    <t>Madeirã</t>
  </si>
  <si>
    <t>Giroc</t>
  </si>
  <si>
    <t>Kolibabovce</t>
  </si>
  <si>
    <t>Kradolf-Schönenberg</t>
  </si>
  <si>
    <t>Drahouš</t>
  </si>
  <si>
    <t>Bischofsgrün</t>
  </si>
  <si>
    <t>Commune of Dragassia</t>
  </si>
  <si>
    <t>Barrios de Colina</t>
  </si>
  <si>
    <t>Arpavon</t>
  </si>
  <si>
    <t>Busca</t>
  </si>
  <si>
    <t>Hejce</t>
  </si>
  <si>
    <t>Maria Schmolln</t>
  </si>
  <si>
    <t>Lubniewice</t>
  </si>
  <si>
    <t>Mafra</t>
  </si>
  <si>
    <t>Girov</t>
  </si>
  <si>
    <t>Kolíňany</t>
  </si>
  <si>
    <t>Krattigen</t>
  </si>
  <si>
    <t>Drahov</t>
  </si>
  <si>
    <t>Bischofsgrüner Forst</t>
  </si>
  <si>
    <t>Commune of Dragogio</t>
  </si>
  <si>
    <t>Barrios de Luna, Los</t>
  </si>
  <si>
    <t>Arpenans</t>
  </si>
  <si>
    <t>Buscate</t>
  </si>
  <si>
    <t>Hejőbába</t>
  </si>
  <si>
    <t>Maria Taferl</t>
  </si>
  <si>
    <t>Lubochnia</t>
  </si>
  <si>
    <t>Maia</t>
  </si>
  <si>
    <t>Giubega</t>
  </si>
  <si>
    <t>Kolinovce</t>
  </si>
  <si>
    <t>Krauchthal</t>
  </si>
  <si>
    <t>Drásov</t>
  </si>
  <si>
    <t>Bischofsheim</t>
  </si>
  <si>
    <t>Commune of Dragopsa</t>
  </si>
  <si>
    <t>Barrios, Los</t>
  </si>
  <si>
    <t>Arpheuilles</t>
  </si>
  <si>
    <t>Buscemi</t>
  </si>
  <si>
    <t>Hejőkeresztúr</t>
  </si>
  <si>
    <t>Maria Wörth</t>
  </si>
  <si>
    <t>Lubomia</t>
  </si>
  <si>
    <t>Maiorca</t>
  </si>
  <si>
    <t>Giulesti</t>
  </si>
  <si>
    <t>Kolonica</t>
  </si>
  <si>
    <t>Kreuzlingen</t>
  </si>
  <si>
    <t>Dražeň</t>
  </si>
  <si>
    <t>Bischofsheim a.d.Rhön, St</t>
  </si>
  <si>
    <t>Commune of Draina</t>
  </si>
  <si>
    <t>Barro</t>
  </si>
  <si>
    <t>Arpheuilles-Saint-Priest</t>
  </si>
  <si>
    <t>Buseto Palizzolo</t>
  </si>
  <si>
    <t>Hejőkürt</t>
  </si>
  <si>
    <t>Maria-Anzbach</t>
  </si>
  <si>
    <t>Lubomierz</t>
  </si>
  <si>
    <t>Maiorga</t>
  </si>
  <si>
    <t>Giulvaz</t>
  </si>
  <si>
    <t>Kolta</t>
  </si>
  <si>
    <t>Kriechenwil</t>
  </si>
  <si>
    <t>Draženov</t>
  </si>
  <si>
    <t>Bischofsmais</t>
  </si>
  <si>
    <t>Commune of Drakei</t>
  </si>
  <si>
    <t>Barromán</t>
  </si>
  <si>
    <t>Arphy</t>
  </si>
  <si>
    <t>Busnago</t>
  </si>
  <si>
    <t>Hejőpapi</t>
  </si>
  <si>
    <t>Maria-Lanzendorf</t>
  </si>
  <si>
    <t>Lubomino</t>
  </si>
  <si>
    <t>Mairos</t>
  </si>
  <si>
    <t>Giurgeni</t>
  </si>
  <si>
    <t>Komárany</t>
  </si>
  <si>
    <t>Kriegstetten</t>
  </si>
  <si>
    <t>Dražíč</t>
  </si>
  <si>
    <t>Bischofswerda, Stadt</t>
  </si>
  <si>
    <t>Commune of Drakia</t>
  </si>
  <si>
    <t>Barruecopardo</t>
  </si>
  <si>
    <t>Arquenay</t>
  </si>
  <si>
    <t>Bussero</t>
  </si>
  <si>
    <t>Hejőszalonta</t>
  </si>
  <si>
    <t>Mariapfarr</t>
  </si>
  <si>
    <t>Luboń</t>
  </si>
  <si>
    <t>Malcata</t>
  </si>
  <si>
    <t>Giurgita</t>
  </si>
  <si>
    <t>Komárno</t>
  </si>
  <si>
    <t>Kriens</t>
  </si>
  <si>
    <t>Bischofswiesen</t>
  </si>
  <si>
    <t>Commune of Drakona</t>
  </si>
  <si>
    <t>Barruelo de Santullán</t>
  </si>
  <si>
    <t>Arques</t>
  </si>
  <si>
    <t>Busseto</t>
  </si>
  <si>
    <t>Helesfa</t>
  </si>
  <si>
    <t>Mariasdorf</t>
  </si>
  <si>
    <t>Lubowidz</t>
  </si>
  <si>
    <t>Malhada Sorda</t>
  </si>
  <si>
    <t>Giuvarasti</t>
  </si>
  <si>
    <t>Komárov</t>
  </si>
  <si>
    <t>Küblis</t>
  </si>
  <si>
    <t>Dražičky</t>
  </si>
  <si>
    <t>Bischweier</t>
  </si>
  <si>
    <t>Commune of Drakotrypa</t>
  </si>
  <si>
    <t>Barruelo del Valle</t>
  </si>
  <si>
    <t>Arques-la-Bataille</t>
  </si>
  <si>
    <t>Bussi sul Tirino</t>
  </si>
  <si>
    <t>Helvécia</t>
  </si>
  <si>
    <t>Mariastein</t>
  </si>
  <si>
    <t>Łubowo</t>
  </si>
  <si>
    <t>Malhadas</t>
  </si>
  <si>
    <t>Glavanesti</t>
  </si>
  <si>
    <t>Komárovce</t>
  </si>
  <si>
    <t>Künten</t>
  </si>
  <si>
    <t>Drážov</t>
  </si>
  <si>
    <t>Bisingen</t>
  </si>
  <si>
    <t>Commune of Drakovounio</t>
  </si>
  <si>
    <t>Barrundia</t>
  </si>
  <si>
    <t>Arquettes-en-Val</t>
  </si>
  <si>
    <t>Busso</t>
  </si>
  <si>
    <t>Hencida</t>
  </si>
  <si>
    <t>Mariazell</t>
  </si>
  <si>
    <t>Lubraniec</t>
  </si>
  <si>
    <t>Malpica do Tejo</t>
  </si>
  <si>
    <t>Glavile</t>
  </si>
  <si>
    <t>Komjatice</t>
  </si>
  <si>
    <t>Küsnacht (ZH)</t>
  </si>
  <si>
    <t>Dražovice</t>
  </si>
  <si>
    <t>Bismark (Altmark), Stadt</t>
  </si>
  <si>
    <t>Commune of Drama</t>
  </si>
  <si>
    <t>Barx</t>
  </si>
  <si>
    <t>Arquèves</t>
  </si>
  <si>
    <t>Bussolengo</t>
  </si>
  <si>
    <t>Hencse</t>
  </si>
  <si>
    <t>Markersdorf-Haindorf</t>
  </si>
  <si>
    <t>Lubrza</t>
  </si>
  <si>
    <t>Manadas (Santa Bárbara)</t>
  </si>
  <si>
    <t>Glimboca</t>
  </si>
  <si>
    <t>Komjatná</t>
  </si>
  <si>
    <t>Küssnacht (SZ)</t>
  </si>
  <si>
    <t>Dražůvky</t>
  </si>
  <si>
    <t>Bispingen</t>
  </si>
  <si>
    <t>Commune of Dramessi</t>
  </si>
  <si>
    <t>Barxeta</t>
  </si>
  <si>
    <t>Arquian</t>
  </si>
  <si>
    <t>Bussoleno</t>
  </si>
  <si>
    <t>Herceghalom</t>
  </si>
  <si>
    <t>Markgrafneusiedl</t>
  </si>
  <si>
    <t>Lubsko</t>
  </si>
  <si>
    <t>Mancelos</t>
  </si>
  <si>
    <t>Komoča</t>
  </si>
  <si>
    <t>Küttigen</t>
  </si>
  <si>
    <t>Dřenice</t>
  </si>
  <si>
    <t>Bissee</t>
  </si>
  <si>
    <t>Commune of Dramessii</t>
  </si>
  <si>
    <t>Basaburua</t>
  </si>
  <si>
    <t>Arracourt</t>
  </si>
  <si>
    <t>Busto Arsizio</t>
  </si>
  <si>
    <t>Hercegkút</t>
  </si>
  <si>
    <t>Markt Allhau</t>
  </si>
  <si>
    <t>Lubsza</t>
  </si>
  <si>
    <t>Manhente</t>
  </si>
  <si>
    <t>Glodeanu Sarat</t>
  </si>
  <si>
    <t>Koniarovce</t>
  </si>
  <si>
    <t>La Baroche</t>
  </si>
  <si>
    <t>Dřešín</t>
  </si>
  <si>
    <t>Bissendorf</t>
  </si>
  <si>
    <t>Commune of Drapanias</t>
  </si>
  <si>
    <t>Basardilla</t>
  </si>
  <si>
    <t>Arradon</t>
  </si>
  <si>
    <t>Busto Garolfo</t>
  </si>
  <si>
    <t>Hercegszántó</t>
  </si>
  <si>
    <t>Markt Hartmannsdorf</t>
  </si>
  <si>
    <t>Lubycza Królewska</t>
  </si>
  <si>
    <t>Manhouce</t>
  </si>
  <si>
    <t>Glodeanu-Silistea</t>
  </si>
  <si>
    <t>Konrádovce</t>
  </si>
  <si>
    <t>La Brévine</t>
  </si>
  <si>
    <t>Dřetovice</t>
  </si>
  <si>
    <t>Bissersheim</t>
  </si>
  <si>
    <t>Commune of Drapetsona</t>
  </si>
  <si>
    <t>Basauri</t>
  </si>
  <si>
    <t>Arraincourt</t>
  </si>
  <si>
    <t>Butera</t>
  </si>
  <si>
    <t>Heréd</t>
  </si>
  <si>
    <t>Markt Neuhodis</t>
  </si>
  <si>
    <t>Ludwin</t>
  </si>
  <si>
    <t>Manigoto</t>
  </si>
  <si>
    <t>Glodeni</t>
  </si>
  <si>
    <t>Konská</t>
  </si>
  <si>
    <t>La Brillaz</t>
  </si>
  <si>
    <t>Dřevčice</t>
  </si>
  <si>
    <t>Bissingen an der Teck</t>
  </si>
  <si>
    <t>Commune of Draviskos</t>
  </si>
  <si>
    <t>Bàscara</t>
  </si>
  <si>
    <t>Arrancourt</t>
  </si>
  <si>
    <t>Buti</t>
  </si>
  <si>
    <t>Héreg</t>
  </si>
  <si>
    <t>Markt Piesting</t>
  </si>
  <si>
    <t>Łuków</t>
  </si>
  <si>
    <t>Mansores</t>
  </si>
  <si>
    <t>Glogova</t>
  </si>
  <si>
    <t>Koňuš</t>
  </si>
  <si>
    <t>La Chaux (Cossonay)</t>
  </si>
  <si>
    <t>Dřevěnice</t>
  </si>
  <si>
    <t>Bissingen, M</t>
  </si>
  <si>
    <t>Commune of Drepano</t>
  </si>
  <si>
    <t>Basconcillos del Tozo</t>
  </si>
  <si>
    <t>Arrancy</t>
  </si>
  <si>
    <t>Buttapietra</t>
  </si>
  <si>
    <t>Herencsény</t>
  </si>
  <si>
    <t>Markt Sankt Martin</t>
  </si>
  <si>
    <t>Łukowa</t>
  </si>
  <si>
    <t>Manteigas (Santa Maria)</t>
  </si>
  <si>
    <t>Godeanu</t>
  </si>
  <si>
    <t>Kopčany</t>
  </si>
  <si>
    <t>La Chaux-de-Fonds</t>
  </si>
  <si>
    <t>Drevníky</t>
  </si>
  <si>
    <t>Bisterschied</t>
  </si>
  <si>
    <t>Commune of Drimiskos</t>
  </si>
  <si>
    <t>Báscones de Ojeda</t>
  </si>
  <si>
    <t>Arrancy-sur-Crusne</t>
  </si>
  <si>
    <t>Buttigliera Alta</t>
  </si>
  <si>
    <t>Herend</t>
  </si>
  <si>
    <t>Martinsberg</t>
  </si>
  <si>
    <t>Łukowica</t>
  </si>
  <si>
    <t>Manteigas (São Pedro)</t>
  </si>
  <si>
    <t>Godeni</t>
  </si>
  <si>
    <t>Kopernica</t>
  </si>
  <si>
    <t>La Chaux-des-Breuleux</t>
  </si>
  <si>
    <t>Dřevnovice</t>
  </si>
  <si>
    <t>Bitburg, Stadt</t>
  </si>
  <si>
    <t>Commune of Drimitsa</t>
  </si>
  <si>
    <t>Bascuñana</t>
  </si>
  <si>
    <t>Arrans</t>
  </si>
  <si>
    <t>Buttigliera d'Asti</t>
  </si>
  <si>
    <t>Heresznye</t>
  </si>
  <si>
    <t>Marz</t>
  </si>
  <si>
    <t>Łukta</t>
  </si>
  <si>
    <t>Marco</t>
  </si>
  <si>
    <t>Godinesti</t>
  </si>
  <si>
    <t>Koplotovce</t>
  </si>
  <si>
    <t>La Chaux-du-Milieu</t>
  </si>
  <si>
    <t>Dřevohostice</t>
  </si>
  <si>
    <t>Bitterfeld-Wolfen, Stadt</t>
  </si>
  <si>
    <t>Commune of Drossato</t>
  </si>
  <si>
    <t>Bascuñana de San Pedro</t>
  </si>
  <si>
    <t>Arras</t>
  </si>
  <si>
    <t>Buttrio</t>
  </si>
  <si>
    <t>Hermánszeg</t>
  </si>
  <si>
    <t>Matrei am Brenner</t>
  </si>
  <si>
    <t>Lutocin</t>
  </si>
  <si>
    <t>Margem</t>
  </si>
  <si>
    <t>Gogosari</t>
  </si>
  <si>
    <t>La Côte-aux-Fées</t>
  </si>
  <si>
    <t>Drhovice</t>
  </si>
  <si>
    <t>Bitz</t>
  </si>
  <si>
    <t>Commune of Drossero</t>
  </si>
  <si>
    <t>Bassella</t>
  </si>
  <si>
    <t>Arras-en-Lavedan</t>
  </si>
  <si>
    <t>Cabella Ligure</t>
  </si>
  <si>
    <t>Hernád</t>
  </si>
  <si>
    <t>Matrei in Osttirol</t>
  </si>
  <si>
    <t>Lutomiersk</t>
  </si>
  <si>
    <t>Marialva</t>
  </si>
  <si>
    <t>Gogosu</t>
  </si>
  <si>
    <t>Kordíky</t>
  </si>
  <si>
    <t>La Ferrière</t>
  </si>
  <si>
    <t>Drhovle</t>
  </si>
  <si>
    <t>Bitzen</t>
  </si>
  <si>
    <t>Commune of Drossia</t>
  </si>
  <si>
    <t>Bastida</t>
  </si>
  <si>
    <t>Arras-sur-Rhône</t>
  </si>
  <si>
    <t>Cabiate</t>
  </si>
  <si>
    <t>Hernádbűd</t>
  </si>
  <si>
    <t>Mattersburg</t>
  </si>
  <si>
    <t>Lutowiska</t>
  </si>
  <si>
    <t>Marinha das Ondas</t>
  </si>
  <si>
    <t>Gohor</t>
  </si>
  <si>
    <t>Korejovce</t>
  </si>
  <si>
    <t>La Folliaz</t>
  </si>
  <si>
    <t>Drhovy</t>
  </si>
  <si>
    <t>Blaibach</t>
  </si>
  <si>
    <t>Commune of Drossochori</t>
  </si>
  <si>
    <t>Bastida, La</t>
  </si>
  <si>
    <t>Arrast-Larrebieu</t>
  </si>
  <si>
    <t>Cabras</t>
  </si>
  <si>
    <t>Hernádcéce</t>
  </si>
  <si>
    <t>Mattighofen</t>
  </si>
  <si>
    <t>Lututów</t>
  </si>
  <si>
    <t>Marinha Grande</t>
  </si>
  <si>
    <t>Goicea</t>
  </si>
  <si>
    <t>Korňa</t>
  </si>
  <si>
    <t>La Grande Béroche</t>
  </si>
  <si>
    <t>Dřínov</t>
  </si>
  <si>
    <t>Blaichach</t>
  </si>
  <si>
    <t>Commune of Drossopigi</t>
  </si>
  <si>
    <t>Batea</t>
  </si>
  <si>
    <t>Arraute-Charritte</t>
  </si>
  <si>
    <t>Caccamo</t>
  </si>
  <si>
    <t>Hernádkak</t>
  </si>
  <si>
    <t>Mattsee</t>
  </si>
  <si>
    <t>Luzino</t>
  </si>
  <si>
    <t>Marinhais</t>
  </si>
  <si>
    <t>Goiesti</t>
  </si>
  <si>
    <t>Koromľa</t>
  </si>
  <si>
    <t>La Neuveville</t>
  </si>
  <si>
    <t>Dřísy</t>
  </si>
  <si>
    <t>Blankenbach</t>
  </si>
  <si>
    <t>Commune of Dryalos</t>
  </si>
  <si>
    <t>Baterno</t>
  </si>
  <si>
    <t>Arraye-et-Han</t>
  </si>
  <si>
    <t>Caccuri</t>
  </si>
  <si>
    <t>Hernádkércs</t>
  </si>
  <si>
    <t>Matzendorf-Hölles</t>
  </si>
  <si>
    <t>Łużna</t>
  </si>
  <si>
    <t>Marmeleira</t>
  </si>
  <si>
    <t>Golaiesti</t>
  </si>
  <si>
    <t>Korunková</t>
  </si>
  <si>
    <t>La Praz</t>
  </si>
  <si>
    <t>Dříteč</t>
  </si>
  <si>
    <t>Blankenberg</t>
  </si>
  <si>
    <t>Commune of Drymades</t>
  </si>
  <si>
    <t>Batres</t>
  </si>
  <si>
    <t>Arrayou-Lahitte</t>
  </si>
  <si>
    <t>Cadegliano-Viconago</t>
  </si>
  <si>
    <t>Hernádnémeti</t>
  </si>
  <si>
    <t>Matzen-Raggendorf</t>
  </si>
  <si>
    <t>Lwówek</t>
  </si>
  <si>
    <t>Marmeleiro</t>
  </si>
  <si>
    <t>Golesti</t>
  </si>
  <si>
    <t>Korytárky</t>
  </si>
  <si>
    <t>La Punt-Chamues-ch</t>
  </si>
  <si>
    <t>Dříteň</t>
  </si>
  <si>
    <t>Blankenburg</t>
  </si>
  <si>
    <t>Commune of Drymea</t>
  </si>
  <si>
    <t>Bausen</t>
  </si>
  <si>
    <t>Cadelbosco di Sopra</t>
  </si>
  <si>
    <t>Hernádpetri</t>
  </si>
  <si>
    <t>Mauerbach</t>
  </si>
  <si>
    <t>Lwówek Śląski</t>
  </si>
  <si>
    <t>Marmelete</t>
  </si>
  <si>
    <t>Gologanu</t>
  </si>
  <si>
    <t>Korytné</t>
  </si>
  <si>
    <t>La Rippe</t>
  </si>
  <si>
    <t>Drmoul</t>
  </si>
  <si>
    <t>Blankenburg (Harz), Stadt</t>
  </si>
  <si>
    <t>Commune of Drymi</t>
  </si>
  <si>
    <t>Bayárcal</t>
  </si>
  <si>
    <t>Arreau</t>
  </si>
  <si>
    <t>Cadeo</t>
  </si>
  <si>
    <t>Hernádszentandrás</t>
  </si>
  <si>
    <t>Mauerkirchen</t>
  </si>
  <si>
    <t>Łyse</t>
  </si>
  <si>
    <t>Martim</t>
  </si>
  <si>
    <t>Gorban</t>
  </si>
  <si>
    <t>Koš</t>
  </si>
  <si>
    <t>La Roche</t>
  </si>
  <si>
    <t>Drnek</t>
  </si>
  <si>
    <t>Blankenfelde-Mahlow</t>
  </si>
  <si>
    <t>Commune of Drymonas</t>
  </si>
  <si>
    <t>Bayarque</t>
  </si>
  <si>
    <t>Arrelles</t>
  </si>
  <si>
    <t>Caderzone Terme</t>
  </si>
  <si>
    <t>Hernádszurdok</t>
  </si>
  <si>
    <t>Mautern an der Donau</t>
  </si>
  <si>
    <t>Lyski</t>
  </si>
  <si>
    <t>Martim Longo</t>
  </si>
  <si>
    <t>Gorbanesti</t>
  </si>
  <si>
    <t>Košariská</t>
  </si>
  <si>
    <t>La Sagne</t>
  </si>
  <si>
    <t>Drnholec</t>
  </si>
  <si>
    <t>Blankenhagen</t>
  </si>
  <si>
    <t>Commune of Drymos</t>
  </si>
  <si>
    <t>Bayubas de Abajo</t>
  </si>
  <si>
    <t>Arrembécourt</t>
  </si>
  <si>
    <t>Cadoneghe</t>
  </si>
  <si>
    <t>Hernádvécse</t>
  </si>
  <si>
    <t>Mautern in Steiermark</t>
  </si>
  <si>
    <t>Łysomice</t>
  </si>
  <si>
    <t>Martinchel</t>
  </si>
  <si>
    <t>Gorgota</t>
  </si>
  <si>
    <t>Košarovce</t>
  </si>
  <si>
    <t>La Sarraz</t>
  </si>
  <si>
    <t>Drnovice</t>
  </si>
  <si>
    <t>Blankenhain, Stadt</t>
  </si>
  <si>
    <t>Commune of Dryofyto</t>
  </si>
  <si>
    <t>Bayubas de Arriba</t>
  </si>
  <si>
    <t>Arrènes</t>
  </si>
  <si>
    <t>Cadorago</t>
  </si>
  <si>
    <t>Hernyék</t>
  </si>
  <si>
    <t>Mauterndorf</t>
  </si>
  <si>
    <t>Łyszkowice</t>
  </si>
  <si>
    <t>Marvila</t>
  </si>
  <si>
    <t>Gornesti</t>
  </si>
  <si>
    <t>Košeca</t>
  </si>
  <si>
    <t>La Sonnaz</t>
  </si>
  <si>
    <t>Drobovice</t>
  </si>
  <si>
    <t>Blankenheim</t>
  </si>
  <si>
    <t>Commune of Dryopi</t>
  </si>
  <si>
    <t>Baza</t>
  </si>
  <si>
    <t>Arrens-Marsous</t>
  </si>
  <si>
    <t>Cadrezzate con Osmate</t>
  </si>
  <si>
    <t>Hét</t>
  </si>
  <si>
    <t>Mauthausen</t>
  </si>
  <si>
    <t>Maciejowice</t>
  </si>
  <si>
    <t>Marzagão</t>
  </si>
  <si>
    <t>Gornet</t>
  </si>
  <si>
    <t>Košecké Podhradie</t>
  </si>
  <si>
    <t>La Tène</t>
  </si>
  <si>
    <t>Droužetice</t>
  </si>
  <si>
    <t>Blankenhof</t>
  </si>
  <si>
    <t>Commune of Dryopida</t>
  </si>
  <si>
    <t>Baztan</t>
  </si>
  <si>
    <t>Arrentès-de-Corcieux</t>
  </si>
  <si>
    <t>Caerano di San Marco</t>
  </si>
  <si>
    <t>Hetefejércse</t>
  </si>
  <si>
    <t>Mayrhof</t>
  </si>
  <si>
    <t>Magnuszew</t>
  </si>
  <si>
    <t>Mascarenhas</t>
  </si>
  <si>
    <t>Gornet-Cricov</t>
  </si>
  <si>
    <t>Košice - mestská časť Barca</t>
  </si>
  <si>
    <t>La Tour-de-Peilz</t>
  </si>
  <si>
    <t>Droužkovice</t>
  </si>
  <si>
    <t>Blankenrath</t>
  </si>
  <si>
    <t>Commune of Dryovouno</t>
  </si>
  <si>
    <t>Bea</t>
  </si>
  <si>
    <t>Arrentières</t>
  </si>
  <si>
    <t>Cafasse</t>
  </si>
  <si>
    <t>Hetes</t>
  </si>
  <si>
    <t>Mayrhofen</t>
  </si>
  <si>
    <t>Majdan Królewski</t>
  </si>
  <si>
    <t>Mata de Lobos</t>
  </si>
  <si>
    <t>Goruia</t>
  </si>
  <si>
    <t>Košice - mestská časť Dargovských hrdinov</t>
  </si>
  <si>
    <t>La Verrerie</t>
  </si>
  <si>
    <t>Drozdov</t>
  </si>
  <si>
    <t>Blankensee</t>
  </si>
  <si>
    <t>Commune of Dyo Choria</t>
  </si>
  <si>
    <t>Beade</t>
  </si>
  <si>
    <t>Arrest</t>
  </si>
  <si>
    <t>Caggiano</t>
  </si>
  <si>
    <t>Hetvehely</t>
  </si>
  <si>
    <t>Meggenhofen</t>
  </si>
  <si>
    <t>Maków</t>
  </si>
  <si>
    <t>Matança</t>
  </si>
  <si>
    <t>Gostavatu</t>
  </si>
  <si>
    <t>Košice - mestská časť Džungľa</t>
  </si>
  <si>
    <t>Laax</t>
  </si>
  <si>
    <t>Drslavice</t>
  </si>
  <si>
    <t>Blaubach</t>
  </si>
  <si>
    <t>Commune of Dyo Vouna</t>
  </si>
  <si>
    <t>Beamud</t>
  </si>
  <si>
    <t>Arreux</t>
  </si>
  <si>
    <t>Cagli</t>
  </si>
  <si>
    <t>Hetyefő</t>
  </si>
  <si>
    <t>Mehrnbach</t>
  </si>
  <si>
    <t>Maków Mazowiecki</t>
  </si>
  <si>
    <t>Matela</t>
  </si>
  <si>
    <t>Gostinari</t>
  </si>
  <si>
    <t>Košice - mestská časť Juh</t>
  </si>
  <si>
    <t>L'Abbaye</t>
  </si>
  <si>
    <t>Druhanov</t>
  </si>
  <si>
    <t>Blaubeuren, Stadt</t>
  </si>
  <si>
    <t>Commune of Dyrrachio</t>
  </si>
  <si>
    <t>Beariz</t>
  </si>
  <si>
    <t>Arriance</t>
  </si>
  <si>
    <t>Cagliari</t>
  </si>
  <si>
    <t>Heves</t>
  </si>
  <si>
    <t>Meiningen</t>
  </si>
  <si>
    <t>Maków Podhalański</t>
  </si>
  <si>
    <t>Mateus</t>
  </si>
  <si>
    <t>Gostinu</t>
  </si>
  <si>
    <t>Košice - mestská časť Kavečany</t>
  </si>
  <si>
    <t>L'Abergement</t>
  </si>
  <si>
    <t>Drunče</t>
  </si>
  <si>
    <t>Blaufelden</t>
  </si>
  <si>
    <t>Commune of Dystos</t>
  </si>
  <si>
    <t>Beas</t>
  </si>
  <si>
    <t>Arricau-Bordes</t>
  </si>
  <si>
    <t>Caglio</t>
  </si>
  <si>
    <t>Hevesaranyos</t>
  </si>
  <si>
    <t>Meiseldorf</t>
  </si>
  <si>
    <t>Mała Wieś</t>
  </si>
  <si>
    <t>Meãs do Campo</t>
  </si>
  <si>
    <t>Gottlob</t>
  </si>
  <si>
    <t>Košice - mestská časť Košická Nová Ves</t>
  </si>
  <si>
    <t>Lachen</t>
  </si>
  <si>
    <t>Družec</t>
  </si>
  <si>
    <t>Blaustein, Stadt</t>
  </si>
  <si>
    <t>Commune of Dysvato</t>
  </si>
  <si>
    <t>Beas de Granada</t>
  </si>
  <si>
    <t>Arrien</t>
  </si>
  <si>
    <t>Cagnano Amiterno</t>
  </si>
  <si>
    <t>Hevesvezekény</t>
  </si>
  <si>
    <t>Melk</t>
  </si>
  <si>
    <t>Malanów</t>
  </si>
  <si>
    <t>Meca</t>
  </si>
  <si>
    <t>Košice - mestská časť Krásna</t>
  </si>
  <si>
    <t>Laconnex</t>
  </si>
  <si>
    <t>Druztová</t>
  </si>
  <si>
    <t>Bleckede, Stadt</t>
  </si>
  <si>
    <t>Commune of Dytiki Fraghista</t>
  </si>
  <si>
    <t>Beas de Guadix</t>
  </si>
  <si>
    <t>Arrien-en-Bethmale</t>
  </si>
  <si>
    <t>Cagnano Varano</t>
  </si>
  <si>
    <t>Hévíz</t>
  </si>
  <si>
    <t>Mellau</t>
  </si>
  <si>
    <t>Malbork</t>
  </si>
  <si>
    <t>Medelim</t>
  </si>
  <si>
    <t>Gradinari</t>
  </si>
  <si>
    <t>Košice - mestská časť Lorinčík</t>
  </si>
  <si>
    <t>Lajoux (JU)</t>
  </si>
  <si>
    <t>Drysice</t>
  </si>
  <si>
    <t>Bleckhausen</t>
  </si>
  <si>
    <t>Commune of Dytiko</t>
  </si>
  <si>
    <t>Beas de Segura</t>
  </si>
  <si>
    <t>Arrigas</t>
  </si>
  <si>
    <t>Cagnò</t>
  </si>
  <si>
    <t>Hévízgyörk</t>
  </si>
  <si>
    <t>Metnitz</t>
  </si>
  <si>
    <t>Malczyce</t>
  </si>
  <si>
    <t>Medelo</t>
  </si>
  <si>
    <t>Gradinile</t>
  </si>
  <si>
    <t>Košice - mestská časť Luník IX</t>
  </si>
  <si>
    <t>Lalden</t>
  </si>
  <si>
    <t>Držkov</t>
  </si>
  <si>
    <t>Bleialf</t>
  </si>
  <si>
    <t>Commune of Eani</t>
  </si>
  <si>
    <t>Beasain</t>
  </si>
  <si>
    <t>Arrigny</t>
  </si>
  <si>
    <t>Caianello</t>
  </si>
  <si>
    <t>Hidas</t>
  </si>
  <si>
    <t>Mettersdorf am Saßbach</t>
  </si>
  <si>
    <t>Małdyty</t>
  </si>
  <si>
    <t>Medrões</t>
  </si>
  <si>
    <t>Gradistea</t>
  </si>
  <si>
    <t>Košice - mestská časť Myslava</t>
  </si>
  <si>
    <t>Lamone</t>
  </si>
  <si>
    <t>Držková</t>
  </si>
  <si>
    <t>Bleicherode, Stadt</t>
  </si>
  <si>
    <t>Commune of Eantio</t>
  </si>
  <si>
    <t>Becedas</t>
  </si>
  <si>
    <t>Arro</t>
  </si>
  <si>
    <t>Caiazzo</t>
  </si>
  <si>
    <t>Hidasnémeti</t>
  </si>
  <si>
    <t>Mettmach</t>
  </si>
  <si>
    <t>Malechowo</t>
  </si>
  <si>
    <t>Meia Via</t>
  </si>
  <si>
    <t>Grajduri</t>
  </si>
  <si>
    <t>Košice - mestská časť Nad jazerom</t>
  </si>
  <si>
    <t>Lampenberg</t>
  </si>
  <si>
    <t>Držovice</t>
  </si>
  <si>
    <t>Blekendorf</t>
  </si>
  <si>
    <t>Commune of Ebaros</t>
  </si>
  <si>
    <t>Becedillas</t>
  </si>
  <si>
    <t>Arrodets</t>
  </si>
  <si>
    <t>Caines</t>
  </si>
  <si>
    <t>Hidegkút</t>
  </si>
  <si>
    <t>Michaelerberg-Pruggern</t>
  </si>
  <si>
    <t>Małkinia Górna</t>
  </si>
  <si>
    <t>Meimão</t>
  </si>
  <si>
    <t>Gramesti</t>
  </si>
  <si>
    <t>Košice - mestská časť Pereš</t>
  </si>
  <si>
    <t>Lancy</t>
  </si>
  <si>
    <t>Dub</t>
  </si>
  <si>
    <t>Blender</t>
  </si>
  <si>
    <t>Commune of Ebessos</t>
  </si>
  <si>
    <t>Beceite</t>
  </si>
  <si>
    <t>Arrodets-ez-Angles</t>
  </si>
  <si>
    <t>Caino</t>
  </si>
  <si>
    <t>Hidegség</t>
  </si>
  <si>
    <t>Michaelnbach</t>
  </si>
  <si>
    <t>Małogoszcz</t>
  </si>
  <si>
    <t>Meimoa</t>
  </si>
  <si>
    <t>Graniceri</t>
  </si>
  <si>
    <t>Košice - mestská časť Poľov</t>
  </si>
  <si>
    <t>Landiswil</t>
  </si>
  <si>
    <t>Dub nad Moravou</t>
  </si>
  <si>
    <t>Blesewitz</t>
  </si>
  <si>
    <t>Commune of Ebonas</t>
  </si>
  <si>
    <t>Becerreá</t>
  </si>
  <si>
    <t>Arromanches-les-Bains</t>
  </si>
  <si>
    <t>Caiolo</t>
  </si>
  <si>
    <t>Hidvégardó</t>
  </si>
  <si>
    <t>Michelbach</t>
  </si>
  <si>
    <t>Małomice</t>
  </si>
  <si>
    <t>Meinedo</t>
  </si>
  <si>
    <t>Granicesti</t>
  </si>
  <si>
    <t>Košice - mestská časť Šaca</t>
  </si>
  <si>
    <t>Landquart</t>
  </si>
  <si>
    <t>Dubá</t>
  </si>
  <si>
    <t>Bleyen-Genschmar</t>
  </si>
  <si>
    <t>Commune of Ebrosneros</t>
  </si>
  <si>
    <t>Becerril de Campos</t>
  </si>
  <si>
    <t>Arronnes</t>
  </si>
  <si>
    <t>Cairano</t>
  </si>
  <si>
    <t>Himesháza</t>
  </si>
  <si>
    <t>Micheldorf</t>
  </si>
  <si>
    <t>Mały Płock</t>
  </si>
  <si>
    <t>Meios</t>
  </si>
  <si>
    <t>Gratia</t>
  </si>
  <si>
    <t>Košice - mestská časť Šebastovce</t>
  </si>
  <si>
    <t>Langenbruck</t>
  </si>
  <si>
    <t>Dubany</t>
  </si>
  <si>
    <t>Bliedersdorf</t>
  </si>
  <si>
    <t>Commune of Echinos</t>
  </si>
  <si>
    <t>Becerril de la Sierra</t>
  </si>
  <si>
    <t>Arronville</t>
  </si>
  <si>
    <t>Cairate</t>
  </si>
  <si>
    <t>Himod</t>
  </si>
  <si>
    <t>Micheldorf in Oberösterreich</t>
  </si>
  <si>
    <t>Manowo</t>
  </si>
  <si>
    <t>Meirinhas</t>
  </si>
  <si>
    <t>Greaca</t>
  </si>
  <si>
    <t>Košice - mestská časť Sever</t>
  </si>
  <si>
    <t>Langendorf</t>
  </si>
  <si>
    <t>Dubčany</t>
  </si>
  <si>
    <t>Bliesdorf</t>
  </si>
  <si>
    <t>Commune of Edessa</t>
  </si>
  <si>
    <t>Becilla de Valderaduey</t>
  </si>
  <si>
    <t>Arros-de-Nay</t>
  </si>
  <si>
    <t>Cairo Montenotte</t>
  </si>
  <si>
    <t>Hirics</t>
  </si>
  <si>
    <t>Michelhausen</t>
  </si>
  <si>
    <t>Marcinowice</t>
  </si>
  <si>
    <t>Meirinhos</t>
  </si>
  <si>
    <t>Grebanu</t>
  </si>
  <si>
    <t>Košice - mestská časť Sídlisko KVP</t>
  </si>
  <si>
    <t>Langenthal</t>
  </si>
  <si>
    <t>Dubenec</t>
  </si>
  <si>
    <t>Blieskastel, Stadt</t>
  </si>
  <si>
    <t>Commune of Efkarpia</t>
  </si>
  <si>
    <t>Bédar</t>
  </si>
  <si>
    <t>Arrosès</t>
  </si>
  <si>
    <t>Caivano</t>
  </si>
  <si>
    <t>Hobol</t>
  </si>
  <si>
    <t>Mieders</t>
  </si>
  <si>
    <t>Marciszów</t>
  </si>
  <si>
    <t>Meixomil</t>
  </si>
  <si>
    <t>Grebenisu de Campie</t>
  </si>
  <si>
    <t>Košice - mestská časť Sídlisko Ťahanovce</t>
  </si>
  <si>
    <t>Langnau am Albis</t>
  </si>
  <si>
    <t>Dubí</t>
  </si>
  <si>
    <t>Bliestorf</t>
  </si>
  <si>
    <t>Commune of Efpalio</t>
  </si>
  <si>
    <t>Bedia</t>
  </si>
  <si>
    <t>Arrouède</t>
  </si>
  <si>
    <t>Calabritto</t>
  </si>
  <si>
    <t>Hodász</t>
  </si>
  <si>
    <t>Mieming</t>
  </si>
  <si>
    <t>Margonin</t>
  </si>
  <si>
    <t>Melides</t>
  </si>
  <si>
    <t>Grecesti</t>
  </si>
  <si>
    <t>Košice - mestská časť Staré Mesto</t>
  </si>
  <si>
    <t>Langnau im Emmental</t>
  </si>
  <si>
    <t>Dubicko</t>
  </si>
  <si>
    <t>Blievenstorf</t>
  </si>
  <si>
    <t>Commune of Efxinoupoli</t>
  </si>
  <si>
    <t>Bedmar y Garcíez</t>
  </si>
  <si>
    <t>Arrout</t>
  </si>
  <si>
    <t>Calalzo di Cadore</t>
  </si>
  <si>
    <t>Hódmezővásárhely</t>
  </si>
  <si>
    <t>Miesenbach</t>
  </si>
  <si>
    <t>Marianowo</t>
  </si>
  <si>
    <t>Mentrestido</t>
  </si>
  <si>
    <t>Greci</t>
  </si>
  <si>
    <t>Košice - mestská časť Ťahanovce</t>
  </si>
  <si>
    <t>Langrickenbach</t>
  </si>
  <si>
    <t>Dubičné</t>
  </si>
  <si>
    <t>Blindheim</t>
  </si>
  <si>
    <t>Commune of Efyra</t>
  </si>
  <si>
    <t>Begíjar</t>
  </si>
  <si>
    <t>Arry</t>
  </si>
  <si>
    <t>Calamandrana</t>
  </si>
  <si>
    <t>Hőgyész</t>
  </si>
  <si>
    <t>Miesenbach bei Birkfeld</t>
  </si>
  <si>
    <t>Marki</t>
  </si>
  <si>
    <t>Mértola</t>
  </si>
  <si>
    <t>Grindu</t>
  </si>
  <si>
    <t>Košice - mestská časť Vyšné Opátske</t>
  </si>
  <si>
    <t>Lantsch/Lenz</t>
  </si>
  <si>
    <t>Dublovice</t>
  </si>
  <si>
    <t>Blomberg</t>
  </si>
  <si>
    <t>Commune of Egares</t>
  </si>
  <si>
    <t>Begonte</t>
  </si>
  <si>
    <t>Ars</t>
  </si>
  <si>
    <t>Calamonaci</t>
  </si>
  <si>
    <t>Hollád</t>
  </si>
  <si>
    <t>Millstatt am See</t>
  </si>
  <si>
    <t>Marklowice</t>
  </si>
  <si>
    <t>Merufe</t>
  </si>
  <si>
    <t>Grinties</t>
  </si>
  <si>
    <t>Košice - mestská časť Západ</t>
  </si>
  <si>
    <t>Lauenen</t>
  </si>
  <si>
    <t>Dubňany</t>
  </si>
  <si>
    <t>Blomberg, Stadt</t>
  </si>
  <si>
    <t>Commune of Eglouvi</t>
  </si>
  <si>
    <t>Begues</t>
  </si>
  <si>
    <t>Arsac</t>
  </si>
  <si>
    <t>Calangianus</t>
  </si>
  <si>
    <t>Hollóháza</t>
  </si>
  <si>
    <t>Mils</t>
  </si>
  <si>
    <t>Markowa</t>
  </si>
  <si>
    <t>Meruge</t>
  </si>
  <si>
    <t>Grivita</t>
  </si>
  <si>
    <t>Košická Belá</t>
  </si>
  <si>
    <t>Lauerz</t>
  </si>
  <si>
    <t>Dubné</t>
  </si>
  <si>
    <t>Blomesche Wildnis</t>
  </si>
  <si>
    <t>Commune of Eidomeni</t>
  </si>
  <si>
    <t>Begur</t>
  </si>
  <si>
    <t>Arsac-en-Velay</t>
  </si>
  <si>
    <t>Calanna</t>
  </si>
  <si>
    <t>Hollókő</t>
  </si>
  <si>
    <t>Mils bei Imst</t>
  </si>
  <si>
    <t>Markusy</t>
  </si>
  <si>
    <t>Mesão Frio</t>
  </si>
  <si>
    <t>Grojdibodu</t>
  </si>
  <si>
    <t>Košická Polianka</t>
  </si>
  <si>
    <t>Läufelfingen</t>
  </si>
  <si>
    <t>Dubnice</t>
  </si>
  <si>
    <t>Blowatz</t>
  </si>
  <si>
    <t>Commune of Eiriniko</t>
  </si>
  <si>
    <t>Beintza-Labaien</t>
  </si>
  <si>
    <t>Arsague</t>
  </si>
  <si>
    <t>Calasca-Castiglione</t>
  </si>
  <si>
    <t>Homokbödöge</t>
  </si>
  <si>
    <t>Minihof-Liebau</t>
  </si>
  <si>
    <t>Markuszów</t>
  </si>
  <si>
    <t>Mesão Frio (Santo André)</t>
  </si>
  <si>
    <t>Gropeni</t>
  </si>
  <si>
    <t>Košické Oľšany</t>
  </si>
  <si>
    <t>Laufen</t>
  </si>
  <si>
    <t>Blumberg, Stadt</t>
  </si>
  <si>
    <t>Commune of Ekali</t>
  </si>
  <si>
    <t>Arsans</t>
  </si>
  <si>
    <t>Calascibetta</t>
  </si>
  <si>
    <t>Homokkomárom</t>
  </si>
  <si>
    <t>Mining</t>
  </si>
  <si>
    <t>Masłów</t>
  </si>
  <si>
    <t>Mesquitela</t>
  </si>
  <si>
    <t>Gropnita</t>
  </si>
  <si>
    <t>Košický Klečenov</t>
  </si>
  <si>
    <t>Laufenburg</t>
  </si>
  <si>
    <t>Dubovice</t>
  </si>
  <si>
    <t>Blumenholz</t>
  </si>
  <si>
    <t>Commune of Ekkara</t>
  </si>
  <si>
    <t>Beires</t>
  </si>
  <si>
    <t>Ars-en-Ré</t>
  </si>
  <si>
    <t>Calascio</t>
  </si>
  <si>
    <t>Homokmégy</t>
  </si>
  <si>
    <t>Mischendorf</t>
  </si>
  <si>
    <t>Masłowice</t>
  </si>
  <si>
    <t>Messejana</t>
  </si>
  <si>
    <t>Grosi</t>
  </si>
  <si>
    <t>Kosihovce</t>
  </si>
  <si>
    <t>Laufen-Uhwiesen</t>
  </si>
  <si>
    <t>Duchcov</t>
  </si>
  <si>
    <t>Blumenthal</t>
  </si>
  <si>
    <t>Commune of Eklissies</t>
  </si>
  <si>
    <t>Beizama</t>
  </si>
  <si>
    <t>Ars-Laquenexy</t>
  </si>
  <si>
    <t>Calasetta</t>
  </si>
  <si>
    <t>Homokszentgyörgy</t>
  </si>
  <si>
    <t>Mistelbach</t>
  </si>
  <si>
    <t>Maszewo</t>
  </si>
  <si>
    <t>Mexilhoeira Grande</t>
  </si>
  <si>
    <t>Grosii tiblesului</t>
  </si>
  <si>
    <t>Kosihy nad Ipľom</t>
  </si>
  <si>
    <t>Laupen</t>
  </si>
  <si>
    <t>Dudín</t>
  </si>
  <si>
    <t>Blunk</t>
  </si>
  <si>
    <t>Commune of Eklissochori</t>
  </si>
  <si>
    <t>Béjar</t>
  </si>
  <si>
    <t>Ars-les-Favets</t>
  </si>
  <si>
    <t>Calatabiano</t>
  </si>
  <si>
    <t>Homorúd</t>
  </si>
  <si>
    <t>Mittelberg</t>
  </si>
  <si>
    <t>Męcinka</t>
  </si>
  <si>
    <t>Midões</t>
  </si>
  <si>
    <t>Grozesti</t>
  </si>
  <si>
    <t>Koškovce</t>
  </si>
  <si>
    <t>Laupersdorf</t>
  </si>
  <si>
    <t>Dukovany</t>
  </si>
  <si>
    <t>Bobeck</t>
  </si>
  <si>
    <t>Commune of Elafochori</t>
  </si>
  <si>
    <t>Bejís</t>
  </si>
  <si>
    <t>Arsonval</t>
  </si>
  <si>
    <t>Calatafimi-Segesta</t>
  </si>
  <si>
    <t>Homrogd</t>
  </si>
  <si>
    <t>Mitterbach am Erlaufsee</t>
  </si>
  <si>
    <t>Mędrzechów</t>
  </si>
  <si>
    <t>Milagres</t>
  </si>
  <si>
    <t>Gruia</t>
  </si>
  <si>
    <t>Košolná</t>
  </si>
  <si>
    <t>Lauperswil</t>
  </si>
  <si>
    <t>Důl</t>
  </si>
  <si>
    <t>Bobenheim am Berg</t>
  </si>
  <si>
    <t>Commune of Elafonissos (psevdo)</t>
  </si>
  <si>
    <t>Belalcázar</t>
  </si>
  <si>
    <t>Ars-sur-Formans</t>
  </si>
  <si>
    <t>Calcata</t>
  </si>
  <si>
    <t>Hont</t>
  </si>
  <si>
    <t>Mitterberg-Sankt Martin</t>
  </si>
  <si>
    <t>Medyka</t>
  </si>
  <si>
    <t>Milharado</t>
  </si>
  <si>
    <t>Gruiu</t>
  </si>
  <si>
    <t>Kosorín</t>
  </si>
  <si>
    <t>Lausanne</t>
  </si>
  <si>
    <t>Dunajovice</t>
  </si>
  <si>
    <t>Bobenheim-Roxheim</t>
  </si>
  <si>
    <t>Commune of Elafos</t>
  </si>
  <si>
    <t>Belascoáin</t>
  </si>
  <si>
    <t>Ars-sur-Moselle</t>
  </si>
  <si>
    <t>Calceranica al Lago</t>
  </si>
  <si>
    <t>Horpács</t>
  </si>
  <si>
    <t>Mitterdorf an der Raab</t>
  </si>
  <si>
    <t>Mełgiew</t>
  </si>
  <si>
    <t>Milheirós</t>
  </si>
  <si>
    <t>Grumazesti</t>
  </si>
  <si>
    <t>Košťany nad Turcom</t>
  </si>
  <si>
    <t>Lausen</t>
  </si>
  <si>
    <t>Dunice</t>
  </si>
  <si>
    <t>Bobenthal</t>
  </si>
  <si>
    <t>Commune of Elafotopos</t>
  </si>
  <si>
    <t>Belauntza</t>
  </si>
  <si>
    <t>Arsure-Arsurette</t>
  </si>
  <si>
    <t>Calci</t>
  </si>
  <si>
    <t>Hort</t>
  </si>
  <si>
    <t>Mitterkirchen im Machland</t>
  </si>
  <si>
    <t>Miączyn</t>
  </si>
  <si>
    <t>Milheirós de Poiares</t>
  </si>
  <si>
    <t>Gugesti</t>
  </si>
  <si>
    <t>Kostoľany nad Hornádom</t>
  </si>
  <si>
    <t>Lauterbrunnen</t>
  </si>
  <si>
    <t>Dušejov</t>
  </si>
  <si>
    <t>Böbing</t>
  </si>
  <si>
    <t>Commune of Elassona</t>
  </si>
  <si>
    <t>Belbimbre</t>
  </si>
  <si>
    <t>Arsy</t>
  </si>
  <si>
    <t>Calciano</t>
  </si>
  <si>
    <t>Hortobágy</t>
  </si>
  <si>
    <t>Mitterndorf an der Fischa</t>
  </si>
  <si>
    <t>Miasteczko Krajeńskie</t>
  </si>
  <si>
    <t>Mina de Água</t>
  </si>
  <si>
    <t>Gura Calitei</t>
  </si>
  <si>
    <t>Kostoľany pod Tribečom</t>
  </si>
  <si>
    <t>Lauwil</t>
  </si>
  <si>
    <t>Dušníky</t>
  </si>
  <si>
    <t>Böbingen</t>
  </si>
  <si>
    <t>Commune of Elata</t>
  </si>
  <si>
    <t>Belchite</t>
  </si>
  <si>
    <t>Artagnan</t>
  </si>
  <si>
    <t>Calcinaia</t>
  </si>
  <si>
    <t>Horváthertelend</t>
  </si>
  <si>
    <t>Mittersill</t>
  </si>
  <si>
    <t>Miasteczko Śląskie</t>
  </si>
  <si>
    <t>Minde</t>
  </si>
  <si>
    <t>Gura Foii</t>
  </si>
  <si>
    <t>Kostolec</t>
  </si>
  <si>
    <t>Lavertezzo</t>
  </si>
  <si>
    <t>Dvakačovice</t>
  </si>
  <si>
    <t>Böbingen an der Rems</t>
  </si>
  <si>
    <t>Commune of Elataria</t>
  </si>
  <si>
    <t>Beleña</t>
  </si>
  <si>
    <t>Artaise-le-Vivier</t>
  </si>
  <si>
    <t>Calcinate</t>
  </si>
  <si>
    <t>Horvátlövő</t>
  </si>
  <si>
    <t>Mödling</t>
  </si>
  <si>
    <t>Miastko</t>
  </si>
  <si>
    <t>Mindelo</t>
  </si>
  <si>
    <t>Gura Ialomitei</t>
  </si>
  <si>
    <t>Kostolište</t>
  </si>
  <si>
    <t>Lavey-Morcles</t>
  </si>
  <si>
    <t>Dvorce</t>
  </si>
  <si>
    <t>Bobingen, St</t>
  </si>
  <si>
    <t>Commune of Elati</t>
  </si>
  <si>
    <t>Bèlgida</t>
  </si>
  <si>
    <t>Artaix</t>
  </si>
  <si>
    <t>Calcinato</t>
  </si>
  <si>
    <t>Horvátzsidány</t>
  </si>
  <si>
    <t>Mogersdorf</t>
  </si>
  <si>
    <t>Miastków Kościelny</t>
  </si>
  <si>
    <t>Minhocal</t>
  </si>
  <si>
    <t>Gura Ocnitei</t>
  </si>
  <si>
    <t>Kostolná pri Dunaji</t>
  </si>
  <si>
    <t>Lavigny</t>
  </si>
  <si>
    <t>Dvory</t>
  </si>
  <si>
    <t>Bobitz</t>
  </si>
  <si>
    <t>Commune of Elatia</t>
  </si>
  <si>
    <t>Belianes</t>
  </si>
  <si>
    <t>Artalens-Souin</t>
  </si>
  <si>
    <t>Calcio</t>
  </si>
  <si>
    <t>Hosszúhetény</t>
  </si>
  <si>
    <t>Möggers</t>
  </si>
  <si>
    <t>Miastkowo</t>
  </si>
  <si>
    <t>Mioma</t>
  </si>
  <si>
    <t>Gura Padinii</t>
  </si>
  <si>
    <t>Kostolná Ves</t>
  </si>
  <si>
    <t>Lavizzara</t>
  </si>
  <si>
    <t>Dvory nad Lužnicí</t>
  </si>
  <si>
    <t>Böblingen, Stadt</t>
  </si>
  <si>
    <t>Commune of Elatochori</t>
  </si>
  <si>
    <t>Belinchón</t>
  </si>
  <si>
    <t>Artannes-sur-Indre</t>
  </si>
  <si>
    <t>Calco</t>
  </si>
  <si>
    <t>Hosszúpályi</t>
  </si>
  <si>
    <t>Mölbling</t>
  </si>
  <si>
    <t>Michałów</t>
  </si>
  <si>
    <t>Mira</t>
  </si>
  <si>
    <t>Gura Raului</t>
  </si>
  <si>
    <t>Kostolná-Záriečie</t>
  </si>
  <si>
    <t>Lax</t>
  </si>
  <si>
    <t>Dvůr Králové nad Labem</t>
  </si>
  <si>
    <t>Böbrach</t>
  </si>
  <si>
    <t>Commune of Elatos</t>
  </si>
  <si>
    <t>Bellaguarda</t>
  </si>
  <si>
    <t>Artannes-sur-Thouet</t>
  </si>
  <si>
    <t>Caldaro sulla strada del vino</t>
  </si>
  <si>
    <t>Hosszúpereszteg</t>
  </si>
  <si>
    <t>Molln</t>
  </si>
  <si>
    <t>Michałowice</t>
  </si>
  <si>
    <t>Mira de Aire</t>
  </si>
  <si>
    <t>Gura sutii</t>
  </si>
  <si>
    <t>Kostolné</t>
  </si>
  <si>
    <t>Le Bémont (JU)</t>
  </si>
  <si>
    <t>Dyjákovice</t>
  </si>
  <si>
    <t>Bobritzsch-Hilbersdorf</t>
  </si>
  <si>
    <t>Commune of Elatou</t>
  </si>
  <si>
    <t>Bellcaire d'Empordà</t>
  </si>
  <si>
    <t>Artas</t>
  </si>
  <si>
    <t>Caldarola</t>
  </si>
  <si>
    <t>Hosszúvíz</t>
  </si>
  <si>
    <t>Mönchhof</t>
  </si>
  <si>
    <t>Michałowo</t>
  </si>
  <si>
    <t>Miranda</t>
  </si>
  <si>
    <t>Gura Teghii</t>
  </si>
  <si>
    <t>Kostolné Kračany</t>
  </si>
  <si>
    <t>Le Cerneux-Péquignot</t>
  </si>
  <si>
    <t>Dyjákovičky</t>
  </si>
  <si>
    <t>Bobzin</t>
  </si>
  <si>
    <t>Commune of Elatovryssi</t>
  </si>
  <si>
    <t>Bellcaire d'Urgell</t>
  </si>
  <si>
    <t>Artassenx</t>
  </si>
  <si>
    <t>Calderara di Reno</t>
  </si>
  <si>
    <t>Hosszúvölgy</t>
  </si>
  <si>
    <t>Mondsee</t>
  </si>
  <si>
    <t>Michów</t>
  </si>
  <si>
    <t>Miranda do Corvo</t>
  </si>
  <si>
    <t>Gura Vadului</t>
  </si>
  <si>
    <t>Košúty</t>
  </si>
  <si>
    <t>Le Châtelard</t>
  </si>
  <si>
    <t>Dyje</t>
  </si>
  <si>
    <t>Böchingen</t>
  </si>
  <si>
    <t>Commune of Elea</t>
  </si>
  <si>
    <t>Bell-lloc d'Urgell</t>
  </si>
  <si>
    <t>Artemare</t>
  </si>
  <si>
    <t>Caldes</t>
  </si>
  <si>
    <t>Hosztót</t>
  </si>
  <si>
    <t>Mönichkirchen</t>
  </si>
  <si>
    <t>Miechów</t>
  </si>
  <si>
    <t>Miranda do Douro</t>
  </si>
  <si>
    <t>Gura Vaii</t>
  </si>
  <si>
    <t>Kotešová</t>
  </si>
  <si>
    <t>Le Chenit</t>
  </si>
  <si>
    <t>Dyjice</t>
  </si>
  <si>
    <t>Bocholt, Stadt</t>
  </si>
  <si>
    <t>Commune of Elefsina</t>
  </si>
  <si>
    <t>Bellmunt del Priorat</t>
  </si>
  <si>
    <t>Artemps</t>
  </si>
  <si>
    <t>Caldiero</t>
  </si>
  <si>
    <t>Hottó</t>
  </si>
  <si>
    <t>Moorbad Harbach</t>
  </si>
  <si>
    <t>Miedziana Góra</t>
  </si>
  <si>
    <t>Mirandela</t>
  </si>
  <si>
    <t>Gura Vitioarei</t>
  </si>
  <si>
    <t>Kotmanová</t>
  </si>
  <si>
    <t>Le Flon</t>
  </si>
  <si>
    <t>Dymokury</t>
  </si>
  <si>
    <t>Bochum, Stadt</t>
  </si>
  <si>
    <t>Commune of Eleftheres</t>
  </si>
  <si>
    <t>Bellmunt d'Urgell</t>
  </si>
  <si>
    <t>Artenay</t>
  </si>
  <si>
    <t>Caldogno</t>
  </si>
  <si>
    <t>Hövej</t>
  </si>
  <si>
    <t>Moosbach</t>
  </si>
  <si>
    <t>Miedzichowo</t>
  </si>
  <si>
    <t>Mire de Tibães</t>
  </si>
  <si>
    <t>Gurahont</t>
  </si>
  <si>
    <t>Kotrčiná Lúčka</t>
  </si>
  <si>
    <t>Le Grand-Saconnex</t>
  </si>
  <si>
    <t>Dynín</t>
  </si>
  <si>
    <t>Bocka</t>
  </si>
  <si>
    <t>Commune of Eleftheriani</t>
  </si>
  <si>
    <t>Bello</t>
  </si>
  <si>
    <t>Arthaz-Pont-Notre-Dame</t>
  </si>
  <si>
    <t>Caldonazzo</t>
  </si>
  <si>
    <t>Hugyag</t>
  </si>
  <si>
    <t>Moosbrunn</t>
  </si>
  <si>
    <t>Miedzna</t>
  </si>
  <si>
    <t>Misericórdia</t>
  </si>
  <si>
    <t>Gurasada</t>
  </si>
  <si>
    <t>Kováčová</t>
  </si>
  <si>
    <t>Le Landeron</t>
  </si>
  <si>
    <t>Dýšina</t>
  </si>
  <si>
    <t>Bockau</t>
  </si>
  <si>
    <t>Commune of Eleftherio</t>
  </si>
  <si>
    <t>Bellprat</t>
  </si>
  <si>
    <t>Arthel</t>
  </si>
  <si>
    <t>Calendasco</t>
  </si>
  <si>
    <t>Hunya</t>
  </si>
  <si>
    <t>Moosburg</t>
  </si>
  <si>
    <t>Miedźna</t>
  </si>
  <si>
    <t>Moçarria</t>
  </si>
  <si>
    <t>Gurbanesti</t>
  </si>
  <si>
    <t>Kováčovce</t>
  </si>
  <si>
    <t>Le Lieu</t>
  </si>
  <si>
    <t>Džbánice</t>
  </si>
  <si>
    <t>Bockenau</t>
  </si>
  <si>
    <t>Commune of Eleftherio - Kordelio</t>
  </si>
  <si>
    <t>Bellpuig</t>
  </si>
  <si>
    <t>Arthémonay</t>
  </si>
  <si>
    <t>Calenzano</t>
  </si>
  <si>
    <t>Hunyadfalva</t>
  </si>
  <si>
    <t>Moosdorf</t>
  </si>
  <si>
    <t>Miedźno</t>
  </si>
  <si>
    <t>Modivas</t>
  </si>
  <si>
    <t>Gurghiu</t>
  </si>
  <si>
    <t>Koválov</t>
  </si>
  <si>
    <t>Le Locle</t>
  </si>
  <si>
    <t>Džbánov</t>
  </si>
  <si>
    <t>Bockenem, Stadt</t>
  </si>
  <si>
    <t>Commune of Eleftherna</t>
  </si>
  <si>
    <t>Bellreguard</t>
  </si>
  <si>
    <t>Arthenac</t>
  </si>
  <si>
    <t>Calestano</t>
  </si>
  <si>
    <t>Husztót</t>
  </si>
  <si>
    <t>Mooskirchen</t>
  </si>
  <si>
    <t>Międzybórz</t>
  </si>
  <si>
    <t>Mões</t>
  </si>
  <si>
    <t>Gusoeni</t>
  </si>
  <si>
    <t>Koválovec</t>
  </si>
  <si>
    <t>Le Mont-sur-Lausanne</t>
  </si>
  <si>
    <t>Dzbel</t>
  </si>
  <si>
    <t>Bockenheim an der Weinstraße</t>
  </si>
  <si>
    <t>Commune of Elefthero</t>
  </si>
  <si>
    <t>Bellús</t>
  </si>
  <si>
    <t>Arthès</t>
  </si>
  <si>
    <t>Calice al Cornoviglio</t>
  </si>
  <si>
    <t>Ibafa</t>
  </si>
  <si>
    <t>Mörbisch am See</t>
  </si>
  <si>
    <t>Międzychód</t>
  </si>
  <si>
    <t>Mogege</t>
  </si>
  <si>
    <t>Haghig</t>
  </si>
  <si>
    <t>Kovarce</t>
  </si>
  <si>
    <t>Le Mouret</t>
  </si>
  <si>
    <t>Ejpovice</t>
  </si>
  <si>
    <t>Bockhorn</t>
  </si>
  <si>
    <t>Commune of Eleftherochori</t>
  </si>
  <si>
    <t>Bellvei</t>
  </si>
  <si>
    <t>Arthez-d'Armagnac</t>
  </si>
  <si>
    <t>Calice Ligure</t>
  </si>
  <si>
    <t>Iborfia</t>
  </si>
  <si>
    <t>Mörschwang</t>
  </si>
  <si>
    <t>Międzylesie</t>
  </si>
  <si>
    <t>Moimenta</t>
  </si>
  <si>
    <t>Halaucesti</t>
  </si>
  <si>
    <t>Kožany</t>
  </si>
  <si>
    <t>Le Noirmont</t>
  </si>
  <si>
    <t>Erpužice</t>
  </si>
  <si>
    <t>Bockhorst</t>
  </si>
  <si>
    <t>Commune of Eleftheroupoli</t>
  </si>
  <si>
    <t>Bellver de Cerdanya</t>
  </si>
  <si>
    <t>Arthez-d'Asson</t>
  </si>
  <si>
    <t>Calimera</t>
  </si>
  <si>
    <t>Ibrány</t>
  </si>
  <si>
    <t>Mortantsch</t>
  </si>
  <si>
    <t>Międzyrzec Podlaski</t>
  </si>
  <si>
    <t>Moimenta da Beira</t>
  </si>
  <si>
    <t>Halchiu</t>
  </si>
  <si>
    <t>Kozárovce</t>
  </si>
  <si>
    <t>Le Pâquier (FR)</t>
  </si>
  <si>
    <t>Eš</t>
  </si>
  <si>
    <t>Bodelshausen</t>
  </si>
  <si>
    <t>Commune of Elenes</t>
  </si>
  <si>
    <t>Bellvís</t>
  </si>
  <si>
    <t>Arthez-de-Béarn</t>
  </si>
  <si>
    <t>Calitri</t>
  </si>
  <si>
    <t>Igal</t>
  </si>
  <si>
    <t>Mörtschach</t>
  </si>
  <si>
    <t>Międzyrzecz</t>
  </si>
  <si>
    <t>Moimentinha</t>
  </si>
  <si>
    <t>Halmagel</t>
  </si>
  <si>
    <t>Kozelník</t>
  </si>
  <si>
    <t>Le Vaud</t>
  </si>
  <si>
    <t>Evaň</t>
  </si>
  <si>
    <t>Bodelwitz</t>
  </si>
  <si>
    <t>Commune of Eleochori</t>
  </si>
  <si>
    <t>Belmez</t>
  </si>
  <si>
    <t>Arthezé</t>
  </si>
  <si>
    <t>Calizzano</t>
  </si>
  <si>
    <t>Igar</t>
  </si>
  <si>
    <t>Moschendorf</t>
  </si>
  <si>
    <t>Międzyzdroje</t>
  </si>
  <si>
    <t>Moinhos da Gândara</t>
  </si>
  <si>
    <t>Halmagiu</t>
  </si>
  <si>
    <t>Kozí Vrbovok</t>
  </si>
  <si>
    <t>Leibstadt</t>
  </si>
  <si>
    <t>Felbabka</t>
  </si>
  <si>
    <t>Commune of Eleochoria</t>
  </si>
  <si>
    <t>Bélmez de la Moraleda</t>
  </si>
  <si>
    <t>Arthies</t>
  </si>
  <si>
    <t>Callabiana</t>
  </si>
  <si>
    <t>Igrici</t>
  </si>
  <si>
    <t>Mötz</t>
  </si>
  <si>
    <t>Miejsce Piastowe</t>
  </si>
  <si>
    <t>Moita</t>
  </si>
  <si>
    <t>Halmasd</t>
  </si>
  <si>
    <t>Kožuchov</t>
  </si>
  <si>
    <t>Leimbach (AG)</t>
  </si>
  <si>
    <t>Frahelž</t>
  </si>
  <si>
    <t>Bodenbach</t>
  </si>
  <si>
    <t>Commune of Eleofyto</t>
  </si>
  <si>
    <t>Belmonte</t>
  </si>
  <si>
    <t>Arthon</t>
  </si>
  <si>
    <t>Calliano</t>
  </si>
  <si>
    <t>Iharos</t>
  </si>
  <si>
    <t>Muckendorf-Wipfing</t>
  </si>
  <si>
    <t>Miejska Górka</t>
  </si>
  <si>
    <t>Moita dos Ferreiros</t>
  </si>
  <si>
    <t>Halmeu</t>
  </si>
  <si>
    <t>Kožuchovce</t>
  </si>
  <si>
    <t>Leissigen</t>
  </si>
  <si>
    <t>Francova Lhota</t>
  </si>
  <si>
    <t>Bodenfelde, Flecken</t>
  </si>
  <si>
    <t>Commune of Eleonas</t>
  </si>
  <si>
    <t>Belmonte de Campos</t>
  </si>
  <si>
    <t>Arthonnay</t>
  </si>
  <si>
    <t>Calolziocorte</t>
  </si>
  <si>
    <t>Iharosberény</t>
  </si>
  <si>
    <t>Muggendorf</t>
  </si>
  <si>
    <t>Miękinia</t>
  </si>
  <si>
    <t>Moitas Venda</t>
  </si>
  <si>
    <t>Hamcearca</t>
  </si>
  <si>
    <t>Kračúnovce</t>
  </si>
  <si>
    <t>Lengnau (AG)</t>
  </si>
  <si>
    <t>Františkov nad Ploučnicí</t>
  </si>
  <si>
    <t>Bodenheim</t>
  </si>
  <si>
    <t>Commune of Eleoussa</t>
  </si>
  <si>
    <t>Belmonte de Gracián</t>
  </si>
  <si>
    <t>Arthun</t>
  </si>
  <si>
    <t>Calopezzati</t>
  </si>
  <si>
    <t>Ikervár</t>
  </si>
  <si>
    <t>Mühlbach am Hochkönig</t>
  </si>
  <si>
    <t>Mielec</t>
  </si>
  <si>
    <t>Moldes</t>
  </si>
  <si>
    <t>Hanesti</t>
  </si>
  <si>
    <t>Krahule</t>
  </si>
  <si>
    <t>Lengnau (BE)</t>
  </si>
  <si>
    <t>Františkovy Lázně</t>
  </si>
  <si>
    <t>Bodenkirchen</t>
  </si>
  <si>
    <t>Commune of Elika</t>
  </si>
  <si>
    <t>Belmonte de Miranda</t>
  </si>
  <si>
    <t>Artigat</t>
  </si>
  <si>
    <t>Calosso</t>
  </si>
  <si>
    <t>Iklad</t>
  </si>
  <si>
    <t>Mühlbachl</t>
  </si>
  <si>
    <t>Mieleszyn</t>
  </si>
  <si>
    <t>Moledo</t>
  </si>
  <si>
    <t>Hangu</t>
  </si>
  <si>
    <t>Krajná Bystrá</t>
  </si>
  <si>
    <t>Lengwil</t>
  </si>
  <si>
    <t>Frenštát pod Radhoštěm</t>
  </si>
  <si>
    <t>Bodenmais, M</t>
  </si>
  <si>
    <t>Commune of Eliki</t>
  </si>
  <si>
    <t>Belmonte de San José</t>
  </si>
  <si>
    <t>Artignosc-sur-Verdon</t>
  </si>
  <si>
    <t>Caloveto</t>
  </si>
  <si>
    <t>Iklanberény</t>
  </si>
  <si>
    <t>Mühldorf</t>
  </si>
  <si>
    <t>Mielnik</t>
  </si>
  <si>
    <t>Molelos</t>
  </si>
  <si>
    <t>Hantesti</t>
  </si>
  <si>
    <t>Krajná Poľana</t>
  </si>
  <si>
    <t>Lenk</t>
  </si>
  <si>
    <t>Fryčovice</t>
  </si>
  <si>
    <t>Bodenrode-Westhausen</t>
  </si>
  <si>
    <t>Commune of Elikistra</t>
  </si>
  <si>
    <t>Belmonte de Tajo</t>
  </si>
  <si>
    <t>Artigue</t>
  </si>
  <si>
    <t>Caltabellotta</t>
  </si>
  <si>
    <t>Iklódbördőce</t>
  </si>
  <si>
    <t>Mühlen</t>
  </si>
  <si>
    <t>Mielno</t>
  </si>
  <si>
    <t>Monchique</t>
  </si>
  <si>
    <t>Harau</t>
  </si>
  <si>
    <t>Krajná Porúbka</t>
  </si>
  <si>
    <t>Frýdek-Místek</t>
  </si>
  <si>
    <t>Bodensee</t>
  </si>
  <si>
    <t>Commune of Ellinika</t>
  </si>
  <si>
    <t>Belmontejo</t>
  </si>
  <si>
    <t>Artigueloutan</t>
  </si>
  <si>
    <t>Caltagirone</t>
  </si>
  <si>
    <t>Ikrény</t>
  </si>
  <si>
    <t>Mühlgraben</t>
  </si>
  <si>
    <t>Mieroszów</t>
  </si>
  <si>
    <t>Mondim da Beira</t>
  </si>
  <si>
    <t>Harman</t>
  </si>
  <si>
    <t>Krajné</t>
  </si>
  <si>
    <t>Lenzburg</t>
  </si>
  <si>
    <t>Frýdlant</t>
  </si>
  <si>
    <t>Bodenwerder, Münchhausenstadt</t>
  </si>
  <si>
    <t>Commune of Elliniko</t>
  </si>
  <si>
    <t>Belorado</t>
  </si>
  <si>
    <t>Artiguelouve</t>
  </si>
  <si>
    <t>Caltanissetta</t>
  </si>
  <si>
    <t>Iliny</t>
  </si>
  <si>
    <t>Mühlheim am Inn</t>
  </si>
  <si>
    <t>Mierzęcice</t>
  </si>
  <si>
    <t>Mondim de Basto</t>
  </si>
  <si>
    <t>Harmanesti</t>
  </si>
  <si>
    <t>Krajné Čierno</t>
  </si>
  <si>
    <t>Les Bois</t>
  </si>
  <si>
    <t>Frýdlant nad Ostravicí</t>
  </si>
  <si>
    <t>Bodenwöhr</t>
  </si>
  <si>
    <t>Commune of Ellinitsa</t>
  </si>
  <si>
    <t>Belver de Cinca</t>
  </si>
  <si>
    <t>Artiguemy</t>
  </si>
  <si>
    <t>Caltavuturo</t>
  </si>
  <si>
    <t>Ilk</t>
  </si>
  <si>
    <t>Muhr</t>
  </si>
  <si>
    <t>Mieścisko</t>
  </si>
  <si>
    <t>Mondrões</t>
  </si>
  <si>
    <t>Harseni</t>
  </si>
  <si>
    <t>Krakovany</t>
  </si>
  <si>
    <t>Les Brenets</t>
  </si>
  <si>
    <t>Frýdštejn</t>
  </si>
  <si>
    <t>Bodman-Ludwigshafen</t>
  </si>
  <si>
    <t>Commune of Ellinochori</t>
  </si>
  <si>
    <t>Belver de los Montes</t>
  </si>
  <si>
    <t>Artigues</t>
  </si>
  <si>
    <t>Caltignaga</t>
  </si>
  <si>
    <t>Illocska</t>
  </si>
  <si>
    <t>Müllendorf</t>
  </si>
  <si>
    <t>Mieszkowice</t>
  </si>
  <si>
    <t>Monforte</t>
  </si>
  <si>
    <t>Harsesti</t>
  </si>
  <si>
    <t>Kráľ</t>
  </si>
  <si>
    <t>Les Breuleux</t>
  </si>
  <si>
    <t>Frymburk</t>
  </si>
  <si>
    <t>Bodnegg</t>
  </si>
  <si>
    <t>Commune of Ellinoeklissia</t>
  </si>
  <si>
    <t>Belvís de la Jara</t>
  </si>
  <si>
    <t>Artigues-près-Bordeaux</t>
  </si>
  <si>
    <t>Calto</t>
  </si>
  <si>
    <t>Imola</t>
  </si>
  <si>
    <t>Münchendorf</t>
  </si>
  <si>
    <t>Mietków</t>
  </si>
  <si>
    <t>Monforte da Beira</t>
  </si>
  <si>
    <t>Hartiesti</t>
  </si>
  <si>
    <t>Králiky</t>
  </si>
  <si>
    <t>Les Clées</t>
  </si>
  <si>
    <t>Fryšava pod Žákovou horou</t>
  </si>
  <si>
    <t>Bodolz</t>
  </si>
  <si>
    <t>Commune of Ellinokastro</t>
  </si>
  <si>
    <t>Belvís de Monroy</t>
  </si>
  <si>
    <t>Artins</t>
  </si>
  <si>
    <t>Caltrano</t>
  </si>
  <si>
    <t>Imrehegy</t>
  </si>
  <si>
    <t>Munderfing</t>
  </si>
  <si>
    <t>Mikołajki</t>
  </si>
  <si>
    <t>Monsanto</t>
  </si>
  <si>
    <t>Hartop</t>
  </si>
  <si>
    <t>Kráľov Brod</t>
  </si>
  <si>
    <t>Les Enfers</t>
  </si>
  <si>
    <t>Fryšták</t>
  </si>
  <si>
    <t>Böel</t>
  </si>
  <si>
    <t>Commune of Ellinopyrgos</t>
  </si>
  <si>
    <t>Bembibre</t>
  </si>
  <si>
    <t>Artix</t>
  </si>
  <si>
    <t>Calusco d'Adda</t>
  </si>
  <si>
    <t>Ináncs</t>
  </si>
  <si>
    <t>Münichreith-Laimbach</t>
  </si>
  <si>
    <t>Mikołajki Pomorskie</t>
  </si>
  <si>
    <t>Monsaraz</t>
  </si>
  <si>
    <t>Hasmas</t>
  </si>
  <si>
    <t>Kráľova Lehota</t>
  </si>
  <si>
    <t>Les Genevez (JU)</t>
  </si>
  <si>
    <t>Fulnek</t>
  </si>
  <si>
    <t>Boffzen</t>
  </si>
  <si>
    <t>Commune of Ellopia</t>
  </si>
  <si>
    <t>Benabarre</t>
  </si>
  <si>
    <t>Artolsheim</t>
  </si>
  <si>
    <t>Caluso</t>
  </si>
  <si>
    <t>Inárcs</t>
  </si>
  <si>
    <t>Münster</t>
  </si>
  <si>
    <t>Mikołów</t>
  </si>
  <si>
    <t>Monsul</t>
  </si>
  <si>
    <t>Havarna</t>
  </si>
  <si>
    <t>Kráľová nad Váhom</t>
  </si>
  <si>
    <t>Les Montets</t>
  </si>
  <si>
    <t>Golčův Jeníkov</t>
  </si>
  <si>
    <t>Boffzen, gemfr. Gebiet</t>
  </si>
  <si>
    <t>Commune of Elos</t>
  </si>
  <si>
    <t>Benacazón</t>
  </si>
  <si>
    <t>Artonne</t>
  </si>
  <si>
    <t>Calvagese della Riviera</t>
  </si>
  <si>
    <t>Inke</t>
  </si>
  <si>
    <t>Münzbach</t>
  </si>
  <si>
    <t>Mikstat</t>
  </si>
  <si>
    <t>Montalvão</t>
  </si>
  <si>
    <t>Helegiu</t>
  </si>
  <si>
    <t>Kráľová pri Senci</t>
  </si>
  <si>
    <t>Les Planchettes</t>
  </si>
  <si>
    <t>Grešlové Mýto</t>
  </si>
  <si>
    <t>Bogel</t>
  </si>
  <si>
    <t>Commune of Elounta</t>
  </si>
  <si>
    <t>Benadalid</t>
  </si>
  <si>
    <t>Artres</t>
  </si>
  <si>
    <t>Calvanico</t>
  </si>
  <si>
    <t>Ipacsfa</t>
  </si>
  <si>
    <t>Münzkirchen</t>
  </si>
  <si>
    <t>Miłakowo</t>
  </si>
  <si>
    <t>Montalvo</t>
  </si>
  <si>
    <t>Helesteni</t>
  </si>
  <si>
    <t>Kraľovany</t>
  </si>
  <si>
    <t>Les Ponts-de-Martel</t>
  </si>
  <si>
    <t>Gruna</t>
  </si>
  <si>
    <t>Bogen, St</t>
  </si>
  <si>
    <t>Commune of Emmanuel Pappas</t>
  </si>
  <si>
    <t>Benafarces</t>
  </si>
  <si>
    <t>Art-sur-Meurthe</t>
  </si>
  <si>
    <t>Calvatone</t>
  </si>
  <si>
    <t>Ipolydamásd</t>
  </si>
  <si>
    <t>Murau</t>
  </si>
  <si>
    <t>Milanów</t>
  </si>
  <si>
    <t>Montargil</t>
  </si>
  <si>
    <t>Hemeius</t>
  </si>
  <si>
    <t>Kráľovce</t>
  </si>
  <si>
    <t>Les Verrières</t>
  </si>
  <si>
    <t>Grunta</t>
  </si>
  <si>
    <t>Böhen</t>
  </si>
  <si>
    <t>Commune of Emporio</t>
  </si>
  <si>
    <t>Benafer</t>
  </si>
  <si>
    <t>Artzenheim</t>
  </si>
  <si>
    <t>Calvello</t>
  </si>
  <si>
    <t>Ipolyszög</t>
  </si>
  <si>
    <t>Mureck</t>
  </si>
  <si>
    <t>Milanówek</t>
  </si>
  <si>
    <t>Montaria</t>
  </si>
  <si>
    <t>Herasti</t>
  </si>
  <si>
    <t>Kráľovce-Krnišov</t>
  </si>
  <si>
    <t>Leuggern</t>
  </si>
  <si>
    <t>Grygov</t>
  </si>
  <si>
    <t>Böhlen, Stadt</t>
  </si>
  <si>
    <t>Commune of Emporios</t>
  </si>
  <si>
    <t>Benafigos</t>
  </si>
  <si>
    <t>Arudy</t>
  </si>
  <si>
    <t>Calvene</t>
  </si>
  <si>
    <t>Ipolytarnóc</t>
  </si>
  <si>
    <t>Mürzzuschlag</t>
  </si>
  <si>
    <t>Milejczyce</t>
  </si>
  <si>
    <t>Monte</t>
  </si>
  <si>
    <t>Hereclean</t>
  </si>
  <si>
    <t>Kráľovičove Kračany</t>
  </si>
  <si>
    <t>Leuk</t>
  </si>
  <si>
    <t>Grymov</t>
  </si>
  <si>
    <t>Böhl-Iggelheim</t>
  </si>
  <si>
    <t>Commune of Enoria</t>
  </si>
  <si>
    <t>Benagéber</t>
  </si>
  <si>
    <t>Arue</t>
  </si>
  <si>
    <t>Calvenzano</t>
  </si>
  <si>
    <t>Ipolytölgyes</t>
  </si>
  <si>
    <t>Musau</t>
  </si>
  <si>
    <t>Milejewo</t>
  </si>
  <si>
    <t>Monte Córdova</t>
  </si>
  <si>
    <t>Hida</t>
  </si>
  <si>
    <t>Kráľovský Chlmec</t>
  </si>
  <si>
    <t>Leukerbad</t>
  </si>
  <si>
    <t>Habartice</t>
  </si>
  <si>
    <t>Böhme</t>
  </si>
  <si>
    <t>Commune of Epano Vathia</t>
  </si>
  <si>
    <t>Benaguasil</t>
  </si>
  <si>
    <t>Arvert</t>
  </si>
  <si>
    <t>Calvera</t>
  </si>
  <si>
    <t>Ipolyvece</t>
  </si>
  <si>
    <t>Mutters</t>
  </si>
  <si>
    <t>Milejów</t>
  </si>
  <si>
    <t>Monte da Pedra</t>
  </si>
  <si>
    <t>Hidiselu de Sus</t>
  </si>
  <si>
    <t>Kraskovo</t>
  </si>
  <si>
    <t>Leutwil</t>
  </si>
  <si>
    <t>Habartov</t>
  </si>
  <si>
    <t>Böhmenkirch</t>
  </si>
  <si>
    <t>Commune of Epanochori</t>
  </si>
  <si>
    <t>Benahadux</t>
  </si>
  <si>
    <t>Arveyres</t>
  </si>
  <si>
    <t>Calvi</t>
  </si>
  <si>
    <t>Iregszemcse</t>
  </si>
  <si>
    <t>Naarn im Machlande</t>
  </si>
  <si>
    <t>Milicz</t>
  </si>
  <si>
    <t>Monte do Trigo</t>
  </si>
  <si>
    <t>Hiliseu-Horia</t>
  </si>
  <si>
    <t>Krásna Lúka</t>
  </si>
  <si>
    <t>Leuzigen</t>
  </si>
  <si>
    <t>Habří</t>
  </si>
  <si>
    <t>Böhmfeld</t>
  </si>
  <si>
    <t>Commune of Epanomi</t>
  </si>
  <si>
    <t>Benahavís</t>
  </si>
  <si>
    <t>Arvière-en-Valromey</t>
  </si>
  <si>
    <t>Calvi dell'Umbria</t>
  </si>
  <si>
    <t>Irota</t>
  </si>
  <si>
    <t>Miłki</t>
  </si>
  <si>
    <t>Monte Gordo</t>
  </si>
  <si>
    <t>Hinova</t>
  </si>
  <si>
    <t>Krásna Ves</t>
  </si>
  <si>
    <t>Leysin</t>
  </si>
  <si>
    <t>Habřina</t>
  </si>
  <si>
    <t>Bohmstedt</t>
  </si>
  <si>
    <t>Commune of Epiniana</t>
  </si>
  <si>
    <t>Benalauría</t>
  </si>
  <si>
    <t>Arvieu</t>
  </si>
  <si>
    <t>Calvi Risorta</t>
  </si>
  <si>
    <t>Isaszeg</t>
  </si>
  <si>
    <t>Namlos</t>
  </si>
  <si>
    <t>Miłkowice</t>
  </si>
  <si>
    <t>Monte Redondo</t>
  </si>
  <si>
    <t>Hlipiceni</t>
  </si>
  <si>
    <t>Krasňany</t>
  </si>
  <si>
    <t>Leytron</t>
  </si>
  <si>
    <t>Habrovany</t>
  </si>
  <si>
    <t>Bohmte</t>
  </si>
  <si>
    <t>Commune of Episkepsi</t>
  </si>
  <si>
    <t>Benalmádena</t>
  </si>
  <si>
    <t>Arvieux</t>
  </si>
  <si>
    <t>Calvignano</t>
  </si>
  <si>
    <t>Ispánk</t>
  </si>
  <si>
    <t>Nappersdorf-Kammersdorf</t>
  </si>
  <si>
    <t>Miłomłyn</t>
  </si>
  <si>
    <t>Monteiras</t>
  </si>
  <si>
    <t>Hoceni</t>
  </si>
  <si>
    <t>Krásno</t>
  </si>
  <si>
    <t>Lichtensteig</t>
  </si>
  <si>
    <t>Habrůvka</t>
  </si>
  <si>
    <t>Böhnhusen</t>
  </si>
  <si>
    <t>Commune of Episkopi</t>
  </si>
  <si>
    <t>Benalúa</t>
  </si>
  <si>
    <t>Arvigna</t>
  </si>
  <si>
    <t>Calvignasco</t>
  </si>
  <si>
    <t>Istenmezeje</t>
  </si>
  <si>
    <t>Nassereith</t>
  </si>
  <si>
    <t>Miłoradz</t>
  </si>
  <si>
    <t>Hodac</t>
  </si>
  <si>
    <t>Krásno nad Kysucou</t>
  </si>
  <si>
    <t>Liddes</t>
  </si>
  <si>
    <t>Habry</t>
  </si>
  <si>
    <t>Boiensdorf</t>
  </si>
  <si>
    <t>Commune of Episkopi Gonias</t>
  </si>
  <si>
    <t>Benalúa de las Villas</t>
  </si>
  <si>
    <t>Arvillard</t>
  </si>
  <si>
    <t>Calvisano</t>
  </si>
  <si>
    <t>Istvándi</t>
  </si>
  <si>
    <t>Natschbach-Loipersbach</t>
  </si>
  <si>
    <t>Miłosław</t>
  </si>
  <si>
    <t>Montes da Senhora</t>
  </si>
  <si>
    <t>Hodod</t>
  </si>
  <si>
    <t>Krásnohorská Dlhá Lúka</t>
  </si>
  <si>
    <t>Liedertswil</t>
  </si>
  <si>
    <t>Hačky</t>
  </si>
  <si>
    <t>Boitze</t>
  </si>
  <si>
    <t>Commune of Episkopi Naoussas</t>
  </si>
  <si>
    <t>Benalup-Casas Viejas</t>
  </si>
  <si>
    <t>Calvizzano</t>
  </si>
  <si>
    <t>Iszkaszentgyörgy</t>
  </si>
  <si>
    <t>Natternbach</t>
  </si>
  <si>
    <t>Milówka</t>
  </si>
  <si>
    <t>Montoito</t>
  </si>
  <si>
    <t>Hodosa</t>
  </si>
  <si>
    <t>Krásnohorské Podhradie</t>
  </si>
  <si>
    <t>Liesberg</t>
  </si>
  <si>
    <t>Hadravova Rosička</t>
  </si>
  <si>
    <t>Boitzenburger Land</t>
  </si>
  <si>
    <t>Commune of Episkopiko</t>
  </si>
  <si>
    <t>Benamargosa</t>
  </si>
  <si>
    <t>Arvillers</t>
  </si>
  <si>
    <t>Camagna Monferrato</t>
  </si>
  <si>
    <t>Iszkáz</t>
  </si>
  <si>
    <t>Natters</t>
  </si>
  <si>
    <t>Mińsk Mazowiecki</t>
  </si>
  <si>
    <t>Hoghilag</t>
  </si>
  <si>
    <t>Krásnovce</t>
  </si>
  <si>
    <t>Liestal</t>
  </si>
  <si>
    <t>Háj u Duchcova</t>
  </si>
  <si>
    <t>Boizenburg/ Elbe, Stadt</t>
  </si>
  <si>
    <t>Commune of Epitalio</t>
  </si>
  <si>
    <t>Benamaurel</t>
  </si>
  <si>
    <t>Arx</t>
  </si>
  <si>
    <t>Camaiore</t>
  </si>
  <si>
    <t>Isztimér</t>
  </si>
  <si>
    <t>Nauders</t>
  </si>
  <si>
    <t>Mircze</t>
  </si>
  <si>
    <t>Morais</t>
  </si>
  <si>
    <t>Hoghiz</t>
  </si>
  <si>
    <t>Krásny Brod</t>
  </si>
  <si>
    <t>Ligerz</t>
  </si>
  <si>
    <t>Háj ve Slezsku</t>
  </si>
  <si>
    <t>Bokel</t>
  </si>
  <si>
    <t>Commune of Eptachori</t>
  </si>
  <si>
    <t>Benamejí</t>
  </si>
  <si>
    <t>Arzacq-Arraziguet</t>
  </si>
  <si>
    <t>Camandona</t>
  </si>
  <si>
    <t>Ivád</t>
  </si>
  <si>
    <t>Navis</t>
  </si>
  <si>
    <t>Mirosławiec</t>
  </si>
  <si>
    <t>Moreira</t>
  </si>
  <si>
    <t>Holbav</t>
  </si>
  <si>
    <t>Kravany</t>
  </si>
  <si>
    <t>Lignerolle</t>
  </si>
  <si>
    <t>Hajany</t>
  </si>
  <si>
    <t>Bokelrehm</t>
  </si>
  <si>
    <t>Commune of Eptalofos</t>
  </si>
  <si>
    <t>Benamocarra</t>
  </si>
  <si>
    <t>Arzal</t>
  </si>
  <si>
    <t>Camastra</t>
  </si>
  <si>
    <t>Iván</t>
  </si>
  <si>
    <t>Nebelberg</t>
  </si>
  <si>
    <t>Mirów</t>
  </si>
  <si>
    <t>Moreira de Cónegos</t>
  </si>
  <si>
    <t>Holboca</t>
  </si>
  <si>
    <t>Kravany nad Dunajom</t>
  </si>
  <si>
    <t>Lignières</t>
  </si>
  <si>
    <t>Háje</t>
  </si>
  <si>
    <t>Bokensdorf</t>
  </si>
  <si>
    <t>Commune of Eptamyli</t>
  </si>
  <si>
    <t>Benaocaz</t>
  </si>
  <si>
    <t>Cambiago</t>
  </si>
  <si>
    <t>Ivánbattyán</t>
  </si>
  <si>
    <t>Neckenmarkt</t>
  </si>
  <si>
    <t>Mirsk</t>
  </si>
  <si>
    <t>Moreira de Rei</t>
  </si>
  <si>
    <t>Holod</t>
  </si>
  <si>
    <t>Krčava</t>
  </si>
  <si>
    <t>Lindau</t>
  </si>
  <si>
    <t>Háje nad Jizerou</t>
  </si>
  <si>
    <t>Bokholt-Hanredder</t>
  </si>
  <si>
    <t>Commune of Erasmio</t>
  </si>
  <si>
    <t>Benaoján</t>
  </si>
  <si>
    <t>Arzembouy</t>
  </si>
  <si>
    <t>Cambiano</t>
  </si>
  <si>
    <t>Ivánc</t>
  </si>
  <si>
    <t>Neidling</t>
  </si>
  <si>
    <t>Mirzec</t>
  </si>
  <si>
    <t>Moreira do Castelo</t>
  </si>
  <si>
    <t>Homocea</t>
  </si>
  <si>
    <t>Kremná</t>
  </si>
  <si>
    <t>Hájek</t>
  </si>
  <si>
    <t>Bokhorst</t>
  </si>
  <si>
    <t>Commune of Eratini</t>
  </si>
  <si>
    <t>Benarrabá</t>
  </si>
  <si>
    <t>Arzenc-d'Apcher</t>
  </si>
  <si>
    <t>Cambiasca</t>
  </si>
  <si>
    <t>Iváncsa</t>
  </si>
  <si>
    <t>Nenzing</t>
  </si>
  <si>
    <t>Mława</t>
  </si>
  <si>
    <t>Moreiras</t>
  </si>
  <si>
    <t>Homoroade</t>
  </si>
  <si>
    <t>Kremnica</t>
  </si>
  <si>
    <t>Linescio</t>
  </si>
  <si>
    <t>Hajnice</t>
  </si>
  <si>
    <t>Böklund</t>
  </si>
  <si>
    <t>Commune of Eratino</t>
  </si>
  <si>
    <t>Benasau</t>
  </si>
  <si>
    <t>Arzenc-de-Randon</t>
  </si>
  <si>
    <t>Camburzano</t>
  </si>
  <si>
    <t>Ivándárda</t>
  </si>
  <si>
    <t>Nesselwängle</t>
  </si>
  <si>
    <t>Młodzieszyn</t>
  </si>
  <si>
    <t>Morgade</t>
  </si>
  <si>
    <t>Homorod</t>
  </si>
  <si>
    <t>Kremnické Bane</t>
  </si>
  <si>
    <t>L'Isle</t>
  </si>
  <si>
    <t>Halámky</t>
  </si>
  <si>
    <t>Boksee</t>
  </si>
  <si>
    <t>Commune of Eratyra</t>
  </si>
  <si>
    <t>Benasque</t>
  </si>
  <si>
    <t>Arzens</t>
  </si>
  <si>
    <t>Camerana</t>
  </si>
  <si>
    <t>Izmény</t>
  </si>
  <si>
    <t>Nestelbach bei Graz</t>
  </si>
  <si>
    <t>Młynary</t>
  </si>
  <si>
    <t>Mós</t>
  </si>
  <si>
    <t>Hoparta</t>
  </si>
  <si>
    <t>Krišľovce</t>
  </si>
  <si>
    <t>Locarno</t>
  </si>
  <si>
    <t>Halenkov</t>
  </si>
  <si>
    <t>Bolanden</t>
  </si>
  <si>
    <t>Commune of Eressos</t>
  </si>
  <si>
    <t>Benassal</t>
  </si>
  <si>
    <t>Arzillières-Neuville</t>
  </si>
  <si>
    <t>Camerano</t>
  </si>
  <si>
    <t>Izsák</t>
  </si>
  <si>
    <t>Neuberg an der Mürz</t>
  </si>
  <si>
    <t>Młynarze</t>
  </si>
  <si>
    <t>Mosteiro</t>
  </si>
  <si>
    <t>Horea</t>
  </si>
  <si>
    <t>Krišovská Liesková</t>
  </si>
  <si>
    <t>Lohn (GR)</t>
  </si>
  <si>
    <t>Halenkovice</t>
  </si>
  <si>
    <t>Boldekow</t>
  </si>
  <si>
    <t>Commune of Eretria</t>
  </si>
  <si>
    <t>Benatae</t>
  </si>
  <si>
    <t>Arzon</t>
  </si>
  <si>
    <t>Camerano Casasco</t>
  </si>
  <si>
    <t>Izsófalva</t>
  </si>
  <si>
    <t>Neuberg im Burgenland</t>
  </si>
  <si>
    <t>Mniów</t>
  </si>
  <si>
    <t>Mosteiros</t>
  </si>
  <si>
    <t>Horgesti</t>
  </si>
  <si>
    <t>Kristy</t>
  </si>
  <si>
    <t>Lohn (SH)</t>
  </si>
  <si>
    <t>Böllen</t>
  </si>
  <si>
    <t>Commune of Erfi</t>
  </si>
  <si>
    <t>Benavent de Segrià</t>
  </si>
  <si>
    <t>Arzviller</t>
  </si>
  <si>
    <t>Camerata Cornello</t>
  </si>
  <si>
    <t>Jágónak</t>
  </si>
  <si>
    <t>Neudau</t>
  </si>
  <si>
    <t>Mniszków</t>
  </si>
  <si>
    <t>Mourão</t>
  </si>
  <si>
    <t>Horia</t>
  </si>
  <si>
    <t>Krivá</t>
  </si>
  <si>
    <t>Lohn-Ammannsegg</t>
  </si>
  <si>
    <t>Halže</t>
  </si>
  <si>
    <t>Bollenbach</t>
  </si>
  <si>
    <t>Commune of Erikoussa</t>
  </si>
  <si>
    <t>Asasp-Arros</t>
  </si>
  <si>
    <t>Camerata Nuova</t>
  </si>
  <si>
    <t>Ják</t>
  </si>
  <si>
    <t>Neudorf</t>
  </si>
  <si>
    <t>Mochowo</t>
  </si>
  <si>
    <t>Moure</t>
  </si>
  <si>
    <t>Horlesti</t>
  </si>
  <si>
    <t>Kriváň</t>
  </si>
  <si>
    <t>Löhningen</t>
  </si>
  <si>
    <t>Hamr</t>
  </si>
  <si>
    <t>Böllenborn</t>
  </si>
  <si>
    <t>Commune of Ermakia</t>
  </si>
  <si>
    <t>Benavides</t>
  </si>
  <si>
    <t>Ascain</t>
  </si>
  <si>
    <t>Camerata Picena</t>
  </si>
  <si>
    <t>Jakabszállás</t>
  </si>
  <si>
    <t>Neudorf im Weinviertel</t>
  </si>
  <si>
    <t>Modliborzyce</t>
  </si>
  <si>
    <t>Mouriscas</t>
  </si>
  <si>
    <t>Horoatu Crasnei</t>
  </si>
  <si>
    <t>Krivany</t>
  </si>
  <si>
    <t>Lohnstorf</t>
  </si>
  <si>
    <t>Hamr na Jezeře</t>
  </si>
  <si>
    <t>Bollendorf</t>
  </si>
  <si>
    <t>Commune of Ermioni</t>
  </si>
  <si>
    <t>Benavites</t>
  </si>
  <si>
    <t>Ascarat</t>
  </si>
  <si>
    <t>Cameri</t>
  </si>
  <si>
    <t>Jákfa</t>
  </si>
  <si>
    <t>Neudörfl</t>
  </si>
  <si>
    <t>Mogielnica</t>
  </si>
  <si>
    <t>Mouronho</t>
  </si>
  <si>
    <t>Horodnic de Jos</t>
  </si>
  <si>
    <t>Krivé</t>
  </si>
  <si>
    <t>Lommis</t>
  </si>
  <si>
    <t>Hamry</t>
  </si>
  <si>
    <t>Bollewick</t>
  </si>
  <si>
    <t>Commune of Ermitsio</t>
  </si>
  <si>
    <t>Benegiles</t>
  </si>
  <si>
    <t>Camerino</t>
  </si>
  <si>
    <t>Jákfalva</t>
  </si>
  <si>
    <t>Neufeld an der Leitha</t>
  </si>
  <si>
    <t>Mogilany</t>
  </si>
  <si>
    <t>Mozelos</t>
  </si>
  <si>
    <t>Horodnic de Sus</t>
  </si>
  <si>
    <t>Krivoklát</t>
  </si>
  <si>
    <t>Lommiswil</t>
  </si>
  <si>
    <t>Hamry nad Sázavou</t>
  </si>
  <si>
    <t>Bollingstedt</t>
  </si>
  <si>
    <t>Commune of Ermoupoli</t>
  </si>
  <si>
    <t>Beneixama</t>
  </si>
  <si>
    <t>Aschères-le-Marché</t>
  </si>
  <si>
    <t>Camerota</t>
  </si>
  <si>
    <t>Jákó</t>
  </si>
  <si>
    <t>Neufelden</t>
  </si>
  <si>
    <t>Mogilno</t>
  </si>
  <si>
    <t>Muge</t>
  </si>
  <si>
    <t>Horodniceni</t>
  </si>
  <si>
    <t>Krivosúd-Bodovka</t>
  </si>
  <si>
    <t>Lonay</t>
  </si>
  <si>
    <t>Haňovice</t>
  </si>
  <si>
    <t>Bollschweil</t>
  </si>
  <si>
    <t>Commune of Erymanthia</t>
  </si>
  <si>
    <t>Beneixida</t>
  </si>
  <si>
    <t>Asco</t>
  </si>
  <si>
    <t>Camigliano</t>
  </si>
  <si>
    <t>Jánd</t>
  </si>
  <si>
    <t>Neuhaus</t>
  </si>
  <si>
    <t>Mokobody</t>
  </si>
  <si>
    <t>Mujães</t>
  </si>
  <si>
    <t>Hotarele</t>
  </si>
  <si>
    <t>Kríže</t>
  </si>
  <si>
    <t>Longirod</t>
  </si>
  <si>
    <t>Hanušovice</t>
  </si>
  <si>
    <t>Bölsberg</t>
  </si>
  <si>
    <t>Commune of Erythres</t>
  </si>
  <si>
    <t>Benejúzar</t>
  </si>
  <si>
    <t>Ascou</t>
  </si>
  <si>
    <t>Camini</t>
  </si>
  <si>
    <t>Jánkmajtis</t>
  </si>
  <si>
    <t>Neuhaus am Klausenbach</t>
  </si>
  <si>
    <t>Mokrsko</t>
  </si>
  <si>
    <t>Mundão</t>
  </si>
  <si>
    <t>Hudesti</t>
  </si>
  <si>
    <t>Krížová Ves</t>
  </si>
  <si>
    <t>Losone</t>
  </si>
  <si>
    <t>Harrachov</t>
  </si>
  <si>
    <t>Bolsterlang</t>
  </si>
  <si>
    <t>Commune of Essochi</t>
  </si>
  <si>
    <t>Benetússer</t>
  </si>
  <si>
    <t>Ascoux</t>
  </si>
  <si>
    <t>Camino</t>
  </si>
  <si>
    <t>Jánoshalma</t>
  </si>
  <si>
    <t>Neuhofen an der Krems</t>
  </si>
  <si>
    <t>Mońki</t>
  </si>
  <si>
    <t>Murça</t>
  </si>
  <si>
    <t>Hulubesti</t>
  </si>
  <si>
    <t>Krížovany</t>
  </si>
  <si>
    <t>Lostallo</t>
  </si>
  <si>
    <t>Hartinkov</t>
  </si>
  <si>
    <t>Boltenhagen</t>
  </si>
  <si>
    <t>Commune of Essochoria</t>
  </si>
  <si>
    <t>Benferri</t>
  </si>
  <si>
    <t>Ascros</t>
  </si>
  <si>
    <t>Camino al Tagliamento</t>
  </si>
  <si>
    <t>Jánosháza</t>
  </si>
  <si>
    <t>Neuhofen an der Ybbs</t>
  </si>
  <si>
    <t>Morąg</t>
  </si>
  <si>
    <t>Múrias</t>
  </si>
  <si>
    <t>Hurezani</t>
  </si>
  <si>
    <t>Križovany nad Dudváhom</t>
  </si>
  <si>
    <t>Lostorf</t>
  </si>
  <si>
    <t>Hartmanice</t>
  </si>
  <si>
    <t>Bomlitz</t>
  </si>
  <si>
    <t>Commune of Essovalta</t>
  </si>
  <si>
    <t>Beniarbeig</t>
  </si>
  <si>
    <t>Asfeld</t>
  </si>
  <si>
    <t>Camisano</t>
  </si>
  <si>
    <t>Jánoshida</t>
  </si>
  <si>
    <t>Neuhofen im Innkreis</t>
  </si>
  <si>
    <t>Morawica</t>
  </si>
  <si>
    <t>Muro</t>
  </si>
  <si>
    <t>Huruiesti</t>
  </si>
  <si>
    <t>Krná</t>
  </si>
  <si>
    <t>Lotzwil</t>
  </si>
  <si>
    <t>Hartvíkovice</t>
  </si>
  <si>
    <t>Boms</t>
  </si>
  <si>
    <t>Commune of Ethia</t>
  </si>
  <si>
    <t>Beniardá</t>
  </si>
  <si>
    <t>Aslonnes</t>
  </si>
  <si>
    <t>Camisano Vicentino</t>
  </si>
  <si>
    <t>Jánossomorja</t>
  </si>
  <si>
    <t>Neukirchen am Großvenediger</t>
  </si>
  <si>
    <t>Mordy</t>
  </si>
  <si>
    <t>Murtede</t>
  </si>
  <si>
    <t>Husasau de Tinca</t>
  </si>
  <si>
    <t>Krnča</t>
  </si>
  <si>
    <t>Lovatens</t>
  </si>
  <si>
    <t>Haškovcova Lhota</t>
  </si>
  <si>
    <t>Bondelum</t>
  </si>
  <si>
    <t>Commune of Ethniko</t>
  </si>
  <si>
    <t>Beniarjó</t>
  </si>
  <si>
    <t>Asnan</t>
  </si>
  <si>
    <t>Cammarata</t>
  </si>
  <si>
    <t>Járdánháza</t>
  </si>
  <si>
    <t>Neukirchen am Walde</t>
  </si>
  <si>
    <t>Moryń</t>
  </si>
  <si>
    <t>Murtosa</t>
  </si>
  <si>
    <t>Husnicioara</t>
  </si>
  <si>
    <t>Krokava</t>
  </si>
  <si>
    <t>Loveresse</t>
  </si>
  <si>
    <t>Hať</t>
  </si>
  <si>
    <t>Bondorf</t>
  </si>
  <si>
    <t>Commune of Etoliko</t>
  </si>
  <si>
    <t>Beniarrés</t>
  </si>
  <si>
    <t>Asnans-Beauvoisin</t>
  </si>
  <si>
    <t>Camogli</t>
  </si>
  <si>
    <t>Jármi</t>
  </si>
  <si>
    <t>Neukirchen an der Enknach</t>
  </si>
  <si>
    <t>Morzeszczyn</t>
  </si>
  <si>
    <t>Muxagata</t>
  </si>
  <si>
    <t>I. L. Caragiale</t>
  </si>
  <si>
    <t>Krompachy</t>
  </si>
  <si>
    <t>Lucens</t>
  </si>
  <si>
    <t>Hatín</t>
  </si>
  <si>
    <t>Bönebüttel</t>
  </si>
  <si>
    <t>Commune of Eva</t>
  </si>
  <si>
    <t>Beniatjar</t>
  </si>
  <si>
    <t>Asnelles</t>
  </si>
  <si>
    <t>Campagna</t>
  </si>
  <si>
    <t>Jásd</t>
  </si>
  <si>
    <t>Neukirchen an der Vöckla</t>
  </si>
  <si>
    <t>Mosina</t>
  </si>
  <si>
    <t>Nadadouro</t>
  </si>
  <si>
    <t>I.C.Bratianu</t>
  </si>
  <si>
    <t>Krpeľany</t>
  </si>
  <si>
    <t>Lufingen</t>
  </si>
  <si>
    <t>Havířov</t>
  </si>
  <si>
    <t>Bonefeld</t>
  </si>
  <si>
    <t>Commune of Evaghelismos</t>
  </si>
  <si>
    <t>Benicarló</t>
  </si>
  <si>
    <t>Asnières</t>
  </si>
  <si>
    <t>Campagna Lupia</t>
  </si>
  <si>
    <t>Jászágó</t>
  </si>
  <si>
    <t>Neukirchen bei Lambach</t>
  </si>
  <si>
    <t>Moskorzew</t>
  </si>
  <si>
    <t>Nagozelo do Douro</t>
  </si>
  <si>
    <t>Iablanita</t>
  </si>
  <si>
    <t>Krškany</t>
  </si>
  <si>
    <t>Lugano</t>
  </si>
  <si>
    <t>Havlíčkova Borová</t>
  </si>
  <si>
    <t>Bönen</t>
  </si>
  <si>
    <t>Commune of Evaghelismos Elassonas</t>
  </si>
  <si>
    <t>Benicàssim</t>
  </si>
  <si>
    <t>Asnières-en-Bessin</t>
  </si>
  <si>
    <t>Campagnano di Roma</t>
  </si>
  <si>
    <t>Jászalsószentgyörgy</t>
  </si>
  <si>
    <t>Neulengbach</t>
  </si>
  <si>
    <t>Moszczenica</t>
  </si>
  <si>
    <t>Nave</t>
  </si>
  <si>
    <t>Iacobeni</t>
  </si>
  <si>
    <t>Krtovce</t>
  </si>
  <si>
    <t>Lugnez</t>
  </si>
  <si>
    <t>Havlíčkův Brod</t>
  </si>
  <si>
    <t>Bonerath</t>
  </si>
  <si>
    <t>Commune of Evaghelismos Larissas</t>
  </si>
  <si>
    <t>Benicolet</t>
  </si>
  <si>
    <t>Asnières-en-Montagne</t>
  </si>
  <si>
    <t>Campagnatico</t>
  </si>
  <si>
    <t>Jászapáti</t>
  </si>
  <si>
    <t>Neumarkt am Wallersee</t>
  </si>
  <si>
    <t>Mrągowo</t>
  </si>
  <si>
    <t>Nave de Haver</t>
  </si>
  <si>
    <t>Iana</t>
  </si>
  <si>
    <t>Kručov</t>
  </si>
  <si>
    <t>Luins</t>
  </si>
  <si>
    <t>Havlovice</t>
  </si>
  <si>
    <t>Bongard</t>
  </si>
  <si>
    <t>Commune of Evaghelistria</t>
  </si>
  <si>
    <t>Benicull de Xúquer</t>
  </si>
  <si>
    <t>Asnières-en-Poitou</t>
  </si>
  <si>
    <t>Campagnola Cremasca</t>
  </si>
  <si>
    <t>Jászárokszállás</t>
  </si>
  <si>
    <t>Neumarkt an der Ybbs</t>
  </si>
  <si>
    <t>Mrocza</t>
  </si>
  <si>
    <t>Navió e Vitorino dos Piães</t>
  </si>
  <si>
    <t>Ianca</t>
  </si>
  <si>
    <t>Krupina</t>
  </si>
  <si>
    <t>Lully (FR)</t>
  </si>
  <si>
    <t>Havraň</t>
  </si>
  <si>
    <t>Bonn, Stadt</t>
  </si>
  <si>
    <t>Commune of Evandro</t>
  </si>
  <si>
    <t>Benidoleig</t>
  </si>
  <si>
    <t>Asnières-la-Giraud</t>
  </si>
  <si>
    <t>Campagnola Emilia</t>
  </si>
  <si>
    <t>Jászberény</t>
  </si>
  <si>
    <t>Neumarkt im Hausruckkreis</t>
  </si>
  <si>
    <t>Mrozy</t>
  </si>
  <si>
    <t>Nazaré</t>
  </si>
  <si>
    <t>Iancu Jianu</t>
  </si>
  <si>
    <t>Krušetnica</t>
  </si>
  <si>
    <t>Lully (VD)</t>
  </si>
  <si>
    <t>Havraníky</t>
  </si>
  <si>
    <t>Bonndorf im Schwarzwald, Stadt</t>
  </si>
  <si>
    <t>Commune of Evdilos</t>
  </si>
  <si>
    <t>Benidorm</t>
  </si>
  <si>
    <t>Asnières-lès-Dijon</t>
  </si>
  <si>
    <t>Campana</t>
  </si>
  <si>
    <t>Jászboldogháza</t>
  </si>
  <si>
    <t>Neumarkt im Mühlkreis</t>
  </si>
  <si>
    <t>Mściwojów</t>
  </si>
  <si>
    <t>Negrelos (São Tomé)</t>
  </si>
  <si>
    <t>Iara</t>
  </si>
  <si>
    <t>Krušinec</t>
  </si>
  <si>
    <t>Lumino</t>
  </si>
  <si>
    <t>Hazlov</t>
  </si>
  <si>
    <t>Bönnigheim, Stadt</t>
  </si>
  <si>
    <t>Commune of Evgiros</t>
  </si>
  <si>
    <t>Beniel</t>
  </si>
  <si>
    <t>Asnières-sous-Bois</t>
  </si>
  <si>
    <t>Camparada</t>
  </si>
  <si>
    <t>Jászdózsa</t>
  </si>
  <si>
    <t>Neumarkt in der Steiermark</t>
  </si>
  <si>
    <t>Mstów</t>
  </si>
  <si>
    <t>Negrões</t>
  </si>
  <si>
    <t>Iaslovat</t>
  </si>
  <si>
    <t>Krušovce</t>
  </si>
  <si>
    <t>Lumnezia</t>
  </si>
  <si>
    <t>Hejná</t>
  </si>
  <si>
    <t>Bönningstedt</t>
  </si>
  <si>
    <t>Commune of Evinochori</t>
  </si>
  <si>
    <t>Benifaió</t>
  </si>
  <si>
    <t>Asnières-sur-Blour</t>
  </si>
  <si>
    <t>Campegine</t>
  </si>
  <si>
    <t>Jászfelsőszentgyörgy</t>
  </si>
  <si>
    <t>Neunkirchen</t>
  </si>
  <si>
    <t>Mszana</t>
  </si>
  <si>
    <t>Nelas</t>
  </si>
  <si>
    <t>Ibanesti</t>
  </si>
  <si>
    <t>Kružlov</t>
  </si>
  <si>
    <t>Lungern</t>
  </si>
  <si>
    <t>Hejnice</t>
  </si>
  <si>
    <t>Commune of Evlalo</t>
  </si>
  <si>
    <t>Benifairó de la Valldigna</t>
  </si>
  <si>
    <t>Asnières-sur-Nouère</t>
  </si>
  <si>
    <t>Campello sul Clitunno</t>
  </si>
  <si>
    <t>Jászfényszaru</t>
  </si>
  <si>
    <t>Neusiedl am See</t>
  </si>
  <si>
    <t>Mszana Dolna</t>
  </si>
  <si>
    <t>Nespereira</t>
  </si>
  <si>
    <t>Iclanzel</t>
  </si>
  <si>
    <t>Kružlová</t>
  </si>
  <si>
    <t>Lupfig</t>
  </si>
  <si>
    <t>Hejtmánkovice</t>
  </si>
  <si>
    <t>Boock</t>
  </si>
  <si>
    <t>Commune of Evmiro</t>
  </si>
  <si>
    <t>Benifairó de les Valls</t>
  </si>
  <si>
    <t>Asnières-sur-Oise</t>
  </si>
  <si>
    <t>Campertogno</t>
  </si>
  <si>
    <t>Jászivány</t>
  </si>
  <si>
    <t>Neusiedl an der Zaya</t>
  </si>
  <si>
    <t>Mszczonów</t>
  </si>
  <si>
    <t>Nevogilde</t>
  </si>
  <si>
    <t>Iclod</t>
  </si>
  <si>
    <t>Kružná</t>
  </si>
  <si>
    <t>Lupsingen</t>
  </si>
  <si>
    <t>Helvíkovice</t>
  </si>
  <si>
    <t>Boos</t>
  </si>
  <si>
    <t>Commune of Evosmos</t>
  </si>
  <si>
    <t>Benifallet</t>
  </si>
  <si>
    <t>Asnières-sur-Saône</t>
  </si>
  <si>
    <t>Campi Bisenzio</t>
  </si>
  <si>
    <t>Jászjákóhalma</t>
  </si>
  <si>
    <t>Neustadtl an der Donau</t>
  </si>
  <si>
    <t>Mucharz</t>
  </si>
  <si>
    <t>Nine</t>
  </si>
  <si>
    <t>Icoana</t>
  </si>
  <si>
    <t>Kružno</t>
  </si>
  <si>
    <t>Lüscherz</t>
  </si>
  <si>
    <t>Herálec</t>
  </si>
  <si>
    <t>Boostedt</t>
  </si>
  <si>
    <t>Commune of Evrenos</t>
  </si>
  <si>
    <t>Benifallim</t>
  </si>
  <si>
    <t>Asnières-sur-Seine</t>
  </si>
  <si>
    <t>Campi Salentina</t>
  </si>
  <si>
    <t>Jászkarajenő</t>
  </si>
  <si>
    <t>Neustift an der Lafnitz</t>
  </si>
  <si>
    <t>Murów</t>
  </si>
  <si>
    <t>Nogueira</t>
  </si>
  <si>
    <t>Icusesti</t>
  </si>
  <si>
    <t>Kšinná</t>
  </si>
  <si>
    <t>Lussery-Villars</t>
  </si>
  <si>
    <t>Heraltice</t>
  </si>
  <si>
    <t>Bopfingen, Stadt</t>
  </si>
  <si>
    <t xml:space="preserve">Commune of Evropos </t>
  </si>
  <si>
    <t>Benifato</t>
  </si>
  <si>
    <t>Asnières-sur-Vègre</t>
  </si>
  <si>
    <t>Campiglia Cervo</t>
  </si>
  <si>
    <t>Jászkisér</t>
  </si>
  <si>
    <t>Neustift bei Güssing</t>
  </si>
  <si>
    <t>Murowana Goślina</t>
  </si>
  <si>
    <t>Nogueira da Montanha</t>
  </si>
  <si>
    <t>Ideciu de Jos</t>
  </si>
  <si>
    <t>Kubáňovo</t>
  </si>
  <si>
    <t>Lüsslingen-Nennigkofen</t>
  </si>
  <si>
    <t>Herink</t>
  </si>
  <si>
    <t>Boppard, Stadt</t>
  </si>
  <si>
    <t>Commune of Evropouli</t>
  </si>
  <si>
    <t>Beniflá</t>
  </si>
  <si>
    <t>Asnois</t>
  </si>
  <si>
    <t>Campiglia dei Berici</t>
  </si>
  <si>
    <t>Jászladány</t>
  </si>
  <si>
    <t>Neustift im Mühlkreis</t>
  </si>
  <si>
    <t>Muszyna</t>
  </si>
  <si>
    <t>Nogueira da Regedoura</t>
  </si>
  <si>
    <t>Iecea Mare</t>
  </si>
  <si>
    <t>Kuchyňa</t>
  </si>
  <si>
    <t>Lussy-sur-Morges</t>
  </si>
  <si>
    <t>Heřmaň</t>
  </si>
  <si>
    <t>Borchen</t>
  </si>
  <si>
    <t>Commune of Evrostina-Rozena</t>
  </si>
  <si>
    <t>Benigànim</t>
  </si>
  <si>
    <t>Campiglia Marittima</t>
  </si>
  <si>
    <t>Jászszentandrás</t>
  </si>
  <si>
    <t>Neustift im Stubaital</t>
  </si>
  <si>
    <t>Mycielin</t>
  </si>
  <si>
    <t>Nogueira do Cravo</t>
  </si>
  <si>
    <t>Iedera</t>
  </si>
  <si>
    <t>Kučín</t>
  </si>
  <si>
    <t>Luterbach</t>
  </si>
  <si>
    <t>Heřmaneč</t>
  </si>
  <si>
    <t>Bördeaue</t>
  </si>
  <si>
    <t>Commune of Evzoni</t>
  </si>
  <si>
    <t>Benigembla</t>
  </si>
  <si>
    <t>Aspach-le-Bas</t>
  </si>
  <si>
    <t>Campiglione Fenile</t>
  </si>
  <si>
    <t>Jászszentlászló</t>
  </si>
  <si>
    <t>Neustift-Innermanzing</t>
  </si>
  <si>
    <t>Mykanów</t>
  </si>
  <si>
    <t>Nogueira e Silva Escura</t>
  </si>
  <si>
    <t>Iepuresti</t>
  </si>
  <si>
    <t>Kuklov</t>
  </si>
  <si>
    <t>Lüterkofen-Ichertswil</t>
  </si>
  <si>
    <t>Heřmanice</t>
  </si>
  <si>
    <t>Börde-Hakel</t>
  </si>
  <si>
    <t>Commune of Exalofos</t>
  </si>
  <si>
    <t>Benijófar</t>
  </si>
  <si>
    <t>Aspach-Michelbach</t>
  </si>
  <si>
    <t>Campione d'Italia</t>
  </si>
  <si>
    <t>Jásztelek</t>
  </si>
  <si>
    <t>Neutal</t>
  </si>
  <si>
    <t>Mysłakowice</t>
  </si>
  <si>
    <t>Nordeste</t>
  </si>
  <si>
    <t>Ieud</t>
  </si>
  <si>
    <t>Kuková</t>
  </si>
  <si>
    <t>Lüterswil-Gächliwil</t>
  </si>
  <si>
    <t>Heřmanice u Oder</t>
  </si>
  <si>
    <t>Bördeland</t>
  </si>
  <si>
    <t>Commune of Examilia</t>
  </si>
  <si>
    <t>Benilloba</t>
  </si>
  <si>
    <t>Aspères</t>
  </si>
  <si>
    <t>Campitello di Fassa</t>
  </si>
  <si>
    <t>Jéke</t>
  </si>
  <si>
    <t>Nickelsdorf</t>
  </si>
  <si>
    <t>Myślenice</t>
  </si>
  <si>
    <t>Norte Grande (Neves)</t>
  </si>
  <si>
    <t>Ighiu</t>
  </si>
  <si>
    <t>Kukučínov</t>
  </si>
  <si>
    <t>Luthern</t>
  </si>
  <si>
    <t>Heřmaničky</t>
  </si>
  <si>
    <t>Bordelum</t>
  </si>
  <si>
    <t>Commune of Exanthia</t>
  </si>
  <si>
    <t>Benillup</t>
  </si>
  <si>
    <t>Aspet</t>
  </si>
  <si>
    <t>Campli</t>
  </si>
  <si>
    <t>Jenő</t>
  </si>
  <si>
    <t>Niederhollabrunn</t>
  </si>
  <si>
    <t>Myślibórz</t>
  </si>
  <si>
    <t>Norte Pequeno</t>
  </si>
  <si>
    <t>Ignesti</t>
  </si>
  <si>
    <t>Kunerad</t>
  </si>
  <si>
    <t>Lütisburg</t>
  </si>
  <si>
    <t>Heřmánkovice</t>
  </si>
  <si>
    <t>Bordesholm</t>
  </si>
  <si>
    <t>Commune of Exaplatanos</t>
  </si>
  <si>
    <t>Benimantell</t>
  </si>
  <si>
    <t>Aspin-Aure</t>
  </si>
  <si>
    <t>Campo Calabro</t>
  </si>
  <si>
    <t>Jobaháza</t>
  </si>
  <si>
    <t>Niederkappel</t>
  </si>
  <si>
    <t>Mysłowice</t>
  </si>
  <si>
    <t>Nossa Senhora da Conceição e São Bartolomeu</t>
  </si>
  <si>
    <t>Ileana</t>
  </si>
  <si>
    <t>Kunešov</t>
  </si>
  <si>
    <t>Lutry</t>
  </si>
  <si>
    <t>Heřmánky</t>
  </si>
  <si>
    <t>Boren</t>
  </si>
  <si>
    <t>Commune of Exarchos</t>
  </si>
  <si>
    <t>Benimarfull</t>
  </si>
  <si>
    <t>Aspin-en-Lavedan</t>
  </si>
  <si>
    <t>Campo di Giove</t>
  </si>
  <si>
    <t>Jobbágyi</t>
  </si>
  <si>
    <t>Niederleis</t>
  </si>
  <si>
    <t>Myszków</t>
  </si>
  <si>
    <t>Nossa Senhora da Expectação</t>
  </si>
  <si>
    <t>Ileanda</t>
  </si>
  <si>
    <t>Kunova Teplica</t>
  </si>
  <si>
    <t>Lütschental</t>
  </si>
  <si>
    <t>Heřmanov</t>
  </si>
  <si>
    <t>Börfink</t>
  </si>
  <si>
    <t>Commune of Exo Chora</t>
  </si>
  <si>
    <t>Benimassot</t>
  </si>
  <si>
    <t>Aspiran</t>
  </si>
  <si>
    <t>Campo di Trens</t>
  </si>
  <si>
    <t>Jósvafő</t>
  </si>
  <si>
    <t>Niederndorf</t>
  </si>
  <si>
    <t>Myszyniec</t>
  </si>
  <si>
    <t>Nossa Senhora da Graça de Póvoa e Meadas</t>
  </si>
  <si>
    <t>Ilia</t>
  </si>
  <si>
    <t>Kuraľany</t>
  </si>
  <si>
    <t>Lützelflüh</t>
  </si>
  <si>
    <t>Heřmanova Huť</t>
  </si>
  <si>
    <t>Borgdorf-Seedorf</t>
  </si>
  <si>
    <t>Commune of Exo Didyma</t>
  </si>
  <si>
    <t>Benimeli</t>
  </si>
  <si>
    <t>Aspremont</t>
  </si>
  <si>
    <t>Campo Ligure</t>
  </si>
  <si>
    <t>Juta</t>
  </si>
  <si>
    <t>Niederndorferberg</t>
  </si>
  <si>
    <t>Nadarzyn</t>
  </si>
  <si>
    <t>Nossa Senhora da Graça do Divor</t>
  </si>
  <si>
    <t>Ilieni</t>
  </si>
  <si>
    <t>Kurima</t>
  </si>
  <si>
    <t>Lutzenberg</t>
  </si>
  <si>
    <t>Heřmanovice</t>
  </si>
  <si>
    <t>Borgentreich, Orgelstadt</t>
  </si>
  <si>
    <t>Commune of Exo Gonia</t>
  </si>
  <si>
    <t>Benimodo</t>
  </si>
  <si>
    <t>Aspres-lès-Corps</t>
  </si>
  <si>
    <t>Campo nell'Elba</t>
  </si>
  <si>
    <t>Kaba</t>
  </si>
  <si>
    <t>Niederneukirchen</t>
  </si>
  <si>
    <t>Nagłowice</t>
  </si>
  <si>
    <t>Nossa Senhora da Graça dos Degolados</t>
  </si>
  <si>
    <t>Ilisesti</t>
  </si>
  <si>
    <t>Kurimany</t>
  </si>
  <si>
    <t>Luzein</t>
  </si>
  <si>
    <t>Heřmanův Městec</t>
  </si>
  <si>
    <t>Börger</t>
  </si>
  <si>
    <t>Commune of Exo Lakkonia</t>
  </si>
  <si>
    <t>Benimuslem</t>
  </si>
  <si>
    <t>Aspres-sur-Buëch</t>
  </si>
  <si>
    <t>Campo San Martino</t>
  </si>
  <si>
    <t>Kacorlak</t>
  </si>
  <si>
    <t>Niedernsill</t>
  </si>
  <si>
    <t>Nakło nad Notecią</t>
  </si>
  <si>
    <t>Nossa Senhora da Piedade</t>
  </si>
  <si>
    <t>Ilovat</t>
  </si>
  <si>
    <t>Kurimka</t>
  </si>
  <si>
    <t>Luzern</t>
  </si>
  <si>
    <t>Heroltice</t>
  </si>
  <si>
    <t>Börgerende-Rethwisch</t>
  </si>
  <si>
    <t>Commune of Exo Mouliana</t>
  </si>
  <si>
    <t>Beniparrell</t>
  </si>
  <si>
    <t>Aspret-Sarrat</t>
  </si>
  <si>
    <t>Campo Tures</t>
  </si>
  <si>
    <t>Kács</t>
  </si>
  <si>
    <t>Niederthalheim</t>
  </si>
  <si>
    <t>Nałęczów</t>
  </si>
  <si>
    <t>Nossa Senhora das Misericórdias</t>
  </si>
  <si>
    <t>Ilovita</t>
  </si>
  <si>
    <t>Kurov</t>
  </si>
  <si>
    <t>Lyss</t>
  </si>
  <si>
    <t>Heršpice</t>
  </si>
  <si>
    <t>Borgholzhausen, Stadt</t>
  </si>
  <si>
    <t>Commune of Exo Nymfio</t>
  </si>
  <si>
    <t>Benirredrà</t>
  </si>
  <si>
    <t>Asprières</t>
  </si>
  <si>
    <t>Campobasso</t>
  </si>
  <si>
    <t>Kacsóta</t>
  </si>
  <si>
    <t>Niederwaldkirchen</t>
  </si>
  <si>
    <t>Namysłów</t>
  </si>
  <si>
    <t>Nossa Senhora das Neves</t>
  </si>
  <si>
    <t>Ilva Mare</t>
  </si>
  <si>
    <t>Kusín</t>
  </si>
  <si>
    <t>Lyssach</t>
  </si>
  <si>
    <t>Hevlín</t>
  </si>
  <si>
    <t>Borgstedt</t>
  </si>
  <si>
    <t>Commune of Exo Potami</t>
  </si>
  <si>
    <t>Benissa</t>
  </si>
  <si>
    <t>Asque</t>
  </si>
  <si>
    <t>Campobello di Licata</t>
  </si>
  <si>
    <t>Kadarkút</t>
  </si>
  <si>
    <t>Niederwölz</t>
  </si>
  <si>
    <t>Narew</t>
  </si>
  <si>
    <t>Nossa Senhora de Fátima</t>
  </si>
  <si>
    <t>Ilva Mica</t>
  </si>
  <si>
    <t>Kútniky</t>
  </si>
  <si>
    <t>Madiswil</t>
  </si>
  <si>
    <t>Hladké Životice</t>
  </si>
  <si>
    <t>Borgsum</t>
  </si>
  <si>
    <t>Commune of Exochi</t>
  </si>
  <si>
    <t>Benissanet</t>
  </si>
  <si>
    <t>Asques</t>
  </si>
  <si>
    <t>Campobello di Mazara</t>
  </si>
  <si>
    <t>Kajárpéc</t>
  </si>
  <si>
    <t>Nikitsch</t>
  </si>
  <si>
    <t>Narewka</t>
  </si>
  <si>
    <t>Nossa Senhora de Machede</t>
  </si>
  <si>
    <t>Independenta</t>
  </si>
  <si>
    <t>Kúty</t>
  </si>
  <si>
    <t>Madulain</t>
  </si>
  <si>
    <t>Hladov</t>
  </si>
  <si>
    <t>Borgwedel</t>
  </si>
  <si>
    <t>Commune of Exochiko</t>
  </si>
  <si>
    <t>Benissanó</t>
  </si>
  <si>
    <t>Asquins</t>
  </si>
  <si>
    <t>Campochiaro</t>
  </si>
  <si>
    <t>Kajászó</t>
  </si>
  <si>
    <t>Niklasdorf</t>
  </si>
  <si>
    <t>Narol</t>
  </si>
  <si>
    <t>Nossa Senhora do Pranto</t>
  </si>
  <si>
    <t>Ineu</t>
  </si>
  <si>
    <t>Kuzmice</t>
  </si>
  <si>
    <t>Magden</t>
  </si>
  <si>
    <t>Hlasivo</t>
  </si>
  <si>
    <t>Borken (Hessen), Stadt</t>
  </si>
  <si>
    <t>Commune of Exochori</t>
  </si>
  <si>
    <t>Benissoda</t>
  </si>
  <si>
    <t>Assac</t>
  </si>
  <si>
    <t>Campodarsego</t>
  </si>
  <si>
    <t>Kajdacs</t>
  </si>
  <si>
    <t>Nikolsdorf</t>
  </si>
  <si>
    <t>Naruszewo</t>
  </si>
  <si>
    <t>Nossa Senhora dos Remédios</t>
  </si>
  <si>
    <t>intorsura</t>
  </si>
  <si>
    <t>Kvačany</t>
  </si>
  <si>
    <t>Mägenwil</t>
  </si>
  <si>
    <t>Hlásná Třebaň</t>
  </si>
  <si>
    <t>Borken, Stadt</t>
  </si>
  <si>
    <t>Commune of Exogi</t>
  </si>
  <si>
    <t>Benissuera</t>
  </si>
  <si>
    <t>Assainvillers</t>
  </si>
  <si>
    <t>Campodenno</t>
  </si>
  <si>
    <t>Kakasd</t>
  </si>
  <si>
    <t>Nöchling</t>
  </si>
  <si>
    <t>Nasielsk</t>
  </si>
  <si>
    <t>Numão</t>
  </si>
  <si>
    <t>intregalde</t>
  </si>
  <si>
    <t>Kvakovce</t>
  </si>
  <si>
    <t>Maggia</t>
  </si>
  <si>
    <t>Hlásnice</t>
  </si>
  <si>
    <t>Borkheide</t>
  </si>
  <si>
    <t>Commune of Falanna</t>
  </si>
  <si>
    <t>Benitagla</t>
  </si>
  <si>
    <t>Assais-les-Jumeaux</t>
  </si>
  <si>
    <t>Campodimele</t>
  </si>
  <si>
    <t>Kákics</t>
  </si>
  <si>
    <t>Nötsch im Gailtal</t>
  </si>
  <si>
    <t>Nawojowa</t>
  </si>
  <si>
    <t>Odeceixe</t>
  </si>
  <si>
    <t>Ion Corvin</t>
  </si>
  <si>
    <t>Kvašov</t>
  </si>
  <si>
    <t>Magliaso</t>
  </si>
  <si>
    <t>Hlavatce</t>
  </si>
  <si>
    <t>Borkow</t>
  </si>
  <si>
    <t>Commune of Falanthi</t>
  </si>
  <si>
    <t>Benizalón</t>
  </si>
  <si>
    <t>Assas</t>
  </si>
  <si>
    <t>Campodipietra</t>
  </si>
  <si>
    <t>Kakucs</t>
  </si>
  <si>
    <t>Nußbach</t>
  </si>
  <si>
    <t>Nędza</t>
  </si>
  <si>
    <t>Odeleite</t>
  </si>
  <si>
    <t>Ion Creanga</t>
  </si>
  <si>
    <t>Kvetoslavov</t>
  </si>
  <si>
    <t>Maienfeld</t>
  </si>
  <si>
    <t>Hlavečník</t>
  </si>
  <si>
    <t>Borkum, Stadt</t>
  </si>
  <si>
    <t>Commune of Falatados</t>
  </si>
  <si>
    <t>Benlloc</t>
  </si>
  <si>
    <t>Assat</t>
  </si>
  <si>
    <t>Campodolcino</t>
  </si>
  <si>
    <t>Kál</t>
  </si>
  <si>
    <t>Nußdorf am Attersee</t>
  </si>
  <si>
    <t>Nekla</t>
  </si>
  <si>
    <t>Odiáxere</t>
  </si>
  <si>
    <t>Ion Neculce</t>
  </si>
  <si>
    <t>Kyjatice</t>
  </si>
  <si>
    <t>Maisprach</t>
  </si>
  <si>
    <t>Hlavenec</t>
  </si>
  <si>
    <t>Borkwalde</t>
  </si>
  <si>
    <t>Commune of Faleliana</t>
  </si>
  <si>
    <t>Benquerencia</t>
  </si>
  <si>
    <t>Assay</t>
  </si>
  <si>
    <t>Campodoro</t>
  </si>
  <si>
    <t>Kalaznó</t>
  </si>
  <si>
    <t>Nußdorf am Haunsberg</t>
  </si>
  <si>
    <t>Nidzica</t>
  </si>
  <si>
    <t>Odivelas</t>
  </si>
  <si>
    <t>Ion Roata</t>
  </si>
  <si>
    <t>Kyjov</t>
  </si>
  <si>
    <t>Maladers</t>
  </si>
  <si>
    <t>Hlavice</t>
  </si>
  <si>
    <t>Borler</t>
  </si>
  <si>
    <t>Commune of Falessia</t>
  </si>
  <si>
    <t>Benquerencia de la Serena</t>
  </si>
  <si>
    <t>Assé-le-Bérenger</t>
  </si>
  <si>
    <t>Campofelice di Fitalia</t>
  </si>
  <si>
    <t>Káld</t>
  </si>
  <si>
    <t>Nußdorf ob der Traisen</t>
  </si>
  <si>
    <t>Nieborów</t>
  </si>
  <si>
    <t>Oiã</t>
  </si>
  <si>
    <t>Ionesti</t>
  </si>
  <si>
    <t>Kynceľová</t>
  </si>
  <si>
    <t>Malans</t>
  </si>
  <si>
    <t>Hlavnice</t>
  </si>
  <si>
    <t>Börm</t>
  </si>
  <si>
    <t>Commune of Famila</t>
  </si>
  <si>
    <t>Bentarique</t>
  </si>
  <si>
    <t>Assé-le-Boisne</t>
  </si>
  <si>
    <t>Campofelice di Roccella</t>
  </si>
  <si>
    <t>Kálló</t>
  </si>
  <si>
    <t>Nußdorf-Debant</t>
  </si>
  <si>
    <t>Niebylec</t>
  </si>
  <si>
    <t>Olalhas</t>
  </si>
  <si>
    <t>Iordacheanu</t>
  </si>
  <si>
    <t>Kysak</t>
  </si>
  <si>
    <t>Malters</t>
  </si>
  <si>
    <t>Hlavňovice</t>
  </si>
  <si>
    <t>Born a. Darß</t>
  </si>
  <si>
    <t>Commune of Fanari</t>
  </si>
  <si>
    <t>Benuza</t>
  </si>
  <si>
    <t>Assé-le-Riboul</t>
  </si>
  <si>
    <t>Campofilone</t>
  </si>
  <si>
    <t>Kallósd</t>
  </si>
  <si>
    <t>Nüziders</t>
  </si>
  <si>
    <t>Niechanowo</t>
  </si>
  <si>
    <t>Oldrões</t>
  </si>
  <si>
    <t>Ip</t>
  </si>
  <si>
    <t>Kyselica</t>
  </si>
  <si>
    <t>Mammern</t>
  </si>
  <si>
    <t>Hlína</t>
  </si>
  <si>
    <t>Borna, Stadt</t>
  </si>
  <si>
    <t>Commune of Faneromeni</t>
  </si>
  <si>
    <t>Bera</t>
  </si>
  <si>
    <t>Assenay</t>
  </si>
  <si>
    <t>Campofiorito</t>
  </si>
  <si>
    <t>Kállósemjén</t>
  </si>
  <si>
    <t>Obdach</t>
  </si>
  <si>
    <t>Niechlów</t>
  </si>
  <si>
    <t>Oledo</t>
  </si>
  <si>
    <t>Ipatele</t>
  </si>
  <si>
    <t>Kysta</t>
  </si>
  <si>
    <t>Mandach</t>
  </si>
  <si>
    <t>Hlince</t>
  </si>
  <si>
    <t>Commune of Fanes</t>
  </si>
  <si>
    <t>Berango</t>
  </si>
  <si>
    <t>Assencières</t>
  </si>
  <si>
    <t>Campoformido</t>
  </si>
  <si>
    <t>Kálmáncsa</t>
  </si>
  <si>
    <t>Oberalm</t>
  </si>
  <si>
    <t>Niedrzwica Duża</t>
  </si>
  <si>
    <t>Oleiros</t>
  </si>
  <si>
    <t>Ipotesti</t>
  </si>
  <si>
    <t>Kysucké Nové Mesto</t>
  </si>
  <si>
    <t>Männedorf</t>
  </si>
  <si>
    <t>Hlincová Hora</t>
  </si>
  <si>
    <t>Bornhagen</t>
  </si>
  <si>
    <t>Commune of Fanos</t>
  </si>
  <si>
    <t>Berantevilla</t>
  </si>
  <si>
    <t>Assenoncourt</t>
  </si>
  <si>
    <t>Campofranco</t>
  </si>
  <si>
    <t>Kálmánháza</t>
  </si>
  <si>
    <t>Oberdorf im Burgenland</t>
  </si>
  <si>
    <t>Niedźwiada</t>
  </si>
  <si>
    <t>Oleiros-Amieira</t>
  </si>
  <si>
    <t>Iratosu</t>
  </si>
  <si>
    <t>Kysucký Lieskovec</t>
  </si>
  <si>
    <t>Manno</t>
  </si>
  <si>
    <t>Hlinka</t>
  </si>
  <si>
    <t>Bornheim</t>
  </si>
  <si>
    <t>Commune of Faragi</t>
  </si>
  <si>
    <t>Beranuy</t>
  </si>
  <si>
    <t>Assérac</t>
  </si>
  <si>
    <t>Campogalliano</t>
  </si>
  <si>
    <t>Kálócfa</t>
  </si>
  <si>
    <t>Oberdrauburg</t>
  </si>
  <si>
    <t>Niedźwiedź</t>
  </si>
  <si>
    <t>Olhalvo</t>
  </si>
  <si>
    <t>Isalnita</t>
  </si>
  <si>
    <t>Láb</t>
  </si>
  <si>
    <t>Maracon</t>
  </si>
  <si>
    <t>Hlinná</t>
  </si>
  <si>
    <t>Bornheim, Stadt</t>
  </si>
  <si>
    <t>Commune of Farakla</t>
  </si>
  <si>
    <t>Berastegi</t>
  </si>
  <si>
    <t>Assevent</t>
  </si>
  <si>
    <t>Campolattaro</t>
  </si>
  <si>
    <t>Kalocsa</t>
  </si>
  <si>
    <t>Ober-Grafendorf</t>
  </si>
  <si>
    <t>Niegosławice</t>
  </si>
  <si>
    <t>Olhão</t>
  </si>
  <si>
    <t>Islaz</t>
  </si>
  <si>
    <t>Lackov</t>
  </si>
  <si>
    <t>Marbach (SG)</t>
  </si>
  <si>
    <t>Hlinsko</t>
  </si>
  <si>
    <t>Bornholt</t>
  </si>
  <si>
    <t>Commune of Faraklada</t>
  </si>
  <si>
    <t>Beratón</t>
  </si>
  <si>
    <t>Assevillers</t>
  </si>
  <si>
    <t>Campoli Appennino</t>
  </si>
  <si>
    <t>Káloz</t>
  </si>
  <si>
    <t>Oberhaag</t>
  </si>
  <si>
    <t>Niegowa</t>
  </si>
  <si>
    <t>Olho Marinho</t>
  </si>
  <si>
    <t>Istria</t>
  </si>
  <si>
    <t>Lacková</t>
  </si>
  <si>
    <t>Marchissy</t>
  </si>
  <si>
    <t>Hlízov</t>
  </si>
  <si>
    <t>Bornhöved</t>
  </si>
  <si>
    <t>Commune of Faraklata</t>
  </si>
  <si>
    <t>Berbegal</t>
  </si>
  <si>
    <t>Assier</t>
  </si>
  <si>
    <t>Campoli del Monte Taburno</t>
  </si>
  <si>
    <t>Kám</t>
  </si>
  <si>
    <t>Oberhofen am Irrsee</t>
  </si>
  <si>
    <t>Nielisz</t>
  </si>
  <si>
    <t>Olivais</t>
  </si>
  <si>
    <t>Isverna</t>
  </si>
  <si>
    <t>Lackovce</t>
  </si>
  <si>
    <t>Marly</t>
  </si>
  <si>
    <t>Hlohová</t>
  </si>
  <si>
    <t>Bornich</t>
  </si>
  <si>
    <t>Commune of Faraklo</t>
  </si>
  <si>
    <t>Berberana</t>
  </si>
  <si>
    <t>Assieu</t>
  </si>
  <si>
    <t>Campolieto</t>
  </si>
  <si>
    <t>Kamond</t>
  </si>
  <si>
    <t>Oberhofen im Inntal</t>
  </si>
  <si>
    <t>Niemce</t>
  </si>
  <si>
    <t>Oliveira</t>
  </si>
  <si>
    <t>Isvoarele</t>
  </si>
  <si>
    <t>Lada</t>
  </si>
  <si>
    <t>Maroggia</t>
  </si>
  <si>
    <t>Hlohovčice</t>
  </si>
  <si>
    <t>Börnichen/Erzgeb.</t>
  </si>
  <si>
    <t>Commune of Fares</t>
  </si>
  <si>
    <t>Berbinzana</t>
  </si>
  <si>
    <t>Assignan</t>
  </si>
  <si>
    <t>Campolongo Maggiore</t>
  </si>
  <si>
    <t>Kamut</t>
  </si>
  <si>
    <t>Oberkappel</t>
  </si>
  <si>
    <t>Niemcza</t>
  </si>
  <si>
    <t>Oliveira (Santa Maria)</t>
  </si>
  <si>
    <t>Itesti</t>
  </si>
  <si>
    <t>Ladce</t>
  </si>
  <si>
    <t>Marsens</t>
  </si>
  <si>
    <t>Börnsen</t>
  </si>
  <si>
    <t>Commune of Farkadona</t>
  </si>
  <si>
    <t>Berceo</t>
  </si>
  <si>
    <t>Assigny</t>
  </si>
  <si>
    <t>Campolongo Tapogliano</t>
  </si>
  <si>
    <t>Kánó</t>
  </si>
  <si>
    <t>Oberlienz</t>
  </si>
  <si>
    <t>Niemodlin</t>
  </si>
  <si>
    <t>Oliveira (São Mateus)</t>
  </si>
  <si>
    <t>Ivanesti</t>
  </si>
  <si>
    <t>Ladice</t>
  </si>
  <si>
    <t>Märstetten</t>
  </si>
  <si>
    <t>Hlohovice</t>
  </si>
  <si>
    <t>Bornstedt</t>
  </si>
  <si>
    <t>Commune of Faros</t>
  </si>
  <si>
    <t>Bercero</t>
  </si>
  <si>
    <t>Assis-sur-Serre</t>
  </si>
  <si>
    <t>Campomaggiore</t>
  </si>
  <si>
    <t>Kántorjánosi</t>
  </si>
  <si>
    <t>Oberloisdorf</t>
  </si>
  <si>
    <t>Niepołomice</t>
  </si>
  <si>
    <t>Oliveira do Bairro</t>
  </si>
  <si>
    <t>Ivesti</t>
  </si>
  <si>
    <t>Ladmovce</t>
  </si>
  <si>
    <t>Marthalen</t>
  </si>
  <si>
    <t>Hlubočany</t>
  </si>
  <si>
    <t>Commune of Farsa</t>
  </si>
  <si>
    <t>Berceruelo</t>
  </si>
  <si>
    <t>Asson</t>
  </si>
  <si>
    <t>Campomarino</t>
  </si>
  <si>
    <t>Kány</t>
  </si>
  <si>
    <t>Obernberg am Brenner</t>
  </si>
  <si>
    <t>Nieporęt</t>
  </si>
  <si>
    <t>Oliveira do Conde</t>
  </si>
  <si>
    <t>Izbiceni</t>
  </si>
  <si>
    <t>Ladomerská Vieska</t>
  </si>
  <si>
    <t>Martigny</t>
  </si>
  <si>
    <t>Hlubočec</t>
  </si>
  <si>
    <t>Borrentin</t>
  </si>
  <si>
    <t>Commune of Farsala</t>
  </si>
  <si>
    <t>Bérchules</t>
  </si>
  <si>
    <t>Asswiller</t>
  </si>
  <si>
    <t>Campomorone</t>
  </si>
  <si>
    <t>Kánya</t>
  </si>
  <si>
    <t>Obernberg am Inn</t>
  </si>
  <si>
    <t>Nieszawa</t>
  </si>
  <si>
    <t>Oliveira do Douro</t>
  </si>
  <si>
    <t>Izvoare</t>
  </si>
  <si>
    <t>Ladomirov</t>
  </si>
  <si>
    <t>Martigny-Combe</t>
  </si>
  <si>
    <t>Hlubočky</t>
  </si>
  <si>
    <t>Börrstadt</t>
  </si>
  <si>
    <t>Commune of Faskomilia</t>
  </si>
  <si>
    <t>Bercial</t>
  </si>
  <si>
    <t>Astaffort</t>
  </si>
  <si>
    <t>Camponogara</t>
  </si>
  <si>
    <t>Kányavár</t>
  </si>
  <si>
    <t>Oberndorf an der Melk</t>
  </si>
  <si>
    <t>Nisko</t>
  </si>
  <si>
    <t>Oliveirinha</t>
  </si>
  <si>
    <t>Izvoarele</t>
  </si>
  <si>
    <t>Ladomirová</t>
  </si>
  <si>
    <t>Maschwanden</t>
  </si>
  <si>
    <t>Hluboká</t>
  </si>
  <si>
    <t>Börsborn</t>
  </si>
  <si>
    <t>Commune of Favatata</t>
  </si>
  <si>
    <t>Bercial de Zapardiel</t>
  </si>
  <si>
    <t>Astaillac</t>
  </si>
  <si>
    <t>Campora</t>
  </si>
  <si>
    <t>Kapolcs</t>
  </si>
  <si>
    <t>Oberndorf bei Salzburg</t>
  </si>
  <si>
    <t>Niwiska</t>
  </si>
  <si>
    <t>Olmos</t>
  </si>
  <si>
    <t>Izvoarele Sucevei</t>
  </si>
  <si>
    <t>Ladzany</t>
  </si>
  <si>
    <t>Masein</t>
  </si>
  <si>
    <t>Hluboká nad Vltavou</t>
  </si>
  <si>
    <t>Borsdorf</t>
  </si>
  <si>
    <t>Commune of Fellio</t>
  </si>
  <si>
    <t>Bercianos del Páramo</t>
  </si>
  <si>
    <t>Asté</t>
  </si>
  <si>
    <t>Camporeale</t>
  </si>
  <si>
    <t>Kápolna</t>
  </si>
  <si>
    <t>Oberndorf bei Schwanenstadt</t>
  </si>
  <si>
    <t>Nowa Brzeźnica</t>
  </si>
  <si>
    <t>Orada</t>
  </si>
  <si>
    <t>Izvoru</t>
  </si>
  <si>
    <t>Lakšárska Nová Ves</t>
  </si>
  <si>
    <t>Massagno</t>
  </si>
  <si>
    <t>Hluboké</t>
  </si>
  <si>
    <t>Borsfleth</t>
  </si>
  <si>
    <t>Commune of Fellos</t>
  </si>
  <si>
    <t>Bercianos del Real Camino</t>
  </si>
  <si>
    <t>Aste-Béon</t>
  </si>
  <si>
    <t>Camporgiano</t>
  </si>
  <si>
    <t>Kápolnásnyék</t>
  </si>
  <si>
    <t>Oberndorf in Tirol</t>
  </si>
  <si>
    <t>Nowa Dęba</t>
  </si>
  <si>
    <t>Orca</t>
  </si>
  <si>
    <t>Izvoru Barzii</t>
  </si>
  <si>
    <t>Lascov</t>
  </si>
  <si>
    <t>Massongex</t>
  </si>
  <si>
    <t>Hluboké Dvory</t>
  </si>
  <si>
    <t>Börslingen</t>
  </si>
  <si>
    <t>Commune of Feneos</t>
  </si>
  <si>
    <t>Bercimuel</t>
  </si>
  <si>
    <t>Astet</t>
  </si>
  <si>
    <t>Camporosso</t>
  </si>
  <si>
    <t>Kapoly</t>
  </si>
  <si>
    <t>Oberneukirchen</t>
  </si>
  <si>
    <t>Nowa Karczma</t>
  </si>
  <si>
    <t>Orgens</t>
  </si>
  <si>
    <t>Izvoru Berheciului</t>
  </si>
  <si>
    <t>Laskár</t>
  </si>
  <si>
    <t>Massonnens</t>
  </si>
  <si>
    <t>Hluboké Mašůvky</t>
  </si>
  <si>
    <t>Börßum</t>
  </si>
  <si>
    <t>Commune of Feres</t>
  </si>
  <si>
    <t>Berdejo</t>
  </si>
  <si>
    <t>Astillé</t>
  </si>
  <si>
    <t>Camporotondo di Fiastrone</t>
  </si>
  <si>
    <t>Kaposfő</t>
  </si>
  <si>
    <t>Oberperfuss</t>
  </si>
  <si>
    <t>Nowa Ruda</t>
  </si>
  <si>
    <t>Orjais</t>
  </si>
  <si>
    <t>Izvoru Crisului</t>
  </si>
  <si>
    <t>Laškovce</t>
  </si>
  <si>
    <t>Mathod</t>
  </si>
  <si>
    <t>Hluboš</t>
  </si>
  <si>
    <t>Borstel</t>
  </si>
  <si>
    <t>Commune of Fichti</t>
  </si>
  <si>
    <t>Astis</t>
  </si>
  <si>
    <t>Camporotondo Etneo</t>
  </si>
  <si>
    <t>Kaposgyarmat</t>
  </si>
  <si>
    <t>Oberpullendorf</t>
  </si>
  <si>
    <t>Nowa Sarzyna</t>
  </si>
  <si>
    <t>Ortiga</t>
  </si>
  <si>
    <t>Jamu Mare</t>
  </si>
  <si>
    <t>Lastomír</t>
  </si>
  <si>
    <t>Mathon</t>
  </si>
  <si>
    <t>Hlubyně</t>
  </si>
  <si>
    <t>Borstel-Hohenraden</t>
  </si>
  <si>
    <t>Commune of Fidakia</t>
  </si>
  <si>
    <t>Bergara</t>
  </si>
  <si>
    <t>Aston</t>
  </si>
  <si>
    <t>Camposampiero</t>
  </si>
  <si>
    <t>Kaposhomok</t>
  </si>
  <si>
    <t>Oberschlierbach</t>
  </si>
  <si>
    <t>Nowa Słupia</t>
  </si>
  <si>
    <t>Orvalho</t>
  </si>
  <si>
    <t>Jaristea</t>
  </si>
  <si>
    <t>Lastovce</t>
  </si>
  <si>
    <t>Matran</t>
  </si>
  <si>
    <t>Hluchov</t>
  </si>
  <si>
    <t>Borstorf</t>
  </si>
  <si>
    <t>Commune of Figalia</t>
  </si>
  <si>
    <t>Bergasa</t>
  </si>
  <si>
    <t>Astugue</t>
  </si>
  <si>
    <t>Camposano</t>
  </si>
  <si>
    <t>Kaposkeresztúr</t>
  </si>
  <si>
    <t>Oberschützen</t>
  </si>
  <si>
    <t>Nowa Sól</t>
  </si>
  <si>
    <t>Ossela</t>
  </si>
  <si>
    <t>Jebel</t>
  </si>
  <si>
    <t>Látky</t>
  </si>
  <si>
    <t>Matten bei Interlaken</t>
  </si>
  <si>
    <t>Hlučín</t>
  </si>
  <si>
    <t>Börtlingen</t>
  </si>
  <si>
    <t>Commune of Fiki</t>
  </si>
  <si>
    <t>Bergasillas Bajera</t>
  </si>
  <si>
    <t>Athée</t>
  </si>
  <si>
    <t>Camposanto</t>
  </si>
  <si>
    <t>Kaposmérő</t>
  </si>
  <si>
    <t>Obersiebenbrunn</t>
  </si>
  <si>
    <t>Nowa Sucha</t>
  </si>
  <si>
    <t>Ota</t>
  </si>
  <si>
    <t>Jegalia</t>
  </si>
  <si>
    <t>Lazany</t>
  </si>
  <si>
    <t>Mattstetten</t>
  </si>
  <si>
    <t>Hluk</t>
  </si>
  <si>
    <t>Borxleben</t>
  </si>
  <si>
    <t>Commune of Filadelfio</t>
  </si>
  <si>
    <t>Athée-sur-Cher</t>
  </si>
  <si>
    <t>Campospinoso</t>
  </si>
  <si>
    <t>Kapospula</t>
  </si>
  <si>
    <t>Obertilliach</t>
  </si>
  <si>
    <t>Nowa Wieś Lęborska</t>
  </si>
  <si>
    <t>Ouca</t>
  </si>
  <si>
    <t>Jiana</t>
  </si>
  <si>
    <t>Lažany</t>
  </si>
  <si>
    <t>Matzendorf</t>
  </si>
  <si>
    <t>Hlupín</t>
  </si>
  <si>
    <t>Bosau</t>
  </si>
  <si>
    <t>Commune of Filia</t>
  </si>
  <si>
    <t>Bergondo</t>
  </si>
  <si>
    <t>Athesans-Étroitefontaine</t>
  </si>
  <si>
    <t>Campotosto</t>
  </si>
  <si>
    <t>Kaposszekcső</t>
  </si>
  <si>
    <t>Obertraun</t>
  </si>
  <si>
    <t>Nowa Wieś Wielka</t>
  </si>
  <si>
    <t>Oura</t>
  </si>
  <si>
    <t>Jibert</t>
  </si>
  <si>
    <t>Lazisko</t>
  </si>
  <si>
    <t>Matzingen</t>
  </si>
  <si>
    <t>Hlušice</t>
  </si>
  <si>
    <t>Bosbüll</t>
  </si>
  <si>
    <t>Commune of Filiates</t>
  </si>
  <si>
    <t>Beriáin</t>
  </si>
  <si>
    <t>Athie</t>
  </si>
  <si>
    <t>Camugnano</t>
  </si>
  <si>
    <t>Kaposszerdahely</t>
  </si>
  <si>
    <t>Obertrum am See</t>
  </si>
  <si>
    <t>Nowe</t>
  </si>
  <si>
    <t>Ourentã</t>
  </si>
  <si>
    <t>Jichisu de Jos</t>
  </si>
  <si>
    <t>Lazy pod Makytou</t>
  </si>
  <si>
    <t>Mauborget</t>
  </si>
  <si>
    <t>Hlušovice</t>
  </si>
  <si>
    <t>Bösdorf</t>
  </si>
  <si>
    <t>Commune of Filiatra</t>
  </si>
  <si>
    <t>Berja</t>
  </si>
  <si>
    <t>Athienville</t>
  </si>
  <si>
    <t>Canal San Bovo</t>
  </si>
  <si>
    <t>Kaposújlak</t>
  </si>
  <si>
    <t>Obervellach</t>
  </si>
  <si>
    <t>Nowe Brzesko</t>
  </si>
  <si>
    <t>Ourique</t>
  </si>
  <si>
    <t>Jidvei</t>
  </si>
  <si>
    <t>Lechnica</t>
  </si>
  <si>
    <t>Mauensee</t>
  </si>
  <si>
    <t>Hnačov</t>
  </si>
  <si>
    <t>Bösel</t>
  </si>
  <si>
    <t>Commune of Filippei</t>
  </si>
  <si>
    <t>Berlanas, Las</t>
  </si>
  <si>
    <t>Athies</t>
  </si>
  <si>
    <t>Canale</t>
  </si>
  <si>
    <t>Kaposvár</t>
  </si>
  <si>
    <t>Oberwaltersdorf</t>
  </si>
  <si>
    <t>Nowe Miasteczko</t>
  </si>
  <si>
    <t>Outeiro</t>
  </si>
  <si>
    <t>Jijila</t>
  </si>
  <si>
    <t>Lednica</t>
  </si>
  <si>
    <t>Maur</t>
  </si>
  <si>
    <t>Hnanice</t>
  </si>
  <si>
    <t>Bosenbach</t>
  </si>
  <si>
    <t>Commune of Filippi</t>
  </si>
  <si>
    <t>Berlanga</t>
  </si>
  <si>
    <t>Athies-sous-Laon</t>
  </si>
  <si>
    <t>Canale d'Agordo</t>
  </si>
  <si>
    <t>Káptalanfa</t>
  </si>
  <si>
    <t>Oberwang</t>
  </si>
  <si>
    <t>Nowe Miasto</t>
  </si>
  <si>
    <t>Outeiro Seco</t>
  </si>
  <si>
    <t>Jilava</t>
  </si>
  <si>
    <t>Lednické Rovne</t>
  </si>
  <si>
    <t>Mauraz</t>
  </si>
  <si>
    <t>Hnátnice</t>
  </si>
  <si>
    <t>Bösenbrunn</t>
  </si>
  <si>
    <t>Commune of Filippiada</t>
  </si>
  <si>
    <t>Berlanga de Duero</t>
  </si>
  <si>
    <t>Canale Monterano</t>
  </si>
  <si>
    <t>Káptalantóti</t>
  </si>
  <si>
    <t>Oberwart</t>
  </si>
  <si>
    <t>Nowe Miasto Lubawskie</t>
  </si>
  <si>
    <t>Paçó</t>
  </si>
  <si>
    <t>Jilavele</t>
  </si>
  <si>
    <t>Legnava</t>
  </si>
  <si>
    <t>Medel (Lucmagn)</t>
  </si>
  <si>
    <t>Hněvčeves</t>
  </si>
  <si>
    <t>Commune of Fillyra</t>
  </si>
  <si>
    <t>Berlanga del Bierzo</t>
  </si>
  <si>
    <t>Athis-Mons</t>
  </si>
  <si>
    <t>Canaro</t>
  </si>
  <si>
    <t>Kapuvár</t>
  </si>
  <si>
    <t>Oberwölz</t>
  </si>
  <si>
    <t>Nowe Miasto nad Pilicą</t>
  </si>
  <si>
    <t>Paçô</t>
  </si>
  <si>
    <t>Jina</t>
  </si>
  <si>
    <t>Lehnice</t>
  </si>
  <si>
    <t>Meggen</t>
  </si>
  <si>
    <t>Hněvkovice</t>
  </si>
  <si>
    <t>Bösleben-Wüllersleben</t>
  </si>
  <si>
    <t>Commune of Filotas</t>
  </si>
  <si>
    <t>Berlangas de Roa</t>
  </si>
  <si>
    <t>Athis-Val de Rouvre</t>
  </si>
  <si>
    <t>Canazei</t>
  </si>
  <si>
    <t>Kára</t>
  </si>
  <si>
    <t>Öblarn</t>
  </si>
  <si>
    <t>Nowe Miasto nad Wartą</t>
  </si>
  <si>
    <t>Paço de Sousa</t>
  </si>
  <si>
    <t>Jirlau</t>
  </si>
  <si>
    <t>Lehota</t>
  </si>
  <si>
    <t>Meienried</t>
  </si>
  <si>
    <t>Hněvnice</t>
  </si>
  <si>
    <t>Bötersen</t>
  </si>
  <si>
    <t>Commune of Filothei</t>
  </si>
  <si>
    <t>Bermellar</t>
  </si>
  <si>
    <t>Athos-Aspis</t>
  </si>
  <si>
    <t>Cancellara</t>
  </si>
  <si>
    <t>Karácsond</t>
  </si>
  <si>
    <t>Obritzberg-Rust</t>
  </si>
  <si>
    <t>Nowe Ostrowy</t>
  </si>
  <si>
    <t>Paços</t>
  </si>
  <si>
    <t>Jitia</t>
  </si>
  <si>
    <t>Lehota nad Rimavicou</t>
  </si>
  <si>
    <t>Meierskappel</t>
  </si>
  <si>
    <t>Hněvošice</t>
  </si>
  <si>
    <t>Bothel</t>
  </si>
  <si>
    <t>Commune of Filotia</t>
  </si>
  <si>
    <t>Bermeo</t>
  </si>
  <si>
    <t>Attainville</t>
  </si>
  <si>
    <t>Cancello ed Arnone</t>
  </si>
  <si>
    <t>Karád</t>
  </si>
  <si>
    <t>Obsteig</t>
  </si>
  <si>
    <t>Nowe Piekuty</t>
  </si>
  <si>
    <t>Paços da Serra</t>
  </si>
  <si>
    <t>Joita</t>
  </si>
  <si>
    <t>Lehota pod Vtáčnikom</t>
  </si>
  <si>
    <t>Meikirch</t>
  </si>
  <si>
    <t>Hněvotín</t>
  </si>
  <si>
    <t>Bothkamp</t>
  </si>
  <si>
    <t>Commune of Filotio</t>
  </si>
  <si>
    <t>Bermillo de Sayago</t>
  </si>
  <si>
    <t>Attancourt</t>
  </si>
  <si>
    <t>Canda</t>
  </si>
  <si>
    <t>Karakó</t>
  </si>
  <si>
    <t>Oed-Oehling</t>
  </si>
  <si>
    <t>Nowe Skalmierzyce</t>
  </si>
  <si>
    <t>Paços de Brandão</t>
  </si>
  <si>
    <t>Jorasti</t>
  </si>
  <si>
    <t>Lehôtka</t>
  </si>
  <si>
    <t>Meilen</t>
  </si>
  <si>
    <t>Hnojice</t>
  </si>
  <si>
    <t>Bottenbach</t>
  </si>
  <si>
    <t>Commune of Filyra</t>
  </si>
  <si>
    <t>Bernardos</t>
  </si>
  <si>
    <t>Attenschwiller</t>
  </si>
  <si>
    <t>Candela</t>
  </si>
  <si>
    <t>Karakószörcsök</t>
  </si>
  <si>
    <t>Oepping</t>
  </si>
  <si>
    <t>Nowe Warpno</t>
  </si>
  <si>
    <t>Paços de Ferreira</t>
  </si>
  <si>
    <t>Joseni</t>
  </si>
  <si>
    <t>Lehôtka pod Brehmi</t>
  </si>
  <si>
    <t>Meinier</t>
  </si>
  <si>
    <t>Hnojník</t>
  </si>
  <si>
    <t>Böttingen</t>
  </si>
  <si>
    <t>Commune of Filyria</t>
  </si>
  <si>
    <t>Bernedo</t>
  </si>
  <si>
    <t>Attiches</t>
  </si>
  <si>
    <t>Candelo</t>
  </si>
  <si>
    <t>Karancsalja</t>
  </si>
  <si>
    <t>Oetz</t>
  </si>
  <si>
    <t>Nowinka</t>
  </si>
  <si>
    <t>Paderne</t>
  </si>
  <si>
    <t>Josenii Bargaului</t>
  </si>
  <si>
    <t>Lekárovce</t>
  </si>
  <si>
    <t>Meinisberg</t>
  </si>
  <si>
    <t>Hobšovice</t>
  </si>
  <si>
    <t>Bottrop, Stadt</t>
  </si>
  <si>
    <t>Commune of Filyro</t>
  </si>
  <si>
    <t>Berninches</t>
  </si>
  <si>
    <t>Attichy</t>
  </si>
  <si>
    <t>Candia Canavese</t>
  </si>
  <si>
    <t>Karancsberény</t>
  </si>
  <si>
    <t>Offenhausen</t>
  </si>
  <si>
    <t>Nowodwór</t>
  </si>
  <si>
    <t>Padim da Graça</t>
  </si>
  <si>
    <t>Jucu</t>
  </si>
  <si>
    <t>Leľa</t>
  </si>
  <si>
    <t>Meiringen</t>
  </si>
  <si>
    <t>Hodějice</t>
  </si>
  <si>
    <t>Bötzingen</t>
  </si>
  <si>
    <t>Commune of Finikas</t>
  </si>
  <si>
    <t>Bernuy de Porreros</t>
  </si>
  <si>
    <t>Attignat</t>
  </si>
  <si>
    <t>Candia Lomellina</t>
  </si>
  <si>
    <t>Karancskeszi</t>
  </si>
  <si>
    <t>Oftering</t>
  </si>
  <si>
    <t>Nowogard</t>
  </si>
  <si>
    <t>Padornelo</t>
  </si>
  <si>
    <t>Jugureni</t>
  </si>
  <si>
    <t>Leles</t>
  </si>
  <si>
    <t>Meisterschwanden</t>
  </si>
  <si>
    <t>Hodětín</t>
  </si>
  <si>
    <t>Commune of Finiki</t>
  </si>
  <si>
    <t>Bernuy-Zapardiel</t>
  </si>
  <si>
    <t>Attignat-Oncin</t>
  </si>
  <si>
    <t>Candiana</t>
  </si>
  <si>
    <t>Karancslapujtő</t>
  </si>
  <si>
    <t>Oggau am Neusiedler See</t>
  </si>
  <si>
    <t>Nowogród</t>
  </si>
  <si>
    <t>Padrela e Tazem</t>
  </si>
  <si>
    <t>Jupanesti</t>
  </si>
  <si>
    <t>Lemešany</t>
  </si>
  <si>
    <t>Melano</t>
  </si>
  <si>
    <t>Hodice</t>
  </si>
  <si>
    <t>Bovenau</t>
  </si>
  <si>
    <t>Commune of Finikio</t>
  </si>
  <si>
    <t>Berriatua</t>
  </si>
  <si>
    <t>Attignéville</t>
  </si>
  <si>
    <t>Candida</t>
  </si>
  <si>
    <t>Karancsság</t>
  </si>
  <si>
    <t>Ohlsdorf</t>
  </si>
  <si>
    <t>Nowogród Bobrzański</t>
  </si>
  <si>
    <t>Padronelo</t>
  </si>
  <si>
    <t>Jurilovca</t>
  </si>
  <si>
    <t>Lenartov</t>
  </si>
  <si>
    <t>Melchnau</t>
  </si>
  <si>
    <t>Hodíškov</t>
  </si>
  <si>
    <t>Bovenden, Flecken</t>
  </si>
  <si>
    <t>Commune of Finikounta</t>
  </si>
  <si>
    <t>Berriobeiti</t>
  </si>
  <si>
    <t>Attigny</t>
  </si>
  <si>
    <t>Candidoni</t>
  </si>
  <si>
    <t>Kárász</t>
  </si>
  <si>
    <t>Olbendorf</t>
  </si>
  <si>
    <t>Nowogródek Pomorski</t>
  </si>
  <si>
    <t>Padroso</t>
  </si>
  <si>
    <t>Lacusteni</t>
  </si>
  <si>
    <t>Lenartovce</t>
  </si>
  <si>
    <t>Melide</t>
  </si>
  <si>
    <t>Hodkovice nad Mohelkou</t>
  </si>
  <si>
    <t>Boxberg</t>
  </si>
  <si>
    <t>Commune of Fiolitis</t>
  </si>
  <si>
    <t>Berriozar</t>
  </si>
  <si>
    <t>Attilloncourt</t>
  </si>
  <si>
    <t>Candiolo</t>
  </si>
  <si>
    <t>Karcag</t>
  </si>
  <si>
    <t>Ollersdorf im Burgenland</t>
  </si>
  <si>
    <t>Nowogrodziec</t>
  </si>
  <si>
    <t>Paialvo</t>
  </si>
  <si>
    <t>Ladesti</t>
  </si>
  <si>
    <t>Lendak</t>
  </si>
  <si>
    <t>Mellikon</t>
  </si>
  <si>
    <t>Hodonice</t>
  </si>
  <si>
    <t>Boxberg, Stadt</t>
  </si>
  <si>
    <t>Commune of Fiskardo</t>
  </si>
  <si>
    <t>Berriz</t>
  </si>
  <si>
    <t>Attilly</t>
  </si>
  <si>
    <t>Canegrate</t>
  </si>
  <si>
    <t>Karcsa</t>
  </si>
  <si>
    <t>Opponitz</t>
  </si>
  <si>
    <t>Nowosolna</t>
  </si>
  <si>
    <t>Paião</t>
  </si>
  <si>
    <t>Lalosu</t>
  </si>
  <si>
    <t>Lenka</t>
  </si>
  <si>
    <t>Mellingen</t>
  </si>
  <si>
    <t>Hodonín</t>
  </si>
  <si>
    <t>Boxberg/O.L. / Hamor</t>
  </si>
  <si>
    <t>Commune of Fissini</t>
  </si>
  <si>
    <t>Berrobi</t>
  </si>
  <si>
    <t>Attin</t>
  </si>
  <si>
    <t>Canelli</t>
  </si>
  <si>
    <t>Kardos</t>
  </si>
  <si>
    <t>Ort im Innkreis</t>
  </si>
  <si>
    <t>Nowy Duninów</t>
  </si>
  <si>
    <t>Pala</t>
  </si>
  <si>
    <t>Lapos</t>
  </si>
  <si>
    <t>Lentvora</t>
  </si>
  <si>
    <t>Mels</t>
  </si>
  <si>
    <t>Hodov</t>
  </si>
  <si>
    <t>Böxlund</t>
  </si>
  <si>
    <t>Commune of Flaboura</t>
  </si>
  <si>
    <t>Berrocal</t>
  </si>
  <si>
    <t>Atton</t>
  </si>
  <si>
    <t>Canepina</t>
  </si>
  <si>
    <t>Kardoskút</t>
  </si>
  <si>
    <t>Orth an der Donau</t>
  </si>
  <si>
    <t>Nowy Dwór</t>
  </si>
  <si>
    <t>Palaçoulo</t>
  </si>
  <si>
    <t>Lapugiu de Jos</t>
  </si>
  <si>
    <t>Leopoldov</t>
  </si>
  <si>
    <t>Meltingen</t>
  </si>
  <si>
    <t>Hodslavice</t>
  </si>
  <si>
    <t>Braak</t>
  </si>
  <si>
    <t>Commune of Flabourari</t>
  </si>
  <si>
    <t>Berrocal de Huebra</t>
  </si>
  <si>
    <t>Attray</t>
  </si>
  <si>
    <t>Caneva</t>
  </si>
  <si>
    <t>Karmacs</t>
  </si>
  <si>
    <t>Oslip</t>
  </si>
  <si>
    <t>Nowy Dwór Gdański</t>
  </si>
  <si>
    <t>Palhaça</t>
  </si>
  <si>
    <t>Lapus</t>
  </si>
  <si>
    <t>Lesenice</t>
  </si>
  <si>
    <t>Mendrisio</t>
  </si>
  <si>
    <t>Hojanovice</t>
  </si>
  <si>
    <t>Brachbach</t>
  </si>
  <si>
    <t>Commune of Flabouressio</t>
  </si>
  <si>
    <t>Berrocal de Salvatierra</t>
  </si>
  <si>
    <t>Attricourt</t>
  </si>
  <si>
    <t>Canicattì</t>
  </si>
  <si>
    <t>Károlyháza</t>
  </si>
  <si>
    <t>Ossiach</t>
  </si>
  <si>
    <t>Nowy Dwór Mazowiecki</t>
  </si>
  <si>
    <t>Palhais</t>
  </si>
  <si>
    <t>Lapusata</t>
  </si>
  <si>
    <t>Lesíček</t>
  </si>
  <si>
    <t>Ménières</t>
  </si>
  <si>
    <t>Hojkov</t>
  </si>
  <si>
    <t>Brachtendorf</t>
  </si>
  <si>
    <t>Commune of Flabouro</t>
  </si>
  <si>
    <t>Berrocalejo</t>
  </si>
  <si>
    <t>Aubagnan</t>
  </si>
  <si>
    <t>Canicattini Bagni</t>
  </si>
  <si>
    <t>Karos</t>
  </si>
  <si>
    <t>Ostermiething</t>
  </si>
  <si>
    <t>Nowy Kawęczyn</t>
  </si>
  <si>
    <t>Palme</t>
  </si>
  <si>
    <t>Lapusnicel</t>
  </si>
  <si>
    <t>Lesné</t>
  </si>
  <si>
    <t>Menziken</t>
  </si>
  <si>
    <t>Hojovice</t>
  </si>
  <si>
    <t>Brachttal</t>
  </si>
  <si>
    <t>Commune of Flamouria</t>
  </si>
  <si>
    <t>Berrocalejo de Aragona</t>
  </si>
  <si>
    <t>Aubagne</t>
  </si>
  <si>
    <t>Canino</t>
  </si>
  <si>
    <t>Ottendorf an der Rittschein</t>
  </si>
  <si>
    <t>Nowy Korczyn</t>
  </si>
  <si>
    <t>Palmeira</t>
  </si>
  <si>
    <t>Lapusnicu Mare</t>
  </si>
  <si>
    <t>Lesnica</t>
  </si>
  <si>
    <t>Menzingen</t>
  </si>
  <si>
    <t>Holany</t>
  </si>
  <si>
    <t>Brackel</t>
  </si>
  <si>
    <t>Commune of Flatsia</t>
  </si>
  <si>
    <t>Berrueces</t>
  </si>
  <si>
    <t>Aubaine</t>
  </si>
  <si>
    <t>Canischio</t>
  </si>
  <si>
    <t>Kásád</t>
  </si>
  <si>
    <t>Ottenschlag</t>
  </si>
  <si>
    <t>Nowy Sącz</t>
  </si>
  <si>
    <t>Palmela</t>
  </si>
  <si>
    <t>Largu</t>
  </si>
  <si>
    <t>Lešť (vojenský obvod)</t>
  </si>
  <si>
    <t>Menznau</t>
  </si>
  <si>
    <t>Holasice</t>
  </si>
  <si>
    <t>Brackenheim, Stadt</t>
  </si>
  <si>
    <t>Commune of Flessiada</t>
  </si>
  <si>
    <t>Berrueco</t>
  </si>
  <si>
    <t>Aubais</t>
  </si>
  <si>
    <t>Canistro</t>
  </si>
  <si>
    <t>Kaskantyú</t>
  </si>
  <si>
    <t>Ottenschlag im Mühlkreis</t>
  </si>
  <si>
    <t>Nowy Staw</t>
  </si>
  <si>
    <t>Pampilhosa</t>
  </si>
  <si>
    <t>Laslea</t>
  </si>
  <si>
    <t>Leštiny</t>
  </si>
  <si>
    <t>Merenschwand</t>
  </si>
  <si>
    <t>Holasovice</t>
  </si>
  <si>
    <t>Braderup</t>
  </si>
  <si>
    <t>Commune of Flogita</t>
  </si>
  <si>
    <t>Berrueco, El</t>
  </si>
  <si>
    <t>Aubarède</t>
  </si>
  <si>
    <t>Canna</t>
  </si>
  <si>
    <t>Kastélyosdombó</t>
  </si>
  <si>
    <t>Ottensheim</t>
  </si>
  <si>
    <t>Nowy Targ</t>
  </si>
  <si>
    <t>Pampilhosa da Serra</t>
  </si>
  <si>
    <t>Laza</t>
  </si>
  <si>
    <t>Letanovce</t>
  </si>
  <si>
    <t>Mergoscia</t>
  </si>
  <si>
    <t>Holčovice</t>
  </si>
  <si>
    <t>Brahlstorf</t>
  </si>
  <si>
    <t>Commune of Floka</t>
  </si>
  <si>
    <t>Bertizarana</t>
  </si>
  <si>
    <t>Aubas</t>
  </si>
  <si>
    <t>Cannalonga</t>
  </si>
  <si>
    <t>Kaszaper</t>
  </si>
  <si>
    <t>Ottenthal</t>
  </si>
  <si>
    <t>Nowy Tomyśl</t>
  </si>
  <si>
    <t>Panoias de Cima</t>
  </si>
  <si>
    <t>Lazarea</t>
  </si>
  <si>
    <t>Letničie</t>
  </si>
  <si>
    <t>Merishausen</t>
  </si>
  <si>
    <t>Holedeč</t>
  </si>
  <si>
    <t>Brahmenau</t>
  </si>
  <si>
    <t>Commune of Flokas</t>
  </si>
  <si>
    <t>Berzocana</t>
  </si>
  <si>
    <t>Aubazat</t>
  </si>
  <si>
    <t>Cannara</t>
  </si>
  <si>
    <t>Kaszó</t>
  </si>
  <si>
    <t>Otterthal</t>
  </si>
  <si>
    <t>Nowy Wiśnicz</t>
  </si>
  <si>
    <t>Panque</t>
  </si>
  <si>
    <t>Lazareni</t>
  </si>
  <si>
    <t>Leváre</t>
  </si>
  <si>
    <t>Mervelier</t>
  </si>
  <si>
    <t>Holenice</t>
  </si>
  <si>
    <t>Brake (Unterweser), Stadt</t>
  </si>
  <si>
    <t>Commune of Floriada</t>
  </si>
  <si>
    <t>Berzosa de Bureba</t>
  </si>
  <si>
    <t>Aubazines</t>
  </si>
  <si>
    <t>Cannero Riviera</t>
  </si>
  <si>
    <t>Katádfa</t>
  </si>
  <si>
    <t>Ottnang am Hausruck</t>
  </si>
  <si>
    <t>Nowy Żmigród</t>
  </si>
  <si>
    <t>Parada</t>
  </si>
  <si>
    <t>Lazuri</t>
  </si>
  <si>
    <t>Levice</t>
  </si>
  <si>
    <t>Merzligen</t>
  </si>
  <si>
    <t>Holešov</t>
  </si>
  <si>
    <t>Brakel, Stadt</t>
  </si>
  <si>
    <t>Commune of Florina</t>
  </si>
  <si>
    <t>Berzosa del Lozoya</t>
  </si>
  <si>
    <t>Aube</t>
  </si>
  <si>
    <t>Canneto Pavese</t>
  </si>
  <si>
    <t>Katafa</t>
  </si>
  <si>
    <t>Pabneukirchen</t>
  </si>
  <si>
    <t>Nozdrzec</t>
  </si>
  <si>
    <t>Parada de Cunhos</t>
  </si>
  <si>
    <t>Lazuri de Beius</t>
  </si>
  <si>
    <t>Levkuška</t>
  </si>
  <si>
    <t>Mesocco</t>
  </si>
  <si>
    <t>Holetín</t>
  </si>
  <si>
    <t>Brammer</t>
  </si>
  <si>
    <t>Commune of Fodele</t>
  </si>
  <si>
    <t>Berzosilla</t>
  </si>
  <si>
    <t>Aubéguimont</t>
  </si>
  <si>
    <t>Canneto sull'Oglio</t>
  </si>
  <si>
    <t>Kátoly</t>
  </si>
  <si>
    <t>Paldau</t>
  </si>
  <si>
    <t>Nur</t>
  </si>
  <si>
    <t>Parada de Gatim</t>
  </si>
  <si>
    <t>Lechinta</t>
  </si>
  <si>
    <t>Levoča</t>
  </si>
  <si>
    <t>Messen</t>
  </si>
  <si>
    <t>Bramsche, Stadt</t>
  </si>
  <si>
    <t>Commune of Folegandros</t>
  </si>
  <si>
    <t>Besalú</t>
  </si>
  <si>
    <t>Aubenas</t>
  </si>
  <si>
    <t>Cannobio</t>
  </si>
  <si>
    <t>Katymár</t>
  </si>
  <si>
    <t>Palterndorf-Dobermannsdorf</t>
  </si>
  <si>
    <t>Nurzec-Stacja</t>
  </si>
  <si>
    <t>Parada de Gonta</t>
  </si>
  <si>
    <t>Lehliu</t>
  </si>
  <si>
    <t>Ležiachov</t>
  </si>
  <si>
    <t>Mettauertal</t>
  </si>
  <si>
    <t>Holín</t>
  </si>
  <si>
    <t>Bramstedtlund</t>
  </si>
  <si>
    <t>Commune of Folia</t>
  </si>
  <si>
    <t>Bescanó</t>
  </si>
  <si>
    <t>Aubenas-les-Alpes</t>
  </si>
  <si>
    <t>Cannole</t>
  </si>
  <si>
    <t>Káva</t>
  </si>
  <si>
    <t>Palting</t>
  </si>
  <si>
    <t>Nysa</t>
  </si>
  <si>
    <t>Parada de Pinhão</t>
  </si>
  <si>
    <t>Leleasca</t>
  </si>
  <si>
    <t>Libichava</t>
  </si>
  <si>
    <t>Mettembert</t>
  </si>
  <si>
    <t>Holohlavy</t>
  </si>
  <si>
    <t>Commune of Foloi</t>
  </si>
  <si>
    <t>Betancuria</t>
  </si>
  <si>
    <t>Aubenasson</t>
  </si>
  <si>
    <t>Canolo</t>
  </si>
  <si>
    <t>Kávás</t>
  </si>
  <si>
    <t>Pama</t>
  </si>
  <si>
    <t>Oborniki</t>
  </si>
  <si>
    <t>Parada de Todeia</t>
  </si>
  <si>
    <t>Lelese</t>
  </si>
  <si>
    <t>Ličartovce</t>
  </si>
  <si>
    <t>Mettmenstetten</t>
  </si>
  <si>
    <t>Holotín</t>
  </si>
  <si>
    <t>Brande-Hörnerkirchen</t>
  </si>
  <si>
    <t>Commune of Fonaitika</t>
  </si>
  <si>
    <t>Betanzos</t>
  </si>
  <si>
    <t>Aubencheul-au-Bac</t>
  </si>
  <si>
    <t>Canonica d'Adda</t>
  </si>
  <si>
    <t>Kazár</t>
  </si>
  <si>
    <t>Pamhagen</t>
  </si>
  <si>
    <t>Oborniki Śląskie</t>
  </si>
  <si>
    <t>Parada do Bouro</t>
  </si>
  <si>
    <t>Lelesti</t>
  </si>
  <si>
    <t>Licince</t>
  </si>
  <si>
    <t>Metzerlen-Mariastein</t>
  </si>
  <si>
    <t>Holoubkov</t>
  </si>
  <si>
    <t>Brandenburg an der Havel, Stadt</t>
  </si>
  <si>
    <t>Commune of Fortossio</t>
  </si>
  <si>
    <t>Betelu</t>
  </si>
  <si>
    <t>Aubencheul-aux-Bois</t>
  </si>
  <si>
    <t>Canosa di Puglia</t>
  </si>
  <si>
    <t>Kazincbarcika</t>
  </si>
  <si>
    <t>Parbasdorf</t>
  </si>
  <si>
    <t>Obrazów</t>
  </si>
  <si>
    <t>Paradela</t>
  </si>
  <si>
    <t>Leliceni</t>
  </si>
  <si>
    <t>Liesek</t>
  </si>
  <si>
    <t>Mex (VD)</t>
  </si>
  <si>
    <t>Holovousy</t>
  </si>
  <si>
    <t>Brand-Erbisdorf, Stadt</t>
  </si>
  <si>
    <t>Commune of Fostena</t>
  </si>
  <si>
    <t>Bétera</t>
  </si>
  <si>
    <t>Aubenton</t>
  </si>
  <si>
    <t>Canosa Sannita</t>
  </si>
  <si>
    <t>Kázsmárk</t>
  </si>
  <si>
    <t>Parndorf</t>
  </si>
  <si>
    <t>Obrowo</t>
  </si>
  <si>
    <t>Parambos</t>
  </si>
  <si>
    <t>Lemnia</t>
  </si>
  <si>
    <t>Lieskovany</t>
  </si>
  <si>
    <t>Meyriez</t>
  </si>
  <si>
    <t>Holštejn</t>
  </si>
  <si>
    <t>Brandis, Stadt</t>
  </si>
  <si>
    <t>Commune of Fotada</t>
  </si>
  <si>
    <t>Beteta</t>
  </si>
  <si>
    <t>Aubepierre-Ozouer-le-Repos</t>
  </si>
  <si>
    <t>Canosio</t>
  </si>
  <si>
    <t>Kazsok</t>
  </si>
  <si>
    <t>Pasching</t>
  </si>
  <si>
    <t>Obryte</t>
  </si>
  <si>
    <t>Parâmio</t>
  </si>
  <si>
    <t>Lenauheim</t>
  </si>
  <si>
    <t>Lieskovec</t>
  </si>
  <si>
    <t>Meyrin</t>
  </si>
  <si>
    <t>Holubice</t>
  </si>
  <si>
    <t>Brandscheid</t>
  </si>
  <si>
    <t>Commune of Fotina</t>
  </si>
  <si>
    <t>Betxí</t>
  </si>
  <si>
    <t>Aubepierre-sur-Aube</t>
  </si>
  <si>
    <t>Canossa</t>
  </si>
  <si>
    <t>Kecel</t>
  </si>
  <si>
    <t>Passail</t>
  </si>
  <si>
    <t>Obrzycko</t>
  </si>
  <si>
    <t>Paramos</t>
  </si>
  <si>
    <t>Leorda</t>
  </si>
  <si>
    <t>Liešno</t>
  </si>
  <si>
    <t>Mézières (FR)</t>
  </si>
  <si>
    <t>Holubov</t>
  </si>
  <si>
    <t>Brannenburg</t>
  </si>
  <si>
    <t>Commune of Fotino</t>
  </si>
  <si>
    <t>Beuda</t>
  </si>
  <si>
    <t>Auberchicourt</t>
  </si>
  <si>
    <t>Cansano</t>
  </si>
  <si>
    <t>Kecskéd</t>
  </si>
  <si>
    <t>Paternion</t>
  </si>
  <si>
    <t>Obsza</t>
  </si>
  <si>
    <t>Paranhos</t>
  </si>
  <si>
    <t>Leordeni</t>
  </si>
  <si>
    <t>Liešťany</t>
  </si>
  <si>
    <t>Mezzovico-Vira</t>
  </si>
  <si>
    <t>Holýšov</t>
  </si>
  <si>
    <t>Braubach, Stadt</t>
  </si>
  <si>
    <t>Commune of Fotolivos</t>
  </si>
  <si>
    <t>Bezares</t>
  </si>
  <si>
    <t>Aubercourt</t>
  </si>
  <si>
    <t>Cantagallo</t>
  </si>
  <si>
    <t>Kecskemét</t>
  </si>
  <si>
    <t>Patsch</t>
  </si>
  <si>
    <t>Ochotnica Dolna</t>
  </si>
  <si>
    <t>Pardais</t>
  </si>
  <si>
    <t>Leordina</t>
  </si>
  <si>
    <t>Lietava</t>
  </si>
  <si>
    <t>Miège</t>
  </si>
  <si>
    <t>Homole</t>
  </si>
  <si>
    <t>Brauneberg</t>
  </si>
  <si>
    <t>Commune of Foufas</t>
  </si>
  <si>
    <t>Bezas</t>
  </si>
  <si>
    <t>Aubergenville</t>
  </si>
  <si>
    <t>Cantalice</t>
  </si>
  <si>
    <t>Kehidakustány</t>
  </si>
  <si>
    <t>Pattigham</t>
  </si>
  <si>
    <t>Odolanów</t>
  </si>
  <si>
    <t>Pardilhó</t>
  </si>
  <si>
    <t>Leresti</t>
  </si>
  <si>
    <t>Lietavská Lúčka</t>
  </si>
  <si>
    <t>Mies</t>
  </si>
  <si>
    <t>Homole u Panny</t>
  </si>
  <si>
    <t>Braunfels, Stadt</t>
  </si>
  <si>
    <t>Commune of Fountoto</t>
  </si>
  <si>
    <t>Biar</t>
  </si>
  <si>
    <t>Auberive</t>
  </si>
  <si>
    <t>Cantalupa</t>
  </si>
  <si>
    <t>Kék</t>
  </si>
  <si>
    <t>Paudorf</t>
  </si>
  <si>
    <t>Odrzywół</t>
  </si>
  <si>
    <t>Paredes</t>
  </si>
  <si>
    <t>Lespezi</t>
  </si>
  <si>
    <t>Lietavská Svinná-Babkov</t>
  </si>
  <si>
    <t>Miglieglia</t>
  </si>
  <si>
    <t>Honbice</t>
  </si>
  <si>
    <t>Braunichswalde</t>
  </si>
  <si>
    <t>Commune of Fourfouras</t>
  </si>
  <si>
    <t>Bicorp</t>
  </si>
  <si>
    <t>Aubérive</t>
  </si>
  <si>
    <t>Cantalupo in Sabina</t>
  </si>
  <si>
    <t>Kékcse</t>
  </si>
  <si>
    <t>Payerbach</t>
  </si>
  <si>
    <t>Ogrodzieniec</t>
  </si>
  <si>
    <t>Paredes da Beira</t>
  </si>
  <si>
    <t>Lesu</t>
  </si>
  <si>
    <t>Likavka</t>
  </si>
  <si>
    <t>Milvignes</t>
  </si>
  <si>
    <t>Honětice</t>
  </si>
  <si>
    <t>Braunlage, Stadt</t>
  </si>
  <si>
    <t>Commune of Fourka</t>
  </si>
  <si>
    <t>Bidania-Goiatz</t>
  </si>
  <si>
    <t>Auberives-en-Royans</t>
  </si>
  <si>
    <t>Cantalupo Ligure</t>
  </si>
  <si>
    <t>Kéked</t>
  </si>
  <si>
    <t>Peggau</t>
  </si>
  <si>
    <t>Ojrzeń</t>
  </si>
  <si>
    <t>Paredes de Viadores e Manhuncelos</t>
  </si>
  <si>
    <t>Letca</t>
  </si>
  <si>
    <t>Limbach</t>
  </si>
  <si>
    <t>Minusio</t>
  </si>
  <si>
    <t>Honezovice</t>
  </si>
  <si>
    <t>Bräunlingen, Stadt</t>
  </si>
  <si>
    <t>Commune of Fourna</t>
  </si>
  <si>
    <t>Bidankoze</t>
  </si>
  <si>
    <t>Auberives-sur-Varèze</t>
  </si>
  <si>
    <t>Cantalupo nel Sannio</t>
  </si>
  <si>
    <t>Kékesd</t>
  </si>
  <si>
    <t>Peilstein im Mühlviertel</t>
  </si>
  <si>
    <t>Okonek</t>
  </si>
  <si>
    <t>Parque das Nações</t>
  </si>
  <si>
    <t>Letca Noua</t>
  </si>
  <si>
    <t>Lipany</t>
  </si>
  <si>
    <t>Mirchel</t>
  </si>
  <si>
    <t>Hora Svaté Kateřiny</t>
  </si>
  <si>
    <t>Braunsbach</t>
  </si>
  <si>
    <t>Commune of Fournes</t>
  </si>
  <si>
    <t>Bidaurreta</t>
  </si>
  <si>
    <t>Aubermesnil-aux-Érables</t>
  </si>
  <si>
    <t>Cantarana</t>
  </si>
  <si>
    <t>Kékkút</t>
  </si>
  <si>
    <t>Pennewang</t>
  </si>
  <si>
    <t>Oksa</t>
  </si>
  <si>
    <t>Passô</t>
  </si>
  <si>
    <t>Letcani</t>
  </si>
  <si>
    <t>Lipník</t>
  </si>
  <si>
    <t>Misery-Courtion</t>
  </si>
  <si>
    <t>Hora Svatého Šebestiána</t>
  </si>
  <si>
    <t>Braunsbedra, Stadt</t>
  </si>
  <si>
    <t>Commune of Fourni</t>
  </si>
  <si>
    <t>Aubermesnil-Beaumais</t>
  </si>
  <si>
    <t>Cantello</t>
  </si>
  <si>
    <t>Kelebia</t>
  </si>
  <si>
    <t>Perchtoldsdorf</t>
  </si>
  <si>
    <t>Oława</t>
  </si>
  <si>
    <t>Passos</t>
  </si>
  <si>
    <t>Letea Veche</t>
  </si>
  <si>
    <t>Lipníky</t>
  </si>
  <si>
    <t>Missy</t>
  </si>
  <si>
    <t>Hora Svatého Václava</t>
  </si>
  <si>
    <t>Braunschweig, Stadt</t>
  </si>
  <si>
    <t>Commune of Fourni Korseon (psevdo)</t>
  </si>
  <si>
    <t>Bielsa</t>
  </si>
  <si>
    <t>Aubers</t>
  </si>
  <si>
    <t>Canterano</t>
  </si>
  <si>
    <t>Keléd</t>
  </si>
  <si>
    <t>Perg</t>
  </si>
  <si>
    <t>Olecko</t>
  </si>
  <si>
    <t>Paul</t>
  </si>
  <si>
    <t>Leu</t>
  </si>
  <si>
    <t>Lipová</t>
  </si>
  <si>
    <t>Möhlin</t>
  </si>
  <si>
    <t>Hořany</t>
  </si>
  <si>
    <t>Braunshorn</t>
  </si>
  <si>
    <t>Commune of Foustani</t>
  </si>
  <si>
    <t>Bienservida</t>
  </si>
  <si>
    <t>Aubertin</t>
  </si>
  <si>
    <t>Cantiano</t>
  </si>
  <si>
    <t>Kelemér</t>
  </si>
  <si>
    <t>Pernegg</t>
  </si>
  <si>
    <t>Oleśnica</t>
  </si>
  <si>
    <t>Paul do Mar</t>
  </si>
  <si>
    <t>Licurici</t>
  </si>
  <si>
    <t>Lipovany</t>
  </si>
  <si>
    <t>Moiry</t>
  </si>
  <si>
    <t>Hořátev</t>
  </si>
  <si>
    <t>Braunweiler</t>
  </si>
  <si>
    <t>Commune of Fraga</t>
  </si>
  <si>
    <t>Bienvenida</t>
  </si>
  <si>
    <t>Auberville</t>
  </si>
  <si>
    <t>Cantoira</t>
  </si>
  <si>
    <t>Kéleshalom</t>
  </si>
  <si>
    <t>Pernegg an der Mur</t>
  </si>
  <si>
    <t>Olesno</t>
  </si>
  <si>
    <t>Paus</t>
  </si>
  <si>
    <t>Liebling</t>
  </si>
  <si>
    <t>Lipovce</t>
  </si>
  <si>
    <t>Mollens (VD)</t>
  </si>
  <si>
    <t>Horažďovice</t>
  </si>
  <si>
    <t>Brauweiler</t>
  </si>
  <si>
    <t>Commune of Fragades</t>
  </si>
  <si>
    <t>Bierge</t>
  </si>
  <si>
    <t>Auberville-la-Manuel</t>
  </si>
  <si>
    <t>Cantù</t>
  </si>
  <si>
    <t>Kelevíz</t>
  </si>
  <si>
    <t>Pernersdorf</t>
  </si>
  <si>
    <t>Oleszyce</t>
  </si>
  <si>
    <t>Pavia</t>
  </si>
  <si>
    <t>Liesti</t>
  </si>
  <si>
    <t>Lipové</t>
  </si>
  <si>
    <t>Molondin</t>
  </si>
  <si>
    <t>Horčápsko</t>
  </si>
  <si>
    <t>Brechen</t>
  </si>
  <si>
    <t>Commune of Frago</t>
  </si>
  <si>
    <t>Biescas</t>
  </si>
  <si>
    <t>Auberville-la-Renault</t>
  </si>
  <si>
    <t>Canzano</t>
  </si>
  <si>
    <t>Kemecse</t>
  </si>
  <si>
    <t>Pernitz</t>
  </si>
  <si>
    <t>Olkusz</t>
  </si>
  <si>
    <t>Pechão</t>
  </si>
  <si>
    <t>Limanu</t>
  </si>
  <si>
    <t>Lipovec</t>
  </si>
  <si>
    <t>Mönchaltorf</t>
  </si>
  <si>
    <t>Hořenice</t>
  </si>
  <si>
    <t>Commune of Fragouleika</t>
  </si>
  <si>
    <t>Bigastro</t>
  </si>
  <si>
    <t>Aubervilliers</t>
  </si>
  <si>
    <t>Canzo</t>
  </si>
  <si>
    <t>Kemence</t>
  </si>
  <si>
    <t>Perschling</t>
  </si>
  <si>
    <t>Olszanica</t>
  </si>
  <si>
    <t>Pedome</t>
  </si>
  <si>
    <t>Lipanesti</t>
  </si>
  <si>
    <t>Lipovník</t>
  </si>
  <si>
    <t>Montagny (FR)</t>
  </si>
  <si>
    <t>Hořepník</t>
  </si>
  <si>
    <t>Breckerfeld, Hansestadt</t>
  </si>
  <si>
    <t>Commune of Frantato</t>
  </si>
  <si>
    <t>Bigues i Riells</t>
  </si>
  <si>
    <t>Aubessagne</t>
  </si>
  <si>
    <t>Caorle</t>
  </si>
  <si>
    <t>Kemendollár</t>
  </si>
  <si>
    <t>Persenbeug-Gottsdorf</t>
  </si>
  <si>
    <t>Olszanka</t>
  </si>
  <si>
    <t>Pedraça</t>
  </si>
  <si>
    <t>Lipnita</t>
  </si>
  <si>
    <t>Liptovská Anna</t>
  </si>
  <si>
    <t>Montagny-près-Yverdon</t>
  </si>
  <si>
    <t>Hořesedly</t>
  </si>
  <si>
    <t>Breddenberg</t>
  </si>
  <si>
    <t>Commune of Frantzeskiana Metochia</t>
  </si>
  <si>
    <t>Bijuesca</t>
  </si>
  <si>
    <t>Aubeterre</t>
  </si>
  <si>
    <t>Caorso</t>
  </si>
  <si>
    <t>Kemeneshőgyész</t>
  </si>
  <si>
    <t>Perwang am Grabensee</t>
  </si>
  <si>
    <t>Olszewo-Borki</t>
  </si>
  <si>
    <t>Pedralva</t>
  </si>
  <si>
    <t>Lipova</t>
  </si>
  <si>
    <t>Liptovská Kokava</t>
  </si>
  <si>
    <t>Montanaire</t>
  </si>
  <si>
    <t>Hořešovice</t>
  </si>
  <si>
    <t>Breddin</t>
  </si>
  <si>
    <t>Commune of Frantzis</t>
  </si>
  <si>
    <t>Bilar</t>
  </si>
  <si>
    <t>Aubeterre-sur-Dronne</t>
  </si>
  <si>
    <t>Capaccio Paestum</t>
  </si>
  <si>
    <t>Kemeneskápolna</t>
  </si>
  <si>
    <t>Peterskirchen</t>
  </si>
  <si>
    <t>Olszówka</t>
  </si>
  <si>
    <t>Pedreiras</t>
  </si>
  <si>
    <t>Lipovat</t>
  </si>
  <si>
    <t>Liptovská Lúžna</t>
  </si>
  <si>
    <t>Montcherand</t>
  </si>
  <si>
    <t>Hořešovičky</t>
  </si>
  <si>
    <t>Breddorf</t>
  </si>
  <si>
    <t>Commune of Fratsia</t>
  </si>
  <si>
    <t>Bilbao</t>
  </si>
  <si>
    <t>Aubiac</t>
  </si>
  <si>
    <t>Capaci</t>
  </si>
  <si>
    <t>Kemenesmagasi</t>
  </si>
  <si>
    <t>Petronell-Carnuntum</t>
  </si>
  <si>
    <t>Olsztyn</t>
  </si>
  <si>
    <t>Pedro Miguel</t>
  </si>
  <si>
    <t>Lipovu</t>
  </si>
  <si>
    <t>Liptovská Osada</t>
  </si>
  <si>
    <t>Monteceneri</t>
  </si>
  <si>
    <t>Hořice</t>
  </si>
  <si>
    <t>Bredenbek</t>
  </si>
  <si>
    <t>Commune of Fregena</t>
  </si>
  <si>
    <t>Bimenes</t>
  </si>
  <si>
    <t>Aubiat</t>
  </si>
  <si>
    <t>Capalbio</t>
  </si>
  <si>
    <t>Kemenesmihályfa</t>
  </si>
  <si>
    <t>Pettenbach</t>
  </si>
  <si>
    <t>Olsztynek</t>
  </si>
  <si>
    <t>Pedrógão</t>
  </si>
  <si>
    <t>Lisa</t>
  </si>
  <si>
    <t>Liptovská Porúbka</t>
  </si>
  <si>
    <t>Monteggio</t>
  </si>
  <si>
    <t>Hořice na Šumavě</t>
  </si>
  <si>
    <t>Bredenfelde</t>
  </si>
  <si>
    <t>Commune of Fres</t>
  </si>
  <si>
    <t>Binaced</t>
  </si>
  <si>
    <t>Aubière</t>
  </si>
  <si>
    <t>Capannoli</t>
  </si>
  <si>
    <t>Kemenespálfa</t>
  </si>
  <si>
    <t>Pettnau</t>
  </si>
  <si>
    <t>Olszyna</t>
  </si>
  <si>
    <t>Pedrógão Grande</t>
  </si>
  <si>
    <t>Lita</t>
  </si>
  <si>
    <t>Liptovská Sielnica</t>
  </si>
  <si>
    <t>Montet (Glâne)</t>
  </si>
  <si>
    <t>Hořičky</t>
  </si>
  <si>
    <t>Bredstedt, Stadt</t>
  </si>
  <si>
    <t>Commune of Friligianika</t>
  </si>
  <si>
    <t>Binéfar</t>
  </si>
  <si>
    <t>Aubiet</t>
  </si>
  <si>
    <t>Capannori</t>
  </si>
  <si>
    <t>Kemenessömjén</t>
  </si>
  <si>
    <t>Pettneu am Arlberg</t>
  </si>
  <si>
    <t>Opalenica</t>
  </si>
  <si>
    <t>Pedrógão Pequeno</t>
  </si>
  <si>
    <t>Livada</t>
  </si>
  <si>
    <t>Liptovská Štiavnica</t>
  </si>
  <si>
    <t>Montfaucon</t>
  </si>
  <si>
    <t>Hořín</t>
  </si>
  <si>
    <t>Breege</t>
  </si>
  <si>
    <t>Commune of Frixa</t>
  </si>
  <si>
    <t>Binissalem</t>
  </si>
  <si>
    <t>Aubignan</t>
  </si>
  <si>
    <t>Capena</t>
  </si>
  <si>
    <t>Kemenesszentmárton</t>
  </si>
  <si>
    <t>Petzenkirchen</t>
  </si>
  <si>
    <t>Opatów</t>
  </si>
  <si>
    <t>Pedrouços</t>
  </si>
  <si>
    <t>Livezeni</t>
  </si>
  <si>
    <t>Liptovská Teplá</t>
  </si>
  <si>
    <t>Mönthal</t>
  </si>
  <si>
    <t>Hořiněves</t>
  </si>
  <si>
    <t>Breese</t>
  </si>
  <si>
    <t>Commune of Frossyni</t>
  </si>
  <si>
    <t>Biosca</t>
  </si>
  <si>
    <t>Aubignas</t>
  </si>
  <si>
    <t>Capergnanica</t>
  </si>
  <si>
    <t>Kemenesszentpéter</t>
  </si>
  <si>
    <t>Peuerbach</t>
  </si>
  <si>
    <t>Opatówek</t>
  </si>
  <si>
    <t>Pega</t>
  </si>
  <si>
    <t>Livezi</t>
  </si>
  <si>
    <t>Liptovská Teplička</t>
  </si>
  <si>
    <t>Montherod</t>
  </si>
  <si>
    <t>Horka</t>
  </si>
  <si>
    <t>Breesen</t>
  </si>
  <si>
    <t>Commune of Froussiouna</t>
  </si>
  <si>
    <t>Biota</t>
  </si>
  <si>
    <t>Aubigné</t>
  </si>
  <si>
    <t>Capestrano</t>
  </si>
  <si>
    <t>Keménfa</t>
  </si>
  <si>
    <t>Pfaffenhofen</t>
  </si>
  <si>
    <t>Opatowiec</t>
  </si>
  <si>
    <t>Pegarinhos</t>
  </si>
  <si>
    <t>Livezile</t>
  </si>
  <si>
    <t>Liptovské Beharovce</t>
  </si>
  <si>
    <t>Monthey</t>
  </si>
  <si>
    <t>Horka I</t>
  </si>
  <si>
    <t>Breest</t>
  </si>
  <si>
    <t>Commune of Ftelia</t>
  </si>
  <si>
    <t>Bisaurri</t>
  </si>
  <si>
    <t>Aubigné-Racan</t>
  </si>
  <si>
    <t>Capiago Intimiano</t>
  </si>
  <si>
    <t>Kémes</t>
  </si>
  <si>
    <t>Pfaffenschlag bei Waidhofen a.d.Thaya</t>
  </si>
  <si>
    <t>Opinogóra Górna</t>
  </si>
  <si>
    <t>Pego</t>
  </si>
  <si>
    <t>Loamnes</t>
  </si>
  <si>
    <t>Liptovské Kľačany</t>
  </si>
  <si>
    <t>Montilliez</t>
  </si>
  <si>
    <t>Horka II</t>
  </si>
  <si>
    <t>Brehme</t>
  </si>
  <si>
    <t>Commune of Fteri</t>
  </si>
  <si>
    <t>Bisbal de Falset, La</t>
  </si>
  <si>
    <t>Aubigné-sur-Layon</t>
  </si>
  <si>
    <t>Capistrano</t>
  </si>
  <si>
    <t>Kemestaródfa</t>
  </si>
  <si>
    <t>Pfaffing</t>
  </si>
  <si>
    <t>Opoczno</t>
  </si>
  <si>
    <t>Pelariga</t>
  </si>
  <si>
    <t>Logresti</t>
  </si>
  <si>
    <t>Liptovské Matiašovce</t>
  </si>
  <si>
    <t>Mont-la-Ville</t>
  </si>
  <si>
    <t>Horka nad Moravou</t>
  </si>
  <si>
    <t>Breidenbach</t>
  </si>
  <si>
    <t>Commune of Fterno</t>
  </si>
  <si>
    <t>Bisbal del Penedès, La</t>
  </si>
  <si>
    <t>Aubignosc</t>
  </si>
  <si>
    <t>Capistrello</t>
  </si>
  <si>
    <t>Kemse</t>
  </si>
  <si>
    <t>Pfafflar</t>
  </si>
  <si>
    <t>Opole</t>
  </si>
  <si>
    <t>Pelmá</t>
  </si>
  <si>
    <t>Lopadea Noua</t>
  </si>
  <si>
    <t>Liptovské Revúce</t>
  </si>
  <si>
    <t>Mont-Noble</t>
  </si>
  <si>
    <t>Horka u Staré Paky</t>
  </si>
  <si>
    <t>Breiholz</t>
  </si>
  <si>
    <t>Commune of Fylaki</t>
  </si>
  <si>
    <t>Bisbal d'Empordà, La</t>
  </si>
  <si>
    <t>Aubigny</t>
  </si>
  <si>
    <t>Capitignano</t>
  </si>
  <si>
    <t>Kenderes</t>
  </si>
  <si>
    <t>Pfaffstätt</t>
  </si>
  <si>
    <t>Opole Lubelskie</t>
  </si>
  <si>
    <t>Pena Verde</t>
  </si>
  <si>
    <t>Lopatari</t>
  </si>
  <si>
    <t>Liptovské Sliače</t>
  </si>
  <si>
    <t>Montpreveyres</t>
  </si>
  <si>
    <t>Horky</t>
  </si>
  <si>
    <t>Breisach am Rhein, Stadt</t>
  </si>
  <si>
    <t>Commune of Fylakio</t>
  </si>
  <si>
    <t>Biscarrués</t>
  </si>
  <si>
    <t>Aubigny-au-Bac</t>
  </si>
  <si>
    <t>Capizzi</t>
  </si>
  <si>
    <t>Kenéz</t>
  </si>
  <si>
    <t>Pfaffstätten</t>
  </si>
  <si>
    <t>Oporów</t>
  </si>
  <si>
    <t>Penacova</t>
  </si>
  <si>
    <t>Lovrin</t>
  </si>
  <si>
    <t>Liptovský Hrádok</t>
  </si>
  <si>
    <t>Montreux</t>
  </si>
  <si>
    <t>Horky nad Jizerou</t>
  </si>
  <si>
    <t>Breit</t>
  </si>
  <si>
    <t>Commune of Fylakti</t>
  </si>
  <si>
    <t>Bisimbre</t>
  </si>
  <si>
    <t>Aubigny-aux-Kaisnes</t>
  </si>
  <si>
    <t>Capizzone</t>
  </si>
  <si>
    <t>Kenézlő</t>
  </si>
  <si>
    <t>Pfarrkirchen bei Bad Hall</t>
  </si>
  <si>
    <t>Orchowo</t>
  </si>
  <si>
    <t>Penafiel</t>
  </si>
  <si>
    <t>Lozna</t>
  </si>
  <si>
    <t>Liptovský Ján</t>
  </si>
  <si>
    <t>Montricher</t>
  </si>
  <si>
    <t>Horní Bečva</t>
  </si>
  <si>
    <t>Breitbrunn</t>
  </si>
  <si>
    <t>Commune of Fylakto</t>
  </si>
  <si>
    <t>Biure</t>
  </si>
  <si>
    <t>Aubigny-en-Artois</t>
  </si>
  <si>
    <t>Capo di Ponte</t>
  </si>
  <si>
    <t>Kengyel</t>
  </si>
  <si>
    <t>Pfarrkirchen im Mühlkreis</t>
  </si>
  <si>
    <t>Orla</t>
  </si>
  <si>
    <t>Penajóia</t>
  </si>
  <si>
    <t>Lucieni</t>
  </si>
  <si>
    <t>Liptovský Michal</t>
  </si>
  <si>
    <t>Mont-sur-Rolle</t>
  </si>
  <si>
    <t>Horní Bělá</t>
  </si>
  <si>
    <t>Breitbrunn a.Chiemsee</t>
  </si>
  <si>
    <t>Commune of Fyli</t>
  </si>
  <si>
    <t>Biurrun-Olcoz</t>
  </si>
  <si>
    <t>Aubigny-en-Laonnois</t>
  </si>
  <si>
    <t>Capo d'Orlando</t>
  </si>
  <si>
    <t>Kenyeri</t>
  </si>
  <si>
    <t>Pfarrwerfen</t>
  </si>
  <si>
    <t>Orły</t>
  </si>
  <si>
    <t>Penamacor</t>
  </si>
  <si>
    <t>Luciu</t>
  </si>
  <si>
    <t>Liptovský Mikuláš</t>
  </si>
  <si>
    <t>Mont-Tramelan</t>
  </si>
  <si>
    <t>Horní Benešov</t>
  </si>
  <si>
    <t>Commune of Fyliadona</t>
  </si>
  <si>
    <t>Blacos</t>
  </si>
  <si>
    <t>Aubigny-en-Plaine</t>
  </si>
  <si>
    <t>Capodimonte</t>
  </si>
  <si>
    <t>Kercaszomor</t>
  </si>
  <si>
    <t>Pflach</t>
  </si>
  <si>
    <t>Orneta</t>
  </si>
  <si>
    <t>Penamaior</t>
  </si>
  <si>
    <t>Ludesti</t>
  </si>
  <si>
    <t>Liptovský Ondrej</t>
  </si>
  <si>
    <t>Mont-Vully</t>
  </si>
  <si>
    <t>Horní Beřkovice</t>
  </si>
  <si>
    <t>Commune of Fylla</t>
  </si>
  <si>
    <t>Blanca</t>
  </si>
  <si>
    <t>Aubigny-la-Ronce</t>
  </si>
  <si>
    <t>Capodrise</t>
  </si>
  <si>
    <t>Kercseliget</t>
  </si>
  <si>
    <t>Pfons</t>
  </si>
  <si>
    <t>Ornontowice</t>
  </si>
  <si>
    <t>Penas Roias</t>
  </si>
  <si>
    <t>Ludos</t>
  </si>
  <si>
    <t>Liptovský Peter</t>
  </si>
  <si>
    <t>Moosleerau</t>
  </si>
  <si>
    <t>Horní Bezděkov</t>
  </si>
  <si>
    <t>Breitenbach a. Herzberg</t>
  </si>
  <si>
    <t>Commune of Fyllo</t>
  </si>
  <si>
    <t>Blancafort</t>
  </si>
  <si>
    <t>Aubigny-Les Clouzeaux</t>
  </si>
  <si>
    <t>Capoliveri</t>
  </si>
  <si>
    <t>Kerecsend</t>
  </si>
  <si>
    <t>Pfunds</t>
  </si>
  <si>
    <t>Orońsko</t>
  </si>
  <si>
    <t>Pencelo</t>
  </si>
  <si>
    <t>Lueta</t>
  </si>
  <si>
    <t>Liptovský Trnovec</t>
  </si>
  <si>
    <t>Moosseedorf</t>
  </si>
  <si>
    <t>Horní Blatná</t>
  </si>
  <si>
    <t>Breitenberg</t>
  </si>
  <si>
    <t>Commune of Fyska</t>
  </si>
  <si>
    <t>Blancas</t>
  </si>
  <si>
    <t>Aubigny-les-Pothées</t>
  </si>
  <si>
    <t>Capolona</t>
  </si>
  <si>
    <t>Kerecseny</t>
  </si>
  <si>
    <t>Pians</t>
  </si>
  <si>
    <t>Orzesze</t>
  </si>
  <si>
    <t>Pendilhe</t>
  </si>
  <si>
    <t>Lugasu de Jos</t>
  </si>
  <si>
    <t>Lisková</t>
  </si>
  <si>
    <t>Morbio Inferiore</t>
  </si>
  <si>
    <t>Horní Bludovice</t>
  </si>
  <si>
    <t>Breitenbrunn</t>
  </si>
  <si>
    <t>Commune of Fyta</t>
  </si>
  <si>
    <t>Blancos, Os</t>
  </si>
  <si>
    <t>Aubigny-lès-Sombernon</t>
  </si>
  <si>
    <t>Caponago</t>
  </si>
  <si>
    <t>Kerekegyháza</t>
  </si>
  <si>
    <t>Piberbach</t>
  </si>
  <si>
    <t>Orzysz</t>
  </si>
  <si>
    <t>Penela da Beira</t>
  </si>
  <si>
    <t>Luica</t>
  </si>
  <si>
    <t>Lišov</t>
  </si>
  <si>
    <t>Morcote</t>
  </si>
  <si>
    <t>Horní Bojanovice</t>
  </si>
  <si>
    <t>Breitenbrunn, M</t>
  </si>
  <si>
    <t>Commune of Fytia</t>
  </si>
  <si>
    <t>Blanes</t>
  </si>
  <si>
    <t>Aubigny-sur-Nère</t>
  </si>
  <si>
    <t>Caporciano</t>
  </si>
  <si>
    <t>Kerekharaszt</t>
  </si>
  <si>
    <t>Pichl bei Wels</t>
  </si>
  <si>
    <t>Osie</t>
  </si>
  <si>
    <t>Penha de França</t>
  </si>
  <si>
    <t>Luizi-Calugara</t>
  </si>
  <si>
    <t>Litava</t>
  </si>
  <si>
    <t>Mörel-Filet</t>
  </si>
  <si>
    <t>Horní Bradlo</t>
  </si>
  <si>
    <t>Breitenbrunn/Erzgeb.</t>
  </si>
  <si>
    <t>Commune of Fyties</t>
  </si>
  <si>
    <t>Blascomillán</t>
  </si>
  <si>
    <t>Aubilly</t>
  </si>
  <si>
    <t>Caposele</t>
  </si>
  <si>
    <t>Kereki</t>
  </si>
  <si>
    <t>Pierbach</t>
  </si>
  <si>
    <t>Osięciny</t>
  </si>
  <si>
    <t>Penha Garcia</t>
  </si>
  <si>
    <t>Lumina</t>
  </si>
  <si>
    <t>Litmanová</t>
  </si>
  <si>
    <t>Morges</t>
  </si>
  <si>
    <t>Horní Branná</t>
  </si>
  <si>
    <t>Breitenburg</t>
  </si>
  <si>
    <t>Commune of Gagales</t>
  </si>
  <si>
    <t>Blasconuño de Matacabras</t>
  </si>
  <si>
    <t>Aubin</t>
  </si>
  <si>
    <t>Capoterra</t>
  </si>
  <si>
    <t>Kerékteleki</t>
  </si>
  <si>
    <t>Piesendorf</t>
  </si>
  <si>
    <t>Osieck</t>
  </si>
  <si>
    <t>Penhalonga e Paços de Gaiolo</t>
  </si>
  <si>
    <t>Luna</t>
  </si>
  <si>
    <t>Livina</t>
  </si>
  <si>
    <t>Mörigen</t>
  </si>
  <si>
    <t>Horní Břečkov</t>
  </si>
  <si>
    <t>Breitenfelde</t>
  </si>
  <si>
    <t>Commune of Gaios</t>
  </si>
  <si>
    <t>Blascosancho</t>
  </si>
  <si>
    <t>Aubinges</t>
  </si>
  <si>
    <t>Capovalle</t>
  </si>
  <si>
    <t>Kerepes</t>
  </si>
  <si>
    <t>Pilgersdorf</t>
  </si>
  <si>
    <t>Osieczna</t>
  </si>
  <si>
    <t>Penhas Juntas</t>
  </si>
  <si>
    <t>Lunca</t>
  </si>
  <si>
    <t>Livinské Opatovce</t>
  </si>
  <si>
    <t>Möriken-Wildegg</t>
  </si>
  <si>
    <t>Horní Bříza</t>
  </si>
  <si>
    <t>Breitengüßbach</t>
  </si>
  <si>
    <t>Commune of Gaitani</t>
  </si>
  <si>
    <t>Blázquez, Los</t>
  </si>
  <si>
    <t>Aubin-Saint-Vaast</t>
  </si>
  <si>
    <t>Cappadocia</t>
  </si>
  <si>
    <t>Keresztéte</t>
  </si>
  <si>
    <t>Pill</t>
  </si>
  <si>
    <t>Osiecznica</t>
  </si>
  <si>
    <t>Peniche</t>
  </si>
  <si>
    <t>Lunca Banului</t>
  </si>
  <si>
    <t>Livov</t>
  </si>
  <si>
    <t>Morlon</t>
  </si>
  <si>
    <t>Horní Brusnice</t>
  </si>
  <si>
    <t>Breitengüßbacher Forst</t>
  </si>
  <si>
    <t>Commune of Galanado</t>
  </si>
  <si>
    <t>Blecua y Torres</t>
  </si>
  <si>
    <t>Auboncourt-Vauzelles</t>
  </si>
  <si>
    <t>Cappella Cantone</t>
  </si>
  <si>
    <t>Kerkabarabás</t>
  </si>
  <si>
    <t>Pillichsdorf</t>
  </si>
  <si>
    <t>Osiek</t>
  </si>
  <si>
    <t>Penso</t>
  </si>
  <si>
    <t>Lunca Bradului</t>
  </si>
  <si>
    <t>Livovská Huta</t>
  </si>
  <si>
    <t>Morrens (VD)</t>
  </si>
  <si>
    <t>Horní Bukovina</t>
  </si>
  <si>
    <t>Breitenheim</t>
  </si>
  <si>
    <t>Commune of Galaneika</t>
  </si>
  <si>
    <t>Blesa</t>
  </si>
  <si>
    <t>Cappella de' Picenardi</t>
  </si>
  <si>
    <t>Kerkafalva</t>
  </si>
  <si>
    <t>Pilsbach</t>
  </si>
  <si>
    <t>Osiek Jasielski</t>
  </si>
  <si>
    <t>Penude</t>
  </si>
  <si>
    <t>Lunca Cernii de Jos</t>
  </si>
  <si>
    <t>Lodno</t>
  </si>
  <si>
    <t>Morschach</t>
  </si>
  <si>
    <t>Horní Cerekev</t>
  </si>
  <si>
    <t>Breitenthal</t>
  </si>
  <si>
    <t>Commune of Galani</t>
  </si>
  <si>
    <t>Bliecos</t>
  </si>
  <si>
    <t>Aubord</t>
  </si>
  <si>
    <t>Cappella Maggiore</t>
  </si>
  <si>
    <t>Kerkakutas</t>
  </si>
  <si>
    <t>Pinggau</t>
  </si>
  <si>
    <t>Osiek Mały</t>
  </si>
  <si>
    <t>Pepim</t>
  </si>
  <si>
    <t>Lunca Corbului</t>
  </si>
  <si>
    <t>Lok</t>
  </si>
  <si>
    <t>Mörschwil</t>
  </si>
  <si>
    <t>Horní Čermná</t>
  </si>
  <si>
    <t>Breitenworbis</t>
  </si>
  <si>
    <t>Commune of Galanovryssi</t>
  </si>
  <si>
    <t>Boada</t>
  </si>
  <si>
    <t>Auboué</t>
  </si>
  <si>
    <t>Cappelle sul Tavo</t>
  </si>
  <si>
    <t>Kerkáskápolna</t>
  </si>
  <si>
    <t>Pinkafeld</t>
  </si>
  <si>
    <t>Osielsko</t>
  </si>
  <si>
    <t>Pêra do Moço</t>
  </si>
  <si>
    <t>Lunca de Jos</t>
  </si>
  <si>
    <t>Lokca</t>
  </si>
  <si>
    <t>Mosnang</t>
  </si>
  <si>
    <t>Horní Domaslavice</t>
  </si>
  <si>
    <t>Breitingen</t>
  </si>
  <si>
    <t>Commune of Galarinos</t>
  </si>
  <si>
    <t>Boada de Campos</t>
  </si>
  <si>
    <t>Aubous</t>
  </si>
  <si>
    <t>Capracotta</t>
  </si>
  <si>
    <t>Kerkaszentkirály</t>
  </si>
  <si>
    <t>Pinsdorf</t>
  </si>
  <si>
    <t>Osina</t>
  </si>
  <si>
    <t>Peraboa</t>
  </si>
  <si>
    <t>Lunca de Sus</t>
  </si>
  <si>
    <t>Lom nad Rimavicou</t>
  </si>
  <si>
    <t>Mötschwil</t>
  </si>
  <si>
    <t>Horní Dubenky</t>
  </si>
  <si>
    <t>Breitnau</t>
  </si>
  <si>
    <t>Commune of Galaro</t>
  </si>
  <si>
    <t>Boadella i les Escaules</t>
  </si>
  <si>
    <t>Aubres</t>
  </si>
  <si>
    <t>Capraia e Limite</t>
  </si>
  <si>
    <t>Kerkateskánd</t>
  </si>
  <si>
    <t>Pinswang</t>
  </si>
  <si>
    <t>Osjaków</t>
  </si>
  <si>
    <t>Perais</t>
  </si>
  <si>
    <t>Lunca Ilvei</t>
  </si>
  <si>
    <t>Lomná</t>
  </si>
  <si>
    <t>Moudon</t>
  </si>
  <si>
    <t>Horní Dubňany</t>
  </si>
  <si>
    <t>Breitscheid</t>
  </si>
  <si>
    <t>Commune of Galatades</t>
  </si>
  <si>
    <t>Boadilla de Rioseco</t>
  </si>
  <si>
    <t>Aubréville</t>
  </si>
  <si>
    <t>Capraia Isola</t>
  </si>
  <si>
    <t>Kérsemjén</t>
  </si>
  <si>
    <t>Pirching am Traubenberg</t>
  </si>
  <si>
    <t>Ośno Lubuskie</t>
  </si>
  <si>
    <t>Peral</t>
  </si>
  <si>
    <t>Lunca Muresului</t>
  </si>
  <si>
    <t>Lomné</t>
  </si>
  <si>
    <t>Moutier</t>
  </si>
  <si>
    <t>Horní Dunajovice</t>
  </si>
  <si>
    <t>Breitscheidt</t>
  </si>
  <si>
    <t>Commune of Galataki</t>
  </si>
  <si>
    <t>Boadilla del Camino</t>
  </si>
  <si>
    <t>Aubrives</t>
  </si>
  <si>
    <t>Capralba</t>
  </si>
  <si>
    <t>Kerta</t>
  </si>
  <si>
    <t>Piringsdorf</t>
  </si>
  <si>
    <t>Ostaszewo</t>
  </si>
  <si>
    <t>Peredo</t>
  </si>
  <si>
    <t>Luncavita</t>
  </si>
  <si>
    <t>Lomnička</t>
  </si>
  <si>
    <t>Movelier</t>
  </si>
  <si>
    <t>Horní Dvořiště</t>
  </si>
  <si>
    <t>Breitungen/Werra</t>
  </si>
  <si>
    <t>Commune of Galatas</t>
  </si>
  <si>
    <t>Boadilla del Monte</t>
  </si>
  <si>
    <t>Aubrometz</t>
  </si>
  <si>
    <t>Capranica</t>
  </si>
  <si>
    <t>Kertészsziget</t>
  </si>
  <si>
    <t>Pischelsdorf am Engelbach</t>
  </si>
  <si>
    <t>Ostróda</t>
  </si>
  <si>
    <t>Peredo da Bemposta</t>
  </si>
  <si>
    <t>Luncoiu de Jos</t>
  </si>
  <si>
    <t>Lontov</t>
  </si>
  <si>
    <t>Muhen</t>
  </si>
  <si>
    <t>Horní Habartice</t>
  </si>
  <si>
    <t>Brekendorf</t>
  </si>
  <si>
    <t>Commune of Galatia</t>
  </si>
  <si>
    <t>Boal</t>
  </si>
  <si>
    <t>Aubry-du-Hainaut</t>
  </si>
  <si>
    <t>Capranica Prenestina</t>
  </si>
  <si>
    <t>Keszeg</t>
  </si>
  <si>
    <t>Pischelsdorf am Kulm</t>
  </si>
  <si>
    <t>Ostrołęka</t>
  </si>
  <si>
    <t>Pereira</t>
  </si>
  <si>
    <t>Lungani</t>
  </si>
  <si>
    <t>Lopašov</t>
  </si>
  <si>
    <t>Mühlau</t>
  </si>
  <si>
    <t>Horní Heřmanice</t>
  </si>
  <si>
    <t>Breklum</t>
  </si>
  <si>
    <t>Commune of Galatini</t>
  </si>
  <si>
    <t>Boalo, El</t>
  </si>
  <si>
    <t>Aubry-le-Panthou</t>
  </si>
  <si>
    <t>Caprarica di Lecce</t>
  </si>
  <si>
    <t>Kesznyéten</t>
  </si>
  <si>
    <t>Pitten</t>
  </si>
  <si>
    <t>Ostroróg</t>
  </si>
  <si>
    <t>Pereiros</t>
  </si>
  <si>
    <t>Lungesti</t>
  </si>
  <si>
    <t>Lopúchov</t>
  </si>
  <si>
    <t>Mühleberg</t>
  </si>
  <si>
    <t>Horní Jelení</t>
  </si>
  <si>
    <t>Bremberg</t>
  </si>
  <si>
    <t>Commune of Galatista</t>
  </si>
  <si>
    <t>Bobadilla</t>
  </si>
  <si>
    <t>Aubure</t>
  </si>
  <si>
    <t>Caprarola</t>
  </si>
  <si>
    <t>Keszőhidegkút</t>
  </si>
  <si>
    <t>Pitzenberg</t>
  </si>
  <si>
    <t>Ostrów</t>
  </si>
  <si>
    <t>Perelhal</t>
  </si>
  <si>
    <t>Lunguletu</t>
  </si>
  <si>
    <t>Lopušné Pažite</t>
  </si>
  <si>
    <t>Mühlethurnen</t>
  </si>
  <si>
    <t>Horní Jiřetín</t>
  </si>
  <si>
    <t>Bremen, Stadt</t>
  </si>
  <si>
    <t>Commune of Galatsades</t>
  </si>
  <si>
    <t>Bobadilla del Campo</t>
  </si>
  <si>
    <t>Aubussargues</t>
  </si>
  <si>
    <t>Caprauna</t>
  </si>
  <si>
    <t>Keszthely</t>
  </si>
  <si>
    <t>Plainfeld</t>
  </si>
  <si>
    <t>Ostrów Lubelski</t>
  </si>
  <si>
    <t>Pernes</t>
  </si>
  <si>
    <t>Lupac</t>
  </si>
  <si>
    <t>Lošonec</t>
  </si>
  <si>
    <t>Müllheim</t>
  </si>
  <si>
    <t>Horní Kalná</t>
  </si>
  <si>
    <t>Bremerhaven, Stadt</t>
  </si>
  <si>
    <t>Commune of Galatsi (psevdo)</t>
  </si>
  <si>
    <t>Boborás</t>
  </si>
  <si>
    <t>Aubusson</t>
  </si>
  <si>
    <t>Caprese Michelangelo</t>
  </si>
  <si>
    <t>Kesztölc</t>
  </si>
  <si>
    <t>Pöchlarn</t>
  </si>
  <si>
    <t>Ostrów Mazowiecka</t>
  </si>
  <si>
    <t>Pêro Viseu</t>
  </si>
  <si>
    <t>Lupeni</t>
  </si>
  <si>
    <t>Lovča</t>
  </si>
  <si>
    <t>Mülligen</t>
  </si>
  <si>
    <t>Horní Kamenice</t>
  </si>
  <si>
    <t>Bremervörde, Stadt</t>
  </si>
  <si>
    <t>Commune of Galatsona</t>
  </si>
  <si>
    <t>Boca de Huérgano</t>
  </si>
  <si>
    <t>Aubusson-d'Auvergne</t>
  </si>
  <si>
    <t>Caprezzo</t>
  </si>
  <si>
    <t>Keszü</t>
  </si>
  <si>
    <t>Podersdorf am See</t>
  </si>
  <si>
    <t>Ostrów Wielkopolski</t>
  </si>
  <si>
    <t>Perozelo</t>
  </si>
  <si>
    <t>Lupsa</t>
  </si>
  <si>
    <t>Lovce</t>
  </si>
  <si>
    <t>Mümliswil-Ramiswil</t>
  </si>
  <si>
    <t>Horní Kněžeklady</t>
  </si>
  <si>
    <t>Bremm</t>
  </si>
  <si>
    <t>Commune of Galaxidi</t>
  </si>
  <si>
    <t>Bocairent</t>
  </si>
  <si>
    <t>Aubvillers</t>
  </si>
  <si>
    <t>Capri</t>
  </si>
  <si>
    <t>Kétbodony</t>
  </si>
  <si>
    <t>Poggersdorf</t>
  </si>
  <si>
    <t>Ostrówek</t>
  </si>
  <si>
    <t>Perre</t>
  </si>
  <si>
    <t>Lupsanu</t>
  </si>
  <si>
    <t>Lovčica-Trubín</t>
  </si>
  <si>
    <t>Mumpf</t>
  </si>
  <si>
    <t>Horní Kounice</t>
  </si>
  <si>
    <t>Bremsnitz</t>
  </si>
  <si>
    <t>Commune of Galia</t>
  </si>
  <si>
    <t>Boceguillas</t>
  </si>
  <si>
    <t>Auby</t>
  </si>
  <si>
    <t>Capri Leone</t>
  </si>
  <si>
    <t>Kétegyháza</t>
  </si>
  <si>
    <t>Pöggstall</t>
  </si>
  <si>
    <t>Ostrowiec Świętokrzyski</t>
  </si>
  <si>
    <t>Pessegueiro</t>
  </si>
  <si>
    <t>Macea</t>
  </si>
  <si>
    <t>Lovinobaňa</t>
  </si>
  <si>
    <t>Münchenbuchsee</t>
  </si>
  <si>
    <t>Horní Kozolupy</t>
  </si>
  <si>
    <t>Brenk</t>
  </si>
  <si>
    <t>Commune of Galifa</t>
  </si>
  <si>
    <t>Bocigas</t>
  </si>
  <si>
    <t>Aucaleuc</t>
  </si>
  <si>
    <t>Capriana</t>
  </si>
  <si>
    <t>Kéthely</t>
  </si>
  <si>
    <t>Pölfing-Brunn</t>
  </si>
  <si>
    <t>Ostrowite</t>
  </si>
  <si>
    <t>Pessegueiro do Vouga</t>
  </si>
  <si>
    <t>Macesu de Jos</t>
  </si>
  <si>
    <t>Ložín</t>
  </si>
  <si>
    <t>Münchenstein</t>
  </si>
  <si>
    <t>Horní Krupá</t>
  </si>
  <si>
    <t>Brennberg</t>
  </si>
  <si>
    <t>Commune of Galini</t>
  </si>
  <si>
    <t>Bocos de Duero</t>
  </si>
  <si>
    <t>Aucamville</t>
  </si>
  <si>
    <t>Capriano del Colle</t>
  </si>
  <si>
    <t>Kétpó</t>
  </si>
  <si>
    <t>Pölla</t>
  </si>
  <si>
    <t>Ostrzeszów</t>
  </si>
  <si>
    <t>Pias</t>
  </si>
  <si>
    <t>Macesu de Sus</t>
  </si>
  <si>
    <t>Lozorno</t>
  </si>
  <si>
    <t>Münchenwiler</t>
  </si>
  <si>
    <t>Horní Kruty</t>
  </si>
  <si>
    <t>Brensbach</t>
  </si>
  <si>
    <t>Commune of Galipsos</t>
  </si>
  <si>
    <t>Bodera, La</t>
  </si>
  <si>
    <t>Aucazein</t>
  </si>
  <si>
    <t>Capriata d'Orba</t>
  </si>
  <si>
    <t>Kétsoprony</t>
  </si>
  <si>
    <t>Pöllau</t>
  </si>
  <si>
    <t>Oświęcim</t>
  </si>
  <si>
    <t>Pico</t>
  </si>
  <si>
    <t>Maciuca</t>
  </si>
  <si>
    <t>Ľubá</t>
  </si>
  <si>
    <t>Münchwilen (AG)</t>
  </si>
  <si>
    <t>Horní Lapač</t>
  </si>
  <si>
    <t>Brenz</t>
  </si>
  <si>
    <t>Commune of Galissas</t>
  </si>
  <si>
    <t>Bodón, El</t>
  </si>
  <si>
    <t>Aucelon</t>
  </si>
  <si>
    <t>Capriate San Gervasio</t>
  </si>
  <si>
    <t>Kétújfalu</t>
  </si>
  <si>
    <t>Pöllauberg</t>
  </si>
  <si>
    <t>Otmuchów</t>
  </si>
  <si>
    <t>Pico da Pedra</t>
  </si>
  <si>
    <t>Madaras</t>
  </si>
  <si>
    <t>Ľubeľa</t>
  </si>
  <si>
    <t>Münchwilen (TG)</t>
  </si>
  <si>
    <t>Horní Lhota</t>
  </si>
  <si>
    <t>Bresegard bei Eldena</t>
  </si>
  <si>
    <t>Commune of Gallikos</t>
  </si>
  <si>
    <t>Bodonal de la Sierra</t>
  </si>
  <si>
    <t>Aucey-la-Plaine</t>
  </si>
  <si>
    <t>Capriati a Volturno</t>
  </si>
  <si>
    <t>Kétvölgy</t>
  </si>
  <si>
    <t>Pollham</t>
  </si>
  <si>
    <t>Otwock</t>
  </si>
  <si>
    <t>Picote</t>
  </si>
  <si>
    <t>Madarjac</t>
  </si>
  <si>
    <t>Lubeník</t>
  </si>
  <si>
    <t>Münsingen</t>
  </si>
  <si>
    <t>Horní Libchava</t>
  </si>
  <si>
    <t>Bresegard bei Picher</t>
  </si>
  <si>
    <t>Commune of Ganadio</t>
  </si>
  <si>
    <t>Boecillo</t>
  </si>
  <si>
    <t>Auch</t>
  </si>
  <si>
    <t>Caprie</t>
  </si>
  <si>
    <t>Kéty</t>
  </si>
  <si>
    <t>Polling im Innkreis</t>
  </si>
  <si>
    <t>Otyń</t>
  </si>
  <si>
    <t>Piedade</t>
  </si>
  <si>
    <t>Madulari</t>
  </si>
  <si>
    <t>Ľubica</t>
  </si>
  <si>
    <t>Münsterlingen</t>
  </si>
  <si>
    <t>Horní Libochová</t>
  </si>
  <si>
    <t>Brest</t>
  </si>
  <si>
    <t>Commune of Ganeika</t>
  </si>
  <si>
    <t>Bogajo</t>
  </si>
  <si>
    <t>Auchay-sur-Vendée</t>
  </si>
  <si>
    <t>Capriglia Irpina</t>
  </si>
  <si>
    <t>Kevermes</t>
  </si>
  <si>
    <t>Polling in Tirol</t>
  </si>
  <si>
    <t>Ożarów</t>
  </si>
  <si>
    <t>Pilar da Bretanha</t>
  </si>
  <si>
    <t>Maeriste</t>
  </si>
  <si>
    <t>Ľubietová</t>
  </si>
  <si>
    <t>Muntelier</t>
  </si>
  <si>
    <t>Horní Lideč</t>
  </si>
  <si>
    <t>Bretten, Stadt</t>
  </si>
  <si>
    <t>Commune of Ganochora</t>
  </si>
  <si>
    <t>Bogarra</t>
  </si>
  <si>
    <t>Auchel</t>
  </si>
  <si>
    <t>Capriglio</t>
  </si>
  <si>
    <t>Kilimán</t>
  </si>
  <si>
    <t>Pöls-Oberkurzheim</t>
  </si>
  <si>
    <t>Ożarów Mazowiecki</t>
  </si>
  <si>
    <t>Pindelo dos Milagres</t>
  </si>
  <si>
    <t>Magesti</t>
  </si>
  <si>
    <t>Lubina</t>
  </si>
  <si>
    <t>Müntschemier</t>
  </si>
  <si>
    <t>Horní Loděnice</t>
  </si>
  <si>
    <t>Bretthausen</t>
  </si>
  <si>
    <t>Commune of Garazo</t>
  </si>
  <si>
    <t>Bohodón, El</t>
  </si>
  <si>
    <t>Auchonvillers</t>
  </si>
  <si>
    <t>Caprile</t>
  </si>
  <si>
    <t>Kimle</t>
  </si>
  <si>
    <t>Pölstal</t>
  </si>
  <si>
    <t>Ożarowice</t>
  </si>
  <si>
    <t>Pindo</t>
  </si>
  <si>
    <t>Magherani</t>
  </si>
  <si>
    <t>Ľubiša</t>
  </si>
  <si>
    <t>Muolen</t>
  </si>
  <si>
    <t>Horní Lomná</t>
  </si>
  <si>
    <t>Bretzenheim</t>
  </si>
  <si>
    <t>Commune of Gardelades</t>
  </si>
  <si>
    <t>Bohonal de Ibor</t>
  </si>
  <si>
    <t>Auchy-au-Bois</t>
  </si>
  <si>
    <t>Caprino Bergamasco</t>
  </si>
  <si>
    <t>Kincsesbánya</t>
  </si>
  <si>
    <t>Pöndorf</t>
  </si>
  <si>
    <t>Ozimek</t>
  </si>
  <si>
    <t>Pinela</t>
  </si>
  <si>
    <t>Magiresti</t>
  </si>
  <si>
    <t>Ľubochňa</t>
  </si>
  <si>
    <t>Muotathal</t>
  </si>
  <si>
    <t>Horní Loučky</t>
  </si>
  <si>
    <t>Bretzfeld</t>
  </si>
  <si>
    <t>Commune of Gardiki</t>
  </si>
  <si>
    <t>Bohoyo</t>
  </si>
  <si>
    <t>Auchy-la-Montagne</t>
  </si>
  <si>
    <t>Caprino Veronese</t>
  </si>
  <si>
    <t>Királd</t>
  </si>
  <si>
    <t>Pörtschach am Wörther See</t>
  </si>
  <si>
    <t>Ozorków</t>
  </si>
  <si>
    <t>Pinelo</t>
  </si>
  <si>
    <t>Maglavit</t>
  </si>
  <si>
    <t>Ľuboreč</t>
  </si>
  <si>
    <t>Muralto</t>
  </si>
  <si>
    <t>Horní Lukavice</t>
  </si>
  <si>
    <t>Breuberg, Stadt</t>
  </si>
  <si>
    <t>Commune of Gardiki (Aghiou Georgiou) Filiaton</t>
  </si>
  <si>
    <t>Boimorto</t>
  </si>
  <si>
    <t>Auchy-lès-Hesdin</t>
  </si>
  <si>
    <t>Capriolo</t>
  </si>
  <si>
    <t>Királyegyháza</t>
  </si>
  <si>
    <t>Pöttelsdorf</t>
  </si>
  <si>
    <t>Pabianice</t>
  </si>
  <si>
    <t>Pinhal do Norte</t>
  </si>
  <si>
    <t>Magura</t>
  </si>
  <si>
    <t>Ľuboriečka</t>
  </si>
  <si>
    <t>Murgenthal</t>
  </si>
  <si>
    <t>Horní Maršov</t>
  </si>
  <si>
    <t>Breuna</t>
  </si>
  <si>
    <t>Commune of Gardikio</t>
  </si>
  <si>
    <t>Boiro</t>
  </si>
  <si>
    <t>Auchy-les-Mines</t>
  </si>
  <si>
    <t>Capriva del Friuli</t>
  </si>
  <si>
    <t>Királyhegyes</t>
  </si>
  <si>
    <t>Pottendorf</t>
  </si>
  <si>
    <t>Pacanów</t>
  </si>
  <si>
    <t>Pinhal Novo</t>
  </si>
  <si>
    <t>Magura Ilvei</t>
  </si>
  <si>
    <t>Ľubotice</t>
  </si>
  <si>
    <t>Muri (AG)</t>
  </si>
  <si>
    <t>Horní Město</t>
  </si>
  <si>
    <t>Breunigweiler</t>
  </si>
  <si>
    <t>Commune of Garea</t>
  </si>
  <si>
    <t>Bola, A</t>
  </si>
  <si>
    <t>Auchy-lez-Orchies</t>
  </si>
  <si>
    <t>Capua</t>
  </si>
  <si>
    <t>Királyszentistván</t>
  </si>
  <si>
    <t>Pottenstein</t>
  </si>
  <si>
    <t>Pacyna</t>
  </si>
  <si>
    <t>Pinhanços</t>
  </si>
  <si>
    <t>Magurele</t>
  </si>
  <si>
    <t>Ľubotín</t>
  </si>
  <si>
    <t>Muri bei Bern</t>
  </si>
  <si>
    <t>Horní Meziříčko</t>
  </si>
  <si>
    <t>Brevörde</t>
  </si>
  <si>
    <t>Commune of Garefio</t>
  </si>
  <si>
    <t>Bolaños de Calatrava</t>
  </si>
  <si>
    <t>Aucun</t>
  </si>
  <si>
    <t>Capurso</t>
  </si>
  <si>
    <t>Kisapáti</t>
  </si>
  <si>
    <t>Pötting</t>
  </si>
  <si>
    <t>Paczków</t>
  </si>
  <si>
    <t>Pinhão</t>
  </si>
  <si>
    <t>Magureni</t>
  </si>
  <si>
    <t>Ľubovec</t>
  </si>
  <si>
    <t>Muriaux</t>
  </si>
  <si>
    <t>Horní Moštěnice</t>
  </si>
  <si>
    <t>Brey</t>
  </si>
  <si>
    <t>Commune of Gargaliani</t>
  </si>
  <si>
    <t>Bolaños de Campos</t>
  </si>
  <si>
    <t>Audaux</t>
  </si>
  <si>
    <t>Caraffa del Bianco</t>
  </si>
  <si>
    <t>Kisapostag</t>
  </si>
  <si>
    <t>Pöttsching</t>
  </si>
  <si>
    <t>Padew Narodowa</t>
  </si>
  <si>
    <t>Pinheiro</t>
  </si>
  <si>
    <t>Maguri-Racatau</t>
  </si>
  <si>
    <t>Lúč na Ostrove</t>
  </si>
  <si>
    <t>Murten</t>
  </si>
  <si>
    <t>Horní Myslová</t>
  </si>
  <si>
    <t>Breydin</t>
  </si>
  <si>
    <t>Commune of Garipa</t>
  </si>
  <si>
    <t>Bolbaite</t>
  </si>
  <si>
    <t>Audelange</t>
  </si>
  <si>
    <t>Caraffa di Catanzaro</t>
  </si>
  <si>
    <t>Kisar</t>
  </si>
  <si>
    <t>Potzneusiedl</t>
  </si>
  <si>
    <t>Pajęczno</t>
  </si>
  <si>
    <t>Pinheiro de Ázere</t>
  </si>
  <si>
    <t>Mahmudia</t>
  </si>
  <si>
    <t>Lučatín</t>
  </si>
  <si>
    <t>Mutrux</t>
  </si>
  <si>
    <t>Horní Němčí</t>
  </si>
  <si>
    <t>Brickeln</t>
  </si>
  <si>
    <t>Commune of Gastouni</t>
  </si>
  <si>
    <t>Bollullos de la Mitación</t>
  </si>
  <si>
    <t>Audeloncourt</t>
  </si>
  <si>
    <t>Caraglio</t>
  </si>
  <si>
    <t>Kisasszond</t>
  </si>
  <si>
    <t>Poysdorf</t>
  </si>
  <si>
    <t>Pakość</t>
  </si>
  <si>
    <t>Pinheiros</t>
  </si>
  <si>
    <t>Lučenec</t>
  </si>
  <si>
    <t>Muttenz</t>
  </si>
  <si>
    <t>Horní Němčice</t>
  </si>
  <si>
    <t>Briedel</t>
  </si>
  <si>
    <t>Commune of Gastouri</t>
  </si>
  <si>
    <t>Bollullos Par del Condado</t>
  </si>
  <si>
    <t>Audembert</t>
  </si>
  <si>
    <t>Caramagna Piemonte</t>
  </si>
  <si>
    <t>Kisasszonyfa</t>
  </si>
  <si>
    <t>Prägraten am Großvenediger</t>
  </si>
  <si>
    <t>Pakosław</t>
  </si>
  <si>
    <t>Pinhel</t>
  </si>
  <si>
    <t>Maicanesti</t>
  </si>
  <si>
    <t>Lúčina</t>
  </si>
  <si>
    <t>Muzzano</t>
  </si>
  <si>
    <t>Horní Nětčice</t>
  </si>
  <si>
    <t>Brieden</t>
  </si>
  <si>
    <t>Commune of Gavalas</t>
  </si>
  <si>
    <t>Bolo, O</t>
  </si>
  <si>
    <t>Audenge</t>
  </si>
  <si>
    <t>Caramanico Terme</t>
  </si>
  <si>
    <t>Kisbabot</t>
  </si>
  <si>
    <t>Pram</t>
  </si>
  <si>
    <t>Pakosławice</t>
  </si>
  <si>
    <t>Pinho</t>
  </si>
  <si>
    <t>Maieru</t>
  </si>
  <si>
    <t>Lučivná</t>
  </si>
  <si>
    <t>Naters</t>
  </si>
  <si>
    <t>Horní Olešnice</t>
  </si>
  <si>
    <t>Briedern</t>
  </si>
  <si>
    <t>Commune of Gavalochori</t>
  </si>
  <si>
    <t>Boltaña</t>
  </si>
  <si>
    <t>Audes</t>
  </si>
  <si>
    <t>Carano</t>
  </si>
  <si>
    <t>Kisbágyon</t>
  </si>
  <si>
    <t>Prambachkirchen</t>
  </si>
  <si>
    <t>Pałecznica</t>
  </si>
  <si>
    <t>Pínzio</t>
  </si>
  <si>
    <t>Maierus</t>
  </si>
  <si>
    <t>Lúčka</t>
  </si>
  <si>
    <t>Nebikon</t>
  </si>
  <si>
    <t>Horní Paseka</t>
  </si>
  <si>
    <t>Brieselang</t>
  </si>
  <si>
    <t>Commune of Gavalou</t>
  </si>
  <si>
    <t>Bolulla</t>
  </si>
  <si>
    <t>Audeux</t>
  </si>
  <si>
    <t>Carapelle</t>
  </si>
  <si>
    <t>Kisbajcs</t>
  </si>
  <si>
    <t>Pramet</t>
  </si>
  <si>
    <t>Panki</t>
  </si>
  <si>
    <t>Piódão</t>
  </si>
  <si>
    <t>Malaia</t>
  </si>
  <si>
    <t>Lúčky</t>
  </si>
  <si>
    <t>Neckertal</t>
  </si>
  <si>
    <t>Horní Pěna</t>
  </si>
  <si>
    <t>Briesen (Mark)</t>
  </si>
  <si>
    <t>Commune of Gavdos (psevdo)</t>
  </si>
  <si>
    <t>Bolvir</t>
  </si>
  <si>
    <t>Audeville</t>
  </si>
  <si>
    <t>Carapelle Calvisio</t>
  </si>
  <si>
    <t>Kisbajom</t>
  </si>
  <si>
    <t>Preding</t>
  </si>
  <si>
    <t>Papowo Biskupie</t>
  </si>
  <si>
    <t>Pitões das Junias</t>
  </si>
  <si>
    <t>Maldaeni</t>
  </si>
  <si>
    <t>Lúčnica nad Žitavou</t>
  </si>
  <si>
    <t>Neerach</t>
  </si>
  <si>
    <t>Horní Planá</t>
  </si>
  <si>
    <t>Briesen/Brjazyna</t>
  </si>
  <si>
    <t>Commune of Gavrakia</t>
  </si>
  <si>
    <t>Bonansa</t>
  </si>
  <si>
    <t>Audierne</t>
  </si>
  <si>
    <t>Carasco</t>
  </si>
  <si>
    <t>Kisbárapáti</t>
  </si>
  <si>
    <t>Pregarten</t>
  </si>
  <si>
    <t>Paprotnia</t>
  </si>
  <si>
    <t>Planalto de Monforte (União das freguesias de Oucidres e Bobadela)</t>
  </si>
  <si>
    <t>Maldaresti</t>
  </si>
  <si>
    <t>Ludanice</t>
  </si>
  <si>
    <t>Neftenbach</t>
  </si>
  <si>
    <t>Horní Počaply</t>
  </si>
  <si>
    <t>Brieskow-Finkenheerd</t>
  </si>
  <si>
    <t>Commune of Gavria</t>
  </si>
  <si>
    <t>Boñar</t>
  </si>
  <si>
    <t>Audignicourt</t>
  </si>
  <si>
    <t>Carassai</t>
  </si>
  <si>
    <t>Kisbárkány</t>
  </si>
  <si>
    <t>Preitenegg</t>
  </si>
  <si>
    <t>Paradyż</t>
  </si>
  <si>
    <t>Pó</t>
  </si>
  <si>
    <t>Malini</t>
  </si>
  <si>
    <t>Ľudovítová</t>
  </si>
  <si>
    <t>Neggio</t>
  </si>
  <si>
    <t>Horní Podluží</t>
  </si>
  <si>
    <t>Brietlingen</t>
  </si>
  <si>
    <t>Commune of Gavrio</t>
  </si>
  <si>
    <t>Bonares</t>
  </si>
  <si>
    <t>Audignies</t>
  </si>
  <si>
    <t>Carate Brianza</t>
  </si>
  <si>
    <t>Kisbér</t>
  </si>
  <si>
    <t>Prellenkirchen</t>
  </si>
  <si>
    <t>Parchowo</t>
  </si>
  <si>
    <t>Poço do Canto</t>
  </si>
  <si>
    <t>Maliuc</t>
  </si>
  <si>
    <t>Ludrová</t>
  </si>
  <si>
    <t>Nendaz</t>
  </si>
  <si>
    <t>Horní Police</t>
  </si>
  <si>
    <t>Brietzig</t>
  </si>
  <si>
    <t>Commune of Gavrissii</t>
  </si>
  <si>
    <t>Bonastre</t>
  </si>
  <si>
    <t>Audignon</t>
  </si>
  <si>
    <t>Carate Urio</t>
  </si>
  <si>
    <t>Kisberény</t>
  </si>
  <si>
    <t>Premstätten</t>
  </si>
  <si>
    <t>Parczew</t>
  </si>
  <si>
    <t>Podame</t>
  </si>
  <si>
    <t>Malnas</t>
  </si>
  <si>
    <t>Luhyňa</t>
  </si>
  <si>
    <t>Nenzlingen</t>
  </si>
  <si>
    <t>Horní Poříčí</t>
  </si>
  <si>
    <t>Brigachtal</t>
  </si>
  <si>
    <t>Commune of Gavrolimni</t>
  </si>
  <si>
    <t>Bonete</t>
  </si>
  <si>
    <t>Audigny</t>
  </si>
  <si>
    <t>Caravaggio</t>
  </si>
  <si>
    <t>Kisberzseny</t>
  </si>
  <si>
    <t>Pressbaum</t>
  </si>
  <si>
    <t>Parysów</t>
  </si>
  <si>
    <t>Podentes</t>
  </si>
  <si>
    <t>Malovat</t>
  </si>
  <si>
    <t>Lúka</t>
  </si>
  <si>
    <t>Nesslau</t>
  </si>
  <si>
    <t>Horní Radechová</t>
  </si>
  <si>
    <t>Briggow</t>
  </si>
  <si>
    <t>Commune of Gavros</t>
  </si>
  <si>
    <t>Boniches</t>
  </si>
  <si>
    <t>Audincourt</t>
  </si>
  <si>
    <t>Caravate</t>
  </si>
  <si>
    <t>Kisbeszterce</t>
  </si>
  <si>
    <t>Prigglitz</t>
  </si>
  <si>
    <t>Parzęczew</t>
  </si>
  <si>
    <t>Poiares</t>
  </si>
  <si>
    <t>Malu</t>
  </si>
  <si>
    <t>Lukačovce</t>
  </si>
  <si>
    <t>Neuchâtel</t>
  </si>
  <si>
    <t>Horní Radouň</t>
  </si>
  <si>
    <t>Brilon, Stadt</t>
  </si>
  <si>
    <t>Commune of Gazi</t>
  </si>
  <si>
    <t>Bonilla de la Sierra</t>
  </si>
  <si>
    <t>Audincthun</t>
  </si>
  <si>
    <t>Caravino</t>
  </si>
  <si>
    <t>Kisbodak</t>
  </si>
  <si>
    <t>Prinzersdorf</t>
  </si>
  <si>
    <t>Pasłęk</t>
  </si>
  <si>
    <t>Poiares (Santo André)</t>
  </si>
  <si>
    <t>Malu Cu Flori</t>
  </si>
  <si>
    <t>Lukáčovce</t>
  </si>
  <si>
    <t>Neuendorf</t>
  </si>
  <si>
    <t>Horní Radslavice</t>
  </si>
  <si>
    <t>Brimingen</t>
  </si>
  <si>
    <t>Commune of Gazoros</t>
  </si>
  <si>
    <t>Bonillo, El</t>
  </si>
  <si>
    <t>Audinghen</t>
  </si>
  <si>
    <t>Caravonica</t>
  </si>
  <si>
    <t>Kisbucsa</t>
  </si>
  <si>
    <t>Proleb</t>
  </si>
  <si>
    <t>Pasym</t>
  </si>
  <si>
    <t>Polvoreira</t>
  </si>
  <si>
    <t>Malu Mare</t>
  </si>
  <si>
    <t>Lukavica</t>
  </si>
  <si>
    <t>Neuenegg</t>
  </si>
  <si>
    <t>Horní Rápotice</t>
  </si>
  <si>
    <t>Brinjahe</t>
  </si>
  <si>
    <t>Commune of Gdochia</t>
  </si>
  <si>
    <t>Bonrepòs i Mirambell</t>
  </si>
  <si>
    <t>Audon</t>
  </si>
  <si>
    <t>Carbognano</t>
  </si>
  <si>
    <t>Kisbudmér</t>
  </si>
  <si>
    <t>Prottes</t>
  </si>
  <si>
    <t>Paszowice</t>
  </si>
  <si>
    <t>Pomares</t>
  </si>
  <si>
    <t>Malureni</t>
  </si>
  <si>
    <t>Lukov</t>
  </si>
  <si>
    <t>Neuenhof</t>
  </si>
  <si>
    <t>Horní Řasnice</t>
  </si>
  <si>
    <t>Brinkum</t>
  </si>
  <si>
    <t>Commune of Gefyra</t>
  </si>
  <si>
    <t>Boqueixón</t>
  </si>
  <si>
    <t>Audouville-la-Hubert</t>
  </si>
  <si>
    <t>Carbonara al Ticino</t>
  </si>
  <si>
    <t>Kiscsécs</t>
  </si>
  <si>
    <t>Prutz</t>
  </si>
  <si>
    <t>Pątnów</t>
  </si>
  <si>
    <t>Pombal</t>
  </si>
  <si>
    <t>Malusteni</t>
  </si>
  <si>
    <t>Lukovištia</t>
  </si>
  <si>
    <t>Neuenkirch</t>
  </si>
  <si>
    <t>Horní Ředice</t>
  </si>
  <si>
    <t>Britz</t>
  </si>
  <si>
    <t>Commune of Gefyria</t>
  </si>
  <si>
    <t>Boquiñeni</t>
  </si>
  <si>
    <t>Audrehem</t>
  </si>
  <si>
    <t>Carbonara di Nola</t>
  </si>
  <si>
    <t>Kiscsehi</t>
  </si>
  <si>
    <t>Puch bei Hallein</t>
  </si>
  <si>
    <t>Pawłosiów</t>
  </si>
  <si>
    <t>Pombalinho</t>
  </si>
  <si>
    <t>Manasia</t>
  </si>
  <si>
    <t>Lúky</t>
  </si>
  <si>
    <t>Neuhausen am Rheinfall</t>
  </si>
  <si>
    <t>Horní Řepčice</t>
  </si>
  <si>
    <t>Bröbberow</t>
  </si>
  <si>
    <t>Commune of Gefyroudi</t>
  </si>
  <si>
    <t>Borau</t>
  </si>
  <si>
    <t>Audressein</t>
  </si>
  <si>
    <t>Carbonara Scrivia</t>
  </si>
  <si>
    <t>Kiscsősz</t>
  </si>
  <si>
    <t>Puch bei Weiz</t>
  </si>
  <si>
    <t>Pawłów</t>
  </si>
  <si>
    <t>Pombeiro da Beira</t>
  </si>
  <si>
    <t>Manastirea</t>
  </si>
  <si>
    <t>Lula</t>
  </si>
  <si>
    <t>Neuheim</t>
  </si>
  <si>
    <t>Horní Rožínka</t>
  </si>
  <si>
    <t>Brockel</t>
  </si>
  <si>
    <t>Commune of Gelanthi</t>
  </si>
  <si>
    <t>Bordalba</t>
  </si>
  <si>
    <t>Audresselles</t>
  </si>
  <si>
    <t>Carbonate</t>
  </si>
  <si>
    <t>Kisdér</t>
  </si>
  <si>
    <t>Puchberg am Schneeberg</t>
  </si>
  <si>
    <t>Pawłowice</t>
  </si>
  <si>
    <t>Pombeiro de Ribavizela</t>
  </si>
  <si>
    <t>Manastirea Casin</t>
  </si>
  <si>
    <t>Lupoč</t>
  </si>
  <si>
    <t>Neunforn</t>
  </si>
  <si>
    <t>Horní Skrýchov</t>
  </si>
  <si>
    <t>Bröckel</t>
  </si>
  <si>
    <t>Commune of Geliniatika</t>
  </si>
  <si>
    <t>Bòrdes, Es</t>
  </si>
  <si>
    <t>Audrieu</t>
  </si>
  <si>
    <t>Carbone</t>
  </si>
  <si>
    <t>Kisdobsza</t>
  </si>
  <si>
    <t>Puchenau</t>
  </si>
  <si>
    <t>Pawłowiczki</t>
  </si>
  <si>
    <t>Ponta Delgada</t>
  </si>
  <si>
    <t>Manastirea Humorului</t>
  </si>
  <si>
    <t>Lutila</t>
  </si>
  <si>
    <t>Neunkirch</t>
  </si>
  <si>
    <t>Horní Slatina</t>
  </si>
  <si>
    <t>Brockscheid</t>
  </si>
  <si>
    <t>Commune of Genessio</t>
  </si>
  <si>
    <t>Bordils</t>
  </si>
  <si>
    <t>Audrix</t>
  </si>
  <si>
    <t>Carbonera</t>
  </si>
  <si>
    <t>Kisdombegyház</t>
  </si>
  <si>
    <t>Puchenstuben</t>
  </si>
  <si>
    <t>Pawonków</t>
  </si>
  <si>
    <t>Ponta Delgada (São José)</t>
  </si>
  <si>
    <t>Manastireni</t>
  </si>
  <si>
    <t>Ľutina</t>
  </si>
  <si>
    <t>Neyruz (FR)</t>
  </si>
  <si>
    <t>Horní Slavkov</t>
  </si>
  <si>
    <t>Brockum</t>
  </si>
  <si>
    <t>Commune of Genissea</t>
  </si>
  <si>
    <t>Bordón</t>
  </si>
  <si>
    <t>Audruicq</t>
  </si>
  <si>
    <t>Carbonia</t>
  </si>
  <si>
    <t>Kisdorog</t>
  </si>
  <si>
    <t>Puchkirchen am Trattberg</t>
  </si>
  <si>
    <t>Pcim</t>
  </si>
  <si>
    <t>Ponta Delgada (São Pedro)</t>
  </si>
  <si>
    <t>Manastiur</t>
  </si>
  <si>
    <t>Lutiše</t>
  </si>
  <si>
    <t>Nidau</t>
  </si>
  <si>
    <t>Horní Slivno</t>
  </si>
  <si>
    <t>Brodenbach</t>
  </si>
  <si>
    <t>Commune of Gennadio</t>
  </si>
  <si>
    <t>Borge, El</t>
  </si>
  <si>
    <t>Audun-le-Roman</t>
  </si>
  <si>
    <t>Carcare</t>
  </si>
  <si>
    <t>Kisecset</t>
  </si>
  <si>
    <t>Pucking</t>
  </si>
  <si>
    <t>Pęcław</t>
  </si>
  <si>
    <t>Ponta Delgada (São Sebastião)</t>
  </si>
  <si>
    <t>Mandra</t>
  </si>
  <si>
    <t>Ľutov</t>
  </si>
  <si>
    <t>Niederbipp</t>
  </si>
  <si>
    <t>Horní Smrčné</t>
  </si>
  <si>
    <t>Brodersby</t>
  </si>
  <si>
    <t>Commune of Georganades</t>
  </si>
  <si>
    <t>Borges Blanques, Les</t>
  </si>
  <si>
    <t>Audun-le-Tiche</t>
  </si>
  <si>
    <t>Carceri</t>
  </si>
  <si>
    <t>Kisfalud</t>
  </si>
  <si>
    <t>Pühret</t>
  </si>
  <si>
    <t>Pęczniew</t>
  </si>
  <si>
    <t>Ponta do Pargo</t>
  </si>
  <si>
    <t>Maneciu</t>
  </si>
  <si>
    <t>Lužany</t>
  </si>
  <si>
    <t>Niederbuchsiten</t>
  </si>
  <si>
    <t>Horní Smržov</t>
  </si>
  <si>
    <t>Brodersby-Goltoft</t>
  </si>
  <si>
    <t>Commune of Georgani</t>
  </si>
  <si>
    <t>Borges del Camp, Les</t>
  </si>
  <si>
    <t>Auffargis</t>
  </si>
  <si>
    <t>Carcoforo</t>
  </si>
  <si>
    <t>Kisfüzes</t>
  </si>
  <si>
    <t>Pulkau</t>
  </si>
  <si>
    <t>Pełczyce</t>
  </si>
  <si>
    <t>Ponta do Sol</t>
  </si>
  <si>
    <t>Manesti</t>
  </si>
  <si>
    <t>Lužany pri Topli</t>
  </si>
  <si>
    <t>Niederbüren</t>
  </si>
  <si>
    <t>Horní Štěpánov</t>
  </si>
  <si>
    <t>Brodersdorf</t>
  </si>
  <si>
    <t>Commune of Georgiani</t>
  </si>
  <si>
    <t>Borja</t>
  </si>
  <si>
    <t>Aufferville</t>
  </si>
  <si>
    <t>Cardano al Campo</t>
  </si>
  <si>
    <t>Kisgörbő</t>
  </si>
  <si>
    <t>Pupping</t>
  </si>
  <si>
    <t>Pelplin</t>
  </si>
  <si>
    <t>Ponta Garça</t>
  </si>
  <si>
    <t>Manoleasa</t>
  </si>
  <si>
    <t>Lužianky</t>
  </si>
  <si>
    <t>Niederdorf</t>
  </si>
  <si>
    <t>Horní Stropnice</t>
  </si>
  <si>
    <t>Broderstorf</t>
  </si>
  <si>
    <t>Commune of Georgiko</t>
  </si>
  <si>
    <t>Borjabad</t>
  </si>
  <si>
    <t>Auffreville-Brasseuil</t>
  </si>
  <si>
    <t>Cardè</t>
  </si>
  <si>
    <t>Kisgyalán</t>
  </si>
  <si>
    <t>Purbach am Neusiedler See</t>
  </si>
  <si>
    <t>Pępowo</t>
  </si>
  <si>
    <t>Ponte</t>
  </si>
  <si>
    <t>Manzalesti</t>
  </si>
  <si>
    <t>Lysá pod Makytou</t>
  </si>
  <si>
    <t>Niedergesteln</t>
  </si>
  <si>
    <t>Horní Studénky</t>
  </si>
  <si>
    <t>Brohl</t>
  </si>
  <si>
    <t>Commune of Georgioupoli</t>
  </si>
  <si>
    <t>Bormujos</t>
  </si>
  <si>
    <t>Auflance</t>
  </si>
  <si>
    <t>Cardedu</t>
  </si>
  <si>
    <t>Kisgyőr</t>
  </si>
  <si>
    <t>Purgstall an der Erlauf</t>
  </si>
  <si>
    <t>Perlejewo</t>
  </si>
  <si>
    <t>Ponte do Rol</t>
  </si>
  <si>
    <t>Maracineni</t>
  </si>
  <si>
    <t>Lysica</t>
  </si>
  <si>
    <t>Niederglatt</t>
  </si>
  <si>
    <t>Horní Suchá</t>
  </si>
  <si>
    <t>Brohl-Lützing</t>
  </si>
  <si>
    <t>Commune of Georgitsi</t>
  </si>
  <si>
    <t>Bornos</t>
  </si>
  <si>
    <t>Auga</t>
  </si>
  <si>
    <t>Cardeto</t>
  </si>
  <si>
    <t>Kishajmás</t>
  </si>
  <si>
    <t>Purkersdorf</t>
  </si>
  <si>
    <t>Perzów</t>
  </si>
  <si>
    <t>Pontével</t>
  </si>
  <si>
    <t>Marasu</t>
  </si>
  <si>
    <t>Machulince</t>
  </si>
  <si>
    <t>Niedergösgen</t>
  </si>
  <si>
    <t>Horní Těšice</t>
  </si>
  <si>
    <t>Brokdorf</t>
  </si>
  <si>
    <t>Commune of Gerakari</t>
  </si>
  <si>
    <t>Borobia</t>
  </si>
  <si>
    <t>Augan</t>
  </si>
  <si>
    <t>Cardinale</t>
  </si>
  <si>
    <t>Kisharsány</t>
  </si>
  <si>
    <t>Pusterwald</t>
  </si>
  <si>
    <t>Piaseczno</t>
  </si>
  <si>
    <t>Porches</t>
  </si>
  <si>
    <t>Marca</t>
  </si>
  <si>
    <t>Macov</t>
  </si>
  <si>
    <t>Niederhasli</t>
  </si>
  <si>
    <t>Horní Tošanovice</t>
  </si>
  <si>
    <t>Brokstedt</t>
  </si>
  <si>
    <t>Commune of Gerakarou</t>
  </si>
  <si>
    <t>Borox</t>
  </si>
  <si>
    <t>Auge</t>
  </si>
  <si>
    <t>Cardito</t>
  </si>
  <si>
    <t>Kishartyán</t>
  </si>
  <si>
    <t>Putzleinsdorf</t>
  </si>
  <si>
    <t>Piaski</t>
  </si>
  <si>
    <t>Portel</t>
  </si>
  <si>
    <t>Marculesti</t>
  </si>
  <si>
    <t>Mad</t>
  </si>
  <si>
    <t>Niederhelfenschwil</t>
  </si>
  <si>
    <t>Horní Třešňovec</t>
  </si>
  <si>
    <t>Brombachtal</t>
  </si>
  <si>
    <t>Commune of Gerakas</t>
  </si>
  <si>
    <t>Borrassà</t>
  </si>
  <si>
    <t>Augé</t>
  </si>
  <si>
    <t>Careggine</t>
  </si>
  <si>
    <t>Kisherend</t>
  </si>
  <si>
    <t>Pyhra</t>
  </si>
  <si>
    <t>Piastów</t>
  </si>
  <si>
    <t>Portela</t>
  </si>
  <si>
    <t>Marga</t>
  </si>
  <si>
    <t>Madunice</t>
  </si>
  <si>
    <t>Niederhünigen</t>
  </si>
  <si>
    <t>Horní Újezd</t>
  </si>
  <si>
    <t>Brome, Flecken</t>
  </si>
  <si>
    <t>Commune of Geraki</t>
  </si>
  <si>
    <t>Borredà</t>
  </si>
  <si>
    <t>Augea</t>
  </si>
  <si>
    <t>Carema</t>
  </si>
  <si>
    <t>Kishódos</t>
  </si>
  <si>
    <t>Raab</t>
  </si>
  <si>
    <t>Piątek</t>
  </si>
  <si>
    <t>Portela do Fojo-Machio</t>
  </si>
  <si>
    <t>Margaritesti</t>
  </si>
  <si>
    <t>Magnezitovce</t>
  </si>
  <si>
    <t>Niederlenz</t>
  </si>
  <si>
    <t>Horní Ves</t>
  </si>
  <si>
    <t>Bromskirchen</t>
  </si>
  <si>
    <t>Commune of Gerakio</t>
  </si>
  <si>
    <t>Borrenes</t>
  </si>
  <si>
    <t>Augerans</t>
  </si>
  <si>
    <t>Carenno</t>
  </si>
  <si>
    <t>Kishuta</t>
  </si>
  <si>
    <t>Raaba-Grambach</t>
  </si>
  <si>
    <t>Piątnica</t>
  </si>
  <si>
    <t>Portimão</t>
  </si>
  <si>
    <t>Margau</t>
  </si>
  <si>
    <t>Majcichov</t>
  </si>
  <si>
    <t>Niedermuhlern</t>
  </si>
  <si>
    <t>Horní Věstonice</t>
  </si>
  <si>
    <t>Bronkow</t>
  </si>
  <si>
    <t>Commune of Gerakiou</t>
  </si>
  <si>
    <t>Borriol</t>
  </si>
  <si>
    <t>Augères</t>
  </si>
  <si>
    <t>Carentino</t>
  </si>
  <si>
    <t>Kisigmánd</t>
  </si>
  <si>
    <t>Raabs an der Thaya</t>
  </si>
  <si>
    <t>Piechowice</t>
  </si>
  <si>
    <t>Porto Covo</t>
  </si>
  <si>
    <t>Margina</t>
  </si>
  <si>
    <t>Majere</t>
  </si>
  <si>
    <t>Niederönz</t>
  </si>
  <si>
    <t>Horní Vilémovice</t>
  </si>
  <si>
    <t>Bröthen</t>
  </si>
  <si>
    <t>Commune of Geraklio</t>
  </si>
  <si>
    <t>Bosque, El</t>
  </si>
  <si>
    <t>Augerolles</t>
  </si>
  <si>
    <t>Careri</t>
  </si>
  <si>
    <t>Kisjakabfalva</t>
  </si>
  <si>
    <t>Raach am Hochgebirge</t>
  </si>
  <si>
    <t>Piecki</t>
  </si>
  <si>
    <t>Porto da Carne</t>
  </si>
  <si>
    <t>Marginea</t>
  </si>
  <si>
    <t>Majerovce</t>
  </si>
  <si>
    <t>Niederried bei Interlaken</t>
  </si>
  <si>
    <t>Horní Vltavice</t>
  </si>
  <si>
    <t>Brotterode-Trusetal, Stadt</t>
  </si>
  <si>
    <t>Commune of Gerania</t>
  </si>
  <si>
    <t>Bossòst</t>
  </si>
  <si>
    <t>Auger-Saint-Vincent</t>
  </si>
  <si>
    <t>Caresana</t>
  </si>
  <si>
    <t>Kiskassa</t>
  </si>
  <si>
    <t>Raasdorf</t>
  </si>
  <si>
    <t>Piekary Śląskie</t>
  </si>
  <si>
    <t>Porto da Cruz</t>
  </si>
  <si>
    <t>Margineni</t>
  </si>
  <si>
    <t>Makov</t>
  </si>
  <si>
    <t>Niederrohrdorf</t>
  </si>
  <si>
    <t>Horní Životice</t>
  </si>
  <si>
    <t>Bruch</t>
  </si>
  <si>
    <t>Commune of Geranio</t>
  </si>
  <si>
    <t>Bot</t>
  </si>
  <si>
    <t>Augers-en-Brie</t>
  </si>
  <si>
    <t>Caresanablot</t>
  </si>
  <si>
    <t>Kiskinizs</t>
  </si>
  <si>
    <t>Rabensburg</t>
  </si>
  <si>
    <t>Piekoszów</t>
  </si>
  <si>
    <t>Porto de Mós - São João Baptista e São Pedro</t>
  </si>
  <si>
    <t>Marisel</t>
  </si>
  <si>
    <t>Makovce</t>
  </si>
  <si>
    <t>Niederweningen</t>
  </si>
  <si>
    <t>Hornice</t>
  </si>
  <si>
    <t>Bruchertseifen</t>
  </si>
  <si>
    <t>Commune of Gergeri</t>
  </si>
  <si>
    <t>Botarell</t>
  </si>
  <si>
    <t>Augerville-la-Rivière</t>
  </si>
  <si>
    <t>Carezzano</t>
  </si>
  <si>
    <t>Kisköre</t>
  </si>
  <si>
    <t>Rabenstein an der Pielach</t>
  </si>
  <si>
    <t>Pielgrzymka</t>
  </si>
  <si>
    <t>Porto Formoso</t>
  </si>
  <si>
    <t>Mariselu</t>
  </si>
  <si>
    <t>Malá Čalomija</t>
  </si>
  <si>
    <t>Niederwil (AG)</t>
  </si>
  <si>
    <t>Hornosín</t>
  </si>
  <si>
    <t>Bruchhausen</t>
  </si>
  <si>
    <t>Commune of Germa</t>
  </si>
  <si>
    <t>Botija</t>
  </si>
  <si>
    <t>Augicourt</t>
  </si>
  <si>
    <t>Carfizzi</t>
  </si>
  <si>
    <t>Kiskőrös</t>
  </si>
  <si>
    <t>Radenthein</t>
  </si>
  <si>
    <t>Pieniężno</t>
  </si>
  <si>
    <t>Porto Judeu</t>
  </si>
  <si>
    <t>Marpod</t>
  </si>
  <si>
    <t>Malá Čausa</t>
  </si>
  <si>
    <t>Nods</t>
  </si>
  <si>
    <t>Horoměřice</t>
  </si>
  <si>
    <t>Bruchhausen-Vilsen, Flecken</t>
  </si>
  <si>
    <t>Commune of Germas</t>
  </si>
  <si>
    <t>Botorrita</t>
  </si>
  <si>
    <t>Augignac</t>
  </si>
  <si>
    <t>Cargeghe</t>
  </si>
  <si>
    <t>Kiskorpád</t>
  </si>
  <si>
    <t>Radfeld</t>
  </si>
  <si>
    <t>Pieńsk</t>
  </si>
  <si>
    <t>Porto Martins</t>
  </si>
  <si>
    <t>Malá Čierna</t>
  </si>
  <si>
    <t>Noréaz</t>
  </si>
  <si>
    <t>Horosedly</t>
  </si>
  <si>
    <t>Bruchköbel, Stadt</t>
  </si>
  <si>
    <t>Commune of Gerolimenas</t>
  </si>
  <si>
    <t>Bouza, La</t>
  </si>
  <si>
    <t>Augirein</t>
  </si>
  <si>
    <t>Cariati</t>
  </si>
  <si>
    <t>Kiskunfélegyháza</t>
  </si>
  <si>
    <t>Radmer</t>
  </si>
  <si>
    <t>Pierzchnica</t>
  </si>
  <si>
    <t>Porto Moniz</t>
  </si>
  <si>
    <t>Marsani</t>
  </si>
  <si>
    <t>Malá Domaša</t>
  </si>
  <si>
    <t>Nottwil</t>
  </si>
  <si>
    <t>Horoušany</t>
  </si>
  <si>
    <t>Bruchmühlbach-Miesau</t>
  </si>
  <si>
    <t>Commune of Gerontas</t>
  </si>
  <si>
    <t>Bóveda</t>
  </si>
  <si>
    <t>Augisey</t>
  </si>
  <si>
    <t>Carife</t>
  </si>
  <si>
    <t>Kiskunhalas</t>
  </si>
  <si>
    <t>Radstadt</t>
  </si>
  <si>
    <t>Pieszyce</t>
  </si>
  <si>
    <t>Porto Salvo</t>
  </si>
  <si>
    <t>Martinesti</t>
  </si>
  <si>
    <t>Malá Franková</t>
  </si>
  <si>
    <t>Novaggio</t>
  </si>
  <si>
    <t>Hořovice</t>
  </si>
  <si>
    <t>Bruchsal, Stadt</t>
  </si>
  <si>
    <t>Commune of Geroplatanos</t>
  </si>
  <si>
    <t>Bóveda de Toro, La</t>
  </si>
  <si>
    <t>Augnat</t>
  </si>
  <si>
    <t>Carignano</t>
  </si>
  <si>
    <t>Kiskunlacháza</t>
  </si>
  <si>
    <t>Raggal</t>
  </si>
  <si>
    <t>Pietrowice Wielkie</t>
  </si>
  <si>
    <t>Porto Santo</t>
  </si>
  <si>
    <t>Martinis</t>
  </si>
  <si>
    <t>Malá Hradná</t>
  </si>
  <si>
    <t>Novalles</t>
  </si>
  <si>
    <t>Hořovičky</t>
  </si>
  <si>
    <t>Bruchstedt</t>
  </si>
  <si>
    <t>Commune of Gialtra</t>
  </si>
  <si>
    <t>Bóveda del Río Almar</t>
  </si>
  <si>
    <t>Augnax</t>
  </si>
  <si>
    <t>Carimate</t>
  </si>
  <si>
    <t>Kiskunmajsa</t>
  </si>
  <si>
    <t>Ragnitz</t>
  </si>
  <si>
    <t>Piła</t>
  </si>
  <si>
    <t>Possacos</t>
  </si>
  <si>
    <t>Maruntei</t>
  </si>
  <si>
    <t>Malá Ida</t>
  </si>
  <si>
    <t>Novazzano</t>
  </si>
  <si>
    <t>Horšice</t>
  </si>
  <si>
    <t>Bruchweiler</t>
  </si>
  <si>
    <t>Commune of Giannades</t>
  </si>
  <si>
    <t>Bovera</t>
  </si>
  <si>
    <t>Augne</t>
  </si>
  <si>
    <t>Carinaro</t>
  </si>
  <si>
    <t>Kiskutas</t>
  </si>
  <si>
    <t>Raiding</t>
  </si>
  <si>
    <t>Pilawa</t>
  </si>
  <si>
    <t>Posto Santo</t>
  </si>
  <si>
    <t>Marzanesti</t>
  </si>
  <si>
    <t>Malá Lehota</t>
  </si>
  <si>
    <t>Horská Kvilda</t>
  </si>
  <si>
    <t>Bruchweiler-Bärenbach</t>
  </si>
  <si>
    <t>Commune of Giannakochori</t>
  </si>
  <si>
    <t>Bozoó</t>
  </si>
  <si>
    <t>Augny</t>
  </si>
  <si>
    <t>Carini</t>
  </si>
  <si>
    <t>Kisláng</t>
  </si>
  <si>
    <t>Rainbach im Innkreis</t>
  </si>
  <si>
    <t>Piława Górna</t>
  </si>
  <si>
    <t>Pousa</t>
  </si>
  <si>
    <t>Masloc</t>
  </si>
  <si>
    <t>Malá Lodina</t>
  </si>
  <si>
    <t>Nuglar-St. Pantaleon</t>
  </si>
  <si>
    <t>Horšovský Týn</t>
  </si>
  <si>
    <t>Bruck</t>
  </si>
  <si>
    <t>Commune of Giannei</t>
  </si>
  <si>
    <t>Brabos</t>
  </si>
  <si>
    <t>Auguaise</t>
  </si>
  <si>
    <t>Carinola</t>
  </si>
  <si>
    <t>Kisléta</t>
  </si>
  <si>
    <t>Rainbach im Mühlkreis</t>
  </si>
  <si>
    <t>Pilchowice</t>
  </si>
  <si>
    <t>Pousada de Saramagos</t>
  </si>
  <si>
    <t>Mastacani</t>
  </si>
  <si>
    <t>Malá Mača</t>
  </si>
  <si>
    <t>Nunningen</t>
  </si>
  <si>
    <t>Horušice</t>
  </si>
  <si>
    <t>Bruck i.d.OPf., M</t>
  </si>
  <si>
    <t>Commune of Giannitsa</t>
  </si>
  <si>
    <t>Bràfim</t>
  </si>
  <si>
    <t>Augy</t>
  </si>
  <si>
    <t>Carisio</t>
  </si>
  <si>
    <t>Kislippó</t>
  </si>
  <si>
    <t>Ramingstein</t>
  </si>
  <si>
    <t>Pilica</t>
  </si>
  <si>
    <t>Pousaflores</t>
  </si>
  <si>
    <t>Matasari</t>
  </si>
  <si>
    <t>Malá nad Hronom</t>
  </si>
  <si>
    <t>Nürensdorf</t>
  </si>
  <si>
    <t>Hory</t>
  </si>
  <si>
    <t>Brück, Stadt</t>
  </si>
  <si>
    <t>Commune of Giannitsio</t>
  </si>
  <si>
    <t>Brahojos de Medina</t>
  </si>
  <si>
    <t>Augy-sur-Aubois</t>
  </si>
  <si>
    <t>Carisolo</t>
  </si>
  <si>
    <t>Kislőd</t>
  </si>
  <si>
    <t>Ramsau</t>
  </si>
  <si>
    <t>Pilzno</t>
  </si>
  <si>
    <t>Póvoa</t>
  </si>
  <si>
    <t>Matasaru</t>
  </si>
  <si>
    <t>Malá Poľana</t>
  </si>
  <si>
    <t>Nusshof</t>
  </si>
  <si>
    <t>Hosín</t>
  </si>
  <si>
    <t>Bruckberg</t>
  </si>
  <si>
    <t>Commune of Giannitsochori</t>
  </si>
  <si>
    <t>Brañosera</t>
  </si>
  <si>
    <t>Aujac</t>
  </si>
  <si>
    <t>Carlantino</t>
  </si>
  <si>
    <t>Kismányok</t>
  </si>
  <si>
    <t>Ramsau am Dachstein</t>
  </si>
  <si>
    <t>Pińczów</t>
  </si>
  <si>
    <t>Póvoa da Isenta</t>
  </si>
  <si>
    <t>Matca</t>
  </si>
  <si>
    <t>Malá Tŕňa</t>
  </si>
  <si>
    <t>Nuvilly</t>
  </si>
  <si>
    <t>Hoslovice</t>
  </si>
  <si>
    <t>Brücken</t>
  </si>
  <si>
    <t>Commune of Giannitsou</t>
  </si>
  <si>
    <t>Braojos</t>
  </si>
  <si>
    <t>Aujan-Mournède</t>
  </si>
  <si>
    <t>Carlazzo</t>
  </si>
  <si>
    <t>Kismarja</t>
  </si>
  <si>
    <t>Ramsau im Zillertal</t>
  </si>
  <si>
    <t>Pionki</t>
  </si>
  <si>
    <t>Póvoa de Lanhoso (Nossa Senhora do Amparo)</t>
  </si>
  <si>
    <t>Mateesti</t>
  </si>
  <si>
    <t>Malachov</t>
  </si>
  <si>
    <t>Nyon</t>
  </si>
  <si>
    <t>Hospozín</t>
  </si>
  <si>
    <t>Brücken (Pfalz)</t>
  </si>
  <si>
    <t>Commune of Giannopouli</t>
  </si>
  <si>
    <t>Brazacorta</t>
  </si>
  <si>
    <t>Aujargues</t>
  </si>
  <si>
    <t>Carlentini</t>
  </si>
  <si>
    <t>Kismaros</t>
  </si>
  <si>
    <t>Randegg</t>
  </si>
  <si>
    <t>Piotrków Kujawski</t>
  </si>
  <si>
    <t>Póvoa de Midões</t>
  </si>
  <si>
    <t>Matei</t>
  </si>
  <si>
    <t>Malacky</t>
  </si>
  <si>
    <t>Oberägeri</t>
  </si>
  <si>
    <t>Hospříz</t>
  </si>
  <si>
    <t>Brücken-Hackpfüffel</t>
  </si>
  <si>
    <t>Commune of Giannota</t>
  </si>
  <si>
    <t>Brazatortas</t>
  </si>
  <si>
    <t>Aujeurres</t>
  </si>
  <si>
    <t>Carlino</t>
  </si>
  <si>
    <t>Kisnamény</t>
  </si>
  <si>
    <t>Rangersdorf</t>
  </si>
  <si>
    <t>Piotrków Trybunalski</t>
  </si>
  <si>
    <t>Póvoa de Penela</t>
  </si>
  <si>
    <t>Maureni</t>
  </si>
  <si>
    <t>Málaš</t>
  </si>
  <si>
    <t>Oberbalm</t>
  </si>
  <si>
    <t>Hošťálková</t>
  </si>
  <si>
    <t>Bruckmühl, M</t>
  </si>
  <si>
    <t>Commune of Gimari</t>
  </si>
  <si>
    <t>Brazuelo</t>
  </si>
  <si>
    <t>Aujols</t>
  </si>
  <si>
    <t>Carloforte</t>
  </si>
  <si>
    <t>Kisnána</t>
  </si>
  <si>
    <t>Ranggen</t>
  </si>
  <si>
    <t>Pisz</t>
  </si>
  <si>
    <t>Póvoa de São Miguel</t>
  </si>
  <si>
    <t>Mavrodin</t>
  </si>
  <si>
    <t>Malatiná</t>
  </si>
  <si>
    <t>Oberbipp</t>
  </si>
  <si>
    <t>Hošťálkovy</t>
  </si>
  <si>
    <t>Brücktal</t>
  </si>
  <si>
    <t>Commune of Giromeri</t>
  </si>
  <si>
    <t>Brea de Aragón</t>
  </si>
  <si>
    <t>Aulan</t>
  </si>
  <si>
    <t>Carlopoli</t>
  </si>
  <si>
    <t>Kisnémedi</t>
  </si>
  <si>
    <t>Rankweil</t>
  </si>
  <si>
    <t>Piszczac</t>
  </si>
  <si>
    <t>Póvoa do Concelho</t>
  </si>
  <si>
    <t>Maxineni</t>
  </si>
  <si>
    <t>Malatíny</t>
  </si>
  <si>
    <t>Oberbuchsiten</t>
  </si>
  <si>
    <t>Hošťalovice</t>
  </si>
  <si>
    <t>Brüel, Stadt</t>
  </si>
  <si>
    <t>Commune of Giurganista</t>
  </si>
  <si>
    <t>Brea de Tajo</t>
  </si>
  <si>
    <t>Aulas</t>
  </si>
  <si>
    <t>Carmagnola</t>
  </si>
  <si>
    <t>Kisnyárád</t>
  </si>
  <si>
    <t>Ranten</t>
  </si>
  <si>
    <t>Piwniczna-Zdrój</t>
  </si>
  <si>
    <t>Povoação</t>
  </si>
  <si>
    <t>Mediesu Aurit</t>
  </si>
  <si>
    <t>Malčice</t>
  </si>
  <si>
    <t>Oberbüren</t>
  </si>
  <si>
    <t>Hostašovice</t>
  </si>
  <si>
    <t>Brügge</t>
  </si>
  <si>
    <t>Commune of Glafki</t>
  </si>
  <si>
    <t>Aulhat-Flat</t>
  </si>
  <si>
    <t>Carmiano</t>
  </si>
  <si>
    <t>Kisoroszi</t>
  </si>
  <si>
    <t>Rappottenstein</t>
  </si>
  <si>
    <t>Płaska</t>
  </si>
  <si>
    <t>Povolide</t>
  </si>
  <si>
    <t>Mehadia</t>
  </si>
  <si>
    <t>Malcov</t>
  </si>
  <si>
    <t>Oberburg</t>
  </si>
  <si>
    <t>Hoštejn</t>
  </si>
  <si>
    <t>Brüggen, Burggemeinde</t>
  </si>
  <si>
    <t>Commune of Glafyra</t>
  </si>
  <si>
    <t>Breña Alta</t>
  </si>
  <si>
    <t>Aullène</t>
  </si>
  <si>
    <t>Carmignano</t>
  </si>
  <si>
    <t>Kispalád</t>
  </si>
  <si>
    <t>Rastenfeld</t>
  </si>
  <si>
    <t>Platerów</t>
  </si>
  <si>
    <t>Prado (São Miguel)</t>
  </si>
  <si>
    <t>Mehadica</t>
  </si>
  <si>
    <t>Malé Borové</t>
  </si>
  <si>
    <t>Oberdiessbach</t>
  </si>
  <si>
    <t>Hostějov</t>
  </si>
  <si>
    <t>Brühl</t>
  </si>
  <si>
    <t>Commune of Glastra</t>
  </si>
  <si>
    <t>Breña Baja</t>
  </si>
  <si>
    <t>Aulnat</t>
  </si>
  <si>
    <t>Carmignano di Brenta</t>
  </si>
  <si>
    <t>Kispáli</t>
  </si>
  <si>
    <t>Ratten</t>
  </si>
  <si>
    <t>Platerówka</t>
  </si>
  <si>
    <t>Prados</t>
  </si>
  <si>
    <t>Melinesti</t>
  </si>
  <si>
    <t>Malé Chyndice</t>
  </si>
  <si>
    <t>Oberdorf (BL)</t>
  </si>
  <si>
    <t>Hostěnice</t>
  </si>
  <si>
    <t>Brühl, Stadt</t>
  </si>
  <si>
    <t>Commune of Glinado</t>
  </si>
  <si>
    <t>Brenes</t>
  </si>
  <si>
    <t>Aulnay</t>
  </si>
  <si>
    <t>Carnago</t>
  </si>
  <si>
    <t>Kispirit</t>
  </si>
  <si>
    <t>Rattenberg</t>
  </si>
  <si>
    <t>Pleśna</t>
  </si>
  <si>
    <t>Praia da Vitória (Santa Cruz)</t>
  </si>
  <si>
    <t>Mera</t>
  </si>
  <si>
    <t>Malé Dvorníky</t>
  </si>
  <si>
    <t>Oberdorf (NW)</t>
  </si>
  <si>
    <t>Hostěradice</t>
  </si>
  <si>
    <t>Brunn</t>
  </si>
  <si>
    <t>Commune of Glinos</t>
  </si>
  <si>
    <t>Bretó</t>
  </si>
  <si>
    <t>Aulnay-l'Aître</t>
  </si>
  <si>
    <t>Carnate</t>
  </si>
  <si>
    <t>Kisrákos</t>
  </si>
  <si>
    <t>Rauchenwarth</t>
  </si>
  <si>
    <t>Pleszew</t>
  </si>
  <si>
    <t>Praia de Mira</t>
  </si>
  <si>
    <t>Merei</t>
  </si>
  <si>
    <t>Malé Hoste</t>
  </si>
  <si>
    <t>Oberdorf (SO)</t>
  </si>
  <si>
    <t>Hostěrádky-Rešov</t>
  </si>
  <si>
    <t>Brünn/Thür.</t>
  </si>
  <si>
    <t>Commune of Glossa</t>
  </si>
  <si>
    <t>Bretocino</t>
  </si>
  <si>
    <t>Aulnay-la-Rivière</t>
  </si>
  <si>
    <t>Carobbio degli Angeli</t>
  </si>
  <si>
    <t>Kisrécse</t>
  </si>
  <si>
    <t>Rauchwart</t>
  </si>
  <si>
    <t>Płock</t>
  </si>
  <si>
    <t>Praia do Almoxarife</t>
  </si>
  <si>
    <t>Mereni</t>
  </si>
  <si>
    <t>Malé Kosihy</t>
  </si>
  <si>
    <t>Oberegg</t>
  </si>
  <si>
    <t>Hostětice</t>
  </si>
  <si>
    <t>Brunnen</t>
  </si>
  <si>
    <t>Commune of Glyfa</t>
  </si>
  <si>
    <t>Brieva</t>
  </si>
  <si>
    <t>Aulnay-sous-Bois</t>
  </si>
  <si>
    <t>Carolei</t>
  </si>
  <si>
    <t>Kisrozvágy</t>
  </si>
  <si>
    <t>Rauris</t>
  </si>
  <si>
    <t>Płoniawy-Bramura</t>
  </si>
  <si>
    <t>Praia do Norte</t>
  </si>
  <si>
    <t>Meresti</t>
  </si>
  <si>
    <t>Malé Kozmálovce</t>
  </si>
  <si>
    <t>Oberembrach</t>
  </si>
  <si>
    <t>Hostětín</t>
  </si>
  <si>
    <t>Brunnthal</t>
  </si>
  <si>
    <t>Commune of Glyfada</t>
  </si>
  <si>
    <t>Brieva de Cameros</t>
  </si>
  <si>
    <t>Aulnay-sur-Iton</t>
  </si>
  <si>
    <t>Carona</t>
  </si>
  <si>
    <t>Kissikátor</t>
  </si>
  <si>
    <t>Ravelsbach</t>
  </si>
  <si>
    <t>Płońsk</t>
  </si>
  <si>
    <t>Praia do Ribatejo</t>
  </si>
  <si>
    <t>Merghindeal</t>
  </si>
  <si>
    <t>Malé Kršteňany</t>
  </si>
  <si>
    <t>Oberems</t>
  </si>
  <si>
    <t>Hoštice</t>
  </si>
  <si>
    <t>Brunow</t>
  </si>
  <si>
    <t>Commune of Glyfada (psevdo)</t>
  </si>
  <si>
    <t>Brihuega</t>
  </si>
  <si>
    <t>Aulnay-sur-Marne</t>
  </si>
  <si>
    <t>Caronia</t>
  </si>
  <si>
    <t>Kissomlyó</t>
  </si>
  <si>
    <t>Raxendorf</t>
  </si>
  <si>
    <t>Płoskinia</t>
  </si>
  <si>
    <t>Prainha</t>
  </si>
  <si>
    <t>Merisani</t>
  </si>
  <si>
    <t>Malé Lednice</t>
  </si>
  <si>
    <t>Oberengstringen</t>
  </si>
  <si>
    <t>Hoštice-Heroltice</t>
  </si>
  <si>
    <t>Brunsbek</t>
  </si>
  <si>
    <t>Commune of Glyka Nera</t>
  </si>
  <si>
    <t>Brime de Sog</t>
  </si>
  <si>
    <t>Aulnay-sur-Mauldre</t>
  </si>
  <si>
    <t>Caronno Pertusella</t>
  </si>
  <si>
    <t>Kisszállás</t>
  </si>
  <si>
    <t>Rechberg</t>
  </si>
  <si>
    <t>Płośnica</t>
  </si>
  <si>
    <t>Prazeres</t>
  </si>
  <si>
    <t>Mesesenii de Jos</t>
  </si>
  <si>
    <t>Malé Leváre</t>
  </si>
  <si>
    <t>Oberentfelden</t>
  </si>
  <si>
    <t>Hostim</t>
  </si>
  <si>
    <t>Brunsbüttel, Stadt</t>
  </si>
  <si>
    <t>Commune of Glyki</t>
  </si>
  <si>
    <t>Brime de Urz</t>
  </si>
  <si>
    <t>Caronno Varesino</t>
  </si>
  <si>
    <t>Kisszékely</t>
  </si>
  <si>
    <t>Rechnitz</t>
  </si>
  <si>
    <t>Płoty</t>
  </si>
  <si>
    <t>Prazins (Santa Eufémia)</t>
  </si>
  <si>
    <t>Metes</t>
  </si>
  <si>
    <t>Malé Ludince</t>
  </si>
  <si>
    <t>Obergerlafingen</t>
  </si>
  <si>
    <t>Hostín</t>
  </si>
  <si>
    <t>Brunsleberfeld, gemfr. Gebiet</t>
  </si>
  <si>
    <t>Commune of Glykomilia</t>
  </si>
  <si>
    <t>Briñas</t>
  </si>
  <si>
    <t>Aulnois-en-Perthois</t>
  </si>
  <si>
    <t>Carosino</t>
  </si>
  <si>
    <t>Kisszekeres</t>
  </si>
  <si>
    <t>Redleiten</t>
  </si>
  <si>
    <t>Płużnica</t>
  </si>
  <si>
    <t>Priscos</t>
  </si>
  <si>
    <t>Mica</t>
  </si>
  <si>
    <t>Malé Ozorovce</t>
  </si>
  <si>
    <t>Oberglatt</t>
  </si>
  <si>
    <t>Hostín u Vojkovic</t>
  </si>
  <si>
    <t>Brunsmark</t>
  </si>
  <si>
    <t>Commune of Glykorizio</t>
  </si>
  <si>
    <t>Brincones</t>
  </si>
  <si>
    <t>Aulnois-sous-Laon</t>
  </si>
  <si>
    <t>Carovigno</t>
  </si>
  <si>
    <t>Kisszentmárton</t>
  </si>
  <si>
    <t>Redlham</t>
  </si>
  <si>
    <t>Pniewy</t>
  </si>
  <si>
    <t>Proença-a-Velha</t>
  </si>
  <si>
    <t>Micasasa</t>
  </si>
  <si>
    <t>Malé Raškovce</t>
  </si>
  <si>
    <t>Obergoms</t>
  </si>
  <si>
    <t>Hostinné</t>
  </si>
  <si>
    <t>Brunstorf</t>
  </si>
  <si>
    <t>Commune of Glykovryssi</t>
  </si>
  <si>
    <t>Brión</t>
  </si>
  <si>
    <t>Aulnois-sur-Seille</t>
  </si>
  <si>
    <t>Carovilli</t>
  </si>
  <si>
    <t>Kissziget</t>
  </si>
  <si>
    <t>Regau</t>
  </si>
  <si>
    <t>Pobiedziska</t>
  </si>
  <si>
    <t>Prozelo</t>
  </si>
  <si>
    <t>Micesti</t>
  </si>
  <si>
    <t>Malé Ripňany</t>
  </si>
  <si>
    <t>Obergösgen</t>
  </si>
  <si>
    <t>Hostišová</t>
  </si>
  <si>
    <t>Brünzow</t>
  </si>
  <si>
    <t>Commune of Gola</t>
  </si>
  <si>
    <t>Briones</t>
  </si>
  <si>
    <t>Aulnoy</t>
  </si>
  <si>
    <t>Carpaneto Piacentino</t>
  </si>
  <si>
    <t>Kisszőlős</t>
  </si>
  <si>
    <t>Reichenau</t>
  </si>
  <si>
    <t>Poczesna</t>
  </si>
  <si>
    <t>Pussos São Pedro</t>
  </si>
  <si>
    <t>Micestii de Campie</t>
  </si>
  <si>
    <t>Malé Straciny</t>
  </si>
  <si>
    <t>Oberhallau</t>
  </si>
  <si>
    <t>Hostivice</t>
  </si>
  <si>
    <t>Bruschied</t>
  </si>
  <si>
    <t>Commune of Gomati</t>
  </si>
  <si>
    <t>Briviesca</t>
  </si>
  <si>
    <t>Aulnoye-Aymeries</t>
  </si>
  <si>
    <t>Carpanzano</t>
  </si>
  <si>
    <t>Kistamási</t>
  </si>
  <si>
    <t>Reichenau an der Rax</t>
  </si>
  <si>
    <t>Poddębice</t>
  </si>
  <si>
    <t>Quadrazais</t>
  </si>
  <si>
    <t>Micfalau</t>
  </si>
  <si>
    <t>Malé Trakany</t>
  </si>
  <si>
    <t>Oberhelfenschwil</t>
  </si>
  <si>
    <t>Hoštka</t>
  </si>
  <si>
    <t>Brüsewitz</t>
  </si>
  <si>
    <t>Commune of Gomfi</t>
  </si>
  <si>
    <t>Bronchales</t>
  </si>
  <si>
    <t>Aulnoy-lez-Valenciennes</t>
  </si>
  <si>
    <t>Carpegna</t>
  </si>
  <si>
    <t>Kistapolca</t>
  </si>
  <si>
    <t>Reichenau im Mühlkreis</t>
  </si>
  <si>
    <t>Podedwórze</t>
  </si>
  <si>
    <t>Quarteira</t>
  </si>
  <si>
    <t>Miclesti</t>
  </si>
  <si>
    <t>Malé Uherce</t>
  </si>
  <si>
    <t>Oberhof</t>
  </si>
  <si>
    <t>Hošťka</t>
  </si>
  <si>
    <t>Brüssow, Stadt</t>
  </si>
  <si>
    <t>Commune of Gonia</t>
  </si>
  <si>
    <t>Broto</t>
  </si>
  <si>
    <t>Aulnoy-sur-Aube</t>
  </si>
  <si>
    <t>Carpenedolo</t>
  </si>
  <si>
    <t>Kistarcsa</t>
  </si>
  <si>
    <t>Reichenfels</t>
  </si>
  <si>
    <t>Podegrodzie</t>
  </si>
  <si>
    <t>Quatro Ribeiras</t>
  </si>
  <si>
    <t>Micula</t>
  </si>
  <si>
    <t>Malé Vozokany</t>
  </si>
  <si>
    <t>Oberhofen am Thunersee</t>
  </si>
  <si>
    <t>Hostomice</t>
  </si>
  <si>
    <t>Bruttig-Fankel</t>
  </si>
  <si>
    <t>Commune of Gonies Maleviziou</t>
  </si>
  <si>
    <t>Brozas</t>
  </si>
  <si>
    <t>Aulon</t>
  </si>
  <si>
    <t>Carpeneto</t>
  </si>
  <si>
    <t>Kistelek</t>
  </si>
  <si>
    <t>Reichenthal</t>
  </si>
  <si>
    <t>Podgórzyn</t>
  </si>
  <si>
    <t>Queimada</t>
  </si>
  <si>
    <t>Mihaesti</t>
  </si>
  <si>
    <t>Malé Zálužie</t>
  </si>
  <si>
    <t>Oberhünigen</t>
  </si>
  <si>
    <t>Hostouň</t>
  </si>
  <si>
    <t>Bubach</t>
  </si>
  <si>
    <t>Commune of Gonies Pediados</t>
  </si>
  <si>
    <t>Bruc, El</t>
  </si>
  <si>
    <t>Aulos-Sinsat</t>
  </si>
  <si>
    <t>Carpi</t>
  </si>
  <si>
    <t>Kistokaj</t>
  </si>
  <si>
    <t>Reichersberg</t>
  </si>
  <si>
    <t>Podkowa Leśna</t>
  </si>
  <si>
    <t>Queimadela</t>
  </si>
  <si>
    <t>Mihai Bravu</t>
  </si>
  <si>
    <t>Malé Zlievce</t>
  </si>
  <si>
    <t>Oberiberg</t>
  </si>
  <si>
    <t>Hostovlice</t>
  </si>
  <si>
    <t>Bubenheim</t>
  </si>
  <si>
    <t>Commune of Gonimo</t>
  </si>
  <si>
    <t>Brull, El</t>
  </si>
  <si>
    <t>Ault</t>
  </si>
  <si>
    <t>Carpiano</t>
  </si>
  <si>
    <t>Kistolmács</t>
  </si>
  <si>
    <t>Reichraming</t>
  </si>
  <si>
    <t>Pogorzela</t>
  </si>
  <si>
    <t>Queirã</t>
  </si>
  <si>
    <t>Mihai Eminescu</t>
  </si>
  <si>
    <t>Málinec</t>
  </si>
  <si>
    <t>Oberkirch</t>
  </si>
  <si>
    <t>Hosty</t>
  </si>
  <si>
    <t>Bubenreuth</t>
  </si>
  <si>
    <t>Commune of Gonni</t>
  </si>
  <si>
    <t>Brunete</t>
  </si>
  <si>
    <t>Aulus-les-Bains</t>
  </si>
  <si>
    <t>Carpignano Salentino</t>
  </si>
  <si>
    <t>Kistormás</t>
  </si>
  <si>
    <t>Reingers</t>
  </si>
  <si>
    <t>Pokój</t>
  </si>
  <si>
    <t>Queiriga</t>
  </si>
  <si>
    <t>Mihai Viteazu</t>
  </si>
  <si>
    <t>Malinová</t>
  </si>
  <si>
    <t>Oberkulm</t>
  </si>
  <si>
    <t>Hovězí</t>
  </si>
  <si>
    <t>Bubesheim</t>
  </si>
  <si>
    <t>Commune of Gonoussa</t>
  </si>
  <si>
    <t>Brunyola i Sant Martí Sapresa</t>
  </si>
  <si>
    <t>Aulx-lès-Cromary</t>
  </si>
  <si>
    <t>Carpignano Sesia</t>
  </si>
  <si>
    <t>Kistótfalu</t>
  </si>
  <si>
    <t>Reinsberg</t>
  </si>
  <si>
    <t>Pokrzywnica</t>
  </si>
  <si>
    <t>Queiriz</t>
  </si>
  <si>
    <t>Mihail Kogalniceanu</t>
  </si>
  <si>
    <t>Malinovo</t>
  </si>
  <si>
    <t>Oberlangenegg</t>
  </si>
  <si>
    <t>Hovorany</t>
  </si>
  <si>
    <t>Buborn</t>
  </si>
  <si>
    <t>Commune of Gorani</t>
  </si>
  <si>
    <t>Buberos</t>
  </si>
  <si>
    <t>Aumagne</t>
  </si>
  <si>
    <t>Carpineti</t>
  </si>
  <si>
    <t>Kisújszállás</t>
  </si>
  <si>
    <t>Reisenberg</t>
  </si>
  <si>
    <t>Połajewo</t>
  </si>
  <si>
    <t>Quelfes</t>
  </si>
  <si>
    <t>Mihaileni</t>
  </si>
  <si>
    <t>Malužiná</t>
  </si>
  <si>
    <t>Oberlunkhofen</t>
  </si>
  <si>
    <t>Hovorčovice</t>
  </si>
  <si>
    <t>Bubsheim</t>
  </si>
  <si>
    <t>Commune of Gorgogyri</t>
  </si>
  <si>
    <t>Bubierca</t>
  </si>
  <si>
    <t>Aumale</t>
  </si>
  <si>
    <t>Carpineto della Nora</t>
  </si>
  <si>
    <t>Kisunyom</t>
  </si>
  <si>
    <t>Reißeck</t>
  </si>
  <si>
    <t>Polanica-Zdrój</t>
  </si>
  <si>
    <t>Quiaios</t>
  </si>
  <si>
    <t>Mihailesti</t>
  </si>
  <si>
    <t>Malý Čepčín</t>
  </si>
  <si>
    <t>Obermumpf</t>
  </si>
  <si>
    <t>Hraběšice</t>
  </si>
  <si>
    <t>Commune of Gorgomylos</t>
  </si>
  <si>
    <t>Bubión</t>
  </si>
  <si>
    <t>Aumâtre</t>
  </si>
  <si>
    <t>Carpineto Romano</t>
  </si>
  <si>
    <t>Kisvárda</t>
  </si>
  <si>
    <t>Reith bei Kitzbühel</t>
  </si>
  <si>
    <t>Połaniec</t>
  </si>
  <si>
    <t>Quinchães</t>
  </si>
  <si>
    <t>Mihalaseni</t>
  </si>
  <si>
    <t>Malý Cetín</t>
  </si>
  <si>
    <t>Oberried am Brienzersee</t>
  </si>
  <si>
    <t>Hraběšín</t>
  </si>
  <si>
    <t>Buch a.Buchrain</t>
  </si>
  <si>
    <t>Commune of Gorgopi</t>
  </si>
  <si>
    <t>Buciegas</t>
  </si>
  <si>
    <t>Aumelas</t>
  </si>
  <si>
    <t>Carpineto Sinello</t>
  </si>
  <si>
    <t>Kisvarsány</t>
  </si>
  <si>
    <t>Reith bei Seefeld</t>
  </si>
  <si>
    <t>Polanka Wielka</t>
  </si>
  <si>
    <t>Quinta do Anjo</t>
  </si>
  <si>
    <t>Mihalt</t>
  </si>
  <si>
    <t>Malý Horeš</t>
  </si>
  <si>
    <t>Oberrieden</t>
  </si>
  <si>
    <t>Hrabětice</t>
  </si>
  <si>
    <t>Buch a.Erlbach</t>
  </si>
  <si>
    <t>Commune of Gorgopotamos</t>
  </si>
  <si>
    <t>Budia</t>
  </si>
  <si>
    <t>Auménancourt</t>
  </si>
  <si>
    <t>Carpino</t>
  </si>
  <si>
    <t>Kisvásárhely</t>
  </si>
  <si>
    <t>Reith im Alpbachtal</t>
  </si>
  <si>
    <t>Polanów</t>
  </si>
  <si>
    <t>Quinta do Conde</t>
  </si>
  <si>
    <t>Mihesu de Campie</t>
  </si>
  <si>
    <t>Malý Kamenec</t>
  </si>
  <si>
    <t>Oberriet (SG)</t>
  </si>
  <si>
    <t>Hrabišín</t>
  </si>
  <si>
    <t>Buch a.Wald</t>
  </si>
  <si>
    <t>Commune of Gorgovites</t>
  </si>
  <si>
    <t>Bueña</t>
  </si>
  <si>
    <t>Aumerval</t>
  </si>
  <si>
    <t>Carpinone</t>
  </si>
  <si>
    <t>Kisvaszar</t>
  </si>
  <si>
    <t>Rennweg am Katschberg</t>
  </si>
  <si>
    <t>Połczyn-Zdrój</t>
  </si>
  <si>
    <t>Quinta Grande</t>
  </si>
  <si>
    <t>Malý Krtíš</t>
  </si>
  <si>
    <t>Oberrohrdorf</t>
  </si>
  <si>
    <t>Hrabová</t>
  </si>
  <si>
    <t>Buch, M</t>
  </si>
  <si>
    <t>Commune of Goritsa</t>
  </si>
  <si>
    <t>Buenache de Alarcón</t>
  </si>
  <si>
    <t>Aumes</t>
  </si>
  <si>
    <t>Carrara</t>
  </si>
  <si>
    <t>Kisvejke</t>
  </si>
  <si>
    <t>Rettenegg</t>
  </si>
  <si>
    <t>Police</t>
  </si>
  <si>
    <t>Quintanilha</t>
  </si>
  <si>
    <t>Milcoiu</t>
  </si>
  <si>
    <t>Malý Lapáš</t>
  </si>
  <si>
    <t>Oberrüti</t>
  </si>
  <si>
    <t>Hrabůvka</t>
  </si>
  <si>
    <t>Bucha</t>
  </si>
  <si>
    <t>Commune of Goulediana</t>
  </si>
  <si>
    <t>Buenache de la Sierra</t>
  </si>
  <si>
    <t>Aumessas</t>
  </si>
  <si>
    <t>Carrè</t>
  </si>
  <si>
    <t>Kiszombor</t>
  </si>
  <si>
    <t>Rettenschöss</t>
  </si>
  <si>
    <t>Policzna</t>
  </si>
  <si>
    <t>Quintas de São Bartolomeu</t>
  </si>
  <si>
    <t>Milcov</t>
  </si>
  <si>
    <t>Malý Lipník</t>
  </si>
  <si>
    <t>Obersaxen Mundaun</t>
  </si>
  <si>
    <t>Hrabyně</t>
  </si>
  <si>
    <t>Buchbach, M</t>
  </si>
  <si>
    <t>Commune of Goulemio</t>
  </si>
  <si>
    <t>Buenamadre</t>
  </si>
  <si>
    <t>Aumetz</t>
  </si>
  <si>
    <t>Carrega Ligure</t>
  </si>
  <si>
    <t>Kiszsidány</t>
  </si>
  <si>
    <t>Retz</t>
  </si>
  <si>
    <t>Polkowice</t>
  </si>
  <si>
    <t>Quintela</t>
  </si>
  <si>
    <t>Milcovul</t>
  </si>
  <si>
    <t>Malý Šariš</t>
  </si>
  <si>
    <t>Obersiggenthal</t>
  </si>
  <si>
    <t>Hracholusky</t>
  </si>
  <si>
    <t>Buchbrunn</t>
  </si>
  <si>
    <t>Commune of Goules</t>
  </si>
  <si>
    <t>Buenaventura</t>
  </si>
  <si>
    <t>Aumeville-Lestre</t>
  </si>
  <si>
    <t>Carro</t>
  </si>
  <si>
    <t>Klárafalva</t>
  </si>
  <si>
    <t>Retzbach</t>
  </si>
  <si>
    <t>Polska Cerekiew</t>
  </si>
  <si>
    <t>Quintela de Azurara</t>
  </si>
  <si>
    <t>Mileanca</t>
  </si>
  <si>
    <t>Malý Slavkov</t>
  </si>
  <si>
    <t>Obersteckholz</t>
  </si>
  <si>
    <t>Hrachoviště</t>
  </si>
  <si>
    <t>Buchdorf</t>
  </si>
  <si>
    <t>Commune of Goumenissa</t>
  </si>
  <si>
    <t>Buenavista</t>
  </si>
  <si>
    <t>Aumont</t>
  </si>
  <si>
    <t>Carrodano</t>
  </si>
  <si>
    <t>Köblény</t>
  </si>
  <si>
    <t>Reuthe</t>
  </si>
  <si>
    <t>Pomiechówek</t>
  </si>
  <si>
    <t>Quintela de Lampaças</t>
  </si>
  <si>
    <t>Milosesti</t>
  </si>
  <si>
    <t>Malý Slivník</t>
  </si>
  <si>
    <t>Oberthal</t>
  </si>
  <si>
    <t>Hradčany</t>
  </si>
  <si>
    <t>Büchel</t>
  </si>
  <si>
    <t>Commune of Goumero</t>
  </si>
  <si>
    <t>Buenavista de Valdavia</t>
  </si>
  <si>
    <t>Aumont-en-Halatte</t>
  </si>
  <si>
    <t>Carrosio</t>
  </si>
  <si>
    <t>Kocs</t>
  </si>
  <si>
    <t>Reutte</t>
  </si>
  <si>
    <t>Poniatowa</t>
  </si>
  <si>
    <t>Rabaçal</t>
  </si>
  <si>
    <t>Mintiu Gherlii</t>
  </si>
  <si>
    <t>Malženice</t>
  </si>
  <si>
    <t>Oberuzwil</t>
  </si>
  <si>
    <t>Hradčany-Kobeřice</t>
  </si>
  <si>
    <t>Büchen</t>
  </si>
  <si>
    <t>Commune of Goura</t>
  </si>
  <si>
    <t>Buenavista del Norte</t>
  </si>
  <si>
    <t>Aumur</t>
  </si>
  <si>
    <t>Carrù</t>
  </si>
  <si>
    <t>Kocsér</t>
  </si>
  <si>
    <t>Ried im Innkreis</t>
  </si>
  <si>
    <t>Poniec</t>
  </si>
  <si>
    <t>Rabal</t>
  </si>
  <si>
    <t>Mioarele</t>
  </si>
  <si>
    <t>Maňa</t>
  </si>
  <si>
    <t>Oberweningen</t>
  </si>
  <si>
    <t>Hradce</t>
  </si>
  <si>
    <t>Buchen (Odenwald), Stadt</t>
  </si>
  <si>
    <t>Commune of Gouria</t>
  </si>
  <si>
    <t>Buendía</t>
  </si>
  <si>
    <t>Aunac-sur-Charente</t>
  </si>
  <si>
    <t>Carsoli</t>
  </si>
  <si>
    <t>Köcsk</t>
  </si>
  <si>
    <t>Ried im Oberinntal</t>
  </si>
  <si>
    <t>Popielów</t>
  </si>
  <si>
    <t>Rabo de Peixe</t>
  </si>
  <si>
    <t>Miraslau</t>
  </si>
  <si>
    <t>Mankovce</t>
  </si>
  <si>
    <t>Oberwil (BL)</t>
  </si>
  <si>
    <t>Hradčovice</t>
  </si>
  <si>
    <t>Buchenbach</t>
  </si>
  <si>
    <t>Commune of Gouriotissa</t>
  </si>
  <si>
    <t>Bueu</t>
  </si>
  <si>
    <t>Aunat</t>
  </si>
  <si>
    <t>Cartigliano</t>
  </si>
  <si>
    <t>Kocsola</t>
  </si>
  <si>
    <t>Ried im Traunkreis</t>
  </si>
  <si>
    <t>Popów</t>
  </si>
  <si>
    <t>Raimonda</t>
  </si>
  <si>
    <t>Mircea Voda</t>
  </si>
  <si>
    <t>Marcelová</t>
  </si>
  <si>
    <t>Oberwil bei Büren</t>
  </si>
  <si>
    <t>Hradec</t>
  </si>
  <si>
    <t>Büchenbach</t>
  </si>
  <si>
    <t>Commune of Gouves</t>
  </si>
  <si>
    <t>Bufali</t>
  </si>
  <si>
    <t>Aunay-en-Bazois</t>
  </si>
  <si>
    <t>Cartignano</t>
  </si>
  <si>
    <t>Kocsord</t>
  </si>
  <si>
    <t>Ried im Zillertal</t>
  </si>
  <si>
    <t>Porąbka</t>
  </si>
  <si>
    <t>Ramalde</t>
  </si>
  <si>
    <t>Mircesti</t>
  </si>
  <si>
    <t>Margecany</t>
  </si>
  <si>
    <t>Oberwil im Simmental</t>
  </si>
  <si>
    <t>Hradec Králové</t>
  </si>
  <si>
    <t>Buchenberg, M</t>
  </si>
  <si>
    <t>Commune of Grabia</t>
  </si>
  <si>
    <t>Bugarra</t>
  </si>
  <si>
    <t>Aunay-les-Bois</t>
  </si>
  <si>
    <t>Cartoceto</t>
  </si>
  <si>
    <t>Kóka</t>
  </si>
  <si>
    <t>Ried in der Riedmark</t>
  </si>
  <si>
    <t>Poraj</t>
  </si>
  <si>
    <t>Ramalhal</t>
  </si>
  <si>
    <t>Miresu Mare</t>
  </si>
  <si>
    <t>Marhaň</t>
  </si>
  <si>
    <t>Oberwil-Lieli</t>
  </si>
  <si>
    <t>Hradec nad Moravicí</t>
  </si>
  <si>
    <t>Büchenbeuren</t>
  </si>
  <si>
    <t>Commune of Grammatiko</t>
  </si>
  <si>
    <t>Bugedo</t>
  </si>
  <si>
    <t>Aunay-sous-Auneau</t>
  </si>
  <si>
    <t>Cartosio</t>
  </si>
  <si>
    <t>Kokad</t>
  </si>
  <si>
    <t>Riedau</t>
  </si>
  <si>
    <t>Poręba</t>
  </si>
  <si>
    <t>Ramela</t>
  </si>
  <si>
    <t>Mironeasa</t>
  </si>
  <si>
    <t>Marianka</t>
  </si>
  <si>
    <t>Obfelden</t>
  </si>
  <si>
    <t>Hradec nad Svitavou</t>
  </si>
  <si>
    <t>Buchet</t>
  </si>
  <si>
    <t>Commune of Grammatikou</t>
  </si>
  <si>
    <t>Búger</t>
  </si>
  <si>
    <t>Aunay-sous-Crécy</t>
  </si>
  <si>
    <t>Cartura</t>
  </si>
  <si>
    <t>Kökény</t>
  </si>
  <si>
    <t>Riedlingsdorf</t>
  </si>
  <si>
    <t>Poronin</t>
  </si>
  <si>
    <t>Raminho</t>
  </si>
  <si>
    <t>Mirosi</t>
  </si>
  <si>
    <t>Markovce</t>
  </si>
  <si>
    <t>Ochlenberg</t>
  </si>
  <si>
    <t>Hradečno</t>
  </si>
  <si>
    <t>Buchfart</t>
  </si>
  <si>
    <t>Commune of Grammeni</t>
  </si>
  <si>
    <t>Buitrago</t>
  </si>
  <si>
    <t>Auneau-Bleury-Saint-Symphorien</t>
  </si>
  <si>
    <t>Carugate</t>
  </si>
  <si>
    <t>Kőkút</t>
  </si>
  <si>
    <t>Riefensberg</t>
  </si>
  <si>
    <t>Postomino</t>
  </si>
  <si>
    <t>Ranhados</t>
  </si>
  <si>
    <t>Miroslava</t>
  </si>
  <si>
    <t>Markuška</t>
  </si>
  <si>
    <t>Oekingen</t>
  </si>
  <si>
    <t>Hradec-Nová Ves</t>
  </si>
  <si>
    <t>Buchheim</t>
  </si>
  <si>
    <t>Commune of Grammeni Oxya</t>
  </si>
  <si>
    <t>Buitrago del Lozoya</t>
  </si>
  <si>
    <t>Auneuil</t>
  </si>
  <si>
    <t>Carugo</t>
  </si>
  <si>
    <t>Kölcse</t>
  </si>
  <si>
    <t>Riegersburg</t>
  </si>
  <si>
    <t>Poświętne</t>
  </si>
  <si>
    <t>Rans</t>
  </si>
  <si>
    <t>Miroslovesti</t>
  </si>
  <si>
    <t>Markušovce</t>
  </si>
  <si>
    <t>Oensingen</t>
  </si>
  <si>
    <t>Hrádek</t>
  </si>
  <si>
    <t>Buchhofen</t>
  </si>
  <si>
    <t>Commune of Grammenitsa</t>
  </si>
  <si>
    <t>Bujalance</t>
  </si>
  <si>
    <t>Aunou-le-Faucon</t>
  </si>
  <si>
    <t>Carunchio</t>
  </si>
  <si>
    <t>Kölesd</t>
  </si>
  <si>
    <t>Rietz</t>
  </si>
  <si>
    <t>Potęgowo</t>
  </si>
  <si>
    <t>Raposa</t>
  </si>
  <si>
    <t>Mirsid</t>
  </si>
  <si>
    <t>Maršová-Rašov</t>
  </si>
  <si>
    <t>Oeschenbach</t>
  </si>
  <si>
    <t>Hrádek nad Nisou</t>
  </si>
  <si>
    <t>Buchholz</t>
  </si>
  <si>
    <t>Commune of Grammeno</t>
  </si>
  <si>
    <t>Bujalaro</t>
  </si>
  <si>
    <t>Aunou-sur-Orne</t>
  </si>
  <si>
    <t>Carvico</t>
  </si>
  <si>
    <t>Kölked</t>
  </si>
  <si>
    <t>Ringelsdorf-Niederabsdorf</t>
  </si>
  <si>
    <t>Potok Górny</t>
  </si>
  <si>
    <t>Rapoula do Côa</t>
  </si>
  <si>
    <t>Misca</t>
  </si>
  <si>
    <t>Martin</t>
  </si>
  <si>
    <t>Oeschgen</t>
  </si>
  <si>
    <t>Hradešice</t>
  </si>
  <si>
    <t>Buchholz (Aller)</t>
  </si>
  <si>
    <t>Commune of Gramos</t>
  </si>
  <si>
    <t>Bujaraloz</t>
  </si>
  <si>
    <t>Auppegard</t>
  </si>
  <si>
    <t>Carzano</t>
  </si>
  <si>
    <t>Kolontár</t>
  </si>
  <si>
    <t>Rinn</t>
  </si>
  <si>
    <t>Potok Wielki</t>
  </si>
  <si>
    <t>Rates</t>
  </si>
  <si>
    <t>Mischii</t>
  </si>
  <si>
    <t>Martin nad Žitavou</t>
  </si>
  <si>
    <t>Oetwil am See</t>
  </si>
  <si>
    <t>Hradešín</t>
  </si>
  <si>
    <t>Buchholz (Forstgutsbez.),gemfr. Gebiet</t>
  </si>
  <si>
    <t>Commune of Gramoussa</t>
  </si>
  <si>
    <t>Bularros</t>
  </si>
  <si>
    <t>Aups</t>
  </si>
  <si>
    <t>Casabona</t>
  </si>
  <si>
    <t>Komádi</t>
  </si>
  <si>
    <t>Ritzing</t>
  </si>
  <si>
    <t>Potworów</t>
  </si>
  <si>
    <t>Ratoeira</t>
  </si>
  <si>
    <t>Mitoc</t>
  </si>
  <si>
    <t>Martinček</t>
  </si>
  <si>
    <t>Oetwil an der Limmat</t>
  </si>
  <si>
    <t>Hradiště</t>
  </si>
  <si>
    <t>Buchholz (Westerwald)</t>
  </si>
  <si>
    <t>Commune of Gramvoussa</t>
  </si>
  <si>
    <t>Bulbuente</t>
  </si>
  <si>
    <t>Auradé</t>
  </si>
  <si>
    <t>Casacalenda</t>
  </si>
  <si>
    <t>Komárom</t>
  </si>
  <si>
    <t>Rohr bei Hartberg</t>
  </si>
  <si>
    <t>Powidz</t>
  </si>
  <si>
    <t>Real</t>
  </si>
  <si>
    <t>Mitocu Dragomirnei</t>
  </si>
  <si>
    <t>Martinová</t>
  </si>
  <si>
    <t>Oftringen</t>
  </si>
  <si>
    <t>Hradištko</t>
  </si>
  <si>
    <t>Buchholz in der Nordheide, Stadt</t>
  </si>
  <si>
    <t>Commune of Granitis</t>
  </si>
  <si>
    <t>Bullas</t>
  </si>
  <si>
    <t>Auradou</t>
  </si>
  <si>
    <t>Casacanditella</t>
  </si>
  <si>
    <t>Komjáti</t>
  </si>
  <si>
    <t>Rohr im Burgenland</t>
  </si>
  <si>
    <t>Pozezdrze</t>
  </si>
  <si>
    <t>Reboleiro</t>
  </si>
  <si>
    <t>Mitreni</t>
  </si>
  <si>
    <t>Martovce</t>
  </si>
  <si>
    <t>Ogens</t>
  </si>
  <si>
    <t>Hranice</t>
  </si>
  <si>
    <t>Buchhorst</t>
  </si>
  <si>
    <t>Commune of Granitsa</t>
  </si>
  <si>
    <t>Buniel</t>
  </si>
  <si>
    <t>Auragne</t>
  </si>
  <si>
    <t>Casagiove</t>
  </si>
  <si>
    <t>Komló</t>
  </si>
  <si>
    <t>Rohr im Gebirge</t>
  </si>
  <si>
    <t>Poznań</t>
  </si>
  <si>
    <t>Rebolosa</t>
  </si>
  <si>
    <t>Mitrofani</t>
  </si>
  <si>
    <t>Mašková</t>
  </si>
  <si>
    <t>Ollon</t>
  </si>
  <si>
    <t>Hraničné Petrovice</t>
  </si>
  <si>
    <t>Büchlberg</t>
  </si>
  <si>
    <t>Commune of Granitseika</t>
  </si>
  <si>
    <t>Buñol</t>
  </si>
  <si>
    <t>Auray</t>
  </si>
  <si>
    <t>Casal Cermelli</t>
  </si>
  <si>
    <t>Kömlő</t>
  </si>
  <si>
    <t>Rohr im Kremstal</t>
  </si>
  <si>
    <t>Prabuty</t>
  </si>
  <si>
    <t>Rebordãos</t>
  </si>
  <si>
    <t>Moacsa</t>
  </si>
  <si>
    <t>Maškovce</t>
  </si>
  <si>
    <t>Olsberg</t>
  </si>
  <si>
    <t>Hrazany</t>
  </si>
  <si>
    <t>Buchloe, St</t>
  </si>
  <si>
    <t>Commune of Granitsopoula</t>
  </si>
  <si>
    <t>Buñuel</t>
  </si>
  <si>
    <t>Aure</t>
  </si>
  <si>
    <t>Casal di Principe</t>
  </si>
  <si>
    <t>Kömlőd</t>
  </si>
  <si>
    <t>Rohrau</t>
  </si>
  <si>
    <t>Praszka</t>
  </si>
  <si>
    <t>Rebordelo</t>
  </si>
  <si>
    <t>Moara</t>
  </si>
  <si>
    <t>Matejovce nad Hornádom</t>
  </si>
  <si>
    <t>Olten</t>
  </si>
  <si>
    <t>Hrčava</t>
  </si>
  <si>
    <t>Buckautal</t>
  </si>
  <si>
    <t>Commune of Gratini</t>
  </si>
  <si>
    <t>Bunyola</t>
  </si>
  <si>
    <t>Aure sur Mer</t>
  </si>
  <si>
    <t>Casal Velino</t>
  </si>
  <si>
    <t>Komlódtótfalu</t>
  </si>
  <si>
    <t>Rohrbach an der Gölsen</t>
  </si>
  <si>
    <t>Prażmów</t>
  </si>
  <si>
    <t>Rebordões</t>
  </si>
  <si>
    <t>Moara Vlasiei</t>
  </si>
  <si>
    <t>Matiaška</t>
  </si>
  <si>
    <t>Oltingen</t>
  </si>
  <si>
    <t>Hrdějovice</t>
  </si>
  <si>
    <t>Bückeburg, Stadt</t>
  </si>
  <si>
    <t>Commune of Gravia</t>
  </si>
  <si>
    <t>Burbáguena</t>
  </si>
  <si>
    <t>Aurec-sur-Loire</t>
  </si>
  <si>
    <t>Casalanguida</t>
  </si>
  <si>
    <t>Komlósd</t>
  </si>
  <si>
    <t>Rohrbach an der Lafnitz</t>
  </si>
  <si>
    <t>Prochowice</t>
  </si>
  <si>
    <t>Rebordões (Santa Maria)</t>
  </si>
  <si>
    <t>Mociu</t>
  </si>
  <si>
    <t>Matiašovce</t>
  </si>
  <si>
    <t>Onex</t>
  </si>
  <si>
    <t>Hrdibořice</t>
  </si>
  <si>
    <t>Bücken, Flecken</t>
  </si>
  <si>
    <t>Commune of Gravouna</t>
  </si>
  <si>
    <t>Burela</t>
  </si>
  <si>
    <t>Aureil</t>
  </si>
  <si>
    <t>Casalattico</t>
  </si>
  <si>
    <t>Komlóska</t>
  </si>
  <si>
    <t>Rohrbach bei Mattersburg</t>
  </si>
  <si>
    <t>Promna</t>
  </si>
  <si>
    <t>Rebordões (Souto)</t>
  </si>
  <si>
    <t>Modelu</t>
  </si>
  <si>
    <t>Matovce</t>
  </si>
  <si>
    <t>Onnens (VD)</t>
  </si>
  <si>
    <t>Hrdlív</t>
  </si>
  <si>
    <t>Buckenhof</t>
  </si>
  <si>
    <t>Commune of Grekas</t>
  </si>
  <si>
    <t>Bureta</t>
  </si>
  <si>
    <t>Aureilhan</t>
  </si>
  <si>
    <t>Casalbeltrame</t>
  </si>
  <si>
    <t>Komoró</t>
  </si>
  <si>
    <t>Rohrbach-Berg</t>
  </si>
  <si>
    <t>Prostki</t>
  </si>
  <si>
    <t>Rebordosa</t>
  </si>
  <si>
    <t>Moftin</t>
  </si>
  <si>
    <t>Maťovské Vojkovce</t>
  </si>
  <si>
    <t>Onsernone</t>
  </si>
  <si>
    <t>Hrdlořezy</t>
  </si>
  <si>
    <t>Buckenhofer Forst</t>
  </si>
  <si>
    <t>Commune of Grekiko</t>
  </si>
  <si>
    <t>Burganes de Valverde</t>
  </si>
  <si>
    <t>Aureille</t>
  </si>
  <si>
    <t>Casalbordino</t>
  </si>
  <si>
    <t>Kömörő</t>
  </si>
  <si>
    <t>Rohrberg</t>
  </si>
  <si>
    <t>Prószków</t>
  </si>
  <si>
    <t>Recarei</t>
  </si>
  <si>
    <t>Mogos</t>
  </si>
  <si>
    <t>Matúškovo</t>
  </si>
  <si>
    <t>Opfikon</t>
  </si>
  <si>
    <t>Hřebeč</t>
  </si>
  <si>
    <t>Buckow (Märkische Schweiz), Stadt</t>
  </si>
  <si>
    <t>Commune of Grekochori</t>
  </si>
  <si>
    <t>Burgelu</t>
  </si>
  <si>
    <t>Aurel</t>
  </si>
  <si>
    <t>Casalbore</t>
  </si>
  <si>
    <t>Kömpöc</t>
  </si>
  <si>
    <t>Röhrenbach</t>
  </si>
  <si>
    <t>Proszowice</t>
  </si>
  <si>
    <t>Recezinhos (São Mamede)</t>
  </si>
  <si>
    <t>Mogosani</t>
  </si>
  <si>
    <t>Matysová</t>
  </si>
  <si>
    <t>Oppens</t>
  </si>
  <si>
    <t>Hřebečníky</t>
  </si>
  <si>
    <t>Büdelsdorf, Stadt</t>
  </si>
  <si>
    <t>Commune of Grekos</t>
  </si>
  <si>
    <t>Burgi</t>
  </si>
  <si>
    <t>Aurensan</t>
  </si>
  <si>
    <t>Casalborgone</t>
  </si>
  <si>
    <t>Kompolt</t>
  </si>
  <si>
    <t>Rohrendorf bei Krems</t>
  </si>
  <si>
    <t>Pruchnik</t>
  </si>
  <si>
    <t>Recezinhos (São Martinho)</t>
  </si>
  <si>
    <t>Mogosesti</t>
  </si>
  <si>
    <t>Medovarce</t>
  </si>
  <si>
    <t>Oppligen</t>
  </si>
  <si>
    <t>Hředle</t>
  </si>
  <si>
    <t>Budenbach</t>
  </si>
  <si>
    <t>Commune of Grevena</t>
  </si>
  <si>
    <t>Burgo de Ebro, El</t>
  </si>
  <si>
    <t>Aureville</t>
  </si>
  <si>
    <t>Casalbuono</t>
  </si>
  <si>
    <t>Kondó</t>
  </si>
  <si>
    <t>Roitham am Traunfall</t>
  </si>
  <si>
    <t>Prudnik</t>
  </si>
  <si>
    <t>Redinha</t>
  </si>
  <si>
    <t>Mogosesti-Siret</t>
  </si>
  <si>
    <t>Medvedie</t>
  </si>
  <si>
    <t>Orbe</t>
  </si>
  <si>
    <t>Hrejkovice</t>
  </si>
  <si>
    <t>Budenheim</t>
  </si>
  <si>
    <t>Commune of Grevenitio</t>
  </si>
  <si>
    <t>Burgo de Osma-Ciudad de Osma</t>
  </si>
  <si>
    <t>Auriac</t>
  </si>
  <si>
    <t>Casalbuttano ed Uniti</t>
  </si>
  <si>
    <t>Kondorfa</t>
  </si>
  <si>
    <t>Röns</t>
  </si>
  <si>
    <t>Prusice</t>
  </si>
  <si>
    <t>Redondelo</t>
  </si>
  <si>
    <t>Mogosoaia</t>
  </si>
  <si>
    <t>Medveďov</t>
  </si>
  <si>
    <t>Orges</t>
  </si>
  <si>
    <t>Hřensko</t>
  </si>
  <si>
    <t>Büdesheim</t>
  </si>
  <si>
    <t>Commune of Gribovo</t>
  </si>
  <si>
    <t>Burgo Ranero, El</t>
  </si>
  <si>
    <t>Auriac-du-Périgord</t>
  </si>
  <si>
    <t>Casalciprano</t>
  </si>
  <si>
    <t>Kondoros</t>
  </si>
  <si>
    <t>Roppen</t>
  </si>
  <si>
    <t>Pruszcz</t>
  </si>
  <si>
    <t>Redondo</t>
  </si>
  <si>
    <t>Moieciu</t>
  </si>
  <si>
    <t>Medzany</t>
  </si>
  <si>
    <t>Origlio</t>
  </si>
  <si>
    <t>Hřibiny-Ledská</t>
  </si>
  <si>
    <t>Büdingen, Stadt</t>
  </si>
  <si>
    <t>Commune of Grigoria</t>
  </si>
  <si>
    <t>Burgo, El</t>
  </si>
  <si>
    <t>Auriac-Lagast</t>
  </si>
  <si>
    <t>Casalduni</t>
  </si>
  <si>
    <t>Kóny</t>
  </si>
  <si>
    <t>Röschitz</t>
  </si>
  <si>
    <t>Pruszcz Gdański</t>
  </si>
  <si>
    <t>Refóios do Lima</t>
  </si>
  <si>
    <t>Moisei</t>
  </si>
  <si>
    <t>Medzev</t>
  </si>
  <si>
    <t>Ormalingen</t>
  </si>
  <si>
    <t>Hřibojedy</t>
  </si>
  <si>
    <t>Büdlich</t>
  </si>
  <si>
    <t>Commune of Grigorio</t>
  </si>
  <si>
    <t>Burgohondo</t>
  </si>
  <si>
    <t>Auriac-l'Église</t>
  </si>
  <si>
    <t>Casale Corte Cerro</t>
  </si>
  <si>
    <t>Konyár</t>
  </si>
  <si>
    <t>Rosegg</t>
  </si>
  <si>
    <t>Pruszków</t>
  </si>
  <si>
    <t>Refontoura</t>
  </si>
  <si>
    <t>Moldova-Sulita</t>
  </si>
  <si>
    <t>Medzianky</t>
  </si>
  <si>
    <t>Ormont-Dessous</t>
  </si>
  <si>
    <t>Hřiměždice</t>
  </si>
  <si>
    <t>Bugewitz</t>
  </si>
  <si>
    <t>Commune of Grigoris</t>
  </si>
  <si>
    <t>Auriac-sur-Dropt</t>
  </si>
  <si>
    <t>Casale Cremasco-Vidolasco</t>
  </si>
  <si>
    <t>Kópháza</t>
  </si>
  <si>
    <t>Rosenau am Hengstpaß</t>
  </si>
  <si>
    <t>Przasnysz</t>
  </si>
  <si>
    <t>Regadas</t>
  </si>
  <si>
    <t>Moldovenesti</t>
  </si>
  <si>
    <t>Medzibrod</t>
  </si>
  <si>
    <t>Ormont-Dessus</t>
  </si>
  <si>
    <t>Hříšice</t>
  </si>
  <si>
    <t>Buggenhagen</t>
  </si>
  <si>
    <t>Commune of Grika</t>
  </si>
  <si>
    <t>Burguete</t>
  </si>
  <si>
    <t>Auriac-sur-Vendinelle</t>
  </si>
  <si>
    <t>Casale di Scodosia</t>
  </si>
  <si>
    <t>Koppányszántó</t>
  </si>
  <si>
    <t>Rosenburg-Mold</t>
  </si>
  <si>
    <t>Przechlewo</t>
  </si>
  <si>
    <t>Regilde</t>
  </si>
  <si>
    <t>Moldoveni</t>
  </si>
  <si>
    <t>Medzibrodie nad Oravou</t>
  </si>
  <si>
    <t>Orny</t>
  </si>
  <si>
    <t>Hříškov</t>
  </si>
  <si>
    <t>Buggingen</t>
  </si>
  <si>
    <t>Commune of Griva</t>
  </si>
  <si>
    <t>Burguillos</t>
  </si>
  <si>
    <t>Auriat</t>
  </si>
  <si>
    <t>Casale Litta</t>
  </si>
  <si>
    <t>Korlát</t>
  </si>
  <si>
    <t>Rosental an der Kainach</t>
  </si>
  <si>
    <t>Przeciszów</t>
  </si>
  <si>
    <t>Rego</t>
  </si>
  <si>
    <t>Moldovita</t>
  </si>
  <si>
    <t>Medzilaborce</t>
  </si>
  <si>
    <t>Oron</t>
  </si>
  <si>
    <t>Hřivice</t>
  </si>
  <si>
    <t>Bühl, Stadt</t>
  </si>
  <si>
    <t>Commune of Grizano</t>
  </si>
  <si>
    <t>Burguillos de Toledo</t>
  </si>
  <si>
    <t>Auribail</t>
  </si>
  <si>
    <t>Casale Marittimo</t>
  </si>
  <si>
    <t>Körmend</t>
  </si>
  <si>
    <t>Rossatz-Arnsdorf</t>
  </si>
  <si>
    <t>Przecław</t>
  </si>
  <si>
    <t>Regueira de Pontes</t>
  </si>
  <si>
    <t>Moneasa</t>
  </si>
  <si>
    <t>Melčice-Lieskové</t>
  </si>
  <si>
    <t>Orpund</t>
  </si>
  <si>
    <t>Hřivínův Újezd</t>
  </si>
  <si>
    <t>Buhla</t>
  </si>
  <si>
    <t>Commune of Grizata</t>
  </si>
  <si>
    <t>Burguillos del Cerro</t>
  </si>
  <si>
    <t>Auribeau</t>
  </si>
  <si>
    <t>Casale Monferrato</t>
  </si>
  <si>
    <t>Környe</t>
  </si>
  <si>
    <t>Roßbach</t>
  </si>
  <si>
    <t>Przedbórz</t>
  </si>
  <si>
    <t>Reguenga</t>
  </si>
  <si>
    <t>Monor</t>
  </si>
  <si>
    <t>Melek</t>
  </si>
  <si>
    <t>Orselina</t>
  </si>
  <si>
    <t>Hrob</t>
  </si>
  <si>
    <t>Buhlenberg</t>
  </si>
  <si>
    <t>Commune of Gryllos</t>
  </si>
  <si>
    <t>Burjassot</t>
  </si>
  <si>
    <t>Auribeau-sur-Siagne</t>
  </si>
  <si>
    <t>Casale sul Sile</t>
  </si>
  <si>
    <t>Köröm</t>
  </si>
  <si>
    <t>Roßleithen</t>
  </si>
  <si>
    <t>Przedecz</t>
  </si>
  <si>
    <t>Reguengo do Fetal</t>
  </si>
  <si>
    <t>Moraresti</t>
  </si>
  <si>
    <t>Meliata</t>
  </si>
  <si>
    <t>Orsières</t>
  </si>
  <si>
    <t>Hrobce</t>
  </si>
  <si>
    <t>Bühlertal</t>
  </si>
  <si>
    <t>Commune of Gymno</t>
  </si>
  <si>
    <t>Burlata</t>
  </si>
  <si>
    <t>Aurice</t>
  </si>
  <si>
    <t>Casalecchio di Reno</t>
  </si>
  <si>
    <t>Koroncó</t>
  </si>
  <si>
    <t>Rotenturm an der Pinka</t>
  </si>
  <si>
    <t>Przelewice</t>
  </si>
  <si>
    <t>Reguengo Grande</t>
  </si>
  <si>
    <t>Moravita</t>
  </si>
  <si>
    <t>Mengusovce</t>
  </si>
  <si>
    <t>Orvin</t>
  </si>
  <si>
    <t>Hrobčice</t>
  </si>
  <si>
    <t>Bühlertann</t>
  </si>
  <si>
    <t>Commune of Gymnotopos</t>
  </si>
  <si>
    <t>Burón</t>
  </si>
  <si>
    <t>Auriébat</t>
  </si>
  <si>
    <t>Casaleggio Boiro</t>
  </si>
  <si>
    <t>Kórós</t>
  </si>
  <si>
    <t>Röthis</t>
  </si>
  <si>
    <t>Przemęt</t>
  </si>
  <si>
    <t>Reguengos de Monsaraz</t>
  </si>
  <si>
    <t>Moroeni</t>
  </si>
  <si>
    <t>Merašice</t>
  </si>
  <si>
    <t>Orzens</t>
  </si>
  <si>
    <t>Hrobice</t>
  </si>
  <si>
    <t>Bühlerzell</t>
  </si>
  <si>
    <t>Commune of Gyrio</t>
  </si>
  <si>
    <t>Burriana</t>
  </si>
  <si>
    <t>Aurières</t>
  </si>
  <si>
    <t>Casaleggio Novara</t>
  </si>
  <si>
    <t>Kőröshegy</t>
  </si>
  <si>
    <t>Rottenbach</t>
  </si>
  <si>
    <t>Przemków</t>
  </si>
  <si>
    <t>Reigoso</t>
  </si>
  <si>
    <t>Morteni</t>
  </si>
  <si>
    <t>Merník</t>
  </si>
  <si>
    <t>Ossingen</t>
  </si>
  <si>
    <t>Hrochův Týnec</t>
  </si>
  <si>
    <t>Bühnsdorf</t>
  </si>
  <si>
    <t>Commune of Gythio</t>
  </si>
  <si>
    <t>Burujón</t>
  </si>
  <si>
    <t>Aurignac</t>
  </si>
  <si>
    <t>Casaleone</t>
  </si>
  <si>
    <t>Körösladány</t>
  </si>
  <si>
    <t>Rottenmann</t>
  </si>
  <si>
    <t>Przemyśl</t>
  </si>
  <si>
    <t>Relíquias</t>
  </si>
  <si>
    <t>Morunglav</t>
  </si>
  <si>
    <t>Mestečko</t>
  </si>
  <si>
    <t>Ostermundigen</t>
  </si>
  <si>
    <t>Hromnice</t>
  </si>
  <si>
    <t>Bühren</t>
  </si>
  <si>
    <t>Commune of Ia</t>
  </si>
  <si>
    <t>Busot</t>
  </si>
  <si>
    <t>Aurillac</t>
  </si>
  <si>
    <t>Casaletto Ceredano</t>
  </si>
  <si>
    <t>Körösnagyharsány</t>
  </si>
  <si>
    <t>Ruden</t>
  </si>
  <si>
    <t>Przerośl</t>
  </si>
  <si>
    <t>Relva</t>
  </si>
  <si>
    <t>Mosna</t>
  </si>
  <si>
    <t>Mestisko</t>
  </si>
  <si>
    <t>Otelfingen</t>
  </si>
  <si>
    <t>Hronov</t>
  </si>
  <si>
    <t>Bülkau</t>
  </si>
  <si>
    <t>Commune of Ialyssos</t>
  </si>
  <si>
    <t>Busquístar</t>
  </si>
  <si>
    <t>Aurimont</t>
  </si>
  <si>
    <t>Casaletto di Sopra</t>
  </si>
  <si>
    <t>Körösszakál</t>
  </si>
  <si>
    <t>Rudersdorf</t>
  </si>
  <si>
    <t>Przesmyki</t>
  </si>
  <si>
    <t>Remédios</t>
  </si>
  <si>
    <t>Mosnita Noua</t>
  </si>
  <si>
    <t>Mičakovce</t>
  </si>
  <si>
    <t>Othmarsingen</t>
  </si>
  <si>
    <t>Hrotovice</t>
  </si>
  <si>
    <t>Bullay</t>
  </si>
  <si>
    <t>Commune of Iasmos</t>
  </si>
  <si>
    <t>Bustares</t>
  </si>
  <si>
    <t>Aurin</t>
  </si>
  <si>
    <t>Casaletto Lodigiano</t>
  </si>
  <si>
    <t>Körösszegapáti</t>
  </si>
  <si>
    <t>Rum</t>
  </si>
  <si>
    <t>Przeworno</t>
  </si>
  <si>
    <t>Remelhe</t>
  </si>
  <si>
    <t>Mosoaia</t>
  </si>
  <si>
    <t>Michajlov</t>
  </si>
  <si>
    <t>Ottenbach</t>
  </si>
  <si>
    <t>Hroubovice</t>
  </si>
  <si>
    <t>Bullenkuhlen</t>
  </si>
  <si>
    <t>Commune of Iassio</t>
  </si>
  <si>
    <t>Bustarviejo</t>
  </si>
  <si>
    <t>Auriol</t>
  </si>
  <si>
    <t>Casaletto Spartano</t>
  </si>
  <si>
    <t>Köröstarcsa</t>
  </si>
  <si>
    <t>Ruprechtshofen</t>
  </si>
  <si>
    <t>Przeworsk</t>
  </si>
  <si>
    <t>Rendo</t>
  </si>
  <si>
    <t>Mosteni</t>
  </si>
  <si>
    <t>Michal na Ostrove</t>
  </si>
  <si>
    <t>Oulens-sous-Echallens</t>
  </si>
  <si>
    <t>Hroznatín</t>
  </si>
  <si>
    <t>Bülow</t>
  </si>
  <si>
    <t>Commune of Ibros</t>
  </si>
  <si>
    <t>Buste, El</t>
  </si>
  <si>
    <t>Auriolles</t>
  </si>
  <si>
    <t>Casaletto Vaprio</t>
  </si>
  <si>
    <t>Kőröstetétlen</t>
  </si>
  <si>
    <t>Rußbach</t>
  </si>
  <si>
    <t>Przewóz</t>
  </si>
  <si>
    <t>Rendufe</t>
  </si>
  <si>
    <t>Motaieni</t>
  </si>
  <si>
    <t>Michal nad Žitavou</t>
  </si>
  <si>
    <t>Pailly</t>
  </si>
  <si>
    <t>Hroznětín</t>
  </si>
  <si>
    <t>Bülstedt</t>
  </si>
  <si>
    <t>Commune of Ichalia</t>
  </si>
  <si>
    <t>Bustillo de Chaves</t>
  </si>
  <si>
    <t>Aurions-Idernes</t>
  </si>
  <si>
    <t>Casalfiumanese</t>
  </si>
  <si>
    <t>Körösújfalu</t>
  </si>
  <si>
    <t>Rußbach am Paß Gschütt</t>
  </si>
  <si>
    <t>Przodkowo</t>
  </si>
  <si>
    <t>Rendufinho</t>
  </si>
  <si>
    <t>Motatei</t>
  </si>
  <si>
    <t>Michaľany</t>
  </si>
  <si>
    <t>Pampigny</t>
  </si>
  <si>
    <t>Hroznová Lhota</t>
  </si>
  <si>
    <t>Bülstringen</t>
  </si>
  <si>
    <t>Commune of Ichalia (Neochori)</t>
  </si>
  <si>
    <t>Bustillo de la Vega</t>
  </si>
  <si>
    <t>Auris</t>
  </si>
  <si>
    <t>Casalgrande</t>
  </si>
  <si>
    <t>Kosd</t>
  </si>
  <si>
    <t>Rust</t>
  </si>
  <si>
    <t>Przybiernów</t>
  </si>
  <si>
    <t>Requeixo, Nossa Senhora de Fátima e Nariz</t>
  </si>
  <si>
    <t>Motca</t>
  </si>
  <si>
    <t>Michalková</t>
  </si>
  <si>
    <t>Paradiso</t>
  </si>
  <si>
    <t>Hrubá Skála</t>
  </si>
  <si>
    <t>Bunde</t>
  </si>
  <si>
    <t>Commune of Ida</t>
  </si>
  <si>
    <t>Bustillo del Oro</t>
  </si>
  <si>
    <t>Aurons</t>
  </si>
  <si>
    <t>Casalgrasso</t>
  </si>
  <si>
    <t>Kóspallag</t>
  </si>
  <si>
    <t>Rüstorf</t>
  </si>
  <si>
    <t>Przygodzice</t>
  </si>
  <si>
    <t>Requião</t>
  </si>
  <si>
    <t>Motoseni</t>
  </si>
  <si>
    <t>Michalok</t>
  </si>
  <si>
    <t>Paudex</t>
  </si>
  <si>
    <t>Hrubá Vrbka</t>
  </si>
  <si>
    <t>Bünde, Stadt</t>
  </si>
  <si>
    <t>Commune of Ierapetra</t>
  </si>
  <si>
    <t>Bustillo del Páramo</t>
  </si>
  <si>
    <t>Auros</t>
  </si>
  <si>
    <t>Casali del Manco</t>
  </si>
  <si>
    <t>Kőszárhegy</t>
  </si>
  <si>
    <t>Rutzenham</t>
  </si>
  <si>
    <t>Przykona</t>
  </si>
  <si>
    <t>Resende</t>
  </si>
  <si>
    <t>Movila</t>
  </si>
  <si>
    <t>Michalová</t>
  </si>
  <si>
    <t>Payerne</t>
  </si>
  <si>
    <t>Hrubčice</t>
  </si>
  <si>
    <t>Bundenbach</t>
  </si>
  <si>
    <t>Commune of Ierax</t>
  </si>
  <si>
    <t>Bustillo del Páramo de Carrión</t>
  </si>
  <si>
    <t>Aurouër</t>
  </si>
  <si>
    <t>Casalincontrada</t>
  </si>
  <si>
    <t>Kőszeg</t>
  </si>
  <si>
    <t>Saalbach-Hinterglemm</t>
  </si>
  <si>
    <t>Przyłęk</t>
  </si>
  <si>
    <t>Revelhe</t>
  </si>
  <si>
    <t>Movila Banului</t>
  </si>
  <si>
    <t>Michalovce</t>
  </si>
  <si>
    <t>Penthalaz</t>
  </si>
  <si>
    <t>Hrubý Jeseník</t>
  </si>
  <si>
    <t>Bundenthal</t>
  </si>
  <si>
    <t>Commune of Ierissos</t>
  </si>
  <si>
    <t>Busto de Bureba</t>
  </si>
  <si>
    <t>Auroux</t>
  </si>
  <si>
    <t>Casalino</t>
  </si>
  <si>
    <t>Kőszegdoroszló</t>
  </si>
  <si>
    <t>Saalfelden am Steinernen Meer</t>
  </si>
  <si>
    <t>Przyrów</t>
  </si>
  <si>
    <t>Revinhade</t>
  </si>
  <si>
    <t>Movila Miresii</t>
  </si>
  <si>
    <t>Mierovo</t>
  </si>
  <si>
    <t>Penthaz</t>
  </si>
  <si>
    <t>Hrusice</t>
  </si>
  <si>
    <t>Bundorf</t>
  </si>
  <si>
    <t>Commune of Ieromnimi</t>
  </si>
  <si>
    <t>Busto, El</t>
  </si>
  <si>
    <t>Aurseulles</t>
  </si>
  <si>
    <t>Casalmaggiore</t>
  </si>
  <si>
    <t>Kőszegpaty</t>
  </si>
  <si>
    <t>Sachsenburg</t>
  </si>
  <si>
    <t>Przystajń</t>
  </si>
  <si>
    <t>Riachos</t>
  </si>
  <si>
    <t>Movileni</t>
  </si>
  <si>
    <t>Miezgovce</t>
  </si>
  <si>
    <t>Penthéréaz</t>
  </si>
  <si>
    <t>Hruška</t>
  </si>
  <si>
    <t>Bundorfer Forst</t>
  </si>
  <si>
    <t>Commune of Ieropigi</t>
  </si>
  <si>
    <t>Busturia</t>
  </si>
  <si>
    <t>Aussac</t>
  </si>
  <si>
    <t>Casalmaiocco</t>
  </si>
  <si>
    <t>Kőszegszerdahely</t>
  </si>
  <si>
    <t>Sallingberg</t>
  </si>
  <si>
    <t>Przysucha</t>
  </si>
  <si>
    <t>Riba de Âncora</t>
  </si>
  <si>
    <t>Movilita</t>
  </si>
  <si>
    <t>Miklušovce</t>
  </si>
  <si>
    <t>Perly-Certoux</t>
  </si>
  <si>
    <t>Hrušky</t>
  </si>
  <si>
    <t>Bünsdorf</t>
  </si>
  <si>
    <t>Commune of Igoumenitsa</t>
  </si>
  <si>
    <t>Cabacés</t>
  </si>
  <si>
    <t>Aussac-Vadalle</t>
  </si>
  <si>
    <t>Casalmorano</t>
  </si>
  <si>
    <t>Kótaj</t>
  </si>
  <si>
    <t>Salzburg</t>
  </si>
  <si>
    <t>Przytoczna</t>
  </si>
  <si>
    <t>Riba de Ave</t>
  </si>
  <si>
    <t>Mozaceni</t>
  </si>
  <si>
    <t>Miková</t>
  </si>
  <si>
    <t>Perrefitte</t>
  </si>
  <si>
    <t>Bunsoh</t>
  </si>
  <si>
    <t>Commune of Iklena</t>
  </si>
  <si>
    <t>Cabaco, El</t>
  </si>
  <si>
    <t>Ausseing</t>
  </si>
  <si>
    <t>Casalmoro</t>
  </si>
  <si>
    <t>Kötcse</t>
  </si>
  <si>
    <t>Sandl</t>
  </si>
  <si>
    <t>Przytuły</t>
  </si>
  <si>
    <t>Riba de Mouro</t>
  </si>
  <si>
    <t>Muereasca</t>
  </si>
  <si>
    <t>Mikulášová</t>
  </si>
  <si>
    <t>Perroy</t>
  </si>
  <si>
    <t>Hrušová</t>
  </si>
  <si>
    <t>Burbach</t>
  </si>
  <si>
    <t>Commune of Ilektra</t>
  </si>
  <si>
    <t>Caballar</t>
  </si>
  <si>
    <t>Aussevielle</t>
  </si>
  <si>
    <t>Casalnoceto</t>
  </si>
  <si>
    <t>Kötegyán</t>
  </si>
  <si>
    <t>Sankt Andrä am Zicksee</t>
  </si>
  <si>
    <t>Przytyk</t>
  </si>
  <si>
    <t>Ribafeita</t>
  </si>
  <si>
    <t>Mugeni</t>
  </si>
  <si>
    <t>Mikušovce</t>
  </si>
  <si>
    <t>Personico</t>
  </si>
  <si>
    <t>Bürdenbach</t>
  </si>
  <si>
    <t>Commune of Ilio (psevdo)</t>
  </si>
  <si>
    <t>Cabana de Bergantiños</t>
  </si>
  <si>
    <t>Aussillon</t>
  </si>
  <si>
    <t>Casalnuovo di Napoli</t>
  </si>
  <si>
    <t>Kőtelek</t>
  </si>
  <si>
    <t>Sankt Andrä im Lungau</t>
  </si>
  <si>
    <t>Przywidz</t>
  </si>
  <si>
    <t>Ribamar</t>
  </si>
  <si>
    <t>Municipiul Adjud</t>
  </si>
  <si>
    <t>Milhosť</t>
  </si>
  <si>
    <t>Péry-La Heutte</t>
  </si>
  <si>
    <t>Hrušovany nad Jevišovkou</t>
  </si>
  <si>
    <t>Büren, Stadt</t>
  </si>
  <si>
    <t>Commune of Iliochori</t>
  </si>
  <si>
    <t>Cabanabona</t>
  </si>
  <si>
    <t>Aussois</t>
  </si>
  <si>
    <t>Casalnuovo Monterotaro</t>
  </si>
  <si>
    <t>Kovácshida</t>
  </si>
  <si>
    <t>Sankt Andrä-Höch</t>
  </si>
  <si>
    <t>Psary</t>
  </si>
  <si>
    <t>Ribamondego</t>
  </si>
  <si>
    <t>Municipiul Aiud</t>
  </si>
  <si>
    <t>Miloslavov</t>
  </si>
  <si>
    <t>Peseux</t>
  </si>
  <si>
    <t>Hrušovany u Brna</t>
  </si>
  <si>
    <t>Burg</t>
  </si>
  <si>
    <t>Commune of Iliokali</t>
  </si>
  <si>
    <t>Cabanas</t>
  </si>
  <si>
    <t>Ausson</t>
  </si>
  <si>
    <t>Casaloldo</t>
  </si>
  <si>
    <t>Kovácsszénája</t>
  </si>
  <si>
    <t>Sankt Anna am Aigen</t>
  </si>
  <si>
    <t>Pszczew</t>
  </si>
  <si>
    <t>Ribas</t>
  </si>
  <si>
    <t>Municipiul Alba Iulia</t>
  </si>
  <si>
    <t>Milpoš</t>
  </si>
  <si>
    <t>Petit-Val</t>
  </si>
  <si>
    <t>Hrutov</t>
  </si>
  <si>
    <t>Burg (Dithmarschen)</t>
  </si>
  <si>
    <t>Commune of Iliokastro</t>
  </si>
  <si>
    <t>Cabañas de Ebro</t>
  </si>
  <si>
    <t>Aussonce</t>
  </si>
  <si>
    <t>Casalpusterlengo</t>
  </si>
  <si>
    <t>Kovácsvágás</t>
  </si>
  <si>
    <t>Sankt Barbara im Mürztal</t>
  </si>
  <si>
    <t>Pszczółki</t>
  </si>
  <si>
    <t>Ribeira</t>
  </si>
  <si>
    <t>Municipiul Alexandria</t>
  </si>
  <si>
    <t>Miňovce</t>
  </si>
  <si>
    <t>Pfäfers</t>
  </si>
  <si>
    <t>Hubenov</t>
  </si>
  <si>
    <t>Burg (Mosel)</t>
  </si>
  <si>
    <t>Commune of Iliokomi</t>
  </si>
  <si>
    <t>Cabañas de la Sagra</t>
  </si>
  <si>
    <t>Aussonne</t>
  </si>
  <si>
    <t>Casalromano</t>
  </si>
  <si>
    <t>Kővágóörs</t>
  </si>
  <si>
    <t>Sankt Bartholomä</t>
  </si>
  <si>
    <t>Pszczyna</t>
  </si>
  <si>
    <t>Ribeira Brava</t>
  </si>
  <si>
    <t>Municipiul Arad</t>
  </si>
  <si>
    <t>Mirkovce</t>
  </si>
  <si>
    <t>Pfäffikon</t>
  </si>
  <si>
    <t>Hudčice</t>
  </si>
  <si>
    <t>Burg (Spreewald)/Bórkowy (Błota)</t>
  </si>
  <si>
    <t>Commune of Iliolousto</t>
  </si>
  <si>
    <t>Cabañas de Polendos</t>
  </si>
  <si>
    <t>Aussos</t>
  </si>
  <si>
    <t>Casalserugo</t>
  </si>
  <si>
    <t>Kővágószőlős</t>
  </si>
  <si>
    <t>Sankt Gallen</t>
  </si>
  <si>
    <t>Pszów</t>
  </si>
  <si>
    <t>Ribeira Chã</t>
  </si>
  <si>
    <t>Municipiul Bacau</t>
  </si>
  <si>
    <t>Miroľa</t>
  </si>
  <si>
    <t>Pfaffnau</t>
  </si>
  <si>
    <t>Hudlice</t>
  </si>
  <si>
    <t>Burg Stargard, Stadt</t>
  </si>
  <si>
    <t>Commune of Iliorrachi</t>
  </si>
  <si>
    <t>Cabañas de Sayago</t>
  </si>
  <si>
    <t>Aussurucq</t>
  </si>
  <si>
    <t>Casaluce</t>
  </si>
  <si>
    <t>Kővágótöttös</t>
  </si>
  <si>
    <t>Sankt Georgen am Kreischberg</t>
  </si>
  <si>
    <t>Puchaczów</t>
  </si>
  <si>
    <t>Ribeira da Janela</t>
  </si>
  <si>
    <t>Municipiul Baia Mare</t>
  </si>
  <si>
    <t>Mládzovo</t>
  </si>
  <si>
    <t>Pfeffingen</t>
  </si>
  <si>
    <t>Hukvaldy</t>
  </si>
  <si>
    <t>Burg, Stadt</t>
  </si>
  <si>
    <t>Commune of Ilioupoli (psevdo)</t>
  </si>
  <si>
    <t>Cabañas de Yepes</t>
  </si>
  <si>
    <t>Autainville</t>
  </si>
  <si>
    <t>Casalvecchio di Puglia</t>
  </si>
  <si>
    <t>Kövegy</t>
  </si>
  <si>
    <t>Sankt Georgen an der Stiefing</t>
  </si>
  <si>
    <t>Puck</t>
  </si>
  <si>
    <t>Ribeira das Tainhas</t>
  </si>
  <si>
    <t>Municipiul Bailesti</t>
  </si>
  <si>
    <t>Mlynárovce</t>
  </si>
  <si>
    <t>Pfungen</t>
  </si>
  <si>
    <t>Hulice</t>
  </si>
  <si>
    <t>Burgau, St</t>
  </si>
  <si>
    <t>Commune of Imera</t>
  </si>
  <si>
    <t>Cabañas del Castillo</t>
  </si>
  <si>
    <t>Autechaux</t>
  </si>
  <si>
    <t>Casalvecchio Siculo</t>
  </si>
  <si>
    <t>Köveskál</t>
  </si>
  <si>
    <t>Sankt Georgen bei Salzburg</t>
  </si>
  <si>
    <t>Puławy</t>
  </si>
  <si>
    <t>Ribeira de Fráguas</t>
  </si>
  <si>
    <t>Municipiul Beius</t>
  </si>
  <si>
    <t>Mlynčeky</t>
  </si>
  <si>
    <t>Pfyn</t>
  </si>
  <si>
    <t>Hulín</t>
  </si>
  <si>
    <t>Burgberg i.Allgäu</t>
  </si>
  <si>
    <t>Commune of Imeros</t>
  </si>
  <si>
    <t>Cabañas Raras</t>
  </si>
  <si>
    <t>Autechaux-Roide</t>
  </si>
  <si>
    <t>Casalvieri</t>
  </si>
  <si>
    <t>Kozárd</t>
  </si>
  <si>
    <t>Sankt Georgen ob Judenburg</t>
  </si>
  <si>
    <t>Pułtusk</t>
  </si>
  <si>
    <t>Ribeira Grande (Conceição)</t>
  </si>
  <si>
    <t>Municipiul Birlad</t>
  </si>
  <si>
    <t>Mlynica</t>
  </si>
  <si>
    <t>Pierrafortscha</t>
  </si>
  <si>
    <t>Humburky</t>
  </si>
  <si>
    <t>Burgbernheim, St</t>
  </si>
  <si>
    <t>Commune of Imerovigli</t>
  </si>
  <si>
    <t>Cabanelles</t>
  </si>
  <si>
    <t>Auterive</t>
  </si>
  <si>
    <t>Casalvolone</t>
  </si>
  <si>
    <t>Kozármisleny</t>
  </si>
  <si>
    <t>Sankt Gilgen</t>
  </si>
  <si>
    <t>Puńsk</t>
  </si>
  <si>
    <t>Ribeira Grande (Matriz)</t>
  </si>
  <si>
    <t>Municipiul Bistrita</t>
  </si>
  <si>
    <t>Mlynky</t>
  </si>
  <si>
    <t>Pieterlen</t>
  </si>
  <si>
    <t>Humpolec</t>
  </si>
  <si>
    <t>Burgbrohl</t>
  </si>
  <si>
    <t>Commune of Inachos</t>
  </si>
  <si>
    <t>Cabanes</t>
  </si>
  <si>
    <t>Auterrive</t>
  </si>
  <si>
    <t>Casalzuigno</t>
  </si>
  <si>
    <t>Kozmadombja</t>
  </si>
  <si>
    <t>Sankt Jakob im Walde</t>
  </si>
  <si>
    <t>Purda</t>
  </si>
  <si>
    <t>Ribeira Quente</t>
  </si>
  <si>
    <t>Municipiul Blaj</t>
  </si>
  <si>
    <t>Mníchova Lehota</t>
  </si>
  <si>
    <t>Plaffeien</t>
  </si>
  <si>
    <t>Huntířov</t>
  </si>
  <si>
    <t>Commune of Inio</t>
  </si>
  <si>
    <t>Cabañes de Esgueva</t>
  </si>
  <si>
    <t>Autet</t>
  </si>
  <si>
    <t>Casamarciano</t>
  </si>
  <si>
    <t>Krasznokvajda</t>
  </si>
  <si>
    <t>Sankt Johann im Pongau</t>
  </si>
  <si>
    <t>Puszcza Mariańska</t>
  </si>
  <si>
    <t>Ribeira Seca</t>
  </si>
  <si>
    <t>Municipiul Botosani</t>
  </si>
  <si>
    <t>Mníšek nad Hnilcom</t>
  </si>
  <si>
    <t>Plan-les-Ouates</t>
  </si>
  <si>
    <t>Hůrky</t>
  </si>
  <si>
    <t>Burgdorf, Stadt</t>
  </si>
  <si>
    <t>Commune of Inofyta</t>
  </si>
  <si>
    <t>Cabanillas</t>
  </si>
  <si>
    <t>Auteuil</t>
  </si>
  <si>
    <t>Casamassima</t>
  </si>
  <si>
    <t>Kübekháza</t>
  </si>
  <si>
    <t>Sankt Johann im Saggautal</t>
  </si>
  <si>
    <t>Puszczykowo</t>
  </si>
  <si>
    <t>Ribeiradio</t>
  </si>
  <si>
    <t>Municipiul Brad</t>
  </si>
  <si>
    <t>Mníšek nad Popradom</t>
  </si>
  <si>
    <t>Plasselb</t>
  </si>
  <si>
    <t>Hurtova Lhota</t>
  </si>
  <si>
    <t>Burgebrach, M</t>
  </si>
  <si>
    <t>Commune of Inoi</t>
  </si>
  <si>
    <t>Cabanillas de la Sierra</t>
  </si>
  <si>
    <t>Autevielle-Saint-Martin-Bideren</t>
  </si>
  <si>
    <t>Casamicciola Terme</t>
  </si>
  <si>
    <t>Kulcs</t>
  </si>
  <si>
    <t>Sankt Johann in der Haide</t>
  </si>
  <si>
    <t>Pyrzyce</t>
  </si>
  <si>
    <t>Ribeirão</t>
  </si>
  <si>
    <t>Municipiul Braila</t>
  </si>
  <si>
    <t>Moča</t>
  </si>
  <si>
    <t>Plateau de Diesse</t>
  </si>
  <si>
    <t>Hůry</t>
  </si>
  <si>
    <t>Bürgel, Stadt</t>
  </si>
  <si>
    <t>Commune of Inousses (psevdo)</t>
  </si>
  <si>
    <t>Cabanillas del Campo</t>
  </si>
  <si>
    <t>Authe</t>
  </si>
  <si>
    <t>Casandrino</t>
  </si>
  <si>
    <t>Külsősárd</t>
  </si>
  <si>
    <t>Sankt Josef (Weststeiermark)</t>
  </si>
  <si>
    <t>Pyskowice</t>
  </si>
  <si>
    <t>Ribeiras</t>
  </si>
  <si>
    <t>Municipiul Brasov</t>
  </si>
  <si>
    <t>Močenok</t>
  </si>
  <si>
    <t>Pleigne</t>
  </si>
  <si>
    <t>Husí Lhota</t>
  </si>
  <si>
    <t>Burgen</t>
  </si>
  <si>
    <t>Commune of Ioannina</t>
  </si>
  <si>
    <t>Cabanyes, Les</t>
  </si>
  <si>
    <t>Autheuil-Authouillet</t>
  </si>
  <si>
    <t>Casanova Elvo</t>
  </si>
  <si>
    <t>Külsővat</t>
  </si>
  <si>
    <t>Sankt Kathrein am Offenegg</t>
  </si>
  <si>
    <t>Pysznica</t>
  </si>
  <si>
    <t>Ribeirinha</t>
  </si>
  <si>
    <t>Municipiul Bucuresti</t>
  </si>
  <si>
    <t>Močiar</t>
  </si>
  <si>
    <t>Pohlern</t>
  </si>
  <si>
    <t>Husinec</t>
  </si>
  <si>
    <t>Bürgerwald</t>
  </si>
  <si>
    <t>Commune of Ios (psevdo)</t>
  </si>
  <si>
    <t>Cabeza de Béjar, La</t>
  </si>
  <si>
    <t>Autheuil-en-Valois</t>
  </si>
  <si>
    <t>Casanova Lerrone</t>
  </si>
  <si>
    <t>Kunadacs</t>
  </si>
  <si>
    <t>Sankt Koloman</t>
  </si>
  <si>
    <t>Pyzdry</t>
  </si>
  <si>
    <t>Ribeiros</t>
  </si>
  <si>
    <t>Municipiul Buzau</t>
  </si>
  <si>
    <t>Modra</t>
  </si>
  <si>
    <t>Poliez-Pittet</t>
  </si>
  <si>
    <t>Huslenky</t>
  </si>
  <si>
    <t>Burggen</t>
  </si>
  <si>
    <t>Commune of Ioulis</t>
  </si>
  <si>
    <t>Cabeza del Buey</t>
  </si>
  <si>
    <t>Autheux</t>
  </si>
  <si>
    <t>Casanova Lonati</t>
  </si>
  <si>
    <t>Kunágota</t>
  </si>
  <si>
    <t>Sankt Lambrecht</t>
  </si>
  <si>
    <t>Raba Wyżna</t>
  </si>
  <si>
    <t>Rio Caldo</t>
  </si>
  <si>
    <t>Municipiul Calafat</t>
  </si>
  <si>
    <t>Modra nad Cirochou</t>
  </si>
  <si>
    <t>Pollegio</t>
  </si>
  <si>
    <t>Huštěnovice</t>
  </si>
  <si>
    <t>Burghaslach, M</t>
  </si>
  <si>
    <t>Commune of Ipio</t>
  </si>
  <si>
    <t>Cabeza del Caballo</t>
  </si>
  <si>
    <t>Authevernes</t>
  </si>
  <si>
    <t>Casape</t>
  </si>
  <si>
    <t>Kunbaja</t>
  </si>
  <si>
    <t>Sankt Lorenzen am Wechsel</t>
  </si>
  <si>
    <t>Rąbino</t>
  </si>
  <si>
    <t>Rio Covo (Santa Eugénia)</t>
  </si>
  <si>
    <t>Municipiul Calarasi</t>
  </si>
  <si>
    <t>Modrany</t>
  </si>
  <si>
    <t>Pompaples</t>
  </si>
  <si>
    <t>Hustopeče</t>
  </si>
  <si>
    <t>Burghaun, Marktgemeinde</t>
  </si>
  <si>
    <t>Commune of Ippio</t>
  </si>
  <si>
    <t>Cabeza la Vaca</t>
  </si>
  <si>
    <t>Authezat</t>
  </si>
  <si>
    <t>Casapesenna</t>
  </si>
  <si>
    <t>Kunbaracs</t>
  </si>
  <si>
    <t>Sankt Lorenzen im Mürztal</t>
  </si>
  <si>
    <t>Rabka-Zdrój</t>
  </si>
  <si>
    <t>Rio de Loba</t>
  </si>
  <si>
    <t>Municipiul Campia Turzii</t>
  </si>
  <si>
    <t>Modrová</t>
  </si>
  <si>
    <t>Pomy</t>
  </si>
  <si>
    <t>Hustopeče nad Bečvou</t>
  </si>
  <si>
    <t>Burghausen, St</t>
  </si>
  <si>
    <t>Commune of Ira</t>
  </si>
  <si>
    <t>Cabezabellosa</t>
  </si>
  <si>
    <t>Authie</t>
  </si>
  <si>
    <t>Casapinta</t>
  </si>
  <si>
    <t>Kuncsorba</t>
  </si>
  <si>
    <t>Sankt Marein bei Graz</t>
  </si>
  <si>
    <t>Rachanie</t>
  </si>
  <si>
    <t>Rio de Mel</t>
  </si>
  <si>
    <t>Municipiul Campina</t>
  </si>
  <si>
    <t>Modrovka</t>
  </si>
  <si>
    <t>Ponte Capriasca</t>
  </si>
  <si>
    <t>Hutisko-Solanec</t>
  </si>
  <si>
    <t>Burgheim, M</t>
  </si>
  <si>
    <t>Commune of Iraklia</t>
  </si>
  <si>
    <t>Cabezabellosa de la Calzada</t>
  </si>
  <si>
    <t>Authieule</t>
  </si>
  <si>
    <t>Casaprota</t>
  </si>
  <si>
    <t>Kunfehértó</t>
  </si>
  <si>
    <t>Sankt Marein im Mürztal</t>
  </si>
  <si>
    <t>Raciąż</t>
  </si>
  <si>
    <t>Rio de Moinhos</t>
  </si>
  <si>
    <t>Municipiul Campulung</t>
  </si>
  <si>
    <t>Modrý Kameň</t>
  </si>
  <si>
    <t>Ponte Tresa</t>
  </si>
  <si>
    <t>Huzová</t>
  </si>
  <si>
    <t>Burgjoß</t>
  </si>
  <si>
    <t>Commune of Iraklio</t>
  </si>
  <si>
    <t>Cabezamesada</t>
  </si>
  <si>
    <t>Authieux-Ratiéville</t>
  </si>
  <si>
    <t>Casapulla</t>
  </si>
  <si>
    <t>Küngös</t>
  </si>
  <si>
    <t>Sankt Marein-Feistritz</t>
  </si>
  <si>
    <t>Raciążek</t>
  </si>
  <si>
    <t>Rio de Mouro</t>
  </si>
  <si>
    <t>Municipiul Campulung Moldovenesc</t>
  </si>
  <si>
    <t>Mojmírovce</t>
  </si>
  <si>
    <t>Pont-en-Ogoz</t>
  </si>
  <si>
    <t>Hvězdlice</t>
  </si>
  <si>
    <t>Burgkirchen a.d.Alz</t>
  </si>
  <si>
    <t>Commune of Iraklio (psevdo)</t>
  </si>
  <si>
    <t>Cabezarados</t>
  </si>
  <si>
    <t>Authiou</t>
  </si>
  <si>
    <t>Casarano</t>
  </si>
  <si>
    <t>Kunhegyes</t>
  </si>
  <si>
    <t>Sankt Margarethen bei Knittelfeld</t>
  </si>
  <si>
    <t>Racibórz</t>
  </si>
  <si>
    <t>Rio Douro</t>
  </si>
  <si>
    <t>Municipiul Caracal</t>
  </si>
  <si>
    <t>Mojš</t>
  </si>
  <si>
    <t>Ponthaux</t>
  </si>
  <si>
    <t>Hvězdonice</t>
  </si>
  <si>
    <t>Burgkunstadt, St</t>
  </si>
  <si>
    <t>Commune of Ireo</t>
  </si>
  <si>
    <t>Cabezarrubias del Puerto</t>
  </si>
  <si>
    <t>Authoison</t>
  </si>
  <si>
    <t>Casargo</t>
  </si>
  <si>
    <t>Kunmadaras</t>
  </si>
  <si>
    <t>Sankt Margarethen im Burgenland</t>
  </si>
  <si>
    <t>Raciechowice</t>
  </si>
  <si>
    <t>Rio Frio</t>
  </si>
  <si>
    <t>Municipiul Caransebes</t>
  </si>
  <si>
    <t>Mojtín</t>
  </si>
  <si>
    <t>Pont-la-Ville</t>
  </si>
  <si>
    <t>Hvězdoňovice</t>
  </si>
  <si>
    <t>Burglahr</t>
  </si>
  <si>
    <t>Commune of Iria</t>
  </si>
  <si>
    <t>Cabezas de Alambre</t>
  </si>
  <si>
    <t>Authon</t>
  </si>
  <si>
    <t>Casarile</t>
  </si>
  <si>
    <t>Kunpeszér</t>
  </si>
  <si>
    <t>Sankt Margarethen im Lungau</t>
  </si>
  <si>
    <t>Racławice</t>
  </si>
  <si>
    <t>Rio Maior</t>
  </si>
  <si>
    <t>Municipiul Carei</t>
  </si>
  <si>
    <t>Mojzesovo</t>
  </si>
  <si>
    <t>Pontresina</t>
  </si>
  <si>
    <t>Hvozd</t>
  </si>
  <si>
    <t>Burglauer</t>
  </si>
  <si>
    <t>Commune of Issaakio</t>
  </si>
  <si>
    <t>Cabezas de San Juan, Las</t>
  </si>
  <si>
    <t>Authon-du-Perche</t>
  </si>
  <si>
    <t>Casarsa della Delizia</t>
  </si>
  <si>
    <t>Kunszállás</t>
  </si>
  <si>
    <t>Sankt Martin am Tennengebirge</t>
  </si>
  <si>
    <t>Raczki</t>
  </si>
  <si>
    <t>Rio Mau</t>
  </si>
  <si>
    <t>Municipiul Cluj-Napoca</t>
  </si>
  <si>
    <t>Mokrá Lúka</t>
  </si>
  <si>
    <t>Porrentruy</t>
  </si>
  <si>
    <t>Hvožďany</t>
  </si>
  <si>
    <t>Burglengenfeld, St</t>
  </si>
  <si>
    <t>Commune of Issaris</t>
  </si>
  <si>
    <t>Cabezas del Pozo</t>
  </si>
  <si>
    <t>Authon-Ébéon</t>
  </si>
  <si>
    <t>Casarza Ligure</t>
  </si>
  <si>
    <t>Kunszentmárton</t>
  </si>
  <si>
    <t>Sankt Martin am Wöllmißberg</t>
  </si>
  <si>
    <t>Radecznica</t>
  </si>
  <si>
    <t>Rio Meão</t>
  </si>
  <si>
    <t>Municipiul Codlea</t>
  </si>
  <si>
    <t>Mokrance</t>
  </si>
  <si>
    <t>Port</t>
  </si>
  <si>
    <t>Hvozdec</t>
  </si>
  <si>
    <t>Burgoberbach</t>
  </si>
  <si>
    <t>Commune of Issoma</t>
  </si>
  <si>
    <t>Cabezas del Villar</t>
  </si>
  <si>
    <t>Authon-la-Plaine</t>
  </si>
  <si>
    <t>Casasco</t>
  </si>
  <si>
    <t>Kunszentmiklós</t>
  </si>
  <si>
    <t>Sankt Martin an der Raab</t>
  </si>
  <si>
    <t>Radgoszcz</t>
  </si>
  <si>
    <t>Rio Tinto</t>
  </si>
  <si>
    <t>Municipiul Constanta</t>
  </si>
  <si>
    <t>Mokroluh</t>
  </si>
  <si>
    <t>Port-Valais</t>
  </si>
  <si>
    <t>Hvozdná</t>
  </si>
  <si>
    <t>Burgpreppach, M</t>
  </si>
  <si>
    <t>Commune of Issoma Karyon</t>
  </si>
  <si>
    <t>Cabezas Rubias</t>
  </si>
  <si>
    <t>Authou</t>
  </si>
  <si>
    <t>Casatenovo</t>
  </si>
  <si>
    <t>Kunsziget</t>
  </si>
  <si>
    <t>Sankt Martin bei Lofer</t>
  </si>
  <si>
    <t>Radków</t>
  </si>
  <si>
    <t>Rio Torto</t>
  </si>
  <si>
    <t>Municipiul Craiova</t>
  </si>
  <si>
    <t>Mokrý Háj</t>
  </si>
  <si>
    <t>Porza</t>
  </si>
  <si>
    <t>Hvozdnice</t>
  </si>
  <si>
    <t>Burgrieden</t>
  </si>
  <si>
    <t>Commune of Isthmia</t>
  </si>
  <si>
    <t>Cabezón de Cameros</t>
  </si>
  <si>
    <t>Authuille</t>
  </si>
  <si>
    <t>Casatisma</t>
  </si>
  <si>
    <t>Kup</t>
  </si>
  <si>
    <t>Sankt Martin im Sulmtal</t>
  </si>
  <si>
    <t>Radlin</t>
  </si>
  <si>
    <t>Riodades</t>
  </si>
  <si>
    <t>Municipiul Curtea de Arges</t>
  </si>
  <si>
    <t>Môlča</t>
  </si>
  <si>
    <t>Poschiavo</t>
  </si>
  <si>
    <t>Hybrálec</t>
  </si>
  <si>
    <t>Burgsalach</t>
  </si>
  <si>
    <t>Commune of Istiea</t>
  </si>
  <si>
    <t>Cabezón de la Sal</t>
  </si>
  <si>
    <t>Authume</t>
  </si>
  <si>
    <t>Casavatore</t>
  </si>
  <si>
    <t>Kupa</t>
  </si>
  <si>
    <t>Sankt Michael im Burgenland</t>
  </si>
  <si>
    <t>Radłów</t>
  </si>
  <si>
    <t>Rocas do Vouga</t>
  </si>
  <si>
    <t>Municipiul Dej</t>
  </si>
  <si>
    <t>Moldava nad Bodvou</t>
  </si>
  <si>
    <t>Prangins</t>
  </si>
  <si>
    <t>Hynčice</t>
  </si>
  <si>
    <t>Burgschwalbach</t>
  </si>
  <si>
    <t>Commune of Istrios</t>
  </si>
  <si>
    <t>Cabezón de la Sierra</t>
  </si>
  <si>
    <t>Authumes</t>
  </si>
  <si>
    <t>Casazza</t>
  </si>
  <si>
    <t>Kurd</t>
  </si>
  <si>
    <t>Sankt Michael im Lungau</t>
  </si>
  <si>
    <t>Radom</t>
  </si>
  <si>
    <t>Roge</t>
  </si>
  <si>
    <t>Municipiul Deva</t>
  </si>
  <si>
    <t>Moravany</t>
  </si>
  <si>
    <t>Prato (Leventina)</t>
  </si>
  <si>
    <t>Hynčina</t>
  </si>
  <si>
    <t>Burgsinn, M</t>
  </si>
  <si>
    <t>Commune of Itea</t>
  </si>
  <si>
    <t>Cabezón de Liébana</t>
  </si>
  <si>
    <t>Autichamp</t>
  </si>
  <si>
    <t>Cascia</t>
  </si>
  <si>
    <t>Kurityán</t>
  </si>
  <si>
    <t>Sankt Michael in Obersteiermark</t>
  </si>
  <si>
    <t>Radomin</t>
  </si>
  <si>
    <t>Rogil</t>
  </si>
  <si>
    <t>Municipiul Dorohoi</t>
  </si>
  <si>
    <t>Moravany nad Váhom</t>
  </si>
  <si>
    <t>Pratteln</t>
  </si>
  <si>
    <t>Hýskov</t>
  </si>
  <si>
    <t>Burgsponheim</t>
  </si>
  <si>
    <t>Commune of Ithaki</t>
  </si>
  <si>
    <t>Cabezón de Pisuerga</t>
  </si>
  <si>
    <t>Autignac</t>
  </si>
  <si>
    <t>Casciago</t>
  </si>
  <si>
    <t>Kustánszeg</t>
  </si>
  <si>
    <t>Sankt Nikolai im Sausal</t>
  </si>
  <si>
    <t>Radomsko</t>
  </si>
  <si>
    <t>Roios</t>
  </si>
  <si>
    <t>Municipiul Dragasani</t>
  </si>
  <si>
    <t>Moravské Lieskové</t>
  </si>
  <si>
    <t>Pregny-Chambésy</t>
  </si>
  <si>
    <t>Hýsly</t>
  </si>
  <si>
    <t>Bürgstadt, M</t>
  </si>
  <si>
    <t>Commune of Itylo</t>
  </si>
  <si>
    <t>Cabezón de Valderaduey</t>
  </si>
  <si>
    <t>Casciana Terme Lari</t>
  </si>
  <si>
    <t>Kutas</t>
  </si>
  <si>
    <t>Sankt Oswald bei Plankenwarth</t>
  </si>
  <si>
    <t>Radomyśl nad Sanem</t>
  </si>
  <si>
    <t>Roliça</t>
  </si>
  <si>
    <t>Municipiul Drobeta-Turnu Severin</t>
  </si>
  <si>
    <t>Moravský Svätý Ján</t>
  </si>
  <si>
    <t>Premier</t>
  </si>
  <si>
    <t>Ivaň</t>
  </si>
  <si>
    <t>Burgstädt, Stadt</t>
  </si>
  <si>
    <t>Commune of Ivira</t>
  </si>
  <si>
    <t>Cabezuela</t>
  </si>
  <si>
    <t>Autigny-la-Tour</t>
  </si>
  <si>
    <t>Cascina</t>
  </si>
  <si>
    <t>Kutasó</t>
  </si>
  <si>
    <t>Sankt Peter am Ottersbach</t>
  </si>
  <si>
    <t>Radomyśl Wielki</t>
  </si>
  <si>
    <t>Romarigães</t>
  </si>
  <si>
    <t>Municipiul Fagaras</t>
  </si>
  <si>
    <t>Moškovec</t>
  </si>
  <si>
    <t>Presinge</t>
  </si>
  <si>
    <t>Ivančice</t>
  </si>
  <si>
    <t>Burgstall</t>
  </si>
  <si>
    <t>Commune of Kabanis</t>
  </si>
  <si>
    <t>Cabezuela del Valle</t>
  </si>
  <si>
    <t>Autigny-le-Grand</t>
  </si>
  <si>
    <t>Cascinette d'Ivrea</t>
  </si>
  <si>
    <t>Lábatlan</t>
  </si>
  <si>
    <t>Sankt Peter im Sulmtal</t>
  </si>
  <si>
    <t>Radoszyce</t>
  </si>
  <si>
    <t>Romariz</t>
  </si>
  <si>
    <t>Municipiul Falticeni</t>
  </si>
  <si>
    <t>Mošovce</t>
  </si>
  <si>
    <t>Préverenges</t>
  </si>
  <si>
    <t>Ivanovice na Hané</t>
  </si>
  <si>
    <t>Burgstetten</t>
  </si>
  <si>
    <t>Commune of Kabanos</t>
  </si>
  <si>
    <t>Cabizuela</t>
  </si>
  <si>
    <t>Autigny-le-Petit</t>
  </si>
  <si>
    <t>Casei Gerola</t>
  </si>
  <si>
    <t>Lábod</t>
  </si>
  <si>
    <t>Sankt Peter ob Judenburg</t>
  </si>
  <si>
    <t>Radowo Małe</t>
  </si>
  <si>
    <t>Ronfe</t>
  </si>
  <si>
    <t>Municipiul Fetesti</t>
  </si>
  <si>
    <t>Most pri Bratislave</t>
  </si>
  <si>
    <t>Prévondavaux</t>
  </si>
  <si>
    <t>Jabkenice</t>
  </si>
  <si>
    <t>Burgthann</t>
  </si>
  <si>
    <t>Commune of Kabi</t>
  </si>
  <si>
    <t>Cabó</t>
  </si>
  <si>
    <t>Autingues</t>
  </si>
  <si>
    <t>Caselette</t>
  </si>
  <si>
    <t>Lácacséke</t>
  </si>
  <si>
    <t>Sankt Peter-Freienstein</t>
  </si>
  <si>
    <t>Radwanice</t>
  </si>
  <si>
    <t>Roriz</t>
  </si>
  <si>
    <t>Municipiul Focsani</t>
  </si>
  <si>
    <t>Moštenica</t>
  </si>
  <si>
    <t>Prévonloup</t>
  </si>
  <si>
    <t>Jabloňany</t>
  </si>
  <si>
    <t>Burgwald</t>
  </si>
  <si>
    <t>Commune of Kabia</t>
  </si>
  <si>
    <t>Cabolafuente</t>
  </si>
  <si>
    <t>Autoire</t>
  </si>
  <si>
    <t>Casella</t>
  </si>
  <si>
    <t>Lad</t>
  </si>
  <si>
    <t>Sankt Radegund bei Graz</t>
  </si>
  <si>
    <t>Radymno</t>
  </si>
  <si>
    <t>Rosais</t>
  </si>
  <si>
    <t>Municipiul Galati</t>
  </si>
  <si>
    <t>Mostová</t>
  </si>
  <si>
    <t>Prez-vers-Noréaz</t>
  </si>
  <si>
    <t>Jablonec nad Jizerou</t>
  </si>
  <si>
    <t>Burgwalde</t>
  </si>
  <si>
    <t>Commune of Kabochori</t>
  </si>
  <si>
    <t>Cabra</t>
  </si>
  <si>
    <t>Autoreille</t>
  </si>
  <si>
    <t>Caselle in Pittari</t>
  </si>
  <si>
    <t>Ladánybene</t>
  </si>
  <si>
    <t>Sankt Ruprecht an der Raab</t>
  </si>
  <si>
    <t>Radzanów</t>
  </si>
  <si>
    <t>Rosário</t>
  </si>
  <si>
    <t>Municipiul Gheorgheni</t>
  </si>
  <si>
    <t>Mošurov</t>
  </si>
  <si>
    <t>Prilly</t>
  </si>
  <si>
    <t>Jablonec nad Nisou</t>
  </si>
  <si>
    <t>Burgwallbacher Forst</t>
  </si>
  <si>
    <t>Commune of Kabos</t>
  </si>
  <si>
    <t>Cabra de Mora</t>
  </si>
  <si>
    <t>Autouillet</t>
  </si>
  <si>
    <t>Caselle Landi</t>
  </si>
  <si>
    <t>Ládbesenyő</t>
  </si>
  <si>
    <t>Sankt Stefan im Rosental</t>
  </si>
  <si>
    <t>Radzanowo</t>
  </si>
  <si>
    <t>Rosmaninhal</t>
  </si>
  <si>
    <t>Municipiul Gherla</t>
  </si>
  <si>
    <t>Motešice</t>
  </si>
  <si>
    <t>Provence</t>
  </si>
  <si>
    <t>Jablonná</t>
  </si>
  <si>
    <t>Burgwedel, Stadt</t>
  </si>
  <si>
    <t>Commune of Kadio</t>
  </si>
  <si>
    <t>Cabra del Camp</t>
  </si>
  <si>
    <t>Autrac</t>
  </si>
  <si>
    <t>Caselle Lurani</t>
  </si>
  <si>
    <t>Lajoskomárom</t>
  </si>
  <si>
    <t>Sankt Stefan ob Leoben</t>
  </si>
  <si>
    <t>Radziechowy-Wieprz</t>
  </si>
  <si>
    <t>Rossas</t>
  </si>
  <si>
    <t>Municipiul Giurgiu</t>
  </si>
  <si>
    <t>Motyčky</t>
  </si>
  <si>
    <t>Puidoux</t>
  </si>
  <si>
    <t>Jablonné nad Orlicí</t>
  </si>
  <si>
    <t>Burgwindheim, M</t>
  </si>
  <si>
    <t>Commune of Kafkonia</t>
  </si>
  <si>
    <t>Cabra del Santo Cristo</t>
  </si>
  <si>
    <t>Autrans-Méaudre en Vercors</t>
  </si>
  <si>
    <t>Caselle Torinese</t>
  </si>
  <si>
    <t>Lajosmizse</t>
  </si>
  <si>
    <t>Sankt Stefan ob Stainz</t>
  </si>
  <si>
    <t>Radziejów</t>
  </si>
  <si>
    <t>Rosto do Cão (Livramento)</t>
  </si>
  <si>
    <t>Municipiul Hunedoara</t>
  </si>
  <si>
    <t>Mrázovce</t>
  </si>
  <si>
    <t>Pully</t>
  </si>
  <si>
    <t>Jablonné v Podještědí</t>
  </si>
  <si>
    <t>Burk</t>
  </si>
  <si>
    <t>Commune of Kagadi</t>
  </si>
  <si>
    <t>Cabrales</t>
  </si>
  <si>
    <t>Autrèche</t>
  </si>
  <si>
    <t>Caserta</t>
  </si>
  <si>
    <t>Lak</t>
  </si>
  <si>
    <t>Sankt Veit im Pongau</t>
  </si>
  <si>
    <t>Radziejowice</t>
  </si>
  <si>
    <t>Rosto do Cão (São Roque)</t>
  </si>
  <si>
    <t>Municipiul Husi</t>
  </si>
  <si>
    <t>Mučín</t>
  </si>
  <si>
    <t>Puplinge</t>
  </si>
  <si>
    <t>Jabloňov</t>
  </si>
  <si>
    <t>Burkardroth, M</t>
  </si>
  <si>
    <t>Commune of Kaina</t>
  </si>
  <si>
    <t>Cabranes</t>
  </si>
  <si>
    <t>Autrechêne</t>
  </si>
  <si>
    <t>Casier</t>
  </si>
  <si>
    <t>Lakhegy</t>
  </si>
  <si>
    <t>Sankt Veit in der Südsteiermark</t>
  </si>
  <si>
    <t>Radziemice</t>
  </si>
  <si>
    <t>Rua</t>
  </si>
  <si>
    <t>Municipiul Iasi</t>
  </si>
  <si>
    <t>Mudroňovo</t>
  </si>
  <si>
    <t>Pura</t>
  </si>
  <si>
    <t>Jablůnka</t>
  </si>
  <si>
    <t>Burkau</t>
  </si>
  <si>
    <t>Commune of Kakaletri</t>
  </si>
  <si>
    <t>Cabredo</t>
  </si>
  <si>
    <t>Autrêches</t>
  </si>
  <si>
    <t>Casignana</t>
  </si>
  <si>
    <t>Lakitelek</t>
  </si>
  <si>
    <t>Sarleinsbach</t>
  </si>
  <si>
    <t>Radziłów</t>
  </si>
  <si>
    <t>Rubiães</t>
  </si>
  <si>
    <t>Municipiul Lugoj</t>
  </si>
  <si>
    <t>Mudrovce</t>
  </si>
  <si>
    <t>Quarten</t>
  </si>
  <si>
    <t>Jablunkov</t>
  </si>
  <si>
    <t>Burkhardtsdorf</t>
  </si>
  <si>
    <t>Commune of Kakodikio</t>
  </si>
  <si>
    <t>Cabrejas del Campo</t>
  </si>
  <si>
    <t>Autrecourt-et-Pourron</t>
  </si>
  <si>
    <t>Casina</t>
  </si>
  <si>
    <t>Lakócsa</t>
  </si>
  <si>
    <t>Satteins</t>
  </si>
  <si>
    <t>Radzionków</t>
  </si>
  <si>
    <t>Ruilhe</t>
  </si>
  <si>
    <t>Municipiul Lupeni</t>
  </si>
  <si>
    <t>Muľa</t>
  </si>
  <si>
    <t>Quinto</t>
  </si>
  <si>
    <t>Jáchymov</t>
  </si>
  <si>
    <t>Burladingen, Stadt</t>
  </si>
  <si>
    <t>Commune of Kakolakkos</t>
  </si>
  <si>
    <t>Cabrejas del Pinar</t>
  </si>
  <si>
    <t>Autrécourt-sur-Aire</t>
  </si>
  <si>
    <t>Casirate d'Adda</t>
  </si>
  <si>
    <t>Lánycsók</t>
  </si>
  <si>
    <t>Sattledt</t>
  </si>
  <si>
    <t>Radzymin</t>
  </si>
  <si>
    <t>Sá</t>
  </si>
  <si>
    <t>Municipiul Mangalia</t>
  </si>
  <si>
    <t>Muráň</t>
  </si>
  <si>
    <t>Radelfingen</t>
  </si>
  <si>
    <t>Jahodov</t>
  </si>
  <si>
    <t>Burow</t>
  </si>
  <si>
    <t>Commune of Kakopetros</t>
  </si>
  <si>
    <t>Cabrera d'Anoia</t>
  </si>
  <si>
    <t>Autremencourt</t>
  </si>
  <si>
    <t>Caslino d'Erba</t>
  </si>
  <si>
    <t>Lápafő</t>
  </si>
  <si>
    <t>Sautens</t>
  </si>
  <si>
    <t>Radzyń Chełmiński</t>
  </si>
  <si>
    <t>Sabacheira</t>
  </si>
  <si>
    <t>Municipiul Marghita</t>
  </si>
  <si>
    <t>Muránska Dlhá Lúka</t>
  </si>
  <si>
    <t>Rafz</t>
  </si>
  <si>
    <t>Jakartovice</t>
  </si>
  <si>
    <t>Burrweiler</t>
  </si>
  <si>
    <t>Commune of Kakoplevrio</t>
  </si>
  <si>
    <t>Cabrera de Mar</t>
  </si>
  <si>
    <t>Autrepierre</t>
  </si>
  <si>
    <t>Casnate con Bernate</t>
  </si>
  <si>
    <t>Lapáncsa</t>
  </si>
  <si>
    <t>Saxen</t>
  </si>
  <si>
    <t>Radzyń Podlaski</t>
  </si>
  <si>
    <t>Sabadim</t>
  </si>
  <si>
    <t>Municipiul Medgidia</t>
  </si>
  <si>
    <t>Muránska Huta</t>
  </si>
  <si>
    <t>Rain</t>
  </si>
  <si>
    <t>Jakubčovice nad Odrou</t>
  </si>
  <si>
    <t>Burscheid, Stadt</t>
  </si>
  <si>
    <t>Commune of Kakotari</t>
  </si>
  <si>
    <t>Cabrera, La</t>
  </si>
  <si>
    <t>Autreppes</t>
  </si>
  <si>
    <t>Casnigo</t>
  </si>
  <si>
    <t>Laskod</t>
  </si>
  <si>
    <t>Schachendorf</t>
  </si>
  <si>
    <t>Rajcza</t>
  </si>
  <si>
    <t>Sabariz</t>
  </si>
  <si>
    <t>Municipiul Medias</t>
  </si>
  <si>
    <t>Muránska Lehota</t>
  </si>
  <si>
    <t>Ramlinsburg</t>
  </si>
  <si>
    <t>Jakubov u Moravských Budějovic</t>
  </si>
  <si>
    <t>Bürstadt, Stadt</t>
  </si>
  <si>
    <t>Commune of Kakoureika</t>
  </si>
  <si>
    <t>Cabrerizos</t>
  </si>
  <si>
    <t>Autreville</t>
  </si>
  <si>
    <t>Casola di Napoli</t>
  </si>
  <si>
    <t>Lasztonya</t>
  </si>
  <si>
    <t>Schäffern</t>
  </si>
  <si>
    <t>Rajgród</t>
  </si>
  <si>
    <t>Sabóia</t>
  </si>
  <si>
    <t>Municipiul Miercurea Ciuc</t>
  </si>
  <si>
    <t>Muránska Zdychava</t>
  </si>
  <si>
    <t>Ramsen</t>
  </si>
  <si>
    <t>Jakubovice</t>
  </si>
  <si>
    <t>Burtenbach, M</t>
  </si>
  <si>
    <t>Commune of Kakovatos</t>
  </si>
  <si>
    <t>Cabrero</t>
  </si>
  <si>
    <t>Autréville-Saint-Lambert</t>
  </si>
  <si>
    <t>Casola in Lunigiana</t>
  </si>
  <si>
    <t>Látrány</t>
  </si>
  <si>
    <t>Schalchen</t>
  </si>
  <si>
    <t>Rakoniewice</t>
  </si>
  <si>
    <t>Sabrosa</t>
  </si>
  <si>
    <t>Municipiul Moinesti</t>
  </si>
  <si>
    <t>Mútne</t>
  </si>
  <si>
    <t>Rances</t>
  </si>
  <si>
    <t>Jalubí</t>
  </si>
  <si>
    <t>Burtscheid</t>
  </si>
  <si>
    <t>Commune of Kala Dendra</t>
  </si>
  <si>
    <t>Cabreros del Monte</t>
  </si>
  <si>
    <t>Autreville-sur-la-Renne</t>
  </si>
  <si>
    <t>Casola Valsenio</t>
  </si>
  <si>
    <t>Lázi</t>
  </si>
  <si>
    <t>Schandorf</t>
  </si>
  <si>
    <t>Raków</t>
  </si>
  <si>
    <t>Sabroso de Aguiar</t>
  </si>
  <si>
    <t>Municipiul Moreni</t>
  </si>
  <si>
    <t>Mužla</t>
  </si>
  <si>
    <t>Randa</t>
  </si>
  <si>
    <t>Jamné</t>
  </si>
  <si>
    <t>Burweg</t>
  </si>
  <si>
    <t>Commune of Kala Nera</t>
  </si>
  <si>
    <t>Cabreros del Río</t>
  </si>
  <si>
    <t>Autreville-sur-Moselle</t>
  </si>
  <si>
    <t>Casole d'Elsa</t>
  </si>
  <si>
    <t>Leányfalu</t>
  </si>
  <si>
    <t>Schardenberg</t>
  </si>
  <si>
    <t>Rakszawa</t>
  </si>
  <si>
    <t>Sabugueiro</t>
  </si>
  <si>
    <t>Municipiul Motru</t>
  </si>
  <si>
    <t>Myjava</t>
  </si>
  <si>
    <t>Raperswilen</t>
  </si>
  <si>
    <t>Jamné nad Orlicí</t>
  </si>
  <si>
    <t>Buschvitz</t>
  </si>
  <si>
    <t>Commune of Kalabaka</t>
  </si>
  <si>
    <t>Cabrillanes</t>
  </si>
  <si>
    <t>Autrey</t>
  </si>
  <si>
    <t>Casoli</t>
  </si>
  <si>
    <t>Leányvár</t>
  </si>
  <si>
    <t>Schärding</t>
  </si>
  <si>
    <t>Raniżów</t>
  </si>
  <si>
    <t>Sado</t>
  </si>
  <si>
    <t>Municipiul Odorheiu Secuiesc</t>
  </si>
  <si>
    <t>Myslina</t>
  </si>
  <si>
    <t>Rapperswil (BE)</t>
  </si>
  <si>
    <t>Jamolice</t>
  </si>
  <si>
    <t>Busdorf</t>
  </si>
  <si>
    <t>Commune of Kalabaki</t>
  </si>
  <si>
    <t>Cabrillas</t>
  </si>
  <si>
    <t>Autrey-lès-Cerre</t>
  </si>
  <si>
    <t>Casorate Primo</t>
  </si>
  <si>
    <t>Lébény</t>
  </si>
  <si>
    <t>Scharndorf</t>
  </si>
  <si>
    <t>Raszków</t>
  </si>
  <si>
    <t>Sagres</t>
  </si>
  <si>
    <t>Municipiul Oltenita</t>
  </si>
  <si>
    <t>Mýtna</t>
  </si>
  <si>
    <t>Rapperswil-Jona</t>
  </si>
  <si>
    <t>Jámy</t>
  </si>
  <si>
    <t>Buseck</t>
  </si>
  <si>
    <t>Commune of Kalafationes</t>
  </si>
  <si>
    <t>Cabrils</t>
  </si>
  <si>
    <t>Autrey-lès-Gray</t>
  </si>
  <si>
    <t>Casorate Sempione</t>
  </si>
  <si>
    <t>Legénd</t>
  </si>
  <si>
    <t>Scharnitz</t>
  </si>
  <si>
    <t>Raszyn</t>
  </si>
  <si>
    <t>Salamonde</t>
  </si>
  <si>
    <t>Municipiul Onesti</t>
  </si>
  <si>
    <t>Mýtne Ludany</t>
  </si>
  <si>
    <t>Raron</t>
  </si>
  <si>
    <t>Jankov</t>
  </si>
  <si>
    <t>Busenberg</t>
  </si>
  <si>
    <t>Commune of Kalamafka</t>
  </si>
  <si>
    <t>Cabuérniga</t>
  </si>
  <si>
    <t>Autrey-le-Vay</t>
  </si>
  <si>
    <t>Casorezzo</t>
  </si>
  <si>
    <t>Legyesbénye</t>
  </si>
  <si>
    <t>Scharnstein</t>
  </si>
  <si>
    <t>Rawa Mazowiecka</t>
  </si>
  <si>
    <t>Salão</t>
  </si>
  <si>
    <t>Municipiul Oradea</t>
  </si>
  <si>
    <t>Mýto pod Ďumbierom</t>
  </si>
  <si>
    <t>Realp</t>
  </si>
  <si>
    <t>Jankovice</t>
  </si>
  <si>
    <t>Busenhausen</t>
  </si>
  <si>
    <t>Commune of Kalamaki</t>
  </si>
  <si>
    <t>Cacabelos</t>
  </si>
  <si>
    <t>Autricourt</t>
  </si>
  <si>
    <t>Casoria</t>
  </si>
  <si>
    <t>Léh</t>
  </si>
  <si>
    <t>Scharten</t>
  </si>
  <si>
    <t>Rawicz</t>
  </si>
  <si>
    <t>Saldanha</t>
  </si>
  <si>
    <t>Municipiul Orastie</t>
  </si>
  <si>
    <t>Nacina Ves</t>
  </si>
  <si>
    <t>Rebévelier</t>
  </si>
  <si>
    <t>Janoušov</t>
  </si>
  <si>
    <t>Busenwurth</t>
  </si>
  <si>
    <t>Commune of Kalamaras</t>
  </si>
  <si>
    <t>Cáceres</t>
  </si>
  <si>
    <t>Autruche</t>
  </si>
  <si>
    <t>Casorzo</t>
  </si>
  <si>
    <t>Lénárddaróc</t>
  </si>
  <si>
    <t>Schattendorf</t>
  </si>
  <si>
    <t>Recz</t>
  </si>
  <si>
    <t>Salga</t>
  </si>
  <si>
    <t>Municipiul Orsova</t>
  </si>
  <si>
    <t>Nadlice</t>
  </si>
  <si>
    <t>Rebstein</t>
  </si>
  <si>
    <t>Büsingen am Hochrhein</t>
  </si>
  <si>
    <t>Commune of Kalamaria (psevdo)</t>
  </si>
  <si>
    <t>Cachorrilla</t>
  </si>
  <si>
    <t>Autruy-sur-Juine</t>
  </si>
  <si>
    <t>Casperia</t>
  </si>
  <si>
    <t>Lendvadedes</t>
  </si>
  <si>
    <t>Schattwald</t>
  </si>
  <si>
    <t>Ręczno</t>
  </si>
  <si>
    <t>Salgueiro do Campo</t>
  </si>
  <si>
    <t>Municipiul Pascani</t>
  </si>
  <si>
    <t>Ňagov</t>
  </si>
  <si>
    <t>Recherswil</t>
  </si>
  <si>
    <t>Janov nad Nisou</t>
  </si>
  <si>
    <t>Büsum</t>
  </si>
  <si>
    <t>Commune of Kalamata</t>
  </si>
  <si>
    <t>Cacín</t>
  </si>
  <si>
    <t>Autry</t>
  </si>
  <si>
    <t>Caspoggio</t>
  </si>
  <si>
    <t>Lendvajakabfa</t>
  </si>
  <si>
    <t>Scheffau am Tennengebirge</t>
  </si>
  <si>
    <t>Reda</t>
  </si>
  <si>
    <t>Salir</t>
  </si>
  <si>
    <t>Municipiul Petrosani</t>
  </si>
  <si>
    <t>Naháč</t>
  </si>
  <si>
    <t>Rechthalten</t>
  </si>
  <si>
    <t>Janová</t>
  </si>
  <si>
    <t>Büsumer Deichhausen</t>
  </si>
  <si>
    <t>Commune of Kalamia</t>
  </si>
  <si>
    <t>Cadalso</t>
  </si>
  <si>
    <t>Autry-Issards</t>
  </si>
  <si>
    <t>Cassacco</t>
  </si>
  <si>
    <t>Lengyel</t>
  </si>
  <si>
    <t>Scheffau am Wilden Kaiser</t>
  </si>
  <si>
    <t>Rędziny</t>
  </si>
  <si>
    <t>Salir de Matos</t>
  </si>
  <si>
    <t>Municipiul Piatra Neamt</t>
  </si>
  <si>
    <t>Nálepkovo</t>
  </si>
  <si>
    <t>Reconvilier</t>
  </si>
  <si>
    <t>Janovice</t>
  </si>
  <si>
    <t>Butjadingen</t>
  </si>
  <si>
    <t>Commune of Kalamias</t>
  </si>
  <si>
    <t>Cadalso de los Vidrios</t>
  </si>
  <si>
    <t>Autry-le-Châtel</t>
  </si>
  <si>
    <t>Cassago Brianza</t>
  </si>
  <si>
    <t>Lengyeltóti</t>
  </si>
  <si>
    <t>Scheibbs</t>
  </si>
  <si>
    <t>Regimin</t>
  </si>
  <si>
    <t>Salreu</t>
  </si>
  <si>
    <t>Municipiul Pitesti</t>
  </si>
  <si>
    <t>Námestovo</t>
  </si>
  <si>
    <t>Regensberg</t>
  </si>
  <si>
    <t>Janovice nad Úhlavou</t>
  </si>
  <si>
    <t>Bütow</t>
  </si>
  <si>
    <t>Commune of Kalamio</t>
  </si>
  <si>
    <t>Cadaqués</t>
  </si>
  <si>
    <t>Autun</t>
  </si>
  <si>
    <t>Cassano all'Ionio</t>
  </si>
  <si>
    <t>Lenti</t>
  </si>
  <si>
    <t>Scheiblingkirchen-Thernberg</t>
  </si>
  <si>
    <t>Regnów</t>
  </si>
  <si>
    <t>Salsas</t>
  </si>
  <si>
    <t>Municipiul Ploiesti</t>
  </si>
  <si>
    <t>Nána</t>
  </si>
  <si>
    <t>Regensdorf</t>
  </si>
  <si>
    <t>Janovice v Podještědí</t>
  </si>
  <si>
    <t>Büttel</t>
  </si>
  <si>
    <t>Commune of Kalamitsio</t>
  </si>
  <si>
    <t>Cádiar</t>
  </si>
  <si>
    <t>Auty</t>
  </si>
  <si>
    <t>Cassano d'Adda</t>
  </si>
  <si>
    <t>Lepsény</t>
  </si>
  <si>
    <t>Scheifling</t>
  </si>
  <si>
    <t>Rejowiec</t>
  </si>
  <si>
    <t>Salselas</t>
  </si>
  <si>
    <t>Municipiul Radauti</t>
  </si>
  <si>
    <t>Nandraž</t>
  </si>
  <si>
    <t>Rehetobel</t>
  </si>
  <si>
    <t>Janská</t>
  </si>
  <si>
    <t>Büttelborn</t>
  </si>
  <si>
    <t>Commune of Kalamitsio Alexandrou</t>
  </si>
  <si>
    <t>Cádiz</t>
  </si>
  <si>
    <t>Auvare</t>
  </si>
  <si>
    <t>Cassano delle Murge</t>
  </si>
  <si>
    <t>Lesencefalu</t>
  </si>
  <si>
    <t>Schenkenfelden</t>
  </si>
  <si>
    <t>Rejowiec Fabryczny</t>
  </si>
  <si>
    <t>Salto</t>
  </si>
  <si>
    <t>Municipiul Ramnicu Sarat</t>
  </si>
  <si>
    <t>Ňárad</t>
  </si>
  <si>
    <t>Reichenbach im Kandertal</t>
  </si>
  <si>
    <t>Janské Lázně</t>
  </si>
  <si>
    <t>Buttenheim, M</t>
  </si>
  <si>
    <t>Commune of Kalamitsio Amygdalio</t>
  </si>
  <si>
    <t>Cadreita</t>
  </si>
  <si>
    <t>Auve</t>
  </si>
  <si>
    <t>Cassano Irpino</t>
  </si>
  <si>
    <t>Lesenceistvánd</t>
  </si>
  <si>
    <t>Schiedlberg</t>
  </si>
  <si>
    <t>Reńska Wieś</t>
  </si>
  <si>
    <t>Salvador</t>
  </si>
  <si>
    <t>Municipiul Ramnicu Valcea</t>
  </si>
  <si>
    <t>Nechválova Polianka</t>
  </si>
  <si>
    <t>Reichenburg</t>
  </si>
  <si>
    <t>Janův Důl</t>
  </si>
  <si>
    <t>Buttenwiesen</t>
  </si>
  <si>
    <t>Commune of Kalamonas</t>
  </si>
  <si>
    <t>Cadrete</t>
  </si>
  <si>
    <t>Auvernaux</t>
  </si>
  <si>
    <t>Cassano Magnago</t>
  </si>
  <si>
    <t>Lesencetomaj</t>
  </si>
  <si>
    <t>Schiefling am Wörthersee</t>
  </si>
  <si>
    <t>Repki</t>
  </si>
  <si>
    <t>Salvador do Monte</t>
  </si>
  <si>
    <t>Municipiul Reghin</t>
  </si>
  <si>
    <t>Necpaly</t>
  </si>
  <si>
    <t>Reiden</t>
  </si>
  <si>
    <t>Janůvky</t>
  </si>
  <si>
    <t>Bütthard, M</t>
  </si>
  <si>
    <t>Commune of Kalamos</t>
  </si>
  <si>
    <t>Cájar</t>
  </si>
  <si>
    <t>Auvers</t>
  </si>
  <si>
    <t>Cassano Spinola</t>
  </si>
  <si>
    <t>Létavértes</t>
  </si>
  <si>
    <t>Schildorn</t>
  </si>
  <si>
    <t>Resko</t>
  </si>
  <si>
    <t>Salzedas</t>
  </si>
  <si>
    <t>Municipiul Resita</t>
  </si>
  <si>
    <t>Nedanovce</t>
  </si>
  <si>
    <t>Reigoldswil</t>
  </si>
  <si>
    <t>Jarcová</t>
  </si>
  <si>
    <t>Buttlar</t>
  </si>
  <si>
    <t>Commune of Kalamos (Island)</t>
  </si>
  <si>
    <t>Cala</t>
  </si>
  <si>
    <t>Auvers-le-Hamon</t>
  </si>
  <si>
    <t>Cassano Valcuvia</t>
  </si>
  <si>
    <t>Letenye</t>
  </si>
  <si>
    <t>Schladming</t>
  </si>
  <si>
    <t>Reszel</t>
  </si>
  <si>
    <t>Sambade</t>
  </si>
  <si>
    <t>Municipiul Roman</t>
  </si>
  <si>
    <t>Nedašovce</t>
  </si>
  <si>
    <t>Reinach (AG)</t>
  </si>
  <si>
    <t>Jarohněvice</t>
  </si>
  <si>
    <t>Buttstädt</t>
  </si>
  <si>
    <t>Commune of Kalamoti</t>
  </si>
  <si>
    <t>Calabazas de Fuentidueña</t>
  </si>
  <si>
    <t>Auvers-Saint-Georges</t>
  </si>
  <si>
    <t>Cassaro</t>
  </si>
  <si>
    <t>Letkés</t>
  </si>
  <si>
    <t>Schlaiten</t>
  </si>
  <si>
    <t>Rewal</t>
  </si>
  <si>
    <t>Sameiro</t>
  </si>
  <si>
    <t>Municipiul Rosiori de Vede</t>
  </si>
  <si>
    <t>Neded</t>
  </si>
  <si>
    <t>Reinach (BL)</t>
  </si>
  <si>
    <t>Jaroměř</t>
  </si>
  <si>
    <t>Büttstedt</t>
  </si>
  <si>
    <t>Commune of Kalandare</t>
  </si>
  <si>
    <t>Calaceite</t>
  </si>
  <si>
    <t>Auvers-sous-Montfaucon</t>
  </si>
  <si>
    <t>Cassiglio</t>
  </si>
  <si>
    <t>Levél</t>
  </si>
  <si>
    <t>Schlatt</t>
  </si>
  <si>
    <t>Rogów</t>
  </si>
  <si>
    <t>Samil</t>
  </si>
  <si>
    <t>Municipiul Sacele</t>
  </si>
  <si>
    <t>Nededza</t>
  </si>
  <si>
    <t>Reisiswil</t>
  </si>
  <si>
    <t>Jaroměřice</t>
  </si>
  <si>
    <t>Butzbach, Friedrich-Ludwig-Weidig-Stadt</t>
  </si>
  <si>
    <t>Commune of Kalandra</t>
  </si>
  <si>
    <t>Calaf</t>
  </si>
  <si>
    <t>Auvers-sur-Oise</t>
  </si>
  <si>
    <t>Cassina de' Pecchi</t>
  </si>
  <si>
    <t>Levelek</t>
  </si>
  <si>
    <t>Schleedorf</t>
  </si>
  <si>
    <t>Rogowo</t>
  </si>
  <si>
    <t>Samodães</t>
  </si>
  <si>
    <t>Municipiul Salonta</t>
  </si>
  <si>
    <t>Nedožery-Brezany</t>
  </si>
  <si>
    <t>Reitnau</t>
  </si>
  <si>
    <t>Jaroměřice nad Rokytnou</t>
  </si>
  <si>
    <t>Butzow</t>
  </si>
  <si>
    <t>Commune of Kalanistra</t>
  </si>
  <si>
    <t>Calafell</t>
  </si>
  <si>
    <t>Auvet-et-la-Chapelotte</t>
  </si>
  <si>
    <t>Cassina Rizzardi</t>
  </si>
  <si>
    <t>Libickozma</t>
  </si>
  <si>
    <t>Schleißheim</t>
  </si>
  <si>
    <t>Rogoźno</t>
  </si>
  <si>
    <t>Samões</t>
  </si>
  <si>
    <t>Municipiul Satu Mare</t>
  </si>
  <si>
    <t>Nemce</t>
  </si>
  <si>
    <t>Rekingen (AG)</t>
  </si>
  <si>
    <t>Jaroslav</t>
  </si>
  <si>
    <t>Bützow, Stadt</t>
  </si>
  <si>
    <t>Commune of Kalanos</t>
  </si>
  <si>
    <t>Calahorra</t>
  </si>
  <si>
    <t>Auvillar</t>
  </si>
  <si>
    <t>Cassina Valsassina</t>
  </si>
  <si>
    <t>Lickóvadamos</t>
  </si>
  <si>
    <t>Schlierbach</t>
  </si>
  <si>
    <t>Rogóźno</t>
  </si>
  <si>
    <t>Samora Correia</t>
  </si>
  <si>
    <t>Municipiul Sebes</t>
  </si>
  <si>
    <t>Nemčice</t>
  </si>
  <si>
    <t>Remaufens</t>
  </si>
  <si>
    <t>Jaroslavice</t>
  </si>
  <si>
    <t>Buxheim</t>
  </si>
  <si>
    <t>Commune of Kalapodio</t>
  </si>
  <si>
    <t>Calahorra de Boedo</t>
  </si>
  <si>
    <t>Auvillars</t>
  </si>
  <si>
    <t>Cassinasco</t>
  </si>
  <si>
    <t>Liget</t>
  </si>
  <si>
    <t>Schlins</t>
  </si>
  <si>
    <t>Rojewo</t>
  </si>
  <si>
    <t>Samouco</t>
  </si>
  <si>
    <t>Municipiul Sfantul Gheorghe</t>
  </si>
  <si>
    <t>Nemčiňany</t>
  </si>
  <si>
    <t>Remetschwil</t>
  </si>
  <si>
    <t>Jarošov</t>
  </si>
  <si>
    <t>Buxtehude, Hansestadt</t>
  </si>
  <si>
    <t>Commune of Kalarrites</t>
  </si>
  <si>
    <t>Calahorra, La</t>
  </si>
  <si>
    <t>Auvillars-sur-Saône</t>
  </si>
  <si>
    <t>Cassine</t>
  </si>
  <si>
    <t>Ligetfalva</t>
  </si>
  <si>
    <t>Schlitters</t>
  </si>
  <si>
    <t>Rokiciny</t>
  </si>
  <si>
    <t>Sampaio</t>
  </si>
  <si>
    <t>Municipiul Sibiu</t>
  </si>
  <si>
    <t>Nemcovce</t>
  </si>
  <si>
    <t>Remigen</t>
  </si>
  <si>
    <t>Jarošov nad Nežárkou</t>
  </si>
  <si>
    <t>Byhleguhre-Byhlen/Beła Góra-Bělin</t>
  </si>
  <si>
    <t>Commune of Kalathenes</t>
  </si>
  <si>
    <t>Calamocha</t>
  </si>
  <si>
    <t>Auvillers-les-Forges</t>
  </si>
  <si>
    <t>Cassinelle</t>
  </si>
  <si>
    <t>Lipót</t>
  </si>
  <si>
    <t>Schlüßlberg</t>
  </si>
  <si>
    <t>Rokietnica</t>
  </si>
  <si>
    <t>Sampriz</t>
  </si>
  <si>
    <t>Municipiul Sighetu Marmatiei</t>
  </si>
  <si>
    <t>Nemecká</t>
  </si>
  <si>
    <t>Renan (BE)</t>
  </si>
  <si>
    <t>Jarov</t>
  </si>
  <si>
    <t>Caan</t>
  </si>
  <si>
    <t>Commune of Kalathos</t>
  </si>
  <si>
    <t>Calamonte</t>
  </si>
  <si>
    <t>Auvilliers</t>
  </si>
  <si>
    <t>Cassinetta di Lugagnano</t>
  </si>
  <si>
    <t>Lippó</t>
  </si>
  <si>
    <t>Schmirn</t>
  </si>
  <si>
    <t>Rokitno</t>
  </si>
  <si>
    <t>Samuel</t>
  </si>
  <si>
    <t>Municipiul Sighisoara</t>
  </si>
  <si>
    <t>Nemečky</t>
  </si>
  <si>
    <t>Renens (VD)</t>
  </si>
  <si>
    <t>Jarpice</t>
  </si>
  <si>
    <t>Caaschwitz</t>
  </si>
  <si>
    <t>Commune of Kalavarda</t>
  </si>
  <si>
    <t>Calañas</t>
  </si>
  <si>
    <t>Auvilliers-en-Gâtinais</t>
  </si>
  <si>
    <t>Cassino</t>
  </si>
  <si>
    <t>Liptód</t>
  </si>
  <si>
    <t>Schnepfau</t>
  </si>
  <si>
    <t>Ropa</t>
  </si>
  <si>
    <t>Sande</t>
  </si>
  <si>
    <t>Municipiul Slatina</t>
  </si>
  <si>
    <t>Nemešany</t>
  </si>
  <si>
    <t>Rennaz</t>
  </si>
  <si>
    <t>Cadenberge</t>
  </si>
  <si>
    <t>Commune of Kalavrouza</t>
  </si>
  <si>
    <t>Calanda</t>
  </si>
  <si>
    <t>Aux Marais</t>
  </si>
  <si>
    <t>Cassola</t>
  </si>
  <si>
    <t>Lispeszentadorján</t>
  </si>
  <si>
    <t>Schnifis</t>
  </si>
  <si>
    <t>Ropczyce</t>
  </si>
  <si>
    <t>Sande (São Martinho)</t>
  </si>
  <si>
    <t>Municipiul Slobozia</t>
  </si>
  <si>
    <t>Nemšová</t>
  </si>
  <si>
    <t>Reute (AR)</t>
  </si>
  <si>
    <t>Jasenná</t>
  </si>
  <si>
    <t>Cadolzburg, M</t>
  </si>
  <si>
    <t>Commune of Kalavryta</t>
  </si>
  <si>
    <t>Calasparra</t>
  </si>
  <si>
    <t>Auxais</t>
  </si>
  <si>
    <t>Cassolnovo</t>
  </si>
  <si>
    <t>Liszó</t>
  </si>
  <si>
    <t>Schöder</t>
  </si>
  <si>
    <t>Rościszewo</t>
  </si>
  <si>
    <t>Sande e São Lourenço do Douro</t>
  </si>
  <si>
    <t>Municipiul Suceava</t>
  </si>
  <si>
    <t>Nenince</t>
  </si>
  <si>
    <t>Reutigen</t>
  </si>
  <si>
    <t>Javor</t>
  </si>
  <si>
    <t>Calau/Kalawa, Stadt</t>
  </si>
  <si>
    <t>Commune of Kalchas</t>
  </si>
  <si>
    <t>Calatañazor</t>
  </si>
  <si>
    <t>Auxange</t>
  </si>
  <si>
    <t>Castagnaro</t>
  </si>
  <si>
    <t>Litér</t>
  </si>
  <si>
    <t>Schollach</t>
  </si>
  <si>
    <t>Rossosz</t>
  </si>
  <si>
    <t>Sandomil</t>
  </si>
  <si>
    <t>Municipiul Targoviste</t>
  </si>
  <si>
    <t>Neporadza</t>
  </si>
  <si>
    <t>Reverolle</t>
  </si>
  <si>
    <t>Javorek</t>
  </si>
  <si>
    <t>Calbe (Saale), Stadt</t>
  </si>
  <si>
    <t>Commune of Kalentzi</t>
  </si>
  <si>
    <t>Calatayud</t>
  </si>
  <si>
    <t>Auxant</t>
  </si>
  <si>
    <t>Castagneto Carducci</t>
  </si>
  <si>
    <t>Litka</t>
  </si>
  <si>
    <t>Schönau an der Triesting</t>
  </si>
  <si>
    <t>Różan</t>
  </si>
  <si>
    <t>Sanfins</t>
  </si>
  <si>
    <t>Municipiul Targu Jiu</t>
  </si>
  <si>
    <t>Nesluša</t>
  </si>
  <si>
    <t>Rhäzüns</t>
  </si>
  <si>
    <t>Javornice</t>
  </si>
  <si>
    <t>Calberlah</t>
  </si>
  <si>
    <t>Commune of Kalesmeno</t>
  </si>
  <si>
    <t>Calatorao</t>
  </si>
  <si>
    <t>Aux-Aussat</t>
  </si>
  <si>
    <t>Castagneto Po</t>
  </si>
  <si>
    <t>Litke</t>
  </si>
  <si>
    <t>Schönau im Mühlkreis</t>
  </si>
  <si>
    <t>Rozdrażew</t>
  </si>
  <si>
    <t>Sanfins do Douro</t>
  </si>
  <si>
    <t>Municipiul Targu Mures</t>
  </si>
  <si>
    <t>Nesvady</t>
  </si>
  <si>
    <t>Rheinau</t>
  </si>
  <si>
    <t>Javorník</t>
  </si>
  <si>
    <t>Calden</t>
  </si>
  <si>
    <t>Commune of Kalessia</t>
  </si>
  <si>
    <t>Calcena</t>
  </si>
  <si>
    <t>Auxelles-Bas</t>
  </si>
  <si>
    <t>Castagnito</t>
  </si>
  <si>
    <t>Lócs</t>
  </si>
  <si>
    <t>Schönbach</t>
  </si>
  <si>
    <t>Rozogi</t>
  </si>
  <si>
    <t>Sanfins Lamoso Codessos</t>
  </si>
  <si>
    <t>Municipiul Targu Secuiesc</t>
  </si>
  <si>
    <t>Neverice</t>
  </si>
  <si>
    <t>Rheineck</t>
  </si>
  <si>
    <t>Javůrek</t>
  </si>
  <si>
    <t>Callbach</t>
  </si>
  <si>
    <t>Commune of Kalfas</t>
  </si>
  <si>
    <t>Caldas de Reis</t>
  </si>
  <si>
    <t>Auxelles-Haut</t>
  </si>
  <si>
    <t>Castagnole delle Lanze</t>
  </si>
  <si>
    <t>Lőkösháza</t>
  </si>
  <si>
    <t>Schönberg am Kamp</t>
  </si>
  <si>
    <t>Rozprza</t>
  </si>
  <si>
    <t>Sangalhos</t>
  </si>
  <si>
    <t>Municipiul Tarnaveni</t>
  </si>
  <si>
    <t>Nevidzany</t>
  </si>
  <si>
    <t>Rheinfelden</t>
  </si>
  <si>
    <t>Jedlá</t>
  </si>
  <si>
    <t>Callenberg</t>
  </si>
  <si>
    <t>Commune of Kali</t>
  </si>
  <si>
    <t>Caldearenas</t>
  </si>
  <si>
    <t>Auxerre</t>
  </si>
  <si>
    <t>Castagnole Monferrato</t>
  </si>
  <si>
    <t>Lókút</t>
  </si>
  <si>
    <t>Schönberg im Stubaital</t>
  </si>
  <si>
    <t>Roźwienica</t>
  </si>
  <si>
    <t>Sanguedo</t>
  </si>
  <si>
    <t>Municipiul Tecuci</t>
  </si>
  <si>
    <t>Nevoľné</t>
  </si>
  <si>
    <t>Rheinwald</t>
  </si>
  <si>
    <t>Jedlany</t>
  </si>
  <si>
    <t>Callenberger Forst-West</t>
  </si>
  <si>
    <t>Commune of Kali Komi</t>
  </si>
  <si>
    <t>Calders</t>
  </si>
  <si>
    <t>Auxey-Duresses</t>
  </si>
  <si>
    <t>Castagnole Piemonte</t>
  </si>
  <si>
    <t>Lónya</t>
  </si>
  <si>
    <t>Schönbühel-Aggsbach</t>
  </si>
  <si>
    <t>Ruciane-Nida</t>
  </si>
  <si>
    <t>Sanguinheira</t>
  </si>
  <si>
    <t>Municipiul Timisoara</t>
  </si>
  <si>
    <t>Nezbudská Lúčka</t>
  </si>
  <si>
    <t>Riaz</t>
  </si>
  <si>
    <t>Jedlí</t>
  </si>
  <si>
    <t>Calvörde</t>
  </si>
  <si>
    <t>Commune of Kali Vryssi</t>
  </si>
  <si>
    <t>Caldes de Malavella</t>
  </si>
  <si>
    <t>Auxi-le-Château</t>
  </si>
  <si>
    <t>Castana</t>
  </si>
  <si>
    <t>Lórév</t>
  </si>
  <si>
    <t>Schönkirchen-Reyersdorf</t>
  </si>
  <si>
    <t>Ruda Maleniecka</t>
  </si>
  <si>
    <t>Santa Bárbara</t>
  </si>
  <si>
    <t>Municipiul Toplita</t>
  </si>
  <si>
    <t>Nimnica</t>
  </si>
  <si>
    <t>Richterswil</t>
  </si>
  <si>
    <t>Jedlová</t>
  </si>
  <si>
    <t>Calw, Stadt</t>
  </si>
  <si>
    <t>Commune of Kaliani</t>
  </si>
  <si>
    <t>Caldes de Montbui</t>
  </si>
  <si>
    <t>Auxon</t>
  </si>
  <si>
    <t>Castano Primo</t>
  </si>
  <si>
    <t>Lőrinci</t>
  </si>
  <si>
    <t>Schönwies</t>
  </si>
  <si>
    <t>Ruda Śląska</t>
  </si>
  <si>
    <t>Santa Bárbara de Nexe</t>
  </si>
  <si>
    <t>Municipiul Tulcea</t>
  </si>
  <si>
    <t>Nitra</t>
  </si>
  <si>
    <t>Rickenbach (BL)</t>
  </si>
  <si>
    <t>Jedomělice</t>
  </si>
  <si>
    <t>Cambs</t>
  </si>
  <si>
    <t>Commune of Kalidona</t>
  </si>
  <si>
    <t>Caldes d'Estrac</t>
  </si>
  <si>
    <t>Auxonne</t>
  </si>
  <si>
    <t>Casteggio</t>
  </si>
  <si>
    <t>Lothárd</t>
  </si>
  <si>
    <t>Schoppernau</t>
  </si>
  <si>
    <t>Ruda-Huta</t>
  </si>
  <si>
    <t>Santa Bárbara de Padrões</t>
  </si>
  <si>
    <t>Municipiul Turda</t>
  </si>
  <si>
    <t>Nitra nad Ipľom</t>
  </si>
  <si>
    <t>Rickenbach (LU)</t>
  </si>
  <si>
    <t>Jedousov</t>
  </si>
  <si>
    <t>Cammin</t>
  </si>
  <si>
    <t>Commune of Kalimeriani</t>
  </si>
  <si>
    <t>Calella</t>
  </si>
  <si>
    <t>Auxy</t>
  </si>
  <si>
    <t>Castegnato</t>
  </si>
  <si>
    <t>Schörfling am Attersee</t>
  </si>
  <si>
    <t>Rudka</t>
  </si>
  <si>
    <t>Santa Catarina</t>
  </si>
  <si>
    <t>Municipiul Turnu Magurele</t>
  </si>
  <si>
    <t>Nitrianska Blatnica</t>
  </si>
  <si>
    <t>Rickenbach (SO)</t>
  </si>
  <si>
    <t>Jedovnice</t>
  </si>
  <si>
    <t>Cappeln (Oldenburg)</t>
  </si>
  <si>
    <t>Commune of Kalipado</t>
  </si>
  <si>
    <t>Calera de León</t>
  </si>
  <si>
    <t>Auzainvilliers</t>
  </si>
  <si>
    <t>Castegnero</t>
  </si>
  <si>
    <t>Lovasberény</t>
  </si>
  <si>
    <t>Schottwien</t>
  </si>
  <si>
    <t>Rudna</t>
  </si>
  <si>
    <t>Santa Catarina da Fonte do Bispo</t>
  </si>
  <si>
    <t>Municipiul Urziceni</t>
  </si>
  <si>
    <t>Nitrianska Streda</t>
  </si>
  <si>
    <t>Rickenbach (TG)</t>
  </si>
  <si>
    <t>Jehnědí</t>
  </si>
  <si>
    <t>Carinerland</t>
  </si>
  <si>
    <t>Commune of Kalirachi</t>
  </si>
  <si>
    <t>Calera y Chozas</t>
  </si>
  <si>
    <t>Auzances</t>
  </si>
  <si>
    <t>Castel Baronia</t>
  </si>
  <si>
    <t>Lovászhetény</t>
  </si>
  <si>
    <t>Schrattenbach</t>
  </si>
  <si>
    <t>Rudnik</t>
  </si>
  <si>
    <t>Santa Clara</t>
  </si>
  <si>
    <t>Municipiul Vaslui</t>
  </si>
  <si>
    <t>Nitrianske Hrnčiarovce</t>
  </si>
  <si>
    <t>Rickenbach (ZH)</t>
  </si>
  <si>
    <t>Jemnice</t>
  </si>
  <si>
    <t>Commune of Kalitsena</t>
  </si>
  <si>
    <t>Caleruega</t>
  </si>
  <si>
    <t>Auzas</t>
  </si>
  <si>
    <t>Castel Boglione</t>
  </si>
  <si>
    <t>Lovászi</t>
  </si>
  <si>
    <t>Schrattenberg</t>
  </si>
  <si>
    <t>Rudnik nad Sanem</t>
  </si>
  <si>
    <t>Santa Clara de Louredo</t>
  </si>
  <si>
    <t>Municipiul Vatra Dornei</t>
  </si>
  <si>
    <t>Nitrianske Pravno</t>
  </si>
  <si>
    <t>Riddes</t>
  </si>
  <si>
    <t>Jemníky</t>
  </si>
  <si>
    <t>Carlsberg</t>
  </si>
  <si>
    <t>Commune of Kallergiana</t>
  </si>
  <si>
    <t>Caleruela</t>
  </si>
  <si>
    <t>Auzat</t>
  </si>
  <si>
    <t>Castel Bolognese</t>
  </si>
  <si>
    <t>Lovászpatona</t>
  </si>
  <si>
    <t>Schrattenthal</t>
  </si>
  <si>
    <t>Rudniki</t>
  </si>
  <si>
    <t>Santa Clara-a-Velha</t>
  </si>
  <si>
    <t>Municipiul Vulcan</t>
  </si>
  <si>
    <t>Nitrianske Rudno</t>
  </si>
  <si>
    <t>Ried bei Kerzers</t>
  </si>
  <si>
    <t>Jenčice</t>
  </si>
  <si>
    <t>Carmzow-Wallmow</t>
  </si>
  <si>
    <t>Commune of Kallianio</t>
  </si>
  <si>
    <t>Calicasas</t>
  </si>
  <si>
    <t>Auzat-la-Combelle</t>
  </si>
  <si>
    <t>Castel Campagnano</t>
  </si>
  <si>
    <t>Lövő</t>
  </si>
  <si>
    <t>Schrems</t>
  </si>
  <si>
    <t>Rudziniec</t>
  </si>
  <si>
    <t>Santa Comba</t>
  </si>
  <si>
    <t>Municipiul Zalau</t>
  </si>
  <si>
    <t>Nitrianske Sučany</t>
  </si>
  <si>
    <t>Ried-Brig</t>
  </si>
  <si>
    <t>Jeneč</t>
  </si>
  <si>
    <t>Carpin</t>
  </si>
  <si>
    <t>Commune of Kallianos</t>
  </si>
  <si>
    <t>Càlig</t>
  </si>
  <si>
    <t>Auzebosc</t>
  </si>
  <si>
    <t>Castel Castagna</t>
  </si>
  <si>
    <t>Lövőpetri</t>
  </si>
  <si>
    <t>Schröcken</t>
  </si>
  <si>
    <t>Ruja</t>
  </si>
  <si>
    <t>Santa Comba de Rossas</t>
  </si>
  <si>
    <t>Munteni</t>
  </si>
  <si>
    <t>Nitrica</t>
  </si>
  <si>
    <t>Riederalp</t>
  </si>
  <si>
    <t>Jeníkov</t>
  </si>
  <si>
    <t>Casekow</t>
  </si>
  <si>
    <t>Commune of Kallidromo</t>
  </si>
  <si>
    <t>Calldetenes</t>
  </si>
  <si>
    <t>Auzelles</t>
  </si>
  <si>
    <t>Castel Condino</t>
  </si>
  <si>
    <t>Lucfalva</t>
  </si>
  <si>
    <t>Schruns</t>
  </si>
  <si>
    <t>Rumia</t>
  </si>
  <si>
    <t>Santa Comba de Vilariça</t>
  </si>
  <si>
    <t>Munteni-Buzau</t>
  </si>
  <si>
    <t>Nižná</t>
  </si>
  <si>
    <t>Riedholz</t>
  </si>
  <si>
    <t>Jeníkovice</t>
  </si>
  <si>
    <t>Castell</t>
  </si>
  <si>
    <t>Commune of Kallifonio</t>
  </si>
  <si>
    <t>Calles</t>
  </si>
  <si>
    <t>Auzers</t>
  </si>
  <si>
    <t>Castel d'Aiano</t>
  </si>
  <si>
    <t>Ludányhalászi</t>
  </si>
  <si>
    <t>Schützen am Gebirge</t>
  </si>
  <si>
    <t>Rusiec</t>
  </si>
  <si>
    <t>Santa Cruz</t>
  </si>
  <si>
    <t>Muntenii de Jos</t>
  </si>
  <si>
    <t>Nižná Boca</t>
  </si>
  <si>
    <t>Riehen</t>
  </si>
  <si>
    <t>Jenišov</t>
  </si>
  <si>
    <t>Castrop-Rauxel, Stadt</t>
  </si>
  <si>
    <t>Commune of Kallifytos</t>
  </si>
  <si>
    <t>Callosa de Segura</t>
  </si>
  <si>
    <t>Auzet</t>
  </si>
  <si>
    <t>Castel d'Ario</t>
  </si>
  <si>
    <t>Ludas</t>
  </si>
  <si>
    <t>Schwadorf</t>
  </si>
  <si>
    <t>Rusinów</t>
  </si>
  <si>
    <t>Santa Cruz da Graciosa</t>
  </si>
  <si>
    <t>Muntenii de Sus</t>
  </si>
  <si>
    <t>Nižná Hutka</t>
  </si>
  <si>
    <t>Riemenstalden</t>
  </si>
  <si>
    <t>Jenišovice</t>
  </si>
  <si>
    <t>Cavertitz</t>
  </si>
  <si>
    <t>Commune of Kallikomo</t>
  </si>
  <si>
    <t>Callosa d'en Sarrià</t>
  </si>
  <si>
    <t>Auzeville-Tolosane</t>
  </si>
  <si>
    <t>Castel d'Azzano</t>
  </si>
  <si>
    <t>Lukácsháza</t>
  </si>
  <si>
    <t>Schwanberg</t>
  </si>
  <si>
    <t>Rutka-Tartak</t>
  </si>
  <si>
    <t>Santa Cruz das Flores</t>
  </si>
  <si>
    <t>Murgasi</t>
  </si>
  <si>
    <t>Nižná Jablonka</t>
  </si>
  <si>
    <t>Rietheim</t>
  </si>
  <si>
    <t>Jenštejn</t>
  </si>
  <si>
    <t>Celle, Stadt</t>
  </si>
  <si>
    <t>Commune of Kallimassia</t>
  </si>
  <si>
    <t>Callús</t>
  </si>
  <si>
    <t>Auzielle</t>
  </si>
  <si>
    <t>Castel del Giudice</t>
  </si>
  <si>
    <t>Lulla</t>
  </si>
  <si>
    <t>Schwand im Innkreis</t>
  </si>
  <si>
    <t>Rutki</t>
  </si>
  <si>
    <t>Santa Cruz do Lima</t>
  </si>
  <si>
    <t>Murgesti</t>
  </si>
  <si>
    <t>Nižná Jedľová</t>
  </si>
  <si>
    <t>Rifferswil</t>
  </si>
  <si>
    <t>Jeřice</t>
  </si>
  <si>
    <t>Cham, St</t>
  </si>
  <si>
    <t>Commune of Kallio</t>
  </si>
  <si>
    <t>Calmarza</t>
  </si>
  <si>
    <t>Auzits</t>
  </si>
  <si>
    <t>Castel del Monte</t>
  </si>
  <si>
    <t>Lúzsok</t>
  </si>
  <si>
    <t>Schwanenstadt</t>
  </si>
  <si>
    <t>Rybczewice</t>
  </si>
  <si>
    <t>Santa Eugénia</t>
  </si>
  <si>
    <t>Murighiol</t>
  </si>
  <si>
    <t>Nižná Kamenica</t>
  </si>
  <si>
    <t>Riggisberg</t>
  </si>
  <si>
    <t>Jeřišno</t>
  </si>
  <si>
    <t>Chamerau</t>
  </si>
  <si>
    <t>Commune of Kalliopi</t>
  </si>
  <si>
    <t>Calomarde</t>
  </si>
  <si>
    <t>Auzon</t>
  </si>
  <si>
    <t>Castel del Piano</t>
  </si>
  <si>
    <t>Mád</t>
  </si>
  <si>
    <t>Schwarzach</t>
  </si>
  <si>
    <t>Rybnik</t>
  </si>
  <si>
    <t>Santa Eulália</t>
  </si>
  <si>
    <t>Musatesti</t>
  </si>
  <si>
    <t>Nižná Myšľa</t>
  </si>
  <si>
    <t>Ringgenberg (BE)</t>
  </si>
  <si>
    <t>Jeřmanice</t>
  </si>
  <si>
    <t>Charlottenberg</t>
  </si>
  <si>
    <t>Commune of Kallipefki</t>
  </si>
  <si>
    <t>Calonge de Segarra</t>
  </si>
  <si>
    <t>Auzouer-en-Touraine</t>
  </si>
  <si>
    <t>Castel del Rio</t>
  </si>
  <si>
    <t>Schwarzach im Pongau</t>
  </si>
  <si>
    <t>Rybno</t>
  </si>
  <si>
    <t>Santa Joana</t>
  </si>
  <si>
    <t>Musenita</t>
  </si>
  <si>
    <t>Nižná Olšava</t>
  </si>
  <si>
    <t>Riniken</t>
  </si>
  <si>
    <t>Jersín</t>
  </si>
  <si>
    <t>Chemnitz, Stadt</t>
  </si>
  <si>
    <t>Commune of Kallipoli</t>
  </si>
  <si>
    <t>Calonge i Sant Antoni</t>
  </si>
  <si>
    <t>Auzouville-l'Esneval</t>
  </si>
  <si>
    <t>Castel di Casio</t>
  </si>
  <si>
    <t>Madocsa</t>
  </si>
  <si>
    <t>Schwarzau am Steinfeld</t>
  </si>
  <si>
    <t>Rychliki</t>
  </si>
  <si>
    <t>Santa Leocádia</t>
  </si>
  <si>
    <t>Musetesti</t>
  </si>
  <si>
    <t>Nižná Pisaná</t>
  </si>
  <si>
    <t>Risch</t>
  </si>
  <si>
    <t>Jesenec</t>
  </si>
  <si>
    <t>Chieming</t>
  </si>
  <si>
    <t>Commune of Kallirachi</t>
  </si>
  <si>
    <t>Calp</t>
  </si>
  <si>
    <t>Auzouville-sur-Ry</t>
  </si>
  <si>
    <t>Castel di Ieri</t>
  </si>
  <si>
    <t>Maglóca</t>
  </si>
  <si>
    <t>Schwarzau im Gebirge</t>
  </si>
  <si>
    <t>Rychtal</t>
  </si>
  <si>
    <t>Santa Luzia</t>
  </si>
  <si>
    <t>Nades</t>
  </si>
  <si>
    <t>Nižná Polianka</t>
  </si>
  <si>
    <t>Riva San Vitale</t>
  </si>
  <si>
    <t>Chiemsee</t>
  </si>
  <si>
    <t>Commune of Kallirroi</t>
  </si>
  <si>
    <t>Caltojar</t>
  </si>
  <si>
    <t>Auzouville-sur-Saâne</t>
  </si>
  <si>
    <t>Castel di Iudica</t>
  </si>
  <si>
    <t>Maglód</t>
  </si>
  <si>
    <t>Schwarzautal</t>
  </si>
  <si>
    <t>Rychwał</t>
  </si>
  <si>
    <t>Santa Margarida da Coutada</t>
  </si>
  <si>
    <t>Nadrag</t>
  </si>
  <si>
    <t>Nižná Rybnica</t>
  </si>
  <si>
    <t>Rivaz</t>
  </si>
  <si>
    <t>Jeseník</t>
  </si>
  <si>
    <t>Chiemsee (See)</t>
  </si>
  <si>
    <t>Commune of Kallisti</t>
  </si>
  <si>
    <t>Calvarrasa de Abajo</t>
  </si>
  <si>
    <t>Availles-en-Châtellerault</t>
  </si>
  <si>
    <t>Castel di Lama</t>
  </si>
  <si>
    <t>Mágocs</t>
  </si>
  <si>
    <t>Schwarzenau</t>
  </si>
  <si>
    <t>Ryczywół</t>
  </si>
  <si>
    <t>Santa Maria da Devesa</t>
  </si>
  <si>
    <t>Naeni</t>
  </si>
  <si>
    <t>Nižná Sitnica</t>
  </si>
  <si>
    <t>Riviera</t>
  </si>
  <si>
    <t>Jeseník nad Odrou</t>
  </si>
  <si>
    <t>Chorin</t>
  </si>
  <si>
    <t>Commune of Kallithea</t>
  </si>
  <si>
    <t>Calvarrasa de Arriba</t>
  </si>
  <si>
    <t>Availles-Limouzine</t>
  </si>
  <si>
    <t>Castel di Lucio</t>
  </si>
  <si>
    <t>Magosliget</t>
  </si>
  <si>
    <t>Schwarzenbach</t>
  </si>
  <si>
    <t>Rydułtowy</t>
  </si>
  <si>
    <t>Santa Maria de Emeres</t>
  </si>
  <si>
    <t>Naidas</t>
  </si>
  <si>
    <t>Nižná Slaná</t>
  </si>
  <si>
    <t>Roche (VD)</t>
  </si>
  <si>
    <t>Jesenný</t>
  </si>
  <si>
    <t>Christes</t>
  </si>
  <si>
    <t>Commune of Kallithea (psevdo)</t>
  </si>
  <si>
    <t>Calvià</t>
  </si>
  <si>
    <t>Availles-sur-Seiche</t>
  </si>
  <si>
    <t>Castel di Sangro</t>
  </si>
  <si>
    <t>Magy</t>
  </si>
  <si>
    <t>Schwarzenbach an der Pielach</t>
  </si>
  <si>
    <t>Rydzyna</t>
  </si>
  <si>
    <t>Santa Maria de Lamas</t>
  </si>
  <si>
    <t>Nalbant</t>
  </si>
  <si>
    <t>Nižná Voľa</t>
  </si>
  <si>
    <t>Ješetice</t>
  </si>
  <si>
    <t>Christiansholm</t>
  </si>
  <si>
    <t>Commune of Kallithea Elassonas</t>
  </si>
  <si>
    <t>Calvos de Randín</t>
  </si>
  <si>
    <t>Availles-Thouarsais</t>
  </si>
  <si>
    <t>Castel di Sasso</t>
  </si>
  <si>
    <t>Magyaralmás</t>
  </si>
  <si>
    <t>Schwarzenberg</t>
  </si>
  <si>
    <t>Ryglice</t>
  </si>
  <si>
    <t>Santa Maria de Marvão</t>
  </si>
  <si>
    <t>Namoloasa</t>
  </si>
  <si>
    <t>Nižné Ladičkovce</t>
  </si>
  <si>
    <t>Roches (BE)</t>
  </si>
  <si>
    <t>Jestřabí</t>
  </si>
  <si>
    <t>Christinenthal</t>
  </si>
  <si>
    <t>Commune of Kallithea Farsalon</t>
  </si>
  <si>
    <t>Calzada de Béjar, La</t>
  </si>
  <si>
    <t>Avajan</t>
  </si>
  <si>
    <t>Castel di Tora</t>
  </si>
  <si>
    <t>Magyaratád</t>
  </si>
  <si>
    <t>Schwarzenberg am Böhmerwald</t>
  </si>
  <si>
    <t>Ryjewo</t>
  </si>
  <si>
    <t>Santa Maria de Sardoura</t>
  </si>
  <si>
    <t>Nana</t>
  </si>
  <si>
    <t>Nižné Nemecké</t>
  </si>
  <si>
    <t>Rodersdorf</t>
  </si>
  <si>
    <t>Jestřabí Lhota</t>
  </si>
  <si>
    <t>Clausen</t>
  </si>
  <si>
    <t>Commune of Kallithea Filiaton</t>
  </si>
  <si>
    <t>Calzada de Calatrava</t>
  </si>
  <si>
    <t>Avallon</t>
  </si>
  <si>
    <t>Castel Focognano</t>
  </si>
  <si>
    <t>Magyarbánhegyes</t>
  </si>
  <si>
    <t>Schwaz</t>
  </si>
  <si>
    <t>Ryki</t>
  </si>
  <si>
    <t>Santa Maria Maior</t>
  </si>
  <si>
    <t>Nanesti</t>
  </si>
  <si>
    <t>Nižné Repaše</t>
  </si>
  <si>
    <t>Roggenburg</t>
  </si>
  <si>
    <t>Jestřabí v Krkonoších</t>
  </si>
  <si>
    <t>Claußnitz</t>
  </si>
  <si>
    <t>Commune of Kallithea Souli</t>
  </si>
  <si>
    <t>Calzada de Don Diego</t>
  </si>
  <si>
    <t>Avançon</t>
  </si>
  <si>
    <t>Castel Frentano</t>
  </si>
  <si>
    <t>Magyarbóly</t>
  </si>
  <si>
    <t>Schwechat</t>
  </si>
  <si>
    <t>Rymań</t>
  </si>
  <si>
    <t>Santa Maria, São Pedro e Sobral da Lagoa</t>
  </si>
  <si>
    <t>Nanov</t>
  </si>
  <si>
    <t>Nižné Ružbachy</t>
  </si>
  <si>
    <t>Roggliswil</t>
  </si>
  <si>
    <t>Jestřebí</t>
  </si>
  <si>
    <t>Clausthal-Zellerfeld, Berg- und Universitätsstadt</t>
  </si>
  <si>
    <t>Commune of Kallithea Sperchiadas</t>
  </si>
  <si>
    <t>Calzada de los Molinos</t>
  </si>
  <si>
    <t>Avanne-Aveney</t>
  </si>
  <si>
    <t>Castel Gabbiano</t>
  </si>
  <si>
    <t>Magyarcsanád</t>
  </si>
  <si>
    <t>Schweiggers</t>
  </si>
  <si>
    <t>Rymanów</t>
  </si>
  <si>
    <t>Santa Marinha</t>
  </si>
  <si>
    <t>Napradea</t>
  </si>
  <si>
    <t>Nižný Čaj</t>
  </si>
  <si>
    <t>Roggwil (BE)</t>
  </si>
  <si>
    <t>Jetětice</t>
  </si>
  <si>
    <t>Cleebronn</t>
  </si>
  <si>
    <t>Commune of Kallithiro</t>
  </si>
  <si>
    <t>Calzada de Oropesa</t>
  </si>
  <si>
    <t>Avant-lès-Marcilly</t>
  </si>
  <si>
    <t>Castel Gandolfo</t>
  </si>
  <si>
    <t>Magyardombegyház</t>
  </si>
  <si>
    <t>Schwendau</t>
  </si>
  <si>
    <t>Ryn</t>
  </si>
  <si>
    <t>Santa Marinha do Zêzere</t>
  </si>
  <si>
    <t>Naruja</t>
  </si>
  <si>
    <t>Nižný Hrabovec</t>
  </si>
  <si>
    <t>Roggwil (TG)</t>
  </si>
  <si>
    <t>Jetřichov</t>
  </si>
  <si>
    <t>Clenze, Flecken</t>
  </si>
  <si>
    <t>Commune of Kalloni</t>
  </si>
  <si>
    <t>Calzada de Valdunciel</t>
  </si>
  <si>
    <t>Avant-lès-Ramerupt</t>
  </si>
  <si>
    <t>Castel Giorgio</t>
  </si>
  <si>
    <t>Magyaregregy</t>
  </si>
  <si>
    <t>Schwendt</t>
  </si>
  <si>
    <t>Ryńsk</t>
  </si>
  <si>
    <t>Santa Marta de Portuzelo</t>
  </si>
  <si>
    <t>Nasturelu</t>
  </si>
  <si>
    <t>Nižný Hrušov</t>
  </si>
  <si>
    <t>Rohr (SO)</t>
  </si>
  <si>
    <t>Jetřichovice</t>
  </si>
  <si>
    <t>Clingen, Stadt</t>
  </si>
  <si>
    <t>Commune of Kalo Chorio</t>
  </si>
  <si>
    <t>Calzada del Coto</t>
  </si>
  <si>
    <t>Avanton</t>
  </si>
  <si>
    <t>Castel Goffredo</t>
  </si>
  <si>
    <t>Magyaregres</t>
  </si>
  <si>
    <t>Schwertberg</t>
  </si>
  <si>
    <t>Rypin</t>
  </si>
  <si>
    <t>Santa Valha</t>
  </si>
  <si>
    <t>Neaua</t>
  </si>
  <si>
    <t>Nižný Klátov</t>
  </si>
  <si>
    <t>Rohrbach</t>
  </si>
  <si>
    <t>Jevany</t>
  </si>
  <si>
    <t>Cloppenburg, Stadt</t>
  </si>
  <si>
    <t>Commune of Kalo Nero</t>
  </si>
  <si>
    <t>Calzadilla</t>
  </si>
  <si>
    <t>Avapessa</t>
  </si>
  <si>
    <t>Castel Guelfo di Bologna</t>
  </si>
  <si>
    <t>Magyarföld</t>
  </si>
  <si>
    <t>Schwoich</t>
  </si>
  <si>
    <t>Rytro</t>
  </si>
  <si>
    <t>Santalha</t>
  </si>
  <si>
    <t>Necsesti</t>
  </si>
  <si>
    <t>Nižný Komárnik</t>
  </si>
  <si>
    <t>Rohrbachgraben</t>
  </si>
  <si>
    <t>Jevíčko</t>
  </si>
  <si>
    <t>Coburg</t>
  </si>
  <si>
    <t>Commune of Kalochi</t>
  </si>
  <si>
    <t>Calzadilla de los Barros</t>
  </si>
  <si>
    <t>Avaray</t>
  </si>
  <si>
    <t>Castel Ivano</t>
  </si>
  <si>
    <t>Magyargéc</t>
  </si>
  <si>
    <t>Seckau</t>
  </si>
  <si>
    <t>Rytwiany</t>
  </si>
  <si>
    <t>Santana</t>
  </si>
  <si>
    <t>Negoi</t>
  </si>
  <si>
    <t>Nižný Kručov</t>
  </si>
  <si>
    <t>Rolle</t>
  </si>
  <si>
    <t>Jeviněves</t>
  </si>
  <si>
    <t>Cochem, Stadt</t>
  </si>
  <si>
    <t>Commune of Kalochori</t>
  </si>
  <si>
    <t>Calzadilla de Tera</t>
  </si>
  <si>
    <t>Avaux</t>
  </si>
  <si>
    <t>Castel Madama</t>
  </si>
  <si>
    <t>Magyargencs</t>
  </si>
  <si>
    <t>See</t>
  </si>
  <si>
    <t>Rząśnia</t>
  </si>
  <si>
    <t>Santana da Azinha</t>
  </si>
  <si>
    <t>Negomir</t>
  </si>
  <si>
    <t>Nižný Lánec</t>
  </si>
  <si>
    <t>Romainmôtier-Envy</t>
  </si>
  <si>
    <t>Jevišovice</t>
  </si>
  <si>
    <t>Coesfeld, Stadt</t>
  </si>
  <si>
    <t>Commune of Kalochori - Pantichi</t>
  </si>
  <si>
    <t>Camaleño</t>
  </si>
  <si>
    <t>Aveize</t>
  </si>
  <si>
    <t>Castel Maggiore</t>
  </si>
  <si>
    <t>Magyarhertelend</t>
  </si>
  <si>
    <t>Seebenstein</t>
  </si>
  <si>
    <t>Rząśnik</t>
  </si>
  <si>
    <t>Santana da Serra</t>
  </si>
  <si>
    <t>Negrasi</t>
  </si>
  <si>
    <t>Nižný Mirošov</t>
  </si>
  <si>
    <t>Romanel-sur-Lausanne</t>
  </si>
  <si>
    <t>Jevišovka</t>
  </si>
  <si>
    <t>Cölbe</t>
  </si>
  <si>
    <t>Commune of Kalogeressio</t>
  </si>
  <si>
    <t>Camañas</t>
  </si>
  <si>
    <t>Aveizieux</t>
  </si>
  <si>
    <t>Castel Mella</t>
  </si>
  <si>
    <t>Magyarhomorog</t>
  </si>
  <si>
    <t>Seeboden am Millstätter See</t>
  </si>
  <si>
    <t>Rzeczenica</t>
  </si>
  <si>
    <t>Santana de Cambas</t>
  </si>
  <si>
    <t>Negreni</t>
  </si>
  <si>
    <t>Nižný Orlík</t>
  </si>
  <si>
    <t>Romanel-sur-Morges</t>
  </si>
  <si>
    <t>Jezbořice</t>
  </si>
  <si>
    <t>Colbitz</t>
  </si>
  <si>
    <t>Commune of Kalogeriko</t>
  </si>
  <si>
    <t>Camarasa</t>
  </si>
  <si>
    <t>Avelanges</t>
  </si>
  <si>
    <t>Castel Morrone</t>
  </si>
  <si>
    <t>Magyarkeresztúr</t>
  </si>
  <si>
    <t>Seefeld in Tirol</t>
  </si>
  <si>
    <t>Rzeczniów</t>
  </si>
  <si>
    <t>Santana do Mato</t>
  </si>
  <si>
    <t>Negresti</t>
  </si>
  <si>
    <t>Nižný Skálnik</t>
  </si>
  <si>
    <t>Romanshorn</t>
  </si>
  <si>
    <t>Jezdkovice</t>
  </si>
  <si>
    <t>Colditz, Stadt</t>
  </si>
  <si>
    <t>Commune of Kalogerorachi</t>
  </si>
  <si>
    <t>Camarena</t>
  </si>
  <si>
    <t>Avelesges</t>
  </si>
  <si>
    <t>Castel Ritaldi</t>
  </si>
  <si>
    <t>Magyarkeszi</t>
  </si>
  <si>
    <t>Seefeld-Kadolz</t>
  </si>
  <si>
    <t>Rzeczyca</t>
  </si>
  <si>
    <t>Santiago</t>
  </si>
  <si>
    <t>Negri</t>
  </si>
  <si>
    <t>Nižný Slavkov</t>
  </si>
  <si>
    <t>Römerswil</t>
  </si>
  <si>
    <t>Jezdovice</t>
  </si>
  <si>
    <t>Collenberg</t>
  </si>
  <si>
    <t>Commune of Kalogeros</t>
  </si>
  <si>
    <t>Camarena de la Sierra</t>
  </si>
  <si>
    <t>Avelin</t>
  </si>
  <si>
    <t>Castel Rocchero</t>
  </si>
  <si>
    <t>Magyarlak</t>
  </si>
  <si>
    <t>Seeham</t>
  </si>
  <si>
    <t>Rzekuń</t>
  </si>
  <si>
    <t>Santiago da Guarda</t>
  </si>
  <si>
    <t>Negrilesti</t>
  </si>
  <si>
    <t>Nižný Tvarožec</t>
  </si>
  <si>
    <t>Romont (BE)</t>
  </si>
  <si>
    <t>Ježená</t>
  </si>
  <si>
    <t>Colmberg, M</t>
  </si>
  <si>
    <t>Commune of Kalogiri</t>
  </si>
  <si>
    <t>Camarenilla</t>
  </si>
  <si>
    <t>Aveluy</t>
  </si>
  <si>
    <t>Castel Rozzone</t>
  </si>
  <si>
    <t>Magyarlukafa</t>
  </si>
  <si>
    <t>Seekirchen am Wallersee</t>
  </si>
  <si>
    <t>Rzepiennik Strzyżewski</t>
  </si>
  <si>
    <t>Santiago da Ribeira de Alhariz</t>
  </si>
  <si>
    <t>Nenciulesti</t>
  </si>
  <si>
    <t>Nižný Žipov</t>
  </si>
  <si>
    <t>Romont (FR)</t>
  </si>
  <si>
    <t>Jezeřany-Maršovice</t>
  </si>
  <si>
    <t>Colnrade</t>
  </si>
  <si>
    <t>Commune of Kalogriana</t>
  </si>
  <si>
    <t>Camargo</t>
  </si>
  <si>
    <t>Avenay</t>
  </si>
  <si>
    <t>Castel San Giorgio</t>
  </si>
  <si>
    <t>Magyarmecske</t>
  </si>
  <si>
    <t>Seewalchen am Attersee</t>
  </si>
  <si>
    <t>Rzepin</t>
  </si>
  <si>
    <t>Santiago de Besteiros</t>
  </si>
  <si>
    <t>Nereju</t>
  </si>
  <si>
    <t>Nolčovo</t>
  </si>
  <si>
    <t>Romoos</t>
  </si>
  <si>
    <t>Jezernice</t>
  </si>
  <si>
    <t>Cölpin</t>
  </si>
  <si>
    <t>Commune of Kalogriani</t>
  </si>
  <si>
    <t>Camarillas</t>
  </si>
  <si>
    <t>Avenay-Val-d'Or</t>
  </si>
  <si>
    <t>Castel San Giovanni</t>
  </si>
  <si>
    <t>Magyarnádalja</t>
  </si>
  <si>
    <t>Seibersdorf</t>
  </si>
  <si>
    <t>Rzeszów</t>
  </si>
  <si>
    <t>Santiago de Montalegre</t>
  </si>
  <si>
    <t>Nicolae Balcescu</t>
  </si>
  <si>
    <t>Norovce</t>
  </si>
  <si>
    <t>Ronco sopra Ascona</t>
  </si>
  <si>
    <t>Ježkovice</t>
  </si>
  <si>
    <t>Contwig</t>
  </si>
  <si>
    <t>Commune of Kalokastro</t>
  </si>
  <si>
    <t>Camariñas</t>
  </si>
  <si>
    <t>Avène</t>
  </si>
  <si>
    <t>Castel San Lorenzo</t>
  </si>
  <si>
    <t>Magyarnándor</t>
  </si>
  <si>
    <t>Seiersberg-Pirka</t>
  </si>
  <si>
    <t>Rzewnie</t>
  </si>
  <si>
    <t>Santiago de Piães</t>
  </si>
  <si>
    <t>Nicolae Titulescu</t>
  </si>
  <si>
    <t>Nová Baňa</t>
  </si>
  <si>
    <t>Rongellen</t>
  </si>
  <si>
    <t>Ježov</t>
  </si>
  <si>
    <t>Coppenbrügge, Flecken</t>
  </si>
  <si>
    <t>Commune of Kalomira</t>
  </si>
  <si>
    <t>Camarles</t>
  </si>
  <si>
    <t>Avensac</t>
  </si>
  <si>
    <t>Castel San Niccolò</t>
  </si>
  <si>
    <t>Magyarpolány</t>
  </si>
  <si>
    <t>Seitenstetten</t>
  </si>
  <si>
    <t>Rzezawa</t>
  </si>
  <si>
    <t>Santiago do Escoural</t>
  </si>
  <si>
    <t>Nicoresti</t>
  </si>
  <si>
    <t>Nová Bašta</t>
  </si>
  <si>
    <t>Root</t>
  </si>
  <si>
    <t>Ježovy</t>
  </si>
  <si>
    <t>Cornberg</t>
  </si>
  <si>
    <t>Commune of Kaloneri</t>
  </si>
  <si>
    <t>Camarma de Esteruelas</t>
  </si>
  <si>
    <t>Avensan</t>
  </si>
  <si>
    <t>Castel San Pietro Romano</t>
  </si>
  <si>
    <t>Magyarsarlós</t>
  </si>
  <si>
    <t>Sellrain</t>
  </si>
  <si>
    <t>Rzgów</t>
  </si>
  <si>
    <t>Santiago dos Velhos</t>
  </si>
  <si>
    <t>Nicseni</t>
  </si>
  <si>
    <t>Nová Bošáca</t>
  </si>
  <si>
    <t>Ropraz</t>
  </si>
  <si>
    <t>Jičín</t>
  </si>
  <si>
    <t>Coswig (Anhalt), Stadt</t>
  </si>
  <si>
    <t>Commune of Kalonyktis</t>
  </si>
  <si>
    <t>Camarzana de Tera</t>
  </si>
  <si>
    <t>Aventignan</t>
  </si>
  <si>
    <t>Castel San Pietro Terme</t>
  </si>
  <si>
    <t>Magyarszecsőd</t>
  </si>
  <si>
    <t>Selzthal</t>
  </si>
  <si>
    <t>Sabnie</t>
  </si>
  <si>
    <t>Santiago Maior</t>
  </si>
  <si>
    <t>Niculesti</t>
  </si>
  <si>
    <t>Nová Bystrica</t>
  </si>
  <si>
    <t>Rorbas</t>
  </si>
  <si>
    <t>Jičíněves</t>
  </si>
  <si>
    <t>Coswig, Stadt</t>
  </si>
  <si>
    <t>Commune of Kalos Agros</t>
  </si>
  <si>
    <t>Camas</t>
  </si>
  <si>
    <t>Averan</t>
  </si>
  <si>
    <t>Castel San Vincenzo</t>
  </si>
  <si>
    <t>Magyarszék</t>
  </si>
  <si>
    <t>Semmering</t>
  </si>
  <si>
    <t>Sadki</t>
  </si>
  <si>
    <t>Santo Aleixo</t>
  </si>
  <si>
    <t>Niculitel</t>
  </si>
  <si>
    <t>Nová Dedina</t>
  </si>
  <si>
    <t>Rorschach</t>
  </si>
  <si>
    <t>Jickovice</t>
  </si>
  <si>
    <t>Cottbus/Chóśebuz, Stadt</t>
  </si>
  <si>
    <t>Commune of Kaloskopi</t>
  </si>
  <si>
    <t>Cambados</t>
  </si>
  <si>
    <t>Averdoingt</t>
  </si>
  <si>
    <t>Castel Sant'Angelo</t>
  </si>
  <si>
    <t>Magyarszentmiklós</t>
  </si>
  <si>
    <t>Semriach</t>
  </si>
  <si>
    <t>Sadkowice</t>
  </si>
  <si>
    <t>Santo Amaro</t>
  </si>
  <si>
    <t>Nimigea</t>
  </si>
  <si>
    <t>Nová Dedinka</t>
  </si>
  <si>
    <t>Rorschacherberg</t>
  </si>
  <si>
    <t>Jihlava</t>
  </si>
  <si>
    <t>Crailsheim, Stadt</t>
  </si>
  <si>
    <t>Commune of Kaloudi</t>
  </si>
  <si>
    <t>Cambil</t>
  </si>
  <si>
    <t>Averdon</t>
  </si>
  <si>
    <t>Castel Sant'Elia</t>
  </si>
  <si>
    <t>Magyarszerdahely</t>
  </si>
  <si>
    <t>Senftenbach</t>
  </si>
  <si>
    <t>Sadlinki</t>
  </si>
  <si>
    <t>Santo André</t>
  </si>
  <si>
    <t>Nistoresti</t>
  </si>
  <si>
    <t>Nová Dubnica</t>
  </si>
  <si>
    <t>Röschenz</t>
  </si>
  <si>
    <t>Jihlávka</t>
  </si>
  <si>
    <t>Cramberg</t>
  </si>
  <si>
    <t>Commune of Kaloudiana</t>
  </si>
  <si>
    <t>Cambre</t>
  </si>
  <si>
    <t>Avermes</t>
  </si>
  <si>
    <t>Castel Viscardo</t>
  </si>
  <si>
    <t>Magyarszombatfa</t>
  </si>
  <si>
    <t>Senftenberg</t>
  </si>
  <si>
    <t>Sadowie</t>
  </si>
  <si>
    <t>Santo André das Tojeiras</t>
  </si>
  <si>
    <t>Nitchidorf</t>
  </si>
  <si>
    <t>Nová Kelča</t>
  </si>
  <si>
    <t>Rossa</t>
  </si>
  <si>
    <t>Jíkev</t>
  </si>
  <si>
    <t>Cramme</t>
  </si>
  <si>
    <t>Commune of Kaloussio</t>
  </si>
  <si>
    <t>Cambrils</t>
  </si>
  <si>
    <t>Avernes</t>
  </si>
  <si>
    <t>Castel Vittorio</t>
  </si>
  <si>
    <t>Magyartelek</t>
  </si>
  <si>
    <t>Serfaus</t>
  </si>
  <si>
    <t>Sadowne</t>
  </si>
  <si>
    <t>Santo André de Vagos</t>
  </si>
  <si>
    <t>Nocrich</t>
  </si>
  <si>
    <t>Nová Lehota</t>
  </si>
  <si>
    <t>Rossemaison</t>
  </si>
  <si>
    <t>Jilem</t>
  </si>
  <si>
    <t>Cramonshagen</t>
  </si>
  <si>
    <t>Commune of Kaloutas</t>
  </si>
  <si>
    <t>Caminomorisco</t>
  </si>
  <si>
    <t>Avernes-Saint-Gourgon</t>
  </si>
  <si>
    <t>Castel Volturno</t>
  </si>
  <si>
    <t>Majosháza</t>
  </si>
  <si>
    <t>Sibratsgfäll</t>
  </si>
  <si>
    <t>Samborzec</t>
  </si>
  <si>
    <t>Santo Antão</t>
  </si>
  <si>
    <t>Nojorid</t>
  </si>
  <si>
    <t>Nová Lesná</t>
  </si>
  <si>
    <t>Rossenges</t>
  </si>
  <si>
    <t>Jilemnice</t>
  </si>
  <si>
    <t>Creglingen, Stadt</t>
  </si>
  <si>
    <t>Commune of Kalovatos</t>
  </si>
  <si>
    <t>Caminreal</t>
  </si>
  <si>
    <t>Avéron-Bergelle</t>
  </si>
  <si>
    <t>Castelbaldo</t>
  </si>
  <si>
    <t>Majs</t>
  </si>
  <si>
    <t>Siegendorf</t>
  </si>
  <si>
    <t>Sandomierz</t>
  </si>
  <si>
    <t>Santo António</t>
  </si>
  <si>
    <t>Noslac</t>
  </si>
  <si>
    <t>Nová Ľubovňa</t>
  </si>
  <si>
    <t>Rossinière</t>
  </si>
  <si>
    <t>Jílové</t>
  </si>
  <si>
    <t>Cremlingen</t>
  </si>
  <si>
    <t>Commune of Kalpaki</t>
  </si>
  <si>
    <t>Camós</t>
  </si>
  <si>
    <t>Averton</t>
  </si>
  <si>
    <t>Castelbelforte</t>
  </si>
  <si>
    <t>Makád</t>
  </si>
  <si>
    <t>Sieggraben</t>
  </si>
  <si>
    <t>Sanniki</t>
  </si>
  <si>
    <t>Santo António da Charneca</t>
  </si>
  <si>
    <t>Nucet</t>
  </si>
  <si>
    <t>Nová Polhora</t>
  </si>
  <si>
    <t>Röthenbach im Emmental</t>
  </si>
  <si>
    <t>Jílové u Držkova</t>
  </si>
  <si>
    <t>Creußen, St</t>
  </si>
  <si>
    <t>Commune of Kaltezes</t>
  </si>
  <si>
    <t>Camp de Mirra, el</t>
  </si>
  <si>
    <t>Avesnelles</t>
  </si>
  <si>
    <t>Castelbellino</t>
  </si>
  <si>
    <t>Makkoshotyka</t>
  </si>
  <si>
    <t>Sieghartskirchen</t>
  </si>
  <si>
    <t>Sanok</t>
  </si>
  <si>
    <t>Santo António da Serra</t>
  </si>
  <si>
    <t>Nuci</t>
  </si>
  <si>
    <t>Nová Polianka</t>
  </si>
  <si>
    <t>Rothenbrunnen</t>
  </si>
  <si>
    <t>Jílové u Prahy</t>
  </si>
  <si>
    <t>Crimla</t>
  </si>
  <si>
    <t>Commune of Kalydonia</t>
  </si>
  <si>
    <t>Campana, La</t>
  </si>
  <si>
    <t>Avesnes</t>
  </si>
  <si>
    <t>Castelbello-Ciardes</t>
  </si>
  <si>
    <t>Maklár</t>
  </si>
  <si>
    <t>Sierndorf</t>
  </si>
  <si>
    <t>Santok</t>
  </si>
  <si>
    <t>Santo António das Areias</t>
  </si>
  <si>
    <t>Nucsoara</t>
  </si>
  <si>
    <t>Nová Sedlica</t>
  </si>
  <si>
    <t>Rothenburg</t>
  </si>
  <si>
    <t>Jílovice</t>
  </si>
  <si>
    <t>Crimmitschau, Stadt</t>
  </si>
  <si>
    <t>Commune of Kalymnos (psevdo)</t>
  </si>
  <si>
    <t>Campanario</t>
  </si>
  <si>
    <t>Avesnes-Chaussoy</t>
  </si>
  <si>
    <t>Castelbianco</t>
  </si>
  <si>
    <t>Makó</t>
  </si>
  <si>
    <t>Sierning</t>
  </si>
  <si>
    <t>Sarnaki</t>
  </si>
  <si>
    <t>Santo António de Monforte</t>
  </si>
  <si>
    <t>Nufaru</t>
  </si>
  <si>
    <t>Nová Ves</t>
  </si>
  <si>
    <t>Rothenfluh</t>
  </si>
  <si>
    <t>Jíloviště</t>
  </si>
  <si>
    <t>Crinitz</t>
  </si>
  <si>
    <t>Commune of Kalythies</t>
  </si>
  <si>
    <t>Campanet</t>
  </si>
  <si>
    <t>Avesnes-en-Bray</t>
  </si>
  <si>
    <t>Castelbottaccio</t>
  </si>
  <si>
    <t>Malomsok</t>
  </si>
  <si>
    <t>Sigharting</t>
  </si>
  <si>
    <t>Sawin</t>
  </si>
  <si>
    <t>Santo António de Nordestinho</t>
  </si>
  <si>
    <t>Nuseni</t>
  </si>
  <si>
    <t>Nová Ves nad Váhom</t>
  </si>
  <si>
    <t>Rothenthurm</t>
  </si>
  <si>
    <t>Jimlín</t>
  </si>
  <si>
    <t>Crinitzberg</t>
  </si>
  <si>
    <t>Commune of Kalyvakia</t>
  </si>
  <si>
    <t>Campaspero</t>
  </si>
  <si>
    <t>Avesnes-en-Saosnois</t>
  </si>
  <si>
    <t>Castelbuono</t>
  </si>
  <si>
    <t>Mályi</t>
  </si>
  <si>
    <t>Sigleß</t>
  </si>
  <si>
    <t>Ścinawa</t>
  </si>
  <si>
    <t>Santo António dos Olivais</t>
  </si>
  <si>
    <t>Nusfalau</t>
  </si>
  <si>
    <t>Nová Ves nad Žitavou</t>
  </si>
  <si>
    <t>Rothrist</t>
  </si>
  <si>
    <t>Jimramov</t>
  </si>
  <si>
    <t>Crivitz, Stadt</t>
  </si>
  <si>
    <t>Commune of Kalyves</t>
  </si>
  <si>
    <t>Campazas</t>
  </si>
  <si>
    <t>Avesnes-en-Val</t>
  </si>
  <si>
    <t>Castelcivita</t>
  </si>
  <si>
    <t>Mályinka</t>
  </si>
  <si>
    <t>Sigmundsherberg</t>
  </si>
  <si>
    <t>Secemin</t>
  </si>
  <si>
    <t>Santo Emilião</t>
  </si>
  <si>
    <t>Oancea</t>
  </si>
  <si>
    <t>Nová Vieska</t>
  </si>
  <si>
    <t>Rottenschwil</t>
  </si>
  <si>
    <t>Jinačovice</t>
  </si>
  <si>
    <t>Cronenberg</t>
  </si>
  <si>
    <t>Commune of Kalyvia</t>
  </si>
  <si>
    <t>Campdevànol</t>
  </si>
  <si>
    <t>Avesnes-le-Comte</t>
  </si>
  <si>
    <t>Castelcovati</t>
  </si>
  <si>
    <t>Mánd</t>
  </si>
  <si>
    <t>Silbertal</t>
  </si>
  <si>
    <t>Sędziejowice</t>
  </si>
  <si>
    <t>Santo Espírito</t>
  </si>
  <si>
    <t>Oarja</t>
  </si>
  <si>
    <t>Nováčany</t>
  </si>
  <si>
    <t>Rougemont</t>
  </si>
  <si>
    <t>Jince</t>
  </si>
  <si>
    <t>Crossen an der Elster</t>
  </si>
  <si>
    <t>Commune of Kalyvia Ilidas</t>
  </si>
  <si>
    <t>Campelles</t>
  </si>
  <si>
    <t>Avesnes-les-Aubert</t>
  </si>
  <si>
    <t>Castelcucco</t>
  </si>
  <si>
    <t>Mándok</t>
  </si>
  <si>
    <t>Sillian</t>
  </si>
  <si>
    <t>Sędziszów</t>
  </si>
  <si>
    <t>Santo Estêvão</t>
  </si>
  <si>
    <t>Oarta de Jos</t>
  </si>
  <si>
    <t>Nováky</t>
  </si>
  <si>
    <t>Roveredo (GR)</t>
  </si>
  <si>
    <t>Jindřichov</t>
  </si>
  <si>
    <t>Crostwitz / Chrósćicy</t>
  </si>
  <si>
    <t>Commune of Kalyvia Myrtountion</t>
  </si>
  <si>
    <t>Campello, el</t>
  </si>
  <si>
    <t>Avesnes-lès-Bapaume</t>
  </si>
  <si>
    <t>Casteldaccia</t>
  </si>
  <si>
    <t>Mánfa</t>
  </si>
  <si>
    <t>Silz</t>
  </si>
  <si>
    <t>Sędziszów Małopolski</t>
  </si>
  <si>
    <t>Santo Isidoro</t>
  </si>
  <si>
    <t>Obarsia</t>
  </si>
  <si>
    <t>Nové Hony</t>
  </si>
  <si>
    <t>Rovio</t>
  </si>
  <si>
    <t>Jindřichovice</t>
  </si>
  <si>
    <t>Crottendorf</t>
  </si>
  <si>
    <t>Commune of Kalyvia Sochas</t>
  </si>
  <si>
    <t>Campillo de Altobuey</t>
  </si>
  <si>
    <t>Avesnes-le-Sec</t>
  </si>
  <si>
    <t>Casteldelci</t>
  </si>
  <si>
    <t>Mány</t>
  </si>
  <si>
    <t>Sinabelkirchen</t>
  </si>
  <si>
    <t>Sejny</t>
  </si>
  <si>
    <t>Santo Isidoro e Livração</t>
  </si>
  <si>
    <t>Obarsia de Camp</t>
  </si>
  <si>
    <t>Nové Mesto nad Váhom</t>
  </si>
  <si>
    <t>Rovray</t>
  </si>
  <si>
    <t>Jindřichovice pod Smrkem</t>
  </si>
  <si>
    <t>Cumlosen</t>
  </si>
  <si>
    <t>Commune of Kalyvia Thorikou</t>
  </si>
  <si>
    <t>Campillo de Aragón</t>
  </si>
  <si>
    <t>Avesnes-sur-Helpe</t>
  </si>
  <si>
    <t>Casteldelfino</t>
  </si>
  <si>
    <t>Maráza</t>
  </si>
  <si>
    <t>Sipbachzell</t>
  </si>
  <si>
    <t>Sękowa</t>
  </si>
  <si>
    <t>Santo Quintino</t>
  </si>
  <si>
    <t>Obarsia-Closani</t>
  </si>
  <si>
    <t>Nové Sady</t>
  </si>
  <si>
    <t>Rubigen</t>
  </si>
  <si>
    <t>Jindřichův Hradec</t>
  </si>
  <si>
    <t>Cunewalde</t>
  </si>
  <si>
    <t>Commune of Kalyvos</t>
  </si>
  <si>
    <t>Campillo de Aranda</t>
  </si>
  <si>
    <t>Avessac</t>
  </si>
  <si>
    <t>Casteldidone</t>
  </si>
  <si>
    <t>Marcalgergelyi</t>
  </si>
  <si>
    <t>Sistrans</t>
  </si>
  <si>
    <t>Sępólno Krajeńskie</t>
  </si>
  <si>
    <t>Santo Varão</t>
  </si>
  <si>
    <t>Oboga</t>
  </si>
  <si>
    <t>Nové Zámky</t>
  </si>
  <si>
    <t>Rüderswil</t>
  </si>
  <si>
    <t>Jinín</t>
  </si>
  <si>
    <t>Cursdorf</t>
  </si>
  <si>
    <t>Commune of Kamara</t>
  </si>
  <si>
    <t>Campillo de Arenas</t>
  </si>
  <si>
    <t>Avessé</t>
  </si>
  <si>
    <t>Castelfidardo</t>
  </si>
  <si>
    <t>Marcali</t>
  </si>
  <si>
    <t>Sittersdorf</t>
  </si>
  <si>
    <t>Sępopol</t>
  </si>
  <si>
    <t>Santos Evos</t>
  </si>
  <si>
    <t>Obreja</t>
  </si>
  <si>
    <t>Novosad</t>
  </si>
  <si>
    <t>Rüdlingen</t>
  </si>
  <si>
    <t>Jinočany</t>
  </si>
  <si>
    <t>Cuxhaven, Stadt</t>
  </si>
  <si>
    <t>Commune of Kamares</t>
  </si>
  <si>
    <t>Campillo de Azaba</t>
  </si>
  <si>
    <t>Aveux</t>
  </si>
  <si>
    <t>Castelfiorentino</t>
  </si>
  <si>
    <t>Marcaltő</t>
  </si>
  <si>
    <t>Sitzenberg-Reidling</t>
  </si>
  <si>
    <t>Serniki</t>
  </si>
  <si>
    <t>Santulhão</t>
  </si>
  <si>
    <t>Obrejita</t>
  </si>
  <si>
    <t>Novoť</t>
  </si>
  <si>
    <t>Rudolfstetten-Friedlisberg</t>
  </si>
  <si>
    <t>Jinolice</t>
  </si>
  <si>
    <t>Daaden, Stadt</t>
  </si>
  <si>
    <t>Commune of Kamari</t>
  </si>
  <si>
    <t>Campillo de Deleitosa</t>
  </si>
  <si>
    <t>Avezac-Prat-Lahitte</t>
  </si>
  <si>
    <t>Castelfondo</t>
  </si>
  <si>
    <t>Márfa</t>
  </si>
  <si>
    <t>Sitzendorf an der Schmida</t>
  </si>
  <si>
    <t>Serock</t>
  </si>
  <si>
    <t>São Barnabé</t>
  </si>
  <si>
    <t>Ocland</t>
  </si>
  <si>
    <t>Nový Ruskov</t>
  </si>
  <si>
    <t>Rüdtligen-Alchenflüh</t>
  </si>
  <si>
    <t>Jinošov</t>
  </si>
  <si>
    <t>Dabel</t>
  </si>
  <si>
    <t>Commune of Kamaria</t>
  </si>
  <si>
    <t>Campillo de Dueñas</t>
  </si>
  <si>
    <t>Avezan</t>
  </si>
  <si>
    <t>Castelforte</t>
  </si>
  <si>
    <t>Máriahalom</t>
  </si>
  <si>
    <t>Söchau</t>
  </si>
  <si>
    <t>Serokomla</t>
  </si>
  <si>
    <t>São Bartolomeu de Messines</t>
  </si>
  <si>
    <t>Ocna de Fier</t>
  </si>
  <si>
    <t>Nový Salaš</t>
  </si>
  <si>
    <t>Rue</t>
  </si>
  <si>
    <t>Jiratice</t>
  </si>
  <si>
    <t>Dabergotz</t>
  </si>
  <si>
    <t>Commune of Kamarina</t>
  </si>
  <si>
    <t>Campillo de la Jara, El</t>
  </si>
  <si>
    <t>Avezé</t>
  </si>
  <si>
    <t>Castelfranci</t>
  </si>
  <si>
    <t>Máriakálnok</t>
  </si>
  <si>
    <t>Söding-Sankt Johann</t>
  </si>
  <si>
    <t>Sianów</t>
  </si>
  <si>
    <t>São Bartolomeu de Regatos</t>
  </si>
  <si>
    <t>Ocna sugatag</t>
  </si>
  <si>
    <t>Nový Svet</t>
  </si>
  <si>
    <t>Rüeggisberg</t>
  </si>
  <si>
    <t>Jiřetín pod Bukovou</t>
  </si>
  <si>
    <t>Daberkow</t>
  </si>
  <si>
    <t>Commune of Kamariotis</t>
  </si>
  <si>
    <t>Campillo de Llerena</t>
  </si>
  <si>
    <t>Avèze</t>
  </si>
  <si>
    <t>Castelfranco di Sotto</t>
  </si>
  <si>
    <t>Máriakéménd</t>
  </si>
  <si>
    <t>Sölden</t>
  </si>
  <si>
    <t>Sicienko</t>
  </si>
  <si>
    <t>São Bento</t>
  </si>
  <si>
    <t>Ocnita</t>
  </si>
  <si>
    <t>Nový Tekov</t>
  </si>
  <si>
    <t>Rüegsau</t>
  </si>
  <si>
    <t>Jiřetín pod Jedlovou</t>
  </si>
  <si>
    <t>Dachau, GKSt</t>
  </si>
  <si>
    <t>Commune of Kamaritsa</t>
  </si>
  <si>
    <t>Campillo de Ranas</t>
  </si>
  <si>
    <t>Avignon</t>
  </si>
  <si>
    <t>Castelfranco Emilia</t>
  </si>
  <si>
    <t>Márianosztra</t>
  </si>
  <si>
    <t>Sölk</t>
  </si>
  <si>
    <t>Sidra</t>
  </si>
  <si>
    <t>São Bento do Mato</t>
  </si>
  <si>
    <t>Ocolis</t>
  </si>
  <si>
    <t>Nový Život</t>
  </si>
  <si>
    <t>Rueyres</t>
  </si>
  <si>
    <t>Jiřice</t>
  </si>
  <si>
    <t>Dachsbach, M</t>
  </si>
  <si>
    <t>Commune of Kamaroto</t>
  </si>
  <si>
    <t>Campillo, El</t>
  </si>
  <si>
    <t>Avignonet</t>
  </si>
  <si>
    <t>Castelfranco in Miscano</t>
  </si>
  <si>
    <t>Máriapócs</t>
  </si>
  <si>
    <t>Söll</t>
  </si>
  <si>
    <t>Siechnice</t>
  </si>
  <si>
    <t>São Bernardo</t>
  </si>
  <si>
    <t>Odaile</t>
  </si>
  <si>
    <t>Nýrovce</t>
  </si>
  <si>
    <t>Rüfenach</t>
  </si>
  <si>
    <t>Jiřice u Miroslavi</t>
  </si>
  <si>
    <t>Dachsberg (Südschwarzwald)</t>
  </si>
  <si>
    <t>Commune of Kamaroula</t>
  </si>
  <si>
    <t>Campillos</t>
  </si>
  <si>
    <t>Avignonet-Lauragais</t>
  </si>
  <si>
    <t>Castelfranco Piandiscò</t>
  </si>
  <si>
    <t>Markaz</t>
  </si>
  <si>
    <t>Sollenau</t>
  </si>
  <si>
    <t>Sieciechów</t>
  </si>
  <si>
    <t>São Brás</t>
  </si>
  <si>
    <t>Odobesti</t>
  </si>
  <si>
    <t>Obeckov</t>
  </si>
  <si>
    <t>Rumendingen</t>
  </si>
  <si>
    <t>Jiřice u Moravských Budějovic</t>
  </si>
  <si>
    <t>Dachsenhausen</t>
  </si>
  <si>
    <t>Commune of Kamatero</t>
  </si>
  <si>
    <t>Campillos-Paravientos</t>
  </si>
  <si>
    <t>Avignon-lès-Saint-Claude</t>
  </si>
  <si>
    <t>Castelfranco Veneto</t>
  </si>
  <si>
    <t>Márkháza</t>
  </si>
  <si>
    <t>Sommerein</t>
  </si>
  <si>
    <t>Siedlce</t>
  </si>
  <si>
    <t>São Brás de Alportel</t>
  </si>
  <si>
    <t>Odoreu</t>
  </si>
  <si>
    <t>Obid</t>
  </si>
  <si>
    <t>Rümikon</t>
  </si>
  <si>
    <t>Jiříkov</t>
  </si>
  <si>
    <t>Dachwig</t>
  </si>
  <si>
    <t>Commune of Kamena</t>
  </si>
  <si>
    <t>Campillos-Sierra</t>
  </si>
  <si>
    <t>Avillers</t>
  </si>
  <si>
    <t>Castelgerundo</t>
  </si>
  <si>
    <t>Márkó</t>
  </si>
  <si>
    <t>Sonnberg im Mühlkreis</t>
  </si>
  <si>
    <t>Siedlec</t>
  </si>
  <si>
    <t>São Brás e São Lourenço</t>
  </si>
  <si>
    <t>Ogra</t>
  </si>
  <si>
    <t>Obišovce</t>
  </si>
  <si>
    <t>Rumisberg</t>
  </si>
  <si>
    <t>Jiříkovice</t>
  </si>
  <si>
    <t>Dackenheim</t>
  </si>
  <si>
    <t>Commune of Kamena Vourla</t>
  </si>
  <si>
    <t>Campins</t>
  </si>
  <si>
    <t>Avillers-Sainte-Croix</t>
  </si>
  <si>
    <t>Castelgomberto</t>
  </si>
  <si>
    <t>Markóc</t>
  </si>
  <si>
    <t>Sonntag</t>
  </si>
  <si>
    <t>Siedlisko</t>
  </si>
  <si>
    <t>São Caetano</t>
  </si>
  <si>
    <t>Ograda</t>
  </si>
  <si>
    <t>Oborín</t>
  </si>
  <si>
    <t>Rümlang</t>
  </si>
  <si>
    <t>Jirkov</t>
  </si>
  <si>
    <t>Dackscheid</t>
  </si>
  <si>
    <t>Commune of Kameniani</t>
  </si>
  <si>
    <t>Campisábalos</t>
  </si>
  <si>
    <t>Avilley</t>
  </si>
  <si>
    <t>Castelgrande</t>
  </si>
  <si>
    <t>Markotabödöge</t>
  </si>
  <si>
    <t>Sonntagberg</t>
  </si>
  <si>
    <t>Siedliszcze</t>
  </si>
  <si>
    <t>São Cipriano</t>
  </si>
  <si>
    <t>Ogrezeni</t>
  </si>
  <si>
    <t>Obručné</t>
  </si>
  <si>
    <t>Rümligen</t>
  </si>
  <si>
    <t>Jirny</t>
  </si>
  <si>
    <t>Dagebüll</t>
  </si>
  <si>
    <t>Commune of Kamenitsa</t>
  </si>
  <si>
    <t>Campllong</t>
  </si>
  <si>
    <t>Avilly-Saint-Léonard</t>
  </si>
  <si>
    <t>Castelguglielmo</t>
  </si>
  <si>
    <t>Maróc</t>
  </si>
  <si>
    <t>Sooß</t>
  </si>
  <si>
    <t>Siekierczyn</t>
  </si>
  <si>
    <t>São Cosmado</t>
  </si>
  <si>
    <t>Ohaba</t>
  </si>
  <si>
    <t>Obyce</t>
  </si>
  <si>
    <t>Rümlingen</t>
  </si>
  <si>
    <t>Jistebnice</t>
  </si>
  <si>
    <t>Dägeling</t>
  </si>
  <si>
    <t>Commune of Kamilario</t>
  </si>
  <si>
    <t>Avion</t>
  </si>
  <si>
    <t>Castelguidone</t>
  </si>
  <si>
    <t>Marócsa</t>
  </si>
  <si>
    <t>Spannberg</t>
  </si>
  <si>
    <t>Siemianowice Śląskie</t>
  </si>
  <si>
    <t>São Cristóvão</t>
  </si>
  <si>
    <t>Ohaba Lunga</t>
  </si>
  <si>
    <t>Ochodnica</t>
  </si>
  <si>
    <t>Rünenberg</t>
  </si>
  <si>
    <t>Jistebník</t>
  </si>
  <si>
    <t>Dahlem</t>
  </si>
  <si>
    <t>Commune of Kaminakio</t>
  </si>
  <si>
    <t>Campo de Criptana</t>
  </si>
  <si>
    <t>Avioth</t>
  </si>
  <si>
    <t>Castellabate</t>
  </si>
  <si>
    <t>Márok</t>
  </si>
  <si>
    <t>Spielberg</t>
  </si>
  <si>
    <t>Siemiątkowo</t>
  </si>
  <si>
    <t>São Cristóvão de Nogueira</t>
  </si>
  <si>
    <t>Oinacu</t>
  </si>
  <si>
    <t>Ochtiná</t>
  </si>
  <si>
    <t>Rupperswil</t>
  </si>
  <si>
    <t>Jitkov</t>
  </si>
  <si>
    <t>Dahlen, Stadt</t>
  </si>
  <si>
    <t>Commune of Kaminarata</t>
  </si>
  <si>
    <t>Campo de Peñaranda, El</t>
  </si>
  <si>
    <t>Avirey-Lingey</t>
  </si>
  <si>
    <t>Castellafiume</t>
  </si>
  <si>
    <t>Márokföld</t>
  </si>
  <si>
    <t>Spillern</t>
  </si>
  <si>
    <t>Siemiatycze</t>
  </si>
  <si>
    <t>São Domingos de Ana Loura</t>
  </si>
  <si>
    <t>Oituz</t>
  </si>
  <si>
    <t>Očkov</t>
  </si>
  <si>
    <t>Rüschegg</t>
  </si>
  <si>
    <t>Jivina</t>
  </si>
  <si>
    <t>Dahlenburg, Flecken</t>
  </si>
  <si>
    <t>Commune of Kaminia</t>
  </si>
  <si>
    <t>Campo de San Pedro</t>
  </si>
  <si>
    <t>Aviron</t>
  </si>
  <si>
    <t>Castell'Alfero</t>
  </si>
  <si>
    <t>Márokpapi</t>
  </si>
  <si>
    <t>Spiss</t>
  </si>
  <si>
    <t>Siemień</t>
  </si>
  <si>
    <t>São Domingos de Benfica</t>
  </si>
  <si>
    <t>Ojdula</t>
  </si>
  <si>
    <t>Očová</t>
  </si>
  <si>
    <t>Rüschlikon</t>
  </si>
  <si>
    <t>Jívka</t>
  </si>
  <si>
    <t>Dahlheim</t>
  </si>
  <si>
    <t>Commune of Kamissiana</t>
  </si>
  <si>
    <t>Campo de Villavidel</t>
  </si>
  <si>
    <t>Avize</t>
  </si>
  <si>
    <t>Castellalto</t>
  </si>
  <si>
    <t>Maroslele</t>
  </si>
  <si>
    <t>Spital am Pyhrn</t>
  </si>
  <si>
    <t>Siemkowice</t>
  </si>
  <si>
    <t>São Domingos de Rana</t>
  </si>
  <si>
    <t>Olanu</t>
  </si>
  <si>
    <t>Odorín</t>
  </si>
  <si>
    <t>Russikon</t>
  </si>
  <si>
    <t>Jivno</t>
  </si>
  <si>
    <t>Dahlum</t>
  </si>
  <si>
    <t>Commune of Kanakades</t>
  </si>
  <si>
    <t>Campo Lameiro</t>
  </si>
  <si>
    <t>Avocourt</t>
  </si>
  <si>
    <t>Castellammare del Golfo</t>
  </si>
  <si>
    <t>Mártély</t>
  </si>
  <si>
    <t>Spital am Semmering</t>
  </si>
  <si>
    <t>Siemyśl</t>
  </si>
  <si>
    <t>São Félix</t>
  </si>
  <si>
    <t>Olari</t>
  </si>
  <si>
    <t>Ohrady</t>
  </si>
  <si>
    <t>Russin</t>
  </si>
  <si>
    <t>Jívová</t>
  </si>
  <si>
    <t>Dahme</t>
  </si>
  <si>
    <t>Commune of Kanali</t>
  </si>
  <si>
    <t>Campo Lugar</t>
  </si>
  <si>
    <t>Avoine</t>
  </si>
  <si>
    <t>Castellammare di Stabia</t>
  </si>
  <si>
    <t>Martfű</t>
  </si>
  <si>
    <t>Spittal an der Drau</t>
  </si>
  <si>
    <t>Sieniawa</t>
  </si>
  <si>
    <t>São Félix da Marinha</t>
  </si>
  <si>
    <t>Olcea</t>
  </si>
  <si>
    <t>Ohradzany</t>
  </si>
  <si>
    <t>Ruswil</t>
  </si>
  <si>
    <t>Jívoví</t>
  </si>
  <si>
    <t>Dahme/Mark, Stadt</t>
  </si>
  <si>
    <t>Commune of Kanalia</t>
  </si>
  <si>
    <t>Campo Real</t>
  </si>
  <si>
    <t>Avoise</t>
  </si>
  <si>
    <t>Castellamonte</t>
  </si>
  <si>
    <t>Martonfa</t>
  </si>
  <si>
    <t>Spitz</t>
  </si>
  <si>
    <t>Siennica</t>
  </si>
  <si>
    <t>São Francisco</t>
  </si>
  <si>
    <t>Oltenesti</t>
  </si>
  <si>
    <t>Okoč</t>
  </si>
  <si>
    <t>Rüte</t>
  </si>
  <si>
    <t>Jizbice</t>
  </si>
  <si>
    <t>Dahmen</t>
  </si>
  <si>
    <t>Commune of Kanallaki</t>
  </si>
  <si>
    <t>Campofrío</t>
  </si>
  <si>
    <t>Avolsheim</t>
  </si>
  <si>
    <t>Castellana Grotte</t>
  </si>
  <si>
    <t>Martonvásár</t>
  </si>
  <si>
    <t>St. Aegidi</t>
  </si>
  <si>
    <t>Siennica Różana</t>
  </si>
  <si>
    <t>São Francisco da Serra</t>
  </si>
  <si>
    <t>Olteni</t>
  </si>
  <si>
    <t>Okoličná na Ostrove</t>
  </si>
  <si>
    <t>Rüthi (SG)</t>
  </si>
  <si>
    <t>Jizerní Vtelno</t>
  </si>
  <si>
    <t>Dahmetal</t>
  </si>
  <si>
    <t>Commune of Kandalos</t>
  </si>
  <si>
    <t>Campolara</t>
  </si>
  <si>
    <t>Avon</t>
  </si>
  <si>
    <t>Castellana Sicula</t>
  </si>
  <si>
    <t>Martonyi</t>
  </si>
  <si>
    <t>St. Aegyd am Neuwalde</t>
  </si>
  <si>
    <t>Sienno</t>
  </si>
  <si>
    <t>São Gens</t>
  </si>
  <si>
    <t>Oltina</t>
  </si>
  <si>
    <t>Okrúhle</t>
  </si>
  <si>
    <t>Rüti (ZH)</t>
  </si>
  <si>
    <t>Josefov</t>
  </si>
  <si>
    <t>Dahmker</t>
  </si>
  <si>
    <t>Commune of Kandanos</t>
  </si>
  <si>
    <t>Camponaraya</t>
  </si>
  <si>
    <t>Avondance</t>
  </si>
  <si>
    <t>Castellaneta</t>
  </si>
  <si>
    <t>Mátészalka</t>
  </si>
  <si>
    <t>St. Agatha</t>
  </si>
  <si>
    <t>Siepraw</t>
  </si>
  <si>
    <t>São Gião</t>
  </si>
  <si>
    <t>Oncesti</t>
  </si>
  <si>
    <t>Okružná</t>
  </si>
  <si>
    <t>Rüti bei Büren</t>
  </si>
  <si>
    <t>Josefův Důl</t>
  </si>
  <si>
    <t>Dahn, Stadt</t>
  </si>
  <si>
    <t>Commune of Kandila</t>
  </si>
  <si>
    <t>Campoo de Enmedio</t>
  </si>
  <si>
    <t>Avon-la-Pèze</t>
  </si>
  <si>
    <t>Castellania Coppi</t>
  </si>
  <si>
    <t>Mátételke</t>
  </si>
  <si>
    <t>St. Andrä</t>
  </si>
  <si>
    <t>Sieradz</t>
  </si>
  <si>
    <t>São Gonçalo</t>
  </si>
  <si>
    <t>Oniceni</t>
  </si>
  <si>
    <t>Olcnava</t>
  </si>
  <si>
    <t>Rüti bei Lyssach</t>
  </si>
  <si>
    <t>Kacákova Lhota</t>
  </si>
  <si>
    <t>Dahnen</t>
  </si>
  <si>
    <t>Commune of Kapandriti</t>
  </si>
  <si>
    <t>Campoo de Yuso</t>
  </si>
  <si>
    <t>Avon-les-Roches</t>
  </si>
  <si>
    <t>Castellanza</t>
  </si>
  <si>
    <t>Mátraballa</t>
  </si>
  <si>
    <t>St. Andrä-Wördern</t>
  </si>
  <si>
    <t>Sieraków</t>
  </si>
  <si>
    <t>São Jacinto</t>
  </si>
  <si>
    <t>Oporelu</t>
  </si>
  <si>
    <t>Oľdza</t>
  </si>
  <si>
    <t>Rütschelen</t>
  </si>
  <si>
    <t>Kacanovy</t>
  </si>
  <si>
    <t>Dähre</t>
  </si>
  <si>
    <t>Commune of Kaparelli</t>
  </si>
  <si>
    <t>Camporredondo</t>
  </si>
  <si>
    <t>Avord</t>
  </si>
  <si>
    <t>Castellar Guidobono</t>
  </si>
  <si>
    <t>Mátraderecske</t>
  </si>
  <si>
    <t>St. Anton am Arlberg</t>
  </si>
  <si>
    <t>Sierakowice</t>
  </si>
  <si>
    <t>São Joaninho</t>
  </si>
  <si>
    <t>Oprisor</t>
  </si>
  <si>
    <t>Olejníkov</t>
  </si>
  <si>
    <t>Rüttenen</t>
  </si>
  <si>
    <t>Kaceřov</t>
  </si>
  <si>
    <t>Daisendorf</t>
  </si>
  <si>
    <t>Commune of Kapeleto</t>
  </si>
  <si>
    <t>Camporrélls</t>
  </si>
  <si>
    <t>Avosnes</t>
  </si>
  <si>
    <t>Castellarano</t>
  </si>
  <si>
    <t>Mátramindszent</t>
  </si>
  <si>
    <t>St. Anton an der Jeßnitz</t>
  </si>
  <si>
    <t>Sieroszewice</t>
  </si>
  <si>
    <t>São João</t>
  </si>
  <si>
    <t>Optasi-Magura</t>
  </si>
  <si>
    <t>Olešná</t>
  </si>
  <si>
    <t>Saanen</t>
  </si>
  <si>
    <t>Kačice</t>
  </si>
  <si>
    <t>Daiting</t>
  </si>
  <si>
    <t>Commune of Kapessovo</t>
  </si>
  <si>
    <t>Camporrobles</t>
  </si>
  <si>
    <t>Avot</t>
  </si>
  <si>
    <t>Castellaro</t>
  </si>
  <si>
    <t>Mátranovák</t>
  </si>
  <si>
    <t>St. Anton im Montafon</t>
  </si>
  <si>
    <t>Sierpc</t>
  </si>
  <si>
    <t>São João Baptista</t>
  </si>
  <si>
    <t>Oras Abrud</t>
  </si>
  <si>
    <t>Oľka</t>
  </si>
  <si>
    <t>Saas-Almagell</t>
  </si>
  <si>
    <t>Kačlehy</t>
  </si>
  <si>
    <t>Dalberg</t>
  </si>
  <si>
    <t>Commune of Kapi</t>
  </si>
  <si>
    <t>Campos</t>
  </si>
  <si>
    <t>Avoudrey</t>
  </si>
  <si>
    <t>Castell'Arquato</t>
  </si>
  <si>
    <t>Mátraszele</t>
  </si>
  <si>
    <t>St. Bernhard-Frauenhofen</t>
  </si>
  <si>
    <t>Siewierz</t>
  </si>
  <si>
    <t>São João da Boa Vista</t>
  </si>
  <si>
    <t>Oras Agnita</t>
  </si>
  <si>
    <t>Olováry</t>
  </si>
  <si>
    <t>Saas-Balen</t>
  </si>
  <si>
    <t>Kácov</t>
  </si>
  <si>
    <t>Dalberg-Wendelstorf</t>
  </si>
  <si>
    <t>Commune of Kaplani</t>
  </si>
  <si>
    <t>Campos del Paraíso</t>
  </si>
  <si>
    <t>Avrainville</t>
  </si>
  <si>
    <t>Castell'Azzara</t>
  </si>
  <si>
    <t>Mátraszentimre</t>
  </si>
  <si>
    <t>St. Corona am Wechsel</t>
  </si>
  <si>
    <t>Sitkówka-Nowiny</t>
  </si>
  <si>
    <t>São João da Corveira</t>
  </si>
  <si>
    <t>Oras Alesd</t>
  </si>
  <si>
    <t>Oľšavce</t>
  </si>
  <si>
    <t>Saas-Fee</t>
  </si>
  <si>
    <t>Kadaň</t>
  </si>
  <si>
    <t>Daldorf</t>
  </si>
  <si>
    <t>Commune of Kapnochori</t>
  </si>
  <si>
    <t>Campos del Río</t>
  </si>
  <si>
    <t>Avranches</t>
  </si>
  <si>
    <t>Castellazzo Bormida</t>
  </si>
  <si>
    <t>Mátraszőlős</t>
  </si>
  <si>
    <t>St. Egyden am Steinfeld</t>
  </si>
  <si>
    <t>Sitno</t>
  </si>
  <si>
    <t>São João da Fresta</t>
  </si>
  <si>
    <t>Oras Amara</t>
  </si>
  <si>
    <t>Oľšavica</t>
  </si>
  <si>
    <t>Saas-Grund</t>
  </si>
  <si>
    <t>Kadlín</t>
  </si>
  <si>
    <t>Daleiden</t>
  </si>
  <si>
    <t>Commune of Kapnofyto</t>
  </si>
  <si>
    <t>Campotéjar</t>
  </si>
  <si>
    <t>Avranville</t>
  </si>
  <si>
    <t>Castellazzo Novarese</t>
  </si>
  <si>
    <t>Mátraterenye</t>
  </si>
  <si>
    <t>St. Florian</t>
  </si>
  <si>
    <t>Skała</t>
  </si>
  <si>
    <t>São João da Madeira</t>
  </si>
  <si>
    <t>Oras Anina</t>
  </si>
  <si>
    <t>Oľšavka</t>
  </si>
  <si>
    <t>Sachseln</t>
  </si>
  <si>
    <t>Kadolec</t>
  </si>
  <si>
    <t>Commune of Kappadokiko</t>
  </si>
  <si>
    <t>Camprodon</t>
  </si>
  <si>
    <t>Avrechy</t>
  </si>
  <si>
    <t>Castelleone</t>
  </si>
  <si>
    <t>Mátraverebély</t>
  </si>
  <si>
    <t>St. Florian am Inn</t>
  </si>
  <si>
    <t>Skalbmierz</t>
  </si>
  <si>
    <t>São João da Serra</t>
  </si>
  <si>
    <t>Oras Aninoasa</t>
  </si>
  <si>
    <t>Oľšinkov</t>
  </si>
  <si>
    <t>Safenwil</t>
  </si>
  <si>
    <t>Kadov</t>
  </si>
  <si>
    <t>Dalkendorf</t>
  </si>
  <si>
    <t>Commune of Kapparia</t>
  </si>
  <si>
    <t>Camprovín</t>
  </si>
  <si>
    <t>Avrecourt</t>
  </si>
  <si>
    <t>Castelleone di Suasa</t>
  </si>
  <si>
    <t>Matty</t>
  </si>
  <si>
    <t>St. Gallenkirch</t>
  </si>
  <si>
    <t>Skąpe</t>
  </si>
  <si>
    <t>São João de Areias</t>
  </si>
  <si>
    <t>Oras Ardud</t>
  </si>
  <si>
    <t>Oľšov</t>
  </si>
  <si>
    <t>Safiental</t>
  </si>
  <si>
    <t>Kájov</t>
  </si>
  <si>
    <t>Dalldorf</t>
  </si>
  <si>
    <t>Commune of Kappas</t>
  </si>
  <si>
    <t>Camuñas</t>
  </si>
  <si>
    <t>Avrée</t>
  </si>
  <si>
    <t>Castellero</t>
  </si>
  <si>
    <t>Mátyásdomb</t>
  </si>
  <si>
    <t>St. Georgen am Fillmannsbach</t>
  </si>
  <si>
    <t>Skarbimierz</t>
  </si>
  <si>
    <t>São João de Fontoura</t>
  </si>
  <si>
    <t>Oras Avrig</t>
  </si>
  <si>
    <t>Olšovany</t>
  </si>
  <si>
    <t>Safnern</t>
  </si>
  <si>
    <t>Kakejcov</t>
  </si>
  <si>
    <t>Dallgow-Döberitz</t>
  </si>
  <si>
    <t>Commune of Kapsala</t>
  </si>
  <si>
    <t>Cañada</t>
  </si>
  <si>
    <t>Avremesnil</t>
  </si>
  <si>
    <t>Castelletto Cervo</t>
  </si>
  <si>
    <t>Mátyus</t>
  </si>
  <si>
    <t>St. Georgen am Längsee</t>
  </si>
  <si>
    <t>Skarszewy</t>
  </si>
  <si>
    <t>São João de Loure e Frossos</t>
  </si>
  <si>
    <t>Oras Azuga</t>
  </si>
  <si>
    <t>Omastiná</t>
  </si>
  <si>
    <t>Sagogn</t>
  </si>
  <si>
    <t>Kalek</t>
  </si>
  <si>
    <t>Dambach</t>
  </si>
  <si>
    <t>Commune of Kapsas</t>
  </si>
  <si>
    <t>Cañada de Benatanduz</t>
  </si>
  <si>
    <t>Avressieux</t>
  </si>
  <si>
    <t>Castelletto d'Erro</t>
  </si>
  <si>
    <t>Máza</t>
  </si>
  <si>
    <t>St. Georgen am Reith</t>
  </si>
  <si>
    <t>Skaryszew</t>
  </si>
  <si>
    <t>São João de Lourosa</t>
  </si>
  <si>
    <t>Oras Babadag</t>
  </si>
  <si>
    <t>Omšenie</t>
  </si>
  <si>
    <t>Saicourt</t>
  </si>
  <si>
    <t>Kalenice</t>
  </si>
  <si>
    <t>Dambeck</t>
  </si>
  <si>
    <t>Commune of Kapsorachi</t>
  </si>
  <si>
    <t>Cañada de Calatrava</t>
  </si>
  <si>
    <t>Avreuil</t>
  </si>
  <si>
    <t>Castelletto di Branduzzo</t>
  </si>
  <si>
    <t>Mecseknádasd</t>
  </si>
  <si>
    <t>St. Georgen am Walde</t>
  </si>
  <si>
    <t>Skarżysko Kościelne</t>
  </si>
  <si>
    <t>São João de Negrilhos</t>
  </si>
  <si>
    <t>Oras Babeni</t>
  </si>
  <si>
    <t>Ondavka</t>
  </si>
  <si>
    <t>Saignelégier</t>
  </si>
  <si>
    <t>Kalhov</t>
  </si>
  <si>
    <t>Damendorf</t>
  </si>
  <si>
    <t>Commune of Karaiskakis</t>
  </si>
  <si>
    <t>Cañada de Verich, La</t>
  </si>
  <si>
    <t>Avricourt</t>
  </si>
  <si>
    <t>Castelletto d'Orba</t>
  </si>
  <si>
    <t>Mecsekpölöske</t>
  </si>
  <si>
    <t>St. Georgen am Ybbsfelde</t>
  </si>
  <si>
    <t>Skarżysko-Kamienna</t>
  </si>
  <si>
    <t>São João de Rei</t>
  </si>
  <si>
    <t>Oras Baia de Arama</t>
  </si>
  <si>
    <t>Ondavské Matiašovce</t>
  </si>
  <si>
    <t>Saillon</t>
  </si>
  <si>
    <t>Kaliště</t>
  </si>
  <si>
    <t>Damflos</t>
  </si>
  <si>
    <t>Commune of Karanos</t>
  </si>
  <si>
    <t>Cañada del Hoyo</t>
  </si>
  <si>
    <t>Avrieux</t>
  </si>
  <si>
    <t>Castelletto Merli</t>
  </si>
  <si>
    <t>Mecsér</t>
  </si>
  <si>
    <t>St. Georgen an der Gusen</t>
  </si>
  <si>
    <t>Skawina</t>
  </si>
  <si>
    <t>São João de Tarouca</t>
  </si>
  <si>
    <t>Oras Baia de Aries</t>
  </si>
  <si>
    <t>Ondrašová</t>
  </si>
  <si>
    <t>Saint-Aubin (FR)</t>
  </si>
  <si>
    <t>Kalivody</t>
  </si>
  <si>
    <t>Damlos</t>
  </si>
  <si>
    <t>Commune of Karatoulas</t>
  </si>
  <si>
    <t>Cañada Juncosa</t>
  </si>
  <si>
    <t>Avrigney-Virey</t>
  </si>
  <si>
    <t>Castelletto Molina</t>
  </si>
  <si>
    <t>Medgyesbodzás</t>
  </si>
  <si>
    <t>St. Georgen an der Leys</t>
  </si>
  <si>
    <t>Skępe</t>
  </si>
  <si>
    <t>São João de Ver</t>
  </si>
  <si>
    <t>Oras Baia Sprie</t>
  </si>
  <si>
    <t>Ondrašovce</t>
  </si>
  <si>
    <t>Saint-Barthélemy (VD)</t>
  </si>
  <si>
    <t>Kaly</t>
  </si>
  <si>
    <t>Dammbach</t>
  </si>
  <si>
    <t>Commune of Karatoulas Kynourias</t>
  </si>
  <si>
    <t>Cañada Rosal</t>
  </si>
  <si>
    <t>Avrigny</t>
  </si>
  <si>
    <t>Castelletto Monferrato</t>
  </si>
  <si>
    <t>Medgyesegyháza</t>
  </si>
  <si>
    <t>St. Georgen bei Grieskirchen</t>
  </si>
  <si>
    <t>Skierbieszów</t>
  </si>
  <si>
    <t>São João do Campo</t>
  </si>
  <si>
    <t>Oras Baicoi</t>
  </si>
  <si>
    <t>Ondrejovce</t>
  </si>
  <si>
    <t>Saint-Blaise</t>
  </si>
  <si>
    <t>Kamberk</t>
  </si>
  <si>
    <t>Damme, Stadt</t>
  </si>
  <si>
    <t>Commune of Karatzas</t>
  </si>
  <si>
    <t>Cañada Vellida</t>
  </si>
  <si>
    <t>Avril</t>
  </si>
  <si>
    <t>Castelletto sopra Ticino</t>
  </si>
  <si>
    <t>Medina</t>
  </si>
  <si>
    <t>St. Georgen bei Obernberg am Inn</t>
  </si>
  <si>
    <t>Skierniewice</t>
  </si>
  <si>
    <t>São João do Peso</t>
  </si>
  <si>
    <t>Oras Baile Govora</t>
  </si>
  <si>
    <t>Opátka</t>
  </si>
  <si>
    <t>Saint-Brais</t>
  </si>
  <si>
    <t>Kámen</t>
  </si>
  <si>
    <t>Dammfleth</t>
  </si>
  <si>
    <t>Commune of Karavados</t>
  </si>
  <si>
    <t>Canal de Berdún</t>
  </si>
  <si>
    <t>Avrillé</t>
  </si>
  <si>
    <t>Castelletto Stura</t>
  </si>
  <si>
    <t>Meggyeskovácsi</t>
  </si>
  <si>
    <t>St. Georgen im Attergau</t>
  </si>
  <si>
    <t>Skoczów</t>
  </si>
  <si>
    <t>São João dos Caldeireiros</t>
  </si>
  <si>
    <t>Oras Baile Herculane</t>
  </si>
  <si>
    <t>Opatovce</t>
  </si>
  <si>
    <t>Saint-Cergue</t>
  </si>
  <si>
    <t>Kamenec</t>
  </si>
  <si>
    <t>Damnatz</t>
  </si>
  <si>
    <t>Commune of Karavas</t>
  </si>
  <si>
    <t>Canalejas de Peñafiel</t>
  </si>
  <si>
    <t>Avrillé-les-Ponceaux</t>
  </si>
  <si>
    <t>Castelletto Uzzone</t>
  </si>
  <si>
    <t>Megyaszó</t>
  </si>
  <si>
    <t>St. Georgen im Lavanttal</t>
  </si>
  <si>
    <t>Skoki</t>
  </si>
  <si>
    <t>São Jorge</t>
  </si>
  <si>
    <t>Oras Baile Olanesti</t>
  </si>
  <si>
    <t>Opatovce nad Nitrou</t>
  </si>
  <si>
    <t>Sainte-Croix</t>
  </si>
  <si>
    <t>Kamenec u Poličky</t>
  </si>
  <si>
    <t>Damp</t>
  </si>
  <si>
    <t>Commune of Karavomylos</t>
  </si>
  <si>
    <t>Canalejas del Arroyo</t>
  </si>
  <si>
    <t>Avrilly</t>
  </si>
  <si>
    <t>Castelli</t>
  </si>
  <si>
    <t>Megyehíd</t>
  </si>
  <si>
    <t>St. Gerold</t>
  </si>
  <si>
    <t>Skołyszyn</t>
  </si>
  <si>
    <t>São Jorge da Beira</t>
  </si>
  <si>
    <t>Oras Baile Tusnad</t>
  </si>
  <si>
    <t>Opatovská Nová Ves</t>
  </si>
  <si>
    <t>Saint-George</t>
  </si>
  <si>
    <t>Kamenice</t>
  </si>
  <si>
    <t>Damscheid</t>
  </si>
  <si>
    <t>Commune of Karavostamo</t>
  </si>
  <si>
    <t>Canales</t>
  </si>
  <si>
    <t>Avril-sur-Loire</t>
  </si>
  <si>
    <t>Castelli Calepio</t>
  </si>
  <si>
    <t>Megyer</t>
  </si>
  <si>
    <t>St. Gotthard im Mühlkreis</t>
  </si>
  <si>
    <t>Skomlin</t>
  </si>
  <si>
    <t>São José da Lamarosa</t>
  </si>
  <si>
    <t>Oras Balan</t>
  </si>
  <si>
    <t>Opava</t>
  </si>
  <si>
    <t>Saint-Gingolph</t>
  </si>
  <si>
    <t>Kamenice nad Lipou</t>
  </si>
  <si>
    <t>Damsdorf</t>
  </si>
  <si>
    <t>Commune of Kardamas</t>
  </si>
  <si>
    <t>Canales de la Sierra</t>
  </si>
  <si>
    <t>Avroult</t>
  </si>
  <si>
    <t>Castellina in Chianti</t>
  </si>
  <si>
    <t>Méhkerék</t>
  </si>
  <si>
    <t>St. Jakob im Rosental</t>
  </si>
  <si>
    <t>Skórcz</t>
  </si>
  <si>
    <t>São Lourenço de Ribapinhão</t>
  </si>
  <si>
    <t>Oras Balcesti</t>
  </si>
  <si>
    <t>Opiná</t>
  </si>
  <si>
    <t>Saint-Imier</t>
  </si>
  <si>
    <t>Kameničky</t>
  </si>
  <si>
    <t xml:space="preserve">Damshagen </t>
  </si>
  <si>
    <t>Commune of Kardamena</t>
  </si>
  <si>
    <t>Canals</t>
  </si>
  <si>
    <t>Avy</t>
  </si>
  <si>
    <t>Castellina Marittima</t>
  </si>
  <si>
    <t>Méhtelek</t>
  </si>
  <si>
    <t>St. Jakob in Defereggen</t>
  </si>
  <si>
    <t>Skoroszyce</t>
  </si>
  <si>
    <t>São Lourenço do Bairro</t>
  </si>
  <si>
    <t>Oras Bals</t>
  </si>
  <si>
    <t>Opoj</t>
  </si>
  <si>
    <t>Saint-Légier-La Chiésaz</t>
  </si>
  <si>
    <t>Kamenický Šenov</t>
  </si>
  <si>
    <t>Dänischenhagen</t>
  </si>
  <si>
    <t>Commune of Kardamyla</t>
  </si>
  <si>
    <t>Cañamaque</t>
  </si>
  <si>
    <t>Awala-Yalimapo</t>
  </si>
  <si>
    <t>Castellinaldo d'Alba</t>
  </si>
  <si>
    <t>Mekényes</t>
  </si>
  <si>
    <t>St. Jakob in Haus</t>
  </si>
  <si>
    <t>Skórzec</t>
  </si>
  <si>
    <t>São Luís</t>
  </si>
  <si>
    <t>Oras Baraolt</t>
  </si>
  <si>
    <t>Oponice</t>
  </si>
  <si>
    <t>Saint-Léonard</t>
  </si>
  <si>
    <t>Dankerath</t>
  </si>
  <si>
    <t>Commune of Kardamyli</t>
  </si>
  <si>
    <t>Cañamares</t>
  </si>
  <si>
    <t>Awoingt</t>
  </si>
  <si>
    <t>Castellino del Biferno</t>
  </si>
  <si>
    <t>Mélykút</t>
  </si>
  <si>
    <t>St. Johann am Walde</t>
  </si>
  <si>
    <t>Skrwilno</t>
  </si>
  <si>
    <t>São Mamede</t>
  </si>
  <si>
    <t>Oras Bechet</t>
  </si>
  <si>
    <t>Oravce</t>
  </si>
  <si>
    <t>Saint-Livres</t>
  </si>
  <si>
    <t>Kamenná</t>
  </si>
  <si>
    <t>Dannau</t>
  </si>
  <si>
    <t>Commune of Kardaras</t>
  </si>
  <si>
    <t>Cañamero</t>
  </si>
  <si>
    <t>Axat</t>
  </si>
  <si>
    <t>Castellino Tanaro</t>
  </si>
  <si>
    <t>Mencshely</t>
  </si>
  <si>
    <t>St. Johann am Wimberg</t>
  </si>
  <si>
    <t>Skrzyszów</t>
  </si>
  <si>
    <t>São Mamede de Ribatua</t>
  </si>
  <si>
    <t>Oras Beclean</t>
  </si>
  <si>
    <t>Orávka</t>
  </si>
  <si>
    <t>Saint-Martin (FR)</t>
  </si>
  <si>
    <t>Kamenná Horka</t>
  </si>
  <si>
    <t>Danndorf</t>
  </si>
  <si>
    <t>Commune of Kardaritsio</t>
  </si>
  <si>
    <t>Cáñar</t>
  </si>
  <si>
    <t>Axiat</t>
  </si>
  <si>
    <t>Castelliri</t>
  </si>
  <si>
    <t>Mende</t>
  </si>
  <si>
    <t>St. Johann im Walde</t>
  </si>
  <si>
    <t>Skulsk</t>
  </si>
  <si>
    <t>São Marcos da Ataboeira</t>
  </si>
  <si>
    <t>Oras Berbesti</t>
  </si>
  <si>
    <t>Oravská Jasenica</t>
  </si>
  <si>
    <t>Saint-Martin (VS)</t>
  </si>
  <si>
    <t>Kamenná Lhota</t>
  </si>
  <si>
    <t>Dannenberg (Elbe), Stadt</t>
  </si>
  <si>
    <t>Commune of Kardia</t>
  </si>
  <si>
    <t>Cañas</t>
  </si>
  <si>
    <t>Ax-les-Thermes</t>
  </si>
  <si>
    <t>Castello Cabiaglio</t>
  </si>
  <si>
    <t>Méra</t>
  </si>
  <si>
    <t>St. Johann in Tirol</t>
  </si>
  <si>
    <t>Skwierzyna</t>
  </si>
  <si>
    <t>São Marcos da Serra</t>
  </si>
  <si>
    <t>Oras Beresti</t>
  </si>
  <si>
    <t>Oravská Lesná</t>
  </si>
  <si>
    <t>Saint-Maurice</t>
  </si>
  <si>
    <t>Kamenné Zboží</t>
  </si>
  <si>
    <t>Dannenfels</t>
  </si>
  <si>
    <t>Commune of Kardiakaftio</t>
  </si>
  <si>
    <t>Cañavate, El</t>
  </si>
  <si>
    <t>Ayat-sur-Sioule</t>
  </si>
  <si>
    <t>Castello d'Agogna</t>
  </si>
  <si>
    <t>Merenye</t>
  </si>
  <si>
    <t>St. Kanzian am Klopeiner See</t>
  </si>
  <si>
    <t>Słaboszów</t>
  </si>
  <si>
    <t>São Martinho</t>
  </si>
  <si>
    <t>Oras Bicaz</t>
  </si>
  <si>
    <t>Oravská Polhora</t>
  </si>
  <si>
    <t>Saint-Oyens</t>
  </si>
  <si>
    <t>Kamenné Žehrovice</t>
  </si>
  <si>
    <t>Dannewerk</t>
  </si>
  <si>
    <t>Commune of Kardiani</t>
  </si>
  <si>
    <t>Cañaveral</t>
  </si>
  <si>
    <t>Aÿ-Champagne</t>
  </si>
  <si>
    <t>Castello d'Argile</t>
  </si>
  <si>
    <t>Mérges</t>
  </si>
  <si>
    <t>St. Kathrein am Hauenstein</t>
  </si>
  <si>
    <t>Sława</t>
  </si>
  <si>
    <t>São Martinho da Cortiça</t>
  </si>
  <si>
    <t>Oras Bocsa</t>
  </si>
  <si>
    <t>Oravská Poruba</t>
  </si>
  <si>
    <t>Saint-Prex</t>
  </si>
  <si>
    <t>Kamenný Malíkov</t>
  </si>
  <si>
    <t>Dannstadt-Schauernheim</t>
  </si>
  <si>
    <t>Commune of Karditsa</t>
  </si>
  <si>
    <t>Cañaveral de León</t>
  </si>
  <si>
    <t>Aydat</t>
  </si>
  <si>
    <t>Castello del Matese</t>
  </si>
  <si>
    <t>Mérk</t>
  </si>
  <si>
    <t>St. Konrad</t>
  </si>
  <si>
    <t>Sławatycze</t>
  </si>
  <si>
    <t>São Martinho da Gândara</t>
  </si>
  <si>
    <t>Oras Boldesti-Scaeni</t>
  </si>
  <si>
    <t>Oravské Veselé</t>
  </si>
  <si>
    <t>Saint-Saphorin (Lavaux)</t>
  </si>
  <si>
    <t>Dargelin</t>
  </si>
  <si>
    <t>Commune of Karditsomagoula</t>
  </si>
  <si>
    <t>Cañaveras</t>
  </si>
  <si>
    <t>Aydie</t>
  </si>
  <si>
    <t>Castello dell'Acqua</t>
  </si>
  <si>
    <t>Mernye</t>
  </si>
  <si>
    <t>St. Leonhard am Forst</t>
  </si>
  <si>
    <t>Sławków</t>
  </si>
  <si>
    <t>São Martinho das Amoreiras</t>
  </si>
  <si>
    <t>Oras Bolintin-Vale</t>
  </si>
  <si>
    <t>Oravský Biely Potok</t>
  </si>
  <si>
    <t>Saint-Sulpice (VD)</t>
  </si>
  <si>
    <t>Kamenný Přívoz</t>
  </si>
  <si>
    <t>Dargen</t>
  </si>
  <si>
    <t>Commune of Karea</t>
  </si>
  <si>
    <t>Cañaveruelas</t>
  </si>
  <si>
    <t>Aydius</t>
  </si>
  <si>
    <t>Castello di Annone</t>
  </si>
  <si>
    <t>Mersevát</t>
  </si>
  <si>
    <t>St. Leonhard am Hornerwald</t>
  </si>
  <si>
    <t>Sławno</t>
  </si>
  <si>
    <t>São Martinho das Chãs</t>
  </si>
  <si>
    <t>Oras Borsa</t>
  </si>
  <si>
    <t>Oravský Podzámok</t>
  </si>
  <si>
    <t>Salenstein</t>
  </si>
  <si>
    <t>Kamenný Újezd</t>
  </si>
  <si>
    <t>Dargun, Stadt</t>
  </si>
  <si>
    <t>Commune of Kareika</t>
  </si>
  <si>
    <t>Candamo</t>
  </si>
  <si>
    <t>Aydoilles</t>
  </si>
  <si>
    <t>Castello di Brianza</t>
  </si>
  <si>
    <t>Mesterháza</t>
  </si>
  <si>
    <t>St. Leonhard bei Freistadt</t>
  </si>
  <si>
    <t>Sławoborze</t>
  </si>
  <si>
    <t>São Martinho de Angueira</t>
  </si>
  <si>
    <t>Oras Borsec</t>
  </si>
  <si>
    <t>Ordzovany</t>
  </si>
  <si>
    <t>Sâles</t>
  </si>
  <si>
    <t>Kamýk</t>
  </si>
  <si>
    <t>Darmstadt, Wissenschaftsstadt</t>
  </si>
  <si>
    <t>Commune of Kares</t>
  </si>
  <si>
    <t>Candasnos</t>
  </si>
  <si>
    <t>Ayen</t>
  </si>
  <si>
    <t>Castello di Cisterna</t>
  </si>
  <si>
    <t>Mesteri</t>
  </si>
  <si>
    <t>St. Leonhard im Pitztal</t>
  </si>
  <si>
    <t>Ślemień</t>
  </si>
  <si>
    <t>São Martinho de Mouros</t>
  </si>
  <si>
    <t>Oras Bragadiru</t>
  </si>
  <si>
    <t>Orechová</t>
  </si>
  <si>
    <t>Salgesch</t>
  </si>
  <si>
    <t>Kamýk nad Vltavou</t>
  </si>
  <si>
    <t>Darscheid</t>
  </si>
  <si>
    <t>Commune of Kares Apokoronou</t>
  </si>
  <si>
    <t>Candelaria</t>
  </si>
  <si>
    <t>Ayencourt</t>
  </si>
  <si>
    <t>Castello di Godego</t>
  </si>
  <si>
    <t>Mesterszállás</t>
  </si>
  <si>
    <t>St. Lorenz</t>
  </si>
  <si>
    <t>Ślesin</t>
  </si>
  <si>
    <t>São Martinho de Sardoura</t>
  </si>
  <si>
    <t>Oras Breaza</t>
  </si>
  <si>
    <t>Orechová Potôň</t>
  </si>
  <si>
    <t>Salmsach</t>
  </si>
  <si>
    <t>Kanice</t>
  </si>
  <si>
    <t>Darstein</t>
  </si>
  <si>
    <t>Commune of Kares Kissamou</t>
  </si>
  <si>
    <t>Candelario</t>
  </si>
  <si>
    <t>Ayette</t>
  </si>
  <si>
    <t>Castello Tesino</t>
  </si>
  <si>
    <t>Meszes</t>
  </si>
  <si>
    <t>St. Margareten im Rosental</t>
  </si>
  <si>
    <t>Śliwice</t>
  </si>
  <si>
    <t>São Martinho do Peso</t>
  </si>
  <si>
    <t>Oras Brezoi</t>
  </si>
  <si>
    <t>Orešany</t>
  </si>
  <si>
    <t>Salvan</t>
  </si>
  <si>
    <t>Kaničky</t>
  </si>
  <si>
    <t>Dasburg</t>
  </si>
  <si>
    <t>Commune of Kariani</t>
  </si>
  <si>
    <t>Candeleda</t>
  </si>
  <si>
    <t>Ayguatébia-Talau</t>
  </si>
  <si>
    <t>Castello-Molina di Fiemme</t>
  </si>
  <si>
    <t>Meszlen</t>
  </si>
  <si>
    <t>St. Margarethen an der Raab</t>
  </si>
  <si>
    <t>Słomniki</t>
  </si>
  <si>
    <t>São Martinho do Porto</t>
  </si>
  <si>
    <t>Oras Brosteni</t>
  </si>
  <si>
    <t>Oreské</t>
  </si>
  <si>
    <t>Samedan</t>
  </si>
  <si>
    <t>Kanina</t>
  </si>
  <si>
    <t>Dasing</t>
  </si>
  <si>
    <t>Commune of Karines</t>
  </si>
  <si>
    <t>Candilichera</t>
  </si>
  <si>
    <t>Ayguemorte-les-Graves</t>
  </si>
  <si>
    <t>Castellucchio</t>
  </si>
  <si>
    <t>Mesztegnyő</t>
  </si>
  <si>
    <t>St. Margarethen an der Sierning</t>
  </si>
  <si>
    <t>Słońsk</t>
  </si>
  <si>
    <t>São Mateus</t>
  </si>
  <si>
    <t>Oras Bucecea</t>
  </si>
  <si>
    <t>Orlov</t>
  </si>
  <si>
    <t>Samnaun</t>
  </si>
  <si>
    <t>Kaňovice</t>
  </si>
  <si>
    <t>Dassel, Stadt</t>
  </si>
  <si>
    <t>Commune of Kariotes</t>
  </si>
  <si>
    <t>Candín</t>
  </si>
  <si>
    <t>Ayguesvives</t>
  </si>
  <si>
    <t>Castelluccio dei Sauri</t>
  </si>
  <si>
    <t>Mezőberény</t>
  </si>
  <si>
    <t>St. Marien</t>
  </si>
  <si>
    <t>Słopnice</t>
  </si>
  <si>
    <t>São Mateus da Calheta</t>
  </si>
  <si>
    <t>Oras Budesti</t>
  </si>
  <si>
    <t>Orovnica</t>
  </si>
  <si>
    <t>San Vittore</t>
  </si>
  <si>
    <t>Kaplice</t>
  </si>
  <si>
    <t>Dassendorf</t>
  </si>
  <si>
    <t>Commune of Karioti</t>
  </si>
  <si>
    <t>Canejan</t>
  </si>
  <si>
    <t>Ayguetinte</t>
  </si>
  <si>
    <t>Castelluccio Inferiore</t>
  </si>
  <si>
    <t>Mezőcsát</t>
  </si>
  <si>
    <t>St. Marienkirchen am Hausruck</t>
  </si>
  <si>
    <t>Słubice</t>
  </si>
  <si>
    <t>São Matias</t>
  </si>
  <si>
    <t>Oras Buftea</t>
  </si>
  <si>
    <t>Ortuťová</t>
  </si>
  <si>
    <t>Santa Maria in Calanca</t>
  </si>
  <si>
    <t>Káranice</t>
  </si>
  <si>
    <t>Dassow, Stadt</t>
  </si>
  <si>
    <t>Commune of Karitena</t>
  </si>
  <si>
    <t>Canena</t>
  </si>
  <si>
    <t>Ayherre</t>
  </si>
  <si>
    <t>Castelluccio Superiore</t>
  </si>
  <si>
    <t>Mezőcsokonya</t>
  </si>
  <si>
    <t>St. Marienkirchen an der Polsenz</t>
  </si>
  <si>
    <t>Słupca</t>
  </si>
  <si>
    <t>São Miguel de Acha</t>
  </si>
  <si>
    <t>Oras Buhusi</t>
  </si>
  <si>
    <t>Osádka</t>
  </si>
  <si>
    <t>Sant'Antonino</t>
  </si>
  <si>
    <t>Káraný</t>
  </si>
  <si>
    <t>Dätgen</t>
  </si>
  <si>
    <t>Commune of Karitsa</t>
  </si>
  <si>
    <t>Canencia</t>
  </si>
  <si>
    <t>Ayn</t>
  </si>
  <si>
    <t>Castelluccio Valmaggiore</t>
  </si>
  <si>
    <t>Meződ</t>
  </si>
  <si>
    <t>St. Marienkirchen bei Schärding</t>
  </si>
  <si>
    <t>Słupia</t>
  </si>
  <si>
    <t>São Miguel de Machede</t>
  </si>
  <si>
    <t>Oras Bumbesti-Jiu</t>
  </si>
  <si>
    <t>Osadné</t>
  </si>
  <si>
    <t>Sargans</t>
  </si>
  <si>
    <t>Kardašova Řečice</t>
  </si>
  <si>
    <t>Datteln, Stadt</t>
  </si>
  <si>
    <t>Commune of Karitsa Dolopon</t>
  </si>
  <si>
    <t>Canet d'Adri</t>
  </si>
  <si>
    <t>Aynac</t>
  </si>
  <si>
    <t>Castell'Umberto</t>
  </si>
  <si>
    <t>Mezőfalva</t>
  </si>
  <si>
    <t>St. Martin</t>
  </si>
  <si>
    <t>Słupia Konecka</t>
  </si>
  <si>
    <t>São Miguel de Poiares</t>
  </si>
  <si>
    <t>Oras Busteni</t>
  </si>
  <si>
    <t>Oščadnica</t>
  </si>
  <si>
    <t>Sarmenstorf</t>
  </si>
  <si>
    <t>Kařez</t>
  </si>
  <si>
    <t>Dattenberg</t>
  </si>
  <si>
    <t>Commune of Karitsa Karpenissiou</t>
  </si>
  <si>
    <t>Canet de Mar</t>
  </si>
  <si>
    <t>Ayrens</t>
  </si>
  <si>
    <t>Castelmagno</t>
  </si>
  <si>
    <t>Mezőgyán</t>
  </si>
  <si>
    <t>St. Martin im Innkreis</t>
  </si>
  <si>
    <t>Słupno</t>
  </si>
  <si>
    <t>São Miguel de Vila Boa</t>
  </si>
  <si>
    <t>Oras Buzias</t>
  </si>
  <si>
    <t>Osikov</t>
  </si>
  <si>
    <t>Sarnen</t>
  </si>
  <si>
    <t>Kařízek</t>
  </si>
  <si>
    <t>Datzeroth</t>
  </si>
  <si>
    <t>Commune of Karkinagrio</t>
  </si>
  <si>
    <t>Canet d'En Berenguer</t>
  </si>
  <si>
    <t>Ayron</t>
  </si>
  <si>
    <t>Castelmarte</t>
  </si>
  <si>
    <t>Mezőhegyes</t>
  </si>
  <si>
    <t>St. Martin im Mühlkreis</t>
  </si>
  <si>
    <t>Słupsk</t>
  </si>
  <si>
    <t>São Miguel do Mato</t>
  </si>
  <si>
    <t>Oras Cajvana</t>
  </si>
  <si>
    <t>Oslany</t>
  </si>
  <si>
    <t>Satigny</t>
  </si>
  <si>
    <t>Karle</t>
  </si>
  <si>
    <t>Datzetal</t>
  </si>
  <si>
    <t>Commune of Karlovassi</t>
  </si>
  <si>
    <t>Canet lo Roig</t>
  </si>
  <si>
    <t>Ayros-Arbouix</t>
  </si>
  <si>
    <t>Castelmassa</t>
  </si>
  <si>
    <t>Mezőhék</t>
  </si>
  <si>
    <t>St. Martin-Karlsbach</t>
  </si>
  <si>
    <t>Smętowo Graniczne</t>
  </si>
  <si>
    <t>São Paio</t>
  </si>
  <si>
    <t>Oras Calan</t>
  </si>
  <si>
    <t>Osrblie</t>
  </si>
  <si>
    <t>Sattel</t>
  </si>
  <si>
    <t>Karlík</t>
  </si>
  <si>
    <t>Daubach</t>
  </si>
  <si>
    <t>Commune of Karnassio</t>
  </si>
  <si>
    <t>Cañete</t>
  </si>
  <si>
    <t>Ayse</t>
  </si>
  <si>
    <t>Castelmauro</t>
  </si>
  <si>
    <t>Mezőkeresztes</t>
  </si>
  <si>
    <t>St. Nikola an der Donau</t>
  </si>
  <si>
    <t>Śmigiel</t>
  </si>
  <si>
    <t>São Paio de Oleiros</t>
  </si>
  <si>
    <t>Oras Calimanesti</t>
  </si>
  <si>
    <t>Ostrá Lúka</t>
  </si>
  <si>
    <t>Saubraz</t>
  </si>
  <si>
    <t>Karlín</t>
  </si>
  <si>
    <t>Dauchingen</t>
  </si>
  <si>
    <t>Commune of Karnezeika</t>
  </si>
  <si>
    <t>Cañete de las Torres</t>
  </si>
  <si>
    <t>Ayssènes</t>
  </si>
  <si>
    <t>Castelmezzano</t>
  </si>
  <si>
    <t>Mezőkomárom</t>
  </si>
  <si>
    <t>St. Oswald</t>
  </si>
  <si>
    <t>Smołdzino</t>
  </si>
  <si>
    <t>São Pedro</t>
  </si>
  <si>
    <t>Oras Campeni</t>
  </si>
  <si>
    <t>Ostratice</t>
  </si>
  <si>
    <t>Sauge</t>
  </si>
  <si>
    <t>Karlov</t>
  </si>
  <si>
    <t>Daun, Stadt</t>
  </si>
  <si>
    <t>Commune of Karoplessio</t>
  </si>
  <si>
    <t>Cañete la Real</t>
  </si>
  <si>
    <t>Ay-sur-Moselle</t>
  </si>
  <si>
    <t>Castelmola</t>
  </si>
  <si>
    <t>Mezőkovácsháza</t>
  </si>
  <si>
    <t>St. Oswald bei Freistadt</t>
  </si>
  <si>
    <t>Smyków</t>
  </si>
  <si>
    <t>São Pedro da Cadeira</t>
  </si>
  <si>
    <t>Oras Cavnic</t>
  </si>
  <si>
    <t>Ostrov</t>
  </si>
  <si>
    <t>Saulcy</t>
  </si>
  <si>
    <t>Karlova Studánka</t>
  </si>
  <si>
    <t>Dausenau</t>
  </si>
  <si>
    <t>Commune of Karoti</t>
  </si>
  <si>
    <t>Canfranc</t>
  </si>
  <si>
    <t>Aytré</t>
  </si>
  <si>
    <t>Castelnovetto</t>
  </si>
  <si>
    <t>Mezőkövesd</t>
  </si>
  <si>
    <t>St. Oswald bei Haslach</t>
  </si>
  <si>
    <t>Śniadowo</t>
  </si>
  <si>
    <t>São Pedro da Torre</t>
  </si>
  <si>
    <t>Oras Cazanesti</t>
  </si>
  <si>
    <t>Ostrovany</t>
  </si>
  <si>
    <t>Saules (BE)</t>
  </si>
  <si>
    <t>Karlova Ves</t>
  </si>
  <si>
    <t>Dautmergen</t>
  </si>
  <si>
    <t>Commune of Karoussades</t>
  </si>
  <si>
    <t>Cangas</t>
  </si>
  <si>
    <t>Ayzac-Ost</t>
  </si>
  <si>
    <t>Castelnovo Bariano</t>
  </si>
  <si>
    <t>Mezőladány</t>
  </si>
  <si>
    <t>St. Pankraz</t>
  </si>
  <si>
    <t>Sobienie-Jeziory</t>
  </si>
  <si>
    <t>São Pedro d'Arcos</t>
  </si>
  <si>
    <t>Oras Cehu Silvaniei</t>
  </si>
  <si>
    <t>Ostrý Grúň</t>
  </si>
  <si>
    <t>Savièse</t>
  </si>
  <si>
    <t>Karlovice</t>
  </si>
  <si>
    <t>Dautphetal</t>
  </si>
  <si>
    <t>Commune of Karoutes</t>
  </si>
  <si>
    <t>Cangas de Onís</t>
  </si>
  <si>
    <t>Ayzieu</t>
  </si>
  <si>
    <t>Castelnovo del Friuli</t>
  </si>
  <si>
    <t>Mezőlak</t>
  </si>
  <si>
    <t>St. Pantaleon</t>
  </si>
  <si>
    <t>Sobków</t>
  </si>
  <si>
    <t>São Pedro de Agostém</t>
  </si>
  <si>
    <t>Oras Cernavoda</t>
  </si>
  <si>
    <t>Osturňa</t>
  </si>
  <si>
    <t>Savigny</t>
  </si>
  <si>
    <t>Karlovy Vary</t>
  </si>
  <si>
    <t>Dauwelshausen</t>
  </si>
  <si>
    <t>Commune of Karouzana</t>
  </si>
  <si>
    <t>Cangas del Narcea</t>
  </si>
  <si>
    <t>Azannes-et-Soumazannes</t>
  </si>
  <si>
    <t>Castelnovo di Sotto</t>
  </si>
  <si>
    <t>Mezőnagymihály</t>
  </si>
  <si>
    <t>St. Pantaleon-Erla</t>
  </si>
  <si>
    <t>Sobolew</t>
  </si>
  <si>
    <t>São Pedro de Castelões</t>
  </si>
  <si>
    <t>Oras Chisineu-Cris</t>
  </si>
  <si>
    <t>Osuské</t>
  </si>
  <si>
    <t>Savosa</t>
  </si>
  <si>
    <t>Karlštejn</t>
  </si>
  <si>
    <t>Daxweiler</t>
  </si>
  <si>
    <t>Commune of Karpassio</t>
  </si>
  <si>
    <t>Canicosa de la Sierra</t>
  </si>
  <si>
    <t>Azas</t>
  </si>
  <si>
    <t>Castelnovo ne' Monti</t>
  </si>
  <si>
    <t>Mezőnyárád</t>
  </si>
  <si>
    <t>St. Paul im Lavanttal</t>
  </si>
  <si>
    <t>Sobótka</t>
  </si>
  <si>
    <t>São Pedro de France</t>
  </si>
  <si>
    <t>Oras Chitila</t>
  </si>
  <si>
    <t>Otrhánky</t>
  </si>
  <si>
    <t>Saxeten</t>
  </si>
  <si>
    <t>Karolín</t>
  </si>
  <si>
    <t>Dechenwald</t>
  </si>
  <si>
    <t>Commune of Karpathos</t>
  </si>
  <si>
    <t>Caniles</t>
  </si>
  <si>
    <t>Azat-Châtenet</t>
  </si>
  <si>
    <t>Castelnuovo</t>
  </si>
  <si>
    <t>Mezőörs</t>
  </si>
  <si>
    <t>St. Peter am Hart</t>
  </si>
  <si>
    <t>Sochaczew</t>
  </si>
  <si>
    <t>São Pedro de Nordestinho</t>
  </si>
  <si>
    <t>Oras Ciacova</t>
  </si>
  <si>
    <t>Otročok</t>
  </si>
  <si>
    <t>Saxon</t>
  </si>
  <si>
    <t>Karolinka</t>
  </si>
  <si>
    <t>Dechow</t>
  </si>
  <si>
    <t>Commune of Karpenissi</t>
  </si>
  <si>
    <t>Canillas de Abajo</t>
  </si>
  <si>
    <t>Azat-le-Ris</t>
  </si>
  <si>
    <t>Castelnuovo Belbo</t>
  </si>
  <si>
    <t>Mezőpeterd</t>
  </si>
  <si>
    <t>St. Peter am Kammersberg</t>
  </si>
  <si>
    <t>Sochocin</t>
  </si>
  <si>
    <t>São Pedro de Rio Seco</t>
  </si>
  <si>
    <t>Oras Cisnadie</t>
  </si>
  <si>
    <t>Ovčiarsko</t>
  </si>
  <si>
    <t>Schaffhausen</t>
  </si>
  <si>
    <t>Karviná</t>
  </si>
  <si>
    <t>Deckenpfronn</t>
  </si>
  <si>
    <t>Commune of Karperi</t>
  </si>
  <si>
    <t>Canillas de Aceituno</t>
  </si>
  <si>
    <t>Azay-le-Brûlé</t>
  </si>
  <si>
    <t>Castelnuovo Berardenga</t>
  </si>
  <si>
    <t>Mezősas</t>
  </si>
  <si>
    <t>St. Peter am Wimberg</t>
  </si>
  <si>
    <t>Sokółka</t>
  </si>
  <si>
    <t>São Pedro de Sarracenos</t>
  </si>
  <si>
    <t>Oras Comanesti</t>
  </si>
  <si>
    <t>Ovčie</t>
  </si>
  <si>
    <t>Schafisheim</t>
  </si>
  <si>
    <t>Kasalice</t>
  </si>
  <si>
    <t>Dedelstorf</t>
  </si>
  <si>
    <t>Commune of Karpero</t>
  </si>
  <si>
    <t>Canillas de Albaida</t>
  </si>
  <si>
    <t>Azay-le-Ferron</t>
  </si>
  <si>
    <t>Castelnuovo Bocca d'Adda</t>
  </si>
  <si>
    <t>Mezőszemere</t>
  </si>
  <si>
    <t>St. Peter in der Au</t>
  </si>
  <si>
    <t>Sokolniki</t>
  </si>
  <si>
    <t>São Pedro de Tomar</t>
  </si>
  <si>
    <t>Oras Comarnic</t>
  </si>
  <si>
    <t>Ožďany</t>
  </si>
  <si>
    <t>S-chanf</t>
  </si>
  <si>
    <t>Kašava</t>
  </si>
  <si>
    <t>Dedenbach</t>
  </si>
  <si>
    <t>Commune of Karpi</t>
  </si>
  <si>
    <t>Canillas de Esgueva</t>
  </si>
  <si>
    <t>Azay-le-Rideau</t>
  </si>
  <si>
    <t>Castelnuovo Bormida</t>
  </si>
  <si>
    <t>Mezőszentgyörgy</t>
  </si>
  <si>
    <t>St. Pölten</t>
  </si>
  <si>
    <t>Sokołów Małopolski</t>
  </si>
  <si>
    <t>São Pedro de Veiga de Lila</t>
  </si>
  <si>
    <t>Oras Copsa Mica</t>
  </si>
  <si>
    <t>Ozdín</t>
  </si>
  <si>
    <t>Schangnau</t>
  </si>
  <si>
    <t>Kasejovice</t>
  </si>
  <si>
    <t>Deensen</t>
  </si>
  <si>
    <t>Commune of Karpochori</t>
  </si>
  <si>
    <t>Canillas de Río Tuerto</t>
  </si>
  <si>
    <t>Azay-sur-Cher</t>
  </si>
  <si>
    <t>Castelnuovo Bozzente</t>
  </si>
  <si>
    <t>Mezőszilas</t>
  </si>
  <si>
    <t>St. Radegund</t>
  </si>
  <si>
    <t>Sokołów Podlaski</t>
  </si>
  <si>
    <t>São Pedro do Esteval</t>
  </si>
  <si>
    <t>Oras Corabia</t>
  </si>
  <si>
    <t>Pača</t>
  </si>
  <si>
    <t>Schänis</t>
  </si>
  <si>
    <t>Kašnice</t>
  </si>
  <si>
    <t>Deesbach</t>
  </si>
  <si>
    <t>Commune of Karpofora</t>
  </si>
  <si>
    <t>Cañiza, A</t>
  </si>
  <si>
    <t>Azay-sur-Indre</t>
  </si>
  <si>
    <t>Castelnuovo Calcea</t>
  </si>
  <si>
    <t>Mezőtárkány</t>
  </si>
  <si>
    <t>St. Roman</t>
  </si>
  <si>
    <t>Sokoły</t>
  </si>
  <si>
    <t>São Pedro Fins</t>
  </si>
  <si>
    <t>Oras Costesti</t>
  </si>
  <si>
    <t>Padáň</t>
  </si>
  <si>
    <t>Scharans</t>
  </si>
  <si>
    <t>Kašperské Hory</t>
  </si>
  <si>
    <t>Deesen</t>
  </si>
  <si>
    <t>Commune of Karterados</t>
  </si>
  <si>
    <t>Cañizal</t>
  </si>
  <si>
    <t>Azay-sur-Thouet</t>
  </si>
  <si>
    <t>Castelnuovo Cilento</t>
  </si>
  <si>
    <t>Mezőtúr</t>
  </si>
  <si>
    <t>St. Sigmund im Sellrain</t>
  </si>
  <si>
    <t>Solec Kujawski</t>
  </si>
  <si>
    <t>São Pedro Velho</t>
  </si>
  <si>
    <t>Oras Covasna</t>
  </si>
  <si>
    <t>Padarovce</t>
  </si>
  <si>
    <t>Schattdorf</t>
  </si>
  <si>
    <t>Kateřinice</t>
  </si>
  <si>
    <t>Deggendorf, GKSt</t>
  </si>
  <si>
    <t>Commune of Karteres</t>
  </si>
  <si>
    <t>Cañizar</t>
  </si>
  <si>
    <t>Azé</t>
  </si>
  <si>
    <t>Castelnuovo del Garda</t>
  </si>
  <si>
    <t>Mezőzombor</t>
  </si>
  <si>
    <t>St. Stefan im Gailtal</t>
  </si>
  <si>
    <t>Solec nad Wisłą</t>
  </si>
  <si>
    <t>São Romão de Neiva</t>
  </si>
  <si>
    <t>Oras Cristuru Secuiesc</t>
  </si>
  <si>
    <t>Pakostov</t>
  </si>
  <si>
    <t>Schattenhalb</t>
  </si>
  <si>
    <t>Katov</t>
  </si>
  <si>
    <t>Deggenhausertal</t>
  </si>
  <si>
    <t>Commune of Karteri</t>
  </si>
  <si>
    <t>Cañizar del Olivar</t>
  </si>
  <si>
    <t>Azelot</t>
  </si>
  <si>
    <t>Castelnuovo della Daunia</t>
  </si>
  <si>
    <t>Miháld</t>
  </si>
  <si>
    <t>St. Stefan-Afiesl</t>
  </si>
  <si>
    <t>Solec-Zdrój</t>
  </si>
  <si>
    <t>São Roque</t>
  </si>
  <si>
    <t>Oras Cugir</t>
  </si>
  <si>
    <t>Palárikovo</t>
  </si>
  <si>
    <t>Schelten</t>
  </si>
  <si>
    <t>Katovice</t>
  </si>
  <si>
    <t>Deggingen</t>
  </si>
  <si>
    <t>Commune of Karterolio</t>
  </si>
  <si>
    <t>Cañizares</t>
  </si>
  <si>
    <t>Azerables</t>
  </si>
  <si>
    <t>Castelnuovo di Ceva</t>
  </si>
  <si>
    <t>Mihályfa</t>
  </si>
  <si>
    <t>St. Thomas</t>
  </si>
  <si>
    <t>Solina</t>
  </si>
  <si>
    <t>São Roque do Faial</t>
  </si>
  <si>
    <t>Oras Curtici</t>
  </si>
  <si>
    <t>Palín</t>
  </si>
  <si>
    <t>Schenkon</t>
  </si>
  <si>
    <t>Katusice</t>
  </si>
  <si>
    <t>Deidesheim, Stadt</t>
  </si>
  <si>
    <t>Commune of Karvassaras</t>
  </si>
  <si>
    <t>Cañizo</t>
  </si>
  <si>
    <t>Azerailles</t>
  </si>
  <si>
    <t>Castelnuovo di Conza</t>
  </si>
  <si>
    <t>Mihálygerge</t>
  </si>
  <si>
    <t>St. Thomas am Blasenstein</t>
  </si>
  <si>
    <t>Somianka</t>
  </si>
  <si>
    <t>São Roque do Pico</t>
  </si>
  <si>
    <t>Oras Dabuleni</t>
  </si>
  <si>
    <t>Palota</t>
  </si>
  <si>
    <t>Scheuren</t>
  </si>
  <si>
    <t>Kaznějov</t>
  </si>
  <si>
    <t>Deilingen</t>
  </si>
  <si>
    <t>Commune of Karvelas</t>
  </si>
  <si>
    <t>Canjáyar</t>
  </si>
  <si>
    <t>Azerat</t>
  </si>
  <si>
    <t>Castelnuovo di Farfa</t>
  </si>
  <si>
    <t>Mihályháza</t>
  </si>
  <si>
    <t>St. Ulrich am Pillersee</t>
  </si>
  <si>
    <t>Somonino</t>
  </si>
  <si>
    <t>São Salvador</t>
  </si>
  <si>
    <t>Oras Darabani</t>
  </si>
  <si>
    <t>Paňa</t>
  </si>
  <si>
    <t>Schiers</t>
  </si>
  <si>
    <t>Kbel</t>
  </si>
  <si>
    <t>Deimberg</t>
  </si>
  <si>
    <t>Commune of Karveli</t>
  </si>
  <si>
    <t>Canonja, La</t>
  </si>
  <si>
    <t>Azérat</t>
  </si>
  <si>
    <t>Castelnuovo di Garfagnana</t>
  </si>
  <si>
    <t>Mihályi</t>
  </si>
  <si>
    <t>St. Ulrich bei Steyr</t>
  </si>
  <si>
    <t>Sompolno</t>
  </si>
  <si>
    <t>São Salvador da Aramenha</t>
  </si>
  <si>
    <t>Oras Darmanesti</t>
  </si>
  <si>
    <t>Panické Dravce</t>
  </si>
  <si>
    <t>Schinznach</t>
  </si>
  <si>
    <t>Kbelany</t>
  </si>
  <si>
    <t>Deining</t>
  </si>
  <si>
    <t>Commune of Karvounades</t>
  </si>
  <si>
    <t>Canovelles</t>
  </si>
  <si>
    <t>Azereix</t>
  </si>
  <si>
    <t>Castelnuovo di Porto</t>
  </si>
  <si>
    <t>Mike</t>
  </si>
  <si>
    <t>St. Ulrich im Mühlkreis</t>
  </si>
  <si>
    <t>Sońsk</t>
  </si>
  <si>
    <t>São Salvador e Santa Maria</t>
  </si>
  <si>
    <t>Oras Deta</t>
  </si>
  <si>
    <t>Paňovce</t>
  </si>
  <si>
    <t>Schinznach-Bad</t>
  </si>
  <si>
    <t>Kbelnice</t>
  </si>
  <si>
    <t>Deiningen</t>
  </si>
  <si>
    <t>Commune of Karvounari</t>
  </si>
  <si>
    <t>Cànoves i Samalús</t>
  </si>
  <si>
    <t>Azet</t>
  </si>
  <si>
    <t>Castelnuovo di Val di Cecina</t>
  </si>
  <si>
    <t>Mikebuda</t>
  </si>
  <si>
    <t>St. Urban</t>
  </si>
  <si>
    <t>São Saturnino</t>
  </si>
  <si>
    <t>Oras Dolhasca</t>
  </si>
  <si>
    <t>Papín</t>
  </si>
  <si>
    <t>Schlatt (TG)</t>
  </si>
  <si>
    <t>Kdousov</t>
  </si>
  <si>
    <t>Deinste</t>
  </si>
  <si>
    <t>Commune of Karya</t>
  </si>
  <si>
    <t>Canredondo</t>
  </si>
  <si>
    <t>Azeville</t>
  </si>
  <si>
    <t>Castelnuovo Don Bosco</t>
  </si>
  <si>
    <t>Mikekarácsonyfa</t>
  </si>
  <si>
    <t>St. Valentin</t>
  </si>
  <si>
    <t>Sorkwity</t>
  </si>
  <si>
    <t>São Sebastião</t>
  </si>
  <si>
    <t>Oras Draganesti-Olt</t>
  </si>
  <si>
    <t>Papradno</t>
  </si>
  <si>
    <t>Schlatt (ZH)</t>
  </si>
  <si>
    <t>Kdyně</t>
  </si>
  <si>
    <t>Deinstedt</t>
  </si>
  <si>
    <t>Commune of Karydi Mirabellou</t>
  </si>
  <si>
    <t>Cantabrana</t>
  </si>
  <si>
    <t>Azillanet</t>
  </si>
  <si>
    <t>Castelnuovo Magra</t>
  </si>
  <si>
    <t>Mikepércs</t>
  </si>
  <si>
    <t>St. Veit an der Glan</t>
  </si>
  <si>
    <t>Sośnicowice</t>
  </si>
  <si>
    <t>São Silvestre</t>
  </si>
  <si>
    <t>Oras Dragomiresti</t>
  </si>
  <si>
    <t>Parchovany</t>
  </si>
  <si>
    <t>Schlatt-Haslen</t>
  </si>
  <si>
    <t>Keblice</t>
  </si>
  <si>
    <t>Deisenhausen</t>
  </si>
  <si>
    <t>Commune of Karydi Sitias</t>
  </si>
  <si>
    <t>Azille</t>
  </si>
  <si>
    <t>Castelnuovo Nigra</t>
  </si>
  <si>
    <t>Miklósi</t>
  </si>
  <si>
    <t>St. Veit an der Gölsen</t>
  </si>
  <si>
    <t>Sośnie</t>
  </si>
  <si>
    <t>São Teotónio</t>
  </si>
  <si>
    <t>Oras Dumbraveni</t>
  </si>
  <si>
    <t>Parihuzovce</t>
  </si>
  <si>
    <t>Schleinikon</t>
  </si>
  <si>
    <t>Keblov</t>
  </si>
  <si>
    <t>Deißlingen</t>
  </si>
  <si>
    <t>Commune of Karydia</t>
  </si>
  <si>
    <t>Cantalapiedra</t>
  </si>
  <si>
    <t>Azilone-Ampaza</t>
  </si>
  <si>
    <t>Castelnuovo Parano</t>
  </si>
  <si>
    <t>Mikófalva</t>
  </si>
  <si>
    <t>St. Veit im Innkreis</t>
  </si>
  <si>
    <t>Sośno</t>
  </si>
  <si>
    <t>São Torcato</t>
  </si>
  <si>
    <t>Oras Eforie</t>
  </si>
  <si>
    <t>Párnica</t>
  </si>
  <si>
    <t>Schleitheim</t>
  </si>
  <si>
    <t>Kejnice</t>
  </si>
  <si>
    <t>Deizisau</t>
  </si>
  <si>
    <t>Commune of Karyditsa</t>
  </si>
  <si>
    <t>Cantalejo</t>
  </si>
  <si>
    <t>Azincourt</t>
  </si>
  <si>
    <t>Castelnuovo Rangone</t>
  </si>
  <si>
    <t>Mikóháza</t>
  </si>
  <si>
    <t>St. Veit im Mühlkreis</t>
  </si>
  <si>
    <t>Sosnowica</t>
  </si>
  <si>
    <t>São Vicente</t>
  </si>
  <si>
    <t>Oras Faget</t>
  </si>
  <si>
    <t>Partizánska Ľupča</t>
  </si>
  <si>
    <t>Kejžlice</t>
  </si>
  <si>
    <t>Delbrück, Stadt</t>
  </si>
  <si>
    <t>Commune of Karyes</t>
  </si>
  <si>
    <t>Cantallops</t>
  </si>
  <si>
    <t>Azolette</t>
  </si>
  <si>
    <t>Castelnuovo Scrivia</t>
  </si>
  <si>
    <t>Mikosszéplak</t>
  </si>
  <si>
    <t>St. Veit in Defereggen</t>
  </si>
  <si>
    <t>Sosnowiec</t>
  </si>
  <si>
    <t>São Vicente da Beira</t>
  </si>
  <si>
    <t>Oras Faurei</t>
  </si>
  <si>
    <t>Partizánske</t>
  </si>
  <si>
    <t>Schlieren</t>
  </si>
  <si>
    <t>Kelč</t>
  </si>
  <si>
    <t>Delingsdorf</t>
  </si>
  <si>
    <t>Commune of Karyochori</t>
  </si>
  <si>
    <t>Cantalojas</t>
  </si>
  <si>
    <t>Azoudange</t>
  </si>
  <si>
    <t>Castelpagano</t>
  </si>
  <si>
    <t>Milejszeg</t>
  </si>
  <si>
    <t>St. Willibald</t>
  </si>
  <si>
    <t>Sosnówka</t>
  </si>
  <si>
    <t>São Vicente de Lafões</t>
  </si>
  <si>
    <t>Oras Fieni</t>
  </si>
  <si>
    <t>Pašková</t>
  </si>
  <si>
    <t>Schlossrued</t>
  </si>
  <si>
    <t>Kelčany</t>
  </si>
  <si>
    <t>Delitzsch, Stadt</t>
  </si>
  <si>
    <t>Commune of Karyofyto</t>
  </si>
  <si>
    <t>Cantalpino</t>
  </si>
  <si>
    <t>Azur</t>
  </si>
  <si>
    <t>Castelpetroso</t>
  </si>
  <si>
    <t>Milota</t>
  </si>
  <si>
    <t>St. Wolfgang im Salzkammergut</t>
  </si>
  <si>
    <t>Spiczyn</t>
  </si>
  <si>
    <t>São Vicente e Ventosa</t>
  </si>
  <si>
    <t>Oras Fierbinti-Targ</t>
  </si>
  <si>
    <t>Paština Závada</t>
  </si>
  <si>
    <t>Schluein</t>
  </si>
  <si>
    <t>Kelníky</t>
  </si>
  <si>
    <t>Dellfeld</t>
  </si>
  <si>
    <t>Commune of Karyotissa</t>
  </si>
  <si>
    <t>Cantaracillo</t>
  </si>
  <si>
    <t>Azy</t>
  </si>
  <si>
    <t>Castelpizzuto</t>
  </si>
  <si>
    <t>Mindszent</t>
  </si>
  <si>
    <t>Staatz</t>
  </si>
  <si>
    <t>Spytkowice</t>
  </si>
  <si>
    <t>São Vicente Ferreira</t>
  </si>
  <si>
    <t>Oras Filiasi</t>
  </si>
  <si>
    <t>Pastovce</t>
  </si>
  <si>
    <t>Schmerikon</t>
  </si>
  <si>
    <t>Kestřany</t>
  </si>
  <si>
    <t>Delligsen, Flecken</t>
  </si>
  <si>
    <t>Commune of Karyoupoli</t>
  </si>
  <si>
    <t>Cantavieja</t>
  </si>
  <si>
    <t>Azy-le-Vif</t>
  </si>
  <si>
    <t>Castelplanio</t>
  </si>
  <si>
    <t>Mindszentgodisa</t>
  </si>
  <si>
    <t>Stadl-Paura</t>
  </si>
  <si>
    <t>Śrem</t>
  </si>
  <si>
    <t>Sapardos</t>
  </si>
  <si>
    <t>Oras Flamanzi</t>
  </si>
  <si>
    <t>Pastuchov</t>
  </si>
  <si>
    <t>Schmiedrued</t>
  </si>
  <si>
    <t>Ketkovice</t>
  </si>
  <si>
    <t>Dellstedt</t>
  </si>
  <si>
    <t>Commune of Karyovounio</t>
  </si>
  <si>
    <t>Cantillana</t>
  </si>
  <si>
    <t>Azy-sur-Marne</t>
  </si>
  <si>
    <t>Castelpoto</t>
  </si>
  <si>
    <t>Mindszentkálla</t>
  </si>
  <si>
    <t>Stadl-Predlitz</t>
  </si>
  <si>
    <t>Środa Śląska</t>
  </si>
  <si>
    <t>Sapataria</t>
  </si>
  <si>
    <t>Oras Frasin</t>
  </si>
  <si>
    <t>Pata</t>
  </si>
  <si>
    <t>Schmitten (FR)</t>
  </si>
  <si>
    <t>Klabava</t>
  </si>
  <si>
    <t>Delmenhorst, Stadt</t>
  </si>
  <si>
    <t>Commune of Karystos</t>
  </si>
  <si>
    <t>Cantimpalos</t>
  </si>
  <si>
    <t>Azzana</t>
  </si>
  <si>
    <t>Castelraimondo</t>
  </si>
  <si>
    <t>Misefa</t>
  </si>
  <si>
    <t>Stadtschlaining</t>
  </si>
  <si>
    <t>Środa Wielkopolska</t>
  </si>
  <si>
    <t>Sapiãos</t>
  </si>
  <si>
    <t>Oras Fundulea</t>
  </si>
  <si>
    <t>Pataš</t>
  </si>
  <si>
    <t>Schmitten (GR)</t>
  </si>
  <si>
    <t>Kladeruby</t>
  </si>
  <si>
    <t>Delve</t>
  </si>
  <si>
    <t>Commune of Kaspakas</t>
  </si>
  <si>
    <t>Cantiveros</t>
  </si>
  <si>
    <t>Baâlon</t>
  </si>
  <si>
    <t>Castelrotto</t>
  </si>
  <si>
    <t>Miske</t>
  </si>
  <si>
    <t>Stainach-Pürgg</t>
  </si>
  <si>
    <t>Srokowo</t>
  </si>
  <si>
    <t>Sardoal</t>
  </si>
  <si>
    <t>Oras Gaesti</t>
  </si>
  <si>
    <t>Patince</t>
  </si>
  <si>
    <t>Schneisingen</t>
  </si>
  <si>
    <t>Kladeruby nad Oslavou</t>
  </si>
  <si>
    <t>Demen</t>
  </si>
  <si>
    <t>Commune of Kassandria</t>
  </si>
  <si>
    <t>Cantoria</t>
  </si>
  <si>
    <t>Baâlons</t>
  </si>
  <si>
    <t>Castelsantangelo sul Nera</t>
  </si>
  <si>
    <t>Miskolc</t>
  </si>
  <si>
    <t>Stainz</t>
  </si>
  <si>
    <t>Stalowa Wola</t>
  </si>
  <si>
    <t>Sarilhos Grandes</t>
  </si>
  <si>
    <t>Oras Gataia</t>
  </si>
  <si>
    <t>Pavčina Lehota</t>
  </si>
  <si>
    <t>Schnottwil</t>
  </si>
  <si>
    <t>Kladky</t>
  </si>
  <si>
    <t>Demerath</t>
  </si>
  <si>
    <t>Commune of Kassandrino</t>
  </si>
  <si>
    <t>Canyelles</t>
  </si>
  <si>
    <t>Babeau-Bouldoux</t>
  </si>
  <si>
    <t>Castelsaraceno</t>
  </si>
  <si>
    <t>Miszla</t>
  </si>
  <si>
    <t>Stall</t>
  </si>
  <si>
    <t>Stanin</t>
  </si>
  <si>
    <t>Sarnadas de Ródão</t>
  </si>
  <si>
    <t>Oras Geoagiu</t>
  </si>
  <si>
    <t>Pavľany</t>
  </si>
  <si>
    <t>Schöfflisdorf</t>
  </si>
  <si>
    <t>Kladníky</t>
  </si>
  <si>
    <t>Demitz-Thumitz</t>
  </si>
  <si>
    <t>Commune of Kassanos</t>
  </si>
  <si>
    <t>Capafonts</t>
  </si>
  <si>
    <t>Babœuf</t>
  </si>
  <si>
    <t>Castelsardo</t>
  </si>
  <si>
    <t>Mocsa</t>
  </si>
  <si>
    <t>Stallehr</t>
  </si>
  <si>
    <t>Stanisławów</t>
  </si>
  <si>
    <t>Sarnadas de São Simão</t>
  </si>
  <si>
    <t>Oras Ghimbav</t>
  </si>
  <si>
    <t>Pavlice</t>
  </si>
  <si>
    <t>Schöftland</t>
  </si>
  <si>
    <t>Kladno</t>
  </si>
  <si>
    <t>Demmin, Hansestadt</t>
  </si>
  <si>
    <t>Commune of Kassiopi</t>
  </si>
  <si>
    <t>Caparroso</t>
  </si>
  <si>
    <t>Baby</t>
  </si>
  <si>
    <t>Castelseprio</t>
  </si>
  <si>
    <t>Mőcsény</t>
  </si>
  <si>
    <t>Stallhofen</t>
  </si>
  <si>
    <t>Stąporków</t>
  </si>
  <si>
    <t>Sarraquinhos</t>
  </si>
  <si>
    <t>Oras Gura Humorului</t>
  </si>
  <si>
    <t>Pavlová</t>
  </si>
  <si>
    <t>Schönenbuch</t>
  </si>
  <si>
    <t>Kladruby</t>
  </si>
  <si>
    <t>Denkendorf</t>
  </si>
  <si>
    <t>Commune of Kassos (psevdo)</t>
  </si>
  <si>
    <t>Capçanes</t>
  </si>
  <si>
    <t>Baccarat</t>
  </si>
  <si>
    <t>Castelsilano</t>
  </si>
  <si>
    <t>Mogyoród</t>
  </si>
  <si>
    <t>Stams</t>
  </si>
  <si>
    <t>Stara Biała</t>
  </si>
  <si>
    <t>Sarzedas</t>
  </si>
  <si>
    <t>Oras Harlau</t>
  </si>
  <si>
    <t>Pavlova Ves</t>
  </si>
  <si>
    <t>Schönengrund</t>
  </si>
  <si>
    <t>Kladruby nad Labem</t>
  </si>
  <si>
    <t>Denkingen</t>
  </si>
  <si>
    <t>Commune of Kastamonitsa</t>
  </si>
  <si>
    <t>Capdepera</t>
  </si>
  <si>
    <t>Baccon</t>
  </si>
  <si>
    <t>Castelspina</t>
  </si>
  <si>
    <t>Mogyorósbánya</t>
  </si>
  <si>
    <t>Stans</t>
  </si>
  <si>
    <t>Stara Błotnica</t>
  </si>
  <si>
    <t>Sarzedo</t>
  </si>
  <si>
    <t>Oras Harsova</t>
  </si>
  <si>
    <t>Pavlovce</t>
  </si>
  <si>
    <t>Schönenwerd</t>
  </si>
  <si>
    <t>Klamoš</t>
  </si>
  <si>
    <t>Denklingen</t>
  </si>
  <si>
    <t>Commune of Kastaneri</t>
  </si>
  <si>
    <t>Capdesaso</t>
  </si>
  <si>
    <t>Casteltermini</t>
  </si>
  <si>
    <t>Mogyoróska</t>
  </si>
  <si>
    <t>Stanz bei Landeck</t>
  </si>
  <si>
    <t>Stara Dąbrowa</t>
  </si>
  <si>
    <t>Sátão</t>
  </si>
  <si>
    <t>Oras Hateg</t>
  </si>
  <si>
    <t>Pavlovce nad Uhom</t>
  </si>
  <si>
    <t>Schongau</t>
  </si>
  <si>
    <t>Klapý</t>
  </si>
  <si>
    <t>Denkte</t>
  </si>
  <si>
    <t>Commune of Kastania</t>
  </si>
  <si>
    <t>Capela, A</t>
  </si>
  <si>
    <t>Bachant</t>
  </si>
  <si>
    <t>Castelveccana</t>
  </si>
  <si>
    <t>Stanz im Mürztal</t>
  </si>
  <si>
    <t>Stara Kamienica</t>
  </si>
  <si>
    <t>Sazes da Beira</t>
  </si>
  <si>
    <t>Oras Horezu</t>
  </si>
  <si>
    <t>Pažiť</t>
  </si>
  <si>
    <t>Schönholzerswilen</t>
  </si>
  <si>
    <t>Klášter</t>
  </si>
  <si>
    <t>Dennheritz</t>
  </si>
  <si>
    <t>Commune of Kastania Epidavrou Limiras</t>
  </si>
  <si>
    <t>Capella</t>
  </si>
  <si>
    <t>Bachas</t>
  </si>
  <si>
    <t>Castelvecchio Calvisio</t>
  </si>
  <si>
    <t>Mohács</t>
  </si>
  <si>
    <t>Stanzach</t>
  </si>
  <si>
    <t>Stara Kiszewa</t>
  </si>
  <si>
    <t>Sazes do Lorvão</t>
  </si>
  <si>
    <t>Oras Huedin</t>
  </si>
  <si>
    <t>Pčoliné</t>
  </si>
  <si>
    <t>Schötz</t>
  </si>
  <si>
    <t>Klášter Hradiště nad Jizerou</t>
  </si>
  <si>
    <t>Dennweiler-Frohnbach</t>
  </si>
  <si>
    <t>Commune of Kastaniani</t>
  </si>
  <si>
    <t>Capellades</t>
  </si>
  <si>
    <t>Bachos</t>
  </si>
  <si>
    <t>Castelvecchio di Rocca Barbena</t>
  </si>
  <si>
    <t>Mohora</t>
  </si>
  <si>
    <t>Stattegg</t>
  </si>
  <si>
    <t>Stara Kornica</t>
  </si>
  <si>
    <t>Seara</t>
  </si>
  <si>
    <t>Oras Ianca</t>
  </si>
  <si>
    <t>Pečeňady</t>
  </si>
  <si>
    <t>Schübelbach</t>
  </si>
  <si>
    <t>Klášterec nad Ohří</t>
  </si>
  <si>
    <t>Densborn</t>
  </si>
  <si>
    <t>Commune of Kastanies</t>
  </si>
  <si>
    <t>Capileira</t>
  </si>
  <si>
    <t>Bachy</t>
  </si>
  <si>
    <t>Castelvecchio Subequo</t>
  </si>
  <si>
    <t>Molnári</t>
  </si>
  <si>
    <t>Statzendorf</t>
  </si>
  <si>
    <t>Starachowice</t>
  </si>
  <si>
    <t>Sebadelhe</t>
  </si>
  <si>
    <t>Oras Iernut</t>
  </si>
  <si>
    <t>Pečeňany</t>
  </si>
  <si>
    <t>Schupfart</t>
  </si>
  <si>
    <t>Klášterec nad Orlicí</t>
  </si>
  <si>
    <t>Dentlein a.Forst, M</t>
  </si>
  <si>
    <t>Commune of Kastaniotissa</t>
  </si>
  <si>
    <t>Capilla</t>
  </si>
  <si>
    <t>Bacilly</t>
  </si>
  <si>
    <t>Castelvenere</t>
  </si>
  <si>
    <t>Molnaszecsőd</t>
  </si>
  <si>
    <t>Steeg</t>
  </si>
  <si>
    <t>Starcza</t>
  </si>
  <si>
    <t>Sebolido</t>
  </si>
  <si>
    <t>Oras Ineu</t>
  </si>
  <si>
    <t>Pečenice</t>
  </si>
  <si>
    <t>Schüpfen</t>
  </si>
  <si>
    <t>Klášterní Skalice</t>
  </si>
  <si>
    <t>Denzlingen</t>
  </si>
  <si>
    <t>Commune of Kastanitsa</t>
  </si>
  <si>
    <t>Capillas</t>
  </si>
  <si>
    <t>Baconnes</t>
  </si>
  <si>
    <t>Castelverde</t>
  </si>
  <si>
    <t>Molvány</t>
  </si>
  <si>
    <t>Steegen</t>
  </si>
  <si>
    <t>Stare Babice</t>
  </si>
  <si>
    <t>Secarias</t>
  </si>
  <si>
    <t>Oras insuratei</t>
  </si>
  <si>
    <t>Pečovská Nová Ves</t>
  </si>
  <si>
    <t>Schüpfheim</t>
  </si>
  <si>
    <t>Klášterská Lhota</t>
  </si>
  <si>
    <t>Derental</t>
  </si>
  <si>
    <t>Commune of Kastanochori</t>
  </si>
  <si>
    <t>Capmany</t>
  </si>
  <si>
    <t>Bacouël</t>
  </si>
  <si>
    <t>Castelverrino</t>
  </si>
  <si>
    <t>Monaj</t>
  </si>
  <si>
    <t>Stegersbach</t>
  </si>
  <si>
    <t>Stare Bogaczowice</t>
  </si>
  <si>
    <t>Seda</t>
  </si>
  <si>
    <t>Oras intorsura Buzaului</t>
  </si>
  <si>
    <t>Peder</t>
  </si>
  <si>
    <t>Schwaderloch</t>
  </si>
  <si>
    <t>Klatovec</t>
  </si>
  <si>
    <t>Dermbach</t>
  </si>
  <si>
    <t>Commune of Kastanofyto</t>
  </si>
  <si>
    <t>Capolat</t>
  </si>
  <si>
    <t>Bacouel-sur-Selle</t>
  </si>
  <si>
    <t>Castelvetere in Val Fortore</t>
  </si>
  <si>
    <t>Monok</t>
  </si>
  <si>
    <t>Steinach am Brenner</t>
  </si>
  <si>
    <t>Stare Czarnowo</t>
  </si>
  <si>
    <t>Sedielos</t>
  </si>
  <si>
    <t>Oras Isaccea</t>
  </si>
  <si>
    <t>Perín-Chym</t>
  </si>
  <si>
    <t>Schwadernau</t>
  </si>
  <si>
    <t>Klatovy</t>
  </si>
  <si>
    <t>Dernau</t>
  </si>
  <si>
    <t>Commune of Kastanonas Zagoriou</t>
  </si>
  <si>
    <t>Carabaña</t>
  </si>
  <si>
    <t>Bacourt</t>
  </si>
  <si>
    <t>Castelvetere sul Calore</t>
  </si>
  <si>
    <t>Steinakirchen am Forst</t>
  </si>
  <si>
    <t>Stare Juchy</t>
  </si>
  <si>
    <t>Segude</t>
  </si>
  <si>
    <t>Oras Jibou</t>
  </si>
  <si>
    <t>Pernek</t>
  </si>
  <si>
    <t>Schwanden bei Brienz</t>
  </si>
  <si>
    <t>Klec</t>
  </si>
  <si>
    <t>Dernbach</t>
  </si>
  <si>
    <t>Commune of Kastanoula</t>
  </si>
  <si>
    <t>Carabantes</t>
  </si>
  <si>
    <t>Bacquepuis</t>
  </si>
  <si>
    <t>Castelvetrano</t>
  </si>
  <si>
    <t>Monorierdő</t>
  </si>
  <si>
    <t>Steinbach am Attersee</t>
  </si>
  <si>
    <t>Stare Kurowo</t>
  </si>
  <si>
    <t>Seiça</t>
  </si>
  <si>
    <t>Oras Jimbolia</t>
  </si>
  <si>
    <t>Petkovce</t>
  </si>
  <si>
    <t>Klecany</t>
  </si>
  <si>
    <t>Dernbach (Westerwald)</t>
  </si>
  <si>
    <t>Commune of Kastanoussa</t>
  </si>
  <si>
    <t>Carabias</t>
  </si>
  <si>
    <t>Bacqueville</t>
  </si>
  <si>
    <t>Castelvetro di Modena</t>
  </si>
  <si>
    <t>Mónosbél</t>
  </si>
  <si>
    <t>Steinbach am Ziehberg</t>
  </si>
  <si>
    <t>Stare Miasto</t>
  </si>
  <si>
    <t>Seixal</t>
  </si>
  <si>
    <t>Oras Lehliu Gara</t>
  </si>
  <si>
    <t>Petrikovce</t>
  </si>
  <si>
    <t>Schwarzenburg</t>
  </si>
  <si>
    <t>Klenčí pod Čerchovem</t>
  </si>
  <si>
    <t>Dersau</t>
  </si>
  <si>
    <t>Commune of Kastella</t>
  </si>
  <si>
    <t>Caracena</t>
  </si>
  <si>
    <t>Bacqueville-en-Caux</t>
  </si>
  <si>
    <t>Castelvetro Piacentino</t>
  </si>
  <si>
    <t>Monostorapáti</t>
  </si>
  <si>
    <t>Steinbach an der Steyr</t>
  </si>
  <si>
    <t>Stare Pole</t>
  </si>
  <si>
    <t>Seixas</t>
  </si>
  <si>
    <t>Oras Lipova</t>
  </si>
  <si>
    <t>Petrová</t>
  </si>
  <si>
    <t>Schwarzhäusern</t>
  </si>
  <si>
    <t>Kleneč</t>
  </si>
  <si>
    <t>Derschen</t>
  </si>
  <si>
    <t>Commune of Kastellani Gyrou</t>
  </si>
  <si>
    <t>Caracuel de Calatrava</t>
  </si>
  <si>
    <t>Badailhac</t>
  </si>
  <si>
    <t>Castelvisconti</t>
  </si>
  <si>
    <t>Monostorpályi</t>
  </si>
  <si>
    <t>Steinberg am Rofan</t>
  </si>
  <si>
    <t>Stargard</t>
  </si>
  <si>
    <t>Seixo</t>
  </si>
  <si>
    <t>Oras Liteni</t>
  </si>
  <si>
    <t>Petrova Lehota</t>
  </si>
  <si>
    <t>Schwellbrunn</t>
  </si>
  <si>
    <t>Dersekow</t>
  </si>
  <si>
    <t>Commune of Kastellani Messis</t>
  </si>
  <si>
    <t>Carataunas</t>
  </si>
  <si>
    <t>Badaroux</t>
  </si>
  <si>
    <t>Castenaso</t>
  </si>
  <si>
    <t>Monoszló</t>
  </si>
  <si>
    <t>Steinberg-Dörfl</t>
  </si>
  <si>
    <t>Starogard Gdański</t>
  </si>
  <si>
    <t>Seixo da Beira</t>
  </si>
  <si>
    <t>Oras Livada</t>
  </si>
  <si>
    <t>Petrova Ves</t>
  </si>
  <si>
    <t>Schwende</t>
  </si>
  <si>
    <t>Klenovice</t>
  </si>
  <si>
    <t>Dersenow</t>
  </si>
  <si>
    <t>Commune of Kastelli</t>
  </si>
  <si>
    <t>Caravaca de la Cruz</t>
  </si>
  <si>
    <t>Badecon-le-Pin</t>
  </si>
  <si>
    <t>Castenedolo</t>
  </si>
  <si>
    <t>Monyoród</t>
  </si>
  <si>
    <t>Steinbrunn</t>
  </si>
  <si>
    <t>Staroźreby</t>
  </si>
  <si>
    <t>Seixo de Ansiães</t>
  </si>
  <si>
    <t>Oras Ludus</t>
  </si>
  <si>
    <t>Petrovany</t>
  </si>
  <si>
    <t>Schwendibach</t>
  </si>
  <si>
    <t>Klenovice na Hané</t>
  </si>
  <si>
    <t>Dersum</t>
  </si>
  <si>
    <t>Commune of Kastelli Fournis</t>
  </si>
  <si>
    <t>Caravia</t>
  </si>
  <si>
    <t>Badefols-d'Ans</t>
  </si>
  <si>
    <t>Castiadas</t>
  </si>
  <si>
    <t>Mór</t>
  </si>
  <si>
    <t>Steindorf am Ossiacher See</t>
  </si>
  <si>
    <t>Stary Brus</t>
  </si>
  <si>
    <t>Seixo de Gatões</t>
  </si>
  <si>
    <t>Oras Macin</t>
  </si>
  <si>
    <t>Petrovce</t>
  </si>
  <si>
    <t>Schwerzenbach</t>
  </si>
  <si>
    <t>Klentnice</t>
  </si>
  <si>
    <t>Desloch</t>
  </si>
  <si>
    <t>Commune of Kastellia</t>
  </si>
  <si>
    <t>Carazo</t>
  </si>
  <si>
    <t>Badefols-sur-Dordogne</t>
  </si>
  <si>
    <t>Castiglion Fibocchi</t>
  </si>
  <si>
    <t>Mórágy</t>
  </si>
  <si>
    <t>Steinerkirchen an der Traun</t>
  </si>
  <si>
    <t>Stary Dzierzgoń</t>
  </si>
  <si>
    <t>Seixo de Manhoses</t>
  </si>
  <si>
    <t>Oras Magurele</t>
  </si>
  <si>
    <t>Petrovce nad Laborcom</t>
  </si>
  <si>
    <t>Schwyz</t>
  </si>
  <si>
    <t>Klešice</t>
  </si>
  <si>
    <t>Dessau-Roßlau, Stadt</t>
  </si>
  <si>
    <t>Commune of Kastelliana</t>
  </si>
  <si>
    <t>Carbajales de Alba</t>
  </si>
  <si>
    <t>Castiglion Fiorentino</t>
  </si>
  <si>
    <t>Mórahalom</t>
  </si>
  <si>
    <t>Steinfeld</t>
  </si>
  <si>
    <t>Stary Dzików</t>
  </si>
  <si>
    <t>Selho (São Cristóvão)</t>
  </si>
  <si>
    <t>Oras Marasesti</t>
  </si>
  <si>
    <t>Petrovice</t>
  </si>
  <si>
    <t>Scuol</t>
  </si>
  <si>
    <t>Klíčany</t>
  </si>
  <si>
    <t>Dessighofen</t>
  </si>
  <si>
    <t>Commune of Kastellio</t>
  </si>
  <si>
    <t>Carbajo</t>
  </si>
  <si>
    <t>Badens</t>
  </si>
  <si>
    <t>Castiglione a Casauria</t>
  </si>
  <si>
    <t>Móricgát</t>
  </si>
  <si>
    <t>Steinhaus</t>
  </si>
  <si>
    <t>Stary Lubotyń</t>
  </si>
  <si>
    <t>Selho (São Jorge)</t>
  </si>
  <si>
    <t>Oras Miercurea Nirajului</t>
  </si>
  <si>
    <t>Petrovo</t>
  </si>
  <si>
    <t>Seeberg</t>
  </si>
  <si>
    <t>Klimkovice</t>
  </si>
  <si>
    <t>Detern, Flecken</t>
  </si>
  <si>
    <t>Commune of Kastellos</t>
  </si>
  <si>
    <t>Carbajosa de la Sagrada</t>
  </si>
  <si>
    <t>Badevel</t>
  </si>
  <si>
    <t>Castiglione Chiavarese</t>
  </si>
  <si>
    <t>Mórichida</t>
  </si>
  <si>
    <t>Stetteldorf am Wagram</t>
  </si>
  <si>
    <t>Stary Sącz</t>
  </si>
  <si>
    <t>Selmes</t>
  </si>
  <si>
    <t>Oras Miercurea Sibiului</t>
  </si>
  <si>
    <t>Pezinok</t>
  </si>
  <si>
    <t>Seedorf (BE)</t>
  </si>
  <si>
    <t>Klínec</t>
  </si>
  <si>
    <t>Detmold, Stadt</t>
  </si>
  <si>
    <t>Commune of Kastoria</t>
  </si>
  <si>
    <t>Carballeda de Avia</t>
  </si>
  <si>
    <t>Badménil-aux-Bois</t>
  </si>
  <si>
    <t>Castiglione Cosentino</t>
  </si>
  <si>
    <t>Mosdós</t>
  </si>
  <si>
    <t>Stetten</t>
  </si>
  <si>
    <t>Stary Targ</t>
  </si>
  <si>
    <t>Sendas</t>
  </si>
  <si>
    <t>Oras Mihailesti</t>
  </si>
  <si>
    <t>Pichne</t>
  </si>
  <si>
    <t>Seedorf (UR)</t>
  </si>
  <si>
    <t>Klíny</t>
  </si>
  <si>
    <t>Dettelbach, St</t>
  </si>
  <si>
    <t>Commune of Kastorio</t>
  </si>
  <si>
    <t>Carballeda de Valdeorras</t>
  </si>
  <si>
    <t>Badonviller</t>
  </si>
  <si>
    <t>Castiglione d'Adda</t>
  </si>
  <si>
    <t>Mosonmagyaróvár</t>
  </si>
  <si>
    <t>Steuerberg</t>
  </si>
  <si>
    <t>Stary Zamość</t>
  </si>
  <si>
    <t>Sendim</t>
  </si>
  <si>
    <t>Oras Milisauti</t>
  </si>
  <si>
    <t>Piešťany</t>
  </si>
  <si>
    <t>Seegräben</t>
  </si>
  <si>
    <t>Klobouky u Brna</t>
  </si>
  <si>
    <t>Dettenhausen</t>
  </si>
  <si>
    <t>Commune of Kastos</t>
  </si>
  <si>
    <t>Carballedo</t>
  </si>
  <si>
    <t>Badonvilliers-Gérauvilliers</t>
  </si>
  <si>
    <t>Castiglione dei Pepoli</t>
  </si>
  <si>
    <t>Mosonszentmiklós</t>
  </si>
  <si>
    <t>Steyr</t>
  </si>
  <si>
    <t>Staszów</t>
  </si>
  <si>
    <t>Senharei</t>
  </si>
  <si>
    <t>Oras Mioveni</t>
  </si>
  <si>
    <t>Píla</t>
  </si>
  <si>
    <t>Seehof</t>
  </si>
  <si>
    <t>Klobuky</t>
  </si>
  <si>
    <t>Dettenheim</t>
  </si>
  <si>
    <t>Commune of Kastraki</t>
  </si>
  <si>
    <t>Carballiño, O</t>
  </si>
  <si>
    <t>Baerendorf</t>
  </si>
  <si>
    <t>Castiglione del Genovesi</t>
  </si>
  <si>
    <t>Mosonszolnok</t>
  </si>
  <si>
    <t>Steyregg</t>
  </si>
  <si>
    <t>Stawiguda</t>
  </si>
  <si>
    <t>Senhorim</t>
  </si>
  <si>
    <t>Oras Mizil</t>
  </si>
  <si>
    <t>Pinciná</t>
  </si>
  <si>
    <t>Seelisberg</t>
  </si>
  <si>
    <t>Klokočí</t>
  </si>
  <si>
    <t>Dettighofen</t>
  </si>
  <si>
    <t>Commune of Kastri</t>
  </si>
  <si>
    <t>Carballo</t>
  </si>
  <si>
    <t>Baerenthal</t>
  </si>
  <si>
    <t>Castiglione del Lago</t>
  </si>
  <si>
    <t>Mosonudvar</t>
  </si>
  <si>
    <t>Stinatz</t>
  </si>
  <si>
    <t>Stawiski</t>
  </si>
  <si>
    <t>Sequeira</t>
  </si>
  <si>
    <t>Oras Moldova Noua</t>
  </si>
  <si>
    <t>Pinkovce</t>
  </si>
  <si>
    <t>Seengen</t>
  </si>
  <si>
    <t>Klokočná</t>
  </si>
  <si>
    <t>Dettingen an der Erms</t>
  </si>
  <si>
    <t>Commune of Kastria</t>
  </si>
  <si>
    <t>Carbellino</t>
  </si>
  <si>
    <t>Baffie</t>
  </si>
  <si>
    <t>Castiglione della Pescaia</t>
  </si>
  <si>
    <t>Mozsgó</t>
  </si>
  <si>
    <t>Stiwoll</t>
  </si>
  <si>
    <t>Stawiszyn</t>
  </si>
  <si>
    <t>Serapicos</t>
  </si>
  <si>
    <t>Oras Murfatlar</t>
  </si>
  <si>
    <t>Piskorovce</t>
  </si>
  <si>
    <t>Seewen</t>
  </si>
  <si>
    <t>Dettingen an der Iller</t>
  </si>
  <si>
    <t>Commune of Kastriotissa</t>
  </si>
  <si>
    <t>Carboneras</t>
  </si>
  <si>
    <t>Bagard</t>
  </si>
  <si>
    <t>Castiglione delle Stiviere</t>
  </si>
  <si>
    <t>Mucsfa</t>
  </si>
  <si>
    <t>Stockenboi</t>
  </si>
  <si>
    <t>Stegna</t>
  </si>
  <si>
    <t>Serdedelo</t>
  </si>
  <si>
    <t>Oras Murgeni</t>
  </si>
  <si>
    <t>Pitelová</t>
  </si>
  <si>
    <t>Seewis im Prättigau</t>
  </si>
  <si>
    <t>Klopina</t>
  </si>
  <si>
    <t>Dettingen unter Teck</t>
  </si>
  <si>
    <t>Commune of Kastritsa</t>
  </si>
  <si>
    <t>Carboneras de Guadazaón</t>
  </si>
  <si>
    <t>Bagas</t>
  </si>
  <si>
    <t>Castiglione di Garfagnana</t>
  </si>
  <si>
    <t>Mucsi</t>
  </si>
  <si>
    <t>Stockerau</t>
  </si>
  <si>
    <t>Stepnica</t>
  </si>
  <si>
    <t>Seroa</t>
  </si>
  <si>
    <t>Oras Nadlac</t>
  </si>
  <si>
    <t>Plášťovce</t>
  </si>
  <si>
    <t>Seftigen</t>
  </si>
  <si>
    <t>Klopotovice</t>
  </si>
  <si>
    <t>Dettmannsdorf</t>
  </si>
  <si>
    <t>Commune of Kastro</t>
  </si>
  <si>
    <t>Carbonero el Mayor</t>
  </si>
  <si>
    <t>Bâgé-Dommartin</t>
  </si>
  <si>
    <t>Castiglione di Sicilia</t>
  </si>
  <si>
    <t>Múcsony</t>
  </si>
  <si>
    <t>Stoob</t>
  </si>
  <si>
    <t>Sterdyń</t>
  </si>
  <si>
    <t>Serpins</t>
  </si>
  <si>
    <t>Oras Nasaud</t>
  </si>
  <si>
    <t>Plavé Vozokany</t>
  </si>
  <si>
    <t>Seltisberg</t>
  </si>
  <si>
    <t>Klučenice</t>
  </si>
  <si>
    <t>Dettum</t>
  </si>
  <si>
    <t>Commune of Katachas</t>
  </si>
  <si>
    <t>Carboneros</t>
  </si>
  <si>
    <t>Bâgé-le-Châtel</t>
  </si>
  <si>
    <t>Castiglione d'Orcia</t>
  </si>
  <si>
    <t>Muhi</t>
  </si>
  <si>
    <t>Stössing</t>
  </si>
  <si>
    <t>Stęszew</t>
  </si>
  <si>
    <t>Serra de Água</t>
  </si>
  <si>
    <t>Oras Navodari</t>
  </si>
  <si>
    <t>Plaveč</t>
  </si>
  <si>
    <t>Selzach</t>
  </si>
  <si>
    <t>Klučov</t>
  </si>
  <si>
    <t>Detzem</t>
  </si>
  <si>
    <t>Commune of Katafygio</t>
  </si>
  <si>
    <t>Carcaboso</t>
  </si>
  <si>
    <t>Bagert</t>
  </si>
  <si>
    <t>Castiglione Falletto</t>
  </si>
  <si>
    <t>Murakeresztúr</t>
  </si>
  <si>
    <t>Stotzing</t>
  </si>
  <si>
    <t>Stężyca</t>
  </si>
  <si>
    <t>Serra de Santo António</t>
  </si>
  <si>
    <t>Oras Negresti</t>
  </si>
  <si>
    <t>Plavecké Podhradie</t>
  </si>
  <si>
    <t>Sembrancher</t>
  </si>
  <si>
    <t>Kluky</t>
  </si>
  <si>
    <t>Deudesfeld</t>
  </si>
  <si>
    <t>Commune of Katafyllio</t>
  </si>
  <si>
    <t>Carcabuey</t>
  </si>
  <si>
    <t>Bages</t>
  </si>
  <si>
    <t>Castiglione in Teverina</t>
  </si>
  <si>
    <t>Murarátka</t>
  </si>
  <si>
    <t>Straden</t>
  </si>
  <si>
    <t>Stoczek</t>
  </si>
  <si>
    <t>Serra d'El-Rei</t>
  </si>
  <si>
    <t>Oras Negresti-Oas</t>
  </si>
  <si>
    <t>Plavecký Mikuláš</t>
  </si>
  <si>
    <t>Sempach</t>
  </si>
  <si>
    <t>Kly</t>
  </si>
  <si>
    <t>Deuerling</t>
  </si>
  <si>
    <t>Commune of Katafyto</t>
  </si>
  <si>
    <t>Carcaixent</t>
  </si>
  <si>
    <t>Bagiry</t>
  </si>
  <si>
    <t>Castiglione Messer Marino</t>
  </si>
  <si>
    <t>Muraszemenye</t>
  </si>
  <si>
    <t>Strallegg</t>
  </si>
  <si>
    <t>Stoczek Łukowski</t>
  </si>
  <si>
    <t>Serrazes</t>
  </si>
  <si>
    <t>Oras Negru Voda</t>
  </si>
  <si>
    <t>Plavecký Peter</t>
  </si>
  <si>
    <t>Semsales</t>
  </si>
  <si>
    <t>Kmetiněves</t>
  </si>
  <si>
    <t>Deuselbach</t>
  </si>
  <si>
    <t>Commune of Katakali</t>
  </si>
  <si>
    <t>Cárcar</t>
  </si>
  <si>
    <t>Bagnac-sur-Célé</t>
  </si>
  <si>
    <t>Castiglione Messer Raimondo</t>
  </si>
  <si>
    <t>Murga</t>
  </si>
  <si>
    <t>Straning-Grafenberg</t>
  </si>
  <si>
    <t>Stolno</t>
  </si>
  <si>
    <t>Serreta</t>
  </si>
  <si>
    <t>Oras Nehoiu</t>
  </si>
  <si>
    <t>Plavecký Štvrtok</t>
  </si>
  <si>
    <t>Senarclens</t>
  </si>
  <si>
    <t>Kněždub</t>
  </si>
  <si>
    <t>Deutsch Evern</t>
  </si>
  <si>
    <t>Commune of Katakilos</t>
  </si>
  <si>
    <t>Carcastillo</t>
  </si>
  <si>
    <t>Bagneaux</t>
  </si>
  <si>
    <t>Castiglione Olona</t>
  </si>
  <si>
    <t>Murony</t>
  </si>
  <si>
    <t>Straß im Attergau</t>
  </si>
  <si>
    <t>Stopnica</t>
  </si>
  <si>
    <t>Serro Ventoso</t>
  </si>
  <si>
    <t>Oras Novaci</t>
  </si>
  <si>
    <t>Plavnica</t>
  </si>
  <si>
    <t>Senèdes</t>
  </si>
  <si>
    <t>Kněževes</t>
  </si>
  <si>
    <t>Deutsch-luxemburgisches Hoheitsgebiet</t>
  </si>
  <si>
    <t>Commune of Katakolo</t>
  </si>
  <si>
    <t>Carcedo de Bureba</t>
  </si>
  <si>
    <t>Bagneaux-sur-Loing</t>
  </si>
  <si>
    <t>Castiglione Tinella</t>
  </si>
  <si>
    <t>Nábrád</t>
  </si>
  <si>
    <t>Straß im Straßertale</t>
  </si>
  <si>
    <t>Stoszowice</t>
  </si>
  <si>
    <t>Sertã</t>
  </si>
  <si>
    <t>Oras Nucet</t>
  </si>
  <si>
    <t>Plechotice</t>
  </si>
  <si>
    <t>Sennwald</t>
  </si>
  <si>
    <t>Kněžice</t>
  </si>
  <si>
    <t>Deutschneudorf</t>
  </si>
  <si>
    <t>Commune of Katalagari</t>
  </si>
  <si>
    <t>Carcedo de Burgos</t>
  </si>
  <si>
    <t>Bagnères-de-Bigorre</t>
  </si>
  <si>
    <t>Castiglione Torinese</t>
  </si>
  <si>
    <t>Nadap</t>
  </si>
  <si>
    <t>Strass im Zillertal</t>
  </si>
  <si>
    <t>Strachówka</t>
  </si>
  <si>
    <t>Serzedelo</t>
  </si>
  <si>
    <t>Oras Ocna Mures</t>
  </si>
  <si>
    <t>Pleš</t>
  </si>
  <si>
    <t>Seon</t>
  </si>
  <si>
    <t>Kněžičky</t>
  </si>
  <si>
    <t>Dexheim</t>
  </si>
  <si>
    <t>Commune of Katalakko</t>
  </si>
  <si>
    <t>Carcelén</t>
  </si>
  <si>
    <t>Bagnères-de-Luchon</t>
  </si>
  <si>
    <t>Castignano</t>
  </si>
  <si>
    <t>Nádasd</t>
  </si>
  <si>
    <t>Straß in Steiermark</t>
  </si>
  <si>
    <t>Strawczyn</t>
  </si>
  <si>
    <t>Sesimbra (Castelo)</t>
  </si>
  <si>
    <t>Oras Ocna Sibiului</t>
  </si>
  <si>
    <t>Plešivec</t>
  </si>
  <si>
    <t>Sergey</t>
  </si>
  <si>
    <t>Kněžmost</t>
  </si>
  <si>
    <t>Deyelsdorf</t>
  </si>
  <si>
    <t>Commune of Katalonia</t>
  </si>
  <si>
    <t>Càrcer</t>
  </si>
  <si>
    <t>Bagneux</t>
  </si>
  <si>
    <t>Castilenti</t>
  </si>
  <si>
    <t>Nádasdladány</t>
  </si>
  <si>
    <t>Straßburg</t>
  </si>
  <si>
    <t>Stromiec</t>
  </si>
  <si>
    <t>Sesimbra (Santiago)</t>
  </si>
  <si>
    <t>Oras Ocnele Mari</t>
  </si>
  <si>
    <t>Plevník-Drienové</t>
  </si>
  <si>
    <t>Serravalle</t>
  </si>
  <si>
    <t>Kněžnice</t>
  </si>
  <si>
    <t>Dhronecken</t>
  </si>
  <si>
    <t>Commune of Katamachi</t>
  </si>
  <si>
    <t>Cárcheles</t>
  </si>
  <si>
    <t>Bagneux-la-Fosse</t>
  </si>
  <si>
    <t>Castino</t>
  </si>
  <si>
    <t>Nádudvar</t>
  </si>
  <si>
    <t>Stronie Śląskie</t>
  </si>
  <si>
    <t>Sete Cidades</t>
  </si>
  <si>
    <t>Oras Odobesti</t>
  </si>
  <si>
    <t>Pliešovce</t>
  </si>
  <si>
    <t>Servion</t>
  </si>
  <si>
    <t>Kněžpole</t>
  </si>
  <si>
    <t>Dichtelbach</t>
  </si>
  <si>
    <t>Commune of Katapola</t>
  </si>
  <si>
    <t>Cardedeu</t>
  </si>
  <si>
    <t>Bagnizeau</t>
  </si>
  <si>
    <t>Castione Andevenno</t>
  </si>
  <si>
    <t>Nágocs</t>
  </si>
  <si>
    <t>Strasshof an der Nordbahn</t>
  </si>
  <si>
    <t>Strumień</t>
  </si>
  <si>
    <t>Setúbal (São Sebastião)</t>
  </si>
  <si>
    <t>Oras Oravita</t>
  </si>
  <si>
    <t>Ploské</t>
  </si>
  <si>
    <t>Sessa</t>
  </si>
  <si>
    <t>Knínice</t>
  </si>
  <si>
    <t>Dickel</t>
  </si>
  <si>
    <t>Commune of Katarraktis</t>
  </si>
  <si>
    <t>Cardeña</t>
  </si>
  <si>
    <t>Bagnoles</t>
  </si>
  <si>
    <t>Castione della Presolana</t>
  </si>
  <si>
    <t>Nagyacsád</t>
  </si>
  <si>
    <t>Straßwalchen</t>
  </si>
  <si>
    <t>Stryków</t>
  </si>
  <si>
    <t>Sever</t>
  </si>
  <si>
    <t>Oras Otelu Rosu</t>
  </si>
  <si>
    <t>Pobedim</t>
  </si>
  <si>
    <t>Seuzach</t>
  </si>
  <si>
    <t>Kňovice</t>
  </si>
  <si>
    <t>Dickendorf</t>
  </si>
  <si>
    <t>Commune of Katastari</t>
  </si>
  <si>
    <t>Cardeñadijo</t>
  </si>
  <si>
    <t>Bagnoles de l'Orne Normandie</t>
  </si>
  <si>
    <t>Castions di Strada</t>
  </si>
  <si>
    <t>Nagyalásony</t>
  </si>
  <si>
    <t>Stratzing</t>
  </si>
  <si>
    <t>Stryszawa</t>
  </si>
  <si>
    <t>Sever do Vouga</t>
  </si>
  <si>
    <t>Oras Otopeni</t>
  </si>
  <si>
    <t>Počarová</t>
  </si>
  <si>
    <t>Sévaz</t>
  </si>
  <si>
    <t>Knovíz</t>
  </si>
  <si>
    <t>Dickenschied</t>
  </si>
  <si>
    <t>Commune of Katavothra</t>
  </si>
  <si>
    <t>Cardeñajimeno</t>
  </si>
  <si>
    <t>Bagnolet</t>
  </si>
  <si>
    <t>Castiraga Vidardo</t>
  </si>
  <si>
    <t>Nagyar</t>
  </si>
  <si>
    <t>Strem</t>
  </si>
  <si>
    <t>Stryszów</t>
  </si>
  <si>
    <t>Sezulfe</t>
  </si>
  <si>
    <t>Oras Ovidiu</t>
  </si>
  <si>
    <t>Pochabany</t>
  </si>
  <si>
    <t>Sevelen</t>
  </si>
  <si>
    <t>Knyk</t>
  </si>
  <si>
    <t>Dickesbach</t>
  </si>
  <si>
    <t>Commune of Katerini</t>
  </si>
  <si>
    <t>Cárdenas</t>
  </si>
  <si>
    <t>Bagnols</t>
  </si>
  <si>
    <t>Casto</t>
  </si>
  <si>
    <t>Nagyatád</t>
  </si>
  <si>
    <t>Strengberg</t>
  </si>
  <si>
    <t>Strzałkowo</t>
  </si>
  <si>
    <t>Sezures</t>
  </si>
  <si>
    <t>Oras Panciu</t>
  </si>
  <si>
    <t>Počúvadlo</t>
  </si>
  <si>
    <t>Sévery</t>
  </si>
  <si>
    <t>Kobeřice</t>
  </si>
  <si>
    <t>Didderse</t>
  </si>
  <si>
    <t>Commune of Katheni</t>
  </si>
  <si>
    <t>Cardenete</t>
  </si>
  <si>
    <t>Bagnols-en-Forêt</t>
  </si>
  <si>
    <t>Castorano</t>
  </si>
  <si>
    <t>Nagybajcs</t>
  </si>
  <si>
    <t>Strengen</t>
  </si>
  <si>
    <t>Strzegom</t>
  </si>
  <si>
    <t>Silgueiros</t>
  </si>
  <si>
    <t>Oras Pancota</t>
  </si>
  <si>
    <t>Podbiel</t>
  </si>
  <si>
    <t>Siblingen</t>
  </si>
  <si>
    <t>Kobeřice u Brna</t>
  </si>
  <si>
    <t>Diebach</t>
  </si>
  <si>
    <t>Commune of Katholiko</t>
  </si>
  <si>
    <t>Cardeñosa</t>
  </si>
  <si>
    <t>Bagnols-sur-Cèze</t>
  </si>
  <si>
    <t>Castrezzato</t>
  </si>
  <si>
    <t>Nagybajom</t>
  </si>
  <si>
    <t>Strobl</t>
  </si>
  <si>
    <t>Strzegowo</t>
  </si>
  <si>
    <t>Silva</t>
  </si>
  <si>
    <t>Oras Pantelimon</t>
  </si>
  <si>
    <t>Podbranč</t>
  </si>
  <si>
    <t>Sierre</t>
  </si>
  <si>
    <t>Koberovice</t>
  </si>
  <si>
    <t>Dieblich</t>
  </si>
  <si>
    <t>Commune of Kato Achaia</t>
  </si>
  <si>
    <t>Cardeñosa de Volpejera</t>
  </si>
  <si>
    <t>Bagnot</t>
  </si>
  <si>
    <t>Castri di Lecce</t>
  </si>
  <si>
    <t>Nagybakónak</t>
  </si>
  <si>
    <t>Stroheim</t>
  </si>
  <si>
    <t>Strzelce</t>
  </si>
  <si>
    <t>Silvã de Cima</t>
  </si>
  <si>
    <t>Oras Patarlagele</t>
  </si>
  <si>
    <t>Podbrezová</t>
  </si>
  <si>
    <t>Siglistorf</t>
  </si>
  <si>
    <t>Koberovy</t>
  </si>
  <si>
    <t>Dieburg, Stadt</t>
  </si>
  <si>
    <t>Commune of Kato Aghios Ioannis</t>
  </si>
  <si>
    <t>Cardeñuela Riopico</t>
  </si>
  <si>
    <t>Baguer-Morvan</t>
  </si>
  <si>
    <t>Castrignano de' Greci</t>
  </si>
  <si>
    <t>Nagybánhegyes</t>
  </si>
  <si>
    <t>Stronsdorf</t>
  </si>
  <si>
    <t>Strzelce Krajeńskie</t>
  </si>
  <si>
    <t>Silvalde</t>
  </si>
  <si>
    <t>Oras Pecica</t>
  </si>
  <si>
    <t>Podhájska</t>
  </si>
  <si>
    <t>Signau</t>
  </si>
  <si>
    <t>Kobylá nad Vidnavkou</t>
  </si>
  <si>
    <t>Diedorf, M</t>
  </si>
  <si>
    <t>Commune of Kato Alissos</t>
  </si>
  <si>
    <t>Cardiel de los Montes</t>
  </si>
  <si>
    <t>Baguer-Pican</t>
  </si>
  <si>
    <t>Castrignano del Capo</t>
  </si>
  <si>
    <t>Nagybaracska</t>
  </si>
  <si>
    <t>Stubenberg</t>
  </si>
  <si>
    <t>Strzelce Opolskie</t>
  </si>
  <si>
    <t>Silvares</t>
  </si>
  <si>
    <t>Oras Petrila</t>
  </si>
  <si>
    <t>Podhorany</t>
  </si>
  <si>
    <t>Signy-Avenex</t>
  </si>
  <si>
    <t>Kobylí</t>
  </si>
  <si>
    <t>Diefenbach</t>
  </si>
  <si>
    <t>Commune of Kato Archanes</t>
  </si>
  <si>
    <t>Cardona</t>
  </si>
  <si>
    <t>Baho</t>
  </si>
  <si>
    <t>Castro</t>
  </si>
  <si>
    <t>Nagybarca</t>
  </si>
  <si>
    <t>Stuhlfelden</t>
  </si>
  <si>
    <t>Strzelce Wielkie</t>
  </si>
  <si>
    <t>Silvares (São Martinho)</t>
  </si>
  <si>
    <t>Oras Piatra-Olt</t>
  </si>
  <si>
    <t>Podhorie</t>
  </si>
  <si>
    <t>Sigriswil</t>
  </si>
  <si>
    <t>Kobylice</t>
  </si>
  <si>
    <t>Diekholzen</t>
  </si>
  <si>
    <t>Commune of Kato Assites</t>
  </si>
  <si>
    <t>Cardoso de la Sierra, El</t>
  </si>
  <si>
    <t>Bahus-Soubiran</t>
  </si>
  <si>
    <t>Castro dei Volsci</t>
  </si>
  <si>
    <t>Nagybárkány</t>
  </si>
  <si>
    <t>Stumm</t>
  </si>
  <si>
    <t>Strzeleczki</t>
  </si>
  <si>
    <t>Silveira</t>
  </si>
  <si>
    <t>Oras Plopeni</t>
  </si>
  <si>
    <t>Podhoroď</t>
  </si>
  <si>
    <t>Silenen</t>
  </si>
  <si>
    <t>Diekhusen-Fahrstedt</t>
  </si>
  <si>
    <t>Commune of Kato Assos</t>
  </si>
  <si>
    <t>Carenas</t>
  </si>
  <si>
    <t>Baie-Mahault</t>
  </si>
  <si>
    <t>Castrocaro Terme e Terra del Sole</t>
  </si>
  <si>
    <t>Nagyberény</t>
  </si>
  <si>
    <t>Stummerberg</t>
  </si>
  <si>
    <t>Strzelin</t>
  </si>
  <si>
    <t>Silves</t>
  </si>
  <si>
    <t>Oras Podu Iloaiei</t>
  </si>
  <si>
    <t>Podhradie</t>
  </si>
  <si>
    <t>Sils im Domleschg</t>
  </si>
  <si>
    <t>Dielheim</t>
  </si>
  <si>
    <t>Commune of Kato Athamanio</t>
  </si>
  <si>
    <t>Cariñena</t>
  </si>
  <si>
    <t>Baigneaux</t>
  </si>
  <si>
    <t>Castrocielo</t>
  </si>
  <si>
    <t>Nagyberki</t>
  </si>
  <si>
    <t>Suben</t>
  </si>
  <si>
    <t>Strzelno</t>
  </si>
  <si>
    <t>Sines</t>
  </si>
  <si>
    <t>Oras Pogoanele</t>
  </si>
  <si>
    <t>Podhradík</t>
  </si>
  <si>
    <t>Sils im Engadin/Segl</t>
  </si>
  <si>
    <t>Kocbeře</t>
  </si>
  <si>
    <t>Dielkirchen</t>
  </si>
  <si>
    <t>Commune of Kato Chora</t>
  </si>
  <si>
    <t>Cariño</t>
  </si>
  <si>
    <t>Baignes</t>
  </si>
  <si>
    <t>Castrofilippo</t>
  </si>
  <si>
    <t>Nagybörzsöny</t>
  </si>
  <si>
    <t>Sulz</t>
  </si>
  <si>
    <t>Strzyżewice</t>
  </si>
  <si>
    <t>Sistelo</t>
  </si>
  <si>
    <t>Oras Popesti Leordeni</t>
  </si>
  <si>
    <t>Podkonice</t>
  </si>
  <si>
    <t>Silvaplana</t>
  </si>
  <si>
    <t>Kocelovice</t>
  </si>
  <si>
    <t>Dielmissen</t>
  </si>
  <si>
    <t>Commune of Kato Chorio</t>
  </si>
  <si>
    <t>Carlet</t>
  </si>
  <si>
    <t>Baignes-Sainte-Radegonde</t>
  </si>
  <si>
    <t>Castrolibero</t>
  </si>
  <si>
    <t>Nagybudmér</t>
  </si>
  <si>
    <t>Sulz im Weinviertel</t>
  </si>
  <si>
    <t>Strzyżów</t>
  </si>
  <si>
    <t>Soajo</t>
  </si>
  <si>
    <t>Oras Potcoava</t>
  </si>
  <si>
    <t>Podkriváň</t>
  </si>
  <si>
    <t>Simplon</t>
  </si>
  <si>
    <t>Kochánky</t>
  </si>
  <si>
    <t>Diemelsee</t>
  </si>
  <si>
    <t>Commune of Kato Chryssovitsa</t>
  </si>
  <si>
    <t>Carlota, La</t>
  </si>
  <si>
    <t>Baigneux-les-Juifs</t>
  </si>
  <si>
    <t>Castronno</t>
  </si>
  <si>
    <t>Nagycenk</t>
  </si>
  <si>
    <t>Sulzberg</t>
  </si>
  <si>
    <t>Stubno</t>
  </si>
  <si>
    <t>Soalhães</t>
  </si>
  <si>
    <t>Oras Predeal</t>
  </si>
  <si>
    <t>Podkylava</t>
  </si>
  <si>
    <t>Sins</t>
  </si>
  <si>
    <t>Kochánov</t>
  </si>
  <si>
    <t>Diemelstadt, Stadt</t>
  </si>
  <si>
    <t>Commune of Kato Diminio</t>
  </si>
  <si>
    <t>Carme</t>
  </si>
  <si>
    <t>Baigts</t>
  </si>
  <si>
    <t>Castronovo di Sicilia</t>
  </si>
  <si>
    <t>Nagycsány</t>
  </si>
  <si>
    <t>Tadten</t>
  </si>
  <si>
    <t>Studzienice</t>
  </si>
  <si>
    <t>Soalheira</t>
  </si>
  <si>
    <t>Oras Pucioasa</t>
  </si>
  <si>
    <t>Podlužany</t>
  </si>
  <si>
    <t>Sion</t>
  </si>
  <si>
    <t>Kočí</t>
  </si>
  <si>
    <t>Dienethal</t>
  </si>
  <si>
    <t>Commune of Kato Drossini</t>
  </si>
  <si>
    <t>Carmena</t>
  </si>
  <si>
    <t>Baigts-de-Béarn</t>
  </si>
  <si>
    <t>Castronuovo di Sant'Andrea</t>
  </si>
  <si>
    <t>Nagycsécs</t>
  </si>
  <si>
    <t>Taiskirchen im Innkreis</t>
  </si>
  <si>
    <t>Stupsk</t>
  </si>
  <si>
    <t>Sobradelo da Goma</t>
  </si>
  <si>
    <t>Oras Racari</t>
  </si>
  <si>
    <t>Podolie</t>
  </si>
  <si>
    <t>Sirnach</t>
  </si>
  <si>
    <t>Kočín</t>
  </si>
  <si>
    <t>Dienheim</t>
  </si>
  <si>
    <t>Commune of Kato Elati</t>
  </si>
  <si>
    <t>Cármenes</t>
  </si>
  <si>
    <t>Baillargues</t>
  </si>
  <si>
    <t>Castropignano</t>
  </si>
  <si>
    <t>Nagycsepely</t>
  </si>
  <si>
    <t>Tamsweg</t>
  </si>
  <si>
    <t>Subkowy</t>
  </si>
  <si>
    <t>Sobral</t>
  </si>
  <si>
    <t>Oras Rasnov</t>
  </si>
  <si>
    <t>Podolínec</t>
  </si>
  <si>
    <t>Siselen</t>
  </si>
  <si>
    <t>Koclířov</t>
  </si>
  <si>
    <t>Diensdorf-Radlow</t>
  </si>
  <si>
    <t>Commune of Kato Garouna</t>
  </si>
  <si>
    <t>Carmona</t>
  </si>
  <si>
    <t>Bailleau-Armenonville</t>
  </si>
  <si>
    <t>Castroreale</t>
  </si>
  <si>
    <t>Nagycserkesz</t>
  </si>
  <si>
    <t>Tannheim</t>
  </si>
  <si>
    <t>Sucha Beskidzka</t>
  </si>
  <si>
    <t>Sobral da Adiça</t>
  </si>
  <si>
    <t>Oras Recas</t>
  </si>
  <si>
    <t>Podrečany</t>
  </si>
  <si>
    <t>Sisikon</t>
  </si>
  <si>
    <t>Kočov</t>
  </si>
  <si>
    <t>Dienstweiler</t>
  </si>
  <si>
    <t>Commune of Kato Gerakari</t>
  </si>
  <si>
    <t>Carmonita</t>
  </si>
  <si>
    <t>Bailleau-le-Pin</t>
  </si>
  <si>
    <t>Castroregio</t>
  </si>
  <si>
    <t>Nagydém</t>
  </si>
  <si>
    <t>Tarrenz</t>
  </si>
  <si>
    <t>Suchań</t>
  </si>
  <si>
    <t>Sobral da Serra</t>
  </si>
  <si>
    <t>Oras Rovinari</t>
  </si>
  <si>
    <t>Podskalie</t>
  </si>
  <si>
    <t>Sissach</t>
  </si>
  <si>
    <t>Kohoutov</t>
  </si>
  <si>
    <t>Diepenau, Flecken</t>
  </si>
  <si>
    <t>Commune of Kato Kalentini</t>
  </si>
  <si>
    <t>Bailleau-l'Évêque</t>
  </si>
  <si>
    <t>Castrovillari</t>
  </si>
  <si>
    <t>Nagydobos</t>
  </si>
  <si>
    <t>Tarsdorf</t>
  </si>
  <si>
    <t>Suchedniów</t>
  </si>
  <si>
    <t>Sobral de Monte Agraço</t>
  </si>
  <si>
    <t>Oras Roznov</t>
  </si>
  <si>
    <t>Podtureň</t>
  </si>
  <si>
    <t>Sisseln</t>
  </si>
  <si>
    <t>Diepholz, Stadt</t>
  </si>
  <si>
    <t>Commune of Kato Kalliniki</t>
  </si>
  <si>
    <t>Carolina, La</t>
  </si>
  <si>
    <t>Baillestavy</t>
  </si>
  <si>
    <t>Catania</t>
  </si>
  <si>
    <t>Nagydobsza</t>
  </si>
  <si>
    <t>Tattendorf</t>
  </si>
  <si>
    <t>Suchowola</t>
  </si>
  <si>
    <t>Sobral de São Miguel</t>
  </si>
  <si>
    <t>Oras Rupea</t>
  </si>
  <si>
    <t>Podvysoká</t>
  </si>
  <si>
    <t>Siviriez</t>
  </si>
  <si>
    <t>Kojatín</t>
  </si>
  <si>
    <t>Diera-Zehren</t>
  </si>
  <si>
    <t>Commune of Kato Kamila</t>
  </si>
  <si>
    <t>Carpio</t>
  </si>
  <si>
    <t>Baillet-en-France</t>
  </si>
  <si>
    <t>Catanzaro</t>
  </si>
  <si>
    <t>Nagydorog</t>
  </si>
  <si>
    <t>Taufkirchen an der Pram</t>
  </si>
  <si>
    <t>Suchożebry</t>
  </si>
  <si>
    <t>Sobreira</t>
  </si>
  <si>
    <t>Oras Sacueni</t>
  </si>
  <si>
    <t>Podzámčok</t>
  </si>
  <si>
    <t>Soazza</t>
  </si>
  <si>
    <t>Kojátky</t>
  </si>
  <si>
    <t>Dierbach</t>
  </si>
  <si>
    <t>Commune of Kato Karyes</t>
  </si>
  <si>
    <t>Carpio de Azaba</t>
  </si>
  <si>
    <t>Catenanuova</t>
  </si>
  <si>
    <t>Nagyecsed</t>
  </si>
  <si>
    <t>Taufkirchen an der Trattnach</t>
  </si>
  <si>
    <t>Suchy Dąb</t>
  </si>
  <si>
    <t>Sobreposta</t>
  </si>
  <si>
    <t>Oras Salcea</t>
  </si>
  <si>
    <t>Pohorelá</t>
  </si>
  <si>
    <t>Solothurn</t>
  </si>
  <si>
    <t>Kojčice</t>
  </si>
  <si>
    <t>Dierdorf, Stadt</t>
  </si>
  <si>
    <t>Commune of Kato Kastritsi</t>
  </si>
  <si>
    <t>Carpio de Tajo, El</t>
  </si>
  <si>
    <t>Bailleul-aux-Cornailles</t>
  </si>
  <si>
    <t>Catignano</t>
  </si>
  <si>
    <t>Nagyér</t>
  </si>
  <si>
    <t>Taxenbach</t>
  </si>
  <si>
    <t>Suchy Las</t>
  </si>
  <si>
    <t>Sobretâmega</t>
  </si>
  <si>
    <t>Oras Saliste</t>
  </si>
  <si>
    <t>Pohranice</t>
  </si>
  <si>
    <t>Sommeri</t>
  </si>
  <si>
    <t>Kojetice</t>
  </si>
  <si>
    <t>Dierfeld</t>
  </si>
  <si>
    <t>Commune of Kato Kerassovo</t>
  </si>
  <si>
    <t>Carpio, El</t>
  </si>
  <si>
    <t>Bailleul-la-Vallée</t>
  </si>
  <si>
    <t>Cattolica</t>
  </si>
  <si>
    <t>Nagyesztergár</t>
  </si>
  <si>
    <t>Techelsberg am Wörther See</t>
  </si>
  <si>
    <t>Sulechów</t>
  </si>
  <si>
    <t>Sobrosa</t>
  </si>
  <si>
    <t>Oras Salistea de Sus</t>
  </si>
  <si>
    <t>Pohronská Polhora</t>
  </si>
  <si>
    <t>Sonceboz-Sombeval</t>
  </si>
  <si>
    <t>Kojetín</t>
  </si>
  <si>
    <t>Dierhagen</t>
  </si>
  <si>
    <t>Commune of Kato Klines</t>
  </si>
  <si>
    <t>Carracedelo</t>
  </si>
  <si>
    <t>Bailleul-le-Soc</t>
  </si>
  <si>
    <t>Cattolica Eraclea</t>
  </si>
  <si>
    <t>Nagyfüged</t>
  </si>
  <si>
    <t>Teesdorf</t>
  </si>
  <si>
    <t>Sulęcin</t>
  </si>
  <si>
    <t>Solveira</t>
  </si>
  <si>
    <t>Oras Sangeorgiu de Padure</t>
  </si>
  <si>
    <t>Pohronský Bukovec</t>
  </si>
  <si>
    <t>Sonogno</t>
  </si>
  <si>
    <t>Kojice</t>
  </si>
  <si>
    <t>Dierscheid</t>
  </si>
  <si>
    <t>Commune of Kato Komi</t>
  </si>
  <si>
    <t>Carral</t>
  </si>
  <si>
    <t>Bailleul-lès-Pernes</t>
  </si>
  <si>
    <t>Caulonia</t>
  </si>
  <si>
    <t>Nagygeresd</t>
  </si>
  <si>
    <t>Telfes im Stubai</t>
  </si>
  <si>
    <t>Sulęczyno</t>
  </si>
  <si>
    <t>Sonim e Barreiros</t>
  </si>
  <si>
    <t>Oras Sangeorz-Bai</t>
  </si>
  <si>
    <t>Pohronský Ruskov</t>
  </si>
  <si>
    <t>Sonvilier</t>
  </si>
  <si>
    <t>Kokašice</t>
  </si>
  <si>
    <t>Diesdorf, Flecken</t>
  </si>
  <si>
    <t>Commune of Kato Korakiana</t>
  </si>
  <si>
    <t>Carranque</t>
  </si>
  <si>
    <t>Bailleulmont</t>
  </si>
  <si>
    <t>Cautano</t>
  </si>
  <si>
    <t>Nagygörbő</t>
  </si>
  <si>
    <t>Telfs</t>
  </si>
  <si>
    <t>Sulejów</t>
  </si>
  <si>
    <t>Sopo</t>
  </si>
  <si>
    <t>Oras Sannicolau Mare</t>
  </si>
  <si>
    <t>Pokryváč</t>
  </si>
  <si>
    <t>Soral</t>
  </si>
  <si>
    <t>Kokořín</t>
  </si>
  <si>
    <t>Diespeck</t>
  </si>
  <si>
    <t>Commune of Kato Kourounio</t>
  </si>
  <si>
    <t>Carrascal de Barregas</t>
  </si>
  <si>
    <t>Bailleul-Neuville</t>
  </si>
  <si>
    <t>Cava de' Tirreni</t>
  </si>
  <si>
    <t>Nagygyimót</t>
  </si>
  <si>
    <t>Terfens</t>
  </si>
  <si>
    <t>Sulejówek</t>
  </si>
  <si>
    <t>Sortelha</t>
  </si>
  <si>
    <t>Oras Santana</t>
  </si>
  <si>
    <t>Poľanovce</t>
  </si>
  <si>
    <t>Sorengo</t>
  </si>
  <si>
    <t>Kokory</t>
  </si>
  <si>
    <t>Dießen am Ammersee, M</t>
  </si>
  <si>
    <t>Commune of Kato Lapsista</t>
  </si>
  <si>
    <t>Carrascal del Obispo</t>
  </si>
  <si>
    <t>Bailleul-Sir-Berthoult</t>
  </si>
  <si>
    <t>Cava Manara</t>
  </si>
  <si>
    <t>Nagyhajmás</t>
  </si>
  <si>
    <t>Ternberg</t>
  </si>
  <si>
    <t>Sulików</t>
  </si>
  <si>
    <t>Sortes</t>
  </si>
  <si>
    <t>Oras Sarmasu</t>
  </si>
  <si>
    <t>Poľany</t>
  </si>
  <si>
    <t>Sorens</t>
  </si>
  <si>
    <t>Kolaje</t>
  </si>
  <si>
    <t>Dietenheim, Stadt</t>
  </si>
  <si>
    <t>Commune of Kato Lechonia</t>
  </si>
  <si>
    <t>Carrascal del Río</t>
  </si>
  <si>
    <t>Bailleul-sur-Thérain</t>
  </si>
  <si>
    <t>Cavaglià</t>
  </si>
  <si>
    <t>Nagyhalász</t>
  </si>
  <si>
    <t>Ternitz</t>
  </si>
  <si>
    <t>Sułkowice</t>
  </si>
  <si>
    <t>Sosa</t>
  </si>
  <si>
    <t>Oras Saveni</t>
  </si>
  <si>
    <t>Poliakovce</t>
  </si>
  <si>
    <t>Sorvilier</t>
  </si>
  <si>
    <t>Koldín</t>
  </si>
  <si>
    <t>Dietenhofen, M</t>
  </si>
  <si>
    <t>Commune of Kato Loussi</t>
  </si>
  <si>
    <t>Carrascalejo</t>
  </si>
  <si>
    <t>Bailleulval</t>
  </si>
  <si>
    <t>Cavaglietto</t>
  </si>
  <si>
    <t>Nagyharsány</t>
  </si>
  <si>
    <t>Teufenbach-Katsch</t>
  </si>
  <si>
    <t>Sulmierzyce</t>
  </si>
  <si>
    <t>Soure</t>
  </si>
  <si>
    <t>Oras Scornicesti</t>
  </si>
  <si>
    <t>Polianka</t>
  </si>
  <si>
    <t>Soubey</t>
  </si>
  <si>
    <t>Koleč</t>
  </si>
  <si>
    <t>Dieterode</t>
  </si>
  <si>
    <t>Commune of Kato Loutro</t>
  </si>
  <si>
    <t>Carrascalejo, El</t>
  </si>
  <si>
    <t>Bailleval</t>
  </si>
  <si>
    <t>Cavaglio d'Agogna</t>
  </si>
  <si>
    <t>Nagyhegyes</t>
  </si>
  <si>
    <t>Texingtal</t>
  </si>
  <si>
    <t>Sułoszowa</t>
  </si>
  <si>
    <t>Souro Pires</t>
  </si>
  <si>
    <t>Oras Sebis</t>
  </si>
  <si>
    <t>Polichno</t>
  </si>
  <si>
    <t>Soyhières</t>
  </si>
  <si>
    <t>Kolešov</t>
  </si>
  <si>
    <t>Dietersburg</t>
  </si>
  <si>
    <t>Commune of Kato Makrinou</t>
  </si>
  <si>
    <t>Carrascosa</t>
  </si>
  <si>
    <t>Baillif</t>
  </si>
  <si>
    <t>Cavagnolo</t>
  </si>
  <si>
    <t>Nagyhódos</t>
  </si>
  <si>
    <t>Thal</t>
  </si>
  <si>
    <t>Sułów</t>
  </si>
  <si>
    <t>Sousel</t>
  </si>
  <si>
    <t>Oras segarcea</t>
  </si>
  <si>
    <t>Polina</t>
  </si>
  <si>
    <t>Speicher</t>
  </si>
  <si>
    <t>Kolešovice</t>
  </si>
  <si>
    <t>Dietersheim</t>
  </si>
  <si>
    <t>Commune of Kato Mazaraki</t>
  </si>
  <si>
    <t>Carrascosa de Abajo</t>
  </si>
  <si>
    <t>Baillolet</t>
  </si>
  <si>
    <t>Cavaion Veronese</t>
  </si>
  <si>
    <t>Nagyhuta</t>
  </si>
  <si>
    <t>Thalgau</t>
  </si>
  <si>
    <t>Supraśl</t>
  </si>
  <si>
    <t>Sousela</t>
  </si>
  <si>
    <t>Oras Seini</t>
  </si>
  <si>
    <t>Poľný Kesov</t>
  </si>
  <si>
    <t>Spiez</t>
  </si>
  <si>
    <t>Kolín</t>
  </si>
  <si>
    <t>Dieterskirchen</t>
  </si>
  <si>
    <t>Commune of Kato Melpia</t>
  </si>
  <si>
    <t>Carrascosa de Haro</t>
  </si>
  <si>
    <t>Baillou</t>
  </si>
  <si>
    <t>Cavalese</t>
  </si>
  <si>
    <t>Nagyigmánd</t>
  </si>
  <si>
    <t>Thalheim bei Wels</t>
  </si>
  <si>
    <t>Suraż</t>
  </si>
  <si>
    <t>Souselo</t>
  </si>
  <si>
    <t>Oras Simeria</t>
  </si>
  <si>
    <t>Poloma</t>
  </si>
  <si>
    <t>Spiringen</t>
  </si>
  <si>
    <t>Kolinec</t>
  </si>
  <si>
    <t>Dietfurt a.d.Altmühl, St</t>
  </si>
  <si>
    <t>Commune of Kato Meropi</t>
  </si>
  <si>
    <t>Carrascosa de la Sierra</t>
  </si>
  <si>
    <t>Bailly</t>
  </si>
  <si>
    <t>Cavallerleone</t>
  </si>
  <si>
    <t>Nagyiván</t>
  </si>
  <si>
    <t>Thannhausen</t>
  </si>
  <si>
    <t>Susiec</t>
  </si>
  <si>
    <t>Soutelo</t>
  </si>
  <si>
    <t>Oras simleu Silvaniei</t>
  </si>
  <si>
    <t>Polomka</t>
  </si>
  <si>
    <t>Spreitenbach</t>
  </si>
  <si>
    <t>Kolomuty</t>
  </si>
  <si>
    <t>Diethardt</t>
  </si>
  <si>
    <t>Commune of Kato Metochi</t>
  </si>
  <si>
    <t>Carratraca</t>
  </si>
  <si>
    <t>Bailly-aux-Forges</t>
  </si>
  <si>
    <t>Cavallermaggiore</t>
  </si>
  <si>
    <t>Nagykálló</t>
  </si>
  <si>
    <t>Thaur</t>
  </si>
  <si>
    <t>Susz</t>
  </si>
  <si>
    <t>Soutelo de Aguiar</t>
  </si>
  <si>
    <t>Oras Sinaia</t>
  </si>
  <si>
    <t>Poltár</t>
  </si>
  <si>
    <t>St. Antoni</t>
  </si>
  <si>
    <t>Kolová</t>
  </si>
  <si>
    <t>Dietingen</t>
  </si>
  <si>
    <t>Commune of Kato Nevrokopi</t>
  </si>
  <si>
    <t>Carreño</t>
  </si>
  <si>
    <t>Bailly-en-Rivière</t>
  </si>
  <si>
    <t>Cavallino</t>
  </si>
  <si>
    <t>Nagykamarás</t>
  </si>
  <si>
    <t>Thaya</t>
  </si>
  <si>
    <t>Suszec</t>
  </si>
  <si>
    <t>Soutelo do Douro</t>
  </si>
  <si>
    <t>Oras Siret</t>
  </si>
  <si>
    <t>Poluvsie</t>
  </si>
  <si>
    <t>St. Gallen</t>
  </si>
  <si>
    <t>Koloveč</t>
  </si>
  <si>
    <t>Dietmannsried, M</t>
  </si>
  <si>
    <t>Commune of Kato Panaghia</t>
  </si>
  <si>
    <t>Carrera, La</t>
  </si>
  <si>
    <t>Bailly-le-Franc</t>
  </si>
  <si>
    <t>Cavallino-Treporti</t>
  </si>
  <si>
    <t>Nagykanizsa</t>
  </si>
  <si>
    <t>Theresienfeld</t>
  </si>
  <si>
    <t>Suwałki</t>
  </si>
  <si>
    <t>Souto</t>
  </si>
  <si>
    <t>Oras Slanic</t>
  </si>
  <si>
    <t>Pongrácovce</t>
  </si>
  <si>
    <t>St. Margrethen</t>
  </si>
  <si>
    <t>Kolšov</t>
  </si>
  <si>
    <t>Dietramszell</t>
  </si>
  <si>
    <t>Commune of Kato Pavliana</t>
  </si>
  <si>
    <t>Carrias</t>
  </si>
  <si>
    <t>Bailly-Romainvilliers</t>
  </si>
  <si>
    <t>Cavallirio</t>
  </si>
  <si>
    <t>Nagykapornak</t>
  </si>
  <si>
    <t>Thiersee</t>
  </si>
  <si>
    <t>Swarzędz</t>
  </si>
  <si>
    <t>Souto da Casa</t>
  </si>
  <si>
    <t>Oras Slanic Moldova</t>
  </si>
  <si>
    <t>Poniky</t>
  </si>
  <si>
    <t>St. Moritz</t>
  </si>
  <si>
    <t>Komařice</t>
  </si>
  <si>
    <t>Dietrichingen</t>
  </si>
  <si>
    <t>Commune of Kato Pedina</t>
  </si>
  <si>
    <t>Carriches</t>
  </si>
  <si>
    <t>Baincthun</t>
  </si>
  <si>
    <t>Cavareno</t>
  </si>
  <si>
    <t>Nagykarácsony</t>
  </si>
  <si>
    <t>Thomasberg</t>
  </si>
  <si>
    <t>Świątki</t>
  </si>
  <si>
    <t>Souto Maior</t>
  </si>
  <si>
    <t>Oras Solca</t>
  </si>
  <si>
    <t>Poprad</t>
  </si>
  <si>
    <t>St. Niklaus</t>
  </si>
  <si>
    <t>Dietzenbach, Kreisstadt</t>
  </si>
  <si>
    <t>Commune of Kato Poroia</t>
  </si>
  <si>
    <t>Carrícola</t>
  </si>
  <si>
    <t>Bain-de-Bretagne</t>
  </si>
  <si>
    <t>Cavargna</t>
  </si>
  <si>
    <t>Nagykáta</t>
  </si>
  <si>
    <t>Thomatal</t>
  </si>
  <si>
    <t>Świątniki Górne</t>
  </si>
  <si>
    <t>Suçães</t>
  </si>
  <si>
    <t>Oras somcuta Mare</t>
  </si>
  <si>
    <t>Poproč</t>
  </si>
  <si>
    <t>St. Silvester</t>
  </si>
  <si>
    <t>Dietzenrode/Vatterode</t>
  </si>
  <si>
    <t>Commune of Kato Poros</t>
  </si>
  <si>
    <t>Carrión de Calatrava</t>
  </si>
  <si>
    <t>Bainghen</t>
  </si>
  <si>
    <t>Cavaria con Premezzo</t>
  </si>
  <si>
    <t>Nagykereki</t>
  </si>
  <si>
    <t>Thörl</t>
  </si>
  <si>
    <t>Świdnica</t>
  </si>
  <si>
    <t>Sul</t>
  </si>
  <si>
    <t>Oras Sovata</t>
  </si>
  <si>
    <t>Popudinské Močidľany</t>
  </si>
  <si>
    <t>St. Stephan</t>
  </si>
  <si>
    <t>Komárovice</t>
  </si>
  <si>
    <t>Dietzhölztal</t>
  </si>
  <si>
    <t>Commune of Kato Ravenia</t>
  </si>
  <si>
    <t>Carrión de los Céspedes</t>
  </si>
  <si>
    <t>Bains</t>
  </si>
  <si>
    <t>Cavarzere</t>
  </si>
  <si>
    <t>Nagykeresztúr</t>
  </si>
  <si>
    <t>Thüringen</t>
  </si>
  <si>
    <t>Świdnik</t>
  </si>
  <si>
    <t>Tábua</t>
  </si>
  <si>
    <t>Oras stefanesti</t>
  </si>
  <si>
    <t>Poráč</t>
  </si>
  <si>
    <t>St. Ursen</t>
  </si>
  <si>
    <t>Komňa</t>
  </si>
  <si>
    <t>Diez, Stadt</t>
  </si>
  <si>
    <t>Commune of Kato Samiko</t>
  </si>
  <si>
    <t>Carrión de los Condes</t>
  </si>
  <si>
    <t>Bains-sur-Oust</t>
  </si>
  <si>
    <t>Cavaso del Tomba</t>
  </si>
  <si>
    <t>Nagykinizs</t>
  </si>
  <si>
    <t>Thüringerberg</t>
  </si>
  <si>
    <t>Świdwin</t>
  </si>
  <si>
    <t>Tabuaças</t>
  </si>
  <si>
    <t>Oras stei</t>
  </si>
  <si>
    <t>Poriadie</t>
  </si>
  <si>
    <t>Stabio</t>
  </si>
  <si>
    <t>Komořany</t>
  </si>
  <si>
    <t>Dill</t>
  </si>
  <si>
    <t>Commune of Kato Scholari</t>
  </si>
  <si>
    <t>Carrizo</t>
  </si>
  <si>
    <t>Bainville-aux-Miroirs</t>
  </si>
  <si>
    <t>Cavasso Nuovo</t>
  </si>
  <si>
    <t>Nagykökényes</t>
  </si>
  <si>
    <t>Thurn</t>
  </si>
  <si>
    <t>Świebodzice</t>
  </si>
  <si>
    <t>Tabuaço</t>
  </si>
  <si>
    <t>Oras Strehaia</t>
  </si>
  <si>
    <t>Porostov</t>
  </si>
  <si>
    <t>Stadel</t>
  </si>
  <si>
    <t>Komorní Lhotka</t>
  </si>
  <si>
    <t>Dillenburg, Oranienstadt</t>
  </si>
  <si>
    <t>Commune of Kato Symi</t>
  </si>
  <si>
    <t>Carrizosa</t>
  </si>
  <si>
    <t>Bainville-aux-Saules</t>
  </si>
  <si>
    <t>Cavatore</t>
  </si>
  <si>
    <t>Nagykölked</t>
  </si>
  <si>
    <t>Tiefgraben</t>
  </si>
  <si>
    <t>Świebodzin</t>
  </si>
  <si>
    <t>Tabuado</t>
  </si>
  <si>
    <t>Oras Sulina</t>
  </si>
  <si>
    <t>Poruba</t>
  </si>
  <si>
    <t>Stäfa</t>
  </si>
  <si>
    <t>Komorovice</t>
  </si>
  <si>
    <t>Dillendorf</t>
  </si>
  <si>
    <t>Commune of Kato Synikia Trikalon</t>
  </si>
  <si>
    <t>Carrocera</t>
  </si>
  <si>
    <t>Bainville-sur-Madon</t>
  </si>
  <si>
    <t>Cavazzo Carnico</t>
  </si>
  <si>
    <t>Nagykónyi</t>
  </si>
  <si>
    <t>Tieschen</t>
  </si>
  <si>
    <t>Świecie</t>
  </si>
  <si>
    <t>Tadim</t>
  </si>
  <si>
    <t>Oras Talmaciu</t>
  </si>
  <si>
    <t>Poruba pod Vihorlatom</t>
  </si>
  <si>
    <t>Staffelbach</t>
  </si>
  <si>
    <t>Konárovice</t>
  </si>
  <si>
    <t>Dillingen a.d.Donau, GKSt</t>
  </si>
  <si>
    <t>Commune of Kato Tarsos</t>
  </si>
  <si>
    <t>Cartagena</t>
  </si>
  <si>
    <t>Bairols</t>
  </si>
  <si>
    <t>Cave</t>
  </si>
  <si>
    <t>Nagykőrös</t>
  </si>
  <si>
    <t>Tillmitsch</t>
  </si>
  <si>
    <t>Świecie nad Osą</t>
  </si>
  <si>
    <t>Taíde</t>
  </si>
  <si>
    <t>Oras tandarei</t>
  </si>
  <si>
    <t>Porúbka</t>
  </si>
  <si>
    <t>Stalden (VS)</t>
  </si>
  <si>
    <t>Kondrac</t>
  </si>
  <si>
    <t>Dillingen/ Saar, Stadt</t>
  </si>
  <si>
    <t>Commune of Kato Theodorakio</t>
  </si>
  <si>
    <t>Cartajima</t>
  </si>
  <si>
    <t>Bairon et ses environs</t>
  </si>
  <si>
    <t>Cavedago</t>
  </si>
  <si>
    <t>Nagykorpád</t>
  </si>
  <si>
    <t>Timelkam</t>
  </si>
  <si>
    <t>Święciechowa</t>
  </si>
  <si>
    <t>Talhadas</t>
  </si>
  <si>
    <t>Oras Targu Bujor</t>
  </si>
  <si>
    <t>Poša</t>
  </si>
  <si>
    <t>Staldenried</t>
  </si>
  <si>
    <t>Konecchlumí</t>
  </si>
  <si>
    <t>Dillstädt</t>
  </si>
  <si>
    <t>Commune of Kato Tithorea</t>
  </si>
  <si>
    <t>Cártama</t>
  </si>
  <si>
    <t>Bais</t>
  </si>
  <si>
    <t>Cavedine</t>
  </si>
  <si>
    <t>Nagykörű</t>
  </si>
  <si>
    <t>Tobadill</t>
  </si>
  <si>
    <t>Świedziebnia</t>
  </si>
  <si>
    <t>Talhas</t>
  </si>
  <si>
    <t>Oras Targu Frumos</t>
  </si>
  <si>
    <t>Potôčky</t>
  </si>
  <si>
    <t>Stallikon</t>
  </si>
  <si>
    <t>Koněprusy</t>
  </si>
  <si>
    <t>Commune of Kato Tritos</t>
  </si>
  <si>
    <t>Cartaya</t>
  </si>
  <si>
    <t>Cavenago d'Adda</t>
  </si>
  <si>
    <t>Nagykovácsi</t>
  </si>
  <si>
    <t>Tobaj</t>
  </si>
  <si>
    <t>Świekatowo</t>
  </si>
  <si>
    <t>Tamanhos</t>
  </si>
  <si>
    <t>Oras Targu Lapus</t>
  </si>
  <si>
    <t>Potok</t>
  </si>
  <si>
    <t>Stammheim</t>
  </si>
  <si>
    <t>Koněšín</t>
  </si>
  <si>
    <t>Dingdorf</t>
  </si>
  <si>
    <t>Commune of Kato Valsamonero</t>
  </si>
  <si>
    <t>Cartelle</t>
  </si>
  <si>
    <t>Baissey</t>
  </si>
  <si>
    <t>Cavenago di Brianza</t>
  </si>
  <si>
    <t>Nagykozár</t>
  </si>
  <si>
    <t>Tollet</t>
  </si>
  <si>
    <t>Świeradów-Zdrój</t>
  </si>
  <si>
    <t>Tamel (São Veríssimo)</t>
  </si>
  <si>
    <t>Oras Targu Neamt</t>
  </si>
  <si>
    <t>Potoky</t>
  </si>
  <si>
    <t>Konětopy</t>
  </si>
  <si>
    <t>Dingelstädt, Stadt</t>
  </si>
  <si>
    <t>Commune of Kato Vassilika</t>
  </si>
  <si>
    <t>Cartes</t>
  </si>
  <si>
    <t>Baives</t>
  </si>
  <si>
    <t>Cavernago</t>
  </si>
  <si>
    <t>Nagykutas</t>
  </si>
  <si>
    <t>Tösens</t>
  </si>
  <si>
    <t>Świercze</t>
  </si>
  <si>
    <t>Tancos</t>
  </si>
  <si>
    <t>Oras Targu Ocna</t>
  </si>
  <si>
    <t>Potônske Lúky</t>
  </si>
  <si>
    <t>Stansstad</t>
  </si>
  <si>
    <t>Konice</t>
  </si>
  <si>
    <t>Dingen</t>
  </si>
  <si>
    <t>Commune of Kato Vathia</t>
  </si>
  <si>
    <t>Carucedo</t>
  </si>
  <si>
    <t>Baix</t>
  </si>
  <si>
    <t>Cavezzo</t>
  </si>
  <si>
    <t>Nagylak</t>
  </si>
  <si>
    <t>Traboch</t>
  </si>
  <si>
    <t>Świerczów</t>
  </si>
  <si>
    <t>Tangil</t>
  </si>
  <si>
    <t>Oras Tasnad</t>
  </si>
  <si>
    <t>Pôtor</t>
  </si>
  <si>
    <t>Starrkirch-Wil</t>
  </si>
  <si>
    <t>Konojedy</t>
  </si>
  <si>
    <t>Dingolfing, St</t>
  </si>
  <si>
    <t>Commune of Kato Vermio</t>
  </si>
  <si>
    <t>Casa de Uceda</t>
  </si>
  <si>
    <t>Baixas</t>
  </si>
  <si>
    <t>Cavizzana</t>
  </si>
  <si>
    <t>Nagylengyel</t>
  </si>
  <si>
    <t>Tragöß-Sankt Katharein</t>
  </si>
  <si>
    <t>Świerklaniec</t>
  </si>
  <si>
    <t>Tapéus</t>
  </si>
  <si>
    <t>Oras Tautii-Magheraus</t>
  </si>
  <si>
    <t>Potvorice</t>
  </si>
  <si>
    <t>Staufen</t>
  </si>
  <si>
    <t>Konstantinovy Lázně</t>
  </si>
  <si>
    <t>Dingolshausen</t>
  </si>
  <si>
    <t>Commune of Kato Viannos</t>
  </si>
  <si>
    <t>Casabermeja</t>
  </si>
  <si>
    <t>Baizieux</t>
  </si>
  <si>
    <t>Cavour</t>
  </si>
  <si>
    <t>Nagylóc</t>
  </si>
  <si>
    <t>Tragwein</t>
  </si>
  <si>
    <t>Świerklany</t>
  </si>
  <si>
    <t>Tarouquela</t>
  </si>
  <si>
    <t>Oras Techirghiol</t>
  </si>
  <si>
    <t>Považany</t>
  </si>
  <si>
    <t>Steckborn</t>
  </si>
  <si>
    <t>Kopidlno</t>
  </si>
  <si>
    <t>Dingsleben</t>
  </si>
  <si>
    <t>Commune of Kato Vlassia</t>
  </si>
  <si>
    <t>Casafranca</t>
  </si>
  <si>
    <t>Bajamont</t>
  </si>
  <si>
    <t>Cavriago</t>
  </si>
  <si>
    <t>Nagylók</t>
  </si>
  <si>
    <t>Traisen</t>
  </si>
  <si>
    <t>Świerzawa</t>
  </si>
  <si>
    <t>Tavarede</t>
  </si>
  <si>
    <t>Oras Teius</t>
  </si>
  <si>
    <t>Považská Bystrica</t>
  </si>
  <si>
    <t>Steffisburg</t>
  </si>
  <si>
    <t>Kopidlo</t>
  </si>
  <si>
    <t>Dinkelsbühl, GKSt</t>
  </si>
  <si>
    <t>Commune of Kato Vrontou</t>
  </si>
  <si>
    <t>Casalarreina</t>
  </si>
  <si>
    <t>Bajonnette</t>
  </si>
  <si>
    <t>Cavriana</t>
  </si>
  <si>
    <t>Nagylózs</t>
  </si>
  <si>
    <t>Traiskirchen</t>
  </si>
  <si>
    <t>Świerzno</t>
  </si>
  <si>
    <t>Tebosa</t>
  </si>
  <si>
    <t>Oras ticleni</t>
  </si>
  <si>
    <t>Povina</t>
  </si>
  <si>
    <t>Steg-Hohtenn</t>
  </si>
  <si>
    <t>Kopřivná</t>
  </si>
  <si>
    <t>Dinkelscherben, M</t>
  </si>
  <si>
    <t>Commune of Kato Xechoro</t>
  </si>
  <si>
    <t>Casar de Cáceres</t>
  </si>
  <si>
    <t>Bajus</t>
  </si>
  <si>
    <t>Cavriglia</t>
  </si>
  <si>
    <t>Nagymágocs</t>
  </si>
  <si>
    <t>Traismauer</t>
  </si>
  <si>
    <t>Świeszyno</t>
  </si>
  <si>
    <t>Teixeira</t>
  </si>
  <si>
    <t>Oras Tirgu Carbunesti</t>
  </si>
  <si>
    <t>Povoda</t>
  </si>
  <si>
    <t>Stein (AG)</t>
  </si>
  <si>
    <t>Kopřivnice</t>
  </si>
  <si>
    <t>Dinklage, Stadt</t>
  </si>
  <si>
    <t>Commune of Kato Zachlorou</t>
  </si>
  <si>
    <t>Casar de Escalona, El</t>
  </si>
  <si>
    <t>Balacet</t>
  </si>
  <si>
    <t>Cazzago Brabbia</t>
  </si>
  <si>
    <t>Nagymányok</t>
  </si>
  <si>
    <t>Trattenbach</t>
  </si>
  <si>
    <t>Świętajno</t>
  </si>
  <si>
    <t>Telhado</t>
  </si>
  <si>
    <t>Oras Tismana</t>
  </si>
  <si>
    <t>Povrazník</t>
  </si>
  <si>
    <t>Stein (AR)</t>
  </si>
  <si>
    <t>Kořenec</t>
  </si>
  <si>
    <t>Dinslaken, Stadt</t>
  </si>
  <si>
    <t>Commune of Katochi</t>
  </si>
  <si>
    <t>Casar de Palomero</t>
  </si>
  <si>
    <t>Baladou</t>
  </si>
  <si>
    <t>Cazzago San Martino</t>
  </si>
  <si>
    <t>Nagymaros</t>
  </si>
  <si>
    <t>Traun</t>
  </si>
  <si>
    <t>Świętochłowice</t>
  </si>
  <si>
    <t>Telões</t>
  </si>
  <si>
    <t>Oras Titu</t>
  </si>
  <si>
    <t>Pozba</t>
  </si>
  <si>
    <t>Stein am Rhein</t>
  </si>
  <si>
    <t>Kořenice</t>
  </si>
  <si>
    <t>Dintesheim</t>
  </si>
  <si>
    <t>Commune of Katochori</t>
  </si>
  <si>
    <t>Casar, El</t>
  </si>
  <si>
    <t>Balagny-sur-Thérain</t>
  </si>
  <si>
    <t>Cazzano di Tramigna</t>
  </si>
  <si>
    <t>Nagymizdó</t>
  </si>
  <si>
    <t>Traunkirchen</t>
  </si>
  <si>
    <t>Świlcza</t>
  </si>
  <si>
    <t>Tendais</t>
  </si>
  <si>
    <t>Oras Topoloveni</t>
  </si>
  <si>
    <t>Pozdišovce</t>
  </si>
  <si>
    <t>Steinach</t>
  </si>
  <si>
    <t>Kořenov</t>
  </si>
  <si>
    <t>Dipperz</t>
  </si>
  <si>
    <t>Commune of Katogi</t>
  </si>
  <si>
    <t>Casarabonela</t>
  </si>
  <si>
    <t>Balaguères</t>
  </si>
  <si>
    <t>Cazzano Sant'Andrea</t>
  </si>
  <si>
    <t>Nagynyárád</t>
  </si>
  <si>
    <t>Trausdorf an der Wulka</t>
  </si>
  <si>
    <t>Świnice Warckie</t>
  </si>
  <si>
    <t>Tentúgal</t>
  </si>
  <si>
    <t>Oras Turceni</t>
  </si>
  <si>
    <t>Praha</t>
  </si>
  <si>
    <t>Steinen</t>
  </si>
  <si>
    <t>Korkyně</t>
  </si>
  <si>
    <t>Dippoldiswalde, Stadt</t>
  </si>
  <si>
    <t>Commune of Katomeri</t>
  </si>
  <si>
    <t>Casarejos</t>
  </si>
  <si>
    <t>Balaguier-d'Olt</t>
  </si>
  <si>
    <t>Ceccano</t>
  </si>
  <si>
    <t>Nagyoroszi</t>
  </si>
  <si>
    <t>Trautmannsdorf an der Leitha</t>
  </si>
  <si>
    <t>Świnna</t>
  </si>
  <si>
    <t>Terena (São Pedro)</t>
  </si>
  <si>
    <t>Oras Ulmeni</t>
  </si>
  <si>
    <t>Prakovce</t>
  </si>
  <si>
    <t>Steinerberg</t>
  </si>
  <si>
    <t>Kornatice</t>
  </si>
  <si>
    <t>Dirlewang, M</t>
  </si>
  <si>
    <t>Commune of Katouna</t>
  </si>
  <si>
    <t>Casares</t>
  </si>
  <si>
    <t>Balaguier-sur-Rance</t>
  </si>
  <si>
    <t>Cecima</t>
  </si>
  <si>
    <t>Nagypáli</t>
  </si>
  <si>
    <t>Trebesing</t>
  </si>
  <si>
    <t>Świnoujście</t>
  </si>
  <si>
    <t>Termas de São Vicente</t>
  </si>
  <si>
    <t>Oras Ungheni</t>
  </si>
  <si>
    <t>Prašice</t>
  </si>
  <si>
    <t>Steinhausen</t>
  </si>
  <si>
    <t>Korno</t>
  </si>
  <si>
    <t>Dirmstein</t>
  </si>
  <si>
    <t>Commune of Katsaronio</t>
  </si>
  <si>
    <t>Casares de las Hurdes</t>
  </si>
  <si>
    <t>Balaiseaux</t>
  </si>
  <si>
    <t>Cecina</t>
  </si>
  <si>
    <t>Nagypall</t>
  </si>
  <si>
    <t>Treffen am Ossiacher See</t>
  </si>
  <si>
    <t>Syców</t>
  </si>
  <si>
    <t>Terra Chã</t>
  </si>
  <si>
    <t>Oras Uricani</t>
  </si>
  <si>
    <t>Prašník</t>
  </si>
  <si>
    <t>Steinmaur</t>
  </si>
  <si>
    <t>Korolupy</t>
  </si>
  <si>
    <t>Dischingen</t>
  </si>
  <si>
    <t>Commune of Katsaros</t>
  </si>
  <si>
    <t>Casariche</t>
  </si>
  <si>
    <t>Cedegolo</t>
  </si>
  <si>
    <t>Nagypeterd</t>
  </si>
  <si>
    <t>Treubach</t>
  </si>
  <si>
    <t>Sypniewo</t>
  </si>
  <si>
    <t>Terras de Massueime</t>
  </si>
  <si>
    <t>Oras Urlati</t>
  </si>
  <si>
    <t>Pravenec</t>
  </si>
  <si>
    <t>Stetten (AG)</t>
  </si>
  <si>
    <t>Korouhev</t>
  </si>
  <si>
    <t>Dissen am Teutoburger Wald, Stadt</t>
  </si>
  <si>
    <t>Commune of Katsarou</t>
  </si>
  <si>
    <t>Casarrubios del Monte</t>
  </si>
  <si>
    <t>Balanod</t>
  </si>
  <si>
    <t>Cedrasco</t>
  </si>
  <si>
    <t>Nagypirit</t>
  </si>
  <si>
    <t>Trieben</t>
  </si>
  <si>
    <t>Szadek</t>
  </si>
  <si>
    <t>Tinalhas</t>
  </si>
  <si>
    <t>Oras Valea Lui Mihai</t>
  </si>
  <si>
    <t>Pravica</t>
  </si>
  <si>
    <t>Stetten (SH)</t>
  </si>
  <si>
    <t>Koroužné</t>
  </si>
  <si>
    <t>Dissen-Striesow/Dešno-Strjažow</t>
  </si>
  <si>
    <t>Commune of Katsibalis</t>
  </si>
  <si>
    <t>Casarrubuelos</t>
  </si>
  <si>
    <t>Balansun</t>
  </si>
  <si>
    <t>Cefalà Diana</t>
  </si>
  <si>
    <t>Nagyrábé</t>
  </si>
  <si>
    <t>Trins</t>
  </si>
  <si>
    <t>Szaflary</t>
  </si>
  <si>
    <t>Tinhela e Alvarelhos</t>
  </si>
  <si>
    <t>Oras Valenii de Munte</t>
  </si>
  <si>
    <t>Pravotice</t>
  </si>
  <si>
    <t>Stettfurt</t>
  </si>
  <si>
    <t>Korozluky</t>
  </si>
  <si>
    <t>Ditfurt</t>
  </si>
  <si>
    <t>Commune of Katsidonio</t>
  </si>
  <si>
    <t>Casas Altas</t>
  </si>
  <si>
    <t>Balanzac</t>
  </si>
  <si>
    <t>Cefalù</t>
  </si>
  <si>
    <t>Nagyrada</t>
  </si>
  <si>
    <t>Tristach</t>
  </si>
  <si>
    <t>Szamocin</t>
  </si>
  <si>
    <t>Tó</t>
  </si>
  <si>
    <t>Oras Vanju Mare</t>
  </si>
  <si>
    <t>Práznovce</t>
  </si>
  <si>
    <t>Stettlen</t>
  </si>
  <si>
    <t>Koruna</t>
  </si>
  <si>
    <t>Ditscheid</t>
  </si>
  <si>
    <t>Commune of Katsikas</t>
  </si>
  <si>
    <t>Casas Bajas</t>
  </si>
  <si>
    <t>Balaruc-les-Bains</t>
  </si>
  <si>
    <t>Ceggia</t>
  </si>
  <si>
    <t>Nagyrákos</t>
  </si>
  <si>
    <t>Trofaiach</t>
  </si>
  <si>
    <t>Szamotuły</t>
  </si>
  <si>
    <t>Tocha</t>
  </si>
  <si>
    <t>Oras Vascau</t>
  </si>
  <si>
    <t>Prečín</t>
  </si>
  <si>
    <t>Stocken-Höfen</t>
  </si>
  <si>
    <t>Koryčany</t>
  </si>
  <si>
    <t>Dittelbrunn</t>
  </si>
  <si>
    <t>Commune of Kattavia</t>
  </si>
  <si>
    <t>Casas de Benítez</t>
  </si>
  <si>
    <t>Balaruc-le-Vieux</t>
  </si>
  <si>
    <t>Ceglie Messapica</t>
  </si>
  <si>
    <t>Nagyrécse</t>
  </si>
  <si>
    <t>Trumau</t>
  </si>
  <si>
    <t>Szastarka</t>
  </si>
  <si>
    <t>Tolosa</t>
  </si>
  <si>
    <t>Oras Vicovu de Sus</t>
  </si>
  <si>
    <t>Predajná</t>
  </si>
  <si>
    <t>Strengelbach</t>
  </si>
  <si>
    <t>Koryta</t>
  </si>
  <si>
    <t>Dittelsheim-Heßloch</t>
  </si>
  <si>
    <t>Commune of Kavadades</t>
  </si>
  <si>
    <t>Casas de Don Antonio</t>
  </si>
  <si>
    <t>Celano</t>
  </si>
  <si>
    <t>Nagyréde</t>
  </si>
  <si>
    <t>Tschagguns</t>
  </si>
  <si>
    <t>Szczaniec</t>
  </si>
  <si>
    <t>Tonda</t>
  </si>
  <si>
    <t>Oras Victoria</t>
  </si>
  <si>
    <t>Predmier</t>
  </si>
  <si>
    <t>Studen (BE)</t>
  </si>
  <si>
    <t>Korytná</t>
  </si>
  <si>
    <t>Dittenheim</t>
  </si>
  <si>
    <t>Commune of Kavala</t>
  </si>
  <si>
    <t>Casas de Don Gómez</t>
  </si>
  <si>
    <t>Balazé</t>
  </si>
  <si>
    <t>Celenza sul Trigno</t>
  </si>
  <si>
    <t>Nagyrév</t>
  </si>
  <si>
    <t>Tschanigraben</t>
  </si>
  <si>
    <t>Szczawin Kościelny</t>
  </si>
  <si>
    <t>Topo (Nossa Senhora do Rosário)</t>
  </si>
  <si>
    <t>Oras Videle</t>
  </si>
  <si>
    <t>Prenčov</t>
  </si>
  <si>
    <t>Stüsslingen</t>
  </si>
  <si>
    <t>Košařiska</t>
  </si>
  <si>
    <t>Dittersdorf</t>
  </si>
  <si>
    <t>Commune of Kavallari</t>
  </si>
  <si>
    <t>Casas de Don Pedro</t>
  </si>
  <si>
    <t>Balazuc</t>
  </si>
  <si>
    <t>Celenza Valfortore</t>
  </si>
  <si>
    <t>Nagyrozvágy</t>
  </si>
  <si>
    <t>Tulbing</t>
  </si>
  <si>
    <t>Szczawnica</t>
  </si>
  <si>
    <t>Torgueda</t>
  </si>
  <si>
    <t>Oras Viseu de Sus</t>
  </si>
  <si>
    <t>Preseľany</t>
  </si>
  <si>
    <t>Subingen</t>
  </si>
  <si>
    <t>Košátky</t>
  </si>
  <si>
    <t>Dittweiler</t>
  </si>
  <si>
    <t>Commune of Kavallos</t>
  </si>
  <si>
    <t>Casas de Fernando Alonso</t>
  </si>
  <si>
    <t>Balbigny</t>
  </si>
  <si>
    <t>Celico</t>
  </si>
  <si>
    <t>Nagysáp</t>
  </si>
  <si>
    <t>Tulfes</t>
  </si>
  <si>
    <t>Szczawno-Zdrój</t>
  </si>
  <si>
    <t>Torno</t>
  </si>
  <si>
    <t>Oras Vlahita</t>
  </si>
  <si>
    <t>Prešov</t>
  </si>
  <si>
    <t>Suchy</t>
  </si>
  <si>
    <t>Košetice</t>
  </si>
  <si>
    <t>Ditzingen, Stadt</t>
  </si>
  <si>
    <t>Commune of Kavallouri</t>
  </si>
  <si>
    <t>Casas de Garcimolina</t>
  </si>
  <si>
    <t>Balbronn</t>
  </si>
  <si>
    <t>Cella Dati</t>
  </si>
  <si>
    <t>Nagysimonyi</t>
  </si>
  <si>
    <t>Tulln an der Donau</t>
  </si>
  <si>
    <t>Szczebrzeszyn</t>
  </si>
  <si>
    <t>Torrão</t>
  </si>
  <si>
    <t>Oras Voluntari</t>
  </si>
  <si>
    <t>Prestavlky</t>
  </si>
  <si>
    <t>Sufers</t>
  </si>
  <si>
    <t>Kosice</t>
  </si>
  <si>
    <t>Divitz-Spoldershagen</t>
  </si>
  <si>
    <t>Commune of Kavassila</t>
  </si>
  <si>
    <t>Casas de Guijarro</t>
  </si>
  <si>
    <t>Baldenheim</t>
  </si>
  <si>
    <t>Cella Monte</t>
  </si>
  <si>
    <t>Nagyszakácsi</t>
  </si>
  <si>
    <t>Tullnerbach</t>
  </si>
  <si>
    <t>Szczecin</t>
  </si>
  <si>
    <t>Torre de Coelheiros</t>
  </si>
  <si>
    <t>Oras Zarnesti</t>
  </si>
  <si>
    <t>Príbelce</t>
  </si>
  <si>
    <t>Suhr</t>
  </si>
  <si>
    <t>Košice</t>
  </si>
  <si>
    <t>Dobbertin</t>
  </si>
  <si>
    <t>Commune of Kavassilas</t>
  </si>
  <si>
    <t>Casas de Haro</t>
  </si>
  <si>
    <t>Baldersheim</t>
  </si>
  <si>
    <t>Cellamare</t>
  </si>
  <si>
    <t>Nagyszékely</t>
  </si>
  <si>
    <t>Tumeltsham</t>
  </si>
  <si>
    <t>Szczecinek</t>
  </si>
  <si>
    <t>Torre de Dona Chama</t>
  </si>
  <si>
    <t>Oras Zimnicea</t>
  </si>
  <si>
    <t>Pribeník</t>
  </si>
  <si>
    <t>Sulgen</t>
  </si>
  <si>
    <t>Kosičky</t>
  </si>
  <si>
    <t>Dobbin-Linstow</t>
  </si>
  <si>
    <t>Commune of Kavissos</t>
  </si>
  <si>
    <t>Casas de Juan Núñez</t>
  </si>
  <si>
    <t>Baleix</t>
  </si>
  <si>
    <t>Cellara</t>
  </si>
  <si>
    <t>Nagyszekeres</t>
  </si>
  <si>
    <t>Turnau</t>
  </si>
  <si>
    <t>Szczekociny</t>
  </si>
  <si>
    <t>Torre de Moncorvo</t>
  </si>
  <si>
    <t>Oras Zlatna</t>
  </si>
  <si>
    <t>Pribeta</t>
  </si>
  <si>
    <t>Sullens</t>
  </si>
  <si>
    <t>Košík</t>
  </si>
  <si>
    <t>Dobel</t>
  </si>
  <si>
    <t>Commune of Kavoussio</t>
  </si>
  <si>
    <t>Casas de Lázaro</t>
  </si>
  <si>
    <t>Balesta</t>
  </si>
  <si>
    <t>Cellarengo</t>
  </si>
  <si>
    <t>Nagyszénás</t>
  </si>
  <si>
    <t>Türnitz</t>
  </si>
  <si>
    <t>Szczerców</t>
  </si>
  <si>
    <t>Torre do Pinhão</t>
  </si>
  <si>
    <t>Orastioara de Sus</t>
  </si>
  <si>
    <t>Pribiš</t>
  </si>
  <si>
    <t>Sumiswald</t>
  </si>
  <si>
    <t>Košíky</t>
  </si>
  <si>
    <t>Döbeln, Stadt</t>
  </si>
  <si>
    <t>Commune of Kavyli</t>
  </si>
  <si>
    <t>Casas de los Pinos</t>
  </si>
  <si>
    <t>Baleyssagues</t>
  </si>
  <si>
    <t>Cellatica</t>
  </si>
  <si>
    <t>Nagyszentjános</t>
  </si>
  <si>
    <t>Tux</t>
  </si>
  <si>
    <t>Szczucin</t>
  </si>
  <si>
    <t>Torreira</t>
  </si>
  <si>
    <t>Orasu Nou</t>
  </si>
  <si>
    <t>Príbovce</t>
  </si>
  <si>
    <t>Sumvitg</t>
  </si>
  <si>
    <t>Košín</t>
  </si>
  <si>
    <t>Doberlug-Kirchhain, Stadt</t>
  </si>
  <si>
    <t>Commune of Kechries</t>
  </si>
  <si>
    <t>Casas de Millán</t>
  </si>
  <si>
    <t>Balgau</t>
  </si>
  <si>
    <t>Celle di Bulgheria</t>
  </si>
  <si>
    <t>Nagyszokoly</t>
  </si>
  <si>
    <t>Tweng</t>
  </si>
  <si>
    <t>Szczuczyn</t>
  </si>
  <si>
    <t>Torres do Mondego</t>
  </si>
  <si>
    <t>Orbeasca</t>
  </si>
  <si>
    <t>Pribylina</t>
  </si>
  <si>
    <t>Surpierre</t>
  </si>
  <si>
    <t>Kosmonosy</t>
  </si>
  <si>
    <t>Döbern/Derbno, Stadt</t>
  </si>
  <si>
    <t>Commune of Kechrinia</t>
  </si>
  <si>
    <t>Casas de Miravete</t>
  </si>
  <si>
    <t>Balham</t>
  </si>
  <si>
    <t>Celle di Macra</t>
  </si>
  <si>
    <t>Nagytálya</t>
  </si>
  <si>
    <t>Übelbach</t>
  </si>
  <si>
    <t>Szczurowa</t>
  </si>
  <si>
    <t>Tortosendo</t>
  </si>
  <si>
    <t>Orbeni</t>
  </si>
  <si>
    <t>Priechod</t>
  </si>
  <si>
    <t>Sursee</t>
  </si>
  <si>
    <t>Kosoř</t>
  </si>
  <si>
    <t>Doberschau-Gaußig / Dobruša-Huska</t>
  </si>
  <si>
    <t>Commune of Kechrokabos</t>
  </si>
  <si>
    <t>Casas de Reina</t>
  </si>
  <si>
    <t>Balignac</t>
  </si>
  <si>
    <t>Celle di San Vito</t>
  </si>
  <si>
    <t>Nagytarcsa</t>
  </si>
  <si>
    <t>Überackern</t>
  </si>
  <si>
    <t>Szczutowo</t>
  </si>
  <si>
    <t>Touça</t>
  </si>
  <si>
    <t>Orlat</t>
  </si>
  <si>
    <t>Priekopa</t>
  </si>
  <si>
    <t>Surses</t>
  </si>
  <si>
    <t>Kosořice</t>
  </si>
  <si>
    <t>Doberschütz</t>
  </si>
  <si>
    <t>Commune of Kechros</t>
  </si>
  <si>
    <t>Casas de San Galindo</t>
  </si>
  <si>
    <t>Balignicourt</t>
  </si>
  <si>
    <t>Celle Enomondo</t>
  </si>
  <si>
    <t>Nagytevel</t>
  </si>
  <si>
    <t>Übersaxen</t>
  </si>
  <si>
    <t>Szczyrk</t>
  </si>
  <si>
    <t>Toulões</t>
  </si>
  <si>
    <t>Orlea</t>
  </si>
  <si>
    <t>Priepasné</t>
  </si>
  <si>
    <t>Suscévaz</t>
  </si>
  <si>
    <t>Kosořín</t>
  </si>
  <si>
    <t>Dobersdorf</t>
  </si>
  <si>
    <t>Commune of Kedra</t>
  </si>
  <si>
    <t>Casas de Ves</t>
  </si>
  <si>
    <t>Bâlines</t>
  </si>
  <si>
    <t>Celle Ligure</t>
  </si>
  <si>
    <t>Nagytilaj</t>
  </si>
  <si>
    <t>Uderns</t>
  </si>
  <si>
    <t>Szczytna</t>
  </si>
  <si>
    <t>Tourém</t>
  </si>
  <si>
    <t>Orlesti</t>
  </si>
  <si>
    <t>Prietrž</t>
  </si>
  <si>
    <t>Sutz-Lattrigen</t>
  </si>
  <si>
    <t>Kosov</t>
  </si>
  <si>
    <t>Dobin am See</t>
  </si>
  <si>
    <t>Commune of Kedros</t>
  </si>
  <si>
    <t>Casas del Castañar</t>
  </si>
  <si>
    <t>Balinghem</t>
  </si>
  <si>
    <t>Celleno</t>
  </si>
  <si>
    <t>Nagytőke</t>
  </si>
  <si>
    <t>Ulrichsberg</t>
  </si>
  <si>
    <t>Szczytniki</t>
  </si>
  <si>
    <t>Touro</t>
  </si>
  <si>
    <t>Ormenis</t>
  </si>
  <si>
    <t>Prietržka</t>
  </si>
  <si>
    <t>Syens</t>
  </si>
  <si>
    <t>Kosova Hora</t>
  </si>
  <si>
    <t>Dobitschen</t>
  </si>
  <si>
    <t>Commune of Kefalari</t>
  </si>
  <si>
    <t>Casas del Conde, Las</t>
  </si>
  <si>
    <t>Baliracq-Maumusson</t>
  </si>
  <si>
    <t>Cellere</t>
  </si>
  <si>
    <t>Nagytótfalu</t>
  </si>
  <si>
    <t>Ulrichskirchen-Schleinbach</t>
  </si>
  <si>
    <t>Szczytno</t>
  </si>
  <si>
    <t>Tramagal</t>
  </si>
  <si>
    <t>Orodel</t>
  </si>
  <si>
    <t>Prievaly</t>
  </si>
  <si>
    <t>Tafers</t>
  </si>
  <si>
    <t>Košťálov</t>
  </si>
  <si>
    <t>Döbritschen</t>
  </si>
  <si>
    <t>Commune of Kefalas</t>
  </si>
  <si>
    <t>Casas del Monte</t>
  </si>
  <si>
    <t>Baliros</t>
  </si>
  <si>
    <t>Cellino Attanasio</t>
  </si>
  <si>
    <t>Nagyút</t>
  </si>
  <si>
    <t>Umhausen</t>
  </si>
  <si>
    <t>Szelków</t>
  </si>
  <si>
    <t>Trancozelos</t>
  </si>
  <si>
    <t>Ortisoara</t>
  </si>
  <si>
    <t>Prievidza</t>
  </si>
  <si>
    <t>Tägerig</t>
  </si>
  <si>
    <t>Košťany</t>
  </si>
  <si>
    <t>Döbritz</t>
  </si>
  <si>
    <t>Commune of Kefalinos</t>
  </si>
  <si>
    <t>Casas del Puerto</t>
  </si>
  <si>
    <t>Balizac</t>
  </si>
  <si>
    <t>Cellino San Marco</t>
  </si>
  <si>
    <t>Nagyvarsány</t>
  </si>
  <si>
    <t>Ungenach</t>
  </si>
  <si>
    <t>Szemud</t>
  </si>
  <si>
    <t>Travanca</t>
  </si>
  <si>
    <t>Osesti</t>
  </si>
  <si>
    <t>Prihradzany</t>
  </si>
  <si>
    <t>Tägerwilen</t>
  </si>
  <si>
    <t>Kostelany</t>
  </si>
  <si>
    <t>Dockendorf</t>
  </si>
  <si>
    <t>Commune of Kefalio</t>
  </si>
  <si>
    <t>Casasbuenas</t>
  </si>
  <si>
    <t>Ballainvilliers</t>
  </si>
  <si>
    <t>Cellio con Breia</t>
  </si>
  <si>
    <t>Nagyváty</t>
  </si>
  <si>
    <t>Unken</t>
  </si>
  <si>
    <t>Szepietowo</t>
  </si>
  <si>
    <t>Travanca de Lagos</t>
  </si>
  <si>
    <t>Osica de Jos</t>
  </si>
  <si>
    <t>Príkra</t>
  </si>
  <si>
    <t>Tamins</t>
  </si>
  <si>
    <t>Kostelany nad Moravou</t>
  </si>
  <si>
    <t>Dockweiler</t>
  </si>
  <si>
    <t>Commune of Kefalochori</t>
  </si>
  <si>
    <t>Casaseca de Campeán</t>
  </si>
  <si>
    <t>Ballaison</t>
  </si>
  <si>
    <t>Cellole</t>
  </si>
  <si>
    <t>Nagyvázsony</t>
  </si>
  <si>
    <t>Unserfrau-Altweitra</t>
  </si>
  <si>
    <t>Szerzyny</t>
  </si>
  <si>
    <t>Travancinha</t>
  </si>
  <si>
    <t>Osica de Sus</t>
  </si>
  <si>
    <t>Príslop</t>
  </si>
  <si>
    <t>Tannay</t>
  </si>
  <si>
    <t>Kostelec</t>
  </si>
  <si>
    <t>Dodenburg</t>
  </si>
  <si>
    <t>Commune of Kefalos</t>
  </si>
  <si>
    <t>Casaseca de las Chanas</t>
  </si>
  <si>
    <t>Ballancourt-sur-Essonne</t>
  </si>
  <si>
    <t>Cembra Lisignago</t>
  </si>
  <si>
    <t>Nagyvejke</t>
  </si>
  <si>
    <t>Unterach am Attersee</t>
  </si>
  <si>
    <t>Szklarska Poręba</t>
  </si>
  <si>
    <t>Travassos</t>
  </si>
  <si>
    <t>Osorhei</t>
  </si>
  <si>
    <t>Prituľany</t>
  </si>
  <si>
    <t>Tartegnin</t>
  </si>
  <si>
    <t>Kostelec na Hané</t>
  </si>
  <si>
    <t>Dogern</t>
  </si>
  <si>
    <t>Commune of Kefalovryssi</t>
  </si>
  <si>
    <t>Casas-Ibáñez</t>
  </si>
  <si>
    <t>Ballan-Miré</t>
  </si>
  <si>
    <t>Cenadi</t>
  </si>
  <si>
    <t>Nagyveleg</t>
  </si>
  <si>
    <t>Unterfrauenhaid</t>
  </si>
  <si>
    <t>Szlichtyngowa</t>
  </si>
  <si>
    <t>Travassós</t>
  </si>
  <si>
    <t>Ostra</t>
  </si>
  <si>
    <t>Proč</t>
  </si>
  <si>
    <t>Täsch</t>
  </si>
  <si>
    <t>Kostelec nad Černými lesy</t>
  </si>
  <si>
    <t>Döhlau</t>
  </si>
  <si>
    <t>Commune of Kefalovryssio</t>
  </si>
  <si>
    <t>Casasimarro</t>
  </si>
  <si>
    <t>Ballans</t>
  </si>
  <si>
    <t>Cenate Sopra</t>
  </si>
  <si>
    <t>Nagyvenyim</t>
  </si>
  <si>
    <t>Unterkohlstätten</t>
  </si>
  <si>
    <t>Szprotawa</t>
  </si>
  <si>
    <t>Três Povos</t>
  </si>
  <si>
    <t>Prochot</t>
  </si>
  <si>
    <t>Täuffelen</t>
  </si>
  <si>
    <t>Kostelec nad Labem</t>
  </si>
  <si>
    <t>Dohma</t>
  </si>
  <si>
    <t>Commune of Kefalovrysso</t>
  </si>
  <si>
    <t>Casasola</t>
  </si>
  <si>
    <t>Ballay</t>
  </si>
  <si>
    <t>Cenate Sotto</t>
  </si>
  <si>
    <t>Nagyvisnyó</t>
  </si>
  <si>
    <t>Unterlamm</t>
  </si>
  <si>
    <t>Szreńsk</t>
  </si>
  <si>
    <t>Tresminas</t>
  </si>
  <si>
    <t>Ostroveni</t>
  </si>
  <si>
    <t>Prosačov</t>
  </si>
  <si>
    <t>Tavannes</t>
  </si>
  <si>
    <t>Kostelec nad Orlicí</t>
  </si>
  <si>
    <t>Dohm-Lammersdorf</t>
  </si>
  <si>
    <t>Commune of Kelefa</t>
  </si>
  <si>
    <t>Casasola de Arión</t>
  </si>
  <si>
    <t>Balledent</t>
  </si>
  <si>
    <t>Cencenighe Agordino</t>
  </si>
  <si>
    <t>Nak</t>
  </si>
  <si>
    <t>Unternberg</t>
  </si>
  <si>
    <t>Sztabin</t>
  </si>
  <si>
    <t>Trezói</t>
  </si>
  <si>
    <t>Otelec</t>
  </si>
  <si>
    <t>Prosiek</t>
  </si>
  <si>
    <t>Tecknau</t>
  </si>
  <si>
    <t>Kostelec nad Vltavou</t>
  </si>
  <si>
    <t>Dohna, Stadt</t>
  </si>
  <si>
    <t>Commune of Kella</t>
  </si>
  <si>
    <t>Casatejada</t>
  </si>
  <si>
    <t>Balleroy-sur-Drôme</t>
  </si>
  <si>
    <t>Cene</t>
  </si>
  <si>
    <t>Napkor</t>
  </si>
  <si>
    <t>Unterperfuss</t>
  </si>
  <si>
    <t>Sztum</t>
  </si>
  <si>
    <t>Trindade</t>
  </si>
  <si>
    <t>Oteleni</t>
  </si>
  <si>
    <t>Prša</t>
  </si>
  <si>
    <t>Tegerfelden</t>
  </si>
  <si>
    <t>Kostelec u Heřmanova Městce</t>
  </si>
  <si>
    <t>Dohr</t>
  </si>
  <si>
    <t>Commune of Kenourgio</t>
  </si>
  <si>
    <t>Casavieja</t>
  </si>
  <si>
    <t>Ballersdorf</t>
  </si>
  <si>
    <t>Ceneselli</t>
  </si>
  <si>
    <t>Nárai</t>
  </si>
  <si>
    <t>Unterrabnitz-Schwendgraben</t>
  </si>
  <si>
    <t>Sztutowo</t>
  </si>
  <si>
    <t>Tronco</t>
  </si>
  <si>
    <t>Otesani</t>
  </si>
  <si>
    <t>Pruské</t>
  </si>
  <si>
    <t>Tenero-Contra</t>
  </si>
  <si>
    <t>Kostelec u Holešova</t>
  </si>
  <si>
    <t>Dohren</t>
  </si>
  <si>
    <t>Commune of Kenourgio Chorio</t>
  </si>
  <si>
    <t>Casbas de Huesca</t>
  </si>
  <si>
    <t>Balléville</t>
  </si>
  <si>
    <t>Cengio</t>
  </si>
  <si>
    <t>Narda</t>
  </si>
  <si>
    <t>Untersiebenbrunn</t>
  </si>
  <si>
    <t>Szubin</t>
  </si>
  <si>
    <t>Tropeço</t>
  </si>
  <si>
    <t>Ozun</t>
  </si>
  <si>
    <t>Prusy</t>
  </si>
  <si>
    <t>Tenniken</t>
  </si>
  <si>
    <t>Kostelec u Křížků</t>
  </si>
  <si>
    <t>Dolgen am See</t>
  </si>
  <si>
    <t>Commune of Kentriki</t>
  </si>
  <si>
    <t>Cascajares de Bureba</t>
  </si>
  <si>
    <t>Ballon</t>
  </si>
  <si>
    <t>Centallo</t>
  </si>
  <si>
    <t>Naszály</t>
  </si>
  <si>
    <t>Unterstinkenbrunn</t>
  </si>
  <si>
    <t>Szudziałowo</t>
  </si>
  <si>
    <t>Troviscal</t>
  </si>
  <si>
    <t>Pacureti</t>
  </si>
  <si>
    <t>Pružina</t>
  </si>
  <si>
    <t>Tentlingen</t>
  </si>
  <si>
    <t>Kostelecké Horky</t>
  </si>
  <si>
    <t>Dolgesheim</t>
  </si>
  <si>
    <t>Commune of Kentriko</t>
  </si>
  <si>
    <t>Cascajares de la Sierra</t>
  </si>
  <si>
    <t>Ballons</t>
  </si>
  <si>
    <t>Cento</t>
  </si>
  <si>
    <t>Négyes</t>
  </si>
  <si>
    <t>Untertauern</t>
  </si>
  <si>
    <t>Szulborze Wielkie</t>
  </si>
  <si>
    <t>Trute</t>
  </si>
  <si>
    <t>Pades</t>
  </si>
  <si>
    <t>Pstriná</t>
  </si>
  <si>
    <t>Termen</t>
  </si>
  <si>
    <t>Kostelní Hlavno</t>
  </si>
  <si>
    <t>Dollern</t>
  </si>
  <si>
    <t>Commune of Kentro</t>
  </si>
  <si>
    <t>Cascante</t>
  </si>
  <si>
    <t>Ballon-Saint Mars</t>
  </si>
  <si>
    <t>Centola</t>
  </si>
  <si>
    <t>Nekézseny</t>
  </si>
  <si>
    <t>Untertilliach</t>
  </si>
  <si>
    <t>Szumowo</t>
  </si>
  <si>
    <t>Tuizelo</t>
  </si>
  <si>
    <t>Padina</t>
  </si>
  <si>
    <t>Ptičie</t>
  </si>
  <si>
    <t>Terre di Pedemonte</t>
  </si>
  <si>
    <t>Kostelní Lhota</t>
  </si>
  <si>
    <t>Dollerup</t>
  </si>
  <si>
    <t>Commune of Kentrochori</t>
  </si>
  <si>
    <t>Cascante del Río</t>
  </si>
  <si>
    <t>Ballore</t>
  </si>
  <si>
    <t>Centrache</t>
  </si>
  <si>
    <t>Nemesapáti</t>
  </si>
  <si>
    <t>Unterwart</t>
  </si>
  <si>
    <t>Szydłów</t>
  </si>
  <si>
    <t>Turcifal</t>
  </si>
  <si>
    <t>Padureni</t>
  </si>
  <si>
    <t>Ptrukša</t>
  </si>
  <si>
    <t>Teufen (AR)</t>
  </si>
  <si>
    <t>Kostelní Myslová</t>
  </si>
  <si>
    <t>Dollnstein, M</t>
  </si>
  <si>
    <t>Commune of Kera</t>
  </si>
  <si>
    <t>Cáseda</t>
  </si>
  <si>
    <t>Ballots</t>
  </si>
  <si>
    <t>Centro Valle Intelvi</t>
  </si>
  <si>
    <t>Nemesbikk</t>
  </si>
  <si>
    <t>Unterweißenbach</t>
  </si>
  <si>
    <t>Szydłowiec</t>
  </si>
  <si>
    <t>Turiz</t>
  </si>
  <si>
    <t>Palanca</t>
  </si>
  <si>
    <t>Púchov</t>
  </si>
  <si>
    <t>Teufenthal (AG)</t>
  </si>
  <si>
    <t>Kostelní Radouň</t>
  </si>
  <si>
    <t>Döllstädt</t>
  </si>
  <si>
    <t>Commune of Keramates</t>
  </si>
  <si>
    <t>Caseres</t>
  </si>
  <si>
    <t>Balloy</t>
  </si>
  <si>
    <t>Centuripe</t>
  </si>
  <si>
    <t>Nemesbőd</t>
  </si>
  <si>
    <t>Unterweitersdorf</t>
  </si>
  <si>
    <t>Szydłowo</t>
  </si>
  <si>
    <t>Turquel</t>
  </si>
  <si>
    <t>Palatca</t>
  </si>
  <si>
    <t>Pucov</t>
  </si>
  <si>
    <t>Teuffenthal (BE)</t>
  </si>
  <si>
    <t>Kostelní Vydří</t>
  </si>
  <si>
    <t>Dombühl, M</t>
  </si>
  <si>
    <t>Commune of Kerames</t>
  </si>
  <si>
    <t>Casillas</t>
  </si>
  <si>
    <t>Balma</t>
  </si>
  <si>
    <t>Cepagatti</t>
  </si>
  <si>
    <t>Nemesborzova</t>
  </si>
  <si>
    <t>Unzmarkt-Frauenburg</t>
  </si>
  <si>
    <t>Szypliszki</t>
  </si>
  <si>
    <t>Ucha</t>
  </si>
  <si>
    <t>Paleu</t>
  </si>
  <si>
    <t>Pukanec</t>
  </si>
  <si>
    <t>Tévenon</t>
  </si>
  <si>
    <t>Kostěnice</t>
  </si>
  <si>
    <t>Dömitz, Stadt</t>
  </si>
  <si>
    <t>Commune of Keramia</t>
  </si>
  <si>
    <t>Casillas de Coria</t>
  </si>
  <si>
    <t>Balnot-la-Grange</t>
  </si>
  <si>
    <t>Ceppaloni</t>
  </si>
  <si>
    <t>Nemesbük</t>
  </si>
  <si>
    <t>Uttendorf</t>
  </si>
  <si>
    <t>Tarczyn</t>
  </si>
  <si>
    <t>Ulme</t>
  </si>
  <si>
    <t>Paltin</t>
  </si>
  <si>
    <t>Pušovce</t>
  </si>
  <si>
    <t>Kostice</t>
  </si>
  <si>
    <t>Dommershausen</t>
  </si>
  <si>
    <t>Commune of Keramidi</t>
  </si>
  <si>
    <t>Casillas de Flores</t>
  </si>
  <si>
    <t>Balnot-sur-Laignes</t>
  </si>
  <si>
    <t>Ceppo Morelli</t>
  </si>
  <si>
    <t>Nemescsó</t>
  </si>
  <si>
    <t>Utzenaich</t>
  </si>
  <si>
    <t>Tarłów</t>
  </si>
  <si>
    <t>Unhais da Serra</t>
  </si>
  <si>
    <t>Paltinis</t>
  </si>
  <si>
    <t>Pusté Čemerné</t>
  </si>
  <si>
    <t>Thalheim (AG)</t>
  </si>
  <si>
    <t>Koštice</t>
  </si>
  <si>
    <t>Dommitzsch, Stadt</t>
  </si>
  <si>
    <t>Commune of Keramidia</t>
  </si>
  <si>
    <t>Casinos</t>
  </si>
  <si>
    <t>Balogna</t>
  </si>
  <si>
    <t>Ceprano</t>
  </si>
  <si>
    <t>Nemesdéd</t>
  </si>
  <si>
    <t>Vals</t>
  </si>
  <si>
    <t>Tarnawatka</t>
  </si>
  <si>
    <t>Unhais-o-Velho</t>
  </si>
  <si>
    <t>Paltinoasa</t>
  </si>
  <si>
    <t>Pusté Pole</t>
  </si>
  <si>
    <t>Thalheim an der Thur</t>
  </si>
  <si>
    <t>Kostníky</t>
  </si>
  <si>
    <t>Domsühl</t>
  </si>
  <si>
    <t>Commune of Keramies</t>
  </si>
  <si>
    <t>Casla</t>
  </si>
  <si>
    <t>Balot</t>
  </si>
  <si>
    <t>Cerami</t>
  </si>
  <si>
    <t>Nemesgörzsöny</t>
  </si>
  <si>
    <t>Vandans</t>
  </si>
  <si>
    <t>Tarnobrzeg</t>
  </si>
  <si>
    <t>União das freguesias da Chamusca e Pinheiro Grande</t>
  </si>
  <si>
    <t>Panaci</t>
  </si>
  <si>
    <t>Pusté Sady</t>
  </si>
  <si>
    <t>Thalwil</t>
  </si>
  <si>
    <t>Kostomlátky</t>
  </si>
  <si>
    <t>Donaueschingen, Stadt</t>
  </si>
  <si>
    <t>Commune of Keramio</t>
  </si>
  <si>
    <t>Caso</t>
  </si>
  <si>
    <t>Balschwiller</t>
  </si>
  <si>
    <t>Ceranesi</t>
  </si>
  <si>
    <t>Nemesgulács</t>
  </si>
  <si>
    <t>Vasoldsberg</t>
  </si>
  <si>
    <t>Tarnogród</t>
  </si>
  <si>
    <t>União das freguesias da Madalena e Samaiões</t>
  </si>
  <si>
    <t>Panatau</t>
  </si>
  <si>
    <t>Pusté Úľany</t>
  </si>
  <si>
    <t>Thayngen</t>
  </si>
  <si>
    <t>Kostomlaty nad Labem</t>
  </si>
  <si>
    <t>Donaustauf, M</t>
  </si>
  <si>
    <t>Commune of Keramitsa</t>
  </si>
  <si>
    <t>Caspe</t>
  </si>
  <si>
    <t>Balsièges</t>
  </si>
  <si>
    <t>Cerano</t>
  </si>
  <si>
    <t>Nemeshany</t>
  </si>
  <si>
    <t>Velden am Wörther See</t>
  </si>
  <si>
    <t>Tarnów</t>
  </si>
  <si>
    <t>União das freguesias da Mealhada, Ventosa do Bairro e Antes</t>
  </si>
  <si>
    <t>Pancesti</t>
  </si>
  <si>
    <t>Rabča</t>
  </si>
  <si>
    <t>Therwil</t>
  </si>
  <si>
    <t>Kostomlaty pod Milešovkou</t>
  </si>
  <si>
    <t>Donauwörth, GKSt</t>
  </si>
  <si>
    <t>Commune of Keramos</t>
  </si>
  <si>
    <t>Caspueñas</t>
  </si>
  <si>
    <t>Baltzenheim</t>
  </si>
  <si>
    <t>Cerano d'Intelvi</t>
  </si>
  <si>
    <t>Nemeshetés</t>
  </si>
  <si>
    <t>Velm-Götzendorf</t>
  </si>
  <si>
    <t>Tarnów Opolski</t>
  </si>
  <si>
    <t>União das freguesias da Póvoa de Varzim, Beiriz e Argivai</t>
  </si>
  <si>
    <t>Panet</t>
  </si>
  <si>
    <t>Rabčice</t>
  </si>
  <si>
    <t>Thierachern</t>
  </si>
  <si>
    <t>Kostomlaty pod Řípem</t>
  </si>
  <si>
    <t>Donnersdorf</t>
  </si>
  <si>
    <t>Commune of Keramoti</t>
  </si>
  <si>
    <t>Cassà de la Selva</t>
  </si>
  <si>
    <t>Balzac</t>
  </si>
  <si>
    <t>Ceranova</t>
  </si>
  <si>
    <t>Nemeske</t>
  </si>
  <si>
    <t>Vichtenstein</t>
  </si>
  <si>
    <t>Tarnowiec</t>
  </si>
  <si>
    <t>União das freguesias da Ribeira do Neiva</t>
  </si>
  <si>
    <t>Pangarati</t>
  </si>
  <si>
    <t>Rad</t>
  </si>
  <si>
    <t>Thônex</t>
  </si>
  <si>
    <t>Kotenčice</t>
  </si>
  <si>
    <t>Donsieders</t>
  </si>
  <si>
    <t>Commune of Keramoutsio</t>
  </si>
  <si>
    <t>Casserres</t>
  </si>
  <si>
    <t>Bambecque</t>
  </si>
  <si>
    <t>Ceraso</t>
  </si>
  <si>
    <t>Nemeskér</t>
  </si>
  <si>
    <t>Viehdorf</t>
  </si>
  <si>
    <t>Tarnówka</t>
  </si>
  <si>
    <t>União das freguesias da Sé e São Lourenço</t>
  </si>
  <si>
    <t>Pantelimon</t>
  </si>
  <si>
    <t>Radatice</t>
  </si>
  <si>
    <t>Thörigen</t>
  </si>
  <si>
    <t>Kotlasy</t>
  </si>
  <si>
    <t>Donzdorf, Stadt</t>
  </si>
  <si>
    <t>Commune of Kerassea</t>
  </si>
  <si>
    <t>Castalla</t>
  </si>
  <si>
    <t>Bambiderstroff</t>
  </si>
  <si>
    <t>Cercemaggiore</t>
  </si>
  <si>
    <t>Nemeskeresztúr</t>
  </si>
  <si>
    <t>Viehhofen</t>
  </si>
  <si>
    <t>Tarnowo Podgórne</t>
  </si>
  <si>
    <t>União das freguesias das Eiras, São Julião de Montenegro e Cela</t>
  </si>
  <si>
    <t>Panticeu</t>
  </si>
  <si>
    <t>Radava</t>
  </si>
  <si>
    <t>Thun</t>
  </si>
  <si>
    <t>Kotopeky</t>
  </si>
  <si>
    <t>Dörentrup</t>
  </si>
  <si>
    <t>Commune of Kerassia</t>
  </si>
  <si>
    <t>Castañar de Ibor</t>
  </si>
  <si>
    <t>Banassac-Canilhac</t>
  </si>
  <si>
    <t>Cercenasco</t>
  </si>
  <si>
    <t>Nemeskisfalud</t>
  </si>
  <si>
    <t>Viktorsberg</t>
  </si>
  <si>
    <t>Tarnowskie Góry</t>
  </si>
  <si>
    <t>União das freguesias de A dos Cunhados e Maceira</t>
  </si>
  <si>
    <t>Papiu Ilarian</t>
  </si>
  <si>
    <t>Radimov</t>
  </si>
  <si>
    <t>Thundorf</t>
  </si>
  <si>
    <t>Kotovice</t>
  </si>
  <si>
    <t>Dorf Mecklenburg</t>
  </si>
  <si>
    <t>Commune of Kerassies</t>
  </si>
  <si>
    <t>Castañares de Rioja</t>
  </si>
  <si>
    <t>Cercepiccola</t>
  </si>
  <si>
    <t>Nemeskocs</t>
  </si>
  <si>
    <t>Villach</t>
  </si>
  <si>
    <t>Tczew</t>
  </si>
  <si>
    <t>União das freguesias de Abação e Gémeos</t>
  </si>
  <si>
    <t>Parau</t>
  </si>
  <si>
    <t>Radnovce</t>
  </si>
  <si>
    <t>Thunstetten</t>
  </si>
  <si>
    <t>Kotvrdovice</t>
  </si>
  <si>
    <t>Dorfchemnitz</t>
  </si>
  <si>
    <t>Commune of Kerassitsa</t>
  </si>
  <si>
    <t>Castañeda</t>
  </si>
  <si>
    <t>Bancigny</t>
  </si>
  <si>
    <t>Cerchiara di Calabria</t>
  </si>
  <si>
    <t>Nemeskolta</t>
  </si>
  <si>
    <t>Vils</t>
  </si>
  <si>
    <t>Tczów</t>
  </si>
  <si>
    <t>União das freguesias de Aboadela, Sanche e Várzea</t>
  </si>
  <si>
    <t>Parava</t>
  </si>
  <si>
    <t>Radobica</t>
  </si>
  <si>
    <t>Thürnen</t>
  </si>
  <si>
    <t>Kounice</t>
  </si>
  <si>
    <t>Dorfen, St</t>
  </si>
  <si>
    <t>Commune of Kerassochori</t>
  </si>
  <si>
    <t>Castaño del Robledo</t>
  </si>
  <si>
    <t>Bancourt</t>
  </si>
  <si>
    <t>Cerchio</t>
  </si>
  <si>
    <t>Nemesládony</t>
  </si>
  <si>
    <t>Virgen</t>
  </si>
  <si>
    <t>Telatyn</t>
  </si>
  <si>
    <t>União das freguesias de Abrantes (São Vicente e São João) e Alferrarede</t>
  </si>
  <si>
    <t>Pardina</t>
  </si>
  <si>
    <t>Radoľa</t>
  </si>
  <si>
    <t>Thusis</t>
  </si>
  <si>
    <t>Kounov</t>
  </si>
  <si>
    <t>Dorfhain</t>
  </si>
  <si>
    <t>Commune of Kerassona</t>
  </si>
  <si>
    <t>Cástaras</t>
  </si>
  <si>
    <t>Ban-de-Laveline</t>
  </si>
  <si>
    <t>Cercino</t>
  </si>
  <si>
    <t>Nemesmedves</t>
  </si>
  <si>
    <t>Vitis</t>
  </si>
  <si>
    <t>Teresin</t>
  </si>
  <si>
    <t>União das freguesias de Abrigada e Cabanas de Torres</t>
  </si>
  <si>
    <t>Pardosi</t>
  </si>
  <si>
    <t>Radoma</t>
  </si>
  <si>
    <t>Titterten</t>
  </si>
  <si>
    <t>Koupě</t>
  </si>
  <si>
    <t>Dörfles-Esbach</t>
  </si>
  <si>
    <t>Commune of Kerassovo</t>
  </si>
  <si>
    <t>Castejón</t>
  </si>
  <si>
    <t>Ban-de-Sapt</t>
  </si>
  <si>
    <t>Cercivento</t>
  </si>
  <si>
    <t>Nemesnádudvar</t>
  </si>
  <si>
    <t>Vöcklabruck</t>
  </si>
  <si>
    <t>Terespol</t>
  </si>
  <si>
    <t>União das freguesias de Abrunheira, Verride e Vila Nova da Barca</t>
  </si>
  <si>
    <t>Pargaresti</t>
  </si>
  <si>
    <t>Radošina</t>
  </si>
  <si>
    <t>Tobel-Tägerschen</t>
  </si>
  <si>
    <t>Kouřim</t>
  </si>
  <si>
    <t>Dorfprozelten</t>
  </si>
  <si>
    <t>Commune of Kerastaris</t>
  </si>
  <si>
    <t>Castejón de Alarba</t>
  </si>
  <si>
    <t>Bandol</t>
  </si>
  <si>
    <t>Cercola</t>
  </si>
  <si>
    <t>Nemesnép</t>
  </si>
  <si>
    <t>Vöcklamarkt</t>
  </si>
  <si>
    <t>Tereszpol</t>
  </si>
  <si>
    <t>União das freguesias de Achete, Azoia de Baixo e Póvoa de Santarém</t>
  </si>
  <si>
    <t>Parincea</t>
  </si>
  <si>
    <t>Radošovce</t>
  </si>
  <si>
    <t>Toffen</t>
  </si>
  <si>
    <t>Kout na Šumavě</t>
  </si>
  <si>
    <t>Dormagen, Stadt</t>
  </si>
  <si>
    <t>Commune of Keratea</t>
  </si>
  <si>
    <t>Castejón de Henares</t>
  </si>
  <si>
    <t>Bandraboua</t>
  </si>
  <si>
    <t>Cerda</t>
  </si>
  <si>
    <t>Nemespátró</t>
  </si>
  <si>
    <t>Voitsberg</t>
  </si>
  <si>
    <t>Tłuchowo</t>
  </si>
  <si>
    <t>União das freguesias de Açores e Velosa</t>
  </si>
  <si>
    <t>Parjol</t>
  </si>
  <si>
    <t>Radošovce, okres Trnava</t>
  </si>
  <si>
    <t>Tolochenaz</t>
  </si>
  <si>
    <t>Kouty</t>
  </si>
  <si>
    <t>Dormettingen</t>
  </si>
  <si>
    <t>Commune of Keratsini</t>
  </si>
  <si>
    <t>Castejón de las Armas</t>
  </si>
  <si>
    <t>Bandrele</t>
  </si>
  <si>
    <t>Cerea</t>
  </si>
  <si>
    <t>Nemesrádó</t>
  </si>
  <si>
    <t>Volders</t>
  </si>
  <si>
    <t>Tłuszcz</t>
  </si>
  <si>
    <t>União das freguesias de Adeganha e Cardanha</t>
  </si>
  <si>
    <t>Parscov</t>
  </si>
  <si>
    <t>Radôstka</t>
  </si>
  <si>
    <t>Törbel</t>
  </si>
  <si>
    <t>Kovač</t>
  </si>
  <si>
    <t>Dormitz</t>
  </si>
  <si>
    <t>Commune of Keri</t>
  </si>
  <si>
    <t>Castejón de Monegros</t>
  </si>
  <si>
    <t>Baneins</t>
  </si>
  <si>
    <t>Ceregnano</t>
  </si>
  <si>
    <t>Nemesrempehollós</t>
  </si>
  <si>
    <t>Völkermarkt</t>
  </si>
  <si>
    <t>Tokarnia</t>
  </si>
  <si>
    <t>União das freguesias de Adoufe e Vilarinho de Samardã</t>
  </si>
  <si>
    <t>Parscoveni</t>
  </si>
  <si>
    <t>Radvaň nad Dunajom</t>
  </si>
  <si>
    <t>Torny</t>
  </si>
  <si>
    <t>Kovalovice</t>
  </si>
  <si>
    <t>Dormitzer Forst</t>
  </si>
  <si>
    <t>Commune of Kerkini</t>
  </si>
  <si>
    <t>Castejón de Sos</t>
  </si>
  <si>
    <t>Baneuil</t>
  </si>
  <si>
    <t>Cerenzia</t>
  </si>
  <si>
    <t>Nemessándorháza</t>
  </si>
  <si>
    <t>Völs</t>
  </si>
  <si>
    <t>Tolkmicko</t>
  </si>
  <si>
    <t>União das freguesias de Agrobom, Saldonha e Vale Pereiro</t>
  </si>
  <si>
    <t>Parta</t>
  </si>
  <si>
    <t>Radvaň nad Laborcom</t>
  </si>
  <si>
    <t>Torricella-Taverne</t>
  </si>
  <si>
    <t>Koválovice-Osíčany</t>
  </si>
  <si>
    <t>Dörnberg</t>
  </si>
  <si>
    <t>Commune of Kerkyra</t>
  </si>
  <si>
    <t>Castejón de Tornos</t>
  </si>
  <si>
    <t>Bangor</t>
  </si>
  <si>
    <t>Ceres</t>
  </si>
  <si>
    <t>Nemesszalók</t>
  </si>
  <si>
    <t>Vomp</t>
  </si>
  <si>
    <t>Tomaszów Lubelski</t>
  </si>
  <si>
    <t>União das freguesias de Agualva e Mira-Sintra</t>
  </si>
  <si>
    <t>Partestii de Jos</t>
  </si>
  <si>
    <t>Radvanovce</t>
  </si>
  <si>
    <t>Trachselwald</t>
  </si>
  <si>
    <t>Kováň</t>
  </si>
  <si>
    <t>Dornburg</t>
  </si>
  <si>
    <t>Commune of Kerpini</t>
  </si>
  <si>
    <t>Castejón de Valdejasa</t>
  </si>
  <si>
    <t>Banios</t>
  </si>
  <si>
    <t>Ceresara</t>
  </si>
  <si>
    <t>Nemesszentandrás</t>
  </si>
  <si>
    <t>Vorau</t>
  </si>
  <si>
    <t>Tomaszów Mazowiecki</t>
  </si>
  <si>
    <t>União das freguesias de Águas Boas e Forles</t>
  </si>
  <si>
    <t>Parva</t>
  </si>
  <si>
    <t>Radzovce</t>
  </si>
  <si>
    <t>Tramelan</t>
  </si>
  <si>
    <t>Kovanec</t>
  </si>
  <si>
    <t>Dornburg-Camburg, Stadt</t>
  </si>
  <si>
    <t>Commune of Kertezi</t>
  </si>
  <si>
    <t>Castejón del Puente</t>
  </si>
  <si>
    <t>Banize</t>
  </si>
  <si>
    <t>Cereseto</t>
  </si>
  <si>
    <t>Nemesvámos</t>
  </si>
  <si>
    <t>Vorchdorf</t>
  </si>
  <si>
    <t>Tomice</t>
  </si>
  <si>
    <t>União das freguesias de Águas Santas e Moure</t>
  </si>
  <si>
    <t>Pasareni</t>
  </si>
  <si>
    <t>Rafajovce</t>
  </si>
  <si>
    <t>Trasadingen</t>
  </si>
  <si>
    <t>Kovanice</t>
  </si>
  <si>
    <t>Dorn-Dürkheim</t>
  </si>
  <si>
    <t>Commune of Kerynia</t>
  </si>
  <si>
    <t>Castel de Cabra</t>
  </si>
  <si>
    <t>Bannalec</t>
  </si>
  <si>
    <t>Ceresole Alba</t>
  </si>
  <si>
    <t>Nemesvid</t>
  </si>
  <si>
    <t>Vorderhornbach</t>
  </si>
  <si>
    <t>Topólka</t>
  </si>
  <si>
    <t>União das freguesias de Aguçadoura e Navais</t>
  </si>
  <si>
    <t>Pastraveni</t>
  </si>
  <si>
    <t>Rajčany</t>
  </si>
  <si>
    <t>Treiten</t>
  </si>
  <si>
    <t>Kovářov</t>
  </si>
  <si>
    <t>Dornhan, Stadt</t>
  </si>
  <si>
    <t>Commune of Kessari</t>
  </si>
  <si>
    <t>Castelflorite</t>
  </si>
  <si>
    <t>Bannans</t>
  </si>
  <si>
    <t>Ceresole Reale</t>
  </si>
  <si>
    <t>Nemesvita</t>
  </si>
  <si>
    <t>Vordernberg</t>
  </si>
  <si>
    <t>Toruń</t>
  </si>
  <si>
    <t>União das freguesias de Águeda e Borralha</t>
  </si>
  <si>
    <t>Patrauti</t>
  </si>
  <si>
    <t>Rajec</t>
  </si>
  <si>
    <t>Trélex</t>
  </si>
  <si>
    <t>Kovářská</t>
  </si>
  <si>
    <t>Dornheim</t>
  </si>
  <si>
    <t>Commune of Kessaria</t>
  </si>
  <si>
    <t>Castell de Cabres</t>
  </si>
  <si>
    <t>Bannay</t>
  </si>
  <si>
    <t>Cerete</t>
  </si>
  <si>
    <t>Németbánya</t>
  </si>
  <si>
    <t>Vorderstoder</t>
  </si>
  <si>
    <t>Torzym</t>
  </si>
  <si>
    <t>União das freguesias de Aguiar da Beira e Coruche</t>
  </si>
  <si>
    <t>Patulele</t>
  </si>
  <si>
    <t>Rajecká Lesná</t>
  </si>
  <si>
    <t>Trey</t>
  </si>
  <si>
    <t>Kovčín</t>
  </si>
  <si>
    <t>Dornholzhausen</t>
  </si>
  <si>
    <t>Commune of Kessariani (psevdo)</t>
  </si>
  <si>
    <t>Castell de Castells</t>
  </si>
  <si>
    <t>Banne</t>
  </si>
  <si>
    <t>Ceretto Lomellina</t>
  </si>
  <si>
    <t>Németfalu</t>
  </si>
  <si>
    <t>Vorderweißenbach</t>
  </si>
  <si>
    <t>Toszek</t>
  </si>
  <si>
    <t>União das freguesias de Airão Santa Maria, Airão São João e Vermil</t>
  </si>
  <si>
    <t>Pauca</t>
  </si>
  <si>
    <t>Rajecké Teplice</t>
  </si>
  <si>
    <t>Treycovagnes</t>
  </si>
  <si>
    <t>Kozárov</t>
  </si>
  <si>
    <t>Dörnick</t>
  </si>
  <si>
    <t>Commune of Kestrini</t>
  </si>
  <si>
    <t>Castell de Guadalest, el</t>
  </si>
  <si>
    <t>Bannegon</t>
  </si>
  <si>
    <t>Cergnago</t>
  </si>
  <si>
    <t>Németkér</t>
  </si>
  <si>
    <t>Vösendorf</t>
  </si>
  <si>
    <t>Trąbki Wielkie</t>
  </si>
  <si>
    <t>União das freguesias de Ala e Vilarinho do Monte</t>
  </si>
  <si>
    <t>Pauleni-Ciuc</t>
  </si>
  <si>
    <t>Rákoš</t>
  </si>
  <si>
    <t>Treytorrens (Payerne)</t>
  </si>
  <si>
    <t>Kozárovice</t>
  </si>
  <si>
    <t>Dornstadt</t>
  </si>
  <si>
    <t>Commune of Kifissia</t>
  </si>
  <si>
    <t>Castell de l'Areny</t>
  </si>
  <si>
    <t>Bannes</t>
  </si>
  <si>
    <t>Ceriale</t>
  </si>
  <si>
    <t>Nemti</t>
  </si>
  <si>
    <t>Wagna</t>
  </si>
  <si>
    <t>Trawniki</t>
  </si>
  <si>
    <t>União das freguesias de Alandroal (Nossa Senhora da Conceição), São Brás dos Matos (Mina do Bugalho) e Juromenha (Nossa Senhora do Loreto)</t>
  </si>
  <si>
    <t>Paulesti</t>
  </si>
  <si>
    <t>Raková</t>
  </si>
  <si>
    <t>Treyvaux</t>
  </si>
  <si>
    <t>Kožichovice</t>
  </si>
  <si>
    <t>Dornstadt-Linkersbaindt</t>
  </si>
  <si>
    <t>Commune of Kikidio</t>
  </si>
  <si>
    <t>Castell de Mur</t>
  </si>
  <si>
    <t>Banneville-la-Campagne</t>
  </si>
  <si>
    <t>Ceriana</t>
  </si>
  <si>
    <t>Neszmély</t>
  </si>
  <si>
    <t>Wagrain</t>
  </si>
  <si>
    <t>Trojanów</t>
  </si>
  <si>
    <t>União das freguesias de Albernoa e Trindade</t>
  </si>
  <si>
    <t>Paulis</t>
  </si>
  <si>
    <t>Rakovčík</t>
  </si>
  <si>
    <t>Triengen</t>
  </si>
  <si>
    <t>Kozlany</t>
  </si>
  <si>
    <t>Dornstetten, Stadt</t>
  </si>
  <si>
    <t>Commune of Kila</t>
  </si>
  <si>
    <t>Castell, Es</t>
  </si>
  <si>
    <t>Bannières</t>
  </si>
  <si>
    <t>Ceriano Laghetto</t>
  </si>
  <si>
    <t>Nézsa</t>
  </si>
  <si>
    <t>Waidhofen an der Thaya</t>
  </si>
  <si>
    <t>Troszyn</t>
  </si>
  <si>
    <t>União das freguesias de Alcácer do Sal (Santa Maria do Castelo e Santiago) e Santa Susana</t>
  </si>
  <si>
    <t>Paunesti</t>
  </si>
  <si>
    <t>Rakovec nad Ondavou</t>
  </si>
  <si>
    <t>Trient</t>
  </si>
  <si>
    <t>Kožlany</t>
  </si>
  <si>
    <t>Dornum</t>
  </si>
  <si>
    <t>Commune of Kilada</t>
  </si>
  <si>
    <t>Castellanos de Castro</t>
  </si>
  <si>
    <t>Bannoncourt</t>
  </si>
  <si>
    <t>Cerignale</t>
  </si>
  <si>
    <t>Nick</t>
  </si>
  <si>
    <t>Waidhofen an der Thaya-Land</t>
  </si>
  <si>
    <t>Tryńcza</t>
  </si>
  <si>
    <t>União das freguesias de Alcanena e Vila Moreira</t>
  </si>
  <si>
    <t>Pausesti</t>
  </si>
  <si>
    <t>Rakovice</t>
  </si>
  <si>
    <t>Trimbach</t>
  </si>
  <si>
    <t>Kožlí</t>
  </si>
  <si>
    <t>Dörpen</t>
  </si>
  <si>
    <t>Commune of Kiladio</t>
  </si>
  <si>
    <t>Castellanos de Moriscos</t>
  </si>
  <si>
    <t>Bannost-Villegagnon</t>
  </si>
  <si>
    <t>Cerignola</t>
  </si>
  <si>
    <t>Nikla</t>
  </si>
  <si>
    <t>Waidhofen an der Ybbs</t>
  </si>
  <si>
    <t>Trzciana</t>
  </si>
  <si>
    <t>União das freguesias de Alcantarilha e Pêra</t>
  </si>
  <si>
    <t>Pausesti-Maglasi</t>
  </si>
  <si>
    <t>Rakovnica</t>
  </si>
  <si>
    <t>Trimmis</t>
  </si>
  <si>
    <t>Kozlov</t>
  </si>
  <si>
    <t>Dörphof</t>
  </si>
  <si>
    <t>Commune of Kileler</t>
  </si>
  <si>
    <t>Castellanos de Villiquera</t>
  </si>
  <si>
    <t>Banogne-Recouvrance</t>
  </si>
  <si>
    <t>Cerisano</t>
  </si>
  <si>
    <t>Nógrád</t>
  </si>
  <si>
    <t>Waidmannsfeld</t>
  </si>
  <si>
    <t>Trzcianka</t>
  </si>
  <si>
    <t>União das freguesias de Alcobaça e Vestiaria</t>
  </si>
  <si>
    <t>Peceneaga</t>
  </si>
  <si>
    <t>Rakovo</t>
  </si>
  <si>
    <t>Trin</t>
  </si>
  <si>
    <t>Kozlovice</t>
  </si>
  <si>
    <t>Dörpling</t>
  </si>
  <si>
    <t>Commune of Kiliomenos</t>
  </si>
  <si>
    <t>Castellanos de Zapardiel</t>
  </si>
  <si>
    <t>Banon</t>
  </si>
  <si>
    <t>Cermenate</t>
  </si>
  <si>
    <t>Nógrádkövesd</t>
  </si>
  <si>
    <t>Waidring</t>
  </si>
  <si>
    <t>Trzcianne</t>
  </si>
  <si>
    <t>União das freguesias de Alcórrego e Maranhão</t>
  </si>
  <si>
    <t>Pechea</t>
  </si>
  <si>
    <t>Rakša</t>
  </si>
  <si>
    <t>Trogen</t>
  </si>
  <si>
    <t>Kozly</t>
  </si>
  <si>
    <t>Dörpstedt</t>
  </si>
  <si>
    <t>Commune of Kilkis</t>
  </si>
  <si>
    <t>Castellar</t>
  </si>
  <si>
    <t>Banos</t>
  </si>
  <si>
    <t>Cermes</t>
  </si>
  <si>
    <t>Nógrádmarcal</t>
  </si>
  <si>
    <t>Waizenkirchen</t>
  </si>
  <si>
    <t>Trzciel</t>
  </si>
  <si>
    <t>União das freguesias de Alcoutim e Pereiro</t>
  </si>
  <si>
    <t>Pecineaga</t>
  </si>
  <si>
    <t>Rakúsy</t>
  </si>
  <si>
    <t>Troinex</t>
  </si>
  <si>
    <t>Kozmice</t>
  </si>
  <si>
    <t>Dörrebach</t>
  </si>
  <si>
    <t>Commune of Kimissi</t>
  </si>
  <si>
    <t>Castellar de la Frontera</t>
  </si>
  <si>
    <t>Bans</t>
  </si>
  <si>
    <t>Cermignano</t>
  </si>
  <si>
    <t>Nógrádmegyer</t>
  </si>
  <si>
    <t>Walchsee</t>
  </si>
  <si>
    <t>Trzcinica</t>
  </si>
  <si>
    <t>União das freguesias de Aldeia da Ribeira, Vilar Maior e Badamalos</t>
  </si>
  <si>
    <t>Peciu Nou</t>
  </si>
  <si>
    <t>Rakytník</t>
  </si>
  <si>
    <t>Troistorrents</t>
  </si>
  <si>
    <t>Kozojedy</t>
  </si>
  <si>
    <t>Dörrenbach</t>
  </si>
  <si>
    <t>Commune of Kimmeria</t>
  </si>
  <si>
    <t>Castellar de la Muela</t>
  </si>
  <si>
    <t>Bansat</t>
  </si>
  <si>
    <t>Cernobbio</t>
  </si>
  <si>
    <t>Nógrádsáp</t>
  </si>
  <si>
    <t>Wald am Schoberpaß</t>
  </si>
  <si>
    <t>Trzcińsko-Zdrój</t>
  </si>
  <si>
    <t>União das freguesias de Aldeia do Bispo, Águas e Aldeia de João Pires</t>
  </si>
  <si>
    <t>Peregu Mare</t>
  </si>
  <si>
    <t>Rankovce</t>
  </si>
  <si>
    <t>Trub</t>
  </si>
  <si>
    <t>Kozojídky</t>
  </si>
  <si>
    <t>Dörrmoschel</t>
  </si>
  <si>
    <t>Commune of Kimolos (psevdo)</t>
  </si>
  <si>
    <t>Castellar de la Ribera</t>
  </si>
  <si>
    <t>Ban-sur-Meurthe-Clefcy</t>
  </si>
  <si>
    <t>Cernusco Lombardone</t>
  </si>
  <si>
    <t>Nógrádsipek</t>
  </si>
  <si>
    <t>Wald im Pinzgau</t>
  </si>
  <si>
    <t>Trzebiatów</t>
  </si>
  <si>
    <t>União das freguesias de Aldeia do Mato e Souto</t>
  </si>
  <si>
    <t>Peretu</t>
  </si>
  <si>
    <t>Rapovce</t>
  </si>
  <si>
    <t>Trubschachen</t>
  </si>
  <si>
    <t>Kozolupy</t>
  </si>
  <si>
    <t>Dörscheid</t>
  </si>
  <si>
    <t>Commune of Kineta</t>
  </si>
  <si>
    <t>Castellar de n'Hug</t>
  </si>
  <si>
    <t>Bantanges</t>
  </si>
  <si>
    <t>Cernusco sul Naviglio</t>
  </si>
  <si>
    <t>Nógrádszakál</t>
  </si>
  <si>
    <t>Waldbach-Mönichwald</t>
  </si>
  <si>
    <t>Trzebiechów</t>
  </si>
  <si>
    <t>União das freguesias de Aldeia Galega da Merceana e Aldeia Gavinha</t>
  </si>
  <si>
    <t>Periam</t>
  </si>
  <si>
    <t>Rašice</t>
  </si>
  <si>
    <t>Trüllikon</t>
  </si>
  <si>
    <t>Kozomín</t>
  </si>
  <si>
    <t>Dörsdorf</t>
  </si>
  <si>
    <t>Commune of Kini</t>
  </si>
  <si>
    <t>Castellar de Santiago</t>
  </si>
  <si>
    <t>Banteux</t>
  </si>
  <si>
    <t>Cerreto d'Asti</t>
  </si>
  <si>
    <t>Nóráp</t>
  </si>
  <si>
    <t>Waldburg</t>
  </si>
  <si>
    <t>Trzebiel</t>
  </si>
  <si>
    <t>União das freguesias de Aldeias e Mangualde da Serra</t>
  </si>
  <si>
    <t>Pericei</t>
  </si>
  <si>
    <t>Raslavice</t>
  </si>
  <si>
    <t>Trun</t>
  </si>
  <si>
    <t>Kožušany-Tážaly</t>
  </si>
  <si>
    <t>Dorsel</t>
  </si>
  <si>
    <t>Commune of Kinidaros</t>
  </si>
  <si>
    <t>Castellar del Riu</t>
  </si>
  <si>
    <t>Banthelu</t>
  </si>
  <si>
    <t>Cerreto d'Esi</t>
  </si>
  <si>
    <t>Noszlop</t>
  </si>
  <si>
    <t>Waldegg</t>
  </si>
  <si>
    <t>Trzebielino</t>
  </si>
  <si>
    <t>União das freguesias de Aldoar, Foz do Douro e Nevogilde</t>
  </si>
  <si>
    <t>Perieni</t>
  </si>
  <si>
    <t>Rastislavice</t>
  </si>
  <si>
    <t>Truttikon</t>
  </si>
  <si>
    <t>Kožušice</t>
  </si>
  <si>
    <t>Dorsheim</t>
  </si>
  <si>
    <t>Commune of Kinyra</t>
  </si>
  <si>
    <t>Castellar del Vallès</t>
  </si>
  <si>
    <t>Bantheville</t>
  </si>
  <si>
    <t>Cerreto di Spoleto</t>
  </si>
  <si>
    <t>Noszvaj</t>
  </si>
  <si>
    <t>Waldenstein</t>
  </si>
  <si>
    <t>Trzebieszów</t>
  </si>
  <si>
    <t>União das freguesias de Além da Ribeira e Pedreira</t>
  </si>
  <si>
    <t>Perieti</t>
  </si>
  <si>
    <t>Ratka</t>
  </si>
  <si>
    <t>Tschappina</t>
  </si>
  <si>
    <t>Krabčice</t>
  </si>
  <si>
    <t>Dorstadt</t>
  </si>
  <si>
    <t>Commune of Kioni</t>
  </si>
  <si>
    <t>Castellar, El</t>
  </si>
  <si>
    <t>Bantigny</t>
  </si>
  <si>
    <t>Cerreto Grue</t>
  </si>
  <si>
    <t>Nőtincs</t>
  </si>
  <si>
    <t>Waldhausen</t>
  </si>
  <si>
    <t>Trzebinia</t>
  </si>
  <si>
    <t>União das freguesias de Alenquer (Santo Estêvão e Triana)</t>
  </si>
  <si>
    <t>Peris</t>
  </si>
  <si>
    <t>Ratková</t>
  </si>
  <si>
    <t>Tschiertschen-Praden</t>
  </si>
  <si>
    <t>Kraborovice</t>
  </si>
  <si>
    <t>Dorsten, Stadt</t>
  </si>
  <si>
    <t>Commune of Kipi</t>
  </si>
  <si>
    <t>Castellbell i el Vilar</t>
  </si>
  <si>
    <t>Bantouzelle</t>
  </si>
  <si>
    <t>Cerreto Guidi</t>
  </si>
  <si>
    <t>Nova</t>
  </si>
  <si>
    <t>Waldhausen im Strudengau</t>
  </si>
  <si>
    <t>Trzebnica</t>
  </si>
  <si>
    <t>União das freguesias de Alfundão e Peroguarda</t>
  </si>
  <si>
    <t>Perisani</t>
  </si>
  <si>
    <t>Ratkovce</t>
  </si>
  <si>
    <t>Tschugg</t>
  </si>
  <si>
    <t>Krahulčí</t>
  </si>
  <si>
    <t>Dörth</t>
  </si>
  <si>
    <t>Commune of Kipia</t>
  </si>
  <si>
    <t>Castellbisbal</t>
  </si>
  <si>
    <t>Bantzenheim</t>
  </si>
  <si>
    <t>Cerreto Laziale</t>
  </si>
  <si>
    <t>Novaj</t>
  </si>
  <si>
    <t>Walding</t>
  </si>
  <si>
    <t>Trzebownisko</t>
  </si>
  <si>
    <t>União das freguesias de Algés, Linda-a-Velha e Cruz Quebrada-Dafundo</t>
  </si>
  <si>
    <t>Perisor</t>
  </si>
  <si>
    <t>Ratkovo</t>
  </si>
  <si>
    <t>Tübach</t>
  </si>
  <si>
    <t>Krahulov</t>
  </si>
  <si>
    <t>Dortmund, Stadt</t>
  </si>
  <si>
    <t>Commune of Kipourio</t>
  </si>
  <si>
    <t>Castellcir</t>
  </si>
  <si>
    <t>Banvillars</t>
  </si>
  <si>
    <t>Cerreto Sannita</t>
  </si>
  <si>
    <t>Novajidrány</t>
  </si>
  <si>
    <t>Waldkirchen am Wesen</t>
  </si>
  <si>
    <t>Trzemeszno</t>
  </si>
  <si>
    <t>União das freguesias de Algodres, Vale de Afonsinho e Vilar de Amargo</t>
  </si>
  <si>
    <t>Perisoru</t>
  </si>
  <si>
    <t>Ratkovská Lehota</t>
  </si>
  <si>
    <t>Tuggen</t>
  </si>
  <si>
    <t>Krajková</t>
  </si>
  <si>
    <t>Dörverden</t>
  </si>
  <si>
    <t>Commune of Kirinthos</t>
  </si>
  <si>
    <t>Castelldans</t>
  </si>
  <si>
    <t>Banville</t>
  </si>
  <si>
    <t>Cerretto Langhe</t>
  </si>
  <si>
    <t>Nyalka</t>
  </si>
  <si>
    <t>Waldkirchen an der Thaya</t>
  </si>
  <si>
    <t>Trzeszczany</t>
  </si>
  <si>
    <t>União das freguesias de Algoso, Campo de Víboras e Uva</t>
  </si>
  <si>
    <t>Persinari</t>
  </si>
  <si>
    <t>Ratkovská Suchá</t>
  </si>
  <si>
    <t>Tujetsch</t>
  </si>
  <si>
    <t>Krajníčko</t>
  </si>
  <si>
    <t>Dörzbach</t>
  </si>
  <si>
    <t>Commune of Kirki</t>
  </si>
  <si>
    <t>Castelldefels</t>
  </si>
  <si>
    <t>Banvou</t>
  </si>
  <si>
    <t>Cerrina Monferrato</t>
  </si>
  <si>
    <t>Nyárád</t>
  </si>
  <si>
    <t>Waldneukirchen</t>
  </si>
  <si>
    <t>Trzyciąż</t>
  </si>
  <si>
    <t>União das freguesias de Algoz e Tunes</t>
  </si>
  <si>
    <t>Pesac</t>
  </si>
  <si>
    <t>Ratkovské Bystré</t>
  </si>
  <si>
    <t>Turbenthal</t>
  </si>
  <si>
    <t>Krakov</t>
  </si>
  <si>
    <t>Döschnitz</t>
  </si>
  <si>
    <t>Commune of Kirkizates</t>
  </si>
  <si>
    <t>Castellet i la Gornal</t>
  </si>
  <si>
    <t>Banyuls-dels-Aspres</t>
  </si>
  <si>
    <t>Cerrione</t>
  </si>
  <si>
    <t>Nyáregyháza</t>
  </si>
  <si>
    <t>Waldzell</t>
  </si>
  <si>
    <t>Trzydnik Duży</t>
  </si>
  <si>
    <t>União das freguesias de Alhandra, São João dos Montes e Calhandriz</t>
  </si>
  <si>
    <t>Pesceana</t>
  </si>
  <si>
    <t>Ratnovce</t>
  </si>
  <si>
    <t>Turgi</t>
  </si>
  <si>
    <t>Dossenheim</t>
  </si>
  <si>
    <t>Commune of Kirra</t>
  </si>
  <si>
    <t>Castellfollit de la Roca</t>
  </si>
  <si>
    <t>Banyuls-sur-Mer</t>
  </si>
  <si>
    <t>Cerro al Lambro</t>
  </si>
  <si>
    <t>Nyárlőrinc</t>
  </si>
  <si>
    <t>Wallern an der Trattnach</t>
  </si>
  <si>
    <t>Tuchola</t>
  </si>
  <si>
    <t>União das freguesias de Alheira e Igreja Nova</t>
  </si>
  <si>
    <t>Pestera</t>
  </si>
  <si>
    <t>Ratvaj</t>
  </si>
  <si>
    <t>Turtmann-Unterems</t>
  </si>
  <si>
    <t>Krakovec</t>
  </si>
  <si>
    <t>Dötlingen</t>
  </si>
  <si>
    <t>Commune of Kissamos</t>
  </si>
  <si>
    <t>Castellfollit de Riubregós</t>
  </si>
  <si>
    <t>Baon</t>
  </si>
  <si>
    <t>Cerro al Volturno</t>
  </si>
  <si>
    <t>Nyársapát</t>
  </si>
  <si>
    <t>Wallern im Burgenland</t>
  </si>
  <si>
    <t>Tuchomie</t>
  </si>
  <si>
    <t>União das freguesias de Alhões, Bustelo, Gralheira e Ramires</t>
  </si>
  <si>
    <t>Pestisani</t>
  </si>
  <si>
    <t>Ražňany</t>
  </si>
  <si>
    <t>Twann-Tüscherz</t>
  </si>
  <si>
    <t>Kralice na Hané</t>
  </si>
  <si>
    <t>Dotternhausen</t>
  </si>
  <si>
    <t>Commune of Kissos</t>
  </si>
  <si>
    <t>Castellfollit del Boix</t>
  </si>
  <si>
    <t>Baons-le-Comte</t>
  </si>
  <si>
    <t>Cerro Maggiore</t>
  </si>
  <si>
    <t>Nyékládháza</t>
  </si>
  <si>
    <t>Wallsee-Sindelburg</t>
  </si>
  <si>
    <t>Tuchów</t>
  </si>
  <si>
    <t>União das freguesias de Aljustrel e Rio de Moinhos</t>
  </si>
  <si>
    <t>Pestisu Mic</t>
  </si>
  <si>
    <t>Ráztočno</t>
  </si>
  <si>
    <t>Udligenswil</t>
  </si>
  <si>
    <t>Kralice nad Oslavou</t>
  </si>
  <si>
    <t>Döttesfeld</t>
  </si>
  <si>
    <t>Commune of Kita</t>
  </si>
  <si>
    <t>Castellfort</t>
  </si>
  <si>
    <t>Bapaume</t>
  </si>
  <si>
    <t>Cerro Tanaro</t>
  </si>
  <si>
    <t>Nyergesújfalu</t>
  </si>
  <si>
    <t>Walpersbach</t>
  </si>
  <si>
    <t>Tuczępy</t>
  </si>
  <si>
    <t>União das freguesias de Almada, Cova da Piedade, Pragal e Cacilhas</t>
  </si>
  <si>
    <t>Petelea</t>
  </si>
  <si>
    <t>Ráztoka</t>
  </si>
  <si>
    <t>Ueberstorf</t>
  </si>
  <si>
    <t>Králíky</t>
  </si>
  <si>
    <t>Drachhausen/Hochoza</t>
  </si>
  <si>
    <t>Commune of Kiveri</t>
  </si>
  <si>
    <t>Castellgalí</t>
  </si>
  <si>
    <t>Bar</t>
  </si>
  <si>
    <t>Cerro Veronese</t>
  </si>
  <si>
    <t>Nyésta</t>
  </si>
  <si>
    <t>Wals-Siezenheim</t>
  </si>
  <si>
    <t>Tuczna</t>
  </si>
  <si>
    <t>União das freguesias de Almargem do Bispo, Pêro Pinheiro e Montelavar</t>
  </si>
  <si>
    <t>Petrachioaia</t>
  </si>
  <si>
    <t>Reca</t>
  </si>
  <si>
    <t>Uebeschi</t>
  </si>
  <si>
    <t>Králova Lhota</t>
  </si>
  <si>
    <t>Drachselsried</t>
  </si>
  <si>
    <t>Commune of Kivotos</t>
  </si>
  <si>
    <t>Castellnou de Bages</t>
  </si>
  <si>
    <t>Baracé</t>
  </si>
  <si>
    <t>Cersosimo</t>
  </si>
  <si>
    <t>Nyim</t>
  </si>
  <si>
    <t>Wang</t>
  </si>
  <si>
    <t>Tuczno</t>
  </si>
  <si>
    <t>União das freguesias de Almodôvar e Graça dos Padrões</t>
  </si>
  <si>
    <t>Petresti</t>
  </si>
  <si>
    <t>Regetovka</t>
  </si>
  <si>
    <t>Ueken</t>
  </si>
  <si>
    <t>Královec</t>
  </si>
  <si>
    <t>Drackenstein</t>
  </si>
  <si>
    <t>Commune of Kizario</t>
  </si>
  <si>
    <t>Castellnou de Seana</t>
  </si>
  <si>
    <t>Baraigne</t>
  </si>
  <si>
    <t>Certaldo</t>
  </si>
  <si>
    <t>Nyírábrány</t>
  </si>
  <si>
    <t>Wängle</t>
  </si>
  <si>
    <t>Tuliszków</t>
  </si>
  <si>
    <t>União das freguesias de Almofala e Escarigo</t>
  </si>
  <si>
    <t>Petrestii de Jos</t>
  </si>
  <si>
    <t>Rejdová</t>
  </si>
  <si>
    <t>Uerkheim</t>
  </si>
  <si>
    <t>Kralovice</t>
  </si>
  <si>
    <t>Drage</t>
  </si>
  <si>
    <t>Commune of Kladas</t>
  </si>
  <si>
    <t>Castellnovo</t>
  </si>
  <si>
    <t>Baraize</t>
  </si>
  <si>
    <t>Certosa di Pavia</t>
  </si>
  <si>
    <t>Nyíracsád</t>
  </si>
  <si>
    <t>Wartberg an der Krems</t>
  </si>
  <si>
    <t>Tułowice</t>
  </si>
  <si>
    <t>União das freguesias de Alto do Seixalinho, Santo André e Verderena</t>
  </si>
  <si>
    <t>Petricani</t>
  </si>
  <si>
    <t>Reľov</t>
  </si>
  <si>
    <t>Uesslingen-Buch</t>
  </si>
  <si>
    <t>Královice</t>
  </si>
  <si>
    <t>Dragun</t>
  </si>
  <si>
    <t>Commune of Kladeos</t>
  </si>
  <si>
    <t>Castelló de Farfanya</t>
  </si>
  <si>
    <t>Baralle</t>
  </si>
  <si>
    <t>Cerva</t>
  </si>
  <si>
    <t>Nyirád</t>
  </si>
  <si>
    <t>Wartberg ob der Aist</t>
  </si>
  <si>
    <t>Tuplice</t>
  </si>
  <si>
    <t>União das freguesias de Alvados e Alcaria</t>
  </si>
  <si>
    <t>Petris</t>
  </si>
  <si>
    <t>Remeniny</t>
  </si>
  <si>
    <t>Uetendorf</t>
  </si>
  <si>
    <t>Královské Poříčí</t>
  </si>
  <si>
    <t>Drahnsdorf</t>
  </si>
  <si>
    <t>Commune of Kladorrachi</t>
  </si>
  <si>
    <t>Castelló de la Plana</t>
  </si>
  <si>
    <t>Baraqueville</t>
  </si>
  <si>
    <t>Cervara di Roma</t>
  </si>
  <si>
    <t>Nyíradony</t>
  </si>
  <si>
    <t>Warth</t>
  </si>
  <si>
    <t>Turawa</t>
  </si>
  <si>
    <t>União das freguesias de Alvarelhos e Guidões</t>
  </si>
  <si>
    <t>Petrova</t>
  </si>
  <si>
    <t>Remetské Hámre</t>
  </si>
  <si>
    <t>Uetikon am See</t>
  </si>
  <si>
    <t>Kralupy nad Vltavou</t>
  </si>
  <si>
    <t>Drakenburg, Flecken</t>
  </si>
  <si>
    <t>Commune of Klafsio</t>
  </si>
  <si>
    <t>Castelló de Rugat</t>
  </si>
  <si>
    <t>Barastre</t>
  </si>
  <si>
    <t>Cervarese Santa Croce</t>
  </si>
  <si>
    <t>Nyírbátor</t>
  </si>
  <si>
    <t>Wartmannstetten</t>
  </si>
  <si>
    <t>Turek</t>
  </si>
  <si>
    <t>União das freguesias de Alvega e Concavada</t>
  </si>
  <si>
    <t>Petru Rares</t>
  </si>
  <si>
    <t>Renčišov</t>
  </si>
  <si>
    <t>Uezwil</t>
  </si>
  <si>
    <t>Králův Dvůr</t>
  </si>
  <si>
    <t>Dransfeld, Stadt</t>
  </si>
  <si>
    <t>Commune of Kleitor</t>
  </si>
  <si>
    <t>Castelló d'Empúries</t>
  </si>
  <si>
    <t>Baratier</t>
  </si>
  <si>
    <t>Cervaro</t>
  </si>
  <si>
    <t>Nyírbéltek</t>
  </si>
  <si>
    <t>Wattenberg</t>
  </si>
  <si>
    <t>Turobin</t>
  </si>
  <si>
    <t>União das freguesias de Alverca do Ribatejo e Sobralinho</t>
  </si>
  <si>
    <t>Pianu</t>
  </si>
  <si>
    <t>Repejov</t>
  </si>
  <si>
    <t>Ufhusen</t>
  </si>
  <si>
    <t>Kramolín</t>
  </si>
  <si>
    <t>Dranske</t>
  </si>
  <si>
    <t>Commune of Klenia</t>
  </si>
  <si>
    <t>Castellolí</t>
  </si>
  <si>
    <t>Barbachen</t>
  </si>
  <si>
    <t>Cervasca</t>
  </si>
  <si>
    <t>Nyírbogát</t>
  </si>
  <si>
    <t>Wattens</t>
  </si>
  <si>
    <t>Turośl</t>
  </si>
  <si>
    <t>União das freguesias de Alvite e Passos</t>
  </si>
  <si>
    <t>Piatra</t>
  </si>
  <si>
    <t>Repište</t>
  </si>
  <si>
    <t>Uitikon</t>
  </si>
  <si>
    <t>Kramolna</t>
  </si>
  <si>
    <t>Drebach</t>
  </si>
  <si>
    <t>Commune of Klepa</t>
  </si>
  <si>
    <t>Castellonet de la Conquesta</t>
  </si>
  <si>
    <t>Barbaggio</t>
  </si>
  <si>
    <t>Cervatto</t>
  </si>
  <si>
    <t>Nyírbogdány</t>
  </si>
  <si>
    <t>Weer</t>
  </si>
  <si>
    <t>Turośń Kościelna</t>
  </si>
  <si>
    <t>União das freguesias de Alvito (São Pedro e São Martinho) e Couto</t>
  </si>
  <si>
    <t>Piatra Soimului</t>
  </si>
  <si>
    <t>Rešica</t>
  </si>
  <si>
    <t>Ulmiz</t>
  </si>
  <si>
    <t>Kraselov</t>
  </si>
  <si>
    <t>Drebber</t>
  </si>
  <si>
    <t>Commune of Klidi</t>
  </si>
  <si>
    <t>Castellote</t>
  </si>
  <si>
    <t>Barbaira</t>
  </si>
  <si>
    <t>Cerveno</t>
  </si>
  <si>
    <t>Nyírcsaholy</t>
  </si>
  <si>
    <t>Weerberg</t>
  </si>
  <si>
    <t>Tuszów Narodowy</t>
  </si>
  <si>
    <t>União das freguesias de Alvora e Loureda</t>
  </si>
  <si>
    <t>Pielesti</t>
  </si>
  <si>
    <t>Rešov</t>
  </si>
  <si>
    <t>Unterägeri</t>
  </si>
  <si>
    <t>Krásensko</t>
  </si>
  <si>
    <t>Drebkau/Drjowk, Stadt</t>
  </si>
  <si>
    <t>Commune of Klidonia</t>
  </si>
  <si>
    <t>Castell-Platja d'Aro</t>
  </si>
  <si>
    <t>Barbaise</t>
  </si>
  <si>
    <t>Cervere</t>
  </si>
  <si>
    <t>Nyírcsászári</t>
  </si>
  <si>
    <t>Weibern</t>
  </si>
  <si>
    <t>Tuszyn</t>
  </si>
  <si>
    <t>União das freguesias de Amarante (São Gonçalo), Madalena, Cepelos e Gatão</t>
  </si>
  <si>
    <t>Pietrari</t>
  </si>
  <si>
    <t>Revúca</t>
  </si>
  <si>
    <t>Unterbäch</t>
  </si>
  <si>
    <t>Krasíkov</t>
  </si>
  <si>
    <t>Drechow</t>
  </si>
  <si>
    <t>Commune of Klima</t>
  </si>
  <si>
    <t>Castellserà</t>
  </si>
  <si>
    <t>Barbas</t>
  </si>
  <si>
    <t>Cervesina</t>
  </si>
  <si>
    <t>Nyírderzs</t>
  </si>
  <si>
    <t>Weichselbaum</t>
  </si>
  <si>
    <t>Twardogóra</t>
  </si>
  <si>
    <t>União das freguesias de Amares e Figueiredo</t>
  </si>
  <si>
    <t>Pietroasa</t>
  </si>
  <si>
    <t>Revúcka Lehota</t>
  </si>
  <si>
    <t>Untereggen</t>
  </si>
  <si>
    <t>Krasíkovice</t>
  </si>
  <si>
    <t>Drees</t>
  </si>
  <si>
    <t>Commune of Klima Efpaliou</t>
  </si>
  <si>
    <t>Castellterçol</t>
  </si>
  <si>
    <t>Barbaste</t>
  </si>
  <si>
    <t>Cerveteri</t>
  </si>
  <si>
    <t>Nyíregyháza</t>
  </si>
  <si>
    <t>Weiden am See</t>
  </si>
  <si>
    <t>Tworóg</t>
  </si>
  <si>
    <t>União das freguesias de Amedo e Zedes</t>
  </si>
  <si>
    <t>Pietroasele</t>
  </si>
  <si>
    <t>Richnava</t>
  </si>
  <si>
    <t>Unterengstringen</t>
  </si>
  <si>
    <t>Kraslice</t>
  </si>
  <si>
    <t>Dreetz</t>
  </si>
  <si>
    <t>Commune of Klimataki</t>
  </si>
  <si>
    <t>Castellvell del Camp</t>
  </si>
  <si>
    <t>Barbâtre</t>
  </si>
  <si>
    <t>Cervia</t>
  </si>
  <si>
    <t>Nyírgelse</t>
  </si>
  <si>
    <t>Weiden an der March</t>
  </si>
  <si>
    <t>Tychowo</t>
  </si>
  <si>
    <t>União das freguesias de Amieira e Alqueva</t>
  </si>
  <si>
    <t>Pietrosani</t>
  </si>
  <si>
    <t>Richvald</t>
  </si>
  <si>
    <t>Unterentfelden</t>
  </si>
  <si>
    <t>Krašlovice</t>
  </si>
  <si>
    <t>Dreggers</t>
  </si>
  <si>
    <t>Commune of Klimatia</t>
  </si>
  <si>
    <t>Castellví de la Marca</t>
  </si>
  <si>
    <t>Barbazan</t>
  </si>
  <si>
    <t>Cervicati</t>
  </si>
  <si>
    <t>Nyírgyulaj</t>
  </si>
  <si>
    <t>Weiden bei Rechnitz</t>
  </si>
  <si>
    <t>Tychy</t>
  </si>
  <si>
    <t>União das freguesias de Amoreira da Gândara, Paredes do Bairro e Ancas</t>
  </si>
  <si>
    <t>Pietrosita</t>
  </si>
  <si>
    <t>Riečka</t>
  </si>
  <si>
    <t>Unteriberg</t>
  </si>
  <si>
    <t>Krásná</t>
  </si>
  <si>
    <t>Drehnow/Drjenow</t>
  </si>
  <si>
    <t>Commune of Klimenti</t>
  </si>
  <si>
    <t>Castellví de Rosanes</t>
  </si>
  <si>
    <t>Barbazan-Debat</t>
  </si>
  <si>
    <t>Cervignano d'Adda</t>
  </si>
  <si>
    <t>Nyíri</t>
  </si>
  <si>
    <t>Weikendorf</t>
  </si>
  <si>
    <t>Tyczyn</t>
  </si>
  <si>
    <t>União das freguesias de Amoreira, Parada e Cabreira</t>
  </si>
  <si>
    <t>Pilu</t>
  </si>
  <si>
    <t>Rimavská Baňa</t>
  </si>
  <si>
    <t>Unterkulm</t>
  </si>
  <si>
    <t>Krásná Hora</t>
  </si>
  <si>
    <t>Drei Gleichen</t>
  </si>
  <si>
    <t>Commune of Klindia</t>
  </si>
  <si>
    <t>Castelnou</t>
  </si>
  <si>
    <t>Barbazan-Dessus</t>
  </si>
  <si>
    <t>Cervignano del Friuli</t>
  </si>
  <si>
    <t>Nyíribrony</t>
  </si>
  <si>
    <t>Weikersdorf am Steinfelde</t>
  </si>
  <si>
    <t>Tykocin</t>
  </si>
  <si>
    <t>União das freguesias de Ancede e Ribadouro</t>
  </si>
  <si>
    <t>Pipirig</t>
  </si>
  <si>
    <t>Rimavská Seč</t>
  </si>
  <si>
    <t>Unterlangenegg</t>
  </si>
  <si>
    <t>Krásná Hora nad Vltavou</t>
  </si>
  <si>
    <t>Dreieich, Stadt</t>
  </si>
  <si>
    <t>Commune of Klino</t>
  </si>
  <si>
    <t>Castelserás</t>
  </si>
  <si>
    <t>Barbentane</t>
  </si>
  <si>
    <t>Cervinara</t>
  </si>
  <si>
    <t>Nyírjákó</t>
  </si>
  <si>
    <t>Weilbach</t>
  </si>
  <si>
    <t>Tymbark</t>
  </si>
  <si>
    <t>União das freguesias de Anhões e Luzio</t>
  </si>
  <si>
    <t>Pir</t>
  </si>
  <si>
    <t>Rimavská Sobota</t>
  </si>
  <si>
    <t>Unterlunkhofen</t>
  </si>
  <si>
    <t>Krásná Lípa</t>
  </si>
  <si>
    <t>Dreifelden</t>
  </si>
  <si>
    <t>Commune of Klio</t>
  </si>
  <si>
    <t>Castielfabib</t>
  </si>
  <si>
    <t>Barberaz</t>
  </si>
  <si>
    <t>Cervino</t>
  </si>
  <si>
    <t>Nyírkarász</t>
  </si>
  <si>
    <t>Weiler</t>
  </si>
  <si>
    <t>Tyrawa Wołoska</t>
  </si>
  <si>
    <t>União das freguesias de Anissó e Soutelo</t>
  </si>
  <si>
    <t>Pischia</t>
  </si>
  <si>
    <t>Rimavské Brezovo</t>
  </si>
  <si>
    <t>Unterramsern</t>
  </si>
  <si>
    <t>Krásná Ves</t>
  </si>
  <si>
    <t>Dreiheide</t>
  </si>
  <si>
    <t>Commune of Klissorevmata</t>
  </si>
  <si>
    <t>Castiello de Jaca</t>
  </si>
  <si>
    <t>Barberey-Saint-Sulpice</t>
  </si>
  <si>
    <t>Cervo</t>
  </si>
  <si>
    <t>Nyírkáta</t>
  </si>
  <si>
    <t>Weinburg</t>
  </si>
  <si>
    <t>Tyszowce</t>
  </si>
  <si>
    <t>União das freguesias de Anjos e Vilar do Chão</t>
  </si>
  <si>
    <t>Piscolt</t>
  </si>
  <si>
    <t>Rimavské Janovce</t>
  </si>
  <si>
    <t>Unterschächen</t>
  </si>
  <si>
    <t>Krásné</t>
  </si>
  <si>
    <t>Dreikirchen</t>
  </si>
  <si>
    <t>Commune of Klissoria</t>
  </si>
  <si>
    <t>Castigaleu</t>
  </si>
  <si>
    <t>Barberier</t>
  </si>
  <si>
    <t>Cerzeto</t>
  </si>
  <si>
    <t>Nyírkércs</t>
  </si>
  <si>
    <t>Weingraben</t>
  </si>
  <si>
    <t>Uchanie</t>
  </si>
  <si>
    <t>União das freguesias de Anreade e São Romão de Aregos</t>
  </si>
  <si>
    <t>Piscu</t>
  </si>
  <si>
    <t>Rimavské Zalužany</t>
  </si>
  <si>
    <t>Unterseen</t>
  </si>
  <si>
    <t>Krásné Údolí</t>
  </si>
  <si>
    <t>Dreis</t>
  </si>
  <si>
    <t>Commune of Klissoura</t>
  </si>
  <si>
    <t>Castil de Peones</t>
  </si>
  <si>
    <t>Barbery</t>
  </si>
  <si>
    <t>Cesa</t>
  </si>
  <si>
    <t>Nyírlövő</t>
  </si>
  <si>
    <t>Weinitzen</t>
  </si>
  <si>
    <t>Udanin</t>
  </si>
  <si>
    <t>União das freguesias de Anta e Guetim</t>
  </si>
  <si>
    <t>Piscu Vechi</t>
  </si>
  <si>
    <t>Rišňovce</t>
  </si>
  <si>
    <t>Untersiggenthal</t>
  </si>
  <si>
    <t>Krásněves</t>
  </si>
  <si>
    <t>Dreisbach</t>
  </si>
  <si>
    <t>Commune of Klitoria</t>
  </si>
  <si>
    <t>Castil de Vela</t>
  </si>
  <si>
    <t>Barbeville</t>
  </si>
  <si>
    <t>Cesana Brianza</t>
  </si>
  <si>
    <t>Nyírlugos</t>
  </si>
  <si>
    <t>Weinzierl am Walde</t>
  </si>
  <si>
    <t>Ujazd</t>
  </si>
  <si>
    <t>União das freguesias de Antas e Abade de Vermoim</t>
  </si>
  <si>
    <t>Plaiesii de Jos</t>
  </si>
  <si>
    <t>Rochovce</t>
  </si>
  <si>
    <t>Untervaz</t>
  </si>
  <si>
    <t>Dreis-Brück</t>
  </si>
  <si>
    <t>Commune of Klitos</t>
  </si>
  <si>
    <t>Castilblanco</t>
  </si>
  <si>
    <t>Barbey</t>
  </si>
  <si>
    <t>Cesana Torinese</t>
  </si>
  <si>
    <t>Nyírmada</t>
  </si>
  <si>
    <t>Weißbach bei Lofer</t>
  </si>
  <si>
    <t>Ujście</t>
  </si>
  <si>
    <t>União das freguesias de Antas e Matela</t>
  </si>
  <si>
    <t>Plataresti</t>
  </si>
  <si>
    <t>Rohov</t>
  </si>
  <si>
    <t>Urdorf</t>
  </si>
  <si>
    <t>Krásný Dvůr</t>
  </si>
  <si>
    <t>Dreisen</t>
  </si>
  <si>
    <t>Commune of Klitso</t>
  </si>
  <si>
    <t>Castilblanco de los Arroyos</t>
  </si>
  <si>
    <t>Barbey-Seroux</t>
  </si>
  <si>
    <t>Cesano Boscone</t>
  </si>
  <si>
    <t>Nyírmártonfalva</t>
  </si>
  <si>
    <t>Weißenbach am Lech</t>
  </si>
  <si>
    <t>Ujsoły</t>
  </si>
  <si>
    <t>União das freguesias de Antas e Ourozinho</t>
  </si>
  <si>
    <t>Platonesti</t>
  </si>
  <si>
    <t>Rohovce</t>
  </si>
  <si>
    <t>Urmein</t>
  </si>
  <si>
    <t>Krásný Les</t>
  </si>
  <si>
    <t>Dreistelzer Forst</t>
  </si>
  <si>
    <t>Commune of Klokotos</t>
  </si>
  <si>
    <t>Castildelgado</t>
  </si>
  <si>
    <t>Barbezières</t>
  </si>
  <si>
    <t>Cesano Maderno</t>
  </si>
  <si>
    <t>Nyírmeggyes</t>
  </si>
  <si>
    <t>Weissenbach an der Triesting</t>
  </si>
  <si>
    <t>Ulan-Majorat</t>
  </si>
  <si>
    <t>União das freguesias de Antuzede e Vil de Matos</t>
  </si>
  <si>
    <t>Plenita</t>
  </si>
  <si>
    <t>Rohožník</t>
  </si>
  <si>
    <t>Urnäsch</t>
  </si>
  <si>
    <t>Krasonice</t>
  </si>
  <si>
    <t>Dreitzsch</t>
  </si>
  <si>
    <t>Commune of Klonio</t>
  </si>
  <si>
    <t>Castilfalé</t>
  </si>
  <si>
    <t>Barbezieux-Saint-Hilaire</t>
  </si>
  <si>
    <t>Cesara</t>
  </si>
  <si>
    <t>Nyírmihálydi</t>
  </si>
  <si>
    <t>Weißenkirchen im Attergau</t>
  </si>
  <si>
    <t>Ulanów</t>
  </si>
  <si>
    <t>União das freguesias de Apúlia e Fão</t>
  </si>
  <si>
    <t>Plescuta</t>
  </si>
  <si>
    <t>Rokycany</t>
  </si>
  <si>
    <t>Ursenbach</t>
  </si>
  <si>
    <t>Krasov</t>
  </si>
  <si>
    <t>Drelsdorf</t>
  </si>
  <si>
    <t>Commune of Knidi</t>
  </si>
  <si>
    <t>Castilforte</t>
  </si>
  <si>
    <t>Barbières</t>
  </si>
  <si>
    <t>Cesarò</t>
  </si>
  <si>
    <t>Nyírparasznya</t>
  </si>
  <si>
    <t>Weißenkirchen in der Wachau</t>
  </si>
  <si>
    <t>Ułęż</t>
  </si>
  <si>
    <t>União das freguesias de Arca e Varzielas</t>
  </si>
  <si>
    <t>Plesoi</t>
  </si>
  <si>
    <t>Rokytov</t>
  </si>
  <si>
    <t>Ursins</t>
  </si>
  <si>
    <t>Krasová</t>
  </si>
  <si>
    <t>Drensteinfurt, Stadt</t>
  </si>
  <si>
    <t>Commune of Kobi</t>
  </si>
  <si>
    <t>Castilfrío de la Sierra</t>
  </si>
  <si>
    <t>Barbirey-sur-Ouche</t>
  </si>
  <si>
    <t>Cesate</t>
  </si>
  <si>
    <t>Nyírpazony</t>
  </si>
  <si>
    <t>Weißensee</t>
  </si>
  <si>
    <t>Ulhówek</t>
  </si>
  <si>
    <t>União das freguesias de Arco de Baúlhe e Vila Nune</t>
  </si>
  <si>
    <t>Plesoiu</t>
  </si>
  <si>
    <t>Rokytov pri Humennom</t>
  </si>
  <si>
    <t>Ursy</t>
  </si>
  <si>
    <t>Krašovice</t>
  </si>
  <si>
    <t>Drentwede</t>
  </si>
  <si>
    <t>Commune of Kobitsi</t>
  </si>
  <si>
    <t>Castiliscar</t>
  </si>
  <si>
    <t>Barbizon</t>
  </si>
  <si>
    <t>Cesena</t>
  </si>
  <si>
    <t>Nyírpilis</t>
  </si>
  <si>
    <t>Weißenstein</t>
  </si>
  <si>
    <t>Uniejów</t>
  </si>
  <si>
    <t>União das freguesias de Arcos de Valdevez (Salvador), Vila Fonche e Parada</t>
  </si>
  <si>
    <t>Plopana</t>
  </si>
  <si>
    <t>Rokytovce</t>
  </si>
  <si>
    <t>Urtenen-Schönbühl</t>
  </si>
  <si>
    <t>Krátká Ves</t>
  </si>
  <si>
    <t>Dreschvitz</t>
  </si>
  <si>
    <t>Commune of Kobotades</t>
  </si>
  <si>
    <t>Castillazuelo</t>
  </si>
  <si>
    <t>Barbonne-Fayel</t>
  </si>
  <si>
    <t>Cesenatico</t>
  </si>
  <si>
    <t>Nyírtass</t>
  </si>
  <si>
    <t>Weißkirchen an der Traun</t>
  </si>
  <si>
    <t>Unisław</t>
  </si>
  <si>
    <t>União das freguesias de Arcos de Valdevez (São Paio) e Giela</t>
  </si>
  <si>
    <t>Plopii-Slavitesti</t>
  </si>
  <si>
    <t>Rosina</t>
  </si>
  <si>
    <t>Uster</t>
  </si>
  <si>
    <t>Kratochvilka</t>
  </si>
  <si>
    <t>Dresden, Stadt</t>
  </si>
  <si>
    <t>Commune of Koboti</t>
  </si>
  <si>
    <t>Castilleja de Guzmán</t>
  </si>
  <si>
    <t>Barbonville</t>
  </si>
  <si>
    <t>Cesinali</t>
  </si>
  <si>
    <t>Nyírtelek</t>
  </si>
  <si>
    <t>Weißkirchen in Steiermark</t>
  </si>
  <si>
    <t>Urszulin</t>
  </si>
  <si>
    <t>União das freguesias de Arcos e Mogofores</t>
  </si>
  <si>
    <t>Plopis</t>
  </si>
  <si>
    <t>Roškovce</t>
  </si>
  <si>
    <t>Uttigen</t>
  </si>
  <si>
    <t>Kratonohy</t>
  </si>
  <si>
    <t>Drestedt</t>
  </si>
  <si>
    <t>Commune of Kochylos</t>
  </si>
  <si>
    <t>Castilleja de la Cuesta</t>
  </si>
  <si>
    <t>Barbuise</t>
  </si>
  <si>
    <t>Cesio</t>
  </si>
  <si>
    <t>Nyírtét</t>
  </si>
  <si>
    <t>Weißpriach</t>
  </si>
  <si>
    <t>Urzędów</t>
  </si>
  <si>
    <t>União das freguesias de Areias de Vilar e Encourados</t>
  </si>
  <si>
    <t>Plopsoru</t>
  </si>
  <si>
    <t>Roštár</t>
  </si>
  <si>
    <t>Uttwil</t>
  </si>
  <si>
    <t>Krátošice</t>
  </si>
  <si>
    <t>Driedorf</t>
  </si>
  <si>
    <t>Commune of Kofi</t>
  </si>
  <si>
    <t>Castilleja del Campo</t>
  </si>
  <si>
    <t>Barby</t>
  </si>
  <si>
    <t>Cesiomaggiore</t>
  </si>
  <si>
    <t>Nyírtura</t>
  </si>
  <si>
    <t>Weistrach</t>
  </si>
  <si>
    <t>Uście Gorlickie</t>
  </si>
  <si>
    <t>União das freguesias de Areias e Pias</t>
  </si>
  <si>
    <t>Plopu</t>
  </si>
  <si>
    <t>Rovensko</t>
  </si>
  <si>
    <t>Utzenstorf</t>
  </si>
  <si>
    <t>Kratušín</t>
  </si>
  <si>
    <t>Drochtersen</t>
  </si>
  <si>
    <t>Commune of Kokkala</t>
  </si>
  <si>
    <t>Castilléjar</t>
  </si>
  <si>
    <t>Barc</t>
  </si>
  <si>
    <t>Cessalto</t>
  </si>
  <si>
    <t>Nyírvasvári</t>
  </si>
  <si>
    <t>Weiten</t>
  </si>
  <si>
    <t>Uścimów</t>
  </si>
  <si>
    <t>União das freguesias de Areias, Sequeiró, Lama e Palmeira</t>
  </si>
  <si>
    <t>Plosca</t>
  </si>
  <si>
    <t>Rovinka</t>
  </si>
  <si>
    <t>Uznach</t>
  </si>
  <si>
    <t>Kravaře</t>
  </si>
  <si>
    <t>Drognitz</t>
  </si>
  <si>
    <t>Commune of Kokkari</t>
  </si>
  <si>
    <t>Castillejo de Iniesta</t>
  </si>
  <si>
    <t>Barcelonne</t>
  </si>
  <si>
    <t>Cessaniti</t>
  </si>
  <si>
    <t>Nyőgér</t>
  </si>
  <si>
    <t>Weitensfeld im Gurktal</t>
  </si>
  <si>
    <t>Ustka</t>
  </si>
  <si>
    <t>União das freguesias de Arentim e Cunha</t>
  </si>
  <si>
    <t>Ploscos</t>
  </si>
  <si>
    <t>Rovňany</t>
  </si>
  <si>
    <t>Uzwil</t>
  </si>
  <si>
    <t>Kravsko</t>
  </si>
  <si>
    <t>Drolshagen, Stadt</t>
  </si>
  <si>
    <t>Commune of Kokkina Louria</t>
  </si>
  <si>
    <t>Castillejo de Martín Viejo</t>
  </si>
  <si>
    <t>Barcelonne-du-Gers</t>
  </si>
  <si>
    <t>Cessapalombo</t>
  </si>
  <si>
    <t>Nyomár</t>
  </si>
  <si>
    <t>Weitersfeld</t>
  </si>
  <si>
    <t>Ustroń</t>
  </si>
  <si>
    <t>União das freguesias de Arez e Amieira do Tejo</t>
  </si>
  <si>
    <t>Ploscuteni</t>
  </si>
  <si>
    <t>Rovné</t>
  </si>
  <si>
    <t>Vacallo</t>
  </si>
  <si>
    <t>Krchleby</t>
  </si>
  <si>
    <t>Droyßig</t>
  </si>
  <si>
    <t>Commune of Kokkinia</t>
  </si>
  <si>
    <t>Castillejo de Mesleón</t>
  </si>
  <si>
    <t>Barcelonnette</t>
  </si>
  <si>
    <t>Cessole</t>
  </si>
  <si>
    <t>Nyugotszenterzsébet</t>
  </si>
  <si>
    <t>Weitersfelden</t>
  </si>
  <si>
    <t>Ustronie Morskie</t>
  </si>
  <si>
    <t>União das freguesias de Arga (Baixo, Cima e São João)</t>
  </si>
  <si>
    <t>Plugari</t>
  </si>
  <si>
    <t>Rozhanovce</t>
  </si>
  <si>
    <t>Val Müstair</t>
  </si>
  <si>
    <t>Krčmaň</t>
  </si>
  <si>
    <t>Düchelsdorf</t>
  </si>
  <si>
    <t>Commune of Kokkinio</t>
  </si>
  <si>
    <t>Castillejo de Robledo</t>
  </si>
  <si>
    <t>Barchain</t>
  </si>
  <si>
    <t>Cetara</t>
  </si>
  <si>
    <t>Nyúl</t>
  </si>
  <si>
    <t>Weitra</t>
  </si>
  <si>
    <t>Ustrzyki Dolne</t>
  </si>
  <si>
    <t>União das freguesias de Aricera e Goujoim</t>
  </si>
  <si>
    <t>Poarta Alba</t>
  </si>
  <si>
    <t>Rožkovany</t>
  </si>
  <si>
    <t>Val Terbi</t>
  </si>
  <si>
    <t>Křeč</t>
  </si>
  <si>
    <t>Ducherow</t>
  </si>
  <si>
    <t>Commune of Kokkino</t>
  </si>
  <si>
    <t>Castillejo-Sierra</t>
  </si>
  <si>
    <t>Barcillonnette</t>
  </si>
  <si>
    <t>Ceto</t>
  </si>
  <si>
    <t>Óbánya</t>
  </si>
  <si>
    <t>Weiz</t>
  </si>
  <si>
    <t>Wąbrzeźno</t>
  </si>
  <si>
    <t>União das freguesias de Arnoso (Santa Maria e Santa Eulália) e Sezures</t>
  </si>
  <si>
    <t>Poboru</t>
  </si>
  <si>
    <t>Rozložná</t>
  </si>
  <si>
    <t>Valangin</t>
  </si>
  <si>
    <t>Křečhoř</t>
  </si>
  <si>
    <t>Duchroth</t>
  </si>
  <si>
    <t>Commune of Kokkino Chorio</t>
  </si>
  <si>
    <t>Castillo de Bayuela</t>
  </si>
  <si>
    <t>Barcugnan</t>
  </si>
  <si>
    <t>Cetona</t>
  </si>
  <si>
    <t>Óbarok</t>
  </si>
  <si>
    <t>Wels</t>
  </si>
  <si>
    <t>Wąchock</t>
  </si>
  <si>
    <t>União das freguesias de Arosa e Castelões</t>
  </si>
  <si>
    <t>Pochidia</t>
  </si>
  <si>
    <t>Rožňava</t>
  </si>
  <si>
    <t>Valbirse</t>
  </si>
  <si>
    <t>Křečkov</t>
  </si>
  <si>
    <t>Dudeldorf</t>
  </si>
  <si>
    <t>Commune of Kokkinochoma</t>
  </si>
  <si>
    <t>Castillo de Garcimuñoz</t>
  </si>
  <si>
    <t>Barcus</t>
  </si>
  <si>
    <t>Cetraro</t>
  </si>
  <si>
    <t>Óbudavár</t>
  </si>
  <si>
    <t>Wendling</t>
  </si>
  <si>
    <t>Wadowice</t>
  </si>
  <si>
    <t>União das freguesias de Arouca e Burgo</t>
  </si>
  <si>
    <t>Pocola</t>
  </si>
  <si>
    <t>Rožňavské Bystré</t>
  </si>
  <si>
    <t>Valbroye</t>
  </si>
  <si>
    <t>Křečovice</t>
  </si>
  <si>
    <t>Düdenbüttel</t>
  </si>
  <si>
    <t>Commune of Kokkinochori</t>
  </si>
  <si>
    <t>Castillo de las Guardas, El</t>
  </si>
  <si>
    <t>Barcy</t>
  </si>
  <si>
    <t>Ceva</t>
  </si>
  <si>
    <t>Öcs</t>
  </si>
  <si>
    <t>Weng im Innkreis</t>
  </si>
  <si>
    <t>Wadowice Górne</t>
  </si>
  <si>
    <t>União das freguesias de Arrimal e Mendiga</t>
  </si>
  <si>
    <t>Podari</t>
  </si>
  <si>
    <t>Roztoky</t>
  </si>
  <si>
    <t>Val-de-Charmey</t>
  </si>
  <si>
    <t>Krejnice</t>
  </si>
  <si>
    <t>Dudenhofen</t>
  </si>
  <si>
    <t>Commune of Kokkinogia</t>
  </si>
  <si>
    <t>Castillo de Locubín</t>
  </si>
  <si>
    <t>Cevo</t>
  </si>
  <si>
    <t>Ócsa</t>
  </si>
  <si>
    <t>Wenigzell</t>
  </si>
  <si>
    <t>Wądroże Wielkie</t>
  </si>
  <si>
    <t>União das freguesias de Assafarge e Antanhol</t>
  </si>
  <si>
    <t>Podeni</t>
  </si>
  <si>
    <t>Rúbaň</t>
  </si>
  <si>
    <t>Val-de-Ruz</t>
  </si>
  <si>
    <t>Křekov</t>
  </si>
  <si>
    <t>Duderstadt, Stadt</t>
  </si>
  <si>
    <t>Commune of Kokkinogio</t>
  </si>
  <si>
    <t>Castillo de Villamalefa</t>
  </si>
  <si>
    <t>Bardenac</t>
  </si>
  <si>
    <t>Challand-Saint-Anselme</t>
  </si>
  <si>
    <t>Ócsárd</t>
  </si>
  <si>
    <t>Wenns</t>
  </si>
  <si>
    <t>Waganiec</t>
  </si>
  <si>
    <t>União das freguesias de Assares e Lodões</t>
  </si>
  <si>
    <t>Podenii Noi</t>
  </si>
  <si>
    <t>Rudina</t>
  </si>
  <si>
    <t>Val-de-Travers</t>
  </si>
  <si>
    <t>Křelov-Břuchotín</t>
  </si>
  <si>
    <t>Duggendorf</t>
  </si>
  <si>
    <t>Commune of Kokkinolithari</t>
  </si>
  <si>
    <t>Castillo-Albaráñez</t>
  </si>
  <si>
    <t>Bardigues</t>
  </si>
  <si>
    <t>Challand-Saint-Victor</t>
  </si>
  <si>
    <t>Őcsény</t>
  </si>
  <si>
    <t>Weppersdorf</t>
  </si>
  <si>
    <t>Wągrowiec</t>
  </si>
  <si>
    <t>União das freguesias de Atães e Rendufe</t>
  </si>
  <si>
    <t>Podgoria</t>
  </si>
  <si>
    <t>Rudinka</t>
  </si>
  <si>
    <t>Val-d'Illiez</t>
  </si>
  <si>
    <t>Křelovice</t>
  </si>
  <si>
    <t>Duingen, Flecken</t>
  </si>
  <si>
    <t>Commune of Kokkinomilia</t>
  </si>
  <si>
    <t>Castillonroy</t>
  </si>
  <si>
    <t>Bard-le-Régulier</t>
  </si>
  <si>
    <t>Chambave</t>
  </si>
  <si>
    <t>Öcsöd</t>
  </si>
  <si>
    <t>Werfen</t>
  </si>
  <si>
    <t>Wałbrzych</t>
  </si>
  <si>
    <t>União das freguesias de Atalaia e Alto Estanqueiro-Jardia</t>
  </si>
  <si>
    <t>Podoleni</t>
  </si>
  <si>
    <t>Rudinská</t>
  </si>
  <si>
    <t>Valeyres-sous-Montagny</t>
  </si>
  <si>
    <t>Křemže</t>
  </si>
  <si>
    <t>Duisburg, Stadt</t>
  </si>
  <si>
    <t>Commune of Kokkinopilos</t>
  </si>
  <si>
    <t>Castillonuevo</t>
  </si>
  <si>
    <t>Bard-lès-Époisses</t>
  </si>
  <si>
    <t>Chamois</t>
  </si>
  <si>
    <t>Ófalu</t>
  </si>
  <si>
    <t>Werfenweng</t>
  </si>
  <si>
    <t>Walce</t>
  </si>
  <si>
    <t>União das freguesias de Atalaia e Safurdão</t>
  </si>
  <si>
    <t>Podu Turcului</t>
  </si>
  <si>
    <t>Rudlov</t>
  </si>
  <si>
    <t>Valeyres-sous-Rances</t>
  </si>
  <si>
    <t>Křenek</t>
  </si>
  <si>
    <t>Dülmen, Stadt</t>
  </si>
  <si>
    <t>Commune of Kokkinorachi</t>
  </si>
  <si>
    <t>Castilnuevo</t>
  </si>
  <si>
    <t>Bard-lès-Pesmes</t>
  </si>
  <si>
    <t>Champdepraz</t>
  </si>
  <si>
    <t>Ófehértó</t>
  </si>
  <si>
    <t>Wernberg</t>
  </si>
  <si>
    <t>Wałcz</t>
  </si>
  <si>
    <t>União das freguesias de Avantos e Romeu</t>
  </si>
  <si>
    <t>Poduri</t>
  </si>
  <si>
    <t>Rudná</t>
  </si>
  <si>
    <t>Valeyres-sous-Ursins</t>
  </si>
  <si>
    <t>Křenice</t>
  </si>
  <si>
    <t>Dümmer</t>
  </si>
  <si>
    <t>Commune of Kokkinovryssi</t>
  </si>
  <si>
    <t>Castilruiz</t>
  </si>
  <si>
    <t>Bardos</t>
  </si>
  <si>
    <t>Champorcher</t>
  </si>
  <si>
    <t>Óföldeák</t>
  </si>
  <si>
    <t>Werndorf</t>
  </si>
  <si>
    <t>Walim</t>
  </si>
  <si>
    <t>União das freguesias de Aveleda e Rio de Onor</t>
  </si>
  <si>
    <t>Poeni</t>
  </si>
  <si>
    <t>Rudňany</t>
  </si>
  <si>
    <t>Vallon</t>
  </si>
  <si>
    <t>Křenov</t>
  </si>
  <si>
    <t>Dummerstorf</t>
  </si>
  <si>
    <t>Commune of Kokkoni</t>
  </si>
  <si>
    <t>Castraz</t>
  </si>
  <si>
    <t>Bardou</t>
  </si>
  <si>
    <t>Charvensod</t>
  </si>
  <si>
    <t>Óhíd</t>
  </si>
  <si>
    <t>Wernstein am Inn</t>
  </si>
  <si>
    <t>Wąpielsk</t>
  </si>
  <si>
    <t>União das freguesias de Aver-o-Mar, Amorim e Terroso</t>
  </si>
  <si>
    <t>Pogaceaua</t>
  </si>
  <si>
    <t>Rudnianska Lehota</t>
  </si>
  <si>
    <t>Vallorbe</t>
  </si>
  <si>
    <t>Křenovice</t>
  </si>
  <si>
    <t>Dümpelfeld</t>
  </si>
  <si>
    <t>Commune of Kokkoras</t>
  </si>
  <si>
    <t>Castrejón de la Peña</t>
  </si>
  <si>
    <t>Bardouville</t>
  </si>
  <si>
    <t>Okány</t>
  </si>
  <si>
    <t>Westendorf</t>
  </si>
  <si>
    <t>Wapno</t>
  </si>
  <si>
    <t>União das Freguesias de Avidagos, Navalho e Pereira</t>
  </si>
  <si>
    <t>Pogana</t>
  </si>
  <si>
    <t>Rudník</t>
  </si>
  <si>
    <t>Křenovy</t>
  </si>
  <si>
    <t>Dünfus</t>
  </si>
  <si>
    <t>Commune of Kokkoti</t>
  </si>
  <si>
    <t>Castrejón de Trabancos</t>
  </si>
  <si>
    <t>Barèges</t>
  </si>
  <si>
    <t>Cherasco</t>
  </si>
  <si>
    <t>Okorág</t>
  </si>
  <si>
    <t>Wettmannstätten</t>
  </si>
  <si>
    <t>Warka</t>
  </si>
  <si>
    <t>União das freguesias de Avidos e Lagoa</t>
  </si>
  <si>
    <t>Pogonesti</t>
  </si>
  <si>
    <t>Rudno</t>
  </si>
  <si>
    <t>Valsot</t>
  </si>
  <si>
    <t>Křepenice</t>
  </si>
  <si>
    <t>Düngenheim</t>
  </si>
  <si>
    <t>Commune of Koklas</t>
  </si>
  <si>
    <t>Castrelo de Miño</t>
  </si>
  <si>
    <t>Bareilles</t>
  </si>
  <si>
    <t>Cheremule</t>
  </si>
  <si>
    <t>Ököritófülpös</t>
  </si>
  <si>
    <t>Weyer</t>
  </si>
  <si>
    <t>Warlubie</t>
  </si>
  <si>
    <t>União das freguesias de Azambujeira e Malaqueijo</t>
  </si>
  <si>
    <t>Poian</t>
  </si>
  <si>
    <t>Rudno nad Hronom</t>
  </si>
  <si>
    <t>Vandoeuvres</t>
  </si>
  <si>
    <t>Křepice</t>
  </si>
  <si>
    <t>Dunningen</t>
  </si>
  <si>
    <t>Commune of Kolchiki</t>
  </si>
  <si>
    <t>Castrelo do Val</t>
  </si>
  <si>
    <t>Barembach</t>
  </si>
  <si>
    <t>Chialamberto</t>
  </si>
  <si>
    <t>Okorvölgy</t>
  </si>
  <si>
    <t>Weyregg am Attersee</t>
  </si>
  <si>
    <t>Warnice</t>
  </si>
  <si>
    <t>União das freguesias de Azeitão (São Lourenço e São Simão)</t>
  </si>
  <si>
    <t>Poiana</t>
  </si>
  <si>
    <t>Rumanová</t>
  </si>
  <si>
    <t>Varen</t>
  </si>
  <si>
    <t>Křesetice</t>
  </si>
  <si>
    <t>Dünsen</t>
  </si>
  <si>
    <t>Commune of Kolchiko</t>
  </si>
  <si>
    <t>Castril</t>
  </si>
  <si>
    <t>Baren</t>
  </si>
  <si>
    <t>Chiampo</t>
  </si>
  <si>
    <t>Olasz</t>
  </si>
  <si>
    <t>Wien</t>
  </si>
  <si>
    <t>Warszawa</t>
  </si>
  <si>
    <t>União das freguesias de Ázere e Covelo</t>
  </si>
  <si>
    <t>Poiana  Ilvei</t>
  </si>
  <si>
    <t>Rumince</t>
  </si>
  <si>
    <t>Vaulion</t>
  </si>
  <si>
    <t>Křešice</t>
  </si>
  <si>
    <t>Dunsum</t>
  </si>
  <si>
    <t>Commune of Kolindros</t>
  </si>
  <si>
    <t>Castrillo de Cabrera</t>
  </si>
  <si>
    <t>Barentin</t>
  </si>
  <si>
    <t>Chianche</t>
  </si>
  <si>
    <t>Olaszfa</t>
  </si>
  <si>
    <t>Wiener Neudorf</t>
  </si>
  <si>
    <t>Warta</t>
  </si>
  <si>
    <t>União das freguesias de Azinhal, Peva e Valverde</t>
  </si>
  <si>
    <t>Poiana Blenchii</t>
  </si>
  <si>
    <t>Runina</t>
  </si>
  <si>
    <t>Vaulruz</t>
  </si>
  <si>
    <t>Křesín</t>
  </si>
  <si>
    <t>Dunum</t>
  </si>
  <si>
    <t>Commune of Kolirio</t>
  </si>
  <si>
    <t>Castrillo de Don Juan</t>
  </si>
  <si>
    <t>Barenton</t>
  </si>
  <si>
    <t>Chianciano Terme</t>
  </si>
  <si>
    <t>Olaszfalu</t>
  </si>
  <si>
    <t>Wiener Neustadt</t>
  </si>
  <si>
    <t>Warta Bolesławiecka</t>
  </si>
  <si>
    <t>União das freguesias de Azoia de Cima e Tremês</t>
  </si>
  <si>
    <t>Poiana Campina</t>
  </si>
  <si>
    <t>Ruská</t>
  </si>
  <si>
    <t>Vaux-sur-Morges</t>
  </si>
  <si>
    <t>Křešín</t>
  </si>
  <si>
    <t>Dünwald</t>
  </si>
  <si>
    <t>Commune of Kollines</t>
  </si>
  <si>
    <t>Castrillo de Duero</t>
  </si>
  <si>
    <t>Barenton-Bugny</t>
  </si>
  <si>
    <t>Chianni</t>
  </si>
  <si>
    <t>Olaszliszka</t>
  </si>
  <si>
    <t>Wienerwald</t>
  </si>
  <si>
    <t>Wartkowice</t>
  </si>
  <si>
    <t>União das freguesias de Azueira e Sobral da Abelheira</t>
  </si>
  <si>
    <t>Poiana Cristei</t>
  </si>
  <si>
    <t>Ruská Bystrá</t>
  </si>
  <si>
    <t>Vaz/Obervaz</t>
  </si>
  <si>
    <t>Křetín</t>
  </si>
  <si>
    <t>Dunzweiler</t>
  </si>
  <si>
    <t>Commune of Kolokythia</t>
  </si>
  <si>
    <t>Castrillo de la Guareña</t>
  </si>
  <si>
    <t>Barenton-Cel</t>
  </si>
  <si>
    <t>Chianocco</t>
  </si>
  <si>
    <t>Ölbő</t>
  </si>
  <si>
    <t>Wies</t>
  </si>
  <si>
    <t>Wąsewo</t>
  </si>
  <si>
    <t>União das freguesias de Bacelo e Senhora da Saúde</t>
  </si>
  <si>
    <t>Poiana Lacului</t>
  </si>
  <si>
    <t>Ruská Kajňa</t>
  </si>
  <si>
    <t>Vechigen</t>
  </si>
  <si>
    <t>Krhanice</t>
  </si>
  <si>
    <t>Duppach</t>
  </si>
  <si>
    <t>Commune of Kolymvari</t>
  </si>
  <si>
    <t>Castrillo de la Reina</t>
  </si>
  <si>
    <t>Barenton-sur-Serre</t>
  </si>
  <si>
    <t>Chiaramonte Gulfi</t>
  </si>
  <si>
    <t>Olcsva</t>
  </si>
  <si>
    <t>Wieselburg</t>
  </si>
  <si>
    <t>Wasilków</t>
  </si>
  <si>
    <t>União das freguesias de Bagunte, Ferreiró, Outeiro Maior e Parada</t>
  </si>
  <si>
    <t>Poiana Mare</t>
  </si>
  <si>
    <t>Ruská Nová Ves</t>
  </si>
  <si>
    <t>Veltheim (AG)</t>
  </si>
  <si>
    <t>Krhov</t>
  </si>
  <si>
    <t>Durach</t>
  </si>
  <si>
    <t>Commune of Komanos</t>
  </si>
  <si>
    <t>Castrillo de la Valduerna</t>
  </si>
  <si>
    <t>Barésia-sur-l'Ain</t>
  </si>
  <si>
    <t>Chiaramonti</t>
  </si>
  <si>
    <t>Olcsvaapáti</t>
  </si>
  <si>
    <t>Wieselburg-Land</t>
  </si>
  <si>
    <t>Waśniów</t>
  </si>
  <si>
    <t>União das freguesias de Baião (Santa Leocádia) e Mesquinhata</t>
  </si>
  <si>
    <t>Poiana Marului</t>
  </si>
  <si>
    <t>Ruská Poruba</t>
  </si>
  <si>
    <t>Vendlincourt</t>
  </si>
  <si>
    <t>Krhová</t>
  </si>
  <si>
    <t>Durbach</t>
  </si>
  <si>
    <t>Commune of Komara</t>
  </si>
  <si>
    <t>Castrillo de la Vega</t>
  </si>
  <si>
    <t>Barfleur</t>
  </si>
  <si>
    <t>Chiarano</t>
  </si>
  <si>
    <t>Old</t>
  </si>
  <si>
    <t>Wiesen</t>
  </si>
  <si>
    <t>Wąsosz</t>
  </si>
  <si>
    <t>União das freguesias de Baixa da Banheira e Vale da Amoreira</t>
  </si>
  <si>
    <t>Poiana Sibiului</t>
  </si>
  <si>
    <t>Ruská Voľa</t>
  </si>
  <si>
    <t>Venthône</t>
  </si>
  <si>
    <t>Krhovice</t>
  </si>
  <si>
    <t>Dürbheim</t>
  </si>
  <si>
    <t>Commune of Komi</t>
  </si>
  <si>
    <t>Castrillo de Onielo</t>
  </si>
  <si>
    <t>Bargème</t>
  </si>
  <si>
    <t>Chiaravalle</t>
  </si>
  <si>
    <t>Ólmod</t>
  </si>
  <si>
    <t>Wiesfleck</t>
  </si>
  <si>
    <t>Wąwolnica</t>
  </si>
  <si>
    <t>União das freguesias de Barbacena e Vila Fernando</t>
  </si>
  <si>
    <t>Poiana Stampei</t>
  </si>
  <si>
    <t>Ruská Voľa nad Popradom</t>
  </si>
  <si>
    <t>Vernate</t>
  </si>
  <si>
    <t>Křičeň</t>
  </si>
  <si>
    <t>Durchhausen</t>
  </si>
  <si>
    <t>Commune of Komilio</t>
  </si>
  <si>
    <t>Castrillo de Riopisuerga</t>
  </si>
  <si>
    <t>Bargemon</t>
  </si>
  <si>
    <t>Chiaravalle Centrale</t>
  </si>
  <si>
    <t>Oltárc</t>
  </si>
  <si>
    <t>Wiesing</t>
  </si>
  <si>
    <t>Węgierska Górka</t>
  </si>
  <si>
    <t>União das freguesias de Barcel, Marmelos e Valverde da Gestosa</t>
  </si>
  <si>
    <t>Poiana Teiului</t>
  </si>
  <si>
    <t>Ruská Volová</t>
  </si>
  <si>
    <t>Vernayaz</t>
  </si>
  <si>
    <t>Křídla</t>
  </si>
  <si>
    <t>Düren, Stadt</t>
  </si>
  <si>
    <t>Commune of Komitata</t>
  </si>
  <si>
    <t>Castrillo de Villavega</t>
  </si>
  <si>
    <t>Barges</t>
  </si>
  <si>
    <t>Chiari</t>
  </si>
  <si>
    <t>Ömböly</t>
  </si>
  <si>
    <t>Wiesmath</t>
  </si>
  <si>
    <t>Węgliniec</t>
  </si>
  <si>
    <t>União das freguesias de Barcelos, Vila Boa e Vila Frescainha (São Martinho e São Pedro)</t>
  </si>
  <si>
    <t>Poiana Vadului</t>
  </si>
  <si>
    <t>Ruskov</t>
  </si>
  <si>
    <t>Vernier</t>
  </si>
  <si>
    <t>Křídlůvky</t>
  </si>
  <si>
    <t>Durlangen</t>
  </si>
  <si>
    <t>Commune of Komito</t>
  </si>
  <si>
    <t>Castrillo del Val</t>
  </si>
  <si>
    <t>Bargny</t>
  </si>
  <si>
    <t>Chiaromonte</t>
  </si>
  <si>
    <t>Onga</t>
  </si>
  <si>
    <t>Wildalpen</t>
  </si>
  <si>
    <t>Węgorzewo</t>
  </si>
  <si>
    <t>União das freguesias de Barco e Coutada</t>
  </si>
  <si>
    <t>Poienari</t>
  </si>
  <si>
    <t>Ruskovce</t>
  </si>
  <si>
    <t>Vérossaz</t>
  </si>
  <si>
    <t>Křimov</t>
  </si>
  <si>
    <t>Dürmentingen</t>
  </si>
  <si>
    <t>Commune of Komma</t>
  </si>
  <si>
    <t>Castrillo Mota de Judíos</t>
  </si>
  <si>
    <t>Barguelonne-en-Quercy</t>
  </si>
  <si>
    <t>Chiauci</t>
  </si>
  <si>
    <t>Ónod</t>
  </si>
  <si>
    <t>Wildendürnbach</t>
  </si>
  <si>
    <t>Węgorzyno</t>
  </si>
  <si>
    <t>União das freguesias de Barcos e Santa Leocádia</t>
  </si>
  <si>
    <t>Poienarii Burchii</t>
  </si>
  <si>
    <t>Ruský Hrabovec</t>
  </si>
  <si>
    <t>Versoix</t>
  </si>
  <si>
    <t>Křinec</t>
  </si>
  <si>
    <t>Durmersheim</t>
  </si>
  <si>
    <t>Commune of Kommeno</t>
  </si>
  <si>
    <t>Castrillón</t>
  </si>
  <si>
    <t>Barie</t>
  </si>
  <si>
    <t>Chiavari</t>
  </si>
  <si>
    <t>Ópályi</t>
  </si>
  <si>
    <t>Wildermieming</t>
  </si>
  <si>
    <t>Węgrów</t>
  </si>
  <si>
    <t>União das freguesias de Barreiro de Besteiros e Tourigo</t>
  </si>
  <si>
    <t>Poienarii de Arges</t>
  </si>
  <si>
    <t>Ruský Potok</t>
  </si>
  <si>
    <t>Vétroz</t>
  </si>
  <si>
    <t>Křinice</t>
  </si>
  <si>
    <t>Dürnau</t>
  </si>
  <si>
    <t>Commune of Komnina</t>
  </si>
  <si>
    <t>Castrillo-Tejeriego</t>
  </si>
  <si>
    <t>Barinque</t>
  </si>
  <si>
    <t>Chiavenna</t>
  </si>
  <si>
    <t>Ópusztaszer</t>
  </si>
  <si>
    <t>Wildon</t>
  </si>
  <si>
    <t>Wejherowo</t>
  </si>
  <si>
    <t>União das freguesias de Barreiro e Lavradio</t>
  </si>
  <si>
    <t>Poienarii de Muscel</t>
  </si>
  <si>
    <t>Ružiná</t>
  </si>
  <si>
    <t>Vevey</t>
  </si>
  <si>
    <t>Křišťanov</t>
  </si>
  <si>
    <t>Dürnbucher Forst</t>
  </si>
  <si>
    <t>Commune of Komninades</t>
  </si>
  <si>
    <t>Castro Caldelas</t>
  </si>
  <si>
    <t>Barisey-au-Plain</t>
  </si>
  <si>
    <t>Chiaverano</t>
  </si>
  <si>
    <t>Őr</t>
  </si>
  <si>
    <t>Wildschönau</t>
  </si>
  <si>
    <t>Werbkowice</t>
  </si>
  <si>
    <t>União das freguesias de Barreiros e Cepões</t>
  </si>
  <si>
    <t>Poienesti</t>
  </si>
  <si>
    <t>Ružindol</t>
  </si>
  <si>
    <t>Vex</t>
  </si>
  <si>
    <t>Křišťanovice</t>
  </si>
  <si>
    <t>Dürrhennersdorf</t>
  </si>
  <si>
    <t>Commune of Komotini</t>
  </si>
  <si>
    <t>Castro de Filabres</t>
  </si>
  <si>
    <t>Barisey-la-Côte</t>
  </si>
  <si>
    <t>Chienes</t>
  </si>
  <si>
    <t>Orbányosfa</t>
  </si>
  <si>
    <t>Wilfersdorf</t>
  </si>
  <si>
    <t>Wiązów</t>
  </si>
  <si>
    <t>União das freguesias de Barrô e Aguada de Baixo</t>
  </si>
  <si>
    <t>Poieni</t>
  </si>
  <si>
    <t>Ružomberok</t>
  </si>
  <si>
    <t>Veyras</t>
  </si>
  <si>
    <t>Křivoklát</t>
  </si>
  <si>
    <t>Dürrholz</t>
  </si>
  <si>
    <t>Commune of Konakia</t>
  </si>
  <si>
    <t>Castro de Fuentidueña</t>
  </si>
  <si>
    <t>Barisis-aux-Bois</t>
  </si>
  <si>
    <t>Chieri</t>
  </si>
  <si>
    <t>Őrbottyán</t>
  </si>
  <si>
    <t>Wilhelmsburg</t>
  </si>
  <si>
    <t>Wiązowna</t>
  </si>
  <si>
    <t>União das freguesias de Barroselas e Carvoeiro</t>
  </si>
  <si>
    <t>Poienile de Sub Munte</t>
  </si>
  <si>
    <t>Rybany</t>
  </si>
  <si>
    <t>Veyrier</t>
  </si>
  <si>
    <t>Křivsoudov</t>
  </si>
  <si>
    <t>Dürrlauingen</t>
  </si>
  <si>
    <t>Commune of Koniakos</t>
  </si>
  <si>
    <t>Castro de Rei</t>
  </si>
  <si>
    <t>Barizey</t>
  </si>
  <si>
    <t>Chies d'Alpago</t>
  </si>
  <si>
    <t>Orci</t>
  </si>
  <si>
    <t>Wilhering</t>
  </si>
  <si>
    <t>Wiązownica</t>
  </si>
  <si>
    <t>União das freguesias de Beduído e Veiros</t>
  </si>
  <si>
    <t>Poienile Izei</t>
  </si>
  <si>
    <t>Rybky</t>
  </si>
  <si>
    <t>Veysonnaz</t>
  </si>
  <si>
    <t>Křižánky</t>
  </si>
  <si>
    <t>Dürrröhrsdorf-Dittersbach</t>
  </si>
  <si>
    <t>Commune of Koniditsa</t>
  </si>
  <si>
    <t>Castro del Río</t>
  </si>
  <si>
    <t>Barjac</t>
  </si>
  <si>
    <t>Chiesa in Valmalenco</t>
  </si>
  <si>
    <t>Ordacsehi</t>
  </si>
  <si>
    <t>Willendorf</t>
  </si>
  <si>
    <t>Wicko</t>
  </si>
  <si>
    <t>União das freguesias de Beja (Salvador e Santa Maria da Feira)</t>
  </si>
  <si>
    <t>Poieni-Solca</t>
  </si>
  <si>
    <t>Rybník</t>
  </si>
  <si>
    <t>Veytaux</t>
  </si>
  <si>
    <t>Křižanov</t>
  </si>
  <si>
    <t>Dürrwangen, M</t>
  </si>
  <si>
    <t>Commune of Koniska</t>
  </si>
  <si>
    <t>Castrobol</t>
  </si>
  <si>
    <t>Barjols</t>
  </si>
  <si>
    <t>Chiesanuova</t>
  </si>
  <si>
    <t>Ordas</t>
  </si>
  <si>
    <t>Wimpassing an der Leitha</t>
  </si>
  <si>
    <t>Widawa</t>
  </si>
  <si>
    <t>União das freguesias de Beja (Santiago Maior e São João Baptista)</t>
  </si>
  <si>
    <t>Pojejena</t>
  </si>
  <si>
    <t>Rykynčice</t>
  </si>
  <si>
    <t>Vezia</t>
  </si>
  <si>
    <t>Křižanovice</t>
  </si>
  <si>
    <t>Düsseldorf, Stadt</t>
  </si>
  <si>
    <t>Commune of Koniskos</t>
  </si>
  <si>
    <t>Castrocalbón</t>
  </si>
  <si>
    <t>Barjon</t>
  </si>
  <si>
    <t>Chiesina Uzzanese</t>
  </si>
  <si>
    <t>Öregcsertő</t>
  </si>
  <si>
    <t>Wimpassing im Schwarzatale</t>
  </si>
  <si>
    <t>Widuchowa</t>
  </si>
  <si>
    <t>União das freguesias de Belazaima do Chão, Castanheira do Vouga e Agadão</t>
  </si>
  <si>
    <t>Pojorata</t>
  </si>
  <si>
    <t>Sabinov</t>
  </si>
  <si>
    <t>Vich</t>
  </si>
  <si>
    <t>Křižanovice u Vyškova</t>
  </si>
  <si>
    <t>Dußlingen</t>
  </si>
  <si>
    <t>Commune of Konistres</t>
  </si>
  <si>
    <t>Castrocontrigo</t>
  </si>
  <si>
    <t>Barjouville</t>
  </si>
  <si>
    <t>Chieti</t>
  </si>
  <si>
    <t>Öreglak</t>
  </si>
  <si>
    <t>Winden am See</t>
  </si>
  <si>
    <t>Więcbork</t>
  </si>
  <si>
    <t>União das freguesias de Belinho e Mar</t>
  </si>
  <si>
    <t>Polovragi</t>
  </si>
  <si>
    <t>Sačurov</t>
  </si>
  <si>
    <t>Vico Morcote</t>
  </si>
  <si>
    <t>Křižany</t>
  </si>
  <si>
    <t>Duvensee</t>
  </si>
  <si>
    <t>Commune of Konitsa</t>
  </si>
  <si>
    <t>Castrodeza</t>
  </si>
  <si>
    <t>Bar-le-Duc</t>
  </si>
  <si>
    <t>Chieuti</t>
  </si>
  <si>
    <t>Orfalu</t>
  </si>
  <si>
    <t>Windhaag bei Freistadt</t>
  </si>
  <si>
    <t>Wieczfnia Kościelna</t>
  </si>
  <si>
    <t>União das freguesias de Belmonte e Colmeal da Torre</t>
  </si>
  <si>
    <t>Pomarla</t>
  </si>
  <si>
    <t>Sádočné</t>
  </si>
  <si>
    <t>Villarsel-sur-Marly</t>
  </si>
  <si>
    <t>Křižínkov</t>
  </si>
  <si>
    <t>Ebeleben, Stadt</t>
  </si>
  <si>
    <t>Commune of Konopina</t>
  </si>
  <si>
    <t>Castrogonzalo</t>
  </si>
  <si>
    <t>Barles</t>
  </si>
  <si>
    <t>Chieve</t>
  </si>
  <si>
    <t>Orfű</t>
  </si>
  <si>
    <t>Windhaag bei Perg</t>
  </si>
  <si>
    <t>Wielbark</t>
  </si>
  <si>
    <t>União das freguesias de Belver e Mogo de Malta</t>
  </si>
  <si>
    <t>Pomezeu</t>
  </si>
  <si>
    <t>Sady nad Torysou</t>
  </si>
  <si>
    <t>Villars-Epeney</t>
  </si>
  <si>
    <t>Křížkový Újezdec</t>
  </si>
  <si>
    <t>Ebelsbach</t>
  </si>
  <si>
    <t>Commune of Konstantia</t>
  </si>
  <si>
    <t>Castrojeriz</t>
  </si>
  <si>
    <t>Bar-lès-Buzancy</t>
  </si>
  <si>
    <t>Chignolo d'Isola</t>
  </si>
  <si>
    <t>Orgovány</t>
  </si>
  <si>
    <t>Windigsteig</t>
  </si>
  <si>
    <t>Wieleń</t>
  </si>
  <si>
    <t>União das freguesias de Benavila e Valongo</t>
  </si>
  <si>
    <t>Pomi</t>
  </si>
  <si>
    <t>Šahy</t>
  </si>
  <si>
    <t>Villars-le-Comte</t>
  </si>
  <si>
    <t>Křižovatka</t>
  </si>
  <si>
    <t>Ebensfeld, M</t>
  </si>
  <si>
    <t>Commune of Konstantinato</t>
  </si>
  <si>
    <t>Castrojimeno</t>
  </si>
  <si>
    <t>Barlest</t>
  </si>
  <si>
    <t>Chignolo Po</t>
  </si>
  <si>
    <t>Őrhalom</t>
  </si>
  <si>
    <t>Windischgarsten</t>
  </si>
  <si>
    <t>Wielgie</t>
  </si>
  <si>
    <t>União das freguesias de Bensafrim e Barão de São João</t>
  </si>
  <si>
    <t>Ponoarele</t>
  </si>
  <si>
    <t>Šajdíkove Humence</t>
  </si>
  <si>
    <t>Villars-le-Terroir</t>
  </si>
  <si>
    <t>Krmelín</t>
  </si>
  <si>
    <t>Ebenweiler</t>
  </si>
  <si>
    <t>Commune of Konstantini</t>
  </si>
  <si>
    <t>Castromembibre</t>
  </si>
  <si>
    <t>Barleux</t>
  </si>
  <si>
    <t>Chioggia</t>
  </si>
  <si>
    <t>Őrimagyarósd</t>
  </si>
  <si>
    <t>Winklarn</t>
  </si>
  <si>
    <t>Wielgomłyny</t>
  </si>
  <si>
    <t>União das freguesias de Bico e Cristelo</t>
  </si>
  <si>
    <t>Ponor</t>
  </si>
  <si>
    <t>Šaľa</t>
  </si>
  <si>
    <t>Villars-Sainte-Croix</t>
  </si>
  <si>
    <t>Krňany</t>
  </si>
  <si>
    <t>Eberbach, Stadt</t>
  </si>
  <si>
    <t>Commune of Kontakeika</t>
  </si>
  <si>
    <t>Castromocho</t>
  </si>
  <si>
    <t>Barlieu</t>
  </si>
  <si>
    <t>Chiomonte</t>
  </si>
  <si>
    <t>Őriszentpéter</t>
  </si>
  <si>
    <t>Winklern</t>
  </si>
  <si>
    <t>Wielichowo</t>
  </si>
  <si>
    <t>União das freguesias de Bigorne, Magueija e Pretarouca</t>
  </si>
  <si>
    <t>Popesti</t>
  </si>
  <si>
    <t>Šalgočka</t>
  </si>
  <si>
    <t>Villars-sous-Yens</t>
  </si>
  <si>
    <t>Krnov</t>
  </si>
  <si>
    <t>Eberdingen</t>
  </si>
  <si>
    <t>Commune of Kontarena</t>
  </si>
  <si>
    <t>Castromonte</t>
  </si>
  <si>
    <t>Barlin</t>
  </si>
  <si>
    <t>Chions</t>
  </si>
  <si>
    <t>Örkény</t>
  </si>
  <si>
    <t>Winzendorf-Muthmannsdorf</t>
  </si>
  <si>
    <t>Wieliczka</t>
  </si>
  <si>
    <t>União das freguesias de Boa Aldeia, Farminhão e Torredeita</t>
  </si>
  <si>
    <t>Poplaca</t>
  </si>
  <si>
    <t>Šalgovce</t>
  </si>
  <si>
    <t>Villars-sur-Glâne</t>
  </si>
  <si>
    <t>Krnsko</t>
  </si>
  <si>
    <t>Eberfing</t>
  </si>
  <si>
    <t>Commune of Kontariotissa</t>
  </si>
  <si>
    <t>Castronuevo</t>
  </si>
  <si>
    <t>Barly</t>
  </si>
  <si>
    <t>Chiopris-Viscone</t>
  </si>
  <si>
    <t>Ormándlak</t>
  </si>
  <si>
    <t>Wippenham</t>
  </si>
  <si>
    <t>Wieliczki</t>
  </si>
  <si>
    <t>União das freguesias de Borbela e Lamas de Olo</t>
  </si>
  <si>
    <t>Popricani</t>
  </si>
  <si>
    <t>Salka</t>
  </si>
  <si>
    <t>Villarzel</t>
  </si>
  <si>
    <t>Krokočín</t>
  </si>
  <si>
    <t>Ebergötzen</t>
  </si>
  <si>
    <t>Commune of Konteika</t>
  </si>
  <si>
    <t>Castronuevo de Esgueva</t>
  </si>
  <si>
    <t>Barmainville</t>
  </si>
  <si>
    <t>Chitignano</t>
  </si>
  <si>
    <t>Örményes</t>
  </si>
  <si>
    <t>Wölbling</t>
  </si>
  <si>
    <t>Wieliszew</t>
  </si>
  <si>
    <t>União das freguesias de Bornes e Burga</t>
  </si>
  <si>
    <t>Poroina Mare</t>
  </si>
  <si>
    <t>Šalov</t>
  </si>
  <si>
    <t>Villaz-Saint-Pierre</t>
  </si>
  <si>
    <t>Kroměříž</t>
  </si>
  <si>
    <t>Eberhardzell</t>
  </si>
  <si>
    <t>Commune of Kontias</t>
  </si>
  <si>
    <t>Castronuño</t>
  </si>
  <si>
    <t>Barnas</t>
  </si>
  <si>
    <t>Chiuduno</t>
  </si>
  <si>
    <t>Örménykút</t>
  </si>
  <si>
    <t>Wolfau</t>
  </si>
  <si>
    <t>Wielka Nieszawka</t>
  </si>
  <si>
    <t>União das freguesias de Bougado (São Martinho e Santiago)</t>
  </si>
  <si>
    <t>Poroschia</t>
  </si>
  <si>
    <t>Šambron</t>
  </si>
  <si>
    <t>Villeneuve (VD)</t>
  </si>
  <si>
    <t>Krompach</t>
  </si>
  <si>
    <t>Ebermannsdorf</t>
  </si>
  <si>
    <t>Commune of Kontodespotio</t>
  </si>
  <si>
    <t>Castropodame</t>
  </si>
  <si>
    <t>Barnave</t>
  </si>
  <si>
    <t>Chiuppano</t>
  </si>
  <si>
    <t>Ormosbánya</t>
  </si>
  <si>
    <t>Wolfern</t>
  </si>
  <si>
    <t>Wielka Wieś</t>
  </si>
  <si>
    <t>União das freguesias de Braga (Maximinos, Sé e Cividade)</t>
  </si>
  <si>
    <t>Porumbacu de Jos</t>
  </si>
  <si>
    <t>Šamorín</t>
  </si>
  <si>
    <t>Villeret</t>
  </si>
  <si>
    <t>Kropáčova Vrutice</t>
  </si>
  <si>
    <t>Ebermannstadt, St</t>
  </si>
  <si>
    <t>Commune of Kontogenada</t>
  </si>
  <si>
    <t>Castropol</t>
  </si>
  <si>
    <t>Barnay</t>
  </si>
  <si>
    <t>Chiuro</t>
  </si>
  <si>
    <t>Orosháza</t>
  </si>
  <si>
    <t>Wolfpassing</t>
  </si>
  <si>
    <t>Wielkie Oczy</t>
  </si>
  <si>
    <t>União das freguesias de Braga (São José de São Lázaro e São João do Souto)</t>
  </si>
  <si>
    <t>Porumbeni</t>
  </si>
  <si>
    <t>Šamudovce</t>
  </si>
  <si>
    <t>Villigen</t>
  </si>
  <si>
    <t>Kroučová</t>
  </si>
  <si>
    <t>Ebern, St</t>
  </si>
  <si>
    <t>Commune of Kontolianika</t>
  </si>
  <si>
    <t>Castroponce</t>
  </si>
  <si>
    <t>Barneville-Carteret</t>
  </si>
  <si>
    <t>Chiusa</t>
  </si>
  <si>
    <t>Oroszi</t>
  </si>
  <si>
    <t>Wolfsbach</t>
  </si>
  <si>
    <t>Wielopole Skrzyńskie</t>
  </si>
  <si>
    <t>União das freguesias de Briteiros Santo Estêvão e Donim</t>
  </si>
  <si>
    <t>Porumbesti</t>
  </si>
  <si>
    <t>Šandal</t>
  </si>
  <si>
    <t>Villmergen</t>
  </si>
  <si>
    <t>Krouna</t>
  </si>
  <si>
    <t>Ebernhahn</t>
  </si>
  <si>
    <t>Commune of Kontomario</t>
  </si>
  <si>
    <t>Castroserna de Abajo</t>
  </si>
  <si>
    <t>Barneville-la-Bertran</t>
  </si>
  <si>
    <t>Chiusa di Pesio</t>
  </si>
  <si>
    <t>Oroszlány</t>
  </si>
  <si>
    <t>Wolfsberg</t>
  </si>
  <si>
    <t>Wielowieś</t>
  </si>
  <si>
    <t>União das freguesias de Briteiros São Salvador e Briteiros Santa Leocádia</t>
  </si>
  <si>
    <t>Posaga</t>
  </si>
  <si>
    <t>Santovka</t>
  </si>
  <si>
    <t>Villnachern</t>
  </si>
  <si>
    <t>Křoví</t>
  </si>
  <si>
    <t>Ebersbach</t>
  </si>
  <si>
    <t>Commune of Kontopoula</t>
  </si>
  <si>
    <t>Castroserracín</t>
  </si>
  <si>
    <t>Barneville-sur-Seine</t>
  </si>
  <si>
    <t>Chiusa di San Michele</t>
  </si>
  <si>
    <t>Oroszló</t>
  </si>
  <si>
    <t>Wolfsegg am Hausruck</t>
  </si>
  <si>
    <t>Wieluń</t>
  </si>
  <si>
    <t>União das freguesias de Britelo, Gémeos e Ourilhe</t>
  </si>
  <si>
    <t>Posesti</t>
  </si>
  <si>
    <t>Sap</t>
  </si>
  <si>
    <t>Villorsonnens</t>
  </si>
  <si>
    <t>Krsy</t>
  </si>
  <si>
    <t>Ebersbach an der Fils, Stadt</t>
  </si>
  <si>
    <t>Commune of Kontopoulio</t>
  </si>
  <si>
    <t>Castrotierra de Valmadrigal</t>
  </si>
  <si>
    <t>Baromesnil</t>
  </si>
  <si>
    <t>Chiusa Sclafani</t>
  </si>
  <si>
    <t>Orosztony</t>
  </si>
  <si>
    <t>Wolfsgraben</t>
  </si>
  <si>
    <t>Wieniawa</t>
  </si>
  <si>
    <t>União das freguesias de Brogueira, Parceiros de Igreja e Alcorochel</t>
  </si>
  <si>
    <t>Posta Calnau</t>
  </si>
  <si>
    <t>Šarbov</t>
  </si>
  <si>
    <t>Vilters-Wangs</t>
  </si>
  <si>
    <t>Křtěnov</t>
  </si>
  <si>
    <t>Ebersbach-Musbach</t>
  </si>
  <si>
    <t>Commune of Kontovazena</t>
  </si>
  <si>
    <t>Castro-Urdiales</t>
  </si>
  <si>
    <t>Baron</t>
  </si>
  <si>
    <t>Chiusaforte</t>
  </si>
  <si>
    <t>Ortaháza</t>
  </si>
  <si>
    <t>Wolfsthal</t>
  </si>
  <si>
    <t>Wieprz</t>
  </si>
  <si>
    <t>União das freguesias de Brunhozinho, Castanheira e Sanhoane</t>
  </si>
  <si>
    <t>Potlogi</t>
  </si>
  <si>
    <t>Šarišská Poruba</t>
  </si>
  <si>
    <t>Vinelz</t>
  </si>
  <si>
    <t>Křtiny</t>
  </si>
  <si>
    <t>Ebersbach-Neugersdorf, Stadt</t>
  </si>
  <si>
    <t>Commune of Kontovounio</t>
  </si>
  <si>
    <t>Castroverde</t>
  </si>
  <si>
    <t>Baron-sur-Odon</t>
  </si>
  <si>
    <t>Chiusanico</t>
  </si>
  <si>
    <t>Őrtilos</t>
  </si>
  <si>
    <t>Wolfurt</t>
  </si>
  <si>
    <t>Wieruszów</t>
  </si>
  <si>
    <t>União das freguesias de Bustelo, Carneiro e Carvalho de Rei</t>
  </si>
  <si>
    <t>Praid</t>
  </si>
  <si>
    <t>Šarišská Trstená</t>
  </si>
  <si>
    <t>Vinzel</t>
  </si>
  <si>
    <t>Křtomil</t>
  </si>
  <si>
    <t>Ebersberg, St</t>
  </si>
  <si>
    <t>Commune of Kontsika</t>
  </si>
  <si>
    <t>Castroverde de Campos</t>
  </si>
  <si>
    <t>Chiusano d'Asti</t>
  </si>
  <si>
    <t>Örvényes</t>
  </si>
  <si>
    <t>Wolkersdorf im Weinviertel</t>
  </si>
  <si>
    <t>Wierzbica</t>
  </si>
  <si>
    <t>União das freguesias de Bustos, Troviscal e Mamarrosa</t>
  </si>
  <si>
    <t>Prajeni</t>
  </si>
  <si>
    <t>Šarišské Bohdanovce</t>
  </si>
  <si>
    <t>Vionnaz</t>
  </si>
  <si>
    <t>Krtov</t>
  </si>
  <si>
    <t>Ebersberger Forst</t>
  </si>
  <si>
    <t>Commune of Kopanaki</t>
  </si>
  <si>
    <t>Castroverde de Cerrato</t>
  </si>
  <si>
    <t>Barou-en-Auge</t>
  </si>
  <si>
    <t>Chiusano di San Domenico</t>
  </si>
  <si>
    <t>Ősagárd</t>
  </si>
  <si>
    <t>Wöllersdorf-Steinabrückl</t>
  </si>
  <si>
    <t>Wierzbinek</t>
  </si>
  <si>
    <t>União das freguesias de Cabreiros e Albergaria da Serra</t>
  </si>
  <si>
    <t>Prajesti</t>
  </si>
  <si>
    <t>Šarišské Čierne</t>
  </si>
  <si>
    <t>Visp</t>
  </si>
  <si>
    <t>Krty</t>
  </si>
  <si>
    <t>Ebersburg</t>
  </si>
  <si>
    <t>Commune of Kopani</t>
  </si>
  <si>
    <t>Castroviejo</t>
  </si>
  <si>
    <t>Baroville</t>
  </si>
  <si>
    <t>Chiusavecchia</t>
  </si>
  <si>
    <t>Ősi</t>
  </si>
  <si>
    <t>Wörgl</t>
  </si>
  <si>
    <t>Wierzbno</t>
  </si>
  <si>
    <t>União das freguesias de Cabreiros e Passos (São Julião)</t>
  </si>
  <si>
    <t>Predeal-Sarari</t>
  </si>
  <si>
    <t>Šarišské Dravce</t>
  </si>
  <si>
    <t>Visperterminen</t>
  </si>
  <si>
    <t>Krty-Hradec</t>
  </si>
  <si>
    <t>Commune of Kopanos</t>
  </si>
  <si>
    <t>Castuera</t>
  </si>
  <si>
    <t>Barquet</t>
  </si>
  <si>
    <t>Chiusdino</t>
  </si>
  <si>
    <t>Öskü</t>
  </si>
  <si>
    <t>Wörschach</t>
  </si>
  <si>
    <t>Wierzchlas</t>
  </si>
  <si>
    <t>União das freguesias de Caçarelhos e Angueira</t>
  </si>
  <si>
    <t>Predesti</t>
  </si>
  <si>
    <t>Šarišské Jastrabie</t>
  </si>
  <si>
    <t>Vitznau</t>
  </si>
  <si>
    <t>Krucemburk</t>
  </si>
  <si>
    <t>Ebersdorf b.Coburg</t>
  </si>
  <si>
    <t>Commune of Korakochori</t>
  </si>
  <si>
    <t>Catadau</t>
  </si>
  <si>
    <t>Barr</t>
  </si>
  <si>
    <t>Chiusi</t>
  </si>
  <si>
    <t>Osli</t>
  </si>
  <si>
    <t>Wörterberg</t>
  </si>
  <si>
    <t>Wierzchosławice</t>
  </si>
  <si>
    <t>União das freguesias de Caçarilhe e Infesta</t>
  </si>
  <si>
    <t>Prejmer</t>
  </si>
  <si>
    <t>Šarišské Michaľany</t>
  </si>
  <si>
    <t>Vogorno</t>
  </si>
  <si>
    <t>Kruh</t>
  </si>
  <si>
    <t>Ebershausen</t>
  </si>
  <si>
    <t>Commune of Korakovounio</t>
  </si>
  <si>
    <t>Catarroja</t>
  </si>
  <si>
    <t>Barrais-Bussolles</t>
  </si>
  <si>
    <t>Chiusi della Verna</t>
  </si>
  <si>
    <t>Ostffyasszonyfa</t>
  </si>
  <si>
    <t>Wulkaprodersdorf</t>
  </si>
  <si>
    <t>Wierzchowo</t>
  </si>
  <si>
    <t>União das freguesias de Cadafaz e Colmeal</t>
  </si>
  <si>
    <t>Preutesti</t>
  </si>
  <si>
    <t>Šarišské Sokolovce</t>
  </si>
  <si>
    <t>Volken</t>
  </si>
  <si>
    <t>Krumsín</t>
  </si>
  <si>
    <t>Ebershauser-Nattenhauser Wald</t>
  </si>
  <si>
    <t>Commune of Korfes</t>
  </si>
  <si>
    <t>Catí</t>
  </si>
  <si>
    <t>Barran</t>
  </si>
  <si>
    <t>Chivasso</t>
  </si>
  <si>
    <t>Ostoros</t>
  </si>
  <si>
    <t>Wullersdorf</t>
  </si>
  <si>
    <t>Wietrzychowice</t>
  </si>
  <si>
    <t>União das freguesias de Caldas da Rainha - Nossa Senhora do Pópulo, Coto e São Gregório</t>
  </si>
  <si>
    <t>Priboieni</t>
  </si>
  <si>
    <t>Šarišský Štiavnik</t>
  </si>
  <si>
    <t>Volketswil</t>
  </si>
  <si>
    <t>Krumvíř</t>
  </si>
  <si>
    <t>Eberstadt</t>
  </si>
  <si>
    <t>Commune of Korfiotissa</t>
  </si>
  <si>
    <t>Catllar, El</t>
  </si>
  <si>
    <t>Barrancoueu</t>
  </si>
  <si>
    <t>Ciampino</t>
  </si>
  <si>
    <t>Oszkó</t>
  </si>
  <si>
    <t>Wundschuh</t>
  </si>
  <si>
    <t>Wijewo</t>
  </si>
  <si>
    <t>União das freguesias de Caldas da Rainha - Santo Onofre e Serra do Bouro</t>
  </si>
  <si>
    <t>Prigor</t>
  </si>
  <si>
    <t>Šarkan</t>
  </si>
  <si>
    <t>Vollèges</t>
  </si>
  <si>
    <t>Krupá</t>
  </si>
  <si>
    <t>Eberstedt</t>
  </si>
  <si>
    <t>Commune of Korfos</t>
  </si>
  <si>
    <t>Catoira</t>
  </si>
  <si>
    <t>Barras</t>
  </si>
  <si>
    <t>Cianciana</t>
  </si>
  <si>
    <t>Oszlár</t>
  </si>
  <si>
    <t>Würflach</t>
  </si>
  <si>
    <t>Wilamowice</t>
  </si>
  <si>
    <t>União das freguesias de Caldas de São Jorge e Pigeiros</t>
  </si>
  <si>
    <t>Prigoria</t>
  </si>
  <si>
    <t>Šarovce</t>
  </si>
  <si>
    <t>Vordemwald</t>
  </si>
  <si>
    <t>Krupka</t>
  </si>
  <si>
    <t>Eberswalde, Stadt</t>
  </si>
  <si>
    <t>Commune of Korfovounio</t>
  </si>
  <si>
    <t>Catral</t>
  </si>
  <si>
    <t>Barraute-Camu</t>
  </si>
  <si>
    <t>Cibiana di Cadore</t>
  </si>
  <si>
    <t>Osztopán</t>
  </si>
  <si>
    <t>Würmla</t>
  </si>
  <si>
    <t>Wilczęta</t>
  </si>
  <si>
    <t>União das freguesias de Caldas de Vizela (São Miguel e São João)</t>
  </si>
  <si>
    <t>Priponesti</t>
  </si>
  <si>
    <t>Sása</t>
  </si>
  <si>
    <t>Vorderthal</t>
  </si>
  <si>
    <t>Krušovice</t>
  </si>
  <si>
    <t>Ebertshausen</t>
  </si>
  <si>
    <t>Commune of Korinos</t>
  </si>
  <si>
    <t>Caudete</t>
  </si>
  <si>
    <t>Barraux</t>
  </si>
  <si>
    <t>Cicagna</t>
  </si>
  <si>
    <t>Öttevény</t>
  </si>
  <si>
    <t>Ybbs an der Donau</t>
  </si>
  <si>
    <t>Wilczyce</t>
  </si>
  <si>
    <t>União das freguesias de Caldelas, Sequeiros e Paranhos</t>
  </si>
  <si>
    <t>Prisacani</t>
  </si>
  <si>
    <t>Sasinkovo</t>
  </si>
  <si>
    <t>Vouvry</t>
  </si>
  <si>
    <t>Kružberk</t>
  </si>
  <si>
    <t>Ebertsheim</t>
  </si>
  <si>
    <t>Commune of Korinthos</t>
  </si>
  <si>
    <t>Caudete de las Fuentes</t>
  </si>
  <si>
    <t>Barre</t>
  </si>
  <si>
    <t>Cicala</t>
  </si>
  <si>
    <t>Öttömös</t>
  </si>
  <si>
    <t>Ybbsitz</t>
  </si>
  <si>
    <t>Wilczyn</t>
  </si>
  <si>
    <t>União das freguesias de Calvão e Soutelinho da Raia</t>
  </si>
  <si>
    <t>Priseaca</t>
  </si>
  <si>
    <t>Šašová</t>
  </si>
  <si>
    <t>Vuadens</t>
  </si>
  <si>
    <t>Krychnov</t>
  </si>
  <si>
    <t>Ebhausen</t>
  </si>
  <si>
    <t>Commune of Korissia</t>
  </si>
  <si>
    <t>Caudiel</t>
  </si>
  <si>
    <t>Barre-des-Cévennes</t>
  </si>
  <si>
    <t>Cicciano</t>
  </si>
  <si>
    <t>Ötvöskónyi</t>
  </si>
  <si>
    <t>Yspertal</t>
  </si>
  <si>
    <t>Wilga</t>
  </si>
  <si>
    <t>União das freguesias de Calvos e Frades</t>
  </si>
  <si>
    <t>Pristol</t>
  </si>
  <si>
    <t>Šaštín-Stráže</t>
  </si>
  <si>
    <t>Vuarrens</t>
  </si>
  <si>
    <t>Kryry</t>
  </si>
  <si>
    <t>Ebnath</t>
  </si>
  <si>
    <t>Commune of Korissos</t>
  </si>
  <si>
    <t>Cava</t>
  </si>
  <si>
    <t>Barrême</t>
  </si>
  <si>
    <t>Cicerale</t>
  </si>
  <si>
    <t>Ózd</t>
  </si>
  <si>
    <t>Zagersdorf</t>
  </si>
  <si>
    <t>Wilkołaz</t>
  </si>
  <si>
    <t>União das freguesias de Camarate, Unhos e Apelação</t>
  </si>
  <si>
    <t>Probota</t>
  </si>
  <si>
    <t>Šávoľ</t>
  </si>
  <si>
    <t>Vucherens</t>
  </si>
  <si>
    <t>Kryštofovo Údolí</t>
  </si>
  <si>
    <t>Ebrach, M</t>
  </si>
  <si>
    <t>Commune of Koritiani</t>
  </si>
  <si>
    <t>Cavia</t>
  </si>
  <si>
    <t>Barret</t>
  </si>
  <si>
    <t>Ciciliano</t>
  </si>
  <si>
    <t>Ózdfalu</t>
  </si>
  <si>
    <t>Zams</t>
  </si>
  <si>
    <t>Wilków</t>
  </si>
  <si>
    <t>União das freguesias de Cambeses do Rio, Donões e Mourilhe</t>
  </si>
  <si>
    <t>Produlesti</t>
  </si>
  <si>
    <t>Sazdice</t>
  </si>
  <si>
    <t>Vufflens-la-Ville</t>
  </si>
  <si>
    <t>Kryštofovy Hamry</t>
  </si>
  <si>
    <t>Ebracher Forst</t>
  </si>
  <si>
    <t>Commune of Korivos</t>
  </si>
  <si>
    <t>Cayuela</t>
  </si>
  <si>
    <t>Barretaine</t>
  </si>
  <si>
    <t>Cicognolo</t>
  </si>
  <si>
    <t>Ozmánbük</t>
  </si>
  <si>
    <t>Zederhaus</t>
  </si>
  <si>
    <t>Wilkowice</t>
  </si>
  <si>
    <t>União das freguesias de Cambra e Carvalhal de Vermilhas</t>
  </si>
  <si>
    <t>Provita de Jos</t>
  </si>
  <si>
    <t>Sebechleby</t>
  </si>
  <si>
    <t>Vufflens-le-Château</t>
  </si>
  <si>
    <t>Kšely</t>
  </si>
  <si>
    <t>Ebringen</t>
  </si>
  <si>
    <t>Commune of Kormista</t>
  </si>
  <si>
    <t>Cazalegas</t>
  </si>
  <si>
    <t>Barret-de-Lioure</t>
  </si>
  <si>
    <t>Ciconio</t>
  </si>
  <si>
    <t>Ozora</t>
  </si>
  <si>
    <t>Zeillern</t>
  </si>
  <si>
    <t>Winnica</t>
  </si>
  <si>
    <t>União das freguesias de Caminha (Matriz) e Vilarelho</t>
  </si>
  <si>
    <t>Provita de Sus</t>
  </si>
  <si>
    <t>Sebedín-Bečov</t>
  </si>
  <si>
    <t>Vugelles-La Mothe</t>
  </si>
  <si>
    <t>Kšice</t>
  </si>
  <si>
    <t>Ebsdorfergrund</t>
  </si>
  <si>
    <t>Commune of Kornofolia</t>
  </si>
  <si>
    <t>Cazalilla</t>
  </si>
  <si>
    <t>Barret-sur-Méouge</t>
  </si>
  <si>
    <t>Cigliano</t>
  </si>
  <si>
    <t>Pácin</t>
  </si>
  <si>
    <t>Zeiselmauer-Wolfpassing</t>
  </si>
  <si>
    <t>Wińsko</t>
  </si>
  <si>
    <t>União das freguesias de Campanhó e Paradança</t>
  </si>
  <si>
    <t>Prundeni</t>
  </si>
  <si>
    <t>Sebedražie</t>
  </si>
  <si>
    <t>Vuisternens-devant-Romont</t>
  </si>
  <si>
    <t>Ktiš</t>
  </si>
  <si>
    <t>Ebstorf,Klosterflecken</t>
  </si>
  <si>
    <t>Commune of Kornos</t>
  </si>
  <si>
    <t>Cazalla de la Sierra</t>
  </si>
  <si>
    <t>Barrettali</t>
  </si>
  <si>
    <t>Cigliè</t>
  </si>
  <si>
    <t>Pacsa</t>
  </si>
  <si>
    <t>Zelking-Matzleinsdorf</t>
  </si>
  <si>
    <t>Wiskitki</t>
  </si>
  <si>
    <t>União das freguesias de Campelo e Ovil</t>
  </si>
  <si>
    <t>Prundu</t>
  </si>
  <si>
    <t>Seč</t>
  </si>
  <si>
    <t>Vuiteboeuf</t>
  </si>
  <si>
    <t>Ktová</t>
  </si>
  <si>
    <t>Echem</t>
  </si>
  <si>
    <t>Commune of Koromilia</t>
  </si>
  <si>
    <t>Cazorla</t>
  </si>
  <si>
    <t>Barriac-les-Bosquets</t>
  </si>
  <si>
    <t>Cigognola</t>
  </si>
  <si>
    <t>Pácsony</t>
  </si>
  <si>
    <t>Zell</t>
  </si>
  <si>
    <t>Wisła</t>
  </si>
  <si>
    <t>União das freguesias de Campelos e Outeiro da Cabeça</t>
  </si>
  <si>
    <t>Prundu Bargaului</t>
  </si>
  <si>
    <t>Sečianky</t>
  </si>
  <si>
    <t>Vulliens</t>
  </si>
  <si>
    <t>Kublov</t>
  </si>
  <si>
    <t>Eching</t>
  </si>
  <si>
    <t>Commune of Korona</t>
  </si>
  <si>
    <t>Cazurra</t>
  </si>
  <si>
    <t>Cigole</t>
  </si>
  <si>
    <t>Padár</t>
  </si>
  <si>
    <t>Zell am Moos</t>
  </si>
  <si>
    <t>Wiślica</t>
  </si>
  <si>
    <t>União das freguesias de Campo (São Martinho), São Salvador do Campo e Negrelos (São Mamede)</t>
  </si>
  <si>
    <t>Prunisor</t>
  </si>
  <si>
    <t>Sečovce</t>
  </si>
  <si>
    <t>Vullierens</t>
  </si>
  <si>
    <t>Kubova Huť</t>
  </si>
  <si>
    <t>Eching am Ammersee</t>
  </si>
  <si>
    <t>Commune of Koroni</t>
  </si>
  <si>
    <t>Cea</t>
  </si>
  <si>
    <t>Barrou</t>
  </si>
  <si>
    <t>Cilavegna</t>
  </si>
  <si>
    <t>Páhi</t>
  </si>
  <si>
    <t>Zell am Pettenfirst</t>
  </si>
  <si>
    <t>Wiśniew</t>
  </si>
  <si>
    <t>União das freguesias de Campo e Campinho</t>
  </si>
  <si>
    <t>Pucheni</t>
  </si>
  <si>
    <t>Sečovská Polianka</t>
  </si>
  <si>
    <t>Vully-les-Lacs</t>
  </si>
  <si>
    <t>Kubšice</t>
  </si>
  <si>
    <t>Echternacherbrück</t>
  </si>
  <si>
    <t>Commune of Koronia</t>
  </si>
  <si>
    <t>Cebanico</t>
  </si>
  <si>
    <t>Cimadolmo</t>
  </si>
  <si>
    <t>Páka</t>
  </si>
  <si>
    <t>Zell am See</t>
  </si>
  <si>
    <t>Wiśniewo</t>
  </si>
  <si>
    <t>União das freguesias de Campo e Sobrado</t>
  </si>
  <si>
    <t>Puchenii Mari</t>
  </si>
  <si>
    <t>Sedliacka Dubová</t>
  </si>
  <si>
    <t>Wachseldorn</t>
  </si>
  <si>
    <t>Kučeř</t>
  </si>
  <si>
    <t>Echtershausen</t>
  </si>
  <si>
    <t>Commune of Koronida</t>
  </si>
  <si>
    <t>Cebolla</t>
  </si>
  <si>
    <t>Barry-d'Islemade</t>
  </si>
  <si>
    <t>Cimbergo</t>
  </si>
  <si>
    <t>Pakod</t>
  </si>
  <si>
    <t>Zell am Ziller</t>
  </si>
  <si>
    <t>Wiśniowa</t>
  </si>
  <si>
    <t>União das freguesias de Campo e Tamel (São Pedro Fins)</t>
  </si>
  <si>
    <t>Pufesti</t>
  </si>
  <si>
    <t>Sedlice</t>
  </si>
  <si>
    <t>Wädenswil</t>
  </si>
  <si>
    <t>Kučerov</t>
  </si>
  <si>
    <t>Echzell</t>
  </si>
  <si>
    <t>Commune of Koronissia</t>
  </si>
  <si>
    <t>Cebrecos</t>
  </si>
  <si>
    <t>Bars</t>
  </si>
  <si>
    <t>Ciminà</t>
  </si>
  <si>
    <t>Pákozd</t>
  </si>
  <si>
    <t>Zell an der Pram</t>
  </si>
  <si>
    <t>Wisznia Mała</t>
  </si>
  <si>
    <t>União das freguesias de Campos e Louredo</t>
  </si>
  <si>
    <t>Pui</t>
  </si>
  <si>
    <t>Sedliská</t>
  </si>
  <si>
    <t>Wagenhausen</t>
  </si>
  <si>
    <t>Kuchařovice</t>
  </si>
  <si>
    <t>Eck</t>
  </si>
  <si>
    <t>Commune of Koronos</t>
  </si>
  <si>
    <t>Cebreros</t>
  </si>
  <si>
    <t>Barsac</t>
  </si>
  <si>
    <t>Ciminna</t>
  </si>
  <si>
    <t>Paks</t>
  </si>
  <si>
    <t>Zellberg</t>
  </si>
  <si>
    <t>Wisznice</t>
  </si>
  <si>
    <t>União das freguesias de Campos e Vila Meã</t>
  </si>
  <si>
    <t>Puiesti</t>
  </si>
  <si>
    <t>Sedmerovec</t>
  </si>
  <si>
    <t>Wahlen</t>
  </si>
  <si>
    <t>Kudlovice</t>
  </si>
  <si>
    <t>Eckartsberga, Stadt</t>
  </si>
  <si>
    <t>Commune of Koronouda</t>
  </si>
  <si>
    <t>Cebrones del Río</t>
  </si>
  <si>
    <t>Barst</t>
  </si>
  <si>
    <t>Cimitile</t>
  </si>
  <si>
    <t>Palé</t>
  </si>
  <si>
    <t>Zellerndorf</t>
  </si>
  <si>
    <t>Witkowo</t>
  </si>
  <si>
    <t>União das freguesias de Candemil e Gondar</t>
  </si>
  <si>
    <t>Pungesti</t>
  </si>
  <si>
    <t>Sejkov</t>
  </si>
  <si>
    <t>Walchwil</t>
  </si>
  <si>
    <t>Kujavy</t>
  </si>
  <si>
    <t>Eckelsheim</t>
  </si>
  <si>
    <t>Commune of Koropi (psevdo)</t>
  </si>
  <si>
    <t>Ceclavín</t>
  </si>
  <si>
    <t>Bar-sur-Aube</t>
  </si>
  <si>
    <t>Cimolais</t>
  </si>
  <si>
    <t>Pálfa</t>
  </si>
  <si>
    <t>Zeltweg</t>
  </si>
  <si>
    <t>Witnica</t>
  </si>
  <si>
    <t>União das freguesias de Candoso e Carvalho de Egas</t>
  </si>
  <si>
    <t>Punghina</t>
  </si>
  <si>
    <t>Sekule</t>
  </si>
  <si>
    <t>Wald (AR)</t>
  </si>
  <si>
    <t>Kukle</t>
  </si>
  <si>
    <t>Eckenroth</t>
  </si>
  <si>
    <t>Commune of Korthio</t>
  </si>
  <si>
    <t>Cedeira</t>
  </si>
  <si>
    <t>Bar-sur-Seine</t>
  </si>
  <si>
    <t>Cimone</t>
  </si>
  <si>
    <t>Pálfiszeg</t>
  </si>
  <si>
    <t>Zemendorf-Stöttera</t>
  </si>
  <si>
    <t>Witonia</t>
  </si>
  <si>
    <t>União das freguesias de Candoso São Tiago e Mascotelos</t>
  </si>
  <si>
    <t>Purani</t>
  </si>
  <si>
    <t>Seľany</t>
  </si>
  <si>
    <t>Wald (BE)</t>
  </si>
  <si>
    <t>Kuklík</t>
  </si>
  <si>
    <t>Eckental, M</t>
  </si>
  <si>
    <t>Commune of Korydallos</t>
  </si>
  <si>
    <t>Cedillo</t>
  </si>
  <si>
    <t>Bart</t>
  </si>
  <si>
    <t>Cinaglio</t>
  </si>
  <si>
    <t>Pálháza</t>
  </si>
  <si>
    <t>Ziersdorf</t>
  </si>
  <si>
    <t>Wiżajny</t>
  </si>
  <si>
    <t>União das freguesias de Canedo de Basto e Corgo</t>
  </si>
  <si>
    <t>Puscasi</t>
  </si>
  <si>
    <t>Selce</t>
  </si>
  <si>
    <t>Wald (ZH)</t>
  </si>
  <si>
    <t>Kuks</t>
  </si>
  <si>
    <t>Eckernförde, Stadt</t>
  </si>
  <si>
    <t>Commune of Korydallos (psevdo)</t>
  </si>
  <si>
    <t>Cedillo de la Torre</t>
  </si>
  <si>
    <t>Bartenheim</t>
  </si>
  <si>
    <t>Cineto Romano</t>
  </si>
  <si>
    <t>Páli</t>
  </si>
  <si>
    <t>Zillingdorf</t>
  </si>
  <si>
    <t>Wizna</t>
  </si>
  <si>
    <t>União das freguesias de Canedo, Vale e Vila Maior</t>
  </si>
  <si>
    <t>Putineiu</t>
  </si>
  <si>
    <t>Selec</t>
  </si>
  <si>
    <t>Waldenburg</t>
  </si>
  <si>
    <t>Kulířov</t>
  </si>
  <si>
    <t>Eckersdorf</t>
  </si>
  <si>
    <t>Commune of Koryfassio</t>
  </si>
  <si>
    <t>Cedillo del Condado</t>
  </si>
  <si>
    <t>Barthe</t>
  </si>
  <si>
    <t>Cingia de' Botti</t>
  </si>
  <si>
    <t>Palkonya</t>
  </si>
  <si>
    <t>Zillingtal</t>
  </si>
  <si>
    <t>Władysławów</t>
  </si>
  <si>
    <t>União das freguesias de Canelas e Espiunca</t>
  </si>
  <si>
    <t>Putna</t>
  </si>
  <si>
    <t>Selice</t>
  </si>
  <si>
    <t>Wäldi</t>
  </si>
  <si>
    <t>Kunčice</t>
  </si>
  <si>
    <t>Eckersweiler</t>
  </si>
  <si>
    <t>Commune of Koryfes</t>
  </si>
  <si>
    <t>Cedrillas</t>
  </si>
  <si>
    <t>Bartherans</t>
  </si>
  <si>
    <t>Cingoli</t>
  </si>
  <si>
    <t>Pálmajor</t>
  </si>
  <si>
    <t>Zirl</t>
  </si>
  <si>
    <t>Władysławowo</t>
  </si>
  <si>
    <t>União das freguesias de Canelas e Fermelã</t>
  </si>
  <si>
    <t>Rabagani</t>
  </si>
  <si>
    <t>Šelpice</t>
  </si>
  <si>
    <t>Waldkirch</t>
  </si>
  <si>
    <t>Kunčice nad Labem</t>
  </si>
  <si>
    <t>Eckfeld</t>
  </si>
  <si>
    <t>Commune of Koryfi</t>
  </si>
  <si>
    <t>Cee</t>
  </si>
  <si>
    <t>Bartrès</t>
  </si>
  <si>
    <t>Cinigiano</t>
  </si>
  <si>
    <t>Pálmonostora</t>
  </si>
  <si>
    <t>Zistersdorf</t>
  </si>
  <si>
    <t>Wleń</t>
  </si>
  <si>
    <t>União das freguesias de Caniçada e Soengas</t>
  </si>
  <si>
    <t>Raca</t>
  </si>
  <si>
    <t>Semerovo</t>
  </si>
  <si>
    <t>Waldstatt</t>
  </si>
  <si>
    <t>Kunčice pod Ondřejníkem</t>
  </si>
  <si>
    <t>Ecklak</t>
  </si>
  <si>
    <t>Commune of Koryfoula</t>
  </si>
  <si>
    <t>Cehegín</t>
  </si>
  <si>
    <t>Barville</t>
  </si>
  <si>
    <t>Cinisello Balsamo</t>
  </si>
  <si>
    <t>Pálosvörösmart</t>
  </si>
  <si>
    <t>Zöbern</t>
  </si>
  <si>
    <t>Włocławek</t>
  </si>
  <si>
    <t>União das freguesias de Cantanhede e Pocariça</t>
  </si>
  <si>
    <t>Racaciuni</t>
  </si>
  <si>
    <t>Šemetkovce</t>
  </si>
  <si>
    <t>Walenstadt</t>
  </si>
  <si>
    <t>Kunčina</t>
  </si>
  <si>
    <t>Ecklingerode</t>
  </si>
  <si>
    <t>Commune of Koryschades</t>
  </si>
  <si>
    <t>Ceinos de Campos</t>
  </si>
  <si>
    <t>Barville-en-Gâtinais</t>
  </si>
  <si>
    <t>Cinisi</t>
  </si>
  <si>
    <t>Palotabozsok</t>
  </si>
  <si>
    <t>Zöblen</t>
  </si>
  <si>
    <t>Włodawa</t>
  </si>
  <si>
    <t>União das freguesias de Cantar-Galo e Vila do Carvalho</t>
  </si>
  <si>
    <t>Racasdia</t>
  </si>
  <si>
    <t>Šemša</t>
  </si>
  <si>
    <t>Walkringen</t>
  </si>
  <si>
    <t>Kunčina Ves</t>
  </si>
  <si>
    <t>Eckstedt</t>
  </si>
  <si>
    <t>Commune of Kos</t>
  </si>
  <si>
    <t>Celada del Camino</t>
  </si>
  <si>
    <t>Barzan</t>
  </si>
  <si>
    <t>Cino</t>
  </si>
  <si>
    <t>Palotás</t>
  </si>
  <si>
    <t>Zurndorf</t>
  </si>
  <si>
    <t>Włodowice</t>
  </si>
  <si>
    <t>União das freguesias de Caparica e Trafaria</t>
  </si>
  <si>
    <t>Rachiteni</t>
  </si>
  <si>
    <t>Seňa</t>
  </si>
  <si>
    <t>Wallbach</t>
  </si>
  <si>
    <t>Kundratice</t>
  </si>
  <si>
    <t>Eddelak</t>
  </si>
  <si>
    <t>Commune of Koskina</t>
  </si>
  <si>
    <t>Celadas</t>
  </si>
  <si>
    <t>Barzun</t>
  </si>
  <si>
    <t>Cinquefrondi</t>
  </si>
  <si>
    <t>Paloznak</t>
  </si>
  <si>
    <t>Zwentendorf an der Donau</t>
  </si>
  <si>
    <t>Włoszakowice</t>
  </si>
  <si>
    <t>União das freguesias de Caparrosa e Silvares</t>
  </si>
  <si>
    <t>Rachiti</t>
  </si>
  <si>
    <t>Senec</t>
  </si>
  <si>
    <t>Wallisellen</t>
  </si>
  <si>
    <t>Kunějovice</t>
  </si>
  <si>
    <t>Edelsfeld</t>
  </si>
  <si>
    <t>Commune of Koskinas</t>
  </si>
  <si>
    <t>Celanova</t>
  </si>
  <si>
    <t>Barzy-en-Thiérache</t>
  </si>
  <si>
    <t>Cintano</t>
  </si>
  <si>
    <t>Pamlény</t>
  </si>
  <si>
    <t>Zwettl an der Rodl</t>
  </si>
  <si>
    <t>Włoszczowa</t>
  </si>
  <si>
    <t>União das freguesias de Carcavelos e Parede</t>
  </si>
  <si>
    <t>Rachitoasa</t>
  </si>
  <si>
    <t>Seniakovce</t>
  </si>
  <si>
    <t>Walliswil bei Niederbipp</t>
  </si>
  <si>
    <t>Kunemil</t>
  </si>
  <si>
    <t>Edemissen</t>
  </si>
  <si>
    <t>Commune of Koskinou</t>
  </si>
  <si>
    <t>Cella</t>
  </si>
  <si>
    <t>Barzy-sur-Marne</t>
  </si>
  <si>
    <t>Cinte Tesino</t>
  </si>
  <si>
    <t>Pamuk</t>
  </si>
  <si>
    <t>Zwettl-Niederösterreich</t>
  </si>
  <si>
    <t>Wodynie</t>
  </si>
  <si>
    <t>União das freguesias de Cardielos e Serreleis</t>
  </si>
  <si>
    <t>Rachitova</t>
  </si>
  <si>
    <t>Senica</t>
  </si>
  <si>
    <t>Walliswil bei Wangen</t>
  </si>
  <si>
    <t>Kunětice</t>
  </si>
  <si>
    <t>Edenkoben, Stadt</t>
  </si>
  <si>
    <t>Commune of Kosmadei</t>
  </si>
  <si>
    <t>Cellera de Ter, La</t>
  </si>
  <si>
    <t>Bascons</t>
  </si>
  <si>
    <t>Cinto Caomaggiore</t>
  </si>
  <si>
    <t>Pánd</t>
  </si>
  <si>
    <t>Zwischenwasser</t>
  </si>
  <si>
    <t>Wodzierady</t>
  </si>
  <si>
    <t>União das freguesias de Carlão e Amieiro</t>
  </si>
  <si>
    <t>Raciu</t>
  </si>
  <si>
    <t>Šenkvice</t>
  </si>
  <si>
    <t>Walperswil</t>
  </si>
  <si>
    <t>Ederheim</t>
  </si>
  <si>
    <t>Commune of Kosmati</t>
  </si>
  <si>
    <t>Cellorigo</t>
  </si>
  <si>
    <t>Bascous</t>
  </si>
  <si>
    <t>Cinto Euganeo</t>
  </si>
  <si>
    <t>Pankasz</t>
  </si>
  <si>
    <t>Zwölfaxing</t>
  </si>
  <si>
    <t>Wodzisław</t>
  </si>
  <si>
    <t>União das freguesias de Carnaxide e Queijas</t>
  </si>
  <si>
    <t>Racoasa</t>
  </si>
  <si>
    <t>Senné</t>
  </si>
  <si>
    <t>Waltenschwil</t>
  </si>
  <si>
    <t>Kuničky</t>
  </si>
  <si>
    <t>Edermünde</t>
  </si>
  <si>
    <t>Commune of Kosmio</t>
  </si>
  <si>
    <t>Celrà</t>
  </si>
  <si>
    <t>Bas-en-Basset</t>
  </si>
  <si>
    <t>Cinzano</t>
  </si>
  <si>
    <t>Pannonhalma</t>
  </si>
  <si>
    <t>Wodzisław Śląski</t>
  </si>
  <si>
    <t>União das freguesias de Carragozela e Várzea de Meruge</t>
  </si>
  <si>
    <t>Racos</t>
  </si>
  <si>
    <t>Senohrad</t>
  </si>
  <si>
    <t>Walterswil (BE)</t>
  </si>
  <si>
    <t>Kunín</t>
  </si>
  <si>
    <t>Edersleben</t>
  </si>
  <si>
    <t>Commune of Kosmira</t>
  </si>
  <si>
    <t>Cendejas de Enmedio</t>
  </si>
  <si>
    <t>Bas-et-Lezat</t>
  </si>
  <si>
    <t>Ciorlano</t>
  </si>
  <si>
    <t>Pányok</t>
  </si>
  <si>
    <t>Wohyń</t>
  </si>
  <si>
    <t>União das freguesias de Carregado e Cadafais</t>
  </si>
  <si>
    <t>Racova</t>
  </si>
  <si>
    <t>Sereď</t>
  </si>
  <si>
    <t>Walterswil (SO)</t>
  </si>
  <si>
    <t>Kunkovice</t>
  </si>
  <si>
    <t>Edertal, Nationalparkgemeinde</t>
  </si>
  <si>
    <t>Commune of Kostakii</t>
  </si>
  <si>
    <t>Cendejas de la Torre</t>
  </si>
  <si>
    <t>Bas-Lieu</t>
  </si>
  <si>
    <t>Cipressa</t>
  </si>
  <si>
    <t>Panyola</t>
  </si>
  <si>
    <t>Wojaszówka</t>
  </si>
  <si>
    <t>União das freguesias de Carreira e Bente</t>
  </si>
  <si>
    <t>Racovita</t>
  </si>
  <si>
    <t>Šiatorská Bukovinka</t>
  </si>
  <si>
    <t>Walzenhausen</t>
  </si>
  <si>
    <t>Kunovice</t>
  </si>
  <si>
    <t>Edesheim</t>
  </si>
  <si>
    <t>Commune of Kostalexis</t>
  </si>
  <si>
    <t>Cenes de la Vega</t>
  </si>
  <si>
    <t>Baslieux</t>
  </si>
  <si>
    <t>Circello</t>
  </si>
  <si>
    <t>Pap</t>
  </si>
  <si>
    <t>Wojciechów</t>
  </si>
  <si>
    <t>União das freguesias de Carreira e Fonte Coberta</t>
  </si>
  <si>
    <t>Racoviteni</t>
  </si>
  <si>
    <t>Šiba</t>
  </si>
  <si>
    <t>Wangen (SZ)</t>
  </si>
  <si>
    <t>Kuňovice</t>
  </si>
  <si>
    <t>Edewecht</t>
  </si>
  <si>
    <t>Commune of Kostaniani</t>
  </si>
  <si>
    <t>Cenicero</t>
  </si>
  <si>
    <t>Baslieux-lès-Fismes</t>
  </si>
  <si>
    <t>Ciriè</t>
  </si>
  <si>
    <t>Pápa</t>
  </si>
  <si>
    <t>Wojciechowice</t>
  </si>
  <si>
    <t>União das freguesias de Carreira e Refojos de Riba de Ave</t>
  </si>
  <si>
    <t>Racsa</t>
  </si>
  <si>
    <t>Šíd</t>
  </si>
  <si>
    <t>Wangen an der Aare</t>
  </si>
  <si>
    <t>Kunratice</t>
  </si>
  <si>
    <t>Ediger-Eller</t>
  </si>
  <si>
    <t>Commune of Kostarazi</t>
  </si>
  <si>
    <t>Cenicientos</t>
  </si>
  <si>
    <t>Baslieux-sous-Châtillon</t>
  </si>
  <si>
    <t>Cirigliano</t>
  </si>
  <si>
    <t>Pápadereske</t>
  </si>
  <si>
    <t>Wojcieszków</t>
  </si>
  <si>
    <t>União das freguesias de Carreiras (São Miguel) e Carreiras (Santiago)</t>
  </si>
  <si>
    <t>Racu</t>
  </si>
  <si>
    <t>Sielnica</t>
  </si>
  <si>
    <t>Wangen bei Olten</t>
  </si>
  <si>
    <t>Kunratice u Cvikova</t>
  </si>
  <si>
    <t>Edingen-Neckarhausen</t>
  </si>
  <si>
    <t>Commune of Kostos</t>
  </si>
  <si>
    <t>Cenizate</t>
  </si>
  <si>
    <t>Basly</t>
  </si>
  <si>
    <t>Cirimido</t>
  </si>
  <si>
    <t>Pápakovácsi</t>
  </si>
  <si>
    <t>Wojcieszów</t>
  </si>
  <si>
    <t>União das freguesias de Carva e Vilares</t>
  </si>
  <si>
    <t>Radaseni</t>
  </si>
  <si>
    <t>Sihelné</t>
  </si>
  <si>
    <t>Wangen-Brüttisellen</t>
  </si>
  <si>
    <t>Kunštát</t>
  </si>
  <si>
    <t>Edling</t>
  </si>
  <si>
    <t>Commune of Kotas</t>
  </si>
  <si>
    <t>Cenlle</t>
  </si>
  <si>
    <t>Bas-Mauco</t>
  </si>
  <si>
    <t>Cirò</t>
  </si>
  <si>
    <t>Pápasalamon</t>
  </si>
  <si>
    <t>Wojkowice</t>
  </si>
  <si>
    <t>União das freguesias de Carvalhais e Candal</t>
  </si>
  <si>
    <t>Radauti-Prut</t>
  </si>
  <si>
    <t>Sihla</t>
  </si>
  <si>
    <t>Wangenried</t>
  </si>
  <si>
    <t>Kunvald</t>
  </si>
  <si>
    <t>Effelder</t>
  </si>
  <si>
    <t>Commune of Kothreas</t>
  </si>
  <si>
    <t>Centelles</t>
  </si>
  <si>
    <t>Bassac</t>
  </si>
  <si>
    <t>Cirò Marina</t>
  </si>
  <si>
    <t>Pápateszér</t>
  </si>
  <si>
    <t>Wojnicz</t>
  </si>
  <si>
    <t>União das freguesias de Carvalhal Redondo e Aguieira</t>
  </si>
  <si>
    <t>Radesti</t>
  </si>
  <si>
    <t>Sikenica</t>
  </si>
  <si>
    <t>Wängi</t>
  </si>
  <si>
    <t>Kunžak</t>
  </si>
  <si>
    <t>Effeltrich</t>
  </si>
  <si>
    <t>Commune of Kotilio</t>
  </si>
  <si>
    <t>Centenera</t>
  </si>
  <si>
    <t>Bassan</t>
  </si>
  <si>
    <t>Cis</t>
  </si>
  <si>
    <t>Papkeszi</t>
  </si>
  <si>
    <t>Wojsławice</t>
  </si>
  <si>
    <t>União das freguesias de Carvalho e Basto (Santa Tecla)</t>
  </si>
  <si>
    <t>Radoiesti</t>
  </si>
  <si>
    <t>Sikenička</t>
  </si>
  <si>
    <t>Wartau</t>
  </si>
  <si>
    <t>Kupařovice</t>
  </si>
  <si>
    <t>Efringen-Kirchen</t>
  </si>
  <si>
    <t>Commune of Kotronas</t>
  </si>
  <si>
    <t>Centenera de Andaluz</t>
  </si>
  <si>
    <t>Bassanne</t>
  </si>
  <si>
    <t>Cisano Bergamasco</t>
  </si>
  <si>
    <t>Pápoc</t>
  </si>
  <si>
    <t>Wola Krzysztoporska</t>
  </si>
  <si>
    <t>União das freguesias de Carvoeira e Carmões</t>
  </si>
  <si>
    <t>Radomiresti</t>
  </si>
  <si>
    <t>Siladice</t>
  </si>
  <si>
    <t>Warth-Weiningen</t>
  </si>
  <si>
    <t>Kurdějov</t>
  </si>
  <si>
    <t>Egeln, Stadt</t>
  </si>
  <si>
    <t>Commune of Kotroni</t>
  </si>
  <si>
    <t>Cepeda</t>
  </si>
  <si>
    <t>Basse-Goulaine</t>
  </si>
  <si>
    <t>Cisano sul Neva</t>
  </si>
  <si>
    <t>Papos</t>
  </si>
  <si>
    <t>Wola Mysłowska</t>
  </si>
  <si>
    <t>União das freguesias de Casais e Alviobeira</t>
  </si>
  <si>
    <t>Radovan</t>
  </si>
  <si>
    <t>Silica</t>
  </si>
  <si>
    <t>Wassen</t>
  </si>
  <si>
    <t>Kuřim</t>
  </si>
  <si>
    <t>Egelsbach</t>
  </si>
  <si>
    <t>Commune of Kotsanopoulo</t>
  </si>
  <si>
    <t>Cepeda la Mora</t>
  </si>
  <si>
    <t>Basse-Ham</t>
  </si>
  <si>
    <t>Ciserano</t>
  </si>
  <si>
    <t>Páprád</t>
  </si>
  <si>
    <t>Wola Uhruska</t>
  </si>
  <si>
    <t>União das freguesias de Cascais e Estoril</t>
  </si>
  <si>
    <t>Radovanu</t>
  </si>
  <si>
    <t>Silická Brezová</t>
  </si>
  <si>
    <t>Wasterkingen</t>
  </si>
  <si>
    <t>Kuřimany</t>
  </si>
  <si>
    <t>Egenhausen</t>
  </si>
  <si>
    <t>Commune of Kotsikia</t>
  </si>
  <si>
    <t>Cerbón</t>
  </si>
  <si>
    <t>Bassemberg</t>
  </si>
  <si>
    <t>Cislago</t>
  </si>
  <si>
    <t>Parád</t>
  </si>
  <si>
    <t>Wolanów</t>
  </si>
  <si>
    <t>União das freguesias de Casegas e Ourondo</t>
  </si>
  <si>
    <t>Raducaneni</t>
  </si>
  <si>
    <t>Silická Jablonica</t>
  </si>
  <si>
    <t>Wattenwil</t>
  </si>
  <si>
    <t>Kuřimská Nová Ves</t>
  </si>
  <si>
    <t>Egenhofen</t>
  </si>
  <si>
    <t>Commune of Kotyli</t>
  </si>
  <si>
    <t>Cerceda</t>
  </si>
  <si>
    <t>Basseneville</t>
  </si>
  <si>
    <t>Cisliano</t>
  </si>
  <si>
    <t>Parádsasvár</t>
  </si>
  <si>
    <t>Wolbórz</t>
  </si>
  <si>
    <t>União das freguesias de Casével e Vaqueiros</t>
  </si>
  <si>
    <t>Radulesti</t>
  </si>
  <si>
    <t>Šimonovce</t>
  </si>
  <si>
    <t>Wattwil</t>
  </si>
  <si>
    <t>Kuřimské Jestřabí</t>
  </si>
  <si>
    <t>Egesheim</t>
  </si>
  <si>
    <t>Commune of Koubouriana</t>
  </si>
  <si>
    <t>Cercedilla</t>
  </si>
  <si>
    <t>Bassens</t>
  </si>
  <si>
    <t>Cison di Valmarino</t>
  </si>
  <si>
    <t>Parasznya</t>
  </si>
  <si>
    <t>Wolbrom</t>
  </si>
  <si>
    <t>União das freguesias de Castanheira de Pêra e Coentral</t>
  </si>
  <si>
    <t>Rafaila</t>
  </si>
  <si>
    <t>Šindliar</t>
  </si>
  <si>
    <t>Wauwil</t>
  </si>
  <si>
    <t>Kuroslepy</t>
  </si>
  <si>
    <t>Egestorf</t>
  </si>
  <si>
    <t>Commune of Koudounia</t>
  </si>
  <si>
    <t>Cercs</t>
  </si>
  <si>
    <t>Basse-Pointe</t>
  </si>
  <si>
    <t>Cissone</t>
  </si>
  <si>
    <t>Pári</t>
  </si>
  <si>
    <t>Wołczyn</t>
  </si>
  <si>
    <t>União das freguesias de Castanheira do Ribatejo e Cachoeiras</t>
  </si>
  <si>
    <t>Rafov</t>
  </si>
  <si>
    <t>Šintava</t>
  </si>
  <si>
    <t>Weesen</t>
  </si>
  <si>
    <t>Kurovice</t>
  </si>
  <si>
    <t>Egg a.d.Günz</t>
  </si>
  <si>
    <t>Commune of Koufalia</t>
  </si>
  <si>
    <t>Cerdà</t>
  </si>
  <si>
    <t>Bassercles</t>
  </si>
  <si>
    <t>Cisterna d'Asti</t>
  </si>
  <si>
    <t>Paszab</t>
  </si>
  <si>
    <t>Wolin</t>
  </si>
  <si>
    <t>União das freguesias de Castanheiro do Norte e Ribalonga</t>
  </si>
  <si>
    <t>Ramet</t>
  </si>
  <si>
    <t>Šípkov</t>
  </si>
  <si>
    <t>Wegenstetten</t>
  </si>
  <si>
    <t>Kutná Hora</t>
  </si>
  <si>
    <t>Eggebek</t>
  </si>
  <si>
    <t>Commune of Koufi</t>
  </si>
  <si>
    <t>Cerdanyola del Vallès</t>
  </si>
  <si>
    <t>Basse-Rentgen</t>
  </si>
  <si>
    <t>Cisterna di Latina</t>
  </si>
  <si>
    <t>Pásztó</t>
  </si>
  <si>
    <t>Wólka</t>
  </si>
  <si>
    <t>União das freguesias de Castedo e Cotas</t>
  </si>
  <si>
    <t>Rametea</t>
  </si>
  <si>
    <t>Šípkové</t>
  </si>
  <si>
    <t>Weggis</t>
  </si>
  <si>
    <t>Kutrovice</t>
  </si>
  <si>
    <t>Eggenfelden, St</t>
  </si>
  <si>
    <t>Commune of Koufonissia</t>
  </si>
  <si>
    <t>Cerdedo-Cotobade</t>
  </si>
  <si>
    <t>Basses</t>
  </si>
  <si>
    <t>Cisternino</t>
  </si>
  <si>
    <t>Pásztori</t>
  </si>
  <si>
    <t>Wołomin</t>
  </si>
  <si>
    <t>União das freguesias de Castelãos e Vilar do Monte</t>
  </si>
  <si>
    <t>Ramna</t>
  </si>
  <si>
    <t>Širákov</t>
  </si>
  <si>
    <t>Weiach</t>
  </si>
  <si>
    <t>Kuželov</t>
  </si>
  <si>
    <t>Eggenstein-Leopoldshafen</t>
  </si>
  <si>
    <t>Commune of Koufopoulo</t>
  </si>
  <si>
    <t>Cerdido</t>
  </si>
  <si>
    <t>Basse-sur-le-Rupt</t>
  </si>
  <si>
    <t>Citerna</t>
  </si>
  <si>
    <t>Pat</t>
  </si>
  <si>
    <t>Wołów</t>
  </si>
  <si>
    <t>União das freguesias de Castelo Mendo, Ade, Monteperobolso e Mesquitela</t>
  </si>
  <si>
    <t>Ramnicelu</t>
  </si>
  <si>
    <t>Sirk</t>
  </si>
  <si>
    <t>Weinfelden</t>
  </si>
  <si>
    <t>Kvasice</t>
  </si>
  <si>
    <t>Eggenthal</t>
  </si>
  <si>
    <t>Commune of Koufos</t>
  </si>
  <si>
    <t>Cereceda de la Sierra</t>
  </si>
  <si>
    <t>Basse-Terre</t>
  </si>
  <si>
    <t>Città della Pieve</t>
  </si>
  <si>
    <t>Patak</t>
  </si>
  <si>
    <t>Wolsztyn</t>
  </si>
  <si>
    <t>União das freguesias de Castrelos e Carrazedo</t>
  </si>
  <si>
    <t>Rapoltu Mare</t>
  </si>
  <si>
    <t>Širkovce</t>
  </si>
  <si>
    <t>Weiningen (ZH)</t>
  </si>
  <si>
    <t>Kvasiny</t>
  </si>
  <si>
    <t>Eggermühlen</t>
  </si>
  <si>
    <t>Commune of Koufovouno</t>
  </si>
  <si>
    <t>Cerecinos de Campos</t>
  </si>
  <si>
    <t>Basseux</t>
  </si>
  <si>
    <t>Città di Castello</t>
  </si>
  <si>
    <t>Patalom</t>
  </si>
  <si>
    <t>Woźniki</t>
  </si>
  <si>
    <t>União das freguesias de Castro Laboreiro e Lamas de Mouro</t>
  </si>
  <si>
    <t>Rasca</t>
  </si>
  <si>
    <t>Sirník</t>
  </si>
  <si>
    <t>Weisslingen</t>
  </si>
  <si>
    <t>Kváskovice</t>
  </si>
  <si>
    <t>Eggesin, Stadt</t>
  </si>
  <si>
    <t>Commune of Koukkos</t>
  </si>
  <si>
    <t>Cerecinos del Carrizal</t>
  </si>
  <si>
    <t>Bassevelle</t>
  </si>
  <si>
    <t>Città Sant'Angelo</t>
  </si>
  <si>
    <t>Patapoklosi</t>
  </si>
  <si>
    <t>Wręczyca Wielka</t>
  </si>
  <si>
    <t>União das freguesias de Castro Verde e Casével</t>
  </si>
  <si>
    <t>Rascaeti</t>
  </si>
  <si>
    <t>Široké</t>
  </si>
  <si>
    <t>Welschenrohr</t>
  </si>
  <si>
    <t>Kvášňovice</t>
  </si>
  <si>
    <t>Eggingen</t>
  </si>
  <si>
    <t>Commune of Koukkouli</t>
  </si>
  <si>
    <t>Cerezal de Peñahorcada</t>
  </si>
  <si>
    <t>Bassignac</t>
  </si>
  <si>
    <t>Cittadella</t>
  </si>
  <si>
    <t>Patca</t>
  </si>
  <si>
    <t>Wróblew</t>
  </si>
  <si>
    <t>União das freguesias de Cebolais de Cima e Retaxo</t>
  </si>
  <si>
    <t>Rasinari</t>
  </si>
  <si>
    <t>Šišov</t>
  </si>
  <si>
    <t>Wengi</t>
  </si>
  <si>
    <t>Květinov</t>
  </si>
  <si>
    <t>Egglham</t>
  </si>
  <si>
    <t>Commune of Koukkoulia</t>
  </si>
  <si>
    <t>Cerezo</t>
  </si>
  <si>
    <t>Bassignac-le-Bas</t>
  </si>
  <si>
    <t>Cittaducale</t>
  </si>
  <si>
    <t>Pátka</t>
  </si>
  <si>
    <t>Wrocław</t>
  </si>
  <si>
    <t>União das freguesias de Cedofeita, Santo Ildefonso, Sé, Miragaia, São Nicolau e Vitória</t>
  </si>
  <si>
    <t>Rasmiresti</t>
  </si>
  <si>
    <t>Šivetice</t>
  </si>
  <si>
    <t>Wenslingen</t>
  </si>
  <si>
    <t>Květná</t>
  </si>
  <si>
    <t>Egglkofen</t>
  </si>
  <si>
    <t>Commune of Koukkounara</t>
  </si>
  <si>
    <t>Cerezo de Abajo</t>
  </si>
  <si>
    <t>Bassignac-le-Haut</t>
  </si>
  <si>
    <t>Cittanova</t>
  </si>
  <si>
    <t>Patosfa</t>
  </si>
  <si>
    <t>Wronki</t>
  </si>
  <si>
    <t>União das freguesias de Cedrim e Paradela</t>
  </si>
  <si>
    <t>Rasova</t>
  </si>
  <si>
    <t>Skačany</t>
  </si>
  <si>
    <t>Werthenstein</t>
  </si>
  <si>
    <t>Květnice</t>
  </si>
  <si>
    <t>Eggolsheim, M</t>
  </si>
  <si>
    <t>Commune of Kouklessio</t>
  </si>
  <si>
    <t>Cerezo de Arriba</t>
  </si>
  <si>
    <t>Bassigney</t>
  </si>
  <si>
    <t>Cittareale</t>
  </si>
  <si>
    <t>Pátroha</t>
  </si>
  <si>
    <t>Września</t>
  </si>
  <si>
    <t>União das freguesias de Ceivães e Badim</t>
  </si>
  <si>
    <t>Rast</t>
  </si>
  <si>
    <t>Skalica</t>
  </si>
  <si>
    <t>Wettingen</t>
  </si>
  <si>
    <t>Květov</t>
  </si>
  <si>
    <t>Eggstätt</t>
  </si>
  <si>
    <t>Commune of Kouklii</t>
  </si>
  <si>
    <t>Cerezo de Río Tirón</t>
  </si>
  <si>
    <t>Bassillac et Auberoche</t>
  </si>
  <si>
    <t>Cittiglio</t>
  </si>
  <si>
    <t>Patvarc</t>
  </si>
  <si>
    <t>Wschowa</t>
  </si>
  <si>
    <t>União das freguesias de Celeirós, Aveleda e Vimieiro</t>
  </si>
  <si>
    <t>Rastoaca</t>
  </si>
  <si>
    <t>Skalité</t>
  </si>
  <si>
    <t>Wettswil am Albis</t>
  </si>
  <si>
    <t>Kvíčovice</t>
  </si>
  <si>
    <t>Eggstedt</t>
  </si>
  <si>
    <t>Commune of Koukoulii</t>
  </si>
  <si>
    <t>Cernadilla</t>
  </si>
  <si>
    <t>Bassillon-Vauzé</t>
  </si>
  <si>
    <t>Civate</t>
  </si>
  <si>
    <t>Páty</t>
  </si>
  <si>
    <t>Wydminy</t>
  </si>
  <si>
    <t>União das freguesias de Celorico (São Pedro e Santa Maria) e Vila Boa do Mondego</t>
  </si>
  <si>
    <t>Rastolita</t>
  </si>
  <si>
    <t>Skalka nad Váhom</t>
  </si>
  <si>
    <t>Wetzikon (ZH)</t>
  </si>
  <si>
    <t>Kvilda</t>
  </si>
  <si>
    <t>Eging a.See, M</t>
  </si>
  <si>
    <t>Commune of Koukounara</t>
  </si>
  <si>
    <t>Cerollera, La</t>
  </si>
  <si>
    <t>Bassing</t>
  </si>
  <si>
    <t>Civezza</t>
  </si>
  <si>
    <t>Pátyod</t>
  </si>
  <si>
    <t>Wymiarki</t>
  </si>
  <si>
    <t>União das freguesias de Cepões, Meijinhos e Melcões</t>
  </si>
  <si>
    <t>Rasuceni</t>
  </si>
  <si>
    <t>Skároš</t>
  </si>
  <si>
    <t>Wichtrach</t>
  </si>
  <si>
    <t>Kvílice</t>
  </si>
  <si>
    <t>Eglfing</t>
  </si>
  <si>
    <t>Commune of Koulenti</t>
  </si>
  <si>
    <t>Cerralbo</t>
  </si>
  <si>
    <t>Bassoles-Aulers</t>
  </si>
  <si>
    <t>Civezzano</t>
  </si>
  <si>
    <t>Pázmánd</t>
  </si>
  <si>
    <t>Wyry</t>
  </si>
  <si>
    <t>União das freguesias de Cepos e Teixeira</t>
  </si>
  <si>
    <t>Ratesti</t>
  </si>
  <si>
    <t>Skerešovo</t>
  </si>
  <si>
    <t>Widen</t>
  </si>
  <si>
    <t>Kvítkov</t>
  </si>
  <si>
    <t>Eglhartinger Forst</t>
  </si>
  <si>
    <t>Commune of Kouloura</t>
  </si>
  <si>
    <t>Cerralbos, Los</t>
  </si>
  <si>
    <t>Bassoncourt</t>
  </si>
  <si>
    <t>Civiasco</t>
  </si>
  <si>
    <t>Pázmándfalu</t>
  </si>
  <si>
    <t>Wyryki</t>
  </si>
  <si>
    <t>União das freguesias de Cerdeira e Moura da Serra</t>
  </si>
  <si>
    <t>Rau Alb</t>
  </si>
  <si>
    <t>Sklabiná</t>
  </si>
  <si>
    <t>Widnau</t>
  </si>
  <si>
    <t>Kvítkovice</t>
  </si>
  <si>
    <t>Egling</t>
  </si>
  <si>
    <t>Commune of Koumanis</t>
  </si>
  <si>
    <t>Cerratón de Juarros</t>
  </si>
  <si>
    <t>Bassou</t>
  </si>
  <si>
    <t>Cividale del Friuli</t>
  </si>
  <si>
    <t>Pécel</t>
  </si>
  <si>
    <t>Wyrzysk</t>
  </si>
  <si>
    <t>União das freguesias de Cernache do Bonjardim, Nesperal e Palhais</t>
  </si>
  <si>
    <t>Rau de Mori</t>
  </si>
  <si>
    <t>Sklabiňa</t>
  </si>
  <si>
    <t>Wiedlisbach</t>
  </si>
  <si>
    <t>Kyje</t>
  </si>
  <si>
    <t>Egling a.d.Paar</t>
  </si>
  <si>
    <t>Commune of Koumaradei</t>
  </si>
  <si>
    <t>Cerro de Andévalo, El</t>
  </si>
  <si>
    <t>Bassoues</t>
  </si>
  <si>
    <t>Cividate al Piano</t>
  </si>
  <si>
    <t>Pecöl</t>
  </si>
  <si>
    <t>Wyśmierzyce</t>
  </si>
  <si>
    <t>União das freguesias de Cernadelo e Lousada (São Miguel e Santa Margarida)</t>
  </si>
  <si>
    <t>Rau Sadului</t>
  </si>
  <si>
    <t>Sklabinský Podzámok</t>
  </si>
  <si>
    <t>Wiesendangen</t>
  </si>
  <si>
    <t>Egloffstein, M</t>
  </si>
  <si>
    <t>Commune of Koumaria</t>
  </si>
  <si>
    <t>Cerro, El</t>
  </si>
  <si>
    <t>Bassu</t>
  </si>
  <si>
    <t>Cividate Camuno</t>
  </si>
  <si>
    <t>Pécs</t>
  </si>
  <si>
    <t>Wysoka</t>
  </si>
  <si>
    <t>União das freguesias de Cerva e Limões</t>
  </si>
  <si>
    <t>Raucesti</t>
  </si>
  <si>
    <t>Sklené</t>
  </si>
  <si>
    <t>Wiggiswil</t>
  </si>
  <si>
    <t>Kyjovice</t>
  </si>
  <si>
    <t>Egmating</t>
  </si>
  <si>
    <t>Commune of Koumaris</t>
  </si>
  <si>
    <t>Cervantes</t>
  </si>
  <si>
    <t>Bassuet</t>
  </si>
  <si>
    <t>Civita</t>
  </si>
  <si>
    <t>Pécsbagota</t>
  </si>
  <si>
    <t>Wysokie</t>
  </si>
  <si>
    <t>União das freguesias de Chamoim e Vilar</t>
  </si>
  <si>
    <t>Rauseni</t>
  </si>
  <si>
    <t>Sklené Teplice</t>
  </si>
  <si>
    <t>Wigoltingen</t>
  </si>
  <si>
    <t>Kynice</t>
  </si>
  <si>
    <t>Egweil</t>
  </si>
  <si>
    <t>Commune of Koumaritsi</t>
  </si>
  <si>
    <t>Cervatos de la Cueza</t>
  </si>
  <si>
    <t>Bassurels</t>
  </si>
  <si>
    <t>Civita Castellana</t>
  </si>
  <si>
    <t>Pécsdevecser</t>
  </si>
  <si>
    <t>Wysokie Mazowieckie</t>
  </si>
  <si>
    <t>União das freguesias de Charneca de Caparica e Sobreda</t>
  </si>
  <si>
    <t>Razboieni</t>
  </si>
  <si>
    <t>Skrabské</t>
  </si>
  <si>
    <t>Wikon</t>
  </si>
  <si>
    <t>Kynšperk nad Ohří</t>
  </si>
  <si>
    <t>Ehekirchen</t>
  </si>
  <si>
    <t>Commune of Koumeika</t>
  </si>
  <si>
    <t>Cervelló</t>
  </si>
  <si>
    <t>Bassussarry</t>
  </si>
  <si>
    <t>Civita d'Antino</t>
  </si>
  <si>
    <t>Pécsely</t>
  </si>
  <si>
    <t>Wyszki</t>
  </si>
  <si>
    <t>União das freguesias de Chaviães e Paços</t>
  </si>
  <si>
    <t>Razvad</t>
  </si>
  <si>
    <t>Skýcov</t>
  </si>
  <si>
    <t>Wil (SG)</t>
  </si>
  <si>
    <t>Kyselka</t>
  </si>
  <si>
    <t>Ehingen</t>
  </si>
  <si>
    <t>Commune of Koumi</t>
  </si>
  <si>
    <t>Cervera</t>
  </si>
  <si>
    <t>Bassy</t>
  </si>
  <si>
    <t>Civitacampomarano</t>
  </si>
  <si>
    <t>Pécsudvard</t>
  </si>
  <si>
    <t>Wyszków</t>
  </si>
  <si>
    <t>União das freguesias de Chorense e Monte</t>
  </si>
  <si>
    <t>Rebra</t>
  </si>
  <si>
    <t>Sládkovičovo</t>
  </si>
  <si>
    <t>Wil (ZH)</t>
  </si>
  <si>
    <t>Kyselovice</t>
  </si>
  <si>
    <t>Ehingen (Donau), Stadt</t>
  </si>
  <si>
    <t>Commune of Kounavi</t>
  </si>
  <si>
    <t>Cervera de Buitrago</t>
  </si>
  <si>
    <t>Bastanès</t>
  </si>
  <si>
    <t>Civitaluparella</t>
  </si>
  <si>
    <t>Pécsvárad</t>
  </si>
  <si>
    <t>Wyszogród</t>
  </si>
  <si>
    <t>União das freguesias de Chorente, Góios, Courel, Pedra Furada e Gueral</t>
  </si>
  <si>
    <t>Rebricea</t>
  </si>
  <si>
    <t>Slančík</t>
  </si>
  <si>
    <t>Wila</t>
  </si>
  <si>
    <t>Kyšice</t>
  </si>
  <si>
    <t>Ehingen a.Ries</t>
  </si>
  <si>
    <t>Commune of Kounina</t>
  </si>
  <si>
    <t>Cervera de la Cañada</t>
  </si>
  <si>
    <t>Bastelica</t>
  </si>
  <si>
    <t>Civitanova del Sannio</t>
  </si>
  <si>
    <t>Pellérd</t>
  </si>
  <si>
    <t>Żabia Wola</t>
  </si>
  <si>
    <t>União das freguesias de Cibões e Brufe</t>
  </si>
  <si>
    <t>Rebrisoara</t>
  </si>
  <si>
    <t>Slanec</t>
  </si>
  <si>
    <t>Wilchingen</t>
  </si>
  <si>
    <t>Kyškovice</t>
  </si>
  <si>
    <t>Ehlenz</t>
  </si>
  <si>
    <t>Commune of Kounos</t>
  </si>
  <si>
    <t>Cervera de los Montes</t>
  </si>
  <si>
    <t>Bastelicaccia</t>
  </si>
  <si>
    <t>Civitanova Marche</t>
  </si>
  <si>
    <t>Pély</t>
  </si>
  <si>
    <t>Zabierzów</t>
  </si>
  <si>
    <t>União das freguesias de Cinco Vilas e Reigada</t>
  </si>
  <si>
    <t>Recea</t>
  </si>
  <si>
    <t>Slanská Huta</t>
  </si>
  <si>
    <t>Wildberg</t>
  </si>
  <si>
    <t>Kytín</t>
  </si>
  <si>
    <t>Ehlscheid</t>
  </si>
  <si>
    <t>Commune of Kounoupia</t>
  </si>
  <si>
    <t>Cervera de Pisuerga</t>
  </si>
  <si>
    <t>Bastennes</t>
  </si>
  <si>
    <t>Civitaquana</t>
  </si>
  <si>
    <t>Penc</t>
  </si>
  <si>
    <t>Ząbki</t>
  </si>
  <si>
    <t>União das freguesias de Coimbra (Sé Nova, Santa Cruz, Almedina e São Bartolomeu)</t>
  </si>
  <si>
    <t>Recea-Cristur</t>
  </si>
  <si>
    <t>Slanské Nové Mesto</t>
  </si>
  <si>
    <t>Wilderswil</t>
  </si>
  <si>
    <t>Kytlice</t>
  </si>
  <si>
    <t>Ehndorf</t>
  </si>
  <si>
    <t>Commune of Kounoupidiana</t>
  </si>
  <si>
    <t>Cervera del Llano</t>
  </si>
  <si>
    <t>Bastia</t>
  </si>
  <si>
    <t>Civitavecchia</t>
  </si>
  <si>
    <t>Penészlek</t>
  </si>
  <si>
    <t>Ząbkowice Śląskie</t>
  </si>
  <si>
    <t>União das freguesias de Côja e Barril de Alva</t>
  </si>
  <si>
    <t>Reci</t>
  </si>
  <si>
    <t>Slaská</t>
  </si>
  <si>
    <t>Wildhaus-Alt St. Johann</t>
  </si>
  <si>
    <t>Labská Stráň</t>
  </si>
  <si>
    <t>Ehningen</t>
  </si>
  <si>
    <t>Commune of Kounoupitsa</t>
  </si>
  <si>
    <t>Cervera del Maestre</t>
  </si>
  <si>
    <t>Basville</t>
  </si>
  <si>
    <t>Civitella Alfedena</t>
  </si>
  <si>
    <t>Penyige</t>
  </si>
  <si>
    <t>Zabłudów</t>
  </si>
  <si>
    <t>União das freguesias de Colmeias e Memória</t>
  </si>
  <si>
    <t>Redea</t>
  </si>
  <si>
    <t>Wilen (TG)</t>
  </si>
  <si>
    <t>Labské Chrčice</t>
  </si>
  <si>
    <t>Ehr</t>
  </si>
  <si>
    <t>Commune of Koupakio</t>
  </si>
  <si>
    <t>Cervera del Río Alhama</t>
  </si>
  <si>
    <t>Bathelémont</t>
  </si>
  <si>
    <t>Civitella Casanova</t>
  </si>
  <si>
    <t>Pénzesgyőr</t>
  </si>
  <si>
    <t>Żabno</t>
  </si>
  <si>
    <t>União das freguesias de Conceição e Cabanas de Tavira</t>
  </si>
  <si>
    <t>Rediu</t>
  </si>
  <si>
    <t>Slatina nad Bebravou</t>
  </si>
  <si>
    <t>Wiler (Lötschen)</t>
  </si>
  <si>
    <t>Labuty</t>
  </si>
  <si>
    <t>Ehra-Lessien</t>
  </si>
  <si>
    <t>Commune of Koupia</t>
  </si>
  <si>
    <t>Cerveruela</t>
  </si>
  <si>
    <t>Bathernay</t>
  </si>
  <si>
    <t>Civitella d'Agliano</t>
  </si>
  <si>
    <t>Pér</t>
  </si>
  <si>
    <t>Zabór</t>
  </si>
  <si>
    <t>União das freguesias de Conceição e Estoi</t>
  </si>
  <si>
    <t>Reghiu</t>
  </si>
  <si>
    <t>Slatinka nad Bebravou</t>
  </si>
  <si>
    <t>Wiler bei Utzenstorf</t>
  </si>
  <si>
    <t>Lačnov</t>
  </si>
  <si>
    <t>Ehrenberg</t>
  </si>
  <si>
    <t>Commune of Kouramades</t>
  </si>
  <si>
    <t>Cervià de les Garrigues</t>
  </si>
  <si>
    <t>Batilly</t>
  </si>
  <si>
    <t>Civitella del Tronto</t>
  </si>
  <si>
    <t>Perbál</t>
  </si>
  <si>
    <t>Zabrodzie</t>
  </si>
  <si>
    <t>União das freguesias de Conde e Gandarela</t>
  </si>
  <si>
    <t>Remetea</t>
  </si>
  <si>
    <t>Slatinské Lazy</t>
  </si>
  <si>
    <t>Wileroltigen</t>
  </si>
  <si>
    <t>Ladná</t>
  </si>
  <si>
    <t>Ehrenberg (Rhön)</t>
  </si>
  <si>
    <t>Commune of Kouremadi</t>
  </si>
  <si>
    <t>Cervià de Ter</t>
  </si>
  <si>
    <t>Batilly-en-Gâtinais</t>
  </si>
  <si>
    <t>Civitella di Romagna</t>
  </si>
  <si>
    <t>Pere</t>
  </si>
  <si>
    <t>Zabrze</t>
  </si>
  <si>
    <t>União das freguesias de Condeixa-a-Velha e Condeixa-a-Nova</t>
  </si>
  <si>
    <t>Remetea Chioarului</t>
  </si>
  <si>
    <t>Slatvina</t>
  </si>
  <si>
    <t>Wiliberg</t>
  </si>
  <si>
    <t>Lahošť</t>
  </si>
  <si>
    <t>Ehrenburg</t>
  </si>
  <si>
    <t>Commune of Kourenta</t>
  </si>
  <si>
    <t>Cervillego de la Cruz</t>
  </si>
  <si>
    <t>Batilly-en-Puisaye</t>
  </si>
  <si>
    <t>Civitella in Val di Chiana</t>
  </si>
  <si>
    <t>Perecse</t>
  </si>
  <si>
    <t>Zadzim</t>
  </si>
  <si>
    <t>União das freguesias de Constantim e Cicouro</t>
  </si>
  <si>
    <t>Remetea Mare</t>
  </si>
  <si>
    <t>Slavec</t>
  </si>
  <si>
    <t>Willadingen</t>
  </si>
  <si>
    <t>Lampertice</t>
  </si>
  <si>
    <t>Ehrenfriedersdorf, Stadt</t>
  </si>
  <si>
    <t>Commune of Kourkouli</t>
  </si>
  <si>
    <t>Bats</t>
  </si>
  <si>
    <t>Civitella Messer Raimondo</t>
  </si>
  <si>
    <t>Pereked</t>
  </si>
  <si>
    <t>Żagań</t>
  </si>
  <si>
    <t>União das freguesias de Constantim e Vale de Nogueiras</t>
  </si>
  <si>
    <t>Remeti</t>
  </si>
  <si>
    <t>Slavkovce</t>
  </si>
  <si>
    <t>Willisau</t>
  </si>
  <si>
    <t>Lančov</t>
  </si>
  <si>
    <t>Ehrenkirchen</t>
  </si>
  <si>
    <t>Commune of Kournas</t>
  </si>
  <si>
    <t>Cespedosa de Tormes</t>
  </si>
  <si>
    <t>Batsère</t>
  </si>
  <si>
    <t>Civitella Paganico</t>
  </si>
  <si>
    <t>Perenye</t>
  </si>
  <si>
    <t>Zagnańsk</t>
  </si>
  <si>
    <t>União das freguesias de Coronado (São Romão e São Mamede)</t>
  </si>
  <si>
    <t>Repedea</t>
  </si>
  <si>
    <t>Slavnica</t>
  </si>
  <si>
    <t>Wimmis</t>
  </si>
  <si>
    <t>Lánov</t>
  </si>
  <si>
    <t>Ehringshausen</t>
  </si>
  <si>
    <t>Commune of Kourouklata</t>
  </si>
  <si>
    <t>Cetina</t>
  </si>
  <si>
    <t>Battenans-les-Mines</t>
  </si>
  <si>
    <t>Civitella Roveto</t>
  </si>
  <si>
    <t>Peresznye</t>
  </si>
  <si>
    <t>Zagórów</t>
  </si>
  <si>
    <t>União das freguesias de Cortiçadas de Lavre e Lavre</t>
  </si>
  <si>
    <t>Reviga</t>
  </si>
  <si>
    <t>Slavoška</t>
  </si>
  <si>
    <t>Windisch</t>
  </si>
  <si>
    <t>Lanškroun</t>
  </si>
  <si>
    <t>Ehweiler</t>
  </si>
  <si>
    <t>Commune of Kourounia</t>
  </si>
  <si>
    <t>Ceuta</t>
  </si>
  <si>
    <t>Battenans-Varin</t>
  </si>
  <si>
    <t>Civitella San Paolo</t>
  </si>
  <si>
    <t>Pereszteg</t>
  </si>
  <si>
    <t>Zagórz</t>
  </si>
  <si>
    <t>União das freguesias de Cortiçô da Serra, Vide entre Vinhas e Salgueirais</t>
  </si>
  <si>
    <t>Ribita</t>
  </si>
  <si>
    <t>Slavošovce</t>
  </si>
  <si>
    <t>Winkel</t>
  </si>
  <si>
    <t>Lány</t>
  </si>
  <si>
    <t>Eibelstadt, St</t>
  </si>
  <si>
    <t>Commune of Kourounios</t>
  </si>
  <si>
    <t>Ceutí</t>
  </si>
  <si>
    <t>Battenheim</t>
  </si>
  <si>
    <t>Civo</t>
  </si>
  <si>
    <t>Perkáta</t>
  </si>
  <si>
    <t>Zagrodno</t>
  </si>
  <si>
    <t>União das freguesias de Cortiçô e Vila Chã</t>
  </si>
  <si>
    <t>Riciu</t>
  </si>
  <si>
    <t>Sľažany</t>
  </si>
  <si>
    <t>Wintersingen</t>
  </si>
  <si>
    <t>Lány u Dašic</t>
  </si>
  <si>
    <t>Eibenstock, Stadt</t>
  </si>
  <si>
    <t>Commune of Kouroutes</t>
  </si>
  <si>
    <t>Cevico de la Torre</t>
  </si>
  <si>
    <t>Battexey</t>
  </si>
  <si>
    <t>Claino con Osteno</t>
  </si>
  <si>
    <t>Perkupa</t>
  </si>
  <si>
    <t>Zakliczyn</t>
  </si>
  <si>
    <t>União das freguesias de Coruche, Fajarda e Erra</t>
  </si>
  <si>
    <t>Rieni</t>
  </si>
  <si>
    <t>Slepčany</t>
  </si>
  <si>
    <t>Winterthur</t>
  </si>
  <si>
    <t>Lanžhot</t>
  </si>
  <si>
    <t>Commune of Kourtakio</t>
  </si>
  <si>
    <t>Cevico Navero</t>
  </si>
  <si>
    <t>Battigny</t>
  </si>
  <si>
    <t>Claut</t>
  </si>
  <si>
    <t>Perőcsény</t>
  </si>
  <si>
    <t>Zaklików</t>
  </si>
  <si>
    <t>União das freguesias de Cossourado e Linhares</t>
  </si>
  <si>
    <t>Ripiceni</t>
  </si>
  <si>
    <t>Sliač</t>
  </si>
  <si>
    <t>Winznau</t>
  </si>
  <si>
    <t>Lanžov</t>
  </si>
  <si>
    <t>Eichelhardt</t>
  </si>
  <si>
    <t>Commune of Kourtessio</t>
  </si>
  <si>
    <t>Chagarcía Medianero</t>
  </si>
  <si>
    <t>Battrans</t>
  </si>
  <si>
    <t>Clauzetto</t>
  </si>
  <si>
    <t>Peterd</t>
  </si>
  <si>
    <t>Zakopane</t>
  </si>
  <si>
    <t>União das freguesias de Couto de Baixo e Couto de Cima</t>
  </si>
  <si>
    <t>Risca</t>
  </si>
  <si>
    <t>Sliepkovce</t>
  </si>
  <si>
    <t>Wisen (SO)</t>
  </si>
  <si>
    <t>Lásenice</t>
  </si>
  <si>
    <t>Eichen</t>
  </si>
  <si>
    <t>Commune of Kouspades</t>
  </si>
  <si>
    <t>Chalamera</t>
  </si>
  <si>
    <t>Batzendorf</t>
  </si>
  <si>
    <t>Clavesana</t>
  </si>
  <si>
    <t>Péterhida</t>
  </si>
  <si>
    <t>Zakroczym</t>
  </si>
  <si>
    <t>União das freguesias de Covas e Vila Nova de Oliveirinha</t>
  </si>
  <si>
    <t>Roata de Jos</t>
  </si>
  <si>
    <t>Slivník</t>
  </si>
  <si>
    <t>Wislikofen</t>
  </si>
  <si>
    <t>Laškov</t>
  </si>
  <si>
    <t>Eichenau</t>
  </si>
  <si>
    <t>Commune of Kousses</t>
  </si>
  <si>
    <t>Chamartín</t>
  </si>
  <si>
    <t>Batz-sur-Mer</t>
  </si>
  <si>
    <t>Claviere</t>
  </si>
  <si>
    <t>Péteri</t>
  </si>
  <si>
    <t>Zakrzew</t>
  </si>
  <si>
    <t>União das freguesias de Covelo de Paivó e Janarde</t>
  </si>
  <si>
    <t>Robanesti</t>
  </si>
  <si>
    <t>Slizké</t>
  </si>
  <si>
    <t>Wittenbach</t>
  </si>
  <si>
    <t>Lašovice</t>
  </si>
  <si>
    <t>Eichenbach</t>
  </si>
  <si>
    <t>Commune of Koutalas</t>
  </si>
  <si>
    <t>Chandrexa de Queixa</t>
  </si>
  <si>
    <t>Baubigny</t>
  </si>
  <si>
    <t>Cles</t>
  </si>
  <si>
    <t>Pétervására</t>
  </si>
  <si>
    <t>Zakrzewo</t>
  </si>
  <si>
    <t>União das freguesias de Covilhã e Canhoso</t>
  </si>
  <si>
    <t>Robeasca</t>
  </si>
  <si>
    <t>Slopná</t>
  </si>
  <si>
    <t>Witterswil</t>
  </si>
  <si>
    <t>Lavičky</t>
  </si>
  <si>
    <t>Commune of Kouteli</t>
  </si>
  <si>
    <t>Chañe</t>
  </si>
  <si>
    <t>Baud</t>
  </si>
  <si>
    <t>Cleto</t>
  </si>
  <si>
    <t>Pétfürdő</t>
  </si>
  <si>
    <t>Zakrzówek</t>
  </si>
  <si>
    <t>União das freguesias de Covões e Camarneira</t>
  </si>
  <si>
    <t>Rociu</t>
  </si>
  <si>
    <t>Slovany</t>
  </si>
  <si>
    <t>Wittinsburg</t>
  </si>
  <si>
    <t>Lavičné</t>
  </si>
  <si>
    <t>Eichenbühl</t>
  </si>
  <si>
    <t>Commune of Koutifaris</t>
  </si>
  <si>
    <t>Chantada</t>
  </si>
  <si>
    <t>Baudement</t>
  </si>
  <si>
    <t>Clivio</t>
  </si>
  <si>
    <t>Pethőhenye</t>
  </si>
  <si>
    <t>Zalesie</t>
  </si>
  <si>
    <t>União das freguesias de Coz, Alpedriz e Montes</t>
  </si>
  <si>
    <t>Rodna</t>
  </si>
  <si>
    <t>Slovenská Kajňa</t>
  </si>
  <si>
    <t>Wittnau</t>
  </si>
  <si>
    <t>Láz</t>
  </si>
  <si>
    <t>Eichendorf, M</t>
  </si>
  <si>
    <t>Commune of Koutroufa</t>
  </si>
  <si>
    <t>Chapinería</t>
  </si>
  <si>
    <t>Baudemont</t>
  </si>
  <si>
    <t>Cloz</t>
  </si>
  <si>
    <t>Petneháza</t>
  </si>
  <si>
    <t>Zaleszany</t>
  </si>
  <si>
    <t>União das freguesias de Crasto, Ruivos e Grovelas</t>
  </si>
  <si>
    <t>Roesti</t>
  </si>
  <si>
    <t>Slovenská Ľupča</t>
  </si>
  <si>
    <t>Wohlen (AG)</t>
  </si>
  <si>
    <t>Lažánky</t>
  </si>
  <si>
    <t>Eichenzell</t>
  </si>
  <si>
    <t>Commune of Koutselio</t>
  </si>
  <si>
    <t>Chauchina</t>
  </si>
  <si>
    <t>Baudignan</t>
  </si>
  <si>
    <t>Clusone</t>
  </si>
  <si>
    <t>Petőfibánya</t>
  </si>
  <si>
    <t>Zalewo</t>
  </si>
  <si>
    <t>União das freguesias de Crato e Mártires, Flor da Rosa e Vale do Peso</t>
  </si>
  <si>
    <t>Rogova</t>
  </si>
  <si>
    <t>Slovenská Nová Ves</t>
  </si>
  <si>
    <t>Wohlen bei Bern</t>
  </si>
  <si>
    <t>Eichigt</t>
  </si>
  <si>
    <t>Commune of Koutsio</t>
  </si>
  <si>
    <t>Checa</t>
  </si>
  <si>
    <t>Baudinard-sur-Verdon</t>
  </si>
  <si>
    <t>Coassolo Torinese</t>
  </si>
  <si>
    <t>Petőfiszállás</t>
  </si>
  <si>
    <t>Załuski</t>
  </si>
  <si>
    <t>União das freguesias de Creixomil e Mariz</t>
  </si>
  <si>
    <t>Rojiste</t>
  </si>
  <si>
    <t>Slovenská Ves</t>
  </si>
  <si>
    <t>Wohlenschwil</t>
  </si>
  <si>
    <t>Lazinov</t>
  </si>
  <si>
    <t>Eichstätt, GKSt</t>
  </si>
  <si>
    <t>Commune of Koutso</t>
  </si>
  <si>
    <t>Cheles</t>
  </si>
  <si>
    <t>Baudoncourt</t>
  </si>
  <si>
    <t>Coazze</t>
  </si>
  <si>
    <t>Petőháza</t>
  </si>
  <si>
    <t>Zambrów</t>
  </si>
  <si>
    <t>União das freguesias de Crespos e Pousada</t>
  </si>
  <si>
    <t>Roma</t>
  </si>
  <si>
    <t>Slovenská Volová</t>
  </si>
  <si>
    <t>Wolfenschiessen</t>
  </si>
  <si>
    <t>Lažiště</t>
  </si>
  <si>
    <t>Eichstedt (Altmark)</t>
  </si>
  <si>
    <t>Commune of Koutsochera</t>
  </si>
  <si>
    <t>Chella</t>
  </si>
  <si>
    <t>Baudonvilliers</t>
  </si>
  <si>
    <t>Coazzolo</t>
  </si>
  <si>
    <t>Petőmihályfa</t>
  </si>
  <si>
    <t>Zamość</t>
  </si>
  <si>
    <t>União das freguesias de Cristelos, Boim e Ordem</t>
  </si>
  <si>
    <t>Romanasi</t>
  </si>
  <si>
    <t>Slovenské Ďarmoty</t>
  </si>
  <si>
    <t>Wolfhalden</t>
  </si>
  <si>
    <t>Lázně Bělohrad</t>
  </si>
  <si>
    <t>Eichstegen</t>
  </si>
  <si>
    <t>Commune of Koutsochero</t>
  </si>
  <si>
    <t>Chelva</t>
  </si>
  <si>
    <t>Baudre</t>
  </si>
  <si>
    <t>Coccaglio</t>
  </si>
  <si>
    <t>Petrikeresztúr</t>
  </si>
  <si>
    <t>Zaniemyśl</t>
  </si>
  <si>
    <t>União das freguesias de Cumeada e Marmeleiro</t>
  </si>
  <si>
    <t>Romanesti</t>
  </si>
  <si>
    <t>Slovenské Kľačany</t>
  </si>
  <si>
    <t>Wolfisberg</t>
  </si>
  <si>
    <t>Lázně Bohdaneč</t>
  </si>
  <si>
    <t>Eichstetten am Kaiserstuhl</t>
  </si>
  <si>
    <t>Commune of Koutsopodi</t>
  </si>
  <si>
    <t>Chequilla</t>
  </si>
  <si>
    <t>Baudrecourt</t>
  </si>
  <si>
    <t>Cocconato</t>
  </si>
  <si>
    <t>Petrivente</t>
  </si>
  <si>
    <t>Zapolice</t>
  </si>
  <si>
    <t>União das freguesias de Curopos e Vale de Janeiro</t>
  </si>
  <si>
    <t>Romani</t>
  </si>
  <si>
    <t>Slovenské Krivé</t>
  </si>
  <si>
    <t>Wölflinswil</t>
  </si>
  <si>
    <t>Lázně Kynžvart</t>
  </si>
  <si>
    <t>Eichstruth</t>
  </si>
  <si>
    <t>Commune of Kouvalata</t>
  </si>
  <si>
    <t>Chera</t>
  </si>
  <si>
    <t>Baudreix</t>
  </si>
  <si>
    <t>Cocquio-Trevisago</t>
  </si>
  <si>
    <t>Pettend</t>
  </si>
  <si>
    <t>Zaręby Kościelne</t>
  </si>
  <si>
    <t>União das freguesias de Currelos, Papízios e Sobral</t>
  </si>
  <si>
    <t>Romanu</t>
  </si>
  <si>
    <t>Slovenské Nové Mesto</t>
  </si>
  <si>
    <t>Wolfwil</t>
  </si>
  <si>
    <t>Lázně Libverda</t>
  </si>
  <si>
    <t>Eichwald</t>
  </si>
  <si>
    <t>Commune of Kouvaras</t>
  </si>
  <si>
    <t>Chercos</t>
  </si>
  <si>
    <t>Baudrémont</t>
  </si>
  <si>
    <t>Cocullo</t>
  </si>
  <si>
    <t>Piliny</t>
  </si>
  <si>
    <t>Żarki</t>
  </si>
  <si>
    <t>União das freguesias de Custóias, Leça do Balio e Guifões</t>
  </si>
  <si>
    <t>Romos</t>
  </si>
  <si>
    <t>Slovenské Pravno</t>
  </si>
  <si>
    <t>Wolhusen</t>
  </si>
  <si>
    <t>Lázně Toušeň</t>
  </si>
  <si>
    <t>Eichwalde</t>
  </si>
  <si>
    <t>Commune of Kouvelas</t>
  </si>
  <si>
    <t>Cheste</t>
  </si>
  <si>
    <t>Baudres</t>
  </si>
  <si>
    <t>Codevigo</t>
  </si>
  <si>
    <t>Pilis</t>
  </si>
  <si>
    <t>Żarnów</t>
  </si>
  <si>
    <t>União das freguesias de Degracias e Pombalinho</t>
  </si>
  <si>
    <t>Romuli</t>
  </si>
  <si>
    <t>Slovenský Grob</t>
  </si>
  <si>
    <t>Wollerau</t>
  </si>
  <si>
    <t>Lazníčky</t>
  </si>
  <si>
    <t>Eickeloh</t>
  </si>
  <si>
    <t>Commune of Kouvouklia</t>
  </si>
  <si>
    <t>Chía</t>
  </si>
  <si>
    <t>Baudreville</t>
  </si>
  <si>
    <t>Codevilla</t>
  </si>
  <si>
    <t>Pilisborosjenő</t>
  </si>
  <si>
    <t>Żarnowiec</t>
  </si>
  <si>
    <t>União das freguesias de Destriz e Reigoso</t>
  </si>
  <si>
    <t>Rona de Jos</t>
  </si>
  <si>
    <t>Slovinky</t>
  </si>
  <si>
    <t>Worb</t>
  </si>
  <si>
    <t>Lazníky</t>
  </si>
  <si>
    <t>Eicklingen</t>
  </si>
  <si>
    <t>Commune of Koxare</t>
  </si>
  <si>
    <t>Chiclana de la Frontera</t>
  </si>
  <si>
    <t>Baudricourt</t>
  </si>
  <si>
    <t>Codigoro</t>
  </si>
  <si>
    <t>Piliscsaba</t>
  </si>
  <si>
    <t>Żarów</t>
  </si>
  <si>
    <t>União das freguesias de Dois Portos e Runa</t>
  </si>
  <si>
    <t>Rona de Sus</t>
  </si>
  <si>
    <t>Šmigovec</t>
  </si>
  <si>
    <t>Worben</t>
  </si>
  <si>
    <t>Lážovice</t>
  </si>
  <si>
    <t>Eigeltingen</t>
  </si>
  <si>
    <t>Commune of Koxari</t>
  </si>
  <si>
    <t>Chiclana de Segura</t>
  </si>
  <si>
    <t>Baudrières</t>
  </si>
  <si>
    <t>Codognè</t>
  </si>
  <si>
    <t>Piliscsév</t>
  </si>
  <si>
    <t>Zarszyn</t>
  </si>
  <si>
    <t>União das freguesias de Durrães e Tregosa</t>
  </si>
  <si>
    <t>Roscani</t>
  </si>
  <si>
    <t>Smilno</t>
  </si>
  <si>
    <t>Wünnewil-Flamatt</t>
  </si>
  <si>
    <t>Lazsko</t>
  </si>
  <si>
    <t>Eilenburg, Stadt</t>
  </si>
  <si>
    <t>Commune of Kozani</t>
  </si>
  <si>
    <t>Chillarón de Cuenca</t>
  </si>
  <si>
    <t>Bauduen</t>
  </si>
  <si>
    <t>Codogno</t>
  </si>
  <si>
    <t>Pilisjászfalu</t>
  </si>
  <si>
    <t>Żary</t>
  </si>
  <si>
    <t>União das freguesias de Eiras e Mei</t>
  </si>
  <si>
    <t>Roseti</t>
  </si>
  <si>
    <t>Smižany</t>
  </si>
  <si>
    <t>Wuppenau</t>
  </si>
  <si>
    <t>Lčovice</t>
  </si>
  <si>
    <t>Eilscheid</t>
  </si>
  <si>
    <t>Commune of Kranea</t>
  </si>
  <si>
    <t>Chillarón del Rey</t>
  </si>
  <si>
    <t>Baugé-en-Anjou</t>
  </si>
  <si>
    <t>Codroipo</t>
  </si>
  <si>
    <t>Pilismarót</t>
  </si>
  <si>
    <t>Zarzecze</t>
  </si>
  <si>
    <t>União das freguesias de Eiras e São Paulo de Frades</t>
  </si>
  <si>
    <t>Rosia</t>
  </si>
  <si>
    <t>Smolenice</t>
  </si>
  <si>
    <t>Würenlingen</t>
  </si>
  <si>
    <t>Lechotice</t>
  </si>
  <si>
    <t>Eilsleben</t>
  </si>
  <si>
    <t>Commune of Kranea Elassonas</t>
  </si>
  <si>
    <t>Chillón</t>
  </si>
  <si>
    <t>Baugy</t>
  </si>
  <si>
    <t>Codrongianos</t>
  </si>
  <si>
    <t>Pilisszántó</t>
  </si>
  <si>
    <t>Zator</t>
  </si>
  <si>
    <t>União das freguesias de Entre Ambos-os-Rios, Ermida e Germil</t>
  </si>
  <si>
    <t>Rosia de Amaradia</t>
  </si>
  <si>
    <t>Smolinské</t>
  </si>
  <si>
    <t>Würenlos</t>
  </si>
  <si>
    <t>Lechovice</t>
  </si>
  <si>
    <t>Eime, Flecken</t>
  </si>
  <si>
    <t>Commune of Kranidi</t>
  </si>
  <si>
    <t>Chilluévar</t>
  </si>
  <si>
    <t>Baulay</t>
  </si>
  <si>
    <t>Coggiola</t>
  </si>
  <si>
    <t>Pilisszentiván</t>
  </si>
  <si>
    <t>Zatory</t>
  </si>
  <si>
    <t>União das freguesias de Enxara do Bispo, Gradil e Vila Franca do Rosário</t>
  </si>
  <si>
    <t>Rosia de Secas</t>
  </si>
  <si>
    <t>Smolnícka Huta</t>
  </si>
  <si>
    <t>Wynau</t>
  </si>
  <si>
    <t>Ledce</t>
  </si>
  <si>
    <t>Eimeldingen</t>
  </si>
  <si>
    <t>Commune of Kranidia</t>
  </si>
  <si>
    <t>Chiloeches</t>
  </si>
  <si>
    <t>Baule</t>
  </si>
  <si>
    <t>Cogliate</t>
  </si>
  <si>
    <t>Pilisszentkereszt</t>
  </si>
  <si>
    <t>Zawady</t>
  </si>
  <si>
    <t>União das freguesias de Ereira e Lapa</t>
  </si>
  <si>
    <t>Rosia Montana</t>
  </si>
  <si>
    <t>Smolník</t>
  </si>
  <si>
    <t>Wynigen</t>
  </si>
  <si>
    <t>Ledčice</t>
  </si>
  <si>
    <t>Eimen</t>
  </si>
  <si>
    <t>Commune of Kranionas</t>
  </si>
  <si>
    <t>Chimeneas</t>
  </si>
  <si>
    <t>Baulme-la-Roche</t>
  </si>
  <si>
    <t>Cogne</t>
  </si>
  <si>
    <t>Pilisszentlászló</t>
  </si>
  <si>
    <t>Zawadzkie</t>
  </si>
  <si>
    <t>União das freguesias de Ermelo e Pardelhas</t>
  </si>
  <si>
    <t>Rosiesti</t>
  </si>
  <si>
    <t>Smrdáky</t>
  </si>
  <si>
    <t>Wyssachen</t>
  </si>
  <si>
    <t>Ledeč nad Sázavou</t>
  </si>
  <si>
    <t>Eimen, gemfr. Gebiet</t>
  </si>
  <si>
    <t>Commune of Krannonas</t>
  </si>
  <si>
    <t>Chimillas</t>
  </si>
  <si>
    <t>Baulne</t>
  </si>
  <si>
    <t>Cogoleto</t>
  </si>
  <si>
    <t>Pilisvörösvár</t>
  </si>
  <si>
    <t>Zawichost</t>
  </si>
  <si>
    <t>União das freguesias de Ermida e Figueiredo</t>
  </si>
  <si>
    <t>Rosiile</t>
  </si>
  <si>
    <t>Smrečany</t>
  </si>
  <si>
    <t>Yens</t>
  </si>
  <si>
    <t>Ledečko</t>
  </si>
  <si>
    <t>Eimke</t>
  </si>
  <si>
    <t>Commune of Kranoula</t>
  </si>
  <si>
    <t>Chinchilla de Monte-Aragón</t>
  </si>
  <si>
    <t>Baulny</t>
  </si>
  <si>
    <t>Cogollo del Cengio</t>
  </si>
  <si>
    <t>Pincehely</t>
  </si>
  <si>
    <t>Zawidów</t>
  </si>
  <si>
    <t>União das freguesias de Ervedal e Vila Franca da Beira</t>
  </si>
  <si>
    <t>Rosiori</t>
  </si>
  <si>
    <t>Snakov</t>
  </si>
  <si>
    <t>Yverdon-les-Bains</t>
  </si>
  <si>
    <t>Ledenice</t>
  </si>
  <si>
    <t>Eimsheim</t>
  </si>
  <si>
    <t>Commune of Krapsi</t>
  </si>
  <si>
    <t>Chinchón</t>
  </si>
  <si>
    <t>Baulon</t>
  </si>
  <si>
    <t>Cogorno</t>
  </si>
  <si>
    <t>Pinkamindszent</t>
  </si>
  <si>
    <t>Zawidz</t>
  </si>
  <si>
    <t>União das freguesias de Escalos de Baixo e Mata</t>
  </si>
  <si>
    <t>Rotunda</t>
  </si>
  <si>
    <t>Snežnica</t>
  </si>
  <si>
    <t>Yvonand</t>
  </si>
  <si>
    <t>Lednice</t>
  </si>
  <si>
    <t>Einbeck, Stadt</t>
  </si>
  <si>
    <t>Commune of Krassio</t>
  </si>
  <si>
    <t>Chipiona</t>
  </si>
  <si>
    <t>Baulou</t>
  </si>
  <si>
    <t>Colazza</t>
  </si>
  <si>
    <t>Pinnye</t>
  </si>
  <si>
    <t>Zawiercie</t>
  </si>
  <si>
    <t>União das freguesias de Escalos de Cima e Lousa</t>
  </si>
  <si>
    <t>Rozavlea</t>
  </si>
  <si>
    <t>Snina</t>
  </si>
  <si>
    <t>Yvorne</t>
  </si>
  <si>
    <t>Ledvice</t>
  </si>
  <si>
    <t>Eineborn</t>
  </si>
  <si>
    <t>Commune of Kratero</t>
  </si>
  <si>
    <t>Chiprana</t>
  </si>
  <si>
    <t>Baume-les-Dames</t>
  </si>
  <si>
    <t>Colceresa</t>
  </si>
  <si>
    <t>Piricse</t>
  </si>
  <si>
    <t>Zawoja</t>
  </si>
  <si>
    <t>União das freguesias de Escariz (São Mamede) e Escariz (São Martinho)</t>
  </si>
  <si>
    <t>Rucar</t>
  </si>
  <si>
    <t>Soblahov</t>
  </si>
  <si>
    <t>Zäziwil</t>
  </si>
  <si>
    <t>Lejšovka</t>
  </si>
  <si>
    <t>Einhaus</t>
  </si>
  <si>
    <t>Commune of Krathio</t>
  </si>
  <si>
    <t>Chirivel</t>
  </si>
  <si>
    <t>Baume-les-Messieurs</t>
  </si>
  <si>
    <t>Colere</t>
  </si>
  <si>
    <t>Pirtó</t>
  </si>
  <si>
    <t>Zawonia</t>
  </si>
  <si>
    <t>União das freguesias de Escudeiros e Penso (Santo Estêvão e São Vicente)</t>
  </si>
  <si>
    <t>Ruginesti</t>
  </si>
  <si>
    <t>Soboš</t>
  </si>
  <si>
    <t>Zeglingen</t>
  </si>
  <si>
    <t>Lelekovice</t>
  </si>
  <si>
    <t>Einhausen</t>
  </si>
  <si>
    <t>Commune of Kremasti</t>
  </si>
  <si>
    <t>Chiva</t>
  </si>
  <si>
    <t>Baupte</t>
  </si>
  <si>
    <t>Colfelice</t>
  </si>
  <si>
    <t>Piskó</t>
  </si>
  <si>
    <t>Zbąszyń</t>
  </si>
  <si>
    <t>União das freguesias de Esmeriz e Cabeçudos</t>
  </si>
  <si>
    <t>Ruginoasa</t>
  </si>
  <si>
    <t>Sobotište</t>
  </si>
  <si>
    <t>Zeihen</t>
  </si>
  <si>
    <t>Lenešice</t>
  </si>
  <si>
    <t>Einig</t>
  </si>
  <si>
    <t>Commune of Kremastos</t>
  </si>
  <si>
    <t>Chodes</t>
  </si>
  <si>
    <t>Baurech</t>
  </si>
  <si>
    <t>Coli</t>
  </si>
  <si>
    <t>Pitvaros</t>
  </si>
  <si>
    <t>Zbąszynek</t>
  </si>
  <si>
    <t>União das freguesias de Espadanedo, Edroso, Murçós e Soutelo Mourisco</t>
  </si>
  <si>
    <t>Runcu</t>
  </si>
  <si>
    <t>Sobrance</t>
  </si>
  <si>
    <t>Zeiningen</t>
  </si>
  <si>
    <t>Lenora</t>
  </si>
  <si>
    <t>Einöllen</t>
  </si>
  <si>
    <t>Commune of Kremmydia</t>
  </si>
  <si>
    <t>Chóvar</t>
  </si>
  <si>
    <t>Bauvin</t>
  </si>
  <si>
    <t>Colico</t>
  </si>
  <si>
    <t>Pócsa</t>
  </si>
  <si>
    <t>Zbiczno</t>
  </si>
  <si>
    <t>União das freguesias de Espariz e Sinde</t>
  </si>
  <si>
    <t>Runcu Salvei</t>
  </si>
  <si>
    <t>Socovce</t>
  </si>
  <si>
    <t>Zell (LU)</t>
  </si>
  <si>
    <t>Lešany</t>
  </si>
  <si>
    <t>Einselthum</t>
  </si>
  <si>
    <t>Commune of Krestena</t>
  </si>
  <si>
    <t>Chozas de Abajo</t>
  </si>
  <si>
    <t>Bauzemont</t>
  </si>
  <si>
    <t>Collalto Sabino</t>
  </si>
  <si>
    <t>Pocsaj</t>
  </si>
  <si>
    <t>Zblewo</t>
  </si>
  <si>
    <t>União das freguesias de Esperança e Brunhais</t>
  </si>
  <si>
    <t>Rus</t>
  </si>
  <si>
    <t>Sokoľ</t>
  </si>
  <si>
    <t>Zell (ZH)</t>
  </si>
  <si>
    <t>Lešetice</t>
  </si>
  <si>
    <t>Eiselfing</t>
  </si>
  <si>
    <t>Commune of Kriatsio</t>
  </si>
  <si>
    <t>Chozas de Canales</t>
  </si>
  <si>
    <t>Bauzy</t>
  </si>
  <si>
    <t>Collarmele</t>
  </si>
  <si>
    <t>Pócsmegyer</t>
  </si>
  <si>
    <t>Zbójna</t>
  </si>
  <si>
    <t>União das freguesias de Espírito Santo, Nossa Senhora da Graça e São Simão</t>
  </si>
  <si>
    <t>Rusanesti</t>
  </si>
  <si>
    <t>Sokoľany</t>
  </si>
  <si>
    <t>Zeneggen</t>
  </si>
  <si>
    <t>Leskovec</t>
  </si>
  <si>
    <t>Eisenach</t>
  </si>
  <si>
    <t>Commune of Krieza</t>
  </si>
  <si>
    <t>Chucena</t>
  </si>
  <si>
    <t>Bavans</t>
  </si>
  <si>
    <t>Collazzone</t>
  </si>
  <si>
    <t>Pócspetri</t>
  </si>
  <si>
    <t>Zbójno</t>
  </si>
  <si>
    <t>União das freguesias de Esposende, Marinhas e Gandra</t>
  </si>
  <si>
    <t>Rusca Montana</t>
  </si>
  <si>
    <t>Sokolce</t>
  </si>
  <si>
    <t>Zermatt</t>
  </si>
  <si>
    <t>Leskovec nad Moravicí</t>
  </si>
  <si>
    <t>Eisenach, Stadt</t>
  </si>
  <si>
    <t>Commune of Krikello</t>
  </si>
  <si>
    <t>Chueca</t>
  </si>
  <si>
    <t>Bavay</t>
  </si>
  <si>
    <t>Colle Brianza</t>
  </si>
  <si>
    <t>Pogány</t>
  </si>
  <si>
    <t>Zbrosławice</t>
  </si>
  <si>
    <t>União das freguesias de Esqueiros, Nevogilde e Travassós</t>
  </si>
  <si>
    <t>Ruscova</t>
  </si>
  <si>
    <t>Sokolovce</t>
  </si>
  <si>
    <t>Zernez</t>
  </si>
  <si>
    <t>Leskovice</t>
  </si>
  <si>
    <t>Eisenbach (Hochschwarzwald)</t>
  </si>
  <si>
    <t>Commune of Kriminio</t>
  </si>
  <si>
    <t>Chulilla</t>
  </si>
  <si>
    <t>Bavelincourt</t>
  </si>
  <si>
    <t>Colle d'Anchise</t>
  </si>
  <si>
    <t>Pogányszentpéter</t>
  </si>
  <si>
    <t>Zbuczyn</t>
  </si>
  <si>
    <t>União das freguesias de Este (São Pedro e São Mamede)</t>
  </si>
  <si>
    <t>Rusetu</t>
  </si>
  <si>
    <t>Soľ</t>
  </si>
  <si>
    <t>Zetzwil</t>
  </si>
  <si>
    <t>Leškovice</t>
  </si>
  <si>
    <t>Eisenberg</t>
  </si>
  <si>
    <t>Commune of Krimni</t>
  </si>
  <si>
    <t>Chumillas</t>
  </si>
  <si>
    <t>Bavent</t>
  </si>
  <si>
    <t>Colle di Tora</t>
  </si>
  <si>
    <t>Pókaszepetk</t>
  </si>
  <si>
    <t>Zduńska Wola</t>
  </si>
  <si>
    <t>União das freguesias de Estômbar e Parchal</t>
  </si>
  <si>
    <t>Rusii-Munti</t>
  </si>
  <si>
    <t>Solčany</t>
  </si>
  <si>
    <t>Ziefen</t>
  </si>
  <si>
    <t>Lesná</t>
  </si>
  <si>
    <t>Eisenberg (Pfalz), Stadt</t>
  </si>
  <si>
    <t>Commune of Krines</t>
  </si>
  <si>
    <t>Churriana de la Vega</t>
  </si>
  <si>
    <t>Baverans</t>
  </si>
  <si>
    <t>Colle di Val d'Elsa</t>
  </si>
  <si>
    <t>Polány</t>
  </si>
  <si>
    <t>Zduny</t>
  </si>
  <si>
    <t>União das freguesias de Estremoz (Santa Maria e Santo André)</t>
  </si>
  <si>
    <t>Sabaoani</t>
  </si>
  <si>
    <t>Solčianky</t>
  </si>
  <si>
    <t>Zielebach</t>
  </si>
  <si>
    <t>Lešná</t>
  </si>
  <si>
    <t>Eisenberg, Stadt</t>
  </si>
  <si>
    <t>Commune of Krini</t>
  </si>
  <si>
    <t>Ciadoncha</t>
  </si>
  <si>
    <t>Bavilliers</t>
  </si>
  <si>
    <t>Colle San Magno</t>
  </si>
  <si>
    <t>Polgár</t>
  </si>
  <si>
    <t>Zdzieszowice</t>
  </si>
  <si>
    <t>União das freguesias de Eucisia, Gouveia e Valverde</t>
  </si>
  <si>
    <t>Sabareni</t>
  </si>
  <si>
    <t>Soľnička</t>
  </si>
  <si>
    <t>Zihlschlacht-Sitterdorf</t>
  </si>
  <si>
    <t>Lesní Hluboké</t>
  </si>
  <si>
    <t>Eisendorf</t>
  </si>
  <si>
    <t>Commune of Krini Aegialias</t>
  </si>
  <si>
    <t>Cidamón</t>
  </si>
  <si>
    <t>Bavinchove</t>
  </si>
  <si>
    <t>Colle Sannita</t>
  </si>
  <si>
    <t>Polgárdi</t>
  </si>
  <si>
    <t>Zębowice</t>
  </si>
  <si>
    <t>União das freguesias de Évora (São Mamede, Sé, São Pedro e Santo Antão)</t>
  </si>
  <si>
    <t>Sacadat</t>
  </si>
  <si>
    <t>Soľník</t>
  </si>
  <si>
    <t>Zillis-Reischen</t>
  </si>
  <si>
    <t>Lesní Jakubov</t>
  </si>
  <si>
    <t>Eisenheim, M</t>
  </si>
  <si>
    <t>Commune of Krini Patron</t>
  </si>
  <si>
    <t>Cidones</t>
  </si>
  <si>
    <t>Bavincourt</t>
  </si>
  <si>
    <t>Colle Santa Lucia</t>
  </si>
  <si>
    <t>Pölöske</t>
  </si>
  <si>
    <t>Zebrzydowice</t>
  </si>
  <si>
    <t>União das freguesias de Fânzeres e São Pedro da Cova</t>
  </si>
  <si>
    <t>Sacalaseni</t>
  </si>
  <si>
    <t>Sološnica</t>
  </si>
  <si>
    <t>Zizers</t>
  </si>
  <si>
    <t>Lesnice</t>
  </si>
  <si>
    <t>Eisenhüttenstadt, Stadt</t>
  </si>
  <si>
    <t>Commune of Krinida</t>
  </si>
  <si>
    <t>Ciempozuelos</t>
  </si>
  <si>
    <t>Bax</t>
  </si>
  <si>
    <t>Colle Umberto</t>
  </si>
  <si>
    <t>Pölöskefő</t>
  </si>
  <si>
    <t>Żegocina</t>
  </si>
  <si>
    <t>União das freguesias de Faro (Sé e São Pedro)</t>
  </si>
  <si>
    <t>Sacalaz</t>
  </si>
  <si>
    <t>Šoltýska</t>
  </si>
  <si>
    <t>Zofingen</t>
  </si>
  <si>
    <t>Lesonice</t>
  </si>
  <si>
    <t>Eisenschmitt</t>
  </si>
  <si>
    <t>Commune of Krinides</t>
  </si>
  <si>
    <t>Cierva, La</t>
  </si>
  <si>
    <t>Bay</t>
  </si>
  <si>
    <t>Collebeato</t>
  </si>
  <si>
    <t>Pomáz</t>
  </si>
  <si>
    <t>Żelazków</t>
  </si>
  <si>
    <t>União das freguesias de Fataunços e Figueiredo das Donas</t>
  </si>
  <si>
    <t>Sacaseni</t>
  </si>
  <si>
    <t>Somotor</t>
  </si>
  <si>
    <t>Zollikofen</t>
  </si>
  <si>
    <t>Leština</t>
  </si>
  <si>
    <t>Eisfeld, Stadt</t>
  </si>
  <si>
    <t>Commune of Krinitsa</t>
  </si>
  <si>
    <t>Cieza</t>
  </si>
  <si>
    <t>Bayac</t>
  </si>
  <si>
    <t>Collecchio</t>
  </si>
  <si>
    <t>Pörböly</t>
  </si>
  <si>
    <t>Żelechlinek</t>
  </si>
  <si>
    <t>União das freguesias de Felgar e Souto da Velha</t>
  </si>
  <si>
    <t>Sacel</t>
  </si>
  <si>
    <t>Sopkovce</t>
  </si>
  <si>
    <t>Zollikon</t>
  </si>
  <si>
    <t>Leština u Světlé</t>
  </si>
  <si>
    <t>Eisighofen</t>
  </si>
  <si>
    <t>Commune of Krinofyta</t>
  </si>
  <si>
    <t>Cifuentes</t>
  </si>
  <si>
    <t>Bayard-sur-Marne</t>
  </si>
  <si>
    <t>Collecorvino</t>
  </si>
  <si>
    <t>Porcsalma</t>
  </si>
  <si>
    <t>Żelechów</t>
  </si>
  <si>
    <t>União das freguesias de Felgueiras e Feirão</t>
  </si>
  <si>
    <t>Sacele</t>
  </si>
  <si>
    <t>Šoporňa</t>
  </si>
  <si>
    <t>Zuchwil</t>
  </si>
  <si>
    <t>Leštinka</t>
  </si>
  <si>
    <t>Eisingen</t>
  </si>
  <si>
    <t>Commune of Krinos</t>
  </si>
  <si>
    <t>Cigales</t>
  </si>
  <si>
    <t>Bayas</t>
  </si>
  <si>
    <t>Colledara</t>
  </si>
  <si>
    <t>Pördefölde</t>
  </si>
  <si>
    <t>Zelów</t>
  </si>
  <si>
    <t>União das freguesias de Felgueiras e Maçores</t>
  </si>
  <si>
    <t>Sacelu</t>
  </si>
  <si>
    <t>Špačince</t>
  </si>
  <si>
    <t>Zufikon</t>
  </si>
  <si>
    <t>Lestkov</t>
  </si>
  <si>
    <t>Eisleben, Lutherstadt</t>
  </si>
  <si>
    <t>Commune of Kristoni</t>
  </si>
  <si>
    <t>Cigudosa</t>
  </si>
  <si>
    <t>Baye</t>
  </si>
  <si>
    <t>Colledimacine</t>
  </si>
  <si>
    <t>Pornóapáti</t>
  </si>
  <si>
    <t>Zembrzyce</t>
  </si>
  <si>
    <t>União das freguesias de Ferradosa e Sendim da Serra</t>
  </si>
  <si>
    <t>Saceni</t>
  </si>
  <si>
    <t>Špania Dolina</t>
  </si>
  <si>
    <t>Zug</t>
  </si>
  <si>
    <t>Lesůňky</t>
  </si>
  <si>
    <t>Eislingen/Fils, Stadt</t>
  </si>
  <si>
    <t>Commune of Kritharakia</t>
  </si>
  <si>
    <t>Ciguñuela</t>
  </si>
  <si>
    <t>Bayecourt</t>
  </si>
  <si>
    <t>Colledimezzo</t>
  </si>
  <si>
    <t>Poroszló</t>
  </si>
  <si>
    <t>Żerków</t>
  </si>
  <si>
    <t>União das freguesias de Ferreira do Alentejo e Canhestros</t>
  </si>
  <si>
    <t>Sacosu Turcesc</t>
  </si>
  <si>
    <t>Španie Pole</t>
  </si>
  <si>
    <t>Zullwil</t>
  </si>
  <si>
    <t>Letiny</t>
  </si>
  <si>
    <t>Eitelborn</t>
  </si>
  <si>
    <t>Commune of Krithia</t>
  </si>
  <si>
    <t>Cihuela</t>
  </si>
  <si>
    <t>Bayel</t>
  </si>
  <si>
    <t>Colleferro</t>
  </si>
  <si>
    <t>Porpác</t>
  </si>
  <si>
    <t>Zgierz</t>
  </si>
  <si>
    <t>União das freguesias de Ferreirim e Macieira</t>
  </si>
  <si>
    <t>Sacu</t>
  </si>
  <si>
    <t>Spišská Belá</t>
  </si>
  <si>
    <t>Zumikon</t>
  </si>
  <si>
    <t>Letkov</t>
  </si>
  <si>
    <t>Eitensheim</t>
  </si>
  <si>
    <t>Commune of Kritinia</t>
  </si>
  <si>
    <t>Cihuri</t>
  </si>
  <si>
    <t>Bayencourt</t>
  </si>
  <si>
    <t>Collegiove</t>
  </si>
  <si>
    <t>Porrog</t>
  </si>
  <si>
    <t>Zgorzelec</t>
  </si>
  <si>
    <t>União das freguesias de Ferreiros e Gondizalves</t>
  </si>
  <si>
    <t>Sacuieu</t>
  </si>
  <si>
    <t>Spišská Nová Ves</t>
  </si>
  <si>
    <t>Zunzgen</t>
  </si>
  <si>
    <t>Letohrad</t>
  </si>
  <si>
    <t>Eiterfeld, Marktgemeinde</t>
  </si>
  <si>
    <t>Commune of Kritsa</t>
  </si>
  <si>
    <t>Cijuela</t>
  </si>
  <si>
    <t>Bayenghem-lès-Éperlecques</t>
  </si>
  <si>
    <t>Collegno</t>
  </si>
  <si>
    <t>Porrogszentkirály</t>
  </si>
  <si>
    <t>Ziębice</t>
  </si>
  <si>
    <t>União das freguesias de Ferreiros, Prozelo e Besteiros</t>
  </si>
  <si>
    <t>Sadova</t>
  </si>
  <si>
    <t>Spišská Stará Ves</t>
  </si>
  <si>
    <t>Zuoz</t>
  </si>
  <si>
    <t>Letonice</t>
  </si>
  <si>
    <t>Eitorf</t>
  </si>
  <si>
    <t>Commune of Krokees</t>
  </si>
  <si>
    <t>Cillán</t>
  </si>
  <si>
    <t>Bayenghem-lès-Seninghem</t>
  </si>
  <si>
    <t>Collelongo</t>
  </si>
  <si>
    <t>Porrogszentpál</t>
  </si>
  <si>
    <t>Zielona Góra</t>
  </si>
  <si>
    <t>União das freguesias de Figueiras e Covas</t>
  </si>
  <si>
    <t>Sadu</t>
  </si>
  <si>
    <t>Spišská Teplica</t>
  </si>
  <si>
    <t>Zürich</t>
  </si>
  <si>
    <t>Letovice</t>
  </si>
  <si>
    <t>Eitting</t>
  </si>
  <si>
    <t>Commune of Krokio</t>
  </si>
  <si>
    <t>Cillaperlata</t>
  </si>
  <si>
    <t>Bayet</t>
  </si>
  <si>
    <t>Collepardo</t>
  </si>
  <si>
    <t>Pórszombat</t>
  </si>
  <si>
    <t>Zielonka</t>
  </si>
  <si>
    <t>União das freguesias de Figueiró (Santiago e Santa Cristina)</t>
  </si>
  <si>
    <t>Saelele</t>
  </si>
  <si>
    <t>Spišské Bystré</t>
  </si>
  <si>
    <t>Zuzgen</t>
  </si>
  <si>
    <t>Lety</t>
  </si>
  <si>
    <t>Eixen</t>
  </si>
  <si>
    <t>Commune of Krokos</t>
  </si>
  <si>
    <t>Cilleros</t>
  </si>
  <si>
    <t>Bayeux</t>
  </si>
  <si>
    <t>Collepasso</t>
  </si>
  <si>
    <t>Porva</t>
  </si>
  <si>
    <t>Zielonki</t>
  </si>
  <si>
    <t>União das freguesias de Figueiró da Serra e Freixo da Serra</t>
  </si>
  <si>
    <t>Sag</t>
  </si>
  <si>
    <t>Spišské Hanušovce</t>
  </si>
  <si>
    <t>Zuzwil (BE)</t>
  </si>
  <si>
    <t>Levín</t>
  </si>
  <si>
    <t>Elbe</t>
  </si>
  <si>
    <t>Commune of Krokylio</t>
  </si>
  <si>
    <t>Cilleros de la Bastida</t>
  </si>
  <si>
    <t>Bayon</t>
  </si>
  <si>
    <t>Collepietro</t>
  </si>
  <si>
    <t>Pósfa</t>
  </si>
  <si>
    <t>Zławieś Wielka</t>
  </si>
  <si>
    <t>União das freguesias de Figueiró dos Vinhos e Bairradas</t>
  </si>
  <si>
    <t>Sageata</t>
  </si>
  <si>
    <t>Spišské Podhradie</t>
  </si>
  <si>
    <t>Zuzwil (SG)</t>
  </si>
  <si>
    <t>Levínská Olešnice</t>
  </si>
  <si>
    <t>Elben</t>
  </si>
  <si>
    <t>Commune of Kroussonas</t>
  </si>
  <si>
    <t>Cilleruelo de Abajo</t>
  </si>
  <si>
    <t>Bayonne</t>
  </si>
  <si>
    <t>Colleretto Castelnuovo</t>
  </si>
  <si>
    <t>Potony</t>
  </si>
  <si>
    <t>Złocieniec</t>
  </si>
  <si>
    <t>União das freguesias de Fonte Arcada e Escurquela</t>
  </si>
  <si>
    <t>Sagna</t>
  </si>
  <si>
    <t>Spišské Tomášovce</t>
  </si>
  <si>
    <t>Zweisimmen</t>
  </si>
  <si>
    <t>Lhánice</t>
  </si>
  <si>
    <t>Elbe-Parey</t>
  </si>
  <si>
    <t>Commune of Kroustas</t>
  </si>
  <si>
    <t>Cilleruelo de Arriba</t>
  </si>
  <si>
    <t>Bayons</t>
  </si>
  <si>
    <t>Colleretto Giacosa</t>
  </si>
  <si>
    <t>Pötréte</t>
  </si>
  <si>
    <t>Złoczew</t>
  </si>
  <si>
    <t>União das freguesias de Fonte Arcada e Oliveira</t>
  </si>
  <si>
    <t>Spišské Vlachy</t>
  </si>
  <si>
    <t>Zwieselberg</t>
  </si>
  <si>
    <t>Lhenice</t>
  </si>
  <si>
    <t>Elbingen</t>
  </si>
  <si>
    <t>Commune of Krovyli</t>
  </si>
  <si>
    <t>Cilleruelo de San Mamés</t>
  </si>
  <si>
    <t>Bayon-sur-Gironde</t>
  </si>
  <si>
    <t>Collesalvetti</t>
  </si>
  <si>
    <t>Potyond</t>
  </si>
  <si>
    <t>Złota</t>
  </si>
  <si>
    <t>União das freguesias de Fonte Boa e Rio Tinto</t>
  </si>
  <si>
    <t>Sahateni</t>
  </si>
  <si>
    <t>Spišský Hrhov</t>
  </si>
  <si>
    <t>Zwingen</t>
  </si>
  <si>
    <t>Lhota</t>
  </si>
  <si>
    <t>Elbingerode</t>
  </si>
  <si>
    <t>Commune of Krya</t>
  </si>
  <si>
    <t>Cillorigo de Liébana</t>
  </si>
  <si>
    <t>Bayonville</t>
  </si>
  <si>
    <t>Collesano</t>
  </si>
  <si>
    <t>Prügy</t>
  </si>
  <si>
    <t>Złotniki Kujawskie</t>
  </si>
  <si>
    <t>União das freguesias de Fonte de Angeão e Covão do Lobo</t>
  </si>
  <si>
    <t>Salacea</t>
  </si>
  <si>
    <t>Spišský Hrušov</t>
  </si>
  <si>
    <t>Zwischbergen</t>
  </si>
  <si>
    <t>Lhota pod Hořičkami</t>
  </si>
  <si>
    <t>Elbtal</t>
  </si>
  <si>
    <t>Commune of Krya Vryssi</t>
  </si>
  <si>
    <t>Cimanes de la Vega</t>
  </si>
  <si>
    <t>Bayonvillers</t>
  </si>
  <si>
    <t>Colletorto</t>
  </si>
  <si>
    <t>Pula</t>
  </si>
  <si>
    <t>Złotoryja</t>
  </si>
  <si>
    <t>União das freguesias de Formariz e Ferreira</t>
  </si>
  <si>
    <t>Salard</t>
  </si>
  <si>
    <t>Spišský Štiavnik</t>
  </si>
  <si>
    <t>Lhota pod Libčany</t>
  </si>
  <si>
    <t>Elchesheim-Illingen</t>
  </si>
  <si>
    <t>Commune of Kryfovo</t>
  </si>
  <si>
    <t>Cimanes del Tejar</t>
  </si>
  <si>
    <t>Bayonville-sur-Mad</t>
  </si>
  <si>
    <t>Collevecchio</t>
  </si>
  <si>
    <t>Püski</t>
  </si>
  <si>
    <t>Złotów</t>
  </si>
  <si>
    <t>União das freguesias de Fornelo e Vairão</t>
  </si>
  <si>
    <t>Salasu de Sus</t>
  </si>
  <si>
    <t>Spišský Štvrtok</t>
  </si>
  <si>
    <t>Lhota pod Radčem</t>
  </si>
  <si>
    <t>Elchingen</t>
  </si>
  <si>
    <t>Commune of Kryoneri</t>
  </si>
  <si>
    <t>Cimballa</t>
  </si>
  <si>
    <t>Bay-sur-Aube</t>
  </si>
  <si>
    <t>Colli a Volturno</t>
  </si>
  <si>
    <t>Püspökhatvan</t>
  </si>
  <si>
    <t>Złoty Stok</t>
  </si>
  <si>
    <t>União das freguesias de Foz de Arouce e Casal de Ermio</t>
  </si>
  <si>
    <t>Salatig</t>
  </si>
  <si>
    <t>Šrobárová</t>
  </si>
  <si>
    <t>Lhota Rapotina</t>
  </si>
  <si>
    <t>Elchweiler</t>
  </si>
  <si>
    <t>Commune of Kryoneria</t>
  </si>
  <si>
    <t>Cinco Olivas</t>
  </si>
  <si>
    <t>Bazac</t>
  </si>
  <si>
    <t>Colli al Metauro</t>
  </si>
  <si>
    <t>Püspökladány</t>
  </si>
  <si>
    <t>Żmigród</t>
  </si>
  <si>
    <t>União das freguesias de Foz do Sousa e Covelo</t>
  </si>
  <si>
    <t>Salatrucel</t>
  </si>
  <si>
    <t>Stakčín</t>
  </si>
  <si>
    <t>Lhota u Lysic</t>
  </si>
  <si>
    <t>Eldena</t>
  </si>
  <si>
    <t>Commune of Kryonerio</t>
  </si>
  <si>
    <t>Cincovillas</t>
  </si>
  <si>
    <t>Bazaiges</t>
  </si>
  <si>
    <t>Colli del Tronto</t>
  </si>
  <si>
    <t>Püspökmolnári</t>
  </si>
  <si>
    <t>Żmudź</t>
  </si>
  <si>
    <t>União das freguesias de Franco e Vila Boa</t>
  </si>
  <si>
    <t>Salatrucu</t>
  </si>
  <si>
    <t>Stakčínska Roztoka</t>
  </si>
  <si>
    <t>Lhota u Olešnice</t>
  </si>
  <si>
    <t>Eldetal</t>
  </si>
  <si>
    <t>Commune of Kryonerio Ilias</t>
  </si>
  <si>
    <t>Cinctorres</t>
  </si>
  <si>
    <t>Bazailles</t>
  </si>
  <si>
    <t>Colli sul Velino</t>
  </si>
  <si>
    <t>Püspökszilágy</t>
  </si>
  <si>
    <t>Żnin</t>
  </si>
  <si>
    <t>União das freguesias de Freches e Torres</t>
  </si>
  <si>
    <t>Salcia</t>
  </si>
  <si>
    <t>Stanča</t>
  </si>
  <si>
    <t>Lhota u Příbramě</t>
  </si>
  <si>
    <t>Eldingen</t>
  </si>
  <si>
    <t>Commune of Kryonerio Olympias</t>
  </si>
  <si>
    <t>Cintruénigo</t>
  </si>
  <si>
    <t>Bazainville</t>
  </si>
  <si>
    <t>Colli Verdi</t>
  </si>
  <si>
    <t>Pusztaapáti</t>
  </si>
  <si>
    <t>Żółkiewka</t>
  </si>
  <si>
    <t>União das freguesias de Freigil e Miomães</t>
  </si>
  <si>
    <t>Salcia Tudor</t>
  </si>
  <si>
    <t>Stankovany</t>
  </si>
  <si>
    <t>Lhota u Vsetína</t>
  </si>
  <si>
    <t>Elfershausen, M</t>
  </si>
  <si>
    <t>Commune of Kryoneritis</t>
  </si>
  <si>
    <t>Cipérez</t>
  </si>
  <si>
    <t>Bazancourt</t>
  </si>
  <si>
    <t>Colliano</t>
  </si>
  <si>
    <t>Pusztaberki</t>
  </si>
  <si>
    <t>Żołynia</t>
  </si>
  <si>
    <t>União das freguesias de Freixeda do Torrão, Quintã de Pêro Martins e Penha de Águia</t>
  </si>
  <si>
    <t>Salciile</t>
  </si>
  <si>
    <t>Stankovce</t>
  </si>
  <si>
    <t>Lhota-Vlasenice</t>
  </si>
  <si>
    <t>Elgersburg</t>
  </si>
  <si>
    <t>Commune of Kryonero</t>
  </si>
  <si>
    <t>Cirat</t>
  </si>
  <si>
    <t>Bazarnes</t>
  </si>
  <si>
    <t>Collinas</t>
  </si>
  <si>
    <t>Pusztacsalád</t>
  </si>
  <si>
    <t>Żórawina</t>
  </si>
  <si>
    <t>União das freguesias de Freixeda e Vila Verde</t>
  </si>
  <si>
    <t>Salcioara</t>
  </si>
  <si>
    <t>Stará Bašta</t>
  </si>
  <si>
    <t>Lhotice</t>
  </si>
  <si>
    <t>Elisabeth-Sophien-Koog</t>
  </si>
  <si>
    <t>Commune of Kryopigi</t>
  </si>
  <si>
    <t>Ciria</t>
  </si>
  <si>
    <t>Bazas</t>
  </si>
  <si>
    <t>Collio</t>
  </si>
  <si>
    <t>Pusztacsó</t>
  </si>
  <si>
    <t>Żory</t>
  </si>
  <si>
    <t>União das freguesias de Freixial e Juncal do Campo</t>
  </si>
  <si>
    <t>Salciua</t>
  </si>
  <si>
    <t>Stará Bystrica</t>
  </si>
  <si>
    <t>Lhotka</t>
  </si>
  <si>
    <t>Elkenroth</t>
  </si>
  <si>
    <t>Commune of Kryovryssi</t>
  </si>
  <si>
    <t>Ciruelas</t>
  </si>
  <si>
    <t>Bazauges</t>
  </si>
  <si>
    <t>Collobiano</t>
  </si>
  <si>
    <t>Pusztadobos</t>
  </si>
  <si>
    <t>Żukowice</t>
  </si>
  <si>
    <t>União das freguesias de Freixianda, Ribeira do Fárrio e Formigais</t>
  </si>
  <si>
    <t>Salcuta</t>
  </si>
  <si>
    <t>Stará Halič</t>
  </si>
  <si>
    <t>Lhotka nad Labem</t>
  </si>
  <si>
    <t>Elleben</t>
  </si>
  <si>
    <t>Commune of Krystallopigi</t>
  </si>
  <si>
    <t>Ciruelos</t>
  </si>
  <si>
    <t>Bazegney</t>
  </si>
  <si>
    <t>Colloredo di Monte Albano</t>
  </si>
  <si>
    <t>Pusztaederics</t>
  </si>
  <si>
    <t>Żukowo</t>
  </si>
  <si>
    <t>União das freguesias de Freixo de Cima e de Baixo</t>
  </si>
  <si>
    <t>Saligny</t>
  </si>
  <si>
    <t>Stará Huta</t>
  </si>
  <si>
    <t>Lhotka u Litultovic</t>
  </si>
  <si>
    <t>Ellefeld</t>
  </si>
  <si>
    <t>Commune of Krystallovryssi</t>
  </si>
  <si>
    <t>Ciruelos de Cervera</t>
  </si>
  <si>
    <t>Bazeilles</t>
  </si>
  <si>
    <t>Colmurano</t>
  </si>
  <si>
    <t>Pusztafalu</t>
  </si>
  <si>
    <t>Żurawica</t>
  </si>
  <si>
    <t>União das freguesias de Freixo de Espada à Cinta e Mazouco</t>
  </si>
  <si>
    <t>Salistea</t>
  </si>
  <si>
    <t>Stará Kremnička</t>
  </si>
  <si>
    <t>Lhotka u Radnic</t>
  </si>
  <si>
    <t>Ellenberg</t>
  </si>
  <si>
    <t>Commune of Ktenio</t>
  </si>
  <si>
    <t>Ciruelos del Pinar</t>
  </si>
  <si>
    <t>Bazeilles-sur-Othain</t>
  </si>
  <si>
    <t>Colobraro</t>
  </si>
  <si>
    <t>Pusztaföldvár</t>
  </si>
  <si>
    <t>Żuromin</t>
  </si>
  <si>
    <t>União das freguesias de Friúmes e Paradela</t>
  </si>
  <si>
    <t>Salsig</t>
  </si>
  <si>
    <t>Stará Lehota</t>
  </si>
  <si>
    <t>Lhotky</t>
  </si>
  <si>
    <t>Ellenhausen</t>
  </si>
  <si>
    <t>Commune of Ktikados</t>
  </si>
  <si>
    <t>Cirueña</t>
  </si>
  <si>
    <t>Bazelat</t>
  </si>
  <si>
    <t>Cologna Veneta</t>
  </si>
  <si>
    <t>Pusztahencse</t>
  </si>
  <si>
    <t>Zwierzyn</t>
  </si>
  <si>
    <t>União das freguesias de Fundão, Valverde, Donas, Aldeia de Joanes e Aldeia Nova do Cabo</t>
  </si>
  <si>
    <t>Salva</t>
  </si>
  <si>
    <t>Stará Lesná</t>
  </si>
  <si>
    <t>Lhotsko</t>
  </si>
  <si>
    <t>Ellenz-Poltersdorf</t>
  </si>
  <si>
    <t>Commune of Ktimeni</t>
  </si>
  <si>
    <t>Cirujales del Río</t>
  </si>
  <si>
    <t>Bazemont</t>
  </si>
  <si>
    <t>Cologne</t>
  </si>
  <si>
    <t>Pusztakovácsi</t>
  </si>
  <si>
    <t>Zwierzyniec</t>
  </si>
  <si>
    <t>União das freguesias de Gafanhoeira (São Pedro) e Sabugueiro</t>
  </si>
  <si>
    <t>Samarinesti</t>
  </si>
  <si>
    <t>Stará Ľubovňa</t>
  </si>
  <si>
    <t>Lhoty u Potštejna</t>
  </si>
  <si>
    <t>Ellerau</t>
  </si>
  <si>
    <t>Commune of Ktismata</t>
  </si>
  <si>
    <t>Cisla</t>
  </si>
  <si>
    <t>Bazens</t>
  </si>
  <si>
    <t>Cologno al Serio</t>
  </si>
  <si>
    <t>Pusztamagyaród</t>
  </si>
  <si>
    <t>Zwoleń</t>
  </si>
  <si>
    <t>União das freguesias de Gaio-Rosário e Sarilhos Pequenos</t>
  </si>
  <si>
    <t>Sambata</t>
  </si>
  <si>
    <t>Stará Myjava</t>
  </si>
  <si>
    <t>Lhůta</t>
  </si>
  <si>
    <t>Ellerbek</t>
  </si>
  <si>
    <t>Commune of Ktistades</t>
  </si>
  <si>
    <t>Cisneros</t>
  </si>
  <si>
    <t>Bazentin</t>
  </si>
  <si>
    <t>Cologno Monzese</t>
  </si>
  <si>
    <t>Pusztamérges</t>
  </si>
  <si>
    <t>Żychlin</t>
  </si>
  <si>
    <t>União das freguesias de Galafura e Covelinhas</t>
  </si>
  <si>
    <t>Sambata de Sus</t>
  </si>
  <si>
    <t>Stará Turá</t>
  </si>
  <si>
    <t>Libá</t>
  </si>
  <si>
    <t>Ellerdorf</t>
  </si>
  <si>
    <t>Commune of Kyani</t>
  </si>
  <si>
    <t>Cistella</t>
  </si>
  <si>
    <t>Bazenville</t>
  </si>
  <si>
    <t>Colognola ai Colli</t>
  </si>
  <si>
    <t>Pusztamiske</t>
  </si>
  <si>
    <t>Żyraków</t>
  </si>
  <si>
    <t>União das freguesias de Gamil e Midões</t>
  </si>
  <si>
    <t>Samburesti</t>
  </si>
  <si>
    <t>Stará Voda</t>
  </si>
  <si>
    <t>Libáň</t>
  </si>
  <si>
    <t>Ellerhoop</t>
  </si>
  <si>
    <t>Commune of Kydonea</t>
  </si>
  <si>
    <t>Cistérniga</t>
  </si>
  <si>
    <t>Bazet</t>
  </si>
  <si>
    <t>Colonna</t>
  </si>
  <si>
    <t>Pusztamonostor</t>
  </si>
  <si>
    <t>Żyrardów</t>
  </si>
  <si>
    <t>União das freguesias de Gandra e Taião</t>
  </si>
  <si>
    <t>Samsud</t>
  </si>
  <si>
    <t>Staré</t>
  </si>
  <si>
    <t>Libavá</t>
  </si>
  <si>
    <t>Ellern (Hunsrück)</t>
  </si>
  <si>
    <t>Commune of Kydonies</t>
  </si>
  <si>
    <t>Cistierna</t>
  </si>
  <si>
    <t>Bazian</t>
  </si>
  <si>
    <t>Colonnella</t>
  </si>
  <si>
    <t>Pusztaottlaka</t>
  </si>
  <si>
    <t>Żyrzyn</t>
  </si>
  <si>
    <t>União das freguesias de Garvão e Santa Luzia</t>
  </si>
  <si>
    <t>Sanandrei</t>
  </si>
  <si>
    <t>Staré Hory</t>
  </si>
  <si>
    <t>Libavské Údolí</t>
  </si>
  <si>
    <t>Ellerstadt</t>
  </si>
  <si>
    <t>Commune of Kyllini</t>
  </si>
  <si>
    <t>Ciudad Real</t>
  </si>
  <si>
    <t>Bazicourt</t>
  </si>
  <si>
    <t>Colonno</t>
  </si>
  <si>
    <t>Pusztaradvány</t>
  </si>
  <si>
    <t>Żytno</t>
  </si>
  <si>
    <t>União das freguesias de Gavião e Atalaia</t>
  </si>
  <si>
    <t>Sancel</t>
  </si>
  <si>
    <t>Starina</t>
  </si>
  <si>
    <t>Libčany</t>
  </si>
  <si>
    <t>Ellgau</t>
  </si>
  <si>
    <t>Commune of Kymi</t>
  </si>
  <si>
    <t>Ciudad Rodrigo</t>
  </si>
  <si>
    <t>Baziège</t>
  </si>
  <si>
    <t>Colorina</t>
  </si>
  <si>
    <t>Pusztaszabolcs</t>
  </si>
  <si>
    <t>Żywiec</t>
  </si>
  <si>
    <t>União das freguesias de Gebelim e Soeima</t>
  </si>
  <si>
    <t>Sancraieni</t>
  </si>
  <si>
    <t>Starý Hrádok</t>
  </si>
  <si>
    <t>Libčeves</t>
  </si>
  <si>
    <t>Ellhofen</t>
  </si>
  <si>
    <t>Commune of Kymina</t>
  </si>
  <si>
    <t>Ciutadella de Menorca</t>
  </si>
  <si>
    <t>Bazien</t>
  </si>
  <si>
    <t>Colorno</t>
  </si>
  <si>
    <t>Pusztaszemes</t>
  </si>
  <si>
    <t>União das freguesias de Geraz do Lima (Santa Maria, Santa Leocádia e Moreira) e Deão</t>
  </si>
  <si>
    <t>Sancraiu</t>
  </si>
  <si>
    <t>Starý Tekov</t>
  </si>
  <si>
    <t>Libchavy</t>
  </si>
  <si>
    <t>Ellhöft</t>
  </si>
  <si>
    <t>Commune of Kynigos</t>
  </si>
  <si>
    <t>Ciutadilla</t>
  </si>
  <si>
    <t>Bazillac</t>
  </si>
  <si>
    <t>Colosimi</t>
  </si>
  <si>
    <t>Pusztaszentlászló</t>
  </si>
  <si>
    <t>União das freguesias de Gesteira e Brunhós</t>
  </si>
  <si>
    <t>Sancraiu de Mures</t>
  </si>
  <si>
    <t>Staškov</t>
  </si>
  <si>
    <t>Libchyně</t>
  </si>
  <si>
    <t>Ellingen, St</t>
  </si>
  <si>
    <t>Commune of Kynopiastes</t>
  </si>
  <si>
    <t>Cizur</t>
  </si>
  <si>
    <t>Bazincourt-sur-Epte</t>
  </si>
  <si>
    <t>Colturano</t>
  </si>
  <si>
    <t>Pusztaszer</t>
  </si>
  <si>
    <t>União das freguesias de Glória do Ribatejo e Granho</t>
  </si>
  <si>
    <t>Sandominic</t>
  </si>
  <si>
    <t>Staškovce</t>
  </si>
  <si>
    <t>Libčice nad Vltavou</t>
  </si>
  <si>
    <t>Ellingshausen</t>
  </si>
  <si>
    <t>Commune of Kyparissi</t>
  </si>
  <si>
    <t>Clarés de Ribota</t>
  </si>
  <si>
    <t>Bazincourt-sur-Saulx</t>
  </si>
  <si>
    <t>Colverde</t>
  </si>
  <si>
    <t>Pusztavacs</t>
  </si>
  <si>
    <t>União das freguesias de Glória e Vera Cruz</t>
  </si>
  <si>
    <t>sandra</t>
  </si>
  <si>
    <t>Stebnícka Huta</t>
  </si>
  <si>
    <t>Liběchov</t>
  </si>
  <si>
    <t>Ellingstedt</t>
  </si>
  <si>
    <t>Commune of Kyparissia</t>
  </si>
  <si>
    <t>Clariana de Cardener</t>
  </si>
  <si>
    <t>Bazinghen</t>
  </si>
  <si>
    <t>Colzate</t>
  </si>
  <si>
    <t>Pusztavám</t>
  </si>
  <si>
    <t>União das freguesias de Gondar e Orbacém</t>
  </si>
  <si>
    <t>Sanduleni</t>
  </si>
  <si>
    <t>Stebník</t>
  </si>
  <si>
    <t>Libecina</t>
  </si>
  <si>
    <t>Ellrich, Stadt</t>
  </si>
  <si>
    <t>Commune of Kyparisso</t>
  </si>
  <si>
    <t>Clavijo</t>
  </si>
  <si>
    <t>Bazinval</t>
  </si>
  <si>
    <t>Comabbio</t>
  </si>
  <si>
    <t>Pusztazámor</t>
  </si>
  <si>
    <t>União das freguesias de Gondemaria e Olival</t>
  </si>
  <si>
    <t>Sandulesti</t>
  </si>
  <si>
    <t>Štefanov</t>
  </si>
  <si>
    <t>Libědice</t>
  </si>
  <si>
    <t>Ellscheid</t>
  </si>
  <si>
    <t>Commune of Kyparissos</t>
  </si>
  <si>
    <t>Coaña</t>
  </si>
  <si>
    <t>Bazoches</t>
  </si>
  <si>
    <t>Comacchio</t>
  </si>
  <si>
    <t>Putnok</t>
  </si>
  <si>
    <t>União das freguesias de Gondiães e Vilar de Cunhas</t>
  </si>
  <si>
    <t>Sangeorgiu de Mures</t>
  </si>
  <si>
    <t>Štefanov nad Oravou</t>
  </si>
  <si>
    <t>Libějice</t>
  </si>
  <si>
    <t>Ellwangen (Jagst), Stadt</t>
  </si>
  <si>
    <t>Commune of Kyprinos</t>
  </si>
  <si>
    <t>Cóbdar</t>
  </si>
  <si>
    <t>Bazoches-au-Houlme</t>
  </si>
  <si>
    <t>Rábacsanak</t>
  </si>
  <si>
    <t>União das freguesias de Gondifelos, Cavalões e Outiz</t>
  </si>
  <si>
    <t>Sanger</t>
  </si>
  <si>
    <t>Štefanová</t>
  </si>
  <si>
    <t>Libějovice</t>
  </si>
  <si>
    <t>Ellweiler</t>
  </si>
  <si>
    <t>Commune of Kypseli</t>
  </si>
  <si>
    <t>Cobeja</t>
  </si>
  <si>
    <t>Bazoches-en-Dunois</t>
  </si>
  <si>
    <t>Comano Terme</t>
  </si>
  <si>
    <t>Rábacsécsény</t>
  </si>
  <si>
    <t>União das freguesias de Gondomar (São Cosme), Valbom e Jovim</t>
  </si>
  <si>
    <t>Sangeru</t>
  </si>
  <si>
    <t>Štefanovce</t>
  </si>
  <si>
    <t>Libel</t>
  </si>
  <si>
    <t>Ellzee</t>
  </si>
  <si>
    <t>Commune of Kypseli (Sfina)</t>
  </si>
  <si>
    <t>Cobeña</t>
  </si>
  <si>
    <t>Bazoches-lès-Bray</t>
  </si>
  <si>
    <t>Comazzo</t>
  </si>
  <si>
    <t>Rábagyarmat</t>
  </si>
  <si>
    <t>União das freguesias de Gondomil e Sanfins</t>
  </si>
  <si>
    <t>Saniob</t>
  </si>
  <si>
    <t>Štefanovičová</t>
  </si>
  <si>
    <t>Libenice</t>
  </si>
  <si>
    <t>Elmenhorst</t>
  </si>
  <si>
    <t>Commune of Kypseli Methanon</t>
  </si>
  <si>
    <t>Cobeta</t>
  </si>
  <si>
    <t>Bazoches-les-Gallerandes</t>
  </si>
  <si>
    <t>Comeglians</t>
  </si>
  <si>
    <t>Rábahídvég</t>
  </si>
  <si>
    <t>União das freguesias de Gouviães e Ucanha</t>
  </si>
  <si>
    <t>Sanislau</t>
  </si>
  <si>
    <t>Štefurov</t>
  </si>
  <si>
    <t>Libeř</t>
  </si>
  <si>
    <t>Elmenhorst/Lichtenhagen</t>
  </si>
  <si>
    <t>Commune of Kypselochori</t>
  </si>
  <si>
    <t>Cobisa</t>
  </si>
  <si>
    <t>Bazoches-les-Hautes</t>
  </si>
  <si>
    <t>Comelico Superiore</t>
  </si>
  <si>
    <t>Rábakecöl</t>
  </si>
  <si>
    <t>União das freguesias de Grade e Carralcova</t>
  </si>
  <si>
    <t>Sanmartin</t>
  </si>
  <si>
    <t>Šterusy</t>
  </si>
  <si>
    <t>Liberec</t>
  </si>
  <si>
    <t>Elmshorn, Stadt</t>
  </si>
  <si>
    <t>Commune of Kyra Vgena</t>
  </si>
  <si>
    <t>Cobos de Cerrato</t>
  </si>
  <si>
    <t>Bazoches-sur-Guyonne</t>
  </si>
  <si>
    <t>Comerio</t>
  </si>
  <si>
    <t>Rábapatona</t>
  </si>
  <si>
    <t>União das freguesias de Grândola e Santa Margarida da Serra</t>
  </si>
  <si>
    <t>Sanmihaiu Almasului</t>
  </si>
  <si>
    <t>Štiavnička</t>
  </si>
  <si>
    <t>Liberk</t>
  </si>
  <si>
    <t>Elmstein</t>
  </si>
  <si>
    <t>Commune of Kyrakali</t>
  </si>
  <si>
    <t>Cobos de Fuentidueña</t>
  </si>
  <si>
    <t>Bazoches-sur-Hoëne</t>
  </si>
  <si>
    <t>Comezzano-Cizzago</t>
  </si>
  <si>
    <t>Rábapaty</t>
  </si>
  <si>
    <t>União das freguesias de Granja Nova e Vila Chã da Beira</t>
  </si>
  <si>
    <t>Sanmihaiu de Campie</t>
  </si>
  <si>
    <t>Štiavnické Bane</t>
  </si>
  <si>
    <t>Liběšice</t>
  </si>
  <si>
    <t>Elpersbüttel</t>
  </si>
  <si>
    <t>Commune of Kyria</t>
  </si>
  <si>
    <t>Cobreros</t>
  </si>
  <si>
    <t>Bazoches-sur-le-Betz</t>
  </si>
  <si>
    <t>Comignago</t>
  </si>
  <si>
    <t>Rábapordány</t>
  </si>
  <si>
    <t>União das freguesias de Grijó e Sermonde</t>
  </si>
  <si>
    <t>Sanmihaiu Roman</t>
  </si>
  <si>
    <t>Štiavnik</t>
  </si>
  <si>
    <t>Libětice</t>
  </si>
  <si>
    <t>Elsdorf</t>
  </si>
  <si>
    <t>Commune of Kyriaki</t>
  </si>
  <si>
    <t>Coca</t>
  </si>
  <si>
    <t>Bazoches-sur-Vesles</t>
  </si>
  <si>
    <t>Comiso</t>
  </si>
  <si>
    <t>Rábasebes</t>
  </si>
  <si>
    <t>União das freguesias de Guia, Ilha e Mata Mourisca</t>
  </si>
  <si>
    <t>Sannicolau Roman</t>
  </si>
  <si>
    <t>Štitáre</t>
  </si>
  <si>
    <t>Libež</t>
  </si>
  <si>
    <t>Elsdorf, Stadt</t>
  </si>
  <si>
    <t>Commune of Kyriakio</t>
  </si>
  <si>
    <t>Coca de Alba</t>
  </si>
  <si>
    <t>Bazoges-en-Paillers</t>
  </si>
  <si>
    <t>Comitini</t>
  </si>
  <si>
    <t>Rábaszentandrás</t>
  </si>
  <si>
    <t>União das freguesias de Guilhadeses e Santar</t>
  </si>
  <si>
    <t>Sanpaul</t>
  </si>
  <si>
    <t>Štítnik</t>
  </si>
  <si>
    <t>Líbeznice</t>
  </si>
  <si>
    <t>Elsdorf-Westermühlen</t>
  </si>
  <si>
    <t>Commune of Kyriakochori</t>
  </si>
  <si>
    <t>Cocentaina</t>
  </si>
  <si>
    <t>Bazoges-en-Pareds</t>
  </si>
  <si>
    <t>Comiziano</t>
  </si>
  <si>
    <t>Rábaszentmihály</t>
  </si>
  <si>
    <t>União das freguesias de Guisande e Oliveira (São Pedro)</t>
  </si>
  <si>
    <t>Sanpetru</t>
  </si>
  <si>
    <t>Štôla</t>
  </si>
  <si>
    <t>Libhošť</t>
  </si>
  <si>
    <t>Elsendorf</t>
  </si>
  <si>
    <t>Commune of Kyrianna</t>
  </si>
  <si>
    <t>Codo</t>
  </si>
  <si>
    <t>Bazoilles-et-Ménil</t>
  </si>
  <si>
    <t>Commessaggio</t>
  </si>
  <si>
    <t>Rábaszentmiklós</t>
  </si>
  <si>
    <t>União das freguesias de Gulpilhares e Valadares</t>
  </si>
  <si>
    <t>Sanpetru de Campie</t>
  </si>
  <si>
    <t>Štós</t>
  </si>
  <si>
    <t>Libice nad Cidlinou</t>
  </si>
  <si>
    <t>Elsenfeld, M</t>
  </si>
  <si>
    <t>Commune of Kyrtoni</t>
  </si>
  <si>
    <t>Codoñera, La</t>
  </si>
  <si>
    <t>Bazoilles-sur-Meuse</t>
  </si>
  <si>
    <t>Commezzadura</t>
  </si>
  <si>
    <t>Rábatamási</t>
  </si>
  <si>
    <t>União das freguesias de Idanha-a-Nova e Alcafozes</t>
  </si>
  <si>
    <t>Sanpetru Mare</t>
  </si>
  <si>
    <t>Stožok</t>
  </si>
  <si>
    <t>Libice nad Doubravou</t>
  </si>
  <si>
    <t>Elsfleth, Stadt</t>
  </si>
  <si>
    <t>Commune of Kythira</t>
  </si>
  <si>
    <t>Codorniz</t>
  </si>
  <si>
    <t>Bazolles</t>
  </si>
  <si>
    <t>Como</t>
  </si>
  <si>
    <t>Rábatöttös</t>
  </si>
  <si>
    <t>União das freguesias de Ifanes e Paradela</t>
  </si>
  <si>
    <t>Sansimion</t>
  </si>
  <si>
    <t>Stráňany</t>
  </si>
  <si>
    <t>Libín</t>
  </si>
  <si>
    <t>Elskop</t>
  </si>
  <si>
    <t>Commune of Kythnos</t>
  </si>
  <si>
    <t>Codos</t>
  </si>
  <si>
    <t>Bazoncourt</t>
  </si>
  <si>
    <t>Compiano</t>
  </si>
  <si>
    <t>Rábcakapi</t>
  </si>
  <si>
    <t>União das freguesias de Igreja Nova e Cheleiros</t>
  </si>
  <si>
    <t>Sant</t>
  </si>
  <si>
    <t>Stráňavy</t>
  </si>
  <si>
    <t>Libina</t>
  </si>
  <si>
    <t>Elsnig</t>
  </si>
  <si>
    <t>Commune of Labena</t>
  </si>
  <si>
    <t>Codosera, La</t>
  </si>
  <si>
    <t>Bazoques</t>
  </si>
  <si>
    <t>Comun Nuovo</t>
  </si>
  <si>
    <t>Rácalmás</t>
  </si>
  <si>
    <t>União das freguesias de Insalde e Porreiras</t>
  </si>
  <si>
    <t>Santa Mare</t>
  </si>
  <si>
    <t>Stráne pod Tatrami</t>
  </si>
  <si>
    <t>Libiš</t>
  </si>
  <si>
    <t>Elsoff (Westerwald)</t>
  </si>
  <si>
    <t>Commune of Labero</t>
  </si>
  <si>
    <t>Cofrentes</t>
  </si>
  <si>
    <t>Bazordan</t>
  </si>
  <si>
    <t>Comunanza</t>
  </si>
  <si>
    <t>Ráckeresztúr</t>
  </si>
  <si>
    <t>União das freguesias de Izeda, Calvelhe e Paradinha Nova</t>
  </si>
  <si>
    <t>Santamaria-Orlea</t>
  </si>
  <si>
    <t>Stránska</t>
  </si>
  <si>
    <t>Libišany</t>
  </si>
  <si>
    <t>Elsteraue</t>
  </si>
  <si>
    <t>Commune of Labia</t>
  </si>
  <si>
    <t>Cogeces de Íscar</t>
  </si>
  <si>
    <t>Bazougers</t>
  </si>
  <si>
    <t>Cona</t>
  </si>
  <si>
    <t>Ráckeve</t>
  </si>
  <si>
    <t>União das freguesias de Janeiro de Cima e Bogas de Baixo</t>
  </si>
  <si>
    <t>Santana de Mures</t>
  </si>
  <si>
    <t>Stránske</t>
  </si>
  <si>
    <t>Libkov</t>
  </si>
  <si>
    <t>Elsterberg, Stadt</t>
  </si>
  <si>
    <t>Commune of Labini</t>
  </si>
  <si>
    <t>Cogeces del Monte</t>
  </si>
  <si>
    <t>Bazouges Cré sur Loir</t>
  </si>
  <si>
    <t>Conca Casale</t>
  </si>
  <si>
    <t>Rád</t>
  </si>
  <si>
    <t>União das freguesias de Jolda (Madalena) e Rio Cabrão</t>
  </si>
  <si>
    <t>Santandrei</t>
  </si>
  <si>
    <t>Stratená</t>
  </si>
  <si>
    <t>Libkova Voda</t>
  </si>
  <si>
    <t>Elsterheide / Halštrowska Hola</t>
  </si>
  <si>
    <t>Commune of Labinou</t>
  </si>
  <si>
    <t>Cogollor</t>
  </si>
  <si>
    <t>Bazouges-la-Pérouse</t>
  </si>
  <si>
    <t>Conca dei Marini</t>
  </si>
  <si>
    <t>Rádfalva</t>
  </si>
  <si>
    <t>União das freguesias de Junça e Naves</t>
  </si>
  <si>
    <t>Santau</t>
  </si>
  <si>
    <t>Stráža</t>
  </si>
  <si>
    <t>Libkovice pod Řípem</t>
  </si>
  <si>
    <t>Elstertrebnitz</t>
  </si>
  <si>
    <t>Commune of Labiotes</t>
  </si>
  <si>
    <t>Cogollos</t>
  </si>
  <si>
    <t>Bazuel</t>
  </si>
  <si>
    <t>Conca della Campania</t>
  </si>
  <si>
    <t>Rádóckölked</t>
  </si>
  <si>
    <t>União das freguesias de Juncais, Vila Ruiva e Vila Soeiro do Chão</t>
  </si>
  <si>
    <t>Santimbru</t>
  </si>
  <si>
    <t>Strážne</t>
  </si>
  <si>
    <t>Liblice</t>
  </si>
  <si>
    <t>Elsterwerda, Stadt</t>
  </si>
  <si>
    <t>Commune of Labiri</t>
  </si>
  <si>
    <t>Cogollos de Guadix</t>
  </si>
  <si>
    <t>Bazugues</t>
  </si>
  <si>
    <t>Concamarise</t>
  </si>
  <si>
    <t>Radostyán</t>
  </si>
  <si>
    <t>União das freguesias de Lagoa e Carvoeiro</t>
  </si>
  <si>
    <t>Sanzieni</t>
  </si>
  <si>
    <t>Strážske</t>
  </si>
  <si>
    <t>Liblín</t>
  </si>
  <si>
    <t>Elstra, Stadt</t>
  </si>
  <si>
    <t>Commune of Labokabos</t>
  </si>
  <si>
    <t>Cogollos de la Vega</t>
  </si>
  <si>
    <t>Bazus</t>
  </si>
  <si>
    <t>Concerviano</t>
  </si>
  <si>
    <t>Ragály</t>
  </si>
  <si>
    <t>União das freguesias de Lagoaça e Fornos</t>
  </si>
  <si>
    <t>Sapanta</t>
  </si>
  <si>
    <t>Štrba</t>
  </si>
  <si>
    <t>Libňatov</t>
  </si>
  <si>
    <t>Elterlein, Stadt</t>
  </si>
  <si>
    <t>Commune of Labou Myli</t>
  </si>
  <si>
    <t>Cogolludo</t>
  </si>
  <si>
    <t>Bazus-Aure</t>
  </si>
  <si>
    <t>Concesio</t>
  </si>
  <si>
    <t>Rajka</t>
  </si>
  <si>
    <t>União das freguesias de Lagos (São Sebastião e Santa Maria)</t>
  </si>
  <si>
    <t>Sapata</t>
  </si>
  <si>
    <t>Strečno</t>
  </si>
  <si>
    <t>Libníč</t>
  </si>
  <si>
    <t>Eltmann, St</t>
  </si>
  <si>
    <t>Commune of Labro</t>
  </si>
  <si>
    <t>Cogul, El</t>
  </si>
  <si>
    <t>Bazus-Neste</t>
  </si>
  <si>
    <t>Concordia Sagittaria</t>
  </si>
  <si>
    <t>Rakaca</t>
  </si>
  <si>
    <t>União das freguesias de Lagos da Beira e Lajeosa</t>
  </si>
  <si>
    <t>Sapoca</t>
  </si>
  <si>
    <t>Streda nad Bodrogom</t>
  </si>
  <si>
    <t>Libníkovice</t>
  </si>
  <si>
    <t>Eltville am Rhein, Stadt</t>
  </si>
  <si>
    <t>Commune of Lachanada</t>
  </si>
  <si>
    <t>Coín</t>
  </si>
  <si>
    <t>Béalcourt</t>
  </si>
  <si>
    <t>Concordia sulla Secchia</t>
  </si>
  <si>
    <t>Rakacaszend</t>
  </si>
  <si>
    <t>União das freguesias de Lajeosa e Forcalhos</t>
  </si>
  <si>
    <t>Saraiu</t>
  </si>
  <si>
    <t>Stredné Plachtince</t>
  </si>
  <si>
    <t>Libočany</t>
  </si>
  <si>
    <t>Elxleben</t>
  </si>
  <si>
    <t>Commune of Lachanas</t>
  </si>
  <si>
    <t>Coirós</t>
  </si>
  <si>
    <t>Béalencourt</t>
  </si>
  <si>
    <t>Concorezzo</t>
  </si>
  <si>
    <t>Rakamaz</t>
  </si>
  <si>
    <t>União das freguesias de Lamas e Cercal</t>
  </si>
  <si>
    <t>Sarasau</t>
  </si>
  <si>
    <t>Strekov</t>
  </si>
  <si>
    <t>Libochovany</t>
  </si>
  <si>
    <t>Elz</t>
  </si>
  <si>
    <t>Commune of Lachania</t>
  </si>
  <si>
    <t>Colera</t>
  </si>
  <si>
    <t>Béard</t>
  </si>
  <si>
    <t>Condofuri</t>
  </si>
  <si>
    <t>Rákóczibánya</t>
  </si>
  <si>
    <t>União das freguesias de Lamelas e Guimarei</t>
  </si>
  <si>
    <t>Sarata</t>
  </si>
  <si>
    <t>Strelníky</t>
  </si>
  <si>
    <t>Libochovice</t>
  </si>
  <si>
    <t>Elzach, Stadt</t>
  </si>
  <si>
    <t>Commune of Lachio</t>
  </si>
  <si>
    <t>Coles</t>
  </si>
  <si>
    <t>Béard-Géovreissiat</t>
  </si>
  <si>
    <t>Condove</t>
  </si>
  <si>
    <t>Rákóczifalva</t>
  </si>
  <si>
    <t>União das freguesias de Laranjeiro e Feijó</t>
  </si>
  <si>
    <t>Sarateni</t>
  </si>
  <si>
    <t>Stretava</t>
  </si>
  <si>
    <t>Libochovičky</t>
  </si>
  <si>
    <t>Elze, Stadt</t>
  </si>
  <si>
    <t>Commune of Ladas</t>
  </si>
  <si>
    <t>Colilla, La</t>
  </si>
  <si>
    <t>Beaubec-la-Rosière</t>
  </si>
  <si>
    <t>Condrò</t>
  </si>
  <si>
    <t>Rákócziújfalu</t>
  </si>
  <si>
    <t>União das freguesias de Lavandeira, Beira Grande e Selores</t>
  </si>
  <si>
    <t>Saravale</t>
  </si>
  <si>
    <t>Stretavka</t>
  </si>
  <si>
    <t>Libodřice</t>
  </si>
  <si>
    <t>Elztal</t>
  </si>
  <si>
    <t>Commune of Ladi</t>
  </si>
  <si>
    <t>Colindres</t>
  </si>
  <si>
    <t>Beaubery</t>
  </si>
  <si>
    <t>Conegliano</t>
  </si>
  <si>
    <t>Ráksi</t>
  </si>
  <si>
    <t>União das freguesias de Leiria, Pousos, Barreira e Cortes</t>
  </si>
  <si>
    <t>Sarbeni</t>
  </si>
  <si>
    <t>Streženice</t>
  </si>
  <si>
    <t>Liboměřice</t>
  </si>
  <si>
    <t>Elzweiler</t>
  </si>
  <si>
    <t>Commune of Ladikou</t>
  </si>
  <si>
    <t>Coll de Nargó</t>
  </si>
  <si>
    <t>Beaubray</t>
  </si>
  <si>
    <t>Confienza</t>
  </si>
  <si>
    <t>Ramocsa</t>
  </si>
  <si>
    <t>União das freguesias de Leitões, Oleiros e Figueiredo</t>
  </si>
  <si>
    <t>Sarbi</t>
  </si>
  <si>
    <t>Strihovce</t>
  </si>
  <si>
    <t>Libomyšl</t>
  </si>
  <si>
    <t>Embsen</t>
  </si>
  <si>
    <t>Commune of Ladochori</t>
  </si>
  <si>
    <t>Collado de Contreras</t>
  </si>
  <si>
    <t>Beaucaire</t>
  </si>
  <si>
    <t>Configni</t>
  </si>
  <si>
    <t>Ramocsaháza</t>
  </si>
  <si>
    <t>União das freguesias de Lemenhe, Mouquim e Jesufrei</t>
  </si>
  <si>
    <t>Sarbii - Magura</t>
  </si>
  <si>
    <t>Štrkovec</t>
  </si>
  <si>
    <t>Libořice</t>
  </si>
  <si>
    <t>Embühren</t>
  </si>
  <si>
    <t>Commune of Laerma</t>
  </si>
  <si>
    <t>Collado de la Vera</t>
  </si>
  <si>
    <t>Beaucamps-le-Jeune</t>
  </si>
  <si>
    <t>Conflenti</t>
  </si>
  <si>
    <t>Rápolt</t>
  </si>
  <si>
    <t>União das freguesias de Leomil, Mido, Senouras e Aldeia Nova</t>
  </si>
  <si>
    <t>Sarichioi</t>
  </si>
  <si>
    <t>Stročín</t>
  </si>
  <si>
    <t>Liboš</t>
  </si>
  <si>
    <t>Emden, Stadt</t>
  </si>
  <si>
    <t>Commune of Lafionas</t>
  </si>
  <si>
    <t>Collado del Mirón</t>
  </si>
  <si>
    <t>Beaucamps-le-Vieux</t>
  </si>
  <si>
    <t>Coniolo</t>
  </si>
  <si>
    <t>Raposka</t>
  </si>
  <si>
    <t>União das freguesias de Lobão, Gião, Louredo e Guisande</t>
  </si>
  <si>
    <t>Sarmas</t>
  </si>
  <si>
    <t>Stropkov</t>
  </si>
  <si>
    <t>Libošovice</t>
  </si>
  <si>
    <t>Emeringen</t>
  </si>
  <si>
    <t>Commune of Lafka</t>
  </si>
  <si>
    <t>Collado Hermoso</t>
  </si>
  <si>
    <t>Beaucamps-Ligny</t>
  </si>
  <si>
    <t>Conselice</t>
  </si>
  <si>
    <t>Rásonysápberencs</t>
  </si>
  <si>
    <t>União das freguesias de Lobrigos (São Miguel e São João Baptista) e Sanhoane</t>
  </si>
  <si>
    <t>Sarmasag</t>
  </si>
  <si>
    <t>Studená</t>
  </si>
  <si>
    <t>Libotenice</t>
  </si>
  <si>
    <t>Emerkingen</t>
  </si>
  <si>
    <t>Commune of Lafkio</t>
  </si>
  <si>
    <t>Collado Mediano</t>
  </si>
  <si>
    <t>Beaucé</t>
  </si>
  <si>
    <t>Conselve</t>
  </si>
  <si>
    <t>Rátka</t>
  </si>
  <si>
    <t>União das freguesias de Loivos da Ribeira e Tresouras</t>
  </si>
  <si>
    <t>Sarmizegetusa</t>
  </si>
  <si>
    <t>Studenec</t>
  </si>
  <si>
    <t>Libotov</t>
  </si>
  <si>
    <t>Emersacker</t>
  </si>
  <si>
    <t>Commune of Lafkos</t>
  </si>
  <si>
    <t>Collado Villalba</t>
  </si>
  <si>
    <t>Beauce la Romaine</t>
  </si>
  <si>
    <t>Contà</t>
  </si>
  <si>
    <t>Rátót</t>
  </si>
  <si>
    <t>União das freguesias de Loivos e Póvoa de Agrações</t>
  </si>
  <si>
    <t>Saru Dornei</t>
  </si>
  <si>
    <t>Studienka</t>
  </si>
  <si>
    <t>Libouchec</t>
  </si>
  <si>
    <t>Emkendorf</t>
  </si>
  <si>
    <t>Commune of Lafystio</t>
  </si>
  <si>
    <t>Collazos de Boedo</t>
  </si>
  <si>
    <t>Beaucens</t>
  </si>
  <si>
    <t>Contessa Entellina</t>
  </si>
  <si>
    <t>Ravazd</t>
  </si>
  <si>
    <t>União das freguesias de Lomar e Arcos</t>
  </si>
  <si>
    <t>Sarulesti</t>
  </si>
  <si>
    <t>Stuľany</t>
  </si>
  <si>
    <t>Libovice</t>
  </si>
  <si>
    <t>Emleben</t>
  </si>
  <si>
    <t>Commune of Laga</t>
  </si>
  <si>
    <t>Collbató</t>
  </si>
  <si>
    <t>Beauchalot</t>
  </si>
  <si>
    <t>Contigliano</t>
  </si>
  <si>
    <t>Recsk</t>
  </si>
  <si>
    <t>União das freguesias de Lordelo do Ouro e Massarelos</t>
  </si>
  <si>
    <t>Sasca Montana</t>
  </si>
  <si>
    <t>Stupava</t>
  </si>
  <si>
    <t>Librantice</t>
  </si>
  <si>
    <t>Emlichheim</t>
  </si>
  <si>
    <t>Commune of Lagada</t>
  </si>
  <si>
    <t>Colldejou</t>
  </si>
  <si>
    <t>Beauchamp</t>
  </si>
  <si>
    <t>Contrada</t>
  </si>
  <si>
    <t>Réde</t>
  </si>
  <si>
    <t>União das freguesias de Louredo e Fornelos</t>
  </si>
  <si>
    <t>Saschiz</t>
  </si>
  <si>
    <t>Stupné</t>
  </si>
  <si>
    <t>Libřice</t>
  </si>
  <si>
    <t>Emmelbaum</t>
  </si>
  <si>
    <t>Commune of Lagadakia</t>
  </si>
  <si>
    <t>Collsuspina</t>
  </si>
  <si>
    <t>Beauchamps</t>
  </si>
  <si>
    <t>Controguerra</t>
  </si>
  <si>
    <t>Rédics</t>
  </si>
  <si>
    <t>União das freguesias de Lourinhã e Atalaia</t>
  </si>
  <si>
    <t>Sasciori</t>
  </si>
  <si>
    <t>Štúrovo</t>
  </si>
  <si>
    <t>Libštát</t>
  </si>
  <si>
    <t>Emmelsbüll-Horsbüll</t>
  </si>
  <si>
    <t>Commune of Lagadas</t>
  </si>
  <si>
    <t>Colmenar</t>
  </si>
  <si>
    <t>Beauchamps-sur-Huillard</t>
  </si>
  <si>
    <t>Controne</t>
  </si>
  <si>
    <t>Regéc</t>
  </si>
  <si>
    <t>União das freguesias de Lousã e Vilarinho</t>
  </si>
  <si>
    <t>Sascut</t>
  </si>
  <si>
    <t>Štvrtok</t>
  </si>
  <si>
    <t>Libuň</t>
  </si>
  <si>
    <t>Emmelshausen, Stadt</t>
  </si>
  <si>
    <t>Commune of Lagadeika</t>
  </si>
  <si>
    <t>Colmenar de Montemayor</t>
  </si>
  <si>
    <t>Beauchastel</t>
  </si>
  <si>
    <t>Contursi Terme</t>
  </si>
  <si>
    <t>Regenye</t>
  </si>
  <si>
    <t>União das freguesias de Lustosa e Barrosas (Santo Estêvão)</t>
  </si>
  <si>
    <t>Satchinez</t>
  </si>
  <si>
    <t>Štvrtok na Ostrove</t>
  </si>
  <si>
    <t>Libušín</t>
  </si>
  <si>
    <t>Emmendingen, Stadt</t>
  </si>
  <si>
    <t>Commune of Lagadia</t>
  </si>
  <si>
    <t>Colmenar de Oreja</t>
  </si>
  <si>
    <t>Beauche</t>
  </si>
  <si>
    <t>Conversano</t>
  </si>
  <si>
    <t>Regöly</t>
  </si>
  <si>
    <t>União das freguesias de Luz de Tavira e Santo Estêvão</t>
  </si>
  <si>
    <t>Satu Mare</t>
  </si>
  <si>
    <t>Sučany</t>
  </si>
  <si>
    <t>Lichkov</t>
  </si>
  <si>
    <t>Emmendorf</t>
  </si>
  <si>
    <t>Commune of Lagadikia</t>
  </si>
  <si>
    <t>Colmenar del Arroyo</t>
  </si>
  <si>
    <t>Beauchemin</t>
  </si>
  <si>
    <t>Conza della Campania</t>
  </si>
  <si>
    <t>Rém</t>
  </si>
  <si>
    <t>União das freguesias de Mação, Penhascoso e Aboboreira</t>
  </si>
  <si>
    <t>Satulung</t>
  </si>
  <si>
    <t>Suchá Dolina</t>
  </si>
  <si>
    <t>Lichnov</t>
  </si>
  <si>
    <t>Emmerich am Rhein, Stadt</t>
  </si>
  <si>
    <t>Commune of Laganas</t>
  </si>
  <si>
    <t>Colmenar Viejo</t>
  </si>
  <si>
    <t>Beauchêne</t>
  </si>
  <si>
    <t>Conzano</t>
  </si>
  <si>
    <t>Remeteszőlős</t>
  </si>
  <si>
    <t>União das freguesias de Macieira da Lixa e Caramos</t>
  </si>
  <si>
    <t>Sauca</t>
  </si>
  <si>
    <t>Suchá Hora</t>
  </si>
  <si>
    <t>Lichoceves</t>
  </si>
  <si>
    <t>Emmering</t>
  </si>
  <si>
    <t>Commune of Lagia</t>
  </si>
  <si>
    <t>Colmenarejo</t>
  </si>
  <si>
    <t>Beauchery-Saint-Martin</t>
  </si>
  <si>
    <t>Copertino</t>
  </si>
  <si>
    <t>Répáshuta</t>
  </si>
  <si>
    <t>União das freguesias de Madalena e Beselga</t>
  </si>
  <si>
    <t>Saucesti</t>
  </si>
  <si>
    <t>Suchá nad Parnou</t>
  </si>
  <si>
    <t>Licibořice</t>
  </si>
  <si>
    <t>Emmerthal</t>
  </si>
  <si>
    <t>Commune of Lagio</t>
  </si>
  <si>
    <t>Colomera</t>
  </si>
  <si>
    <t>Beauclair</t>
  </si>
  <si>
    <t>Copiano</t>
  </si>
  <si>
    <t>Répcelak</t>
  </si>
  <si>
    <t>União das freguesias de Mafamude e Vilar do Paraíso</t>
  </si>
  <si>
    <t>Saulesti</t>
  </si>
  <si>
    <t>Sucháň</t>
  </si>
  <si>
    <t>Lično</t>
  </si>
  <si>
    <t>Emmerting</t>
  </si>
  <si>
    <t>Commune of Lagolio</t>
  </si>
  <si>
    <t>Colomers</t>
  </si>
  <si>
    <t>Beaucoudray</t>
  </si>
  <si>
    <t>Copparo</t>
  </si>
  <si>
    <t>Répceszemere</t>
  </si>
  <si>
    <t>União das freguesias de Malagueira e Horta das Figueiras</t>
  </si>
  <si>
    <t>Saulia</t>
  </si>
  <si>
    <t>Suché</t>
  </si>
  <si>
    <t>Lidečko</t>
  </si>
  <si>
    <t>Emmerzhausen</t>
  </si>
  <si>
    <t>Commune of Lagopodo</t>
  </si>
  <si>
    <t>Colunga</t>
  </si>
  <si>
    <t>Beaucourt</t>
  </si>
  <si>
    <t>Corana</t>
  </si>
  <si>
    <t>Répceszentgyörgy</t>
  </si>
  <si>
    <t>União das freguesias de Malhou, Louriceira e Espinheiro</t>
  </si>
  <si>
    <t>Savadisla</t>
  </si>
  <si>
    <t>Suché Brezovo</t>
  </si>
  <si>
    <t>Lidice</t>
  </si>
  <si>
    <t>Emmingen-Liptingen</t>
  </si>
  <si>
    <t>Commune of Lagorrachi</t>
  </si>
  <si>
    <t>Colungo</t>
  </si>
  <si>
    <t>Beaucourt-en-Santerre</t>
  </si>
  <si>
    <t>Corato</t>
  </si>
  <si>
    <t>Répcevis</t>
  </si>
  <si>
    <t>União das freguesias de Malpartida e Vale de Coelha</t>
  </si>
  <si>
    <t>Savarsin</t>
  </si>
  <si>
    <t>Suchohrad</t>
  </si>
  <si>
    <t>Lidmaň</t>
  </si>
  <si>
    <t>Empfertshausen</t>
  </si>
  <si>
    <t>Commune of Lagou</t>
  </si>
  <si>
    <t>Coma i la Pedra, La</t>
  </si>
  <si>
    <t>Beaucourt-sur-l'Ancre</t>
  </si>
  <si>
    <t>Corbara</t>
  </si>
  <si>
    <t>Resznek</t>
  </si>
  <si>
    <t>União das freguesias de Malta e Canidelo</t>
  </si>
  <si>
    <t>Saveni</t>
  </si>
  <si>
    <t>Sudince</t>
  </si>
  <si>
    <t>Líně</t>
  </si>
  <si>
    <t>Empfingen</t>
  </si>
  <si>
    <t>Commune of Lagovounio</t>
  </si>
  <si>
    <t>Comares</t>
  </si>
  <si>
    <t>Beaucourt-sur-l'Hallue</t>
  </si>
  <si>
    <t>Corbetta</t>
  </si>
  <si>
    <t>Rétalap</t>
  </si>
  <si>
    <t>União das freguesias de Malveira e São Miguel de Alcainça</t>
  </si>
  <si>
    <t>Savinesti</t>
  </si>
  <si>
    <t>Súdovce</t>
  </si>
  <si>
    <t>Linhartice</t>
  </si>
  <si>
    <t>Emsbüren</t>
  </si>
  <si>
    <t>Commune of Lagyna</t>
  </si>
  <si>
    <t>Comillas</t>
  </si>
  <si>
    <t>Beaucouzé</t>
  </si>
  <si>
    <t>Corbola</t>
  </si>
  <si>
    <t>Rétközberencs</t>
  </si>
  <si>
    <t>União das freguesias de Mamouros, Alva e Ribolhos</t>
  </si>
  <si>
    <t>Scaesti</t>
  </si>
  <si>
    <t>Šuja</t>
  </si>
  <si>
    <t>Lípa</t>
  </si>
  <si>
    <t>Emsdetten, Stadt</t>
  </si>
  <si>
    <t>Commune of Laista</t>
  </si>
  <si>
    <t>Cómpeta</t>
  </si>
  <si>
    <t>Beaucroissant</t>
  </si>
  <si>
    <t>Corchiano</t>
  </si>
  <si>
    <t>Rétság</t>
  </si>
  <si>
    <t>União das freguesias de Mangualde, Mesquitela e Cunha Alta</t>
  </si>
  <si>
    <t>Scanteia</t>
  </si>
  <si>
    <t>Sukov</t>
  </si>
  <si>
    <t>Lípa nad Orlicí</t>
  </si>
  <si>
    <t>Emskirchen, M</t>
  </si>
  <si>
    <t>Commune of Lakithra</t>
  </si>
  <si>
    <t>Conca de Dalt</t>
  </si>
  <si>
    <t>Beaudéan</t>
  </si>
  <si>
    <t>Corciano</t>
  </si>
  <si>
    <t>Révfülöp</t>
  </si>
  <si>
    <t>União das freguesias de Manique do Intendente, Vila Nova de São Pedro e Maçussa</t>
  </si>
  <si>
    <t>Scanteiesti</t>
  </si>
  <si>
    <t>Šuľa</t>
  </si>
  <si>
    <t>Lipec</t>
  </si>
  <si>
    <t>Emstek</t>
  </si>
  <si>
    <t>Commune of Lakka</t>
  </si>
  <si>
    <t>Condado de Castilnovo</t>
  </si>
  <si>
    <t>Beaudéduit</t>
  </si>
  <si>
    <t>Cordenons</t>
  </si>
  <si>
    <t>Révleányvár</t>
  </si>
  <si>
    <t>União das freguesias de Margaride (Santa Eulália), Várzea, Lagares, Varziela e Moure</t>
  </si>
  <si>
    <t>Scarisoara</t>
  </si>
  <si>
    <t>Sulín</t>
  </si>
  <si>
    <t>Lipí</t>
  </si>
  <si>
    <t>Emtinghausen</t>
  </si>
  <si>
    <t>Commune of Lakki</t>
  </si>
  <si>
    <t>Condado de Treviño</t>
  </si>
  <si>
    <t>Beaudignies</t>
  </si>
  <si>
    <t>Cordignano</t>
  </si>
  <si>
    <t>Rezi</t>
  </si>
  <si>
    <t>União das freguesias de Marmeleira e Assentiz</t>
  </si>
  <si>
    <t>Scheia</t>
  </si>
  <si>
    <t>Súlovce</t>
  </si>
  <si>
    <t>Lipina</t>
  </si>
  <si>
    <t>Emtmannsberg</t>
  </si>
  <si>
    <t>Commune of Lakkoma</t>
  </si>
  <si>
    <t>Condemios de Abajo</t>
  </si>
  <si>
    <t>Beaudricourt</t>
  </si>
  <si>
    <t>Cordovado</t>
  </si>
  <si>
    <t>Ricse</t>
  </si>
  <si>
    <t>União das freguesias de Marrancos e Arcozelo</t>
  </si>
  <si>
    <t>Schela</t>
  </si>
  <si>
    <t>Súľov-Hradná</t>
  </si>
  <si>
    <t>Lipinka</t>
  </si>
  <si>
    <t>Endingen am Kaiserstuhl, Stadt</t>
  </si>
  <si>
    <t>Commune of Lakkomata</t>
  </si>
  <si>
    <t>Condemios de Arriba</t>
  </si>
  <si>
    <t>Beaufai</t>
  </si>
  <si>
    <t>Coreglia Antelminelli</t>
  </si>
  <si>
    <t>Rigács</t>
  </si>
  <si>
    <t>União das freguesias de Marrazes e Barosa</t>
  </si>
  <si>
    <t>Schitu</t>
  </si>
  <si>
    <t>Šumiac</t>
  </si>
  <si>
    <t>Lipnice nad Sázavou</t>
  </si>
  <si>
    <t>Endlichhofen</t>
  </si>
  <si>
    <t>Commune of Lakkopetra</t>
  </si>
  <si>
    <t>Conesa</t>
  </si>
  <si>
    <t>Beaufay</t>
  </si>
  <si>
    <t>Coreglia Ligure</t>
  </si>
  <si>
    <t>Rigyác</t>
  </si>
  <si>
    <t>União das freguesias de Massamá e Monte Abraão</t>
  </si>
  <si>
    <t>Schitu Duca</t>
  </si>
  <si>
    <t>Šuňava</t>
  </si>
  <si>
    <t>Endschütz</t>
  </si>
  <si>
    <t>Commune of Lakones</t>
  </si>
  <si>
    <t>Confrides</t>
  </si>
  <si>
    <t>Beauficel</t>
  </si>
  <si>
    <t>Coreno Ausonio</t>
  </si>
  <si>
    <t>Rimóc</t>
  </si>
  <si>
    <t>União das freguesias de Matas e Cercal</t>
  </si>
  <si>
    <t>Schitu Golesti</t>
  </si>
  <si>
    <t>Šurany</t>
  </si>
  <si>
    <t>Lipník nad Bečvou</t>
  </si>
  <si>
    <t>Engden</t>
  </si>
  <si>
    <t>Commune of Lalas</t>
  </si>
  <si>
    <t>Congosto</t>
  </si>
  <si>
    <t>Beauficel-en-Lyons</t>
  </si>
  <si>
    <t>Corfinio</t>
  </si>
  <si>
    <t>Rinyabesenyő</t>
  </si>
  <si>
    <t>União das freguesias de Matosinhos e Leça da Palmeira</t>
  </si>
  <si>
    <t>Scoarta</t>
  </si>
  <si>
    <t>Šurianky</t>
  </si>
  <si>
    <t>Engelbrechtsche Wildnis</t>
  </si>
  <si>
    <t>Commune of Laliotis</t>
  </si>
  <si>
    <t>Congosto de Valdavia</t>
  </si>
  <si>
    <t>Beaufin</t>
  </si>
  <si>
    <t>Cori</t>
  </si>
  <si>
    <t>Rinyakovácsi</t>
  </si>
  <si>
    <t>União das freguesias de Maxial e Monte Redondo</t>
  </si>
  <si>
    <t>Scobinti</t>
  </si>
  <si>
    <t>Šurice</t>
  </si>
  <si>
    <t>Lipno nad Vltavou</t>
  </si>
  <si>
    <t>Engelsberg</t>
  </si>
  <si>
    <t>Commune of Laloukas</t>
  </si>
  <si>
    <t>Congostrina</t>
  </si>
  <si>
    <t>Coriano</t>
  </si>
  <si>
    <t>Rinyaszentkirály</t>
  </si>
  <si>
    <t>União das freguesias de Mazarefes e Vila Fria</t>
  </si>
  <si>
    <t>Scortaru Nou</t>
  </si>
  <si>
    <t>Šúrovce</t>
  </si>
  <si>
    <t>Lipoltice</t>
  </si>
  <si>
    <t>Engelsbrand</t>
  </si>
  <si>
    <t>Commune of Lamia</t>
  </si>
  <si>
    <t>Conil de la Frontera</t>
  </si>
  <si>
    <t>Beaufort-Blavincourt</t>
  </si>
  <si>
    <t>Corigliano d'Otranto</t>
  </si>
  <si>
    <t>Rinyaújlak</t>
  </si>
  <si>
    <t>União das freguesias de Mazedo e Cortes</t>
  </si>
  <si>
    <t>Scorteni</t>
  </si>
  <si>
    <t>Sušany</t>
  </si>
  <si>
    <t>Lipov</t>
  </si>
  <si>
    <t>Engelschoff</t>
  </si>
  <si>
    <t>Commune of Lamyra</t>
  </si>
  <si>
    <t>Conquista</t>
  </si>
  <si>
    <t>Beaufort-en-Anjou</t>
  </si>
  <si>
    <t>Corigliano-Rossano</t>
  </si>
  <si>
    <t>Rinyaújnép</t>
  </si>
  <si>
    <t>União das freguesias de Mêda, Outeiro de Gatos e Fonte Longa</t>
  </si>
  <si>
    <t>Scortoasa</t>
  </si>
  <si>
    <t>Sútor</t>
  </si>
  <si>
    <t>Engelskirchen</t>
  </si>
  <si>
    <t>Commune of Lanthio</t>
  </si>
  <si>
    <t>Conquista de la Sierra</t>
  </si>
  <si>
    <t>Beaufort-en-Argonne</t>
  </si>
  <si>
    <t>Corinaldo</t>
  </si>
  <si>
    <t>Rohod</t>
  </si>
  <si>
    <t>União das freguesias de Meixedo e Padornelos</t>
  </si>
  <si>
    <t>Scrioastea</t>
  </si>
  <si>
    <t>Šútovce</t>
  </si>
  <si>
    <t>Lipová-lázně</t>
  </si>
  <si>
    <t>Engelstadt</t>
  </si>
  <si>
    <t>Commune of Lantzounato</t>
  </si>
  <si>
    <t>Consell</t>
  </si>
  <si>
    <t>Beaufort-en-Santerre</t>
  </si>
  <si>
    <t>Corio</t>
  </si>
  <si>
    <t>Röjtökmuzsaj</t>
  </si>
  <si>
    <t>União das freguesias de Melo e Nabais</t>
  </si>
  <si>
    <t>Scundu</t>
  </si>
  <si>
    <t>Šútovo</t>
  </si>
  <si>
    <t>Engelthal</t>
  </si>
  <si>
    <t>Commune of Lapanagi</t>
  </si>
  <si>
    <t>Constantí</t>
  </si>
  <si>
    <t>Beaufort-Orbagna</t>
  </si>
  <si>
    <t>Corleone</t>
  </si>
  <si>
    <t>Románd</t>
  </si>
  <si>
    <t>União das freguesias de Melres e Medas</t>
  </si>
  <si>
    <t>Scurtu Mare</t>
  </si>
  <si>
    <t>Švábovce</t>
  </si>
  <si>
    <t>Lipovice</t>
  </si>
  <si>
    <t>Engelthaler Forst</t>
  </si>
  <si>
    <t>Commune of Laranio</t>
  </si>
  <si>
    <t>Constantina</t>
  </si>
  <si>
    <t>Beaufort-sur-Gervanne</t>
  </si>
  <si>
    <t>Corleto Monforte</t>
  </si>
  <si>
    <t>Romhány</t>
  </si>
  <si>
    <t>União das freguesias de Merelim (São Paio), Panoias e Parada de Tibães</t>
  </si>
  <si>
    <t>Scutelnici</t>
  </si>
  <si>
    <t>Svätá Mária</t>
  </si>
  <si>
    <t>Liptál</t>
  </si>
  <si>
    <t>Engen, Stadt</t>
  </si>
  <si>
    <t>Commune of Lardos</t>
  </si>
  <si>
    <t>Constanzana</t>
  </si>
  <si>
    <t>Beaufou</t>
  </si>
  <si>
    <t>Corleto Perticara</t>
  </si>
  <si>
    <t>Romonya</t>
  </si>
  <si>
    <t>União das freguesias de Merelim (São Pedro) e Frossos</t>
  </si>
  <si>
    <t>Seaca</t>
  </si>
  <si>
    <t>Svätoplukovo</t>
  </si>
  <si>
    <t>Liptaň</t>
  </si>
  <si>
    <t>Enger, Widukindstadt</t>
  </si>
  <si>
    <t>Commune of Larissa (psevdo)</t>
  </si>
  <si>
    <t>Consuegra</t>
  </si>
  <si>
    <t>Beaufour-Druval</t>
  </si>
  <si>
    <t>Cormano</t>
  </si>
  <si>
    <t>Rönök</t>
  </si>
  <si>
    <t>União das freguesias de Messegães, Valadares e Sá</t>
  </si>
  <si>
    <t>Seaca de Camp</t>
  </si>
  <si>
    <t>Svätuš</t>
  </si>
  <si>
    <t>Lipůvka</t>
  </si>
  <si>
    <t>Enge-Sande</t>
  </si>
  <si>
    <t>Commune of Larymna</t>
  </si>
  <si>
    <t>Contamina</t>
  </si>
  <si>
    <t>Beaufremont</t>
  </si>
  <si>
    <t>Cormons</t>
  </si>
  <si>
    <t>Röszke</t>
  </si>
  <si>
    <t>União das freguesias de Mezio e Moura Morta</t>
  </si>
  <si>
    <t>Seaca de Padure</t>
  </si>
  <si>
    <t>Svätuše</t>
  </si>
  <si>
    <t>Lišany</t>
  </si>
  <si>
    <t>Engstingen</t>
  </si>
  <si>
    <t>Commune of Lasta</t>
  </si>
  <si>
    <t>Contreras</t>
  </si>
  <si>
    <t>Beaugas</t>
  </si>
  <si>
    <t>Corna Imagna</t>
  </si>
  <si>
    <t>Rózsafa</t>
  </si>
  <si>
    <t>União das freguesias de Milhazes, Vilar de Figos e Faria</t>
  </si>
  <si>
    <t>Secaria</t>
  </si>
  <si>
    <t>Svätý Anton</t>
  </si>
  <si>
    <t>Lísek</t>
  </si>
  <si>
    <t>Eningen unter Achalm</t>
  </si>
  <si>
    <t>Commune of Lasteika</t>
  </si>
  <si>
    <t>Coomonte</t>
  </si>
  <si>
    <t>Beaugeay</t>
  </si>
  <si>
    <t>Cornalba</t>
  </si>
  <si>
    <t>Rozsály</t>
  </si>
  <si>
    <t>União das freguesias de Miragaia e Marteleira</t>
  </si>
  <si>
    <t>Secas</t>
  </si>
  <si>
    <t>Svätý Jur</t>
  </si>
  <si>
    <t>Lišice</t>
  </si>
  <si>
    <t>Enkenbach-Alsenborn</t>
  </si>
  <si>
    <t>Commune of Lastros</t>
  </si>
  <si>
    <t>Copernal</t>
  </si>
  <si>
    <t>Beaugency</t>
  </si>
  <si>
    <t>Cornale e Bastida</t>
  </si>
  <si>
    <t>Rózsaszentmárton</t>
  </si>
  <si>
    <t>União das freguesias de Miuzela e Porto de Ovelha</t>
  </si>
  <si>
    <t>Secu</t>
  </si>
  <si>
    <t>Svätý Kríž</t>
  </si>
  <si>
    <t>Líšina</t>
  </si>
  <si>
    <t>Enkirch</t>
  </si>
  <si>
    <t>Commune of Latas</t>
  </si>
  <si>
    <t>Copons</t>
  </si>
  <si>
    <t>Beaugies-sous-Bois</t>
  </si>
  <si>
    <t>Cornaredo</t>
  </si>
  <si>
    <t>Rudabánya</t>
  </si>
  <si>
    <t>União das freguesias de Mogadouro, Valverde, Vale de Porco e Vilar de Rei</t>
  </si>
  <si>
    <t>Secuieni</t>
  </si>
  <si>
    <t>Svätý Peter</t>
  </si>
  <si>
    <t>Lískovice</t>
  </si>
  <si>
    <t>Ennepetal, Stadt der Kluterthöhle</t>
  </si>
  <si>
    <t>Commune of Latsida</t>
  </si>
  <si>
    <t>Corbalán</t>
  </si>
  <si>
    <t>Beaujeu</t>
  </si>
  <si>
    <t>Cornate d'Adda</t>
  </si>
  <si>
    <t>Rudolftelep</t>
  </si>
  <si>
    <t>União das freguesias de Moimenta da Serra e Vinhó</t>
  </si>
  <si>
    <t>Secusigiu</t>
  </si>
  <si>
    <t>Svederník</t>
  </si>
  <si>
    <t>Líský</t>
  </si>
  <si>
    <t>Ennigerloh, Stadt</t>
  </si>
  <si>
    <t>Commune of Latzoio</t>
  </si>
  <si>
    <t>Corbera</t>
  </si>
  <si>
    <t>Beaujeu-Saint-Vallier-Pierrejux-et-Quitteur</t>
  </si>
  <si>
    <t>Cornedo all'Isarco</t>
  </si>
  <si>
    <t>União das freguesias de Moimenta de Maceira Dão e Lobelhe do Mato</t>
  </si>
  <si>
    <t>Segarcea-Vale</t>
  </si>
  <si>
    <t>Švedlár</t>
  </si>
  <si>
    <t>Líšná</t>
  </si>
  <si>
    <t>Ensch</t>
  </si>
  <si>
    <t>Commune of Lavara</t>
  </si>
  <si>
    <t>Corbera de Llobregat</t>
  </si>
  <si>
    <t>Beaulencourt</t>
  </si>
  <si>
    <t>Cornedo Vicentino</t>
  </si>
  <si>
    <t>Ruzsa</t>
  </si>
  <si>
    <t>União das freguesias de Moimenta e Montouto</t>
  </si>
  <si>
    <t>seica Mare</t>
  </si>
  <si>
    <t>Sverepec</t>
  </si>
  <si>
    <t>Lišnice</t>
  </si>
  <si>
    <t>Ensdorf</t>
  </si>
  <si>
    <t>Commune of Lavdani</t>
  </si>
  <si>
    <t>Corbera d'Ebre</t>
  </si>
  <si>
    <t>Beaulieu</t>
  </si>
  <si>
    <t>Cornegliano Laudense</t>
  </si>
  <si>
    <t>Ságújfalu</t>
  </si>
  <si>
    <t>União das freguesias de Moledo e Cristelo</t>
  </si>
  <si>
    <t>seica Mica</t>
  </si>
  <si>
    <t>Sveržov</t>
  </si>
  <si>
    <t>Líšnice</t>
  </si>
  <si>
    <t>Ense</t>
  </si>
  <si>
    <t>Commune of Lavdas</t>
  </si>
  <si>
    <t>Corbillos de los Oteros</t>
  </si>
  <si>
    <t>Beaulieu-en-Argonne</t>
  </si>
  <si>
    <t>Corneliano d'Alba</t>
  </si>
  <si>
    <t>Ságvár</t>
  </si>
  <si>
    <t>União das freguesias de Monção e Troviscoso</t>
  </si>
  <si>
    <t>Seimeni</t>
  </si>
  <si>
    <t>Svetlice</t>
  </si>
  <si>
    <t>Líšný</t>
  </si>
  <si>
    <t>Ensheim</t>
  </si>
  <si>
    <t>Commune of Lavrio</t>
  </si>
  <si>
    <t>Corbins</t>
  </si>
  <si>
    <t>Beaulieu-les-Fontaines</t>
  </si>
  <si>
    <t>Corniglio</t>
  </si>
  <si>
    <t>Sajóbábony</t>
  </si>
  <si>
    <t>União das freguesias de Moncarapacho e Fuseta</t>
  </si>
  <si>
    <t>Seitin</t>
  </si>
  <si>
    <t>Svidnička</t>
  </si>
  <si>
    <t>Lisov</t>
  </si>
  <si>
    <t>Enspel</t>
  </si>
  <si>
    <t>Commune of Lazarata</t>
  </si>
  <si>
    <t>Corçà</t>
  </si>
  <si>
    <t>Beaulieu-lès-Loches</t>
  </si>
  <si>
    <t>Corno di Rosazzo</t>
  </si>
  <si>
    <t>Sajóecseg</t>
  </si>
  <si>
    <t>União das freguesias de Monfortinho e Salvaterra do Extremo</t>
  </si>
  <si>
    <t>selaru</t>
  </si>
  <si>
    <t>Svidník</t>
  </si>
  <si>
    <t>Enzen</t>
  </si>
  <si>
    <t>Commune of Lazarina</t>
  </si>
  <si>
    <t>Corcos</t>
  </si>
  <si>
    <t>Beaulieu-sous-la-Roche</t>
  </si>
  <si>
    <t>Corno Giovine</t>
  </si>
  <si>
    <t>Sajógalgóc</t>
  </si>
  <si>
    <t>União das freguesias de Monsanto e Idanha-a-Velha</t>
  </si>
  <si>
    <t>Seleus</t>
  </si>
  <si>
    <t>Svinia</t>
  </si>
  <si>
    <t>Líšťany</t>
  </si>
  <si>
    <t>Enzklösterle</t>
  </si>
  <si>
    <t>Commune of Lechena</t>
  </si>
  <si>
    <t>Corcubión</t>
  </si>
  <si>
    <t>Beaulieu-sous-Parthenay</t>
  </si>
  <si>
    <t>Cornovecchio</t>
  </si>
  <si>
    <t>Sajóhídvég</t>
  </si>
  <si>
    <t>União das freguesias de Montalegre e Padroso</t>
  </si>
  <si>
    <t>selimbar</t>
  </si>
  <si>
    <t>Svinica</t>
  </si>
  <si>
    <t>Líté</t>
  </si>
  <si>
    <t>Epenwöhrden</t>
  </si>
  <si>
    <t>Commune of Lecheo</t>
  </si>
  <si>
    <t>Córdoba</t>
  </si>
  <si>
    <t>Beaulieu-sur-Dordogne</t>
  </si>
  <si>
    <t>Cornuda</t>
  </si>
  <si>
    <t>Sajóivánka</t>
  </si>
  <si>
    <t>União das freguesias de Monte Real e Carvide</t>
  </si>
  <si>
    <t>Semlac</t>
  </si>
  <si>
    <t>Svinice</t>
  </si>
  <si>
    <t>Liteň</t>
  </si>
  <si>
    <t>Epfenbach</t>
  </si>
  <si>
    <t>Commune of Lechouri</t>
  </si>
  <si>
    <t>Cordobilla de Lácara</t>
  </si>
  <si>
    <t>Beaulieu-sur-Layon</t>
  </si>
  <si>
    <t>Correggio</t>
  </si>
  <si>
    <t>Sajókápolna</t>
  </si>
  <si>
    <t>União das freguesias de Monte Redondo e Carreira</t>
  </si>
  <si>
    <t>sendreni</t>
  </si>
  <si>
    <t>Svinná</t>
  </si>
  <si>
    <t>Litenčice</t>
  </si>
  <si>
    <t>Epfendorf</t>
  </si>
  <si>
    <t>Commune of Lechovo</t>
  </si>
  <si>
    <t>Cordovilla</t>
  </si>
  <si>
    <t>Beaulieu-sur-Loire</t>
  </si>
  <si>
    <t>Correzzana</t>
  </si>
  <si>
    <t>Sajókaza</t>
  </si>
  <si>
    <t>União das freguesias de Montemor-o-Velho e Gatões</t>
  </si>
  <si>
    <t>sendriceni</t>
  </si>
  <si>
    <t>Svit</t>
  </si>
  <si>
    <t>Litíč</t>
  </si>
  <si>
    <t>Eppelborn</t>
  </si>
  <si>
    <t>Commune of Lefka</t>
  </si>
  <si>
    <t>Cordovilla la Real</t>
  </si>
  <si>
    <t>Beaulieu-sur-Mer</t>
  </si>
  <si>
    <t>Correzzola</t>
  </si>
  <si>
    <t>Sajókeresztúr</t>
  </si>
  <si>
    <t>União das freguesias de Montijo e Afonsoeiro</t>
  </si>
  <si>
    <t>Sepreus</t>
  </si>
  <si>
    <t>Svodín</t>
  </si>
  <si>
    <t>Litichovice</t>
  </si>
  <si>
    <t>Eppelheim, Stadt</t>
  </si>
  <si>
    <t>Commune of Lefkada</t>
  </si>
  <si>
    <t>Cordovín</t>
  </si>
  <si>
    <t>Beaulieu-sur-Oudon</t>
  </si>
  <si>
    <t>Corrido</t>
  </si>
  <si>
    <t>Sajólád</t>
  </si>
  <si>
    <t>União das freguesias de Morreira e Trandeiras</t>
  </si>
  <si>
    <t>Serbanesti</t>
  </si>
  <si>
    <t>Švošov</t>
  </si>
  <si>
    <t>Litoboř</t>
  </si>
  <si>
    <t>Eppelsheim</t>
  </si>
  <si>
    <t>Commune of Lefkadia</t>
  </si>
  <si>
    <t>Corduente</t>
  </si>
  <si>
    <t>Beaulieu-sur-Sonnette</t>
  </si>
  <si>
    <t>Corridonia</t>
  </si>
  <si>
    <t>Sajólászlófalva</t>
  </si>
  <si>
    <t>União das freguesias de Mortágua, Vale de Remígio, Cortegaça e Almaça</t>
  </si>
  <si>
    <t>Serbauti</t>
  </si>
  <si>
    <t>Svrbice</t>
  </si>
  <si>
    <t>Litobratřice</t>
  </si>
  <si>
    <t>Eppenberg</t>
  </si>
  <si>
    <t>Commune of Lefkaditio</t>
  </si>
  <si>
    <t>Corella</t>
  </si>
  <si>
    <t>Beaulon</t>
  </si>
  <si>
    <t>Corropoli</t>
  </si>
  <si>
    <t>Sajómercse</t>
  </si>
  <si>
    <t>União das freguesias de Moscavide e Portela</t>
  </si>
  <si>
    <t>Sercaia</t>
  </si>
  <si>
    <t>Svrčinovec</t>
  </si>
  <si>
    <t>Litochovice</t>
  </si>
  <si>
    <t>Eppenbrunn</t>
  </si>
  <si>
    <t>Commune of Lefkakia</t>
  </si>
  <si>
    <t>Corera</t>
  </si>
  <si>
    <t>Beaumais</t>
  </si>
  <si>
    <t>Corsano</t>
  </si>
  <si>
    <t>Sajónémeti</t>
  </si>
  <si>
    <t>União das freguesias de Mouçós e Lamares</t>
  </si>
  <si>
    <t>Sfantu Gheorghe</t>
  </si>
  <si>
    <t>Tachty</t>
  </si>
  <si>
    <t>Litohlavy</t>
  </si>
  <si>
    <t>Eppendorf</t>
  </si>
  <si>
    <t>Commune of Lefkara</t>
  </si>
  <si>
    <t>Coreses</t>
  </si>
  <si>
    <t>Beaumarchés</t>
  </si>
  <si>
    <t>Corsico</t>
  </si>
  <si>
    <t>Sajóörös</t>
  </si>
  <si>
    <t>União das freguesias de Moura (Santo Agostinho e São João Baptista) e Santo Amador</t>
  </si>
  <si>
    <t>Sfintesti</t>
  </si>
  <si>
    <t>Tajná</t>
  </si>
  <si>
    <t>Litohoř</t>
  </si>
  <si>
    <t>Eppenrod</t>
  </si>
  <si>
    <t>Commune of Lefkassio</t>
  </si>
  <si>
    <t>Corgo, O</t>
  </si>
  <si>
    <t>Beaumé</t>
  </si>
  <si>
    <t>Corsione</t>
  </si>
  <si>
    <t>Sajópálfala</t>
  </si>
  <si>
    <t>União das freguesias de Moura Morta e Vinhós</t>
  </si>
  <si>
    <t>sibot</t>
  </si>
  <si>
    <t>Tajov</t>
  </si>
  <si>
    <t>Litohošť</t>
  </si>
  <si>
    <t>Eppenschlag</t>
  </si>
  <si>
    <t>Commune of Lefkes</t>
  </si>
  <si>
    <t>Coria</t>
  </si>
  <si>
    <t>Beauménil</t>
  </si>
  <si>
    <t>Cortaccia sulla strada del vino</t>
  </si>
  <si>
    <t>Sajópetri</t>
  </si>
  <si>
    <t>União das freguesias de Mouraz e Vila Nova da Rainha</t>
  </si>
  <si>
    <t>Sic</t>
  </si>
  <si>
    <t>Ťapešovo</t>
  </si>
  <si>
    <t>Litoměřice</t>
  </si>
  <si>
    <t>Eppertshausen</t>
  </si>
  <si>
    <t>Commune of Lefki</t>
  </si>
  <si>
    <t>Coria del Río</t>
  </si>
  <si>
    <t>Beaumerie-Saint-Martin</t>
  </si>
  <si>
    <t>Cortale</t>
  </si>
  <si>
    <t>Sajópüspöki</t>
  </si>
  <si>
    <t>União das freguesias de Negreiros e Chavão</t>
  </si>
  <si>
    <t>Sichevita</t>
  </si>
  <si>
    <t>Tarnov</t>
  </si>
  <si>
    <t>Litomyšl</t>
  </si>
  <si>
    <t>Eppingen, Stadt</t>
  </si>
  <si>
    <t>Commune of Lefkimmi</t>
  </si>
  <si>
    <t>Coripe</t>
  </si>
  <si>
    <t>Beaumes-de-Venise</t>
  </si>
  <si>
    <t>Cortandone</t>
  </si>
  <si>
    <t>Sajósenye</t>
  </si>
  <si>
    <t>União das freguesias de Nespereira e Casais</t>
  </si>
  <si>
    <t>Sicula</t>
  </si>
  <si>
    <t>Tašuľa</t>
  </si>
  <si>
    <t>Litošice</t>
  </si>
  <si>
    <t>Eppishausen</t>
  </si>
  <si>
    <t>Commune of Lefko</t>
  </si>
  <si>
    <t>Coristanco</t>
  </si>
  <si>
    <t>Beaumesnil</t>
  </si>
  <si>
    <t>Cortanze</t>
  </si>
  <si>
    <t>Sajószentpéter</t>
  </si>
  <si>
    <t>União das freguesias de Ninho do Açor e Sobral do Campo</t>
  </si>
  <si>
    <t>Siculeni</t>
  </si>
  <si>
    <t>Tatranská Javorina</t>
  </si>
  <si>
    <t>Litostrov</t>
  </si>
  <si>
    <t>Eppstein, Stadt</t>
  </si>
  <si>
    <t>Commune of Lefkochoma</t>
  </si>
  <si>
    <t>Cornago</t>
  </si>
  <si>
    <t>Beaumettes</t>
  </si>
  <si>
    <t>Cortazzone</t>
  </si>
  <si>
    <t>Sajószöged</t>
  </si>
  <si>
    <t>União das freguesias de Nogueira do Cravo e Pindelo</t>
  </si>
  <si>
    <t>Sieu</t>
  </si>
  <si>
    <t>Tehla</t>
  </si>
  <si>
    <t>Litovany</t>
  </si>
  <si>
    <t>Erbach</t>
  </si>
  <si>
    <t>Commune of Lefkochora</t>
  </si>
  <si>
    <t>Cornellà de Llobregat</t>
  </si>
  <si>
    <t>Beaumetz</t>
  </si>
  <si>
    <t>Corte Brugnatella</t>
  </si>
  <si>
    <t>Sajóvámos</t>
  </si>
  <si>
    <t>União das freguesias de Nogueira e Ermida</t>
  </si>
  <si>
    <t>Sieu-Magherus</t>
  </si>
  <si>
    <t>Tekolďany</t>
  </si>
  <si>
    <t>Litovel</t>
  </si>
  <si>
    <t>Erbach, Kreisstadt</t>
  </si>
  <si>
    <t>Commune of Lefkochori</t>
  </si>
  <si>
    <t>Cornellà del Terri</t>
  </si>
  <si>
    <t>Beaumetz-lès-Aire</t>
  </si>
  <si>
    <t>Corte de' Cortesi con Cignone</t>
  </si>
  <si>
    <t>Sajóvelezd</t>
  </si>
  <si>
    <t>União das freguesias de Nogueira, Fraião e Lamaçães</t>
  </si>
  <si>
    <t>Sieu-Odorhei</t>
  </si>
  <si>
    <t>Tekovská Breznica</t>
  </si>
  <si>
    <t>Litultovice</t>
  </si>
  <si>
    <t>Erbach, Stadt</t>
  </si>
  <si>
    <t>Commune of Lefkogia</t>
  </si>
  <si>
    <t>Cornudella de Montsant</t>
  </si>
  <si>
    <t>Beaumetz-lès-Cambrai</t>
  </si>
  <si>
    <t>Corte de' Frati</t>
  </si>
  <si>
    <t>Sajtoskál</t>
  </si>
  <si>
    <t>União das freguesias de Nogueira, Meixedo e Vilar de Murteda</t>
  </si>
  <si>
    <t>Sieut</t>
  </si>
  <si>
    <t>Tekovské Lužany</t>
  </si>
  <si>
    <t>Litvínov</t>
  </si>
  <si>
    <t>Erbendorf, St</t>
  </si>
  <si>
    <t>Commune of Lefkonas</t>
  </si>
  <si>
    <t>Coronada, La</t>
  </si>
  <si>
    <t>Beaumetz-lès-Loges</t>
  </si>
  <si>
    <t>Corte Franca</t>
  </si>
  <si>
    <t>Salföld</t>
  </si>
  <si>
    <t>União das freguesias de Nogueiró e Tenões</t>
  </si>
  <si>
    <t>Sihlea</t>
  </si>
  <si>
    <t>Tekovské Nemce</t>
  </si>
  <si>
    <t>Litvínovice</t>
  </si>
  <si>
    <t>Erbenhausen</t>
  </si>
  <si>
    <t>Commune of Lefkopigi</t>
  </si>
  <si>
    <t>Coronil, El</t>
  </si>
  <si>
    <t>Corte Palasio</t>
  </si>
  <si>
    <t>Salgótarján</t>
  </si>
  <si>
    <t>União das freguesias de Nossa Senhora da Tourega e Nossa Senhora de Guadalupe</t>
  </si>
  <si>
    <t>Silindia</t>
  </si>
  <si>
    <t>Tekovský Hrádok</t>
  </si>
  <si>
    <t>Lkáň</t>
  </si>
  <si>
    <t>Erbes-Büdesheim</t>
  </si>
  <si>
    <t>Commune of Lefkothea</t>
  </si>
  <si>
    <t>Corpa</t>
  </si>
  <si>
    <t>Beaumont Saint-Cyr</t>
  </si>
  <si>
    <t>Cortemaggiore</t>
  </si>
  <si>
    <t>Salköveskút</t>
  </si>
  <si>
    <t>União das freguesias de Nossa Senhora da Vila, Nossa Senhora do Bispo e Silveiras</t>
  </si>
  <si>
    <t>Silistea</t>
  </si>
  <si>
    <t>Telgárt</t>
  </si>
  <si>
    <t>Lnáře</t>
  </si>
  <si>
    <t>Erden</t>
  </si>
  <si>
    <t>Commune of Lefkotopos</t>
  </si>
  <si>
    <t>Corporales</t>
  </si>
  <si>
    <t>Beaumont-de-Lomagne</t>
  </si>
  <si>
    <t>Cortemilia</t>
  </si>
  <si>
    <t>Salomvár</t>
  </si>
  <si>
    <t>União das freguesias de Noura e Palheiros</t>
  </si>
  <si>
    <t>Silistea Crucii</t>
  </si>
  <si>
    <t>Telince</t>
  </si>
  <si>
    <t>Lobeč</t>
  </si>
  <si>
    <t>Erdesbach</t>
  </si>
  <si>
    <t>Commune of Lefkovryssi</t>
  </si>
  <si>
    <t>Corral de Almaguer</t>
  </si>
  <si>
    <t>Beaumont-de-Pertuis</t>
  </si>
  <si>
    <t>Corteno Golgi</t>
  </si>
  <si>
    <t>Sály</t>
  </si>
  <si>
    <t>União das freguesias de Nunes e Ousilhão</t>
  </si>
  <si>
    <t>Silistea-Gumesti</t>
  </si>
  <si>
    <t>Temeš</t>
  </si>
  <si>
    <t>Lobendava</t>
  </si>
  <si>
    <t>Erding, GKSt</t>
  </si>
  <si>
    <t>Commune of Lefktra</t>
  </si>
  <si>
    <t>Corral de Ayllón</t>
  </si>
  <si>
    <t>Beaumont-du-Gâtinais</t>
  </si>
  <si>
    <t>Cortenova</t>
  </si>
  <si>
    <t>Sámod</t>
  </si>
  <si>
    <t>União das freguesias de Oeiras e São Julião da Barra, Paço de Arcos e Caxias</t>
  </si>
  <si>
    <t>Silivasu de Campie</t>
  </si>
  <si>
    <t>Teplička</t>
  </si>
  <si>
    <t>Lobodice</t>
  </si>
  <si>
    <t>Erdmannhausen</t>
  </si>
  <si>
    <t>Commune of Leika</t>
  </si>
  <si>
    <t>Corral de Calatrava</t>
  </si>
  <si>
    <t>Beaumont-du-Lac</t>
  </si>
  <si>
    <t>Cortenuova</t>
  </si>
  <si>
    <t>Sámsonháza</t>
  </si>
  <si>
    <t>União das freguesias de Olaia e Paço</t>
  </si>
  <si>
    <t>Simand</t>
  </si>
  <si>
    <t>Teplička nad Váhom</t>
  </si>
  <si>
    <t>Ločenice</t>
  </si>
  <si>
    <t>Erdweg</t>
  </si>
  <si>
    <t>Commune of Leimonas</t>
  </si>
  <si>
    <t>Corrales de Buelna, Los</t>
  </si>
  <si>
    <t>Beaumont-du-Ventoux</t>
  </si>
  <si>
    <t>Corteolona e Genzone</t>
  </si>
  <si>
    <t>Sand</t>
  </si>
  <si>
    <t>União das freguesias de Oliveira de Azeméis, Santiago de Riba-Ul, Ul, Macinhata da Seixa e Madail</t>
  </si>
  <si>
    <t>Simian</t>
  </si>
  <si>
    <t>Tepličky</t>
  </si>
  <si>
    <t>Lochenice</t>
  </si>
  <si>
    <t>Eresing</t>
  </si>
  <si>
    <t>Commune of Leka</t>
  </si>
  <si>
    <t>Corrales de Duero</t>
  </si>
  <si>
    <t>Beaumontel</t>
  </si>
  <si>
    <t>Cortiglione</t>
  </si>
  <si>
    <t>Sándorfalva</t>
  </si>
  <si>
    <t>União das freguesias de Oliveira de Frades, Souto de Lafões e Sejães</t>
  </si>
  <si>
    <t>Siminicea</t>
  </si>
  <si>
    <t>Teplý Vrch</t>
  </si>
  <si>
    <t>Lochousice</t>
  </si>
  <si>
    <t>Erfde</t>
  </si>
  <si>
    <t>Commune of Lekani</t>
  </si>
  <si>
    <t>Corrales del Vino</t>
  </si>
  <si>
    <t>Beaumont-en-Argonne</t>
  </si>
  <si>
    <t>Cortina d'Ampezzo</t>
  </si>
  <si>
    <t>Sántos</t>
  </si>
  <si>
    <t>União das freguesias de Oliveira do Hospital e São Paio de Gramaços</t>
  </si>
  <si>
    <t>Simisna</t>
  </si>
  <si>
    <t>Terany</t>
  </si>
  <si>
    <t>Lochovice</t>
  </si>
  <si>
    <t>Erftstadt, Stadt</t>
  </si>
  <si>
    <t>Commune of Lemos</t>
  </si>
  <si>
    <t>Corrales, Los</t>
  </si>
  <si>
    <t>Beaumont-en-Auge</t>
  </si>
  <si>
    <t>Cortina sulla strada del vino</t>
  </si>
  <si>
    <t>Sáp</t>
  </si>
  <si>
    <t>União das freguesias de Oliveira do Mondego e Travanca do Mondego</t>
  </si>
  <si>
    <t>simnicu de Sus</t>
  </si>
  <si>
    <t>Terchová</t>
  </si>
  <si>
    <t>Loděnice</t>
  </si>
  <si>
    <t>Erfurt, Stadt</t>
  </si>
  <si>
    <t>Commune of Leonidio</t>
  </si>
  <si>
    <t>Corral-Rubio</t>
  </si>
  <si>
    <t>Beaumont-en-Beine</t>
  </si>
  <si>
    <t>Cortino</t>
  </si>
  <si>
    <t>Sáránd</t>
  </si>
  <si>
    <t>União das freguesias de Oliveira, São Paio e São Sebastião</t>
  </si>
  <si>
    <t>Simonesti</t>
  </si>
  <si>
    <t>Teriakovce</t>
  </si>
  <si>
    <t>Lodhéřov</t>
  </si>
  <si>
    <t>Erfweiler</t>
  </si>
  <si>
    <t>Commune of Leontari</t>
  </si>
  <si>
    <t>Corte de Peleas</t>
  </si>
  <si>
    <t>Beaumont-en-Cambrésis</t>
  </si>
  <si>
    <t>Cortona</t>
  </si>
  <si>
    <t>Sárazsadány</t>
  </si>
  <si>
    <t>União das freguesias de Olo e Canadelo</t>
  </si>
  <si>
    <t>Sinca</t>
  </si>
  <si>
    <t>Terňa</t>
  </si>
  <si>
    <t>Lodín</t>
  </si>
  <si>
    <t>Ergersheim</t>
  </si>
  <si>
    <t>Commune of Leontio</t>
  </si>
  <si>
    <t>Corteconcepción</t>
  </si>
  <si>
    <t>Beaumont-en-Diois</t>
  </si>
  <si>
    <t>Corvara</t>
  </si>
  <si>
    <t>Sárbogárd</t>
  </si>
  <si>
    <t>União das freguesias de Oriz (Santa Marinha) e Oriz (São Miguel)</t>
  </si>
  <si>
    <t>Sinca Noua</t>
  </si>
  <si>
    <t>Tesáre</t>
  </si>
  <si>
    <t>Loket</t>
  </si>
  <si>
    <t>Ergeshausen</t>
  </si>
  <si>
    <t>Commune of Leontito</t>
  </si>
  <si>
    <t>Cortegada</t>
  </si>
  <si>
    <t>Beaumont-en-Verdunois</t>
  </si>
  <si>
    <t>Corvara in Badia</t>
  </si>
  <si>
    <t>Sáregres</t>
  </si>
  <si>
    <t>União das freguesias de Outeiro da Cortiçada e Arruda dos Pisões</t>
  </si>
  <si>
    <t>Sincai</t>
  </si>
  <si>
    <t>Tesárske Mlyňany</t>
  </si>
  <si>
    <t>Ergolding, M</t>
  </si>
  <si>
    <t>Commune of Lepenou</t>
  </si>
  <si>
    <t>Cortegana</t>
  </si>
  <si>
    <t>Beaumont-en-Véron</t>
  </si>
  <si>
    <t>Corvino San Quirico</t>
  </si>
  <si>
    <t>Sárfimizdó</t>
  </si>
  <si>
    <t>União das freguesias de Ovadas e Panchorra</t>
  </si>
  <si>
    <t>Sinesti</t>
  </si>
  <si>
    <t>Tešedíkovo</t>
  </si>
  <si>
    <t>Lom u Tachova</t>
  </si>
  <si>
    <t>Ergoldsbach, M</t>
  </si>
  <si>
    <t>Commune of Lepetymnos</t>
  </si>
  <si>
    <t>Cortelazor</t>
  </si>
  <si>
    <t>Beaumont-Hamel</t>
  </si>
  <si>
    <t>Corzano</t>
  </si>
  <si>
    <t>Sárhida</t>
  </si>
  <si>
    <t>União das freguesias de Ovar, São João, Arada e São Vicente de Pereira Jusã</t>
  </si>
  <si>
    <t>Singureni</t>
  </si>
  <si>
    <t>Tibava</t>
  </si>
  <si>
    <t>Lomec</t>
  </si>
  <si>
    <t>Erharting</t>
  </si>
  <si>
    <t>Commune of Lepiana</t>
  </si>
  <si>
    <t>Cortes</t>
  </si>
  <si>
    <t>Beaumont-la-Ferrière</t>
  </si>
  <si>
    <t>Coseano</t>
  </si>
  <si>
    <t>Sárisáp</t>
  </si>
  <si>
    <t>União das freguesias de Ovoa e Vimieiro</t>
  </si>
  <si>
    <t>Sintea Mare</t>
  </si>
  <si>
    <t>Tichý Potok</t>
  </si>
  <si>
    <t>Lomnice</t>
  </si>
  <si>
    <t>Ering</t>
  </si>
  <si>
    <t>Commune of Lepoura</t>
  </si>
  <si>
    <t>Cortes de Aragón</t>
  </si>
  <si>
    <t>Beaumont-le-Hareng</t>
  </si>
  <si>
    <t>Cosenza</t>
  </si>
  <si>
    <t>Sarkad</t>
  </si>
  <si>
    <t>União das freguesias de Padreiro (Salvador e Santa Cristina)</t>
  </si>
  <si>
    <t>Sintereag</t>
  </si>
  <si>
    <t>Timoradza</t>
  </si>
  <si>
    <t>Lomnice nad Lužnicí</t>
  </si>
  <si>
    <t>Eriskirch</t>
  </si>
  <si>
    <t>Commune of Lepreo</t>
  </si>
  <si>
    <t>Cortes de Arenoso</t>
  </si>
  <si>
    <t>Beaumont-le-Roger</t>
  </si>
  <si>
    <t>Cosio d'Arroscia</t>
  </si>
  <si>
    <t>Sarkadkeresztúr</t>
  </si>
  <si>
    <t>União das freguesias de Painho e Figueiros</t>
  </si>
  <si>
    <t>Sinteu</t>
  </si>
  <si>
    <t>Tisinec</t>
  </si>
  <si>
    <t>Lomnice nad Popelkou</t>
  </si>
  <si>
    <t>Erkelenz, Stadt</t>
  </si>
  <si>
    <t>Commune of Leptinio</t>
  </si>
  <si>
    <t>Cortes de Baza</t>
  </si>
  <si>
    <t>Beaumont-les-Autels</t>
  </si>
  <si>
    <t>Cosio Valtellino</t>
  </si>
  <si>
    <t>Sárkeresztes</t>
  </si>
  <si>
    <t>União das freguesias de Palhais e Coina</t>
  </si>
  <si>
    <t>sipote</t>
  </si>
  <si>
    <t>Tisovec</t>
  </si>
  <si>
    <t>Erkenbrechtsweiler</t>
  </si>
  <si>
    <t>Commune of Leptokarya</t>
  </si>
  <si>
    <t>Cortes de la Frontera</t>
  </si>
  <si>
    <t>Beaumont-lès-Randan</t>
  </si>
  <si>
    <t>Cosoleto</t>
  </si>
  <si>
    <t>Sárkeresztúr</t>
  </si>
  <si>
    <t>União das freguesias de Palmeira de Faro e Curvos</t>
  </si>
  <si>
    <t>Siretel</t>
  </si>
  <si>
    <t>Tlmače</t>
  </si>
  <si>
    <t>Lomy</t>
  </si>
  <si>
    <t>Erkerode</t>
  </si>
  <si>
    <t>Commune of Leptokarya Zagoriou</t>
  </si>
  <si>
    <t>Cortes de Pallás</t>
  </si>
  <si>
    <t>Beaumont-lès-Valence</t>
  </si>
  <si>
    <t>Cossano Belbo</t>
  </si>
  <si>
    <t>Sárkeszi</t>
  </si>
  <si>
    <t>União das freguesias de Panoias e Conceição</t>
  </si>
  <si>
    <t>Siria</t>
  </si>
  <si>
    <t>Točnica</t>
  </si>
  <si>
    <t>Lopeník</t>
  </si>
  <si>
    <t>Erkheim, M</t>
  </si>
  <si>
    <t>Commune of Leptokaryes</t>
  </si>
  <si>
    <t>Cortes y Graena</t>
  </si>
  <si>
    <t>Beaumont-Louestault</t>
  </si>
  <si>
    <t>Cossano Canavese</t>
  </si>
  <si>
    <t>Sármellék</t>
  </si>
  <si>
    <t>União das freguesias de Parada de Ester e Ester</t>
  </si>
  <si>
    <t>sirineasa</t>
  </si>
  <si>
    <t>Tokajík</t>
  </si>
  <si>
    <t>Lošany</t>
  </si>
  <si>
    <t>Erkner, Stadt</t>
  </si>
  <si>
    <t>Commune of Leptopoda</t>
  </si>
  <si>
    <t>Cortijos, Los</t>
  </si>
  <si>
    <t>Beaumont-Monteux</t>
  </si>
  <si>
    <t>Cossato</t>
  </si>
  <si>
    <t>Sárok</t>
  </si>
  <si>
    <t>União das freguesias de Parada do Bispo e Valdigem</t>
  </si>
  <si>
    <t>Siriu</t>
  </si>
  <si>
    <t>Tomášikovo</t>
  </si>
  <si>
    <t>Losiná</t>
  </si>
  <si>
    <t>Erkrath, Fundort des Neanderthalers, Stadt</t>
  </si>
  <si>
    <t>Commune of Leros (psevdo)</t>
  </si>
  <si>
    <t>Corullón</t>
  </si>
  <si>
    <t>Beaumontois en Périgord</t>
  </si>
  <si>
    <t>Cosseria</t>
  </si>
  <si>
    <t>Sárosd</t>
  </si>
  <si>
    <t>União das freguesias de Parada do Monte e Cubalhão</t>
  </si>
  <si>
    <t>sirna</t>
  </si>
  <si>
    <t>Tomášov</t>
  </si>
  <si>
    <t>Loštice</t>
  </si>
  <si>
    <t>Erlabrunn</t>
  </si>
  <si>
    <t>Commune of Lessini</t>
  </si>
  <si>
    <t>Coruña del Conde</t>
  </si>
  <si>
    <t>Beaumont-Pied-de-Bœuf</t>
  </si>
  <si>
    <t>Cossignano</t>
  </si>
  <si>
    <t>Sárospatak</t>
  </si>
  <si>
    <t>União das freguesias de Parada e Faílde</t>
  </si>
  <si>
    <t>sisesti</t>
  </si>
  <si>
    <t>Tomášovce</t>
  </si>
  <si>
    <t>Loučany</t>
  </si>
  <si>
    <t>Erlangen</t>
  </si>
  <si>
    <t>Commune of Levadia</t>
  </si>
  <si>
    <t>Coruña, A</t>
  </si>
  <si>
    <t>Beaumont-Sardolles</t>
  </si>
  <si>
    <t>Cossogno</t>
  </si>
  <si>
    <t>Sárpilis</t>
  </si>
  <si>
    <t>União das freguesias de Parada e Sendim da Ribeira</t>
  </si>
  <si>
    <t>Sistarovat</t>
  </si>
  <si>
    <t>Tôň</t>
  </si>
  <si>
    <t>Loučeň</t>
  </si>
  <si>
    <t>Erlau</t>
  </si>
  <si>
    <t>Commune of Levea</t>
  </si>
  <si>
    <t>Corvera de Asturias</t>
  </si>
  <si>
    <t>Beaumont-sur-Dême</t>
  </si>
  <si>
    <t>Cossoine</t>
  </si>
  <si>
    <t>Sárrétudvari</t>
  </si>
  <si>
    <t>União das freguesias de Paradela e Granjinha</t>
  </si>
  <si>
    <t>Sita Buzaului</t>
  </si>
  <si>
    <t>Topoľa</t>
  </si>
  <si>
    <t>Loučim</t>
  </si>
  <si>
    <t>Erlbach</t>
  </si>
  <si>
    <t>Commune of Leventochori</t>
  </si>
  <si>
    <t>Corvera de Toranzo</t>
  </si>
  <si>
    <t>Beaumont-sur-Grosne</t>
  </si>
  <si>
    <t>Cossombrato</t>
  </si>
  <si>
    <t>Sarród</t>
  </si>
  <si>
    <t>União das freguesias de Paradela, Contim e Fiães</t>
  </si>
  <si>
    <t>Topoľčany</t>
  </si>
  <si>
    <t>Loucká</t>
  </si>
  <si>
    <t>Erlenbach</t>
  </si>
  <si>
    <t>Commune of Levidi</t>
  </si>
  <si>
    <t>Cosa</t>
  </si>
  <si>
    <t>Beaumont-sur-Lèze</t>
  </si>
  <si>
    <t>Costa de' Nobili</t>
  </si>
  <si>
    <t>Sárszentágota</t>
  </si>
  <si>
    <t>União das freguesias de Paradinha e Nagosa</t>
  </si>
  <si>
    <t>Slatina-Timis</t>
  </si>
  <si>
    <t>Topoľčianky</t>
  </si>
  <si>
    <t>Loučka</t>
  </si>
  <si>
    <t>Erlenbach a.Main, St</t>
  </si>
  <si>
    <t>Commune of Lia</t>
  </si>
  <si>
    <t>Coscurita</t>
  </si>
  <si>
    <t>Beaumont-sur-Oise</t>
  </si>
  <si>
    <t>Costa di Mezzate</t>
  </si>
  <si>
    <t>Sárszentlőrinc</t>
  </si>
  <si>
    <t>União das freguesias de Parceiros e Azoia</t>
  </si>
  <si>
    <t>Slatioara</t>
  </si>
  <si>
    <t>Topoľnica</t>
  </si>
  <si>
    <t>Loučky</t>
  </si>
  <si>
    <t>Erlenbach b.Marktheidenfeld</t>
  </si>
  <si>
    <t>Commune of Lianokladi</t>
  </si>
  <si>
    <t>Coslada</t>
  </si>
  <si>
    <t>Beaumont-sur-Sarthe</t>
  </si>
  <si>
    <t>Costa di Rovigo</t>
  </si>
  <si>
    <t>Sárszentmihály</t>
  </si>
  <si>
    <t>União das freguesias de Paredes de Coura e Resende</t>
  </si>
  <si>
    <t>Slava Cercheza</t>
  </si>
  <si>
    <t>Topoľníky</t>
  </si>
  <si>
    <t>Loučná nad Desnou</t>
  </si>
  <si>
    <t>Erlenbach bei Dahn</t>
  </si>
  <si>
    <t>Commune of Lianovergi</t>
  </si>
  <si>
    <t>Cospeito</t>
  </si>
  <si>
    <t>Beaumont-sur-Vesle</t>
  </si>
  <si>
    <t>Costa Masnaga</t>
  </si>
  <si>
    <t>Sarud</t>
  </si>
  <si>
    <t>União das freguesias de Parreira e Chouto</t>
  </si>
  <si>
    <t>Slimnic</t>
  </si>
  <si>
    <t>Topoľovka</t>
  </si>
  <si>
    <t>Loučná pod Klínovcem</t>
  </si>
  <si>
    <t>Erlenbach bei Kandel</t>
  </si>
  <si>
    <t>Commune of Liapades</t>
  </si>
  <si>
    <t>Costitx</t>
  </si>
  <si>
    <t>Beaumont-sur-Vingeanne</t>
  </si>
  <si>
    <t>Costa Serina</t>
  </si>
  <si>
    <t>Sárvár</t>
  </si>
  <si>
    <t>União das freguesias de Pataias e Martingança</t>
  </si>
  <si>
    <t>Slivilesti</t>
  </si>
  <si>
    <t>Toporec</t>
  </si>
  <si>
    <t>Loučovice</t>
  </si>
  <si>
    <t>Erlenmoos</t>
  </si>
  <si>
    <t>Commune of Lichada</t>
  </si>
  <si>
    <t>Costur</t>
  </si>
  <si>
    <t>Beaumont-Village</t>
  </si>
  <si>
    <t>Costa Valle Imagna</t>
  </si>
  <si>
    <t>Sásd</t>
  </si>
  <si>
    <t>União das freguesias de Pedreira, Rande e Sernande</t>
  </si>
  <si>
    <t>Slobozia</t>
  </si>
  <si>
    <t>Tornaľa</t>
  </si>
  <si>
    <t>Louka</t>
  </si>
  <si>
    <t>Erlensee, Stadt</t>
  </si>
  <si>
    <t>Commune of Lidoriki</t>
  </si>
  <si>
    <t>Cosuenda</t>
  </si>
  <si>
    <t>Beaumotte-Aubertans</t>
  </si>
  <si>
    <t>Costa Vescovato</t>
  </si>
  <si>
    <t>Sáska</t>
  </si>
  <si>
    <t>União das freguesias de Pedrógão de São Pedro e Bemposta</t>
  </si>
  <si>
    <t>Slobozia Bradului</t>
  </si>
  <si>
    <t>Torysa</t>
  </si>
  <si>
    <t>Louka u Litvínova</t>
  </si>
  <si>
    <t>Erlenstegener Forst</t>
  </si>
  <si>
    <t>Commune of Ligiades</t>
  </si>
  <si>
    <t>Cotanes del Monte</t>
  </si>
  <si>
    <t>Beaumotte-lès-Pin</t>
  </si>
  <si>
    <t>Costa Volpino</t>
  </si>
  <si>
    <t>Sáta</t>
  </si>
  <si>
    <t>União das freguesias de Pedroso e Seixezelo</t>
  </si>
  <si>
    <t>Slobozia Ciorasti</t>
  </si>
  <si>
    <t>Torysky</t>
  </si>
  <si>
    <t>Loukov</t>
  </si>
  <si>
    <t>Erligheim</t>
  </si>
  <si>
    <t>Commune of Ligopsa</t>
  </si>
  <si>
    <t>Cotes</t>
  </si>
  <si>
    <t>Beaunay</t>
  </si>
  <si>
    <t>Costabissara</t>
  </si>
  <si>
    <t>Sátoraljaújhely</t>
  </si>
  <si>
    <t>União das freguesias de Pegões</t>
  </si>
  <si>
    <t>Slobozia Conachi</t>
  </si>
  <si>
    <t>Tovarné</t>
  </si>
  <si>
    <t>Loukovec</t>
  </si>
  <si>
    <t>Ermershausen</t>
  </si>
  <si>
    <t>Commune of Ligortynos</t>
  </si>
  <si>
    <t>Cotillas</t>
  </si>
  <si>
    <t>Beaune</t>
  </si>
  <si>
    <t>Costacciaro</t>
  </si>
  <si>
    <t>Sátorhely</t>
  </si>
  <si>
    <t>União das freguesias de Pena, Quintã e Vila Cova</t>
  </si>
  <si>
    <t>Slobozia Mandra</t>
  </si>
  <si>
    <t>Tovarnianska Polianka</t>
  </si>
  <si>
    <t>Loukovice</t>
  </si>
  <si>
    <t>Erndtebrück</t>
  </si>
  <si>
    <t>Commune of Liknades</t>
  </si>
  <si>
    <t>Covaleda</t>
  </si>
  <si>
    <t>Beaune-d'Allier</t>
  </si>
  <si>
    <t>Costanzana</t>
  </si>
  <si>
    <t>Sávoly</t>
  </si>
  <si>
    <t>União das freguesias de Penalva de Alva e São Sebastião da Feira</t>
  </si>
  <si>
    <t>Slobozia Moara</t>
  </si>
  <si>
    <t>Tovarníky</t>
  </si>
  <si>
    <t>Louňová</t>
  </si>
  <si>
    <t>Ernsgaden</t>
  </si>
  <si>
    <t>Commune of Lilea</t>
  </si>
  <si>
    <t>Covarrubias</t>
  </si>
  <si>
    <t>Beaune-la-Rolande</t>
  </si>
  <si>
    <t>Costarainera</t>
  </si>
  <si>
    <t>Sé</t>
  </si>
  <si>
    <t>União das freguesias de Penedono e Granja</t>
  </si>
  <si>
    <t>Smardan</t>
  </si>
  <si>
    <t>Trakovice</t>
  </si>
  <si>
    <t>Louňovice</t>
  </si>
  <si>
    <t>Ernst</t>
  </si>
  <si>
    <t>Commune of Liliano</t>
  </si>
  <si>
    <t>Covelo</t>
  </si>
  <si>
    <t>Beaune-sur-Arzon</t>
  </si>
  <si>
    <t>Costermano sul Garda</t>
  </si>
  <si>
    <t>Segesd</t>
  </si>
  <si>
    <t>União das freguesias de Pensalvos e Parada de Monteiros</t>
  </si>
  <si>
    <t>Smardioasa</t>
  </si>
  <si>
    <t>Trávnica</t>
  </si>
  <si>
    <t>Louňovice pod Blaníkem</t>
  </si>
  <si>
    <t>Ernzen</t>
  </si>
  <si>
    <t>Commune of Limenaria</t>
  </si>
  <si>
    <t>Coves de Vinromà, les</t>
  </si>
  <si>
    <t>Beaunotte</t>
  </si>
  <si>
    <t>Costigliole d'Asti</t>
  </si>
  <si>
    <t>Sellye</t>
  </si>
  <si>
    <t>União das freguesias de Penso e Freixinho</t>
  </si>
  <si>
    <t>Smeeni</t>
  </si>
  <si>
    <t>Trávnik</t>
  </si>
  <si>
    <t>Louny</t>
  </si>
  <si>
    <t>Erolzheim</t>
  </si>
  <si>
    <t>Commune of Limenas Chersonissou</t>
  </si>
  <si>
    <t>Cox</t>
  </si>
  <si>
    <t>Beaupont</t>
  </si>
  <si>
    <t>Costigliole Saluzzo</t>
  </si>
  <si>
    <t>Selyeb</t>
  </si>
  <si>
    <t>União das freguesias de Pêra Velha, Aldeia de Nacomba e Ariz</t>
  </si>
  <si>
    <t>Smulti</t>
  </si>
  <si>
    <t>Trebatice</t>
  </si>
  <si>
    <t>Loužnice</t>
  </si>
  <si>
    <t>Erpel</t>
  </si>
  <si>
    <t>Commune of Limeri</t>
  </si>
  <si>
    <t>Cózar</t>
  </si>
  <si>
    <t>Beaupouyet</t>
  </si>
  <si>
    <t>Cotignola</t>
  </si>
  <si>
    <t>Semjén</t>
  </si>
  <si>
    <t>União das freguesias de Perafita, Lavra e Santa Cruz do Bispo</t>
  </si>
  <si>
    <t>Snagov</t>
  </si>
  <si>
    <t>Trebejov</t>
  </si>
  <si>
    <t>Lovčice</t>
  </si>
  <si>
    <t>Erpolzheim</t>
  </si>
  <si>
    <t>Commune of Limini</t>
  </si>
  <si>
    <t>Cozuelos de Fuentidueña</t>
  </si>
  <si>
    <t>Beaupréau-en-Mauges</t>
  </si>
  <si>
    <t>Cotronei</t>
  </si>
  <si>
    <t>Semjénháza</t>
  </si>
  <si>
    <t>União das freguesias de Peso da Régua e Godim</t>
  </si>
  <si>
    <t>Soars</t>
  </si>
  <si>
    <t>Trebeľovce</t>
  </si>
  <si>
    <t>Lovčičky</t>
  </si>
  <si>
    <t>Ersfeld</t>
  </si>
  <si>
    <t>Commune of Limnes</t>
  </si>
  <si>
    <t>Crecente</t>
  </si>
  <si>
    <t>Beaupuy</t>
  </si>
  <si>
    <t>Cottanello</t>
  </si>
  <si>
    <t>Sénye</t>
  </si>
  <si>
    <t>União das freguesias de Peso e Vales do Rio</t>
  </si>
  <si>
    <t>Socodor</t>
  </si>
  <si>
    <t>Trebichava</t>
  </si>
  <si>
    <t>Lovčovice</t>
  </si>
  <si>
    <t>Ertingen</t>
  </si>
  <si>
    <t>Commune of Limni</t>
  </si>
  <si>
    <t>Creixell</t>
  </si>
  <si>
    <t>Beauquesne</t>
  </si>
  <si>
    <t>Courmayeur</t>
  </si>
  <si>
    <t>Sényő</t>
  </si>
  <si>
    <t>União das freguesias de Peva e Segões</t>
  </si>
  <si>
    <t>Socol</t>
  </si>
  <si>
    <t>Trebišov</t>
  </si>
  <si>
    <t>Lovečkovice</t>
  </si>
  <si>
    <t>Erwitte, Stadt</t>
  </si>
  <si>
    <t>Commune of Limnia</t>
  </si>
  <si>
    <t>Crémenes</t>
  </si>
  <si>
    <t>Beaurain</t>
  </si>
  <si>
    <t>Covo</t>
  </si>
  <si>
    <t>Seregélyes</t>
  </si>
  <si>
    <t>União das freguesias de Picão e Ermida</t>
  </si>
  <si>
    <t>Socond</t>
  </si>
  <si>
    <t>Trebostovo</t>
  </si>
  <si>
    <t>Lovosice</t>
  </si>
  <si>
    <t>Erxleben</t>
  </si>
  <si>
    <t>Commune of Limnitsa</t>
  </si>
  <si>
    <t>Crespià</t>
  </si>
  <si>
    <t>Beaurains</t>
  </si>
  <si>
    <t>Cozzo</t>
  </si>
  <si>
    <t>Serényfalva</t>
  </si>
  <si>
    <t>União das freguesias de Pico de Regalados, Gondiães e Mós</t>
  </si>
  <si>
    <t>Sofronea</t>
  </si>
  <si>
    <t>Trebušovce</t>
  </si>
  <si>
    <t>Loza</t>
  </si>
  <si>
    <t>Erzenhausen</t>
  </si>
  <si>
    <t>Commune of Limnochori</t>
  </si>
  <si>
    <t>Crespos</t>
  </si>
  <si>
    <t>Beaurains-lès-Noyon</t>
  </si>
  <si>
    <t>Craco</t>
  </si>
  <si>
    <t>Sérsekszőlős</t>
  </si>
  <si>
    <t>União das freguesias de Pinheiro da Bemposta, Travanca e Palmaz</t>
  </si>
  <si>
    <t>Sohatu</t>
  </si>
  <si>
    <t>Trenč</t>
  </si>
  <si>
    <t>Lozice</t>
  </si>
  <si>
    <t>Erzhausen</t>
  </si>
  <si>
    <t>Commune of Limnotopos</t>
  </si>
  <si>
    <t>Cretas</t>
  </si>
  <si>
    <t>Beaurainville</t>
  </si>
  <si>
    <t>Crandola Valsassina</t>
  </si>
  <si>
    <t>Sikátor</t>
  </si>
  <si>
    <t>União das freguesias de Pinheiro de Coja e Meda de Mouros</t>
  </si>
  <si>
    <t>Sohodol</t>
  </si>
  <si>
    <t>Trenčianska Teplá</t>
  </si>
  <si>
    <t>Lštění</t>
  </si>
  <si>
    <t>Esch</t>
  </si>
  <si>
    <t>Commune of Linaria</t>
  </si>
  <si>
    <t>Crevillent</t>
  </si>
  <si>
    <t>Beaurecueil</t>
  </si>
  <si>
    <t>Cravagliana</t>
  </si>
  <si>
    <t>Siklós</t>
  </si>
  <si>
    <t>União das freguesias de Pinheiros e Vale de Figueira</t>
  </si>
  <si>
    <t>soimari</t>
  </si>
  <si>
    <t>Trenčianska Turná</t>
  </si>
  <si>
    <t>Lubě</t>
  </si>
  <si>
    <t>Eschach</t>
  </si>
  <si>
    <t>Commune of Lindos</t>
  </si>
  <si>
    <t>Cristina</t>
  </si>
  <si>
    <t>Beauregard</t>
  </si>
  <si>
    <t>Cravanzana</t>
  </si>
  <si>
    <t>Siklósbodony</t>
  </si>
  <si>
    <t>União das freguesias de Poceirão e Marateca</t>
  </si>
  <si>
    <t>Soimi</t>
  </si>
  <si>
    <t>Trenčianske Bohuslavice</t>
  </si>
  <si>
    <t>Lubenec</t>
  </si>
  <si>
    <t>Eschau, M</t>
  </si>
  <si>
    <t>Commune of Linistena</t>
  </si>
  <si>
    <t>Cristóbal</t>
  </si>
  <si>
    <t>Beauregard-Baret</t>
  </si>
  <si>
    <t>Craveggia</t>
  </si>
  <si>
    <t>Siklósnagyfalu</t>
  </si>
  <si>
    <t>União das freguesias de Podence e Santa Combinha</t>
  </si>
  <si>
    <t>soimus</t>
  </si>
  <si>
    <t>Trenčianske Jastrabie</t>
  </si>
  <si>
    <t>Luběnice</t>
  </si>
  <si>
    <t>Eschbach</t>
  </si>
  <si>
    <t>Commune of Linos</t>
  </si>
  <si>
    <t>Crivillén</t>
  </si>
  <si>
    <t>Beauregard-de-Terrasson</t>
  </si>
  <si>
    <t>Creazzo</t>
  </si>
  <si>
    <t>Sima</t>
  </si>
  <si>
    <t>União das freguesias de Poiares e Canelas</t>
  </si>
  <si>
    <t>soldanu</t>
  </si>
  <si>
    <t>Trenčianske Mitice</t>
  </si>
  <si>
    <t>Lubná</t>
  </si>
  <si>
    <t>Eschborn, Stadt</t>
  </si>
  <si>
    <t>Commune of Liodora</t>
  </si>
  <si>
    <t>Cruïlles, Monells i Sant Sadurní de l'Heura</t>
  </si>
  <si>
    <t>Beauregard-et-Bassac</t>
  </si>
  <si>
    <t>Crecchio</t>
  </si>
  <si>
    <t>Simaság</t>
  </si>
  <si>
    <t>União das freguesias de Pombal e Vales</t>
  </si>
  <si>
    <t>Solesti</t>
  </si>
  <si>
    <t>Trenčianske Stankovce</t>
  </si>
  <si>
    <t>Lubné</t>
  </si>
  <si>
    <t>Eschbronn</t>
  </si>
  <si>
    <t>Commune of Lioprasso</t>
  </si>
  <si>
    <t>Cuacos de Yuste</t>
  </si>
  <si>
    <t>Beauregard-l'Évêque</t>
  </si>
  <si>
    <t>Credaro</t>
  </si>
  <si>
    <t>Simonfa</t>
  </si>
  <si>
    <t>União das freguesias de Ponte da Barca, Vila Nova de Muía e Paço Vedro de Magalhães</t>
  </si>
  <si>
    <t>Solont</t>
  </si>
  <si>
    <t>Trenčianske Teplice</t>
  </si>
  <si>
    <t>Lubnice</t>
  </si>
  <si>
    <t>Esche</t>
  </si>
  <si>
    <t>Commune of Liparo</t>
  </si>
  <si>
    <t>Cuadros</t>
  </si>
  <si>
    <t>Beauregard-Vendon</t>
  </si>
  <si>
    <t>Credera Rubbiano</t>
  </si>
  <si>
    <t>Simontornya</t>
  </si>
  <si>
    <t>União das freguesias de Ponte de Sor, Tramaga e Vale de Açor</t>
  </si>
  <si>
    <t>Solovastru</t>
  </si>
  <si>
    <t>Trenčín</t>
  </si>
  <si>
    <t>Lubník</t>
  </si>
  <si>
    <t>Escheburg</t>
  </si>
  <si>
    <t>Commune of Lipochori</t>
  </si>
  <si>
    <t>Cualedro</t>
  </si>
  <si>
    <t>Beaurepaire</t>
  </si>
  <si>
    <t>Crema</t>
  </si>
  <si>
    <t>Sióagárd</t>
  </si>
  <si>
    <t>União das freguesias de Ponte de Vagos e Santa Catarina</t>
  </si>
  <si>
    <t>Somes-Odorhei</t>
  </si>
  <si>
    <t>Trhová Hradská</t>
  </si>
  <si>
    <t>Luboměř</t>
  </si>
  <si>
    <t>Eschede</t>
  </si>
  <si>
    <t>Commune of Lippa</t>
  </si>
  <si>
    <t>Cuarte de Huerva</t>
  </si>
  <si>
    <t>Beaurepaire-en-Bresse</t>
  </si>
  <si>
    <t>Cremella</t>
  </si>
  <si>
    <t>Siófok</t>
  </si>
  <si>
    <t>União das freguesias de Pontinha e Famões</t>
  </si>
  <si>
    <t>Somova</t>
  </si>
  <si>
    <t>Trhovište</t>
  </si>
  <si>
    <t>Luboměř pod Strážnou</t>
  </si>
  <si>
    <t>Eschelbronn</t>
  </si>
  <si>
    <t>Commune of Lipsi (psevdo)</t>
  </si>
  <si>
    <t>Cuba, La</t>
  </si>
  <si>
    <t>Beaurepaire-sur-Sambre</t>
  </si>
  <si>
    <t>Cremenaga</t>
  </si>
  <si>
    <t>Siójut</t>
  </si>
  <si>
    <t>União das freguesias de Pópulo e Ribalonga</t>
  </si>
  <si>
    <t>sona</t>
  </si>
  <si>
    <t>Luby</t>
  </si>
  <si>
    <t>Eschenbach</t>
  </si>
  <si>
    <t>Commune of Lipsydrio</t>
  </si>
  <si>
    <t>Cubas de la Sagra</t>
  </si>
  <si>
    <t>Beaurevoir</t>
  </si>
  <si>
    <t>Cremeno</t>
  </si>
  <si>
    <t>Sirok</t>
  </si>
  <si>
    <t>União das freguesias de Portela e Extremo</t>
  </si>
  <si>
    <t>Soparlita</t>
  </si>
  <si>
    <t>Trnavá Hora</t>
  </si>
  <si>
    <t>Lučany nad Nisou</t>
  </si>
  <si>
    <t>Eschenbach i.d.OPf., St</t>
  </si>
  <si>
    <t>Commune of Lira</t>
  </si>
  <si>
    <t>Cubel</t>
  </si>
  <si>
    <t>Beaurières</t>
  </si>
  <si>
    <t>Cremia</t>
  </si>
  <si>
    <t>Sitke</t>
  </si>
  <si>
    <t>União das freguesias de Portunhos e Outil</t>
  </si>
  <si>
    <t>Trnava pri Laborci</t>
  </si>
  <si>
    <t>Lučice</t>
  </si>
  <si>
    <t>Eschenbergen</t>
  </si>
  <si>
    <t>Commune of Lista</t>
  </si>
  <si>
    <t>Cubelles</t>
  </si>
  <si>
    <t>Beaurieux</t>
  </si>
  <si>
    <t>Cremolino</t>
  </si>
  <si>
    <t>Sobor</t>
  </si>
  <si>
    <t>União das freguesias de Pousafoles do Bispo, Pena Lobo e Lomba</t>
  </si>
  <si>
    <t>sopotu Nou</t>
  </si>
  <si>
    <t>Trnávka</t>
  </si>
  <si>
    <t>Lučina</t>
  </si>
  <si>
    <t>Eschenburg</t>
  </si>
  <si>
    <t>Commune of Lisvorio</t>
  </si>
  <si>
    <t>Cubells</t>
  </si>
  <si>
    <t>Beauronne</t>
  </si>
  <si>
    <t>Cremona</t>
  </si>
  <si>
    <t>Söjtör</t>
  </si>
  <si>
    <t>União das freguesias de Póvoa de Atalaia e Atalaia do Campo</t>
  </si>
  <si>
    <t>sotanga</t>
  </si>
  <si>
    <t>Tŕnie</t>
  </si>
  <si>
    <t>Ludgeřovice</t>
  </si>
  <si>
    <t>Eschenlohe</t>
  </si>
  <si>
    <t>Commune of Lithakia</t>
  </si>
  <si>
    <t>Cubilla</t>
  </si>
  <si>
    <t>Beausemblant</t>
  </si>
  <si>
    <t>Cremosano</t>
  </si>
  <si>
    <t>Sokorópátka</t>
  </si>
  <si>
    <t>União das freguesias de Póvoa de Rio de Moinhos e Cafede</t>
  </si>
  <si>
    <t>sotrile</t>
  </si>
  <si>
    <t>Trnkov</t>
  </si>
  <si>
    <t>Ludíkov</t>
  </si>
  <si>
    <t>Eschershausen, gemfr. Gebiet</t>
  </si>
  <si>
    <t>Commune of Lithia</t>
  </si>
  <si>
    <t>Cubillas de Cerrato</t>
  </si>
  <si>
    <t>Beausite</t>
  </si>
  <si>
    <t>Crescentino</t>
  </si>
  <si>
    <t>Solt</t>
  </si>
  <si>
    <t>União das freguesias de Póvoa de Santa Iria e Forte da Casa</t>
  </si>
  <si>
    <t>sovarna</t>
  </si>
  <si>
    <t>Trnovec</t>
  </si>
  <si>
    <t>Ludkovice</t>
  </si>
  <si>
    <t>Eschershausen, Stadt</t>
  </si>
  <si>
    <t>Commune of Lithines</t>
  </si>
  <si>
    <t>Cubillas de los Oteros</t>
  </si>
  <si>
    <t>Beausoleil</t>
  </si>
  <si>
    <t>Crespadoro</t>
  </si>
  <si>
    <t>Soltszentimre</t>
  </si>
  <si>
    <t>União das freguesias de Póvoa de Santo Adrião e Olival Basto</t>
  </si>
  <si>
    <t>Soveja</t>
  </si>
  <si>
    <t>Trnovec nad Váhom</t>
  </si>
  <si>
    <t>Ludmírov</t>
  </si>
  <si>
    <t>Eschfeld</t>
  </si>
  <si>
    <t>Commune of Lithino</t>
  </si>
  <si>
    <t>Cubillas de Rueda</t>
  </si>
  <si>
    <t>Beaussais-sur-Mer</t>
  </si>
  <si>
    <t>Crespiatica</t>
  </si>
  <si>
    <t>Soltvadkert</t>
  </si>
  <si>
    <t>União das freguesias de Prado e Remoães</t>
  </si>
  <si>
    <t>Spantov</t>
  </si>
  <si>
    <t>Trnovo</t>
  </si>
  <si>
    <t>Ludslavice</t>
  </si>
  <si>
    <t>Eschlkam, M</t>
  </si>
  <si>
    <t>Commune of Lithio</t>
  </si>
  <si>
    <t>Cubillas de Santa Marta</t>
  </si>
  <si>
    <t>Beaussais-Vitré</t>
  </si>
  <si>
    <t>Crespina Lorenzana</t>
  </si>
  <si>
    <t>Sóly</t>
  </si>
  <si>
    <t>União das freguesias de Prazins Santo Tirso e Corvite</t>
  </si>
  <si>
    <t>Spermezeu</t>
  </si>
  <si>
    <t>Tročany</t>
  </si>
  <si>
    <t>Ludvíkov</t>
  </si>
  <si>
    <t>Eschwege, Kreisstadt</t>
  </si>
  <si>
    <t>Commune of Lithochori</t>
  </si>
  <si>
    <t>Cubillo</t>
  </si>
  <si>
    <t>Beaussault</t>
  </si>
  <si>
    <t>Crespino</t>
  </si>
  <si>
    <t>Solymár</t>
  </si>
  <si>
    <t>União das freguesias de Proença-a-Nova e Peral</t>
  </si>
  <si>
    <t>Spineni</t>
  </si>
  <si>
    <t>Trpín</t>
  </si>
  <si>
    <t>Ludvíkovice</t>
  </si>
  <si>
    <t>Eschweiler, Stadt</t>
  </si>
  <si>
    <t>Commune of Lithotopos</t>
  </si>
  <si>
    <t>Cubillo de Uceda, El</t>
  </si>
  <si>
    <t>Beauteville</t>
  </si>
  <si>
    <t>Cressa</t>
  </si>
  <si>
    <t>Som</t>
  </si>
  <si>
    <t>União das freguesias de Prova e Casteição</t>
  </si>
  <si>
    <t>Spinus</t>
  </si>
  <si>
    <t>Trsťany</t>
  </si>
  <si>
    <t>Luhačovice</t>
  </si>
  <si>
    <t>Esens, Stadt</t>
  </si>
  <si>
    <t>Commune of Lithovounia</t>
  </si>
  <si>
    <t>Cubillo del Campo</t>
  </si>
  <si>
    <t>Beautheil-Saints</t>
  </si>
  <si>
    <t>Crevacuore</t>
  </si>
  <si>
    <t>Somberek</t>
  </si>
  <si>
    <t>União das freguesias de Provesende, Gouvães do Douro e São Cristóvão do Douro</t>
  </si>
  <si>
    <t>Sprancenata</t>
  </si>
  <si>
    <t>Trstená</t>
  </si>
  <si>
    <t>Esgrus</t>
  </si>
  <si>
    <t>Commune of Liti</t>
  </si>
  <si>
    <t>Cubillos</t>
  </si>
  <si>
    <t>Beautiran</t>
  </si>
  <si>
    <t>Crevalcore</t>
  </si>
  <si>
    <t>Somlójenő</t>
  </si>
  <si>
    <t>União das freguesias de Queluz e Belas</t>
  </si>
  <si>
    <t>spring</t>
  </si>
  <si>
    <t>Trstená na Ostrove</t>
  </si>
  <si>
    <t>Luká</t>
  </si>
  <si>
    <t>Eslarn, M</t>
  </si>
  <si>
    <t>Commune of Litochoro</t>
  </si>
  <si>
    <t>Cubillos del Sil</t>
  </si>
  <si>
    <t>Beautor</t>
  </si>
  <si>
    <t>Crevoladossola</t>
  </si>
  <si>
    <t>Somlószőlős</t>
  </si>
  <si>
    <t>União das freguesias de Quintiães e Aguiar</t>
  </si>
  <si>
    <t>Spulber</t>
  </si>
  <si>
    <t>Trstené</t>
  </si>
  <si>
    <t>Luka nad Jihlavou</t>
  </si>
  <si>
    <t>Eslohe (Sauerland)</t>
  </si>
  <si>
    <t>Commune of Litosselo</t>
  </si>
  <si>
    <t>Cubla</t>
  </si>
  <si>
    <t>Beautot</t>
  </si>
  <si>
    <t>Crispano</t>
  </si>
  <si>
    <t>Somlóvásárhely</t>
  </si>
  <si>
    <t>União das freguesias de Quirás e Pinheiro Novo</t>
  </si>
  <si>
    <t>Stalpeni</t>
  </si>
  <si>
    <t>Trstené pri Hornáde</t>
  </si>
  <si>
    <t>Lukavec</t>
  </si>
  <si>
    <t>Espelkamp, Stadt</t>
  </si>
  <si>
    <t>Commune of Livadaki</t>
  </si>
  <si>
    <t>Cubo de Benavente</t>
  </si>
  <si>
    <t>Beauvain</t>
  </si>
  <si>
    <t>Crispiano</t>
  </si>
  <si>
    <t>Somlóvecse</t>
  </si>
  <si>
    <t>União das freguesias de Raiva, Pedorido e Paraíso</t>
  </si>
  <si>
    <t>Stalpu</t>
  </si>
  <si>
    <t>Trstice</t>
  </si>
  <si>
    <t>Lukavec u Hořic</t>
  </si>
  <si>
    <t>Espenau</t>
  </si>
  <si>
    <t>Commune of Livadari</t>
  </si>
  <si>
    <t>Cubo de Bureba</t>
  </si>
  <si>
    <t>Beauvais</t>
  </si>
  <si>
    <t>Crissolo</t>
  </si>
  <si>
    <t>Somodor</t>
  </si>
  <si>
    <t>União das freguesias de Ramada e Caneças</t>
  </si>
  <si>
    <t>Stanceni</t>
  </si>
  <si>
    <t>Trstín</t>
  </si>
  <si>
    <t>Lukavice</t>
  </si>
  <si>
    <t>Eßbach</t>
  </si>
  <si>
    <t>Commune of Livadero</t>
  </si>
  <si>
    <t>Cubo de Don Sancho, El</t>
  </si>
  <si>
    <t>Beauvais-sur-Matha</t>
  </si>
  <si>
    <t>Crocefieschi</t>
  </si>
  <si>
    <t>Somogyacsa</t>
  </si>
  <si>
    <t>União das freguesias de Rapa e Cadafaz</t>
  </si>
  <si>
    <t>Stancuta</t>
  </si>
  <si>
    <t>Tuchyňa</t>
  </si>
  <si>
    <t>Essel</t>
  </si>
  <si>
    <t>Commune of Livadi</t>
  </si>
  <si>
    <t>Cubo de la Solana</t>
  </si>
  <si>
    <t>Beauvais-sur-Tescou</t>
  </si>
  <si>
    <t>Crocetta del Montello</t>
  </si>
  <si>
    <t>Somogyapáti</t>
  </si>
  <si>
    <t>União das freguesias de Real, Ataíde e Oliveira</t>
  </si>
  <si>
    <t>Stanesti</t>
  </si>
  <si>
    <t>Tuhár</t>
  </si>
  <si>
    <t>Luková</t>
  </si>
  <si>
    <t>Esselbach</t>
  </si>
  <si>
    <t>Commune of Livadia</t>
  </si>
  <si>
    <t>Cubo de Tierra del Vino, El</t>
  </si>
  <si>
    <t>Beauval</t>
  </si>
  <si>
    <t>Crodo</t>
  </si>
  <si>
    <t>Somogyaracs</t>
  </si>
  <si>
    <t>União das freguesias de Real, Dume e Semelhe</t>
  </si>
  <si>
    <t>Stangaceaua</t>
  </si>
  <si>
    <t>Tuhrina</t>
  </si>
  <si>
    <t>Lukovany</t>
  </si>
  <si>
    <t>Esselborn</t>
  </si>
  <si>
    <t>Commune of Livadochori</t>
  </si>
  <si>
    <t>Cucalón</t>
  </si>
  <si>
    <t>Beauval-en-Caux</t>
  </si>
  <si>
    <t>Crognaleto</t>
  </si>
  <si>
    <t>Somogyaszaló</t>
  </si>
  <si>
    <t>União das freguesias de Rebordainhos e Pombares</t>
  </si>
  <si>
    <t>Stanilesti</t>
  </si>
  <si>
    <t>Tulčík</t>
  </si>
  <si>
    <t>Lukoveček</t>
  </si>
  <si>
    <t>Essen (Oldenburg)</t>
  </si>
  <si>
    <t>Commune of Livanates</t>
  </si>
  <si>
    <t>Cudillero</t>
  </si>
  <si>
    <t>Beauvallon</t>
  </si>
  <si>
    <t>Cropalati</t>
  </si>
  <si>
    <t>Somogybabod</t>
  </si>
  <si>
    <t>União das freguesias de Reboreda e Nogueira</t>
  </si>
  <si>
    <t>Stanisesti</t>
  </si>
  <si>
    <t>Tupá</t>
  </si>
  <si>
    <t>Luleč</t>
  </si>
  <si>
    <t>Essen, Stadt</t>
  </si>
  <si>
    <t>Commune of Livartzi</t>
  </si>
  <si>
    <t>Cuelgamures</t>
  </si>
  <si>
    <t>Beauvène</t>
  </si>
  <si>
    <t>Cropani</t>
  </si>
  <si>
    <t>Somogybükkösd</t>
  </si>
  <si>
    <t>União das freguesias de Recardães e Espinhel</t>
  </si>
  <si>
    <t>Stanita</t>
  </si>
  <si>
    <t>Turá</t>
  </si>
  <si>
    <t>Lupenice</t>
  </si>
  <si>
    <t>Essenbach, M</t>
  </si>
  <si>
    <t>Commune of Livera</t>
  </si>
  <si>
    <t>Cuéllar</t>
  </si>
  <si>
    <t>Beauvernois</t>
  </si>
  <si>
    <t>Crosia</t>
  </si>
  <si>
    <t>Somogycsicsó</t>
  </si>
  <si>
    <t>União das freguesias de Refojos de Basto, Outeiro e Painzela</t>
  </si>
  <si>
    <t>Starchiojd</t>
  </si>
  <si>
    <t>Turany</t>
  </si>
  <si>
    <t>Luštěnice</t>
  </si>
  <si>
    <t>Essenheim</t>
  </si>
  <si>
    <t>Commune of Lixouri</t>
  </si>
  <si>
    <t>Cuenca</t>
  </si>
  <si>
    <t>Beauvezer</t>
  </si>
  <si>
    <t>Crosio della Valle</t>
  </si>
  <si>
    <t>Somogydöröcske</t>
  </si>
  <si>
    <t>União das freguesias de Reguengo e São Julião</t>
  </si>
  <si>
    <t>Stauceni</t>
  </si>
  <si>
    <t>Turany nad Ondavou</t>
  </si>
  <si>
    <t>Lutín</t>
  </si>
  <si>
    <t>Essing, M</t>
  </si>
  <si>
    <t>Commune of Lochria</t>
  </si>
  <si>
    <t>Cuenca de Campos</t>
  </si>
  <si>
    <t>Beauville</t>
  </si>
  <si>
    <t>Crotone</t>
  </si>
  <si>
    <t>Somogyegres</t>
  </si>
  <si>
    <t>União das freguesias de Remondes e Soutelo</t>
  </si>
  <si>
    <t>stefan cel Mare</t>
  </si>
  <si>
    <t>Turček</t>
  </si>
  <si>
    <t>Lutonina</t>
  </si>
  <si>
    <t>Essingen</t>
  </si>
  <si>
    <t>Commune of Lofario</t>
  </si>
  <si>
    <t>Cuerlas, Las</t>
  </si>
  <si>
    <t>Beauvilliers</t>
  </si>
  <si>
    <t>Crotta d'Adda</t>
  </si>
  <si>
    <t>Somogyfajsz</t>
  </si>
  <si>
    <t>União das freguesias de Repeses e São Salvador</t>
  </si>
  <si>
    <t>stefan Voda</t>
  </si>
  <si>
    <t>Turčianky</t>
  </si>
  <si>
    <t>Lutopecny</t>
  </si>
  <si>
    <t>Eßlingen</t>
  </si>
  <si>
    <t>Commune of Lofi</t>
  </si>
  <si>
    <t>Cuerva</t>
  </si>
  <si>
    <t>Beauvoir</t>
  </si>
  <si>
    <t>Crova</t>
  </si>
  <si>
    <t>Somogygeszti</t>
  </si>
  <si>
    <t>União das freguesias de Reriz e Gafanhão</t>
  </si>
  <si>
    <t>stefanesti</t>
  </si>
  <si>
    <t>Turčianska Štiavnička</t>
  </si>
  <si>
    <t>Esslingen am Neckar, Stadt</t>
  </si>
  <si>
    <t>Commune of Lofiskos</t>
  </si>
  <si>
    <t>Cuervo de Sevilla, El</t>
  </si>
  <si>
    <t>Beauvoir-de-Marc</t>
  </si>
  <si>
    <t>Croviana</t>
  </si>
  <si>
    <t>Somogyhárságy</t>
  </si>
  <si>
    <t>União das freguesias de Retorta e Tougues</t>
  </si>
  <si>
    <t>stefanestii de Jos</t>
  </si>
  <si>
    <t>Turčianske Jaseno</t>
  </si>
  <si>
    <t>Lužce</t>
  </si>
  <si>
    <t>Eßweiler</t>
  </si>
  <si>
    <t>Commune of Lofos</t>
  </si>
  <si>
    <t>Cuervo, El</t>
  </si>
  <si>
    <t>Beauvoir-en-Lyons</t>
  </si>
  <si>
    <t>Crucoli</t>
  </si>
  <si>
    <t>Somogyhatvan</t>
  </si>
  <si>
    <t>União das freguesias de Ribafria e Pereiro de Palhacana</t>
  </si>
  <si>
    <t>stefesti</t>
  </si>
  <si>
    <t>Turčianske Kľačany</t>
  </si>
  <si>
    <t>Luže</t>
  </si>
  <si>
    <t>Estenfeld</t>
  </si>
  <si>
    <t>Commune of Loga</t>
  </si>
  <si>
    <t>Cueva de Ágreda</t>
  </si>
  <si>
    <t>Beauvoir-en-Royans</t>
  </si>
  <si>
    <t>Cuasso al Monte</t>
  </si>
  <si>
    <t>Somogyjád</t>
  </si>
  <si>
    <t>União das freguesias de Ribeira de Nisa e Carreiras</t>
  </si>
  <si>
    <t>Stejari</t>
  </si>
  <si>
    <t>Turčianske Teplice</t>
  </si>
  <si>
    <t>Lužec nad Cidlinou</t>
  </si>
  <si>
    <t>Esterholz</t>
  </si>
  <si>
    <t>Commune of Logades</t>
  </si>
  <si>
    <t>Cueva de Roa, La</t>
  </si>
  <si>
    <t>Beauvoir-sur-Mer</t>
  </si>
  <si>
    <t>Cuccaro Vetere</t>
  </si>
  <si>
    <t>Somogymeggyes</t>
  </si>
  <si>
    <t>União das freguesias de Ribeira de Pena (Salvador) e Santo Aleixo de Além-Tâmega</t>
  </si>
  <si>
    <t>Stejaru</t>
  </si>
  <si>
    <t>Turčiansky Ďur</t>
  </si>
  <si>
    <t>Lužec nad Vltavou</t>
  </si>
  <si>
    <t>Esterwegen</t>
  </si>
  <si>
    <t>Commune of Loganikos</t>
  </si>
  <si>
    <t>Cueva del Hierro</t>
  </si>
  <si>
    <t>Beauvoir-sur-Niort</t>
  </si>
  <si>
    <t>Cucciago</t>
  </si>
  <si>
    <t>Somogysámson</t>
  </si>
  <si>
    <t>União das freguesias de Rio de Couros e Casal dos Bernardos</t>
  </si>
  <si>
    <t>Stelnica</t>
  </si>
  <si>
    <t>Turčiansky Peter</t>
  </si>
  <si>
    <t>Luženičky</t>
  </si>
  <si>
    <t>Esthal</t>
  </si>
  <si>
    <t>Commune of Logastra</t>
  </si>
  <si>
    <t>Cuevas Bajas</t>
  </si>
  <si>
    <t>Beauvoir-Wavans</t>
  </si>
  <si>
    <t>Cuceglio</t>
  </si>
  <si>
    <t>Somogysárd</t>
  </si>
  <si>
    <t>União das freguesias de Rio Frio e Milhão</t>
  </si>
  <si>
    <t>stiubieni</t>
  </si>
  <si>
    <t>Turčok</t>
  </si>
  <si>
    <t>Lužice</t>
  </si>
  <si>
    <t>Estorf</t>
  </si>
  <si>
    <t>Commune of Logitsio</t>
  </si>
  <si>
    <t>Cuevas de Almudén</t>
  </si>
  <si>
    <t>Beauvois</t>
  </si>
  <si>
    <t>Cuggiono</t>
  </si>
  <si>
    <t>Somogysimonyi</t>
  </si>
  <si>
    <t>União das freguesias de Rio Mau e Arcos</t>
  </si>
  <si>
    <t>Stiuca</t>
  </si>
  <si>
    <t>Turcovce</t>
  </si>
  <si>
    <t>Lužná</t>
  </si>
  <si>
    <t>Etgert</t>
  </si>
  <si>
    <t>Commune of Logos</t>
  </si>
  <si>
    <t>Cuevas de Provanco</t>
  </si>
  <si>
    <t>Beauvois-en-Cambrésis</t>
  </si>
  <si>
    <t>Cugliate-Fabiasco</t>
  </si>
  <si>
    <t>Somogyszentpál</t>
  </si>
  <si>
    <t>União das freguesias de Rio Torto e Lagarinhos</t>
  </si>
  <si>
    <t>Stoenesti</t>
  </si>
  <si>
    <t>Turecká</t>
  </si>
  <si>
    <t>Lužnice</t>
  </si>
  <si>
    <t>Etschberg</t>
  </si>
  <si>
    <t>Commune of Logothetianika</t>
  </si>
  <si>
    <t>Cuevas de San Clemente</t>
  </si>
  <si>
    <t>Beauvois-en-Vermandois</t>
  </si>
  <si>
    <t>Cuglieri</t>
  </si>
  <si>
    <t>Somogyszil</t>
  </si>
  <si>
    <t>União das freguesias de Romãs, Decermilo e Vila Longa</t>
  </si>
  <si>
    <t>Stoicanesti</t>
  </si>
  <si>
    <t>Tureň</t>
  </si>
  <si>
    <t>Lysá nad Labem</t>
  </si>
  <si>
    <t>Ettal</t>
  </si>
  <si>
    <t>Commune of Loucha</t>
  </si>
  <si>
    <t>Cuevas de San Marcos</t>
  </si>
  <si>
    <t>Beauvoisin</t>
  </si>
  <si>
    <t>Cugnoli</t>
  </si>
  <si>
    <t>Somogyszob</t>
  </si>
  <si>
    <t>União das freguesias de Romeira e Várzea</t>
  </si>
  <si>
    <t>Stoilesti</t>
  </si>
  <si>
    <t>Turie</t>
  </si>
  <si>
    <t>Lysice</t>
  </si>
  <si>
    <t>Ettaler Forst</t>
  </si>
  <si>
    <t>Commune of Loukas</t>
  </si>
  <si>
    <t>Cuevas del Almanzora</t>
  </si>
  <si>
    <t>Beaux</t>
  </si>
  <si>
    <t>Cumiana</t>
  </si>
  <si>
    <t>Somogytúr</t>
  </si>
  <si>
    <t>União das freguesias de Ruivães e Campos</t>
  </si>
  <si>
    <t>Stoina</t>
  </si>
  <si>
    <t>Turík</t>
  </si>
  <si>
    <t>Lysovice</t>
  </si>
  <si>
    <t>Etteldorf</t>
  </si>
  <si>
    <t>Commune of Loukomio</t>
  </si>
  <si>
    <t>Cuevas del Becerro</t>
  </si>
  <si>
    <t>Beauzac</t>
  </si>
  <si>
    <t>Cumignano sul Naviglio</t>
  </si>
  <si>
    <t>Somogyudvarhely</t>
  </si>
  <si>
    <t>União das freguesias de Ruivães e Novais</t>
  </si>
  <si>
    <t>Stolniceni-Prajescu</t>
  </si>
  <si>
    <t>Turňa nad Bodvou</t>
  </si>
  <si>
    <t>Machov</t>
  </si>
  <si>
    <t>Ettenheim, Stadt</t>
  </si>
  <si>
    <t>Commune of Loumas</t>
  </si>
  <si>
    <t>Cuevas del Campo</t>
  </si>
  <si>
    <t>Beauzelle</t>
  </si>
  <si>
    <t>Cunardo</t>
  </si>
  <si>
    <t>Somogyvámos</t>
  </si>
  <si>
    <t>União das freguesias de Ruvina, Ruivós e Vale das Éguas</t>
  </si>
  <si>
    <t>Stolnici</t>
  </si>
  <si>
    <t>Turnianska Nová Ves</t>
  </si>
  <si>
    <t>Machová</t>
  </si>
  <si>
    <t>Ettenstatt</t>
  </si>
  <si>
    <t>Commune of Lourdata</t>
  </si>
  <si>
    <t>Cuevas del Valle</t>
  </si>
  <si>
    <t>Beauziac</t>
  </si>
  <si>
    <t>Cuneo</t>
  </si>
  <si>
    <t>Somogyvár</t>
  </si>
  <si>
    <t>União das freguesias de Sacavém e Prior Velho</t>
  </si>
  <si>
    <t>storobaneasa</t>
  </si>
  <si>
    <t>Turová</t>
  </si>
  <si>
    <t>Mačkov</t>
  </si>
  <si>
    <t>Ettersburg</t>
  </si>
  <si>
    <t>Commune of Loures</t>
  </si>
  <si>
    <t>Cuevas Labradas</t>
  </si>
  <si>
    <t>Bébing</t>
  </si>
  <si>
    <t>Cunico</t>
  </si>
  <si>
    <t>Somogyviszló</t>
  </si>
  <si>
    <t>União das freguesias de Safara e Santo Aleixo da Restauração</t>
  </si>
  <si>
    <t>Straja</t>
  </si>
  <si>
    <t>Turzovka</t>
  </si>
  <si>
    <t>Mackovice</t>
  </si>
  <si>
    <t>Ettinghausen</t>
  </si>
  <si>
    <t>Commune of Louros</t>
  </si>
  <si>
    <t>Culla</t>
  </si>
  <si>
    <t>Beblenheim</t>
  </si>
  <si>
    <t>Cuorgnè</t>
  </si>
  <si>
    <t>Somogyzsitfa</t>
  </si>
  <si>
    <t>União das freguesias de Sago, Lordelo e Parada</t>
  </si>
  <si>
    <t>Stramtura</t>
  </si>
  <si>
    <t>Tušice</t>
  </si>
  <si>
    <t>Mahouš</t>
  </si>
  <si>
    <t>Ettlingen, Stadt</t>
  </si>
  <si>
    <t>Commune of Loussakies</t>
  </si>
  <si>
    <t>Cúllar</t>
  </si>
  <si>
    <t>Beccas</t>
  </si>
  <si>
    <t>Cupello</t>
  </si>
  <si>
    <t>Somoskőújfalu</t>
  </si>
  <si>
    <t>União das freguesias de Salvada e Quintos</t>
  </si>
  <si>
    <t>Straoane</t>
  </si>
  <si>
    <t>Tušická Nová Ves</t>
  </si>
  <si>
    <t>Majdalena</t>
  </si>
  <si>
    <t>Ettringen</t>
  </si>
  <si>
    <t>Commune of Loussika</t>
  </si>
  <si>
    <t>Cúllar Vega</t>
  </si>
  <si>
    <t>Bec-de-Mortagne</t>
  </si>
  <si>
    <t>Cupra Marittima</t>
  </si>
  <si>
    <t>Sonkád</t>
  </si>
  <si>
    <t>União das freguesias de Salvaterra de Magos e Foros de Salvaterra</t>
  </si>
  <si>
    <t>Strejesti</t>
  </si>
  <si>
    <t>Tužina</t>
  </si>
  <si>
    <t>Majetín</t>
  </si>
  <si>
    <t>Etzbach</t>
  </si>
  <si>
    <t>Commune of Loutoufio</t>
  </si>
  <si>
    <t>Cullera</t>
  </si>
  <si>
    <t>Béceleuf</t>
  </si>
  <si>
    <t>Cupramontana</t>
  </si>
  <si>
    <t>Soponya</t>
  </si>
  <si>
    <t>União das freguesias de Sameice e Santa Eulália</t>
  </si>
  <si>
    <t>Stremt</t>
  </si>
  <si>
    <t>Tvarožná</t>
  </si>
  <si>
    <t>Makotřasy</t>
  </si>
  <si>
    <t>Etzelwang</t>
  </si>
  <si>
    <t>Commune of Loutra</t>
  </si>
  <si>
    <t>Culleredo</t>
  </si>
  <si>
    <t>Béchamps</t>
  </si>
  <si>
    <t>Cura Carpignano</t>
  </si>
  <si>
    <t>Sopron</t>
  </si>
  <si>
    <t>União das freguesias de Sande São Lourenço e Balazar</t>
  </si>
  <si>
    <t>Stroesti</t>
  </si>
  <si>
    <t>Tvrdomestice</t>
  </si>
  <si>
    <t>Etzenricht</t>
  </si>
  <si>
    <t>Commune of Loutra Aedipsou</t>
  </si>
  <si>
    <t>Cumbre, La</t>
  </si>
  <si>
    <t>Bécherel</t>
  </si>
  <si>
    <t>Curcuris</t>
  </si>
  <si>
    <t>Sopronhorpács</t>
  </si>
  <si>
    <t>União das freguesias de Sande Vila Nova e Sande São Clemente</t>
  </si>
  <si>
    <t>Stroiesti</t>
  </si>
  <si>
    <t>Tvrdošín</t>
  </si>
  <si>
    <t>Malá Bystřice</t>
  </si>
  <si>
    <t>Etzleben</t>
  </si>
  <si>
    <t>Commune of Loutra Ireas</t>
  </si>
  <si>
    <t>Cumbres de Enmedio</t>
  </si>
  <si>
    <t>Bécheresse</t>
  </si>
  <si>
    <t>Cureggio</t>
  </si>
  <si>
    <t>Sopronkövesd</t>
  </si>
  <si>
    <t>União das freguesias de Sande, Vilarinho, Barros e Gomide</t>
  </si>
  <si>
    <t>Strugari</t>
  </si>
  <si>
    <t>Tvrdošovce</t>
  </si>
  <si>
    <t>Malá Hraštice</t>
  </si>
  <si>
    <t>Euerbach</t>
  </si>
  <si>
    <t>Commune of Loutra Ypatis</t>
  </si>
  <si>
    <t>Cumbres de San Bartolomé</t>
  </si>
  <si>
    <t>Béchy</t>
  </si>
  <si>
    <t>Curiglia con Monteviasco</t>
  </si>
  <si>
    <t>Sopronnémeti</t>
  </si>
  <si>
    <t>União das freguesias de Sandim, Olival, Lever e Crestuma</t>
  </si>
  <si>
    <t>Strunga</t>
  </si>
  <si>
    <t>Ubľa</t>
  </si>
  <si>
    <t>Malá Lhota</t>
  </si>
  <si>
    <t>Euerdorf, M</t>
  </si>
  <si>
    <t>Commune of Loutraki</t>
  </si>
  <si>
    <t>Cumbres Mayores</t>
  </si>
  <si>
    <t>Bécon-les-Granits</t>
  </si>
  <si>
    <t>Curinga</t>
  </si>
  <si>
    <t>Söpte</t>
  </si>
  <si>
    <t>União das freguesias de Santa Catarina da Serra e Chainça</t>
  </si>
  <si>
    <t>Studina</t>
  </si>
  <si>
    <t>Úbrež</t>
  </si>
  <si>
    <t>Malá Losenice</t>
  </si>
  <si>
    <t>Eulenberg</t>
  </si>
  <si>
    <t>Commune of Loutraki-Perachora</t>
  </si>
  <si>
    <t>Cunit</t>
  </si>
  <si>
    <t>Bécordel-Bécourt</t>
  </si>
  <si>
    <t>Curino</t>
  </si>
  <si>
    <t>Söréd</t>
  </si>
  <si>
    <t>União das freguesias de Santa Clara e Castelo Viegas</t>
  </si>
  <si>
    <t>Stulpicani</t>
  </si>
  <si>
    <t>Udavské</t>
  </si>
  <si>
    <t>Malá Morava</t>
  </si>
  <si>
    <t>Eulenbis</t>
  </si>
  <si>
    <t>Commune of Loutro</t>
  </si>
  <si>
    <t>Cuntis</t>
  </si>
  <si>
    <t>Bécourt</t>
  </si>
  <si>
    <t>Curno</t>
  </si>
  <si>
    <t>Sorkifalud</t>
  </si>
  <si>
    <t>União das freguesias de Santa Clara-a-Nova e Gomes Aires</t>
  </si>
  <si>
    <t>Suatu</t>
  </si>
  <si>
    <t>Udiča</t>
  </si>
  <si>
    <t>Malá Morávka</t>
  </si>
  <si>
    <t>Eulgem</t>
  </si>
  <si>
    <t>Commune of Loutro Elassonas</t>
  </si>
  <si>
    <t>Curiel de Duero</t>
  </si>
  <si>
    <t>Becquigny</t>
  </si>
  <si>
    <t>Curon Venosta</t>
  </si>
  <si>
    <t>Sorkikápolna</t>
  </si>
  <si>
    <t>União das freguesias de Santa Comba Dão e Couto do Mosteiro</t>
  </si>
  <si>
    <t>Subcetate</t>
  </si>
  <si>
    <t>Údol</t>
  </si>
  <si>
    <t>Malá Roudka</t>
  </si>
  <si>
    <t>Eurasburg</t>
  </si>
  <si>
    <t>Commune of Loutro Larissas</t>
  </si>
  <si>
    <t>Curtis</t>
  </si>
  <si>
    <t>Bédarieux</t>
  </si>
  <si>
    <t>Cursi</t>
  </si>
  <si>
    <t>Sormás</t>
  </si>
  <si>
    <t>União das freguesias de Santa Cruz da Trapa e São Cristóvão de Lafões</t>
  </si>
  <si>
    <t>Suceveni</t>
  </si>
  <si>
    <t>Uhliská</t>
  </si>
  <si>
    <t>Malá Skála</t>
  </si>
  <si>
    <t>Euscheid</t>
  </si>
  <si>
    <t>Commune of Loutropigi</t>
  </si>
  <si>
    <t>Cútar</t>
  </si>
  <si>
    <t>Bédarrides</t>
  </si>
  <si>
    <t>Curtarolo</t>
  </si>
  <si>
    <t>Sorokpolány</t>
  </si>
  <si>
    <t>União das freguesias de Santa Cruz do Douro e São Tomé de Covelas</t>
  </si>
  <si>
    <t>Sucevita</t>
  </si>
  <si>
    <t>Úhorná</t>
  </si>
  <si>
    <t>Malá Štáhle</t>
  </si>
  <si>
    <t>Euskirchen, Stadt</t>
  </si>
  <si>
    <t>Commune of Loutropoli Methanon</t>
  </si>
  <si>
    <t>Cuzcurrita de Río Tirón</t>
  </si>
  <si>
    <t>Beddes</t>
  </si>
  <si>
    <t>Curtatone</t>
  </si>
  <si>
    <t>Sóshartyán</t>
  </si>
  <si>
    <t>União das freguesias de Santa Cruz/Trindade e Sanjurge</t>
  </si>
  <si>
    <t>Suciu de Sus</t>
  </si>
  <si>
    <t>Uhorská Ves</t>
  </si>
  <si>
    <t>Malá Úpa</t>
  </si>
  <si>
    <t>Eußenheim</t>
  </si>
  <si>
    <t>Commune of Loutropoli Thermis</t>
  </si>
  <si>
    <t>Daganzo de Arriba</t>
  </si>
  <si>
    <t>Bédéchan</t>
  </si>
  <si>
    <t>Curti</t>
  </si>
  <si>
    <t>Sóskút</t>
  </si>
  <si>
    <t>União das freguesias de Santa Eufémia e Boa Vista</t>
  </si>
  <si>
    <t>Suditi</t>
  </si>
  <si>
    <t>Uhorské</t>
  </si>
  <si>
    <t>Malá Veleň</t>
  </si>
  <si>
    <t>Eußerthal</t>
  </si>
  <si>
    <t>Commune of Loutros</t>
  </si>
  <si>
    <t>Daimiel</t>
  </si>
  <si>
    <t>Bédée</t>
  </si>
  <si>
    <t>Cusago</t>
  </si>
  <si>
    <t>Sóstófalva</t>
  </si>
  <si>
    <t>União das freguesias de Santa Iria de Azoia, São João da Talha e Bobadela</t>
  </si>
  <si>
    <t>sugag</t>
  </si>
  <si>
    <t>Uhrovec</t>
  </si>
  <si>
    <t>Malá Víska</t>
  </si>
  <si>
    <t>Eutin, Stadt</t>
  </si>
  <si>
    <t>Commune of Loutrotopos</t>
  </si>
  <si>
    <t>Daimús</t>
  </si>
  <si>
    <t>Bédeilhac-et-Aynat</t>
  </si>
  <si>
    <t>Cusano Milanino</t>
  </si>
  <si>
    <t>Sósvertike</t>
  </si>
  <si>
    <t>União das freguesias de Santa Lucrécia de Algeriz e Navarra</t>
  </si>
  <si>
    <t>Suhaia</t>
  </si>
  <si>
    <t>Uhrovské Podhradie</t>
  </si>
  <si>
    <t>Malá Vrbka</t>
  </si>
  <si>
    <t>Eutingen im Gäu</t>
  </si>
  <si>
    <t>Commune of Loutsa</t>
  </si>
  <si>
    <t>Dalías</t>
  </si>
  <si>
    <t>Bédeille</t>
  </si>
  <si>
    <t>Cusano Mutri</t>
  </si>
  <si>
    <t>Sótony</t>
  </si>
  <si>
    <t>União das freguesias de Santa Maria da Feira, Travanca, Sanfins e Espargo</t>
  </si>
  <si>
    <t>Suharau</t>
  </si>
  <si>
    <t>Úľany nad Žitavou</t>
  </si>
  <si>
    <t>Malčín</t>
  </si>
  <si>
    <t>Eversmeer</t>
  </si>
  <si>
    <t>Commune of Loutses</t>
  </si>
  <si>
    <t>Darnius</t>
  </si>
  <si>
    <t>Bedenac</t>
  </si>
  <si>
    <t>Cusino</t>
  </si>
  <si>
    <t>Sukoró</t>
  </si>
  <si>
    <t>União das freguesias de Santa Marinha e São Martinho</t>
  </si>
  <si>
    <t>Suhurului</t>
  </si>
  <si>
    <t>Ulič</t>
  </si>
  <si>
    <t>Malé Březno</t>
  </si>
  <si>
    <t>Everswinkel</t>
  </si>
  <si>
    <t>Commune of Loutsio</t>
  </si>
  <si>
    <t>Daroca</t>
  </si>
  <si>
    <t>Bédoin</t>
  </si>
  <si>
    <t>Cusio</t>
  </si>
  <si>
    <t>Sükösd</t>
  </si>
  <si>
    <t>União das freguesias de Santa Marinha e São Pedro da Afurada</t>
  </si>
  <si>
    <t>suici</t>
  </si>
  <si>
    <t>Uličské Krivé</t>
  </si>
  <si>
    <t>Malé Hradisko</t>
  </si>
  <si>
    <t>Evessen</t>
  </si>
  <si>
    <t>Commune of Louvri</t>
  </si>
  <si>
    <t>Daroca de Rioja</t>
  </si>
  <si>
    <t>Bédouès-Cocurès</t>
  </si>
  <si>
    <t>Custonaci</t>
  </si>
  <si>
    <t>Sülysáp</t>
  </si>
  <si>
    <t>União das freguesias de Santa Ovaia e Vila Pouca da Beira</t>
  </si>
  <si>
    <t>suletea</t>
  </si>
  <si>
    <t>Uloža</t>
  </si>
  <si>
    <t>Malé Kyšice</t>
  </si>
  <si>
    <t>Ewighausen</t>
  </si>
  <si>
    <t>Commune of Louvro</t>
  </si>
  <si>
    <t>Darro</t>
  </si>
  <si>
    <t>Bedous</t>
  </si>
  <si>
    <t>Cutro</t>
  </si>
  <si>
    <t>Sümeg</t>
  </si>
  <si>
    <t>União das freguesias de Santa Vitória e Mombeja</t>
  </si>
  <si>
    <t>Sulita</t>
  </si>
  <si>
    <t>Uňatín</t>
  </si>
  <si>
    <t>Malé Přítočno</t>
  </si>
  <si>
    <t>Extertal</t>
  </si>
  <si>
    <t>Commune of Loxada</t>
  </si>
  <si>
    <t>Das</t>
  </si>
  <si>
    <t>Béduer</t>
  </si>
  <si>
    <t>Cutrofiano</t>
  </si>
  <si>
    <t>Sümegcsehi</t>
  </si>
  <si>
    <t>União das freguesias de Santar e Moreira</t>
  </si>
  <si>
    <t>Suncuius</t>
  </si>
  <si>
    <t>Unín</t>
  </si>
  <si>
    <t>Malé Svatoňovice</t>
  </si>
  <si>
    <t>Eydelstedt</t>
  </si>
  <si>
    <t>Commune of Lychna</t>
  </si>
  <si>
    <t>Daya Nueva</t>
  </si>
  <si>
    <t>Beffes</t>
  </si>
  <si>
    <t>Cuveglio</t>
  </si>
  <si>
    <t>Sümegprága</t>
  </si>
  <si>
    <t>União das freguesias de Santarém (Marvila), Santa Iria da Ribeira de Santarém, Santarém (São Salvador) e Santarém (São Nicolau)</t>
  </si>
  <si>
    <t>Suplac</t>
  </si>
  <si>
    <t>Urmince</t>
  </si>
  <si>
    <t>Malé Výkleky</t>
  </si>
  <si>
    <t>Eyendorf</t>
  </si>
  <si>
    <t>Commune of Lychno</t>
  </si>
  <si>
    <t>Daya Vieja</t>
  </si>
  <si>
    <t>Beffia</t>
  </si>
  <si>
    <t>Cuvio</t>
  </si>
  <si>
    <t>Sumony</t>
  </si>
  <si>
    <t>União das freguesias de Santiago de Cassurrães e Póvoa de Cervães</t>
  </si>
  <si>
    <t>Suplacu de Barcau</t>
  </si>
  <si>
    <t>Utekáč</t>
  </si>
  <si>
    <t>Malé Žernoseky</t>
  </si>
  <si>
    <t>Eystrup</t>
  </si>
  <si>
    <t>Commune of Lydia</t>
  </si>
  <si>
    <t>Deba</t>
  </si>
  <si>
    <t>Beffu-et-le-Morthomme</t>
  </si>
  <si>
    <t>Daiano</t>
  </si>
  <si>
    <t>Súr</t>
  </si>
  <si>
    <t>União das freguesias de Santiago do Cacém, Santa Cruz e São Bartolomeu da Serra</t>
  </si>
  <si>
    <t>Supur</t>
  </si>
  <si>
    <t>Uzovce</t>
  </si>
  <si>
    <t>Maleč</t>
  </si>
  <si>
    <t>Fachbach</t>
  </si>
  <si>
    <t>Commune of Lygaria</t>
  </si>
  <si>
    <t>Degaña</t>
  </si>
  <si>
    <t>Bégaar</t>
  </si>
  <si>
    <t>Dairago</t>
  </si>
  <si>
    <t>Surd</t>
  </si>
  <si>
    <t>União das freguesias de Santiago e São Simão de Litém e Albergaria dos Doze</t>
  </si>
  <si>
    <t>sura Mare</t>
  </si>
  <si>
    <t>Uzovská Panica</t>
  </si>
  <si>
    <t>Malečov</t>
  </si>
  <si>
    <t>Fahrdorf</t>
  </si>
  <si>
    <t>Commune of Lygereas</t>
  </si>
  <si>
    <t>Dehesa de Montejo</t>
  </si>
  <si>
    <t>Bégadan</t>
  </si>
  <si>
    <t>Dalmine</t>
  </si>
  <si>
    <t>Süttő</t>
  </si>
  <si>
    <t>União das freguesias de Santo Antão e São Julião do Tojal</t>
  </si>
  <si>
    <t>sura Mica</t>
  </si>
  <si>
    <t>Uzovské Pekľany</t>
  </si>
  <si>
    <t>Malenice</t>
  </si>
  <si>
    <t>Fahren</t>
  </si>
  <si>
    <t>Commune of Lygeri</t>
  </si>
  <si>
    <t>Dehesa de Romanos</t>
  </si>
  <si>
    <t>Béganne</t>
  </si>
  <si>
    <t>Dambel</t>
  </si>
  <si>
    <t>Szabadbattyán</t>
  </si>
  <si>
    <t>União das freguesias de Santo António dos Cavaleiros e Frielas</t>
  </si>
  <si>
    <t>Suraia</t>
  </si>
  <si>
    <t>Uzovský Šalgov</t>
  </si>
  <si>
    <t>Malenovice</t>
  </si>
  <si>
    <t>Fahrenbach</t>
  </si>
  <si>
    <t>Commune of Lygia</t>
  </si>
  <si>
    <t>Dehesas de Guadix</t>
  </si>
  <si>
    <t>Bégard</t>
  </si>
  <si>
    <t>Danta di Cadore</t>
  </si>
  <si>
    <t>Szabadegyháza</t>
  </si>
  <si>
    <t>União das freguesias de Santo Estêvão e Moita</t>
  </si>
  <si>
    <t>Surani</t>
  </si>
  <si>
    <t>Vaďovce</t>
  </si>
  <si>
    <t>Malešov</t>
  </si>
  <si>
    <t>Fahrenkrug</t>
  </si>
  <si>
    <t>Commune of Lygias</t>
  </si>
  <si>
    <t>Dehesas Viejas</t>
  </si>
  <si>
    <t>Bègles</t>
  </si>
  <si>
    <t>Darfo Boario Terme</t>
  </si>
  <si>
    <t>Szabadhídvég</t>
  </si>
  <si>
    <t>União das freguesias de Santo Tirso, Couto (Santa Cristina e São Miguel) e Burgães</t>
  </si>
  <si>
    <t>Surdila-Gaiseanca</t>
  </si>
  <si>
    <t>Vagrinec</t>
  </si>
  <si>
    <t>Malešovice</t>
  </si>
  <si>
    <t>Fahrenwalde</t>
  </si>
  <si>
    <t>Commune of Lygos</t>
  </si>
  <si>
    <t>Deià</t>
  </si>
  <si>
    <t>Begnécourt</t>
  </si>
  <si>
    <t>Dasà</t>
  </si>
  <si>
    <t>Szabadi</t>
  </si>
  <si>
    <t>União das freguesias de São Bartolomeu do Outeiro e Oriola</t>
  </si>
  <si>
    <t>Surdila-Greci</t>
  </si>
  <si>
    <t>Váhovce</t>
  </si>
  <si>
    <t>Maletín</t>
  </si>
  <si>
    <t>Fahrenzhausen</t>
  </si>
  <si>
    <t>Commune of Lykeo</t>
  </si>
  <si>
    <t>Deierri</t>
  </si>
  <si>
    <t>Bégole</t>
  </si>
  <si>
    <t>Davagna</t>
  </si>
  <si>
    <t>Szabadkígyós</t>
  </si>
  <si>
    <t>União das freguesias de São Bartolomeu dos Galegos e Moledo</t>
  </si>
  <si>
    <t>Surduc</t>
  </si>
  <si>
    <t>Vajkovce</t>
  </si>
  <si>
    <t>Malhostovice</t>
  </si>
  <si>
    <t>Faid</t>
  </si>
  <si>
    <t>Commune of Lykio</t>
  </si>
  <si>
    <t>Deifontes</t>
  </si>
  <si>
    <t>Bégrolles-en-Mauges</t>
  </si>
  <si>
    <t>Daverio</t>
  </si>
  <si>
    <t>Szabadszállás</t>
  </si>
  <si>
    <t>União das freguesias de São Bento do Cortiço e Santo Estêvão</t>
  </si>
  <si>
    <t>susani</t>
  </si>
  <si>
    <t>Valaliky</t>
  </si>
  <si>
    <t>Malhotice</t>
  </si>
  <si>
    <t>Commune of Lykissa</t>
  </si>
  <si>
    <t>Deleitosa</t>
  </si>
  <si>
    <t>Bègues</t>
  </si>
  <si>
    <t>Davoli</t>
  </si>
  <si>
    <t>Szabadszentkirály</t>
  </si>
  <si>
    <t>União das freguesias de São Cipriano e Vil de Souto</t>
  </si>
  <si>
    <t>Suseni</t>
  </si>
  <si>
    <t>Valaská</t>
  </si>
  <si>
    <t>Malíč</t>
  </si>
  <si>
    <t>Falkenberg, M</t>
  </si>
  <si>
    <t>Commune of Lykochia</t>
  </si>
  <si>
    <t>Deltebre</t>
  </si>
  <si>
    <t>Béguey</t>
  </si>
  <si>
    <t>Dazio</t>
  </si>
  <si>
    <t>Szabás</t>
  </si>
  <si>
    <t>União das freguesias de São Domingos e Vale de Água</t>
  </si>
  <si>
    <t>sutesti</t>
  </si>
  <si>
    <t>Valaská Belá</t>
  </si>
  <si>
    <t>Malíkov</t>
  </si>
  <si>
    <t>Falkenberg/Elster, Stadt</t>
  </si>
  <si>
    <t>Commune of Lykofos</t>
  </si>
  <si>
    <t>Dénia</t>
  </si>
  <si>
    <t>Béguios</t>
  </si>
  <si>
    <t>Decimomannu</t>
  </si>
  <si>
    <t>Szabolcs</t>
  </si>
  <si>
    <t>União das freguesias de São Facundo e Vale das Mós</t>
  </si>
  <si>
    <t>Svinita</t>
  </si>
  <si>
    <t>Valaská Dubová</t>
  </si>
  <si>
    <t>Malíkovice</t>
  </si>
  <si>
    <t>Falkenfels</t>
  </si>
  <si>
    <t>Commune of Lykoporia</t>
  </si>
  <si>
    <t>Derio</t>
  </si>
  <si>
    <t>Béhagnies</t>
  </si>
  <si>
    <t>Decimoputzu</t>
  </si>
  <si>
    <t>Szabolcsbáka</t>
  </si>
  <si>
    <t>União das freguesias de São Gregório e Santa Justa</t>
  </si>
  <si>
    <t>Tacuta</t>
  </si>
  <si>
    <t>Valaškovce (vojenský obvod)</t>
  </si>
  <si>
    <t>Malínky</t>
  </si>
  <si>
    <t>Falkenhagen (Mark)</t>
  </si>
  <si>
    <t>Commune of Lykossoura</t>
  </si>
  <si>
    <t>Descargamaría</t>
  </si>
  <si>
    <t>Béhasque-Lapiste</t>
  </si>
  <si>
    <t>Decollatura</t>
  </si>
  <si>
    <t>Szabolcsveresmart</t>
  </si>
  <si>
    <t>União das freguesias de São João da Pesqueira e Várzea de Trevões</t>
  </si>
  <si>
    <t>taga</t>
  </si>
  <si>
    <t>Valča</t>
  </si>
  <si>
    <t>Falkensee, Stadt</t>
  </si>
  <si>
    <t>Commune of Lykostomo</t>
  </si>
  <si>
    <t>Desojo</t>
  </si>
  <si>
    <t>Béhen</t>
  </si>
  <si>
    <t>Dego</t>
  </si>
  <si>
    <t>Szada</t>
  </si>
  <si>
    <t>União das freguesias de São João da Ribeira e Ribeira de São João</t>
  </si>
  <si>
    <t>Talea</t>
  </si>
  <si>
    <t>Valentovce</t>
  </si>
  <si>
    <t>Málkov</t>
  </si>
  <si>
    <t>Commune of Lykotrafos</t>
  </si>
  <si>
    <t>Destriana</t>
  </si>
  <si>
    <t>Béhencourt</t>
  </si>
  <si>
    <t>Deiva Marina</t>
  </si>
  <si>
    <t>Szágy</t>
  </si>
  <si>
    <t>União das freguesias de São João das Lampas e Terrugem</t>
  </si>
  <si>
    <t>Talpa</t>
  </si>
  <si>
    <t>Valice</t>
  </si>
  <si>
    <t>Malonty</t>
  </si>
  <si>
    <t>Falkenstein, M</t>
  </si>
  <si>
    <t>Commune of Lykoudi</t>
  </si>
  <si>
    <t>Dévanos</t>
  </si>
  <si>
    <t>Béhéricourt</t>
  </si>
  <si>
    <t>Delebio</t>
  </si>
  <si>
    <t>Szajk</t>
  </si>
  <si>
    <t>União das freguesias de São João do Monte e Mosteirinho</t>
  </si>
  <si>
    <t>Talpas</t>
  </si>
  <si>
    <t>Valkovce</t>
  </si>
  <si>
    <t>Malotice</t>
  </si>
  <si>
    <t>Falkenstein/Harz, Stadt</t>
  </si>
  <si>
    <t>Commune of Lykouressis</t>
  </si>
  <si>
    <t>Deza</t>
  </si>
  <si>
    <t>Behonne</t>
  </si>
  <si>
    <t>Delia</t>
  </si>
  <si>
    <t>Szajla</t>
  </si>
  <si>
    <t>União das freguesias de São Jorge e Ermelo</t>
  </si>
  <si>
    <t>Tamadau Mare</t>
  </si>
  <si>
    <t>Vaľkovňa</t>
  </si>
  <si>
    <t>Malovice</t>
  </si>
  <si>
    <t>Falkenstein/Vogtl., Stadt</t>
  </si>
  <si>
    <t>Commune of Lykouria</t>
  </si>
  <si>
    <t>Dicastillo</t>
  </si>
  <si>
    <t>Béhorléguy</t>
  </si>
  <si>
    <t>Delianuova</t>
  </si>
  <si>
    <t>Szajol</t>
  </si>
  <si>
    <t>União das freguesias de São Julião de Palácios e Deilão</t>
  </si>
  <si>
    <t>Tamaseni</t>
  </si>
  <si>
    <t>Vaniškovce</t>
  </si>
  <si>
    <t>Malšice</t>
  </si>
  <si>
    <t>Fambach</t>
  </si>
  <si>
    <t>Commune of Lykovryssi</t>
  </si>
  <si>
    <t>Diego del Carpio</t>
  </si>
  <si>
    <t>Béhoust</t>
  </si>
  <si>
    <t>Deliceto</t>
  </si>
  <si>
    <t>Szakácsi</t>
  </si>
  <si>
    <t>União das freguesias de São Julião e Silva</t>
  </si>
  <si>
    <t>Tamaseu</t>
  </si>
  <si>
    <t>Vápeník</t>
  </si>
  <si>
    <t>Malšín</t>
  </si>
  <si>
    <t>Farchant</t>
  </si>
  <si>
    <t>Commune of Lykoyanni</t>
  </si>
  <si>
    <t>Diezma</t>
  </si>
  <si>
    <t>Behren-lès-Forbach</t>
  </si>
  <si>
    <t>Dello</t>
  </si>
  <si>
    <t>Szakadát</t>
  </si>
  <si>
    <t>União das freguesias de São Lourenço de Mamporcão e São Bento de Ana Loura</t>
  </si>
  <si>
    <t>Tamasi</t>
  </si>
  <si>
    <t>Varadka</t>
  </si>
  <si>
    <t>Malšovice</t>
  </si>
  <si>
    <t>Fargau-Pratjau</t>
  </si>
  <si>
    <t>Commune of Lypoudessio</t>
  </si>
  <si>
    <t>Dílar</t>
  </si>
  <si>
    <t>Béhuard</t>
  </si>
  <si>
    <t>Demonte</t>
  </si>
  <si>
    <t>Szakáld</t>
  </si>
  <si>
    <t>União das freguesias de São Mamede de Infesta e Senhora da Hora</t>
  </si>
  <si>
    <t>Tamboesti</t>
  </si>
  <si>
    <t>Varechovce</t>
  </si>
  <si>
    <t>Malý Beranov</t>
  </si>
  <si>
    <t>Farnstädt</t>
  </si>
  <si>
    <t>Commune of Lyra</t>
  </si>
  <si>
    <t>Dima</t>
  </si>
  <si>
    <t>Beignon</t>
  </si>
  <si>
    <t>Denice</t>
  </si>
  <si>
    <t>Szakály</t>
  </si>
  <si>
    <t>União das freguesias de São Manços e São Vicente do Pigeiro</t>
  </si>
  <si>
    <t>Tamna</t>
  </si>
  <si>
    <t>Varhaňovce</t>
  </si>
  <si>
    <t>Malý Bor</t>
  </si>
  <si>
    <t>Farschweiler</t>
  </si>
  <si>
    <t>Commune of Lyrkia</t>
  </si>
  <si>
    <t>Dios le Guarde</t>
  </si>
  <si>
    <t>Beillé</t>
  </si>
  <si>
    <t>Denno</t>
  </si>
  <si>
    <t>Szakcs</t>
  </si>
  <si>
    <t>União das freguesias de São Martinho das Moitas e Covas do Rio</t>
  </si>
  <si>
    <t>Tanacu</t>
  </si>
  <si>
    <t>Varín</t>
  </si>
  <si>
    <t>Malý Újezd</t>
  </si>
  <si>
    <t>Farven</t>
  </si>
  <si>
    <t>Commune of Lyssarea</t>
  </si>
  <si>
    <t>Dodro</t>
  </si>
  <si>
    <t>Beine</t>
  </si>
  <si>
    <t>Dernice</t>
  </si>
  <si>
    <t>Szakmár</t>
  </si>
  <si>
    <t>União das freguesias de São Martinho de Antas e Paradela de Guiães</t>
  </si>
  <si>
    <t>Tanasoaia</t>
  </si>
  <si>
    <t>Vasiľov</t>
  </si>
  <si>
    <t>Manětín</t>
  </si>
  <si>
    <t>Faßberg</t>
  </si>
  <si>
    <t>Commune of Lyssimachia</t>
  </si>
  <si>
    <t>Dólar</t>
  </si>
  <si>
    <t>Beine-Nauroy</t>
  </si>
  <si>
    <t>Derovere</t>
  </si>
  <si>
    <t>Szaknyér</t>
  </si>
  <si>
    <t>União das freguesias de São Martinho de Árvore e Lamarosa</t>
  </si>
  <si>
    <t>Tansa</t>
  </si>
  <si>
    <t>Vavrečka</t>
  </si>
  <si>
    <t>Mankovice</t>
  </si>
  <si>
    <t>Faulbach</t>
  </si>
  <si>
    <t>Commune of Lyttos</t>
  </si>
  <si>
    <t>Dolores</t>
  </si>
  <si>
    <t>Beinheim</t>
  </si>
  <si>
    <t>Deruta</t>
  </si>
  <si>
    <t>Szakoly</t>
  </si>
  <si>
    <t>União das freguesias de São Martinho do Bispo e Ribeira de Frades</t>
  </si>
  <si>
    <t>Tantareni</t>
  </si>
  <si>
    <t>Vavrinec</t>
  </si>
  <si>
    <t>Maňovice</t>
  </si>
  <si>
    <t>Faulenrost</t>
  </si>
  <si>
    <t>Commune of Macherado</t>
  </si>
  <si>
    <t>Domeño</t>
  </si>
  <si>
    <t>Beire-le-Châtel</t>
  </si>
  <si>
    <t>Dervio</t>
  </si>
  <si>
    <t>Szakony</t>
  </si>
  <si>
    <t>União das freguesias de São Miguel de Souto e Mosteirô</t>
  </si>
  <si>
    <t>Tarcaia</t>
  </si>
  <si>
    <t>Vavrišovo</t>
  </si>
  <si>
    <t>Mařenice</t>
  </si>
  <si>
    <t>Fedderingen</t>
  </si>
  <si>
    <t>Commune of Macheras</t>
  </si>
  <si>
    <t>Domingo García</t>
  </si>
  <si>
    <t>Beire-le-Fort</t>
  </si>
  <si>
    <t>Desana</t>
  </si>
  <si>
    <t>Szakonyfalu</t>
  </si>
  <si>
    <t>União das freguesias de São Miguel do Outeiro e Sabugosa</t>
  </si>
  <si>
    <t>Tarcau</t>
  </si>
  <si>
    <t>Važec</t>
  </si>
  <si>
    <t>Mariánské Lázně</t>
  </si>
  <si>
    <t>Fehl-Ritzhausen</t>
  </si>
  <si>
    <t>Commune of Macheri</t>
  </si>
  <si>
    <t>Domingo Pérez</t>
  </si>
  <si>
    <t>Beissat</t>
  </si>
  <si>
    <t>Desenzano del Garda</t>
  </si>
  <si>
    <t>Szákszend</t>
  </si>
  <si>
    <t>União das freguesias de São Miguel do Pinheiro, São Pedro de Solis e São Sebastião dos Carros</t>
  </si>
  <si>
    <t>Tarcea</t>
  </si>
  <si>
    <t>Včelince</t>
  </si>
  <si>
    <t>Mariánské Radčice</t>
  </si>
  <si>
    <t>Fehmarn, Stadt</t>
  </si>
  <si>
    <t>Commune of Machos</t>
  </si>
  <si>
    <t>Domingo Pérez de Granada</t>
  </si>
  <si>
    <t>Bélâbre</t>
  </si>
  <si>
    <t>Desio</t>
  </si>
  <si>
    <t>Szalafő</t>
  </si>
  <si>
    <t>União das freguesias de São Miguel do Rio Torto e Rossio ao Sul do Tejo</t>
  </si>
  <si>
    <t>Targsoru Vechi</t>
  </si>
  <si>
    <t>Večelkov</t>
  </si>
  <si>
    <t>Markvartice</t>
  </si>
  <si>
    <t>Fehrbellin</t>
  </si>
  <si>
    <t>Commune of Madena</t>
  </si>
  <si>
    <t>Don Álvaro</t>
  </si>
  <si>
    <t>Bel-Air-Val-d'Ance</t>
  </si>
  <si>
    <t>Desulo</t>
  </si>
  <si>
    <t>Szalánta</t>
  </si>
  <si>
    <t>União das freguesias de São Miguel, Santa Eufémia e Rabaçal</t>
  </si>
  <si>
    <t>Targu Trotus</t>
  </si>
  <si>
    <t>Vechec</t>
  </si>
  <si>
    <t>Markvartovice</t>
  </si>
  <si>
    <t>Feichten a.d.Alz</t>
  </si>
  <si>
    <t>Commune of Magana</t>
  </si>
  <si>
    <t>Don Benito</t>
  </si>
  <si>
    <t>Belan-sur-Ource</t>
  </si>
  <si>
    <t>Diamante</t>
  </si>
  <si>
    <t>Szalapa</t>
  </si>
  <si>
    <t>União das freguesias de São Pedro de Alva e São Paio de Mondego</t>
  </si>
  <si>
    <t>Targusor</t>
  </si>
  <si>
    <t>Veľaty</t>
  </si>
  <si>
    <t>Maršov</t>
  </si>
  <si>
    <t>Feilbingert</t>
  </si>
  <si>
    <t>Commune of Maganiako</t>
  </si>
  <si>
    <t>Doña Mencía</t>
  </si>
  <si>
    <t>Bélarga</t>
  </si>
  <si>
    <t>Diano Arentino</t>
  </si>
  <si>
    <t>Szalaszend</t>
  </si>
  <si>
    <t>União das freguesias de São Pedro do Sul, Várzea e Baiões</t>
  </si>
  <si>
    <t>Tarlisua</t>
  </si>
  <si>
    <t>Velčice</t>
  </si>
  <si>
    <t>Maršov u Úpice</t>
  </si>
  <si>
    <t>Feilitzsch</t>
  </si>
  <si>
    <t>Commune of Maganitis</t>
  </si>
  <si>
    <t>Donamaria</t>
  </si>
  <si>
    <t>Bélaye</t>
  </si>
  <si>
    <t>Diano Castello</t>
  </si>
  <si>
    <t>Szalatnak</t>
  </si>
  <si>
    <t>União das freguesias de São Romão e Santiago</t>
  </si>
  <si>
    <t>Tarlungeni</t>
  </si>
  <si>
    <t>Veličná</t>
  </si>
  <si>
    <t>Maršovice</t>
  </si>
  <si>
    <t>Feilsdorf</t>
  </si>
  <si>
    <t>Commune of Magarikario</t>
  </si>
  <si>
    <t>Donemiliaga</t>
  </si>
  <si>
    <t>Belberaud</t>
  </si>
  <si>
    <t>Diano d'Alba</t>
  </si>
  <si>
    <t>Szálka</t>
  </si>
  <si>
    <t>União das freguesias de São Sebastião da Giesteira e Nossa Senhora da Boa Fé</t>
  </si>
  <si>
    <t>Tarna Mare</t>
  </si>
  <si>
    <t>Veľká Čalomija</t>
  </si>
  <si>
    <t>Martiněves</t>
  </si>
  <si>
    <t>Feldafing</t>
  </si>
  <si>
    <t>Commune of Magazia</t>
  </si>
  <si>
    <t>Donhierro</t>
  </si>
  <si>
    <t>Belbeuf</t>
  </si>
  <si>
    <t>Diano Marina</t>
  </si>
  <si>
    <t>Szalkszentmárton</t>
  </si>
  <si>
    <t>União das freguesias de São Tomé do Castelo e Justes</t>
  </si>
  <si>
    <t>Tarnava</t>
  </si>
  <si>
    <t>Veľká Čausa</t>
  </si>
  <si>
    <t>Martinice</t>
  </si>
  <si>
    <t>Feldatal</t>
  </si>
  <si>
    <t>Commune of Magiko</t>
  </si>
  <si>
    <t>Doñinos de Ledesma</t>
  </si>
  <si>
    <t>Belbèze-de-Lauragais</t>
  </si>
  <si>
    <t>Diano San Pietro</t>
  </si>
  <si>
    <t>Szalmatercs</t>
  </si>
  <si>
    <t>União das freguesias de São Vicente do Paul e Vale de Figueira</t>
  </si>
  <si>
    <t>Tarnova</t>
  </si>
  <si>
    <t>Veľká Čierna</t>
  </si>
  <si>
    <t>Martinice u Onšova</t>
  </si>
  <si>
    <t>Feldberg (Schwarzwald)</t>
  </si>
  <si>
    <t>Commune of Magiras</t>
  </si>
  <si>
    <t>Doñinos de Salamanca</t>
  </si>
  <si>
    <t>Belbèze-en-Comminges</t>
  </si>
  <si>
    <t>Dicomano</t>
  </si>
  <si>
    <t>Szalonna</t>
  </si>
  <si>
    <t>União das freguesias de Sé, Santa Maria e Meixedo</t>
  </si>
  <si>
    <t>Tarsolt</t>
  </si>
  <si>
    <t>Veľká Dolina</t>
  </si>
  <si>
    <t>Martinice v Krkonoších</t>
  </si>
  <si>
    <t>Feldberger Seenlandschaft</t>
  </si>
  <si>
    <t>Commune of Magoula</t>
  </si>
  <si>
    <t>Donjimeno</t>
  </si>
  <si>
    <t>Belbèze-en-Lomagne</t>
  </si>
  <si>
    <t>Dignano</t>
  </si>
  <si>
    <t>Szamosangyalos</t>
  </si>
  <si>
    <t>União das freguesias de Sebal e Belide</t>
  </si>
  <si>
    <t>Tartasesti</t>
  </si>
  <si>
    <t>Veľká Franková</t>
  </si>
  <si>
    <t>Martínkov</t>
  </si>
  <si>
    <t>Felde</t>
  </si>
  <si>
    <t>Commune of Magoulades</t>
  </si>
  <si>
    <t>Donvidas</t>
  </si>
  <si>
    <t>Belcaire</t>
  </si>
  <si>
    <t>Dimaro Folgarida</t>
  </si>
  <si>
    <t>Szamosbecs</t>
  </si>
  <si>
    <t>União das freguesias de Seia, São Romão e Lapa dos Dinheiros</t>
  </si>
  <si>
    <t>Tasca</t>
  </si>
  <si>
    <t>Veľká Hradná</t>
  </si>
  <si>
    <t>Martínkovice</t>
  </si>
  <si>
    <t>Feldhorst</t>
  </si>
  <si>
    <t>Commune of Magouliana</t>
  </si>
  <si>
    <t>Dos Aguas</t>
  </si>
  <si>
    <t>Belcastel</t>
  </si>
  <si>
    <t>Dinami</t>
  </si>
  <si>
    <t>Szamoskér</t>
  </si>
  <si>
    <t>União das freguesias de Seide</t>
  </si>
  <si>
    <t>Tatarani</t>
  </si>
  <si>
    <t>Veľká Ida</t>
  </si>
  <si>
    <t>Máslojedy</t>
  </si>
  <si>
    <t>Feldkirchen</t>
  </si>
  <si>
    <t>Commune of Magoulitsa</t>
  </si>
  <si>
    <t>Dos Hermanas</t>
  </si>
  <si>
    <t>Belcastel-et-Buc</t>
  </si>
  <si>
    <t>Dipignano</t>
  </si>
  <si>
    <t>Szamossályi</t>
  </si>
  <si>
    <t>União das freguesias de Seixo do Côa e Vale Longo</t>
  </si>
  <si>
    <t>Tataranu</t>
  </si>
  <si>
    <t>Veľká Lehota</t>
  </si>
  <si>
    <t>Máslovice</t>
  </si>
  <si>
    <t>Feldkirchen-Westerham</t>
  </si>
  <si>
    <t>Commune of Makistos</t>
  </si>
  <si>
    <t>Dos Torres</t>
  </si>
  <si>
    <t>Belcodène</t>
  </si>
  <si>
    <t>Diso</t>
  </si>
  <si>
    <t>Szamosszeg</t>
  </si>
  <si>
    <t>União das freguesias de Selho São Lourenço e Gominhães</t>
  </si>
  <si>
    <t>Tatarasti</t>
  </si>
  <si>
    <t>Veľká Lesná</t>
  </si>
  <si>
    <t>Masojedy</t>
  </si>
  <si>
    <t>Felixsee/Feliksowy Jazor</t>
  </si>
  <si>
    <t>Commune of Makrades</t>
  </si>
  <si>
    <t>Dosbarrios</t>
  </si>
  <si>
    <t>Bélesta</t>
  </si>
  <si>
    <t>Divignano</t>
  </si>
  <si>
    <t>Szamostatárfalva</t>
  </si>
  <si>
    <t>União das freguesias de Semide e Rio Vide</t>
  </si>
  <si>
    <t>Tatarastii de Jos</t>
  </si>
  <si>
    <t>Veľká Lodina</t>
  </si>
  <si>
    <t>Mašovice</t>
  </si>
  <si>
    <t>Fell</t>
  </si>
  <si>
    <t>Commune of Makrakomi</t>
  </si>
  <si>
    <t>Dosrius</t>
  </si>
  <si>
    <t>Bélesta-en-Lauragais</t>
  </si>
  <si>
    <t>Dizzasco</t>
  </si>
  <si>
    <t>Szamosújlak</t>
  </si>
  <si>
    <t>União das freguesias de Sendim e Atenor</t>
  </si>
  <si>
    <t>Tatarastii de Sus</t>
  </si>
  <si>
    <t>Veľká Lomnica</t>
  </si>
  <si>
    <t>Mastník</t>
  </si>
  <si>
    <t>Fellbach, Stadt</t>
  </si>
  <si>
    <t>Commune of Makri</t>
  </si>
  <si>
    <t>Dozón</t>
  </si>
  <si>
    <t>Beleymas</t>
  </si>
  <si>
    <t>Dobbiaco</t>
  </si>
  <si>
    <t>Szanda</t>
  </si>
  <si>
    <t>União das freguesias de Sepins e Bolho</t>
  </si>
  <si>
    <t>Tataru</t>
  </si>
  <si>
    <t>Veľká Lúka</t>
  </si>
  <si>
    <t>Mašťov</t>
  </si>
  <si>
    <t>Fellen</t>
  </si>
  <si>
    <t>Commune of Makrini</t>
  </si>
  <si>
    <t>Driebes</t>
  </si>
  <si>
    <t>Belfahy</t>
  </si>
  <si>
    <t>Doberdò del Lago</t>
  </si>
  <si>
    <t>Szank</t>
  </si>
  <si>
    <t>União das freguesias de Sequeade e Bastuço (São João e Santo Estevão)</t>
  </si>
  <si>
    <t>Tatarusi</t>
  </si>
  <si>
    <t>Veľká Mača</t>
  </si>
  <si>
    <t>Matějov</t>
  </si>
  <si>
    <t>Fellheim</t>
  </si>
  <si>
    <t>Commune of Makrinitsa</t>
  </si>
  <si>
    <t>Dúdar</t>
  </si>
  <si>
    <t>Belfays</t>
  </si>
  <si>
    <t>Dogliani</t>
  </si>
  <si>
    <t>Szántód</t>
  </si>
  <si>
    <t>União das freguesias de Sequeiros e Gradiz</t>
  </si>
  <si>
    <t>Tatulesti</t>
  </si>
  <si>
    <t>Veľká nad Ipľom</t>
  </si>
  <si>
    <t>Mazelov</t>
  </si>
  <si>
    <t>Felm</t>
  </si>
  <si>
    <t>Commune of Makrino</t>
  </si>
  <si>
    <t>Dueñas</t>
  </si>
  <si>
    <t>Belflou</t>
  </si>
  <si>
    <t>Dogliola</t>
  </si>
  <si>
    <t>Szany</t>
  </si>
  <si>
    <t>União das freguesias de Sernancelhe e Sarzeda</t>
  </si>
  <si>
    <t>Taureni</t>
  </si>
  <si>
    <t>Veľká Paka</t>
  </si>
  <si>
    <t>Mažice</t>
  </si>
  <si>
    <t>Felsberg, Stadt</t>
  </si>
  <si>
    <t>Commune of Makrinou</t>
  </si>
  <si>
    <t>Duesaigües</t>
  </si>
  <si>
    <t>Belfonds</t>
  </si>
  <si>
    <t>Dogna</t>
  </si>
  <si>
    <t>Szápár</t>
  </si>
  <si>
    <t>União das freguesias de Serpa (Salvador e Santa Maria)</t>
  </si>
  <si>
    <t>Taut</t>
  </si>
  <si>
    <t>Veľká Tŕňa</t>
  </si>
  <si>
    <t>Mcely</t>
  </si>
  <si>
    <t>Fensdorf</t>
  </si>
  <si>
    <t>Commune of Makriotika</t>
  </si>
  <si>
    <t>Dumbría</t>
  </si>
  <si>
    <t>Belforêt-en-Perche</t>
  </si>
  <si>
    <t>Dolcè</t>
  </si>
  <si>
    <t>Szaporca</t>
  </si>
  <si>
    <t>União das freguesias de Serra e Junceira</t>
  </si>
  <si>
    <t>Tauteu</t>
  </si>
  <si>
    <t>Veľká Ves</t>
  </si>
  <si>
    <t>Mečeříž</t>
  </si>
  <si>
    <t>Fensterbach</t>
  </si>
  <si>
    <t>Commune of Makrissia</t>
  </si>
  <si>
    <t>Durango</t>
  </si>
  <si>
    <t>Belfort</t>
  </si>
  <si>
    <t>Dolceacqua</t>
  </si>
  <si>
    <t>Szár</t>
  </si>
  <si>
    <t>União das freguesias de Serzedo e Calvos</t>
  </si>
  <si>
    <t>Tazlau</t>
  </si>
  <si>
    <t>Veľká Ves nad Ipľom</t>
  </si>
  <si>
    <t>Měchenice</t>
  </si>
  <si>
    <t>Ferdinandshof</t>
  </si>
  <si>
    <t>Commune of Makrochori</t>
  </si>
  <si>
    <t>Dúrcal</t>
  </si>
  <si>
    <t>Belfort-du-Quercy</t>
  </si>
  <si>
    <t>Dolcedo</t>
  </si>
  <si>
    <t>Szárász</t>
  </si>
  <si>
    <t>União das freguesias de Serzedo e Perosinho</t>
  </si>
  <si>
    <t>Teaca</t>
  </si>
  <si>
    <t>Veľké Bierovce</t>
  </si>
  <si>
    <t>Měcholupy</t>
  </si>
  <si>
    <t>Ferna</t>
  </si>
  <si>
    <t>Commune of Makrolivado</t>
  </si>
  <si>
    <t>Durón</t>
  </si>
  <si>
    <t>Belfort-sur-Rebenty</t>
  </si>
  <si>
    <t>Dolegna del Collio</t>
  </si>
  <si>
    <t>Szárazd</t>
  </si>
  <si>
    <t>União das freguesias de Setúbal (São Julião, Nossa Senhora da Anunciada e Santa Maria da Graça)</t>
  </si>
  <si>
    <t>Teasc</t>
  </si>
  <si>
    <t>Veľké Blahovo</t>
  </si>
  <si>
    <t>Mečichov</t>
  </si>
  <si>
    <t>Fernwald</t>
  </si>
  <si>
    <t>Commune of Makrotantalo</t>
  </si>
  <si>
    <t>Duruelo</t>
  </si>
  <si>
    <t>Belgeard</t>
  </si>
  <si>
    <t>Dolianova</t>
  </si>
  <si>
    <t>Szárföld</t>
  </si>
  <si>
    <t>União das freguesias de Sezelhe e Covelães</t>
  </si>
  <si>
    <t>Teisani</t>
  </si>
  <si>
    <t>Veľké Borové</t>
  </si>
  <si>
    <t>Měčín</t>
  </si>
  <si>
    <t>Ferschweiler</t>
  </si>
  <si>
    <t>Commune of Makrychori</t>
  </si>
  <si>
    <t>Duruelo de la Sierra</t>
  </si>
  <si>
    <t>Belgentier</t>
  </si>
  <si>
    <t>Dolo</t>
  </si>
  <si>
    <t>Szárliget</t>
  </si>
  <si>
    <t>União das freguesias de Silva e Águas Vivas</t>
  </si>
  <si>
    <t>Teiu</t>
  </si>
  <si>
    <t>Veľké Chlievany</t>
  </si>
  <si>
    <t>Meclov</t>
  </si>
  <si>
    <t>Feucht, M</t>
  </si>
  <si>
    <t>Commune of Makrygialos</t>
  </si>
  <si>
    <t>Ea</t>
  </si>
  <si>
    <t>Belgodère</t>
  </si>
  <si>
    <t>Dolzago</t>
  </si>
  <si>
    <t>Szarvas</t>
  </si>
  <si>
    <t>União das freguesias de Silva Escura e Dornelas</t>
  </si>
  <si>
    <t>Telciu</t>
  </si>
  <si>
    <t>Veľké Chyndice</t>
  </si>
  <si>
    <t>Měděnec</t>
  </si>
  <si>
    <t>Feuchter Forst</t>
  </si>
  <si>
    <t>Commune of Makrykapa</t>
  </si>
  <si>
    <t>Écija</t>
  </si>
  <si>
    <t>Belhade</t>
  </si>
  <si>
    <t>Domanico</t>
  </si>
  <si>
    <t>Szarvasgede</t>
  </si>
  <si>
    <t>União das freguesias de Silvares, Pias, Nogueira e Alvarenga</t>
  </si>
  <si>
    <t>Telega</t>
  </si>
  <si>
    <t>Veľké Dravce</t>
  </si>
  <si>
    <t>Medlice</t>
  </si>
  <si>
    <t>Feuchtwangen, St</t>
  </si>
  <si>
    <t>Commune of Makrylia</t>
  </si>
  <si>
    <t>Eguesibar</t>
  </si>
  <si>
    <t>Belhomert-Guéhouville</t>
  </si>
  <si>
    <t>Domaso</t>
  </si>
  <si>
    <t>Szarvaskend</t>
  </si>
  <si>
    <t>União das freguesias de Silveiros e Rio Covo (Santa Eulália)</t>
  </si>
  <si>
    <t>Telesti</t>
  </si>
  <si>
    <t>Veľké Držkovce</t>
  </si>
  <si>
    <t>Medlov</t>
  </si>
  <si>
    <t>Feuerscheid</t>
  </si>
  <si>
    <t>Commune of Makryplagio</t>
  </si>
  <si>
    <t>Eibar</t>
  </si>
  <si>
    <t>Béligneux</t>
  </si>
  <si>
    <t>Domegge di Cadore</t>
  </si>
  <si>
    <t>Szarvaskő</t>
  </si>
  <si>
    <t>União das freguesias de Sintra (Santa Maria e São Miguel, São Martinho e São Pedro de Penaferrim)</t>
  </si>
  <si>
    <t>Teliu</t>
  </si>
  <si>
    <t>Veľké Dvorany</t>
  </si>
  <si>
    <t>Medlovice</t>
  </si>
  <si>
    <t>Feusdorf</t>
  </si>
  <si>
    <t>Commune of Makryrrachi</t>
  </si>
  <si>
    <t>Eivissa</t>
  </si>
  <si>
    <t>Belin-Béliet</t>
  </si>
  <si>
    <t>Domicella</t>
  </si>
  <si>
    <t>Szászberek</t>
  </si>
  <si>
    <t>União das freguesias de Sobrado e Bairros</t>
  </si>
  <si>
    <t>Teliucu Inferior</t>
  </si>
  <si>
    <t>Veľké Dvorníky</t>
  </si>
  <si>
    <t>Medonosy</t>
  </si>
  <si>
    <t>Fichtelberg</t>
  </si>
  <si>
    <t>Commune of Makryssio</t>
  </si>
  <si>
    <t>Ejea de los Caballeros</t>
  </si>
  <si>
    <t>Bélis</t>
  </si>
  <si>
    <t>Domodossola</t>
  </si>
  <si>
    <t>Szászfa</t>
  </si>
  <si>
    <t>União das freguesias de Sobral Pichorro e Fuinhas</t>
  </si>
  <si>
    <t>tepu</t>
  </si>
  <si>
    <t>Veľké Hoste</t>
  </si>
  <si>
    <t>Medový Újezd</t>
  </si>
  <si>
    <t>Fichtenau</t>
  </si>
  <si>
    <t>Commune of Makynia</t>
  </si>
  <si>
    <t>Éjeme</t>
  </si>
  <si>
    <t>Bellac</t>
  </si>
  <si>
    <t>Domus de Maria</t>
  </si>
  <si>
    <t>Szászvár</t>
  </si>
  <si>
    <t>União das freguesias de Sobreira Formosa e Alvito da Beira</t>
  </si>
  <si>
    <t>Terebesti</t>
  </si>
  <si>
    <t>Veľké Kapušany</t>
  </si>
  <si>
    <t>Měkynec</t>
  </si>
  <si>
    <t>Fichtenberg</t>
  </si>
  <si>
    <t>Commune of Malakassa</t>
  </si>
  <si>
    <t>Ejido, El</t>
  </si>
  <si>
    <t>Bellaffaire</t>
  </si>
  <si>
    <t>Domusnovas</t>
  </si>
  <si>
    <t>Szatmárcseke</t>
  </si>
  <si>
    <t>União das freguesias de Sobreiro de Baixo e Alvaredos</t>
  </si>
  <si>
    <t>Teregova</t>
  </si>
  <si>
    <t>Veľké Kosihy</t>
  </si>
  <si>
    <t>Melč</t>
  </si>
  <si>
    <t>Fichtenhöhe</t>
  </si>
  <si>
    <t>Commune of Malakassio</t>
  </si>
  <si>
    <t>Ejulve</t>
  </si>
  <si>
    <t>Bellaing</t>
  </si>
  <si>
    <t>Donato</t>
  </si>
  <si>
    <t>Szátok</t>
  </si>
  <si>
    <t>União das freguesias de Soeira, Fresulfe e Mofreita</t>
  </si>
  <si>
    <t>Teremia Mare</t>
  </si>
  <si>
    <t>Veľké Kostoľany</t>
  </si>
  <si>
    <t>Mělčany</t>
  </si>
  <si>
    <t>Fichtwald</t>
  </si>
  <si>
    <t>Commune of Malakia</t>
  </si>
  <si>
    <t>Elantxobe</t>
  </si>
  <si>
    <t>Bellancourt</t>
  </si>
  <si>
    <t>Dongo</t>
  </si>
  <si>
    <t>Szatta</t>
  </si>
  <si>
    <t>União das freguesias de Souselas e Botão</t>
  </si>
  <si>
    <t>Terpezita</t>
  </si>
  <si>
    <t>Veľké Kozmálovce</t>
  </si>
  <si>
    <t>Mělnické Vtelno</t>
  </si>
  <si>
    <t>Fiefbergen</t>
  </si>
  <si>
    <t>Commune of Malamata</t>
  </si>
  <si>
    <t>Elche de la Sierra</t>
  </si>
  <si>
    <t>Bellange</t>
  </si>
  <si>
    <t>Donnas</t>
  </si>
  <si>
    <t>Szatymaz</t>
  </si>
  <si>
    <t>União das freguesias de Soutelo e Seara Velha</t>
  </si>
  <si>
    <t>Teslui</t>
  </si>
  <si>
    <t>Veľké Kršteňany</t>
  </si>
  <si>
    <t>Mělník</t>
  </si>
  <si>
    <t>Fiersbach</t>
  </si>
  <si>
    <t>Commune of Malandreni</t>
  </si>
  <si>
    <t>Elciego</t>
  </si>
  <si>
    <t>Bellavilliers</t>
  </si>
  <si>
    <t>Donori</t>
  </si>
  <si>
    <t>Szava</t>
  </si>
  <si>
    <t>União das freguesias de Souto da Carpalhosa e Ortigosa</t>
  </si>
  <si>
    <t>tetchea</t>
  </si>
  <si>
    <t>Veľké Leváre</t>
  </si>
  <si>
    <t>Měňany</t>
  </si>
  <si>
    <t>Filderstadt, Stadt</t>
  </si>
  <si>
    <t>Commune of Malandrino</t>
  </si>
  <si>
    <t>Elda</t>
  </si>
  <si>
    <t>Belle Vie en Auge</t>
  </si>
  <si>
    <t>Dorgali</t>
  </si>
  <si>
    <t>Százhalombatta</t>
  </si>
  <si>
    <t>União das freguesias de Souto de Aguiar da Beira e Valverde</t>
  </si>
  <si>
    <t>Tetoiu</t>
  </si>
  <si>
    <t>Veľké Lovce</t>
  </si>
  <si>
    <t>Menhartice</t>
  </si>
  <si>
    <t>Filsen</t>
  </si>
  <si>
    <t>Commune of Malathyros</t>
  </si>
  <si>
    <t>Elduain</t>
  </si>
  <si>
    <t>Belleau</t>
  </si>
  <si>
    <t>Dorio</t>
  </si>
  <si>
    <t>Szebény</t>
  </si>
  <si>
    <t>União das freguesias de Souto e Tabaçô</t>
  </si>
  <si>
    <t>Tia Mare</t>
  </si>
  <si>
    <t>Veľké Ludince</t>
  </si>
  <si>
    <t>Měník</t>
  </si>
  <si>
    <t>Filsum</t>
  </si>
  <si>
    <t>Commune of Malaxa</t>
  </si>
  <si>
    <t>Elgeta</t>
  </si>
  <si>
    <t>Bellebat</t>
  </si>
  <si>
    <t>Dormelletto</t>
  </si>
  <si>
    <t>Szécsénke</t>
  </si>
  <si>
    <t>União das freguesias de Souto Santa Maria, Souto São Salvador e Gondomar</t>
  </si>
  <si>
    <t>tibana</t>
  </si>
  <si>
    <t>Veľké Orvište</t>
  </si>
  <si>
    <t>Měnín</t>
  </si>
  <si>
    <t>Filz</t>
  </si>
  <si>
    <t>Commune of Maleme</t>
  </si>
  <si>
    <t>Elgoibar</t>
  </si>
  <si>
    <t>Bellebrune</t>
  </si>
  <si>
    <t>Dorno</t>
  </si>
  <si>
    <t>Szécsény</t>
  </si>
  <si>
    <t>União das freguesias de Subportela, Deocriste e Portela Susã</t>
  </si>
  <si>
    <t>tibanesti</t>
  </si>
  <si>
    <t>Veľké Ozorovce</t>
  </si>
  <si>
    <t>Merboltice</t>
  </si>
  <si>
    <t>Fincken</t>
  </si>
  <si>
    <t>Commune of Males</t>
  </si>
  <si>
    <t>Elgorriaga</t>
  </si>
  <si>
    <t>Bellechassagne</t>
  </si>
  <si>
    <t>Dorzano</t>
  </si>
  <si>
    <t>Szécsényfelfalu</t>
  </si>
  <si>
    <t>União das freguesias de Tabuadelo e São Faustino</t>
  </si>
  <si>
    <t>Tibucani</t>
  </si>
  <si>
    <t>Veľké Pole</t>
  </si>
  <si>
    <t>Měřín</t>
  </si>
  <si>
    <t>Finkenbach-Gersweiler</t>
  </si>
  <si>
    <t>Commune of Malessiada</t>
  </si>
  <si>
    <t>Eliana, l'</t>
  </si>
  <si>
    <t>Bellechaume</t>
  </si>
  <si>
    <t>Dosolo</t>
  </si>
  <si>
    <t>Szécsisziget</t>
  </si>
  <si>
    <t>União das freguesias de Tagilde e Vizela (São Paio)</t>
  </si>
  <si>
    <t>Tichilesti</t>
  </si>
  <si>
    <t>Veľké Raškovce</t>
  </si>
  <si>
    <t>Merklín</t>
  </si>
  <si>
    <t>Finkenthal</t>
  </si>
  <si>
    <t>Commune of Malessina</t>
  </si>
  <si>
    <t>Eljas</t>
  </si>
  <si>
    <t>Bellecombe</t>
  </si>
  <si>
    <t>Dossena</t>
  </si>
  <si>
    <t>Szederkény</t>
  </si>
  <si>
    <t>União das freguesias de Talhinhas e Bagueixe</t>
  </si>
  <si>
    <t>Ticusu</t>
  </si>
  <si>
    <t>Veľké Revištia</t>
  </si>
  <si>
    <t>Měrotín</t>
  </si>
  <si>
    <t xml:space="preserve">Finne </t>
  </si>
  <si>
    <t>Commune of Maletiani</t>
  </si>
  <si>
    <t>Elo</t>
  </si>
  <si>
    <t>Bellecombe-en-Bauges</t>
  </si>
  <si>
    <t>Dosso del Liro</t>
  </si>
  <si>
    <t>Szedres</t>
  </si>
  <si>
    <t>União das freguesias de Tamel (Santa Leocádia) e Vilar do Monte</t>
  </si>
  <si>
    <t>Ticvaniu Mare</t>
  </si>
  <si>
    <t>Veľké Ripňany</t>
  </si>
  <si>
    <t>Měrovice nad Hanou</t>
  </si>
  <si>
    <t xml:space="preserve">Finneland </t>
  </si>
  <si>
    <t>Commune of Mali</t>
  </si>
  <si>
    <t>Elorrio</t>
  </si>
  <si>
    <t>Bellecombe-Tarendol</t>
  </si>
  <si>
    <t>Doues</t>
  </si>
  <si>
    <t>Szeged</t>
  </si>
  <si>
    <t>União das freguesias de Tamengos, Aguim e Óis do Bairro</t>
  </si>
  <si>
    <t>tifesti</t>
  </si>
  <si>
    <t>Veľké Rovné</t>
  </si>
  <si>
    <t>Měrunice</t>
  </si>
  <si>
    <t>Finnentrop</t>
  </si>
  <si>
    <t>Commune of Malia</t>
  </si>
  <si>
    <t>Elx</t>
  </si>
  <si>
    <t>Belle-Église</t>
  </si>
  <si>
    <t>Dovadola</t>
  </si>
  <si>
    <t>Szegerdő</t>
  </si>
  <si>
    <t>União das freguesias de Tarouca e Dálvares</t>
  </si>
  <si>
    <t>tiganasi</t>
  </si>
  <si>
    <t>Veľké Slemence</t>
  </si>
  <si>
    <t>Měšice</t>
  </si>
  <si>
    <t>Finning</t>
  </si>
  <si>
    <t>Commune of Mallota</t>
  </si>
  <si>
    <t>Embid</t>
  </si>
  <si>
    <t>Belle-et-Houllefort</t>
  </si>
  <si>
    <t>Dovera</t>
  </si>
  <si>
    <t>Szeghalom</t>
  </si>
  <si>
    <t>União das freguesias de Tavares (Chãs, Várzea e Travanca)</t>
  </si>
  <si>
    <t>tiganesti</t>
  </si>
  <si>
    <t>Veľké Straciny</t>
  </si>
  <si>
    <t>Měšín</t>
  </si>
  <si>
    <t>Finningen</t>
  </si>
  <si>
    <t>Commune of Malonas</t>
  </si>
  <si>
    <t>Embid de Ariza</t>
  </si>
  <si>
    <t>Bellefond</t>
  </si>
  <si>
    <t>Dozza</t>
  </si>
  <si>
    <t>Szegi</t>
  </si>
  <si>
    <t>União das freguesias de Taveiro, Ameal e Arzila</t>
  </si>
  <si>
    <t>Tigveni</t>
  </si>
  <si>
    <t>Veľké Teriakovce</t>
  </si>
  <si>
    <t>Mešno</t>
  </si>
  <si>
    <t>Finsing</t>
  </si>
  <si>
    <t>Commune of Malounio</t>
  </si>
  <si>
    <t>Emperador</t>
  </si>
  <si>
    <t>Bellefonds</t>
  </si>
  <si>
    <t>Dragoni</t>
  </si>
  <si>
    <t>Szegilong</t>
  </si>
  <si>
    <t>União das freguesias de Tavira (Santa Maria e Santiago)</t>
  </si>
  <si>
    <t>Tiha Bargaului</t>
  </si>
  <si>
    <t>Veľké Trakany</t>
  </si>
  <si>
    <t>Městec Králové</t>
  </si>
  <si>
    <t>Finsterwalde, Stadt</t>
  </si>
  <si>
    <t>Commune of Malta</t>
  </si>
  <si>
    <t>Encina de San Silvestre</t>
  </si>
  <si>
    <t>Drapia</t>
  </si>
  <si>
    <t>Szegvár</t>
  </si>
  <si>
    <t>União das freguesias de Távora (Santa Maria e São Vicente)</t>
  </si>
  <si>
    <t>Tileagd</t>
  </si>
  <si>
    <t>Veľké Turovce</t>
  </si>
  <si>
    <t>Městečko</t>
  </si>
  <si>
    <t>Fintel</t>
  </si>
  <si>
    <t>Commune of Malthi</t>
  </si>
  <si>
    <t>Encina, La</t>
  </si>
  <si>
    <t>Bellefont-La Rauze</t>
  </si>
  <si>
    <t>Drena</t>
  </si>
  <si>
    <t>Székely</t>
  </si>
  <si>
    <t>União das freguesias de Távora e Pereiro</t>
  </si>
  <si>
    <t>Tilisca</t>
  </si>
  <si>
    <t>Veľké Uherce</t>
  </si>
  <si>
    <t>Městečko Trnávka</t>
  </si>
  <si>
    <t>Firrel</t>
  </si>
  <si>
    <t>Commune of Mamoulada</t>
  </si>
  <si>
    <t>Encinacorba</t>
  </si>
  <si>
    <t>Bellefosse</t>
  </si>
  <si>
    <t>Drenchia</t>
  </si>
  <si>
    <t>Székelyszabar</t>
  </si>
  <si>
    <t>União das freguesias de Teixeira e Teixeiró</t>
  </si>
  <si>
    <t>Timisesti</t>
  </si>
  <si>
    <t>Veľké Úľany</t>
  </si>
  <si>
    <t>Město Albrechtice</t>
  </si>
  <si>
    <t>Fisch</t>
  </si>
  <si>
    <t>Commune of Mamoussia</t>
  </si>
  <si>
    <t>Encinas</t>
  </si>
  <si>
    <t>Bellegarde</t>
  </si>
  <si>
    <t>Dresano</t>
  </si>
  <si>
    <t>Székesfehérvár</t>
  </si>
  <si>
    <t>União das freguesias de Teixoso e Sarzedo</t>
  </si>
  <si>
    <t>Tinca</t>
  </si>
  <si>
    <t>Veľké Vozokany</t>
  </si>
  <si>
    <t>Město Libavá</t>
  </si>
  <si>
    <t>Fischach, M</t>
  </si>
  <si>
    <t>Commune of Managouli</t>
  </si>
  <si>
    <t>Encinas de Abajo</t>
  </si>
  <si>
    <t>Bellegarde-du-Razès</t>
  </si>
  <si>
    <t>Dro</t>
  </si>
  <si>
    <t>Székkutas</t>
  </si>
  <si>
    <t>União das freguesias de Terrugem e Vila Boim</t>
  </si>
  <si>
    <t>Tinosu</t>
  </si>
  <si>
    <t>Veľké Zálužie</t>
  </si>
  <si>
    <t>Město Touškov</t>
  </si>
  <si>
    <t>Commune of Manaris</t>
  </si>
  <si>
    <t>Encinas de Arriba</t>
  </si>
  <si>
    <t>Bellegarde-en-Diois</t>
  </si>
  <si>
    <t>Dronero</t>
  </si>
  <si>
    <t>Szekszárd</t>
  </si>
  <si>
    <t>União das freguesias de Tomar (São João Baptista) e Santa Maria dos Olivais</t>
  </si>
  <si>
    <t>tintesti</t>
  </si>
  <si>
    <t>Veľké Zlievce</t>
  </si>
  <si>
    <t>Metylovice</t>
  </si>
  <si>
    <t>Fischbach bei Dahn</t>
  </si>
  <si>
    <t>Commune of Manassis</t>
  </si>
  <si>
    <t>Encinas de Esgueva</t>
  </si>
  <si>
    <t>Bellegarde-en-Forez</t>
  </si>
  <si>
    <t>Druento</t>
  </si>
  <si>
    <t>Szeleste</t>
  </si>
  <si>
    <t>União das freguesias de Tondela e Nandufe</t>
  </si>
  <si>
    <t>Tiream</t>
  </si>
  <si>
    <t>Veľkrop</t>
  </si>
  <si>
    <t>Mezholezy</t>
  </si>
  <si>
    <t>Fischbachau</t>
  </si>
  <si>
    <t>Commune of Mandalo</t>
  </si>
  <si>
    <t>Encinas Reales</t>
  </si>
  <si>
    <t>Bellegarde-en-Marche</t>
  </si>
  <si>
    <t>Druogno</t>
  </si>
  <si>
    <t>Szelevény</t>
  </si>
  <si>
    <t>União das freguesias de Tornada e Salir do Porto</t>
  </si>
  <si>
    <t>Tisau</t>
  </si>
  <si>
    <t>Veľký Biel</t>
  </si>
  <si>
    <t>Meziboří</t>
  </si>
  <si>
    <t>Fischbach-Oberraden</t>
  </si>
  <si>
    <t>Commune of Mandilio</t>
  </si>
  <si>
    <t>Encinasola</t>
  </si>
  <si>
    <t>Bellegarde-Marsal</t>
  </si>
  <si>
    <t>Dualchi</t>
  </si>
  <si>
    <t>Szellő</t>
  </si>
  <si>
    <t>União das freguesias de Torrados e Sousa</t>
  </si>
  <si>
    <t>titesti</t>
  </si>
  <si>
    <t>Veľký Blh</t>
  </si>
  <si>
    <t>Mezihoří</t>
  </si>
  <si>
    <t>Fischbachtal</t>
  </si>
  <si>
    <t>Commune of Mandra</t>
  </si>
  <si>
    <t>Encinasola de los Comendadores</t>
  </si>
  <si>
    <t>Bellegarde-Poussieu</t>
  </si>
  <si>
    <t>Dubino</t>
  </si>
  <si>
    <t>Szemely</t>
  </si>
  <si>
    <t>União das freguesias de Torre do Terrenho, Sebadelhe da Serra e Terrenho</t>
  </si>
  <si>
    <t>Toboliu</t>
  </si>
  <si>
    <t>Veľký Čepčín</t>
  </si>
  <si>
    <t>Mezilečí</t>
  </si>
  <si>
    <t>Fischen i.Allgäu</t>
  </si>
  <si>
    <t>Commune of Mandraki</t>
  </si>
  <si>
    <t>Encinedo</t>
  </si>
  <si>
    <t>Bellegarde-Sainte-Marie</t>
  </si>
  <si>
    <t>Due Carrare</t>
  </si>
  <si>
    <t>Szemenye</t>
  </si>
  <si>
    <t>União das freguesias de Torre e Portela</t>
  </si>
  <si>
    <t>Todireni</t>
  </si>
  <si>
    <t>Veľký Cetín</t>
  </si>
  <si>
    <t>Mezilesí</t>
  </si>
  <si>
    <t>Fischerbach</t>
  </si>
  <si>
    <t>Commune of Mandres</t>
  </si>
  <si>
    <t>Encinillas</t>
  </si>
  <si>
    <t>Belleherbe</t>
  </si>
  <si>
    <t>Dueville</t>
  </si>
  <si>
    <t>Szemere</t>
  </si>
  <si>
    <t>União das freguesias de Torre e Vila Mou</t>
  </si>
  <si>
    <t>Todiresti</t>
  </si>
  <si>
    <t>Veľký Ďur</t>
  </si>
  <si>
    <t>Meziměstí</t>
  </si>
  <si>
    <t>Commune of Mandrini</t>
  </si>
  <si>
    <t>Encío</t>
  </si>
  <si>
    <t>Belle-Isle-en-Terre</t>
  </si>
  <si>
    <t>Dugenta</t>
  </si>
  <si>
    <t>Szendehely</t>
  </si>
  <si>
    <t>União das freguesias de Torres Novas (Santa Maria, Salvador e Santiago)</t>
  </si>
  <si>
    <t>Tomesti</t>
  </si>
  <si>
    <t>Veľký Folkmar</t>
  </si>
  <si>
    <t>Mezina</t>
  </si>
  <si>
    <t>Fitzbek</t>
  </si>
  <si>
    <t>Commune of Manessio Kalavryton</t>
  </si>
  <si>
    <t>Enciso</t>
  </si>
  <si>
    <t>Bellemagny</t>
  </si>
  <si>
    <t>Duino Aurisina</t>
  </si>
  <si>
    <t>Szendrő</t>
  </si>
  <si>
    <t>União das freguesias de Torres Novas (São Pedro), Lapas e Ribeira Branca</t>
  </si>
  <si>
    <t>Tomnatic</t>
  </si>
  <si>
    <t>Veľký Grob</t>
  </si>
  <si>
    <t>Meziříčí</t>
  </si>
  <si>
    <t>Fitzen</t>
  </si>
  <si>
    <t>Commune of Manessio Patron</t>
  </si>
  <si>
    <t>Endrinal</t>
  </si>
  <si>
    <t>Bellême</t>
  </si>
  <si>
    <t>Dumenza</t>
  </si>
  <si>
    <t>Szendrőlád</t>
  </si>
  <si>
    <t>União das freguesias de Torres Vedras (São Pedro, Santiago, Santa Maria do Castelo e São Miguel) e Matacães</t>
  </si>
  <si>
    <t>Tomsani</t>
  </si>
  <si>
    <t>Veľký Horeš</t>
  </si>
  <si>
    <t>Meziříčko</t>
  </si>
  <si>
    <t>Flachslanden, M</t>
  </si>
  <si>
    <t>Commune of Manessis</t>
  </si>
  <si>
    <t>Eneritz</t>
  </si>
  <si>
    <t>Bellenaves</t>
  </si>
  <si>
    <t>Duno</t>
  </si>
  <si>
    <t>Szenna</t>
  </si>
  <si>
    <t>União das freguesias de Torrozelo e Folhadosa</t>
  </si>
  <si>
    <t>Topalu</t>
  </si>
  <si>
    <t>Veľký Kamenec</t>
  </si>
  <si>
    <t>Mezná</t>
  </si>
  <si>
    <t>Flacht</t>
  </si>
  <si>
    <t>Commune of Mani</t>
  </si>
  <si>
    <t>Enguera</t>
  </si>
  <si>
    <t>Bellencombre</t>
  </si>
  <si>
    <t>Durazzano</t>
  </si>
  <si>
    <t>Szenta</t>
  </si>
  <si>
    <t>União das freguesias de Touguinha e Touguinhó</t>
  </si>
  <si>
    <t>Topana</t>
  </si>
  <si>
    <t>Veľký Klíž</t>
  </si>
  <si>
    <t>Mezno</t>
  </si>
  <si>
    <t>Fladungen, St</t>
  </si>
  <si>
    <t>Commune of Maniaki</t>
  </si>
  <si>
    <t>Enguídanos</t>
  </si>
  <si>
    <t>Belleneuve</t>
  </si>
  <si>
    <t>Duronia</t>
  </si>
  <si>
    <t>Szentantalfa</t>
  </si>
  <si>
    <t>União das freguesias de Tourais e Lajes</t>
  </si>
  <si>
    <t>Toplet</t>
  </si>
  <si>
    <t>Veľký Krtíš</t>
  </si>
  <si>
    <t>Mezouň</t>
  </si>
  <si>
    <t>Flammersfeld</t>
  </si>
  <si>
    <t>Commune of Manikia</t>
  </si>
  <si>
    <t>Enix</t>
  </si>
  <si>
    <t>Bellenglise</t>
  </si>
  <si>
    <t>Dusino San Michele</t>
  </si>
  <si>
    <t>Szentbalázs</t>
  </si>
  <si>
    <t>União das freguesias de Touvedo (São Lourenço e Salvador)</t>
  </si>
  <si>
    <t>Topliceni</t>
  </si>
  <si>
    <t>Veľký Kýr</t>
  </si>
  <si>
    <t>Michalovice</t>
  </si>
  <si>
    <t>Flechtingen</t>
  </si>
  <si>
    <t>Commune of Manna</t>
  </si>
  <si>
    <t>Ènova, l'</t>
  </si>
  <si>
    <t>Bellengreville</t>
  </si>
  <si>
    <t>Eboli</t>
  </si>
  <si>
    <t>Szentbékkálla</t>
  </si>
  <si>
    <t>União das freguesias de Trancoso (São Pedro e Santa Maria) e Souto Maior</t>
  </si>
  <si>
    <t>Toplita</t>
  </si>
  <si>
    <t>Veľký Lapáš</t>
  </si>
  <si>
    <t>Míchov</t>
  </si>
  <si>
    <t>Fleckeby</t>
  </si>
  <si>
    <t>Commune of Manolada</t>
  </si>
  <si>
    <t>Entrala</t>
  </si>
  <si>
    <t>Bellenod-sur-Seine</t>
  </si>
  <si>
    <t>Edolo</t>
  </si>
  <si>
    <t>Szentborbás</t>
  </si>
  <si>
    <t>União das freguesias de Travanca e Santa Cruz</t>
  </si>
  <si>
    <t>Topolog</t>
  </si>
  <si>
    <t>Veľký Lipník</t>
  </si>
  <si>
    <t>Mičovice</t>
  </si>
  <si>
    <t>Flein</t>
  </si>
  <si>
    <t>Commune of Manolates</t>
  </si>
  <si>
    <t>Entrambasaguas</t>
  </si>
  <si>
    <t>Bellenot-sous-Pouilly</t>
  </si>
  <si>
    <t>Egna</t>
  </si>
  <si>
    <t>Szentdénes</t>
  </si>
  <si>
    <t>União das freguesias de Travancas e Roriz</t>
  </si>
  <si>
    <t>Topolovatu Mare</t>
  </si>
  <si>
    <t>Veľký Lom</t>
  </si>
  <si>
    <t>Míčov-Sušice</t>
  </si>
  <si>
    <t>Fleischwangen</t>
  </si>
  <si>
    <t>Commune of Manoliassa</t>
  </si>
  <si>
    <t>Entrena</t>
  </si>
  <si>
    <t>Belleray</t>
  </si>
  <si>
    <t>Elice</t>
  </si>
  <si>
    <t>Szentdomonkos</t>
  </si>
  <si>
    <t>União das freguesias de Travassô e Óis da Ribeira</t>
  </si>
  <si>
    <t>Toporu</t>
  </si>
  <si>
    <t>Veľký Meder</t>
  </si>
  <si>
    <t>Mikolajice</t>
  </si>
  <si>
    <t>Flemlingen</t>
  </si>
  <si>
    <t>Commune of Manoliopoulo</t>
  </si>
  <si>
    <t>Entrimo</t>
  </si>
  <si>
    <t>Bellerive-sur-Allier</t>
  </si>
  <si>
    <t>Elini</t>
  </si>
  <si>
    <t>Szente</t>
  </si>
  <si>
    <t>União das freguesias de Treixedo e Nagozela</t>
  </si>
  <si>
    <t>Topraisar</t>
  </si>
  <si>
    <t>Veľký Šariš</t>
  </si>
  <si>
    <t>Mikulášovice</t>
  </si>
  <si>
    <t>Flensburg, Stadt</t>
  </si>
  <si>
    <t>Commune of Mantamados</t>
  </si>
  <si>
    <t>Entrín Bajo</t>
  </si>
  <si>
    <t>Belleroche</t>
  </si>
  <si>
    <t>Ello</t>
  </si>
  <si>
    <t>Szentegát</t>
  </si>
  <si>
    <t>União das freguesias de Trevões e Espinhosa</t>
  </si>
  <si>
    <t>Tormac</t>
  </si>
  <si>
    <t>Veľký Slavkov</t>
  </si>
  <si>
    <t>Mikulčice</t>
  </si>
  <si>
    <t>Fleringen</t>
  </si>
  <si>
    <t>Commune of Mantassia</t>
  </si>
  <si>
    <t>Épila</t>
  </si>
  <si>
    <t>Belleserre</t>
  </si>
  <si>
    <t>Elmas</t>
  </si>
  <si>
    <t>Szentendre</t>
  </si>
  <si>
    <t>União das freguesias de Trigaches e São Brissos</t>
  </si>
  <si>
    <t>Tortoman</t>
  </si>
  <si>
    <t>Veľký Slivník</t>
  </si>
  <si>
    <t>Mikuleč</t>
  </si>
  <si>
    <t>Flieden</t>
  </si>
  <si>
    <t>Commune of Manthyrea</t>
  </si>
  <si>
    <t>Erandio</t>
  </si>
  <si>
    <t>Belles-Forêts</t>
  </si>
  <si>
    <t>Elva</t>
  </si>
  <si>
    <t>Szentes</t>
  </si>
  <si>
    <t>União das freguesias de Trofa, Segadães e Lamas do Vouga</t>
  </si>
  <si>
    <t>Totesti</t>
  </si>
  <si>
    <t>Veľopolie</t>
  </si>
  <si>
    <t>Mikulov</t>
  </si>
  <si>
    <t>Fließem</t>
  </si>
  <si>
    <t>Commune of Mantio</t>
  </si>
  <si>
    <t>Eratsun</t>
  </si>
  <si>
    <t>Bellesserre</t>
  </si>
  <si>
    <t>Emarèse</t>
  </si>
  <si>
    <t>Szentgál</t>
  </si>
  <si>
    <t>União das freguesias de Troporiz e Lapela</t>
  </si>
  <si>
    <t>Traian</t>
  </si>
  <si>
    <t>Velušovce</t>
  </si>
  <si>
    <t>Mikulovice</t>
  </si>
  <si>
    <t>Flieth-Stegelitz</t>
  </si>
  <si>
    <t>Commune of Mantoudi</t>
  </si>
  <si>
    <t>Ercina, La</t>
  </si>
  <si>
    <t>Belleu</t>
  </si>
  <si>
    <t>Empoli</t>
  </si>
  <si>
    <t>Szentgáloskér</t>
  </si>
  <si>
    <t>União das freguesias de Trouxemil e Torre de Vilela</t>
  </si>
  <si>
    <t>Traian Vuia</t>
  </si>
  <si>
    <t>Vernár</t>
  </si>
  <si>
    <t>Mikulůvka</t>
  </si>
  <si>
    <t>Flintbek</t>
  </si>
  <si>
    <t>Commune of Mantzario</t>
  </si>
  <si>
    <t>Ereño</t>
  </si>
  <si>
    <t>Belleuse</t>
  </si>
  <si>
    <t>Endine Gaiano</t>
  </si>
  <si>
    <t>Szentgotthárd</t>
  </si>
  <si>
    <t>União das freguesias de Unhão e Lordelo</t>
  </si>
  <si>
    <t>Treznea</t>
  </si>
  <si>
    <t>Veselé</t>
  </si>
  <si>
    <t>Milasín</t>
  </si>
  <si>
    <t>Flintsbach a.Inn</t>
  </si>
  <si>
    <t>Commune of Marantochori</t>
  </si>
  <si>
    <t>Ergoiena</t>
  </si>
  <si>
    <t>Enego</t>
  </si>
  <si>
    <t>Szentgyörgyvár</t>
  </si>
  <si>
    <t>União das freguesias de Urros e Peredo dos Castelhanos</t>
  </si>
  <si>
    <t>Trifesti</t>
  </si>
  <si>
    <t>Veterná Poruba</t>
  </si>
  <si>
    <t>Milavče</t>
  </si>
  <si>
    <t>Flöha, Stadt</t>
  </si>
  <si>
    <t>Commune of Marassia</t>
  </si>
  <si>
    <t>Erla</t>
  </si>
  <si>
    <t>Bellevesvre</t>
  </si>
  <si>
    <t>Enemonzo</t>
  </si>
  <si>
    <t>Szentgyörgyvölgy</t>
  </si>
  <si>
    <t>União das freguesias de Vagos e Santo António</t>
  </si>
  <si>
    <t>Tritenii de Jos</t>
  </si>
  <si>
    <t>Vidiná</t>
  </si>
  <si>
    <t>Milčice</t>
  </si>
  <si>
    <t>Floh-Seligenthal</t>
  </si>
  <si>
    <t>Commune of Marathas</t>
  </si>
  <si>
    <t>Ermua</t>
  </si>
  <si>
    <t>Bellevigne</t>
  </si>
  <si>
    <t>Enna</t>
  </si>
  <si>
    <t>Szentimrefalva</t>
  </si>
  <si>
    <t>União das freguesias de Valbom (São Pedro), Passô e Valbom (São Martinho)</t>
  </si>
  <si>
    <t>Trivalea-Mosteni</t>
  </si>
  <si>
    <t>Vieska</t>
  </si>
  <si>
    <t>Mileč</t>
  </si>
  <si>
    <t>Flomborn</t>
  </si>
  <si>
    <t>Commune of Marathea</t>
  </si>
  <si>
    <t>Errenteria</t>
  </si>
  <si>
    <t>Bellevigne-en-Layon</t>
  </si>
  <si>
    <t>Entracque</t>
  </si>
  <si>
    <t>Szentistván</t>
  </si>
  <si>
    <t>União das freguesias de Vale (São Cosme), Telhado e Portela</t>
  </si>
  <si>
    <t>Troianul</t>
  </si>
  <si>
    <t>Vieska nad Blhom</t>
  </si>
  <si>
    <t>Milejovice</t>
  </si>
  <si>
    <t>Flonheim</t>
  </si>
  <si>
    <t>Commune of Marathia</t>
  </si>
  <si>
    <t>Errezil</t>
  </si>
  <si>
    <t>Bellevigne-les-Châteaux</t>
  </si>
  <si>
    <t>Entratico</t>
  </si>
  <si>
    <t>Szentistvánbaksa</t>
  </si>
  <si>
    <t>União das freguesias de Vale de Frades e Avelanoso</t>
  </si>
  <si>
    <t>Trusesti</t>
  </si>
  <si>
    <t>Vieska nad Žitavou</t>
  </si>
  <si>
    <t>Milenov</t>
  </si>
  <si>
    <t>Flörsbachtal</t>
  </si>
  <si>
    <t>Commune of Marathias</t>
  </si>
  <si>
    <t>Erriberabeitia</t>
  </si>
  <si>
    <t>Bellevigny</t>
  </si>
  <si>
    <t>Envie</t>
  </si>
  <si>
    <t>Szentjakabfa</t>
  </si>
  <si>
    <t>União das freguesias de Vale de Mendiz, Casal de Loivos e Vilarinho de Cotas</t>
  </si>
  <si>
    <t>Tudor Vladimirescu</t>
  </si>
  <si>
    <t>Vígľaš</t>
  </si>
  <si>
    <t>Milešín</t>
  </si>
  <si>
    <t>Flörsheim am Main, Stadt</t>
  </si>
  <si>
    <t>Commune of Marathokabos</t>
  </si>
  <si>
    <t>Erriberri</t>
  </si>
  <si>
    <t>Belleville</t>
  </si>
  <si>
    <t>Episcopia</t>
  </si>
  <si>
    <t>Szentkatalin</t>
  </si>
  <si>
    <t>União das freguesias de Vale de Prazeres e Mata da Rainha</t>
  </si>
  <si>
    <t>Tudora</t>
  </si>
  <si>
    <t>Vígľašská Huta-Kalinka</t>
  </si>
  <si>
    <t>Milešov</t>
  </si>
  <si>
    <t>Flörsheim-Dalsheim</t>
  </si>
  <si>
    <t>Commune of Marathon</t>
  </si>
  <si>
    <t>Errigoiti</t>
  </si>
  <si>
    <t>Belleville-en-Beaujolais</t>
  </si>
  <si>
    <t>Eraclea</t>
  </si>
  <si>
    <t>Szentkirály</t>
  </si>
  <si>
    <t>União das freguesias de Vale do Seixo e Vila Garcia</t>
  </si>
  <si>
    <t>Tufeni</t>
  </si>
  <si>
    <t>Vikartovce</t>
  </si>
  <si>
    <t>Milešovice</t>
  </si>
  <si>
    <t>Florstadt, Stadt</t>
  </si>
  <si>
    <t>Commune of Marathopoli</t>
  </si>
  <si>
    <t>Erro</t>
  </si>
  <si>
    <t>Belleville-en-Caux</t>
  </si>
  <si>
    <t>Erba</t>
  </si>
  <si>
    <t>Szentkirályszabadja</t>
  </si>
  <si>
    <t>União das freguesias de Vale Flor, Carvalhal e Pai Penela</t>
  </si>
  <si>
    <t>Tufesti</t>
  </si>
  <si>
    <t>Miletín</t>
  </si>
  <si>
    <t>Floß, M</t>
  </si>
  <si>
    <t>Commune of Marathos</t>
  </si>
  <si>
    <t>Erronkari</t>
  </si>
  <si>
    <t>Belleville-et-Châtillon-sur-Bar</t>
  </si>
  <si>
    <t>Erbè</t>
  </si>
  <si>
    <t>Szentkozmadombja</t>
  </si>
  <si>
    <t>União das freguesias de Vale Formoso e Aldeia do Souto</t>
  </si>
  <si>
    <t>tuglui</t>
  </si>
  <si>
    <t>Viničky</t>
  </si>
  <si>
    <t>Milevsko</t>
  </si>
  <si>
    <t>Flossenbürg</t>
  </si>
  <si>
    <t>Commune of Marathoussa</t>
  </si>
  <si>
    <t>Erustes</t>
  </si>
  <si>
    <t>Belleville-sur-Loire</t>
  </si>
  <si>
    <t>Erbezzo</t>
  </si>
  <si>
    <t>Szentlászló</t>
  </si>
  <si>
    <t>União das freguesias de Valença, Cristelo Covo e Arão</t>
  </si>
  <si>
    <t>Tulca</t>
  </si>
  <si>
    <t>Viničné</t>
  </si>
  <si>
    <t>Milhostov</t>
  </si>
  <si>
    <t>Flöthe</t>
  </si>
  <si>
    <t>Commune of Margarites</t>
  </si>
  <si>
    <t>Escacena del Campo</t>
  </si>
  <si>
    <t>Belleville-sur-Meuse</t>
  </si>
  <si>
    <t>Erbusco</t>
  </si>
  <si>
    <t>Szentliszló</t>
  </si>
  <si>
    <t>União das freguesias de Valtorno e Mourão</t>
  </si>
  <si>
    <t>Tulghes</t>
  </si>
  <si>
    <t>Vinné</t>
  </si>
  <si>
    <t>Miličín</t>
  </si>
  <si>
    <t>Fluorn-Winzeln</t>
  </si>
  <si>
    <t>Commune of Margariti</t>
  </si>
  <si>
    <t>Escala, L'</t>
  </si>
  <si>
    <t>Bellevue-la-Montagne</t>
  </si>
  <si>
    <t>Erchie</t>
  </si>
  <si>
    <t>Szentlőrinc</t>
  </si>
  <si>
    <t>União das freguesias de Veade, Gagos e Molares</t>
  </si>
  <si>
    <t>Tulnici</t>
  </si>
  <si>
    <t>Vinodol</t>
  </si>
  <si>
    <t>Milíčov</t>
  </si>
  <si>
    <t>Flußbach</t>
  </si>
  <si>
    <t>Commune of Margelio</t>
  </si>
  <si>
    <t>Escalante</t>
  </si>
  <si>
    <t>Belley</t>
  </si>
  <si>
    <t>Ercolano</t>
  </si>
  <si>
    <t>Szentlőrinckáta</t>
  </si>
  <si>
    <t>União das freguesias de Venade e Azevedo</t>
  </si>
  <si>
    <t>Tulucesti</t>
  </si>
  <si>
    <t>Vinohrady nad Váhom</t>
  </si>
  <si>
    <t>Milíčovice</t>
  </si>
  <si>
    <t>Fluterschen</t>
  </si>
  <si>
    <t>Commune of Maries</t>
  </si>
  <si>
    <t>Escalona</t>
  </si>
  <si>
    <t>Belleydoux</t>
  </si>
  <si>
    <t>Erice</t>
  </si>
  <si>
    <t>Szentmargitfalva</t>
  </si>
  <si>
    <t>União das freguesias de Venda do Pinheiro e Santo Estêvão das Galés</t>
  </si>
  <si>
    <t>Tunari</t>
  </si>
  <si>
    <t>Vinosady</t>
  </si>
  <si>
    <t>Milíkov</t>
  </si>
  <si>
    <t>Fockbek</t>
  </si>
  <si>
    <t>Commune of Marina</t>
  </si>
  <si>
    <t>Escalona del Prado</t>
  </si>
  <si>
    <t>Bellicourt</t>
  </si>
  <si>
    <t>Erli</t>
  </si>
  <si>
    <t>Szentmártonkáta</t>
  </si>
  <si>
    <t>União das freguesias de Venda Nova e Pondras</t>
  </si>
  <si>
    <t>Tupilati</t>
  </si>
  <si>
    <t>Virt</t>
  </si>
  <si>
    <t>Milín</t>
  </si>
  <si>
    <t>Föckelberg</t>
  </si>
  <si>
    <t>Commune of Mario</t>
  </si>
  <si>
    <t>Escalonilla</t>
  </si>
  <si>
    <t>Bellignat</t>
  </si>
  <si>
    <t>Erto e Casso</t>
  </si>
  <si>
    <t>Szentpéterfa</t>
  </si>
  <si>
    <t>União das freguesias de Ventosa e Cova</t>
  </si>
  <si>
    <t>Turburea</t>
  </si>
  <si>
    <t>Vislanka</t>
  </si>
  <si>
    <t>Milínov</t>
  </si>
  <si>
    <t>Fockendorf</t>
  </si>
  <si>
    <t>Commune of Mariolata</t>
  </si>
  <si>
    <t>Escamilla</t>
  </si>
  <si>
    <t>Bellignies</t>
  </si>
  <si>
    <t>Erula</t>
  </si>
  <si>
    <t>Szentpéterfölde</t>
  </si>
  <si>
    <t>União das freguesias de Verim, Friande e Ajude</t>
  </si>
  <si>
    <t>Turcinesti</t>
  </si>
  <si>
    <t>Vislava</t>
  </si>
  <si>
    <t>Milíře</t>
  </si>
  <si>
    <t>Föhrden-Barl</t>
  </si>
  <si>
    <t>Commune of Mariou</t>
  </si>
  <si>
    <t>Escañuela</t>
  </si>
  <si>
    <t>Bellinghem</t>
  </si>
  <si>
    <t>Erve</t>
  </si>
  <si>
    <t>Szentpéterszeg</t>
  </si>
  <si>
    <t>União das freguesias de Viade de Baixo e Fervidelas</t>
  </si>
  <si>
    <t>Turcoaia</t>
  </si>
  <si>
    <t>Višňov</t>
  </si>
  <si>
    <t>Milonice</t>
  </si>
  <si>
    <t>Föhren</t>
  </si>
  <si>
    <t>Commune of Maritsa</t>
  </si>
  <si>
    <t>Escarabajosa de Cabezas</t>
  </si>
  <si>
    <t>Belloc</t>
  </si>
  <si>
    <t>Esanatoglia</t>
  </si>
  <si>
    <t>Szentpéterúr</t>
  </si>
  <si>
    <t>União das freguesias de Viana do Castelo (Santa Maria Maior e Monserrate) e Meadela</t>
  </si>
  <si>
    <t>Turdas</t>
  </si>
  <si>
    <t>Višňové</t>
  </si>
  <si>
    <t>Miloňovice</t>
  </si>
  <si>
    <t>Fohren-Linden</t>
  </si>
  <si>
    <t>Commune of Markiniada</t>
  </si>
  <si>
    <t>Escariche</t>
  </si>
  <si>
    <t>Bellocq</t>
  </si>
  <si>
    <t>Escalaplano</t>
  </si>
  <si>
    <t>Szenyér</t>
  </si>
  <si>
    <t>União das freguesias de Viatodos, Grimancelos, Minhotães e Monte de Fralães</t>
  </si>
  <si>
    <t>Tureni</t>
  </si>
  <si>
    <t>Višňové, okres Žilina</t>
  </si>
  <si>
    <t>Milostín</t>
  </si>
  <si>
    <t>Forbach</t>
  </si>
  <si>
    <t>Commune of Markopoulo</t>
  </si>
  <si>
    <t>Escatrón</t>
  </si>
  <si>
    <t>Belloc-Saint-Clamens</t>
  </si>
  <si>
    <t>Escolca</t>
  </si>
  <si>
    <t>Szepetnek</t>
  </si>
  <si>
    <t>União das freguesias de Vide e Cabeça</t>
  </si>
  <si>
    <t>Turia</t>
  </si>
  <si>
    <t>Visolaje</t>
  </si>
  <si>
    <t>Milotice</t>
  </si>
  <si>
    <t>Forchheim</t>
  </si>
  <si>
    <t>Commune of Markopoulo Messogheas (psevdo)</t>
  </si>
  <si>
    <t>Escobar de Campos</t>
  </si>
  <si>
    <t>Bellon</t>
  </si>
  <si>
    <t>Esine</t>
  </si>
  <si>
    <t>Szerecseny</t>
  </si>
  <si>
    <t>União das freguesias de Vila Chã (São João Baptista e Santiago)</t>
  </si>
  <si>
    <t>Turnu Rosu</t>
  </si>
  <si>
    <t>Vištuk</t>
  </si>
  <si>
    <t>Milotice nad Bečvou</t>
  </si>
  <si>
    <t>Forchheim, GKSt</t>
  </si>
  <si>
    <t>Commune of Markopoulo Oropou</t>
  </si>
  <si>
    <t>Escobar de Polendos</t>
  </si>
  <si>
    <t>Bellonne</t>
  </si>
  <si>
    <t>Esino Lario</t>
  </si>
  <si>
    <t>Szeremle</t>
  </si>
  <si>
    <t>União das freguesias de Vila Chã, Codal e Vila Cova de Perrinho</t>
  </si>
  <si>
    <t>Turnu Ruieni</t>
  </si>
  <si>
    <t>Vitanová</t>
  </si>
  <si>
    <t>Milotice nad Opavou</t>
  </si>
  <si>
    <t>Forchtenberg, Stadt</t>
  </si>
  <si>
    <t>Commune of Markos</t>
  </si>
  <si>
    <t>Escobosa de Almazán</t>
  </si>
  <si>
    <t>Bellot</t>
  </si>
  <si>
    <t>Esperia</t>
  </si>
  <si>
    <t>Szerencs</t>
  </si>
  <si>
    <t>União das freguesias de Vila Cova da Lixa e Borba de Godim</t>
  </si>
  <si>
    <t>Turt</t>
  </si>
  <si>
    <t>Víťaz</t>
  </si>
  <si>
    <t>Milovice</t>
  </si>
  <si>
    <t>Forheim</t>
  </si>
  <si>
    <t>Commune of Marmaketo</t>
  </si>
  <si>
    <t>Escopete</t>
  </si>
  <si>
    <t>Bellou-en-Houlme</t>
  </si>
  <si>
    <t>Esporlatu</t>
  </si>
  <si>
    <t>Szerep</t>
  </si>
  <si>
    <t>União das freguesias de Vila Cova de Alva e Anseriz</t>
  </si>
  <si>
    <t>Turulung</t>
  </si>
  <si>
    <t>Víťazovce</t>
  </si>
  <si>
    <t>Milovice u Hořic</t>
  </si>
  <si>
    <t>Föritztal</t>
  </si>
  <si>
    <t>Commune of Marmara</t>
  </si>
  <si>
    <t>Escorca</t>
  </si>
  <si>
    <t>Bellou-le-Trichard</t>
  </si>
  <si>
    <t>Este</t>
  </si>
  <si>
    <t>Szergény</t>
  </si>
  <si>
    <t>União das freguesias de Vila Cova do Covelo/Mareco</t>
  </si>
  <si>
    <t>Tusnad</t>
  </si>
  <si>
    <t>Vítkovce</t>
  </si>
  <si>
    <t>Milý</t>
  </si>
  <si>
    <t>Forst</t>
  </si>
  <si>
    <t>Commune of Marmari</t>
  </si>
  <si>
    <t>Escorial, El</t>
  </si>
  <si>
    <t>Belloy</t>
  </si>
  <si>
    <t>Esterzili</t>
  </si>
  <si>
    <t>Szigetbecse</t>
  </si>
  <si>
    <t>União das freguesias de Vila Cova e Feitos</t>
  </si>
  <si>
    <t>tutora</t>
  </si>
  <si>
    <t>Vlača</t>
  </si>
  <si>
    <t>Mimoň</t>
  </si>
  <si>
    <t>Forst (Eifel)</t>
  </si>
  <si>
    <t>Commune of Marmarini</t>
  </si>
  <si>
    <t>Escorihuela</t>
  </si>
  <si>
    <t>Belloy-en-France</t>
  </si>
  <si>
    <t>Etroubles</t>
  </si>
  <si>
    <t>Szigetcsép</t>
  </si>
  <si>
    <t>União das freguesias de Vila e Roussas</t>
  </si>
  <si>
    <t>Tutova</t>
  </si>
  <si>
    <t>Vlachovo</t>
  </si>
  <si>
    <t>Minice</t>
  </si>
  <si>
    <t>Forst (Hunsrück)</t>
  </si>
  <si>
    <t>Commune of Marmaro</t>
  </si>
  <si>
    <t>Escucha</t>
  </si>
  <si>
    <t>Belloy-en-Santerre</t>
  </si>
  <si>
    <t>Eupilio</t>
  </si>
  <si>
    <t>Szigethalom</t>
  </si>
  <si>
    <t>União das freguesias de Vila Flor e Nabo</t>
  </si>
  <si>
    <t>Vlachy</t>
  </si>
  <si>
    <t>Miřejovice</t>
  </si>
  <si>
    <t>Forst (Lausitz)/Baršć (Łužyca), Stadt</t>
  </si>
  <si>
    <t>Commune of Maronia</t>
  </si>
  <si>
    <t>Escurial</t>
  </si>
  <si>
    <t>Belloy-Saint-Léonard</t>
  </si>
  <si>
    <t>Exilles</t>
  </si>
  <si>
    <t>Szigetmonostor</t>
  </si>
  <si>
    <t>União das freguesias de Vila Franca das Naves e Feital</t>
  </si>
  <si>
    <t>Ucea</t>
  </si>
  <si>
    <t>Vladiča</t>
  </si>
  <si>
    <t>Miřetice</t>
  </si>
  <si>
    <t>Forst an der Weinstraße</t>
  </si>
  <si>
    <t>Commune of Maroulas</t>
  </si>
  <si>
    <t>Escurial de la Sierra</t>
  </si>
  <si>
    <t>Belloy-sur-Somme</t>
  </si>
  <si>
    <t>Fabbrica Curone</t>
  </si>
  <si>
    <t>Szigetszentmárton</t>
  </si>
  <si>
    <t>União das freguesias de Vila Fria e Vizela (São Jorge)</t>
  </si>
  <si>
    <t>Uda</t>
  </si>
  <si>
    <t>Vlčany</t>
  </si>
  <si>
    <t>Mířkov</t>
  </si>
  <si>
    <t>Forst Aura</t>
  </si>
  <si>
    <t>Commune of Marpissa</t>
  </si>
  <si>
    <t>Escúzar</t>
  </si>
  <si>
    <t>Belluire</t>
  </si>
  <si>
    <t>Fabbriche di Vergemoli</t>
  </si>
  <si>
    <t>Szigetszentmiklós</t>
  </si>
  <si>
    <t>União das freguesias de Vila Garcia, Aboim e Chapa</t>
  </si>
  <si>
    <t>Uda-Clocociov</t>
  </si>
  <si>
    <t>Vlčkovce</t>
  </si>
  <si>
    <t>Mirkovice</t>
  </si>
  <si>
    <t>Forst Detter-Süd</t>
  </si>
  <si>
    <t>Commune of Martha</t>
  </si>
  <si>
    <t>Esgos</t>
  </si>
  <si>
    <t>Belmesnil</t>
  </si>
  <si>
    <t>Fabbrico</t>
  </si>
  <si>
    <t>Szigetújfalu</t>
  </si>
  <si>
    <t>União das freguesias de Vila Nova de Cerveira e Lovelhe</t>
  </si>
  <si>
    <t>Udesti</t>
  </si>
  <si>
    <t>Vlkanová</t>
  </si>
  <si>
    <t>Miroslav</t>
  </si>
  <si>
    <t>Forst Hain i.Spessart</t>
  </si>
  <si>
    <t>Commune of Martino</t>
  </si>
  <si>
    <t>Esguevillas de Esgueva</t>
  </si>
  <si>
    <t>Belmont</t>
  </si>
  <si>
    <t>Fabriano</t>
  </si>
  <si>
    <t>Szigetvár</t>
  </si>
  <si>
    <t>União das freguesias de Vila Nova de Famalicão e Calendário</t>
  </si>
  <si>
    <t>Uileacu de Beius</t>
  </si>
  <si>
    <t>Vlkas</t>
  </si>
  <si>
    <t>Miroslavské Knínice</t>
  </si>
  <si>
    <t>Forst Kleinschwarzenlohe</t>
  </si>
  <si>
    <t>Commune of Mascholouri</t>
  </si>
  <si>
    <t>Eskoriatza</t>
  </si>
  <si>
    <t>Belmont-Bretenoux</t>
  </si>
  <si>
    <t>Fabrica di Roma</t>
  </si>
  <si>
    <t>Szigliget</t>
  </si>
  <si>
    <t>União das freguesias de Vila Nova de Paiva, Alhais e Fráguas</t>
  </si>
  <si>
    <t>Uivar</t>
  </si>
  <si>
    <t>Vlková</t>
  </si>
  <si>
    <t>Mirošov</t>
  </si>
  <si>
    <t>Forst Lohrerstraße</t>
  </si>
  <si>
    <t>Commune of Massari</t>
  </si>
  <si>
    <t>Eskuernaga</t>
  </si>
  <si>
    <t>Belmont-d'Azergues</t>
  </si>
  <si>
    <t>Fabrizia</t>
  </si>
  <si>
    <t>Szihalom</t>
  </si>
  <si>
    <t>União das freguesias de Vila Nova de São Bento e Vale de Vargo</t>
  </si>
  <si>
    <t>Ulies</t>
  </si>
  <si>
    <t>Vlkovce</t>
  </si>
  <si>
    <t>Mirošovice</t>
  </si>
  <si>
    <t>Forst Neustädtlein a.Forst</t>
  </si>
  <si>
    <t>Commune of Mastro</t>
  </si>
  <si>
    <t>Eslava</t>
  </si>
  <si>
    <t>Belmont-de-la-Loire</t>
  </si>
  <si>
    <t>Fabro</t>
  </si>
  <si>
    <t>Szijártóháza</t>
  </si>
  <si>
    <t>União das freguesias de Vila Real (Nossa Senhora da Conceição, São Pedro e São Dinis)</t>
  </si>
  <si>
    <t>Uliesti</t>
  </si>
  <si>
    <t>Vlky</t>
  </si>
  <si>
    <t>Mirotice</t>
  </si>
  <si>
    <t>Forst Schmalwasser-Nord</t>
  </si>
  <si>
    <t>Commune of Mataraga</t>
  </si>
  <si>
    <t>Eslida</t>
  </si>
  <si>
    <t>Belmont-lès-Darney</t>
  </si>
  <si>
    <t>Faedis</t>
  </si>
  <si>
    <t>Szikszó</t>
  </si>
  <si>
    <t>União das freguesias de Vila Seca e Bem da Fé</t>
  </si>
  <si>
    <t>Ulma</t>
  </si>
  <si>
    <t>Vlkyňa</t>
  </si>
  <si>
    <t>Mírov</t>
  </si>
  <si>
    <t>Forst Schmalwasser-Süd</t>
  </si>
  <si>
    <t>Commune of Matessio</t>
  </si>
  <si>
    <t>Espadaña</t>
  </si>
  <si>
    <t>Belmont-Sainte-Foi</t>
  </si>
  <si>
    <t>Faedo</t>
  </si>
  <si>
    <t>Szil</t>
  </si>
  <si>
    <t>União das freguesias de Vila Seca e Santo Adrião</t>
  </si>
  <si>
    <t>Ulmeni</t>
  </si>
  <si>
    <t>Voderady</t>
  </si>
  <si>
    <t>Mírová</t>
  </si>
  <si>
    <t>Forst Schwarzenbach a. Wald</t>
  </si>
  <si>
    <t>Commune of Mathia</t>
  </si>
  <si>
    <t>Espadañedo</t>
  </si>
  <si>
    <t>Belmont-sur-Buttant</t>
  </si>
  <si>
    <t>Faedo Valtellino</t>
  </si>
  <si>
    <t>Szilágy</t>
  </si>
  <si>
    <t>União das freguesias de Vila Verde e Santão</t>
  </si>
  <si>
    <t>Ulmi</t>
  </si>
  <si>
    <t>Vojany</t>
  </si>
  <si>
    <t>Mírová pod Kozákovem</t>
  </si>
  <si>
    <t>Forst Tennenlohe</t>
  </si>
  <si>
    <t>Commune of Mathraki</t>
  </si>
  <si>
    <t>Espadilla</t>
  </si>
  <si>
    <t>Belmont-sur-Rance</t>
  </si>
  <si>
    <t>Faenza</t>
  </si>
  <si>
    <t>Szilaspogony</t>
  </si>
  <si>
    <t>União das freguesias de Vilaça e Fradelos</t>
  </si>
  <si>
    <t>Ulmu</t>
  </si>
  <si>
    <t>Vojčice</t>
  </si>
  <si>
    <t>Mirovice</t>
  </si>
  <si>
    <t>Forstenrieder Park</t>
  </si>
  <si>
    <t>Commune of Mati</t>
  </si>
  <si>
    <t>Esparragalejo</t>
  </si>
  <si>
    <t>Belmont-sur-Vair</t>
  </si>
  <si>
    <t>Faeto</t>
  </si>
  <si>
    <t>Szilsárkány</t>
  </si>
  <si>
    <t>União das freguesias de Vilamar e Corticeiro de Cima</t>
  </si>
  <si>
    <t>Umbraresti</t>
  </si>
  <si>
    <t>Vojka</t>
  </si>
  <si>
    <t>Miskovice</t>
  </si>
  <si>
    <t>Forstern</t>
  </si>
  <si>
    <t>Commune of Matoneri</t>
  </si>
  <si>
    <t>Esparragosa de la Serena</t>
  </si>
  <si>
    <t>Belmont-Tramonet</t>
  </si>
  <si>
    <t>Fagagna</t>
  </si>
  <si>
    <t>Szilvágy</t>
  </si>
  <si>
    <t>União das freguesias de Vilar de Besteiros e Mosteiro de Fráguas</t>
  </si>
  <si>
    <t>Ungheni</t>
  </si>
  <si>
    <t>Vojka nad Dunajom</t>
  </si>
  <si>
    <t>Míškovice</t>
  </si>
  <si>
    <t>Forsthof</t>
  </si>
  <si>
    <t>Commune of Matsouki</t>
  </si>
  <si>
    <t>Esparragosa de Lares</t>
  </si>
  <si>
    <t>Belonchamp</t>
  </si>
  <si>
    <t>Faggeto Lario</t>
  </si>
  <si>
    <t>Szilvás</t>
  </si>
  <si>
    <t>União das freguesias de Vilar de Lomba e São Jomil</t>
  </si>
  <si>
    <t>Ungra</t>
  </si>
  <si>
    <t>Vojkovce</t>
  </si>
  <si>
    <t>Míšov</t>
  </si>
  <si>
    <t>Forstinning</t>
  </si>
  <si>
    <t>Commune of Mavrachades</t>
  </si>
  <si>
    <t>Esparreguera</t>
  </si>
  <si>
    <t>Belpech</t>
  </si>
  <si>
    <t>Faggiano</t>
  </si>
  <si>
    <t>Szilvásszentmárton</t>
  </si>
  <si>
    <t>União das freguesias de Vilar de Perdizes e Meixide</t>
  </si>
  <si>
    <t>Unguras</t>
  </si>
  <si>
    <t>Vojňany</t>
  </si>
  <si>
    <t>Mišovice</t>
  </si>
  <si>
    <t>Forstmehren</t>
  </si>
  <si>
    <t>Commune of Mavranei</t>
  </si>
  <si>
    <t>Espartinas</t>
  </si>
  <si>
    <t>Belrain</t>
  </si>
  <si>
    <t>Fagnano Alto</t>
  </si>
  <si>
    <t>Szilvásvárad</t>
  </si>
  <si>
    <t>União das freguesias de Vilar e Mosteiró</t>
  </si>
  <si>
    <t>Ungureni</t>
  </si>
  <si>
    <t>Vojnatina</t>
  </si>
  <si>
    <t>Místo</t>
  </si>
  <si>
    <t>Forstmühler Forst</t>
  </si>
  <si>
    <t>Commune of Mavrata</t>
  </si>
  <si>
    <t>Espartza Zaraitzu</t>
  </si>
  <si>
    <t>Belrupt</t>
  </si>
  <si>
    <t>Fagnano Castello</t>
  </si>
  <si>
    <t>Szin</t>
  </si>
  <si>
    <t>União das freguesias de Vilares e Carnicães</t>
  </si>
  <si>
    <t>Unguriu</t>
  </si>
  <si>
    <t>Vojtovce</t>
  </si>
  <si>
    <t>Mistřice</t>
  </si>
  <si>
    <t>Forstwald</t>
  </si>
  <si>
    <t>Commune of Mavratzei</t>
  </si>
  <si>
    <t>Espeja</t>
  </si>
  <si>
    <t>Belrupt-en-Verdunois</t>
  </si>
  <si>
    <t>Fagnano Olona</t>
  </si>
  <si>
    <t>Szinpetri</t>
  </si>
  <si>
    <t>União das freguesias de Vilarinho dos Galegos e Ventozelo</t>
  </si>
  <si>
    <t>Unirea</t>
  </si>
  <si>
    <t>Voľa</t>
  </si>
  <si>
    <t>Mistrovice</t>
  </si>
  <si>
    <t>Framersheim</t>
  </si>
  <si>
    <t>Commune of Mavrelio</t>
  </si>
  <si>
    <t>Espeja de San Marcelino</t>
  </si>
  <si>
    <t>Belsentes</t>
  </si>
  <si>
    <t>Fai della Paganella</t>
  </si>
  <si>
    <t>Szirák</t>
  </si>
  <si>
    <t>União das freguesias de Vilarouco e Pereiros</t>
  </si>
  <si>
    <t>Unteni</t>
  </si>
  <si>
    <t>Volica</t>
  </si>
  <si>
    <t>Mladá Boleslav</t>
  </si>
  <si>
    <t>Frammersbach, M</t>
  </si>
  <si>
    <t>Commune of Mavria</t>
  </si>
  <si>
    <t>Espejo</t>
  </si>
  <si>
    <t>Bélus</t>
  </si>
  <si>
    <t>Faicchio</t>
  </si>
  <si>
    <t>Szirmabesenyő</t>
  </si>
  <si>
    <t>União das freguesias de Vilas Boas e Vilarinho das Azenhas</t>
  </si>
  <si>
    <t>Urdari</t>
  </si>
  <si>
    <t>Volkovce</t>
  </si>
  <si>
    <t>Mladá Vožice</t>
  </si>
  <si>
    <t>Frammersbacher Forst</t>
  </si>
  <si>
    <t>Commune of Mavrikio</t>
  </si>
  <si>
    <t>Espejón</t>
  </si>
  <si>
    <t>Belval</t>
  </si>
  <si>
    <t>Falcade</t>
  </si>
  <si>
    <t>Szob</t>
  </si>
  <si>
    <t>União das freguesias de Vilela, São Cosme e São Damião e Sá</t>
  </si>
  <si>
    <t>Urecheni</t>
  </si>
  <si>
    <t>Voznica</t>
  </si>
  <si>
    <t>Mladé Bříště</t>
  </si>
  <si>
    <t>Frankelbach</t>
  </si>
  <si>
    <t>Commune of Mavrilo</t>
  </si>
  <si>
    <t>Espeluy</t>
  </si>
  <si>
    <t>Belval-Bois-des-Dames</t>
  </si>
  <si>
    <t>Falciano del Massico</t>
  </si>
  <si>
    <t>Szőc</t>
  </si>
  <si>
    <t>União das freguesias de Vilela, Seramil e Paredes Secas</t>
  </si>
  <si>
    <t>Urechesti</t>
  </si>
  <si>
    <t>Vozokany</t>
  </si>
  <si>
    <t>Mladé Buky</t>
  </si>
  <si>
    <t>Frankenau, Nationalparkstadt</t>
  </si>
  <si>
    <t>Commune of Mavrochori</t>
  </si>
  <si>
    <t>Espera</t>
  </si>
  <si>
    <t>Belval-en-Argonne</t>
  </si>
  <si>
    <t>Falconara Albanese</t>
  </si>
  <si>
    <t>Szőce</t>
  </si>
  <si>
    <t>União das freguesias de Viseu</t>
  </si>
  <si>
    <t>Uriu</t>
  </si>
  <si>
    <t>Vozokany, okres Topoľčany</t>
  </si>
  <si>
    <t>Mladeč</t>
  </si>
  <si>
    <t>Frankenberg (Eder), Philipp-Soldan-Stadt</t>
  </si>
  <si>
    <t>Commune of Mavrodendri</t>
  </si>
  <si>
    <t>Espiel</t>
  </si>
  <si>
    <t>Belval-sous-Châtillon</t>
  </si>
  <si>
    <t>Falconara Marittima</t>
  </si>
  <si>
    <t>Sződ</t>
  </si>
  <si>
    <t>União das freguesias de Vouzela e Paços de Vilharigues</t>
  </si>
  <si>
    <t>Urmenis</t>
  </si>
  <si>
    <t>Vráble</t>
  </si>
  <si>
    <t>Mladecko</t>
  </si>
  <si>
    <t>Frankenberg/Sa., Stadt</t>
  </si>
  <si>
    <t>Commune of Mavrokabos</t>
  </si>
  <si>
    <t>Espinar, El</t>
  </si>
  <si>
    <t>Belvédère</t>
  </si>
  <si>
    <t>Falcone</t>
  </si>
  <si>
    <t>Sződliget</t>
  </si>
  <si>
    <t>União das freguesias de Zebreira e Segura</t>
  </si>
  <si>
    <t>Urzica</t>
  </si>
  <si>
    <t>Vrádište</t>
  </si>
  <si>
    <t>Mladějov</t>
  </si>
  <si>
    <t>Frankenblick</t>
  </si>
  <si>
    <t>Commune of Mavrokklissi</t>
  </si>
  <si>
    <t>Espinelves</t>
  </si>
  <si>
    <t>Belvédère-Campomoro</t>
  </si>
  <si>
    <t>Faleria</t>
  </si>
  <si>
    <t>Szögliget</t>
  </si>
  <si>
    <t>União das freguesias do Ameixial (Santa Vitória e São Bento)</t>
  </si>
  <si>
    <t>Urziceni</t>
  </si>
  <si>
    <t>Vrakúň</t>
  </si>
  <si>
    <t>Mladějov na Moravě</t>
  </si>
  <si>
    <t>Frankendorf</t>
  </si>
  <si>
    <t>Commune of Mavrolefki</t>
  </si>
  <si>
    <t>Espino de la Orbada</t>
  </si>
  <si>
    <t>Belverne</t>
  </si>
  <si>
    <t>Falerna</t>
  </si>
  <si>
    <t>Szőke</t>
  </si>
  <si>
    <t>União das freguesias do Bombarral e Vale Covo</t>
  </si>
  <si>
    <t>Urzicuta</t>
  </si>
  <si>
    <t>Vranov nad Topľou</t>
  </si>
  <si>
    <t>Mladějovice</t>
  </si>
  <si>
    <t>Frankeneck</t>
  </si>
  <si>
    <t>Commune of Mavrolithari</t>
  </si>
  <si>
    <t>Espinosa de Cerrato</t>
  </si>
  <si>
    <t>Belvès-de-Castillon</t>
  </si>
  <si>
    <t>Falerone</t>
  </si>
  <si>
    <t>Szőkéd</t>
  </si>
  <si>
    <t>União das freguesias do Cacém e São Marcos</t>
  </si>
  <si>
    <t>Ususau</t>
  </si>
  <si>
    <t>Vrbnica</t>
  </si>
  <si>
    <t>Mladkov</t>
  </si>
  <si>
    <t>Frankenfeld</t>
  </si>
  <si>
    <t>Commune of Mavrolofos</t>
  </si>
  <si>
    <t>Espinosa de Cervera</t>
  </si>
  <si>
    <t>Belvèze</t>
  </si>
  <si>
    <t>Fallo</t>
  </si>
  <si>
    <t>Szőkedencs</t>
  </si>
  <si>
    <t>União das freguesias do Cadaval e Pêro Moniz</t>
  </si>
  <si>
    <t>Vacareni</t>
  </si>
  <si>
    <t>Vrbov</t>
  </si>
  <si>
    <t>Mladoňovice</t>
  </si>
  <si>
    <t>Frankenhardt</t>
  </si>
  <si>
    <t>Commune of Mavrommata</t>
  </si>
  <si>
    <t>Espinosa de Henares</t>
  </si>
  <si>
    <t>Belvèze-du-Razès</t>
  </si>
  <si>
    <t>Faloppio</t>
  </si>
  <si>
    <t>Szokolya</t>
  </si>
  <si>
    <t>União das freguesias do Cartaxo e Vale da Pinta</t>
  </si>
  <si>
    <t>Vacaresti</t>
  </si>
  <si>
    <t>Vrbová nad Váhom</t>
  </si>
  <si>
    <t>Mladošovice</t>
  </si>
  <si>
    <t>Frankenheim/Rhön</t>
  </si>
  <si>
    <t>Commune of Mavrommati</t>
  </si>
  <si>
    <t>Espinosa de los Caballeros</t>
  </si>
  <si>
    <t>Belvézet</t>
  </si>
  <si>
    <t>Falvaterra</t>
  </si>
  <si>
    <t>Szólád</t>
  </si>
  <si>
    <t>União das freguesias do Colmeal e Vilar Torpim</t>
  </si>
  <si>
    <t>Vaculesti</t>
  </si>
  <si>
    <t>Vrbovce</t>
  </si>
  <si>
    <t>Mladotice</t>
  </si>
  <si>
    <t>Frankenroda</t>
  </si>
  <si>
    <t>Commune of Mavrommati Pamissou</t>
  </si>
  <si>
    <t>Espinosa de los Monteros</t>
  </si>
  <si>
    <t>Belvianes-et-Cavirac</t>
  </si>
  <si>
    <t>Falzes</t>
  </si>
  <si>
    <t>Szolnok</t>
  </si>
  <si>
    <t>União das freguesias do Préstimo e Macieira de Alcoba</t>
  </si>
  <si>
    <t>Vad</t>
  </si>
  <si>
    <t>Vrbové</t>
  </si>
  <si>
    <t>Mladý Smolivec</t>
  </si>
  <si>
    <t>Frankenstein</t>
  </si>
  <si>
    <t>Commune of Mavroneri</t>
  </si>
  <si>
    <t>Espinosa de Villagonzalo</t>
  </si>
  <si>
    <t>Belvis</t>
  </si>
  <si>
    <t>Fanano</t>
  </si>
  <si>
    <t>Szőlősardó</t>
  </si>
  <si>
    <t>União das freguesias do Sabugal e Aldeia de Santo António</t>
  </si>
  <si>
    <t>Vadastra</t>
  </si>
  <si>
    <t>Vrbovka</t>
  </si>
  <si>
    <t>Mlázovice</t>
  </si>
  <si>
    <t>Frankenthal</t>
  </si>
  <si>
    <t>Commune of Mavronoros</t>
  </si>
  <si>
    <t>Espinosa del Camino</t>
  </si>
  <si>
    <t>Belvoir</t>
  </si>
  <si>
    <t>Fanna</t>
  </si>
  <si>
    <t>Szőlősgyörök</t>
  </si>
  <si>
    <t>União das freguesias do Seixal, Arrentela e Aldeia de Paio Pires</t>
  </si>
  <si>
    <t>Vadastrita</t>
  </si>
  <si>
    <t>Vrchteplá</t>
  </si>
  <si>
    <t>Mlečice</t>
  </si>
  <si>
    <t>Frankenthal (Pfalz), Stadt</t>
  </si>
  <si>
    <t>Commune of Mavropigi</t>
  </si>
  <si>
    <t>Espinoso del Rey</t>
  </si>
  <si>
    <t>Belz</t>
  </si>
  <si>
    <t>Fano</t>
  </si>
  <si>
    <t>Szombathely</t>
  </si>
  <si>
    <t>União das freguesias do Vade</t>
  </si>
  <si>
    <t>Vadeni</t>
  </si>
  <si>
    <t>Vrícko</t>
  </si>
  <si>
    <t>Mlékojedy</t>
  </si>
  <si>
    <t>Frankenwinheim</t>
  </si>
  <si>
    <t>Commune of Mavropoulo</t>
  </si>
  <si>
    <t>Espirdo</t>
  </si>
  <si>
    <t>Bémécourt</t>
  </si>
  <si>
    <t>Fano Adriano</t>
  </si>
  <si>
    <t>Szomód</t>
  </si>
  <si>
    <t>União de freguesias de Aboim, Felgueiras, Gontim e Pedraído</t>
  </si>
  <si>
    <t>Vadu Crisului</t>
  </si>
  <si>
    <t>Vršatské Podhradie</t>
  </si>
  <si>
    <t>Mlékosrby</t>
  </si>
  <si>
    <t>Frankfurt (Oder), Stadt</t>
  </si>
  <si>
    <t>Commune of Mavrothalassa</t>
  </si>
  <si>
    <t>Esplegares</t>
  </si>
  <si>
    <t>Bénac</t>
  </si>
  <si>
    <t>Fara Filiorum Petri</t>
  </si>
  <si>
    <t>Szomolya</t>
  </si>
  <si>
    <t>União de freguesias de Agrela e Serafão</t>
  </si>
  <si>
    <t>Vadu Izei</t>
  </si>
  <si>
    <t>Vrútky</t>
  </si>
  <si>
    <t>Mlýnské Struhadlo</t>
  </si>
  <si>
    <t>Frankfurt am Main, Stadt</t>
  </si>
  <si>
    <t>Commune of Mavrouda</t>
  </si>
  <si>
    <t>Espluga Calba, L'</t>
  </si>
  <si>
    <t>Benagues</t>
  </si>
  <si>
    <t>Fara Gera d'Adda</t>
  </si>
  <si>
    <t>Szomor</t>
  </si>
  <si>
    <t>União de freguesias de Antime e Silvares (São Clemente)</t>
  </si>
  <si>
    <t>Vadu Moldovei</t>
  </si>
  <si>
    <t>Vtáčkovce</t>
  </si>
  <si>
    <t>Mlýny</t>
  </si>
  <si>
    <t>Fränkisch-Crumbach</t>
  </si>
  <si>
    <t>Commune of Mavroudi</t>
  </si>
  <si>
    <t>Espluga de Francolí, L'</t>
  </si>
  <si>
    <t>Benais</t>
  </si>
  <si>
    <t>Fara in Sabina</t>
  </si>
  <si>
    <t>Szörény</t>
  </si>
  <si>
    <t>União de freguesias de Ardegão, Arnozela e Seidões</t>
  </si>
  <si>
    <t>Vadu Motilor</t>
  </si>
  <si>
    <t>Výborná</t>
  </si>
  <si>
    <t>Mnetěš</t>
  </si>
  <si>
    <t>Frankweiler</t>
  </si>
  <si>
    <t>Commune of Mavrovatos</t>
  </si>
  <si>
    <t>Esplugues de Llobregat</t>
  </si>
  <si>
    <t>Bénaix</t>
  </si>
  <si>
    <t>Fara Novarese</t>
  </si>
  <si>
    <t>Szorgalmatos</t>
  </si>
  <si>
    <t>União de freguesias de Avelãs de Ambom e Rocamondo</t>
  </si>
  <si>
    <t>Vadu Pasii</t>
  </si>
  <si>
    <t>Výčapy-Opatovce</t>
  </si>
  <si>
    <t>Mnich</t>
  </si>
  <si>
    <t>Franzburg, Stadt</t>
  </si>
  <si>
    <t>Commune of Mavrovounio</t>
  </si>
  <si>
    <t>Esplús</t>
  </si>
  <si>
    <t>Bénaménil</t>
  </si>
  <si>
    <t>Fara Olivana con Sola</t>
  </si>
  <si>
    <t>Szorosad</t>
  </si>
  <si>
    <t>União de freguesias de Cepães e Fareja</t>
  </si>
  <si>
    <t>Vadu Sapat</t>
  </si>
  <si>
    <t>Východná</t>
  </si>
  <si>
    <t>Mnichov</t>
  </si>
  <si>
    <t>Franzenheim</t>
  </si>
  <si>
    <t>Commune of Mavroyannis</t>
  </si>
  <si>
    <t>Espolla</t>
  </si>
  <si>
    <t>Bénarville</t>
  </si>
  <si>
    <t>Fara San Martino</t>
  </si>
  <si>
    <t>Szúcs</t>
  </si>
  <si>
    <t>União de freguesias de Corujeira e Trinta</t>
  </si>
  <si>
    <t>Vagiulesti</t>
  </si>
  <si>
    <t>Vydrany</t>
  </si>
  <si>
    <t>Mnichovice</t>
  </si>
  <si>
    <t>Frasdorf</t>
  </si>
  <si>
    <t>Commune of Maza</t>
  </si>
  <si>
    <t>Esponellà</t>
  </si>
  <si>
    <t>Benay</t>
  </si>
  <si>
    <t>Fara Vicentino</t>
  </si>
  <si>
    <t>Szűcsi</t>
  </si>
  <si>
    <t>União de freguesias de Freitas e Vila Cova</t>
  </si>
  <si>
    <t>Vaideeni</t>
  </si>
  <si>
    <t>Vydrná</t>
  </si>
  <si>
    <t>Mnichovo Hradiště</t>
  </si>
  <si>
    <t>Frauenau</t>
  </si>
  <si>
    <t>Commune of Mazaraki</t>
  </si>
  <si>
    <t>Esporles</t>
  </si>
  <si>
    <t>Benayes</t>
  </si>
  <si>
    <t>Fardella</t>
  </si>
  <si>
    <t>Szügy</t>
  </si>
  <si>
    <t>União de freguesias de Mizarela, Pêro Soares e Vila Soeiro</t>
  </si>
  <si>
    <t>Valcanesti</t>
  </si>
  <si>
    <t>Vydrník</t>
  </si>
  <si>
    <t>Mníšek</t>
  </si>
  <si>
    <t>Frauenberg</t>
  </si>
  <si>
    <t>Commune of Mazarakia</t>
  </si>
  <si>
    <t>Espot</t>
  </si>
  <si>
    <t>Bendejun</t>
  </si>
  <si>
    <t>Farigliano</t>
  </si>
  <si>
    <t>Szuha</t>
  </si>
  <si>
    <t>União de freguesias de Monte e Queimadela</t>
  </si>
  <si>
    <t>Valcani</t>
  </si>
  <si>
    <t>Vyhne</t>
  </si>
  <si>
    <t>Mníšek pod Brdy</t>
  </si>
  <si>
    <t>Frauenberger u. Duschelberger Wald</t>
  </si>
  <si>
    <t>Commune of Mazi</t>
  </si>
  <si>
    <t>Espronceda</t>
  </si>
  <si>
    <t>Farindola</t>
  </si>
  <si>
    <t>Szuhafő</t>
  </si>
  <si>
    <t>União de freguesias de Moreira do Rei e Várzea Cova</t>
  </si>
  <si>
    <t>Valcau de Jos</t>
  </si>
  <si>
    <t>Výrava</t>
  </si>
  <si>
    <t>Močerady</t>
  </si>
  <si>
    <t>Frauendorf</t>
  </si>
  <si>
    <t>Commune of Mazia</t>
  </si>
  <si>
    <t>Espunyola, L'</t>
  </si>
  <si>
    <t>Bénéjacq</t>
  </si>
  <si>
    <t>Farini</t>
  </si>
  <si>
    <t>Szuhakálló</t>
  </si>
  <si>
    <t>União de freguesias de Pousade e Albardo</t>
  </si>
  <si>
    <t>Valcele</t>
  </si>
  <si>
    <t>Vyškovce</t>
  </si>
  <si>
    <t>Mochov</t>
  </si>
  <si>
    <t>Frauenforst</t>
  </si>
  <si>
    <t>Commune of Mega Eleftherochori</t>
  </si>
  <si>
    <t>Esquirol, L'</t>
  </si>
  <si>
    <t>Benerville-sur-Mer</t>
  </si>
  <si>
    <t>Farnese</t>
  </si>
  <si>
    <t>Szuhogy</t>
  </si>
  <si>
    <t>União de freguesias de Querença, Tôr e Benafim</t>
  </si>
  <si>
    <t>Valcelele</t>
  </si>
  <si>
    <t>Vyškovce nad Ipľom</t>
  </si>
  <si>
    <t>Mochtín</t>
  </si>
  <si>
    <t>Frauenneuharting</t>
  </si>
  <si>
    <t>Commune of Mega Evydrio</t>
  </si>
  <si>
    <t>Esquivias</t>
  </si>
  <si>
    <t>Bénesse-lès-Dax</t>
  </si>
  <si>
    <t>Farra di Soligo</t>
  </si>
  <si>
    <t>Szulimán</t>
  </si>
  <si>
    <t>União de freguesias de Rochoso e Monte Margarida</t>
  </si>
  <si>
    <t>Valea Argovei</t>
  </si>
  <si>
    <t>Vyšná Boca</t>
  </si>
  <si>
    <t>Močovice</t>
  </si>
  <si>
    <t>Frauenprießnitz</t>
  </si>
  <si>
    <t>Commune of Mega Gardiki</t>
  </si>
  <si>
    <t>Establés</t>
  </si>
  <si>
    <t>Bénesse-Maremne</t>
  </si>
  <si>
    <t>Farra d'Isonzo</t>
  </si>
  <si>
    <t>Szulok</t>
  </si>
  <si>
    <t>Urgezes</t>
  </si>
  <si>
    <t>Valea Calugareasca</t>
  </si>
  <si>
    <t>Vyšná Hutka</t>
  </si>
  <si>
    <t>Modlany</t>
  </si>
  <si>
    <t>Frauenstein, Stadt</t>
  </si>
  <si>
    <t>Commune of Mega Kefalovrysso</t>
  </si>
  <si>
    <t>Estada</t>
  </si>
  <si>
    <t>Benest</t>
  </si>
  <si>
    <t>Fasano</t>
  </si>
  <si>
    <t>Szűr</t>
  </si>
  <si>
    <t>Urqueira</t>
  </si>
  <si>
    <t>Valea Chioarului</t>
  </si>
  <si>
    <t>Vyšná Jablonka</t>
  </si>
  <si>
    <t>Modletice</t>
  </si>
  <si>
    <t>Fraunberg</t>
  </si>
  <si>
    <t>Commune of Mega Monastiri</t>
  </si>
  <si>
    <t>Estadilla</t>
  </si>
  <si>
    <t>Bénestroff</t>
  </si>
  <si>
    <t>Fascia</t>
  </si>
  <si>
    <t>Szurdokpüspöki</t>
  </si>
  <si>
    <t>Urra</t>
  </si>
  <si>
    <t>Valea Ciorii</t>
  </si>
  <si>
    <t>Vyšná Jedľová</t>
  </si>
  <si>
    <t>Modlíkov</t>
  </si>
  <si>
    <t>Fraureuth</t>
  </si>
  <si>
    <t>Commune of Mega Peristeri</t>
  </si>
  <si>
    <t>Estamariu</t>
  </si>
  <si>
    <t>Bénesville</t>
  </si>
  <si>
    <t>Fauglia</t>
  </si>
  <si>
    <t>Tab</t>
  </si>
  <si>
    <t>Urrô</t>
  </si>
  <si>
    <t>Valea Crisului</t>
  </si>
  <si>
    <t>Vyšná Kamenica</t>
  </si>
  <si>
    <t>Modrá</t>
  </si>
  <si>
    <t>Frechen, Stadt</t>
  </si>
  <si>
    <t>Commune of Mega Pisto</t>
  </si>
  <si>
    <t>Estany, L'</t>
  </si>
  <si>
    <t>Benet</t>
  </si>
  <si>
    <t>Faule</t>
  </si>
  <si>
    <t>Tabajd</t>
  </si>
  <si>
    <t>Urrós</t>
  </si>
  <si>
    <t>Valea Danului</t>
  </si>
  <si>
    <t>Vyšná Myšľa</t>
  </si>
  <si>
    <t>Modrá Hůrka</t>
  </si>
  <si>
    <t>Freckenfeld</t>
  </si>
  <si>
    <t>Commune of Mega Sirinio</t>
  </si>
  <si>
    <t>Estaràs</t>
  </si>
  <si>
    <t>Beneuvre</t>
  </si>
  <si>
    <t>Favale di Malvaro</t>
  </si>
  <si>
    <t>Tabdi</t>
  </si>
  <si>
    <t>Urzelina (São Mateus)</t>
  </si>
  <si>
    <t>Valea Doftanei</t>
  </si>
  <si>
    <t>Vyšná Olšava</t>
  </si>
  <si>
    <t>Modrava</t>
  </si>
  <si>
    <t>Fredeburg</t>
  </si>
  <si>
    <t>Commune of Megala Kalyvia</t>
  </si>
  <si>
    <t>Estella-Lizarra</t>
  </si>
  <si>
    <t>Bénévent-l'Abbaye</t>
  </si>
  <si>
    <t>Favara</t>
  </si>
  <si>
    <t>Táborfalva</t>
  </si>
  <si>
    <t>Usseira</t>
  </si>
  <si>
    <t>Valea Dragului</t>
  </si>
  <si>
    <t>Vyšná Pisaná</t>
  </si>
  <si>
    <t>Modřice</t>
  </si>
  <si>
    <t>Freden (Leine)</t>
  </si>
  <si>
    <t>Commune of Megali Chora</t>
  </si>
  <si>
    <t>Estellencs</t>
  </si>
  <si>
    <t>Beney-en-Woëvre</t>
  </si>
  <si>
    <t>Favignana</t>
  </si>
  <si>
    <t>Tác</t>
  </si>
  <si>
    <t>Vacalar</t>
  </si>
  <si>
    <t>Valea Iasului</t>
  </si>
  <si>
    <t>Vyšná Polianka</t>
  </si>
  <si>
    <t>Modřišice</t>
  </si>
  <si>
    <t>Fredenbeck</t>
  </si>
  <si>
    <t>Commune of Megali Doxipara</t>
  </si>
  <si>
    <t>Estepa</t>
  </si>
  <si>
    <t>Benfeld</t>
  </si>
  <si>
    <t>Favria</t>
  </si>
  <si>
    <t>Tagyon</t>
  </si>
  <si>
    <t>Vacariça</t>
  </si>
  <si>
    <t>Valea Ierii</t>
  </si>
  <si>
    <t>Vyšná Rybnica</t>
  </si>
  <si>
    <t>Modřovice</t>
  </si>
  <si>
    <t>Fredersdorf-Vogelsdorf</t>
  </si>
  <si>
    <t>Commune of Megali Gotista</t>
  </si>
  <si>
    <t>Estepa de San Juan</t>
  </si>
  <si>
    <t>Bengy-sur-Craon</t>
  </si>
  <si>
    <t>Feisoglio</t>
  </si>
  <si>
    <t>Tahitótfalu</t>
  </si>
  <si>
    <t>Vade (São Pedro)</t>
  </si>
  <si>
    <t>Valea Larga</t>
  </si>
  <si>
    <t>Vyšná Šebastová</t>
  </si>
  <si>
    <t>Mohelnice</t>
  </si>
  <si>
    <t>Fredesdorf</t>
  </si>
  <si>
    <t>Commune of Megali Kapsi</t>
  </si>
  <si>
    <t>Estépar</t>
  </si>
  <si>
    <t>Bénifontaine</t>
  </si>
  <si>
    <t>Feletto</t>
  </si>
  <si>
    <t>Takácsi</t>
  </si>
  <si>
    <t>Vade (São Tomé)</t>
  </si>
  <si>
    <t>Valea Lunga</t>
  </si>
  <si>
    <t>Vyšná Sitnica</t>
  </si>
  <si>
    <t>Mohelnice nad Jizerou</t>
  </si>
  <si>
    <t>Freiamt</t>
  </si>
  <si>
    <t>Commune of Megali Kerassea</t>
  </si>
  <si>
    <t>Estepona</t>
  </si>
  <si>
    <t>Béning-lès-Saint-Avold</t>
  </si>
  <si>
    <t>Felino</t>
  </si>
  <si>
    <t>Tákos</t>
  </si>
  <si>
    <t>Vaiamonte</t>
  </si>
  <si>
    <t>Valea Lupului</t>
  </si>
  <si>
    <t>Vyšná Slaná</t>
  </si>
  <si>
    <t>Mohelno</t>
  </si>
  <si>
    <t>Freiberg am Neckar, Stadt</t>
  </si>
  <si>
    <t>Commune of Megali Panaghia</t>
  </si>
  <si>
    <t>Estercuel</t>
  </si>
  <si>
    <t>Bénivay-Ollon</t>
  </si>
  <si>
    <t>Felitto</t>
  </si>
  <si>
    <t>Taksony</t>
  </si>
  <si>
    <t>Valada</t>
  </si>
  <si>
    <t>Valea Macrisului</t>
  </si>
  <si>
    <t>Vyšná Voľa</t>
  </si>
  <si>
    <t>Mojné</t>
  </si>
  <si>
    <t>Freiberg, Stadt, Universitätsstadt</t>
  </si>
  <si>
    <t>Commune of Megali Sterna</t>
  </si>
  <si>
    <t>Esteribar</t>
  </si>
  <si>
    <t>Bennecourt</t>
  </si>
  <si>
    <t>Felizzano</t>
  </si>
  <si>
    <t>Taktabáj</t>
  </si>
  <si>
    <t>Valadares</t>
  </si>
  <si>
    <t>Valea Mare</t>
  </si>
  <si>
    <t>Vyšné Ladičkovce</t>
  </si>
  <si>
    <t>Mokošín</t>
  </si>
  <si>
    <t>Freiburg (Elbe), Flecken</t>
  </si>
  <si>
    <t>Commune of Megali Vryssi</t>
  </si>
  <si>
    <t>Esterri d'Àneu</t>
  </si>
  <si>
    <t>Benney</t>
  </si>
  <si>
    <t>Feltre</t>
  </si>
  <si>
    <t>Taktaharkány</t>
  </si>
  <si>
    <t>Valado dos Frades</t>
  </si>
  <si>
    <t>Valea Mare Pravat</t>
  </si>
  <si>
    <t>Vyšné nad Hronom</t>
  </si>
  <si>
    <t>Mokrá-Horákov</t>
  </si>
  <si>
    <t>Freiburg im Breisgau, Stadt</t>
  </si>
  <si>
    <t>Commune of Megalo Chorio</t>
  </si>
  <si>
    <t>Esterri de Cardós</t>
  </si>
  <si>
    <t>Bennwihr</t>
  </si>
  <si>
    <t>Fenegrò</t>
  </si>
  <si>
    <t>Taktakenéz</t>
  </si>
  <si>
    <t>Valbom/Bogalhal</t>
  </si>
  <si>
    <t>Valea Marului</t>
  </si>
  <si>
    <t>Vyšné Nemecké</t>
  </si>
  <si>
    <t>Mokré</t>
  </si>
  <si>
    <t>Freienbessingen</t>
  </si>
  <si>
    <t>Commune of Megalo Doukato</t>
  </si>
  <si>
    <t>Estivella</t>
  </si>
  <si>
    <t>Bénodet</t>
  </si>
  <si>
    <t>Fenestrelle</t>
  </si>
  <si>
    <t>Taktaszada</t>
  </si>
  <si>
    <t>Valdosende</t>
  </si>
  <si>
    <t>Valea Moldovei</t>
  </si>
  <si>
    <t>Vyšné Remety</t>
  </si>
  <si>
    <t>Mokré Lazce</t>
  </si>
  <si>
    <t>Freienhagen</t>
  </si>
  <si>
    <t>Commune of Megalochari</t>
  </si>
  <si>
    <t>Estollo</t>
  </si>
  <si>
    <t>Benoisey</t>
  </si>
  <si>
    <t>Fénis</t>
  </si>
  <si>
    <t>Taliándörögd</t>
  </si>
  <si>
    <t>Valdreu</t>
  </si>
  <si>
    <t>Valea Nucarilor</t>
  </si>
  <si>
    <t>Vyšné Repaše</t>
  </si>
  <si>
    <t>Mokrosuky</t>
  </si>
  <si>
    <t>Freienorla</t>
  </si>
  <si>
    <t>Commune of Megalochori</t>
  </si>
  <si>
    <t>Estopiñán del Castillo</t>
  </si>
  <si>
    <t>Benoîtville</t>
  </si>
  <si>
    <t>Ferentillo</t>
  </si>
  <si>
    <t>Tállya</t>
  </si>
  <si>
    <t>Valdujo</t>
  </si>
  <si>
    <t>Valea Ramnicului</t>
  </si>
  <si>
    <t>Vyšné Ružbachy</t>
  </si>
  <si>
    <t>Mokrouše</t>
  </si>
  <si>
    <t>Freiensteinau</t>
  </si>
  <si>
    <t>Commune of Megalokabos</t>
  </si>
  <si>
    <t>Estrada, A</t>
  </si>
  <si>
    <t>Benon</t>
  </si>
  <si>
    <t>Ferentino</t>
  </si>
  <si>
    <t>Tamási</t>
  </si>
  <si>
    <t>Vale</t>
  </si>
  <si>
    <t>Valea Salciei</t>
  </si>
  <si>
    <t>Vyšné Valice</t>
  </si>
  <si>
    <t>Mokrovousy</t>
  </si>
  <si>
    <t>Freienwill</t>
  </si>
  <si>
    <t>Commune of Megalopoli</t>
  </si>
  <si>
    <t>Estrella, La</t>
  </si>
  <si>
    <t>Bénonces</t>
  </si>
  <si>
    <t>Ferla</t>
  </si>
  <si>
    <t>Tanakajd</t>
  </si>
  <si>
    <t>Vale (São Martinho)</t>
  </si>
  <si>
    <t>Valea Sarii</t>
  </si>
  <si>
    <t>Vyšný Čaj</t>
  </si>
  <si>
    <t>Mokrovraty</t>
  </si>
  <si>
    <t>Freigericht</t>
  </si>
  <si>
    <t>Commune of Megalos Kabos</t>
  </si>
  <si>
    <t>Estremera</t>
  </si>
  <si>
    <t>Bénouville</t>
  </si>
  <si>
    <t>Fermignano</t>
  </si>
  <si>
    <t>Táp</t>
  </si>
  <si>
    <t>Vale Benfeito</t>
  </si>
  <si>
    <t>Valea Seaca</t>
  </si>
  <si>
    <t>Vyšný Hrabovec</t>
  </si>
  <si>
    <t>Mokrý Lom</t>
  </si>
  <si>
    <t>Freihung, M</t>
  </si>
  <si>
    <t>Commune of Megalovrysso</t>
  </si>
  <si>
    <t>Estriégana</t>
  </si>
  <si>
    <t>Benque</t>
  </si>
  <si>
    <t>Fermo</t>
  </si>
  <si>
    <t>Tápióbicske</t>
  </si>
  <si>
    <t>Vale da Madre</t>
  </si>
  <si>
    <t>Valea Stanciului</t>
  </si>
  <si>
    <t>Vyšný Hrušov</t>
  </si>
  <si>
    <t>Moldava</t>
  </si>
  <si>
    <t>Freilassing, St</t>
  </si>
  <si>
    <t>Commune of Megaplatanos</t>
  </si>
  <si>
    <t>Estubeny</t>
  </si>
  <si>
    <t>Benque-Dessous-et-Dessus</t>
  </si>
  <si>
    <t>Ferno</t>
  </si>
  <si>
    <t>Tápiógyörgye</t>
  </si>
  <si>
    <t>Vale da Mula</t>
  </si>
  <si>
    <t>Valea Teilor</t>
  </si>
  <si>
    <t>Vyšný Kazimír</t>
  </si>
  <si>
    <t>Morašice</t>
  </si>
  <si>
    <t>Frei-Laubersheim</t>
  </si>
  <si>
    <t>Commune of Megara</t>
  </si>
  <si>
    <t>Etayo</t>
  </si>
  <si>
    <t>Benqué-Molère</t>
  </si>
  <si>
    <t>Feroleto Antico</t>
  </si>
  <si>
    <t>Tápióság</t>
  </si>
  <si>
    <t>Vale da Pedra</t>
  </si>
  <si>
    <t>Valea Ursului</t>
  </si>
  <si>
    <t>Vyšný Klátov</t>
  </si>
  <si>
    <t>Freilingen</t>
  </si>
  <si>
    <t>Commune of Megarchi</t>
  </si>
  <si>
    <t>Etxalar</t>
  </si>
  <si>
    <t>Benquet</t>
  </si>
  <si>
    <t>Feroleto della Chiesa</t>
  </si>
  <si>
    <t>Tápiószecső</t>
  </si>
  <si>
    <t>Vale da Porca</t>
  </si>
  <si>
    <t>Valea Viilor</t>
  </si>
  <si>
    <t>Vyšný Komárnik</t>
  </si>
  <si>
    <t>Moravec</t>
  </si>
  <si>
    <t>Freimersheim</t>
  </si>
  <si>
    <t>Commune of Megaro</t>
  </si>
  <si>
    <t>Etxarri</t>
  </si>
  <si>
    <t>Bentayou-Sérée</t>
  </si>
  <si>
    <t>Ferrandina</t>
  </si>
  <si>
    <t>Tápiószele</t>
  </si>
  <si>
    <t>Vale da Senhora da Póvoa</t>
  </si>
  <si>
    <t>Valea Vinului</t>
  </si>
  <si>
    <t>Vyšný Kručov</t>
  </si>
  <si>
    <t>Moraveč</t>
  </si>
  <si>
    <t>Freimersheim (Pfalz)</t>
  </si>
  <si>
    <t>Commune of Megas Valtos</t>
  </si>
  <si>
    <t>Etxarri Aranatz</t>
  </si>
  <si>
    <t>Bény</t>
  </si>
  <si>
    <t>Ferrara</t>
  </si>
  <si>
    <t>Tápiószentmárton</t>
  </si>
  <si>
    <t>Vale das Fontes</t>
  </si>
  <si>
    <t>Valeni</t>
  </si>
  <si>
    <t>Vyšný Kubín</t>
  </si>
  <si>
    <t>Moravecké Pavlovice</t>
  </si>
  <si>
    <t>Freinsheim, Stadt</t>
  </si>
  <si>
    <t>Commune of Megisti (psevdo)</t>
  </si>
  <si>
    <t>Etxauri</t>
  </si>
  <si>
    <t>Bény-sur-Mer</t>
  </si>
  <si>
    <t>Ferrara di Monte Baldo</t>
  </si>
  <si>
    <t>Tápiószőlős</t>
  </si>
  <si>
    <t>Vale de Amoreira</t>
  </si>
  <si>
    <t>Valeni-Dambovita</t>
  </si>
  <si>
    <t>Vyšný Medzev</t>
  </si>
  <si>
    <t>Moravičany</t>
  </si>
  <si>
    <t>Freirachdorf</t>
  </si>
  <si>
    <t>Commune of Melabes</t>
  </si>
  <si>
    <t>Etxebarri</t>
  </si>
  <si>
    <t>Béon</t>
  </si>
  <si>
    <t>Ferrazzano</t>
  </si>
  <si>
    <t>Táplánszentkereszt</t>
  </si>
  <si>
    <t>Vale de Anta</t>
  </si>
  <si>
    <t>Valisoara</t>
  </si>
  <si>
    <t>Vyšný Mirošov</t>
  </si>
  <si>
    <t>Moravice</t>
  </si>
  <si>
    <t>Freisbach</t>
  </si>
  <si>
    <t>Commune of Melanes</t>
  </si>
  <si>
    <t>Etxebarria</t>
  </si>
  <si>
    <t>Béost</t>
  </si>
  <si>
    <t>Ferrera di Varese</t>
  </si>
  <si>
    <t>Tapolca</t>
  </si>
  <si>
    <t>Vale de Asnes</t>
  </si>
  <si>
    <t>Valiug</t>
  </si>
  <si>
    <t>Vyšný Orlík</t>
  </si>
  <si>
    <t>Morávka</t>
  </si>
  <si>
    <t>Freisen</t>
  </si>
  <si>
    <t>Commune of Melanios</t>
  </si>
  <si>
    <t>Eulate</t>
  </si>
  <si>
    <t>Bérat</t>
  </si>
  <si>
    <t>Ferrera Erbognone</t>
  </si>
  <si>
    <t>Tapsony</t>
  </si>
  <si>
    <t>Vale de Azares</t>
  </si>
  <si>
    <t>Valu Lui Traian</t>
  </si>
  <si>
    <t>Vyšný Skálnik</t>
  </si>
  <si>
    <t>Moravská Nová Ves</t>
  </si>
  <si>
    <t>Freising, GKSt</t>
  </si>
  <si>
    <t>Commune of Melanthio</t>
  </si>
  <si>
    <t>Ezcabarte</t>
  </si>
  <si>
    <t>Béraut</t>
  </si>
  <si>
    <t>Ferrere</t>
  </si>
  <si>
    <t>Tápszentmiklós</t>
  </si>
  <si>
    <t>Vale de Bouro</t>
  </si>
  <si>
    <t>Vama</t>
  </si>
  <si>
    <t>Vyšný Slavkov</t>
  </si>
  <si>
    <t>Moravská Třebová</t>
  </si>
  <si>
    <t>Freistatt</t>
  </si>
  <si>
    <t>Commune of Melas</t>
  </si>
  <si>
    <t>Ezcaray</t>
  </si>
  <si>
    <t>Berbérust-Lias</t>
  </si>
  <si>
    <t>Ferriere</t>
  </si>
  <si>
    <t>Tar</t>
  </si>
  <si>
    <t>Vale de Cavalos</t>
  </si>
  <si>
    <t>Vama Buzaului</t>
  </si>
  <si>
    <t>Vyšný Tvarožec</t>
  </si>
  <si>
    <t>Moravské Bránice</t>
  </si>
  <si>
    <t>Freital, Stadt</t>
  </si>
  <si>
    <t>Commune of Melenikitsi</t>
  </si>
  <si>
    <t>Ezkaroze</t>
  </si>
  <si>
    <t>Berbezit</t>
  </si>
  <si>
    <t>Ferruzzano</t>
  </si>
  <si>
    <t>Tarany</t>
  </si>
  <si>
    <t>Vale de Espinho</t>
  </si>
  <si>
    <t>Vanatori</t>
  </si>
  <si>
    <t>Vyšný Žipov</t>
  </si>
  <si>
    <t>Moravské Budějovice</t>
  </si>
  <si>
    <t>Frellstedt</t>
  </si>
  <si>
    <t>Commune of Melesses</t>
  </si>
  <si>
    <t>Ezkio-Itsaso</t>
  </si>
  <si>
    <t>Berbiguières</t>
  </si>
  <si>
    <t>Fiamignano</t>
  </si>
  <si>
    <t>Tarcal</t>
  </si>
  <si>
    <t>Vale de Estrela</t>
  </si>
  <si>
    <t>Vanatorii Mici</t>
  </si>
  <si>
    <t>Vysočany</t>
  </si>
  <si>
    <t>Moravské Knínice</t>
  </si>
  <si>
    <t>Fremdingen</t>
  </si>
  <si>
    <t>Commune of Meleti</t>
  </si>
  <si>
    <t>Ezkurra</t>
  </si>
  <si>
    <t>Bercenay-en-Othe</t>
  </si>
  <si>
    <t>Fiano</t>
  </si>
  <si>
    <t>Tard</t>
  </si>
  <si>
    <t>Vale de Figueira</t>
  </si>
  <si>
    <t>Vanatori-Neamt</t>
  </si>
  <si>
    <t>Vysoká</t>
  </si>
  <si>
    <t>Moravské Málkovice</t>
  </si>
  <si>
    <t>Frensdorf</t>
  </si>
  <si>
    <t>Commune of Melia</t>
  </si>
  <si>
    <t>Ezprogui</t>
  </si>
  <si>
    <t>Bercenay-le-Hayer</t>
  </si>
  <si>
    <t>Fiano Romano</t>
  </si>
  <si>
    <t>Tardona</t>
  </si>
  <si>
    <t>Vale de Gouvinhas</t>
  </si>
  <si>
    <t>Vanjulet</t>
  </si>
  <si>
    <t>Vysoká nad Kysucou</t>
  </si>
  <si>
    <t>Moravskoslezský Kočov</t>
  </si>
  <si>
    <t>Freren, Stadt</t>
  </si>
  <si>
    <t>Commune of Meliana</t>
  </si>
  <si>
    <t>Fabara</t>
  </si>
  <si>
    <t>Berche</t>
  </si>
  <si>
    <t>Fiastra</t>
  </si>
  <si>
    <t>Tardos</t>
  </si>
  <si>
    <t>Vale de Prados</t>
  </si>
  <si>
    <t>Varadia</t>
  </si>
  <si>
    <t>Vysoká nad Uhom</t>
  </si>
  <si>
    <t>Moravský Beroun</t>
  </si>
  <si>
    <t>Fresenburg</t>
  </si>
  <si>
    <t>Commune of Melidoni</t>
  </si>
  <si>
    <t>Fabero</t>
  </si>
  <si>
    <t>Berchères-les-Pierres</t>
  </si>
  <si>
    <t>Fiavè</t>
  </si>
  <si>
    <t>Tarhos</t>
  </si>
  <si>
    <t>Vale de Salgueiro</t>
  </si>
  <si>
    <t>Varadia de Mures</t>
  </si>
  <si>
    <t>Vysoká pri Morave</t>
  </si>
  <si>
    <t>Moravský Krumlov</t>
  </si>
  <si>
    <t>Fresendelf</t>
  </si>
  <si>
    <t>Commune of Meligalas</t>
  </si>
  <si>
    <t>Facheca</t>
  </si>
  <si>
    <t>Berchères-Saint-Germain</t>
  </si>
  <si>
    <t>Ficarazzi</t>
  </si>
  <si>
    <t>Tarján</t>
  </si>
  <si>
    <t>Vale de Santarém</t>
  </si>
  <si>
    <t>Varasti</t>
  </si>
  <si>
    <t>Vysoké Tatry</t>
  </si>
  <si>
    <t>Moravský Písek</t>
  </si>
  <si>
    <t>Frestedt</t>
  </si>
  <si>
    <t>Commune of Meligi</t>
  </si>
  <si>
    <t>Fago</t>
  </si>
  <si>
    <t>Berchères-sur-Vesgre</t>
  </si>
  <si>
    <t>Ficarolo</t>
  </si>
  <si>
    <t>Tarjánpuszta</t>
  </si>
  <si>
    <t>Vale de Santiago</t>
  </si>
  <si>
    <t>Varbilau</t>
  </si>
  <si>
    <t>Zábiedovo</t>
  </si>
  <si>
    <t>Moravský Žižkov</t>
  </si>
  <si>
    <t>Frettenheim</t>
  </si>
  <si>
    <t>Commune of Meligou</t>
  </si>
  <si>
    <t>Falces</t>
  </si>
  <si>
    <t>Berck</t>
  </si>
  <si>
    <t>Ficarra</t>
  </si>
  <si>
    <t>Tárkány</t>
  </si>
  <si>
    <t>Vale de Telhas</t>
  </si>
  <si>
    <t>Varciorog</t>
  </si>
  <si>
    <t>Žabokreky</t>
  </si>
  <si>
    <t>Mořice</t>
  </si>
  <si>
    <t>Fretterode</t>
  </si>
  <si>
    <t>Commune of Meliki</t>
  </si>
  <si>
    <t>Falset</t>
  </si>
  <si>
    <t>Bercloux</t>
  </si>
  <si>
    <t>Ficulle</t>
  </si>
  <si>
    <t>Tarnabod</t>
  </si>
  <si>
    <t>Vale do Côa</t>
  </si>
  <si>
    <t>Varfu Campului</t>
  </si>
  <si>
    <t>Žabokreky nad Nitrou</t>
  </si>
  <si>
    <t>Mořina</t>
  </si>
  <si>
    <t>Freudenberg</t>
  </si>
  <si>
    <t>Commune of Melissa</t>
  </si>
  <si>
    <t>Famorca</t>
  </si>
  <si>
    <t>Berd'huis</t>
  </si>
  <si>
    <t>Fidenza</t>
  </si>
  <si>
    <t>Tarnalelesz</t>
  </si>
  <si>
    <t>Vale do Massueime</t>
  </si>
  <si>
    <t>Varfuri</t>
  </si>
  <si>
    <t>Záborie</t>
  </si>
  <si>
    <t>Mořinka</t>
  </si>
  <si>
    <t>Freudenberg, Stadt</t>
  </si>
  <si>
    <t>Commune of Melissi</t>
  </si>
  <si>
    <t>Fanlo</t>
  </si>
  <si>
    <t>Berdoues</t>
  </si>
  <si>
    <t>Fiè allo Sciliar</t>
  </si>
  <si>
    <t>Tarnaméra</t>
  </si>
  <si>
    <t>Vale do Paraíso</t>
  </si>
  <si>
    <t>Varfurile</t>
  </si>
  <si>
    <t>Záborské</t>
  </si>
  <si>
    <t>Mořkov</t>
  </si>
  <si>
    <t>Freudenburg</t>
  </si>
  <si>
    <t>Commune of Melissia</t>
  </si>
  <si>
    <t>Fanzara</t>
  </si>
  <si>
    <t>Bérelles</t>
  </si>
  <si>
    <t>Fierozzo</t>
  </si>
  <si>
    <t>Tarnaörs</t>
  </si>
  <si>
    <t>Vale Frechoso</t>
  </si>
  <si>
    <t>Vargata</t>
  </si>
  <si>
    <t>Zacharovce</t>
  </si>
  <si>
    <t>Morkovice-Slížany</t>
  </si>
  <si>
    <t>Freudenstadt, Stadt</t>
  </si>
  <si>
    <t>Commune of Melissochori</t>
  </si>
  <si>
    <t>Far d'Empordà, El</t>
  </si>
  <si>
    <t>Bérengeville-la-Campagne</t>
  </si>
  <si>
    <t>Fiesco</t>
  </si>
  <si>
    <t>Tarnaszentmária</t>
  </si>
  <si>
    <t>Válega</t>
  </si>
  <si>
    <t>Varghis</t>
  </si>
  <si>
    <t>Zádiel</t>
  </si>
  <si>
    <t>Morkůvky</t>
  </si>
  <si>
    <t>Freudental</t>
  </si>
  <si>
    <t>Commune of Melissokomio</t>
  </si>
  <si>
    <t>Faraján</t>
  </si>
  <si>
    <t>Berentzwiller</t>
  </si>
  <si>
    <t>Fiesole</t>
  </si>
  <si>
    <t>Tarnaszentmiklós</t>
  </si>
  <si>
    <t>Valença do Douro</t>
  </si>
  <si>
    <t>Varias</t>
  </si>
  <si>
    <t>Zádor</t>
  </si>
  <si>
    <t>Mošnov</t>
  </si>
  <si>
    <t>Freyburg (Unstrut), Stadt</t>
  </si>
  <si>
    <t>Commune of Melissonas</t>
  </si>
  <si>
    <t>Faramontanos de Tábara</t>
  </si>
  <si>
    <t>Bérenx</t>
  </si>
  <si>
    <t>Fiesse</t>
  </si>
  <si>
    <t>Tarnazsadány</t>
  </si>
  <si>
    <t>Vales</t>
  </si>
  <si>
    <t>Varlezi</t>
  </si>
  <si>
    <t>Záhor</t>
  </si>
  <si>
    <t>Most</t>
  </si>
  <si>
    <t>Freystadt, St</t>
  </si>
  <si>
    <t>Commune of Melissopetra</t>
  </si>
  <si>
    <t>Fariza</t>
  </si>
  <si>
    <t>Béréziat</t>
  </si>
  <si>
    <t>Fiesso d'Artico</t>
  </si>
  <si>
    <t>Tárnok</t>
  </si>
  <si>
    <t>Valezim</t>
  </si>
  <si>
    <t>Varsag</t>
  </si>
  <si>
    <t>Záhorce</t>
  </si>
  <si>
    <t>Mostek</t>
  </si>
  <si>
    <t>Freyung, St</t>
  </si>
  <si>
    <t>Commune of Melissotopos</t>
  </si>
  <si>
    <t>Farlete</t>
  </si>
  <si>
    <t>Berfay</t>
  </si>
  <si>
    <t>Fiesso Umbertiano</t>
  </si>
  <si>
    <t>Tárnokréti</t>
  </si>
  <si>
    <t>Valhascos</t>
  </si>
  <si>
    <t>Varsolt</t>
  </si>
  <si>
    <t>Záhorie (vojenský obvod)</t>
  </si>
  <si>
    <t>Mostkovice</t>
  </si>
  <si>
    <t>Frickenhausen</t>
  </si>
  <si>
    <t>Commune of Melissourgaki</t>
  </si>
  <si>
    <t>Farrera</t>
  </si>
  <si>
    <t>Figino Serenza</t>
  </si>
  <si>
    <t>Tarpa</t>
  </si>
  <si>
    <t>Valhelhas</t>
  </si>
  <si>
    <t>Vartescoiu</t>
  </si>
  <si>
    <t>Záhorská Ves</t>
  </si>
  <si>
    <t>Mosty u Jablunkova</t>
  </si>
  <si>
    <t>Frickenhausen a.Main, M</t>
  </si>
  <si>
    <t>Commune of Melissourgi</t>
  </si>
  <si>
    <t>Fasnia</t>
  </si>
  <si>
    <t>Berganty</t>
  </si>
  <si>
    <t>Figline e Incisa Valdarno</t>
  </si>
  <si>
    <t>Tarrós</t>
  </si>
  <si>
    <t>Valongo</t>
  </si>
  <si>
    <t>Vartoape</t>
  </si>
  <si>
    <t>Záhradné</t>
  </si>
  <si>
    <t>Mouchnice</t>
  </si>
  <si>
    <t>Frickingen</t>
  </si>
  <si>
    <t>Commune of Melissourgos</t>
  </si>
  <si>
    <t>Fatarella, La</t>
  </si>
  <si>
    <t>Bergbieten</t>
  </si>
  <si>
    <t>Figline Vegliaturo</t>
  </si>
  <si>
    <t>Táska</t>
  </si>
  <si>
    <t>Valongo de Milhais</t>
  </si>
  <si>
    <t>Vartop</t>
  </si>
  <si>
    <t>Zákamenné</t>
  </si>
  <si>
    <t>Mouřínov</t>
  </si>
  <si>
    <t>Fridingen an der Donau, Stadt</t>
  </si>
  <si>
    <t>Commune of Melitea</t>
  </si>
  <si>
    <t>Faura</t>
  </si>
  <si>
    <t>Bergerac</t>
  </si>
  <si>
    <t>Filacciano</t>
  </si>
  <si>
    <t>Tass</t>
  </si>
  <si>
    <t>Valongo do Vouga</t>
  </si>
  <si>
    <t>Varvoru de Jos</t>
  </si>
  <si>
    <t>Žakarovce</t>
  </si>
  <si>
    <t>Moutnice</t>
  </si>
  <si>
    <t>Fridolfing</t>
  </si>
  <si>
    <t>Commune of Meliti</t>
  </si>
  <si>
    <t>Bergères</t>
  </si>
  <si>
    <t>Filadelfia</t>
  </si>
  <si>
    <t>Taszár</t>
  </si>
  <si>
    <t>Valongo dos Azeites</t>
  </si>
  <si>
    <t>Vasilati</t>
  </si>
  <si>
    <t>Zákopčie</t>
  </si>
  <si>
    <t>Mrač</t>
  </si>
  <si>
    <t>Friedberg (Hessen), Kreisstadt</t>
  </si>
  <si>
    <t>Commune of Melitini</t>
  </si>
  <si>
    <t>Fayón</t>
  </si>
  <si>
    <t>Bergères-lès-Vertus</t>
  </si>
  <si>
    <t>Filago</t>
  </si>
  <si>
    <t>Tát</t>
  </si>
  <si>
    <t>Valoura</t>
  </si>
  <si>
    <t>Vata de Jos</t>
  </si>
  <si>
    <t>Žakovce</t>
  </si>
  <si>
    <t>Mrákotín</t>
  </si>
  <si>
    <t>Friedberg, St</t>
  </si>
  <si>
    <t>Commune of Melivia</t>
  </si>
  <si>
    <t>Fayos, Los</t>
  </si>
  <si>
    <t>Bergères-sous-Montmirail</t>
  </si>
  <si>
    <t>Filandari</t>
  </si>
  <si>
    <t>Tata</t>
  </si>
  <si>
    <t>Valpaços e Sanfins</t>
  </si>
  <si>
    <t>Vatava</t>
  </si>
  <si>
    <t>Zalaba</t>
  </si>
  <si>
    <t>Mrákov</t>
  </si>
  <si>
    <t>Friedeburg</t>
  </si>
  <si>
    <t>Commune of Menalo</t>
  </si>
  <si>
    <t>Febró, La</t>
  </si>
  <si>
    <t>Bergesserin</t>
  </si>
  <si>
    <t>Filattiera</t>
  </si>
  <si>
    <t>Tatabánya</t>
  </si>
  <si>
    <t>Valpedre</t>
  </si>
  <si>
    <t>Vatra Moldovitei</t>
  </si>
  <si>
    <t>Zálesie</t>
  </si>
  <si>
    <t>Mratín</t>
  </si>
  <si>
    <t>Friedelshausen</t>
  </si>
  <si>
    <t>Commune of Mendenitsa</t>
  </si>
  <si>
    <t>Felanitx</t>
  </si>
  <si>
    <t>Filettino</t>
  </si>
  <si>
    <t>Tataháza</t>
  </si>
  <si>
    <t>Vandoma</t>
  </si>
  <si>
    <t>Vedea</t>
  </si>
  <si>
    <t>Žalobín</t>
  </si>
  <si>
    <t>Mříčná</t>
  </si>
  <si>
    <t>Friedelsheim</t>
  </si>
  <si>
    <t>Commune of Menemeni</t>
  </si>
  <si>
    <t>Felix</t>
  </si>
  <si>
    <t>Bergholtz</t>
  </si>
  <si>
    <t>Filetto</t>
  </si>
  <si>
    <t>Tatárszentgyörgy</t>
  </si>
  <si>
    <t>Vaqueiros</t>
  </si>
  <si>
    <t>Vela</t>
  </si>
  <si>
    <t>Zalužice</t>
  </si>
  <si>
    <t>Mrlínek</t>
  </si>
  <si>
    <t>Friedenfels</t>
  </si>
  <si>
    <t>Commune of Menetes</t>
  </si>
  <si>
    <t>Fene</t>
  </si>
  <si>
    <t>Bergholtzzell</t>
  </si>
  <si>
    <t>Filiano</t>
  </si>
  <si>
    <t>Tázlár</t>
  </si>
  <si>
    <t>Várzea</t>
  </si>
  <si>
    <t>Verbita</t>
  </si>
  <si>
    <t>Zamarovce</t>
  </si>
  <si>
    <t>Mrsklesy</t>
  </si>
  <si>
    <t>Friedenweiler</t>
  </si>
  <si>
    <t>Commune of Menidi</t>
  </si>
  <si>
    <t>Férez</t>
  </si>
  <si>
    <t>Bergicourt</t>
  </si>
  <si>
    <t>Filighera</t>
  </si>
  <si>
    <t>Téglás</t>
  </si>
  <si>
    <t>Várzea da Serra</t>
  </si>
  <si>
    <t>Veresti</t>
  </si>
  <si>
    <t>Zámutov</t>
  </si>
  <si>
    <t>Mrtník</t>
  </si>
  <si>
    <t>Friedewald</t>
  </si>
  <si>
    <t>Commune of Merkada</t>
  </si>
  <si>
    <t>Feria</t>
  </si>
  <si>
    <t>Bergnicourt</t>
  </si>
  <si>
    <t>Filignano</t>
  </si>
  <si>
    <t>Tekenye</t>
  </si>
  <si>
    <t>Várzea de Abrunhais</t>
  </si>
  <si>
    <t>Verguleasa</t>
  </si>
  <si>
    <t>Záriečie</t>
  </si>
  <si>
    <t>Mrzky</t>
  </si>
  <si>
    <t>Friedland</t>
  </si>
  <si>
    <t>Commune of Merkovounio</t>
  </si>
  <si>
    <t>Fermoselle</t>
  </si>
  <si>
    <t>Bergonne</t>
  </si>
  <si>
    <t>Filogaso</t>
  </si>
  <si>
    <t>Tékes</t>
  </si>
  <si>
    <t>Várzea dos Cavaleiros</t>
  </si>
  <si>
    <t>Vermes</t>
  </si>
  <si>
    <t>Žarnov</t>
  </si>
  <si>
    <t>Mšec</t>
  </si>
  <si>
    <t>Friedland, Stadt</t>
  </si>
  <si>
    <t>Commune of Meronas</t>
  </si>
  <si>
    <t>Fernán Caballero</t>
  </si>
  <si>
    <t>Bergouey</t>
  </si>
  <si>
    <t>Filottrano</t>
  </si>
  <si>
    <t>Teklafalu</t>
  </si>
  <si>
    <t>Várzea, Aliviada e Folhada</t>
  </si>
  <si>
    <t>Vernesti</t>
  </si>
  <si>
    <t>Žarnovica</t>
  </si>
  <si>
    <t>Mšecké Žehrovice</t>
  </si>
  <si>
    <t>Friedrichroda, Stadt</t>
  </si>
  <si>
    <t>Commune of Meropi</t>
  </si>
  <si>
    <t>Fernán-Núñez</t>
  </si>
  <si>
    <t>Bergouey-Viellenave</t>
  </si>
  <si>
    <t>Finale Emilia</t>
  </si>
  <si>
    <t>Telekes</t>
  </si>
  <si>
    <t>Vascões</t>
  </si>
  <si>
    <t>Vetca</t>
  </si>
  <si>
    <t>Záskalie</t>
  </si>
  <si>
    <t>Mšené-lázně</t>
  </si>
  <si>
    <t>Friedrichsdorf, Stadt</t>
  </si>
  <si>
    <t>Commune of Meskla</t>
  </si>
  <si>
    <t>Berg-sur-Moselle</t>
  </si>
  <si>
    <t>Finale Ligure</t>
  </si>
  <si>
    <t>Telekgerendás</t>
  </si>
  <si>
    <t>Vascoveiro</t>
  </si>
  <si>
    <t>Vetel</t>
  </si>
  <si>
    <t>Žaškov</t>
  </si>
  <si>
    <t>Mšeno</t>
  </si>
  <si>
    <t>Friedrichsgabekoog</t>
  </si>
  <si>
    <t>Commune of Messa Didyma</t>
  </si>
  <si>
    <t>Ferreras de Abajo</t>
  </si>
  <si>
    <t>Bergueneuse</t>
  </si>
  <si>
    <t>Fino del Monte</t>
  </si>
  <si>
    <t>Teleki</t>
  </si>
  <si>
    <t>Vassal</t>
  </si>
  <si>
    <t>Vetis</t>
  </si>
  <si>
    <t>Zatín</t>
  </si>
  <si>
    <t>Mukařov</t>
  </si>
  <si>
    <t>Friedrichsgraben</t>
  </si>
  <si>
    <t>Commune of Messa Lakkonia</t>
  </si>
  <si>
    <t>Ferreras de Arriba</t>
  </si>
  <si>
    <t>Bergues</t>
  </si>
  <si>
    <t>Fino Mornasco</t>
  </si>
  <si>
    <t>Telki</t>
  </si>
  <si>
    <t>Vau</t>
  </si>
  <si>
    <t>Vetrisoaia</t>
  </si>
  <si>
    <t>Závada</t>
  </si>
  <si>
    <t>Mutějovice</t>
  </si>
  <si>
    <t>Friedrichshafen, Stadt</t>
  </si>
  <si>
    <t>Commune of Messa Lasithi</t>
  </si>
  <si>
    <t>Ferreries</t>
  </si>
  <si>
    <t>Bergues-sur-Sambre</t>
  </si>
  <si>
    <t>Fiorano al Serio</t>
  </si>
  <si>
    <t>Telkibánya</t>
  </si>
  <si>
    <t>Veiga de Lila</t>
  </si>
  <si>
    <t>Vicovu de Jos</t>
  </si>
  <si>
    <t>Závadka</t>
  </si>
  <si>
    <t>Mutěnice</t>
  </si>
  <si>
    <t>Friedrichsholm</t>
  </si>
  <si>
    <t>Commune of Messa Mouliana</t>
  </si>
  <si>
    <t>Ferreruela</t>
  </si>
  <si>
    <t>Berhet</t>
  </si>
  <si>
    <t>Fiorano Canavese</t>
  </si>
  <si>
    <t>Tengelic</t>
  </si>
  <si>
    <t>Veiros</t>
  </si>
  <si>
    <t>Victor Vlad Delamarina</t>
  </si>
  <si>
    <t>Závadka nad Hronom</t>
  </si>
  <si>
    <t>Mutěnín</t>
  </si>
  <si>
    <t>Friedrichskoog</t>
  </si>
  <si>
    <t>Commune of Messagros</t>
  </si>
  <si>
    <t>Ferreruela de Huerva</t>
  </si>
  <si>
    <t>Bérigny</t>
  </si>
  <si>
    <t>Fiorano Modenese</t>
  </si>
  <si>
    <t>Tengeri</t>
  </si>
  <si>
    <t>Victoria</t>
  </si>
  <si>
    <t>Zavar</t>
  </si>
  <si>
    <t>Mutkov</t>
  </si>
  <si>
    <t>Friedrichsruhe</t>
  </si>
  <si>
    <t>Commune of Messanagros</t>
  </si>
  <si>
    <t>Ferrol</t>
  </si>
  <si>
    <t>Bérig-Vintrange</t>
  </si>
  <si>
    <t>Fiorenzuola d'Arda</t>
  </si>
  <si>
    <t>Tengőd</t>
  </si>
  <si>
    <t>Velas (São Jorge)</t>
  </si>
  <si>
    <t>Vidra</t>
  </si>
  <si>
    <t>Závažná Poruba</t>
  </si>
  <si>
    <t>Mydlovary</t>
  </si>
  <si>
    <t>Friedrichstadt, Stadt</t>
  </si>
  <si>
    <t>Commune of Messaria</t>
  </si>
  <si>
    <t>Figaró-Montmany</t>
  </si>
  <si>
    <t>Berjou</t>
  </si>
  <si>
    <t>Firenze</t>
  </si>
  <si>
    <t>Tenk</t>
  </si>
  <si>
    <t>Vendas Novas</t>
  </si>
  <si>
    <t>Viile Satu Mare</t>
  </si>
  <si>
    <t>Závod</t>
  </si>
  <si>
    <t>Myslejovice</t>
  </si>
  <si>
    <t>Friedrichsthal, Stadt</t>
  </si>
  <si>
    <t>Commune of Messaria Androu</t>
  </si>
  <si>
    <t>Fígols</t>
  </si>
  <si>
    <t>Berlaimont</t>
  </si>
  <si>
    <t>Firenzuola</t>
  </si>
  <si>
    <t>Tényő</t>
  </si>
  <si>
    <t>Venteira</t>
  </si>
  <si>
    <t>Viisoara</t>
  </si>
  <si>
    <t>Zázrivá</t>
  </si>
  <si>
    <t>Mysletice</t>
  </si>
  <si>
    <t>Friedrichswalde</t>
  </si>
  <si>
    <t>Commune of Messarista</t>
  </si>
  <si>
    <t>Fígols i Alinyà</t>
  </si>
  <si>
    <t>Berlancourt</t>
  </si>
  <si>
    <t>Firmo</t>
  </si>
  <si>
    <t>Tépe</t>
  </si>
  <si>
    <t>Ventosa</t>
  </si>
  <si>
    <t>Vima Mica</t>
  </si>
  <si>
    <t>Zbehňov</t>
  </si>
  <si>
    <t>Mysletín</t>
  </si>
  <si>
    <t>Friedrich-Wilhelm-Lübke-Koog</t>
  </si>
  <si>
    <t>Commune of Messea Kapsi</t>
  </si>
  <si>
    <t>Figuera, La</t>
  </si>
  <si>
    <t>Berlats</t>
  </si>
  <si>
    <t>Fiscaglia</t>
  </si>
  <si>
    <t>Terem</t>
  </si>
  <si>
    <t>Vera Cruz</t>
  </si>
  <si>
    <t>Vinderei</t>
  </si>
  <si>
    <t>Zbehy</t>
  </si>
  <si>
    <t>Mysliboř</t>
  </si>
  <si>
    <t>Frielendorf, Marktflecken</t>
  </si>
  <si>
    <t>Commune of Messeleri</t>
  </si>
  <si>
    <t>Figueres</t>
  </si>
  <si>
    <t>Berlencourt-le-Cauroy</t>
  </si>
  <si>
    <t>Fisciano</t>
  </si>
  <si>
    <t>Terény</t>
  </si>
  <si>
    <t>Verdelhos</t>
  </si>
  <si>
    <t>Vinga</t>
  </si>
  <si>
    <t>Žbince</t>
  </si>
  <si>
    <t>Myslibořice</t>
  </si>
  <si>
    <t>Friemar</t>
  </si>
  <si>
    <t>Commune of Messenikolas</t>
  </si>
  <si>
    <t>Figuerola del Camp</t>
  </si>
  <si>
    <t>Berles-au-Bois</t>
  </si>
  <si>
    <t>Fiuggi</t>
  </si>
  <si>
    <t>Tereske</t>
  </si>
  <si>
    <t>Verdoejo</t>
  </si>
  <si>
    <t>Vintila Voda</t>
  </si>
  <si>
    <t>Zboj</t>
  </si>
  <si>
    <t>Myslín</t>
  </si>
  <si>
    <t>Friesack, Stadt</t>
  </si>
  <si>
    <t>Commune of Messeo</t>
  </si>
  <si>
    <t>Figueroles</t>
  </si>
  <si>
    <t>Berles-Monchel</t>
  </si>
  <si>
    <t>Fiumalbo</t>
  </si>
  <si>
    <t>Teresztenye</t>
  </si>
  <si>
    <t>Vermelha</t>
  </si>
  <si>
    <t>Vintileasca</t>
  </si>
  <si>
    <t>Zbojné</t>
  </si>
  <si>
    <t>Myslinka</t>
  </si>
  <si>
    <t>Friesenhagen</t>
  </si>
  <si>
    <t>Commune of Messi</t>
  </si>
  <si>
    <t>Figueruela de Arriba</t>
  </si>
  <si>
    <t>Berling</t>
  </si>
  <si>
    <t>Fiumara</t>
  </si>
  <si>
    <t>Terpes</t>
  </si>
  <si>
    <t>Vermiosa</t>
  </si>
  <si>
    <t>Vintu de Jos</t>
  </si>
  <si>
    <t>Zborov</t>
  </si>
  <si>
    <t>Myslív</t>
  </si>
  <si>
    <t>Friesenheim</t>
  </si>
  <si>
    <t>Commune of Messi Synikia Trikalon</t>
  </si>
  <si>
    <t>Figueruelas</t>
  </si>
  <si>
    <t>Berlise</t>
  </si>
  <si>
    <t>Fiume Veneto</t>
  </si>
  <si>
    <t>Tés</t>
  </si>
  <si>
    <t>Vermoil</t>
  </si>
  <si>
    <t>Viperesti</t>
  </si>
  <si>
    <t>Zborov nad Bystricou</t>
  </si>
  <si>
    <t>Myslkovice</t>
  </si>
  <si>
    <t>Friesenried</t>
  </si>
  <si>
    <t>Commune of Messia</t>
  </si>
  <si>
    <t>Fiñana</t>
  </si>
  <si>
    <t>Berlou</t>
  </si>
  <si>
    <t>Fiumedinisi</t>
  </si>
  <si>
    <t>Tésa</t>
  </si>
  <si>
    <t>Vermoim</t>
  </si>
  <si>
    <t>Visani</t>
  </si>
  <si>
    <t>Zbrojníky</t>
  </si>
  <si>
    <t>Mysločovice</t>
  </si>
  <si>
    <t>Friesoythe, Stadt</t>
  </si>
  <si>
    <t>Commune of Messiani</t>
  </si>
  <si>
    <t>Fines</t>
  </si>
  <si>
    <t>Bermerain</t>
  </si>
  <si>
    <t>Fiumefreddo Bruzio</t>
  </si>
  <si>
    <t>Tésenfa</t>
  </si>
  <si>
    <t>Vialonga</t>
  </si>
  <si>
    <t>Viseu de Jos</t>
  </si>
  <si>
    <t>Zbudská Belá</t>
  </si>
  <si>
    <t>Myslovice</t>
  </si>
  <si>
    <t>Friolzheim</t>
  </si>
  <si>
    <t>Commune of Messiano</t>
  </si>
  <si>
    <t>Finestrat</t>
  </si>
  <si>
    <t>Berméricourt</t>
  </si>
  <si>
    <t>Fiumefreddo di Sicilia</t>
  </si>
  <si>
    <t>Téseny</t>
  </si>
  <si>
    <t>Viana do Alentejo</t>
  </si>
  <si>
    <t>Visina</t>
  </si>
  <si>
    <t>Zbudské Dlhé</t>
  </si>
  <si>
    <t>Myštěves</t>
  </si>
  <si>
    <t>Frittlingen</t>
  </si>
  <si>
    <t>Commune of Messimeri</t>
  </si>
  <si>
    <t>Firgas</t>
  </si>
  <si>
    <t>Bermeries</t>
  </si>
  <si>
    <t>Fiumicello Villa Vicentina</t>
  </si>
  <si>
    <t>Teskánd</t>
  </si>
  <si>
    <t>Viariz</t>
  </si>
  <si>
    <t>Visina Noua</t>
  </si>
  <si>
    <t>Zbudza</t>
  </si>
  <si>
    <t>Myštice</t>
  </si>
  <si>
    <t>Fritzlar, Dom- und Kaiserstadt</t>
  </si>
  <si>
    <t>Commune of Messini</t>
  </si>
  <si>
    <t>Bermering</t>
  </si>
  <si>
    <t>Fiumicino</t>
  </si>
  <si>
    <t>Tét</t>
  </si>
  <si>
    <t>Vidago (União das freguesias de Vidago, Arcossó, Selhariz e Vilarinho das Paranheiras)</t>
  </si>
  <si>
    <t>Visinesti</t>
  </si>
  <si>
    <t>Zbyňov</t>
  </si>
  <si>
    <t>Mýto</t>
  </si>
  <si>
    <t>Frohburg, Stadt</t>
  </si>
  <si>
    <t>Commune of Messino</t>
  </si>
  <si>
    <t>Fisterra</t>
  </si>
  <si>
    <t>Bermesnil</t>
  </si>
  <si>
    <t>Fiuminata</t>
  </si>
  <si>
    <t>Tetétlen</t>
  </si>
  <si>
    <t>Vidais</t>
  </si>
  <si>
    <t>Vistea</t>
  </si>
  <si>
    <t>Ždaňa</t>
  </si>
  <si>
    <t>Mžany</t>
  </si>
  <si>
    <t>Fröhnd</t>
  </si>
  <si>
    <t>Commune of Messo Gerakari</t>
  </si>
  <si>
    <t>Fitero</t>
  </si>
  <si>
    <t>Bermicourt</t>
  </si>
  <si>
    <t>Fivizzano</t>
  </si>
  <si>
    <t>Tevel</t>
  </si>
  <si>
    <t>Videmonte</t>
  </si>
  <si>
    <t>Vitanesti</t>
  </si>
  <si>
    <t>Ždiar</t>
  </si>
  <si>
    <t>Nabočany</t>
  </si>
  <si>
    <t>Frohnhofen</t>
  </si>
  <si>
    <t>Commune of Messochora</t>
  </si>
  <si>
    <t>Flaçà</t>
  </si>
  <si>
    <t>Bermont</t>
  </si>
  <si>
    <t>Flaibano</t>
  </si>
  <si>
    <t>Tibolddaróc</t>
  </si>
  <si>
    <t>Vidigueira</t>
  </si>
  <si>
    <t>Vitomiresti</t>
  </si>
  <si>
    <t>Žehňa</t>
  </si>
  <si>
    <t>Načeradec</t>
  </si>
  <si>
    <t>Fröndenberg/Ruhr, Stadt</t>
  </si>
  <si>
    <t>Commune of Messochori</t>
  </si>
  <si>
    <t>Flix</t>
  </si>
  <si>
    <t>Bernac</t>
  </si>
  <si>
    <t>Flero</t>
  </si>
  <si>
    <t>Tiborszállás</t>
  </si>
  <si>
    <t>Vieira de Leiria</t>
  </si>
  <si>
    <t>Vizantea-Livezi</t>
  </si>
  <si>
    <t>Žehra</t>
  </si>
  <si>
    <t>Načešice</t>
  </si>
  <si>
    <t>Fronhausen</t>
  </si>
  <si>
    <t>Commune of Messochori Ypatis</t>
  </si>
  <si>
    <t>Flores de Ávila</t>
  </si>
  <si>
    <t>Bernac-Debat</t>
  </si>
  <si>
    <t>Floresta</t>
  </si>
  <si>
    <t>Tihany</t>
  </si>
  <si>
    <t>Vieira do Minho</t>
  </si>
  <si>
    <t>Viziru</t>
  </si>
  <si>
    <t>Zeleneč</t>
  </si>
  <si>
    <t>Náchod</t>
  </si>
  <si>
    <t>Fronhofen</t>
  </si>
  <si>
    <t>Commune of Messochoria</t>
  </si>
  <si>
    <t>Floresta, La</t>
  </si>
  <si>
    <t>Bernac-Dessus</t>
  </si>
  <si>
    <t>Floridia</t>
  </si>
  <si>
    <t>Tikos</t>
  </si>
  <si>
    <t>Vila Alva</t>
  </si>
  <si>
    <t>Vlad tepes</t>
  </si>
  <si>
    <t>Železná Breznica</t>
  </si>
  <si>
    <t>Nadějkov</t>
  </si>
  <si>
    <t>Fronreute</t>
  </si>
  <si>
    <t>Commune of Messogio</t>
  </si>
  <si>
    <t>Florida de Liébana</t>
  </si>
  <si>
    <t>Bernadets</t>
  </si>
  <si>
    <t>Florinas</t>
  </si>
  <si>
    <t>Tilaj</t>
  </si>
  <si>
    <t>Vila Boa</t>
  </si>
  <si>
    <t>Vladaia</t>
  </si>
  <si>
    <t>Železník</t>
  </si>
  <si>
    <t>Nadějov</t>
  </si>
  <si>
    <t>Frontenhausen, M</t>
  </si>
  <si>
    <t>Commune of Messokabos</t>
  </si>
  <si>
    <t>Fogars de la Selva</t>
  </si>
  <si>
    <t>Bernadets-Debat</t>
  </si>
  <si>
    <t>Flumeri</t>
  </si>
  <si>
    <t>Timár</t>
  </si>
  <si>
    <t>Vila Boa de Ousilhão</t>
  </si>
  <si>
    <t>Vladeni</t>
  </si>
  <si>
    <t>Želiezovce</t>
  </si>
  <si>
    <t>Nadryby</t>
  </si>
  <si>
    <t>Frücht</t>
  </si>
  <si>
    <t>Commune of Messokomi</t>
  </si>
  <si>
    <t>Fogars de Montclús</t>
  </si>
  <si>
    <t>Bernadets-Dessus</t>
  </si>
  <si>
    <t>Fluminimaggiore</t>
  </si>
  <si>
    <t>Tinnye</t>
  </si>
  <si>
    <t>Vila Boa de Quires e Maureles</t>
  </si>
  <si>
    <t>Vladesti</t>
  </si>
  <si>
    <t>Želmanovce</t>
  </si>
  <si>
    <t>Nahořany</t>
  </si>
  <si>
    <t>Fuchshofen</t>
  </si>
  <si>
    <t>Commune of Messolakkia</t>
  </si>
  <si>
    <t>Foios</t>
  </si>
  <si>
    <t>Bernardswiller</t>
  </si>
  <si>
    <t>Flussio</t>
  </si>
  <si>
    <t>Tiszaadony</t>
  </si>
  <si>
    <t>Vila Boa do Bispo</t>
  </si>
  <si>
    <t>Vladila</t>
  </si>
  <si>
    <t>Želovce</t>
  </si>
  <si>
    <t>Nahošovice</t>
  </si>
  <si>
    <t>Fuchsmühl, M</t>
  </si>
  <si>
    <t>Commune of Messologhi</t>
  </si>
  <si>
    <t>Foixà</t>
  </si>
  <si>
    <t>Bernardvillé</t>
  </si>
  <si>
    <t>Fobello</t>
  </si>
  <si>
    <t>Tiszaalpár</t>
  </si>
  <si>
    <t>Vila Cã</t>
  </si>
  <si>
    <t>Vladimir</t>
  </si>
  <si>
    <t>Žemberovce</t>
  </si>
  <si>
    <t>Náklo</t>
  </si>
  <si>
    <t>Fuchsstadt</t>
  </si>
  <si>
    <t>Commune of Messologos</t>
  </si>
  <si>
    <t>Folgoso de la Ribera</t>
  </si>
  <si>
    <t>Bernâtre</t>
  </si>
  <si>
    <t>Foggia</t>
  </si>
  <si>
    <t>Tiszabábolna</t>
  </si>
  <si>
    <t>Vila Caiz</t>
  </si>
  <si>
    <t>Vladimirescu</t>
  </si>
  <si>
    <t>Zemianska Olča</t>
  </si>
  <si>
    <t>Nákří</t>
  </si>
  <si>
    <t>Fuchstal</t>
  </si>
  <si>
    <t>Commune of Messolourio</t>
  </si>
  <si>
    <t>Folgoso do Courel</t>
  </si>
  <si>
    <t>Bernaville</t>
  </si>
  <si>
    <t>Foglianise</t>
  </si>
  <si>
    <t>Tiszabecs</t>
  </si>
  <si>
    <t>Vila Chã</t>
  </si>
  <si>
    <t>Vlasinesti</t>
  </si>
  <si>
    <t>Zemianske Kostoľany</t>
  </si>
  <si>
    <t>Naloučany</t>
  </si>
  <si>
    <t>Fuhlendorf</t>
  </si>
  <si>
    <t>Commune of Messonissi</t>
  </si>
  <si>
    <t>Folgueroles</t>
  </si>
  <si>
    <t>Bernay</t>
  </si>
  <si>
    <t>Fogliano Redipuglia</t>
  </si>
  <si>
    <t>Tiszabercel</t>
  </si>
  <si>
    <t>Vila Chã de Braciosa</t>
  </si>
  <si>
    <t>Voicesti</t>
  </si>
  <si>
    <t>Zemianske Podhradie</t>
  </si>
  <si>
    <t>Nalžovice</t>
  </si>
  <si>
    <t>Fuhlenhagen</t>
  </si>
  <si>
    <t>Commune of Messopotamia</t>
  </si>
  <si>
    <t>Fombellida</t>
  </si>
  <si>
    <t>Bernay-en-Ponthieu</t>
  </si>
  <si>
    <t>Foglizzo</t>
  </si>
  <si>
    <t>Tiszabezdéd</t>
  </si>
  <si>
    <t>Vila Chã de Ourique</t>
  </si>
  <si>
    <t>Voila</t>
  </si>
  <si>
    <t>Zemianske Sady</t>
  </si>
  <si>
    <t>Nalžovské Hory</t>
  </si>
  <si>
    <t>Fulda, Stadt</t>
  </si>
  <si>
    <t>Commune of Messopotamo</t>
  </si>
  <si>
    <t>Fombuena</t>
  </si>
  <si>
    <t>Bernay-Neuvy-en-Champagne</t>
  </si>
  <si>
    <t>Foiano della Chiana</t>
  </si>
  <si>
    <t>Tiszabő</t>
  </si>
  <si>
    <t>Vila Chã do Marão</t>
  </si>
  <si>
    <t>Voineasa</t>
  </si>
  <si>
    <t>Zemiansky Vrbovok</t>
  </si>
  <si>
    <t>Náměšť na Hané</t>
  </si>
  <si>
    <t>Fuldabrück</t>
  </si>
  <si>
    <t>Commune of Messopotamos</t>
  </si>
  <si>
    <t>Fompedraza</t>
  </si>
  <si>
    <t>Bernay-Saint-Martin</t>
  </si>
  <si>
    <t>Foiano di Val Fortore</t>
  </si>
  <si>
    <t>Tiszabura</t>
  </si>
  <si>
    <t>Vila Cortês da Serra</t>
  </si>
  <si>
    <t>Voinesti</t>
  </si>
  <si>
    <t>Žemliare</t>
  </si>
  <si>
    <t>Náměšť nad Oslavou</t>
  </si>
  <si>
    <t>Fuldatal</t>
  </si>
  <si>
    <t>Commune of Messopyrgos</t>
  </si>
  <si>
    <t>Foncea</t>
  </si>
  <si>
    <t>Bernay-Vilbert</t>
  </si>
  <si>
    <t>Folgaria</t>
  </si>
  <si>
    <t>Tiszacsécse</t>
  </si>
  <si>
    <t>Vila Cortês do Mondego</t>
  </si>
  <si>
    <t>Voiteg</t>
  </si>
  <si>
    <t>Zemné</t>
  </si>
  <si>
    <t>Napajedla</t>
  </si>
  <si>
    <t>Fünfseen</t>
  </si>
  <si>
    <t>Commune of Messorachi</t>
  </si>
  <si>
    <t>Fondarella</t>
  </si>
  <si>
    <t>Berné</t>
  </si>
  <si>
    <t>Folignano</t>
  </si>
  <si>
    <t>Tiszacsege</t>
  </si>
  <si>
    <t>Vila Cova à Coelheira</t>
  </si>
  <si>
    <t>Voitinel</t>
  </si>
  <si>
    <t>Zemplín</t>
  </si>
  <si>
    <t>Nárameč</t>
  </si>
  <si>
    <t>Fünfstetten</t>
  </si>
  <si>
    <t>Commune of Messoropi</t>
  </si>
  <si>
    <t>Fondón</t>
  </si>
  <si>
    <t>Bernécourt</t>
  </si>
  <si>
    <t>Foligno</t>
  </si>
  <si>
    <t>Tiszacsermely</t>
  </si>
  <si>
    <t>Vila da Ponte</t>
  </si>
  <si>
    <t>Voivodeni</t>
  </si>
  <si>
    <t>Zemplínska Nová Ves</t>
  </si>
  <si>
    <t>Narysov</t>
  </si>
  <si>
    <t>Fürfeld</t>
  </si>
  <si>
    <t>Commune of Messorougi</t>
  </si>
  <si>
    <t>Fonelas</t>
  </si>
  <si>
    <t>Bernède</t>
  </si>
  <si>
    <t>Follina</t>
  </si>
  <si>
    <t>Tiszadada</t>
  </si>
  <si>
    <t>Vila de Ala</t>
  </si>
  <si>
    <t>Voloiac</t>
  </si>
  <si>
    <t>Zemplínska Široká</t>
  </si>
  <si>
    <t>Nasavrky</t>
  </si>
  <si>
    <t>Fürstenau, Stadt</t>
  </si>
  <si>
    <t>Commune of Messotopos</t>
  </si>
  <si>
    <t>Fonfría</t>
  </si>
  <si>
    <t>Bernes</t>
  </si>
  <si>
    <t>Follo</t>
  </si>
  <si>
    <t>Tiszaderzs</t>
  </si>
  <si>
    <t>Vila de Cucujães</t>
  </si>
  <si>
    <t>Volovat</t>
  </si>
  <si>
    <t>Zemplínska Teplica</t>
  </si>
  <si>
    <t>Násedlovice</t>
  </si>
  <si>
    <t>Fürstenberg</t>
  </si>
  <si>
    <t>Commune of Messounta</t>
  </si>
  <si>
    <t>Fonollosa</t>
  </si>
  <si>
    <t>Bernesq</t>
  </si>
  <si>
    <t>Follonica</t>
  </si>
  <si>
    <t>Tiszadob</t>
  </si>
  <si>
    <t>Vila de Frades</t>
  </si>
  <si>
    <t>Vorniceni</t>
  </si>
  <si>
    <t>Zemplínske Hámre</t>
  </si>
  <si>
    <t>Našiměřice</t>
  </si>
  <si>
    <t>Fürstenberg/Havel, Stadt</t>
  </si>
  <si>
    <t>Commune of Messovounia</t>
  </si>
  <si>
    <t>Fonsagrada, A</t>
  </si>
  <si>
    <t>Bernes-sur-Oise</t>
  </si>
  <si>
    <t>Fombio</t>
  </si>
  <si>
    <t>Tiszadorogma</t>
  </si>
  <si>
    <t>Vila de Prado</t>
  </si>
  <si>
    <t>Vorona</t>
  </si>
  <si>
    <t>Zemplínske Hradište</t>
  </si>
  <si>
    <t>Návojná</t>
  </si>
  <si>
    <t>Fürsteneck</t>
  </si>
  <si>
    <t>Commune of Messovounio</t>
  </si>
  <si>
    <t>Font de la Figuera, la</t>
  </si>
  <si>
    <t>Berneuil</t>
  </si>
  <si>
    <t>Fondachelli-Fantina</t>
  </si>
  <si>
    <t>Tiszaeszlár</t>
  </si>
  <si>
    <t>Vila de Punhe</t>
  </si>
  <si>
    <t>Vorta</t>
  </si>
  <si>
    <t>Zemplínske Jastrabie</t>
  </si>
  <si>
    <t>Návsí</t>
  </si>
  <si>
    <t>Fürstenfeldbruck, GKSt</t>
  </si>
  <si>
    <t>Commune of Messovouno</t>
  </si>
  <si>
    <t>Font d'En Carròs, la</t>
  </si>
  <si>
    <t>Berneuil-en-Bray</t>
  </si>
  <si>
    <t>Fondi</t>
  </si>
  <si>
    <t>Tiszaföldvár</t>
  </si>
  <si>
    <t>Vila de Rei</t>
  </si>
  <si>
    <t>Voslabeni</t>
  </si>
  <si>
    <t>Zemplínske Kopčany</t>
  </si>
  <si>
    <t>Nebahovy</t>
  </si>
  <si>
    <t>Fürstenstein</t>
  </si>
  <si>
    <t>Commune of Mesta</t>
  </si>
  <si>
    <t>Fontanals de Cerdanya</t>
  </si>
  <si>
    <t>Berneuil-sur-Aisne</t>
  </si>
  <si>
    <t>Fondo</t>
  </si>
  <si>
    <t>Tiszafüred</t>
  </si>
  <si>
    <t>Vila de São Sebastião</t>
  </si>
  <si>
    <t>Vrancioaia</t>
  </si>
  <si>
    <t>Zemplínsky Branč</t>
  </si>
  <si>
    <t>Nebanice</t>
  </si>
  <si>
    <t>Fürstenwalde/Spree, Stadt</t>
  </si>
  <si>
    <t>Commune of Metagitsio</t>
  </si>
  <si>
    <t>Fontanar</t>
  </si>
  <si>
    <t>Berneville</t>
  </si>
  <si>
    <t>Fonni</t>
  </si>
  <si>
    <t>Tiszagyenda</t>
  </si>
  <si>
    <t>Vila do Bispo e Raposeira</t>
  </si>
  <si>
    <t>Vrani</t>
  </si>
  <si>
    <t>Žiar</t>
  </si>
  <si>
    <t>Nebílovy</t>
  </si>
  <si>
    <t>Fürstenzell, M</t>
  </si>
  <si>
    <t>Commune of Metalla</t>
  </si>
  <si>
    <t>Fontanarejo</t>
  </si>
  <si>
    <t>Fontainemore</t>
  </si>
  <si>
    <t>Tiszagyulaháza</t>
  </si>
  <si>
    <t>Vila do Conde</t>
  </si>
  <si>
    <t>Vrata</t>
  </si>
  <si>
    <t>Žiar nad Hronom</t>
  </si>
  <si>
    <t>Nebovidy</t>
  </si>
  <si>
    <t>Fürstl. Löwenstein'scher Park</t>
  </si>
  <si>
    <t>Commune of Metamorfossi</t>
  </si>
  <si>
    <t>Fontanars dels Alforins</t>
  </si>
  <si>
    <t>Bernienville</t>
  </si>
  <si>
    <t>Fontana Liri</t>
  </si>
  <si>
    <t>Tiszaigar</t>
  </si>
  <si>
    <t>Vila do Porto</t>
  </si>
  <si>
    <t>Vulcan</t>
  </si>
  <si>
    <t>Žibritov</t>
  </si>
  <si>
    <t>Nebřehovice</t>
  </si>
  <si>
    <t>Furth</t>
  </si>
  <si>
    <t>Commune of Metamorfossi (psevdo)</t>
  </si>
  <si>
    <t>Fontanilles</t>
  </si>
  <si>
    <t>Bernières</t>
  </si>
  <si>
    <t>Fontanafredda</t>
  </si>
  <si>
    <t>Tiszainoka</t>
  </si>
  <si>
    <t>Vila do Touro</t>
  </si>
  <si>
    <t>Vulcana-Bai</t>
  </si>
  <si>
    <t>Žihárec</t>
  </si>
  <si>
    <t>Nebužely</t>
  </si>
  <si>
    <t>Fürth</t>
  </si>
  <si>
    <t>Commune of Metaxada</t>
  </si>
  <si>
    <t>Fontcoberta</t>
  </si>
  <si>
    <t>Bernières-d'Ailly</t>
  </si>
  <si>
    <t>Fontanarosa</t>
  </si>
  <si>
    <t>Tiszajenő</t>
  </si>
  <si>
    <t>Vila Facaia</t>
  </si>
  <si>
    <t>Vulcana-Pandele</t>
  </si>
  <si>
    <t>Žikava</t>
  </si>
  <si>
    <t>Nechanice</t>
  </si>
  <si>
    <t>Furth im Wald, St</t>
  </si>
  <si>
    <t>Commune of Metaxades</t>
  </si>
  <si>
    <t>Fontellas</t>
  </si>
  <si>
    <t>Bernières-sur-Mer</t>
  </si>
  <si>
    <t>Fontanelice</t>
  </si>
  <si>
    <t>Tiszakanyár</t>
  </si>
  <si>
    <t>Vila Fernando</t>
  </si>
  <si>
    <t>Vulpeni</t>
  </si>
  <si>
    <t>Žilina</t>
  </si>
  <si>
    <t>Nechvalice</t>
  </si>
  <si>
    <t>Fürthen</t>
  </si>
  <si>
    <t>Commune of Metaxas</t>
  </si>
  <si>
    <t>Fontihoyuelo</t>
  </si>
  <si>
    <t>Bernieulles</t>
  </si>
  <si>
    <t>Tiszakarád</t>
  </si>
  <si>
    <t>Vila Franca</t>
  </si>
  <si>
    <t>Vultureni</t>
  </si>
  <si>
    <t>Žíp</t>
  </si>
  <si>
    <t>Nechvalín</t>
  </si>
  <si>
    <t>Furtwangen im Schwarzwald, Stadt</t>
  </si>
  <si>
    <t>Commune of Metaxata</t>
  </si>
  <si>
    <t>Fontioso</t>
  </si>
  <si>
    <t>Bernin</t>
  </si>
  <si>
    <t>Fontanellato</t>
  </si>
  <si>
    <t>Tiszakécske</t>
  </si>
  <si>
    <t>Vila Franca da Serra</t>
  </si>
  <si>
    <t>Vulturesti</t>
  </si>
  <si>
    <t>Žipov</t>
  </si>
  <si>
    <t>Nečín</t>
  </si>
  <si>
    <t>Füssen, St</t>
  </si>
  <si>
    <t>Commune of Metaxochori</t>
  </si>
  <si>
    <t>Fontiveros</t>
  </si>
  <si>
    <t>Bernis</t>
  </si>
  <si>
    <t>Fontanelle</t>
  </si>
  <si>
    <t>Tiszakerecseny</t>
  </si>
  <si>
    <t>Vila Franca de Xira</t>
  </si>
  <si>
    <t>Vulturu</t>
  </si>
  <si>
    <t>Žirany</t>
  </si>
  <si>
    <t>Nečtiny</t>
  </si>
  <si>
    <t>Fußgönheim</t>
  </si>
  <si>
    <t>Commune of Methoni</t>
  </si>
  <si>
    <t>Font-rubí</t>
  </si>
  <si>
    <t>Bernolsheim</t>
  </si>
  <si>
    <t>Fontaneto d'Agogna</t>
  </si>
  <si>
    <t>Tiszakeszi</t>
  </si>
  <si>
    <t>Vila Franca do Campo (São Miguel)</t>
  </si>
  <si>
    <t>Vurpar</t>
  </si>
  <si>
    <t>Žitavany</t>
  </si>
  <si>
    <t>Nedabyle</t>
  </si>
  <si>
    <t>Gablenz / Jabłońc</t>
  </si>
  <si>
    <t>Commune of Metochi</t>
  </si>
  <si>
    <t>Fonz</t>
  </si>
  <si>
    <t>Bernon</t>
  </si>
  <si>
    <t>Fontanetto Po</t>
  </si>
  <si>
    <t>Tiszakóród</t>
  </si>
  <si>
    <t>Vila Franca do Campo (São Pedro)</t>
  </si>
  <si>
    <t>Vutcani</t>
  </si>
  <si>
    <t>Žitavce</t>
  </si>
  <si>
    <t>Nedachlebice</t>
  </si>
  <si>
    <t>Gablingen</t>
  </si>
  <si>
    <t>Commune of Metochi Dirfyon</t>
  </si>
  <si>
    <t>Fonzaleche</t>
  </si>
  <si>
    <t>Bernos-Beaulac</t>
  </si>
  <si>
    <t>Fontanigorda</t>
  </si>
  <si>
    <t>Tiszakürt</t>
  </si>
  <si>
    <t>Vila Franca do Deão</t>
  </si>
  <si>
    <t>Zabala</t>
  </si>
  <si>
    <t>Žitná-Radiša</t>
  </si>
  <si>
    <t>Nedakonice</t>
  </si>
  <si>
    <t>Gabsheim</t>
  </si>
  <si>
    <t>Commune of Metochi Kireos</t>
  </si>
  <si>
    <t>Foradada</t>
  </si>
  <si>
    <t>Bernot</t>
  </si>
  <si>
    <t>Fontanile</t>
  </si>
  <si>
    <t>Tiszaladány</t>
  </si>
  <si>
    <t>Vila Garcia</t>
  </si>
  <si>
    <t>Zabrani</t>
  </si>
  <si>
    <t>Zlatá Baňa</t>
  </si>
  <si>
    <t>Nedašov</t>
  </si>
  <si>
    <t>Gachenbach</t>
  </si>
  <si>
    <t>Commune of Metochi Prodromou</t>
  </si>
  <si>
    <t>Foradada del Toscar</t>
  </si>
  <si>
    <t>Bernouil</t>
  </si>
  <si>
    <t>Fontaniva</t>
  </si>
  <si>
    <t>Tiszalök</t>
  </si>
  <si>
    <t>Vila Maior</t>
  </si>
  <si>
    <t>Zadareni</t>
  </si>
  <si>
    <t>Zlatá Idka</t>
  </si>
  <si>
    <t>Nedašova Lhota</t>
  </si>
  <si>
    <t>Gackenbach</t>
  </si>
  <si>
    <t>Commune of Metsovo</t>
  </si>
  <si>
    <t>Forallac</t>
  </si>
  <si>
    <t>Bernouville</t>
  </si>
  <si>
    <t>Fonte</t>
  </si>
  <si>
    <t>Tiszalúc</t>
  </si>
  <si>
    <t>Vila Marim</t>
  </si>
  <si>
    <t>Zagar</t>
  </si>
  <si>
    <t>Zlaté</t>
  </si>
  <si>
    <t>Neděliště</t>
  </si>
  <si>
    <t>Gadebusch, Stadt</t>
  </si>
  <si>
    <t>Commune of Mexiates</t>
  </si>
  <si>
    <t>Forcall</t>
  </si>
  <si>
    <t>Bernwiller</t>
  </si>
  <si>
    <t>Fonte Nuova</t>
  </si>
  <si>
    <t>Tiszamogyorós</t>
  </si>
  <si>
    <t>Vila Nova</t>
  </si>
  <si>
    <t>Zagon</t>
  </si>
  <si>
    <t>Zlaté Klasy</t>
  </si>
  <si>
    <t>Nedomice</t>
  </si>
  <si>
    <t>Gädheim</t>
  </si>
  <si>
    <t>Commune of Miamou</t>
  </si>
  <si>
    <t>Forcarei</t>
  </si>
  <si>
    <t>Berny-en-Santerre</t>
  </si>
  <si>
    <t>Fontecchio</t>
  </si>
  <si>
    <t>Tiszanagyfalu</t>
  </si>
  <si>
    <t>Vila Nova da Baronia</t>
  </si>
  <si>
    <t>Zagra</t>
  </si>
  <si>
    <t>Zlaté Moravce</t>
  </si>
  <si>
    <t>Nedrahovice</t>
  </si>
  <si>
    <t>Gägelow</t>
  </si>
  <si>
    <t>Commune of Michalitsi</t>
  </si>
  <si>
    <t>Forès</t>
  </si>
  <si>
    <t>Berny-Rivière</t>
  </si>
  <si>
    <t>Fontechiari</t>
  </si>
  <si>
    <t>Tiszanána</t>
  </si>
  <si>
    <t>Vila Nova da Barquinha</t>
  </si>
  <si>
    <t>Zalha</t>
  </si>
  <si>
    <t>Zlatná na Ostrove</t>
  </si>
  <si>
    <t>Nedvědice</t>
  </si>
  <si>
    <t>Gaggenau, Stadt</t>
  </si>
  <si>
    <t>Commune of Michoio</t>
  </si>
  <si>
    <t>Forfoleda</t>
  </si>
  <si>
    <t>Bérou-la-Mulotière</t>
  </si>
  <si>
    <t>Fontegreca</t>
  </si>
  <si>
    <t>Tiszaörs</t>
  </si>
  <si>
    <t>Vila Nova da Rainha</t>
  </si>
  <si>
    <t>Zam</t>
  </si>
  <si>
    <t>Zlatník</t>
  </si>
  <si>
    <t>Nedvězí</t>
  </si>
  <si>
    <t>Gaiberg</t>
  </si>
  <si>
    <t>Commune of Midea</t>
  </si>
  <si>
    <t>Formentera</t>
  </si>
  <si>
    <t>Berrac</t>
  </si>
  <si>
    <t>Fonteno</t>
  </si>
  <si>
    <t>Tiszapalkonya</t>
  </si>
  <si>
    <t>Vila Nova da Telha</t>
  </si>
  <si>
    <t>Zambreasca</t>
  </si>
  <si>
    <t>Zlatníky</t>
  </si>
  <si>
    <t>Nehodiv</t>
  </si>
  <si>
    <t>Gaienhofen</t>
  </si>
  <si>
    <t>Commune of Mikri Gotista</t>
  </si>
  <si>
    <t>Formentera del Segura</t>
  </si>
  <si>
    <t>Berre-les-Alpes</t>
  </si>
  <si>
    <t>Fontevivo</t>
  </si>
  <si>
    <t>Tiszapüspöki</t>
  </si>
  <si>
    <t>Vila Nova de Anços</t>
  </si>
  <si>
    <t>Zamostea</t>
  </si>
  <si>
    <t>Zlatno</t>
  </si>
  <si>
    <t>Nehvizdy</t>
  </si>
  <si>
    <t>Gaildorf, Stadt</t>
  </si>
  <si>
    <t>Commune of Mikri Mantinia</t>
  </si>
  <si>
    <t>Formiche Alto</t>
  </si>
  <si>
    <t>Berre-l'Étang</t>
  </si>
  <si>
    <t>Fonzaso</t>
  </si>
  <si>
    <t>Tiszarád</t>
  </si>
  <si>
    <t>Vila Nova de Cacela</t>
  </si>
  <si>
    <t>Zanesti</t>
  </si>
  <si>
    <t>Zliechov</t>
  </si>
  <si>
    <t>Nejdek</t>
  </si>
  <si>
    <t>Gailingen am Hochrhein</t>
  </si>
  <si>
    <t>Commune of Mikro Chorio</t>
  </si>
  <si>
    <t>Fornalutx</t>
  </si>
  <si>
    <t>Berriac</t>
  </si>
  <si>
    <t>Foppolo</t>
  </si>
  <si>
    <t>Tiszaroff</t>
  </si>
  <si>
    <t>Vila Nova de Foz Côa</t>
  </si>
  <si>
    <t>Zapodeni</t>
  </si>
  <si>
    <t>Žlkovce</t>
  </si>
  <si>
    <t>Nejepín</t>
  </si>
  <si>
    <t>Gaimersheim, M</t>
  </si>
  <si>
    <t>Commune of Mikro Dassos</t>
  </si>
  <si>
    <t>Fornells de la Selva</t>
  </si>
  <si>
    <t>Berrias-et-Casteljau</t>
  </si>
  <si>
    <t>Forano</t>
  </si>
  <si>
    <t>Tiszasas</t>
  </si>
  <si>
    <t>Vila Nova de Milfontes</t>
  </si>
  <si>
    <t>Zarand</t>
  </si>
  <si>
    <t>Zohor</t>
  </si>
  <si>
    <t>Nekmíř</t>
  </si>
  <si>
    <t>Gaißach</t>
  </si>
  <si>
    <t>Commune of Mikro Derio</t>
  </si>
  <si>
    <t>Fornelos de Montes</t>
  </si>
  <si>
    <t>Berric</t>
  </si>
  <si>
    <t>Force</t>
  </si>
  <si>
    <t>Tiszasüly</t>
  </si>
  <si>
    <t>Vila Nova de Monsarros</t>
  </si>
  <si>
    <t>Zarnesti</t>
  </si>
  <si>
    <t>Zombor</t>
  </si>
  <si>
    <t>Nekoř</t>
  </si>
  <si>
    <t>Galenbeck</t>
  </si>
  <si>
    <t>Commune of Mikro Monastiri</t>
  </si>
  <si>
    <t>Fornes</t>
  </si>
  <si>
    <t>Berrie</t>
  </si>
  <si>
    <t>Forchia</t>
  </si>
  <si>
    <t>Tiszaszalka</t>
  </si>
  <si>
    <t>Vila Nova de Souto d'El-Rei</t>
  </si>
  <si>
    <t>Zatreni</t>
  </si>
  <si>
    <t>Zubák</t>
  </si>
  <si>
    <t>Nekvasovy</t>
  </si>
  <si>
    <t>Galenberg</t>
  </si>
  <si>
    <t>Commune of Mikro Peristeri</t>
  </si>
  <si>
    <t>Fórnoles</t>
  </si>
  <si>
    <t>Berrien</t>
  </si>
  <si>
    <t>Forcola</t>
  </si>
  <si>
    <t>Tiszaszentimre</t>
  </si>
  <si>
    <t>Vila Nova de Tazem</t>
  </si>
  <si>
    <t>Zau de Campie</t>
  </si>
  <si>
    <t>Zuberec</t>
  </si>
  <si>
    <t>Nelahozeves</t>
  </si>
  <si>
    <t>Gallin</t>
  </si>
  <si>
    <t>Commune of Mikro Perivolaki</t>
  </si>
  <si>
    <t>Fortaleny</t>
  </si>
  <si>
    <t>Berrieux</t>
  </si>
  <si>
    <t>Fordongianus</t>
  </si>
  <si>
    <t>Tiszaszentmárton</t>
  </si>
  <si>
    <t>Vila Nova do Ceira</t>
  </si>
  <si>
    <t>Zavoaia</t>
  </si>
  <si>
    <t>Zubné</t>
  </si>
  <si>
    <t>Nelepeč-Žernůvka</t>
  </si>
  <si>
    <t>Gallin-Kuppentin</t>
  </si>
  <si>
    <t>Commune of Mikro Pisto</t>
  </si>
  <si>
    <t>Fortanete</t>
  </si>
  <si>
    <t>Berrogain-Laruns</t>
  </si>
  <si>
    <t>Forenza</t>
  </si>
  <si>
    <t>Tiszasziget</t>
  </si>
  <si>
    <t>Vila Pouca de Aguiar</t>
  </si>
  <si>
    <t>Zavoi</t>
  </si>
  <si>
    <t>Zubrohlava</t>
  </si>
  <si>
    <t>Nelešovice</t>
  </si>
  <si>
    <t>Gallmersgarten</t>
  </si>
  <si>
    <t>Commune of Mikro Souli</t>
  </si>
  <si>
    <t>Fortià</t>
  </si>
  <si>
    <t>Berru</t>
  </si>
  <si>
    <t>Foresto Sparso</t>
  </si>
  <si>
    <t>Tiszaszőlős</t>
  </si>
  <si>
    <t>Vila Praia de Âncora</t>
  </si>
  <si>
    <t>Zemes</t>
  </si>
  <si>
    <t>Župčany</t>
  </si>
  <si>
    <t>Nemanice</t>
  </si>
  <si>
    <t>Galmsbüll</t>
  </si>
  <si>
    <t>Commune of Mikro Vouno</t>
  </si>
  <si>
    <t>Fortuna</t>
  </si>
  <si>
    <t>Berrwiller</t>
  </si>
  <si>
    <t>Forgaria nel Friuli</t>
  </si>
  <si>
    <t>Tiszatardos</t>
  </si>
  <si>
    <t>Vila Real de Santo António</t>
  </si>
  <si>
    <t>Zerind</t>
  </si>
  <si>
    <t>Župkov</t>
  </si>
  <si>
    <t>Němčany</t>
  </si>
  <si>
    <t>Gamlen</t>
  </si>
  <si>
    <t>Commune of Mikrochori</t>
  </si>
  <si>
    <t>Forua</t>
  </si>
  <si>
    <t>Berry-au-Bac</t>
  </si>
  <si>
    <t>Forino</t>
  </si>
  <si>
    <t>Tiszatarján</t>
  </si>
  <si>
    <t>Vila Ruiva</t>
  </si>
  <si>
    <t>Zetea</t>
  </si>
  <si>
    <t>Zvolen</t>
  </si>
  <si>
    <t>Němčice</t>
  </si>
  <si>
    <t>Gammelby</t>
  </si>
  <si>
    <t>Commune of Mikrokabos</t>
  </si>
  <si>
    <t>Foz</t>
  </si>
  <si>
    <t>Berry-Bouy</t>
  </si>
  <si>
    <t>Forio</t>
  </si>
  <si>
    <t>Tiszatelek</t>
  </si>
  <si>
    <t>Vila Seca</t>
  </si>
  <si>
    <t>Ziduri</t>
  </si>
  <si>
    <t>Zvolenská Slatina</t>
  </si>
  <si>
    <t>Němčice nad Hanou</t>
  </si>
  <si>
    <t>Gammelin</t>
  </si>
  <si>
    <t>Commune of Mikrokastro</t>
  </si>
  <si>
    <t>Foz-Calanda</t>
  </si>
  <si>
    <t>Bersac-sur-Rivalier</t>
  </si>
  <si>
    <t>Forlì</t>
  </si>
  <si>
    <t>Tiszatenyő</t>
  </si>
  <si>
    <t>Vila Velha de Ródão</t>
  </si>
  <si>
    <t>Zimandu Nou</t>
  </si>
  <si>
    <t>Zvončín</t>
  </si>
  <si>
    <t>Němčičky</t>
  </si>
  <si>
    <t>Gammelsdorf</t>
  </si>
  <si>
    <t>Commune of Mikroklissoura</t>
  </si>
  <si>
    <t>Frades</t>
  </si>
  <si>
    <t>Bersaillin</t>
  </si>
  <si>
    <t>Forlì del Sannio</t>
  </si>
  <si>
    <t>Tiszaug</t>
  </si>
  <si>
    <t>Vila Verde</t>
  </si>
  <si>
    <t>Zimbor</t>
  </si>
  <si>
    <t>Němčovice</t>
  </si>
  <si>
    <t>Gammelshausen</t>
  </si>
  <si>
    <t>Commune of Mikrolimni</t>
  </si>
  <si>
    <t>Frades de la Sierra</t>
  </si>
  <si>
    <t>Bersée</t>
  </si>
  <si>
    <t>Forlimpopoli</t>
  </si>
  <si>
    <t>Tiszaújváros</t>
  </si>
  <si>
    <t>Vila Verde da Raia</t>
  </si>
  <si>
    <t>Zorleni</t>
  </si>
  <si>
    <t>Němětice</t>
  </si>
  <si>
    <t>Gammertingen, Stadt</t>
  </si>
  <si>
    <t>Commune of Mikrolivado</t>
  </si>
  <si>
    <t>Fraga</t>
  </si>
  <si>
    <t>Bersillies</t>
  </si>
  <si>
    <t>Formazza</t>
  </si>
  <si>
    <t>Tiszavalk</t>
  </si>
  <si>
    <t>Vila Verde de Ficalho</t>
  </si>
  <si>
    <t>Zorlentu Mare</t>
  </si>
  <si>
    <t>Nemile</t>
  </si>
  <si>
    <t>Ganderkesee</t>
  </si>
  <si>
    <t>Commune of Mikromani</t>
  </si>
  <si>
    <t>Frago, El</t>
  </si>
  <si>
    <t>Berson</t>
  </si>
  <si>
    <t>Formello</t>
  </si>
  <si>
    <t>Tiszavárkony</t>
  </si>
  <si>
    <t>Vila Verde dos Francos</t>
  </si>
  <si>
    <t>Zvoristea</t>
  </si>
  <si>
    <t>Nemochovice</t>
  </si>
  <si>
    <t>Gandesbergen</t>
  </si>
  <si>
    <t>Commune of Mikromilia</t>
  </si>
  <si>
    <t>Frailes</t>
  </si>
  <si>
    <t>Berstett</t>
  </si>
  <si>
    <t>Formia</t>
  </si>
  <si>
    <t>Tiszavasvári</t>
  </si>
  <si>
    <t>Vila Verde e Barbudo</t>
  </si>
  <si>
    <t>Nemojany</t>
  </si>
  <si>
    <t>Gangelt</t>
  </si>
  <si>
    <t>Commune of Mikropoli</t>
  </si>
  <si>
    <t>Franco, El</t>
  </si>
  <si>
    <t>Berstheim</t>
  </si>
  <si>
    <t>Formicola</t>
  </si>
  <si>
    <t>Tiszavid</t>
  </si>
  <si>
    <t>Vilar</t>
  </si>
  <si>
    <t>Nemojov</t>
  </si>
  <si>
    <t>Gangkofen, M</t>
  </si>
  <si>
    <t>Commune of Mikros Pontias</t>
  </si>
  <si>
    <t>Frandovínez</t>
  </si>
  <si>
    <t>Bert</t>
  </si>
  <si>
    <t>Formigara</t>
  </si>
  <si>
    <t>Tisztaberek</t>
  </si>
  <si>
    <t>Vilar Chão</t>
  </si>
  <si>
    <t>Nemotice</t>
  </si>
  <si>
    <t>Gangloffsömmern</t>
  </si>
  <si>
    <t>Commune of Mikros Valtos</t>
  </si>
  <si>
    <t>Franqueses del Vallès, Les</t>
  </si>
  <si>
    <t>Bertangles</t>
  </si>
  <si>
    <t>Formigine</t>
  </si>
  <si>
    <t>Tivadar</t>
  </si>
  <si>
    <t>Vilar da Veiga</t>
  </si>
  <si>
    <t>Nemyčeves</t>
  </si>
  <si>
    <t>Ganzlin</t>
  </si>
  <si>
    <t>Commune of Mikrospilia</t>
  </si>
  <si>
    <t>Frasno, El</t>
  </si>
  <si>
    <t>Bertaucourt-Epourdon</t>
  </si>
  <si>
    <t>Formigliana</t>
  </si>
  <si>
    <t>Tóalmás</t>
  </si>
  <si>
    <t>Vilar de Andorinho</t>
  </si>
  <si>
    <t>Nemyšl</t>
  </si>
  <si>
    <t>Gappenach</t>
  </si>
  <si>
    <t>Commune of Mikrothives</t>
  </si>
  <si>
    <t>Frechilla</t>
  </si>
  <si>
    <t>Berteaucourt-les-Dames</t>
  </si>
  <si>
    <t>Fornace</t>
  </si>
  <si>
    <t>Tófalu</t>
  </si>
  <si>
    <t>Vilar de Ferreiros</t>
  </si>
  <si>
    <t>Nemyslovice</t>
  </si>
  <si>
    <t>Garbsen, Stadt</t>
  </si>
  <si>
    <t>Commune of Mikrovalto</t>
  </si>
  <si>
    <t>Frechilla de Almazán</t>
  </si>
  <si>
    <t>Berteaucourt-lès-Thennes</t>
  </si>
  <si>
    <t>Fornelli</t>
  </si>
  <si>
    <t>Tófej</t>
  </si>
  <si>
    <t>Vilar de Maçada</t>
  </si>
  <si>
    <t>Nenačovice</t>
  </si>
  <si>
    <t>Garching a.d.Alz</t>
  </si>
  <si>
    <t>Commune of Mila</t>
  </si>
  <si>
    <t>Fregenal de la Sierra</t>
  </si>
  <si>
    <t>Bertheauville</t>
  </si>
  <si>
    <t>Forni Avoltri</t>
  </si>
  <si>
    <t>Tófű</t>
  </si>
  <si>
    <t>Vilar de Mouros</t>
  </si>
  <si>
    <t>Nenkovice</t>
  </si>
  <si>
    <t>Garching b.München, St</t>
  </si>
  <si>
    <t>Commune of Milia</t>
  </si>
  <si>
    <t>Fregeneda, La</t>
  </si>
  <si>
    <t>Berthecourt</t>
  </si>
  <si>
    <t>Forni di Sopra</t>
  </si>
  <si>
    <t>Tök</t>
  </si>
  <si>
    <t>Vilar de Nantes</t>
  </si>
  <si>
    <t>Neplachov</t>
  </si>
  <si>
    <t>Gardelegen, Hansestadt</t>
  </si>
  <si>
    <t>Commune of Miliana</t>
  </si>
  <si>
    <t>Freginals</t>
  </si>
  <si>
    <t>Berthegon</t>
  </si>
  <si>
    <t>Forni di Sotto</t>
  </si>
  <si>
    <t>Tokaj</t>
  </si>
  <si>
    <t>Vilar de Ossos</t>
  </si>
  <si>
    <t>Neplachovice</t>
  </si>
  <si>
    <t>Garding, Kirchspiel</t>
  </si>
  <si>
    <t>Commune of Milies</t>
  </si>
  <si>
    <t>Freila</t>
  </si>
  <si>
    <t>Berthelange</t>
  </si>
  <si>
    <t>Forno Canavese</t>
  </si>
  <si>
    <t>Tokod</t>
  </si>
  <si>
    <t>Vilar de Peregrinos</t>
  </si>
  <si>
    <t>Nepolisy</t>
  </si>
  <si>
    <t>Garding, Stadt</t>
  </si>
  <si>
    <t>Commune of Milina</t>
  </si>
  <si>
    <t>Fréscano</t>
  </si>
  <si>
    <t>Berthelming</t>
  </si>
  <si>
    <t>Fornovo di Taro</t>
  </si>
  <si>
    <t>Tokodaltáró</t>
  </si>
  <si>
    <t>Vilar de Pinheiro</t>
  </si>
  <si>
    <t>Nepoměřice</t>
  </si>
  <si>
    <t>Garlstorf</t>
  </si>
  <si>
    <t>Commune of Miliotio</t>
  </si>
  <si>
    <t>Fresneda de Altarejos</t>
  </si>
  <si>
    <t>Berthen</t>
  </si>
  <si>
    <t>Fornovo San Giovanni</t>
  </si>
  <si>
    <t>Tököl</t>
  </si>
  <si>
    <t>Vilar do Torno e Alentém</t>
  </si>
  <si>
    <t>Nepomuk</t>
  </si>
  <si>
    <t>Garmisch-Partenkirchen, M</t>
  </si>
  <si>
    <t>Commune of Militsa</t>
  </si>
  <si>
    <t>Fresneda de Cuéllar</t>
  </si>
  <si>
    <t>Berthenay</t>
  </si>
  <si>
    <t>Forte dei Marmi</t>
  </si>
  <si>
    <t>Tokorcs</t>
  </si>
  <si>
    <t>Vilar e Viveiro</t>
  </si>
  <si>
    <t>Nepomyšl</t>
  </si>
  <si>
    <t>Garrel</t>
  </si>
  <si>
    <t>Commune of Milliarades</t>
  </si>
  <si>
    <t>Fresneda de la Sierra</t>
  </si>
  <si>
    <t>Berthenicourt</t>
  </si>
  <si>
    <t>Fortezza</t>
  </si>
  <si>
    <t>Tolcsva</t>
  </si>
  <si>
    <t>Vilar Formoso</t>
  </si>
  <si>
    <t>Nepřevázka</t>
  </si>
  <si>
    <t>Gars a.Inn, M</t>
  </si>
  <si>
    <t>Commune of Milochori</t>
  </si>
  <si>
    <t>Fresneda de la Sierra Tirón</t>
  </si>
  <si>
    <t>Berthez</t>
  </si>
  <si>
    <t>Fortunago</t>
  </si>
  <si>
    <t>Told</t>
  </si>
  <si>
    <t>Vilar Seco</t>
  </si>
  <si>
    <t>Neprobylice</t>
  </si>
  <si>
    <t>Garstedt</t>
  </si>
  <si>
    <t>Commune of Milos</t>
  </si>
  <si>
    <t>Fresneda, La</t>
  </si>
  <si>
    <t>Bertholène</t>
  </si>
  <si>
    <t>Forza d'Agrò</t>
  </si>
  <si>
    <t>Tolmács</t>
  </si>
  <si>
    <t>Vilar Seco de Lomba</t>
  </si>
  <si>
    <t>Neratov</t>
  </si>
  <si>
    <t>Gartow, Flecken</t>
  </si>
  <si>
    <t>Commune of Mina</t>
  </si>
  <si>
    <t>Fresnedilla</t>
  </si>
  <si>
    <t>Berthouville</t>
  </si>
  <si>
    <t>Fosciandora</t>
  </si>
  <si>
    <t>Tolna</t>
  </si>
  <si>
    <t>Vilarandelo</t>
  </si>
  <si>
    <t>Neratovice</t>
  </si>
  <si>
    <t>Gartow, gemfr. Gebiet</t>
  </si>
  <si>
    <t>Commune of Minthi</t>
  </si>
  <si>
    <t>Fresnedillas de la Oliva</t>
  </si>
  <si>
    <t>Bertignat</t>
  </si>
  <si>
    <t>Fosdinovo</t>
  </si>
  <si>
    <t>Tolnanémedi</t>
  </si>
  <si>
    <t>Vilarelho da Raia</t>
  </si>
  <si>
    <t>Nerestce</t>
  </si>
  <si>
    <t>Gärtringen</t>
  </si>
  <si>
    <t>Commune of Mintilogli</t>
  </si>
  <si>
    <t>Fresnedoso</t>
  </si>
  <si>
    <t>Bertignolles</t>
  </si>
  <si>
    <t>Fossa</t>
  </si>
  <si>
    <t>Töltéstava</t>
  </si>
  <si>
    <t>Vilarelhos</t>
  </si>
  <si>
    <t>Neslovice</t>
  </si>
  <si>
    <t>Gartz (Oder), Stadt</t>
  </si>
  <si>
    <t>Commune of Mira</t>
  </si>
  <si>
    <t>Fresnedoso de Ibor</t>
  </si>
  <si>
    <t>Bertincourt</t>
  </si>
  <si>
    <t>Fossacesia</t>
  </si>
  <si>
    <t>Tomajmonostora</t>
  </si>
  <si>
    <t>Vilares de Vilariça</t>
  </si>
  <si>
    <t>Nesovice</t>
  </si>
  <si>
    <t>Garz</t>
  </si>
  <si>
    <t>Commune of Miralio</t>
  </si>
  <si>
    <t>Fresneña</t>
  </si>
  <si>
    <t>Bertoncourt</t>
  </si>
  <si>
    <t>Fossalta di Piave</t>
  </si>
  <si>
    <t>Tomor</t>
  </si>
  <si>
    <t>Vilarinho</t>
  </si>
  <si>
    <t>Nespeky</t>
  </si>
  <si>
    <t>Garz/Rügen, Stadt</t>
  </si>
  <si>
    <t>Commune of Mirana</t>
  </si>
  <si>
    <t>Fresnillo de las Dueñas</t>
  </si>
  <si>
    <t>Bertrambois</t>
  </si>
  <si>
    <t>Fossalta di Portogruaro</t>
  </si>
  <si>
    <t>Tömörd</t>
  </si>
  <si>
    <t>Vilarinho da Castanheira</t>
  </si>
  <si>
    <t>Nestrašovice</t>
  </si>
  <si>
    <t>Garzau-Garzin</t>
  </si>
  <si>
    <t>Commune of Mires</t>
  </si>
  <si>
    <t>Fresno Alhándiga</t>
  </si>
  <si>
    <t>Bertrancourt</t>
  </si>
  <si>
    <t>Fossalto</t>
  </si>
  <si>
    <t>Tömörkény</t>
  </si>
  <si>
    <t>Vilarinho das Cambas</t>
  </si>
  <si>
    <t>Nesuchyně</t>
  </si>
  <si>
    <t>Commune of Mischos</t>
  </si>
  <si>
    <t>Fresno de Cantespino</t>
  </si>
  <si>
    <t>Fossano</t>
  </si>
  <si>
    <t>Tompa</t>
  </si>
  <si>
    <t>Vilarinho de Agrochão</t>
  </si>
  <si>
    <t>Nesvačilka</t>
  </si>
  <si>
    <t>Gau-Algesheim, Stadt</t>
  </si>
  <si>
    <t>Commune of Mistegna</t>
  </si>
  <si>
    <t>Fresno de Caracena</t>
  </si>
  <si>
    <t>Bertre</t>
  </si>
  <si>
    <t>Fossato di Vico</t>
  </si>
  <si>
    <t>Tompaládony</t>
  </si>
  <si>
    <t>Vilarinho de São Romão</t>
  </si>
  <si>
    <t>Nesvačily</t>
  </si>
  <si>
    <t>Gau-Bickelheim</t>
  </si>
  <si>
    <t>Commune of Mistros</t>
  </si>
  <si>
    <t>Fresno de la Fuente</t>
  </si>
  <si>
    <t>Bertren</t>
  </si>
  <si>
    <t>Fossato Serralta</t>
  </si>
  <si>
    <t>Tordas</t>
  </si>
  <si>
    <t>Vilarinho do Bairro</t>
  </si>
  <si>
    <t>Netín</t>
  </si>
  <si>
    <t>Gau-Bischofsheim</t>
  </si>
  <si>
    <t>Commune of Mitata</t>
  </si>
  <si>
    <t>Fresno de la Polvorosa</t>
  </si>
  <si>
    <t>Bertreville</t>
  </si>
  <si>
    <t>Fossò</t>
  </si>
  <si>
    <t>Tormafölde</t>
  </si>
  <si>
    <t>Vilarinho dos Freires</t>
  </si>
  <si>
    <t>Netolice</t>
  </si>
  <si>
    <t>Gauern</t>
  </si>
  <si>
    <t>Commune of Mithymna</t>
  </si>
  <si>
    <t>Fresno de la Ribera</t>
  </si>
  <si>
    <t>Bertreville-Saint-Ouen</t>
  </si>
  <si>
    <t>Fossombrone</t>
  </si>
  <si>
    <t>Tormás</t>
  </si>
  <si>
    <t>Vilas Boas</t>
  </si>
  <si>
    <t>Netřebice</t>
  </si>
  <si>
    <t>Gauersheim</t>
  </si>
  <si>
    <t>Commune of Mitopoli</t>
  </si>
  <si>
    <t>Fresno de la Vega</t>
  </si>
  <si>
    <t>Bertric-Burée</t>
  </si>
  <si>
    <t>Foza</t>
  </si>
  <si>
    <t>Tormásliget</t>
  </si>
  <si>
    <t>Vile</t>
  </si>
  <si>
    <t>Netunice</t>
  </si>
  <si>
    <t>Gäufelden</t>
  </si>
  <si>
    <t>Commune of Mitropoli</t>
  </si>
  <si>
    <t>Fresno de Río Tirón</t>
  </si>
  <si>
    <t>Bertrichamps</t>
  </si>
  <si>
    <t>Frabosa Soprana</t>
  </si>
  <si>
    <t>Tornabarakony</t>
  </si>
  <si>
    <t>Vilela</t>
  </si>
  <si>
    <t>Netvořice</t>
  </si>
  <si>
    <t>Gaugrehweiler</t>
  </si>
  <si>
    <t>Commune of Mitroussio</t>
  </si>
  <si>
    <t>Fresno de Rodilla</t>
  </si>
  <si>
    <t>Bertricourt</t>
  </si>
  <si>
    <t>Frabosa Sottana</t>
  </si>
  <si>
    <t>Tornakápolna</t>
  </si>
  <si>
    <t>Vilela do Tâmega</t>
  </si>
  <si>
    <t>Neubuz</t>
  </si>
  <si>
    <t>Gau-Heppenheim</t>
  </si>
  <si>
    <t>Commune of Mochos</t>
  </si>
  <si>
    <t>Fresno de Sayago</t>
  </si>
  <si>
    <t>Bertrimont</t>
  </si>
  <si>
    <t>Fraconalto</t>
  </si>
  <si>
    <t>Tornanádaska</t>
  </si>
  <si>
    <t>Vilela Seca</t>
  </si>
  <si>
    <t>Neuměř</t>
  </si>
  <si>
    <t>Gaukönigshofen</t>
  </si>
  <si>
    <t>Commune of Modio</t>
  </si>
  <si>
    <t>Fresno de Torote</t>
  </si>
  <si>
    <t>Bertrimoutier</t>
  </si>
  <si>
    <t>Fragagnano</t>
  </si>
  <si>
    <t>Tornaszentandrás</t>
  </si>
  <si>
    <t>Vimeiro</t>
  </si>
  <si>
    <t>Neuměřice</t>
  </si>
  <si>
    <t>Gau-Odernheim</t>
  </si>
  <si>
    <t>Commune of Molai</t>
  </si>
  <si>
    <t>Fresno del Río</t>
  </si>
  <si>
    <t>Bertry</t>
  </si>
  <si>
    <t>Fragneto l'Abate</t>
  </si>
  <si>
    <t>Tornaszentjakab</t>
  </si>
  <si>
    <t>Vimieiro</t>
  </si>
  <si>
    <t>Neumětely</t>
  </si>
  <si>
    <t>Gaushorn</t>
  </si>
  <si>
    <t>Commune of Molista</t>
  </si>
  <si>
    <t>Fresno el Viejo</t>
  </si>
  <si>
    <t>Béru</t>
  </si>
  <si>
    <t>Fragneto Monforte</t>
  </si>
  <si>
    <t>Tornyiszentmiklós</t>
  </si>
  <si>
    <t>Vimioso</t>
  </si>
  <si>
    <t>Neurazy</t>
  </si>
  <si>
    <t>Gauting</t>
  </si>
  <si>
    <t>Commune of Molocha</t>
  </si>
  <si>
    <t>Fresno, El</t>
  </si>
  <si>
    <t>Béruges</t>
  </si>
  <si>
    <t>Fraine</t>
  </si>
  <si>
    <t>Tornyosnémeti</t>
  </si>
  <si>
    <t>Vinha da Rainha</t>
  </si>
  <si>
    <t>Neustupov</t>
  </si>
  <si>
    <t>Gau-Weinheim</t>
  </si>
  <si>
    <t>Commune of Molos</t>
  </si>
  <si>
    <t>Frías</t>
  </si>
  <si>
    <t>Bérulle</t>
  </si>
  <si>
    <t>Framura</t>
  </si>
  <si>
    <t>Tornyospálca</t>
  </si>
  <si>
    <t>Vinhais</t>
  </si>
  <si>
    <t>Nevcehle</t>
  </si>
  <si>
    <t>Gebenbach</t>
  </si>
  <si>
    <t>Commune of Molykrio</t>
  </si>
  <si>
    <t>Frías de Albarracín</t>
  </si>
  <si>
    <t>Bérus</t>
  </si>
  <si>
    <t>Francavilla al Mare</t>
  </si>
  <si>
    <t>Törökbálint</t>
  </si>
  <si>
    <t>Vinhas</t>
  </si>
  <si>
    <t>Neveklov</t>
  </si>
  <si>
    <t>Gebesee, Stadt</t>
  </si>
  <si>
    <t>Commune of Molyvdoskepastos</t>
  </si>
  <si>
    <t>Friera de Valverde</t>
  </si>
  <si>
    <t>Berville</t>
  </si>
  <si>
    <t>Francavilla Angitola</t>
  </si>
  <si>
    <t>Törökkoppány</t>
  </si>
  <si>
    <t>Vinhós</t>
  </si>
  <si>
    <t>Neveklovice</t>
  </si>
  <si>
    <t>Gebhardshain</t>
  </si>
  <si>
    <t>Commune of Monachitio</t>
  </si>
  <si>
    <t>Frigiliana</t>
  </si>
  <si>
    <t>Berville-en-Caux</t>
  </si>
  <si>
    <t>Francavilla Bisio</t>
  </si>
  <si>
    <t>Törökszentmiklós</t>
  </si>
  <si>
    <t>Vitorino das Donas</t>
  </si>
  <si>
    <t>Nevězice</t>
  </si>
  <si>
    <t>Gebroth</t>
  </si>
  <si>
    <t>Commune of Monastiraki</t>
  </si>
  <si>
    <t>Friol</t>
  </si>
  <si>
    <t>Berville-la-Campagne</t>
  </si>
  <si>
    <t>Francavilla d'Ete</t>
  </si>
  <si>
    <t>Torony</t>
  </si>
  <si>
    <t>Vizela (Santo Adrião)</t>
  </si>
  <si>
    <t>Nevid</t>
  </si>
  <si>
    <t>Gebsattel</t>
  </si>
  <si>
    <t>Commune of Monastiri</t>
  </si>
  <si>
    <t>Frómista</t>
  </si>
  <si>
    <t>Berviller-en-Moselle</t>
  </si>
  <si>
    <t>Francavilla di Sicilia</t>
  </si>
  <si>
    <t>Törtel</t>
  </si>
  <si>
    <t>Vreia de Bornes</t>
  </si>
  <si>
    <t>Nevojice</t>
  </si>
  <si>
    <t>Gechingen</t>
  </si>
  <si>
    <t>Commune of Monemvassia</t>
  </si>
  <si>
    <t>Frontera</t>
  </si>
  <si>
    <t>Berville-sur-Mer</t>
  </si>
  <si>
    <t>Francavilla Fontana</t>
  </si>
  <si>
    <t>Torvaj</t>
  </si>
  <si>
    <t>Vreia de Jales</t>
  </si>
  <si>
    <t>Nevolice</t>
  </si>
  <si>
    <t>Gedern, Stadt</t>
  </si>
  <si>
    <t>Commune of Moni</t>
  </si>
  <si>
    <t>Frontera, La</t>
  </si>
  <si>
    <t>Berville-sur-Seine</t>
  </si>
  <si>
    <t>Francavilla in Sinni</t>
  </si>
  <si>
    <t>Tószeg</t>
  </si>
  <si>
    <t>Zambujal</t>
  </si>
  <si>
    <t>Nevratice</t>
  </si>
  <si>
    <t>Geeste</t>
  </si>
  <si>
    <t>Commune of Monodendri</t>
  </si>
  <si>
    <t>Fruiz</t>
  </si>
  <si>
    <t>Berzé-la-Ville</t>
  </si>
  <si>
    <t>Francavilla Marittima</t>
  </si>
  <si>
    <t>Tótkomlós</t>
  </si>
  <si>
    <t>Zibreira</t>
  </si>
  <si>
    <t>Nevřeň</t>
  </si>
  <si>
    <t>Geesthacht, Stadt</t>
  </si>
  <si>
    <t>Commune of Monodryo</t>
  </si>
  <si>
    <t>Frumales</t>
  </si>
  <si>
    <t>Berzé-le-Châtel</t>
  </si>
  <si>
    <t>Francica</t>
  </si>
  <si>
    <t>Tótszentgyörgy</t>
  </si>
  <si>
    <t>Zoio</t>
  </si>
  <si>
    <t>Nezabudice</t>
  </si>
  <si>
    <t>Geestland, Stadt</t>
  </si>
  <si>
    <t>Commune of Monokarya</t>
  </si>
  <si>
    <t>Fuembellida</t>
  </si>
  <si>
    <t>Berzème</t>
  </si>
  <si>
    <t>Francofonte</t>
  </si>
  <si>
    <t>Tótszentmárton</t>
  </si>
  <si>
    <t>Nezabylice</t>
  </si>
  <si>
    <t>Gefell</t>
  </si>
  <si>
    <t>Commune of Monoklissia</t>
  </si>
  <si>
    <t>Fuencaliente</t>
  </si>
  <si>
    <t>Berzieux</t>
  </si>
  <si>
    <t>Francolise</t>
  </si>
  <si>
    <t>Tótszerdahely</t>
  </si>
  <si>
    <t>Nezamyslice</t>
  </si>
  <si>
    <t>Gefell, Stadt</t>
  </si>
  <si>
    <t>Commune of Monolithi</t>
  </si>
  <si>
    <t>Fuencaliente de la Palma</t>
  </si>
  <si>
    <t>Berzy-le-Sec</t>
  </si>
  <si>
    <t>Frascaro</t>
  </si>
  <si>
    <t>Töttös</t>
  </si>
  <si>
    <t>Nezbavětice</t>
  </si>
  <si>
    <t>Gefrees, St</t>
  </si>
  <si>
    <t>Commune of Monolithos</t>
  </si>
  <si>
    <t>Fuencemillán</t>
  </si>
  <si>
    <t>Besain</t>
  </si>
  <si>
    <t>Frascarolo</t>
  </si>
  <si>
    <t>Tótújfalu</t>
  </si>
  <si>
    <t>Nezdenice</t>
  </si>
  <si>
    <t>Gehlert</t>
  </si>
  <si>
    <t>Commune of Monopolata</t>
  </si>
  <si>
    <t>Fuendejalón</t>
  </si>
  <si>
    <t>Besançon</t>
  </si>
  <si>
    <t>Frascati</t>
  </si>
  <si>
    <t>Tótvázsony</t>
  </si>
  <si>
    <t>Nezdice</t>
  </si>
  <si>
    <t>Gehlsbach</t>
  </si>
  <si>
    <t>Commune of Monospita</t>
  </si>
  <si>
    <t>Fuendetodos</t>
  </si>
  <si>
    <t>Bésayes</t>
  </si>
  <si>
    <t>Frascineto</t>
  </si>
  <si>
    <t>Trizs</t>
  </si>
  <si>
    <t>Nezdice na Šumavě</t>
  </si>
  <si>
    <t>Gehlweiler</t>
  </si>
  <si>
    <t>Commune of Monovryssi</t>
  </si>
  <si>
    <t>Fuenferrada</t>
  </si>
  <si>
    <t>Bescat</t>
  </si>
  <si>
    <t>Frassilongo</t>
  </si>
  <si>
    <t>Tunyogmatolcs</t>
  </si>
  <si>
    <t>Nezdřev</t>
  </si>
  <si>
    <t>Gehofen</t>
  </si>
  <si>
    <t>Commune of Moraitika</t>
  </si>
  <si>
    <t>Fuengirola</t>
  </si>
  <si>
    <t>Bésignan</t>
  </si>
  <si>
    <t>Frassinelle Polesine</t>
  </si>
  <si>
    <t>Tura</t>
  </si>
  <si>
    <t>Nezvěstice</t>
  </si>
  <si>
    <t>Gehrde</t>
  </si>
  <si>
    <t>Commune of Morfi</t>
  </si>
  <si>
    <t>Fuenlabrada</t>
  </si>
  <si>
    <t>Bésingrand</t>
  </si>
  <si>
    <t>Frassinello Monferrato</t>
  </si>
  <si>
    <t>Túristvándi</t>
  </si>
  <si>
    <t>Nicov</t>
  </si>
  <si>
    <t>Gehrden, Stadt</t>
  </si>
  <si>
    <t>Commune of Morfovounio</t>
  </si>
  <si>
    <t>Fuenlabrada de los Montes</t>
  </si>
  <si>
    <t>Beslon</t>
  </si>
  <si>
    <t>Frassineto Po</t>
  </si>
  <si>
    <t>Türje</t>
  </si>
  <si>
    <t>Nihošovice</t>
  </si>
  <si>
    <t>Gehrweiler</t>
  </si>
  <si>
    <t>Commune of Moria</t>
  </si>
  <si>
    <t>Fuenllana</t>
  </si>
  <si>
    <t>Besmé</t>
  </si>
  <si>
    <t>Frassinetto</t>
  </si>
  <si>
    <t>Túrkeve</t>
  </si>
  <si>
    <t>Níhov</t>
  </si>
  <si>
    <t>Geichlingen</t>
  </si>
  <si>
    <t>Commune of Moronio</t>
  </si>
  <si>
    <t>Fuenmayor</t>
  </si>
  <si>
    <t>Besmont</t>
  </si>
  <si>
    <t>Frassino</t>
  </si>
  <si>
    <t>Túrony</t>
  </si>
  <si>
    <t>Nikolčice</t>
  </si>
  <si>
    <t>Commune of Moschato</t>
  </si>
  <si>
    <t>Fuensaldaña</t>
  </si>
  <si>
    <t>Besnans</t>
  </si>
  <si>
    <t>Frassinoro</t>
  </si>
  <si>
    <t>Túrricse</t>
  </si>
  <si>
    <t>Niměřice</t>
  </si>
  <si>
    <t>Geiersnest-Ost</t>
  </si>
  <si>
    <t>Commune of Moschochori</t>
  </si>
  <si>
    <t>Fuensalida</t>
  </si>
  <si>
    <t>Besné</t>
  </si>
  <si>
    <t>Frasso Sabino</t>
  </si>
  <si>
    <t>Tüskevár</t>
  </si>
  <si>
    <t>Nimpšov</t>
  </si>
  <si>
    <t>Geiersnest-West</t>
  </si>
  <si>
    <t>Commune of Moschofyto</t>
  </si>
  <si>
    <t>Fuensanta</t>
  </si>
  <si>
    <t>Besneville</t>
  </si>
  <si>
    <t>Frasso Telesino</t>
  </si>
  <si>
    <t>Tuzsér</t>
  </si>
  <si>
    <t>Nišovice</t>
  </si>
  <si>
    <t>Geiersthal</t>
  </si>
  <si>
    <t>Commune of Moschokarya</t>
  </si>
  <si>
    <t>Fuensanta de Martos</t>
  </si>
  <si>
    <t>Besny-et-Loizy</t>
  </si>
  <si>
    <t>Fratta Polesine</t>
  </si>
  <si>
    <t>Tyukod</t>
  </si>
  <si>
    <t>Nítkovice</t>
  </si>
  <si>
    <t>Geilenkirchen, Stadt</t>
  </si>
  <si>
    <t>Commune of Moschopotamos</t>
  </si>
  <si>
    <t>Fuente Álamo de Murcia</t>
  </si>
  <si>
    <t>Bessac</t>
  </si>
  <si>
    <t>Fratta Todina</t>
  </si>
  <si>
    <t>Udvar</t>
  </si>
  <si>
    <t>Niva</t>
  </si>
  <si>
    <t>Geilnau</t>
  </si>
  <si>
    <t>Commune of Mossia</t>
  </si>
  <si>
    <t>Fuente Carreteros</t>
  </si>
  <si>
    <t>Bessais-le-Fromental</t>
  </si>
  <si>
    <t>Frattamaggiore</t>
  </si>
  <si>
    <t>Udvari</t>
  </si>
  <si>
    <t>Nivnice</t>
  </si>
  <si>
    <t>Geisa, Stadt</t>
  </si>
  <si>
    <t>Commune of Moudros</t>
  </si>
  <si>
    <t>Fuente de Cantos</t>
  </si>
  <si>
    <t>Bessamorel</t>
  </si>
  <si>
    <t>Frattaminore</t>
  </si>
  <si>
    <t>Ugod</t>
  </si>
  <si>
    <t>Nižbor</t>
  </si>
  <si>
    <t>Geisberger Forst</t>
  </si>
  <si>
    <t>Commune of Moulki</t>
  </si>
  <si>
    <t>Fuente de Pedro Naharro</t>
  </si>
  <si>
    <t>Bessan</t>
  </si>
  <si>
    <t>Fratte Rosa</t>
  </si>
  <si>
    <t>Újbarok</t>
  </si>
  <si>
    <t>Nížkov</t>
  </si>
  <si>
    <t>Geiselbach</t>
  </si>
  <si>
    <t>Commune of Mountros</t>
  </si>
  <si>
    <t>Fuente de Piedra</t>
  </si>
  <si>
    <t>Bessancourt</t>
  </si>
  <si>
    <t>Frazzanò</t>
  </si>
  <si>
    <t>Újcsanálos</t>
  </si>
  <si>
    <t>Nížkovice</t>
  </si>
  <si>
    <t>Geiselberg</t>
  </si>
  <si>
    <t>Commune of Mouressio</t>
  </si>
  <si>
    <t>Fuente de San Esteban, La</t>
  </si>
  <si>
    <t>Bessans</t>
  </si>
  <si>
    <t>Fregona</t>
  </si>
  <si>
    <t>Újdombrád</t>
  </si>
  <si>
    <t>Nižní Lhoty</t>
  </si>
  <si>
    <t>Geiselhöring, St</t>
  </si>
  <si>
    <t>Commune of Mouria</t>
  </si>
  <si>
    <t>Fuente de Santa Cruz</t>
  </si>
  <si>
    <t>Bessas</t>
  </si>
  <si>
    <t>Fresagrandinaria</t>
  </si>
  <si>
    <t>Újfehértó</t>
  </si>
  <si>
    <t>Norberčany</t>
  </si>
  <si>
    <t>Geiselwind, M</t>
  </si>
  <si>
    <t>Commune of Mouriatada</t>
  </si>
  <si>
    <t>Fuente del Arco</t>
  </si>
  <si>
    <t>Bessay</t>
  </si>
  <si>
    <t>Fresonara</t>
  </si>
  <si>
    <t>Újhartyán</t>
  </si>
  <si>
    <t>Nosálov</t>
  </si>
  <si>
    <t>Geisenfeld, St</t>
  </si>
  <si>
    <t>Commune of Mouries</t>
  </si>
  <si>
    <t>Fuente del Maestre</t>
  </si>
  <si>
    <t>Bessay-sur-Allier</t>
  </si>
  <si>
    <t>Frigento</t>
  </si>
  <si>
    <t>Újiráz</t>
  </si>
  <si>
    <t>Nosislav</t>
  </si>
  <si>
    <t>Geisenhain</t>
  </si>
  <si>
    <t>Commune of Mourikio</t>
  </si>
  <si>
    <t>Fuente el Fresno</t>
  </si>
  <si>
    <t>Besse</t>
  </si>
  <si>
    <t>Frignano</t>
  </si>
  <si>
    <t>Újireg</t>
  </si>
  <si>
    <t>Nošovice</t>
  </si>
  <si>
    <t>Geisenhausen, M</t>
  </si>
  <si>
    <t>Commune of Mourne</t>
  </si>
  <si>
    <t>Fuente el Olmo de Fuentidueña</t>
  </si>
  <si>
    <t>Bessé</t>
  </si>
  <si>
    <t>Frinco</t>
  </si>
  <si>
    <t>Újkenéz</t>
  </si>
  <si>
    <t>Nová Buková</t>
  </si>
  <si>
    <t>Geisenheim, Hochschulstadt</t>
  </si>
  <si>
    <t>Commune of Mournies</t>
  </si>
  <si>
    <t>Fuente el Olmo de Íscar</t>
  </si>
  <si>
    <t>Bessède-de-Sault</t>
  </si>
  <si>
    <t>Frisa</t>
  </si>
  <si>
    <t>Újkér</t>
  </si>
  <si>
    <t>Nová Bystřice</t>
  </si>
  <si>
    <t>Geisfeld</t>
  </si>
  <si>
    <t>Commune of Moussata</t>
  </si>
  <si>
    <t>Fuente el Saúz</t>
  </si>
  <si>
    <t>Besse-et-Saint-Anastaise</t>
  </si>
  <si>
    <t>Frisanco</t>
  </si>
  <si>
    <t>Újkígyós</t>
  </si>
  <si>
    <t>Nová Cerekev</t>
  </si>
  <si>
    <t>Geisig</t>
  </si>
  <si>
    <t>Commune of Moussiotitsa</t>
  </si>
  <si>
    <t>Fuente el Saz de Jarama</t>
  </si>
  <si>
    <t>Bessèges</t>
  </si>
  <si>
    <t>Front</t>
  </si>
  <si>
    <t>Újlengyel</t>
  </si>
  <si>
    <t>Nová Dědina</t>
  </si>
  <si>
    <t>Geisingen, Stadt</t>
  </si>
  <si>
    <t>Commune of Moussounitsa</t>
  </si>
  <si>
    <t>Fuente el Sol</t>
  </si>
  <si>
    <t>Bessenay</t>
  </si>
  <si>
    <t>Frontino</t>
  </si>
  <si>
    <t>Újléta</t>
  </si>
  <si>
    <t>Nová Hradečná</t>
  </si>
  <si>
    <t>Geisleden</t>
  </si>
  <si>
    <t>Commune of Moussoura</t>
  </si>
  <si>
    <t>Fuente Encalada</t>
  </si>
  <si>
    <t>Bessens</t>
  </si>
  <si>
    <t>Frontone</t>
  </si>
  <si>
    <t>Újlőrincfalva</t>
  </si>
  <si>
    <t>Nová Lhota</t>
  </si>
  <si>
    <t>Geislingen an der Steige, Stadt</t>
  </si>
  <si>
    <t>Commune of Moustheni</t>
  </si>
  <si>
    <t>Fuente la Lancha</t>
  </si>
  <si>
    <t>Bessé-sur-Braye</t>
  </si>
  <si>
    <t>Frosinone</t>
  </si>
  <si>
    <t>Újpetre</t>
  </si>
  <si>
    <t>Nová Olešná</t>
  </si>
  <si>
    <t>Geislingen, Stadt</t>
  </si>
  <si>
    <t>Commune of Mouzakei</t>
  </si>
  <si>
    <t>Fuente la Reina</t>
  </si>
  <si>
    <t>Besse-sur-Issole</t>
  </si>
  <si>
    <t>Frosolone</t>
  </si>
  <si>
    <t>Újrónafő</t>
  </si>
  <si>
    <t>Nová Paka</t>
  </si>
  <si>
    <t>Geismar</t>
  </si>
  <si>
    <t>Commune of Mouzakeika</t>
  </si>
  <si>
    <t>Fuente Obejuna</t>
  </si>
  <si>
    <t>Besset</t>
  </si>
  <si>
    <t>Frossasco</t>
  </si>
  <si>
    <t>Újsolt</t>
  </si>
  <si>
    <t>Nová Pec</t>
  </si>
  <si>
    <t>Geithain, Stadt</t>
  </si>
  <si>
    <t>Commune of Mouzaki</t>
  </si>
  <si>
    <t>Fuente Palmera</t>
  </si>
  <si>
    <t>Bessey</t>
  </si>
  <si>
    <t>Frugarolo</t>
  </si>
  <si>
    <t>Újszalonta</t>
  </si>
  <si>
    <t>Nová Pláň</t>
  </si>
  <si>
    <t>Gelbensande</t>
  </si>
  <si>
    <t>Commune of Mouzilo</t>
  </si>
  <si>
    <t>Fuente Vaqueros</t>
  </si>
  <si>
    <t>Bessey-en-Chaume</t>
  </si>
  <si>
    <t>Fubine Monferrato</t>
  </si>
  <si>
    <t>Újszász</t>
  </si>
  <si>
    <t>Nová Říše</t>
  </si>
  <si>
    <t>Gelchsheim, M</t>
  </si>
  <si>
    <t>Commune of Mouzouras</t>
  </si>
  <si>
    <t>Fuente-Álamo</t>
  </si>
  <si>
    <t>Bessey-la-Cour</t>
  </si>
  <si>
    <t>Fucecchio</t>
  </si>
  <si>
    <t>Újszentiván</t>
  </si>
  <si>
    <t>Nová Role</t>
  </si>
  <si>
    <t>Geldern, Stadt</t>
  </si>
  <si>
    <t>Commune of Mychos</t>
  </si>
  <si>
    <t>Fuentealbilla</t>
  </si>
  <si>
    <t>Bessey-lès-Cîteaux</t>
  </si>
  <si>
    <t>Fuipiano Valle Imagna</t>
  </si>
  <si>
    <t>Újszentmargita</t>
  </si>
  <si>
    <t>Nová Sídla</t>
  </si>
  <si>
    <t>Geldersheim</t>
  </si>
  <si>
    <t>Commune of Mygdalia</t>
  </si>
  <si>
    <t>Fuentearmegil</t>
  </si>
  <si>
    <t>Bessières</t>
  </si>
  <si>
    <t>Fumane</t>
  </si>
  <si>
    <t>Újszilvás</t>
  </si>
  <si>
    <t>Nová Telib</t>
  </si>
  <si>
    <t>Gelenau/Erzgeb.</t>
  </si>
  <si>
    <t>Commune of Myki</t>
  </si>
  <si>
    <t>Fuentebureba</t>
  </si>
  <si>
    <t>Bessines</t>
  </si>
  <si>
    <t>Fumone</t>
  </si>
  <si>
    <t>Újtelek</t>
  </si>
  <si>
    <t>Nová Včelnice</t>
  </si>
  <si>
    <t>Gelenberg</t>
  </si>
  <si>
    <t>Commune of Mykines</t>
  </si>
  <si>
    <t>Fuentecambrón</t>
  </si>
  <si>
    <t>Bessines-sur-Gartempe</t>
  </si>
  <si>
    <t>Funes</t>
  </si>
  <si>
    <t>Újtikos</t>
  </si>
  <si>
    <t>Gellnhausen</t>
  </si>
  <si>
    <t>Commune of Mykonos</t>
  </si>
  <si>
    <t>Fuentecantos</t>
  </si>
  <si>
    <t>Bessins</t>
  </si>
  <si>
    <t>Furci</t>
  </si>
  <si>
    <t>Újudvar</t>
  </si>
  <si>
    <t>Nová Ves I</t>
  </si>
  <si>
    <t>Gelnhausen, Barbarossast., Krst.</t>
  </si>
  <si>
    <t>Commune of Myli</t>
  </si>
  <si>
    <t>Fuentecén</t>
  </si>
  <si>
    <t>Besson</t>
  </si>
  <si>
    <t>Furci Siculo</t>
  </si>
  <si>
    <t>Újvárfalva</t>
  </si>
  <si>
    <t>Nová Ves nad Lužnicí</t>
  </si>
  <si>
    <t>Gelsenkirchen, Stadt</t>
  </si>
  <si>
    <t>Commune of Mylopotamos</t>
  </si>
  <si>
    <t>Fuenteguinaldo</t>
  </si>
  <si>
    <t>Bessoncourt</t>
  </si>
  <si>
    <t>Furnari</t>
  </si>
  <si>
    <t>Ukk</t>
  </si>
  <si>
    <t>Nová Ves nad Nisou</t>
  </si>
  <si>
    <t>Geltendorf</t>
  </si>
  <si>
    <t>Commune of Mylotopos</t>
  </si>
  <si>
    <t>Fuenteheridos</t>
  </si>
  <si>
    <t>Bessonies</t>
  </si>
  <si>
    <t>Furore</t>
  </si>
  <si>
    <t>Üllés</t>
  </si>
  <si>
    <t>Nová Ves nad Popelkou</t>
  </si>
  <si>
    <t>Gelting</t>
  </si>
  <si>
    <t>Commune of Myra</t>
  </si>
  <si>
    <t>Fuentelahiguera de Albatages</t>
  </si>
  <si>
    <t>Bessuéjouls</t>
  </si>
  <si>
    <t>Furtei</t>
  </si>
  <si>
    <t>Üllő</t>
  </si>
  <si>
    <t>Nová Ves pod Pleší</t>
  </si>
  <si>
    <t>Geltorf</t>
  </si>
  <si>
    <t>Commune of Myriki</t>
  </si>
  <si>
    <t>Fuentelapeña</t>
  </si>
  <si>
    <t>Bessy</t>
  </si>
  <si>
    <t>Fuscaldo</t>
  </si>
  <si>
    <t>Und</t>
  </si>
  <si>
    <t>Nová Ves u Bakova</t>
  </si>
  <si>
    <t>Gemmerich</t>
  </si>
  <si>
    <t>Commune of Myrina</t>
  </si>
  <si>
    <t>Fuentelcésped</t>
  </si>
  <si>
    <t>Bessy-sur-Cure</t>
  </si>
  <si>
    <t>Fusignano</t>
  </si>
  <si>
    <t>Úny</t>
  </si>
  <si>
    <t>Nová Ves u Chotěboře</t>
  </si>
  <si>
    <t>Gemmingen</t>
  </si>
  <si>
    <t>Commune of Myriofyto</t>
  </si>
  <si>
    <t>Fuentelencina</t>
  </si>
  <si>
    <t>Bestiac</t>
  </si>
  <si>
    <t>Fusine</t>
  </si>
  <si>
    <t>Uppony</t>
  </si>
  <si>
    <t>Nová Ves u Chýnova</t>
  </si>
  <si>
    <t>Gemmrigheim</t>
  </si>
  <si>
    <t>Commune of Myriokefala</t>
  </si>
  <si>
    <t>Fuentelespino de Haro</t>
  </si>
  <si>
    <t>Bétaille</t>
  </si>
  <si>
    <t>Futani</t>
  </si>
  <si>
    <t>Ura</t>
  </si>
  <si>
    <t>Nová Ves u Jarošova</t>
  </si>
  <si>
    <t>Gemünd</t>
  </si>
  <si>
    <t>Commune of Myrkinos</t>
  </si>
  <si>
    <t>Fuentelespino de Moya</t>
  </si>
  <si>
    <t>Betaucourt</t>
  </si>
  <si>
    <t>Gabbioneta-Binanuova</t>
  </si>
  <si>
    <t>Uraiújfalu</t>
  </si>
  <si>
    <t>Nová Ves u Leštiny</t>
  </si>
  <si>
    <t>Gemünden</t>
  </si>
  <si>
    <t>Commune of Myrmigio</t>
  </si>
  <si>
    <t>Fuenteliante</t>
  </si>
  <si>
    <t>Betbèze</t>
  </si>
  <si>
    <t>Gabiano</t>
  </si>
  <si>
    <t>Úrhida</t>
  </si>
  <si>
    <t>Nová Ves u Mladé Vožice</t>
  </si>
  <si>
    <t>Gemünden (Felda)</t>
  </si>
  <si>
    <t>Commune of Myro</t>
  </si>
  <si>
    <t>Fuentelisendo</t>
  </si>
  <si>
    <t>Betbezer-d'Armagnac</t>
  </si>
  <si>
    <t>Gabicce Mare</t>
  </si>
  <si>
    <t>Úri</t>
  </si>
  <si>
    <t>Nová Ves u Nového Města na Moravě</t>
  </si>
  <si>
    <t>Gemünden (Wohra), Stadt</t>
  </si>
  <si>
    <t>Commune of Myrodafni</t>
  </si>
  <si>
    <t>Fuentelmonge</t>
  </si>
  <si>
    <t>Betcave-Aguin</t>
  </si>
  <si>
    <t>Gaby</t>
  </si>
  <si>
    <t>Úrkút</t>
  </si>
  <si>
    <t>Nová Ves u Světlé</t>
  </si>
  <si>
    <t>Gemünden a.Main, St</t>
  </si>
  <si>
    <t>Commune of Myrodato</t>
  </si>
  <si>
    <t>Fuentelsaz</t>
  </si>
  <si>
    <t>Betchat</t>
  </si>
  <si>
    <t>Gadesco-Pieve Delmona</t>
  </si>
  <si>
    <t>Üröm</t>
  </si>
  <si>
    <t>Nová Ves v Horách</t>
  </si>
  <si>
    <t>Genderkingen</t>
  </si>
  <si>
    <t>Commune of Myrofyllo</t>
  </si>
  <si>
    <t>Fuentelsaz de Soria</t>
  </si>
  <si>
    <t>Bétête</t>
  </si>
  <si>
    <t>Gadoni</t>
  </si>
  <si>
    <t>Uszka</t>
  </si>
  <si>
    <t>Nové Bránice</t>
  </si>
  <si>
    <t>Gengenbach, Stadt</t>
  </si>
  <si>
    <t>Commune of Myronia</t>
  </si>
  <si>
    <t>Fuentelviejo</t>
  </si>
  <si>
    <t>Béthancourt-en-Valois</t>
  </si>
  <si>
    <t>Gaeta</t>
  </si>
  <si>
    <t>Uszód</t>
  </si>
  <si>
    <t>Nové Dvory</t>
  </si>
  <si>
    <t>Gensingen</t>
  </si>
  <si>
    <t>Commune of Myrovryssi</t>
  </si>
  <si>
    <t>Fuentemolinos</t>
  </si>
  <si>
    <t>Béthancourt-en-Vaux</t>
  </si>
  <si>
    <t>Gaggi</t>
  </si>
  <si>
    <t>Uzsa</t>
  </si>
  <si>
    <t>Nové Hamry</t>
  </si>
  <si>
    <t>Genthin, Stadt</t>
  </si>
  <si>
    <t>Commune of Myrrini</t>
  </si>
  <si>
    <t>Fuentenava de Jábaga</t>
  </si>
  <si>
    <t>Béthelainville</t>
  </si>
  <si>
    <t>Gaggiano</t>
  </si>
  <si>
    <t>Vác</t>
  </si>
  <si>
    <t>Nové Heřminovy</t>
  </si>
  <si>
    <t>Gentingen</t>
  </si>
  <si>
    <t>Commune of Myrsina</t>
  </si>
  <si>
    <t>Fuentenebro</t>
  </si>
  <si>
    <t>Béthemont-la-Forêt</t>
  </si>
  <si>
    <t>Gaggio Montano</t>
  </si>
  <si>
    <t>Vácduka</t>
  </si>
  <si>
    <t>Nové Hrady</t>
  </si>
  <si>
    <t>Georgenberg</t>
  </si>
  <si>
    <t>Commune of Myrsini</t>
  </si>
  <si>
    <t>Fuentenovilla</t>
  </si>
  <si>
    <t>Béthencourt</t>
  </si>
  <si>
    <t>Gaglianico</t>
  </si>
  <si>
    <t>Vácegres</t>
  </si>
  <si>
    <t>Nové Hutě</t>
  </si>
  <si>
    <t>Georgensgmünd</t>
  </si>
  <si>
    <t>Commune of Myrsinochori</t>
  </si>
  <si>
    <t>Fuente-Olmedo</t>
  </si>
  <si>
    <t>Béthencourt-sur-Mer</t>
  </si>
  <si>
    <t>Gagliano Aterno</t>
  </si>
  <si>
    <t>Váchartyán</t>
  </si>
  <si>
    <t>Nové Lublice</t>
  </si>
  <si>
    <t>Georgenthal</t>
  </si>
  <si>
    <t>Commune of Myrtea</t>
  </si>
  <si>
    <t>Fuentepelayo</t>
  </si>
  <si>
    <t>Béthencourt-sur-Somme</t>
  </si>
  <si>
    <t>Gagliano Castelferrato</t>
  </si>
  <si>
    <t>Váckisújfalu</t>
  </si>
  <si>
    <t>Nové Město</t>
  </si>
  <si>
    <t>Georgsdorf</t>
  </si>
  <si>
    <t>Commune of Myrthios</t>
  </si>
  <si>
    <t>Fuentepiñel</t>
  </si>
  <si>
    <t>Bétheniville</t>
  </si>
  <si>
    <t>Gagliano del Capo</t>
  </si>
  <si>
    <t>Vácrátót</t>
  </si>
  <si>
    <t>Nové Město na Moravě</t>
  </si>
  <si>
    <t>Georgsmarienhütte, Stadt</t>
  </si>
  <si>
    <t>Commune of Myrtia</t>
  </si>
  <si>
    <t>Fuentepinilla</t>
  </si>
  <si>
    <t>Bétheny</t>
  </si>
  <si>
    <t>Gagliato</t>
  </si>
  <si>
    <t>Vácszentlászló</t>
  </si>
  <si>
    <t>Nové Město nad Metují</t>
  </si>
  <si>
    <t>Gera, Stadt</t>
  </si>
  <si>
    <t>Commune of Myrtidia</t>
  </si>
  <si>
    <t>Fuenterrebollo</t>
  </si>
  <si>
    <t>Béthincourt</t>
  </si>
  <si>
    <t>Gagliole</t>
  </si>
  <si>
    <t>Vadna</t>
  </si>
  <si>
    <t>Nové Město pod Smrkem</t>
  </si>
  <si>
    <t>Gerabronn, Stadt</t>
  </si>
  <si>
    <t>Commune of Myrtofyto</t>
  </si>
  <si>
    <t>Fuenterroble de Salvatierra</t>
  </si>
  <si>
    <t>Béthines</t>
  </si>
  <si>
    <t>Gaiarine</t>
  </si>
  <si>
    <t>Vadosfa</t>
  </si>
  <si>
    <t>Nové Mitrovice</t>
  </si>
  <si>
    <t>Gerach</t>
  </si>
  <si>
    <t>Commune of Myrtos</t>
  </si>
  <si>
    <t>Fuenterrobles</t>
  </si>
  <si>
    <t>Béthisy-Saint-Martin</t>
  </si>
  <si>
    <t>Gaiba</t>
  </si>
  <si>
    <t>Vág</t>
  </si>
  <si>
    <t>Geratal</t>
  </si>
  <si>
    <t>Commune of Mystakas</t>
  </si>
  <si>
    <t>Fuentes</t>
  </si>
  <si>
    <t>Béthisy-Saint-Pierre</t>
  </si>
  <si>
    <t>Gaiola</t>
  </si>
  <si>
    <t>Vágáshuta</t>
  </si>
  <si>
    <t>Nové Sedlice</t>
  </si>
  <si>
    <t>Geratskirchen</t>
  </si>
  <si>
    <t>Commune of Mystras</t>
  </si>
  <si>
    <t>Fuentes Calientes</t>
  </si>
  <si>
    <t>Bethmale</t>
  </si>
  <si>
    <t>Gaiole in Chianti</t>
  </si>
  <si>
    <t>Vaja</t>
  </si>
  <si>
    <t>Nové Sedlo</t>
  </si>
  <si>
    <t>Gerbach</t>
  </si>
  <si>
    <t>Commune of Mythi</t>
  </si>
  <si>
    <t>Fuentes Claras</t>
  </si>
  <si>
    <t>Bethon</t>
  </si>
  <si>
    <t>Gairo</t>
  </si>
  <si>
    <t>Vajdácska</t>
  </si>
  <si>
    <t>Nové Strašecí</t>
  </si>
  <si>
    <t>Gerbershausen</t>
  </si>
  <si>
    <t>Commune of Mytikas</t>
  </si>
  <si>
    <t>Fuentes de Andalucía</t>
  </si>
  <si>
    <t>Béthon</t>
  </si>
  <si>
    <t>Vajszló</t>
  </si>
  <si>
    <t>Nové Syrovice</t>
  </si>
  <si>
    <t>Gerbrunn</t>
  </si>
  <si>
    <t>Commune of Mytilini</t>
  </si>
  <si>
    <t>Fuentes de Año</t>
  </si>
  <si>
    <t>Bethoncourt</t>
  </si>
  <si>
    <t>Galati Mamertino</t>
  </si>
  <si>
    <t>Vajta</t>
  </si>
  <si>
    <t>Nové Veselí</t>
  </si>
  <si>
    <t>Gerbstedt, Stadt</t>
  </si>
  <si>
    <t>Commune of Mytilinii</t>
  </si>
  <si>
    <t>Fuentes de Ayódar</t>
  </si>
  <si>
    <t>Béthonsart</t>
  </si>
  <si>
    <t>Galatina</t>
  </si>
  <si>
    <t>Vál</t>
  </si>
  <si>
    <t>Noviny pod Ralskem</t>
  </si>
  <si>
    <t>Gerdau</t>
  </si>
  <si>
    <t>Commune of Myxorrouma</t>
  </si>
  <si>
    <t>Fuentes de Béjar</t>
  </si>
  <si>
    <t>Bethonvilliers</t>
  </si>
  <si>
    <t>Galatone</t>
  </si>
  <si>
    <t>Valkó</t>
  </si>
  <si>
    <t>Novosedlice</t>
  </si>
  <si>
    <t>Gerdshagen</t>
  </si>
  <si>
    <t>Commune of Nafpaktos</t>
  </si>
  <si>
    <t>Fuentes de Carbajal</t>
  </si>
  <si>
    <t>Béthonvilliers</t>
  </si>
  <si>
    <t>Galatro</t>
  </si>
  <si>
    <t>Valkonya</t>
  </si>
  <si>
    <t>Novosedly</t>
  </si>
  <si>
    <t>Geretsried, St</t>
  </si>
  <si>
    <t>Commune of Nafplio</t>
  </si>
  <si>
    <t>Fuentes de Ebro</t>
  </si>
  <si>
    <t>Béthune</t>
  </si>
  <si>
    <t>Galbiate</t>
  </si>
  <si>
    <t>Vállaj</t>
  </si>
  <si>
    <t>Novosedly nad Nežárkou</t>
  </si>
  <si>
    <t>Gerhardsbrunn</t>
  </si>
  <si>
    <t>Commune of Namata</t>
  </si>
  <si>
    <t>Fuentes de Jiloca</t>
  </si>
  <si>
    <t>Bétignicourt</t>
  </si>
  <si>
    <t>Galeata</t>
  </si>
  <si>
    <t>Vállus</t>
  </si>
  <si>
    <t>Nový Bor</t>
  </si>
  <si>
    <t>Gerhardshofen</t>
  </si>
  <si>
    <t>Commune of Naoussa</t>
  </si>
  <si>
    <t>Fuentes de León</t>
  </si>
  <si>
    <t>Beton-Bazoches</t>
  </si>
  <si>
    <t>Galgagnano</t>
  </si>
  <si>
    <t>Vámosatya</t>
  </si>
  <si>
    <t>Nový Bydžov</t>
  </si>
  <si>
    <t>Gering</t>
  </si>
  <si>
    <t>Commune of Napi</t>
  </si>
  <si>
    <t>Fuentes de Magaña</t>
  </si>
  <si>
    <t>Betoncourt-lès-Brotte</t>
  </si>
  <si>
    <t>Gallarate</t>
  </si>
  <si>
    <t>Vámoscsalád</t>
  </si>
  <si>
    <t>Nový Dům</t>
  </si>
  <si>
    <t>Geringswalde, Stadt</t>
  </si>
  <si>
    <t>Commune of Narkissos</t>
  </si>
  <si>
    <t>Fuentes de Nava</t>
  </si>
  <si>
    <t>Betoncourt-Saint-Pancras</t>
  </si>
  <si>
    <t>Gallese</t>
  </si>
  <si>
    <t>Vámosgyörk</t>
  </si>
  <si>
    <t>Nový Dvůr</t>
  </si>
  <si>
    <t>Gerlaser Forst</t>
  </si>
  <si>
    <t>Commune of Narthakio</t>
  </si>
  <si>
    <t>Fuentes de Oñoro</t>
  </si>
  <si>
    <t>Betoncourt-sur-Mance</t>
  </si>
  <si>
    <t>Galliate</t>
  </si>
  <si>
    <t>Vámosmikola</t>
  </si>
  <si>
    <t>Nový Hrádek</t>
  </si>
  <si>
    <t>Gerlingen, Stadt</t>
  </si>
  <si>
    <t>Commune of Nassia</t>
  </si>
  <si>
    <t>Fuentes de Ropel</t>
  </si>
  <si>
    <t>Bétous</t>
  </si>
  <si>
    <t>Galliate Lombardo</t>
  </si>
  <si>
    <t>Vámosoroszi</t>
  </si>
  <si>
    <t>Nový Hrozenkov</t>
  </si>
  <si>
    <t>Germaringen</t>
  </si>
  <si>
    <t>Commune of Naxos</t>
  </si>
  <si>
    <t>Fuentes de Rubielos</t>
  </si>
  <si>
    <t>Betplan</t>
  </si>
  <si>
    <t>Galliavola</t>
  </si>
  <si>
    <t>Vámospércs</t>
  </si>
  <si>
    <t>Nový Jáchymov</t>
  </si>
  <si>
    <t>Germering, GKSt</t>
  </si>
  <si>
    <t>Commune of Nea Agathoupoli</t>
  </si>
  <si>
    <t>Fuentes de Valdepero</t>
  </si>
  <si>
    <t>Betpouey</t>
  </si>
  <si>
    <t>Gallicano</t>
  </si>
  <si>
    <t>Vámosszabadi</t>
  </si>
  <si>
    <t>Nový Jičín</t>
  </si>
  <si>
    <t>Germersheim, Stadt</t>
  </si>
  <si>
    <t>Commune of Nea Alikarnassos</t>
  </si>
  <si>
    <t>Fuentesaúco</t>
  </si>
  <si>
    <t>Betpouy</t>
  </si>
  <si>
    <t>Gallicano nel Lazio</t>
  </si>
  <si>
    <t>Vámosújfalu</t>
  </si>
  <si>
    <t>Nový Jimramov</t>
  </si>
  <si>
    <t>Gernrode</t>
  </si>
  <si>
    <t>Commune of Nea Apollonia</t>
  </si>
  <si>
    <t>Fuentesaúco de Fuentidueña</t>
  </si>
  <si>
    <t>Bétracq</t>
  </si>
  <si>
    <t>Gallicchio</t>
  </si>
  <si>
    <t>Váncsod</t>
  </si>
  <si>
    <t>Nový Knín</t>
  </si>
  <si>
    <t>Gernsbach, Stadt</t>
  </si>
  <si>
    <t>Commune of Nea Artaki</t>
  </si>
  <si>
    <t>Fuentesecas</t>
  </si>
  <si>
    <t>Betschdorf</t>
  </si>
  <si>
    <t>Galliera</t>
  </si>
  <si>
    <t>Vanyarc</t>
  </si>
  <si>
    <t>Nový Kostel</t>
  </si>
  <si>
    <t>Gernsheim, Schöfferstadt</t>
  </si>
  <si>
    <t>Commune of Nea Avorani</t>
  </si>
  <si>
    <t>Fuentesoto</t>
  </si>
  <si>
    <t>Bettainvillers</t>
  </si>
  <si>
    <t>Galliera Veneta</t>
  </si>
  <si>
    <t>Vanyola</t>
  </si>
  <si>
    <t>Nový Kramolín</t>
  </si>
  <si>
    <t>Geroda</t>
  </si>
  <si>
    <t>Commune of Nea Bafra</t>
  </si>
  <si>
    <t>Fuentespalda</t>
  </si>
  <si>
    <t>Bettancourt-la-Ferrée</t>
  </si>
  <si>
    <t>Gallinaro</t>
  </si>
  <si>
    <t>Várad</t>
  </si>
  <si>
    <t>Nový Malín</t>
  </si>
  <si>
    <t>Geroda, M</t>
  </si>
  <si>
    <t>Commune of Nea Chalkidona</t>
  </si>
  <si>
    <t>Fuentespina</t>
  </si>
  <si>
    <t>Bettancourt-la-Longue</t>
  </si>
  <si>
    <t>Gallio</t>
  </si>
  <si>
    <t>Váralja</t>
  </si>
  <si>
    <t>Nový Oldřichov</t>
  </si>
  <si>
    <t>Geroldsgrün</t>
  </si>
  <si>
    <t>Commune of Nea Chora</t>
  </si>
  <si>
    <t>Fuentespreadas</t>
  </si>
  <si>
    <t>Bettange</t>
  </si>
  <si>
    <t>Gallipoli</t>
  </si>
  <si>
    <t>Varászló</t>
  </si>
  <si>
    <t>Nový Ples</t>
  </si>
  <si>
    <t>Geroldsgrüner Forst</t>
  </si>
  <si>
    <t>Commune of Nea Efessos</t>
  </si>
  <si>
    <t>Fuentestrún</t>
  </si>
  <si>
    <t>Bettant</t>
  </si>
  <si>
    <t>Gallo Matese</t>
  </si>
  <si>
    <t>Váraszó</t>
  </si>
  <si>
    <t>Nový Poddvorov</t>
  </si>
  <si>
    <t>Geroldshausen</t>
  </si>
  <si>
    <t>Commune of Nea Eklissoula</t>
  </si>
  <si>
    <t>Fuente-Tójar</t>
  </si>
  <si>
    <t>Bettborn</t>
  </si>
  <si>
    <t>Gallodoro</t>
  </si>
  <si>
    <t>Várbalog</t>
  </si>
  <si>
    <t>Nový Přerov</t>
  </si>
  <si>
    <t>Gerolfingen</t>
  </si>
  <si>
    <t>Commune of Nea Epidavros</t>
  </si>
  <si>
    <t>Fuentidueña</t>
  </si>
  <si>
    <t>Bettegney-Saint-Brice</t>
  </si>
  <si>
    <t>Galluccio</t>
  </si>
  <si>
    <t>Varbó</t>
  </si>
  <si>
    <t>Nový Rychnov</t>
  </si>
  <si>
    <t>Gerolsbach</t>
  </si>
  <si>
    <t>Commune of Nea Erythrea</t>
  </si>
  <si>
    <t>Fuentidueña de Tajo</t>
  </si>
  <si>
    <t>Bettelainville</t>
  </si>
  <si>
    <t>Galtellì</t>
  </si>
  <si>
    <t>Varbóc</t>
  </si>
  <si>
    <t>Nový Šaldorf-Sedlešovice</t>
  </si>
  <si>
    <t>Gerolsheim</t>
  </si>
  <si>
    <t>Commune of Nea Figalia</t>
  </si>
  <si>
    <t>Fuerte del Rey</t>
  </si>
  <si>
    <t>Bettembos</t>
  </si>
  <si>
    <t>Galzignano Terme</t>
  </si>
  <si>
    <t>Várda</t>
  </si>
  <si>
    <t>Nový Telečkov</t>
  </si>
  <si>
    <t>Gerolstein, Stadt</t>
  </si>
  <si>
    <t>Commune of Nea Fokea</t>
  </si>
  <si>
    <t>Fuertescusa</t>
  </si>
  <si>
    <t>Bettencourt-Rivière</t>
  </si>
  <si>
    <t>Gamalero</t>
  </si>
  <si>
    <t>Várdomb</t>
  </si>
  <si>
    <t>Nový Vestec</t>
  </si>
  <si>
    <t>Gerolzhofen, St</t>
  </si>
  <si>
    <t>Commune of Nea Gonia</t>
  </si>
  <si>
    <t>Fueva, La</t>
  </si>
  <si>
    <t>Bettencourt-Saint-Ouen</t>
  </si>
  <si>
    <t>Gambara</t>
  </si>
  <si>
    <t>Várfölde</t>
  </si>
  <si>
    <t>Nučice</t>
  </si>
  <si>
    <t>Gersdorf</t>
  </si>
  <si>
    <t>Commune of Nea Ionia</t>
  </si>
  <si>
    <t>Fuliola, La</t>
  </si>
  <si>
    <t>Gambarana</t>
  </si>
  <si>
    <t>Varga</t>
  </si>
  <si>
    <t>Nupaky</t>
  </si>
  <si>
    <t>Gersfeld (Rhön), Stadt</t>
  </si>
  <si>
    <t>Commune of Nea Ionia (psevdo)</t>
  </si>
  <si>
    <t>Fulleda</t>
  </si>
  <si>
    <t>Bettes</t>
  </si>
  <si>
    <t>Gambasca</t>
  </si>
  <si>
    <t>Várgesztes</t>
  </si>
  <si>
    <t>Nýdek</t>
  </si>
  <si>
    <t>Gersheim</t>
  </si>
  <si>
    <t>Commune of Nea Iraklitsa</t>
  </si>
  <si>
    <t>Bettignies</t>
  </si>
  <si>
    <t>Gambassi Terme</t>
  </si>
  <si>
    <t>Várkesző</t>
  </si>
  <si>
    <t>Nyklovice</t>
  </si>
  <si>
    <t>Gersten</t>
  </si>
  <si>
    <t>Commune of Nea Kallikratia</t>
  </si>
  <si>
    <t>Fustiñana</t>
  </si>
  <si>
    <t>Betting</t>
  </si>
  <si>
    <t>Gambatesa</t>
  </si>
  <si>
    <t>Várong</t>
  </si>
  <si>
    <t>Nymburk</t>
  </si>
  <si>
    <t>Gerstenberg</t>
  </si>
  <si>
    <t>Commune of Nea Kallisti</t>
  </si>
  <si>
    <t>Gabaldón</t>
  </si>
  <si>
    <t>Gambellara</t>
  </si>
  <si>
    <t>Városföld</t>
  </si>
  <si>
    <t>Nýřany</t>
  </si>
  <si>
    <t>Gerstengrund</t>
  </si>
  <si>
    <t>Commune of Nea Karvali</t>
  </si>
  <si>
    <t>Gabias, Las</t>
  </si>
  <si>
    <t>Betton</t>
  </si>
  <si>
    <t>Gamberale</t>
  </si>
  <si>
    <t>Városlőd</t>
  </si>
  <si>
    <t>Nýrov</t>
  </si>
  <si>
    <t>Gerstetten</t>
  </si>
  <si>
    <t>Commune of Nea Karya</t>
  </si>
  <si>
    <t>Gabiria</t>
  </si>
  <si>
    <t>Betton-Bettonet</t>
  </si>
  <si>
    <t>Gambettola</t>
  </si>
  <si>
    <t>Várpalota</t>
  </si>
  <si>
    <t>Nýrsko</t>
  </si>
  <si>
    <t>Gersthofen, St</t>
  </si>
  <si>
    <t>Commune of Nea Kerassia</t>
  </si>
  <si>
    <t>Gádor</t>
  </si>
  <si>
    <t>Bettoncourt</t>
  </si>
  <si>
    <t>Gambolò</t>
  </si>
  <si>
    <t>Varsád</t>
  </si>
  <si>
    <t>Občov</t>
  </si>
  <si>
    <t>Gerstungen</t>
  </si>
  <si>
    <t>Commune of Nea Kerassous</t>
  </si>
  <si>
    <t>Gaià</t>
  </si>
  <si>
    <t>Bettrechies</t>
  </si>
  <si>
    <t>Gambugliano</t>
  </si>
  <si>
    <t>Varsány</t>
  </si>
  <si>
    <t>Obecnice</t>
  </si>
  <si>
    <t>Gerswalde</t>
  </si>
  <si>
    <t>Commune of Nea Kerdylia</t>
  </si>
  <si>
    <t>Gaianes</t>
  </si>
  <si>
    <t>Bettviller</t>
  </si>
  <si>
    <t>Gandellino</t>
  </si>
  <si>
    <t>Várvölgy</t>
  </si>
  <si>
    <t>Obědkovice</t>
  </si>
  <si>
    <t>Gertewitz</t>
  </si>
  <si>
    <t>Commune of Nea Kessani</t>
  </si>
  <si>
    <t>Gaibiel</t>
  </si>
  <si>
    <t>Bettwiller</t>
  </si>
  <si>
    <t>Gandino</t>
  </si>
  <si>
    <t>Vasad</t>
  </si>
  <si>
    <t>Obědovice</t>
  </si>
  <si>
    <t>Gerzen</t>
  </si>
  <si>
    <t>Commune of Nea Kios</t>
  </si>
  <si>
    <t>Gaintza</t>
  </si>
  <si>
    <t>Betz</t>
  </si>
  <si>
    <t>Gandosso</t>
  </si>
  <si>
    <t>Vasalja</t>
  </si>
  <si>
    <t>Obora</t>
  </si>
  <si>
    <t>Geschaidt</t>
  </si>
  <si>
    <t>Commune of Nea Koroni</t>
  </si>
  <si>
    <t>Gajanejos</t>
  </si>
  <si>
    <t>Betz-le-Château</t>
  </si>
  <si>
    <t>Gangi</t>
  </si>
  <si>
    <t>Vásárosbéc</t>
  </si>
  <si>
    <t>Obořiště</t>
  </si>
  <si>
    <t>Geschendorf</t>
  </si>
  <si>
    <t>Commune of Nea Koutali</t>
  </si>
  <si>
    <t>Gajates</t>
  </si>
  <si>
    <t>Beugin</t>
  </si>
  <si>
    <t>Garaguso</t>
  </si>
  <si>
    <t>Vásárosdombó</t>
  </si>
  <si>
    <t>Oborná</t>
  </si>
  <si>
    <t>Gescher, Glockenstadt</t>
  </si>
  <si>
    <t>Commune of Nea Lampsakos</t>
  </si>
  <si>
    <t>Galapagar</t>
  </si>
  <si>
    <t>Beugnâtre</t>
  </si>
  <si>
    <t>Garbagna</t>
  </si>
  <si>
    <t>Vásárosfalu</t>
  </si>
  <si>
    <t>Obory</t>
  </si>
  <si>
    <t>Gesees</t>
  </si>
  <si>
    <t>Commune of Nea Lefki</t>
  </si>
  <si>
    <t>Galápagos</t>
  </si>
  <si>
    <t>Beugneux</t>
  </si>
  <si>
    <t>Garbagna Novarese</t>
  </si>
  <si>
    <t>Vásárosmiske</t>
  </si>
  <si>
    <t>Obrataň</t>
  </si>
  <si>
    <t>Geseke, Stadt</t>
  </si>
  <si>
    <t>Commune of Nea Madytos</t>
  </si>
  <si>
    <t>Galar</t>
  </si>
  <si>
    <t>Beugnies</t>
  </si>
  <si>
    <t>Garbagnate Milanese</t>
  </si>
  <si>
    <t>Vásárosnamény</t>
  </si>
  <si>
    <t>Obříství</t>
  </si>
  <si>
    <t>Geslau</t>
  </si>
  <si>
    <t>Commune of Nea Magnissia</t>
  </si>
  <si>
    <t>Galaroza</t>
  </si>
  <si>
    <t>Beugnon</t>
  </si>
  <si>
    <t>Garbagnate Monastero</t>
  </si>
  <si>
    <t>Vasasszonyfa</t>
  </si>
  <si>
    <t>Obrnice</t>
  </si>
  <si>
    <t>Gessertshausen</t>
  </si>
  <si>
    <t>Commune of Nea Makri</t>
  </si>
  <si>
    <t>Galbarros</t>
  </si>
  <si>
    <t>Beugnon-Thireuil</t>
  </si>
  <si>
    <t>Garda</t>
  </si>
  <si>
    <t>Vasboldogasszony</t>
  </si>
  <si>
    <t>Obrubce</t>
  </si>
  <si>
    <t>Gestratz</t>
  </si>
  <si>
    <t>Commune of Nea Makrissi</t>
  </si>
  <si>
    <t>Galbárruli</t>
  </si>
  <si>
    <t>Beugny</t>
  </si>
  <si>
    <t>Gardone Riviera</t>
  </si>
  <si>
    <t>Vasegerszeg</t>
  </si>
  <si>
    <t>Obruby</t>
  </si>
  <si>
    <t>Getelo</t>
  </si>
  <si>
    <t>Commune of Nea Malgara</t>
  </si>
  <si>
    <t>Galdakao</t>
  </si>
  <si>
    <t>Beuil</t>
  </si>
  <si>
    <t>Gardone Val Trompia</t>
  </si>
  <si>
    <t>Vashosszúfalu</t>
  </si>
  <si>
    <t>Obyčtov</t>
  </si>
  <si>
    <t>Gettorf</t>
  </si>
  <si>
    <t>Commune of Nea Manolada</t>
  </si>
  <si>
    <t>Galdames</t>
  </si>
  <si>
    <t>Beulotte-Saint-Laurent</t>
  </si>
  <si>
    <t>Garessio</t>
  </si>
  <si>
    <t>Vaskeresztes</t>
  </si>
  <si>
    <t>Obytce</t>
  </si>
  <si>
    <t>Gevelsberg, Stadt</t>
  </si>
  <si>
    <t>Commune of Nea Messimvria</t>
  </si>
  <si>
    <t>Gáldar</t>
  </si>
  <si>
    <t>Beure</t>
  </si>
  <si>
    <t>Gargallo</t>
  </si>
  <si>
    <t>Vaskút</t>
  </si>
  <si>
    <t>Očelice</t>
  </si>
  <si>
    <t>Gevenich</t>
  </si>
  <si>
    <t>Commune of Nea Michaniona</t>
  </si>
  <si>
    <t>Galende</t>
  </si>
  <si>
    <t>Beurey</t>
  </si>
  <si>
    <t>Gargazzone</t>
  </si>
  <si>
    <t>Vasmegyer</t>
  </si>
  <si>
    <t>Ochoz</t>
  </si>
  <si>
    <t>Gevensleben</t>
  </si>
  <si>
    <t>Commune of Nea Moudania</t>
  </si>
  <si>
    <t>Galera</t>
  </si>
  <si>
    <t>Beurey-Bauguay</t>
  </si>
  <si>
    <t>Gargnano</t>
  </si>
  <si>
    <t>Vaspör</t>
  </si>
  <si>
    <t>Ochoz u Brna</t>
  </si>
  <si>
    <t>Geyer, Stadt</t>
  </si>
  <si>
    <t>Commune of Nea Nikomidia</t>
  </si>
  <si>
    <t>Galera, La</t>
  </si>
  <si>
    <t>Beurey-sur-Saulx</t>
  </si>
  <si>
    <t>Garlasco</t>
  </si>
  <si>
    <t>Vassurány</t>
  </si>
  <si>
    <t>Ochoz u Tišnova</t>
  </si>
  <si>
    <t>Giebel, gemfr. Gebiet</t>
  </si>
  <si>
    <t>Commune of Nea Nikopoli</t>
  </si>
  <si>
    <t>Galilea</t>
  </si>
  <si>
    <t>Beurières</t>
  </si>
  <si>
    <t>Garlate</t>
  </si>
  <si>
    <t>Vasszécseny</t>
  </si>
  <si>
    <t>Očihov</t>
  </si>
  <si>
    <t>Giebelstadt, M</t>
  </si>
  <si>
    <t>Commune of Nea Palatia</t>
  </si>
  <si>
    <t>Galindo y Perahuy</t>
  </si>
  <si>
    <t>Beurizot</t>
  </si>
  <si>
    <t>Garlenda</t>
  </si>
  <si>
    <t>Vasszentmihály</t>
  </si>
  <si>
    <t>Ocmanice</t>
  </si>
  <si>
    <t>Gieboldehausen, Flecken</t>
  </si>
  <si>
    <t>Commune of Nea Pefki</t>
  </si>
  <si>
    <t>Galinduste</t>
  </si>
  <si>
    <t>Beurlay</t>
  </si>
  <si>
    <t>Garniga Terme</t>
  </si>
  <si>
    <t>Vasszilvágy</t>
  </si>
  <si>
    <t>Odolena Voda</t>
  </si>
  <si>
    <t>Giekau</t>
  </si>
  <si>
    <t>Commune of Nea Pella</t>
  </si>
  <si>
    <t>Galipentzu</t>
  </si>
  <si>
    <t>Beurville</t>
  </si>
  <si>
    <t>Garzeno</t>
  </si>
  <si>
    <t>Vasvár</t>
  </si>
  <si>
    <t>Odrava</t>
  </si>
  <si>
    <t>Gieleroth</t>
  </si>
  <si>
    <t>Commune of Nea Penteli</t>
  </si>
  <si>
    <t>Galisancho</t>
  </si>
  <si>
    <t>Beussent</t>
  </si>
  <si>
    <t>Garzigliana</t>
  </si>
  <si>
    <t>Vaszar</t>
  </si>
  <si>
    <t>Odřepsy</t>
  </si>
  <si>
    <t>Gielert</t>
  </si>
  <si>
    <t>Commune of Nea Peramos</t>
  </si>
  <si>
    <t>Galisteo</t>
  </si>
  <si>
    <t>Beuste</t>
  </si>
  <si>
    <t>Gasperina</t>
  </si>
  <si>
    <t>Vászoly</t>
  </si>
  <si>
    <t>Odrovice</t>
  </si>
  <si>
    <t>Gielow</t>
  </si>
  <si>
    <t>Commune of Nea Petra</t>
  </si>
  <si>
    <t>Gallardos, Los</t>
  </si>
  <si>
    <t>Beutal</t>
  </si>
  <si>
    <t>Gassino Torinese</t>
  </si>
  <si>
    <t>Vát</t>
  </si>
  <si>
    <t>Odry</t>
  </si>
  <si>
    <t>Giengen an der Brenz, Stadt</t>
  </si>
  <si>
    <t>Commune of Nea Philadelfia</t>
  </si>
  <si>
    <t>Gallega, La</t>
  </si>
  <si>
    <t>Beutin</t>
  </si>
  <si>
    <t>Gattatico</t>
  </si>
  <si>
    <t>Vatta</t>
  </si>
  <si>
    <t>Odunec</t>
  </si>
  <si>
    <t>Gierschnach</t>
  </si>
  <si>
    <t>Commune of Nea Plagia</t>
  </si>
  <si>
    <t>Gallegos</t>
  </si>
  <si>
    <t>Beuvardes</t>
  </si>
  <si>
    <t>Gatteo</t>
  </si>
  <si>
    <t>Vázsnok</t>
  </si>
  <si>
    <t>Ohaře</t>
  </si>
  <si>
    <t>Giershausen</t>
  </si>
  <si>
    <t>Commune of Nea Potamia</t>
  </si>
  <si>
    <t>Gallegos de Altamiros</t>
  </si>
  <si>
    <t>Beuveille</t>
  </si>
  <si>
    <t>Gattico-Veruno</t>
  </si>
  <si>
    <t>Vécs</t>
  </si>
  <si>
    <t>Ohařice</t>
  </si>
  <si>
    <t>Giersleben</t>
  </si>
  <si>
    <t>Commune of Nea Potidea</t>
  </si>
  <si>
    <t>Gallegos de Argañán</t>
  </si>
  <si>
    <t>Beuvezin</t>
  </si>
  <si>
    <t>Gattinara</t>
  </si>
  <si>
    <t>Vecsés</t>
  </si>
  <si>
    <t>Ohaveč</t>
  </si>
  <si>
    <t>Gierstädt</t>
  </si>
  <si>
    <t>Commune of Nea Redestos</t>
  </si>
  <si>
    <t>Gallegos de Hornija</t>
  </si>
  <si>
    <t>Beuvillers</t>
  </si>
  <si>
    <t>Gavardo</t>
  </si>
  <si>
    <t>Végegyháza</t>
  </si>
  <si>
    <t>Ohníč</t>
  </si>
  <si>
    <t>Giesdorf</t>
  </si>
  <si>
    <t>Commune of Nea Roda</t>
  </si>
  <si>
    <t>Gallegos de Sobrinos</t>
  </si>
  <si>
    <t>Beuvrages</t>
  </si>
  <si>
    <t>Gavello</t>
  </si>
  <si>
    <t>Vejti</t>
  </si>
  <si>
    <t>Ohnišov</t>
  </si>
  <si>
    <t>Giesen</t>
  </si>
  <si>
    <t>Commune of Nea Sampsous</t>
  </si>
  <si>
    <t>Gallegos de Solmirón</t>
  </si>
  <si>
    <t>Beuvraignes</t>
  </si>
  <si>
    <t>Gaverina Terme</t>
  </si>
  <si>
    <t>Vékény</t>
  </si>
  <si>
    <t>Ohnišťany</t>
  </si>
  <si>
    <t>Giesenhausen</t>
  </si>
  <si>
    <t>Commune of Nea Santa</t>
  </si>
  <si>
    <t>Gallegos del Pan</t>
  </si>
  <si>
    <t>Beuvrequen</t>
  </si>
  <si>
    <t>Gavi</t>
  </si>
  <si>
    <t>Vekerd</t>
  </si>
  <si>
    <t>Ohrazenice</t>
  </si>
  <si>
    <t>Giesensdorf</t>
  </si>
  <si>
    <t>Commune of Nea Selefkia</t>
  </si>
  <si>
    <t>Gallegos del Río</t>
  </si>
  <si>
    <t>Beuvrigny</t>
  </si>
  <si>
    <t>Gavignano</t>
  </si>
  <si>
    <t>Velem</t>
  </si>
  <si>
    <t>Ohrobec</t>
  </si>
  <si>
    <t>Gießen, Universitätsstadt</t>
  </si>
  <si>
    <t>Commune of Nea Silata</t>
  </si>
  <si>
    <t>Gallifa</t>
  </si>
  <si>
    <t>Beuvron</t>
  </si>
  <si>
    <t>Gavirate</t>
  </si>
  <si>
    <t>Velemér</t>
  </si>
  <si>
    <t>Ohrozim</t>
  </si>
  <si>
    <t>Gifhorn, Stadt</t>
  </si>
  <si>
    <t>Commune of Nea Sinopi</t>
  </si>
  <si>
    <t>Gallinero de Cameros</t>
  </si>
  <si>
    <t>Beuvron-en-Auge</t>
  </si>
  <si>
    <t>Gavoi</t>
  </si>
  <si>
    <t>Velence</t>
  </si>
  <si>
    <t>Okarec</t>
  </si>
  <si>
    <t>Gilching</t>
  </si>
  <si>
    <t>Commune of Nea Skioni</t>
  </si>
  <si>
    <t>Gallocanta</t>
  </si>
  <si>
    <t>Beuvry</t>
  </si>
  <si>
    <t>Gavorrano</t>
  </si>
  <si>
    <t>Velény</t>
  </si>
  <si>
    <t>Okna</t>
  </si>
  <si>
    <t>Gillenbeuren</t>
  </si>
  <si>
    <t>Commune of Nea Smyrni (psevdo)</t>
  </si>
  <si>
    <t>Gallur</t>
  </si>
  <si>
    <t>Beuvry-la-Forêt</t>
  </si>
  <si>
    <t>Gazoldo degli Ippoliti</t>
  </si>
  <si>
    <t>Véménd</t>
  </si>
  <si>
    <t>Okoř</t>
  </si>
  <si>
    <t>Gillenfeld</t>
  </si>
  <si>
    <t>Commune of Nea Styra</t>
  </si>
  <si>
    <t>Galoze</t>
  </si>
  <si>
    <t>Beux</t>
  </si>
  <si>
    <t>Gazzada Schianno</t>
  </si>
  <si>
    <t>Vének</t>
  </si>
  <si>
    <t>Okounov</t>
  </si>
  <si>
    <t>Gilserberg</t>
  </si>
  <si>
    <t>Commune of Nea Tenedos</t>
  </si>
  <si>
    <t>Galve</t>
  </si>
  <si>
    <t>Beuxes</t>
  </si>
  <si>
    <t>Gazzaniga</t>
  </si>
  <si>
    <t>Vép</t>
  </si>
  <si>
    <t>Okřesaneč</t>
  </si>
  <si>
    <t>Gilten</t>
  </si>
  <si>
    <t>Commune of Nea Tiryntha</t>
  </si>
  <si>
    <t>Galve de Sorbe</t>
  </si>
  <si>
    <t>Beuzec-Cap-Sizun</t>
  </si>
  <si>
    <t>Gazzo</t>
  </si>
  <si>
    <t>Vereb</t>
  </si>
  <si>
    <t>Okřešice</t>
  </si>
  <si>
    <t>Gilzem</t>
  </si>
  <si>
    <t>Commune of Nea Trapezounta</t>
  </si>
  <si>
    <t>Gálvez</t>
  </si>
  <si>
    <t>Beuzeville</t>
  </si>
  <si>
    <t>Gazzo Veronese</t>
  </si>
  <si>
    <t>Veresegyház</t>
  </si>
  <si>
    <t>Okřínek</t>
  </si>
  <si>
    <t>Gimbsheim</t>
  </si>
  <si>
    <t>Commune of Nea Triglia</t>
  </si>
  <si>
    <t>Gamiz-Fika</t>
  </si>
  <si>
    <t>Beuzeville-la-Bastille</t>
  </si>
  <si>
    <t>Gazzola</t>
  </si>
  <si>
    <t>Verőce</t>
  </si>
  <si>
    <t>Okříšky</t>
  </si>
  <si>
    <t>Gimbweiler</t>
  </si>
  <si>
    <t>Commune of Nea Tyroloi</t>
  </si>
  <si>
    <t>Gamones</t>
  </si>
  <si>
    <t>Beuzeville-la-Grenier</t>
  </si>
  <si>
    <t>Gazzuolo</t>
  </si>
  <si>
    <t>Verpelét</t>
  </si>
  <si>
    <t>Okrouhlá</t>
  </si>
  <si>
    <t>Gindorf</t>
  </si>
  <si>
    <t>Commune of Nea Vyssa</t>
  </si>
  <si>
    <t>Gandesa</t>
  </si>
  <si>
    <t>Beuzeville-la-Guérard</t>
  </si>
  <si>
    <t>Gela</t>
  </si>
  <si>
    <t>Verseg</t>
  </si>
  <si>
    <t>Okrouhlá Radouň</t>
  </si>
  <si>
    <t>Gingen an der Fils</t>
  </si>
  <si>
    <t>Commune of Nea Zichni</t>
  </si>
  <si>
    <t>Gandia</t>
  </si>
  <si>
    <t>Beuzevillette</t>
  </si>
  <si>
    <t>Gemmano</t>
  </si>
  <si>
    <t>Versend</t>
  </si>
  <si>
    <t>Okrouhlice</t>
  </si>
  <si>
    <t>Gingst</t>
  </si>
  <si>
    <t>Commune of Nea Zoi</t>
  </si>
  <si>
    <t>Garaballa</t>
  </si>
  <si>
    <t>Bévenais</t>
  </si>
  <si>
    <t>Gemona del Friuli</t>
  </si>
  <si>
    <t>Vértesacsa</t>
  </si>
  <si>
    <t>Okrouhlička</t>
  </si>
  <si>
    <t>Ginsheim-Gustavsburg, Stadt</t>
  </si>
  <si>
    <t>Commune of Neapoli</t>
  </si>
  <si>
    <t>Garachico</t>
  </si>
  <si>
    <t>Beveuge</t>
  </si>
  <si>
    <t>Gemonio</t>
  </si>
  <si>
    <t>Vértesboglár</t>
  </si>
  <si>
    <t>Okrouhlo</t>
  </si>
  <si>
    <t>Ginsweiler</t>
  </si>
  <si>
    <t>Commune of Neda</t>
  </si>
  <si>
    <t>Garafía</t>
  </si>
  <si>
    <t>Béville-le-Comte</t>
  </si>
  <si>
    <t>Genazzano</t>
  </si>
  <si>
    <t>Vérteskethely</t>
  </si>
  <si>
    <t>Olbramice</t>
  </si>
  <si>
    <t>Gipperath</t>
  </si>
  <si>
    <t>Commune of Nedoussa</t>
  </si>
  <si>
    <t>Garai</t>
  </si>
  <si>
    <t>Bévillers</t>
  </si>
  <si>
    <t>Genga</t>
  </si>
  <si>
    <t>Vértessomló</t>
  </si>
  <si>
    <t>Olbramkostel</t>
  </si>
  <si>
    <t>Girkenroth</t>
  </si>
  <si>
    <t>Commune of Nees Karyes</t>
  </si>
  <si>
    <t>Garaioa</t>
  </si>
  <si>
    <t>Bevons</t>
  </si>
  <si>
    <t>Genivolta</t>
  </si>
  <si>
    <t>Vértesszőlős</t>
  </si>
  <si>
    <t>Olbramov</t>
  </si>
  <si>
    <t>Girod</t>
  </si>
  <si>
    <t>Commune of Nees Kydonies</t>
  </si>
  <si>
    <t>Garbayuela</t>
  </si>
  <si>
    <t>Bévy</t>
  </si>
  <si>
    <t>Genola</t>
  </si>
  <si>
    <t>Vértestolna</t>
  </si>
  <si>
    <t>Olbramovice</t>
  </si>
  <si>
    <t>Gladbach</t>
  </si>
  <si>
    <t>Commune of Nees Vryssoules</t>
  </si>
  <si>
    <t>Garcia</t>
  </si>
  <si>
    <t>Bey</t>
  </si>
  <si>
    <t>Genoni</t>
  </si>
  <si>
    <t>Vése</t>
  </si>
  <si>
    <t>Oldřichov</t>
  </si>
  <si>
    <t>Gladbeck, Stadt</t>
  </si>
  <si>
    <t>Commune of Negades</t>
  </si>
  <si>
    <t>Garciaz</t>
  </si>
  <si>
    <t>Beychac-et-Caillau</t>
  </si>
  <si>
    <t>Genova</t>
  </si>
  <si>
    <t>Veszkény</t>
  </si>
  <si>
    <t>Oldřichov v Hájích</t>
  </si>
  <si>
    <t>Gladenbach, Stadt</t>
  </si>
  <si>
    <t>Commune of Negrades</t>
  </si>
  <si>
    <t>Garcibuey</t>
  </si>
  <si>
    <t>Beylongue</t>
  </si>
  <si>
    <t>Genuri</t>
  </si>
  <si>
    <t>Veszprém</t>
  </si>
  <si>
    <t>Oldřichovice</t>
  </si>
  <si>
    <t>Glanbrücken</t>
  </si>
  <si>
    <t>Commune of Nei Epivates</t>
  </si>
  <si>
    <t>Garcihernández</t>
  </si>
  <si>
    <t>Beynac</t>
  </si>
  <si>
    <t>Genzano di Lucania</t>
  </si>
  <si>
    <t>Veszprémfajsz</t>
  </si>
  <si>
    <t>Oldřiš</t>
  </si>
  <si>
    <t>Glandorf</t>
  </si>
  <si>
    <t>Commune of Nei Kalindii</t>
  </si>
  <si>
    <t>Garcillán</t>
  </si>
  <si>
    <t>Beynac-et-Cazenac</t>
  </si>
  <si>
    <t>Genzano di Roma</t>
  </si>
  <si>
    <t>Veszprémgalsa</t>
  </si>
  <si>
    <t>Oldřišov</t>
  </si>
  <si>
    <t>Glan-Münchweiler</t>
  </si>
  <si>
    <t>Commune of Nemea</t>
  </si>
  <si>
    <t>Garciotum</t>
  </si>
  <si>
    <t>Beynat</t>
  </si>
  <si>
    <t>Gera Lario</t>
  </si>
  <si>
    <t>Veszprémvarsány</t>
  </si>
  <si>
    <t>Oleksovice</t>
  </si>
  <si>
    <t>Glasau</t>
  </si>
  <si>
    <t>Commune of Nemouta</t>
  </si>
  <si>
    <t>Garcirrey</t>
  </si>
  <si>
    <t>Beynes</t>
  </si>
  <si>
    <t>Gerace</t>
  </si>
  <si>
    <t>Vésztő</t>
  </si>
  <si>
    <t>Olešenka</t>
  </si>
  <si>
    <t>Glasehausen</t>
  </si>
  <si>
    <t>Commune of Nenita</t>
  </si>
  <si>
    <t>Garde</t>
  </si>
  <si>
    <t>Beynost</t>
  </si>
  <si>
    <t>Geraci Siculo</t>
  </si>
  <si>
    <t>Vezseny</t>
  </si>
  <si>
    <t>Oleška</t>
  </si>
  <si>
    <t>Glasewitz</t>
  </si>
  <si>
    <t>Commune of Nenitouria</t>
  </si>
  <si>
    <t>Gares</t>
  </si>
  <si>
    <t>Beyrède-Jumet-Camous</t>
  </si>
  <si>
    <t>Gerano</t>
  </si>
  <si>
    <t>Vid</t>
  </si>
  <si>
    <t>Oleško</t>
  </si>
  <si>
    <t>Glashütte, Stadt</t>
  </si>
  <si>
    <t>Commune of Neo Aghioneri</t>
  </si>
  <si>
    <t>Beyren-lès-Sierck</t>
  </si>
  <si>
    <t>Gerenzago</t>
  </si>
  <si>
    <t>Vigántpetend</t>
  </si>
  <si>
    <t>Glashütten</t>
  </si>
  <si>
    <t>Commune of Neo Argyrio</t>
  </si>
  <si>
    <t>Garganta de los Montes</t>
  </si>
  <si>
    <t>Beyrie-en-Béarn</t>
  </si>
  <si>
    <t>Gerenzano</t>
  </si>
  <si>
    <t>Villány</t>
  </si>
  <si>
    <t>Olešnice</t>
  </si>
  <si>
    <t>Glashüttener Forst</t>
  </si>
  <si>
    <t>Commune of Neo Chimonio</t>
  </si>
  <si>
    <t>Garganta del Villar</t>
  </si>
  <si>
    <t>Beyries</t>
  </si>
  <si>
    <t>Gergei</t>
  </si>
  <si>
    <t>Villánykövesd</t>
  </si>
  <si>
    <t>Olešnice v Orlických horách</t>
  </si>
  <si>
    <t>Glasin</t>
  </si>
  <si>
    <t>Commune of Neo Chorio Apokoronou</t>
  </si>
  <si>
    <t>Garganta la Olla</t>
  </si>
  <si>
    <t>Beyrie-sur-Joyeuse</t>
  </si>
  <si>
    <t>Germagnano</t>
  </si>
  <si>
    <t>Vilmány</t>
  </si>
  <si>
    <t>Olešník</t>
  </si>
  <si>
    <t>Glasow</t>
  </si>
  <si>
    <t>Commune of Neo Chorio Kydonias</t>
  </si>
  <si>
    <t>Garganta, La</t>
  </si>
  <si>
    <t>Beyssac</t>
  </si>
  <si>
    <t>Germagno</t>
  </si>
  <si>
    <t>Vilonya</t>
  </si>
  <si>
    <t>Olomouc</t>
  </si>
  <si>
    <t>Glattbach</t>
  </si>
  <si>
    <t>Commune of Neo Gynekokastro</t>
  </si>
  <si>
    <t>Gargantilla</t>
  </si>
  <si>
    <t>Beyssenac</t>
  </si>
  <si>
    <t>Germignaga</t>
  </si>
  <si>
    <t>Vilyvitány</t>
  </si>
  <si>
    <t>Olomučany</t>
  </si>
  <si>
    <t>Glatten</t>
  </si>
  <si>
    <t>Commune of Neo Ireo</t>
  </si>
  <si>
    <t>Gargantilla del Lozoya y Pinilla de Buitrago</t>
  </si>
  <si>
    <t>Bey-sur-Seille</t>
  </si>
  <si>
    <t>Gerocarne</t>
  </si>
  <si>
    <t>Vinár</t>
  </si>
  <si>
    <t>Oloví</t>
  </si>
  <si>
    <t>Glaubitz</t>
  </si>
  <si>
    <t>Commune of Neo Itylo</t>
  </si>
  <si>
    <t>Gargüera</t>
  </si>
  <si>
    <t>Bézac</t>
  </si>
  <si>
    <t>Gerola Alta</t>
  </si>
  <si>
    <t>Vindornyafok</t>
  </si>
  <si>
    <t>Olovnice</t>
  </si>
  <si>
    <t>Glauburg</t>
  </si>
  <si>
    <t>Commune of Neo Kallyntirio</t>
  </si>
  <si>
    <t>Garidells, Els</t>
  </si>
  <si>
    <t>Bezalles</t>
  </si>
  <si>
    <t>Gerre de' Caprioli</t>
  </si>
  <si>
    <t>Vindornyalak</t>
  </si>
  <si>
    <t>Olšany</t>
  </si>
  <si>
    <t>Glauchau, Stadt</t>
  </si>
  <si>
    <t>Commune of Neo Kobigadi</t>
  </si>
  <si>
    <t>Garínoain</t>
  </si>
  <si>
    <t>Bézancourt</t>
  </si>
  <si>
    <t>Gesico</t>
  </si>
  <si>
    <t>Vindornyaszőlős</t>
  </si>
  <si>
    <t>Olšany u Prostějova</t>
  </si>
  <si>
    <t>Glees</t>
  </si>
  <si>
    <t>Commune of Neo Krikello</t>
  </si>
  <si>
    <t>Garlitos</t>
  </si>
  <si>
    <t>Bezange-la-Grande</t>
  </si>
  <si>
    <t>Gessate</t>
  </si>
  <si>
    <t>Visegrád</t>
  </si>
  <si>
    <t>Olší</t>
  </si>
  <si>
    <t>Gleichen</t>
  </si>
  <si>
    <t>Commune of Neo Monastiri</t>
  </si>
  <si>
    <t>Garrafe de Torío</t>
  </si>
  <si>
    <t>Bezange-la-Petite</t>
  </si>
  <si>
    <t>Gessopalena</t>
  </si>
  <si>
    <t>Visnye</t>
  </si>
  <si>
    <t>Olšovec</t>
  </si>
  <si>
    <t>Gleina</t>
  </si>
  <si>
    <t>Commune of Neo Perivoli</t>
  </si>
  <si>
    <t>Garralda</t>
  </si>
  <si>
    <t>Bezannes</t>
  </si>
  <si>
    <t>Gesturi</t>
  </si>
  <si>
    <t>Visonta</t>
  </si>
  <si>
    <t>Olšovice</t>
  </si>
  <si>
    <t>Gleiritsch</t>
  </si>
  <si>
    <t>Commune of Neo Petritsio</t>
  </si>
  <si>
    <t>Garray</t>
  </si>
  <si>
    <t>Bézaudun-les-Alpes</t>
  </si>
  <si>
    <t>Gesualdo</t>
  </si>
  <si>
    <t>Viss</t>
  </si>
  <si>
    <t>Omice</t>
  </si>
  <si>
    <t>Gleißenberg</t>
  </si>
  <si>
    <t>Commune of Neo Psychiko</t>
  </si>
  <si>
    <t>Garriga, La</t>
  </si>
  <si>
    <t>Bézaudun-sur-Bîne</t>
  </si>
  <si>
    <t>Ghedi</t>
  </si>
  <si>
    <t>Visz</t>
  </si>
  <si>
    <t>Omlenice</t>
  </si>
  <si>
    <t>Gleisweiler</t>
  </si>
  <si>
    <t>Commune of Neo Roino</t>
  </si>
  <si>
    <t>Garrigàs</t>
  </si>
  <si>
    <t>Bezaumont</t>
  </si>
  <si>
    <t>Ghemme</t>
  </si>
  <si>
    <t>Viszák</t>
  </si>
  <si>
    <t>Ondratice</t>
  </si>
  <si>
    <t>Gleiszellen-Gleishorbach</t>
  </si>
  <si>
    <t>Commune of Neo Ryssio</t>
  </si>
  <si>
    <t>Garrigoles</t>
  </si>
  <si>
    <t>Bèze</t>
  </si>
  <si>
    <t>Ghiffa</t>
  </si>
  <si>
    <t>Viszló</t>
  </si>
  <si>
    <t>Ondřejov</t>
  </si>
  <si>
    <t>Glewitz</t>
  </si>
  <si>
    <t>Commune of Neo Sfinoto</t>
  </si>
  <si>
    <t>Garriguella</t>
  </si>
  <si>
    <t>Bézenet</t>
  </si>
  <si>
    <t>Ghilarza</t>
  </si>
  <si>
    <t>Visznek</t>
  </si>
  <si>
    <t>Onomyšl</t>
  </si>
  <si>
    <t>Glienicke/Nordbahn</t>
  </si>
  <si>
    <t>Commune of Neo Sidirochori</t>
  </si>
  <si>
    <t>Garrobo, El</t>
  </si>
  <si>
    <t>Bézéril</t>
  </si>
  <si>
    <t>Ghisalba</t>
  </si>
  <si>
    <t>Vitnyéd</t>
  </si>
  <si>
    <t>Onšov</t>
  </si>
  <si>
    <t>Glinde, Stadt</t>
  </si>
  <si>
    <t>Commune of Neo Souli</t>
  </si>
  <si>
    <t>Garrovilla, La</t>
  </si>
  <si>
    <t>Bez-et-Esparon</t>
  </si>
  <si>
    <t>Ghislarengo</t>
  </si>
  <si>
    <t>Vizslás</t>
  </si>
  <si>
    <t>Opařany</t>
  </si>
  <si>
    <t>Glonn, M</t>
  </si>
  <si>
    <t>Commune of Neochoraki</t>
  </si>
  <si>
    <t>Garrovillas de Alconétar</t>
  </si>
  <si>
    <t>Béziers</t>
  </si>
  <si>
    <t>Giacciano con Baruchella</t>
  </si>
  <si>
    <t>Vizsoly</t>
  </si>
  <si>
    <t>Opatov</t>
  </si>
  <si>
    <t>Glött</t>
  </si>
  <si>
    <t>Commune of Neochori</t>
  </si>
  <si>
    <t>Garrucha</t>
  </si>
  <si>
    <t>Bezinghem</t>
  </si>
  <si>
    <t>Giaglione</t>
  </si>
  <si>
    <t>Vízvár</t>
  </si>
  <si>
    <t>Opatovec</t>
  </si>
  <si>
    <t>Glottertal</t>
  </si>
  <si>
    <t>Commune of Neochori  Lykossouras</t>
  </si>
  <si>
    <t>Garvín</t>
  </si>
  <si>
    <t>Bezins-Garraux</t>
  </si>
  <si>
    <t>Gianico</t>
  </si>
  <si>
    <t>Vöckönd</t>
  </si>
  <si>
    <t>Opatovice</t>
  </si>
  <si>
    <t>Glowe</t>
  </si>
  <si>
    <t>Commune of Neochori Aristomenous</t>
  </si>
  <si>
    <t>Gascones</t>
  </si>
  <si>
    <t>Bezolles</t>
  </si>
  <si>
    <t>Giano dell'Umbria</t>
  </si>
  <si>
    <t>Vokány</t>
  </si>
  <si>
    <t>Opatovice I</t>
  </si>
  <si>
    <t>Glücksburg (Ostsee), Stadt</t>
  </si>
  <si>
    <t>Commune of Neochori Falessias</t>
  </si>
  <si>
    <t>Gascueña</t>
  </si>
  <si>
    <t>Bezons</t>
  </si>
  <si>
    <t>Giano Vetusto</t>
  </si>
  <si>
    <t>Völcsej</t>
  </si>
  <si>
    <t>Opatovice nad Labem</t>
  </si>
  <si>
    <t>Glückstadt, Stadt</t>
  </si>
  <si>
    <t>Commune of Neochori Gortynias</t>
  </si>
  <si>
    <t>Gascueña de Bornova</t>
  </si>
  <si>
    <t>Bezonvaux</t>
  </si>
  <si>
    <t>Giardinello</t>
  </si>
  <si>
    <t>Vönöck</t>
  </si>
  <si>
    <t>Glüsing</t>
  </si>
  <si>
    <t>Commune of Neochori Ithomis</t>
  </si>
  <si>
    <t>Gastor, El</t>
  </si>
  <si>
    <t>Bezouce</t>
  </si>
  <si>
    <t>Giardini-Naxos</t>
  </si>
  <si>
    <t>Vonyarcvashegy</t>
  </si>
  <si>
    <t>Oplany</t>
  </si>
  <si>
    <t>Gmund a.Tegernsee</t>
  </si>
  <si>
    <t>Commune of Neochori Mantinias</t>
  </si>
  <si>
    <t>Gata</t>
  </si>
  <si>
    <t>Bézouotte</t>
  </si>
  <si>
    <t>Giarole</t>
  </si>
  <si>
    <t>Vöröstó</t>
  </si>
  <si>
    <t>Oplocany</t>
  </si>
  <si>
    <t>Gnarrenburg</t>
  </si>
  <si>
    <t>Commune of Neochori Messologhiou</t>
  </si>
  <si>
    <t>Gata de Gorgos</t>
  </si>
  <si>
    <t>Bézues-Bajon</t>
  </si>
  <si>
    <t>Giarratana</t>
  </si>
  <si>
    <t>Vörs</t>
  </si>
  <si>
    <t>Oplot</t>
  </si>
  <si>
    <t>Gneus</t>
  </si>
  <si>
    <t>Commune of Neochori Myrtountion</t>
  </si>
  <si>
    <t>Gatika</t>
  </si>
  <si>
    <t>Bézu-la-Forêt</t>
  </si>
  <si>
    <t>Giarre</t>
  </si>
  <si>
    <t>Zabar</t>
  </si>
  <si>
    <t>Opočnice</t>
  </si>
  <si>
    <t>Gneven</t>
  </si>
  <si>
    <t>Commune of Neochori Nafpaktias</t>
  </si>
  <si>
    <t>Gatón de Campos</t>
  </si>
  <si>
    <t>Bézu-le-Guéry</t>
  </si>
  <si>
    <t>Giave</t>
  </si>
  <si>
    <t>Opočno</t>
  </si>
  <si>
    <t>Gnevkow</t>
  </si>
  <si>
    <t>Commune of Neochori Serron</t>
  </si>
  <si>
    <t>Gátova</t>
  </si>
  <si>
    <t>Bézu-Saint-Éloi</t>
  </si>
  <si>
    <t>Giaveno</t>
  </si>
  <si>
    <t>Zádorfalva</t>
  </si>
  <si>
    <t>Opolany</t>
  </si>
  <si>
    <t>Gnewitz</t>
  </si>
  <si>
    <t>Commune of Neochori Thespion</t>
  </si>
  <si>
    <t>Gaubea</t>
  </si>
  <si>
    <t>Bézu-Saint-Germain</t>
  </si>
  <si>
    <t>Giavera del Montello</t>
  </si>
  <si>
    <t>Zagyvarékas</t>
  </si>
  <si>
    <t>Oponešice</t>
  </si>
  <si>
    <t>Gnoien, Stadt</t>
  </si>
  <si>
    <t>Commune of Neochori Tymfristou</t>
  </si>
  <si>
    <t>Gaucín</t>
  </si>
  <si>
    <t>Biaches</t>
  </si>
  <si>
    <t>Giba</t>
  </si>
  <si>
    <t>Zagyvaszántó</t>
  </si>
  <si>
    <t>Oprostovice</t>
  </si>
  <si>
    <t>Gnotzheim, M</t>
  </si>
  <si>
    <t>Commune of Neochori Ypatis</t>
  </si>
  <si>
    <t>Gautegiz Arteaga</t>
  </si>
  <si>
    <t>Biache-Saint-Vaast</t>
  </si>
  <si>
    <t>Gibellina</t>
  </si>
  <si>
    <t>Záhony</t>
  </si>
  <si>
    <t>Oráčov</t>
  </si>
  <si>
    <t>Gnutz</t>
  </si>
  <si>
    <t>Commune of Neochoropoulo</t>
  </si>
  <si>
    <t>Gavà</t>
  </si>
  <si>
    <t>Bians-les-Usiers</t>
  </si>
  <si>
    <t>Gifflenga</t>
  </si>
  <si>
    <t>Zajk</t>
  </si>
  <si>
    <t>Ořech</t>
  </si>
  <si>
    <t>Goch, Stadt</t>
  </si>
  <si>
    <t>Commune of Neochorouda</t>
  </si>
  <si>
    <t>Gavarda</t>
  </si>
  <si>
    <t>Biard</t>
  </si>
  <si>
    <t>Giffone</t>
  </si>
  <si>
    <t>Zajta</t>
  </si>
  <si>
    <t>Ořechov</t>
  </si>
  <si>
    <t>Gochsheim</t>
  </si>
  <si>
    <t>Commune of Neokastro</t>
  </si>
  <si>
    <t>Gavet de la Conca</t>
  </si>
  <si>
    <t>Biarne</t>
  </si>
  <si>
    <t>Giffoni Sei Casali</t>
  </si>
  <si>
    <t>Zákány</t>
  </si>
  <si>
    <t>Orel</t>
  </si>
  <si>
    <t>Göcklingen</t>
  </si>
  <si>
    <t>Commune of Neokessaria</t>
  </si>
  <si>
    <t>Gavilanes</t>
  </si>
  <si>
    <t>Biarre</t>
  </si>
  <si>
    <t>Giffoni Valle Piana</t>
  </si>
  <si>
    <t>Zákányfalu</t>
  </si>
  <si>
    <t>Orlické Podhůří</t>
  </si>
  <si>
    <t>Göda / Hodźij</t>
  </si>
  <si>
    <t>Commune of Neos Erineos</t>
  </si>
  <si>
    <t>Gaztelu</t>
  </si>
  <si>
    <t>Biarritz</t>
  </si>
  <si>
    <t>Gignese</t>
  </si>
  <si>
    <t>Zákányszék</t>
  </si>
  <si>
    <t>Orlické Záhoří</t>
  </si>
  <si>
    <t>Goddert</t>
  </si>
  <si>
    <t>Commune of Neos Kafkasos</t>
  </si>
  <si>
    <t>Gea de Albarracín</t>
  </si>
  <si>
    <t>Biarrotte</t>
  </si>
  <si>
    <t>Gignod</t>
  </si>
  <si>
    <t>Zala</t>
  </si>
  <si>
    <t>Orličky</t>
  </si>
  <si>
    <t>Godendorf</t>
  </si>
  <si>
    <t>Commune of Neos Marmaras</t>
  </si>
  <si>
    <t>Gejuelo del Barro</t>
  </si>
  <si>
    <t>Biars-sur-Cère</t>
  </si>
  <si>
    <t>Gildone</t>
  </si>
  <si>
    <t>Zalaapáti</t>
  </si>
  <si>
    <t>Orlík nad Vltavou</t>
  </si>
  <si>
    <t>Gödenroth</t>
  </si>
  <si>
    <t>Commune of Neos Pyrgos</t>
  </si>
  <si>
    <t>Geldo</t>
  </si>
  <si>
    <t>Bias</t>
  </si>
  <si>
    <t>Gimigliano</t>
  </si>
  <si>
    <t>Zalabaksa</t>
  </si>
  <si>
    <t>Orlová</t>
  </si>
  <si>
    <t>Gödenstorf</t>
  </si>
  <si>
    <t>Commune of Neos Skopos</t>
  </si>
  <si>
    <t>Gelida</t>
  </si>
  <si>
    <t>Biaudos</t>
  </si>
  <si>
    <t>Ginestra</t>
  </si>
  <si>
    <t>Zalabér</t>
  </si>
  <si>
    <t>Orlovice</t>
  </si>
  <si>
    <t>Göggingen</t>
  </si>
  <si>
    <t>Commune of Neraida</t>
  </si>
  <si>
    <t>Gelsa</t>
  </si>
  <si>
    <t>Bibiche</t>
  </si>
  <si>
    <t>Ginestra degli Schiavoni</t>
  </si>
  <si>
    <t>Zalaboldogfa</t>
  </si>
  <si>
    <t>Osečany</t>
  </si>
  <si>
    <t>Göhl</t>
  </si>
  <si>
    <t>Commune of Neraidochori</t>
  </si>
  <si>
    <t>Gelves</t>
  </si>
  <si>
    <t>Biblisheim</t>
  </si>
  <si>
    <t>Ginosa</t>
  </si>
  <si>
    <t>Zalacsány</t>
  </si>
  <si>
    <t>Oseček</t>
  </si>
  <si>
    <t>Göhlen</t>
  </si>
  <si>
    <t>Commune of Nerantza</t>
  </si>
  <si>
    <t>Gema</t>
  </si>
  <si>
    <t>Bibost</t>
  </si>
  <si>
    <t>Gioi</t>
  </si>
  <si>
    <t>Zalacséb</t>
  </si>
  <si>
    <t>Osečná</t>
  </si>
  <si>
    <t>Göhrde</t>
  </si>
  <si>
    <t>Commune of Nerantzies</t>
  </si>
  <si>
    <t>Gemuño</t>
  </si>
  <si>
    <t>Bichancourt</t>
  </si>
  <si>
    <t>Gioia dei Marsi</t>
  </si>
  <si>
    <t>Zalaegerszeg</t>
  </si>
  <si>
    <t>Osečnice</t>
  </si>
  <si>
    <t>Göhrde, gemfr. Gebiet</t>
  </si>
  <si>
    <t>Commune of Neriana</t>
  </si>
  <si>
    <t>Genalguacil</t>
  </si>
  <si>
    <t>Biches</t>
  </si>
  <si>
    <t>Gioia del Colle</t>
  </si>
  <si>
    <t>Zalaerdőd</t>
  </si>
  <si>
    <t>Osek</t>
  </si>
  <si>
    <t>Göhren</t>
  </si>
  <si>
    <t>Commune of Nerochori</t>
  </si>
  <si>
    <t>Génave</t>
  </si>
  <si>
    <t>Bickenholtz</t>
  </si>
  <si>
    <t>Gioia Sannitica</t>
  </si>
  <si>
    <t>Zalagyömörő</t>
  </si>
  <si>
    <t>Osek nad Bečvou</t>
  </si>
  <si>
    <t>Göhren-Lebbin</t>
  </si>
  <si>
    <t>Commune of Nerofraktis</t>
  </si>
  <si>
    <t>Genevilla</t>
  </si>
  <si>
    <t>Bicqueley</t>
  </si>
  <si>
    <t>Gioia Tauro</t>
  </si>
  <si>
    <t>Zalahaláp</t>
  </si>
  <si>
    <t>Oselce</t>
  </si>
  <si>
    <t>Gohrisch</t>
  </si>
  <si>
    <t>Commune of Nerokouros</t>
  </si>
  <si>
    <t>Genovés, el</t>
  </si>
  <si>
    <t>Bidache</t>
  </si>
  <si>
    <t>Gioiosa Ionica</t>
  </si>
  <si>
    <t>Zalaháshágy</t>
  </si>
  <si>
    <t>Ošelín</t>
  </si>
  <si>
    <t>Gokels</t>
  </si>
  <si>
    <t>Commune of Neromanna</t>
  </si>
  <si>
    <t>Ger</t>
  </si>
  <si>
    <t>Bidarray</t>
  </si>
  <si>
    <t>Gioiosa Marea</t>
  </si>
  <si>
    <t>Zalaigrice</t>
  </si>
  <si>
    <t>Osice</t>
  </si>
  <si>
    <t>Golchen</t>
  </si>
  <si>
    <t>Commune of Neromyli</t>
  </si>
  <si>
    <t>Gerena</t>
  </si>
  <si>
    <t>Bidart</t>
  </si>
  <si>
    <t>Giove</t>
  </si>
  <si>
    <t>Zalaistvánd</t>
  </si>
  <si>
    <t>Osíčko</t>
  </si>
  <si>
    <t>Goldbach, M</t>
  </si>
  <si>
    <t>Commune of Neromylos</t>
  </si>
  <si>
    <t>Gérgal</t>
  </si>
  <si>
    <t>Bidestroff</t>
  </si>
  <si>
    <t>Giovinazzo</t>
  </si>
  <si>
    <t>Zalakaros</t>
  </si>
  <si>
    <t>Osičky</t>
  </si>
  <si>
    <t>Goldbeck</t>
  </si>
  <si>
    <t>Commune of Nerotrivia</t>
  </si>
  <si>
    <t>Geria</t>
  </si>
  <si>
    <t>Biding</t>
  </si>
  <si>
    <t>Giovo</t>
  </si>
  <si>
    <t>Zalakomár</t>
  </si>
  <si>
    <t>Osík</t>
  </si>
  <si>
    <t>Goldberg, Stadt</t>
  </si>
  <si>
    <t>Commune of Nesson</t>
  </si>
  <si>
    <t>Gerindote</t>
  </si>
  <si>
    <t>Bidon</t>
  </si>
  <si>
    <t>Girasole</t>
  </si>
  <si>
    <t>Zalaköveskút</t>
  </si>
  <si>
    <t>Osiky</t>
  </si>
  <si>
    <t>Goldebek</t>
  </si>
  <si>
    <t>Commune of Nestani</t>
  </si>
  <si>
    <t>Gernika-Lumo</t>
  </si>
  <si>
    <t>Bidos</t>
  </si>
  <si>
    <t>Girifalco</t>
  </si>
  <si>
    <t>Zalalövő</t>
  </si>
  <si>
    <t>Oskava</t>
  </si>
  <si>
    <t>Goldelund</t>
  </si>
  <si>
    <t>Commune of Nestorio</t>
  </si>
  <si>
    <t>Gesalatz</t>
  </si>
  <si>
    <t>Biécourt</t>
  </si>
  <si>
    <t>Gissi</t>
  </si>
  <si>
    <t>Zalameggyes</t>
  </si>
  <si>
    <t>Oskořínek</t>
  </si>
  <si>
    <t>Göldenitz</t>
  </si>
  <si>
    <t>Commune of Nevra</t>
  </si>
  <si>
    <t>Gestalgar</t>
  </si>
  <si>
    <t>Biederthal</t>
  </si>
  <si>
    <t>Giuggianello</t>
  </si>
  <si>
    <t>Zalamerenye</t>
  </si>
  <si>
    <t>Oslavany</t>
  </si>
  <si>
    <t>Goldenstedt</t>
  </si>
  <si>
    <t>Commune of Niata</t>
  </si>
  <si>
    <t>Getafe</t>
  </si>
  <si>
    <t>Bief</t>
  </si>
  <si>
    <t>Giugliano in Campania</t>
  </si>
  <si>
    <t>Zalasárszeg</t>
  </si>
  <si>
    <t>Oslavice</t>
  </si>
  <si>
    <t>Goldisthal</t>
  </si>
  <si>
    <t>Commune of Niforeika</t>
  </si>
  <si>
    <t>Getaria</t>
  </si>
  <si>
    <t>Bief-des-Maisons</t>
  </si>
  <si>
    <t>Giuliana</t>
  </si>
  <si>
    <t>Zalaszabar</t>
  </si>
  <si>
    <t>Oslavička</t>
  </si>
  <si>
    <t>Goldkronach, St</t>
  </si>
  <si>
    <t>Commune of Nigrita</t>
  </si>
  <si>
    <t>Getxo</t>
  </si>
  <si>
    <t>Bief-du-Fourg</t>
  </si>
  <si>
    <t>Giuliano di Roma</t>
  </si>
  <si>
    <t>Zalaszántó</t>
  </si>
  <si>
    <t>Oslnovice</t>
  </si>
  <si>
    <t>Gölenkamp</t>
  </si>
  <si>
    <t>Commune of Nikanor</t>
  </si>
  <si>
    <t>Gibraleón</t>
  </si>
  <si>
    <t>Biefmorin</t>
  </si>
  <si>
    <t>Giuliano Teatino</t>
  </si>
  <si>
    <t>Zalaszegvár</t>
  </si>
  <si>
    <t>Oslov</t>
  </si>
  <si>
    <t>Gollenberg</t>
  </si>
  <si>
    <t>Commune of Nikea</t>
  </si>
  <si>
    <t>Gijón</t>
  </si>
  <si>
    <t>Biefvillers-lès-Bapaume</t>
  </si>
  <si>
    <t>Giulianova</t>
  </si>
  <si>
    <t>Zalaszentbalázs</t>
  </si>
  <si>
    <t>Osoblaha</t>
  </si>
  <si>
    <t>Göllheim</t>
  </si>
  <si>
    <t>Commune of Niki</t>
  </si>
  <si>
    <t>Gil García</t>
  </si>
  <si>
    <t>Bielle</t>
  </si>
  <si>
    <t>Giungano</t>
  </si>
  <si>
    <t>Zalaszentgrót</t>
  </si>
  <si>
    <t>Osov</t>
  </si>
  <si>
    <t>Gollhofen</t>
  </si>
  <si>
    <t>Commune of Nikia</t>
  </si>
  <si>
    <t>Gilbuena</t>
  </si>
  <si>
    <t>Biencourt</t>
  </si>
  <si>
    <t>Giurdignano</t>
  </si>
  <si>
    <t>Zalaszentgyörgy</t>
  </si>
  <si>
    <t>Osová Bítýška</t>
  </si>
  <si>
    <t>Göllnitz</t>
  </si>
  <si>
    <t>Commune of Nikiforos</t>
  </si>
  <si>
    <t>Gilena</t>
  </si>
  <si>
    <t>Biencourt-sur-Orge</t>
  </si>
  <si>
    <t>Giussago</t>
  </si>
  <si>
    <t>Zalaszentiván</t>
  </si>
  <si>
    <t>Osové</t>
  </si>
  <si>
    <t>Golmbach</t>
  </si>
  <si>
    <t>Commune of Nikissiani</t>
  </si>
  <si>
    <t>Gilet</t>
  </si>
  <si>
    <t>Bienville</t>
  </si>
  <si>
    <t>Giussano</t>
  </si>
  <si>
    <t>Zalaszentjakab</t>
  </si>
  <si>
    <t>Ostašov</t>
  </si>
  <si>
    <t>Golmsdorf</t>
  </si>
  <si>
    <t>Commune of Nikites</t>
  </si>
  <si>
    <t>Gimenells i el Pla de la Font</t>
  </si>
  <si>
    <t>Bienville-la-Petite</t>
  </si>
  <si>
    <t>Giustenice</t>
  </si>
  <si>
    <t>Zalaszentlászló</t>
  </si>
  <si>
    <t>Ostopovice</t>
  </si>
  <si>
    <t>Golßen, Stadt</t>
  </si>
  <si>
    <t>Commune of Nikithianos</t>
  </si>
  <si>
    <t>Gimialcón</t>
  </si>
  <si>
    <t>Bienvillers-au-Bois</t>
  </si>
  <si>
    <t>Giustino</t>
  </si>
  <si>
    <t>Zalaszentlőrinc</t>
  </si>
  <si>
    <t>Ostrá</t>
  </si>
  <si>
    <t>Golzow</t>
  </si>
  <si>
    <t>Commune of Nikiti</t>
  </si>
  <si>
    <t>Gimileo</t>
  </si>
  <si>
    <t>Biermes</t>
  </si>
  <si>
    <t>Giusvalla</t>
  </si>
  <si>
    <t>Zalaszentmárton</t>
  </si>
  <si>
    <t>Ostrata</t>
  </si>
  <si>
    <t>Gomadingen</t>
  </si>
  <si>
    <t>Commune of Nikoklia</t>
  </si>
  <si>
    <t>Ginebrosa, La</t>
  </si>
  <si>
    <t>Biermont</t>
  </si>
  <si>
    <t>Givoletto</t>
  </si>
  <si>
    <t>Zalaszentmihály</t>
  </si>
  <si>
    <t>Ostrava</t>
  </si>
  <si>
    <t>Gomaringen</t>
  </si>
  <si>
    <t>Commune of Nikoleika</t>
  </si>
  <si>
    <t>Gines</t>
  </si>
  <si>
    <t>Bierne</t>
  </si>
  <si>
    <t>Gizzeria</t>
  </si>
  <si>
    <t>Zalaszombatfa</t>
  </si>
  <si>
    <t>Ostravice</t>
  </si>
  <si>
    <t>Gommern, Stadt</t>
  </si>
  <si>
    <t>Commune of Nikolis</t>
  </si>
  <si>
    <t>Ginestar</t>
  </si>
  <si>
    <t>Bierné-les-Villages</t>
  </si>
  <si>
    <t>Glorenza</t>
  </si>
  <si>
    <t>Zaláta</t>
  </si>
  <si>
    <t>Ostředek</t>
  </si>
  <si>
    <t>Gommersheim</t>
  </si>
  <si>
    <t>Commune of Nikolitsi</t>
  </si>
  <si>
    <t>Gineta, La</t>
  </si>
  <si>
    <t>Bierry-les-Belles-Fontaines</t>
  </si>
  <si>
    <t>Godega di Sant'Urbano</t>
  </si>
  <si>
    <t>Zalatárnok</t>
  </si>
  <si>
    <t>Ostřešany</t>
  </si>
  <si>
    <t>Gonbach</t>
  </si>
  <si>
    <t>Commune of Nikomidino</t>
  </si>
  <si>
    <t>Girona</t>
  </si>
  <si>
    <t>Biert</t>
  </si>
  <si>
    <t>Godiasco Salice Terme</t>
  </si>
  <si>
    <t>Zalaújlak</t>
  </si>
  <si>
    <t>Ostřetice</t>
  </si>
  <si>
    <t>Gondelsheim</t>
  </si>
  <si>
    <t>Commune of Nikopoli</t>
  </si>
  <si>
    <t>Gironella</t>
  </si>
  <si>
    <t>Bierville</t>
  </si>
  <si>
    <t>Godrano</t>
  </si>
  <si>
    <t>Zalavár</t>
  </si>
  <si>
    <t>Ostřetín</t>
  </si>
  <si>
    <t>Gondenbrett</t>
  </si>
  <si>
    <t>Commune of Nikotsara</t>
  </si>
  <si>
    <t>Gisclareny</t>
  </si>
  <si>
    <t>Biesheim</t>
  </si>
  <si>
    <t>Goito</t>
  </si>
  <si>
    <t>Zalavég</t>
  </si>
  <si>
    <t>Ostrolovský Újezd</t>
  </si>
  <si>
    <t>Gondershausen</t>
  </si>
  <si>
    <t>Commune of Nipiditos</t>
  </si>
  <si>
    <t>Gistaín</t>
  </si>
  <si>
    <t>Biesles</t>
  </si>
  <si>
    <t>Golasecca</t>
  </si>
  <si>
    <t>Zalkod</t>
  </si>
  <si>
    <t>Ostroměř</t>
  </si>
  <si>
    <t>Gondorf</t>
  </si>
  <si>
    <t>Commune of Nipos</t>
  </si>
  <si>
    <t>Gizaburuaga</t>
  </si>
  <si>
    <t>Bietlenheim</t>
  </si>
  <si>
    <t>Golferenzo</t>
  </si>
  <si>
    <t>Zamárdi</t>
  </si>
  <si>
    <t>Gönnebek</t>
  </si>
  <si>
    <t>Commune of Nipsa</t>
  </si>
  <si>
    <t>Gobernador</t>
  </si>
  <si>
    <t>Bieujac</t>
  </si>
  <si>
    <t>Golfo Aranci</t>
  </si>
  <si>
    <t>Zámoly</t>
  </si>
  <si>
    <t>Ostrov nad Oslavou</t>
  </si>
  <si>
    <t>Gönnersdorf</t>
  </si>
  <si>
    <t>Commune of Nissaki</t>
  </si>
  <si>
    <t>Godall</t>
  </si>
  <si>
    <t>Bieuxy</t>
  </si>
  <si>
    <t>Gombito</t>
  </si>
  <si>
    <t>Zánka</t>
  </si>
  <si>
    <t>Ostrov u Bezdružic</t>
  </si>
  <si>
    <t>Gönnheim</t>
  </si>
  <si>
    <t>Commune of Nissi</t>
  </si>
  <si>
    <t>Godella</t>
  </si>
  <si>
    <t>Biéville</t>
  </si>
  <si>
    <t>Gonars</t>
  </si>
  <si>
    <t>Zaránk</t>
  </si>
  <si>
    <t>Ostrov u Macochy</t>
  </si>
  <si>
    <t>Goosefeld</t>
  </si>
  <si>
    <t>Commune of Nissos Ioanninon</t>
  </si>
  <si>
    <t>Godelleta</t>
  </si>
  <si>
    <t>Biéville-Beuville</t>
  </si>
  <si>
    <t>Goni</t>
  </si>
  <si>
    <t>Ostrovačice</t>
  </si>
  <si>
    <t>Göpfersdorf</t>
  </si>
  <si>
    <t>Commune of Nithavris</t>
  </si>
  <si>
    <t>Godojos</t>
  </si>
  <si>
    <t>Bièvres</t>
  </si>
  <si>
    <t>Gonnesa</t>
  </si>
  <si>
    <t>Zebecke</t>
  </si>
  <si>
    <t>Ostrovánky</t>
  </si>
  <si>
    <t>Göppingen, Stadt</t>
  </si>
  <si>
    <t>Commune of Nochia</t>
  </si>
  <si>
    <t>Goizueta</t>
  </si>
  <si>
    <t>Biffontaine</t>
  </si>
  <si>
    <t>Gonnoscodina</t>
  </si>
  <si>
    <t>Zebegény</t>
  </si>
  <si>
    <t>Ostrovec</t>
  </si>
  <si>
    <t>Gorden-Staupitz</t>
  </si>
  <si>
    <t>Commune of Nomi</t>
  </si>
  <si>
    <t>Gójar</t>
  </si>
  <si>
    <t>Biganos</t>
  </si>
  <si>
    <t>Gonnosfanadiga</t>
  </si>
  <si>
    <t>Zemplénagárd</t>
  </si>
  <si>
    <t>Ostrovec-Lhotka</t>
  </si>
  <si>
    <t>Görgeshausen</t>
  </si>
  <si>
    <t>Commune of Nomia</t>
  </si>
  <si>
    <t>Golmayo</t>
  </si>
  <si>
    <t>Bignan</t>
  </si>
  <si>
    <t>Gonnosnò</t>
  </si>
  <si>
    <t>Zengővárkony</t>
  </si>
  <si>
    <t>Ostrožská Lhota</t>
  </si>
  <si>
    <t>Görisried</t>
  </si>
  <si>
    <t>Commune of Nomitsis</t>
  </si>
  <si>
    <t>Golmés</t>
  </si>
  <si>
    <t>Bignay</t>
  </si>
  <si>
    <t>Gonnostramatza</t>
  </si>
  <si>
    <t>Zichyújfalu</t>
  </si>
  <si>
    <t>Ostrožská Nová Ves</t>
  </si>
  <si>
    <t>Göritz</t>
  </si>
  <si>
    <t>Commune of Nostimo</t>
  </si>
  <si>
    <t>Golosalvo</t>
  </si>
  <si>
    <t>Bignicourt</t>
  </si>
  <si>
    <t>Gonzaga</t>
  </si>
  <si>
    <t>Zics</t>
  </si>
  <si>
    <t>Ostružná</t>
  </si>
  <si>
    <t>Görkwitz</t>
  </si>
  <si>
    <t>Commune of Notia</t>
  </si>
  <si>
    <t>Golpejas</t>
  </si>
  <si>
    <t>Bignicourt-sur-Marne</t>
  </si>
  <si>
    <t>Gordona</t>
  </si>
  <si>
    <t>Ziliz</t>
  </si>
  <si>
    <t>Ostružno</t>
  </si>
  <si>
    <t>Gorleben</t>
  </si>
  <si>
    <t>Commune of Nydri</t>
  </si>
  <si>
    <t>Gómara</t>
  </si>
  <si>
    <t>Bignicourt-sur-Saulx</t>
  </si>
  <si>
    <t>Gorga</t>
  </si>
  <si>
    <t>Zimány</t>
  </si>
  <si>
    <t>Osvětimany</t>
  </si>
  <si>
    <t>Görlitz, Stadt</t>
  </si>
  <si>
    <t>Commune of Nyfio</t>
  </si>
  <si>
    <t>Gombrèn</t>
  </si>
  <si>
    <t>Bignoux</t>
  </si>
  <si>
    <t>Gorgo al Monticano</t>
  </si>
  <si>
    <t>Zirc</t>
  </si>
  <si>
    <t>Osvračín</t>
  </si>
  <si>
    <t>Gorlosen</t>
  </si>
  <si>
    <t>Commune of Nymfassia</t>
  </si>
  <si>
    <t>Gomecello</t>
  </si>
  <si>
    <t>Bigorno</t>
  </si>
  <si>
    <t>Gorgoglione</t>
  </si>
  <si>
    <t>Zók</t>
  </si>
  <si>
    <t>Otaslavice</t>
  </si>
  <si>
    <t>Görmin</t>
  </si>
  <si>
    <t>Commune of Nymfeo</t>
  </si>
  <si>
    <t>Gomesende</t>
  </si>
  <si>
    <t>Biguglia</t>
  </si>
  <si>
    <t>Gorgonzola</t>
  </si>
  <si>
    <t>Zomba</t>
  </si>
  <si>
    <t>Otěšice</t>
  </si>
  <si>
    <t>Gornau/Erzgeb.</t>
  </si>
  <si>
    <t>Commune of Nymfes</t>
  </si>
  <si>
    <t>Gomezserracín</t>
  </si>
  <si>
    <t>Bihorel</t>
  </si>
  <si>
    <t>Goriano Sicoli</t>
  </si>
  <si>
    <t>Zsadány</t>
  </si>
  <si>
    <t>Otice</t>
  </si>
  <si>
    <t>Gornhausen</t>
  </si>
  <si>
    <t>Commune of Nymfopetra</t>
  </si>
  <si>
    <t>Gondomar</t>
  </si>
  <si>
    <t>Bihucourt</t>
  </si>
  <si>
    <t>Gorizia</t>
  </si>
  <si>
    <t>Zsáka</t>
  </si>
  <si>
    <t>Otín</t>
  </si>
  <si>
    <t>Gornsdorf</t>
  </si>
  <si>
    <t>Commune of Nyvritos</t>
  </si>
  <si>
    <t>Goñi</t>
  </si>
  <si>
    <t>Bilhac</t>
  </si>
  <si>
    <t>Gorla Maggiore</t>
  </si>
  <si>
    <t>Zsámbék</t>
  </si>
  <si>
    <t>Otinoves</t>
  </si>
  <si>
    <t>Görsbach</t>
  </si>
  <si>
    <t>Commune of Oassi</t>
  </si>
  <si>
    <t>Gor</t>
  </si>
  <si>
    <t>Bilhères</t>
  </si>
  <si>
    <t>Gorla Minore</t>
  </si>
  <si>
    <t>Zsámbok</t>
  </si>
  <si>
    <t>Otmarov</t>
  </si>
  <si>
    <t>Görwihl</t>
  </si>
  <si>
    <t>Commune of Ochthia</t>
  </si>
  <si>
    <t>Gorafe</t>
  </si>
  <si>
    <t>Bilia</t>
  </si>
  <si>
    <t>Gorlago</t>
  </si>
  <si>
    <t>Zsana</t>
  </si>
  <si>
    <t>Otmíče</t>
  </si>
  <si>
    <t>Gorxheimertal</t>
  </si>
  <si>
    <t>Commune of Ochyro</t>
  </si>
  <si>
    <t>Gordaliza del Pino</t>
  </si>
  <si>
    <t>Bilieu</t>
  </si>
  <si>
    <t>Gorle</t>
  </si>
  <si>
    <t>Zsarolyán</t>
  </si>
  <si>
    <t>Otnice</t>
  </si>
  <si>
    <t>Görzke</t>
  </si>
  <si>
    <t>Commune of Ofrynio</t>
  </si>
  <si>
    <t>Gordexola</t>
  </si>
  <si>
    <t>Billancelles</t>
  </si>
  <si>
    <t>Gornate Olona</t>
  </si>
  <si>
    <t>Zsebeháza</t>
  </si>
  <si>
    <t>Otov</t>
  </si>
  <si>
    <t>Göschitz</t>
  </si>
  <si>
    <t>Commune of Oinochori</t>
  </si>
  <si>
    <t>Gordo, El</t>
  </si>
  <si>
    <t>Billancourt</t>
  </si>
  <si>
    <t>Gorno</t>
  </si>
  <si>
    <t>Zsédeny</t>
  </si>
  <si>
    <t>Otovice</t>
  </si>
  <si>
    <t>Goseck</t>
  </si>
  <si>
    <t>Commune of Oinoussa</t>
  </si>
  <si>
    <t>Gordoncillo</t>
  </si>
  <si>
    <t>Billé</t>
  </si>
  <si>
    <t>Goro</t>
  </si>
  <si>
    <t>Zselickisfalud</t>
  </si>
  <si>
    <t>Otradov</t>
  </si>
  <si>
    <t>Gösen</t>
  </si>
  <si>
    <t>Commune of Oiti</t>
  </si>
  <si>
    <t>Billecul</t>
  </si>
  <si>
    <t>Gorreto</t>
  </si>
  <si>
    <t>Zselickislak</t>
  </si>
  <si>
    <t>Otročín</t>
  </si>
  <si>
    <t>Gosen-Neu Zittau</t>
  </si>
  <si>
    <t>Commune of Oktonia</t>
  </si>
  <si>
    <t>Gorliz</t>
  </si>
  <si>
    <t>Billère</t>
  </si>
  <si>
    <t>Gorzegno</t>
  </si>
  <si>
    <t>Zselicszentpál</t>
  </si>
  <si>
    <t>Otročiněves</t>
  </si>
  <si>
    <t>Gösenroth</t>
  </si>
  <si>
    <t>Commune of Oleni</t>
  </si>
  <si>
    <t>Gormaz</t>
  </si>
  <si>
    <t>Billey</t>
  </si>
  <si>
    <t>Gosaldo</t>
  </si>
  <si>
    <t>Zsennye</t>
  </si>
  <si>
    <t>Otrokovice</t>
  </si>
  <si>
    <t>Gosheim</t>
  </si>
  <si>
    <t>Commune of Olvio</t>
  </si>
  <si>
    <t>Gorza</t>
  </si>
  <si>
    <t>Billezois</t>
  </si>
  <si>
    <t>Gossolengo</t>
  </si>
  <si>
    <t>Zsira</t>
  </si>
  <si>
    <t>Otvice</t>
  </si>
  <si>
    <t>Goslar, Stadt</t>
  </si>
  <si>
    <t>Commune of Olympi</t>
  </si>
  <si>
    <t>Gósol</t>
  </si>
  <si>
    <t>Billiat</t>
  </si>
  <si>
    <t>Gottasecca</t>
  </si>
  <si>
    <t>Zsombó</t>
  </si>
  <si>
    <t>Otvovice</t>
  </si>
  <si>
    <t>Gössenheim</t>
  </si>
  <si>
    <t>Commune of Olympiada</t>
  </si>
  <si>
    <t>Gotarrendura</t>
  </si>
  <si>
    <t>Billième</t>
  </si>
  <si>
    <t>Gottolengo</t>
  </si>
  <si>
    <t>Zsujta</t>
  </si>
  <si>
    <t>Ouběnice</t>
  </si>
  <si>
    <t>Gossersweiler-Stein</t>
  </si>
  <si>
    <t>Commune of Olympos</t>
  </si>
  <si>
    <t>Gotor</t>
  </si>
  <si>
    <t>Billière</t>
  </si>
  <si>
    <t>Govone</t>
  </si>
  <si>
    <t>Zsurk</t>
  </si>
  <si>
    <t>Oucmanice</t>
  </si>
  <si>
    <t>Gössitz</t>
  </si>
  <si>
    <t>Commune of Olynthos</t>
  </si>
  <si>
    <t>Gozón</t>
  </si>
  <si>
    <t>Billiers</t>
  </si>
  <si>
    <t>Gozzano</t>
  </si>
  <si>
    <t>Zubogy</t>
  </si>
  <si>
    <t>Oudoleň</t>
  </si>
  <si>
    <t>Gößnitz, Stadt</t>
  </si>
  <si>
    <t>Commune of Omala</t>
  </si>
  <si>
    <t>Gradefes</t>
  </si>
  <si>
    <t>Billio</t>
  </si>
  <si>
    <t>Gradara</t>
  </si>
  <si>
    <t>Ovčáry</t>
  </si>
  <si>
    <t>Gößweinstein, M</t>
  </si>
  <si>
    <t>Commune of Omali</t>
  </si>
  <si>
    <t>Grado</t>
  </si>
  <si>
    <t>Billom</t>
  </si>
  <si>
    <t>Gradisca d'Isonzo</t>
  </si>
  <si>
    <t>Ovesná Lhota</t>
  </si>
  <si>
    <t>Gotha, Stadt</t>
  </si>
  <si>
    <t>Commune of Omiriko</t>
  </si>
  <si>
    <t>Grado, El</t>
  </si>
  <si>
    <t>Billy</t>
  </si>
  <si>
    <t>Ovesné Kladruby</t>
  </si>
  <si>
    <t>Gottenheim</t>
  </si>
  <si>
    <t>Commune of Omolio</t>
  </si>
  <si>
    <t>Graja de Campalbo</t>
  </si>
  <si>
    <t>Billy-Berclau</t>
  </si>
  <si>
    <t>Gradoli</t>
  </si>
  <si>
    <t>Oznice</t>
  </si>
  <si>
    <t>Gottesgabe</t>
  </si>
  <si>
    <t>Commune of Omorfochori</t>
  </si>
  <si>
    <t>Graja de Iniesta</t>
  </si>
  <si>
    <t>Billy-Chevannes</t>
  </si>
  <si>
    <t>Graffignana</t>
  </si>
  <si>
    <t>Paběnice</t>
  </si>
  <si>
    <t>Gotteszell</t>
  </si>
  <si>
    <t>Commune of Omorfoklissia</t>
  </si>
  <si>
    <t>Grajal de Campos</t>
  </si>
  <si>
    <t>Billy-le-Grand</t>
  </si>
  <si>
    <t>Graffignano</t>
  </si>
  <si>
    <t>Pačejov</t>
  </si>
  <si>
    <t>Gottfrieding</t>
  </si>
  <si>
    <t>Commune of Omvriaki</t>
  </si>
  <si>
    <t>Grajera</t>
  </si>
  <si>
    <t>Billy-lès-Chanceaux</t>
  </si>
  <si>
    <t>Graglia</t>
  </si>
  <si>
    <t>Paceřice</t>
  </si>
  <si>
    <t>Gotthun</t>
  </si>
  <si>
    <t>Commune of Orchomenos</t>
  </si>
  <si>
    <t>Granada</t>
  </si>
  <si>
    <t>Billy-Montigny</t>
  </si>
  <si>
    <t>Gragnano</t>
  </si>
  <si>
    <t>Pacetluky</t>
  </si>
  <si>
    <t>Göttin</t>
  </si>
  <si>
    <t>Commune of Orei</t>
  </si>
  <si>
    <t>Granada de Río-Tinto, La</t>
  </si>
  <si>
    <t>Billy-sous-Mangiennes</t>
  </si>
  <si>
    <t>Gragnano Trebbiense</t>
  </si>
  <si>
    <t>Pačlavice</t>
  </si>
  <si>
    <t>Göttingen, Stadt</t>
  </si>
  <si>
    <t>Commune of Oreo</t>
  </si>
  <si>
    <t>Granada, La</t>
  </si>
  <si>
    <t>Billy-sur-Aisne</t>
  </si>
  <si>
    <t>Grammichele</t>
  </si>
  <si>
    <t>Pacov</t>
  </si>
  <si>
    <t>Gottmadingen</t>
  </si>
  <si>
    <t>Commune of Oreokastro</t>
  </si>
  <si>
    <t>Granadella, La</t>
  </si>
  <si>
    <t>Billy-sur-Oisy</t>
  </si>
  <si>
    <t>Grana</t>
  </si>
  <si>
    <t>Páleč</t>
  </si>
  <si>
    <t>Graach an der Mosel</t>
  </si>
  <si>
    <t>Commune of Orestiada</t>
  </si>
  <si>
    <t>Granadilla de Abona</t>
  </si>
  <si>
    <t>Billy-sur-Ourcq</t>
  </si>
  <si>
    <t>Granarolo dell'Emilia</t>
  </si>
  <si>
    <t>Palkovice</t>
  </si>
  <si>
    <t>Graal-Müritz</t>
  </si>
  <si>
    <t>Commune of Orfana</t>
  </si>
  <si>
    <t>Granado, El</t>
  </si>
  <si>
    <t>Biltzheim</t>
  </si>
  <si>
    <t>Grandate</t>
  </si>
  <si>
    <t>Palonín</t>
  </si>
  <si>
    <t>Grabau</t>
  </si>
  <si>
    <t>Commune of Orfanio</t>
  </si>
  <si>
    <t>Granátula de Calatrava</t>
  </si>
  <si>
    <t>Bilwisheim</t>
  </si>
  <si>
    <t>Grandola ed Uniti</t>
  </si>
  <si>
    <t>Pálovice</t>
  </si>
  <si>
    <t>Commune of Organi</t>
  </si>
  <si>
    <t>Grandas de Salime</t>
  </si>
  <si>
    <t>Bimont</t>
  </si>
  <si>
    <t>Graniti</t>
  </si>
  <si>
    <t>Pamětice</t>
  </si>
  <si>
    <t>Gräben</t>
  </si>
  <si>
    <t>Commune of Oria</t>
  </si>
  <si>
    <t>Grandes y San Martín</t>
  </si>
  <si>
    <t>Binarville</t>
  </si>
  <si>
    <t>Granozzo con Monticello</t>
  </si>
  <si>
    <t>Panenská Rozsíčka</t>
  </si>
  <si>
    <t>Graben-Neudorf</t>
  </si>
  <si>
    <t>Commune of Orini</t>
  </si>
  <si>
    <t>Grañén</t>
  </si>
  <si>
    <t>Binas</t>
  </si>
  <si>
    <t>Grantola</t>
  </si>
  <si>
    <t>Panenské Břežany</t>
  </si>
  <si>
    <t>Grabenstätt</t>
  </si>
  <si>
    <t>Commune of Orino</t>
  </si>
  <si>
    <t>Granera</t>
  </si>
  <si>
    <t>Bindernheim</t>
  </si>
  <si>
    <t>Grantorto</t>
  </si>
  <si>
    <t>Panenský Týnec</t>
  </si>
  <si>
    <t>Grabenstetten</t>
  </si>
  <si>
    <t>Commune of Orino Xirovaltou</t>
  </si>
  <si>
    <t>Granja de la Costera, la</t>
  </si>
  <si>
    <t>Binges</t>
  </si>
  <si>
    <t>Granze</t>
  </si>
  <si>
    <t>Panoší Újezd</t>
  </si>
  <si>
    <t>Grabfeld</t>
  </si>
  <si>
    <t>Commune of Orio</t>
  </si>
  <si>
    <t>Granja de Moreruela</t>
  </si>
  <si>
    <t>Binic-Étables-sur-Mer</t>
  </si>
  <si>
    <t>Grassano</t>
  </si>
  <si>
    <t>Panské Dubenky</t>
  </si>
  <si>
    <t>Grabow, Stadt</t>
  </si>
  <si>
    <t>Commune of Orma</t>
  </si>
  <si>
    <t>Granja de Rocamora</t>
  </si>
  <si>
    <t>Bining</t>
  </si>
  <si>
    <t>Grassobbio</t>
  </si>
  <si>
    <t>Paračov</t>
  </si>
  <si>
    <t>Grabowhöfe</t>
  </si>
  <si>
    <t>Commune of Ormenio</t>
  </si>
  <si>
    <t>Granja de Torrehermosa</t>
  </si>
  <si>
    <t>Biniville</t>
  </si>
  <si>
    <t>Gratteri</t>
  </si>
  <si>
    <t>Pardubice</t>
  </si>
  <si>
    <t>Gräfelfing</t>
  </si>
  <si>
    <t>Commune of Ormos Korthiou</t>
  </si>
  <si>
    <t>Granja d'Escarp, La</t>
  </si>
  <si>
    <t>Binos</t>
  </si>
  <si>
    <t>Gravedona ed Uniti</t>
  </si>
  <si>
    <t>Pařezov</t>
  </si>
  <si>
    <t>Grafenau</t>
  </si>
  <si>
    <t>Commune of Ormylia</t>
  </si>
  <si>
    <t>Granja, La</t>
  </si>
  <si>
    <t>Binson-et-Orquigny</t>
  </si>
  <si>
    <t>Gravellona Lomellina</t>
  </si>
  <si>
    <t>Paršovice</t>
  </si>
  <si>
    <t>Grafenau, St</t>
  </si>
  <si>
    <t>Commune of Orne</t>
  </si>
  <si>
    <t>Granjuela, La</t>
  </si>
  <si>
    <t>Bio</t>
  </si>
  <si>
    <t>Gravellona Toce</t>
  </si>
  <si>
    <t>Partutovice</t>
  </si>
  <si>
    <t>Grafenberg</t>
  </si>
  <si>
    <t>Commune of Orologio</t>
  </si>
  <si>
    <t>Granollers</t>
  </si>
  <si>
    <t>Biol</t>
  </si>
  <si>
    <t>Gravere</t>
  </si>
  <si>
    <t>Pasečnice</t>
  </si>
  <si>
    <t>Gräfenberg, St</t>
  </si>
  <si>
    <t>Commune of Oropedio</t>
  </si>
  <si>
    <t>Grañón</t>
  </si>
  <si>
    <t>Biollet</t>
  </si>
  <si>
    <t>Gravina di Catania</t>
  </si>
  <si>
    <t>Paseka</t>
  </si>
  <si>
    <t>Gräfendhron</t>
  </si>
  <si>
    <t>Commune of Oropos</t>
  </si>
  <si>
    <t>Granucillo</t>
  </si>
  <si>
    <t>Bioncourt</t>
  </si>
  <si>
    <t>Gravina in Puglia</t>
  </si>
  <si>
    <t>Paseky</t>
  </si>
  <si>
    <t>Gräfendorf</t>
  </si>
  <si>
    <t>Commune of Oros</t>
  </si>
  <si>
    <t>Granyanella</t>
  </si>
  <si>
    <t>Bionville</t>
  </si>
  <si>
    <t>Grazzanise</t>
  </si>
  <si>
    <t>Paseky nad Jizerou</t>
  </si>
  <si>
    <t>Grafengehaig, M</t>
  </si>
  <si>
    <t>Commune of Orthes</t>
  </si>
  <si>
    <t>Granyena de les Garrigues</t>
  </si>
  <si>
    <t>Bionville-sur-Nied</t>
  </si>
  <si>
    <t>Grazzano Badoglio</t>
  </si>
  <si>
    <t>Pašinka</t>
  </si>
  <si>
    <t>Gräfenhainichen, Stadt</t>
  </si>
  <si>
    <t>Commune of Orthonies</t>
  </si>
  <si>
    <t>Granyena de Segarra</t>
  </si>
  <si>
    <t>Biot</t>
  </si>
  <si>
    <t>Greccio</t>
  </si>
  <si>
    <t>Paskov</t>
  </si>
  <si>
    <t>Grafenhausen</t>
  </si>
  <si>
    <t>Commune of Orthounio</t>
  </si>
  <si>
    <t>Gratallops</t>
  </si>
  <si>
    <t>Bioule</t>
  </si>
  <si>
    <t>Pasohlávky</t>
  </si>
  <si>
    <t>Grafenrheinfeld</t>
  </si>
  <si>
    <t>Commune of Orthovounio</t>
  </si>
  <si>
    <t>Graus</t>
  </si>
  <si>
    <t>Bioussac</t>
  </si>
  <si>
    <t>Greggio</t>
  </si>
  <si>
    <t>Pašovice</t>
  </si>
  <si>
    <t>Gräfenthal, Stadt</t>
  </si>
  <si>
    <t>Commune of Ossa</t>
  </si>
  <si>
    <t>Grávalos</t>
  </si>
  <si>
    <t>Biozat</t>
  </si>
  <si>
    <t>Gremiasco</t>
  </si>
  <si>
    <t>Pastuchovice</t>
  </si>
  <si>
    <t>Grafenwiesen</t>
  </si>
  <si>
    <t>Commune of Othoni</t>
  </si>
  <si>
    <t>Grazalema</t>
  </si>
  <si>
    <t>Birac</t>
  </si>
  <si>
    <t>Gressan</t>
  </si>
  <si>
    <t>Pastviny</t>
  </si>
  <si>
    <t>Grafenwöhr, St</t>
  </si>
  <si>
    <t>Commune of Othos</t>
  </si>
  <si>
    <t>Griegos</t>
  </si>
  <si>
    <t>Birac-sur-Trec</t>
  </si>
  <si>
    <t>Gressoney-La-Trinité</t>
  </si>
  <si>
    <t>Pátek</t>
  </si>
  <si>
    <t>Grafhorst</t>
  </si>
  <si>
    <t>Commune of Ouranopoli</t>
  </si>
  <si>
    <t>Grijalba</t>
  </si>
  <si>
    <t>Biran</t>
  </si>
  <si>
    <t>Gressoney-Saint-Jean</t>
  </si>
  <si>
    <t>Patokryje</t>
  </si>
  <si>
    <t>Grafing b.München, St</t>
  </si>
  <si>
    <t>Commune of Ovria</t>
  </si>
  <si>
    <t>Grijota</t>
  </si>
  <si>
    <t>Biras</t>
  </si>
  <si>
    <t>Greve in Chianti</t>
  </si>
  <si>
    <t>Grafling</t>
  </si>
  <si>
    <t>Commune of Oxya</t>
  </si>
  <si>
    <t>Griñón</t>
  </si>
  <si>
    <t>Biriatou</t>
  </si>
  <si>
    <t>Grezzago</t>
  </si>
  <si>
    <t>Pavlíkov</t>
  </si>
  <si>
    <t>Grafrath</t>
  </si>
  <si>
    <t>Commune of Oxylithos</t>
  </si>
  <si>
    <t>Grisaleña</t>
  </si>
  <si>
    <t>Birieux</t>
  </si>
  <si>
    <t>Grezzana</t>
  </si>
  <si>
    <t>Pavlínov</t>
  </si>
  <si>
    <t>Grafschaft</t>
  </si>
  <si>
    <t>Commune of Oxynia</t>
  </si>
  <si>
    <t>Grisel</t>
  </si>
  <si>
    <t>Biron</t>
  </si>
  <si>
    <t>Griante</t>
  </si>
  <si>
    <t>Pavlov</t>
  </si>
  <si>
    <t>Grainau</t>
  </si>
  <si>
    <t>Commune of Pachia Ammos</t>
  </si>
  <si>
    <t>Grisén</t>
  </si>
  <si>
    <t>Biscarrosse</t>
  </si>
  <si>
    <t>Gricignano di Aversa</t>
  </si>
  <si>
    <t>Pavlovice</t>
  </si>
  <si>
    <t>Grainet</t>
  </si>
  <si>
    <t>Commune of Pachtouri</t>
  </si>
  <si>
    <t>Grove, O</t>
  </si>
  <si>
    <t>Grignasco</t>
  </si>
  <si>
    <t>Pavlovice u Kojetína</t>
  </si>
  <si>
    <t>Graineter Wald</t>
  </si>
  <si>
    <t>Commune of Pachykalamos</t>
  </si>
  <si>
    <t>Guadahortuna</t>
  </si>
  <si>
    <t>Bischholtz</t>
  </si>
  <si>
    <t>Grigno</t>
  </si>
  <si>
    <t>Pavlovice u Přerova</t>
  </si>
  <si>
    <t>Graitschen b. Bürgel</t>
  </si>
  <si>
    <t>Commune of Pades</t>
  </si>
  <si>
    <t>Guadalajara</t>
  </si>
  <si>
    <t>Bischoffsheim</t>
  </si>
  <si>
    <t>Grimacco</t>
  </si>
  <si>
    <t>Pazderna</t>
  </si>
  <si>
    <t>Grambek</t>
  </si>
  <si>
    <t>Commune of Pagalochori</t>
  </si>
  <si>
    <t>Guadalaviar</t>
  </si>
  <si>
    <t>Bischwihr</t>
  </si>
  <si>
    <t>Grimaldi</t>
  </si>
  <si>
    <t>Pchery</t>
  </si>
  <si>
    <t>Grambin</t>
  </si>
  <si>
    <t>Commune of Pagi</t>
  </si>
  <si>
    <t>Guadalcanal</t>
  </si>
  <si>
    <t>Bischwiller</t>
  </si>
  <si>
    <t>Grinzane Cavour</t>
  </si>
  <si>
    <t>Pec</t>
  </si>
  <si>
    <t>Grambow</t>
  </si>
  <si>
    <t>Commune of Pagida</t>
  </si>
  <si>
    <t>Guadalcázar</t>
  </si>
  <si>
    <t>Bisel</t>
  </si>
  <si>
    <t>Grisignano di Zocco</t>
  </si>
  <si>
    <t>Peč</t>
  </si>
  <si>
    <t>Grammendorf</t>
  </si>
  <si>
    <t>Commune of Pagondas</t>
  </si>
  <si>
    <t>Guadalix de la Sierra</t>
  </si>
  <si>
    <t>Bisinchi</t>
  </si>
  <si>
    <t>Grisolia</t>
  </si>
  <si>
    <t>Pec pod Sněžkou</t>
  </si>
  <si>
    <t>Grammentin</t>
  </si>
  <si>
    <t>Commune of Pagoneri</t>
  </si>
  <si>
    <t>Guadalmez</t>
  </si>
  <si>
    <t>Bislée</t>
  </si>
  <si>
    <t>Grizzana Morandi</t>
  </si>
  <si>
    <t>Pečice</t>
  </si>
  <si>
    <t>Grammetal</t>
  </si>
  <si>
    <t>Commune of Pagontas</t>
  </si>
  <si>
    <t>Bissert</t>
  </si>
  <si>
    <t>Grognardo</t>
  </si>
  <si>
    <t>Pěčice</t>
  </si>
  <si>
    <t>Grammow</t>
  </si>
  <si>
    <t>Commune of Pagos</t>
  </si>
  <si>
    <t>Guadamur</t>
  </si>
  <si>
    <t>Bissey-la-Côte</t>
  </si>
  <si>
    <t>Gromo</t>
  </si>
  <si>
    <t>Pěčín</t>
  </si>
  <si>
    <t>Gramschatzer Wald</t>
  </si>
  <si>
    <t>Commune of Pagouria</t>
  </si>
  <si>
    <t>Guadarrama</t>
  </si>
  <si>
    <t>Bissey-la-Pierre</t>
  </si>
  <si>
    <t>Grondona</t>
  </si>
  <si>
    <t>Pecka</t>
  </si>
  <si>
    <t>Gramzow</t>
  </si>
  <si>
    <t>Commune of Pagrates</t>
  </si>
  <si>
    <t>Guadasséquies</t>
  </si>
  <si>
    <t>Bissey-sous-Cruchaud</t>
  </si>
  <si>
    <t>Grone</t>
  </si>
  <si>
    <t>Pečky</t>
  </si>
  <si>
    <t>Grande</t>
  </si>
  <si>
    <t>Commune of Pagratio</t>
  </si>
  <si>
    <t>Guadassuar</t>
  </si>
  <si>
    <t>Bissezeele</t>
  </si>
  <si>
    <t>Grontardo</t>
  </si>
  <si>
    <t>Pěčnov</t>
  </si>
  <si>
    <t>Gransdorf</t>
  </si>
  <si>
    <t>Commune of Paidochori</t>
  </si>
  <si>
    <t>Guadiana del Caudillo</t>
  </si>
  <si>
    <t>Bissy-la-Mâconnaise</t>
  </si>
  <si>
    <t>Gropello Cairoli</t>
  </si>
  <si>
    <t>Pelechy</t>
  </si>
  <si>
    <t>Gransebieth</t>
  </si>
  <si>
    <t>Commune of Pakia</t>
  </si>
  <si>
    <t>Guadix</t>
  </si>
  <si>
    <t>Bissy-sous-Uxelles</t>
  </si>
  <si>
    <t>Gropparello</t>
  </si>
  <si>
    <t>Pelhřimov</t>
  </si>
  <si>
    <t>Gransee, Stadt</t>
  </si>
  <si>
    <t>Commune of Palabas</t>
  </si>
  <si>
    <t>Guadramiro</t>
  </si>
  <si>
    <t>Bissy-sur-Fley</t>
  </si>
  <si>
    <t>Groscavallo</t>
  </si>
  <si>
    <t>Pěnčín</t>
  </si>
  <si>
    <t>Granzin</t>
  </si>
  <si>
    <t>Commune of Palamari</t>
  </si>
  <si>
    <t>Guájares, Los</t>
  </si>
  <si>
    <t>Bisten-en-Lorraine</t>
  </si>
  <si>
    <t>Grosio</t>
  </si>
  <si>
    <t>Perálec</t>
  </si>
  <si>
    <t>Grapzow</t>
  </si>
  <si>
    <t>Commune of Palamas</t>
  </si>
  <si>
    <t>Gualba</t>
  </si>
  <si>
    <t>Bistroff</t>
  </si>
  <si>
    <t>Grosotto</t>
  </si>
  <si>
    <t>Peřimov</t>
  </si>
  <si>
    <t>Grasberg</t>
  </si>
  <si>
    <t>Commune of Palatitsia</t>
  </si>
  <si>
    <t>Gualchos</t>
  </si>
  <si>
    <t>Bitche</t>
  </si>
  <si>
    <t>Grosseto</t>
  </si>
  <si>
    <t>Perná</t>
  </si>
  <si>
    <t>Grasbrunn</t>
  </si>
  <si>
    <t>Commune of Palea Kavala</t>
  </si>
  <si>
    <t>Gualta</t>
  </si>
  <si>
    <t>Bitry</t>
  </si>
  <si>
    <t>Grosso</t>
  </si>
  <si>
    <t>Pernarec</t>
  </si>
  <si>
    <t>Grasellenbach</t>
  </si>
  <si>
    <t>Commune of Palea Phokea</t>
  </si>
  <si>
    <t>Guancha, La</t>
  </si>
  <si>
    <t>Bitschhoffen</t>
  </si>
  <si>
    <t>Grottaferrata</t>
  </si>
  <si>
    <t>Pernink</t>
  </si>
  <si>
    <t>Grasleben</t>
  </si>
  <si>
    <t>Commune of Palea Roumata</t>
  </si>
  <si>
    <t>Guarda, A</t>
  </si>
  <si>
    <t>Bitschwiller-lès-Thann</t>
  </si>
  <si>
    <t>Grottaglie</t>
  </si>
  <si>
    <t>Pernštejnské Jestřabí</t>
  </si>
  <si>
    <t>Grassau, M</t>
  </si>
  <si>
    <t>Commune of Palea Yannitsou</t>
  </si>
  <si>
    <t>Guardamar de la Safor</t>
  </si>
  <si>
    <t>Bivès</t>
  </si>
  <si>
    <t>Grottaminarda</t>
  </si>
  <si>
    <t>Perštejn</t>
  </si>
  <si>
    <t>Grattersdorf</t>
  </si>
  <si>
    <t>Commune of Palefyto</t>
  </si>
  <si>
    <t>Guardamar del Segura</t>
  </si>
  <si>
    <t>Biviers</t>
  </si>
  <si>
    <t>Grottammare</t>
  </si>
  <si>
    <t>Pertoltice</t>
  </si>
  <si>
    <t>Grauel</t>
  </si>
  <si>
    <t>Commune of Palekastro</t>
  </si>
  <si>
    <t>Guardia de Jaén, La</t>
  </si>
  <si>
    <t>Biville-la-Baignarde</t>
  </si>
  <si>
    <t>Grottazzolina</t>
  </si>
  <si>
    <t>Pertoltice pod Ralskem</t>
  </si>
  <si>
    <t>Grävenwiesbach</t>
  </si>
  <si>
    <t>Commune of Paleo Aghioneri</t>
  </si>
  <si>
    <t>Guardia, La</t>
  </si>
  <si>
    <t>Biville-la-Rivière</t>
  </si>
  <si>
    <t>Grotte</t>
  </si>
  <si>
    <t>Peruc</t>
  </si>
  <si>
    <t>Grebenau, Stadt</t>
  </si>
  <si>
    <t>Commune of Paleo Eleftherochori</t>
  </si>
  <si>
    <t>Guardiola de Berguedà</t>
  </si>
  <si>
    <t>Bizanet</t>
  </si>
  <si>
    <t>Grotte di Castro</t>
  </si>
  <si>
    <t>Pesvice</t>
  </si>
  <si>
    <t>Grebenhain</t>
  </si>
  <si>
    <t>Commune of Paleo Faliro (psevdo)</t>
  </si>
  <si>
    <t>Guardo</t>
  </si>
  <si>
    <t>Bizanos</t>
  </si>
  <si>
    <t>Grotteria</t>
  </si>
  <si>
    <t>Pětihosty</t>
  </si>
  <si>
    <t>Grebenstein, Stadt</t>
  </si>
  <si>
    <t>Commune of Paleo Keramidi</t>
  </si>
  <si>
    <t>Guareña</t>
  </si>
  <si>
    <t>Bize</t>
  </si>
  <si>
    <t>Grottole</t>
  </si>
  <si>
    <t>Pětikozly</t>
  </si>
  <si>
    <t>Grebin</t>
  </si>
  <si>
    <t>Commune of Paleo Loutro</t>
  </si>
  <si>
    <t>Guaro</t>
  </si>
  <si>
    <t>Bize-Minervois</t>
  </si>
  <si>
    <t>Grottolella</t>
  </si>
  <si>
    <t>Pětipsy</t>
  </si>
  <si>
    <t>Grebs-Niendorf</t>
  </si>
  <si>
    <t>Commune of Paleo Skyllitsio</t>
  </si>
  <si>
    <t>Guarrate</t>
  </si>
  <si>
    <t>Bizeneuille</t>
  </si>
  <si>
    <t>Gruaro</t>
  </si>
  <si>
    <t>Petkovy</t>
  </si>
  <si>
    <t>Greding, St</t>
  </si>
  <si>
    <t>Commune of Paleochora</t>
  </si>
  <si>
    <t>Guarromán</t>
  </si>
  <si>
    <t>Biziat</t>
  </si>
  <si>
    <t>Grugliasco</t>
  </si>
  <si>
    <t>Petráveč</t>
  </si>
  <si>
    <t>Grefrath, Sport- und Freizeitgemeinde</t>
  </si>
  <si>
    <t>Commune of Paleochoraki</t>
  </si>
  <si>
    <t>Guaza de Campos</t>
  </si>
  <si>
    <t>Bizonnes</t>
  </si>
  <si>
    <t>Grumello Cremonese ed Uniti</t>
  </si>
  <si>
    <t>Petříkov</t>
  </si>
  <si>
    <t>Greifenberg</t>
  </si>
  <si>
    <t>Commune of Paleochori</t>
  </si>
  <si>
    <t>Gúdar</t>
  </si>
  <si>
    <t>Bizou</t>
  </si>
  <si>
    <t>Grumello del Monte</t>
  </si>
  <si>
    <t>Petrohrad</t>
  </si>
  <si>
    <t>Greifenstein</t>
  </si>
  <si>
    <t>Commune of Paleochori Botsari</t>
  </si>
  <si>
    <t>Gudiña, A</t>
  </si>
  <si>
    <t>Bizous</t>
  </si>
  <si>
    <t>Grumento Nova</t>
  </si>
  <si>
    <t>Petroupim</t>
  </si>
  <si>
    <t>Greifswald, Hansestadt</t>
  </si>
  <si>
    <t>Commune of Paleochori Dorieon</t>
  </si>
  <si>
    <t>Güéjar Sierra</t>
  </si>
  <si>
    <t>Blacé</t>
  </si>
  <si>
    <t>Grumo Appula</t>
  </si>
  <si>
    <t>Petrov</t>
  </si>
  <si>
    <t>Greiling</t>
  </si>
  <si>
    <t>Commune of Paleochori Sirakou</t>
  </si>
  <si>
    <t>Güeñes</t>
  </si>
  <si>
    <t>Blacourt</t>
  </si>
  <si>
    <t>Grumo Nevano</t>
  </si>
  <si>
    <t>Petrov nad Desnou</t>
  </si>
  <si>
    <t>Greimerath</t>
  </si>
  <si>
    <t>Commune of Paleochori Tymfristou</t>
  </si>
  <si>
    <t>Güevéjar</t>
  </si>
  <si>
    <t>Blacqueville</t>
  </si>
  <si>
    <t>Grumolo delle Abbadesse</t>
  </si>
  <si>
    <t>Greimersburg</t>
  </si>
  <si>
    <t>Commune of Paleochouni</t>
  </si>
  <si>
    <t>Guía de Isora</t>
  </si>
  <si>
    <t>Blacy</t>
  </si>
  <si>
    <t>Guagnano</t>
  </si>
  <si>
    <t>Petrovice I</t>
  </si>
  <si>
    <t>Greiz, Stadt</t>
  </si>
  <si>
    <t>Commune of Paleokarya</t>
  </si>
  <si>
    <t>Guiamets, Els</t>
  </si>
  <si>
    <t>Blaesheim</t>
  </si>
  <si>
    <t>Gualdo</t>
  </si>
  <si>
    <t>Petrovice II</t>
  </si>
  <si>
    <t>Gremersdorf</t>
  </si>
  <si>
    <t>Commune of Paleokastro</t>
  </si>
  <si>
    <t>Guijarrosa, La</t>
  </si>
  <si>
    <t>Blagnac</t>
  </si>
  <si>
    <t>Gualdo Cattaneo</t>
  </si>
  <si>
    <t>Petrovice u Karviné</t>
  </si>
  <si>
    <t>Gremersdorf-Buchholz</t>
  </si>
  <si>
    <t>Commune of Paleokatouna</t>
  </si>
  <si>
    <t>Guijo de Ávila</t>
  </si>
  <si>
    <t>Blagny</t>
  </si>
  <si>
    <t>Gualdo Tadino</t>
  </si>
  <si>
    <t>Petrovice u Sušice</t>
  </si>
  <si>
    <t>Gremsdorf</t>
  </si>
  <si>
    <t>Commune of Paleokatouno</t>
  </si>
  <si>
    <t>Guijo de Coria</t>
  </si>
  <si>
    <t>Blagny-sur-Vingeanne</t>
  </si>
  <si>
    <t>Gualtieri</t>
  </si>
  <si>
    <t>Petrovičky</t>
  </si>
  <si>
    <t>Grenderich</t>
  </si>
  <si>
    <t>Commune of Paleokerassea</t>
  </si>
  <si>
    <t>Guijo de Galisteo</t>
  </si>
  <si>
    <t>Blaignac</t>
  </si>
  <si>
    <t>Gualtieri Sicaminò</t>
  </si>
  <si>
    <t>Petrůvka</t>
  </si>
  <si>
    <t>Grenzach-Wyhlen</t>
  </si>
  <si>
    <t>Commune of Paleokipos</t>
  </si>
  <si>
    <t>Guijo de Granadilla</t>
  </si>
  <si>
    <t>Blaignan-Prignac</t>
  </si>
  <si>
    <t>Guamaggiore</t>
  </si>
  <si>
    <t>Petrůvky</t>
  </si>
  <si>
    <t>Gresse</t>
  </si>
  <si>
    <t>Commune of Paleoklissi</t>
  </si>
  <si>
    <t>Guijo de Santa Bárbara</t>
  </si>
  <si>
    <t>Blain</t>
  </si>
  <si>
    <t>Guanzate</t>
  </si>
  <si>
    <t>Petřvald</t>
  </si>
  <si>
    <t>Grethem</t>
  </si>
  <si>
    <t>Commune of Paleokomi</t>
  </si>
  <si>
    <t>Guijo, El</t>
  </si>
  <si>
    <t>Blaincourt-lès-Précy</t>
  </si>
  <si>
    <t>Guarcino</t>
  </si>
  <si>
    <t>Pičín</t>
  </si>
  <si>
    <t>Grettstadt</t>
  </si>
  <si>
    <t>Commune of Paleomanina</t>
  </si>
  <si>
    <t>Guijuelo</t>
  </si>
  <si>
    <t>Blaincourt-sur-Aube</t>
  </si>
  <si>
    <t>Guarda Veneta</t>
  </si>
  <si>
    <t>Pikárec</t>
  </si>
  <si>
    <t>Greußen, Stadt</t>
  </si>
  <si>
    <t>Commune of Paleomonastiro</t>
  </si>
  <si>
    <t>Guillena</t>
  </si>
  <si>
    <t>Blainville-Crevon</t>
  </si>
  <si>
    <t>Guardabosone</t>
  </si>
  <si>
    <t>Pila</t>
  </si>
  <si>
    <t>Greußenheim</t>
  </si>
  <si>
    <t>Commune of Paleopanaghia</t>
  </si>
  <si>
    <t>Guils de Cerdanya</t>
  </si>
  <si>
    <t>Blainville-sur-l'Eau</t>
  </si>
  <si>
    <t>Guardamiglio</t>
  </si>
  <si>
    <t>Pilníkov</t>
  </si>
  <si>
    <t>Greven</t>
  </si>
  <si>
    <t>Commune of Paleopoli</t>
  </si>
  <si>
    <t>Güímar</t>
  </si>
  <si>
    <t>Blainville-sur-Mer</t>
  </si>
  <si>
    <t>Guardavalle</t>
  </si>
  <si>
    <t>Písařov</t>
  </si>
  <si>
    <t>Greven, Stadt</t>
  </si>
  <si>
    <t>Commune of Paleopyrgos</t>
  </si>
  <si>
    <t>Guimerà</t>
  </si>
  <si>
    <t>Blainville-sur-Orne</t>
  </si>
  <si>
    <t>Guardea</t>
  </si>
  <si>
    <t>Písečná</t>
  </si>
  <si>
    <t>Grevenbroich, Stadt</t>
  </si>
  <si>
    <t>Commune of Paleos Mylotopos</t>
  </si>
  <si>
    <t>Guingueta d'Àneu, La</t>
  </si>
  <si>
    <t>Blairville</t>
  </si>
  <si>
    <t>Guardia Lombardi</t>
  </si>
  <si>
    <t>Písečné</t>
  </si>
  <si>
    <t>Grevenkop</t>
  </si>
  <si>
    <t>Commune of Paleosselli</t>
  </si>
  <si>
    <t>Guirguillano</t>
  </si>
  <si>
    <t>Blaise-sous-Arzillières</t>
  </si>
  <si>
    <t>Guardia Perticara</t>
  </si>
  <si>
    <t>Písek</t>
  </si>
  <si>
    <t>Grevenkrug</t>
  </si>
  <si>
    <t>Commune of Paleostani</t>
  </si>
  <si>
    <t>Guisando</t>
  </si>
  <si>
    <t>Blaison-Saint-Sulpice</t>
  </si>
  <si>
    <t>Guardia Piemontese</t>
  </si>
  <si>
    <t>Písková Lhota</t>
  </si>
  <si>
    <t>Grevesmühlen, Stadt</t>
  </si>
  <si>
    <t>Commune of Paleovarvassena</t>
  </si>
  <si>
    <t>Guissona</t>
  </si>
  <si>
    <t>Blaisy</t>
  </si>
  <si>
    <t>Guardia Sanframondi</t>
  </si>
  <si>
    <t>Píšť</t>
  </si>
  <si>
    <t>Gribbohm</t>
  </si>
  <si>
    <t>Commune of Paleovracha</t>
  </si>
  <si>
    <t>Guitiriz</t>
  </si>
  <si>
    <t>Blaisy-Bas</t>
  </si>
  <si>
    <t>Guardiagrele</t>
  </si>
  <si>
    <t>Píšťany</t>
  </si>
  <si>
    <t>Gribow</t>
  </si>
  <si>
    <t>Commune of Paleovryssi</t>
  </si>
  <si>
    <t>Guixers</t>
  </si>
  <si>
    <t>Blaisy-Haut</t>
  </si>
  <si>
    <t>Guardialfiera</t>
  </si>
  <si>
    <t>Pištín</t>
  </si>
  <si>
    <t>Griebelschied</t>
  </si>
  <si>
    <t>Commune of Paleoxari</t>
  </si>
  <si>
    <t>Gumiel de Izán</t>
  </si>
  <si>
    <t>Blajan</t>
  </si>
  <si>
    <t>Guardiaregia</t>
  </si>
  <si>
    <t>Pístina</t>
  </si>
  <si>
    <t>Grieben</t>
  </si>
  <si>
    <t>Commune of Paleros</t>
  </si>
  <si>
    <t>Gumiel de Mercado</t>
  </si>
  <si>
    <t>Blamont</t>
  </si>
  <si>
    <t>Guardistallo</t>
  </si>
  <si>
    <t>Písty</t>
  </si>
  <si>
    <t>Griefstedt</t>
  </si>
  <si>
    <t>Commune of Palestra</t>
  </si>
  <si>
    <t>Guntín</t>
  </si>
  <si>
    <t>Blâmont</t>
  </si>
  <si>
    <t>Guarene</t>
  </si>
  <si>
    <t>Pitín</t>
  </si>
  <si>
    <t>Gries</t>
  </si>
  <si>
    <t>Commune of Paliabela</t>
  </si>
  <si>
    <t>Gurb</t>
  </si>
  <si>
    <t>Blan</t>
  </si>
  <si>
    <t>Guasila</t>
  </si>
  <si>
    <t>Pivín</t>
  </si>
  <si>
    <t>Griesheim, Stadt</t>
  </si>
  <si>
    <t>Commune of Paliouras</t>
  </si>
  <si>
    <t>Guriezo</t>
  </si>
  <si>
    <t>Guastalla</t>
  </si>
  <si>
    <t>Pivkovice</t>
  </si>
  <si>
    <t>Griesingen</t>
  </si>
  <si>
    <t>Commune of Paliouri</t>
  </si>
  <si>
    <t>Gurrea de Gállego</t>
  </si>
  <si>
    <t>Blancey</t>
  </si>
  <si>
    <t>Guazzora</t>
  </si>
  <si>
    <t>Planá</t>
  </si>
  <si>
    <t>Griesstätt</t>
  </si>
  <si>
    <t>Commune of Paliouria</t>
  </si>
  <si>
    <t>Gusendos de los Oteros</t>
  </si>
  <si>
    <t>Blancfossé</t>
  </si>
  <si>
    <t>Gubbio</t>
  </si>
  <si>
    <t>Planá nad Lužnicí</t>
  </si>
  <si>
    <t>Grimburg</t>
  </si>
  <si>
    <t>Commune of Pallantio</t>
  </si>
  <si>
    <t>Gutierre-Muñoz</t>
  </si>
  <si>
    <t>Blanche-Église</t>
  </si>
  <si>
    <t>Gudo Visconti</t>
  </si>
  <si>
    <t>Plaňany</t>
  </si>
  <si>
    <t>Grimma, Stadt</t>
  </si>
  <si>
    <t>Commune of Pallini</t>
  </si>
  <si>
    <t>Haba, La</t>
  </si>
  <si>
    <t>Blanchefosse-et-Bay</t>
  </si>
  <si>
    <t>Guglionesi</t>
  </si>
  <si>
    <t>Plandry</t>
  </si>
  <si>
    <t>Grimmelshausen</t>
  </si>
  <si>
    <t>Commune of Palouba</t>
  </si>
  <si>
    <t>Hacinas</t>
  </si>
  <si>
    <t>Blancherupt</t>
  </si>
  <si>
    <t>Guidizzolo</t>
  </si>
  <si>
    <t>Pláně</t>
  </si>
  <si>
    <t>Grimmen, Stadt</t>
  </si>
  <si>
    <t>Commune of Pamfila</t>
  </si>
  <si>
    <t>Haría</t>
  </si>
  <si>
    <t>Blancs-Coteaux</t>
  </si>
  <si>
    <t>Guidonia Montecelio</t>
  </si>
  <si>
    <t>Plánice</t>
  </si>
  <si>
    <t>Grinau</t>
  </si>
  <si>
    <t>Commune of Pamfio</t>
  </si>
  <si>
    <t>Haro</t>
  </si>
  <si>
    <t>Blandainville</t>
  </si>
  <si>
    <t>Guiglia</t>
  </si>
  <si>
    <t>Plasy</t>
  </si>
  <si>
    <t>Grischow</t>
  </si>
  <si>
    <t>Commune of Panaghia</t>
  </si>
  <si>
    <t>Haza</t>
  </si>
  <si>
    <t>Blandas</t>
  </si>
  <si>
    <t>Guilmi</t>
  </si>
  <si>
    <t>Plav</t>
  </si>
  <si>
    <t>Grobengereuth</t>
  </si>
  <si>
    <t>Commune of Panagitsa</t>
  </si>
  <si>
    <t>Hazas de Cesto</t>
  </si>
  <si>
    <t>Blandin</t>
  </si>
  <si>
    <t>Gurro</t>
  </si>
  <si>
    <t>Gröbenzell</t>
  </si>
  <si>
    <t>Commune of Panagoula</t>
  </si>
  <si>
    <t>Helechosa de los Montes</t>
  </si>
  <si>
    <t>Blandouet-Saint Jean</t>
  </si>
  <si>
    <t>Guspini</t>
  </si>
  <si>
    <t>Plavsko</t>
  </si>
  <si>
    <t>Gröde</t>
  </si>
  <si>
    <t>Commune of Panariti</t>
  </si>
  <si>
    <t>Hellín</t>
  </si>
  <si>
    <t>Blandy</t>
  </si>
  <si>
    <t>Gussago</t>
  </si>
  <si>
    <t>Plavy</t>
  </si>
  <si>
    <t>Gröden</t>
  </si>
  <si>
    <t>Commune of Panaritis</t>
  </si>
  <si>
    <t>Henarejos</t>
  </si>
  <si>
    <t>Blangerval-Blangermont</t>
  </si>
  <si>
    <t>Gussola</t>
  </si>
  <si>
    <t>Plazy</t>
  </si>
  <si>
    <t>Grödersby</t>
  </si>
  <si>
    <t>Commune of Panassos</t>
  </si>
  <si>
    <t>Henche</t>
  </si>
  <si>
    <t>Blangy-le-Château</t>
  </si>
  <si>
    <t>Hône</t>
  </si>
  <si>
    <t>Plch</t>
  </si>
  <si>
    <t>Gröditz, Stadt</t>
  </si>
  <si>
    <t>Commune of Panayouda</t>
  </si>
  <si>
    <t>Heras de Ayuso</t>
  </si>
  <si>
    <t>Blangy-sous-Poix</t>
  </si>
  <si>
    <t>Idro</t>
  </si>
  <si>
    <t>Plchov</t>
  </si>
  <si>
    <t>Groitzsch, Stadt</t>
  </si>
  <si>
    <t>Commune of Pandrosso</t>
  </si>
  <si>
    <t>Herbés</t>
  </si>
  <si>
    <t>Blangy-sur-Bresle</t>
  </si>
  <si>
    <t>Iglesias</t>
  </si>
  <si>
    <t>Plchovice</t>
  </si>
  <si>
    <t>Grolsheim</t>
  </si>
  <si>
    <t>Commune of Pandrossos</t>
  </si>
  <si>
    <t>Herce</t>
  </si>
  <si>
    <t>Blangy-sur-Ternoise</t>
  </si>
  <si>
    <t>Igliano</t>
  </si>
  <si>
    <t>Plenkovice</t>
  </si>
  <si>
    <t>Grömbach</t>
  </si>
  <si>
    <t>Commune of Panethimos</t>
  </si>
  <si>
    <t>Herencia</t>
  </si>
  <si>
    <t>Blangy-Tronville</t>
  </si>
  <si>
    <t>Ilbono</t>
  </si>
  <si>
    <t>Pleše</t>
  </si>
  <si>
    <t>Grömitz</t>
  </si>
  <si>
    <t>Commune of Panetolio</t>
  </si>
  <si>
    <t>Herencias, Las</t>
  </si>
  <si>
    <t>Blannay</t>
  </si>
  <si>
    <t>Illasi</t>
  </si>
  <si>
    <t>Plesná</t>
  </si>
  <si>
    <t>Gronau (Leine), Stadt</t>
  </si>
  <si>
    <t>Commune of Paniperi</t>
  </si>
  <si>
    <t>Herguijuela</t>
  </si>
  <si>
    <t>Blanot</t>
  </si>
  <si>
    <t>Illorai</t>
  </si>
  <si>
    <t>Plešnice</t>
  </si>
  <si>
    <t>Gronau (Westf.), Stadt</t>
  </si>
  <si>
    <t>Commune of Panorama</t>
  </si>
  <si>
    <t>Herguijuela de Ciudad Rodrigo</t>
  </si>
  <si>
    <t>Blanquefort</t>
  </si>
  <si>
    <t>Imbersago</t>
  </si>
  <si>
    <t>Pletený Újezd</t>
  </si>
  <si>
    <t>Gröningen, Stadt</t>
  </si>
  <si>
    <t>Commune of Panormos</t>
  </si>
  <si>
    <t>Herguijuela de la Sierra</t>
  </si>
  <si>
    <t>Blanquefort-sur-Briolance</t>
  </si>
  <si>
    <t>Imer</t>
  </si>
  <si>
    <t>Plískov</t>
  </si>
  <si>
    <t>Grönwohld</t>
  </si>
  <si>
    <t>Commune of Panourgias</t>
  </si>
  <si>
    <t>Herguijuela del Campo</t>
  </si>
  <si>
    <t>Blanzac</t>
  </si>
  <si>
    <t>Ploskovice</t>
  </si>
  <si>
    <t>Groß Berßen</t>
  </si>
  <si>
    <t>Commune of Pantanassa</t>
  </si>
  <si>
    <t>Hermandad de Campoo de Suso</t>
  </si>
  <si>
    <t>Blanzac-lès-Matha</t>
  </si>
  <si>
    <t>Imperia</t>
  </si>
  <si>
    <t>Pluhův Žďár</t>
  </si>
  <si>
    <t>Groß Boden</t>
  </si>
  <si>
    <t>Commune of Panteleimonas</t>
  </si>
  <si>
    <t>Hérmedes de Cerrato</t>
  </si>
  <si>
    <t>Blanzaguet-Saint-Cybard</t>
  </si>
  <si>
    <t>Impruneta</t>
  </si>
  <si>
    <t>Plumlov</t>
  </si>
  <si>
    <t>Groß Buchwald</t>
  </si>
  <si>
    <t>Commune of Pantokratoras</t>
  </si>
  <si>
    <t>Hermigua</t>
  </si>
  <si>
    <t>Blanzat</t>
  </si>
  <si>
    <t>Inarzo</t>
  </si>
  <si>
    <t>Plužná</t>
  </si>
  <si>
    <t>Groß Disnack</t>
  </si>
  <si>
    <t>Commune of Paos</t>
  </si>
  <si>
    <t>Hermisende</t>
  </si>
  <si>
    <t>Blanzay</t>
  </si>
  <si>
    <t>Incisa Scapaccino</t>
  </si>
  <si>
    <t>Plzeň</t>
  </si>
  <si>
    <t>Groß Düben / Dźěwin</t>
  </si>
  <si>
    <t>Commune of Papadianika</t>
  </si>
  <si>
    <t>Hernani</t>
  </si>
  <si>
    <t>Blanzay-sur-Boutonne</t>
  </si>
  <si>
    <t>Incudine</t>
  </si>
  <si>
    <t>Pnětluky</t>
  </si>
  <si>
    <t>Groß Godems</t>
  </si>
  <si>
    <t>Commune of Papaflessas</t>
  </si>
  <si>
    <t>Hernán-Pérez</t>
  </si>
  <si>
    <t>Blanzée</t>
  </si>
  <si>
    <t>Induno Olona</t>
  </si>
  <si>
    <t>Pňovany</t>
  </si>
  <si>
    <t>Groß Grönau</t>
  </si>
  <si>
    <t>Commune of Papagos</t>
  </si>
  <si>
    <t>Hernansancho</t>
  </si>
  <si>
    <t>Blanzy</t>
  </si>
  <si>
    <t>Ingria</t>
  </si>
  <si>
    <t>Pňovice</t>
  </si>
  <si>
    <t>Groß Ippener</t>
  </si>
  <si>
    <t>Commune of Paparis</t>
  </si>
  <si>
    <t>Hernialde</t>
  </si>
  <si>
    <t>Blanzy-la-Salonnaise</t>
  </si>
  <si>
    <t>Intragna</t>
  </si>
  <si>
    <t>Pňov-Předhradí</t>
  </si>
  <si>
    <t>Groß Kelle</t>
  </si>
  <si>
    <t>Commune of Papigo</t>
  </si>
  <si>
    <t>Herradón de Pinares</t>
  </si>
  <si>
    <t>Blanzy-lès-Fismes</t>
  </si>
  <si>
    <t>Introbio</t>
  </si>
  <si>
    <t>Poběžovice</t>
  </si>
  <si>
    <t>Groß Kiesow</t>
  </si>
  <si>
    <t>Commune of Pappadates</t>
  </si>
  <si>
    <t>Herramélluri</t>
  </si>
  <si>
    <t>Blargies</t>
  </si>
  <si>
    <t>Introd</t>
  </si>
  <si>
    <t>Poběžovice u Holic</t>
  </si>
  <si>
    <t>Groß Kordshagen</t>
  </si>
  <si>
    <t>Commune of Pappadatos</t>
  </si>
  <si>
    <t>Herrera</t>
  </si>
  <si>
    <t>Blarians</t>
  </si>
  <si>
    <t>Introdacqua</t>
  </si>
  <si>
    <t>Poběžovice u Přelouče</t>
  </si>
  <si>
    <t>Groß Köris</t>
  </si>
  <si>
    <t>Commune of Pappades</t>
  </si>
  <si>
    <t>Herrera de Alcántara</t>
  </si>
  <si>
    <t>Blaringhem</t>
  </si>
  <si>
    <t>Inverigo</t>
  </si>
  <si>
    <t>Počaply</t>
  </si>
  <si>
    <t>Groß Krams</t>
  </si>
  <si>
    <t>Commune of Pappadiana</t>
  </si>
  <si>
    <t>Herrera de los Navarros</t>
  </si>
  <si>
    <t>Blars</t>
  </si>
  <si>
    <t>Inverno e Monteleone</t>
  </si>
  <si>
    <t>Počátky</t>
  </si>
  <si>
    <t>Groß Kreutz (Havel)</t>
  </si>
  <si>
    <t>Commune of Pappados</t>
  </si>
  <si>
    <t>Herrera de Pisuerga</t>
  </si>
  <si>
    <t>Blaru</t>
  </si>
  <si>
    <t>Inverso Pinasca</t>
  </si>
  <si>
    <t>Počedělice</t>
  </si>
  <si>
    <t>Groß Kummerfeld</t>
  </si>
  <si>
    <t>Commune of Papparoussi</t>
  </si>
  <si>
    <t>Herrera de Soria</t>
  </si>
  <si>
    <t>Blasimon</t>
  </si>
  <si>
    <t>Inveruno</t>
  </si>
  <si>
    <t>Počenice-Tetětice</t>
  </si>
  <si>
    <t>Groß Laasch</t>
  </si>
  <si>
    <t>Commune of Pappas</t>
  </si>
  <si>
    <t>Herrera de Valdecañas</t>
  </si>
  <si>
    <t>Blassac</t>
  </si>
  <si>
    <t>Invorio</t>
  </si>
  <si>
    <t>Počepice</t>
  </si>
  <si>
    <t>Groß Lindow</t>
  </si>
  <si>
    <t>Commune of Pappayannades</t>
  </si>
  <si>
    <t>Herrera del Duque</t>
  </si>
  <si>
    <t>Blaudeix</t>
  </si>
  <si>
    <t>Inzago</t>
  </si>
  <si>
    <t>Pochvalov</t>
  </si>
  <si>
    <t>Groß Luckow</t>
  </si>
  <si>
    <t>Commune of Pappayannis</t>
  </si>
  <si>
    <t>Herrera, La</t>
  </si>
  <si>
    <t>Blausasc</t>
  </si>
  <si>
    <t>Ionadi</t>
  </si>
  <si>
    <t>Pocinovice</t>
  </si>
  <si>
    <t>Groß Meckelsen</t>
  </si>
  <si>
    <t>Commune of Pappoulia</t>
  </si>
  <si>
    <t>Herrería</t>
  </si>
  <si>
    <t>Blauvac</t>
  </si>
  <si>
    <t>Irgoli</t>
  </si>
  <si>
    <t>Počítky</t>
  </si>
  <si>
    <t>Groß Miltzow</t>
  </si>
  <si>
    <t>Commune of Paradissi</t>
  </si>
  <si>
    <t>Herrerías</t>
  </si>
  <si>
    <t>Blauzac</t>
  </si>
  <si>
    <t>Irma</t>
  </si>
  <si>
    <t>Podbořanský Rohozec</t>
  </si>
  <si>
    <t>Groß Mohrdorf</t>
  </si>
  <si>
    <t>Commune of Paradissia</t>
  </si>
  <si>
    <t>Herreros de Suso</t>
  </si>
  <si>
    <t>Blavignac</t>
  </si>
  <si>
    <t>Irsina</t>
  </si>
  <si>
    <t>Podbořany</t>
  </si>
  <si>
    <t>Groß Molzahn</t>
  </si>
  <si>
    <t>Commune of Paradissos</t>
  </si>
  <si>
    <t>Herreruela</t>
  </si>
  <si>
    <t>Blavozy</t>
  </si>
  <si>
    <t>Isasca</t>
  </si>
  <si>
    <t>Podbrdy</t>
  </si>
  <si>
    <t>Groß Nemerow</t>
  </si>
  <si>
    <t>Commune of Parakalamos</t>
  </si>
  <si>
    <t>Herreruela de Oropesa</t>
  </si>
  <si>
    <t>Blay</t>
  </si>
  <si>
    <t>Isca sullo Ionio</t>
  </si>
  <si>
    <t>Podbřezí</t>
  </si>
  <si>
    <t>Groß Niendorf</t>
  </si>
  <si>
    <t>Commune of Parakila</t>
  </si>
  <si>
    <t>Herrín de Campos</t>
  </si>
  <si>
    <t>Blaye</t>
  </si>
  <si>
    <t>Ischia</t>
  </si>
  <si>
    <t>Podbřežice</t>
  </si>
  <si>
    <t>Groß Nordende</t>
  </si>
  <si>
    <t>Commune of Paralia</t>
  </si>
  <si>
    <t>Herrumblar, El</t>
  </si>
  <si>
    <t>Blaye-les-Mines</t>
  </si>
  <si>
    <t>Ischia di Castro</t>
  </si>
  <si>
    <t>Poděbrady</t>
  </si>
  <si>
    <t>Groß Oesingen</t>
  </si>
  <si>
    <t>Commune of Paralia Avlidas</t>
  </si>
  <si>
    <t>Hervás</t>
  </si>
  <si>
    <t>Blaymont</t>
  </si>
  <si>
    <t>Ischitella</t>
  </si>
  <si>
    <t>Poděšín</t>
  </si>
  <si>
    <t>Groß Offenseth-Aspern</t>
  </si>
  <si>
    <t>Commune of Paralia Messis</t>
  </si>
  <si>
    <t>Hervías</t>
  </si>
  <si>
    <t>Blaziert</t>
  </si>
  <si>
    <t>Iseo</t>
  </si>
  <si>
    <t>Poděvousy</t>
  </si>
  <si>
    <t>Groß Pampau</t>
  </si>
  <si>
    <t>Commune of Paralia Platanou</t>
  </si>
  <si>
    <t>Hiendelaencina</t>
  </si>
  <si>
    <t>Blécourt</t>
  </si>
  <si>
    <t>Isera</t>
  </si>
  <si>
    <t>Podhořany u Ronova</t>
  </si>
  <si>
    <t>Groß Pankow (Prignitz)</t>
  </si>
  <si>
    <t>Commune of Paralimnio</t>
  </si>
  <si>
    <t>Higuera</t>
  </si>
  <si>
    <t>Bleigny-le-Carreau</t>
  </si>
  <si>
    <t>Isernia</t>
  </si>
  <si>
    <t>Podhorní Újezd a Vojice</t>
  </si>
  <si>
    <t>Groß Plasten</t>
  </si>
  <si>
    <t>Commune of Paralio Astros</t>
  </si>
  <si>
    <t>Higuera de Calatrava</t>
  </si>
  <si>
    <t>Blémerey</t>
  </si>
  <si>
    <t>Isili</t>
  </si>
  <si>
    <t>Podhradí</t>
  </si>
  <si>
    <t>Groß Polzin</t>
  </si>
  <si>
    <t>Commune of Paraloghi</t>
  </si>
  <si>
    <t>Higuera de la Serena</t>
  </si>
  <si>
    <t>Blendecques</t>
  </si>
  <si>
    <t>Isnello</t>
  </si>
  <si>
    <t>Podhradí nad Dyjí</t>
  </si>
  <si>
    <t>Groß Quenstedt</t>
  </si>
  <si>
    <t>Commune of Paramero</t>
  </si>
  <si>
    <t>Higuera de la Sierra</t>
  </si>
  <si>
    <t>Bléneau</t>
  </si>
  <si>
    <t>Isola d'Asti</t>
  </si>
  <si>
    <t>Podhradní Lhota</t>
  </si>
  <si>
    <t>Groß Rheide</t>
  </si>
  <si>
    <t>Commune of Paramythia</t>
  </si>
  <si>
    <t>Higuera de las Dueñas</t>
  </si>
  <si>
    <t>Blennes</t>
  </si>
  <si>
    <t>Isola del Cantone</t>
  </si>
  <si>
    <t>Podivice</t>
  </si>
  <si>
    <t>Groß Roge</t>
  </si>
  <si>
    <t>Commune of Paranesti</t>
  </si>
  <si>
    <t>Higuera de Llerena</t>
  </si>
  <si>
    <t>Blénod-lès-Pont-à-Mousson</t>
  </si>
  <si>
    <t>Isola del Giglio</t>
  </si>
  <si>
    <t>Podivín</t>
  </si>
  <si>
    <t>Groß Rönnau</t>
  </si>
  <si>
    <t>Commune of Paranymfi</t>
  </si>
  <si>
    <t>Higuera de Vargas</t>
  </si>
  <si>
    <t>Blénod-lès-Toul</t>
  </si>
  <si>
    <t>Isola del Gran Sasso d'Italia</t>
  </si>
  <si>
    <t>Podkopná Lhota</t>
  </si>
  <si>
    <t>Groß Sarau</t>
  </si>
  <si>
    <t>Commune of Parapotamos</t>
  </si>
  <si>
    <t>Higuera la Real</t>
  </si>
  <si>
    <t>Bléquin</t>
  </si>
  <si>
    <t>Isola del Liri</t>
  </si>
  <si>
    <t>Podlesí</t>
  </si>
  <si>
    <t>Groß Schacksdorf-Simmersdorf</t>
  </si>
  <si>
    <t>Commune of Parapougi</t>
  </si>
  <si>
    <t>Higueras</t>
  </si>
  <si>
    <t>Blérancourt</t>
  </si>
  <si>
    <t>Isola del Piano</t>
  </si>
  <si>
    <t>Podlešín</t>
  </si>
  <si>
    <t>Groß Schenkenberg</t>
  </si>
  <si>
    <t>Commune of Paraskevi</t>
  </si>
  <si>
    <t>Higueruela</t>
  </si>
  <si>
    <t>Bléré</t>
  </si>
  <si>
    <t>Isola della Scala</t>
  </si>
  <si>
    <t>Podluhy</t>
  </si>
  <si>
    <t>Groß Schwiesow</t>
  </si>
  <si>
    <t>Commune of Paravola</t>
  </si>
  <si>
    <t>Higueruelas</t>
  </si>
  <si>
    <t>Bléruais</t>
  </si>
  <si>
    <t>Isola delle Femmine</t>
  </si>
  <si>
    <t>Podmoklany</t>
  </si>
  <si>
    <t>Groß Stieten</t>
  </si>
  <si>
    <t>Commune of Pardalitsa</t>
  </si>
  <si>
    <t>Hija de Dios, La</t>
  </si>
  <si>
    <t>Blésignac</t>
  </si>
  <si>
    <t>Isola di Capo Rizzuto</t>
  </si>
  <si>
    <t>Podmokly</t>
  </si>
  <si>
    <t>Groß Teetzleben</t>
  </si>
  <si>
    <t>Commune of Parga</t>
  </si>
  <si>
    <t>Híjar</t>
  </si>
  <si>
    <t>Blesle</t>
  </si>
  <si>
    <t>Isola di Fondra</t>
  </si>
  <si>
    <t>Podmoky</t>
  </si>
  <si>
    <t>Groß Twülpstedt</t>
  </si>
  <si>
    <t>Commune of Parorio</t>
  </si>
  <si>
    <t>Hijes</t>
  </si>
  <si>
    <t>Blesme</t>
  </si>
  <si>
    <t>Isola Dovarese</t>
  </si>
  <si>
    <t>Podmolí</t>
  </si>
  <si>
    <t>Groß Vollstedt</t>
  </si>
  <si>
    <t>Commune of Paros</t>
  </si>
  <si>
    <t>Hiniesta, La</t>
  </si>
  <si>
    <t>Blesmes</t>
  </si>
  <si>
    <t>Isola Rizza</t>
  </si>
  <si>
    <t>Podmyče</t>
  </si>
  <si>
    <t>Groß Wittensee</t>
  </si>
  <si>
    <t>Commune of Parparia</t>
  </si>
  <si>
    <t>Hinojal</t>
  </si>
  <si>
    <t>Blessac</t>
  </si>
  <si>
    <t>Isola Sant'Antonio</t>
  </si>
  <si>
    <t>Podolanka</t>
  </si>
  <si>
    <t>Groß Wokern</t>
  </si>
  <si>
    <t>Commune of Parthenio</t>
  </si>
  <si>
    <t>Hinojales</t>
  </si>
  <si>
    <t>Blessonville</t>
  </si>
  <si>
    <t>Isola Vicentina</t>
  </si>
  <si>
    <t>Podolí</t>
  </si>
  <si>
    <t>Groß Wüstenfelde</t>
  </si>
  <si>
    <t>Commune of Partira</t>
  </si>
  <si>
    <t>Hinojares</t>
  </si>
  <si>
    <t>Blessy</t>
  </si>
  <si>
    <t>Isolabella</t>
  </si>
  <si>
    <t>Podolí I</t>
  </si>
  <si>
    <t>Großaitingen</t>
  </si>
  <si>
    <t>Commune of Paschalia</t>
  </si>
  <si>
    <t>Hinojos</t>
  </si>
  <si>
    <t>Blet</t>
  </si>
  <si>
    <t>Isolabona</t>
  </si>
  <si>
    <t>Podomí</t>
  </si>
  <si>
    <t>Großalmerode, Stadt</t>
  </si>
  <si>
    <t>Commune of Paschalitsa</t>
  </si>
  <si>
    <t>Hinojosa de Duero</t>
  </si>
  <si>
    <t>Bletterans</t>
  </si>
  <si>
    <t>Isole Tremiti</t>
  </si>
  <si>
    <t>Podsedice</t>
  </si>
  <si>
    <t>Großbardorf</t>
  </si>
  <si>
    <t>Commune of Passalites</t>
  </si>
  <si>
    <t>Hinojosa de Jarque</t>
  </si>
  <si>
    <t>Bleurville</t>
  </si>
  <si>
    <t>Isorella</t>
  </si>
  <si>
    <t>Podůlšany</t>
  </si>
  <si>
    <t>Großbarkau</t>
  </si>
  <si>
    <t>Commune of Passio</t>
  </si>
  <si>
    <t>Hinojosa de San Vicente</t>
  </si>
  <si>
    <t>Blevaincourt</t>
  </si>
  <si>
    <t>Ispani</t>
  </si>
  <si>
    <t>Podůlší</t>
  </si>
  <si>
    <t>Großbartloff</t>
  </si>
  <si>
    <t>Commune of Passos</t>
  </si>
  <si>
    <t>Hinojosa del Campo</t>
  </si>
  <si>
    <t>Blèves</t>
  </si>
  <si>
    <t>Ispica</t>
  </si>
  <si>
    <t>Podveky</t>
  </si>
  <si>
    <t>Großbeeren</t>
  </si>
  <si>
    <t>Commune of Pastida</t>
  </si>
  <si>
    <t>Hinojosa del Duque</t>
  </si>
  <si>
    <t>Blicourt</t>
  </si>
  <si>
    <t>Ispra</t>
  </si>
  <si>
    <t>Pohled</t>
  </si>
  <si>
    <t>Großbettlingen</t>
  </si>
  <si>
    <t>Commune of Pastra</t>
  </si>
  <si>
    <t>Hinojosa del Valle</t>
  </si>
  <si>
    <t>Blienschwiller</t>
  </si>
  <si>
    <t>Issiglio</t>
  </si>
  <si>
    <t>Pohleď</t>
  </si>
  <si>
    <t>Groß-Bieberau, Stadt</t>
  </si>
  <si>
    <t>Commune of Paterma</t>
  </si>
  <si>
    <t>Hinojosa, La</t>
  </si>
  <si>
    <t>Bliesbruck</t>
  </si>
  <si>
    <t>Issime</t>
  </si>
  <si>
    <t>Pohledy</t>
  </si>
  <si>
    <t>Großbockedra</t>
  </si>
  <si>
    <t>Commune of Patiopoulo</t>
  </si>
  <si>
    <t>Hinojosas de Calatrava</t>
  </si>
  <si>
    <t>Blies-Ébersing</t>
  </si>
  <si>
    <t>Isso</t>
  </si>
  <si>
    <t>Pohnánec</t>
  </si>
  <si>
    <t>Großbottwar, Stadt</t>
  </si>
  <si>
    <t>Commune of Patmos (psevdo)</t>
  </si>
  <si>
    <t>Hinojosos, Los</t>
  </si>
  <si>
    <t>Blies-Guersviller</t>
  </si>
  <si>
    <t>Issogne</t>
  </si>
  <si>
    <t>Pohnání</t>
  </si>
  <si>
    <t>Großbreitenbach, Stadt</t>
  </si>
  <si>
    <t>Commune of Patoulia</t>
  </si>
  <si>
    <t>Hiruela, La</t>
  </si>
  <si>
    <t>Blieux</t>
  </si>
  <si>
    <t>Istrana</t>
  </si>
  <si>
    <t>Pohořelice</t>
  </si>
  <si>
    <t>Großbundenbach</t>
  </si>
  <si>
    <t>Commune of Patra (psevdo)</t>
  </si>
  <si>
    <t>Hita</t>
  </si>
  <si>
    <t>Blignicourt</t>
  </si>
  <si>
    <t>Itala</t>
  </si>
  <si>
    <t>Pohoří</t>
  </si>
  <si>
    <t>Großderschau</t>
  </si>
  <si>
    <t>Commune of Patrida</t>
  </si>
  <si>
    <t>Hito, El</t>
  </si>
  <si>
    <t>Bligny</t>
  </si>
  <si>
    <t>Itri</t>
  </si>
  <si>
    <t>Pohorovice</t>
  </si>
  <si>
    <t>Großdubrau / Wulka Dubrawa</t>
  </si>
  <si>
    <t>Commune of Patrika</t>
  </si>
  <si>
    <t>Holguera</t>
  </si>
  <si>
    <t>Bligny-lès-Beaune</t>
  </si>
  <si>
    <t>Ittireddu</t>
  </si>
  <si>
    <t>Pohorská Ves</t>
  </si>
  <si>
    <t>Großefehn</t>
  </si>
  <si>
    <t>Commune of Patrikata</t>
  </si>
  <si>
    <t>Hombrados</t>
  </si>
  <si>
    <t>Bligny-le-Sec</t>
  </si>
  <si>
    <t>Ittiri</t>
  </si>
  <si>
    <t>Pojbuky</t>
  </si>
  <si>
    <t>Großeibstadt</t>
  </si>
  <si>
    <t>Commune of Patrikio</t>
  </si>
  <si>
    <t>Hondarribia</t>
  </si>
  <si>
    <t>Bligny-sur-Ouche</t>
  </si>
  <si>
    <t>Ivrea</t>
  </si>
  <si>
    <t>Pokojov</t>
  </si>
  <si>
    <t>Grosselfingen</t>
  </si>
  <si>
    <t>Commune of Patsianos</t>
  </si>
  <si>
    <t>Hondón de las Nieves</t>
  </si>
  <si>
    <t>Blincourt</t>
  </si>
  <si>
    <t>Izano</t>
  </si>
  <si>
    <t>Pokojovice</t>
  </si>
  <si>
    <t>Großenaspe</t>
  </si>
  <si>
    <t>Commune of Patsideros</t>
  </si>
  <si>
    <t>Hondón de los Frailes</t>
  </si>
  <si>
    <t>Blingel</t>
  </si>
  <si>
    <t>Jacurso</t>
  </si>
  <si>
    <t>Pokřikov</t>
  </si>
  <si>
    <t>Großenbrode</t>
  </si>
  <si>
    <t>Commune of Patsos</t>
  </si>
  <si>
    <t>Honrubia</t>
  </si>
  <si>
    <t>Blismes</t>
  </si>
  <si>
    <t>Jelsi</t>
  </si>
  <si>
    <t>Polánka</t>
  </si>
  <si>
    <t>Großenehrich, Stadt</t>
  </si>
  <si>
    <t>Commune of Pavlia</t>
  </si>
  <si>
    <t>Honrubia de la Cuesta</t>
  </si>
  <si>
    <t>Blodelsheim</t>
  </si>
  <si>
    <t>Jenne</t>
  </si>
  <si>
    <t>Poleň</t>
  </si>
  <si>
    <t>Großenhain, Stadt</t>
  </si>
  <si>
    <t>Commune of Pavliani</t>
  </si>
  <si>
    <t>Hontalbilla</t>
  </si>
  <si>
    <t>Blois</t>
  </si>
  <si>
    <t>Jerago con Orago</t>
  </si>
  <si>
    <t>Polepy</t>
  </si>
  <si>
    <t>Großenkneten</t>
  </si>
  <si>
    <t>Commune of Pavlopoulo</t>
  </si>
  <si>
    <t>Hontanar</t>
  </si>
  <si>
    <t>Blois-sur-Seille</t>
  </si>
  <si>
    <t>Jerzu</t>
  </si>
  <si>
    <t>Polerady</t>
  </si>
  <si>
    <t>Großenlüder</t>
  </si>
  <si>
    <t>Commune of Pavlos</t>
  </si>
  <si>
    <t>Hontanares de Eresma</t>
  </si>
  <si>
    <t>Blomac</t>
  </si>
  <si>
    <t>Jesi</t>
  </si>
  <si>
    <t>Polesí</t>
  </si>
  <si>
    <t>Großenrade</t>
  </si>
  <si>
    <t>Commune of Peania</t>
  </si>
  <si>
    <t>Hontanas</t>
  </si>
  <si>
    <t>Blomard</t>
  </si>
  <si>
    <t>Jesolo</t>
  </si>
  <si>
    <t>Polešovice</t>
  </si>
  <si>
    <t>Großensee</t>
  </si>
  <si>
    <t>Commune of Pedini</t>
  </si>
  <si>
    <t>Hontanaya</t>
  </si>
  <si>
    <t>Blombay</t>
  </si>
  <si>
    <t>Jolanda di Savoia</t>
  </si>
  <si>
    <t>Polevsko</t>
  </si>
  <si>
    <t>Großenseebach</t>
  </si>
  <si>
    <t>Commune of Pedino</t>
  </si>
  <si>
    <t>Hontangas</t>
  </si>
  <si>
    <t>Blond</t>
  </si>
  <si>
    <t>Joppolo</t>
  </si>
  <si>
    <t>Großenstein</t>
  </si>
  <si>
    <t>Commune of Pefka</t>
  </si>
  <si>
    <t>Hontecillas</t>
  </si>
  <si>
    <t>Blondefontaine</t>
  </si>
  <si>
    <t>Joppolo Giancaxio</t>
  </si>
  <si>
    <t>Police nad Metují</t>
  </si>
  <si>
    <t>Großenwiehe</t>
  </si>
  <si>
    <t>Commune of Pefkes</t>
  </si>
  <si>
    <t>Hontoba</t>
  </si>
  <si>
    <t>Blonville-sur-Mer</t>
  </si>
  <si>
    <t>Jovençan</t>
  </si>
  <si>
    <t>Polička</t>
  </si>
  <si>
    <t>Großenwörden</t>
  </si>
  <si>
    <t>Commune of Pefki</t>
  </si>
  <si>
    <t>Hontoria de Cerrato</t>
  </si>
  <si>
    <t>Blosseville</t>
  </si>
  <si>
    <t>La Cassa</t>
  </si>
  <si>
    <t>Poličná</t>
  </si>
  <si>
    <t>Großer Auersberg</t>
  </si>
  <si>
    <t>Commune of Pefko</t>
  </si>
  <si>
    <t>Hontoria de la Cantera</t>
  </si>
  <si>
    <t>Blosville</t>
  </si>
  <si>
    <t>La Loggia</t>
  </si>
  <si>
    <t>Polkovice</t>
  </si>
  <si>
    <t>Großerlach</t>
  </si>
  <si>
    <t>Commune of Pefkochori</t>
  </si>
  <si>
    <t>Hontoria de Valdearados</t>
  </si>
  <si>
    <t>Blot-l'Église</t>
  </si>
  <si>
    <t>La Maddalena</t>
  </si>
  <si>
    <t>Polná</t>
  </si>
  <si>
    <t>Großeutersdorf</t>
  </si>
  <si>
    <t>Commune of Pefkodassos</t>
  </si>
  <si>
    <t>Hontoria del Pinar</t>
  </si>
  <si>
    <t>Blotzheim</t>
  </si>
  <si>
    <t>La Magdeleine</t>
  </si>
  <si>
    <t>Polná na Šumavě</t>
  </si>
  <si>
    <t>Großfahner</t>
  </si>
  <si>
    <t>Commune of Pefkofyto</t>
  </si>
  <si>
    <t>Horcajada, La</t>
  </si>
  <si>
    <t>Blou</t>
  </si>
  <si>
    <t>La Morra</t>
  </si>
  <si>
    <t>Polní Chrčice</t>
  </si>
  <si>
    <t>Großfischlingen</t>
  </si>
  <si>
    <t>Commune of Pefkos</t>
  </si>
  <si>
    <t>Horcajo de la Sierra-Aoslos</t>
  </si>
  <si>
    <t>Blousson-Sérian</t>
  </si>
  <si>
    <t>La Salle</t>
  </si>
  <si>
    <t>Polní Voděrady</t>
  </si>
  <si>
    <t>Groß-Gerau, Stadt</t>
  </si>
  <si>
    <t>Commune of Pelaghia</t>
  </si>
  <si>
    <t>Horcajo de las Torres</t>
  </si>
  <si>
    <t>Bloye</t>
  </si>
  <si>
    <t>La Spezia</t>
  </si>
  <si>
    <t>Polnička</t>
  </si>
  <si>
    <t>Großhabersdorf</t>
  </si>
  <si>
    <t>Commune of Pelagos</t>
  </si>
  <si>
    <t>Horcajo de los Montes</t>
  </si>
  <si>
    <t>Bluffy</t>
  </si>
  <si>
    <t>La Thuile</t>
  </si>
  <si>
    <t>Polom</t>
  </si>
  <si>
    <t>Großhansdorf</t>
  </si>
  <si>
    <t>Commune of Pelargos</t>
  </si>
  <si>
    <t>Horcajo de Montemayor</t>
  </si>
  <si>
    <t>Blumeray</t>
  </si>
  <si>
    <t>La Valle</t>
  </si>
  <si>
    <t>Polomí</t>
  </si>
  <si>
    <t>Großharrie</t>
  </si>
  <si>
    <t>Commune of Pelasghia</t>
  </si>
  <si>
    <t>Horcajo de Santiago</t>
  </si>
  <si>
    <t>Blussangeaux</t>
  </si>
  <si>
    <t>La Valle Agordina</t>
  </si>
  <si>
    <t>Polště</t>
  </si>
  <si>
    <t>Großharthau</t>
  </si>
  <si>
    <t>Commune of Pelekanada</t>
  </si>
  <si>
    <t>Horcajo Medianero</t>
  </si>
  <si>
    <t>Blussans</t>
  </si>
  <si>
    <t>La Valletta Brianza</t>
  </si>
  <si>
    <t>Pomezí</t>
  </si>
  <si>
    <t>Großhartmannsdorf</t>
  </si>
  <si>
    <t>Commune of Pelekanos</t>
  </si>
  <si>
    <t>Horcajuelo de la Sierra</t>
  </si>
  <si>
    <t>Blye</t>
  </si>
  <si>
    <t>Labico</t>
  </si>
  <si>
    <t>Pomezí nad Ohří</t>
  </si>
  <si>
    <t>Großheide</t>
  </si>
  <si>
    <t>Commune of Pelekas</t>
  </si>
  <si>
    <t>Horche</t>
  </si>
  <si>
    <t>Blyes</t>
  </si>
  <si>
    <t>Labro</t>
  </si>
  <si>
    <t>Ponědraž</t>
  </si>
  <si>
    <t>Großheirath</t>
  </si>
  <si>
    <t>Commune of Peleta</t>
  </si>
  <si>
    <t>Hormazas, Las</t>
  </si>
  <si>
    <t>Bobigny</t>
  </si>
  <si>
    <t>Lacchiarella</t>
  </si>
  <si>
    <t>Ponědrážka</t>
  </si>
  <si>
    <t>Großheringen</t>
  </si>
  <si>
    <t>Commune of Pella</t>
  </si>
  <si>
    <t>Hormigos</t>
  </si>
  <si>
    <t>Bobital</t>
  </si>
  <si>
    <t>Lacco Ameno</t>
  </si>
  <si>
    <t>Ponětovice</t>
  </si>
  <si>
    <t>Großheubach, M</t>
  </si>
  <si>
    <t>Commune of Pellana</t>
  </si>
  <si>
    <t>Hormilla</t>
  </si>
  <si>
    <t>Bocognano</t>
  </si>
  <si>
    <t>Lacedonia</t>
  </si>
  <si>
    <t>Poniklá</t>
  </si>
  <si>
    <t>Großholbach</t>
  </si>
  <si>
    <t>Commune of Pellini</t>
  </si>
  <si>
    <t>Hormilleja</t>
  </si>
  <si>
    <t>Bocquegney</t>
  </si>
  <si>
    <t>Laces</t>
  </si>
  <si>
    <t>Popelín</t>
  </si>
  <si>
    <t>Großkampenberg</t>
  </si>
  <si>
    <t>Commune of Pelopi</t>
  </si>
  <si>
    <t>Hornachos</t>
  </si>
  <si>
    <t>Bodilis</t>
  </si>
  <si>
    <t>Laconi</t>
  </si>
  <si>
    <t>Popice</t>
  </si>
  <si>
    <t>Großkarlbach</t>
  </si>
  <si>
    <t>Commune of Pelopio</t>
  </si>
  <si>
    <t>Hornachuelos</t>
  </si>
  <si>
    <t>Boé</t>
  </si>
  <si>
    <t>Ladispoli</t>
  </si>
  <si>
    <t>Popovice</t>
  </si>
  <si>
    <t>Großkarolinenfeld</t>
  </si>
  <si>
    <t>Commune of Pemonia</t>
  </si>
  <si>
    <t>Hornillo, El</t>
  </si>
  <si>
    <t>Boëcé</t>
  </si>
  <si>
    <t>Laerru</t>
  </si>
  <si>
    <t>Popovičky</t>
  </si>
  <si>
    <t>Großkmehlen</t>
  </si>
  <si>
    <t>Commune of Pentagii</t>
  </si>
  <si>
    <t>Hornillos de Cameros</t>
  </si>
  <si>
    <t>Boëge</t>
  </si>
  <si>
    <t>Laganadi</t>
  </si>
  <si>
    <t>Popůvky</t>
  </si>
  <si>
    <t>Großkrotzenburg</t>
  </si>
  <si>
    <t>Commune of Pentakorfo</t>
  </si>
  <si>
    <t>Hornillos de Cerrato</t>
  </si>
  <si>
    <t>Boeil-Bezing</t>
  </si>
  <si>
    <t>Laghi</t>
  </si>
  <si>
    <t>Poříčany</t>
  </si>
  <si>
    <t>Großlangenfeld</t>
  </si>
  <si>
    <t>Commune of Pentalofo</t>
  </si>
  <si>
    <t>Hornillos de Eresma</t>
  </si>
  <si>
    <t>Boën-sur-Lignon</t>
  </si>
  <si>
    <t>Laglio</t>
  </si>
  <si>
    <t>Poříčí nad Sázavou</t>
  </si>
  <si>
    <t>Großlangheim, M</t>
  </si>
  <si>
    <t>Commune of Pentalofos</t>
  </si>
  <si>
    <t>Hornillos del Camino</t>
  </si>
  <si>
    <t>Bœrsch</t>
  </si>
  <si>
    <t>Lagnasco</t>
  </si>
  <si>
    <t>Poříčí u Litomyšle</t>
  </si>
  <si>
    <t>Großlittgen</t>
  </si>
  <si>
    <t>Commune of Pentamodio</t>
  </si>
  <si>
    <t>Hornos</t>
  </si>
  <si>
    <t>Boeschepe</t>
  </si>
  <si>
    <t>Pošná</t>
  </si>
  <si>
    <t>Großlöbichau</t>
  </si>
  <si>
    <t>Commune of Pentapoli</t>
  </si>
  <si>
    <t>Hornos de Moncalvillo</t>
  </si>
  <si>
    <t>Boëseghem</t>
  </si>
  <si>
    <t>Lagonegro</t>
  </si>
  <si>
    <t>Postoloprty</t>
  </si>
  <si>
    <t>Großlohra</t>
  </si>
  <si>
    <t>Commune of Pentati</t>
  </si>
  <si>
    <t>Horra, La</t>
  </si>
  <si>
    <t>Bœsenbiesen</t>
  </si>
  <si>
    <t>Lagosanto</t>
  </si>
  <si>
    <t>Poštovice</t>
  </si>
  <si>
    <t>Großmaischeid</t>
  </si>
  <si>
    <t>Commune of Pentavrysso</t>
  </si>
  <si>
    <t>Horta de Sant Joan</t>
  </si>
  <si>
    <t>Boëssé-le-Sec</t>
  </si>
  <si>
    <t>Lagundo</t>
  </si>
  <si>
    <t>Postřekov</t>
  </si>
  <si>
    <t>Großmehring</t>
  </si>
  <si>
    <t>Commune of Pentavryssos</t>
  </si>
  <si>
    <t>Hortezuela de Océn</t>
  </si>
  <si>
    <t>Boësses</t>
  </si>
  <si>
    <t>Laigueglia</t>
  </si>
  <si>
    <t>Postřelmov</t>
  </si>
  <si>
    <t>Großmölsen</t>
  </si>
  <si>
    <t>Commune of Pente Eklissies</t>
  </si>
  <si>
    <t>Hortigüela</t>
  </si>
  <si>
    <t>Bœurs-en-Othe</t>
  </si>
  <si>
    <t>Lainate</t>
  </si>
  <si>
    <t>Postřelmůvek</t>
  </si>
  <si>
    <t>Großnaundorf</t>
  </si>
  <si>
    <t>Commune of Penteli</t>
  </si>
  <si>
    <t>Hospital de Órbigo</t>
  </si>
  <si>
    <t>Boffles</t>
  </si>
  <si>
    <t>Laino</t>
  </si>
  <si>
    <t>Postřižín</t>
  </si>
  <si>
    <t>Großneuhausen</t>
  </si>
  <si>
    <t>Commune of Penteoria</t>
  </si>
  <si>
    <t>Hospitalet de Llobregat, L'</t>
  </si>
  <si>
    <t>Boffres</t>
  </si>
  <si>
    <t>Laino Borgo</t>
  </si>
  <si>
    <t>Postupice</t>
  </si>
  <si>
    <t>Großniedesheim</t>
  </si>
  <si>
    <t>Commune of Pentolakkos</t>
  </si>
  <si>
    <t>Hostalets de Pierola, Els</t>
  </si>
  <si>
    <t>Bogève</t>
  </si>
  <si>
    <t>Laino Castello</t>
  </si>
  <si>
    <t>Poteč</t>
  </si>
  <si>
    <t>Großolbersdorf</t>
  </si>
  <si>
    <t>Commune of Peplos</t>
  </si>
  <si>
    <t>Hostalric</t>
  </si>
  <si>
    <t>Bogny-sur-Meuse</t>
  </si>
  <si>
    <t>Laion</t>
  </si>
  <si>
    <t>Potěhy</t>
  </si>
  <si>
    <t>Großostheim, M</t>
  </si>
  <si>
    <t>Commune of Peponia</t>
  </si>
  <si>
    <t>Hoya, La</t>
  </si>
  <si>
    <t>Bogy</t>
  </si>
  <si>
    <t>Laives</t>
  </si>
  <si>
    <t>Potštát</t>
  </si>
  <si>
    <t>Großpösna</t>
  </si>
  <si>
    <t>Commune of Pera Melana</t>
  </si>
  <si>
    <t>Hoya-Gonzalo</t>
  </si>
  <si>
    <t>Bohain-en-Vermandois</t>
  </si>
  <si>
    <t>Lajatico</t>
  </si>
  <si>
    <t>Potštejn</t>
  </si>
  <si>
    <t>Großpostwitz/O.L. / Budestecy</t>
  </si>
  <si>
    <t>Commune of Perachori</t>
  </si>
  <si>
    <t>Hoyales de Roa</t>
  </si>
  <si>
    <t>Bohal</t>
  </si>
  <si>
    <t>Lallio</t>
  </si>
  <si>
    <t>Potůčky</t>
  </si>
  <si>
    <t>Großpürschütz</t>
  </si>
  <si>
    <t>Commune of Perama</t>
  </si>
  <si>
    <t>Hoyo de Manzanares</t>
  </si>
  <si>
    <t>Bohars</t>
  </si>
  <si>
    <t>Lama dei Peligni</t>
  </si>
  <si>
    <t>Potvorov</t>
  </si>
  <si>
    <t>Großräschen/Rań, Stadt</t>
  </si>
  <si>
    <t>Commune of Perama (psevdo)</t>
  </si>
  <si>
    <t>Hoyo de Pinares, El</t>
  </si>
  <si>
    <t>Bohas-Meyriat-Rignat</t>
  </si>
  <si>
    <t>Lama Mocogno</t>
  </si>
  <si>
    <t>Poustka</t>
  </si>
  <si>
    <t>Großrinderfeld</t>
  </si>
  <si>
    <t>Commune of Peran Triovassalos</t>
  </si>
  <si>
    <t>Hoyocasero</t>
  </si>
  <si>
    <t>Boigneville</t>
  </si>
  <si>
    <t>Lambrugo</t>
  </si>
  <si>
    <t>Pouzdřany</t>
  </si>
  <si>
    <t>Groß-Rohrheim</t>
  </si>
  <si>
    <t>Commune of Peranthi</t>
  </si>
  <si>
    <t>Hoyorredondo</t>
  </si>
  <si>
    <t>Boigny-sur-Bionne</t>
  </si>
  <si>
    <t>Lamezia Terme</t>
  </si>
  <si>
    <t>Povrly</t>
  </si>
  <si>
    <t>Großröhrsdorf, Stadt</t>
  </si>
  <si>
    <t>Commune of Perasma</t>
  </si>
  <si>
    <t>Hoyos</t>
  </si>
  <si>
    <t>Boinville-en-Mantois</t>
  </si>
  <si>
    <t>Lamon</t>
  </si>
  <si>
    <t>Pozďatín</t>
  </si>
  <si>
    <t>Großrosseln</t>
  </si>
  <si>
    <t>Commune of Peratata</t>
  </si>
  <si>
    <t>Hoyos de Miguel Muñoz</t>
  </si>
  <si>
    <t>Boinville-en-Woëvre</t>
  </si>
  <si>
    <t>Lampedusa e Linosa</t>
  </si>
  <si>
    <t>Pozděchov</t>
  </si>
  <si>
    <t>Großrückerswalde</t>
  </si>
  <si>
    <t>Commune of Peratia</t>
  </si>
  <si>
    <t>Hoyos del Collado</t>
  </si>
  <si>
    <t>Boinville-le-Gaillard</t>
  </si>
  <si>
    <t>Lamporecchio</t>
  </si>
  <si>
    <t>Pozdeň</t>
  </si>
  <si>
    <t>Großrudestedt</t>
  </si>
  <si>
    <t>Commune of Peratis</t>
  </si>
  <si>
    <t>Hoyos del Espino</t>
  </si>
  <si>
    <t>Boinvilliers</t>
  </si>
  <si>
    <t>Lamporo</t>
  </si>
  <si>
    <t>Pozlovice</t>
  </si>
  <si>
    <t>Großschirma, Stadt</t>
  </si>
  <si>
    <t>Commune of Perdika</t>
  </si>
  <si>
    <t>Hoz de Jaca</t>
  </si>
  <si>
    <t>Boiry-Becquerelle</t>
  </si>
  <si>
    <t>Lana</t>
  </si>
  <si>
    <t>Pozořice</t>
  </si>
  <si>
    <t>Commune of Perdikaki</t>
  </si>
  <si>
    <t>Hoz de la Vieja, La</t>
  </si>
  <si>
    <t>Boiry-Notre-Dame</t>
  </si>
  <si>
    <t>Lanciano</t>
  </si>
  <si>
    <t>Prace</t>
  </si>
  <si>
    <t>Großschwabhausen</t>
  </si>
  <si>
    <t>Commune of Perdiki</t>
  </si>
  <si>
    <t>Hoz y Costean</t>
  </si>
  <si>
    <t>Boiry-Sainte-Rictrude</t>
  </si>
  <si>
    <t>Landiona</t>
  </si>
  <si>
    <t>Práče</t>
  </si>
  <si>
    <t>Großschweidnitz</t>
  </si>
  <si>
    <t>Commune of Perdikkas</t>
  </si>
  <si>
    <t>Huecas</t>
  </si>
  <si>
    <t>Boiry-Saint-Martin</t>
  </si>
  <si>
    <t>Landriano</t>
  </si>
  <si>
    <t>Pracejovice</t>
  </si>
  <si>
    <t>Großseifen</t>
  </si>
  <si>
    <t>Commune of Perdikoneri</t>
  </si>
  <si>
    <t>Huécija</t>
  </si>
  <si>
    <t>Bois</t>
  </si>
  <si>
    <t>Langhirano</t>
  </si>
  <si>
    <t>Prachatice</t>
  </si>
  <si>
    <t>Großsolt</t>
  </si>
  <si>
    <t>Commune of Perdikovryssi</t>
  </si>
  <si>
    <t>Huélaga</t>
  </si>
  <si>
    <t>Bois-Anzeray</t>
  </si>
  <si>
    <t>Langosco</t>
  </si>
  <si>
    <t>Prachovice</t>
  </si>
  <si>
    <t>Großsteinhausen</t>
  </si>
  <si>
    <t>Commune of Perea</t>
  </si>
  <si>
    <t>Huélago</t>
  </si>
  <si>
    <t>Bois-Arnault</t>
  </si>
  <si>
    <t>Lanusei</t>
  </si>
  <si>
    <t>Prackovice nad Labem</t>
  </si>
  <si>
    <t>Großthiemig</t>
  </si>
  <si>
    <t>Commune of Perichora</t>
  </si>
  <si>
    <t>Huélamo</t>
  </si>
  <si>
    <t>Boisbergues</t>
  </si>
  <si>
    <t>Lanuvio</t>
  </si>
  <si>
    <t>Prádlo</t>
  </si>
  <si>
    <t>Groß-Umstadt, Stadt</t>
  </si>
  <si>
    <t>Commune of Perigiali</t>
  </si>
  <si>
    <t>Huelma</t>
  </si>
  <si>
    <t>Bois-Bernard</t>
  </si>
  <si>
    <t>Lanzada</t>
  </si>
  <si>
    <t>Großvargula</t>
  </si>
  <si>
    <t>Commune of Periklia</t>
  </si>
  <si>
    <t>Huelva</t>
  </si>
  <si>
    <t>Boisbreteau</t>
  </si>
  <si>
    <t>Lanzo Torinese</t>
  </si>
  <si>
    <t>Prakšice</t>
  </si>
  <si>
    <t>Großwallstadt</t>
  </si>
  <si>
    <t>Commune of Perio</t>
  </si>
  <si>
    <t>Huelves</t>
  </si>
  <si>
    <t>Boischampré</t>
  </si>
  <si>
    <t>Lapedona</t>
  </si>
  <si>
    <t>Prameny</t>
  </si>
  <si>
    <t>Großweil</t>
  </si>
  <si>
    <t>Commune of Perista</t>
  </si>
  <si>
    <t>Huéneja</t>
  </si>
  <si>
    <t>Bois-Colombes</t>
  </si>
  <si>
    <t>Lapio</t>
  </si>
  <si>
    <t>Prasek</t>
  </si>
  <si>
    <t>Großweitzschen</t>
  </si>
  <si>
    <t>Commune of Peristassi</t>
  </si>
  <si>
    <t>Huércal de Almería</t>
  </si>
  <si>
    <t>Boiscommun</t>
  </si>
  <si>
    <t>Lappano</t>
  </si>
  <si>
    <t>Prášily</t>
  </si>
  <si>
    <t>Großwoltersdorf</t>
  </si>
  <si>
    <t>Commune of Peristera</t>
  </si>
  <si>
    <t>Huércal-Overa</t>
  </si>
  <si>
    <t>Bois-d'Amont</t>
  </si>
  <si>
    <t>L'Aquila</t>
  </si>
  <si>
    <t>Praskačka</t>
  </si>
  <si>
    <t>Groß-Zimmern</t>
  </si>
  <si>
    <t>Commune of Peristeri</t>
  </si>
  <si>
    <t>Huércanos</t>
  </si>
  <si>
    <t>Bois-d'Arcy</t>
  </si>
  <si>
    <t>Larciano</t>
  </si>
  <si>
    <t>Prasklice</t>
  </si>
  <si>
    <t>Grothusenkoog</t>
  </si>
  <si>
    <t>Commune of Peristeri (psevdo)</t>
  </si>
  <si>
    <t>Huerce, La</t>
  </si>
  <si>
    <t>Bois-de-Céné</t>
  </si>
  <si>
    <t>Lardirago</t>
  </si>
  <si>
    <t>Praskolesy</t>
  </si>
  <si>
    <t>Grove</t>
  </si>
  <si>
    <t>Commune of Peristerona</t>
  </si>
  <si>
    <t>Huérguina</t>
  </si>
  <si>
    <t>Bois-de-Champ</t>
  </si>
  <si>
    <t>Lariano</t>
  </si>
  <si>
    <t>Přáslavice</t>
  </si>
  <si>
    <t>Groven</t>
  </si>
  <si>
    <t>Commune of Perithia</t>
  </si>
  <si>
    <t>Huérmeces</t>
  </si>
  <si>
    <t>Bois-de-Gand</t>
  </si>
  <si>
    <t>Larino</t>
  </si>
  <si>
    <t>Pravčice</t>
  </si>
  <si>
    <t>Grub</t>
  </si>
  <si>
    <t>Commune of Perithiotissa</t>
  </si>
  <si>
    <t>Huérmeces del Cerro</t>
  </si>
  <si>
    <t>Bois-de-Haye</t>
  </si>
  <si>
    <t>Las Plassas</t>
  </si>
  <si>
    <t>Pravice</t>
  </si>
  <si>
    <t>Grub a.Forst</t>
  </si>
  <si>
    <t>Commune of Perithorio</t>
  </si>
  <si>
    <t>Huerta</t>
  </si>
  <si>
    <t>Bois-de-la-Pierre</t>
  </si>
  <si>
    <t>Pravlov</t>
  </si>
  <si>
    <t>Grube</t>
  </si>
  <si>
    <t>Commune of Perivlepto</t>
  </si>
  <si>
    <t>Huerta de Arriba</t>
  </si>
  <si>
    <t>Bois-d'Ennebourg</t>
  </si>
  <si>
    <t>Lascari</t>
  </si>
  <si>
    <t>Pravonín</t>
  </si>
  <si>
    <t>Gruibingen</t>
  </si>
  <si>
    <t>Commune of Perivleptos</t>
  </si>
  <si>
    <t>Huerta de la Obispalía</t>
  </si>
  <si>
    <t>Boisdinghem</t>
  </si>
  <si>
    <t>Lasnigo</t>
  </si>
  <si>
    <t>Pravy</t>
  </si>
  <si>
    <t>Grumbach</t>
  </si>
  <si>
    <t>Commune of Perivolaki</t>
  </si>
  <si>
    <t>Huerta de Rey</t>
  </si>
  <si>
    <t>Boisdon</t>
  </si>
  <si>
    <t>Lastebasse</t>
  </si>
  <si>
    <t>Pražmo</t>
  </si>
  <si>
    <t>Commune of Perivolakia</t>
  </si>
  <si>
    <t>Huerta de Valdecarábanos</t>
  </si>
  <si>
    <t>Boisemont</t>
  </si>
  <si>
    <t>Lastra a Signa</t>
  </si>
  <si>
    <t>Přeborov</t>
  </si>
  <si>
    <t>Grünberg, Stadt</t>
  </si>
  <si>
    <t>Commune of Perivoli</t>
  </si>
  <si>
    <t>Huerta del Marquesado</t>
  </si>
  <si>
    <t>Boisgervilly</t>
  </si>
  <si>
    <t>Latera</t>
  </si>
  <si>
    <t>Přebuz</t>
  </si>
  <si>
    <t>Gründau</t>
  </si>
  <si>
    <t>Commune of Perivoli Domokou</t>
  </si>
  <si>
    <t>Huertahernando</t>
  </si>
  <si>
    <t>Bois-Grenier</t>
  </si>
  <si>
    <t>Laterina Pergine Valdarno</t>
  </si>
  <si>
    <t>Přechovice</t>
  </si>
  <si>
    <t>Grundhof</t>
  </si>
  <si>
    <t>Commune of Perivoli Fthiotidas</t>
  </si>
  <si>
    <t>Huerto</t>
  </si>
  <si>
    <t>Bois-Guilbert</t>
  </si>
  <si>
    <t>Laterza</t>
  </si>
  <si>
    <t>Přeckov</t>
  </si>
  <si>
    <t>Grundsheim</t>
  </si>
  <si>
    <t>Commune of Perivolia</t>
  </si>
  <si>
    <t>Huertos, Los</t>
  </si>
  <si>
    <t>Bois-Guillaume</t>
  </si>
  <si>
    <t>Latiano</t>
  </si>
  <si>
    <t>Předboj</t>
  </si>
  <si>
    <t>Grünebach</t>
  </si>
  <si>
    <t>Commune of Perivolia Kissamou</t>
  </si>
  <si>
    <t>Huesa</t>
  </si>
  <si>
    <t>Bois-Héroult</t>
  </si>
  <si>
    <t>Latina</t>
  </si>
  <si>
    <t>Předenice</t>
  </si>
  <si>
    <t>Grünenbach</t>
  </si>
  <si>
    <t>Commune of Perivolia Kydonias</t>
  </si>
  <si>
    <t>Huesa del Común</t>
  </si>
  <si>
    <t>Bois-Herpin</t>
  </si>
  <si>
    <t>Latisana</t>
  </si>
  <si>
    <t>Předhradí</t>
  </si>
  <si>
    <t>Grünendeich</t>
  </si>
  <si>
    <t>Commune of Perkos</t>
  </si>
  <si>
    <t>Huesca</t>
  </si>
  <si>
    <t>Bois-Himont</t>
  </si>
  <si>
    <t>Latronico</t>
  </si>
  <si>
    <t>Předín</t>
  </si>
  <si>
    <t>Grünenplan, gemfr. Gebiet</t>
  </si>
  <si>
    <t>Commune of Perni</t>
  </si>
  <si>
    <t>Huéscar</t>
  </si>
  <si>
    <t>Boisjean</t>
  </si>
  <si>
    <t>Lattarico</t>
  </si>
  <si>
    <t>Předklášteří</t>
  </si>
  <si>
    <t>Grünewald</t>
  </si>
  <si>
    <t>Commune of Peroulades</t>
  </si>
  <si>
    <t>Huete</t>
  </si>
  <si>
    <t>Bois-Jérôme-Saint-Ouen</t>
  </si>
  <si>
    <t>Lauco</t>
  </si>
  <si>
    <t>Předměřice nad Jizerou</t>
  </si>
  <si>
    <t>Grünhain-Beierfeld, Stadt</t>
  </si>
  <si>
    <t>Commune of Persena</t>
  </si>
  <si>
    <t>Huétor de Santillán</t>
  </si>
  <si>
    <t>Bois-le-Roi</t>
  </si>
  <si>
    <t>Laureana Cilento</t>
  </si>
  <si>
    <t>Předměřice nad Labem</t>
  </si>
  <si>
    <t>Grünhainichen</t>
  </si>
  <si>
    <t>Commune of Perthorio</t>
  </si>
  <si>
    <t>Huétor Tájar</t>
  </si>
  <si>
    <t>Bois-lès-Pargny</t>
  </si>
  <si>
    <t>Laureana di Borrello</t>
  </si>
  <si>
    <t>Předmíř</t>
  </si>
  <si>
    <t>Grünheide (Mark)</t>
  </si>
  <si>
    <t>Commune of Pertouli</t>
  </si>
  <si>
    <t>Huétor Vega</t>
  </si>
  <si>
    <t>Boisleux-au-Mont</t>
  </si>
  <si>
    <t>Lauregno</t>
  </si>
  <si>
    <t>Přední Výtoň</t>
  </si>
  <si>
    <t>Grünkraut</t>
  </si>
  <si>
    <t>Commune of Pervolakia</t>
  </si>
  <si>
    <t>Hueva</t>
  </si>
  <si>
    <t>Boisleux-Saint-Marc</t>
  </si>
  <si>
    <t>Laurenzana</t>
  </si>
  <si>
    <t>Přední Zborovice</t>
  </si>
  <si>
    <t>Grünow</t>
  </si>
  <si>
    <t>Commune of Pessada</t>
  </si>
  <si>
    <t>Huévar del Aljarafe</t>
  </si>
  <si>
    <t>Bois-l'Évêque</t>
  </si>
  <si>
    <t>Lauria</t>
  </si>
  <si>
    <t>Předotice</t>
  </si>
  <si>
    <t>Grunow-Dammendorf</t>
  </si>
  <si>
    <t>Commune of Pesta</t>
  </si>
  <si>
    <t>Humada</t>
  </si>
  <si>
    <t>Boismé</t>
  </si>
  <si>
    <t>Lauriano</t>
  </si>
  <si>
    <t>Předslav</t>
  </si>
  <si>
    <t>Grünsfeld, Stadt</t>
  </si>
  <si>
    <t>Commune of Peta</t>
  </si>
  <si>
    <t>Humanes</t>
  </si>
  <si>
    <t>Boismont</t>
  </si>
  <si>
    <t>Laurino</t>
  </si>
  <si>
    <t>Předslavice</t>
  </si>
  <si>
    <t>Grünstadt, Stadt</t>
  </si>
  <si>
    <t>Commune of Petalia</t>
  </si>
  <si>
    <t>Humanes de Madrid</t>
  </si>
  <si>
    <t>Boismorand</t>
  </si>
  <si>
    <t>Laurito</t>
  </si>
  <si>
    <t>Přehořov</t>
  </si>
  <si>
    <t>Grünwald</t>
  </si>
  <si>
    <t>Commune of Petalidi</t>
  </si>
  <si>
    <t>Humilladero</t>
  </si>
  <si>
    <t>Boisné-La Tude</t>
  </si>
  <si>
    <t>Lauro</t>
  </si>
  <si>
    <t>Přehvozdí</t>
  </si>
  <si>
    <t>Grünwalder Forst</t>
  </si>
  <si>
    <t>Commune of Petas</t>
  </si>
  <si>
    <t>Hurones</t>
  </si>
  <si>
    <t>Boisney</t>
  </si>
  <si>
    <t>Lavagna</t>
  </si>
  <si>
    <t>Přehýšov</t>
  </si>
  <si>
    <t>Gschwend</t>
  </si>
  <si>
    <t>Commune of Pethelinos</t>
  </si>
  <si>
    <t>Hurtumpascual</t>
  </si>
  <si>
    <t>Bois-Normand-près-Lyre</t>
  </si>
  <si>
    <t>Lavagno</t>
  </si>
  <si>
    <t>Přelíc</t>
  </si>
  <si>
    <t>Gstadt a.Chiemsee</t>
  </si>
  <si>
    <t>Commune of Petoussio</t>
  </si>
  <si>
    <t>Husillos</t>
  </si>
  <si>
    <t>Boisredon</t>
  </si>
  <si>
    <t>Lavarone</t>
  </si>
  <si>
    <t>Přelouč</t>
  </si>
  <si>
    <t>Guben, Stadt</t>
  </si>
  <si>
    <t>Commune of Petra</t>
  </si>
  <si>
    <t>Ibahernando</t>
  </si>
  <si>
    <t>Bois-Sainte-Marie</t>
  </si>
  <si>
    <t>Lavello</t>
  </si>
  <si>
    <t>Přelovice</t>
  </si>
  <si>
    <t>Güby</t>
  </si>
  <si>
    <t>Commune of Petrades</t>
  </si>
  <si>
    <t>Ibargoiti</t>
  </si>
  <si>
    <t>Boissay</t>
  </si>
  <si>
    <t>Lavena Ponte Tresa</t>
  </si>
  <si>
    <t>Přemyslovice</t>
  </si>
  <si>
    <t>Guckheim</t>
  </si>
  <si>
    <t>Commune of Petralona</t>
  </si>
  <si>
    <t>Ibarra</t>
  </si>
  <si>
    <t>Boisse</t>
  </si>
  <si>
    <t>Laveno-Mombello</t>
  </si>
  <si>
    <t>Přepeře</t>
  </si>
  <si>
    <t>Gückingen</t>
  </si>
  <si>
    <t>Commune of Petrana</t>
  </si>
  <si>
    <t>Ibarrangelu</t>
  </si>
  <si>
    <t>Boisseau</t>
  </si>
  <si>
    <t>Lavenone</t>
  </si>
  <si>
    <t>Přepychy</t>
  </si>
  <si>
    <t>Gudendorf</t>
  </si>
  <si>
    <t>Commune of Petrea</t>
  </si>
  <si>
    <t>Ibdes</t>
  </si>
  <si>
    <t>Boisseaux</t>
  </si>
  <si>
    <t>Laviano</t>
  </si>
  <si>
    <t>Přerov</t>
  </si>
  <si>
    <t>Gudensberg, Stadt</t>
  </si>
  <si>
    <t>Commune of Petres</t>
  </si>
  <si>
    <t>Ibeas de Juarros</t>
  </si>
  <si>
    <t>Boissède</t>
  </si>
  <si>
    <t>Lavis</t>
  </si>
  <si>
    <t>Přerov nad Labem</t>
  </si>
  <si>
    <t>Guderhandviertel</t>
  </si>
  <si>
    <t>Commune of Petri</t>
  </si>
  <si>
    <t>Ibi</t>
  </si>
  <si>
    <t>Boissei-la-Lande</t>
  </si>
  <si>
    <t>Lazise</t>
  </si>
  <si>
    <t>Přerubenice</t>
  </si>
  <si>
    <t>Gudow</t>
  </si>
  <si>
    <t>Commune of Petries</t>
  </si>
  <si>
    <t>Ibias</t>
  </si>
  <si>
    <t>Boisse-Penchot</t>
  </si>
  <si>
    <t>Lazzate</t>
  </si>
  <si>
    <t>Přeskače</t>
  </si>
  <si>
    <t>Guggenhausen</t>
  </si>
  <si>
    <t>Commune of Petrilo</t>
  </si>
  <si>
    <t>Ibieca</t>
  </si>
  <si>
    <t>Boisseron</t>
  </si>
  <si>
    <t>Lecce</t>
  </si>
  <si>
    <t>Přešovice</t>
  </si>
  <si>
    <t>Güglingen, Stadt</t>
  </si>
  <si>
    <t>Commune of Petrina</t>
  </si>
  <si>
    <t>Ibrillos</t>
  </si>
  <si>
    <t>Boisset</t>
  </si>
  <si>
    <t>Lecce nei Marsi</t>
  </si>
  <si>
    <t>Přestanov</t>
  </si>
  <si>
    <t>Guhrow/Góry</t>
  </si>
  <si>
    <t>Commune of Petrino</t>
  </si>
  <si>
    <t>Ibros</t>
  </si>
  <si>
    <t>Boisset-et-Gaujac</t>
  </si>
  <si>
    <t>Lecco</t>
  </si>
  <si>
    <t>Přestavlky</t>
  </si>
  <si>
    <t>Guldental</t>
  </si>
  <si>
    <t>Commune of Petriti</t>
  </si>
  <si>
    <t>Icod de los Vinos</t>
  </si>
  <si>
    <t>Boisset-lès-Montrond</t>
  </si>
  <si>
    <t>Ledro</t>
  </si>
  <si>
    <t>Přestavlky u Čerčan</t>
  </si>
  <si>
    <t>Gülitz-Reetz</t>
  </si>
  <si>
    <t>Commune of Petritsio</t>
  </si>
  <si>
    <t>Idiazabal</t>
  </si>
  <si>
    <t>Boisset-les-Prévanches</t>
  </si>
  <si>
    <t>Leffe</t>
  </si>
  <si>
    <t>Přeštěnice</t>
  </si>
  <si>
    <t>Güllesheim</t>
  </si>
  <si>
    <t>Commune of Petrochori</t>
  </si>
  <si>
    <t>Iekora</t>
  </si>
  <si>
    <t>Boissets</t>
  </si>
  <si>
    <t>Leggiuno</t>
  </si>
  <si>
    <t>Přeštice</t>
  </si>
  <si>
    <t>Gültz</t>
  </si>
  <si>
    <t>Commune of Petrokefalio</t>
  </si>
  <si>
    <t>Igantzi</t>
  </si>
  <si>
    <t>Boisset-Saint-Priest</t>
  </si>
  <si>
    <t>Legnago</t>
  </si>
  <si>
    <t>Přešťovice</t>
  </si>
  <si>
    <t>Gülzow</t>
  </si>
  <si>
    <t>Commune of Petrokefalo</t>
  </si>
  <si>
    <t>Igea</t>
  </si>
  <si>
    <t>Boissettes</t>
  </si>
  <si>
    <t>Legnano</t>
  </si>
  <si>
    <t>Převýšov</t>
  </si>
  <si>
    <t>Gülzow-Prüzen</t>
  </si>
  <si>
    <t>Commune of Petrokerassa</t>
  </si>
  <si>
    <t>Iglesiarrubia</t>
  </si>
  <si>
    <t>Boisseuil</t>
  </si>
  <si>
    <t>Legnaro</t>
  </si>
  <si>
    <t>Přezletice</t>
  </si>
  <si>
    <t>Gumbsheim</t>
  </si>
  <si>
    <t>Commune of Petrona</t>
  </si>
  <si>
    <t>Boisseuilh</t>
  </si>
  <si>
    <t>Lei</t>
  </si>
  <si>
    <t>Přibice</t>
  </si>
  <si>
    <t>Gummersbach, Stadt</t>
  </si>
  <si>
    <t>Commune of Petropigi</t>
  </si>
  <si>
    <t>Iglesuela del Cid, La</t>
  </si>
  <si>
    <t>Boissey</t>
  </si>
  <si>
    <t>Leini</t>
  </si>
  <si>
    <t>Příbor</t>
  </si>
  <si>
    <t>Gumperda</t>
  </si>
  <si>
    <t>Commune of Petroporos</t>
  </si>
  <si>
    <t>Iglesuela del Tiétar, La</t>
  </si>
  <si>
    <t>Boissey-le-Châtel</t>
  </si>
  <si>
    <t>Leivi</t>
  </si>
  <si>
    <t>Příbram</t>
  </si>
  <si>
    <t>Gumtow</t>
  </si>
  <si>
    <t>Commune of Petrota</t>
  </si>
  <si>
    <t>Igorre</t>
  </si>
  <si>
    <t>Boissezon</t>
  </si>
  <si>
    <t>Lemie</t>
  </si>
  <si>
    <t>Příbram na Moravě</t>
  </si>
  <si>
    <t>Gundelfingen</t>
  </si>
  <si>
    <t>Commune of Petroto</t>
  </si>
  <si>
    <t>Igriés</t>
  </si>
  <si>
    <t>Boissia</t>
  </si>
  <si>
    <t>Lendinara</t>
  </si>
  <si>
    <t>Příbraz</t>
  </si>
  <si>
    <t>Gundelfingen a.d.Donau, St</t>
  </si>
  <si>
    <t>Commune of Petroupoli (psevdo)</t>
  </si>
  <si>
    <t>Igualada</t>
  </si>
  <si>
    <t>Boissières</t>
  </si>
  <si>
    <t>Leni</t>
  </si>
  <si>
    <t>Přibyslav</t>
  </si>
  <si>
    <t>Gundelsheim</t>
  </si>
  <si>
    <t>Commune of Petroussa</t>
  </si>
  <si>
    <t>Igualeja</t>
  </si>
  <si>
    <t>Boissise-la-Bertrand</t>
  </si>
  <si>
    <t>Lenna</t>
  </si>
  <si>
    <t>Přibyslavice</t>
  </si>
  <si>
    <t>Gundelsheim, Stadt</t>
  </si>
  <si>
    <t>Commune of Petrovitsa</t>
  </si>
  <si>
    <t>Igüeña</t>
  </si>
  <si>
    <t>Boissise-le-Roi</t>
  </si>
  <si>
    <t>Leno</t>
  </si>
  <si>
    <t>Příchovice</t>
  </si>
  <si>
    <t>Gunderath</t>
  </si>
  <si>
    <t>Commune of Petrovounio</t>
  </si>
  <si>
    <t>Igúzquiza</t>
  </si>
  <si>
    <t>Boissy-aux-Cailles</t>
  </si>
  <si>
    <t>Lenola</t>
  </si>
  <si>
    <t>Příčina</t>
  </si>
  <si>
    <t>Gundersheim</t>
  </si>
  <si>
    <t>Commune of Petsaki</t>
  </si>
  <si>
    <t>Ikaztegieta</t>
  </si>
  <si>
    <t>Boissy-en-Drouais</t>
  </si>
  <si>
    <t>Lenta</t>
  </si>
  <si>
    <t>Příčovy</t>
  </si>
  <si>
    <t>Gundersweiler</t>
  </si>
  <si>
    <t>Commune of Petsalio</t>
  </si>
  <si>
    <t>Ilche</t>
  </si>
  <si>
    <t>Boissy-Fresnoy</t>
  </si>
  <si>
    <t>Lentate sul Seveso</t>
  </si>
  <si>
    <t>Přídolí</t>
  </si>
  <si>
    <t>Gundheim</t>
  </si>
  <si>
    <t>Commune of Peza</t>
  </si>
  <si>
    <t>Illa de Arousa, A</t>
  </si>
  <si>
    <t>Boissy-l'Aillerie</t>
  </si>
  <si>
    <t>Lentella</t>
  </si>
  <si>
    <t>Příkazy</t>
  </si>
  <si>
    <t>Gundremmingen</t>
  </si>
  <si>
    <t>Commune of Pezoula</t>
  </si>
  <si>
    <t>Illán de Vacas</t>
  </si>
  <si>
    <t>Boissy-Lamberville</t>
  </si>
  <si>
    <t>Lentini</t>
  </si>
  <si>
    <t>Příkosice</t>
  </si>
  <si>
    <t>Gunningen</t>
  </si>
  <si>
    <t>Commune of Pialia</t>
  </si>
  <si>
    <t>Illana</t>
  </si>
  <si>
    <t>Boissy-la-Rivière</t>
  </si>
  <si>
    <t>Leonessa</t>
  </si>
  <si>
    <t>Příkrý</t>
  </si>
  <si>
    <t>Günstedt</t>
  </si>
  <si>
    <t>Commune of Piana</t>
  </si>
  <si>
    <t>Illano</t>
  </si>
  <si>
    <t>Boissy-le-Châtel</t>
  </si>
  <si>
    <t>Leonforte</t>
  </si>
  <si>
    <t>Přílepy</t>
  </si>
  <si>
    <t>Guntersblum</t>
  </si>
  <si>
    <t>Commune of Pidassos</t>
  </si>
  <si>
    <t>Íllar</t>
  </si>
  <si>
    <t>Boissy-le-Cutté</t>
  </si>
  <si>
    <t>Leporano</t>
  </si>
  <si>
    <t>Příluka</t>
  </si>
  <si>
    <t>Güntersleben</t>
  </si>
  <si>
    <t>Commune of Pidima</t>
  </si>
  <si>
    <t>Illas</t>
  </si>
  <si>
    <t>Boissy-le-Repos</t>
  </si>
  <si>
    <t>Lequile</t>
  </si>
  <si>
    <t>Přimda</t>
  </si>
  <si>
    <t>Günthersbühler Forst</t>
  </si>
  <si>
    <t>Commune of Pigadakia</t>
  </si>
  <si>
    <t>Illescas</t>
  </si>
  <si>
    <t>Boissy-le-Sec</t>
  </si>
  <si>
    <t>Lequio Berria</t>
  </si>
  <si>
    <t>Přísečná</t>
  </si>
  <si>
    <t>Günzach</t>
  </si>
  <si>
    <t>Commune of Pigadi</t>
  </si>
  <si>
    <t>Íllora</t>
  </si>
  <si>
    <t>Boissy-lès-Perche</t>
  </si>
  <si>
    <t>Lequio Tanaro</t>
  </si>
  <si>
    <t>Příseka</t>
  </si>
  <si>
    <t>Günzburg, GKSt</t>
  </si>
  <si>
    <t>Commune of Pigadia</t>
  </si>
  <si>
    <t>Illueca</t>
  </si>
  <si>
    <t>Boissy-Mauvoisin</t>
  </si>
  <si>
    <t>Lercara Friddi</t>
  </si>
  <si>
    <t>Přišimasy</t>
  </si>
  <si>
    <t>Gunzenhausen, St</t>
  </si>
  <si>
    <t>Commune of Pigadissani</t>
  </si>
  <si>
    <t>Imotz</t>
  </si>
  <si>
    <t>Boissy-Saint-Léger</t>
  </si>
  <si>
    <t>Lerici</t>
  </si>
  <si>
    <t>Přísnotice</t>
  </si>
  <si>
    <t>Gusborn</t>
  </si>
  <si>
    <t>Commune of Pigaditsa</t>
  </si>
  <si>
    <t>Inca</t>
  </si>
  <si>
    <t>Boissy-sans-Avoir</t>
  </si>
  <si>
    <t>Lerma</t>
  </si>
  <si>
    <t>Příšov</t>
  </si>
  <si>
    <t>Gusenburg</t>
  </si>
  <si>
    <t>Commune of Pigadoulia</t>
  </si>
  <si>
    <t>Incio, O</t>
  </si>
  <si>
    <t>Boissy-sous-Saint-Yon</t>
  </si>
  <si>
    <t>Lesa</t>
  </si>
  <si>
    <t>Příšovice</t>
  </si>
  <si>
    <t>Gusow-Platkow</t>
  </si>
  <si>
    <t>Commune of Pigaidakia</t>
  </si>
  <si>
    <t>Ingenio</t>
  </si>
  <si>
    <t>Boistrudan</t>
  </si>
  <si>
    <t>Lesegno</t>
  </si>
  <si>
    <t>Přistoupim</t>
  </si>
  <si>
    <t>Güsten, Stadt</t>
  </si>
  <si>
    <t>Commune of Piges</t>
  </si>
  <si>
    <t>Iniesta</t>
  </si>
  <si>
    <t>Boisville-la-Saint-Père</t>
  </si>
  <si>
    <t>Lesignano de' Bagni</t>
  </si>
  <si>
    <t>Příštpo</t>
  </si>
  <si>
    <t>Güster</t>
  </si>
  <si>
    <t>Commune of Pigi</t>
  </si>
  <si>
    <t>Iniéstola</t>
  </si>
  <si>
    <t>Boisyvon</t>
  </si>
  <si>
    <t>Lesina</t>
  </si>
  <si>
    <t>Přítluky</t>
  </si>
  <si>
    <t>Gusterath</t>
  </si>
  <si>
    <t>Commune of Pikermi</t>
  </si>
  <si>
    <t>Instinción</t>
  </si>
  <si>
    <t>Boitron</t>
  </si>
  <si>
    <t>Lesmo</t>
  </si>
  <si>
    <t>Přívětice</t>
  </si>
  <si>
    <t>Gustow</t>
  </si>
  <si>
    <t>Commune of Pikernis</t>
  </si>
  <si>
    <t>Inviernas, Las</t>
  </si>
  <si>
    <t>Boivre-la-Vallée</t>
  </si>
  <si>
    <t>Lessolo</t>
  </si>
  <si>
    <t>Přívrat</t>
  </si>
  <si>
    <t>Güstrow, Stadt</t>
  </si>
  <si>
    <t>Commune of Pilalistra</t>
  </si>
  <si>
    <t>Irañeta</t>
  </si>
  <si>
    <t>Bolandoz</t>
  </si>
  <si>
    <t>Lessona</t>
  </si>
  <si>
    <t>Prlov</t>
  </si>
  <si>
    <t>Gutach (Schwarzwaldbahn)</t>
  </si>
  <si>
    <t>Commune of Pilio</t>
  </si>
  <si>
    <t>Irixo, O</t>
  </si>
  <si>
    <t>Bolazec</t>
  </si>
  <si>
    <t>Lestizza</t>
  </si>
  <si>
    <t>Proboštov</t>
  </si>
  <si>
    <t>Gutach im Breisgau</t>
  </si>
  <si>
    <t>Commune of Pimeniko</t>
  </si>
  <si>
    <t>Irixoa</t>
  </si>
  <si>
    <t>Bolbec</t>
  </si>
  <si>
    <t>Letino</t>
  </si>
  <si>
    <t>Probulov</t>
  </si>
  <si>
    <t>Guteborn</t>
  </si>
  <si>
    <t>Commune of Pinakates</t>
  </si>
  <si>
    <t>Iruela, La</t>
  </si>
  <si>
    <t>Bollène</t>
  </si>
  <si>
    <t>Letojanni</t>
  </si>
  <si>
    <t>Prodašice</t>
  </si>
  <si>
    <t>Gutenacker</t>
  </si>
  <si>
    <t>Commune of Pinakochori</t>
  </si>
  <si>
    <t>Iruelos</t>
  </si>
  <si>
    <t>Bolleville</t>
  </si>
  <si>
    <t>Lettere</t>
  </si>
  <si>
    <t>Prokopov</t>
  </si>
  <si>
    <t>Gütenbach</t>
  </si>
  <si>
    <t>Commune of Piniada</t>
  </si>
  <si>
    <t>Irueste</t>
  </si>
  <si>
    <t>Bollezeele</t>
  </si>
  <si>
    <t>Lettomanoppello</t>
  </si>
  <si>
    <t>Proruby</t>
  </si>
  <si>
    <t>Gutenberg</t>
  </si>
  <si>
    <t>Commune of Piperies</t>
  </si>
  <si>
    <t>Irun</t>
  </si>
  <si>
    <t>Bollwiller</t>
  </si>
  <si>
    <t>Lettopalena</t>
  </si>
  <si>
    <t>Proseč</t>
  </si>
  <si>
    <t>Gutenborn</t>
  </si>
  <si>
    <t>Commune of Piperitsa</t>
  </si>
  <si>
    <t>Iruña</t>
  </si>
  <si>
    <t>Bologne</t>
  </si>
  <si>
    <t>Levanto</t>
  </si>
  <si>
    <t>Proseč pod Ještědem</t>
  </si>
  <si>
    <t>Guteneck</t>
  </si>
  <si>
    <t>Commune of Pirama</t>
  </si>
  <si>
    <t>Iruña de Oca</t>
  </si>
  <si>
    <t>Bolozon</t>
  </si>
  <si>
    <t>Levate</t>
  </si>
  <si>
    <t>Proseč pod Křemešníkem</t>
  </si>
  <si>
    <t>Gutenstetten</t>
  </si>
  <si>
    <t>Commune of Pireas (psevdo)</t>
  </si>
  <si>
    <t>Irura</t>
  </si>
  <si>
    <t>Bolquère</t>
  </si>
  <si>
    <t>Leverano</t>
  </si>
  <si>
    <t>Prosečné</t>
  </si>
  <si>
    <t>Gutenzell-Hürbel</t>
  </si>
  <si>
    <t>Commune of Piskokefalo</t>
  </si>
  <si>
    <t>Iruraiz-Gauna</t>
  </si>
  <si>
    <t>Bolsenheim</t>
  </si>
  <si>
    <t>Prosenice</t>
  </si>
  <si>
    <t>Gütersloh, Stadt</t>
  </si>
  <si>
    <t>Commune of Pispilounta</t>
  </si>
  <si>
    <t>Irurtzun</t>
  </si>
  <si>
    <t>Bombon</t>
  </si>
  <si>
    <t>Levico Terme</t>
  </si>
  <si>
    <t>Prosenická Lhota</t>
  </si>
  <si>
    <t>Gutow</t>
  </si>
  <si>
    <t>Commune of Pissia</t>
  </si>
  <si>
    <t>Isábena</t>
  </si>
  <si>
    <t>Bommes</t>
  </si>
  <si>
    <t>Levone</t>
  </si>
  <si>
    <t>Prosetín</t>
  </si>
  <si>
    <t>Gutsbezirk Kaufunger Wald, gemfr. Gebiet</t>
  </si>
  <si>
    <t>Commune of Pissoderi</t>
  </si>
  <si>
    <t>Isar</t>
  </si>
  <si>
    <t>Bommiers</t>
  </si>
  <si>
    <t>Lezzeno</t>
  </si>
  <si>
    <t>Prosíčka</t>
  </si>
  <si>
    <t>Gutsbezirk Münsingen, gemeindefreies Gebiet</t>
  </si>
  <si>
    <t>Commune of Pissonas</t>
  </si>
  <si>
    <t>Íscar</t>
  </si>
  <si>
    <t>Bompas</t>
  </si>
  <si>
    <t>Liberi</t>
  </si>
  <si>
    <t>Prosiměřice</t>
  </si>
  <si>
    <t>Gutsbezirk Reinhardswald, gemfr. Gebiet</t>
  </si>
  <si>
    <t>Commune of Pistiana</t>
  </si>
  <si>
    <t>Isla Cristina</t>
  </si>
  <si>
    <t>Bomy</t>
  </si>
  <si>
    <t>Librizzi</t>
  </si>
  <si>
    <t>Prostějov</t>
  </si>
  <si>
    <t>Gutsbezirk Spessart, gemfr. Gebiet</t>
  </si>
  <si>
    <t>Commune of Pititsa</t>
  </si>
  <si>
    <t>Isla Mayor</t>
  </si>
  <si>
    <t>Bon Repos sur Blavet</t>
  </si>
  <si>
    <t>Licata</t>
  </si>
  <si>
    <t>Prostějovičky</t>
  </si>
  <si>
    <t>Guttenberg</t>
  </si>
  <si>
    <t>Commune of Pitrofos</t>
  </si>
  <si>
    <t>Isona i Conca Dellà</t>
  </si>
  <si>
    <t>Bona</t>
  </si>
  <si>
    <t>Licciana Nardi</t>
  </si>
  <si>
    <t>Prostiboř</t>
  </si>
  <si>
    <t>Guttenberger Wald</t>
  </si>
  <si>
    <t>Commune of Pitsa</t>
  </si>
  <si>
    <t>Isòvol</t>
  </si>
  <si>
    <t>Bonac-Irazein</t>
  </si>
  <si>
    <t>Licenza</t>
  </si>
  <si>
    <t>Prostřední Bečva</t>
  </si>
  <si>
    <t>Gutweiler</t>
  </si>
  <si>
    <t>Commune of Pitsidia</t>
  </si>
  <si>
    <t>Ispaster</t>
  </si>
  <si>
    <t>Bonas</t>
  </si>
  <si>
    <t>Licodia Eubea</t>
  </si>
  <si>
    <t>Prostřední Poříčí</t>
  </si>
  <si>
    <t>Gützkow, Stadt</t>
  </si>
  <si>
    <t>Commune of Pitsineika</t>
  </si>
  <si>
    <t>Istán</t>
  </si>
  <si>
    <t>Bonboillon</t>
  </si>
  <si>
    <t>Lierna</t>
  </si>
  <si>
    <t>Protivanov</t>
  </si>
  <si>
    <t>Guxhagen</t>
  </si>
  <si>
    <t>Commune of Pitsio</t>
  </si>
  <si>
    <t>Isuerre</t>
  </si>
  <si>
    <t>Boncé</t>
  </si>
  <si>
    <t>Lignana</t>
  </si>
  <si>
    <t>Protivín</t>
  </si>
  <si>
    <t>Gyhum</t>
  </si>
  <si>
    <t>Commune of Pitsiota</t>
  </si>
  <si>
    <t>Itero de la Vega</t>
  </si>
  <si>
    <t>Bonchamp-lès-Laval</t>
  </si>
  <si>
    <t>Lignano Sabbiadoro</t>
  </si>
  <si>
    <t>Provodín</t>
  </si>
  <si>
    <t>Commune of Pityous</t>
  </si>
  <si>
    <t>Itero del Castillo</t>
  </si>
  <si>
    <t>Lillianes</t>
  </si>
  <si>
    <t>Provodov</t>
  </si>
  <si>
    <t>Haag a.d.Amper</t>
  </si>
  <si>
    <t>Commune of Plagia</t>
  </si>
  <si>
    <t>Ítrabo</t>
  </si>
  <si>
    <t>Boncourt-le-Bois</t>
  </si>
  <si>
    <t>Limana</t>
  </si>
  <si>
    <t>Provodovice</t>
  </si>
  <si>
    <t>Haag i.OB, M</t>
  </si>
  <si>
    <t>Commune of Plagiari</t>
  </si>
  <si>
    <t>Itsasondo</t>
  </si>
  <si>
    <t>Boncourt-sur-Meuse</t>
  </si>
  <si>
    <t>Limatola</t>
  </si>
  <si>
    <t>Provodov-Šonov</t>
  </si>
  <si>
    <t>Haale</t>
  </si>
  <si>
    <t>Commune of Plaka</t>
  </si>
  <si>
    <t>Ituero de Azaba</t>
  </si>
  <si>
    <t>Bondaroy</t>
  </si>
  <si>
    <t>Limbadi</t>
  </si>
  <si>
    <t>Prštice</t>
  </si>
  <si>
    <t>Haan, Stadt</t>
  </si>
  <si>
    <t>Commune of Plaka Dilessi</t>
  </si>
  <si>
    <t>Ituero y Lama</t>
  </si>
  <si>
    <t>Bondeval</t>
  </si>
  <si>
    <t>Limbiate</t>
  </si>
  <si>
    <t>Průhonice</t>
  </si>
  <si>
    <t>Haar</t>
  </si>
  <si>
    <t>Commune of Plakados</t>
  </si>
  <si>
    <t>Ituren</t>
  </si>
  <si>
    <t>Bondigoux</t>
  </si>
  <si>
    <t>Limena</t>
  </si>
  <si>
    <t>Prušánky</t>
  </si>
  <si>
    <t>Haarbach</t>
  </si>
  <si>
    <t>Commune of Plakida</t>
  </si>
  <si>
    <t>Iturmendi</t>
  </si>
  <si>
    <t>Bondoufle</t>
  </si>
  <si>
    <t>Limido Comasco</t>
  </si>
  <si>
    <t>Habach</t>
  </si>
  <si>
    <t>Commune of Plakoti</t>
  </si>
  <si>
    <t>Itza</t>
  </si>
  <si>
    <t>Bondues</t>
  </si>
  <si>
    <t>Limina</t>
  </si>
  <si>
    <t>Prusinovice</t>
  </si>
  <si>
    <t>Habichtswald</t>
  </si>
  <si>
    <t>Commune of Planitero</t>
  </si>
  <si>
    <t>Itzaltzu</t>
  </si>
  <si>
    <t>Bondy</t>
  </si>
  <si>
    <t>Limone Piemonte</t>
  </si>
  <si>
    <t>Prusy-Boškůvky</t>
  </si>
  <si>
    <t>Habscheid</t>
  </si>
  <si>
    <t>Commune of Planos</t>
  </si>
  <si>
    <t>Iurreta</t>
  </si>
  <si>
    <t>Bon-Encontre</t>
  </si>
  <si>
    <t>Limone sul Garda</t>
  </si>
  <si>
    <t>Prysk</t>
  </si>
  <si>
    <t>Haby</t>
  </si>
  <si>
    <t>Commune of Platamonas</t>
  </si>
  <si>
    <t>Ivars de Noguera</t>
  </si>
  <si>
    <t>Bongheat</t>
  </si>
  <si>
    <t>Limosano</t>
  </si>
  <si>
    <t>Pržno</t>
  </si>
  <si>
    <t>Hachenburg, Stadt</t>
  </si>
  <si>
    <t>Commune of Platana</t>
  </si>
  <si>
    <t>Ivars d'Urgell</t>
  </si>
  <si>
    <t>Bonifacio</t>
  </si>
  <si>
    <t>Linarolo</t>
  </si>
  <si>
    <t>Pšánky</t>
  </si>
  <si>
    <t>Hackenheim</t>
  </si>
  <si>
    <t>Commune of Platanaki</t>
  </si>
  <si>
    <t>Ivorra</t>
  </si>
  <si>
    <t>Bonlier</t>
  </si>
  <si>
    <t>Linguaglossa</t>
  </si>
  <si>
    <t>Psáře</t>
  </si>
  <si>
    <t>Hacklberg</t>
  </si>
  <si>
    <t>Commune of Platanakia</t>
  </si>
  <si>
    <t>Izaba</t>
  </si>
  <si>
    <t>Bonlieu</t>
  </si>
  <si>
    <t>Lioni</t>
  </si>
  <si>
    <t>Psárov</t>
  </si>
  <si>
    <t>Hadamar, Stadt</t>
  </si>
  <si>
    <t>Commune of Platani</t>
  </si>
  <si>
    <t>Izagaondoa</t>
  </si>
  <si>
    <t>Bonlieu-sur-Roubion</t>
  </si>
  <si>
    <t>Lipari</t>
  </si>
  <si>
    <t>Psáry</t>
  </si>
  <si>
    <t>Hademstorf</t>
  </si>
  <si>
    <t>Commune of Platania</t>
  </si>
  <si>
    <t>Izagre</t>
  </si>
  <si>
    <t>Bonloc</t>
  </si>
  <si>
    <t>Lipomo</t>
  </si>
  <si>
    <t>Pšov</t>
  </si>
  <si>
    <t>Hadenfeld</t>
  </si>
  <si>
    <t xml:space="preserve">Commune of Platania </t>
  </si>
  <si>
    <t>Iznájar</t>
  </si>
  <si>
    <t>Bonnac</t>
  </si>
  <si>
    <t>Lirio</t>
  </si>
  <si>
    <t>Pšovlky</t>
  </si>
  <si>
    <t>Hafenlohr</t>
  </si>
  <si>
    <t>Commune of Platanias</t>
  </si>
  <si>
    <t>Iznalloz</t>
  </si>
  <si>
    <t>Bonnac-la-Côte</t>
  </si>
  <si>
    <t>Liscate</t>
  </si>
  <si>
    <t>Pstruží</t>
  </si>
  <si>
    <t>Hage, Flecken</t>
  </si>
  <si>
    <t>Commune of Plataniotissa</t>
  </si>
  <si>
    <t>Iznate</t>
  </si>
  <si>
    <t>Bonnal</t>
  </si>
  <si>
    <t>Liscia</t>
  </si>
  <si>
    <t>Ptení</t>
  </si>
  <si>
    <t>Häg-Ehrsberg</t>
  </si>
  <si>
    <t>Commune of Platanistos</t>
  </si>
  <si>
    <t>Iznatoraf</t>
  </si>
  <si>
    <t>Bonnard</t>
  </si>
  <si>
    <t>Lisciano Niccone</t>
  </si>
  <si>
    <t>Ptenín</t>
  </si>
  <si>
    <t>Hagelstadt</t>
  </si>
  <si>
    <t>Commune of Platanorrevma</t>
  </si>
  <si>
    <t>Izurtza</t>
  </si>
  <si>
    <t>Bonnat</t>
  </si>
  <si>
    <t>Lisio</t>
  </si>
  <si>
    <t>Ptice</t>
  </si>
  <si>
    <t>Hagen</t>
  </si>
  <si>
    <t>Commune of Platanos</t>
  </si>
  <si>
    <t>Jabaloyas</t>
  </si>
  <si>
    <t>Bonnay</t>
  </si>
  <si>
    <t>Lissone</t>
  </si>
  <si>
    <t>Ptýrov</t>
  </si>
  <si>
    <t>Hagen am Teutoburger Wald</t>
  </si>
  <si>
    <t>Commune of Platanotopos</t>
  </si>
  <si>
    <t>Jabalquinto</t>
  </si>
  <si>
    <t>Bonne</t>
  </si>
  <si>
    <t>Liveri</t>
  </si>
  <si>
    <t>Puchlovice</t>
  </si>
  <si>
    <t>Hagen im Bremischen</t>
  </si>
  <si>
    <t>Commune of Platanoussa</t>
  </si>
  <si>
    <t>Jabugo</t>
  </si>
  <si>
    <t>Bonnebosq</t>
  </si>
  <si>
    <t>Livigno</t>
  </si>
  <si>
    <t>Puclice</t>
  </si>
  <si>
    <t>Hagen, Stadt der FernUniversität</t>
  </si>
  <si>
    <t>Commune of Platanovryssi</t>
  </si>
  <si>
    <t>Jaca</t>
  </si>
  <si>
    <t>Bonnecourt</t>
  </si>
  <si>
    <t>Livinallongo del Col di Lana</t>
  </si>
  <si>
    <t>Hagenbach, Stadt</t>
  </si>
  <si>
    <t>Commune of Plataria</t>
  </si>
  <si>
    <t>Jacarilla</t>
  </si>
  <si>
    <t>Bonnée</t>
  </si>
  <si>
    <t>Livo</t>
  </si>
  <si>
    <t>Puklice</t>
  </si>
  <si>
    <t>Hagenbüchach</t>
  </si>
  <si>
    <t>Commune of Platees</t>
  </si>
  <si>
    <t>Jadraque</t>
  </si>
  <si>
    <t>Bonnefamille</t>
  </si>
  <si>
    <t>Livorno</t>
  </si>
  <si>
    <t>Pulečný</t>
  </si>
  <si>
    <t>Hagenburg, Flecken</t>
  </si>
  <si>
    <t>Commune of Plati</t>
  </si>
  <si>
    <t>Jaén</t>
  </si>
  <si>
    <t>Bonnefoi</t>
  </si>
  <si>
    <t>Livorno Ferraris</t>
  </si>
  <si>
    <t>Pustá Kamenice</t>
  </si>
  <si>
    <t>Hagenow, Stadt</t>
  </si>
  <si>
    <t>Commune of Platiana</t>
  </si>
  <si>
    <t>Jafre</t>
  </si>
  <si>
    <t>Bonnefond</t>
  </si>
  <si>
    <t>Livraga</t>
  </si>
  <si>
    <t>Pustá Polom</t>
  </si>
  <si>
    <t>Hagermarsch</t>
  </si>
  <si>
    <t>Commune of Platrithias</t>
  </si>
  <si>
    <t>Jaitz</t>
  </si>
  <si>
    <t>Bonnefont</t>
  </si>
  <si>
    <t>Lizzanello</t>
  </si>
  <si>
    <t>Pustá Rybná</t>
  </si>
  <si>
    <t>Hagnau am Bodensee</t>
  </si>
  <si>
    <t>Commune of Platsa</t>
  </si>
  <si>
    <t>Jalance</t>
  </si>
  <si>
    <t>Bonnefontaine</t>
  </si>
  <si>
    <t>Lizzano</t>
  </si>
  <si>
    <t>Pustějov</t>
  </si>
  <si>
    <t>Hahausen</t>
  </si>
  <si>
    <t>Commune of Platy</t>
  </si>
  <si>
    <t>Jalón de Cameros</t>
  </si>
  <si>
    <t>Bonnegarde</t>
  </si>
  <si>
    <t>Lizzano in Belvedere</t>
  </si>
  <si>
    <t>Pustiměř</t>
  </si>
  <si>
    <t>Hahn</t>
  </si>
  <si>
    <t>Commune of Platykabos</t>
  </si>
  <si>
    <t>Jambrina</t>
  </si>
  <si>
    <t>Bonneil</t>
  </si>
  <si>
    <t>Loano</t>
  </si>
  <si>
    <t>Pustina</t>
  </si>
  <si>
    <t>Hahn am See</t>
  </si>
  <si>
    <t>Commune of Platystoma</t>
  </si>
  <si>
    <t>Jamilena</t>
  </si>
  <si>
    <t>Bonnelles</t>
  </si>
  <si>
    <t>Loazzolo</t>
  </si>
  <si>
    <t>Pustověty</t>
  </si>
  <si>
    <t>Hahn bei Marienberg</t>
  </si>
  <si>
    <t>Commune of Platystomo</t>
  </si>
  <si>
    <t>Jana, la</t>
  </si>
  <si>
    <t>Bonnemain</t>
  </si>
  <si>
    <t>Locana</t>
  </si>
  <si>
    <t>Putim</t>
  </si>
  <si>
    <t>Hahnbach, M</t>
  </si>
  <si>
    <t>Commune of Platyvola</t>
  </si>
  <si>
    <t>Jaraba</t>
  </si>
  <si>
    <t>Bonnemaison</t>
  </si>
  <si>
    <t>Locate di Triulzi</t>
  </si>
  <si>
    <t>Putimov</t>
  </si>
  <si>
    <t>Hahnenbach</t>
  </si>
  <si>
    <t>Commune of Plemeniana</t>
  </si>
  <si>
    <t>Jarafuel</t>
  </si>
  <si>
    <t>Bonnemazon</t>
  </si>
  <si>
    <t>Locate Varesino</t>
  </si>
  <si>
    <t>Pyšel</t>
  </si>
  <si>
    <t>Hahnheim</t>
  </si>
  <si>
    <t>Commune of Plessia Malakasiou</t>
  </si>
  <si>
    <t>Jaraicejo</t>
  </si>
  <si>
    <t>Bonnencontre</t>
  </si>
  <si>
    <t>Locatello</t>
  </si>
  <si>
    <t>Pyšely</t>
  </si>
  <si>
    <t>Hähnichen</t>
  </si>
  <si>
    <t>Commune of Plessio</t>
  </si>
  <si>
    <t>Jaraíz de la Vera</t>
  </si>
  <si>
    <t>Bonnes</t>
  </si>
  <si>
    <t>Loceri</t>
  </si>
  <si>
    <t>Rabakov</t>
  </si>
  <si>
    <t>Hahnstätten</t>
  </si>
  <si>
    <t>Commune of Plikatio</t>
  </si>
  <si>
    <t>Jaramillo de la Fuente</t>
  </si>
  <si>
    <t>Bonnesvalyn</t>
  </si>
  <si>
    <t>Locorotondo</t>
  </si>
  <si>
    <t>Rabí</t>
  </si>
  <si>
    <t>Hahnweiler</t>
  </si>
  <si>
    <t>Commune of Plomari</t>
  </si>
  <si>
    <t>Jaramillo Quemado</t>
  </si>
  <si>
    <t>Bonnet</t>
  </si>
  <si>
    <t>Locri</t>
  </si>
  <si>
    <t>Rabštejnská Lhota</t>
  </si>
  <si>
    <t>Haibach</t>
  </si>
  <si>
    <t>Commune of Plora</t>
  </si>
  <si>
    <t>Jarandilla de la Vera</t>
  </si>
  <si>
    <t>Bonnétable</t>
  </si>
  <si>
    <t>Loculi</t>
  </si>
  <si>
    <t>Ráby</t>
  </si>
  <si>
    <t>Haidmühle</t>
  </si>
  <si>
    <t>Commune of Ploutochori</t>
  </si>
  <si>
    <t>Jarilla</t>
  </si>
  <si>
    <t>Bonnétage</t>
  </si>
  <si>
    <t>Lodè</t>
  </si>
  <si>
    <t>Rabyně</t>
  </si>
  <si>
    <t>Haiger, Stadt</t>
  </si>
  <si>
    <t>Commune of Pobia</t>
  </si>
  <si>
    <t>Jarque de la Val</t>
  </si>
  <si>
    <t>Bonnetan</t>
  </si>
  <si>
    <t>Lodi</t>
  </si>
  <si>
    <t>Račetice</t>
  </si>
  <si>
    <t>Haigerloch, Stadt</t>
  </si>
  <si>
    <t>Commune of Podochori</t>
  </si>
  <si>
    <t>Jarque de Moncayo</t>
  </si>
  <si>
    <t>Bonneuil</t>
  </si>
  <si>
    <t>Lodi Vecchio</t>
  </si>
  <si>
    <t>Račice</t>
  </si>
  <si>
    <t>Haimendorfer Forst</t>
  </si>
  <si>
    <t>Commune of Podogora</t>
  </si>
  <si>
    <t>Jasa</t>
  </si>
  <si>
    <t>Bonneuil-en-France</t>
  </si>
  <si>
    <t>Lodine</t>
  </si>
  <si>
    <t>Račice nad Trotinou</t>
  </si>
  <si>
    <t>Haimhausen</t>
  </si>
  <si>
    <t>Commune of Podos</t>
  </si>
  <si>
    <t>Játar</t>
  </si>
  <si>
    <t>Bonneuil-en-Valois</t>
  </si>
  <si>
    <t>Lodrino</t>
  </si>
  <si>
    <t>Račice-Pístovice</t>
  </si>
  <si>
    <t>Commune of Pogonia</t>
  </si>
  <si>
    <t>Jatiel</t>
  </si>
  <si>
    <t>Bonneuil-les-Eaux</t>
  </si>
  <si>
    <t>Lograto</t>
  </si>
  <si>
    <t>Račín</t>
  </si>
  <si>
    <t>Haina (Kloster)</t>
  </si>
  <si>
    <t>Commune of Pogoniani</t>
  </si>
  <si>
    <t>Jaulín</t>
  </si>
  <si>
    <t>Bonneuil-Matours</t>
  </si>
  <si>
    <t>Loiano</t>
  </si>
  <si>
    <t>Račiněves</t>
  </si>
  <si>
    <t>Hainau</t>
  </si>
  <si>
    <t>Commune of Pokista</t>
  </si>
  <si>
    <t>Jaurrieta</t>
  </si>
  <si>
    <t>Bonneuil-sur-Marne</t>
  </si>
  <si>
    <t>Loiri Porto San Paolo</t>
  </si>
  <si>
    <t>Racková</t>
  </si>
  <si>
    <t>Hainburg</t>
  </si>
  <si>
    <t>Commune of Polemarchio</t>
  </si>
  <si>
    <t>Javier</t>
  </si>
  <si>
    <t>Bonneval</t>
  </si>
  <si>
    <t>Lomagna</t>
  </si>
  <si>
    <t>Rácovice</t>
  </si>
  <si>
    <t>Hainewalde</t>
  </si>
  <si>
    <t>Commune of Poliani</t>
  </si>
  <si>
    <t>Jayena</t>
  </si>
  <si>
    <t>Bonneval-sur-Arc</t>
  </si>
  <si>
    <t>Lomazzo</t>
  </si>
  <si>
    <t>Radčice</t>
  </si>
  <si>
    <t>Commune of Polichni</t>
  </si>
  <si>
    <t>Jerez de la Frontera</t>
  </si>
  <si>
    <t>Bonnevaux</t>
  </si>
  <si>
    <t>Lombardore</t>
  </si>
  <si>
    <t>Radějov</t>
  </si>
  <si>
    <t>Hainichen</t>
  </si>
  <si>
    <t>Commune of Polichnitos</t>
  </si>
  <si>
    <t>Jerez de los Caballeros</t>
  </si>
  <si>
    <t>Bonneveau</t>
  </si>
  <si>
    <t>Lombriasco</t>
  </si>
  <si>
    <t>Radějovice</t>
  </si>
  <si>
    <t>Hainichen, Stadt</t>
  </si>
  <si>
    <t>Commune of Politika</t>
  </si>
  <si>
    <t>Jérez del Marquesado</t>
  </si>
  <si>
    <t>Bonnevent-Velloreille</t>
  </si>
  <si>
    <t>Lomello</t>
  </si>
  <si>
    <t>Radenice</t>
  </si>
  <si>
    <t>Hainsfarth</t>
  </si>
  <si>
    <t>Commune of Polovitsa</t>
  </si>
  <si>
    <t>Jérica</t>
  </si>
  <si>
    <t>Lona-Lases</t>
  </si>
  <si>
    <t>Radenín</t>
  </si>
  <si>
    <t>Hainspitz</t>
  </si>
  <si>
    <t>Commune of Polyanemo</t>
  </si>
  <si>
    <t>Jerte</t>
  </si>
  <si>
    <t>Bonneville-Aptot</t>
  </si>
  <si>
    <t>Lonate Ceppino</t>
  </si>
  <si>
    <t>Radešín</t>
  </si>
  <si>
    <t>Haiterbach, Stadt</t>
  </si>
  <si>
    <t>Commune of Polyantho</t>
  </si>
  <si>
    <t>Jete</t>
  </si>
  <si>
    <t>Bonneville-et-Saint-Avit-de-Fumadières</t>
  </si>
  <si>
    <t>Lonate Pozzolo</t>
  </si>
  <si>
    <t>Radešínská Svratka</t>
  </si>
  <si>
    <t>Halbe</t>
  </si>
  <si>
    <t>Commune of Polychrono</t>
  </si>
  <si>
    <t>Jimena</t>
  </si>
  <si>
    <t>Bonneville-la-Louvet</t>
  </si>
  <si>
    <t>Lonato del Garda</t>
  </si>
  <si>
    <t>Radětice</t>
  </si>
  <si>
    <t>Halbemond</t>
  </si>
  <si>
    <t>Commune of Polydamio</t>
  </si>
  <si>
    <t>Jimena de la Frontera</t>
  </si>
  <si>
    <t>Bonneville-sur-Touques</t>
  </si>
  <si>
    <t>Londa</t>
  </si>
  <si>
    <t>Radhošť</t>
  </si>
  <si>
    <t>Halberstadt, Stadt</t>
  </si>
  <si>
    <t>Commune of Polydendri</t>
  </si>
  <si>
    <t>Jimera de Líbar</t>
  </si>
  <si>
    <t>Bonnières</t>
  </si>
  <si>
    <t>Longano</t>
  </si>
  <si>
    <t>Radhostice</t>
  </si>
  <si>
    <t>Halblech</t>
  </si>
  <si>
    <t>Commune of Polydendro</t>
  </si>
  <si>
    <t>Jirueque</t>
  </si>
  <si>
    <t>Bonnières-sur-Seine</t>
  </si>
  <si>
    <t>Longare</t>
  </si>
  <si>
    <t>Radíč</t>
  </si>
  <si>
    <t>Halbs</t>
  </si>
  <si>
    <t>Commune of Polydoro</t>
  </si>
  <si>
    <t>Joarilla de las Matas</t>
  </si>
  <si>
    <t>Bonnieux</t>
  </si>
  <si>
    <t>Longarone</t>
  </si>
  <si>
    <t>Radíkov</t>
  </si>
  <si>
    <t>Haldensleben, Stadt</t>
  </si>
  <si>
    <t>Commune of Polydrosso</t>
  </si>
  <si>
    <t>Jódar</t>
  </si>
  <si>
    <t>Bonningues-lès-Ardres</t>
  </si>
  <si>
    <t>Longhena</t>
  </si>
  <si>
    <t>Radíkovice</t>
  </si>
  <si>
    <t>Haldenwang</t>
  </si>
  <si>
    <t>Commune of Polydrossos</t>
  </si>
  <si>
    <t>Jonquera, La</t>
  </si>
  <si>
    <t>Bonningues-lès-Calais</t>
  </si>
  <si>
    <t>Longi</t>
  </si>
  <si>
    <t>Radim</t>
  </si>
  <si>
    <t>Halenbeck-Rohlsdorf</t>
  </si>
  <si>
    <t>Commune of Polyfyto</t>
  </si>
  <si>
    <t>Jorba</t>
  </si>
  <si>
    <t>Bonnœil</t>
  </si>
  <si>
    <t>Longiano</t>
  </si>
  <si>
    <t>Radiměř</t>
  </si>
  <si>
    <t>Halfing</t>
  </si>
  <si>
    <t>Commune of Polygyros</t>
  </si>
  <si>
    <t>Jorcas</t>
  </si>
  <si>
    <t>Bonnut</t>
  </si>
  <si>
    <t>Longobardi</t>
  </si>
  <si>
    <t>Radimovice</t>
  </si>
  <si>
    <t>Hallbergmoos</t>
  </si>
  <si>
    <t>Commune of Polykarpi</t>
  </si>
  <si>
    <t>Jorquera</t>
  </si>
  <si>
    <t>Bonny-sur-Loire</t>
  </si>
  <si>
    <t>Longobucco</t>
  </si>
  <si>
    <t>Radimovice u Tábora</t>
  </si>
  <si>
    <t>Commune of Polykastano</t>
  </si>
  <si>
    <t>Josa</t>
  </si>
  <si>
    <t>Longone al Segrino</t>
  </si>
  <si>
    <t>Radimovice u Želče</t>
  </si>
  <si>
    <t>Halle (Saale), Stadt</t>
  </si>
  <si>
    <t>Commune of Polykastro</t>
  </si>
  <si>
    <t>Josa i Tuixén</t>
  </si>
  <si>
    <t>Bonrepos</t>
  </si>
  <si>
    <t>Longone Sabino</t>
  </si>
  <si>
    <t>Radkov</t>
  </si>
  <si>
    <t>Halle (Westf.), Stadt</t>
  </si>
  <si>
    <t>Commune of Polykerasso</t>
  </si>
  <si>
    <t>Joyosa, La</t>
  </si>
  <si>
    <t>Bonrepos-Riquet</t>
  </si>
  <si>
    <t>Lonigo</t>
  </si>
  <si>
    <t>Radkova Lhota</t>
  </si>
  <si>
    <t>Hallenberg, Stadt</t>
  </si>
  <si>
    <t>Commune of Polylakko</t>
  </si>
  <si>
    <t>Juarros de Riomoros</t>
  </si>
  <si>
    <t>Bonrepos-sur-Aussonnelle</t>
  </si>
  <si>
    <t>Loranzè</t>
  </si>
  <si>
    <t>Radkovice</t>
  </si>
  <si>
    <t>Hallerndorf</t>
  </si>
  <si>
    <t>Commune of Polylofo</t>
  </si>
  <si>
    <t>Juarros de Voltoya</t>
  </si>
  <si>
    <t>Bonsecours</t>
  </si>
  <si>
    <t>Loreggia</t>
  </si>
  <si>
    <t>Radkovice u Budče</t>
  </si>
  <si>
    <t>Hallgarten</t>
  </si>
  <si>
    <t>Commune of Polylofos</t>
  </si>
  <si>
    <t>Jubrique</t>
  </si>
  <si>
    <t>Bons-en-Chablais</t>
  </si>
  <si>
    <t>Loreglia</t>
  </si>
  <si>
    <t>Radkovice u Hrotovic</t>
  </si>
  <si>
    <t>Hallig Hooge</t>
  </si>
  <si>
    <t>Commune of Polymylos</t>
  </si>
  <si>
    <t>Juià</t>
  </si>
  <si>
    <t>Bonsmoulins</t>
  </si>
  <si>
    <t>Lorenzago di Cadore</t>
  </si>
  <si>
    <t>Radkovy</t>
  </si>
  <si>
    <t>Hallschlag</t>
  </si>
  <si>
    <t>Commune of Polyneri</t>
  </si>
  <si>
    <t>Jumilla</t>
  </si>
  <si>
    <t>Bonson</t>
  </si>
  <si>
    <t>Loreo</t>
  </si>
  <si>
    <t>Rádlo</t>
  </si>
  <si>
    <t>Hallstadt, St</t>
  </si>
  <si>
    <t>Commune of Polynero</t>
  </si>
  <si>
    <t>Jun</t>
  </si>
  <si>
    <t>Bons-Tassilly</t>
  </si>
  <si>
    <t>Loreto</t>
  </si>
  <si>
    <t>Radnice</t>
  </si>
  <si>
    <t>Hallungen</t>
  </si>
  <si>
    <t>Commune of Polypetro</t>
  </si>
  <si>
    <t>Junciana</t>
  </si>
  <si>
    <t>Bonvillard</t>
  </si>
  <si>
    <t>Loreto Aprutino</t>
  </si>
  <si>
    <t>Radňoves</t>
  </si>
  <si>
    <t>Halsbach</t>
  </si>
  <si>
    <t>Commune of Polyplatano</t>
  </si>
  <si>
    <t>Juncosa</t>
  </si>
  <si>
    <t>Bonvillaret</t>
  </si>
  <si>
    <t>Loria</t>
  </si>
  <si>
    <t>Radňovice</t>
  </si>
  <si>
    <t>Halsbrücke</t>
  </si>
  <si>
    <t>Commune of Polyplatanos</t>
  </si>
  <si>
    <t>Juneda</t>
  </si>
  <si>
    <t>Bonviller</t>
  </si>
  <si>
    <t>Loro Ciuffenna</t>
  </si>
  <si>
    <t>Radomyšl</t>
  </si>
  <si>
    <t>Halsdorf</t>
  </si>
  <si>
    <t>Commune of Polypotamo</t>
  </si>
  <si>
    <t>Junta de Traslaloma</t>
  </si>
  <si>
    <t>Bonvillers</t>
  </si>
  <si>
    <t>Loro Piceno</t>
  </si>
  <si>
    <t>Radonice</t>
  </si>
  <si>
    <t>Halsenbach</t>
  </si>
  <si>
    <t>Commune of Polypotamos</t>
  </si>
  <si>
    <t>Junta de Villalba de Losa</t>
  </si>
  <si>
    <t>Bonvillet</t>
  </si>
  <si>
    <t>Lorsica</t>
  </si>
  <si>
    <t>Radonín</t>
  </si>
  <si>
    <t>Halstenbek</t>
  </si>
  <si>
    <t>Commune of Polyrracho</t>
  </si>
  <si>
    <t>Jurisdicción de Lara</t>
  </si>
  <si>
    <t>Bony</t>
  </si>
  <si>
    <t>Losine</t>
  </si>
  <si>
    <t>Radošov</t>
  </si>
  <si>
    <t>Haltern am See, Stadt</t>
  </si>
  <si>
    <t>Commune of Polyrrinia</t>
  </si>
  <si>
    <t>Jurisdicción de San Zadornil</t>
  </si>
  <si>
    <t>Bonzac</t>
  </si>
  <si>
    <t>Lotzorai</t>
  </si>
  <si>
    <t>Radošovice</t>
  </si>
  <si>
    <t>Halver, Stadt</t>
  </si>
  <si>
    <t>Commune of Polyssito</t>
  </si>
  <si>
    <t>Juslapeña</t>
  </si>
  <si>
    <t>Bonzée</t>
  </si>
  <si>
    <t>Lovere</t>
  </si>
  <si>
    <t>Radostice</t>
  </si>
  <si>
    <t>Halvesbostel</t>
  </si>
  <si>
    <t>Commune of Polystafylo</t>
  </si>
  <si>
    <t>Justel</t>
  </si>
  <si>
    <t>Boofzheim</t>
  </si>
  <si>
    <t>Lovero</t>
  </si>
  <si>
    <t>Radostín</t>
  </si>
  <si>
    <t>Hambach</t>
  </si>
  <si>
    <t>Commune of Polystylo</t>
  </si>
  <si>
    <t>Juviles</t>
  </si>
  <si>
    <t>Lozio</t>
  </si>
  <si>
    <t>Radostín nad Oslavou</t>
  </si>
  <si>
    <t>Hamberge</t>
  </si>
  <si>
    <t>Commune of Polythea</t>
  </si>
  <si>
    <t>Juzbado</t>
  </si>
  <si>
    <t>Boô-Silhen</t>
  </si>
  <si>
    <t>Lozza</t>
  </si>
  <si>
    <t>Radostná pod Kozákovem</t>
  </si>
  <si>
    <t>Hambergen</t>
  </si>
  <si>
    <t>Commune of Pontikates</t>
  </si>
  <si>
    <t>Júzcar</t>
  </si>
  <si>
    <t>Bootzheim</t>
  </si>
  <si>
    <t>Lozzo Atestino</t>
  </si>
  <si>
    <t>Radostov</t>
  </si>
  <si>
    <t>Hambrücken</t>
  </si>
  <si>
    <t>Commune of Pontini</t>
  </si>
  <si>
    <t>Kanpezu</t>
  </si>
  <si>
    <t>Boqueho</t>
  </si>
  <si>
    <t>Lozzo di Cadore</t>
  </si>
  <si>
    <t>Radotice</t>
  </si>
  <si>
    <t>Hambuch</t>
  </si>
  <si>
    <t>Commune of Pontismeno</t>
  </si>
  <si>
    <t>Kortezubi</t>
  </si>
  <si>
    <t>Boran-sur-Oise</t>
  </si>
  <si>
    <t>Lozzolo</t>
  </si>
  <si>
    <t>Radotín</t>
  </si>
  <si>
    <t>Hambühren</t>
  </si>
  <si>
    <t>Commune of Pontoiraklia</t>
  </si>
  <si>
    <t>Kripan</t>
  </si>
  <si>
    <t>Borce</t>
  </si>
  <si>
    <t>Lu e Cuccaro Monferrato</t>
  </si>
  <si>
    <t>Radovesice</t>
  </si>
  <si>
    <t>Hamburg, Freie und Hansestadt</t>
  </si>
  <si>
    <t>Commune of Pontokerassea</t>
  </si>
  <si>
    <t>Kuartango</t>
  </si>
  <si>
    <t>Bordeaux</t>
  </si>
  <si>
    <t>Lubriano</t>
  </si>
  <si>
    <t>Radovesnice I</t>
  </si>
  <si>
    <t>Hamdorf</t>
  </si>
  <si>
    <t>Commune of Pontokomi</t>
  </si>
  <si>
    <t>Labajos</t>
  </si>
  <si>
    <t>Bordeaux-en-Gâtinais</t>
  </si>
  <si>
    <t>Lucca</t>
  </si>
  <si>
    <t>Radovesnice II</t>
  </si>
  <si>
    <t>Hämelhausen</t>
  </si>
  <si>
    <t>Commune of Pontolivado</t>
  </si>
  <si>
    <t>Labores, Las</t>
  </si>
  <si>
    <t>Bordeaux-Saint-Clair</t>
  </si>
  <si>
    <t>Lucca Sicula</t>
  </si>
  <si>
    <t>Radslavice</t>
  </si>
  <si>
    <t>Hameln, Stadt</t>
  </si>
  <si>
    <t>Commune of Pori</t>
  </si>
  <si>
    <t>Labuerda</t>
  </si>
  <si>
    <t>Bordères</t>
  </si>
  <si>
    <t>Lucera</t>
  </si>
  <si>
    <t>Raduň</t>
  </si>
  <si>
    <t>Hamersen</t>
  </si>
  <si>
    <t>Commune of Poria</t>
  </si>
  <si>
    <t>Láchar</t>
  </si>
  <si>
    <t>Bordères-et-Lamensans</t>
  </si>
  <si>
    <t>Lucignano</t>
  </si>
  <si>
    <t>Radvanec</t>
  </si>
  <si>
    <t>Hamfelde</t>
  </si>
  <si>
    <t>Commune of Poros</t>
  </si>
  <si>
    <t>Ladrillar</t>
  </si>
  <si>
    <t>Bordères-Louron</t>
  </si>
  <si>
    <t>Lucinasco</t>
  </si>
  <si>
    <t>Radvanice</t>
  </si>
  <si>
    <t>Hamm</t>
  </si>
  <si>
    <t>Commune of Poros (psevdo)</t>
  </si>
  <si>
    <t>Lagartera</t>
  </si>
  <si>
    <t>Bordères-sur-l'Échez</t>
  </si>
  <si>
    <t>Lucito</t>
  </si>
  <si>
    <t>Rájec</t>
  </si>
  <si>
    <t>Hamm (Sieg)</t>
  </si>
  <si>
    <t>Commune of Porovitsa</t>
  </si>
  <si>
    <t>Lagartos</t>
  </si>
  <si>
    <t>Bordes</t>
  </si>
  <si>
    <t>Luco dei Marsi</t>
  </si>
  <si>
    <t>Rájec-Jestřebí</t>
  </si>
  <si>
    <t>Hamm am Rhein</t>
  </si>
  <si>
    <t>Commune of Porpi</t>
  </si>
  <si>
    <t>Lagata</t>
  </si>
  <si>
    <t>Bordes-de-Rivière</t>
  </si>
  <si>
    <t>Lucoli</t>
  </si>
  <si>
    <t>Ráječko</t>
  </si>
  <si>
    <t>Hamm, Stadt</t>
  </si>
  <si>
    <t>Commune of Portaria</t>
  </si>
  <si>
    <t>Lagrán</t>
  </si>
  <si>
    <t>Bordes-Uchentein</t>
  </si>
  <si>
    <t>Lugagnano Val d'Arda</t>
  </si>
  <si>
    <t>Rajhrad</t>
  </si>
  <si>
    <t>Hammah</t>
  </si>
  <si>
    <t>Commune of Portes</t>
  </si>
  <si>
    <t>Laguardia</t>
  </si>
  <si>
    <t>Bordezac</t>
  </si>
  <si>
    <t>Lugnano in Teverina</t>
  </si>
  <si>
    <t>Rajhradice</t>
  </si>
  <si>
    <t>Hammelburg, St</t>
  </si>
  <si>
    <t>Commune of Porti</t>
  </si>
  <si>
    <t>Lagueruela</t>
  </si>
  <si>
    <t>Bords</t>
  </si>
  <si>
    <t>Lugo</t>
  </si>
  <si>
    <t>Rajnochovice</t>
  </si>
  <si>
    <t>Hammer a.d. Uecker</t>
  </si>
  <si>
    <t>Commune of Portiano</t>
  </si>
  <si>
    <t>Laguna Dalga</t>
  </si>
  <si>
    <t>Bord-Saint-Georges</t>
  </si>
  <si>
    <t>Lugo di Vicenza</t>
  </si>
  <si>
    <t>Rakousy</t>
  </si>
  <si>
    <t>Hammersbach</t>
  </si>
  <si>
    <t>Commune of Portitsa</t>
  </si>
  <si>
    <t>Laguna de Cameros</t>
  </si>
  <si>
    <t>Borée</t>
  </si>
  <si>
    <t>Luino</t>
  </si>
  <si>
    <t>Rakov</t>
  </si>
  <si>
    <t>Hammerstedt</t>
  </si>
  <si>
    <t>Commune of Portocheli</t>
  </si>
  <si>
    <t>Laguna de Contreras</t>
  </si>
  <si>
    <t>Boresse-et-Martron</t>
  </si>
  <si>
    <t>Luisago</t>
  </si>
  <si>
    <t>Hammerstein</t>
  </si>
  <si>
    <t>Commune of Possidonia</t>
  </si>
  <si>
    <t>Laguna de Duero</t>
  </si>
  <si>
    <t>Borest</t>
  </si>
  <si>
    <t>Raková u Konice</t>
  </si>
  <si>
    <t>Hamminkeln, Stadt</t>
  </si>
  <si>
    <t>Commune of Potami</t>
  </si>
  <si>
    <t>Laguna de Negrillos</t>
  </si>
  <si>
    <t>Bor-et-Bar</t>
  </si>
  <si>
    <t>Lumarzo</t>
  </si>
  <si>
    <t>Hammoor</t>
  </si>
  <si>
    <t>Commune of Potamia</t>
  </si>
  <si>
    <t>Laguna del Marquesado</t>
  </si>
  <si>
    <t>Borey</t>
  </si>
  <si>
    <t>Lumezzane</t>
  </si>
  <si>
    <t>Rakovník</t>
  </si>
  <si>
    <t>Hamwarde</t>
  </si>
  <si>
    <t>Commune of Potamida</t>
  </si>
  <si>
    <t>Lagunaseca</t>
  </si>
  <si>
    <t>Borgo</t>
  </si>
  <si>
    <t>Lunamatrona</t>
  </si>
  <si>
    <t>Rakůvka</t>
  </si>
  <si>
    <t>Hamweddel</t>
  </si>
  <si>
    <t>Commune of Potamies</t>
  </si>
  <si>
    <t>Lagunilla</t>
  </si>
  <si>
    <t>Bormes-les-Mimosas</t>
  </si>
  <si>
    <t>Lunano</t>
  </si>
  <si>
    <t>Rakvice</t>
  </si>
  <si>
    <t>Hanau, Brüder-Grimm-Stadt</t>
  </si>
  <si>
    <t>Commune of Potamos</t>
  </si>
  <si>
    <t>Lagunilla del Jubera</t>
  </si>
  <si>
    <t>Bornambusc</t>
  </si>
  <si>
    <t>Lungavilla</t>
  </si>
  <si>
    <t>Ralsko</t>
  </si>
  <si>
    <t>Handeloh</t>
  </si>
  <si>
    <t>Commune of Potamoula Messologhiou</t>
  </si>
  <si>
    <t>Lahiguera</t>
  </si>
  <si>
    <t>Bornay</t>
  </si>
  <si>
    <t>Lungro</t>
  </si>
  <si>
    <t>Raná</t>
  </si>
  <si>
    <t>Handewitt</t>
  </si>
  <si>
    <t>Commune of Potamoula Trichonidos</t>
  </si>
  <si>
    <t>Lakuntza</t>
  </si>
  <si>
    <t>Luni</t>
  </si>
  <si>
    <t>Rančířov</t>
  </si>
  <si>
    <t>Handorf</t>
  </si>
  <si>
    <t>Commune of Potidania</t>
  </si>
  <si>
    <t>Lalín</t>
  </si>
  <si>
    <t>Bornel</t>
  </si>
  <si>
    <t>Luogosano</t>
  </si>
  <si>
    <t>Rantířov</t>
  </si>
  <si>
    <t>Handrup</t>
  </si>
  <si>
    <t>Commune of Potistika</t>
  </si>
  <si>
    <t>Laluenga</t>
  </si>
  <si>
    <t>Boron</t>
  </si>
  <si>
    <t>Luogosanto</t>
  </si>
  <si>
    <t>Rapotice</t>
  </si>
  <si>
    <t>Hanerau-Hademarschen</t>
  </si>
  <si>
    <t>Commune of Pougakia</t>
  </si>
  <si>
    <t>Lalueza</t>
  </si>
  <si>
    <t>Borre</t>
  </si>
  <si>
    <t>Lupara</t>
  </si>
  <si>
    <t>Rapotín</t>
  </si>
  <si>
    <t>Hangen-Weisheim</t>
  </si>
  <si>
    <t>Commune of Poulata</t>
  </si>
  <si>
    <t>Lama, A</t>
  </si>
  <si>
    <t>Borrèze</t>
  </si>
  <si>
    <t>Lurago d'Erba</t>
  </si>
  <si>
    <t>Rapšach</t>
  </si>
  <si>
    <t>Hanhofen</t>
  </si>
  <si>
    <t>Commune of Poulithra</t>
  </si>
  <si>
    <t>Lamasón</t>
  </si>
  <si>
    <t>Bors (Canton de Charente-Sud)</t>
  </si>
  <si>
    <t>Lurago Marinone</t>
  </si>
  <si>
    <t>Rašín</t>
  </si>
  <si>
    <t>Hankensbüttel</t>
  </si>
  <si>
    <t>Commune of Poulitsio</t>
  </si>
  <si>
    <t>Bors (Canton de Tude-et-Lavalette)</t>
  </si>
  <si>
    <t>Lurano</t>
  </si>
  <si>
    <t>Raškovice</t>
  </si>
  <si>
    <t>Hann. Münden, Stadt</t>
  </si>
  <si>
    <t>Commune of Poullakida</t>
  </si>
  <si>
    <t>Lanaja</t>
  </si>
  <si>
    <t>Bort-les-Orgues</t>
  </si>
  <si>
    <t>Luras</t>
  </si>
  <si>
    <t>Řásná</t>
  </si>
  <si>
    <t>Hannover, Landeshauptstadt</t>
  </si>
  <si>
    <t>Commune of Poullitsa</t>
  </si>
  <si>
    <t>Láncara</t>
  </si>
  <si>
    <t>Bort-l'Étang</t>
  </si>
  <si>
    <t>Lurate Caccivio</t>
  </si>
  <si>
    <t>Rasošky</t>
  </si>
  <si>
    <t>Hanroth</t>
  </si>
  <si>
    <t>Commune of Pourio</t>
  </si>
  <si>
    <t>Landete</t>
  </si>
  <si>
    <t>Borville</t>
  </si>
  <si>
    <t>Lusciano</t>
  </si>
  <si>
    <t>Rašov</t>
  </si>
  <si>
    <t>Hanshagen</t>
  </si>
  <si>
    <t>Commune of Pournari</t>
  </si>
  <si>
    <t>Lanestosa</t>
  </si>
  <si>
    <t>Boscamnant</t>
  </si>
  <si>
    <t>Luserna</t>
  </si>
  <si>
    <t>Rašovice</t>
  </si>
  <si>
    <t>Hanstedt</t>
  </si>
  <si>
    <t>Commune of Pournaria</t>
  </si>
  <si>
    <t>Langa</t>
  </si>
  <si>
    <t>Bosc-Bérenger</t>
  </si>
  <si>
    <t>Luserna San Giovanni</t>
  </si>
  <si>
    <t>Raspenava</t>
  </si>
  <si>
    <t>Happurg</t>
  </si>
  <si>
    <t>Commune of Pournia</t>
  </si>
  <si>
    <t>Langa de Duero</t>
  </si>
  <si>
    <t>Bosc-Bordel</t>
  </si>
  <si>
    <t>Lusernetta</t>
  </si>
  <si>
    <t>Rataje</t>
  </si>
  <si>
    <t>Harbach</t>
  </si>
  <si>
    <t>Commune of Pournos</t>
  </si>
  <si>
    <t>Langa del Castillo</t>
  </si>
  <si>
    <t>Bosc-Édeline</t>
  </si>
  <si>
    <t>Lusevera</t>
  </si>
  <si>
    <t>Rataje nad Sázavou</t>
  </si>
  <si>
    <t>Harbke</t>
  </si>
  <si>
    <t>Commune of Pragi</t>
  </si>
  <si>
    <t>Langayo</t>
  </si>
  <si>
    <t>Bosc-Guérard-Saint-Adrien</t>
  </si>
  <si>
    <t>Lusia</t>
  </si>
  <si>
    <t>Ratboř</t>
  </si>
  <si>
    <t>Harburg (Schwaben), St</t>
  </si>
  <si>
    <t>Commune of Pragmateftis</t>
  </si>
  <si>
    <t>Langreo</t>
  </si>
  <si>
    <t>Bosc-Hyons</t>
  </si>
  <si>
    <t>Lusiana Conco</t>
  </si>
  <si>
    <t>Ratenice</t>
  </si>
  <si>
    <t>Hardebek</t>
  </si>
  <si>
    <t>Commune of Pramanta</t>
  </si>
  <si>
    <t>Languilla</t>
  </si>
  <si>
    <t>Bosc-le-Hard</t>
  </si>
  <si>
    <t>Lusigliè</t>
  </si>
  <si>
    <t>Ratiboř</t>
  </si>
  <si>
    <t>Hardegsen, Stadt</t>
  </si>
  <si>
    <t>Commune of Prasses</t>
  </si>
  <si>
    <t>Lanjarón</t>
  </si>
  <si>
    <t>Bosc-Mesnil</t>
  </si>
  <si>
    <t>Luson</t>
  </si>
  <si>
    <t>Ratibořské Hory</t>
  </si>
  <si>
    <t>Hardert</t>
  </si>
  <si>
    <t>Commune of Prassia</t>
  </si>
  <si>
    <t>Lantadilla</t>
  </si>
  <si>
    <t>Bosdarros</t>
  </si>
  <si>
    <t>Lustra</t>
  </si>
  <si>
    <t>Ratíškovice</t>
  </si>
  <si>
    <t>Hardheim</t>
  </si>
  <si>
    <t>Commune of Prassidaki</t>
  </si>
  <si>
    <t>Lantarón</t>
  </si>
  <si>
    <t>Bosgouet</t>
  </si>
  <si>
    <t>Luvinate</t>
  </si>
  <si>
    <t>Ratměřice</t>
  </si>
  <si>
    <t>Hardt</t>
  </si>
  <si>
    <t>Commune of Prassies</t>
  </si>
  <si>
    <t>Lanteira</t>
  </si>
  <si>
    <t>Bosjean</t>
  </si>
  <si>
    <t>Luzzana</t>
  </si>
  <si>
    <t>Ražice</t>
  </si>
  <si>
    <t>Hardthausen am Kocher</t>
  </si>
  <si>
    <t>Commune of Prassinada</t>
  </si>
  <si>
    <t>Lantejuela</t>
  </si>
  <si>
    <t>Bosmie-l'Aiguille</t>
  </si>
  <si>
    <t>Luzzara</t>
  </si>
  <si>
    <t>Razová</t>
  </si>
  <si>
    <t>Haren (Ems), Stadt</t>
  </si>
  <si>
    <t>Commune of Prassino</t>
  </si>
  <si>
    <t>Lantz</t>
  </si>
  <si>
    <t>Bosmont-sur-Serre</t>
  </si>
  <si>
    <t>Luzzi</t>
  </si>
  <si>
    <t>Rebešovice</t>
  </si>
  <si>
    <t>Hargarten</t>
  </si>
  <si>
    <t>Commune of Prastos</t>
  </si>
  <si>
    <t>Lantziego</t>
  </si>
  <si>
    <t>Bosmoreau-les-Mines</t>
  </si>
  <si>
    <t>Maccagno con Pino e Veddasca</t>
  </si>
  <si>
    <t>Řečany nad Labem</t>
  </si>
  <si>
    <t>Hargesheim</t>
  </si>
  <si>
    <t>Commune of Pressos</t>
  </si>
  <si>
    <t>Lanzahíta</t>
  </si>
  <si>
    <t>Bosquel</t>
  </si>
  <si>
    <t>Maccastorna</t>
  </si>
  <si>
    <t>Řečice</t>
  </si>
  <si>
    <t>Harmsdorf</t>
  </si>
  <si>
    <t>Commune of Pretoria</t>
  </si>
  <si>
    <t>Lanzuela</t>
  </si>
  <si>
    <t>Bosquentin</t>
  </si>
  <si>
    <t>Macchia d'Isernia</t>
  </si>
  <si>
    <t>Řehenice</t>
  </si>
  <si>
    <t>Harmstorf</t>
  </si>
  <si>
    <t>Commune of Pretorio</t>
  </si>
  <si>
    <t>Lapa, La</t>
  </si>
  <si>
    <t>Bosrobert</t>
  </si>
  <si>
    <t>Macchia Valfortore</t>
  </si>
  <si>
    <t>Řehlovice</t>
  </si>
  <si>
    <t>Harpstedt, Flecken</t>
  </si>
  <si>
    <t>Commune of Preveza</t>
  </si>
  <si>
    <t>Laperdiguera</t>
  </si>
  <si>
    <t>Bosroger</t>
  </si>
  <si>
    <t>Macchiagodena</t>
  </si>
  <si>
    <t>Rejchartice</t>
  </si>
  <si>
    <t>Harrislee</t>
  </si>
  <si>
    <t>Commune of Prina</t>
  </si>
  <si>
    <t>Lapoblación</t>
  </si>
  <si>
    <t>Bosroumois</t>
  </si>
  <si>
    <t>Macello</t>
  </si>
  <si>
    <t>Rejštejn</t>
  </si>
  <si>
    <t>Harschbach</t>
  </si>
  <si>
    <t>Commune of Prines</t>
  </si>
  <si>
    <t>Lapuebla de Labarca</t>
  </si>
  <si>
    <t>Bossancourt</t>
  </si>
  <si>
    <t>Macerata</t>
  </si>
  <si>
    <t>Řeka</t>
  </si>
  <si>
    <t>Harscheid</t>
  </si>
  <si>
    <t>Commune of Prinias</t>
  </si>
  <si>
    <t>Laracha, A</t>
  </si>
  <si>
    <t>Bossay-sur-Claise</t>
  </si>
  <si>
    <t>Macerata Campania</t>
  </si>
  <si>
    <t>Řemíčov</t>
  </si>
  <si>
    <t>Harsdorf</t>
  </si>
  <si>
    <t>Commune of Prinos</t>
  </si>
  <si>
    <t>Lardero</t>
  </si>
  <si>
    <t>Bossée</t>
  </si>
  <si>
    <t>Macerata Feltria</t>
  </si>
  <si>
    <t>Řenče</t>
  </si>
  <si>
    <t>Harsefeld, Flecken</t>
  </si>
  <si>
    <t>Commune of Priolithos</t>
  </si>
  <si>
    <t>Laredo</t>
  </si>
  <si>
    <t>Bosselshausen</t>
  </si>
  <si>
    <t>Macherio</t>
  </si>
  <si>
    <t>Řendějov</t>
  </si>
  <si>
    <t>Harsewinkel, Die Mähdrescherstadt</t>
  </si>
  <si>
    <t>Commune of Proastio</t>
  </si>
  <si>
    <t>Larouco</t>
  </si>
  <si>
    <t>Bossendorf</t>
  </si>
  <si>
    <t>Maclodio</t>
  </si>
  <si>
    <t>Řepeč</t>
  </si>
  <si>
    <t>Harsleben</t>
  </si>
  <si>
    <t>Commune of Prochoma</t>
  </si>
  <si>
    <t>Laroya</t>
  </si>
  <si>
    <t>Bosset</t>
  </si>
  <si>
    <t>Macomer</t>
  </si>
  <si>
    <t>Řepice</t>
  </si>
  <si>
    <t>Harspelt</t>
  </si>
  <si>
    <t>Commune of Prodromio</t>
  </si>
  <si>
    <t>Larrabetzu</t>
  </si>
  <si>
    <t>Bossey</t>
  </si>
  <si>
    <t>Macra</t>
  </si>
  <si>
    <t>Řepín</t>
  </si>
  <si>
    <t>Harsum</t>
  </si>
  <si>
    <t>Commune of Prodromos</t>
  </si>
  <si>
    <t>Larraga</t>
  </si>
  <si>
    <t>Bossieu</t>
  </si>
  <si>
    <t>Macugnaga</t>
  </si>
  <si>
    <t>Řepiště</t>
  </si>
  <si>
    <t>Hartenfels</t>
  </si>
  <si>
    <t>Commune of Profilia</t>
  </si>
  <si>
    <t>Larraona</t>
  </si>
  <si>
    <t>Bossugan</t>
  </si>
  <si>
    <t>Maddaloni</t>
  </si>
  <si>
    <t>Řepníky</t>
  </si>
  <si>
    <t>Hartenholm</t>
  </si>
  <si>
    <t>Commune of Profitis</t>
  </si>
  <si>
    <t>Larraul</t>
  </si>
  <si>
    <t>Bossus-lès-Rumigny</t>
  </si>
  <si>
    <t>Madesimo</t>
  </si>
  <si>
    <t>Řepov</t>
  </si>
  <si>
    <t>Hartenstein</t>
  </si>
  <si>
    <t>Commune of Profitis Ilias</t>
  </si>
  <si>
    <t>Larraun</t>
  </si>
  <si>
    <t>Madignano</t>
  </si>
  <si>
    <t>Řeřichy</t>
  </si>
  <si>
    <t>Hartenstein, Stadt</t>
  </si>
  <si>
    <t>Commune of Prokopio</t>
  </si>
  <si>
    <t>Larrodrigo</t>
  </si>
  <si>
    <t>Bostens</t>
  </si>
  <si>
    <t>Madone</t>
  </si>
  <si>
    <t>Rešice</t>
  </si>
  <si>
    <t>Hartha, Stadt</t>
  </si>
  <si>
    <t>Commune of Promachi</t>
  </si>
  <si>
    <t>Larva</t>
  </si>
  <si>
    <t>Bosville</t>
  </si>
  <si>
    <t>Madonna del Sasso</t>
  </si>
  <si>
    <t>Řestoky</t>
  </si>
  <si>
    <t>Harthausen</t>
  </si>
  <si>
    <t>Commune of Promachonas</t>
  </si>
  <si>
    <t>Lasarte-Oria</t>
  </si>
  <si>
    <t>Botans</t>
  </si>
  <si>
    <t>Madruzzo</t>
  </si>
  <si>
    <t>Řetová</t>
  </si>
  <si>
    <t>Hartheim am Rhein</t>
  </si>
  <si>
    <t>Commune of Promyrio</t>
  </si>
  <si>
    <t>Lascellas-Ponzano</t>
  </si>
  <si>
    <t>Botmeur</t>
  </si>
  <si>
    <t>Maenza</t>
  </si>
  <si>
    <t>Řetůvka</t>
  </si>
  <si>
    <t>Harth-Pöllnitz</t>
  </si>
  <si>
    <t>Commune of Propan</t>
  </si>
  <si>
    <t>Lascuarre</t>
  </si>
  <si>
    <t>Botsorhel</t>
  </si>
  <si>
    <t>Mafalda</t>
  </si>
  <si>
    <t>Řevnice</t>
  </si>
  <si>
    <t>Härtlingen</t>
  </si>
  <si>
    <t>Commune of Proskynas</t>
  </si>
  <si>
    <t>Laspaúles</t>
  </si>
  <si>
    <t>Bou</t>
  </si>
  <si>
    <t>Magasa</t>
  </si>
  <si>
    <t>Řevničov</t>
  </si>
  <si>
    <t>Hartmannsdorf</t>
  </si>
  <si>
    <t>Commune of Proskynites</t>
  </si>
  <si>
    <t>Laspuña</t>
  </si>
  <si>
    <t>Bouafle</t>
  </si>
  <si>
    <t>Magenta</t>
  </si>
  <si>
    <t>Říčany</t>
  </si>
  <si>
    <t>Hartmannsdorf b. Kirchberg</t>
  </si>
  <si>
    <t>Commune of Prossilia</t>
  </si>
  <si>
    <t>Lastras de Cuéllar</t>
  </si>
  <si>
    <t>Bouafles</t>
  </si>
  <si>
    <t>Maggiora</t>
  </si>
  <si>
    <t>Říčky</t>
  </si>
  <si>
    <t>Hartmannsdorf-Reichenau</t>
  </si>
  <si>
    <t>Commune of Prossilio</t>
  </si>
  <si>
    <t>Lastras del Pozo</t>
  </si>
  <si>
    <t>Bouan</t>
  </si>
  <si>
    <t>Magherno</t>
  </si>
  <si>
    <t>Říčky v Orlických horách</t>
  </si>
  <si>
    <t>Harxheim</t>
  </si>
  <si>
    <t>Commune of Prossotsani</t>
  </si>
  <si>
    <t>Lastrilla, La</t>
  </si>
  <si>
    <t>Bouaye</t>
  </si>
  <si>
    <t>Magione</t>
  </si>
  <si>
    <t>Řícmanice</t>
  </si>
  <si>
    <t>Harz (Landkreis Goslar), gemfr. Gebiet</t>
  </si>
  <si>
    <t>Commune of Prossymna</t>
  </si>
  <si>
    <t>Láujar de Andarax</t>
  </si>
  <si>
    <t>Boubers-lès-Hesmond</t>
  </si>
  <si>
    <t>Magisano</t>
  </si>
  <si>
    <t>Řídeč</t>
  </si>
  <si>
    <t>Harz (Ldkr. Göttingen), gemfr. Geb.</t>
  </si>
  <si>
    <t>Commune of Prosvoro</t>
  </si>
  <si>
    <t>Laukiz</t>
  </si>
  <si>
    <t>Boubers-sur-Canche</t>
  </si>
  <si>
    <t>Magliano Alfieri</t>
  </si>
  <si>
    <t>Řídelov</t>
  </si>
  <si>
    <t>Harzgerode, Stadt</t>
  </si>
  <si>
    <t>Commune of Proti</t>
  </si>
  <si>
    <t>Laviana</t>
  </si>
  <si>
    <t>Boubiers</t>
  </si>
  <si>
    <t>Magliano Alpi</t>
  </si>
  <si>
    <t>Řídký</t>
  </si>
  <si>
    <t>Harztor</t>
  </si>
  <si>
    <t>Commune of Protochori</t>
  </si>
  <si>
    <t>Laxe</t>
  </si>
  <si>
    <t>Boucagnères</t>
  </si>
  <si>
    <t>Magliano de' Marsi</t>
  </si>
  <si>
    <t>Řikonín</t>
  </si>
  <si>
    <t>Hasbergen</t>
  </si>
  <si>
    <t>Commune of Protokklissi</t>
  </si>
  <si>
    <t>Layana</t>
  </si>
  <si>
    <t>Boucau</t>
  </si>
  <si>
    <t>Magliano di Tenna</t>
  </si>
  <si>
    <t>Říkov</t>
  </si>
  <si>
    <t>Hasborn</t>
  </si>
  <si>
    <t>Commune of Protopappas</t>
  </si>
  <si>
    <t>Layos</t>
  </si>
  <si>
    <t>Bouc-Bel-Air</t>
  </si>
  <si>
    <t>Magliano in Toscana</t>
  </si>
  <si>
    <t>Říkovice</t>
  </si>
  <si>
    <t>Haschbach am Remigiusberg</t>
  </si>
  <si>
    <t>Commune of Proussos</t>
  </si>
  <si>
    <t>Boucé</t>
  </si>
  <si>
    <t>Magliano Romano</t>
  </si>
  <si>
    <t>Římov</t>
  </si>
  <si>
    <t>Hasel</t>
  </si>
  <si>
    <t>Commune of Provatas</t>
  </si>
  <si>
    <t>Lazagurría</t>
  </si>
  <si>
    <t>Bouchain</t>
  </si>
  <si>
    <t>Magliano Sabina</t>
  </si>
  <si>
    <t>Řimovice</t>
  </si>
  <si>
    <t>Haselau</t>
  </si>
  <si>
    <t>Commune of Provatonas</t>
  </si>
  <si>
    <t>Lazkao</t>
  </si>
  <si>
    <t>Bouchamps-lès-Craon</t>
  </si>
  <si>
    <t>Magliano Vetere</t>
  </si>
  <si>
    <t>Řípec</t>
  </si>
  <si>
    <t>Haselbach</t>
  </si>
  <si>
    <t>Commune of Psachna</t>
  </si>
  <si>
    <t>Leaburu</t>
  </si>
  <si>
    <t>Bouchavesnes-Bergen</t>
  </si>
  <si>
    <t>Maglie</t>
  </si>
  <si>
    <t>Řisuty</t>
  </si>
  <si>
    <t>Haselbachtal</t>
  </si>
  <si>
    <t>Commune of Psaka</t>
  </si>
  <si>
    <t>Leatxe</t>
  </si>
  <si>
    <t>Bouchemaine</t>
  </si>
  <si>
    <t>Magliolo</t>
  </si>
  <si>
    <t>Řitka</t>
  </si>
  <si>
    <t>Haseldorf</t>
  </si>
  <si>
    <t>Commune of Psara (psevdo)</t>
  </si>
  <si>
    <t>Lebrija</t>
  </si>
  <si>
    <t>Boucheporn</t>
  </si>
  <si>
    <t>Maglione</t>
  </si>
  <si>
    <t>Řitonice</t>
  </si>
  <si>
    <t>Haselund</t>
  </si>
  <si>
    <t>Commune of Psarades</t>
  </si>
  <si>
    <t>Lécera</t>
  </si>
  <si>
    <t>Bouchet</t>
  </si>
  <si>
    <t>Magnacavallo</t>
  </si>
  <si>
    <t>Roblín</t>
  </si>
  <si>
    <t>Haselünne, Stadt</t>
  </si>
  <si>
    <t>Commune of Psari</t>
  </si>
  <si>
    <t>Lechón</t>
  </si>
  <si>
    <t>Bouchevilliers</t>
  </si>
  <si>
    <t>Magnago</t>
  </si>
  <si>
    <t>Rochlov</t>
  </si>
  <si>
    <t>Hasenkrug</t>
  </si>
  <si>
    <t>Commune of Psathopyrgos</t>
  </si>
  <si>
    <t>Leciñena</t>
  </si>
  <si>
    <t>Bouchoir</t>
  </si>
  <si>
    <t>Magnano</t>
  </si>
  <si>
    <t>Rochov</t>
  </si>
  <si>
    <t>Hasenmoor</t>
  </si>
  <si>
    <t>Commune of Psathotopi</t>
  </si>
  <si>
    <t>Lecrín</t>
  </si>
  <si>
    <t>Bouchon</t>
  </si>
  <si>
    <t>Magnano in Riviera</t>
  </si>
  <si>
    <t>Ročov</t>
  </si>
  <si>
    <t>Haserich</t>
  </si>
  <si>
    <t>Commune of Psathoyannos</t>
  </si>
  <si>
    <t>Ledaña</t>
  </si>
  <si>
    <t>Bouchy-Saint-Genest</t>
  </si>
  <si>
    <t>Magomadas</t>
  </si>
  <si>
    <t>Rodinov</t>
  </si>
  <si>
    <t>Haslach im Kinzigtal, Stadt</t>
  </si>
  <si>
    <t>Commune of Psiana</t>
  </si>
  <si>
    <t>Ledanca</t>
  </si>
  <si>
    <t>Boucieu-le-Roi</t>
  </si>
  <si>
    <t>Magrè sulla strada del vino</t>
  </si>
  <si>
    <t>Rodkov</t>
  </si>
  <si>
    <t>Hasloch</t>
  </si>
  <si>
    <t>Commune of Psili Vryssi</t>
  </si>
  <si>
    <t>Ledesma</t>
  </si>
  <si>
    <t>Bouclans</t>
  </si>
  <si>
    <t>Magreglio</t>
  </si>
  <si>
    <t>Rodná</t>
  </si>
  <si>
    <t>Hasloh</t>
  </si>
  <si>
    <t>Commune of Psilovrachos</t>
  </si>
  <si>
    <t>Ledesma de la Cogolla</t>
  </si>
  <si>
    <t>Boucoiran-et-Nozières</t>
  </si>
  <si>
    <t>Maida</t>
  </si>
  <si>
    <t>Rodvínov</t>
  </si>
  <si>
    <t>Haßbergen</t>
  </si>
  <si>
    <t>Commune of Psina</t>
  </si>
  <si>
    <t>Ledigos</t>
  </si>
  <si>
    <t>Bouconville</t>
  </si>
  <si>
    <t>Maierà</t>
  </si>
  <si>
    <t>Rohatec</t>
  </si>
  <si>
    <t>Hassel</t>
  </si>
  <si>
    <t>Commune of Psinthos</t>
  </si>
  <si>
    <t>Ledrada</t>
  </si>
  <si>
    <t>Bouconvillers</t>
  </si>
  <si>
    <t>Maierato</t>
  </si>
  <si>
    <t>Rohatsko</t>
  </si>
  <si>
    <t>Hassel (Weser)</t>
  </si>
  <si>
    <t>Commune of Psofis</t>
  </si>
  <si>
    <t>Leganés</t>
  </si>
  <si>
    <t>Bouconville-sur-Madt</t>
  </si>
  <si>
    <t>Maiolati Spontini</t>
  </si>
  <si>
    <t>Rohenice</t>
  </si>
  <si>
    <t>Hasselbach</t>
  </si>
  <si>
    <t>Commune of Psychiko</t>
  </si>
  <si>
    <t>Leganiel</t>
  </si>
  <si>
    <t>Bouconville-Vauclair</t>
  </si>
  <si>
    <t>Maiolo</t>
  </si>
  <si>
    <t>Rohle</t>
  </si>
  <si>
    <t>Hasselberg</t>
  </si>
  <si>
    <t>Commune of Psychro</t>
  </si>
  <si>
    <t>Legarda</t>
  </si>
  <si>
    <t>Boucq</t>
  </si>
  <si>
    <t>Maiori</t>
  </si>
  <si>
    <t>Hasselroth</t>
  </si>
  <si>
    <t>Commune of Ptelea</t>
  </si>
  <si>
    <t>Legaria</t>
  </si>
  <si>
    <t>Boudes</t>
  </si>
  <si>
    <t>Mairago</t>
  </si>
  <si>
    <t>Rohovládova Bělá</t>
  </si>
  <si>
    <t>Hassendorf</t>
  </si>
  <si>
    <t>Commune of Ptelea Platanias</t>
  </si>
  <si>
    <t>Legazpi</t>
  </si>
  <si>
    <t>Boudeville</t>
  </si>
  <si>
    <t>Mairano</t>
  </si>
  <si>
    <t>Rohozec</t>
  </si>
  <si>
    <t>Haßfurt, St</t>
  </si>
  <si>
    <t>Commune of Pteleonas</t>
  </si>
  <si>
    <t>Legorreta</t>
  </si>
  <si>
    <t>Boudou</t>
  </si>
  <si>
    <t>Maissana</t>
  </si>
  <si>
    <t>Rohozná</t>
  </si>
  <si>
    <t>Haßleben</t>
  </si>
  <si>
    <t>Commune of Pteleos</t>
  </si>
  <si>
    <t>Legutio</t>
  </si>
  <si>
    <t>Boudrac</t>
  </si>
  <si>
    <t>Majano</t>
  </si>
  <si>
    <t>Rohoznice</t>
  </si>
  <si>
    <t>Haßloch</t>
  </si>
  <si>
    <t>Commune of Ptelopoula</t>
  </si>
  <si>
    <t>Leintz-Gatzaga</t>
  </si>
  <si>
    <t>Boudreville</t>
  </si>
  <si>
    <t>Malagnino</t>
  </si>
  <si>
    <t>Rohy</t>
  </si>
  <si>
    <t>Haßmersheim</t>
  </si>
  <si>
    <t>Commune of Pteri</t>
  </si>
  <si>
    <t>Leioa</t>
  </si>
  <si>
    <t>Boudy-de-Beauregard</t>
  </si>
  <si>
    <t>Malalbergo</t>
  </si>
  <si>
    <t>Rojetín</t>
  </si>
  <si>
    <t>Haßmoor</t>
  </si>
  <si>
    <t>Commune of Pteria</t>
  </si>
  <si>
    <t>Leiro</t>
  </si>
  <si>
    <t>Boué</t>
  </si>
  <si>
    <t>Malborghetto Valbruna</t>
  </si>
  <si>
    <t>Rokle</t>
  </si>
  <si>
    <t>Haste</t>
  </si>
  <si>
    <t>Commune of Pterounta</t>
  </si>
  <si>
    <t>Leitza</t>
  </si>
  <si>
    <t>Bouée</t>
  </si>
  <si>
    <t>Malcesine</t>
  </si>
  <si>
    <t>Hatten</t>
  </si>
  <si>
    <t>Commune of Ptolemaida</t>
  </si>
  <si>
    <t>Leiva</t>
  </si>
  <si>
    <t>Boueilh-Boueilho-Lasque</t>
  </si>
  <si>
    <t>Malé</t>
  </si>
  <si>
    <t>Rokytá</t>
  </si>
  <si>
    <t>Hattenhofen</t>
  </si>
  <si>
    <t>Commune of Pydna</t>
  </si>
  <si>
    <t>Lekeitio</t>
  </si>
  <si>
    <t>Bouelles</t>
  </si>
  <si>
    <t>Malegno</t>
  </si>
  <si>
    <t>Rokytňany</t>
  </si>
  <si>
    <t>Hattersheim am Main, Stadt</t>
  </si>
  <si>
    <t>Commune of Pyla</t>
  </si>
  <si>
    <t>Lekunberri</t>
  </si>
  <si>
    <t>Bouéni</t>
  </si>
  <si>
    <t>Maleo</t>
  </si>
  <si>
    <t>Rokytnice</t>
  </si>
  <si>
    <t>Hattert</t>
  </si>
  <si>
    <t>Commune of Pylea</t>
  </si>
  <si>
    <t>Lemoa</t>
  </si>
  <si>
    <t>Bouër</t>
  </si>
  <si>
    <t>Malesco</t>
  </si>
  <si>
    <t>Rokytnice nad Jizerou</t>
  </si>
  <si>
    <t>Hattgenstein</t>
  </si>
  <si>
    <t>Commune of Pyles</t>
  </si>
  <si>
    <t>Lemoiz</t>
  </si>
  <si>
    <t>Bouère</t>
  </si>
  <si>
    <t>Maletto</t>
  </si>
  <si>
    <t>Rokytnice nad Rokytnou</t>
  </si>
  <si>
    <t>Hattingen, Stadt</t>
  </si>
  <si>
    <t>Commune of Pyli</t>
  </si>
  <si>
    <t>Lena</t>
  </si>
  <si>
    <t>Bouessay</t>
  </si>
  <si>
    <t>Malfa</t>
  </si>
  <si>
    <t>Rokytnice v Orlických horách</t>
  </si>
  <si>
    <t>Hattorf am Harz</t>
  </si>
  <si>
    <t>Commune of Pylio</t>
  </si>
  <si>
    <t>Lentegí</t>
  </si>
  <si>
    <t>Bouesse</t>
  </si>
  <si>
    <t>Malgesso</t>
  </si>
  <si>
    <t>Rokytno</t>
  </si>
  <si>
    <t>Hattstedt</t>
  </si>
  <si>
    <t>Commune of Pylonas</t>
  </si>
  <si>
    <t>León</t>
  </si>
  <si>
    <t>Bouëx</t>
  </si>
  <si>
    <t>Malgrate</t>
  </si>
  <si>
    <t>Rokytovec</t>
  </si>
  <si>
    <t>Hattstedtermarsch</t>
  </si>
  <si>
    <t>Commune of Pylori</t>
  </si>
  <si>
    <t>Leotz</t>
  </si>
  <si>
    <t>Bouffémont</t>
  </si>
  <si>
    <t>Malito</t>
  </si>
  <si>
    <t>Ronov nad Doubravou</t>
  </si>
  <si>
    <t>Hatzenbühl</t>
  </si>
  <si>
    <t>Commune of Pylorio</t>
  </si>
  <si>
    <t>Lepe</t>
  </si>
  <si>
    <t>Bouffignereux</t>
  </si>
  <si>
    <t>Mallare</t>
  </si>
  <si>
    <t>Ropice</t>
  </si>
  <si>
    <t>Hatzenport</t>
  </si>
  <si>
    <t>Commune of Pylos</t>
  </si>
  <si>
    <t>Lerga</t>
  </si>
  <si>
    <t>Boufflers</t>
  </si>
  <si>
    <t>Malles Venosta</t>
  </si>
  <si>
    <t>Roprachtice</t>
  </si>
  <si>
    <t>Hatzfeld (Eder), Stadt</t>
  </si>
  <si>
    <t>Commune of Pyra</t>
  </si>
  <si>
    <t>Lerín</t>
  </si>
  <si>
    <t>Bouffry</t>
  </si>
  <si>
    <t>Malnate</t>
  </si>
  <si>
    <t>Roseč</t>
  </si>
  <si>
    <t>Hauenstein</t>
  </si>
  <si>
    <t>Commune of Pyrgadikia</t>
  </si>
  <si>
    <t>Bougainville</t>
  </si>
  <si>
    <t>Malo</t>
  </si>
  <si>
    <t>Rosice</t>
  </si>
  <si>
    <t>Haundorf</t>
  </si>
  <si>
    <t>Commune of Pyrgaki</t>
  </si>
  <si>
    <t>Les</t>
  </si>
  <si>
    <t>Bougarber</t>
  </si>
  <si>
    <t>Malonno</t>
  </si>
  <si>
    <t>Rosička</t>
  </si>
  <si>
    <t>Hauneck</t>
  </si>
  <si>
    <t>Commune of Pyrgella</t>
  </si>
  <si>
    <t>Lesaka</t>
  </si>
  <si>
    <t>Bougé-Chambalud</t>
  </si>
  <si>
    <t>Malosco</t>
  </si>
  <si>
    <t>Rosovice</t>
  </si>
  <si>
    <t>Haunetal</t>
  </si>
  <si>
    <t>Commune of Pyrgetos</t>
  </si>
  <si>
    <t>Letur</t>
  </si>
  <si>
    <t>Bouges-le-Château</t>
  </si>
  <si>
    <t>Maltignano</t>
  </si>
  <si>
    <t>Roštění</t>
  </si>
  <si>
    <t>Haunsheim</t>
  </si>
  <si>
    <t>Commune of Pyrgi</t>
  </si>
  <si>
    <t>Letux</t>
  </si>
  <si>
    <t>Bougey</t>
  </si>
  <si>
    <t>Malvagna</t>
  </si>
  <si>
    <t>Rostěnice-Zvonovice</t>
  </si>
  <si>
    <t>Haunstetter Forst</t>
  </si>
  <si>
    <t>Commune of Pyrgi Thermis</t>
  </si>
  <si>
    <t>Leza</t>
  </si>
  <si>
    <t>Bougival</t>
  </si>
  <si>
    <t>Malvicino</t>
  </si>
  <si>
    <t>Roštín</t>
  </si>
  <si>
    <t>Hauptsmoor</t>
  </si>
  <si>
    <t>Commune of Pyrgiotika</t>
  </si>
  <si>
    <t>Leza de Río Leza</t>
  </si>
  <si>
    <t>Bouglainval</t>
  </si>
  <si>
    <t>Malvito</t>
  </si>
  <si>
    <t>Rostoklaty</t>
  </si>
  <si>
    <t>Hauptstuhl</t>
  </si>
  <si>
    <t>Commune of Pyrgos</t>
  </si>
  <si>
    <t>Lezama</t>
  </si>
  <si>
    <t>Bougligny</t>
  </si>
  <si>
    <t>Mammola</t>
  </si>
  <si>
    <t>Rotava</t>
  </si>
  <si>
    <t>Haurain</t>
  </si>
  <si>
    <t>Commune of Pyrgos Dirou</t>
  </si>
  <si>
    <t>Lezaun</t>
  </si>
  <si>
    <t>Bouglon</t>
  </si>
  <si>
    <t>Mamoiada</t>
  </si>
  <si>
    <t>Roubanina</t>
  </si>
  <si>
    <t>Hauroth</t>
  </si>
  <si>
    <t>Commune of Pyrgos Ithomis</t>
  </si>
  <si>
    <t>Lezo</t>
  </si>
  <si>
    <t>Bougneau</t>
  </si>
  <si>
    <t>Manciano</t>
  </si>
  <si>
    <t>Rouchovany</t>
  </si>
  <si>
    <t>Hausach, Stadt</t>
  </si>
  <si>
    <t>Commune of Pyrgos Kalamon</t>
  </si>
  <si>
    <t>Lezuza</t>
  </si>
  <si>
    <t>Bougnon</t>
  </si>
  <si>
    <t>Mandanici</t>
  </si>
  <si>
    <t>Roudná</t>
  </si>
  <si>
    <t>Hausbay</t>
  </si>
  <si>
    <t>Commune of Pyrgos Kallistis</t>
  </si>
  <si>
    <t>Librilla</t>
  </si>
  <si>
    <t>Bougon</t>
  </si>
  <si>
    <t>Mandas</t>
  </si>
  <si>
    <t>Roudné</t>
  </si>
  <si>
    <t>Hausen</t>
  </si>
  <si>
    <t>Commune of Pyrgos Kieriou</t>
  </si>
  <si>
    <t>Libros</t>
  </si>
  <si>
    <t>Bougue</t>
  </si>
  <si>
    <t>Mandatoriccio</t>
  </si>
  <si>
    <t>Roudnice</t>
  </si>
  <si>
    <t>Hausen (Wied)</t>
  </si>
  <si>
    <t>Commune of Pyrgos Trifylias</t>
  </si>
  <si>
    <t>Liceras</t>
  </si>
  <si>
    <t>Bouguenais</t>
  </si>
  <si>
    <t>Mandela</t>
  </si>
  <si>
    <t>Roudnice nad Labem</t>
  </si>
  <si>
    <t>Hausen am Bussen</t>
  </si>
  <si>
    <t>Commune of Pyrgou</t>
  </si>
  <si>
    <t>Lidón</t>
  </si>
  <si>
    <t>Bougy</t>
  </si>
  <si>
    <t>Mandello del Lario</t>
  </si>
  <si>
    <t>Roudno</t>
  </si>
  <si>
    <t>Hausen am Tann</t>
  </si>
  <si>
    <t>Commune of Pyrra</t>
  </si>
  <si>
    <t>Liédena</t>
  </si>
  <si>
    <t>Bougy-lez-Neuville</t>
  </si>
  <si>
    <t>Mandello Vitta</t>
  </si>
  <si>
    <t>Roupov</t>
  </si>
  <si>
    <t>Hausen b.Würzburg</t>
  </si>
  <si>
    <t>Commune of Pyrrichos</t>
  </si>
  <si>
    <t>Liendo</t>
  </si>
  <si>
    <t>Bouhans</t>
  </si>
  <si>
    <t>Manduria</t>
  </si>
  <si>
    <t>Rousínov</t>
  </si>
  <si>
    <t>Hausen im Wiesental</t>
  </si>
  <si>
    <t>Commune of Pyrris</t>
  </si>
  <si>
    <t>Liérganes</t>
  </si>
  <si>
    <t>Bouhans-et-Feurg</t>
  </si>
  <si>
    <t>Manerba del Garda</t>
  </si>
  <si>
    <t>Rouské</t>
  </si>
  <si>
    <t>Hausen ob Verena</t>
  </si>
  <si>
    <t>Commune of Pyrsoyanni</t>
  </si>
  <si>
    <t>Liétor</t>
  </si>
  <si>
    <t>Bouhans-lès-Lure</t>
  </si>
  <si>
    <t>Manerbio</t>
  </si>
  <si>
    <t>Rousměrov</t>
  </si>
  <si>
    <t>Häusern</t>
  </si>
  <si>
    <t>Commune of Pythagorio</t>
  </si>
  <si>
    <t>Líjar</t>
  </si>
  <si>
    <t>Bouhans-lès-Montbozon</t>
  </si>
  <si>
    <t>Manfredonia</t>
  </si>
  <si>
    <t>Rovečné</t>
  </si>
  <si>
    <t>Hausham</t>
  </si>
  <si>
    <t>Commune of Pythio</t>
  </si>
  <si>
    <t>Bouhet</t>
  </si>
  <si>
    <t>Mango</t>
  </si>
  <si>
    <t>Häuslingen</t>
  </si>
  <si>
    <t>Commune of Raches</t>
  </si>
  <si>
    <t>Limpias</t>
  </si>
  <si>
    <t>Bouhey</t>
  </si>
  <si>
    <t>Mangone</t>
  </si>
  <si>
    <t>Rovensko pod Troskami</t>
  </si>
  <si>
    <t>Haussömmern</t>
  </si>
  <si>
    <t>Commune of Rachi</t>
  </si>
  <si>
    <t>Linares</t>
  </si>
  <si>
    <t>Bouhy</t>
  </si>
  <si>
    <t>Maniace</t>
  </si>
  <si>
    <t>Rovná</t>
  </si>
  <si>
    <t>Hausten</t>
  </si>
  <si>
    <t>Commune of Rachona</t>
  </si>
  <si>
    <t>Linares de la Sierra</t>
  </si>
  <si>
    <t>Bouilh-Devant</t>
  </si>
  <si>
    <t>Maniago</t>
  </si>
  <si>
    <t>Rožďalovice</t>
  </si>
  <si>
    <t>Hausweiler</t>
  </si>
  <si>
    <t>Commune of Rachonio</t>
  </si>
  <si>
    <t>Linares de Mora</t>
  </si>
  <si>
    <t>Bouilhonnac</t>
  </si>
  <si>
    <t>Manocalzati</t>
  </si>
  <si>
    <t>Rozdrojovice</t>
  </si>
  <si>
    <t>Hauzenberg, St</t>
  </si>
  <si>
    <t>Commune of Rachoula</t>
  </si>
  <si>
    <t>Linares de Riofrío</t>
  </si>
  <si>
    <t>Bouilh-Péreuilh</t>
  </si>
  <si>
    <t>Manoppello</t>
  </si>
  <si>
    <t>Rozhovice</t>
  </si>
  <si>
    <t>Havekost</t>
  </si>
  <si>
    <t>Commune of Rachtades</t>
  </si>
  <si>
    <t>Línea de la Concepción, La</t>
  </si>
  <si>
    <t>Bouillac</t>
  </si>
  <si>
    <t>Mansuè</t>
  </si>
  <si>
    <t>Rozhraní</t>
  </si>
  <si>
    <t>Havelaue</t>
  </si>
  <si>
    <t>Commune of Rados</t>
  </si>
  <si>
    <t>Linyola</t>
  </si>
  <si>
    <t>Bouillancourt-en-Séry</t>
  </si>
  <si>
    <t>Manta</t>
  </si>
  <si>
    <t>Rozkoš</t>
  </si>
  <si>
    <t>Havelberg, Hansestadt</t>
  </si>
  <si>
    <t>Commune of Radovizio</t>
  </si>
  <si>
    <t>Litago</t>
  </si>
  <si>
    <t>Bouillancourt-la-Bataille</t>
  </si>
  <si>
    <t>Mantello</t>
  </si>
  <si>
    <t>Rožmberk nad Vltavou</t>
  </si>
  <si>
    <t>Havelsee, Stadt</t>
  </si>
  <si>
    <t>Commune of Rafina</t>
  </si>
  <si>
    <t>Lituénigo</t>
  </si>
  <si>
    <t>Bouillancy</t>
  </si>
  <si>
    <t>Mantova</t>
  </si>
  <si>
    <t>Rožmitál na Šumavě</t>
  </si>
  <si>
    <t>Haverlah</t>
  </si>
  <si>
    <t>Commune of Raftanei</t>
  </si>
  <si>
    <t>Lizartza</t>
  </si>
  <si>
    <t>Bouilland</t>
  </si>
  <si>
    <t>Manzano</t>
  </si>
  <si>
    <t>Rožmitál pod Třemšínem</t>
  </si>
  <si>
    <t>Havetoft</t>
  </si>
  <si>
    <t>Commune of Raftis</t>
  </si>
  <si>
    <t>Lizoáin-Arriasgoiti</t>
  </si>
  <si>
    <t>Bouillante</t>
  </si>
  <si>
    <t>Manziana</t>
  </si>
  <si>
    <t>Rožná</t>
  </si>
  <si>
    <t>Havixbeck</t>
  </si>
  <si>
    <t>Commune of Ragada</t>
  </si>
  <si>
    <t>Llacuna, La</t>
  </si>
  <si>
    <t>Bouillargues</t>
  </si>
  <si>
    <t>Mapello</t>
  </si>
  <si>
    <t>Rožnov</t>
  </si>
  <si>
    <t>Hawangen</t>
  </si>
  <si>
    <t>Commune of Raiko</t>
  </si>
  <si>
    <t>Lladó</t>
  </si>
  <si>
    <t>Bouillé-Courdault</t>
  </si>
  <si>
    <t>Mappano</t>
  </si>
  <si>
    <t>Rožnov pod Radhoštěm</t>
  </si>
  <si>
    <t>Hayingen, Stadt</t>
  </si>
  <si>
    <t>Commune of Ramia</t>
  </si>
  <si>
    <t>Lladorre</t>
  </si>
  <si>
    <t>Bouillé-Ménard</t>
  </si>
  <si>
    <t>Mara</t>
  </si>
  <si>
    <t>Rozseč</t>
  </si>
  <si>
    <t>Haynrode</t>
  </si>
  <si>
    <t>Commune of Ramni</t>
  </si>
  <si>
    <t>Lladurs</t>
  </si>
  <si>
    <t>Maracalagonis</t>
  </si>
  <si>
    <t>Rozseč nad Kunštátem</t>
  </si>
  <si>
    <t>Hebertsfelden</t>
  </si>
  <si>
    <t>Commune of Rapsani</t>
  </si>
  <si>
    <t>Llagosta, La</t>
  </si>
  <si>
    <t>Bouillonville</t>
  </si>
  <si>
    <t>Maranello</t>
  </si>
  <si>
    <t>Rozsíčka</t>
  </si>
  <si>
    <t>Hebertshausen</t>
  </si>
  <si>
    <t>Commune of Rapsommatis</t>
  </si>
  <si>
    <t>Llagostera</t>
  </si>
  <si>
    <t>Bouilly</t>
  </si>
  <si>
    <t>Marano di Napoli</t>
  </si>
  <si>
    <t>Rozsochatec</t>
  </si>
  <si>
    <t>Hechingen, Stadt</t>
  </si>
  <si>
    <t>Commune of Raptopoulo</t>
  </si>
  <si>
    <t>Llamas de la Ribera</t>
  </si>
  <si>
    <t>Bouilly-en-Gâtinais</t>
  </si>
  <si>
    <t>Marano di Valpolicella</t>
  </si>
  <si>
    <t>Rozsochy</t>
  </si>
  <si>
    <t>Hechthausen</t>
  </si>
  <si>
    <t>Commune of Ravdoucha</t>
  </si>
  <si>
    <t>Llambilles</t>
  </si>
  <si>
    <t>Bouin</t>
  </si>
  <si>
    <t>Marano Equo</t>
  </si>
  <si>
    <t>Rozstání</t>
  </si>
  <si>
    <t>Heckelberg-Brunow</t>
  </si>
  <si>
    <t>Commune of Raveni</t>
  </si>
  <si>
    <t>Llanars</t>
  </si>
  <si>
    <t>Bouin-Plumoison</t>
  </si>
  <si>
    <t>Marano Lagunare</t>
  </si>
  <si>
    <t>Hecken</t>
  </si>
  <si>
    <t>Commune of Ravenia</t>
  </si>
  <si>
    <t>Llançà</t>
  </si>
  <si>
    <t>Bouisse</t>
  </si>
  <si>
    <t>Marano Marchesato</t>
  </si>
  <si>
    <t>Roztoky u Jilemnice</t>
  </si>
  <si>
    <t>Heckenbach</t>
  </si>
  <si>
    <t>Commune of Raxa</t>
  </si>
  <si>
    <t>Llanera</t>
  </si>
  <si>
    <t>Bouix</t>
  </si>
  <si>
    <t>Marano Principato</t>
  </si>
  <si>
    <t>Roztoky u Semil</t>
  </si>
  <si>
    <t>Heckenmünster</t>
  </si>
  <si>
    <t>Commune of Rayo</t>
  </si>
  <si>
    <t>Llanera de Ranes</t>
  </si>
  <si>
    <t>Boujailles</t>
  </si>
  <si>
    <t>Marano sul Panaro</t>
  </si>
  <si>
    <t>Rozvadov</t>
  </si>
  <si>
    <t>Heckhuscheid</t>
  </si>
  <si>
    <t>Commune of Reginio</t>
  </si>
  <si>
    <t>Llanes</t>
  </si>
  <si>
    <t>Boujan-sur-Libron</t>
  </si>
  <si>
    <t>Marano Ticino</t>
  </si>
  <si>
    <t>Rpety</t>
  </si>
  <si>
    <t>Hecklingen, Stadt</t>
  </si>
  <si>
    <t>Commune of Rentina</t>
  </si>
  <si>
    <t>Llano de Bureba</t>
  </si>
  <si>
    <t>Boulages</t>
  </si>
  <si>
    <t>Marano Vicentino</t>
  </si>
  <si>
    <t>Rtyně nad Bílinou</t>
  </si>
  <si>
    <t>Heddert</t>
  </si>
  <si>
    <t>Commune of Repanidi</t>
  </si>
  <si>
    <t>Llano de Olmedo</t>
  </si>
  <si>
    <t>Boulaincourt</t>
  </si>
  <si>
    <t>Maranzana</t>
  </si>
  <si>
    <t>Rtyně v Podkrkonoší</t>
  </si>
  <si>
    <t>Heddesbach</t>
  </si>
  <si>
    <t>Commune of Repetista</t>
  </si>
  <si>
    <t>Llanos de Aridane, Los</t>
  </si>
  <si>
    <t>Boulancourt</t>
  </si>
  <si>
    <t>Maratea</t>
  </si>
  <si>
    <t>Ruda</t>
  </si>
  <si>
    <t>Heddesheim</t>
  </si>
  <si>
    <t>Commune of Rethio</t>
  </si>
  <si>
    <t>Llanos de Tormes, Los</t>
  </si>
  <si>
    <t>Boulange</t>
  </si>
  <si>
    <t>Marcallo con Casone</t>
  </si>
  <si>
    <t>Ruda nad Moravou</t>
  </si>
  <si>
    <t>Hedeper</t>
  </si>
  <si>
    <t>Commune of Rethymno</t>
  </si>
  <si>
    <t>Llanos del Caudillo</t>
  </si>
  <si>
    <t>Boulaur</t>
  </si>
  <si>
    <t>Marcaria</t>
  </si>
  <si>
    <t>Rudice</t>
  </si>
  <si>
    <t>Hedersleben</t>
  </si>
  <si>
    <t>Commune of Retsiana</t>
  </si>
  <si>
    <t>Llardecans</t>
  </si>
  <si>
    <t>Boulay-les-Barres</t>
  </si>
  <si>
    <t>Marcedusa</t>
  </si>
  <si>
    <t>Rudíkov</t>
  </si>
  <si>
    <t>Hedwigenkoog</t>
  </si>
  <si>
    <t>Commune of Retsina</t>
  </si>
  <si>
    <t>Llaurí</t>
  </si>
  <si>
    <t>Boulay-les-Ifs</t>
  </si>
  <si>
    <t>Marcellina</t>
  </si>
  <si>
    <t>Rudimov</t>
  </si>
  <si>
    <t>Heede</t>
  </si>
  <si>
    <t>Commune of Revmatia</t>
  </si>
  <si>
    <t>Llavorsí</t>
  </si>
  <si>
    <t>Boulay-Moselle</t>
  </si>
  <si>
    <t>Marcellinara</t>
  </si>
  <si>
    <t>Heek</t>
  </si>
  <si>
    <t>Commune of Riachovo</t>
  </si>
  <si>
    <t>Lledó</t>
  </si>
  <si>
    <t>Boulazac Isle Manoire</t>
  </si>
  <si>
    <t>Marcetelli</t>
  </si>
  <si>
    <t>Rudlice</t>
  </si>
  <si>
    <t>Heemsen</t>
  </si>
  <si>
    <t>Commune of Richea</t>
  </si>
  <si>
    <t>Lleida</t>
  </si>
  <si>
    <t>Boulbon</t>
  </si>
  <si>
    <t>Marcheno</t>
  </si>
  <si>
    <t>Heere</t>
  </si>
  <si>
    <t>Commune of Rifio</t>
  </si>
  <si>
    <t>Llera</t>
  </si>
  <si>
    <t>Boulc</t>
  </si>
  <si>
    <t>Marchirolo</t>
  </si>
  <si>
    <t>Rudná pod Pradědem</t>
  </si>
  <si>
    <t>Heeslingen</t>
  </si>
  <si>
    <t>Commune of Rigani</t>
  </si>
  <si>
    <t>Llerena</t>
  </si>
  <si>
    <t>Boule-d'Amont</t>
  </si>
  <si>
    <t>Marciana</t>
  </si>
  <si>
    <t>Heeßen</t>
  </si>
  <si>
    <t>Commune of Riganio</t>
  </si>
  <si>
    <t>Llers</t>
  </si>
  <si>
    <t>Bouleternère</t>
  </si>
  <si>
    <t>Marciana Marina</t>
  </si>
  <si>
    <t>Rudolec</t>
  </si>
  <si>
    <t>Hefersweiler</t>
  </si>
  <si>
    <t>Commune of Riglia</t>
  </si>
  <si>
    <t>Lles de Cerdanya</t>
  </si>
  <si>
    <t>Bouleurs</t>
  </si>
  <si>
    <t>Marcianise</t>
  </si>
  <si>
    <t>Rudolfov</t>
  </si>
  <si>
    <t>Hehlen</t>
  </si>
  <si>
    <t>Commune of Rio</t>
  </si>
  <si>
    <t>Llíber</t>
  </si>
  <si>
    <t>Bouleuse</t>
  </si>
  <si>
    <t>Marciano della Chiana</t>
  </si>
  <si>
    <t>Rudoltice</t>
  </si>
  <si>
    <t>Heide, Stadt</t>
  </si>
  <si>
    <t>Commune of Riolos</t>
  </si>
  <si>
    <t>Lliçà d'Amunt</t>
  </si>
  <si>
    <t>Bouliac</t>
  </si>
  <si>
    <t>Marcignago</t>
  </si>
  <si>
    <t>Rumburk</t>
  </si>
  <si>
    <t>Heideblick</t>
  </si>
  <si>
    <t>Commune of Ritini</t>
  </si>
  <si>
    <t>Lliçà de Vall</t>
  </si>
  <si>
    <t>Boulieu-lès-Annonay</t>
  </si>
  <si>
    <t>Marcon</t>
  </si>
  <si>
    <t>Ruprechtov</t>
  </si>
  <si>
    <t>Heideck, St</t>
  </si>
  <si>
    <t>Commune of Riza</t>
  </si>
  <si>
    <t>Llimiana</t>
  </si>
  <si>
    <t>Bouligneux</t>
  </si>
  <si>
    <t>Marebbe</t>
  </si>
  <si>
    <t>Rusava</t>
  </si>
  <si>
    <t>Heidekamp</t>
  </si>
  <si>
    <t>Commune of Rizari</t>
  </si>
  <si>
    <t>Llinars del Vallès</t>
  </si>
  <si>
    <t>Bouligney</t>
  </si>
  <si>
    <t>Marene</t>
  </si>
  <si>
    <t>Rusín</t>
  </si>
  <si>
    <t>Heideland</t>
  </si>
  <si>
    <t>Commune of Rizes</t>
  </si>
  <si>
    <t>Llíria</t>
  </si>
  <si>
    <t>Bouligny</t>
  </si>
  <si>
    <t>Mareno di Piave</t>
  </si>
  <si>
    <t>Rušinov</t>
  </si>
  <si>
    <t>Heidelberg, Stadt</t>
  </si>
  <si>
    <t>Commune of Rizia</t>
  </si>
  <si>
    <t>Llívia</t>
  </si>
  <si>
    <t>Boulin</t>
  </si>
  <si>
    <t>Marentino</t>
  </si>
  <si>
    <t>Růžďka</t>
  </si>
  <si>
    <t>Commune of Rizo</t>
  </si>
  <si>
    <t>Lloar, El</t>
  </si>
  <si>
    <t>Boullarre</t>
  </si>
  <si>
    <t>Maretto</t>
  </si>
  <si>
    <t>Růžená</t>
  </si>
  <si>
    <t>Heidenau</t>
  </si>
  <si>
    <t>Commune of Rizoma</t>
  </si>
  <si>
    <t>Llobera</t>
  </si>
  <si>
    <t>Boullay-les-Troux</t>
  </si>
  <si>
    <t>Margarita</t>
  </si>
  <si>
    <t>Růžová</t>
  </si>
  <si>
    <t>Heidenau, Stadt</t>
  </si>
  <si>
    <t>Commune of Rizomata</t>
  </si>
  <si>
    <t>Llocnou de la Corona</t>
  </si>
  <si>
    <t>Boulleret</t>
  </si>
  <si>
    <t>Margherita di Savoia</t>
  </si>
  <si>
    <t>Rybí</t>
  </si>
  <si>
    <t>Heidenberg</t>
  </si>
  <si>
    <t>Commune of Rizomylos</t>
  </si>
  <si>
    <t>Llocnou de Sant Jeroni</t>
  </si>
  <si>
    <t>Boulleville</t>
  </si>
  <si>
    <t>Margno</t>
  </si>
  <si>
    <t>Rybitví</t>
  </si>
  <si>
    <t>Heidenburg</t>
  </si>
  <si>
    <t>Commune of Rizospilia</t>
  </si>
  <si>
    <t>Llocnou d'En Fenollet</t>
  </si>
  <si>
    <t>Bouloc</t>
  </si>
  <si>
    <t>Mariana Mantovana</t>
  </si>
  <si>
    <t>Rybná nad Zdobnicí</t>
  </si>
  <si>
    <t>Heidenheim an der Brenz, Stadt</t>
  </si>
  <si>
    <t>Commune of Rizovounio</t>
  </si>
  <si>
    <t>Llodio</t>
  </si>
  <si>
    <t>Bouloc-en-Quercy</t>
  </si>
  <si>
    <t>Mariano Comense</t>
  </si>
  <si>
    <t>Rybné</t>
  </si>
  <si>
    <t>Heidenheim, M</t>
  </si>
  <si>
    <t>Commune of Rodakino</t>
  </si>
  <si>
    <t>Llombai</t>
  </si>
  <si>
    <t>Boulogne-Billancourt</t>
  </si>
  <si>
    <t>Mariano del Friuli</t>
  </si>
  <si>
    <t>Rybnice</t>
  </si>
  <si>
    <t>Heidenrod</t>
  </si>
  <si>
    <t>Commune of Rodavgi</t>
  </si>
  <si>
    <t>Llorac</t>
  </si>
  <si>
    <t>Boulogne-la-Grasse</t>
  </si>
  <si>
    <t>Marianopoli</t>
  </si>
  <si>
    <t>Rybníček</t>
  </si>
  <si>
    <t>Heidersdorf</t>
  </si>
  <si>
    <t>Commune of Rodia</t>
  </si>
  <si>
    <t>Llorenç del Penedès</t>
  </si>
  <si>
    <t>Boulogne-sur-Gesse</t>
  </si>
  <si>
    <t>Mariglianella</t>
  </si>
  <si>
    <t>Heidesee</t>
  </si>
  <si>
    <t>Commune of Rodiani</t>
  </si>
  <si>
    <t>Lloret de Mar</t>
  </si>
  <si>
    <t>Boulogne-sur-Helpe</t>
  </si>
  <si>
    <t>Marigliano</t>
  </si>
  <si>
    <t>Rybníky</t>
  </si>
  <si>
    <t>Heidgraben</t>
  </si>
  <si>
    <t>Commune of Rodina</t>
  </si>
  <si>
    <t>Lloret de Vistalegre</t>
  </si>
  <si>
    <t>Boulogne-sur-Mer</t>
  </si>
  <si>
    <t>Marina di Gioiosa Ionica</t>
  </si>
  <si>
    <t>Rybniště</t>
  </si>
  <si>
    <t>Heidmoor</t>
  </si>
  <si>
    <t>Commune of Roditis</t>
  </si>
  <si>
    <t>Llosa de Ranes, la</t>
  </si>
  <si>
    <t>Bouloire</t>
  </si>
  <si>
    <t>Marineo</t>
  </si>
  <si>
    <t>Rychnov na Moravě</t>
  </si>
  <si>
    <t>Heidmühlen</t>
  </si>
  <si>
    <t>Commune of Roditsa</t>
  </si>
  <si>
    <t>Llosa, la</t>
  </si>
  <si>
    <t>Boulon</t>
  </si>
  <si>
    <t>Marino</t>
  </si>
  <si>
    <t>Rychnov nad Kněžnou</t>
  </si>
  <si>
    <t>Heidweiler</t>
  </si>
  <si>
    <t>Commune of Rodochori</t>
  </si>
  <si>
    <t>Lloseta</t>
  </si>
  <si>
    <t>Boulot</t>
  </si>
  <si>
    <t>Marlengo</t>
  </si>
  <si>
    <t>Rychnov u Jablonce nad Nisou</t>
  </si>
  <si>
    <t>Heigenbrücken</t>
  </si>
  <si>
    <t>Commune of Rododafni</t>
  </si>
  <si>
    <t>Llosses, Les</t>
  </si>
  <si>
    <t>Boult</t>
  </si>
  <si>
    <t>Marliana</t>
  </si>
  <si>
    <t>Rychnovek</t>
  </si>
  <si>
    <t>Heikendorf</t>
  </si>
  <si>
    <t>Commune of Rodolivos</t>
  </si>
  <si>
    <t>Llubí</t>
  </si>
  <si>
    <t>Boult-aux-Bois</t>
  </si>
  <si>
    <t>Marmentino</t>
  </si>
  <si>
    <t>Rychvald</t>
  </si>
  <si>
    <t>Heilbach</t>
  </si>
  <si>
    <t>Commune of Rodonas</t>
  </si>
  <si>
    <t>Lluçà</t>
  </si>
  <si>
    <t>Boult-sur-Suippe</t>
  </si>
  <si>
    <t>Marmirolo</t>
  </si>
  <si>
    <t>Ryjice</t>
  </si>
  <si>
    <t>Heilbad Heiligenstadt, Stadt</t>
  </si>
  <si>
    <t>Commune of Rodonia</t>
  </si>
  <si>
    <t>Llucmajor</t>
  </si>
  <si>
    <t>Boulzicourt</t>
  </si>
  <si>
    <t>Marmora</t>
  </si>
  <si>
    <t>Rýmařov</t>
  </si>
  <si>
    <t>Heilberscheid</t>
  </si>
  <si>
    <t>Commune of Rodopoli</t>
  </si>
  <si>
    <t>Llutxent</t>
  </si>
  <si>
    <t>Boumourt</t>
  </si>
  <si>
    <t>Marnate</t>
  </si>
  <si>
    <t>Rymice</t>
  </si>
  <si>
    <t>Heilbronn, Stadt</t>
  </si>
  <si>
    <t>Commune of Rodopos</t>
  </si>
  <si>
    <t>Loarre</t>
  </si>
  <si>
    <t>Bouniagues</t>
  </si>
  <si>
    <t>Marone</t>
  </si>
  <si>
    <t>Rynárec</t>
  </si>
  <si>
    <t>Heilenbach</t>
  </si>
  <si>
    <t>Commune of Rodos</t>
  </si>
  <si>
    <t>Lobeira</t>
  </si>
  <si>
    <t>Bouquehault</t>
  </si>
  <si>
    <t>Maropati</t>
  </si>
  <si>
    <t>Rynholec</t>
  </si>
  <si>
    <t>Commune of Rodotopi</t>
  </si>
  <si>
    <t>Lobera de Onsella</t>
  </si>
  <si>
    <t>Bouquelon</t>
  </si>
  <si>
    <t>Marostica</t>
  </si>
  <si>
    <t>Rynoltice</t>
  </si>
  <si>
    <t>Heiligengrabe</t>
  </si>
  <si>
    <t>Commune of Rodovani</t>
  </si>
  <si>
    <t>Lobios</t>
  </si>
  <si>
    <t>Bouquemaison</t>
  </si>
  <si>
    <t>Marradi</t>
  </si>
  <si>
    <t>Ryžoviště</t>
  </si>
  <si>
    <t>Heiligenhafen, Stadt</t>
  </si>
  <si>
    <t>Commune of Rogi</t>
  </si>
  <si>
    <t>Lobón</t>
  </si>
  <si>
    <t>Bouquemont</t>
  </si>
  <si>
    <t>Marrubiu</t>
  </si>
  <si>
    <t>Šabina</t>
  </si>
  <si>
    <t>Heiligenhaus, Stadt</t>
  </si>
  <si>
    <t>Commune of Rogitika</t>
  </si>
  <si>
    <t>Lobras</t>
  </si>
  <si>
    <t>Bouquet</t>
  </si>
  <si>
    <t>Marsaglia</t>
  </si>
  <si>
    <t>Sádek</t>
  </si>
  <si>
    <t>Heiligenmoschel</t>
  </si>
  <si>
    <t>Commune of Roino</t>
  </si>
  <si>
    <t>Lodosa</t>
  </si>
  <si>
    <t>Bouquetot</t>
  </si>
  <si>
    <t>Marsala</t>
  </si>
  <si>
    <t>Sadov</t>
  </si>
  <si>
    <t>Heiligenroth</t>
  </si>
  <si>
    <t>Commune of Rokka</t>
  </si>
  <si>
    <t>Loeches</t>
  </si>
  <si>
    <t>Bouqueval</t>
  </si>
  <si>
    <t>Marsciano</t>
  </si>
  <si>
    <t>Sadová</t>
  </si>
  <si>
    <t>Heiligenstadt i.OFr., M</t>
  </si>
  <si>
    <t>Commune of Romano</t>
  </si>
  <si>
    <t>Logroño</t>
  </si>
  <si>
    <t>Bouranton</t>
  </si>
  <si>
    <t>Marsico Nuovo</t>
  </si>
  <si>
    <t>Sadská</t>
  </si>
  <si>
    <t>Heiligenstedten</t>
  </si>
  <si>
    <t>Commune of Romanos</t>
  </si>
  <si>
    <t>Logrosán</t>
  </si>
  <si>
    <t>Bouray-sur-Juine</t>
  </si>
  <si>
    <t>Marsicovetere</t>
  </si>
  <si>
    <t>Šafov</t>
  </si>
  <si>
    <t>Heiligenstedtenerkamp</t>
  </si>
  <si>
    <t>Commune of Romeiko</t>
  </si>
  <si>
    <t>Loiu</t>
  </si>
  <si>
    <t>Bourbach-le-Bas</t>
  </si>
  <si>
    <t>Marta</t>
  </si>
  <si>
    <t>Šakvice</t>
  </si>
  <si>
    <t>Heiligkreuzsteinach</t>
  </si>
  <si>
    <t>Commune of Romia</t>
  </si>
  <si>
    <t>Loja</t>
  </si>
  <si>
    <t>Bourbach-le-Haut</t>
  </si>
  <si>
    <t>Martano</t>
  </si>
  <si>
    <t>Salačova Lhota</t>
  </si>
  <si>
    <t>Heilsbronn, St</t>
  </si>
  <si>
    <t>Commune of Romiri</t>
  </si>
  <si>
    <t>Loma de Ucieza</t>
  </si>
  <si>
    <t>Bourberain</t>
  </si>
  <si>
    <t>Martellago</t>
  </si>
  <si>
    <t>Salaš</t>
  </si>
  <si>
    <t>Heilshoop</t>
  </si>
  <si>
    <t>Commune of Ropoto</t>
  </si>
  <si>
    <t>Lomas</t>
  </si>
  <si>
    <t>Bourbévelle</t>
  </si>
  <si>
    <t>Martello</t>
  </si>
  <si>
    <t>Samopše</t>
  </si>
  <si>
    <t>Heimbach</t>
  </si>
  <si>
    <t>Commune of Roska</t>
  </si>
  <si>
    <t>Lominchar</t>
  </si>
  <si>
    <t>Bourbon-Lancy</t>
  </si>
  <si>
    <t>Martignacco</t>
  </si>
  <si>
    <t>Samotišky</t>
  </si>
  <si>
    <t>Heimbach, Stadt</t>
  </si>
  <si>
    <t>Commune of Roufas</t>
  </si>
  <si>
    <t>Lomoviejo</t>
  </si>
  <si>
    <t>Bourbon-l'Archambault</t>
  </si>
  <si>
    <t>Martignana di Po</t>
  </si>
  <si>
    <t>Samšín</t>
  </si>
  <si>
    <t>Heimborn</t>
  </si>
  <si>
    <t>Commune of Roumeli</t>
  </si>
  <si>
    <t>Longares</t>
  </si>
  <si>
    <t>Bourbonne-les-Bains</t>
  </si>
  <si>
    <t>Martignano</t>
  </si>
  <si>
    <t>Samšina</t>
  </si>
  <si>
    <t>Heimbuchenthal</t>
  </si>
  <si>
    <t>Commune of Roupaki</t>
  </si>
  <si>
    <t>Longás</t>
  </si>
  <si>
    <t>Bourbourg</t>
  </si>
  <si>
    <t>Martina Franca</t>
  </si>
  <si>
    <t>Šanov</t>
  </si>
  <si>
    <t>Heimenkirch, M</t>
  </si>
  <si>
    <t>Commune of Roupakia</t>
  </si>
  <si>
    <t>Longida</t>
  </si>
  <si>
    <t>Bourbriac</t>
  </si>
  <si>
    <t>Martinengo</t>
  </si>
  <si>
    <t>Sány</t>
  </si>
  <si>
    <t>Heimertingen</t>
  </si>
  <si>
    <t>Commune of Roupsia</t>
  </si>
  <si>
    <t>Lopera</t>
  </si>
  <si>
    <t>Bourcefranc-le-Chapus</t>
  </si>
  <si>
    <t>Martiniana Po</t>
  </si>
  <si>
    <t>Šaplava</t>
  </si>
  <si>
    <t>Heimsheim, Stadt</t>
  </si>
  <si>
    <t>Commune of Roussa Eklissia</t>
  </si>
  <si>
    <t>Loporzano</t>
  </si>
  <si>
    <t>Bourcq</t>
  </si>
  <si>
    <t>Martinsicuro</t>
  </si>
  <si>
    <t>Šaratice</t>
  </si>
  <si>
    <t>Heimweiler</t>
  </si>
  <si>
    <t>Commune of Rousso</t>
  </si>
  <si>
    <t>Lora de Estepa</t>
  </si>
  <si>
    <t>Bourdainville</t>
  </si>
  <si>
    <t>Martirano</t>
  </si>
  <si>
    <t>Šardice</t>
  </si>
  <si>
    <t>Heinade</t>
  </si>
  <si>
    <t>Commune of Roussopoulio</t>
  </si>
  <si>
    <t>Lora del Río</t>
  </si>
  <si>
    <t>Bourdalat</t>
  </si>
  <si>
    <t>Martirano Lombardo</t>
  </si>
  <si>
    <t>Šárovcova Lhota</t>
  </si>
  <si>
    <t>Heinbockel</t>
  </si>
  <si>
    <t>Commune of Roussospiti</t>
  </si>
  <si>
    <t>Loranca de Tajuña</t>
  </si>
  <si>
    <t>Bourdeau</t>
  </si>
  <si>
    <t>Martis</t>
  </si>
  <si>
    <t>Šarovy</t>
  </si>
  <si>
    <t>Heinersbrück/Móst</t>
  </si>
  <si>
    <t>Commune of Roustika</t>
  </si>
  <si>
    <t>Lorca</t>
  </si>
  <si>
    <t>Bourdeaux</t>
  </si>
  <si>
    <t>Martone</t>
  </si>
  <si>
    <t>Šatov</t>
  </si>
  <si>
    <t>Heinersreuth</t>
  </si>
  <si>
    <t>Commune of Routsio</t>
  </si>
  <si>
    <t>Loriguilla</t>
  </si>
  <si>
    <t>Bourdeilles</t>
  </si>
  <si>
    <t>Marudo</t>
  </si>
  <si>
    <t>Sázava</t>
  </si>
  <si>
    <t>Heinersreuther Forst</t>
  </si>
  <si>
    <t>Commune of Rovia</t>
  </si>
  <si>
    <t>Lorquí</t>
  </si>
  <si>
    <t>Bourdelles</t>
  </si>
  <si>
    <t>Maruggio</t>
  </si>
  <si>
    <t>Sázavka</t>
  </si>
  <si>
    <t>Heiningen</t>
  </si>
  <si>
    <t>Commune of Roviata</t>
  </si>
  <si>
    <t>Losa del Obispo</t>
  </si>
  <si>
    <t>Bourdenay</t>
  </si>
  <si>
    <t>Marzabotto</t>
  </si>
  <si>
    <t>Sazená</t>
  </si>
  <si>
    <t>Heinkenborstel</t>
  </si>
  <si>
    <t>Commune of Rovies</t>
  </si>
  <si>
    <t>Losa, La</t>
  </si>
  <si>
    <t>Bourdettes</t>
  </si>
  <si>
    <t>Marzano</t>
  </si>
  <si>
    <t>Sazomín</t>
  </si>
  <si>
    <t>Heinrichsthal</t>
  </si>
  <si>
    <t>Commune of Rovoliari</t>
  </si>
  <si>
    <t>Losacino</t>
  </si>
  <si>
    <t>Bourdic</t>
  </si>
  <si>
    <t>Marzano Appio</t>
  </si>
  <si>
    <t>Sazovice</t>
  </si>
  <si>
    <t>Heinrichsthaler Forst</t>
  </si>
  <si>
    <t>Commune of Ryaki</t>
  </si>
  <si>
    <t>Losacio</t>
  </si>
  <si>
    <t>Bourdon</t>
  </si>
  <si>
    <t>Marzano di Nola</t>
  </si>
  <si>
    <t>Sběř</t>
  </si>
  <si>
    <t>Heinrichswalde</t>
  </si>
  <si>
    <t>Commune of Ryakia</t>
  </si>
  <si>
    <t>Losar de la Vera</t>
  </si>
  <si>
    <t>Bourdonnay</t>
  </si>
  <si>
    <t>Marzi</t>
  </si>
  <si>
    <t>Schořov</t>
  </si>
  <si>
    <t>Heinsberg, Stadt</t>
  </si>
  <si>
    <t>Commune of Rymnio</t>
  </si>
  <si>
    <t>Losar del Barco, El</t>
  </si>
  <si>
    <t>Bourdonné</t>
  </si>
  <si>
    <t>Marzio</t>
  </si>
  <si>
    <t>Sebečice</t>
  </si>
  <si>
    <t>Heinsdorfergrund</t>
  </si>
  <si>
    <t>Commune of Ryzia</t>
  </si>
  <si>
    <t>Loscorrales</t>
  </si>
  <si>
    <t>Bourdons-sur-Rognon</t>
  </si>
  <si>
    <t>Masainas</t>
  </si>
  <si>
    <t>Šebestěnice</t>
  </si>
  <si>
    <t>Heinsen</t>
  </si>
  <si>
    <t>Commune of Sabas</t>
  </si>
  <si>
    <t>Loscos</t>
  </si>
  <si>
    <t>Bourecq</t>
  </si>
  <si>
    <t>Masate</t>
  </si>
  <si>
    <t>Šebetov</t>
  </si>
  <si>
    <t>Heinzenbach</t>
  </si>
  <si>
    <t>Commune of Sagas</t>
  </si>
  <si>
    <t>Losilla, La</t>
  </si>
  <si>
    <t>Bouresches</t>
  </si>
  <si>
    <t>Mascali</t>
  </si>
  <si>
    <t>Šebířov</t>
  </si>
  <si>
    <t>Heinzenberg</t>
  </si>
  <si>
    <t>Commune of Sageika</t>
  </si>
  <si>
    <t>Lourenzá</t>
  </si>
  <si>
    <t>Bouresse</t>
  </si>
  <si>
    <t>Mascalucia</t>
  </si>
  <si>
    <t>Šebkovice</t>
  </si>
  <si>
    <t>Heinzenhausen</t>
  </si>
  <si>
    <t>Commune of Sagrio</t>
  </si>
  <si>
    <t>Lousame</t>
  </si>
  <si>
    <t>Bouret-sur-Canche</t>
  </si>
  <si>
    <t>Maschito</t>
  </si>
  <si>
    <t>Sebranice</t>
  </si>
  <si>
    <t>Heisdorf</t>
  </si>
  <si>
    <t>Commune of Saidona</t>
  </si>
  <si>
    <t>Lozoya</t>
  </si>
  <si>
    <t>Boureuilles</t>
  </si>
  <si>
    <t>Masciago Primo</t>
  </si>
  <si>
    <t>Šebrov-Kateřina</t>
  </si>
  <si>
    <t>Heist</t>
  </si>
  <si>
    <t>Commune of Saitoures</t>
  </si>
  <si>
    <t>Lozoyuela-Navas-Sieteiglesias</t>
  </si>
  <si>
    <t>Bourg</t>
  </si>
  <si>
    <t>Maser</t>
  </si>
  <si>
    <t>Heistenbach</t>
  </si>
  <si>
    <t>Commune of Saktouria</t>
  </si>
  <si>
    <t>Lubián</t>
  </si>
  <si>
    <t>Bourg-Achard</t>
  </si>
  <si>
    <t>Masera</t>
  </si>
  <si>
    <t>Šedivec</t>
  </si>
  <si>
    <t>Heitersheim, Stadt</t>
  </si>
  <si>
    <t>Commune of Salakos</t>
  </si>
  <si>
    <t>Lubrín</t>
  </si>
  <si>
    <t>Bourgaltroff</t>
  </si>
  <si>
    <t>Maserà di Padova</t>
  </si>
  <si>
    <t>Sedlatice</t>
  </si>
  <si>
    <t>Helbedündorf</t>
  </si>
  <si>
    <t>Commune of Salamina</t>
  </si>
  <si>
    <t>Lucainena de las Torres</t>
  </si>
  <si>
    <t>Bourganeuf</t>
  </si>
  <si>
    <t>Maserada sul Piave</t>
  </si>
  <si>
    <t>Sedlčany</t>
  </si>
  <si>
    <t>Helbra</t>
  </si>
  <si>
    <t>Commune of Salmeniko</t>
  </si>
  <si>
    <t>Lúcar</t>
  </si>
  <si>
    <t>Bourg-Archambault</t>
  </si>
  <si>
    <t>Masi</t>
  </si>
  <si>
    <t>Sedlec</t>
  </si>
  <si>
    <t>Heldburg, Stadt</t>
  </si>
  <si>
    <t>Commune of Salmoni</t>
  </si>
  <si>
    <t>Lucena</t>
  </si>
  <si>
    <t>Bourg-Argental</t>
  </si>
  <si>
    <t>Masi Torello</t>
  </si>
  <si>
    <t>Sedlečko u Soběslavě</t>
  </si>
  <si>
    <t>Heldenstein</t>
  </si>
  <si>
    <t>Commune of Saloniki</t>
  </si>
  <si>
    <t>Lucena de Jalón</t>
  </si>
  <si>
    <t>Bourgbarré</t>
  </si>
  <si>
    <t>Masio</t>
  </si>
  <si>
    <t>Sedlec-Prčice</t>
  </si>
  <si>
    <t>Helferskirchen</t>
  </si>
  <si>
    <t>Commune of Salpi</t>
  </si>
  <si>
    <t>Lucena del Cid</t>
  </si>
  <si>
    <t>Bourg-Beaudouin</t>
  </si>
  <si>
    <t>Maslianico</t>
  </si>
  <si>
    <t>Sedlejov</t>
  </si>
  <si>
    <t>Helgoland</t>
  </si>
  <si>
    <t>Commune of Samarina</t>
  </si>
  <si>
    <t>Lucena del Puerto</t>
  </si>
  <si>
    <t>Bourg-Blanc</t>
  </si>
  <si>
    <t>Masone</t>
  </si>
  <si>
    <t>Sedletín</t>
  </si>
  <si>
    <t>Hellenhahn-Schellenberg</t>
  </si>
  <si>
    <t>Commune of Sami</t>
  </si>
  <si>
    <t>Luceni</t>
  </si>
  <si>
    <t>Bourg-Bruche</t>
  </si>
  <si>
    <t>Massa</t>
  </si>
  <si>
    <t>Hellenthal</t>
  </si>
  <si>
    <t>Commune of Samiko</t>
  </si>
  <si>
    <t>Luciana</t>
  </si>
  <si>
    <t>Bourg-Charente</t>
  </si>
  <si>
    <t>Massa d'Albe</t>
  </si>
  <si>
    <t>Sedliště</t>
  </si>
  <si>
    <t>Hellertshausen</t>
  </si>
  <si>
    <t>Commune of Samonida</t>
  </si>
  <si>
    <t>Lucillo</t>
  </si>
  <si>
    <t>Bourg-de-Bigorre</t>
  </si>
  <si>
    <t>Massa di Somma</t>
  </si>
  <si>
    <t>Sedlnice</t>
  </si>
  <si>
    <t>Hellschen-Heringsand-Unterschaar</t>
  </si>
  <si>
    <t>Commune of Samos</t>
  </si>
  <si>
    <t>Lucillos</t>
  </si>
  <si>
    <t>Bourg-de-Péage</t>
  </si>
  <si>
    <t>Massa e Cozzile</t>
  </si>
  <si>
    <t>Sedloňov</t>
  </si>
  <si>
    <t>Hellwege</t>
  </si>
  <si>
    <t>Commune of Samothraki (psevdo)</t>
  </si>
  <si>
    <t>Ludiente</t>
  </si>
  <si>
    <t>Bourg-des-Comptes</t>
  </si>
  <si>
    <t>Massa Fermana</t>
  </si>
  <si>
    <t>Sehradice</t>
  </si>
  <si>
    <t>Helmbrechts, St</t>
  </si>
  <si>
    <t>Commune of Sana</t>
  </si>
  <si>
    <t>Luelmo</t>
  </si>
  <si>
    <t>Bourg-de-Sirod</t>
  </si>
  <si>
    <t>Massa Lombarda</t>
  </si>
  <si>
    <t>Sejřek</t>
  </si>
  <si>
    <t>Helmenzen</t>
  </si>
  <si>
    <t>Commune of Santomeri</t>
  </si>
  <si>
    <t>Luena</t>
  </si>
  <si>
    <t>Bourg-des-Maisons</t>
  </si>
  <si>
    <t>Massa Lubrense</t>
  </si>
  <si>
    <t>Sekeřice</t>
  </si>
  <si>
    <t>Helmeroth</t>
  </si>
  <si>
    <t>Commune of Sapes</t>
  </si>
  <si>
    <t>Luesia</t>
  </si>
  <si>
    <t>Bourg-de-Visa</t>
  </si>
  <si>
    <t>Massa Marittima</t>
  </si>
  <si>
    <t>Šelešovice</t>
  </si>
  <si>
    <t>Helmstadt, M</t>
  </si>
  <si>
    <t>Commune of Sapounakeika</t>
  </si>
  <si>
    <t>Luesma</t>
  </si>
  <si>
    <t>Bourg-d'Oueil</t>
  </si>
  <si>
    <t>Massa Martana</t>
  </si>
  <si>
    <t>Seletice</t>
  </si>
  <si>
    <t>Helmstadt-Bargen</t>
  </si>
  <si>
    <t>Commune of Sarakina</t>
  </si>
  <si>
    <t>Bourg-du-Bost</t>
  </si>
  <si>
    <t>Massafra</t>
  </si>
  <si>
    <t>Selmice</t>
  </si>
  <si>
    <t>Helmstedt, gemfr. Gebiet</t>
  </si>
  <si>
    <t>Commune of Sarakinado</t>
  </si>
  <si>
    <t>Lugros</t>
  </si>
  <si>
    <t>Bourgeauville</t>
  </si>
  <si>
    <t>Massalengo</t>
  </si>
  <si>
    <t>Seloutky</t>
  </si>
  <si>
    <t>Helmstedt, Stadt</t>
  </si>
  <si>
    <t>Commune of Sarakini</t>
  </si>
  <si>
    <t>Luisiana, La</t>
  </si>
  <si>
    <t>Bourg-en-Bresse</t>
  </si>
  <si>
    <t>Massanzago</t>
  </si>
  <si>
    <t>Semanín</t>
  </si>
  <si>
    <t>Helmstorf</t>
  </si>
  <si>
    <t>Commune of Sarakinio</t>
  </si>
  <si>
    <t>Lújar</t>
  </si>
  <si>
    <t>Bourges</t>
  </si>
  <si>
    <t>Massarosa</t>
  </si>
  <si>
    <t>Semčice</t>
  </si>
  <si>
    <t>Helpsen</t>
  </si>
  <si>
    <t>Commune of Sarakinio Ireas</t>
  </si>
  <si>
    <t>Lumbier</t>
  </si>
  <si>
    <t>Bourg-et-Comin</t>
  </si>
  <si>
    <t>Massazza</t>
  </si>
  <si>
    <t>Semechnice</t>
  </si>
  <si>
    <t>Helsa</t>
  </si>
  <si>
    <t>Commune of Sarantapicho</t>
  </si>
  <si>
    <t>Lumbrales</t>
  </si>
  <si>
    <t>Bourget-en-Huile</t>
  </si>
  <si>
    <t>Massello</t>
  </si>
  <si>
    <t>Semice</t>
  </si>
  <si>
    <t>Helse</t>
  </si>
  <si>
    <t>Commune of Sarantaporo</t>
  </si>
  <si>
    <t>Lumbreras</t>
  </si>
  <si>
    <t>Bourg-Fidèle</t>
  </si>
  <si>
    <t>Masserano</t>
  </si>
  <si>
    <t>Semily</t>
  </si>
  <si>
    <t>Heltersberg</t>
  </si>
  <si>
    <t>Commune of Saravalio</t>
  </si>
  <si>
    <t>Lumpiaque</t>
  </si>
  <si>
    <t>Bourgheim</t>
  </si>
  <si>
    <t>Massignano</t>
  </si>
  <si>
    <t>Semín</t>
  </si>
  <si>
    <t>Helvesiek</t>
  </si>
  <si>
    <t>Commune of Sarchos</t>
  </si>
  <si>
    <t>Bourghelles</t>
  </si>
  <si>
    <t>Massimeno</t>
  </si>
  <si>
    <t>Semněvice</t>
  </si>
  <si>
    <t>Hemau, St</t>
  </si>
  <si>
    <t>Commune of Sardes</t>
  </si>
  <si>
    <t>Lupiana</t>
  </si>
  <si>
    <t>Bourg-la-Reine</t>
  </si>
  <si>
    <t>Massimino</t>
  </si>
  <si>
    <t>Šemnice</t>
  </si>
  <si>
    <t>Hemdingen</t>
  </si>
  <si>
    <t>Commune of Sardinia</t>
  </si>
  <si>
    <t>Lupiñén-Ortilla</t>
  </si>
  <si>
    <t>Bourg-Lastic</t>
  </si>
  <si>
    <t>Massino Visconti</t>
  </si>
  <si>
    <t>Semtěš</t>
  </si>
  <si>
    <t>Hemer, Stadt</t>
  </si>
  <si>
    <t>Commune of Sargiada</t>
  </si>
  <si>
    <t>Lupión</t>
  </si>
  <si>
    <t>Bourg-le-Comte</t>
  </si>
  <si>
    <t>Massiola</t>
  </si>
  <si>
    <t>Sendraž</t>
  </si>
  <si>
    <t>Hemhofen</t>
  </si>
  <si>
    <t>Commune of Sarkini</t>
  </si>
  <si>
    <t>Luque</t>
  </si>
  <si>
    <t>Bourg-le-Roi</t>
  </si>
  <si>
    <t>Masullas</t>
  </si>
  <si>
    <t>Sendražice</t>
  </si>
  <si>
    <t>Hemme</t>
  </si>
  <si>
    <t>Commune of Saronida</t>
  </si>
  <si>
    <t>Luquin</t>
  </si>
  <si>
    <t>Bourg-lès-Valence</t>
  </si>
  <si>
    <t>Matelica</t>
  </si>
  <si>
    <t>Hemmelzen</t>
  </si>
  <si>
    <t>Commune of Sarti</t>
  </si>
  <si>
    <t>Luyego</t>
  </si>
  <si>
    <t>Bourg-l'Évêque</t>
  </si>
  <si>
    <t>Matera</t>
  </si>
  <si>
    <t>Senetářov</t>
  </si>
  <si>
    <t>Hemmersheim</t>
  </si>
  <si>
    <t>Commune of Sassalos</t>
  </si>
  <si>
    <t>Luzaga</t>
  </si>
  <si>
    <t>Bourg-Madame</t>
  </si>
  <si>
    <t>Mathi</t>
  </si>
  <si>
    <t>Senice</t>
  </si>
  <si>
    <t>Hemmingen</t>
  </si>
  <si>
    <t>Commune of Satres</t>
  </si>
  <si>
    <t>Luzón</t>
  </si>
  <si>
    <t>Bourgnac</t>
  </si>
  <si>
    <t>Matino</t>
  </si>
  <si>
    <t>Senice na Hané</t>
  </si>
  <si>
    <t>Hemmingen, Stadt</t>
  </si>
  <si>
    <t>Commune of Savalia</t>
  </si>
  <si>
    <t>Macael</t>
  </si>
  <si>
    <t>Bourgneuf</t>
  </si>
  <si>
    <t>Matrice</t>
  </si>
  <si>
    <t>Senička</t>
  </si>
  <si>
    <t>Hemmingstedt</t>
  </si>
  <si>
    <t>Commune of Sayada</t>
  </si>
  <si>
    <t>Maçanet de Cabrenys</t>
  </si>
  <si>
    <t>Bourgogne-Fresne</t>
  </si>
  <si>
    <t>Mattie</t>
  </si>
  <si>
    <t>Seninka</t>
  </si>
  <si>
    <t>Hemmoor, Stadt</t>
  </si>
  <si>
    <t>Commune of Schimatari</t>
  </si>
  <si>
    <t>Maçanet de la Selva</t>
  </si>
  <si>
    <t>Bourgoin-Jallieu</t>
  </si>
  <si>
    <t>Mattinata</t>
  </si>
  <si>
    <t>Senohraby</t>
  </si>
  <si>
    <t>Hemsbach, Stadt</t>
  </si>
  <si>
    <t>Commune of Schini</t>
  </si>
  <si>
    <t>Macastre</t>
  </si>
  <si>
    <t>Bourgon</t>
  </si>
  <si>
    <t>Mazara del Vallo</t>
  </si>
  <si>
    <t>Senomaty</t>
  </si>
  <si>
    <t>Hemsbünde</t>
  </si>
  <si>
    <t>Commune of Schinochori</t>
  </si>
  <si>
    <t>Bourgougnague</t>
  </si>
  <si>
    <t>Mazzano</t>
  </si>
  <si>
    <t>Senorady</t>
  </si>
  <si>
    <t>Hemslingen</t>
  </si>
  <si>
    <t>Commune of Schinokapsala</t>
  </si>
  <si>
    <t>Machacón</t>
  </si>
  <si>
    <t>Bourgs sur Colagne</t>
  </si>
  <si>
    <t>Mazzano Romano</t>
  </si>
  <si>
    <t>Šenov</t>
  </si>
  <si>
    <t>Hemsloh</t>
  </si>
  <si>
    <t>Commune of Schinoussa</t>
  </si>
  <si>
    <t>Macharaviaya</t>
  </si>
  <si>
    <t>Bourg-Saint-Andéol</t>
  </si>
  <si>
    <t>Mazzarino</t>
  </si>
  <si>
    <t>Šenov u Nového Jičína</t>
  </si>
  <si>
    <t>Henau</t>
  </si>
  <si>
    <t>Commune of Scholario</t>
  </si>
  <si>
    <t>Macotera</t>
  </si>
  <si>
    <t>Bourg-Saint-Bernard</t>
  </si>
  <si>
    <t>Mazzarrà Sant'Andrea</t>
  </si>
  <si>
    <t>Senožaty</t>
  </si>
  <si>
    <t>Hendungen</t>
  </si>
  <si>
    <t>Commune of Sebronas</t>
  </si>
  <si>
    <t>Madarcos</t>
  </si>
  <si>
    <t>Bourg-Saint-Christophe</t>
  </si>
  <si>
    <t>Mazzarrone</t>
  </si>
  <si>
    <t>Sentice</t>
  </si>
  <si>
    <t>Henfenfeld</t>
  </si>
  <si>
    <t>Commune of Sekoulas</t>
  </si>
  <si>
    <t>Maderal, El</t>
  </si>
  <si>
    <t>Bourg-Sainte-Marie</t>
  </si>
  <si>
    <t>Mazzè</t>
  </si>
  <si>
    <t>Sepekov</t>
  </si>
  <si>
    <t>Henfstädt</t>
  </si>
  <si>
    <t>Commune of Selassia</t>
  </si>
  <si>
    <t>Maderuelo</t>
  </si>
  <si>
    <t>Bourg-Saint-Maurice</t>
  </si>
  <si>
    <t>Mazzin</t>
  </si>
  <si>
    <t>Šerkovice</t>
  </si>
  <si>
    <t>Hengersberg, M</t>
  </si>
  <si>
    <t>Commune of Selegoudi</t>
  </si>
  <si>
    <t>Madremanya</t>
  </si>
  <si>
    <t>Bourg-sous-Châtelet</t>
  </si>
  <si>
    <t>Mazzo di Valtellina</t>
  </si>
  <si>
    <t>Šestajovice</t>
  </si>
  <si>
    <t>Hennef (Sieg), Stadt</t>
  </si>
  <si>
    <t>Commune of Selero</t>
  </si>
  <si>
    <t>Madrid</t>
  </si>
  <si>
    <t>Bourguébus</t>
  </si>
  <si>
    <t>Meana di Susa</t>
  </si>
  <si>
    <t>Šetějovice</t>
  </si>
  <si>
    <t>Hennigsdorf, Stadt</t>
  </si>
  <si>
    <t>Commune of Seliana</t>
  </si>
  <si>
    <t>Madridanos</t>
  </si>
  <si>
    <t>Bourgueil</t>
  </si>
  <si>
    <t>Meana Sardo</t>
  </si>
  <si>
    <t>Ševětín</t>
  </si>
  <si>
    <t>Hennstedt</t>
  </si>
  <si>
    <t>Commune of Selianitika</t>
  </si>
  <si>
    <t>Madridejos</t>
  </si>
  <si>
    <t>Bourguenolles</t>
  </si>
  <si>
    <t>Meda</t>
  </si>
  <si>
    <t>Sezemice</t>
  </si>
  <si>
    <t>Hennweiler</t>
  </si>
  <si>
    <t>Commune of Selinia</t>
  </si>
  <si>
    <t>Madrigal de la Vera</t>
  </si>
  <si>
    <t>Bourguignon</t>
  </si>
  <si>
    <t>Mede</t>
  </si>
  <si>
    <t>Sezimovo Ústí</t>
  </si>
  <si>
    <t>Henschtal</t>
  </si>
  <si>
    <t>Commune of Selino</t>
  </si>
  <si>
    <t>Madrigal de las Altas Torres</t>
  </si>
  <si>
    <t>Bourguignon-lès-Conflans</t>
  </si>
  <si>
    <t>Medea</t>
  </si>
  <si>
    <t>Sibřina</t>
  </si>
  <si>
    <t>Henstedt-Ulzburg</t>
  </si>
  <si>
    <t>Commune of Selinous</t>
  </si>
  <si>
    <t>Madrigal del Monte</t>
  </si>
  <si>
    <t>Bourguignon-lès-la-Charité</t>
  </si>
  <si>
    <t>Medesano</t>
  </si>
  <si>
    <t>Šilheřovice</t>
  </si>
  <si>
    <t>Hentern</t>
  </si>
  <si>
    <t>Commune of Sella</t>
  </si>
  <si>
    <t>Madrigalejo</t>
  </si>
  <si>
    <t>Bourguignon-lès-Morey</t>
  </si>
  <si>
    <t>Medicina</t>
  </si>
  <si>
    <t>Silůvky</t>
  </si>
  <si>
    <t>Hepberg</t>
  </si>
  <si>
    <t>Commune of Sellades</t>
  </si>
  <si>
    <t>Madrigalejo del Monte</t>
  </si>
  <si>
    <t>Bourguignons</t>
  </si>
  <si>
    <t>Mediglia</t>
  </si>
  <si>
    <t>Šimanov</t>
  </si>
  <si>
    <t>Heppenheim (Bergstraße), Kreisstadt</t>
  </si>
  <si>
    <t>Commune of Sellas</t>
  </si>
  <si>
    <t>Madrigueras</t>
  </si>
  <si>
    <t>Bourguignon-sous-Coucy</t>
  </si>
  <si>
    <t>Medolago</t>
  </si>
  <si>
    <t>Šimonovice</t>
  </si>
  <si>
    <t>Hepstedt</t>
  </si>
  <si>
    <t>Commune of Selli</t>
  </si>
  <si>
    <t>Madroñal</t>
  </si>
  <si>
    <t>Bourguignon-sous-Montbavin</t>
  </si>
  <si>
    <t>Medole</t>
  </si>
  <si>
    <t>Šindelová</t>
  </si>
  <si>
    <t>Herbertingen</t>
  </si>
  <si>
    <t>Commune of Sellia</t>
  </si>
  <si>
    <t>Madroñera</t>
  </si>
  <si>
    <t>Bourgvallées</t>
  </si>
  <si>
    <t>Medolla</t>
  </si>
  <si>
    <t>Šípy</t>
  </si>
  <si>
    <t>Herbolzheim, Stadt</t>
  </si>
  <si>
    <t>Commune of Seniko</t>
  </si>
  <si>
    <t>Madroño, El</t>
  </si>
  <si>
    <t>Bourgvilain</t>
  </si>
  <si>
    <t>Meduna di Livenza</t>
  </si>
  <si>
    <t>Sirá</t>
  </si>
  <si>
    <t>Herborn</t>
  </si>
  <si>
    <t>Commune of Sergoula</t>
  </si>
  <si>
    <t>Maella</t>
  </si>
  <si>
    <t>Bourideys</t>
  </si>
  <si>
    <t>Meduno</t>
  </si>
  <si>
    <t>Sirákov</t>
  </si>
  <si>
    <t>Herborn, Stadt</t>
  </si>
  <si>
    <t>Commune of Serifos (psevdo)</t>
  </si>
  <si>
    <t>Maello</t>
  </si>
  <si>
    <t>Bouriège</t>
  </si>
  <si>
    <t>Megliadino San Vitale</t>
  </si>
  <si>
    <t>Siřejovice</t>
  </si>
  <si>
    <t>Herbrechtingen, Stadt</t>
  </si>
  <si>
    <t>Commune of Seriziana</t>
  </si>
  <si>
    <t>Magacela</t>
  </si>
  <si>
    <t>Bourigeole</t>
  </si>
  <si>
    <t>Meina</t>
  </si>
  <si>
    <t>Široká Niva</t>
  </si>
  <si>
    <t>Herbsleben</t>
  </si>
  <si>
    <t>Commune of Sernikaki</t>
  </si>
  <si>
    <t>Magallón</t>
  </si>
  <si>
    <t>Bourisp</t>
  </si>
  <si>
    <t>Melara</t>
  </si>
  <si>
    <t>Široký Důl</t>
  </si>
  <si>
    <t>Herbstadt</t>
  </si>
  <si>
    <t>Commune of Serres</t>
  </si>
  <si>
    <t>Magán</t>
  </si>
  <si>
    <t>Bourlens</t>
  </si>
  <si>
    <t>Melazzo</t>
  </si>
  <si>
    <t>Šišma</t>
  </si>
  <si>
    <t>Herbstein, Stadt</t>
  </si>
  <si>
    <t>Commune of Servia</t>
  </si>
  <si>
    <t>Magaña</t>
  </si>
  <si>
    <t>Bourlon</t>
  </si>
  <si>
    <t>Meldola</t>
  </si>
  <si>
    <t>Šitbořice</t>
  </si>
  <si>
    <t>Herbstmühle</t>
  </si>
  <si>
    <t>Commune of Serviana</t>
  </si>
  <si>
    <t>Magaz de Cepeda</t>
  </si>
  <si>
    <t>Bourmont-entre-Meuse-et-Mouzon</t>
  </si>
  <si>
    <t>Mele</t>
  </si>
  <si>
    <t>Sivice</t>
  </si>
  <si>
    <t>Herchweiler</t>
  </si>
  <si>
    <t>Commune of Servos</t>
  </si>
  <si>
    <t>Magaz de Pisuerga</t>
  </si>
  <si>
    <t>Bournainville-Faverolles</t>
  </si>
  <si>
    <t>Melegnano</t>
  </si>
  <si>
    <t>Skalice</t>
  </si>
  <si>
    <t>Herdecke, Stadt</t>
  </si>
  <si>
    <t>Commune of Servota</t>
  </si>
  <si>
    <t>Maguilla</t>
  </si>
  <si>
    <t>Bournan</t>
  </si>
  <si>
    <t>Melendugno</t>
  </si>
  <si>
    <t>Skalice nad Svitavou</t>
  </si>
  <si>
    <t>Herdorf, Stadt</t>
  </si>
  <si>
    <t>Commune of Sesklo</t>
  </si>
  <si>
    <t>Mahamud</t>
  </si>
  <si>
    <t>Bournand</t>
  </si>
  <si>
    <t>Meleti</t>
  </si>
  <si>
    <t>Skalice u České Lípy</t>
  </si>
  <si>
    <t>Herdwangen-Schönach</t>
  </si>
  <si>
    <t>Commune of Seta</t>
  </si>
  <si>
    <t>Mahide</t>
  </si>
  <si>
    <t>Bournazel</t>
  </si>
  <si>
    <t>Melfi</t>
  </si>
  <si>
    <t>Skalička</t>
  </si>
  <si>
    <t>Heretsried</t>
  </si>
  <si>
    <t>Commune of Sevasti</t>
  </si>
  <si>
    <t>Mahora</t>
  </si>
  <si>
    <t>Bourneau</t>
  </si>
  <si>
    <t>Melicuccà</t>
  </si>
  <si>
    <t>Skalka</t>
  </si>
  <si>
    <t>Herford, Hansestadt</t>
  </si>
  <si>
    <t>Commune of Sevastiana</t>
  </si>
  <si>
    <t>Maià de Montcal</t>
  </si>
  <si>
    <t>Bournel</t>
  </si>
  <si>
    <t>Melicucco</t>
  </si>
  <si>
    <t>Skalka u Doks</t>
  </si>
  <si>
    <t>Herforst</t>
  </si>
  <si>
    <t>Commune of Sevasto</t>
  </si>
  <si>
    <t>Maials</t>
  </si>
  <si>
    <t>Bourneville-Sainte-Croix</t>
  </si>
  <si>
    <t>Melilli</t>
  </si>
  <si>
    <t>Skalná</t>
  </si>
  <si>
    <t>Hergatz</t>
  </si>
  <si>
    <t>Commune of Sfaka</t>
  </si>
  <si>
    <t>Maicas</t>
  </si>
  <si>
    <t>Bournezeau</t>
  </si>
  <si>
    <t>Melissa</t>
  </si>
  <si>
    <t>Skalsko</t>
  </si>
  <si>
    <t>Hergenfeld</t>
  </si>
  <si>
    <t>Commune of Sfakera</t>
  </si>
  <si>
    <t>Maíllo, El</t>
  </si>
  <si>
    <t>Bourniquel</t>
  </si>
  <si>
    <t>Melissano</t>
  </si>
  <si>
    <t>Skály</t>
  </si>
  <si>
    <t>Hergenroth</t>
  </si>
  <si>
    <t>Commune of Sfakopigadi</t>
  </si>
  <si>
    <t>Mainar</t>
  </si>
  <si>
    <t>Bournois</t>
  </si>
  <si>
    <t>Melito di Napoli</t>
  </si>
  <si>
    <t>Skapce</t>
  </si>
  <si>
    <t>Hergensweiler</t>
  </si>
  <si>
    <t>Commune of Sfelinos</t>
  </si>
  <si>
    <t>Maire de Castroponce</t>
  </si>
  <si>
    <t>Bournoncle-Saint-Pierre</t>
  </si>
  <si>
    <t>Melito di Porto Salvo</t>
  </si>
  <si>
    <t>Skašov</t>
  </si>
  <si>
    <t>Hergersweiler</t>
  </si>
  <si>
    <t>Commune of Sfendamio</t>
  </si>
  <si>
    <t>Mairena del Alcor</t>
  </si>
  <si>
    <t>Bournonville</t>
  </si>
  <si>
    <t>Melito Irpino</t>
  </si>
  <si>
    <t>Skaštice</t>
  </si>
  <si>
    <t>Hergisdorf</t>
  </si>
  <si>
    <t>Commune of Sfikia</t>
  </si>
  <si>
    <t>Mairena del Aljarafe</t>
  </si>
  <si>
    <t>Bournos</t>
  </si>
  <si>
    <t>Melizzano</t>
  </si>
  <si>
    <t>Heringen (Werra), Stadt</t>
  </si>
  <si>
    <t>Commune of Sgourades</t>
  </si>
  <si>
    <t>Majadahonda</t>
  </si>
  <si>
    <t>Bourogne</t>
  </si>
  <si>
    <t>Sklené nad Oslavou</t>
  </si>
  <si>
    <t>Heringen/Helme, Stadt</t>
  </si>
  <si>
    <t>Commune of Sgourokefalio</t>
  </si>
  <si>
    <t>Majadas</t>
  </si>
  <si>
    <t>Bourran</t>
  </si>
  <si>
    <t>Mello</t>
  </si>
  <si>
    <t>Skočice</t>
  </si>
  <si>
    <t>Heringsdorf</t>
  </si>
  <si>
    <t>Commune of Siamou</t>
  </si>
  <si>
    <t>Majadas, Las</t>
  </si>
  <si>
    <t>Bourréac</t>
  </si>
  <si>
    <t>Melpignano</t>
  </si>
  <si>
    <t>Skomelno</t>
  </si>
  <si>
    <t>Herl</t>
  </si>
  <si>
    <t>Commune of Siana</t>
  </si>
  <si>
    <t>Majaelrayo</t>
  </si>
  <si>
    <t>Bourret</t>
  </si>
  <si>
    <t>Meltina</t>
  </si>
  <si>
    <t>Skopytce</t>
  </si>
  <si>
    <t>Herleshausen</t>
  </si>
  <si>
    <t>Commune of Siatista</t>
  </si>
  <si>
    <t>Maján</t>
  </si>
  <si>
    <t>Bourriot-Bergonce</t>
  </si>
  <si>
    <t>Melzo</t>
  </si>
  <si>
    <t>Skořenice</t>
  </si>
  <si>
    <t>Hermaringen</t>
  </si>
  <si>
    <t>Commune of Sidari</t>
  </si>
  <si>
    <t>Málaga</t>
  </si>
  <si>
    <t>Bourron-Marlotte</t>
  </si>
  <si>
    <t>Menaggio</t>
  </si>
  <si>
    <t>Skořice</t>
  </si>
  <si>
    <t>Hermersberg</t>
  </si>
  <si>
    <t>Commune of Sideras</t>
  </si>
  <si>
    <t>Málaga del Fresno</t>
  </si>
  <si>
    <t>Bourrou</t>
  </si>
  <si>
    <t>Menconico</t>
  </si>
  <si>
    <t>Skorkov</t>
  </si>
  <si>
    <t>Hermeskeil, Stadt</t>
  </si>
  <si>
    <t>Commune of Sideri</t>
  </si>
  <si>
    <t>Malagón</t>
  </si>
  <si>
    <t>Bourrouillan</t>
  </si>
  <si>
    <t>Mendatica</t>
  </si>
  <si>
    <t>Skoronice</t>
  </si>
  <si>
    <t>Hermsdorf</t>
  </si>
  <si>
    <t>Commune of Sidira</t>
  </si>
  <si>
    <t>Malaguilla</t>
  </si>
  <si>
    <t>Bours</t>
  </si>
  <si>
    <t>Mendicino</t>
  </si>
  <si>
    <t>Skorošice</t>
  </si>
  <si>
    <t>Hermsdorf, Stadt</t>
  </si>
  <si>
    <t>Commune of Sidirades</t>
  </si>
  <si>
    <t>Malahá, La</t>
  </si>
  <si>
    <t>Boursault</t>
  </si>
  <si>
    <t>Menfi</t>
  </si>
  <si>
    <t>Skorotice</t>
  </si>
  <si>
    <t>Hermsdorf/Erzgeb.</t>
  </si>
  <si>
    <t>Commune of Sidirochori</t>
  </si>
  <si>
    <t>Malanquilla</t>
  </si>
  <si>
    <t>Boursay</t>
  </si>
  <si>
    <t>Mentana</t>
  </si>
  <si>
    <t>Skotnice</t>
  </si>
  <si>
    <t>Herne, Stadt</t>
  </si>
  <si>
    <t>Commune of Sidirokastro</t>
  </si>
  <si>
    <t>Malcocinado</t>
  </si>
  <si>
    <t>Meolo</t>
  </si>
  <si>
    <t>Skrbeň</t>
  </si>
  <si>
    <t>Herold</t>
  </si>
  <si>
    <t>Commune of Sidironero</t>
  </si>
  <si>
    <t>Maldà</t>
  </si>
  <si>
    <t>Bourseul</t>
  </si>
  <si>
    <t>Merana</t>
  </si>
  <si>
    <t>Skrchov</t>
  </si>
  <si>
    <t>Heroldsbach</t>
  </si>
  <si>
    <t>Commune of Sidirounta</t>
  </si>
  <si>
    <t>Maleján</t>
  </si>
  <si>
    <t>Bourseville</t>
  </si>
  <si>
    <t>Merano</t>
  </si>
  <si>
    <t>Škrdlovice</t>
  </si>
  <si>
    <t>Heroldsberg, M</t>
  </si>
  <si>
    <t>Commune of Sigounio</t>
  </si>
  <si>
    <t>Malgrat de Mar</t>
  </si>
  <si>
    <t>Boursières</t>
  </si>
  <si>
    <t>Merate</t>
  </si>
  <si>
    <t>Skřinářov</t>
  </si>
  <si>
    <t>Heroldstatt</t>
  </si>
  <si>
    <t>Commune of Sigri</t>
  </si>
  <si>
    <t>Malla</t>
  </si>
  <si>
    <t>Boursies</t>
  </si>
  <si>
    <t>Mercallo</t>
  </si>
  <si>
    <t>Skřipel</t>
  </si>
  <si>
    <t>Herrenberg, Stadt</t>
  </si>
  <si>
    <t>Commune of Sikinos (psevdo)</t>
  </si>
  <si>
    <t>Mallabia</t>
  </si>
  <si>
    <t>Boursin</t>
  </si>
  <si>
    <t>Mercatello sul Metauro</t>
  </si>
  <si>
    <t>Skřipov</t>
  </si>
  <si>
    <t>Herrenhof</t>
  </si>
  <si>
    <t>Commune of Sikyona - Kiato</t>
  </si>
  <si>
    <t>Mallén</t>
  </si>
  <si>
    <t>Boursonne</t>
  </si>
  <si>
    <t>Mercatino Conca</t>
  </si>
  <si>
    <t>Skřípov</t>
  </si>
  <si>
    <t>Herren-Sulzbach</t>
  </si>
  <si>
    <t>Commune of Sili</t>
  </si>
  <si>
    <t>Malón</t>
  </si>
  <si>
    <t>Bourth</t>
  </si>
  <si>
    <t>Mercato San Severino</t>
  </si>
  <si>
    <t>Skřivany</t>
  </si>
  <si>
    <t>Herresbach</t>
  </si>
  <si>
    <t>Commune of Silimna</t>
  </si>
  <si>
    <t>Malpartida</t>
  </si>
  <si>
    <t>Bourthes</t>
  </si>
  <si>
    <t>Mercato Saraceno</t>
  </si>
  <si>
    <t>Skršín</t>
  </si>
  <si>
    <t>Herrieden, St</t>
  </si>
  <si>
    <t>Commune of Simantra</t>
  </si>
  <si>
    <t>Malpartida de Cáceres</t>
  </si>
  <si>
    <t>Bourville</t>
  </si>
  <si>
    <t>Mercenasco</t>
  </si>
  <si>
    <t>Skrýchov u Malšic</t>
  </si>
  <si>
    <t>Herrischried</t>
  </si>
  <si>
    <t>Commune of Simantro</t>
  </si>
  <si>
    <t>Malpartida de Corneja</t>
  </si>
  <si>
    <t>Boury-en-Vexin</t>
  </si>
  <si>
    <t>Mercogliano</t>
  </si>
  <si>
    <t>Skryje</t>
  </si>
  <si>
    <t>Herrngiersdorf</t>
  </si>
  <si>
    <t>Commune of Simiades</t>
  </si>
  <si>
    <t>Malpartida de la Serena</t>
  </si>
  <si>
    <t>Bousbach</t>
  </si>
  <si>
    <t>Mereto di Tomba</t>
  </si>
  <si>
    <t>Skuhrov</t>
  </si>
  <si>
    <t>Herrnhut, Stadt</t>
  </si>
  <si>
    <t>Commune of Simiza</t>
  </si>
  <si>
    <t>Malpartida de Plasencia</t>
  </si>
  <si>
    <t>Bousbecque</t>
  </si>
  <si>
    <t>Mergo</t>
  </si>
  <si>
    <t>Skuhrov nad Bělou</t>
  </si>
  <si>
    <t>Herrnwald</t>
  </si>
  <si>
    <t>Commune of Simopoulo</t>
  </si>
  <si>
    <t>Malpica de Bergantiños</t>
  </si>
  <si>
    <t>Bousies</t>
  </si>
  <si>
    <t>Mergozzo</t>
  </si>
  <si>
    <t>Skuteč</t>
  </si>
  <si>
    <t>Herrsching a.Ammersee</t>
  </si>
  <si>
    <t>Commune of Simos</t>
  </si>
  <si>
    <t>Malpica de Tajo</t>
  </si>
  <si>
    <t>Bousignies</t>
  </si>
  <si>
    <t>Merì</t>
  </si>
  <si>
    <t>Škvorec</t>
  </si>
  <si>
    <t>Herrstein</t>
  </si>
  <si>
    <t>Commune of Simos Ioannidis</t>
  </si>
  <si>
    <t>Maluenda</t>
  </si>
  <si>
    <t>Bousignies-sur-Roc</t>
  </si>
  <si>
    <t>Merlara</t>
  </si>
  <si>
    <t>Škvořetice</t>
  </si>
  <si>
    <t>Hersbruck, St</t>
  </si>
  <si>
    <t>Commune of Sinarades</t>
  </si>
  <si>
    <t>Malva</t>
  </si>
  <si>
    <t>Boussac</t>
  </si>
  <si>
    <t>Merlino</t>
  </si>
  <si>
    <t>Skvrňov</t>
  </si>
  <si>
    <t>Herschbach</t>
  </si>
  <si>
    <t>Commune of Sindos</t>
  </si>
  <si>
    <t>Mamblas</t>
  </si>
  <si>
    <t>Boussac-Bourg</t>
  </si>
  <si>
    <t>Merone</t>
  </si>
  <si>
    <t>Slabce</t>
  </si>
  <si>
    <t>Herschbach (Oberwesterwald)</t>
  </si>
  <si>
    <t>Commune of Sinevro</t>
  </si>
  <si>
    <t>Mambrilla de Castrejón</t>
  </si>
  <si>
    <t>Boussais</t>
  </si>
  <si>
    <t>Mesagne</t>
  </si>
  <si>
    <t>Slabčice</t>
  </si>
  <si>
    <t>Herschberg</t>
  </si>
  <si>
    <t>Commune of Sinies</t>
  </si>
  <si>
    <t>Mambrillas de Lara</t>
  </si>
  <si>
    <t>Boussan</t>
  </si>
  <si>
    <t>Mese</t>
  </si>
  <si>
    <t>Slaná</t>
  </si>
  <si>
    <t>Herschbroich</t>
  </si>
  <si>
    <t>Commune of Sires</t>
  </si>
  <si>
    <t>Mamolar</t>
  </si>
  <si>
    <t>Boussay</t>
  </si>
  <si>
    <t>Mesenzana</t>
  </si>
  <si>
    <t>Slaník</t>
  </si>
  <si>
    <t>Herscheid</t>
  </si>
  <si>
    <t>Commune of Sirikario</t>
  </si>
  <si>
    <t>Manacor</t>
  </si>
  <si>
    <t>Bousse</t>
  </si>
  <si>
    <t>Mesero</t>
  </si>
  <si>
    <t>Slaný</t>
  </si>
  <si>
    <t>Herschweiler-Pettersheim</t>
  </si>
  <si>
    <t>Commune of Sirilio</t>
  </si>
  <si>
    <t>Mañaria</t>
  </si>
  <si>
    <t>Bousselange</t>
  </si>
  <si>
    <t>Mesola</t>
  </si>
  <si>
    <t>Šlapanice</t>
  </si>
  <si>
    <t>Hersdorf</t>
  </si>
  <si>
    <t>Commune of Sissamia</t>
  </si>
  <si>
    <t>Mancera de Abajo</t>
  </si>
  <si>
    <t>Boussenac</t>
  </si>
  <si>
    <t>Mesoraca</t>
  </si>
  <si>
    <t>Šlapanov</t>
  </si>
  <si>
    <t>Herten, Stadt</t>
  </si>
  <si>
    <t>Commune of Sissanio</t>
  </si>
  <si>
    <t>Mancera de Arriba</t>
  </si>
  <si>
    <t>Boussenois</t>
  </si>
  <si>
    <t>Messina</t>
  </si>
  <si>
    <t>Slapsko</t>
  </si>
  <si>
    <t>Herxheim am Berg</t>
  </si>
  <si>
    <t>Commune of Sisses</t>
  </si>
  <si>
    <t>Mancha Real</t>
  </si>
  <si>
    <t>Mestrino</t>
  </si>
  <si>
    <t>Slapy</t>
  </si>
  <si>
    <t>Herxheim bei Landau/ Pfalz</t>
  </si>
  <si>
    <t>Commune of Sistrounio</t>
  </si>
  <si>
    <t>Manchita</t>
  </si>
  <si>
    <t>Bousseraucourt</t>
  </si>
  <si>
    <t>Meta</t>
  </si>
  <si>
    <t>Herxheimweyher</t>
  </si>
  <si>
    <t>Commune of Sitagri</t>
  </si>
  <si>
    <t>Manchones</t>
  </si>
  <si>
    <t>Boussès</t>
  </si>
  <si>
    <t>Mezzago</t>
  </si>
  <si>
    <t>Slatina nad Úpou</t>
  </si>
  <si>
    <t>Herzberg (Elster), Stadt</t>
  </si>
  <si>
    <t>Commune of Sitaralona</t>
  </si>
  <si>
    <t>Manciles</t>
  </si>
  <si>
    <t>Bousseviller</t>
  </si>
  <si>
    <t>Mezzana</t>
  </si>
  <si>
    <t>Slatina nad Zdobnicí</t>
  </si>
  <si>
    <t>Herzberg (Mark)</t>
  </si>
  <si>
    <t>Commune of Sitaras</t>
  </si>
  <si>
    <t>Mancor de la Vall</t>
  </si>
  <si>
    <t>Boussey</t>
  </si>
  <si>
    <t>Mezzana Bigli</t>
  </si>
  <si>
    <t>Slatiňany</t>
  </si>
  <si>
    <t>Herzberg am Harz, Stadt</t>
  </si>
  <si>
    <t>Commune of Sitaria</t>
  </si>
  <si>
    <t>Mandayona</t>
  </si>
  <si>
    <t>Boussicourt</t>
  </si>
  <si>
    <t>Mezzana Mortigliengo</t>
  </si>
  <si>
    <t>Slatinice</t>
  </si>
  <si>
    <t>Herzebrock-Clarholz</t>
  </si>
  <si>
    <t>Commune of Sitena</t>
  </si>
  <si>
    <t>Mañeru</t>
  </si>
  <si>
    <t>Boussières</t>
  </si>
  <si>
    <t>Mezzana Rabattone</t>
  </si>
  <si>
    <t>Slatinky</t>
  </si>
  <si>
    <t>Herzfeld</t>
  </si>
  <si>
    <t>Commune of Sitia</t>
  </si>
  <si>
    <t>Manganeses de la Lampreana</t>
  </si>
  <si>
    <t>Boussières-en-Cambrésis</t>
  </si>
  <si>
    <t>Mezzane di Sotto</t>
  </si>
  <si>
    <t>Slatiny</t>
  </si>
  <si>
    <t>Herzhorn</t>
  </si>
  <si>
    <t>Commune of Sitochori</t>
  </si>
  <si>
    <t>Manganeses de la Polvorosa</t>
  </si>
  <si>
    <t>Boussières-sur-Sambre</t>
  </si>
  <si>
    <t>Mezzanego</t>
  </si>
  <si>
    <t>Slavče</t>
  </si>
  <si>
    <t>Herzlake</t>
  </si>
  <si>
    <t>Commune of Sitochoro</t>
  </si>
  <si>
    <t>Manilva</t>
  </si>
  <si>
    <t>Boussois</t>
  </si>
  <si>
    <t>Mezzanino</t>
  </si>
  <si>
    <t>Slavětice</t>
  </si>
  <si>
    <t>Herzogenaurach, St</t>
  </si>
  <si>
    <t>Commune of Sitomena</t>
  </si>
  <si>
    <t>Manises</t>
  </si>
  <si>
    <t>Boussy</t>
  </si>
  <si>
    <t>Mezzano</t>
  </si>
  <si>
    <t>Slavětín</t>
  </si>
  <si>
    <t>Herzogenrath, Stadt</t>
  </si>
  <si>
    <t>Commune of Sitsena</t>
  </si>
  <si>
    <t>Manjabálago y Ortigosa de Rioalmar</t>
  </si>
  <si>
    <t>Boussy-Saint-Antoine</t>
  </si>
  <si>
    <t>Mezzenile</t>
  </si>
  <si>
    <t>Slavětín nad Metují</t>
  </si>
  <si>
    <t>Hesel</t>
  </si>
  <si>
    <t>Commune of Siva</t>
  </si>
  <si>
    <t>Manjarrés</t>
  </si>
  <si>
    <t>Boust</t>
  </si>
  <si>
    <t>Mezzocorona</t>
  </si>
  <si>
    <t>Slavhostice</t>
  </si>
  <si>
    <t>Hespe</t>
  </si>
  <si>
    <t>Commune of Sivas</t>
  </si>
  <si>
    <t>Manlleu</t>
  </si>
  <si>
    <t>Boustroff</t>
  </si>
  <si>
    <t>Mezzojuso</t>
  </si>
  <si>
    <t>Slavičín</t>
  </si>
  <si>
    <t>Heßdorf</t>
  </si>
  <si>
    <t>Commune of Sivista</t>
  </si>
  <si>
    <t>Mañón</t>
  </si>
  <si>
    <t>Bout-du-Pont-de-Larn</t>
  </si>
  <si>
    <t>Mezzoldo</t>
  </si>
  <si>
    <t>Slavičky</t>
  </si>
  <si>
    <t>Heßheim</t>
  </si>
  <si>
    <t>Commune of Skado</t>
  </si>
  <si>
    <t>Manquillos</t>
  </si>
  <si>
    <t>Bouteilles-Saint-Sébastien</t>
  </si>
  <si>
    <t>Mezzolombardo</t>
  </si>
  <si>
    <t>Slavíkov</t>
  </si>
  <si>
    <t>Hessigheim</t>
  </si>
  <si>
    <t>Commune of Skafi</t>
  </si>
  <si>
    <t>Manresa</t>
  </si>
  <si>
    <t>Boutenac</t>
  </si>
  <si>
    <t>Mezzomerico</t>
  </si>
  <si>
    <t>Slavíkovice</t>
  </si>
  <si>
    <t>Hessisch Lichtenau, Stadt</t>
  </si>
  <si>
    <t>Commune of Skafidaki</t>
  </si>
  <si>
    <t>Mansilla de la Sierra</t>
  </si>
  <si>
    <t>Boutenac-Touvent</t>
  </si>
  <si>
    <t>Miagliano</t>
  </si>
  <si>
    <t>Slavkov</t>
  </si>
  <si>
    <t>Hessisch Oldendorf, Stadt</t>
  </si>
  <si>
    <t>Commune of Skafidia</t>
  </si>
  <si>
    <t>Mansilla de las Mulas</t>
  </si>
  <si>
    <t>Boutencourt</t>
  </si>
  <si>
    <t>Miane</t>
  </si>
  <si>
    <t>Slavkov pod Hostýnem</t>
  </si>
  <si>
    <t>Hesweiler</t>
  </si>
  <si>
    <t>Commune of Skala</t>
  </si>
  <si>
    <t>Mansilla Mayor</t>
  </si>
  <si>
    <t>Boutervilliers</t>
  </si>
  <si>
    <t>Miasino</t>
  </si>
  <si>
    <t>Slavkov u Brna</t>
  </si>
  <si>
    <t>Hetlingen</t>
  </si>
  <si>
    <t>Commune of Skala Oropou</t>
  </si>
  <si>
    <t>Mantiel</t>
  </si>
  <si>
    <t>Bouteville</t>
  </si>
  <si>
    <t>Miazzina</t>
  </si>
  <si>
    <t>Slavníč</t>
  </si>
  <si>
    <t>Hetschburg</t>
  </si>
  <si>
    <t>Commune of Skalanio</t>
  </si>
  <si>
    <t>Mantinos</t>
  </si>
  <si>
    <t>Boutiers-Saint-Trojan</t>
  </si>
  <si>
    <t>Micigliano</t>
  </si>
  <si>
    <t>Slavonice</t>
  </si>
  <si>
    <t>Hettenhausen</t>
  </si>
  <si>
    <t>Commune of Skalochori</t>
  </si>
  <si>
    <t>Manuel</t>
  </si>
  <si>
    <t>Boutigny</t>
  </si>
  <si>
    <t>Miggiano</t>
  </si>
  <si>
    <t>Slavoňov</t>
  </si>
  <si>
    <t>Hettenleidelheim</t>
  </si>
  <si>
    <t>Commune of Skaloma</t>
  </si>
  <si>
    <t>Mañueta</t>
  </si>
  <si>
    <t>Boutigny-Prouais</t>
  </si>
  <si>
    <t>Miglianico</t>
  </si>
  <si>
    <t>Slavošov</t>
  </si>
  <si>
    <t>Hettenrodt</t>
  </si>
  <si>
    <t>Commune of Skaloti</t>
  </si>
  <si>
    <t>Manzanal de Arriba</t>
  </si>
  <si>
    <t>Boutigny-sur-Essonne</t>
  </si>
  <si>
    <t>Miglierina</t>
  </si>
  <si>
    <t>Šléglov</t>
  </si>
  <si>
    <t>Hettenshausen</t>
  </si>
  <si>
    <t>Commune of Skamnaki</t>
  </si>
  <si>
    <t>Manzanal de los Infantes</t>
  </si>
  <si>
    <t>Bouttencourt</t>
  </si>
  <si>
    <t>Miglionico</t>
  </si>
  <si>
    <t>Slepotice</t>
  </si>
  <si>
    <t>Hettingen, Stadt</t>
  </si>
  <si>
    <t>Commune of Skamnelli</t>
  </si>
  <si>
    <t>Manzanal del Barco</t>
  </si>
  <si>
    <t>Boutteville</t>
  </si>
  <si>
    <t>Mignanego</t>
  </si>
  <si>
    <t>Slezské Pavlovice</t>
  </si>
  <si>
    <t>Hettstadt</t>
  </si>
  <si>
    <t>Commune of Skandalio</t>
  </si>
  <si>
    <t>Manzanares</t>
  </si>
  <si>
    <t>Boutx</t>
  </si>
  <si>
    <t>Mignano Monte Lungo</t>
  </si>
  <si>
    <t>Slezské Rudoltice</t>
  </si>
  <si>
    <t>Hettstedt, Stadt</t>
  </si>
  <si>
    <t>Commune of Skandalo</t>
  </si>
  <si>
    <t>Manzanares de Rioja</t>
  </si>
  <si>
    <t>Bouvaincourt-sur-Bresle</t>
  </si>
  <si>
    <t>Milano</t>
  </si>
  <si>
    <t>Slopné</t>
  </si>
  <si>
    <t>Hetzerath</t>
  </si>
  <si>
    <t>Commune of Skarfia</t>
  </si>
  <si>
    <t>Manzanares el Real</t>
  </si>
  <si>
    <t>Bouvancourt</t>
  </si>
  <si>
    <t>Milazzo</t>
  </si>
  <si>
    <t>Sloup</t>
  </si>
  <si>
    <t>Hetzles</t>
  </si>
  <si>
    <t>Commune of Skepari</t>
  </si>
  <si>
    <t>Manzaneda</t>
  </si>
  <si>
    <t>Bouvante</t>
  </si>
  <si>
    <t>Milena</t>
  </si>
  <si>
    <t>Sloup v Čechách</t>
  </si>
  <si>
    <t>Heubach, Stadt</t>
  </si>
  <si>
    <t>Commune of Skepasti</t>
  </si>
  <si>
    <t>Manzaneque</t>
  </si>
  <si>
    <t>Bouvelinghem</t>
  </si>
  <si>
    <t>Mileto</t>
  </si>
  <si>
    <t>Sloupnice</t>
  </si>
  <si>
    <t>Heuchelheim a. d. Lahn</t>
  </si>
  <si>
    <t>Commune of Skepasto</t>
  </si>
  <si>
    <t>Manzanera</t>
  </si>
  <si>
    <t>Bouvellemont</t>
  </si>
  <si>
    <t>Milis</t>
  </si>
  <si>
    <t>Sloupno</t>
  </si>
  <si>
    <t>Heuchelheim bei Frankenthal</t>
  </si>
  <si>
    <t>Commune of Skiada</t>
  </si>
  <si>
    <t>Manzanilla</t>
  </si>
  <si>
    <t>Bouverans</t>
  </si>
  <si>
    <t>Militello in Val di Catania</t>
  </si>
  <si>
    <t>Sloveč</t>
  </si>
  <si>
    <t>Heuchelheim-Klingen</t>
  </si>
  <si>
    <t>Commune of Skiadas</t>
  </si>
  <si>
    <t>Manzanillo</t>
  </si>
  <si>
    <t>Bouvesse-Quirieu</t>
  </si>
  <si>
    <t>Militello Rosmarino</t>
  </si>
  <si>
    <t>Slověnice</t>
  </si>
  <si>
    <t>Heuchlingen</t>
  </si>
  <si>
    <t>Commune of Skiathos (psevdo)</t>
  </si>
  <si>
    <t>Manzano, El</t>
  </si>
  <si>
    <t>Bouvières</t>
  </si>
  <si>
    <t>Millesimo</t>
  </si>
  <si>
    <t>Sluhy</t>
  </si>
  <si>
    <t>Heuerßen</t>
  </si>
  <si>
    <t>Commune of Skillountia</t>
  </si>
  <si>
    <t>Maó-Mahón</t>
  </si>
  <si>
    <t>Milo</t>
  </si>
  <si>
    <t>Šluknov</t>
  </si>
  <si>
    <t>Heukewalde</t>
  </si>
  <si>
    <t>Commune of Skineas</t>
  </si>
  <si>
    <t>Maqueda</t>
  </si>
  <si>
    <t>Bouvigny-Boyeffles</t>
  </si>
  <si>
    <t>Milzano</t>
  </si>
  <si>
    <t>Slunečná</t>
  </si>
  <si>
    <t>Heupelzen</t>
  </si>
  <si>
    <t>Commune of Skines</t>
  </si>
  <si>
    <t>Bouville</t>
  </si>
  <si>
    <t>Mineo</t>
  </si>
  <si>
    <t>Slup</t>
  </si>
  <si>
    <t>Heusenstamm, Stadt</t>
  </si>
  <si>
    <t>Commune of Skinias</t>
  </si>
  <si>
    <t>Maracena</t>
  </si>
  <si>
    <t>Bouvincourt-en-Vermandois</t>
  </si>
  <si>
    <t>Minerbe</t>
  </si>
  <si>
    <t>Slušovice</t>
  </si>
  <si>
    <t>Heustreu</t>
  </si>
  <si>
    <t>Commune of Skiti</t>
  </si>
  <si>
    <t>Maraña</t>
  </si>
  <si>
    <t>Bouvines</t>
  </si>
  <si>
    <t>Minerbio</t>
  </si>
  <si>
    <t>Sluštice</t>
  </si>
  <si>
    <t>Heusweiler</t>
  </si>
  <si>
    <t>Commune of Sklavopoula</t>
  </si>
  <si>
    <t>Maranchón</t>
  </si>
  <si>
    <t>Bouvresse</t>
  </si>
  <si>
    <t>Minervino di Lecce</t>
  </si>
  <si>
    <t>Služátky</t>
  </si>
  <si>
    <t>Heuthen</t>
  </si>
  <si>
    <t>Commune of Sklirou</t>
  </si>
  <si>
    <t>Marañón</t>
  </si>
  <si>
    <t>Bouvron</t>
  </si>
  <si>
    <t>Minervino Murge</t>
  </si>
  <si>
    <t>Služovice</t>
  </si>
  <si>
    <t>Heuweiler</t>
  </si>
  <si>
    <t>Commune of Sklithro</t>
  </si>
  <si>
    <t>Marazoleja</t>
  </si>
  <si>
    <t>Bouxières-aux-Bois</t>
  </si>
  <si>
    <t>Minori</t>
  </si>
  <si>
    <t>Smečno</t>
  </si>
  <si>
    <t>Heuzert</t>
  </si>
  <si>
    <t>Commune of Skliva</t>
  </si>
  <si>
    <t>Marazuela</t>
  </si>
  <si>
    <t>Bouxières-aux-Chênes</t>
  </si>
  <si>
    <t>Minturno</t>
  </si>
  <si>
    <t>Smědčice</t>
  </si>
  <si>
    <t>Heyen</t>
  </si>
  <si>
    <t>Commune of Sklivani</t>
  </si>
  <si>
    <t>Marbella</t>
  </si>
  <si>
    <t>Bouxières-aux-Dames</t>
  </si>
  <si>
    <t>Minucciano</t>
  </si>
  <si>
    <t>Smetanova Lhota</t>
  </si>
  <si>
    <t>Heyersdorf</t>
  </si>
  <si>
    <t>Commune of Skopelos</t>
  </si>
  <si>
    <t>Marçà</t>
  </si>
  <si>
    <t>Bouxières-sous-Froidmont</t>
  </si>
  <si>
    <t>Mioglia</t>
  </si>
  <si>
    <t>Smidary</t>
  </si>
  <si>
    <t>Hiddenhausen</t>
  </si>
  <si>
    <t>Commune of Skopi</t>
  </si>
  <si>
    <t>Marchagaz</t>
  </si>
  <si>
    <t>Boux-sous-Salmaise</t>
  </si>
  <si>
    <t>Smilkov</t>
  </si>
  <si>
    <t>Hienheimer Forst</t>
  </si>
  <si>
    <t>Commune of Skopia</t>
  </si>
  <si>
    <t>Marchal</t>
  </si>
  <si>
    <t>Bouxurulles</t>
  </si>
  <si>
    <t>Mirabella Eclano</t>
  </si>
  <si>
    <t>Smilovice</t>
  </si>
  <si>
    <t>Hilbersdorf</t>
  </si>
  <si>
    <t>Commune of Skopos</t>
  </si>
  <si>
    <t>Marchamalo</t>
  </si>
  <si>
    <t>Bouxwiller</t>
  </si>
  <si>
    <t>Mirabella Imbaccari</t>
  </si>
  <si>
    <t>Smilovy Hory</t>
  </si>
  <si>
    <t>Hilchenbach, Stadt</t>
  </si>
  <si>
    <t>Commune of Skortsinos</t>
  </si>
  <si>
    <t>Marchena</t>
  </si>
  <si>
    <t>Bouy</t>
  </si>
  <si>
    <t>Mirabello Monferrato</t>
  </si>
  <si>
    <t>Smiřice</t>
  </si>
  <si>
    <t>Hildburghausen, Stadt</t>
  </si>
  <si>
    <t>Commune of Skotani</t>
  </si>
  <si>
    <t>Marcilla</t>
  </si>
  <si>
    <t>Bouy-Luxembourg</t>
  </si>
  <si>
    <t>Mirabello Sannitico</t>
  </si>
  <si>
    <t>Smolné Pece</t>
  </si>
  <si>
    <t>Hilden, Stadt</t>
  </si>
  <si>
    <t>Commune of Skotina</t>
  </si>
  <si>
    <t>Marcilla de Campos</t>
  </si>
  <si>
    <t>Bouyon</t>
  </si>
  <si>
    <t>Miradolo Terme</t>
  </si>
  <si>
    <t>Smolnice</t>
  </si>
  <si>
    <t>Hilders, Marktgemeinde</t>
  </si>
  <si>
    <t>Commune of Skotini</t>
  </si>
  <si>
    <t>Margalef</t>
  </si>
  <si>
    <t>Bouy-sur-Orvin</t>
  </si>
  <si>
    <t>Smolotely</t>
  </si>
  <si>
    <t>Hildesheim, Stadt</t>
  </si>
  <si>
    <t>Commune of Skotoussa</t>
  </si>
  <si>
    <t>Marganell</t>
  </si>
  <si>
    <t>Bouzais</t>
  </si>
  <si>
    <t>Mirandola</t>
  </si>
  <si>
    <t>Smrček</t>
  </si>
  <si>
    <t>Hildrizhausen</t>
  </si>
  <si>
    <t>Commune of Skoulikado</t>
  </si>
  <si>
    <t>María</t>
  </si>
  <si>
    <t>Bouzancourt</t>
  </si>
  <si>
    <t>Mirano</t>
  </si>
  <si>
    <t>Smrčná</t>
  </si>
  <si>
    <t>Hilgenroth</t>
  </si>
  <si>
    <t>Commune of Skoulikaria</t>
  </si>
  <si>
    <t>María de Huerva</t>
  </si>
  <si>
    <t>Bouzanville</t>
  </si>
  <si>
    <t>Mirto</t>
  </si>
  <si>
    <t>Smrk</t>
  </si>
  <si>
    <t>Hilgermissen</t>
  </si>
  <si>
    <t>Commune of Skouloufia</t>
  </si>
  <si>
    <t>Maria de la Salut</t>
  </si>
  <si>
    <t>Bouzel</t>
  </si>
  <si>
    <t>Misano Adriatico</t>
  </si>
  <si>
    <t>Smržice</t>
  </si>
  <si>
    <t>Hilgert</t>
  </si>
  <si>
    <t>Commune of Skoupa</t>
  </si>
  <si>
    <t>Mariana</t>
  </si>
  <si>
    <t>Bouze-lès-Beaune</t>
  </si>
  <si>
    <t>Misano di Gera d'Adda</t>
  </si>
  <si>
    <t>Smržov</t>
  </si>
  <si>
    <t>Hilgertshausen-Tandern</t>
  </si>
  <si>
    <t>Commune of Skoura</t>
  </si>
  <si>
    <t>Marín</t>
  </si>
  <si>
    <t>Bouzemont</t>
  </si>
  <si>
    <t>Misilmeri</t>
  </si>
  <si>
    <t>Smržovka</t>
  </si>
  <si>
    <t>Hilkenbrook</t>
  </si>
  <si>
    <t>Commune of Skouras</t>
  </si>
  <si>
    <t>Marina de Cudeyo</t>
  </si>
  <si>
    <t>Bouzeron</t>
  </si>
  <si>
    <t>Misinto</t>
  </si>
  <si>
    <t>Snědovice</t>
  </si>
  <si>
    <t>Hille</t>
  </si>
  <si>
    <t>Commune of Skoureika</t>
  </si>
  <si>
    <t>Marinaleda</t>
  </si>
  <si>
    <t>Bouzic</t>
  </si>
  <si>
    <t>Missaglia</t>
  </si>
  <si>
    <t>Snět</t>
  </si>
  <si>
    <t>Hillerse</t>
  </si>
  <si>
    <t>Commune of Skourochori</t>
  </si>
  <si>
    <t>Marines</t>
  </si>
  <si>
    <t>Bouziès</t>
  </si>
  <si>
    <t>Missanello</t>
  </si>
  <si>
    <t>Sněžné</t>
  </si>
  <si>
    <t>Hillesheim</t>
  </si>
  <si>
    <t>Commune of Skourta</t>
  </si>
  <si>
    <t>Marines, Los</t>
  </si>
  <si>
    <t>Bouzigues</t>
  </si>
  <si>
    <t>Misterbianco</t>
  </si>
  <si>
    <t>Snovídky</t>
  </si>
  <si>
    <t>Hillesheim, Stadt</t>
  </si>
  <si>
    <t>Commune of Skourtou</t>
  </si>
  <si>
    <t>Marjaliza</t>
  </si>
  <si>
    <t>Bouzin</t>
  </si>
  <si>
    <t>Mistretta</t>
  </si>
  <si>
    <t>Sobčice</t>
  </si>
  <si>
    <t>Hillgroven</t>
  </si>
  <si>
    <t>Commune of Skourvoula</t>
  </si>
  <si>
    <t>Markina-Xemein</t>
  </si>
  <si>
    <t>Bouzincourt</t>
  </si>
  <si>
    <t>Moasca</t>
  </si>
  <si>
    <t>Soběchleby</t>
  </si>
  <si>
    <t>Hillscheid</t>
  </si>
  <si>
    <t>Commune of Skoutari</t>
  </si>
  <si>
    <t>Marlín</t>
  </si>
  <si>
    <t>Bouzon-Gellenave</t>
  </si>
  <si>
    <t>Moconesi</t>
  </si>
  <si>
    <t>Soběhrdy</t>
  </si>
  <si>
    <t>Hilpoltstein, St</t>
  </si>
  <si>
    <t>Commune of Skoutaros</t>
  </si>
  <si>
    <t>Marmolejo</t>
  </si>
  <si>
    <t>Bouzonville</t>
  </si>
  <si>
    <t>Modena</t>
  </si>
  <si>
    <t>Soběkury</t>
  </si>
  <si>
    <t>Hilscheid</t>
  </si>
  <si>
    <t>Commune of Skoutera</t>
  </si>
  <si>
    <t>Marracos</t>
  </si>
  <si>
    <t>Bouzonville-aux-Bois</t>
  </si>
  <si>
    <t>Modica</t>
  </si>
  <si>
    <t>Soběnov</t>
  </si>
  <si>
    <t>Hilst</t>
  </si>
  <si>
    <t>Commune of Skoutessiada</t>
  </si>
  <si>
    <t>Marratxí</t>
  </si>
  <si>
    <t>Bouzy</t>
  </si>
  <si>
    <t>Modigliana</t>
  </si>
  <si>
    <t>Soběraz</t>
  </si>
  <si>
    <t>Hiltenfingen</t>
  </si>
  <si>
    <t>Commune of Skra</t>
  </si>
  <si>
    <t>Marrupe</t>
  </si>
  <si>
    <t>Bouzy-la-Forêt</t>
  </si>
  <si>
    <t>Modolo</t>
  </si>
  <si>
    <t>Soběšice</t>
  </si>
  <si>
    <t>Hilter am Teutoburger Wald</t>
  </si>
  <si>
    <t>Commune of Skripero</t>
  </si>
  <si>
    <t>Martiago</t>
  </si>
  <si>
    <t>Bovée-sur-Barboure</t>
  </si>
  <si>
    <t>Modugno</t>
  </si>
  <si>
    <t>Soběšín</t>
  </si>
  <si>
    <t>Hiltpoltstein, M</t>
  </si>
  <si>
    <t>Commune of Skydra</t>
  </si>
  <si>
    <t>Martiherrero</t>
  </si>
  <si>
    <t>Bovel</t>
  </si>
  <si>
    <t>Moena</t>
  </si>
  <si>
    <t>Soběslav</t>
  </si>
  <si>
    <t>Hilzingen</t>
  </si>
  <si>
    <t>Commune of Skyros (psevdo)</t>
  </si>
  <si>
    <t>Martín de la Jara</t>
  </si>
  <si>
    <t>Bovelles</t>
  </si>
  <si>
    <t>Moggio</t>
  </si>
  <si>
    <t>Soběslavice</t>
  </si>
  <si>
    <t>Himbergen</t>
  </si>
  <si>
    <t>Commune of Smario</t>
  </si>
  <si>
    <t>Martín de Yeltes</t>
  </si>
  <si>
    <t>Moggio Udinese</t>
  </si>
  <si>
    <t>Soběšovice</t>
  </si>
  <si>
    <t>Himmelkron</t>
  </si>
  <si>
    <t>Commune of Smerna</t>
  </si>
  <si>
    <t>Martín del Río</t>
  </si>
  <si>
    <t>Boviolles</t>
  </si>
  <si>
    <t>Moglia</t>
  </si>
  <si>
    <t>Soběsuky</t>
  </si>
  <si>
    <t>Himmelpforten</t>
  </si>
  <si>
    <t>Commune of Smertos</t>
  </si>
  <si>
    <t>Martín Miguel</t>
  </si>
  <si>
    <t>Boyaval</t>
  </si>
  <si>
    <t>Mogliano</t>
  </si>
  <si>
    <t>Sobětuchy</t>
  </si>
  <si>
    <t>Himmelstadt</t>
  </si>
  <si>
    <t>Commune of Smila</t>
  </si>
  <si>
    <t>Martín Muñoz de la Dehesa</t>
  </si>
  <si>
    <t>Boyelles</t>
  </si>
  <si>
    <t>Mogliano Veneto</t>
  </si>
  <si>
    <t>Sobíňov</t>
  </si>
  <si>
    <t>Himmighofen</t>
  </si>
  <si>
    <t>Commune of Smixi</t>
  </si>
  <si>
    <t>Martín Muñoz de las Posadas</t>
  </si>
  <si>
    <t>Boyer</t>
  </si>
  <si>
    <t>Mogorella</t>
  </si>
  <si>
    <t>Sobíšky</t>
  </si>
  <si>
    <t>Hingstheide</t>
  </si>
  <si>
    <t>Commune of Smyrtia</t>
  </si>
  <si>
    <t>Martinamor</t>
  </si>
  <si>
    <t>Boyeux-Saint-Jérôme</t>
  </si>
  <si>
    <t>Mogoro</t>
  </si>
  <si>
    <t>Sobkovice</t>
  </si>
  <si>
    <t>Hinrichshagen</t>
  </si>
  <si>
    <t>Commune of Sochos</t>
  </si>
  <si>
    <t>Martínez</t>
  </si>
  <si>
    <t>Boynes</t>
  </si>
  <si>
    <t>Moiano</t>
  </si>
  <si>
    <t>Sobotín</t>
  </si>
  <si>
    <t>Hinte</t>
  </si>
  <si>
    <t>Commune of Sofades</t>
  </si>
  <si>
    <t>Martorell</t>
  </si>
  <si>
    <t>Boz</t>
  </si>
  <si>
    <t>Moimacco</t>
  </si>
  <si>
    <t>Sobotka</t>
  </si>
  <si>
    <t>Hinterschmiding</t>
  </si>
  <si>
    <t>Commune of Sofiada</t>
  </si>
  <si>
    <t>Martorelles</t>
  </si>
  <si>
    <t>Bozas</t>
  </si>
  <si>
    <t>Moio Alcantara</t>
  </si>
  <si>
    <t>Sobotovice</t>
  </si>
  <si>
    <t>Commune of Sofiana</t>
  </si>
  <si>
    <t>Martos</t>
  </si>
  <si>
    <t>Bozel</t>
  </si>
  <si>
    <t>Moio de' Calvi</t>
  </si>
  <si>
    <t>Sobůlky</t>
  </si>
  <si>
    <t>Hintertiefenbach</t>
  </si>
  <si>
    <t>Commune of Sofiko</t>
  </si>
  <si>
    <t>Marugán</t>
  </si>
  <si>
    <t>Bozouls</t>
  </si>
  <si>
    <t>Moio della Civitella</t>
  </si>
  <si>
    <t>Sojovice</t>
  </si>
  <si>
    <t>Hinterweidenthal</t>
  </si>
  <si>
    <t>Commune of Sokaras</t>
  </si>
  <si>
    <t>Maruri-Jatabe</t>
  </si>
  <si>
    <t>Brabant-en-Argonne</t>
  </si>
  <si>
    <t>Moiola</t>
  </si>
  <si>
    <t>Sokoleč</t>
  </si>
  <si>
    <t>Hinterweiler</t>
  </si>
  <si>
    <t>Commune of Sokraki</t>
  </si>
  <si>
    <t>Marzales</t>
  </si>
  <si>
    <t>Brabant-le-Roi</t>
  </si>
  <si>
    <t>Mola di Bari</t>
  </si>
  <si>
    <t>Sokolnice</t>
  </si>
  <si>
    <t>Hinterzarten</t>
  </si>
  <si>
    <t>Commune of Solaki</t>
  </si>
  <si>
    <t>Mas de Barberans</t>
  </si>
  <si>
    <t>Brabant-sur-Meuse</t>
  </si>
  <si>
    <t>Molare</t>
  </si>
  <si>
    <t>Sokolov</t>
  </si>
  <si>
    <t>Hinzenburg</t>
  </si>
  <si>
    <t>Commune of Solinario</t>
  </si>
  <si>
    <t>Mas de las Matas</t>
  </si>
  <si>
    <t>Brach</t>
  </si>
  <si>
    <t>Molazzana</t>
  </si>
  <si>
    <t>Solenice</t>
  </si>
  <si>
    <t>Hinzert-Pölert</t>
  </si>
  <si>
    <t>Commune of Solomos</t>
  </si>
  <si>
    <t>Masarac</t>
  </si>
  <si>
    <t>Brachay</t>
  </si>
  <si>
    <t>Molfetta</t>
  </si>
  <si>
    <t>Solnice</t>
  </si>
  <si>
    <t>Hinzweiler</t>
  </si>
  <si>
    <t>Commune of Sopio</t>
  </si>
  <si>
    <t>Mascaraque</t>
  </si>
  <si>
    <t>Braches</t>
  </si>
  <si>
    <t>Molina Aterno</t>
  </si>
  <si>
    <t>Šonov</t>
  </si>
  <si>
    <t>Hipstedt</t>
  </si>
  <si>
    <t>Commune of Soroni</t>
  </si>
  <si>
    <t>Masdenverge</t>
  </si>
  <si>
    <t>Brachy</t>
  </si>
  <si>
    <t>Molinara</t>
  </si>
  <si>
    <t>Sopotnice</t>
  </si>
  <si>
    <t>Hirrlingen</t>
  </si>
  <si>
    <t>Commune of Sossandra</t>
  </si>
  <si>
    <t>Masegosa</t>
  </si>
  <si>
    <t>Bracieux</t>
  </si>
  <si>
    <t>Molinella</t>
  </si>
  <si>
    <t>Sopřeč</t>
  </si>
  <si>
    <t>Hirschaid, M</t>
  </si>
  <si>
    <t>Commune of Sostio</t>
  </si>
  <si>
    <t>Masegoso</t>
  </si>
  <si>
    <t>Bracon</t>
  </si>
  <si>
    <t>Molini di Triora</t>
  </si>
  <si>
    <t>Sosnová</t>
  </si>
  <si>
    <t>Hirschau, St</t>
  </si>
  <si>
    <t>Commune of Sostis</t>
  </si>
  <si>
    <t>Masegoso de Tajuña</t>
  </si>
  <si>
    <t>Bracquetuit</t>
  </si>
  <si>
    <t>Molino dei Torti</t>
  </si>
  <si>
    <t>Šošůvka</t>
  </si>
  <si>
    <t>Commune of Sotena</t>
  </si>
  <si>
    <t>Maside</t>
  </si>
  <si>
    <t>Bradiancourt</t>
  </si>
  <si>
    <t>Molise</t>
  </si>
  <si>
    <t>Souňov</t>
  </si>
  <si>
    <t>Hirschberg</t>
  </si>
  <si>
    <t>Commune of Sotira</t>
  </si>
  <si>
    <t>Masies de Roda, Les</t>
  </si>
  <si>
    <t>Bragassargues</t>
  </si>
  <si>
    <t>Moliterno</t>
  </si>
  <si>
    <t>Sousedovice</t>
  </si>
  <si>
    <t>Hirschberg an der Bergstraße</t>
  </si>
  <si>
    <t>Commune of Sotiras</t>
  </si>
  <si>
    <t>Masies de Voltregà, Les</t>
  </si>
  <si>
    <t>Bragayrac</t>
  </si>
  <si>
    <t>Mollia</t>
  </si>
  <si>
    <t>Soutice</t>
  </si>
  <si>
    <t>Hirschberg, Stadt</t>
  </si>
  <si>
    <t>Commune of Sotirianika</t>
  </si>
  <si>
    <t>Masllorenç</t>
  </si>
  <si>
    <t>Brageac</t>
  </si>
  <si>
    <t>Molochio</t>
  </si>
  <si>
    <t>Sovětice</t>
  </si>
  <si>
    <t>Hirschfeld</t>
  </si>
  <si>
    <t>Commune of Sotirio</t>
  </si>
  <si>
    <t>Masnou, El</t>
  </si>
  <si>
    <t>Bragelogne-Beauvoir</t>
  </si>
  <si>
    <t>Molteno</t>
  </si>
  <si>
    <t>Sovínky</t>
  </si>
  <si>
    <t>Hirschfeld (Hunsrück)</t>
  </si>
  <si>
    <t>Commune of Sotiritsa</t>
  </si>
  <si>
    <t>Masó, La</t>
  </si>
  <si>
    <t>Bragny-sur-Saône</t>
  </si>
  <si>
    <t>Moltrasio</t>
  </si>
  <si>
    <t>Sovolusky</t>
  </si>
  <si>
    <t>Hirschhorn (Neckar), Stadt</t>
  </si>
  <si>
    <t>Commune of Souda</t>
  </si>
  <si>
    <t>Maspujols</t>
  </si>
  <si>
    <t>Braillans</t>
  </si>
  <si>
    <t>Molveno</t>
  </si>
  <si>
    <t>Spálené Poříčí</t>
  </si>
  <si>
    <t>Hirschhorn/ Pfalz</t>
  </si>
  <si>
    <t>Commune of Soufli</t>
  </si>
  <si>
    <t>Masquefa</t>
  </si>
  <si>
    <t>Brailly-Cornehotte</t>
  </si>
  <si>
    <t>Mombaldone</t>
  </si>
  <si>
    <t>Spálov</t>
  </si>
  <si>
    <t>Hirschstein</t>
  </si>
  <si>
    <t>Commune of Sougia</t>
  </si>
  <si>
    <t>Masroig, El</t>
  </si>
  <si>
    <t>Brain</t>
  </si>
  <si>
    <t>Mombarcaro</t>
  </si>
  <si>
    <t>Spáňov</t>
  </si>
  <si>
    <t>Commune of Soulario</t>
  </si>
  <si>
    <t>Massalavés</t>
  </si>
  <si>
    <t>Brainans</t>
  </si>
  <si>
    <t>Mombaroccio</t>
  </si>
  <si>
    <t>Spělkov</t>
  </si>
  <si>
    <t>Hirten</t>
  </si>
  <si>
    <t>Commune of Souli</t>
  </si>
  <si>
    <t>Massalcoreig</t>
  </si>
  <si>
    <t>Braine</t>
  </si>
  <si>
    <t>Mombaruzzo</t>
  </si>
  <si>
    <t>Spešov</t>
  </si>
  <si>
    <t>Hirzenhain</t>
  </si>
  <si>
    <t>Commune of Soulinari</t>
  </si>
  <si>
    <t>Massalfassar</t>
  </si>
  <si>
    <t>Brains</t>
  </si>
  <si>
    <t>Mombasiglio</t>
  </si>
  <si>
    <t>Špičky</t>
  </si>
  <si>
    <t>Hirz-Maulsbach</t>
  </si>
  <si>
    <t>Commune of Soullari</t>
  </si>
  <si>
    <t>Massamagrell</t>
  </si>
  <si>
    <t>Brains-sur-Gée</t>
  </si>
  <si>
    <t>Mombello di Torino</t>
  </si>
  <si>
    <t>Špindlerův Mlýn</t>
  </si>
  <si>
    <t>Hittbergen</t>
  </si>
  <si>
    <t>Commune of Soulopoulo</t>
  </si>
  <si>
    <t>Massanassa</t>
  </si>
  <si>
    <t>Brains-sur-les-Marches</t>
  </si>
  <si>
    <t>Mombello Monferrato</t>
  </si>
  <si>
    <t>Spojil</t>
  </si>
  <si>
    <t>Hitzacker (Elbe), Stadt</t>
  </si>
  <si>
    <t>Commune of Soulos</t>
  </si>
  <si>
    <t>Massanes</t>
  </si>
  <si>
    <t>Brain-sur-Allonnes</t>
  </si>
  <si>
    <t>Mombercelli</t>
  </si>
  <si>
    <t>Spomyšl</t>
  </si>
  <si>
    <t>Hitzhofen</t>
  </si>
  <si>
    <t>Commune of Sounio</t>
  </si>
  <si>
    <t>Massoteres</t>
  </si>
  <si>
    <t>Brainville</t>
  </si>
  <si>
    <t>Momo</t>
  </si>
  <si>
    <t>Spořice</t>
  </si>
  <si>
    <t>Hitzhusen</t>
  </si>
  <si>
    <t>Commune of Souroti</t>
  </si>
  <si>
    <t>Masueco</t>
  </si>
  <si>
    <t>Brainville-sur-Meuse</t>
  </si>
  <si>
    <t>Mompantero</t>
  </si>
  <si>
    <t>Spytihněv</t>
  </si>
  <si>
    <t>Höchberg, M</t>
  </si>
  <si>
    <t>Commune of Sourpi</t>
  </si>
  <si>
    <t>Mata de Alcántara</t>
  </si>
  <si>
    <t>Braisnes-sur-Aronde</t>
  </si>
  <si>
    <t>Mompeo</t>
  </si>
  <si>
    <t>Srbce</t>
  </si>
  <si>
    <t>Hochborn</t>
  </si>
  <si>
    <t>Commune of Soustiani</t>
  </si>
  <si>
    <t>Mata de Cuéllar</t>
  </si>
  <si>
    <t>Braize</t>
  </si>
  <si>
    <t>Momperone</t>
  </si>
  <si>
    <t>Srbeč</t>
  </si>
  <si>
    <t>Hochdonn</t>
  </si>
  <si>
    <t>Commune of Spanochori</t>
  </si>
  <si>
    <t>Mata de Ledesma, La</t>
  </si>
  <si>
    <t>Bralleville</t>
  </si>
  <si>
    <t>Monacilioni</t>
  </si>
  <si>
    <t>Srbice</t>
  </si>
  <si>
    <t>Commune of Sparti</t>
  </si>
  <si>
    <t>Mata de los Olmos, La</t>
  </si>
  <si>
    <t>Bram</t>
  </si>
  <si>
    <t>Monale</t>
  </si>
  <si>
    <t>Srbská Kamenice</t>
  </si>
  <si>
    <t>Hochdorf-Assenheim</t>
  </si>
  <si>
    <t>Commune of Spartia</t>
  </si>
  <si>
    <t>Mata de Morella, la</t>
  </si>
  <si>
    <t>Brametot</t>
  </si>
  <si>
    <t>Monasterace</t>
  </si>
  <si>
    <t>Srbsko</t>
  </si>
  <si>
    <t>Höchenschwand</t>
  </si>
  <si>
    <t>Commune of Spartias</t>
  </si>
  <si>
    <t>Mata, La</t>
  </si>
  <si>
    <t>Bramevaque</t>
  </si>
  <si>
    <t>Monastero Bormida</t>
  </si>
  <si>
    <t>Srby</t>
  </si>
  <si>
    <t>Höchheim</t>
  </si>
  <si>
    <t>Commune of Sparto</t>
  </si>
  <si>
    <t>Matabuena</t>
  </si>
  <si>
    <t>Monastero di Lanzo</t>
  </si>
  <si>
    <t>Srch</t>
  </si>
  <si>
    <t>Hochheim am Main, Stadt</t>
  </si>
  <si>
    <t>Commune of Spartochori</t>
  </si>
  <si>
    <t>Matadeón de los Oteros</t>
  </si>
  <si>
    <t>Branceilles</t>
  </si>
  <si>
    <t>Monastero di Vasco</t>
  </si>
  <si>
    <t>Srní</t>
  </si>
  <si>
    <t>Hochkirch / Bukecy</t>
  </si>
  <si>
    <t>Commune of Spartounta</t>
  </si>
  <si>
    <t>Matadepera</t>
  </si>
  <si>
    <t>Branches</t>
  </si>
  <si>
    <t>Monasterolo Casotto</t>
  </si>
  <si>
    <t>Srnín</t>
  </si>
  <si>
    <t>Hochscheid</t>
  </si>
  <si>
    <t>Commune of Spartylas</t>
  </si>
  <si>
    <t>Matalebreras</t>
  </si>
  <si>
    <t>Brancourt-en-Laonnois</t>
  </si>
  <si>
    <t>Monasterolo del Castello</t>
  </si>
  <si>
    <t>Srnojedy</t>
  </si>
  <si>
    <t>Hochspeyer</t>
  </si>
  <si>
    <t>Commune of Spata - Loutsa</t>
  </si>
  <si>
    <t>Matallana de Torío</t>
  </si>
  <si>
    <t>Brancourt-le-Grand</t>
  </si>
  <si>
    <t>Monasterolo di Savigliano</t>
  </si>
  <si>
    <t>Srubec</t>
  </si>
  <si>
    <t>Höchst i. Odw.</t>
  </si>
  <si>
    <t>Commune of Spathades</t>
  </si>
  <si>
    <t>Matamala de Almazán</t>
  </si>
  <si>
    <t>Brandérion</t>
  </si>
  <si>
    <t>Monastier di Treviso</t>
  </si>
  <si>
    <t>Sruby</t>
  </si>
  <si>
    <t>Hochstadt (Pfalz)</t>
  </si>
  <si>
    <t>Commune of Spatharei</t>
  </si>
  <si>
    <t>Matanza</t>
  </si>
  <si>
    <t>Brandeville</t>
  </si>
  <si>
    <t>Monastir</t>
  </si>
  <si>
    <t>Štáblovice</t>
  </si>
  <si>
    <t>Höchstadt a.d.Aisch, St</t>
  </si>
  <si>
    <t>Commune of Spathario</t>
  </si>
  <si>
    <t>Matanza de Acentejo, La</t>
  </si>
  <si>
    <t>Brandivy</t>
  </si>
  <si>
    <t>Moncalieri</t>
  </si>
  <si>
    <t>Stachy</t>
  </si>
  <si>
    <t>Höchstädt a.d.Donau, St</t>
  </si>
  <si>
    <t>Commune of Spatharis</t>
  </si>
  <si>
    <t>Matapozuelos</t>
  </si>
  <si>
    <t>Brando</t>
  </si>
  <si>
    <t>Moncalvo</t>
  </si>
  <si>
    <t>Stádlec</t>
  </si>
  <si>
    <t>Hochstadt a.Main</t>
  </si>
  <si>
    <t>Commune of Sperchiada</t>
  </si>
  <si>
    <t>Mataró</t>
  </si>
  <si>
    <t>Brandonnet</t>
  </si>
  <si>
    <t>Moncenisio</t>
  </si>
  <si>
    <t>Šťáhlavy</t>
  </si>
  <si>
    <t>Höchstädt i.Fichtelgebirge</t>
  </si>
  <si>
    <t>Commune of Sperchogia</t>
  </si>
  <si>
    <t>Matarrubia</t>
  </si>
  <si>
    <t>Brandonvillers</t>
  </si>
  <si>
    <t>Moncestino</t>
  </si>
  <si>
    <t>Stáj</t>
  </si>
  <si>
    <t>Hochstätten</t>
  </si>
  <si>
    <t>Commune of Spetses (psevdo)</t>
  </si>
  <si>
    <t>Matet</t>
  </si>
  <si>
    <t>Branges</t>
  </si>
  <si>
    <t>Monchiero</t>
  </si>
  <si>
    <t>Stálky</t>
  </si>
  <si>
    <t>Höchstberg</t>
  </si>
  <si>
    <t>Commune of Spilea</t>
  </si>
  <si>
    <t>Matilla de Arzón</t>
  </si>
  <si>
    <t>Brangues</t>
  </si>
  <si>
    <t>Monchio delle Corti</t>
  </si>
  <si>
    <t>Staňkov</t>
  </si>
  <si>
    <t>Höchstenbach</t>
  </si>
  <si>
    <t>Commune of Spileo</t>
  </si>
  <si>
    <t>Matilla de los Caños</t>
  </si>
  <si>
    <t>Brannay</t>
  </si>
  <si>
    <t>Moncrivello</t>
  </si>
  <si>
    <t>Staňkovice</t>
  </si>
  <si>
    <t>Hochstetten-Dhaun</t>
  </si>
  <si>
    <t>Commune of Spilia</t>
  </si>
  <si>
    <t>Matilla de los Caños del Río</t>
  </si>
  <si>
    <t>Branne</t>
  </si>
  <si>
    <t>Moncucco Torinese</t>
  </si>
  <si>
    <t>Stanovice</t>
  </si>
  <si>
    <t>Hockenheim, Stadt</t>
  </si>
  <si>
    <t>Commune of Spilio</t>
  </si>
  <si>
    <t>Matilla la Seca</t>
  </si>
  <si>
    <t>Brannens</t>
  </si>
  <si>
    <t>Mondaino</t>
  </si>
  <si>
    <t>Stanoviště</t>
  </si>
  <si>
    <t>Hockweiler</t>
  </si>
  <si>
    <t>Commune of Spilios</t>
  </si>
  <si>
    <t>Matilla, La</t>
  </si>
  <si>
    <t>Branoux-les-Taillades</t>
  </si>
  <si>
    <t>Mondavio</t>
  </si>
  <si>
    <t>Stará Červená Voda</t>
  </si>
  <si>
    <t>Hodenhagen</t>
  </si>
  <si>
    <t>Commune of Spitalio</t>
  </si>
  <si>
    <t>Matillas</t>
  </si>
  <si>
    <t>Brans</t>
  </si>
  <si>
    <t>Mondolfo</t>
  </si>
  <si>
    <t>Stará Huť</t>
  </si>
  <si>
    <t>Hodorf</t>
  </si>
  <si>
    <t>Commune of Spoa</t>
  </si>
  <si>
    <t>Matute</t>
  </si>
  <si>
    <t>Bransat</t>
  </si>
  <si>
    <t>Mondovì</t>
  </si>
  <si>
    <t>Stará Lysá</t>
  </si>
  <si>
    <t>Hof</t>
  </si>
  <si>
    <t>Commune of Spolaita</t>
  </si>
  <si>
    <t>Maya, La</t>
  </si>
  <si>
    <t>Branscourt</t>
  </si>
  <si>
    <t>Mondragone</t>
  </si>
  <si>
    <t>Stará Paka</t>
  </si>
  <si>
    <t>Hofbieber</t>
  </si>
  <si>
    <t>Commune of Spothi</t>
  </si>
  <si>
    <t>Mayalde</t>
  </si>
  <si>
    <t>Bransles</t>
  </si>
  <si>
    <t>Moneglia</t>
  </si>
  <si>
    <t>Stará Říše</t>
  </si>
  <si>
    <t>Höfen an der Enz</t>
  </si>
  <si>
    <t>Commune of Stadio</t>
  </si>
  <si>
    <t>Mayorga</t>
  </si>
  <si>
    <t>Brantes</t>
  </si>
  <si>
    <t>Monesiglio</t>
  </si>
  <si>
    <t>Stará Ves</t>
  </si>
  <si>
    <t>Hoffeld</t>
  </si>
  <si>
    <t>Commune of Stafidokabos</t>
  </si>
  <si>
    <t>Mazaleón</t>
  </si>
  <si>
    <t>Brantigny</t>
  </si>
  <si>
    <t>Monfalcone</t>
  </si>
  <si>
    <t>Stará Ves nad Ondřejnicí</t>
  </si>
  <si>
    <t>Hofgeismar, Stadt</t>
  </si>
  <si>
    <t>Commune of Stagira</t>
  </si>
  <si>
    <t>Mazarambroz</t>
  </si>
  <si>
    <t>Brantôme en Périgord</t>
  </si>
  <si>
    <t>Monforte d'Alba</t>
  </si>
  <si>
    <t>Hofheim am Taunus, Kreisstadt</t>
  </si>
  <si>
    <t>Commune of Stalos</t>
  </si>
  <si>
    <t>Mazarete</t>
  </si>
  <si>
    <t>Branville</t>
  </si>
  <si>
    <t>Monforte San Giorgio</t>
  </si>
  <si>
    <t>Staré Bříště</t>
  </si>
  <si>
    <t>Hofheim i.UFr., St</t>
  </si>
  <si>
    <t>Commune of Stamata</t>
  </si>
  <si>
    <t>Mazaricos</t>
  </si>
  <si>
    <t>Braquis</t>
  </si>
  <si>
    <t>Monfumo</t>
  </si>
  <si>
    <t>Staré Buky</t>
  </si>
  <si>
    <t>Hofkirchen, M</t>
  </si>
  <si>
    <t>Commune of Stamatino</t>
  </si>
  <si>
    <t>Mazariegos</t>
  </si>
  <si>
    <t>Mongardino</t>
  </si>
  <si>
    <t>Staré Hamry</t>
  </si>
  <si>
    <t>Hofstetten</t>
  </si>
  <si>
    <t>Commune of Stamna</t>
  </si>
  <si>
    <t>Mazarrón</t>
  </si>
  <si>
    <t>Brasc</t>
  </si>
  <si>
    <t>Monghidoro</t>
  </si>
  <si>
    <t>Staré Heřminovy</t>
  </si>
  <si>
    <t>Högel</t>
  </si>
  <si>
    <t>Commune of Stanos</t>
  </si>
  <si>
    <t>Mazcuerras</t>
  </si>
  <si>
    <t>Bras-d'Asse</t>
  </si>
  <si>
    <t>Mongiana</t>
  </si>
  <si>
    <t>Staré Hobzí</t>
  </si>
  <si>
    <t>Högersdorf</t>
  </si>
  <si>
    <t>Commune of Starochori</t>
  </si>
  <si>
    <t>Mazuecos</t>
  </si>
  <si>
    <t>Brasles</t>
  </si>
  <si>
    <t>Mongiardino Ligure</t>
  </si>
  <si>
    <t>Staré Hodějovice</t>
  </si>
  <si>
    <t>Högsdorf</t>
  </si>
  <si>
    <t>Commune of Stassimo</t>
  </si>
  <si>
    <t>Mazuecos de Valdeginate</t>
  </si>
  <si>
    <t>Braslou</t>
  </si>
  <si>
    <t>Mongiuffi Melia</t>
  </si>
  <si>
    <t>Staré Hradiště</t>
  </si>
  <si>
    <t>Höhbeck</t>
  </si>
  <si>
    <t>Commune of Stassio</t>
  </si>
  <si>
    <t>Mazuela</t>
  </si>
  <si>
    <t>Bras-Panon</t>
  </si>
  <si>
    <t>Mongrando</t>
  </si>
  <si>
    <t>Staré Hrady</t>
  </si>
  <si>
    <t>Hohberg</t>
  </si>
  <si>
    <t>Commune of Stathas</t>
  </si>
  <si>
    <t>Meaño</t>
  </si>
  <si>
    <t>Brasparts</t>
  </si>
  <si>
    <t>Mongrassano</t>
  </si>
  <si>
    <t>Staré Hutě</t>
  </si>
  <si>
    <t>Hohe Börde</t>
  </si>
  <si>
    <t>Commune of Stathis</t>
  </si>
  <si>
    <t>Mecerreyes</t>
  </si>
  <si>
    <t>Brassac</t>
  </si>
  <si>
    <t>Monguelfo-Tesido</t>
  </si>
  <si>
    <t>Staré Jesenčany</t>
  </si>
  <si>
    <t>Hohe Wart</t>
  </si>
  <si>
    <t>Commune of Stathmos Aghistis</t>
  </si>
  <si>
    <t>Meco</t>
  </si>
  <si>
    <t>Brassac-les-Mines</t>
  </si>
  <si>
    <t>Monguzzo</t>
  </si>
  <si>
    <t>Staré Křečany</t>
  </si>
  <si>
    <t>Höheinöd</t>
  </si>
  <si>
    <t>Commune of Stathmos Mourion</t>
  </si>
  <si>
    <t>Medellín</t>
  </si>
  <si>
    <t>Brassempouy</t>
  </si>
  <si>
    <t>Moniga del Garda</t>
  </si>
  <si>
    <t>Staré Město</t>
  </si>
  <si>
    <t>Höheischweiler</t>
  </si>
  <si>
    <t>Commune of Stavies</t>
  </si>
  <si>
    <t>Mediana de Aragón</t>
  </si>
  <si>
    <t>Brasseuse</t>
  </si>
  <si>
    <t>Monleale</t>
  </si>
  <si>
    <t>Staré Město pod Landštejnem</t>
  </si>
  <si>
    <t>Hohen Demzin</t>
  </si>
  <si>
    <t>Commune of Stavli</t>
  </si>
  <si>
    <t>Mediana de Voltoya</t>
  </si>
  <si>
    <t>Bras-sur-Meuse</t>
  </si>
  <si>
    <t>Monno</t>
  </si>
  <si>
    <t>Staré Místo</t>
  </si>
  <si>
    <t>Hohen Neuendorf, Stadt</t>
  </si>
  <si>
    <t>Commune of Stavraki</t>
  </si>
  <si>
    <t>Medina de las Torres</t>
  </si>
  <si>
    <t>Brassy</t>
  </si>
  <si>
    <t>Monopoli</t>
  </si>
  <si>
    <t>Staré Sedliště</t>
  </si>
  <si>
    <t>Hohen Pritz</t>
  </si>
  <si>
    <t>Commune of Stavrakia</t>
  </si>
  <si>
    <t>Medina de Pomar</t>
  </si>
  <si>
    <t>Bratte</t>
  </si>
  <si>
    <t>Monreale</t>
  </si>
  <si>
    <t>Staré Sedlo</t>
  </si>
  <si>
    <t>Hohen Sprenz</t>
  </si>
  <si>
    <t>Commune of Stavrinides</t>
  </si>
  <si>
    <t>Medina de Rioseco</t>
  </si>
  <si>
    <t>Braud-et-Saint-Louis</t>
  </si>
  <si>
    <t>Monrupino</t>
  </si>
  <si>
    <t>Staré Smrkovice</t>
  </si>
  <si>
    <t>Hohen Viecheln</t>
  </si>
  <si>
    <t>Commune of Stavrochori</t>
  </si>
  <si>
    <t>Medina del Campo</t>
  </si>
  <si>
    <t>Brauvilliers</t>
  </si>
  <si>
    <t>Monsampietro Morico</t>
  </si>
  <si>
    <t>Staré Těchanovice</t>
  </si>
  <si>
    <t>Hohen Wangelin</t>
  </si>
  <si>
    <t>Commune of Stavrodromi</t>
  </si>
  <si>
    <t>Medina Sidonia</t>
  </si>
  <si>
    <t>Braux</t>
  </si>
  <si>
    <t>Monsampolo del Tronto</t>
  </si>
  <si>
    <t>Staré Ždánice</t>
  </si>
  <si>
    <t>Hohenahr</t>
  </si>
  <si>
    <t>Commune of Stavromenos</t>
  </si>
  <si>
    <t>Medinaceli</t>
  </si>
  <si>
    <t>Braux-le-Châtel</t>
  </si>
  <si>
    <t>Monsano</t>
  </si>
  <si>
    <t>Stařeč</t>
  </si>
  <si>
    <t>Hohenaltheim</t>
  </si>
  <si>
    <t>Commune of Stavropigio</t>
  </si>
  <si>
    <t>Medinilla</t>
  </si>
  <si>
    <t>Braux-Sainte-Cohière</t>
  </si>
  <si>
    <t>Monselice</t>
  </si>
  <si>
    <t>Stařechovice</t>
  </si>
  <si>
    <t>Hohenaspe</t>
  </si>
  <si>
    <t>Commune of Stavros</t>
  </si>
  <si>
    <t>Medio Cudeyo</t>
  </si>
  <si>
    <t>Braux-Saint-Remy</t>
  </si>
  <si>
    <t>Monserrato</t>
  </si>
  <si>
    <t>Staříč</t>
  </si>
  <si>
    <t>Hohenau</t>
  </si>
  <si>
    <t>Commune of Stavroskiadi</t>
  </si>
  <si>
    <t>Mediona</t>
  </si>
  <si>
    <t>Brax</t>
  </si>
  <si>
    <t>Monsummano Terme</t>
  </si>
  <si>
    <t>Starkoč</t>
  </si>
  <si>
    <t>Hohenberg a.d.Eger, St</t>
  </si>
  <si>
    <t>Commune of Stavroupoli</t>
  </si>
  <si>
    <t>Medranda</t>
  </si>
  <si>
    <t>Montà</t>
  </si>
  <si>
    <t>Stárkov</t>
  </si>
  <si>
    <t>Hohenberg-Krusemark</t>
  </si>
  <si>
    <t>Commune of Stayates</t>
  </si>
  <si>
    <t>Medrano</t>
  </si>
  <si>
    <t>Bray-Dunes</t>
  </si>
  <si>
    <t>Montabone</t>
  </si>
  <si>
    <t>Štarnov</t>
  </si>
  <si>
    <t>Hohenbocka</t>
  </si>
  <si>
    <t>Commune of Stefani</t>
  </si>
  <si>
    <t>Megeces</t>
  </si>
  <si>
    <t>Braye</t>
  </si>
  <si>
    <t>Montacuto</t>
  </si>
  <si>
    <t>Starosedlský Hrádek</t>
  </si>
  <si>
    <t>Hohenbollentin</t>
  </si>
  <si>
    <t>Commune of Stefania</t>
  </si>
  <si>
    <t>Megina</t>
  </si>
  <si>
    <t>Braye-en-Laonnois</t>
  </si>
  <si>
    <t>Montafia</t>
  </si>
  <si>
    <t>Starovice</t>
  </si>
  <si>
    <t>Hohenbrunn</t>
  </si>
  <si>
    <t>Commune of Stefanias</t>
  </si>
  <si>
    <t>Meira</t>
  </si>
  <si>
    <t>Braye-en-Thiérache</t>
  </si>
  <si>
    <t>Montagano</t>
  </si>
  <si>
    <t>Starovičky</t>
  </si>
  <si>
    <t>Hohenbucko</t>
  </si>
  <si>
    <t>Commune of Stefanina</t>
  </si>
  <si>
    <t>Meis</t>
  </si>
  <si>
    <t>Braye-sous-Faye</t>
  </si>
  <si>
    <t>Montagna</t>
  </si>
  <si>
    <t>Starý Bydžov</t>
  </si>
  <si>
    <t>Hohenburg, M</t>
  </si>
  <si>
    <t>Commune of Stefanovikio</t>
  </si>
  <si>
    <t>Mejorada</t>
  </si>
  <si>
    <t>Braye-sur-Maulne</t>
  </si>
  <si>
    <t>Montagna in Valtellina</t>
  </si>
  <si>
    <t>Starý Hrozenkov</t>
  </si>
  <si>
    <t>Hohendubrau / Wysoka Dubrawa</t>
  </si>
  <si>
    <t>Commune of Stefanovouno</t>
  </si>
  <si>
    <t>Mejorada del Campo</t>
  </si>
  <si>
    <t>Bray-et-Lû</t>
  </si>
  <si>
    <t>Montagnana</t>
  </si>
  <si>
    <t>Starý Jičín</t>
  </si>
  <si>
    <t>Hohenfelde</t>
  </si>
  <si>
    <t>Commune of Stemnitsa</t>
  </si>
  <si>
    <t>Melgar de Abajo</t>
  </si>
  <si>
    <t>Bray-lès-Mareuil</t>
  </si>
  <si>
    <t>Montagnareale</t>
  </si>
  <si>
    <t>Starý Kolín</t>
  </si>
  <si>
    <t>Hohenfelden</t>
  </si>
  <si>
    <t>Commune of Steni</t>
  </si>
  <si>
    <t>Melgar de Arriba</t>
  </si>
  <si>
    <t>Bray-Saint-Aignan</t>
  </si>
  <si>
    <t>Montaguto</t>
  </si>
  <si>
    <t>Starý Mateřov</t>
  </si>
  <si>
    <t>Hohenfels</t>
  </si>
  <si>
    <t>Commune of Steni Dirfyos</t>
  </si>
  <si>
    <t>Melgar de Fernamental</t>
  </si>
  <si>
    <t>Bray-Saint-Christophe</t>
  </si>
  <si>
    <t>Montaione</t>
  </si>
  <si>
    <t>Starý Petřín</t>
  </si>
  <si>
    <t>Hohenfels, M</t>
  </si>
  <si>
    <t>Commune of Stenies</t>
  </si>
  <si>
    <t>Melgar de Tera</t>
  </si>
  <si>
    <t>Bray-sur-Seine</t>
  </si>
  <si>
    <t>Montalbano Elicona</t>
  </si>
  <si>
    <t>Starý Plzenec</t>
  </si>
  <si>
    <t>Hohenfels-Essingen</t>
  </si>
  <si>
    <t>Commune of Stenimachos</t>
  </si>
  <si>
    <t>Melgar de Yuso</t>
  </si>
  <si>
    <t>Bray-sur-Somme</t>
  </si>
  <si>
    <t>Montalbano Jonico</t>
  </si>
  <si>
    <t>Starý Poddvorov</t>
  </si>
  <si>
    <t>Hohenfinow</t>
  </si>
  <si>
    <t>Commune of Steno</t>
  </si>
  <si>
    <t>Meliana</t>
  </si>
  <si>
    <t>Brazey-en-Morvan</t>
  </si>
  <si>
    <t>Montalcino</t>
  </si>
  <si>
    <t>Starý Šachov</t>
  </si>
  <si>
    <t>Hohenfurch</t>
  </si>
  <si>
    <t>Commune of Stenoma</t>
  </si>
  <si>
    <t>Mélida</t>
  </si>
  <si>
    <t>Brazey-en-Plaine</t>
  </si>
  <si>
    <t>Montaldeo</t>
  </si>
  <si>
    <t>Starý Vestec</t>
  </si>
  <si>
    <t>Hohengandern</t>
  </si>
  <si>
    <t>Commune of Stenyklaros</t>
  </si>
  <si>
    <t>Bréal-sous-Montfort</t>
  </si>
  <si>
    <t>Montaldo Bormida</t>
  </si>
  <si>
    <t>Stašov</t>
  </si>
  <si>
    <t>Hohenhameln</t>
  </si>
  <si>
    <t>Commune of Sterna</t>
  </si>
  <si>
    <t>Melilla</t>
  </si>
  <si>
    <t>Bréal-sous-Vitré</t>
  </si>
  <si>
    <t>Montaldo di Mondovì</t>
  </si>
  <si>
    <t>Statenice</t>
  </si>
  <si>
    <t>Hohenhorn</t>
  </si>
  <si>
    <t>Commune of Sternes</t>
  </si>
  <si>
    <t>Melón</t>
  </si>
  <si>
    <t>Bréançon</t>
  </si>
  <si>
    <t>Montaldo Roero</t>
  </si>
  <si>
    <t>Stavenice</t>
  </si>
  <si>
    <t>Hohenkammer</t>
  </si>
  <si>
    <t>Commune of Stilia</t>
  </si>
  <si>
    <t>Melque de Cercos</t>
  </si>
  <si>
    <t>Bréau</t>
  </si>
  <si>
    <t>Montaldo Scarampi</t>
  </si>
  <si>
    <t>Stavěšice</t>
  </si>
  <si>
    <t>Hohenkirchen</t>
  </si>
  <si>
    <t>Commune of Stimaga</t>
  </si>
  <si>
    <t>Membibre de la Hoz</t>
  </si>
  <si>
    <t>Bréau-Mars</t>
  </si>
  <si>
    <t>Montaldo Torinese</t>
  </si>
  <si>
    <t>Stéblová</t>
  </si>
  <si>
    <t>Höhenkirchen-Siegertsbrunn</t>
  </si>
  <si>
    <t>Commune of Stirfaka</t>
  </si>
  <si>
    <t>Membribe de la Sierra</t>
  </si>
  <si>
    <t>Bréauté</t>
  </si>
  <si>
    <t>Montale</t>
  </si>
  <si>
    <t>Stebno</t>
  </si>
  <si>
    <t>Höhenland</t>
  </si>
  <si>
    <t>Commune of Stirio</t>
  </si>
  <si>
    <t>Membrilla</t>
  </si>
  <si>
    <t>Bréban</t>
  </si>
  <si>
    <t>Montalenghe</t>
  </si>
  <si>
    <t>Stěbořice</t>
  </si>
  <si>
    <t>Hohenleimbach</t>
  </si>
  <si>
    <t>Commune of Stivos</t>
  </si>
  <si>
    <t>Membrillera</t>
  </si>
  <si>
    <t>Brebières</t>
  </si>
  <si>
    <t>Montallegro</t>
  </si>
  <si>
    <t>Štěchov</t>
  </si>
  <si>
    <t>Hohenleipisch</t>
  </si>
  <si>
    <t>Commune of Stoli</t>
  </si>
  <si>
    <t>Membrío</t>
  </si>
  <si>
    <t>Brebotte</t>
  </si>
  <si>
    <t>Montalto Carpasio</t>
  </si>
  <si>
    <t>Štěchovice</t>
  </si>
  <si>
    <t>Hohenleuben, Stadt</t>
  </si>
  <si>
    <t>Commune of Stolos</t>
  </si>
  <si>
    <t>Meñaka</t>
  </si>
  <si>
    <t>Brecé</t>
  </si>
  <si>
    <t>Montalto delle Marche</t>
  </si>
  <si>
    <t>Štědrá</t>
  </si>
  <si>
    <t>Hohenlinden</t>
  </si>
  <si>
    <t>Commune of Stomio</t>
  </si>
  <si>
    <t>Menàrguens</t>
  </si>
  <si>
    <t>Brécé</t>
  </si>
  <si>
    <t>Montalto di Castro</t>
  </si>
  <si>
    <t>Stehelčeves</t>
  </si>
  <si>
    <t>Hohenlockstedt</t>
  </si>
  <si>
    <t>Commune of Stouppei</t>
  </si>
  <si>
    <t>Menasalbas</t>
  </si>
  <si>
    <t>Brécey</t>
  </si>
  <si>
    <t>Montalto Dora</t>
  </si>
  <si>
    <t>Stehlovice</t>
  </si>
  <si>
    <t>Hohenmocker</t>
  </si>
  <si>
    <t>Commune of Stournareika</t>
  </si>
  <si>
    <t>Mendaro</t>
  </si>
  <si>
    <t>Brech</t>
  </si>
  <si>
    <t>Montalto Pavese</t>
  </si>
  <si>
    <t>Štěkeň</t>
  </si>
  <si>
    <t>Hohenmölsen, Stadt</t>
  </si>
  <si>
    <t>Commune of Stranoma</t>
  </si>
  <si>
    <t>Mendata</t>
  </si>
  <si>
    <t>Brechainville</t>
  </si>
  <si>
    <t>Montalto Uffugo</t>
  </si>
  <si>
    <t>Štěměchy</t>
  </si>
  <si>
    <t>Hohenöllen</t>
  </si>
  <si>
    <t>Commune of Stratinista</t>
  </si>
  <si>
    <t>Mendavia</t>
  </si>
  <si>
    <t>Bréchamps</t>
  </si>
  <si>
    <t>Montanaro</t>
  </si>
  <si>
    <t>Štěnovice</t>
  </si>
  <si>
    <t>Hohenpeißenberg</t>
  </si>
  <si>
    <t>Commune of Stratoni</t>
  </si>
  <si>
    <t>Mendaza</t>
  </si>
  <si>
    <t>Bréchaumont</t>
  </si>
  <si>
    <t>Montanaso Lombardo</t>
  </si>
  <si>
    <t>Štěnovický Borek</t>
  </si>
  <si>
    <t>Hohenpolding</t>
  </si>
  <si>
    <t>Commune of Stratoniki</t>
  </si>
  <si>
    <t>Mendexa</t>
  </si>
  <si>
    <t>Brèches</t>
  </si>
  <si>
    <t>Montanera</t>
  </si>
  <si>
    <t>Štěpánkovice</t>
  </si>
  <si>
    <t>Hohenroda</t>
  </si>
  <si>
    <t>Commune of Stratos</t>
  </si>
  <si>
    <t>Mendigorria</t>
  </si>
  <si>
    <t>Breconchaux</t>
  </si>
  <si>
    <t>Montano Antilia</t>
  </si>
  <si>
    <t>Štěpánov</t>
  </si>
  <si>
    <t>Hohenroth</t>
  </si>
  <si>
    <t>Commune of Strefi</t>
  </si>
  <si>
    <t>Meneses de Campos</t>
  </si>
  <si>
    <t>Brécy</t>
  </si>
  <si>
    <t>Montano Lucino</t>
  </si>
  <si>
    <t>Štěpánov nad Svratkou</t>
  </si>
  <si>
    <t>Hohenselchow-Groß Pinnow</t>
  </si>
  <si>
    <t>Commune of Strigos</t>
  </si>
  <si>
    <t>Mengabril</t>
  </si>
  <si>
    <t>Brécy-Brières</t>
  </si>
  <si>
    <t>Montappone</t>
  </si>
  <si>
    <t>Štěpánovice</t>
  </si>
  <si>
    <t>Hohenstadt</t>
  </si>
  <si>
    <t>Commune of Strofi</t>
  </si>
  <si>
    <t>Mengamuñoz</t>
  </si>
  <si>
    <t>Brée</t>
  </si>
  <si>
    <t>Montaquila</t>
  </si>
  <si>
    <t>Štěpkov</t>
  </si>
  <si>
    <t>Hohenstein</t>
  </si>
  <si>
    <t>Commune of Strofylia</t>
  </si>
  <si>
    <t>Mengíbar</t>
  </si>
  <si>
    <t>Brégnier-Cordon</t>
  </si>
  <si>
    <t>Montasola</t>
  </si>
  <si>
    <t>Šternberk</t>
  </si>
  <si>
    <t>Hohenstein-Ernstthal, Stadt</t>
  </si>
  <si>
    <t>Commune of Strogyli</t>
  </si>
  <si>
    <t>Méntrida</t>
  </si>
  <si>
    <t>Brégy</t>
  </si>
  <si>
    <t>Montauro</t>
  </si>
  <si>
    <t>Štětí</t>
  </si>
  <si>
    <t>Hohen-Sülzen</t>
  </si>
  <si>
    <t>Commune of Strogylovounio</t>
  </si>
  <si>
    <t>Mequinenza</t>
  </si>
  <si>
    <t>Bréhain</t>
  </si>
  <si>
    <t>Montazzoli</t>
  </si>
  <si>
    <t>Štětkovice</t>
  </si>
  <si>
    <t>Hohentengen</t>
  </si>
  <si>
    <t>Commune of Stromi</t>
  </si>
  <si>
    <t>Meranges</t>
  </si>
  <si>
    <t>Bréhain-la-Ville</t>
  </si>
  <si>
    <t>Monte Argentario</t>
  </si>
  <si>
    <t>Stěžery</t>
  </si>
  <si>
    <t>Hohentengen am Hochrhein</t>
  </si>
  <si>
    <t>Commune of Stropones</t>
  </si>
  <si>
    <t>Merca, A</t>
  </si>
  <si>
    <t>Bréhal</t>
  </si>
  <si>
    <t>Monte Castello di Vibio</t>
  </si>
  <si>
    <t>Štichov</t>
  </si>
  <si>
    <t>Hohenthann</t>
  </si>
  <si>
    <t>Commune of Stroussio</t>
  </si>
  <si>
    <t>Mercadal, Es</t>
  </si>
  <si>
    <t>Bréhan</t>
  </si>
  <si>
    <t>Monte Cavallo</t>
  </si>
  <si>
    <t>Štichovice</t>
  </si>
  <si>
    <t>Hohenwart, M</t>
  </si>
  <si>
    <t>Commune of Strovles</t>
  </si>
  <si>
    <t>Mérida</t>
  </si>
  <si>
    <t>Bréhand</t>
  </si>
  <si>
    <t>Monte Cerignone</t>
  </si>
  <si>
    <t>Štíhlice</t>
  </si>
  <si>
    <t>Hohenwarte</t>
  </si>
  <si>
    <t>Commune of Strymi</t>
  </si>
  <si>
    <t>Merindad de Cuesta-Urria</t>
  </si>
  <si>
    <t>Bréhémont</t>
  </si>
  <si>
    <t>Monte Compatri</t>
  </si>
  <si>
    <t>Stínava</t>
  </si>
  <si>
    <t>Hohenwarth</t>
  </si>
  <si>
    <t>Commune of Strymoniko</t>
  </si>
  <si>
    <t>Merindad de Montija</t>
  </si>
  <si>
    <t>Bréhéville</t>
  </si>
  <si>
    <t>Monte Cremasco</t>
  </si>
  <si>
    <t>Štipoklasy</t>
  </si>
  <si>
    <t>Hohenwestedt</t>
  </si>
  <si>
    <t>Commune of Strymonochori</t>
  </si>
  <si>
    <t>Merindad de Río Ubierna</t>
  </si>
  <si>
    <t>Monte di Malo</t>
  </si>
  <si>
    <t>Štítary</t>
  </si>
  <si>
    <t>Hohenzieritz</t>
  </si>
  <si>
    <t>Commune of Stylario</t>
  </si>
  <si>
    <t>Merindad de Sotoscueva</t>
  </si>
  <si>
    <t>Breilly</t>
  </si>
  <si>
    <t>Monte di Procida</t>
  </si>
  <si>
    <t>Štítina</t>
  </si>
  <si>
    <t>Hohes Kreuz</t>
  </si>
  <si>
    <t>Commune of Stylia</t>
  </si>
  <si>
    <t>Merindad de Valdeporres</t>
  </si>
  <si>
    <t>Breil-sur-Roya</t>
  </si>
  <si>
    <t>Monte Giberto</t>
  </si>
  <si>
    <t>Štítná nad Vláří-Popov</t>
  </si>
  <si>
    <t>Höhfröschen</t>
  </si>
  <si>
    <t>Commune of Stylida</t>
  </si>
  <si>
    <t>Merindad de Valdivielso</t>
  </si>
  <si>
    <t>Breistroff-la-Grande</t>
  </si>
  <si>
    <t>Monte Grimano Terme</t>
  </si>
  <si>
    <t>Štítov</t>
  </si>
  <si>
    <t>Hohn</t>
  </si>
  <si>
    <t>Commune of Stylos</t>
  </si>
  <si>
    <t>Meruelo</t>
  </si>
  <si>
    <t>Monte Isola</t>
  </si>
  <si>
    <t>Štíty</t>
  </si>
  <si>
    <t>Höhn</t>
  </si>
  <si>
    <t>Commune of Stymfalia</t>
  </si>
  <si>
    <t>Mesas de Ibor</t>
  </si>
  <si>
    <t>Monte Marenzo</t>
  </si>
  <si>
    <t>Stochov</t>
  </si>
  <si>
    <t>Hohndorf</t>
  </si>
  <si>
    <t>Commune of Stypsi</t>
  </si>
  <si>
    <t>Mesas, Las</t>
  </si>
  <si>
    <t>Breitenbach-Haut-Rhin</t>
  </si>
  <si>
    <t>Monte Porzio</t>
  </si>
  <si>
    <t>Stod</t>
  </si>
  <si>
    <t>Höhndorf</t>
  </si>
  <si>
    <t>Commune of Styra</t>
  </si>
  <si>
    <t>Mesegar de Corneja</t>
  </si>
  <si>
    <t>Brélès</t>
  </si>
  <si>
    <t>Monte Porzio Catone</t>
  </si>
  <si>
    <t>Stojčín</t>
  </si>
  <si>
    <t>Hohne</t>
  </si>
  <si>
    <t>Commune of Svoronata</t>
  </si>
  <si>
    <t>Mesegar de Tajo</t>
  </si>
  <si>
    <t>Brélidy</t>
  </si>
  <si>
    <t>Monte Rinaldo</t>
  </si>
  <si>
    <t>Stojice</t>
  </si>
  <si>
    <t>Hohnhorst</t>
  </si>
  <si>
    <t>Commune of Svoronos</t>
  </si>
  <si>
    <t>Mesía</t>
  </si>
  <si>
    <t>Bréménil</t>
  </si>
  <si>
    <t>Monte Roberto</t>
  </si>
  <si>
    <t>Štoky</t>
  </si>
  <si>
    <t>Hohnstein, Stadt</t>
  </si>
  <si>
    <t>Commune of Sygrellos</t>
  </si>
  <si>
    <t>Mesones de Isuela</t>
  </si>
  <si>
    <t>Brêmes</t>
  </si>
  <si>
    <t>Monte Romano</t>
  </si>
  <si>
    <t>Stolany</t>
  </si>
  <si>
    <t>Hohnstorf (Elbe)</t>
  </si>
  <si>
    <t>Commune of Sykaminea</t>
  </si>
  <si>
    <t>Mestanza</t>
  </si>
  <si>
    <t>Brémoncourt</t>
  </si>
  <si>
    <t>Monte San Biagio</t>
  </si>
  <si>
    <t>Stonařov</t>
  </si>
  <si>
    <t>Höhr-Grenzhausen, Stadt</t>
  </si>
  <si>
    <t>Commune of Sykamino</t>
  </si>
  <si>
    <t>Metauten</t>
  </si>
  <si>
    <t>Bremondans</t>
  </si>
  <si>
    <t>Monte San Giacomo</t>
  </si>
  <si>
    <t>Stonava</t>
  </si>
  <si>
    <t>Hohwacht (Ostsee)</t>
  </si>
  <si>
    <t>Commune of Sykas Ypatis</t>
  </si>
  <si>
    <t>Mezalocha</t>
  </si>
  <si>
    <t>Brémontier-Merval</t>
  </si>
  <si>
    <t>Monte San Giovanni Campano</t>
  </si>
  <si>
    <t>Stošíkovice na Louce</t>
  </si>
  <si>
    <t>Hoisdorf</t>
  </si>
  <si>
    <t>Commune of Syki</t>
  </si>
  <si>
    <t>Mezquita de Jarque</t>
  </si>
  <si>
    <t>Brémoy</t>
  </si>
  <si>
    <t>Monte San Giovanni in Sabina</t>
  </si>
  <si>
    <t>Stožec</t>
  </si>
  <si>
    <t>Holdorf</t>
  </si>
  <si>
    <t>Commune of Sykia</t>
  </si>
  <si>
    <t>Mezquita, A</t>
  </si>
  <si>
    <t>Brem-sur-Mer</t>
  </si>
  <si>
    <t>Monte San Giusto</t>
  </si>
  <si>
    <t>Stožice</t>
  </si>
  <si>
    <t>Holenberg</t>
  </si>
  <si>
    <t>Commune of Sykiada</t>
  </si>
  <si>
    <t>Miajadas</t>
  </si>
  <si>
    <t>Brémur-et-Vaurois</t>
  </si>
  <si>
    <t>Monte San Martino</t>
  </si>
  <si>
    <t>Strachoňovice</t>
  </si>
  <si>
    <t>Holldorf</t>
  </si>
  <si>
    <t>Commune of Sykies</t>
  </si>
  <si>
    <t>Mianos</t>
  </si>
  <si>
    <t>Bren</t>
  </si>
  <si>
    <t>Monte San Pietrangeli</t>
  </si>
  <si>
    <t>Strachotice</t>
  </si>
  <si>
    <t>Holle</t>
  </si>
  <si>
    <t>Commune of Sykologos</t>
  </si>
  <si>
    <t>Micereces de Tera</t>
  </si>
  <si>
    <t>Brenas</t>
  </si>
  <si>
    <t>Monte San Pietro</t>
  </si>
  <si>
    <t>Strachotín</t>
  </si>
  <si>
    <t>Hollenbach</t>
  </si>
  <si>
    <t>Commune of Sykorrachi</t>
  </si>
  <si>
    <t>Micieces de Ojeda</t>
  </si>
  <si>
    <t>Brenat</t>
  </si>
  <si>
    <t>Monte San Savino</t>
  </si>
  <si>
    <t>Strachujov</t>
  </si>
  <si>
    <t>Hollenbek</t>
  </si>
  <si>
    <t>Commune of Sykounta</t>
  </si>
  <si>
    <t>Miedes de Aragón</t>
  </si>
  <si>
    <t>Brenelle</t>
  </si>
  <si>
    <t>Monte San Vito</t>
  </si>
  <si>
    <t>Stračov</t>
  </si>
  <si>
    <t>Hollenstedt</t>
  </si>
  <si>
    <t>Commune of Sykourio</t>
  </si>
  <si>
    <t>Miedes de Atienza</t>
  </si>
  <si>
    <t>Brengues</t>
  </si>
  <si>
    <t>Monte Santa Maria Tiberina</t>
  </si>
  <si>
    <t>Stradonice</t>
  </si>
  <si>
    <t>Holler</t>
  </si>
  <si>
    <t>Commune of Syliveniotika</t>
  </si>
  <si>
    <t>Miengo</t>
  </si>
  <si>
    <t>Brennes</t>
  </si>
  <si>
    <t>Monte Sant'Angelo</t>
  </si>
  <si>
    <t>Stradouň</t>
  </si>
  <si>
    <t>Hollern-Twielenfleth</t>
  </si>
  <si>
    <t>Commune of Symi (psevdo)</t>
  </si>
  <si>
    <t>Miera</t>
  </si>
  <si>
    <t>Brennilis</t>
  </si>
  <si>
    <t>Monte Urano</t>
  </si>
  <si>
    <t>Strahovice</t>
  </si>
  <si>
    <t>Hollfeld, St</t>
  </si>
  <si>
    <t>Commune of Symvoli</t>
  </si>
  <si>
    <t>Mieres</t>
  </si>
  <si>
    <t>Brénod</t>
  </si>
  <si>
    <t>Monte Vidon Combatte</t>
  </si>
  <si>
    <t>Strakonice</t>
  </si>
  <si>
    <t>Hollingstedt</t>
  </si>
  <si>
    <t>Commune of Syndendro</t>
  </si>
  <si>
    <t>Mierla, La</t>
  </si>
  <si>
    <t>Brenon</t>
  </si>
  <si>
    <t>Monte Vidon Corrado</t>
  </si>
  <si>
    <t>Strakov</t>
  </si>
  <si>
    <t>Hollnich</t>
  </si>
  <si>
    <t>Commune of Synetio</t>
  </si>
  <si>
    <t>Mieza</t>
  </si>
  <si>
    <t>Brenouille</t>
  </si>
  <si>
    <t>Montebello della Battaglia</t>
  </si>
  <si>
    <t>Straky</t>
  </si>
  <si>
    <t>Hollnseth</t>
  </si>
  <si>
    <t>Commune of Syrna</t>
  </si>
  <si>
    <t>Migjorn Gran, Es</t>
  </si>
  <si>
    <t>Brenoux</t>
  </si>
  <si>
    <t>Montebello di Bertona</t>
  </si>
  <si>
    <t>Štramberk</t>
  </si>
  <si>
    <t>Hollstadt</t>
  </si>
  <si>
    <t>Commune of Syrrako</t>
  </si>
  <si>
    <t>Miguel Esteban</t>
  </si>
  <si>
    <t>Brens</t>
  </si>
  <si>
    <t>Montebello Jonico</t>
  </si>
  <si>
    <t>Strančice</t>
  </si>
  <si>
    <t>Holm</t>
  </si>
  <si>
    <t>Commune of Syrrizo</t>
  </si>
  <si>
    <t>Migueláñez</t>
  </si>
  <si>
    <t>Brenthonne</t>
  </si>
  <si>
    <t>Montebello sul Sangro</t>
  </si>
  <si>
    <t>Stránecká Zhoř</t>
  </si>
  <si>
    <t>Holste</t>
  </si>
  <si>
    <t>Commune of Syvota</t>
  </si>
  <si>
    <t>Miguelturra</t>
  </si>
  <si>
    <t>Breny</t>
  </si>
  <si>
    <t>Montebello Vicentino</t>
  </si>
  <si>
    <t>Strání</t>
  </si>
  <si>
    <t>Holstenniendorf</t>
  </si>
  <si>
    <t>Commune of Syvros</t>
  </si>
  <si>
    <t>Mijares</t>
  </si>
  <si>
    <t>Brères</t>
  </si>
  <si>
    <t>Montebelluna</t>
  </si>
  <si>
    <t>Stránka</t>
  </si>
  <si>
    <t>Holsthum</t>
  </si>
  <si>
    <t>Commune of Tagarades</t>
  </si>
  <si>
    <t>Mijas</t>
  </si>
  <si>
    <t>Bresdon</t>
  </si>
  <si>
    <t>Montebruno</t>
  </si>
  <si>
    <t>Stranný</t>
  </si>
  <si>
    <t>Holt</t>
  </si>
  <si>
    <t>Commune of Taktikoupoli</t>
  </si>
  <si>
    <t>Milà, El</t>
  </si>
  <si>
    <t>Bresilley</t>
  </si>
  <si>
    <t>Montebuono</t>
  </si>
  <si>
    <t>Strašice</t>
  </si>
  <si>
    <t>Holtgast</t>
  </si>
  <si>
    <t>Commune of Talanta</t>
  </si>
  <si>
    <t>Milagro</t>
  </si>
  <si>
    <t>Bresle</t>
  </si>
  <si>
    <t>Montecalvo in Foglia</t>
  </si>
  <si>
    <t>Strašín</t>
  </si>
  <si>
    <t>Holthusen</t>
  </si>
  <si>
    <t>Commune of Tanagra</t>
  </si>
  <si>
    <t>Milagros</t>
  </si>
  <si>
    <t>Bresles</t>
  </si>
  <si>
    <t>Montecalvo Irpino</t>
  </si>
  <si>
    <t>Straškov-Vodochody</t>
  </si>
  <si>
    <t>Holtland</t>
  </si>
  <si>
    <t>Commune of Tarsina</t>
  </si>
  <si>
    <t>Milano, El</t>
  </si>
  <si>
    <t>Bresnay</t>
  </si>
  <si>
    <t>Montecalvo Versiggia</t>
  </si>
  <si>
    <t>Strašnov</t>
  </si>
  <si>
    <t>Holtsee</t>
  </si>
  <si>
    <t>Commune of Tavronitis</t>
  </si>
  <si>
    <t>Millana</t>
  </si>
  <si>
    <t>Bresse Vallons</t>
  </si>
  <si>
    <t>Montecarlo</t>
  </si>
  <si>
    <t>Strašov</t>
  </si>
  <si>
    <t>Holzappel</t>
  </si>
  <si>
    <t>Commune of Tavros</t>
  </si>
  <si>
    <t>Millanes</t>
  </si>
  <si>
    <t>Bresse-sur-Grosne</t>
  </si>
  <si>
    <t>Montecarotto</t>
  </si>
  <si>
    <t>Stratov</t>
  </si>
  <si>
    <t>Holzbach</t>
  </si>
  <si>
    <t>Commune of Taxiarches</t>
  </si>
  <si>
    <t>Millares</t>
  </si>
  <si>
    <t>Bressey-sur-Tille</t>
  </si>
  <si>
    <t>Montecassiano</t>
  </si>
  <si>
    <t>Stráž</t>
  </si>
  <si>
    <t>Holzbunge</t>
  </si>
  <si>
    <t>Commune of Taxiarchis</t>
  </si>
  <si>
    <t>Millena</t>
  </si>
  <si>
    <t>Bressieux</t>
  </si>
  <si>
    <t>Montecastello</t>
  </si>
  <si>
    <t>Stráž nad Nežárkou</t>
  </si>
  <si>
    <t>Holzdorf</t>
  </si>
  <si>
    <t>Commune of Tefelio</t>
  </si>
  <si>
    <t>Milles de la Polvorosa</t>
  </si>
  <si>
    <t>Bressolles</t>
  </si>
  <si>
    <t>Montecastrilli</t>
  </si>
  <si>
    <t>Stráž nad Nisou</t>
  </si>
  <si>
    <t>Holzen</t>
  </si>
  <si>
    <t>Commune of Temeni</t>
  </si>
  <si>
    <t>Milmarcos</t>
  </si>
  <si>
    <t>Bressols</t>
  </si>
  <si>
    <t>Montecatini Val di Cecina</t>
  </si>
  <si>
    <t>Stráž nad Ohří</t>
  </si>
  <si>
    <t>Holzerath</t>
  </si>
  <si>
    <t>Commune of Temenia</t>
  </si>
  <si>
    <t>Minas de Riotinto</t>
  </si>
  <si>
    <t>Bresson</t>
  </si>
  <si>
    <t>Montecatini-Terme</t>
  </si>
  <si>
    <t>Stráž pod Ralskem</t>
  </si>
  <si>
    <t>Holzgerlingen, Stadt</t>
  </si>
  <si>
    <t>Commune of Tempi</t>
  </si>
  <si>
    <t>Minaya</t>
  </si>
  <si>
    <t>Bressuire</t>
  </si>
  <si>
    <t>Montecchia di Crosara</t>
  </si>
  <si>
    <t>Strážek</t>
  </si>
  <si>
    <t>Holzgünz</t>
  </si>
  <si>
    <t>Commune of Teriachio</t>
  </si>
  <si>
    <t>Minglanilla</t>
  </si>
  <si>
    <t>Montecchio</t>
  </si>
  <si>
    <t>Stražisko</t>
  </si>
  <si>
    <t>Holzhausen an der Haide</t>
  </si>
  <si>
    <t>Commune of Terovo</t>
  </si>
  <si>
    <t>Mingorría</t>
  </si>
  <si>
    <t>Brestot</t>
  </si>
  <si>
    <t>Montecchio Emilia</t>
  </si>
  <si>
    <t>Strážiště</t>
  </si>
  <si>
    <t>Holzheim</t>
  </si>
  <si>
    <t>Commune of Terpni</t>
  </si>
  <si>
    <t>Miño</t>
  </si>
  <si>
    <t>Bretagne</t>
  </si>
  <si>
    <t>Montecchio Maggiore</t>
  </si>
  <si>
    <t>Strážkovice</t>
  </si>
  <si>
    <t>Holzheim a.Forst</t>
  </si>
  <si>
    <t>Commune of Terpsithea</t>
  </si>
  <si>
    <t>Miño de Medinaceli</t>
  </si>
  <si>
    <t>Bretagne-d'Armagnac</t>
  </si>
  <si>
    <t>Montecchio Precalcino</t>
  </si>
  <si>
    <t>Strážná</t>
  </si>
  <si>
    <t>Holzkirch</t>
  </si>
  <si>
    <t>Commune of Terpyllos</t>
  </si>
  <si>
    <t>Miño de San Esteban</t>
  </si>
  <si>
    <t>Bretagne-de-Marsan</t>
  </si>
  <si>
    <t>Montechiaro d'Acqui</t>
  </si>
  <si>
    <t>Strážné</t>
  </si>
  <si>
    <t>Holzkirchen</t>
  </si>
  <si>
    <t>Commune of Tetrakomo</t>
  </si>
  <si>
    <t>Miñosa, La</t>
  </si>
  <si>
    <t>Bretagnolles</t>
  </si>
  <si>
    <t>Montechiaro d'Asti</t>
  </si>
  <si>
    <t>Strážnice</t>
  </si>
  <si>
    <t>Holzkirchen, M</t>
  </si>
  <si>
    <t>Commune of Tetralofo</t>
  </si>
  <si>
    <t>Breteau</t>
  </si>
  <si>
    <t>Montechiarugolo</t>
  </si>
  <si>
    <t>Strážný</t>
  </si>
  <si>
    <t>Holzmaden</t>
  </si>
  <si>
    <t>Commune of Thalames</t>
  </si>
  <si>
    <t>Mirabel</t>
  </si>
  <si>
    <t>Breteil</t>
  </si>
  <si>
    <t>Monteciccardo</t>
  </si>
  <si>
    <t>Strážov</t>
  </si>
  <si>
    <t>Holzminden, gemfr. Gebiet</t>
  </si>
  <si>
    <t>Commune of Thalero</t>
  </si>
  <si>
    <t>Mirabueno</t>
  </si>
  <si>
    <t>Bretenière</t>
  </si>
  <si>
    <t>Montecilfone</t>
  </si>
  <si>
    <t>Strážovice</t>
  </si>
  <si>
    <t>Holzminden, Stadt</t>
  </si>
  <si>
    <t>Commune of Thanas</t>
  </si>
  <si>
    <t>Miraflores de la Sierra</t>
  </si>
  <si>
    <t>Bretenières</t>
  </si>
  <si>
    <t>Montecopiolo</t>
  </si>
  <si>
    <t>Středokluky</t>
  </si>
  <si>
    <t>Holzsußra</t>
  </si>
  <si>
    <t>Commune of Thanos</t>
  </si>
  <si>
    <t>Mirafuentes</t>
  </si>
  <si>
    <t>Bretenoux</t>
  </si>
  <si>
    <t>Montecorice</t>
  </si>
  <si>
    <t>Střelice</t>
  </si>
  <si>
    <t>Holzwickede</t>
  </si>
  <si>
    <t>Commune of Tharounia</t>
  </si>
  <si>
    <t>Miralcamp</t>
  </si>
  <si>
    <t>Breteuil</t>
  </si>
  <si>
    <t>Montecorvino Pugliano</t>
  </si>
  <si>
    <t>Střelná</t>
  </si>
  <si>
    <t>Commune of Thassos</t>
  </si>
  <si>
    <t>Miralrío</t>
  </si>
  <si>
    <t>Brethel</t>
  </si>
  <si>
    <t>Montecorvino Rovella</t>
  </si>
  <si>
    <t>Střelské Hoštice</t>
  </si>
  <si>
    <t>Hömberg</t>
  </si>
  <si>
    <t>Commune of Thavmako</t>
  </si>
  <si>
    <t>Miramar</t>
  </si>
  <si>
    <t>Brethenay</t>
  </si>
  <si>
    <t>Montecosaro</t>
  </si>
  <si>
    <t>Střemošice</t>
  </si>
  <si>
    <t>Homberg (Efze), Reformationsstadt, Kreisstadt</t>
  </si>
  <si>
    <t>Commune of Thea</t>
  </si>
  <si>
    <t>Mirambel</t>
  </si>
  <si>
    <t>Bretigney</t>
  </si>
  <si>
    <t>Montecrestese</t>
  </si>
  <si>
    <t>Střemy</t>
  </si>
  <si>
    <t>Homberg (Ohm), Stadt</t>
  </si>
  <si>
    <t>Commune of Themelo</t>
  </si>
  <si>
    <t>Miranda de Arga</t>
  </si>
  <si>
    <t>Bretigney-Notre-Dame</t>
  </si>
  <si>
    <t>Montecreto</t>
  </si>
  <si>
    <t>Střeň</t>
  </si>
  <si>
    <t>Homburg, Kreisstadt</t>
  </si>
  <si>
    <t>Commune of Theodora</t>
  </si>
  <si>
    <t>Miranda de Azán</t>
  </si>
  <si>
    <t>Bretignolles</t>
  </si>
  <si>
    <t>Montedinove</t>
  </si>
  <si>
    <t>Strenice</t>
  </si>
  <si>
    <t>Hommerdingen</t>
  </si>
  <si>
    <t>Commune of Theodorakio</t>
  </si>
  <si>
    <t>Miranda de Ebro</t>
  </si>
  <si>
    <t>Bretignolles-sur-Mer</t>
  </si>
  <si>
    <t>Montedoro</t>
  </si>
  <si>
    <t>Střevač</t>
  </si>
  <si>
    <t>Honerath</t>
  </si>
  <si>
    <t>Commune of Theodoriana</t>
  </si>
  <si>
    <t>Miranda del Castañar</t>
  </si>
  <si>
    <t>Bretigny</t>
  </si>
  <si>
    <t>Montefalcione</t>
  </si>
  <si>
    <t>Střezetice</t>
  </si>
  <si>
    <t>Honigsee</t>
  </si>
  <si>
    <t>Commune of Theodossia</t>
  </si>
  <si>
    <t>Mirandilla</t>
  </si>
  <si>
    <t>Brétigny</t>
  </si>
  <si>
    <t>Montefalco</t>
  </si>
  <si>
    <t>Střezimíř</t>
  </si>
  <si>
    <t>Hönningen</t>
  </si>
  <si>
    <t>Commune of Theoktisto</t>
  </si>
  <si>
    <t>Miraveche</t>
  </si>
  <si>
    <t>Brétigny-sur-Orge</t>
  </si>
  <si>
    <t>Montefalcone Appennino</t>
  </si>
  <si>
    <t>Strhaře</t>
  </si>
  <si>
    <t>Hontheim</t>
  </si>
  <si>
    <t>Commune of Theologos</t>
  </si>
  <si>
    <t>Miravet</t>
  </si>
  <si>
    <t>Bretoncelles</t>
  </si>
  <si>
    <t>Montefalcone di Val Fortore</t>
  </si>
  <si>
    <t>Stříbřec</t>
  </si>
  <si>
    <t>Hoogstede</t>
  </si>
  <si>
    <t>Commune of Theopetra</t>
  </si>
  <si>
    <t>Miravete de la Sierra</t>
  </si>
  <si>
    <t>Bretonvillers</t>
  </si>
  <si>
    <t>Montefalcone nel Sannio</t>
  </si>
  <si>
    <t>Stříbrná</t>
  </si>
  <si>
    <t>Hoort</t>
  </si>
  <si>
    <t>Commune of Therapio</t>
  </si>
  <si>
    <t>Mirón, El</t>
  </si>
  <si>
    <t>Brette</t>
  </si>
  <si>
    <t>Montefano</t>
  </si>
  <si>
    <t>Stříbrná Skalice</t>
  </si>
  <si>
    <t>Hopferau</t>
  </si>
  <si>
    <t>Commune of Theriakissio</t>
  </si>
  <si>
    <t>Mironcillo</t>
  </si>
  <si>
    <t>Brette-les-Pins</t>
  </si>
  <si>
    <t>Montefelcino</t>
  </si>
  <si>
    <t>Stříbrné Hory</t>
  </si>
  <si>
    <t>Höpfingen</t>
  </si>
  <si>
    <t>Commune of Theriano</t>
  </si>
  <si>
    <t>Mirueña de los Infanzones</t>
  </si>
  <si>
    <t>Bretten</t>
  </si>
  <si>
    <t>Monteferrante</t>
  </si>
  <si>
    <t>Stříbrnice</t>
  </si>
  <si>
    <t>Hoppegarten</t>
  </si>
  <si>
    <t>Commune of Therino</t>
  </si>
  <si>
    <t>Mislata</t>
  </si>
  <si>
    <t>Brettes</t>
  </si>
  <si>
    <t>Montefiascone</t>
  </si>
  <si>
    <t>Stříbro</t>
  </si>
  <si>
    <t>Hoppenrade</t>
  </si>
  <si>
    <t>Commune of Therisso</t>
  </si>
  <si>
    <t>Moaña</t>
  </si>
  <si>
    <t>Bretteville</t>
  </si>
  <si>
    <t>Montefino</t>
  </si>
  <si>
    <t>Střílky</t>
  </si>
  <si>
    <t>Hoppstädten</t>
  </si>
  <si>
    <t>Commune of Therma</t>
  </si>
  <si>
    <t>Mocejón</t>
  </si>
  <si>
    <t>Bretteville-du-Grand-Caux</t>
  </si>
  <si>
    <t>Montefiore Conca</t>
  </si>
  <si>
    <t>Střítež</t>
  </si>
  <si>
    <t>Hoppstädten-Weiersbach</t>
  </si>
  <si>
    <t>Commune of Thermes</t>
  </si>
  <si>
    <t>Mochales</t>
  </si>
  <si>
    <t>Bretteville-le-Rabet</t>
  </si>
  <si>
    <t>Montefiore dell'Aso</t>
  </si>
  <si>
    <t>Střítež nad Bečvou</t>
  </si>
  <si>
    <t>Hopsten</t>
  </si>
  <si>
    <t>Commune of Thermi</t>
  </si>
  <si>
    <t>Moclín</t>
  </si>
  <si>
    <t>Bretteville-Saint-Laurent</t>
  </si>
  <si>
    <t>Montefiorino</t>
  </si>
  <si>
    <t>Střítež nad Ludinou</t>
  </si>
  <si>
    <t>Horath</t>
  </si>
  <si>
    <t>Commune of Thermissia</t>
  </si>
  <si>
    <t>Moclinejo</t>
  </si>
  <si>
    <t>Bretteville-sur-Ay</t>
  </si>
  <si>
    <t>Monteflavio</t>
  </si>
  <si>
    <t>Střítež pod Křemešníkem</t>
  </si>
  <si>
    <t>Horb am Neckar, Stadt</t>
  </si>
  <si>
    <t>Commune of Thermo</t>
  </si>
  <si>
    <t>Modúbar de la Emparedada</t>
  </si>
  <si>
    <t>Bretteville-sur-Laize</t>
  </si>
  <si>
    <t>Monteforte Cilento</t>
  </si>
  <si>
    <t>Střížov</t>
  </si>
  <si>
    <t>Horbach</t>
  </si>
  <si>
    <t>Commune of Thermopyles</t>
  </si>
  <si>
    <t>Moeche</t>
  </si>
  <si>
    <t>Bretteville-sur-Odon</t>
  </si>
  <si>
    <t>Monteforte d'Alpone</t>
  </si>
  <si>
    <t>Střížovice</t>
  </si>
  <si>
    <t>Horben</t>
  </si>
  <si>
    <t>Commune of Thespies</t>
  </si>
  <si>
    <t>Mogán</t>
  </si>
  <si>
    <t>Brettnach</t>
  </si>
  <si>
    <t>Monteforte Irpino</t>
  </si>
  <si>
    <t>Strmilov</t>
  </si>
  <si>
    <t>Horbruch</t>
  </si>
  <si>
    <t>Commune of Thesprotiko</t>
  </si>
  <si>
    <t>Mogarraz</t>
  </si>
  <si>
    <t>Bretx</t>
  </si>
  <si>
    <t>Montefortino</t>
  </si>
  <si>
    <t>Strojetice</t>
  </si>
  <si>
    <t>Hörden am Harz</t>
  </si>
  <si>
    <t>Commune of Thessaloniki (psevdo)</t>
  </si>
  <si>
    <t>Moguer</t>
  </si>
  <si>
    <t>Breuches</t>
  </si>
  <si>
    <t>Montefranco</t>
  </si>
  <si>
    <t>Stropešín</t>
  </si>
  <si>
    <t>Hördt</t>
  </si>
  <si>
    <t>Commune of Thinea</t>
  </si>
  <si>
    <t>Mohedas de Granadilla</t>
  </si>
  <si>
    <t>Breuchotte</t>
  </si>
  <si>
    <t>Montefredane</t>
  </si>
  <si>
    <t>Struhařov</t>
  </si>
  <si>
    <t>Horgau</t>
  </si>
  <si>
    <t>Commune of Thira</t>
  </si>
  <si>
    <t>Mohedas de la Jara</t>
  </si>
  <si>
    <t>Breugnon</t>
  </si>
  <si>
    <t>Montefusco</t>
  </si>
  <si>
    <t>Strukov</t>
  </si>
  <si>
    <t>Horgenzell</t>
  </si>
  <si>
    <t>Commune of Thirassia</t>
  </si>
  <si>
    <t>Mohernando</t>
  </si>
  <si>
    <t>Breuil</t>
  </si>
  <si>
    <t>Montegabbione</t>
  </si>
  <si>
    <t>Strunkovice nad Blanicí</t>
  </si>
  <si>
    <t>Hörgertshausen</t>
  </si>
  <si>
    <t>Commune of Thiriopetra</t>
  </si>
  <si>
    <t>Moià</t>
  </si>
  <si>
    <t>Breuilaufa</t>
  </si>
  <si>
    <t>Montegalda</t>
  </si>
  <si>
    <t>Strunkovice nad Volyňkou</t>
  </si>
  <si>
    <t>Horhausen</t>
  </si>
  <si>
    <t>Commune of Thissoa</t>
  </si>
  <si>
    <t>Moixent</t>
  </si>
  <si>
    <t>Breuil-Barret</t>
  </si>
  <si>
    <t>Montegaldella</t>
  </si>
  <si>
    <t>Strupčice</t>
  </si>
  <si>
    <t>Horhausen (Westerwald)</t>
  </si>
  <si>
    <t>Commune of Thisvi</t>
  </si>
  <si>
    <t>Mojácar</t>
  </si>
  <si>
    <t>Breuil-Bois-Robert</t>
  </si>
  <si>
    <t>Montegallo</t>
  </si>
  <si>
    <t>Stružinec</t>
  </si>
  <si>
    <t>Höringen</t>
  </si>
  <si>
    <t>Commune of Thiva</t>
  </si>
  <si>
    <t>Mojados</t>
  </si>
  <si>
    <t>Breuil-la-Réorte</t>
  </si>
  <si>
    <t>Montegioco</t>
  </si>
  <si>
    <t>Stružná</t>
  </si>
  <si>
    <t>Commune of Thoknia</t>
  </si>
  <si>
    <t>Mojonera, La</t>
  </si>
  <si>
    <t>Breuil-le-Sec</t>
  </si>
  <si>
    <t>Montegiordano</t>
  </si>
  <si>
    <t>Stružnice</t>
  </si>
  <si>
    <t>Commune of Tholaria</t>
  </si>
  <si>
    <t>Molacillos</t>
  </si>
  <si>
    <t>Breuillet</t>
  </si>
  <si>
    <t>Montegiorgio</t>
  </si>
  <si>
    <t>Strýčice</t>
  </si>
  <si>
    <t>Hornbach, Stadt</t>
  </si>
  <si>
    <t>Commune of Tholopotamio</t>
  </si>
  <si>
    <t>Molar, El</t>
  </si>
  <si>
    <t>Breuil-le-Vert</t>
  </si>
  <si>
    <t>Montegranaro</t>
  </si>
  <si>
    <t>Studánka</t>
  </si>
  <si>
    <t>Horn-Bad Meinberg, Stadt</t>
  </si>
  <si>
    <t>Commune of Tholos</t>
  </si>
  <si>
    <t>Molares, Los</t>
  </si>
  <si>
    <t>Breuil-Magné</t>
  </si>
  <si>
    <t>Montegridolfo</t>
  </si>
  <si>
    <t>Hornbek</t>
  </si>
  <si>
    <t>Commune of Thouria</t>
  </si>
  <si>
    <t>Molezuelas de la Carballeda</t>
  </si>
  <si>
    <t>Breuilpont</t>
  </si>
  <si>
    <t>Montegrino Valtravaglia</t>
  </si>
  <si>
    <t>Studené</t>
  </si>
  <si>
    <t>Hornberg, Stadt</t>
  </si>
  <si>
    <t>Commune of Thourio</t>
  </si>
  <si>
    <t>Molina de Aragón</t>
  </si>
  <si>
    <t>Breuil-sur-Vesle</t>
  </si>
  <si>
    <t>Montegrosso d'Asti</t>
  </si>
  <si>
    <t>Horneburg, Flecken</t>
  </si>
  <si>
    <t>Commune of Thrakomakedones</t>
  </si>
  <si>
    <t>Molina de Segura</t>
  </si>
  <si>
    <t>Breurey-lès-Faverney</t>
  </si>
  <si>
    <t>Montegrosso Pian Latte</t>
  </si>
  <si>
    <t>Studeněves</t>
  </si>
  <si>
    <t>Hornsömmern</t>
  </si>
  <si>
    <t>Commune of Thrapsano</t>
  </si>
  <si>
    <t>Molinaseca</t>
  </si>
  <si>
    <t>Breuschwickersheim</t>
  </si>
  <si>
    <t>Montegrotto Terme</t>
  </si>
  <si>
    <t>Studénka</t>
  </si>
  <si>
    <t>Hornstorf</t>
  </si>
  <si>
    <t>Commune of Thrapsimi</t>
  </si>
  <si>
    <t>Molinicos</t>
  </si>
  <si>
    <t>Breuvannes-en-Bassigny</t>
  </si>
  <si>
    <t>Monteiasi</t>
  </si>
  <si>
    <t>Studený</t>
  </si>
  <si>
    <t>Hörnum (Sylt)</t>
  </si>
  <si>
    <t>Commune of Throfari</t>
  </si>
  <si>
    <t>Molinillo</t>
  </si>
  <si>
    <t>Breuvery-sur-Coole</t>
  </si>
  <si>
    <t>Montelabbate</t>
  </si>
  <si>
    <t>Študlov</t>
  </si>
  <si>
    <t>Horperath</t>
  </si>
  <si>
    <t>Commune of Thronos</t>
  </si>
  <si>
    <t>Molinos</t>
  </si>
  <si>
    <t>Breuville</t>
  </si>
  <si>
    <t>Montelanico</t>
  </si>
  <si>
    <t>Studnice</t>
  </si>
  <si>
    <t>Horrweiler</t>
  </si>
  <si>
    <t>Commune of Thrylorio</t>
  </si>
  <si>
    <t>Molinos de Duero</t>
  </si>
  <si>
    <t>Breux</t>
  </si>
  <si>
    <t>Montelapiano</t>
  </si>
  <si>
    <t>Horschbach</t>
  </si>
  <si>
    <t>Commune of Thymiana</t>
  </si>
  <si>
    <t>Molinos, Los</t>
  </si>
  <si>
    <t>Breux-Jouy</t>
  </si>
  <si>
    <t>Monteleone di Fermo</t>
  </si>
  <si>
    <t>Stvolínky</t>
  </si>
  <si>
    <t>Hörscheid</t>
  </si>
  <si>
    <t>Commune of Thyrio</t>
  </si>
  <si>
    <t>Molins de Rei</t>
  </si>
  <si>
    <t>Breux-sur-Avre</t>
  </si>
  <si>
    <t>Monteleone di Puglia</t>
  </si>
  <si>
    <t>Stvolová</t>
  </si>
  <si>
    <t>Hörschhausen</t>
  </si>
  <si>
    <t>Commune of Tichio</t>
  </si>
  <si>
    <t>Molledo</t>
  </si>
  <si>
    <t>Brévainville</t>
  </si>
  <si>
    <t>Monteleone di Spoleto</t>
  </si>
  <si>
    <t>Šubířov</t>
  </si>
  <si>
    <t>Hörsel</t>
  </si>
  <si>
    <t>Commune of Tinos</t>
  </si>
  <si>
    <t>Mollerussa</t>
  </si>
  <si>
    <t>Bréval</t>
  </si>
  <si>
    <t>Monteleone d'Orvieto</t>
  </si>
  <si>
    <t>Suchá</t>
  </si>
  <si>
    <t>Hörselberg-Hainich</t>
  </si>
  <si>
    <t>Commune of Titani</t>
  </si>
  <si>
    <t>Mollet de Peralada</t>
  </si>
  <si>
    <t>Brevans</t>
  </si>
  <si>
    <t>Monteleone Rocca Doria</t>
  </si>
  <si>
    <t>Suchá Lhota</t>
  </si>
  <si>
    <t>Horst</t>
  </si>
  <si>
    <t>Commune of Tithorea</t>
  </si>
  <si>
    <t>Mollet del Vallès</t>
  </si>
  <si>
    <t>Brèves</t>
  </si>
  <si>
    <t>Monteleone Sabino</t>
  </si>
  <si>
    <t>Suchá Loz</t>
  </si>
  <si>
    <t>Horst (Holstein)</t>
  </si>
  <si>
    <t>Commune of Tithronio</t>
  </si>
  <si>
    <t>Mollina</t>
  </si>
  <si>
    <t>Bréviandes</t>
  </si>
  <si>
    <t>Montelepre</t>
  </si>
  <si>
    <t>Suchdol</t>
  </si>
  <si>
    <t>Horstedt</t>
  </si>
  <si>
    <t>Commune of Tolo</t>
  </si>
  <si>
    <t>Molló</t>
  </si>
  <si>
    <t>Bréville</t>
  </si>
  <si>
    <t>Montelibretti</t>
  </si>
  <si>
    <t>Suchdol nad Lužnicí</t>
  </si>
  <si>
    <t>Hörstel, Stadt</t>
  </si>
  <si>
    <t>Commune of Tolofon</t>
  </si>
  <si>
    <t>Molsosa, La</t>
  </si>
  <si>
    <t>Bréville-les-Monts</t>
  </si>
  <si>
    <t>Montella</t>
  </si>
  <si>
    <t>Suchdol nad Odrou</t>
  </si>
  <si>
    <t>Hörsten</t>
  </si>
  <si>
    <t>Commune of Topolia</t>
  </si>
  <si>
    <t>Molvízar</t>
  </si>
  <si>
    <t>Brévillers</t>
  </si>
  <si>
    <t>Montello</t>
  </si>
  <si>
    <t>Suchodol</t>
  </si>
  <si>
    <t>Horstmar, Stadt der Burgmannshöfe</t>
  </si>
  <si>
    <t>Commune of Topoliana</t>
  </si>
  <si>
    <t>Mombeltrán</t>
  </si>
  <si>
    <t>Bréville-sur-Mer</t>
  </si>
  <si>
    <t>Montelongo</t>
  </si>
  <si>
    <t>Suchohrdly</t>
  </si>
  <si>
    <t>Hörup</t>
  </si>
  <si>
    <t>Commune of Tornos</t>
  </si>
  <si>
    <t>Momblona</t>
  </si>
  <si>
    <t>Brevilliers</t>
  </si>
  <si>
    <t>Montelparo</t>
  </si>
  <si>
    <t>Suchohrdly u Miroslavi</t>
  </si>
  <si>
    <t>Hösbach, M</t>
  </si>
  <si>
    <t>Commune of Touba</t>
  </si>
  <si>
    <t>Mombuey</t>
  </si>
  <si>
    <t>Brévilly</t>
  </si>
  <si>
    <t>Montelupo Albese</t>
  </si>
  <si>
    <t>Suchomasty</t>
  </si>
  <si>
    <t>Hosenfeld</t>
  </si>
  <si>
    <t>Commune of Touliata</t>
  </si>
  <si>
    <t>Monachil</t>
  </si>
  <si>
    <t>Brévonnes</t>
  </si>
  <si>
    <t>Montelupo Fiorentino</t>
  </si>
  <si>
    <t>Suchonice</t>
  </si>
  <si>
    <t>Höslwang</t>
  </si>
  <si>
    <t>Commune of Tourkolekas</t>
  </si>
  <si>
    <t>Monasterio</t>
  </si>
  <si>
    <t>Bréxent-Énocq</t>
  </si>
  <si>
    <t>Montelupone</t>
  </si>
  <si>
    <t>Suchov</t>
  </si>
  <si>
    <t>Hoßkirch</t>
  </si>
  <si>
    <t>Commune of Tourlada</t>
  </si>
  <si>
    <t>Monasterio de la Sierra</t>
  </si>
  <si>
    <t>Brey-et-Maison-du-Bois</t>
  </si>
  <si>
    <t>Montemaggiore Belsito</t>
  </si>
  <si>
    <t>Suchovršice</t>
  </si>
  <si>
    <t>Hosten</t>
  </si>
  <si>
    <t>Commune of Tourloti</t>
  </si>
  <si>
    <t>Monasterio de Rodilla</t>
  </si>
  <si>
    <t>Bréziers</t>
  </si>
  <si>
    <t>Montemagno</t>
  </si>
  <si>
    <t>Suchý</t>
  </si>
  <si>
    <t>Hötensleben</t>
  </si>
  <si>
    <t>Commune of Toxotes</t>
  </si>
  <si>
    <t>Monasterio de Vega</t>
  </si>
  <si>
    <t>Brézilhac</t>
  </si>
  <si>
    <t>Montemale di Cuneo</t>
  </si>
  <si>
    <t>Suchý Důl</t>
  </si>
  <si>
    <t>Hottenbach</t>
  </si>
  <si>
    <t>Commune of Trachia</t>
  </si>
  <si>
    <t>Moncada</t>
  </si>
  <si>
    <t>Brézins</t>
  </si>
  <si>
    <t>Montemarano</t>
  </si>
  <si>
    <t>Sudějov</t>
  </si>
  <si>
    <t>Höttingen</t>
  </si>
  <si>
    <t>Commune of Trachila</t>
  </si>
  <si>
    <t>Moncalvillo</t>
  </si>
  <si>
    <t>Brezolles</t>
  </si>
  <si>
    <t>Montemarciano</t>
  </si>
  <si>
    <t>Sudice</t>
  </si>
  <si>
    <t>Hövede</t>
  </si>
  <si>
    <t>Commune of Trachilio</t>
  </si>
  <si>
    <t>Moncofa</t>
  </si>
  <si>
    <t>Brezons</t>
  </si>
  <si>
    <t>Montemarzino</t>
  </si>
  <si>
    <t>Sudislav nad Orlicí</t>
  </si>
  <si>
    <t>Hövelhof, Sennegemeinde</t>
  </si>
  <si>
    <t>Commune of Tragaki</t>
  </si>
  <si>
    <t>Monda</t>
  </si>
  <si>
    <t>Briançon</t>
  </si>
  <si>
    <t>Montemesola</t>
  </si>
  <si>
    <t>Sudkov</t>
  </si>
  <si>
    <t>Hövels</t>
  </si>
  <si>
    <t>Commune of Tragana</t>
  </si>
  <si>
    <t>Mondariz</t>
  </si>
  <si>
    <t>Briançonnet</t>
  </si>
  <si>
    <t>Montemezzo</t>
  </si>
  <si>
    <t>Sudoměř</t>
  </si>
  <si>
    <t>Höxter, Stadt</t>
  </si>
  <si>
    <t>Commune of Tragano</t>
  </si>
  <si>
    <t>Mondariz-Balneario</t>
  </si>
  <si>
    <t>Brianny</t>
  </si>
  <si>
    <t>Montemignaio</t>
  </si>
  <si>
    <t>Sudoměřice</t>
  </si>
  <si>
    <t>Hoya, Stadt</t>
  </si>
  <si>
    <t>Commune of Traghilos</t>
  </si>
  <si>
    <t>Mondéjar</t>
  </si>
  <si>
    <t>Briant</t>
  </si>
  <si>
    <t>Montemiletto</t>
  </si>
  <si>
    <t>Sudoměřice u Bechyně</t>
  </si>
  <si>
    <t>Hoyerhagen</t>
  </si>
  <si>
    <t>Commune of Tranovalto</t>
  </si>
  <si>
    <t>Mondoñedo</t>
  </si>
  <si>
    <t>Briantes</t>
  </si>
  <si>
    <t>Montemilone</t>
  </si>
  <si>
    <t>Sudoměřice u Tábora</t>
  </si>
  <si>
    <t>Hoyerswerda / Wojerecy, Stadt</t>
  </si>
  <si>
    <t>Commune of Trapeza</t>
  </si>
  <si>
    <t>Mondragón</t>
  </si>
  <si>
    <t>Briare</t>
  </si>
  <si>
    <t>Montemitro</t>
  </si>
  <si>
    <t>Sudovo Hlavno</t>
  </si>
  <si>
    <t>Hübingen</t>
  </si>
  <si>
    <t>Commune of Trapezanti</t>
  </si>
  <si>
    <t>Monegrillo</t>
  </si>
  <si>
    <t>Briarres-sur-Essonne</t>
  </si>
  <si>
    <t>Montemonaco</t>
  </si>
  <si>
    <t>Sudslava</t>
  </si>
  <si>
    <t>Hüblingen</t>
  </si>
  <si>
    <t>Commune of Trapezitsa</t>
  </si>
  <si>
    <t>Monesma y Cajigar</t>
  </si>
  <si>
    <t>Brias</t>
  </si>
  <si>
    <t>Montemurlo</t>
  </si>
  <si>
    <t>Sukorady</t>
  </si>
  <si>
    <t>Hückelhoven, Stadt</t>
  </si>
  <si>
    <t>Commune of Trechlo</t>
  </si>
  <si>
    <t>Monesterio</t>
  </si>
  <si>
    <t>Briastre</t>
  </si>
  <si>
    <t>Montemurro</t>
  </si>
  <si>
    <t>Sulejovice</t>
  </si>
  <si>
    <t>Hückeswagen, Schloss-Stadt</t>
  </si>
  <si>
    <t>Commune of Triada</t>
  </si>
  <si>
    <t>Moneva</t>
  </si>
  <si>
    <t>Briatexte</t>
  </si>
  <si>
    <t>Montenars</t>
  </si>
  <si>
    <t>Sulice</t>
  </si>
  <si>
    <t>Hude</t>
  </si>
  <si>
    <t>Commune of Triandria</t>
  </si>
  <si>
    <t>Monfarracinos</t>
  </si>
  <si>
    <t>Briaucourt</t>
  </si>
  <si>
    <t>Montenero di Bisaccia</t>
  </si>
  <si>
    <t>Sulíkov</t>
  </si>
  <si>
    <t>Hüde</t>
  </si>
  <si>
    <t>Commune of Triantafyllia</t>
  </si>
  <si>
    <t>Monfero</t>
  </si>
  <si>
    <t>Bricon</t>
  </si>
  <si>
    <t>Montenero Sabino</t>
  </si>
  <si>
    <t>Sulimov</t>
  </si>
  <si>
    <t>Hude (Oldb)</t>
  </si>
  <si>
    <t>Commune of Triantaros</t>
  </si>
  <si>
    <t>Monflorite-Lascasas</t>
  </si>
  <si>
    <t>Briconville</t>
  </si>
  <si>
    <t>Montenero Val Cocchiara</t>
  </si>
  <si>
    <t>Sulislav</t>
  </si>
  <si>
    <t>Hüffelsheim</t>
  </si>
  <si>
    <t>Commune of Trichonio</t>
  </si>
  <si>
    <t>Monforte de la Sierra</t>
  </si>
  <si>
    <t>Bricquebec-en-Cotentin</t>
  </si>
  <si>
    <t>Montenerodomo</t>
  </si>
  <si>
    <t>Sulkovec</t>
  </si>
  <si>
    <t>Hüffenhardt</t>
  </si>
  <si>
    <t>Commune of Tridendro</t>
  </si>
  <si>
    <t>Monforte de Lemos</t>
  </si>
  <si>
    <t>Bricquebosq</t>
  </si>
  <si>
    <t>Monteodorisio</t>
  </si>
  <si>
    <t>Šumavské Hoštice</t>
  </si>
  <si>
    <t>Hüffler</t>
  </si>
  <si>
    <t>Commune of Trifylli</t>
  </si>
  <si>
    <t>Monforte de Moyuela</t>
  </si>
  <si>
    <t>Bricqueville</t>
  </si>
  <si>
    <t>Montepaone</t>
  </si>
  <si>
    <t>Šumice</t>
  </si>
  <si>
    <t>Hüfingen, Stadt</t>
  </si>
  <si>
    <t>Commune of Trigoniko</t>
  </si>
  <si>
    <t>Monforte del Cid</t>
  </si>
  <si>
    <t>Bricqueville-la-Blouette</t>
  </si>
  <si>
    <t>Monteparano</t>
  </si>
  <si>
    <t>Šumná</t>
  </si>
  <si>
    <t>Hügelsheim</t>
  </si>
  <si>
    <t>Commune of Trikala</t>
  </si>
  <si>
    <t>Monistrol de Calders</t>
  </si>
  <si>
    <t>Bricqueville-sur-Mer</t>
  </si>
  <si>
    <t>Monteprandone</t>
  </si>
  <si>
    <t>Šumperk</t>
  </si>
  <si>
    <t>Huglfing</t>
  </si>
  <si>
    <t>Commune of Trikastro</t>
  </si>
  <si>
    <t>Monistrol de Montserrat</t>
  </si>
  <si>
    <t>Bricy</t>
  </si>
  <si>
    <t>Montepulciano</t>
  </si>
  <si>
    <t>Šumvald</t>
  </si>
  <si>
    <t>Hugoldsdorf</t>
  </si>
  <si>
    <t>Commune of Trikeri</t>
  </si>
  <si>
    <t>Monleón</t>
  </si>
  <si>
    <t>Brides-les-Bains</t>
  </si>
  <si>
    <t>Monterchi</t>
  </si>
  <si>
    <t>Supíkovice</t>
  </si>
  <si>
    <t>Huisheim</t>
  </si>
  <si>
    <t>Commune of Triklino</t>
  </si>
  <si>
    <t>Monleras</t>
  </si>
  <si>
    <t>Bridoré</t>
  </si>
  <si>
    <t>Montereale</t>
  </si>
  <si>
    <t>Sušice</t>
  </si>
  <si>
    <t>Huje</t>
  </si>
  <si>
    <t>Commune of Trikokkia</t>
  </si>
  <si>
    <t>Monòver</t>
  </si>
  <si>
    <t>Brie</t>
  </si>
  <si>
    <t>Montereale Valcellina</t>
  </si>
  <si>
    <t>Švábenice</t>
  </si>
  <si>
    <t>Hülben</t>
  </si>
  <si>
    <t>Commune of Trikomo</t>
  </si>
  <si>
    <t>Monreal de Ariza</t>
  </si>
  <si>
    <t>Briec</t>
  </si>
  <si>
    <t>Monterenzio</t>
  </si>
  <si>
    <t>Švábov</t>
  </si>
  <si>
    <t>Hüllhorst</t>
  </si>
  <si>
    <t>Commune of Trikorfo</t>
  </si>
  <si>
    <t>Monreal del Campo</t>
  </si>
  <si>
    <t>Brie-Comte-Robert</t>
  </si>
  <si>
    <t>Monteriggioni</t>
  </si>
  <si>
    <t>Svárov</t>
  </si>
  <si>
    <t>Hülseburg</t>
  </si>
  <si>
    <t>Commune of Trikoryfo</t>
  </si>
  <si>
    <t>Monreal del Llano</t>
  </si>
  <si>
    <t>Brié-et-Angonnes</t>
  </si>
  <si>
    <t>Monteroduni</t>
  </si>
  <si>
    <t>Svatá</t>
  </si>
  <si>
    <t>Hülsede</t>
  </si>
  <si>
    <t>Commune of Trilofo</t>
  </si>
  <si>
    <t>Monroy</t>
  </si>
  <si>
    <t>Brielles</t>
  </si>
  <si>
    <t>Monteroni d'Arbia</t>
  </si>
  <si>
    <t>Svatá Maří</t>
  </si>
  <si>
    <t>Hümmel</t>
  </si>
  <si>
    <t>Commune of Trilofos</t>
  </si>
  <si>
    <t>Monroyo</t>
  </si>
  <si>
    <t>Briel-sur-Barse</t>
  </si>
  <si>
    <t>Monteroni di Lecce</t>
  </si>
  <si>
    <t>Svatava</t>
  </si>
  <si>
    <t>Hummelfeld</t>
  </si>
  <si>
    <t>Commune of Triodos</t>
  </si>
  <si>
    <t>Monsagro</t>
  </si>
  <si>
    <t>Brienne</t>
  </si>
  <si>
    <t>Monterosi</t>
  </si>
  <si>
    <t>Svaté Pole</t>
  </si>
  <si>
    <t>Hummelshain</t>
  </si>
  <si>
    <t>Commune of Triovassalos</t>
  </si>
  <si>
    <t>Monsalupe</t>
  </si>
  <si>
    <t>Brienne-la-Vieille</t>
  </si>
  <si>
    <t>Monterosso al Mare</t>
  </si>
  <si>
    <t>Svatobořice-Mistřín</t>
  </si>
  <si>
    <t>Hummeltal</t>
  </si>
  <si>
    <t>Commune of Tripoli</t>
  </si>
  <si>
    <t>Montagut i Oix</t>
  </si>
  <si>
    <t>Brienne-le-Château</t>
  </si>
  <si>
    <t>Monterosso Almo</t>
  </si>
  <si>
    <t>Svatojanský Újezd</t>
  </si>
  <si>
    <t>Hümmerich</t>
  </si>
  <si>
    <t>Commune of Tripotamia</t>
  </si>
  <si>
    <t>Montalbán</t>
  </si>
  <si>
    <t>Brienne-sur-Aisne</t>
  </si>
  <si>
    <t>Monterosso Calabro</t>
  </si>
  <si>
    <t>Svatoňovice</t>
  </si>
  <si>
    <t>Humptrup</t>
  </si>
  <si>
    <t>Commune of Tripotamo</t>
  </si>
  <si>
    <t>Montalbán de Córdoba</t>
  </si>
  <si>
    <t>Briennon</t>
  </si>
  <si>
    <t>Monterosso Grana</t>
  </si>
  <si>
    <t>Svatoslav</t>
  </si>
  <si>
    <t>Hundelshausen</t>
  </si>
  <si>
    <t>Commune of Tripotamos</t>
  </si>
  <si>
    <t>Montalbanejo</t>
  </si>
  <si>
    <t>Brienon-sur-Armançon</t>
  </si>
  <si>
    <t>Monterotondo</t>
  </si>
  <si>
    <t>Svatý Jan</t>
  </si>
  <si>
    <t>Hunderdorf</t>
  </si>
  <si>
    <t>Commune of Tripyla</t>
  </si>
  <si>
    <t>Montalbo</t>
  </si>
  <si>
    <t>Brières-les-Scellés</t>
  </si>
  <si>
    <t>Monterotondo Marittimo</t>
  </si>
  <si>
    <t>Svatý Jan nad Malší</t>
  </si>
  <si>
    <t>Hundhaupten</t>
  </si>
  <si>
    <t>Commune of Tristeno</t>
  </si>
  <si>
    <t>Montalvos</t>
  </si>
  <si>
    <t>Brie-sous-Archiac</t>
  </si>
  <si>
    <t>Monterubbiano</t>
  </si>
  <si>
    <t>Svatý Jan pod Skalou</t>
  </si>
  <si>
    <t>Hunding</t>
  </si>
  <si>
    <t>Commune of Tritea</t>
  </si>
  <si>
    <t>Montamarta</t>
  </si>
  <si>
    <t>Brie-sous-Barbezieux</t>
  </si>
  <si>
    <t>Montesano Salentino</t>
  </si>
  <si>
    <t>Svatý Jiří</t>
  </si>
  <si>
    <t>Hundsangen</t>
  </si>
  <si>
    <t>Commune of Trizina</t>
  </si>
  <si>
    <t>Montán</t>
  </si>
  <si>
    <t>Brie-sous-Chalais</t>
  </si>
  <si>
    <t>Montesano sulla Marcellana</t>
  </si>
  <si>
    <t>Svatý Mikuláš</t>
  </si>
  <si>
    <t>Hundsbach</t>
  </si>
  <si>
    <t>Commune of Trizonia</t>
  </si>
  <si>
    <t>Montánchez</t>
  </si>
  <si>
    <t>Brie-sous-Matha</t>
  </si>
  <si>
    <t>Montesarchio</t>
  </si>
  <si>
    <t>Svébohov</t>
  </si>
  <si>
    <t>Hundsdorf</t>
  </si>
  <si>
    <t>Commune of Troianata</t>
  </si>
  <si>
    <t>Montanejos</t>
  </si>
  <si>
    <t>Brie-sous-Mortagne</t>
  </si>
  <si>
    <t>Montescaglioso</t>
  </si>
  <si>
    <t>Svémyslice</t>
  </si>
  <si>
    <t>Hünfeld, Konrad-Zuse-Stadt</t>
  </si>
  <si>
    <t>Commune of Tropea</t>
  </si>
  <si>
    <t>Montanuy</t>
  </si>
  <si>
    <t>Brieuil-sur-Chizé</t>
  </si>
  <si>
    <t>Montescano</t>
  </si>
  <si>
    <t>Svépravice</t>
  </si>
  <si>
    <t>Hünfelden</t>
  </si>
  <si>
    <t>Commune of Tropeouchos</t>
  </si>
  <si>
    <t>Montarrón</t>
  </si>
  <si>
    <t>Brieulles-sur-Bar</t>
  </si>
  <si>
    <t>Montescheno</t>
  </si>
  <si>
    <t>Svéradice</t>
  </si>
  <si>
    <t>Hungen, Stadt</t>
  </si>
  <si>
    <t>Commune of Trovato</t>
  </si>
  <si>
    <t>Montaverner</t>
  </si>
  <si>
    <t>Brieulles-sur-Meuse</t>
  </si>
  <si>
    <t>Montescudaio</t>
  </si>
  <si>
    <t>Svésedlice</t>
  </si>
  <si>
    <t>Hungenroth</t>
  </si>
  <si>
    <t>Commune of Tryfos</t>
  </si>
  <si>
    <t>Montblanc</t>
  </si>
  <si>
    <t>Brieux</t>
  </si>
  <si>
    <t>Montescudo-Monte Colombo</t>
  </si>
  <si>
    <t>Světce</t>
  </si>
  <si>
    <t>Hünstetten</t>
  </si>
  <si>
    <t>Commune of Trygona</t>
  </si>
  <si>
    <t>Montbrió del Camp</t>
  </si>
  <si>
    <t>Briffons</t>
  </si>
  <si>
    <t>Montese</t>
  </si>
  <si>
    <t>Světec</t>
  </si>
  <si>
    <t>Hünxe</t>
  </si>
  <si>
    <t>Commune of Trygonas</t>
  </si>
  <si>
    <t>Montcada i Reixac</t>
  </si>
  <si>
    <t>Brignac</t>
  </si>
  <si>
    <t>Montesegale</t>
  </si>
  <si>
    <t>Světí</t>
  </si>
  <si>
    <t>Hunzel</t>
  </si>
  <si>
    <t>Commune of Trypes</t>
  </si>
  <si>
    <t>Montclar</t>
  </si>
  <si>
    <t>Brignac-la-Plaine</t>
  </si>
  <si>
    <t>Montesilvano</t>
  </si>
  <si>
    <t>Světice</t>
  </si>
  <si>
    <t>Hupperath</t>
  </si>
  <si>
    <t>Commune of Trypi</t>
  </si>
  <si>
    <t>Monteagudo</t>
  </si>
  <si>
    <t>Brignais</t>
  </si>
  <si>
    <t>Montespertoli</t>
  </si>
  <si>
    <t>Světlá</t>
  </si>
  <si>
    <t>Hurlach</t>
  </si>
  <si>
    <t>Commune of Trypiti</t>
  </si>
  <si>
    <t>Monteagudo de las Salinas</t>
  </si>
  <si>
    <t>Brignancourt</t>
  </si>
  <si>
    <t>Monteu da Po</t>
  </si>
  <si>
    <t>Světlá Hora</t>
  </si>
  <si>
    <t>Hürtgenwald</t>
  </si>
  <si>
    <t>Commune of Tsagarada</t>
  </si>
  <si>
    <t>Monteagudo de las Vicarías</t>
  </si>
  <si>
    <t>Brignemont</t>
  </si>
  <si>
    <t>Monteu Roero</t>
  </si>
  <si>
    <t>Světlá nad Sázavou</t>
  </si>
  <si>
    <t>Hürth, Stadt</t>
  </si>
  <si>
    <t>Commune of Tsagario</t>
  </si>
  <si>
    <t>Monteagudo del Castillo</t>
  </si>
  <si>
    <t>Brignoles</t>
  </si>
  <si>
    <t>Montevago</t>
  </si>
  <si>
    <t>Světlá pod Ještědem</t>
  </si>
  <si>
    <t>Hürup</t>
  </si>
  <si>
    <t>Commune of Tsagaropoulo</t>
  </si>
  <si>
    <t>Montealegre de Campos</t>
  </si>
  <si>
    <t>Brignon</t>
  </si>
  <si>
    <t>Montevarchi</t>
  </si>
  <si>
    <t>Světlík</t>
  </si>
  <si>
    <t>Husby</t>
  </si>
  <si>
    <t>Commune of Tsaki</t>
  </si>
  <si>
    <t>Montealegre del Castillo</t>
  </si>
  <si>
    <t>Brigueil-le-Chantre</t>
  </si>
  <si>
    <t>Montevecchia</t>
  </si>
  <si>
    <t>Světnov</t>
  </si>
  <si>
    <t>Hüsby</t>
  </si>
  <si>
    <t>Commune of Tsakoni</t>
  </si>
  <si>
    <t>Montearagón</t>
  </si>
  <si>
    <t>Brigueuil</t>
  </si>
  <si>
    <t>Monteverde</t>
  </si>
  <si>
    <t>Sviadnov</t>
  </si>
  <si>
    <t>Husum</t>
  </si>
  <si>
    <t>Commune of Tsamantas</t>
  </si>
  <si>
    <t>Montecorto</t>
  </si>
  <si>
    <t>Briis-sous-Forges</t>
  </si>
  <si>
    <t>Monteverdi Marittimo</t>
  </si>
  <si>
    <t>Svídnice</t>
  </si>
  <si>
    <t>Husum, Stadt</t>
  </si>
  <si>
    <t>Commune of Tsapournia</t>
  </si>
  <si>
    <t>Montederramo</t>
  </si>
  <si>
    <t>Brillac</t>
  </si>
  <si>
    <t>Monteviale</t>
  </si>
  <si>
    <t>Švihov</t>
  </si>
  <si>
    <t>Hütschenhausen</t>
  </si>
  <si>
    <t>Commune of Tsaritsani</t>
  </si>
  <si>
    <t>Montefrío</t>
  </si>
  <si>
    <t>Brillecourt</t>
  </si>
  <si>
    <t>Montezemolo</t>
  </si>
  <si>
    <t>Svijanský Újezd</t>
  </si>
  <si>
    <t>Hüttblek</t>
  </si>
  <si>
    <t>Commune of Tselepakos</t>
  </si>
  <si>
    <t>Montehermoso</t>
  </si>
  <si>
    <t>Brillevast</t>
  </si>
  <si>
    <t>Monti</t>
  </si>
  <si>
    <t>Svijany</t>
  </si>
  <si>
    <t>Hütten</t>
  </si>
  <si>
    <t>Commune of Tsepelovo</t>
  </si>
  <si>
    <t>Montejaque</t>
  </si>
  <si>
    <t>Brillon</t>
  </si>
  <si>
    <t>Montiano</t>
  </si>
  <si>
    <t>Svinaře</t>
  </si>
  <si>
    <t>Commune of Tseria</t>
  </si>
  <si>
    <t>Montejícar</t>
  </si>
  <si>
    <t>Brillon-en-Barrois</t>
  </si>
  <si>
    <t>Monticelli Brusati</t>
  </si>
  <si>
    <t>Svinařov</t>
  </si>
  <si>
    <t>Hütterscheid</t>
  </si>
  <si>
    <t>Commune of Tsikalaria</t>
  </si>
  <si>
    <t>Montejo</t>
  </si>
  <si>
    <t>Brimeux</t>
  </si>
  <si>
    <t>Monticelli d'Ongina</t>
  </si>
  <si>
    <t>Svinčany</t>
  </si>
  <si>
    <t>Hutthurm, M</t>
  </si>
  <si>
    <t>Commune of Tsikkalia</t>
  </si>
  <si>
    <t>Montejo de Arévalo</t>
  </si>
  <si>
    <t>Brimont</t>
  </si>
  <si>
    <t>Monticelli Pavese</t>
  </si>
  <si>
    <t>Svinošice</t>
  </si>
  <si>
    <t>Hüttingen an der Kyll</t>
  </si>
  <si>
    <t>Commune of Tsimandria</t>
  </si>
  <si>
    <t>Montejo de la Sierra</t>
  </si>
  <si>
    <t>Brinay</t>
  </si>
  <si>
    <t>Monticello Brianza</t>
  </si>
  <si>
    <t>Sviny</t>
  </si>
  <si>
    <t>Hüttingen bei Lahr</t>
  </si>
  <si>
    <t>Commune of Tsipiana</t>
  </si>
  <si>
    <t>Montejo de la Vega de la Serrezuela</t>
  </si>
  <si>
    <t>Brinckheim</t>
  </si>
  <si>
    <t>Monticello Conte Otto</t>
  </si>
  <si>
    <t>Svitávka</t>
  </si>
  <si>
    <t>Hüttisheim</t>
  </si>
  <si>
    <t>Commune of Tsitalia</t>
  </si>
  <si>
    <t>Montejo de Tiermes</t>
  </si>
  <si>
    <t>Brindas</t>
  </si>
  <si>
    <t>Monticello d'Alba</t>
  </si>
  <si>
    <t>Svitavy</t>
  </si>
  <si>
    <t>Commune of Tsotyli</t>
  </si>
  <si>
    <t>Montellà i Martinet</t>
  </si>
  <si>
    <t>Bringolo</t>
  </si>
  <si>
    <t>Montichiari</t>
  </si>
  <si>
    <t>Svoboda nad Úpou</t>
  </si>
  <si>
    <t>Hüven</t>
  </si>
  <si>
    <t>Commune of Tsoukalades</t>
  </si>
  <si>
    <t>Montellano</t>
  </si>
  <si>
    <t>Brinon-sur-Beuvron</t>
  </si>
  <si>
    <t>Monticiano</t>
  </si>
  <si>
    <t>Svobodné Heřmanice</t>
  </si>
  <si>
    <t>Commune of Tsoukaleika</t>
  </si>
  <si>
    <t>Montemayor</t>
  </si>
  <si>
    <t>Brinon-sur-Sauldre</t>
  </si>
  <si>
    <t>Montieri</t>
  </si>
  <si>
    <t>Svojanov</t>
  </si>
  <si>
    <t>Ibach</t>
  </si>
  <si>
    <t>Commune of Tsoukka</t>
  </si>
  <si>
    <t>Montemayor de Pililla</t>
  </si>
  <si>
    <t>Brin-sur-Seille</t>
  </si>
  <si>
    <t>Montiglio Monferrato</t>
  </si>
  <si>
    <t>Svojek</t>
  </si>
  <si>
    <t>Ibbenbüren, Stadt</t>
  </si>
  <si>
    <t>Commune of Tybakio</t>
  </si>
  <si>
    <t>Montemayor del Río</t>
  </si>
  <si>
    <t>Briod</t>
  </si>
  <si>
    <t>Montignoso</t>
  </si>
  <si>
    <t>Svojetice</t>
  </si>
  <si>
    <t>Ichenhausen, St</t>
  </si>
  <si>
    <t>Commune of Tychero</t>
  </si>
  <si>
    <t>Montemolín</t>
  </si>
  <si>
    <t>Briollay</t>
  </si>
  <si>
    <t>Montirone</t>
  </si>
  <si>
    <t>Svojetín</t>
  </si>
  <si>
    <t>Icking</t>
  </si>
  <si>
    <t>Commune of Tylissos</t>
  </si>
  <si>
    <t>Montenegro de Cameros</t>
  </si>
  <si>
    <t>Brion</t>
  </si>
  <si>
    <t>Montjovet</t>
  </si>
  <si>
    <t>Svojkov</t>
  </si>
  <si>
    <t>Idar-Oberstein, Stadt</t>
  </si>
  <si>
    <t>Commune of Tymfristos</t>
  </si>
  <si>
    <t>Monterde</t>
  </si>
  <si>
    <t>Brionne</t>
  </si>
  <si>
    <t>Montodine</t>
  </si>
  <si>
    <t>Svojkovice</t>
  </si>
  <si>
    <t>Idelberg</t>
  </si>
  <si>
    <t>Commune of Tyrnavos</t>
  </si>
  <si>
    <t>Monterde de Albarracín</t>
  </si>
  <si>
    <t>Brion-près-Thouet</t>
  </si>
  <si>
    <t>Montoggio</t>
  </si>
  <si>
    <t>Svojšice</t>
  </si>
  <si>
    <t>Iden</t>
  </si>
  <si>
    <t>Commune of Tyros</t>
  </si>
  <si>
    <t>Monterrei</t>
  </si>
  <si>
    <t>Brion-sur-Ource</t>
  </si>
  <si>
    <t>Montone</t>
  </si>
  <si>
    <t>Svojšín</t>
  </si>
  <si>
    <t>Idenheim</t>
  </si>
  <si>
    <t>Commune of Tzermiado</t>
  </si>
  <si>
    <t>Monterroso</t>
  </si>
  <si>
    <t>Briord</t>
  </si>
  <si>
    <t>Montopoli di Sabina</t>
  </si>
  <si>
    <t>Svor</t>
  </si>
  <si>
    <t>Idesheim</t>
  </si>
  <si>
    <t>Commune of Tzitzifes</t>
  </si>
  <si>
    <t>Monterrubio</t>
  </si>
  <si>
    <t>Briosne-lès-Sables</t>
  </si>
  <si>
    <t>Montopoli in Val d'Arno</t>
  </si>
  <si>
    <t>Svrabov</t>
  </si>
  <si>
    <t>Idstedt</t>
  </si>
  <si>
    <t>Commune of Tzivas</t>
  </si>
  <si>
    <t>Monterrubio de Armuña</t>
  </si>
  <si>
    <t>Briot</t>
  </si>
  <si>
    <t>Montorfano</t>
  </si>
  <si>
    <t>Svratka</t>
  </si>
  <si>
    <t>Idstein, Hochschulstadt</t>
  </si>
  <si>
    <t>Commune of Vachlia</t>
  </si>
  <si>
    <t>Monterrubio de la Demanda</t>
  </si>
  <si>
    <t>Briou</t>
  </si>
  <si>
    <t>Montorio al Vomano</t>
  </si>
  <si>
    <t>Svratouch</t>
  </si>
  <si>
    <t>Iffeldorf</t>
  </si>
  <si>
    <t>Commune of Vachos</t>
  </si>
  <si>
    <t>Monterrubio de la Serena</t>
  </si>
  <si>
    <t>Brioude</t>
  </si>
  <si>
    <t>Montorio nei Frentani</t>
  </si>
  <si>
    <t>Svrkyně</t>
  </si>
  <si>
    <t>Iffezheim</t>
  </si>
  <si>
    <t>Commune of Vafes</t>
  </si>
  <si>
    <t>Monterrubio de la Sierra</t>
  </si>
  <si>
    <t>Brioux-sur-Boutonne</t>
  </si>
  <si>
    <t>Montorio Romano</t>
  </si>
  <si>
    <t>Sychrov</t>
  </si>
  <si>
    <t>Igel</t>
  </si>
  <si>
    <t>Commune of Vafiochori</t>
  </si>
  <si>
    <t>Montesa</t>
  </si>
  <si>
    <t>Briouze</t>
  </si>
  <si>
    <t>Montoro</t>
  </si>
  <si>
    <t>Sýkořice</t>
  </si>
  <si>
    <t>Igensdorf, M</t>
  </si>
  <si>
    <t>Commune of Vafkeri</t>
  </si>
  <si>
    <t>Montesclaros</t>
  </si>
  <si>
    <t>Briquemesnil-Floxicourt</t>
  </si>
  <si>
    <t>Montorso Vicentino</t>
  </si>
  <si>
    <t>Synalov</t>
  </si>
  <si>
    <t>Igersheim</t>
  </si>
  <si>
    <t>Commune of Vageniti</t>
  </si>
  <si>
    <t>Montesinos, Los</t>
  </si>
  <si>
    <t>Briquenay</t>
  </si>
  <si>
    <t>Montottone</t>
  </si>
  <si>
    <t>Synkov-Slemeno</t>
  </si>
  <si>
    <t>Iggensbach</t>
  </si>
  <si>
    <t>Commune of Vagos</t>
  </si>
  <si>
    <t>Montesquiu</t>
  </si>
  <si>
    <t>Briscous</t>
  </si>
  <si>
    <t>Montresta</t>
  </si>
  <si>
    <t>Syřenov</t>
  </si>
  <si>
    <t>Iggingen</t>
  </si>
  <si>
    <t>Commune of Valanida</t>
  </si>
  <si>
    <t>Montferrer i Castellbò</t>
  </si>
  <si>
    <t>Brison-Saint-Innocent</t>
  </si>
  <si>
    <t>Montù Beccaria</t>
  </si>
  <si>
    <t>Syrov</t>
  </si>
  <si>
    <t>Igling</t>
  </si>
  <si>
    <t>Commune of Valanidia</t>
  </si>
  <si>
    <t>Montferri</t>
  </si>
  <si>
    <t>Brissac</t>
  </si>
  <si>
    <t>Monvalle</t>
  </si>
  <si>
    <t>Syrovátka</t>
  </si>
  <si>
    <t>Ihlienworth</t>
  </si>
  <si>
    <t>Commune of Valanidorachi</t>
  </si>
  <si>
    <t>Montgai</t>
  </si>
  <si>
    <t>Brissac Loire Aubance</t>
  </si>
  <si>
    <t>Monza</t>
  </si>
  <si>
    <t>Syrovice</t>
  </si>
  <si>
    <t>Ihlow</t>
  </si>
  <si>
    <t>Commune of Valanidoussa</t>
  </si>
  <si>
    <t>Montgat</t>
  </si>
  <si>
    <t>Brissay-Choigny</t>
  </si>
  <si>
    <t>Monzambano</t>
  </si>
  <si>
    <t>Syrovín</t>
  </si>
  <si>
    <t>Ihringen</t>
  </si>
  <si>
    <t>Commune of Valanio</t>
  </si>
  <si>
    <t>Montichelvo</t>
  </si>
  <si>
    <t>Brissy-Hamégicourt</t>
  </si>
  <si>
    <t>Monzuno</t>
  </si>
  <si>
    <t>Sytno</t>
  </si>
  <si>
    <t>Ihrlerstein</t>
  </si>
  <si>
    <t>Commune of Valaora</t>
  </si>
  <si>
    <t>Montiel</t>
  </si>
  <si>
    <t>Brive-la-Gaillarde</t>
  </si>
  <si>
    <t>Morano Calabro</t>
  </si>
  <si>
    <t>Tábor</t>
  </si>
  <si>
    <t>Ilberstedt</t>
  </si>
  <si>
    <t>Commune of Valerianos</t>
  </si>
  <si>
    <t>Montijo</t>
  </si>
  <si>
    <t>Brives</t>
  </si>
  <si>
    <t>Morano sul Po</t>
  </si>
  <si>
    <t>Tachlovice</t>
  </si>
  <si>
    <t>Ilbesheim</t>
  </si>
  <si>
    <t>Commune of Valimi</t>
  </si>
  <si>
    <t>Montilla</t>
  </si>
  <si>
    <t>Brives-Charensac</t>
  </si>
  <si>
    <t>Moransengo</t>
  </si>
  <si>
    <t>Tachov</t>
  </si>
  <si>
    <t>Ilbesheim bei Landau in der Pfalz</t>
  </si>
  <si>
    <t>Commune of Valimitika</t>
  </si>
  <si>
    <t>Montillana</t>
  </si>
  <si>
    <t>Brives-sur-Charente</t>
  </si>
  <si>
    <t>Moraro</t>
  </si>
  <si>
    <t>Tálín</t>
  </si>
  <si>
    <t>Illerich</t>
  </si>
  <si>
    <t>Commune of Valkano</t>
  </si>
  <si>
    <t>Montizón</t>
  </si>
  <si>
    <t>Brix</t>
  </si>
  <si>
    <t>Morazzone</t>
  </si>
  <si>
    <t>Tanvald</t>
  </si>
  <si>
    <t>Illerkirchberg</t>
  </si>
  <si>
    <t>Commune of Valta</t>
  </si>
  <si>
    <t>Montmajor</t>
  </si>
  <si>
    <t>Brixey-aux-Chanoines</t>
  </si>
  <si>
    <t>Morbegno</t>
  </si>
  <si>
    <t>Tasov</t>
  </si>
  <si>
    <t>Illerrieden</t>
  </si>
  <si>
    <t>Commune of Valtero</t>
  </si>
  <si>
    <t>Montmaneu</t>
  </si>
  <si>
    <t>Brizambourg</t>
  </si>
  <si>
    <t>Morbello</t>
  </si>
  <si>
    <t>Tašov</t>
  </si>
  <si>
    <t>Illertissen, St</t>
  </si>
  <si>
    <t>Commune of Valtessiniko</t>
  </si>
  <si>
    <t>Montmell, El</t>
  </si>
  <si>
    <t>Brizay</t>
  </si>
  <si>
    <t>Morciano di Leuca</t>
  </si>
  <si>
    <t>Tasovice</t>
  </si>
  <si>
    <t>Illesheim</t>
  </si>
  <si>
    <t>Commune of Valtetsi</t>
  </si>
  <si>
    <t>Montmeló</t>
  </si>
  <si>
    <t>Brizeaux</t>
  </si>
  <si>
    <t>Morciano di Romagna</t>
  </si>
  <si>
    <t>Tatce</t>
  </si>
  <si>
    <t>Illingen</t>
  </si>
  <si>
    <t>Commune of Valtino</t>
  </si>
  <si>
    <t>Montoliu de Lleida</t>
  </si>
  <si>
    <t>Brizon</t>
  </si>
  <si>
    <t>Morcone</t>
  </si>
  <si>
    <t>Tatenice</t>
  </si>
  <si>
    <t>Illmensee</t>
  </si>
  <si>
    <t>Commune of Valtochori</t>
  </si>
  <si>
    <t>Montoliu de Segarra</t>
  </si>
  <si>
    <t>Brocas</t>
  </si>
  <si>
    <t>Mordano</t>
  </si>
  <si>
    <t>Tatiná</t>
  </si>
  <si>
    <t>Illschwang</t>
  </si>
  <si>
    <t>Commune of Valtonera</t>
  </si>
  <si>
    <t>Montón</t>
  </si>
  <si>
    <t>Brochon</t>
  </si>
  <si>
    <t>Morengo</t>
  </si>
  <si>
    <t>Tatobity</t>
  </si>
  <si>
    <t>Ilmenau, Stadt</t>
  </si>
  <si>
    <t>Commune of Valtos</t>
  </si>
  <si>
    <t>Montorio</t>
  </si>
  <si>
    <t>Brocourt</t>
  </si>
  <si>
    <t>Mores</t>
  </si>
  <si>
    <t>Tatrovice</t>
  </si>
  <si>
    <t>Ilmmünster</t>
  </si>
  <si>
    <t>Commune of Valtotopi</t>
  </si>
  <si>
    <t>Montornès de Segarra</t>
  </si>
  <si>
    <t>Brocourt-en-Argonne</t>
  </si>
  <si>
    <t>Moresco</t>
  </si>
  <si>
    <t>Tavíkovice</t>
  </si>
  <si>
    <t>Ilmtal-Weinstraße</t>
  </si>
  <si>
    <t>Commune of Valyra</t>
  </si>
  <si>
    <t>Montornès del Vallès</t>
  </si>
  <si>
    <t>Broglie</t>
  </si>
  <si>
    <t>Moretta</t>
  </si>
  <si>
    <t>Tchořovice</t>
  </si>
  <si>
    <t>Ilsede</t>
  </si>
  <si>
    <t>Commune of Vamos</t>
  </si>
  <si>
    <t>Brognard</t>
  </si>
  <si>
    <t>Morfasso</t>
  </si>
  <si>
    <t>Těchařovice</t>
  </si>
  <si>
    <t>Ilsenburg (Harz), Stadt</t>
  </si>
  <si>
    <t>Commune of Vamvakia</t>
  </si>
  <si>
    <t>Mont-ral</t>
  </si>
  <si>
    <t>Brognon</t>
  </si>
  <si>
    <t>Morgano</t>
  </si>
  <si>
    <t>Těchlovice</t>
  </si>
  <si>
    <t>Ilsfeld</t>
  </si>
  <si>
    <t>Commune of Vamvakofyto</t>
  </si>
  <si>
    <t>Mont-ras</t>
  </si>
  <si>
    <t>Broin</t>
  </si>
  <si>
    <t>Morgex</t>
  </si>
  <si>
    <t>Těchobuz</t>
  </si>
  <si>
    <t>Ilshofen, Stadt</t>
  </si>
  <si>
    <t>Commune of Vamvakopoulo</t>
  </si>
  <si>
    <t>Mont-roig del Camp</t>
  </si>
  <si>
    <t>Broindon</t>
  </si>
  <si>
    <t>Morgongiori</t>
  </si>
  <si>
    <t>Těchonín</t>
  </si>
  <si>
    <t>Ilvesheim</t>
  </si>
  <si>
    <t>Commune of Vamvakou</t>
  </si>
  <si>
    <t>Montroy</t>
  </si>
  <si>
    <t>Broissia</t>
  </si>
  <si>
    <t>Mori</t>
  </si>
  <si>
    <t>Tečovice</t>
  </si>
  <si>
    <t>Immendingen</t>
  </si>
  <si>
    <t>Commune of Vamvakoussa</t>
  </si>
  <si>
    <t>Montseny</t>
  </si>
  <si>
    <t>Brombos</t>
  </si>
  <si>
    <t>Moriago della Battaglia</t>
  </si>
  <si>
    <t>Tehov</t>
  </si>
  <si>
    <t>Immenhausen, Stadt</t>
  </si>
  <si>
    <t>Commune of Vanada</t>
  </si>
  <si>
    <t>Bromeilles</t>
  </si>
  <si>
    <t>Moricone</t>
  </si>
  <si>
    <t>Tehovec</t>
  </si>
  <si>
    <t>Immenreuth</t>
  </si>
  <si>
    <t>Commune of Vanato</t>
  </si>
  <si>
    <t>Montuïri</t>
  </si>
  <si>
    <t>Brommat</t>
  </si>
  <si>
    <t>Morigerati</t>
  </si>
  <si>
    <t>Telč</t>
  </si>
  <si>
    <t>Immenstaad am Bodensee</t>
  </si>
  <si>
    <t>Commune of Vaptistis</t>
  </si>
  <si>
    <t>Monturque</t>
  </si>
  <si>
    <t>Bromont-Lamothe</t>
  </si>
  <si>
    <t>Morimondo</t>
  </si>
  <si>
    <t>Telecí</t>
  </si>
  <si>
    <t>Immenstadt i.Allgäu, St</t>
  </si>
  <si>
    <t>Commune of Varda</t>
  </si>
  <si>
    <t>Monzón</t>
  </si>
  <si>
    <t>Bron</t>
  </si>
  <si>
    <t>Morino</t>
  </si>
  <si>
    <t>Telnice</t>
  </si>
  <si>
    <t>Immenstedt</t>
  </si>
  <si>
    <t>Commune of Vardali</t>
  </si>
  <si>
    <t>Monzón de Campos</t>
  </si>
  <si>
    <t>Bronvaux</t>
  </si>
  <si>
    <t>Moriondo Torinese</t>
  </si>
  <si>
    <t>Temelín</t>
  </si>
  <si>
    <t>Immerath</t>
  </si>
  <si>
    <t>Commune of Vardates</t>
  </si>
  <si>
    <t>Broons</t>
  </si>
  <si>
    <t>Morlupo</t>
  </si>
  <si>
    <t>Temešvár</t>
  </si>
  <si>
    <t>Immert</t>
  </si>
  <si>
    <t>Commune of Varetada</t>
  </si>
  <si>
    <t>Mora de Rubielos</t>
  </si>
  <si>
    <t>Broquiers</t>
  </si>
  <si>
    <t>Mormanno</t>
  </si>
  <si>
    <t>Těmice</t>
  </si>
  <si>
    <t>Immesheim</t>
  </si>
  <si>
    <t>Commune of Vargiades</t>
  </si>
  <si>
    <t>Móra d'Ebre</t>
  </si>
  <si>
    <t>Broquiès</t>
  </si>
  <si>
    <t>Mornago</t>
  </si>
  <si>
    <t>Těně</t>
  </si>
  <si>
    <t>Impflingen</t>
  </si>
  <si>
    <t>Commune of Vargiani</t>
  </si>
  <si>
    <t>Móra la Nova</t>
  </si>
  <si>
    <t>Brossac</t>
  </si>
  <si>
    <t>Mornese</t>
  </si>
  <si>
    <t>Teplá</t>
  </si>
  <si>
    <t>Imsbach</t>
  </si>
  <si>
    <t>Commune of Vari</t>
  </si>
  <si>
    <t>Moradillo de Roa</t>
  </si>
  <si>
    <t>Brossainc</t>
  </si>
  <si>
    <t>Mornico al Serio</t>
  </si>
  <si>
    <t>Teplice</t>
  </si>
  <si>
    <t>Imsweiler</t>
  </si>
  <si>
    <t>Commune of Variko</t>
  </si>
  <si>
    <t>Moral de Calatrava</t>
  </si>
  <si>
    <t>Brossay</t>
  </si>
  <si>
    <t>Mornico Losana</t>
  </si>
  <si>
    <t>Teplice nad Bečvou</t>
  </si>
  <si>
    <t>Inchenhofen, M</t>
  </si>
  <si>
    <t>Commune of Varlaam</t>
  </si>
  <si>
    <t>Moral de Hornuez</t>
  </si>
  <si>
    <t>Brosses</t>
  </si>
  <si>
    <t>Morolo</t>
  </si>
  <si>
    <t>Teplice nad Metují</t>
  </si>
  <si>
    <t>Commune of Varnakas</t>
  </si>
  <si>
    <t>Moral de la Reina</t>
  </si>
  <si>
    <t>Brosville</t>
  </si>
  <si>
    <t>Morozzo</t>
  </si>
  <si>
    <t>Ingelbach</t>
  </si>
  <si>
    <t>Commune of Varnavas</t>
  </si>
  <si>
    <t>Moral de Sayago</t>
  </si>
  <si>
    <t>Brotte-lès-Luxeuil</t>
  </si>
  <si>
    <t>Morra De Sanctis</t>
  </si>
  <si>
    <t>Teplýšovice</t>
  </si>
  <si>
    <t>Ingelfingen, Stadt</t>
  </si>
  <si>
    <t>Commune of Varos</t>
  </si>
  <si>
    <t>Moraleda de Zafayona</t>
  </si>
  <si>
    <t>Brotte-lès-Ray</t>
  </si>
  <si>
    <t>Morro d'Alba</t>
  </si>
  <si>
    <t>Terešov</t>
  </si>
  <si>
    <t>Ingelheim am Rhein, Stadt</t>
  </si>
  <si>
    <t>Commune of Vartholomio</t>
  </si>
  <si>
    <t>Moraleja</t>
  </si>
  <si>
    <t>Brou</t>
  </si>
  <si>
    <t>Morro d'Oro</t>
  </si>
  <si>
    <t>Terezín</t>
  </si>
  <si>
    <t>Ingendorf</t>
  </si>
  <si>
    <t>Commune of Varvara</t>
  </si>
  <si>
    <t>Moraleja de Enmedio</t>
  </si>
  <si>
    <t>Brouains</t>
  </si>
  <si>
    <t>Morro Reatino</t>
  </si>
  <si>
    <t>Těrlicko</t>
  </si>
  <si>
    <t>Ingenried</t>
  </si>
  <si>
    <t>Commune of Varvassena</t>
  </si>
  <si>
    <t>Moraleja de las Panaderas</t>
  </si>
  <si>
    <t>Broualan</t>
  </si>
  <si>
    <t>Morrone del Sannio</t>
  </si>
  <si>
    <t>Těšany</t>
  </si>
  <si>
    <t>Ingersheim</t>
  </si>
  <si>
    <t>Commune of Varvitsa</t>
  </si>
  <si>
    <t>Moraleja de Matacabras</t>
  </si>
  <si>
    <t>Brouchaud</t>
  </si>
  <si>
    <t>Morrovalle</t>
  </si>
  <si>
    <t>Těšetice</t>
  </si>
  <si>
    <t>Ingersleben</t>
  </si>
  <si>
    <t>Commune of Vary</t>
  </si>
  <si>
    <t>Moraleja de Sayago</t>
  </si>
  <si>
    <t>Brouchy</t>
  </si>
  <si>
    <t>Morsano al Tagliamento</t>
  </si>
  <si>
    <t>Těškov</t>
  </si>
  <si>
    <t>Ingoldingen</t>
  </si>
  <si>
    <t>Commune of Varypatades</t>
  </si>
  <si>
    <t>Moraleja del Vino</t>
  </si>
  <si>
    <t>Brouck</t>
  </si>
  <si>
    <t>Morsasco</t>
  </si>
  <si>
    <t>Těškovice</t>
  </si>
  <si>
    <t>Ingolstadt</t>
  </si>
  <si>
    <t>Commune of Varypetro</t>
  </si>
  <si>
    <t>Morales de Campos</t>
  </si>
  <si>
    <t>Brouckerque</t>
  </si>
  <si>
    <t>Mortara</t>
  </si>
  <si>
    <t>Těšovice</t>
  </si>
  <si>
    <t>Innernzell</t>
  </si>
  <si>
    <t>Commune of Vassaras</t>
  </si>
  <si>
    <t>Morales de Rey</t>
  </si>
  <si>
    <t>Brouderdorff</t>
  </si>
  <si>
    <t>Mortegliano</t>
  </si>
  <si>
    <t>Tetčice</t>
  </si>
  <si>
    <t>Inning a.Ammersee</t>
  </si>
  <si>
    <t>Commune of Vassilaki</t>
  </si>
  <si>
    <t>Morales de Toro</t>
  </si>
  <si>
    <t>Broué</t>
  </si>
  <si>
    <t>Morterone</t>
  </si>
  <si>
    <t>Tetín</t>
  </si>
  <si>
    <t>Inning a.Holz</t>
  </si>
  <si>
    <t>Commune of Vassilatika</t>
  </si>
  <si>
    <t>Morales de Valverde</t>
  </si>
  <si>
    <t>Brouennes</t>
  </si>
  <si>
    <t>Moruzzo</t>
  </si>
  <si>
    <t>Tetov</t>
  </si>
  <si>
    <t>Insel Hiddensee</t>
  </si>
  <si>
    <t>Commune of Vassileoniko</t>
  </si>
  <si>
    <t>Morales del Vino</t>
  </si>
  <si>
    <t>Brouilla</t>
  </si>
  <si>
    <t>Moscazzano</t>
  </si>
  <si>
    <t>Tichá</t>
  </si>
  <si>
    <t>Insel Lütje Hörn, gemfr. Gebiet</t>
  </si>
  <si>
    <t>Commune of Vassiliada</t>
  </si>
  <si>
    <t>Moralina</t>
  </si>
  <si>
    <t>Brouillet</t>
  </si>
  <si>
    <t>Moschiano</t>
  </si>
  <si>
    <t>Tichonice</t>
  </si>
  <si>
    <t>Insel Poel</t>
  </si>
  <si>
    <t>Commune of Vassilies</t>
  </si>
  <si>
    <t>Moralzarzal</t>
  </si>
  <si>
    <t>Brouqueyran</t>
  </si>
  <si>
    <t>Mosciano Sant'Angelo</t>
  </si>
  <si>
    <t>Tichov</t>
  </si>
  <si>
    <t>Insheim</t>
  </si>
  <si>
    <t>Commune of Vassilika</t>
  </si>
  <si>
    <t>Moraña</t>
  </si>
  <si>
    <t>Brousse</t>
  </si>
  <si>
    <t>Moscufo</t>
  </si>
  <si>
    <t>Tis</t>
  </si>
  <si>
    <t>Insingen</t>
  </si>
  <si>
    <t>Commune of Vassilika Anogia</t>
  </si>
  <si>
    <t>Morasverdes</t>
  </si>
  <si>
    <t>Brousse-le-Château</t>
  </si>
  <si>
    <t>Moso in Passiria</t>
  </si>
  <si>
    <t>Tis u Blatna</t>
  </si>
  <si>
    <t>Insul</t>
  </si>
  <si>
    <t>Commune of Vassiliki</t>
  </si>
  <si>
    <t>Morata de Jalón</t>
  </si>
  <si>
    <t>Brousses-et-Villaret</t>
  </si>
  <si>
    <t>Mossa</t>
  </si>
  <si>
    <t>Tisá</t>
  </si>
  <si>
    <t>Inzell</t>
  </si>
  <si>
    <t>Commune of Vassilikiades</t>
  </si>
  <si>
    <t>Morata de Jiloca</t>
  </si>
  <si>
    <t>Brousseval</t>
  </si>
  <si>
    <t>Motta Baluffi</t>
  </si>
  <si>
    <t>Tísek</t>
  </si>
  <si>
    <t>Inzigkofen</t>
  </si>
  <si>
    <t>Commune of Vassiliko</t>
  </si>
  <si>
    <t>Morata de Tajuña</t>
  </si>
  <si>
    <t>Broussey-en-Blois</t>
  </si>
  <si>
    <t>Motta Camastra</t>
  </si>
  <si>
    <t>Tisem</t>
  </si>
  <si>
    <t>Inzlingen</t>
  </si>
  <si>
    <t>Commune of Vassilikos</t>
  </si>
  <si>
    <t>Moratalla</t>
  </si>
  <si>
    <t>Broussey-Raulecourt</t>
  </si>
  <si>
    <t>Motta d'Affermo</t>
  </si>
  <si>
    <t>Tišice</t>
  </si>
  <si>
    <t>Iphofen, St</t>
  </si>
  <si>
    <t>Commune of Vassilis</t>
  </si>
  <si>
    <t>Moratilla de los Meleros</t>
  </si>
  <si>
    <t>Broussy-le-Grand</t>
  </si>
  <si>
    <t>Motta de' Conti</t>
  </si>
  <si>
    <t>Tismice</t>
  </si>
  <si>
    <t>Ippenschied</t>
  </si>
  <si>
    <t>Commune of Vassilitsio</t>
  </si>
  <si>
    <t>Moratinos</t>
  </si>
  <si>
    <t>Broussy-le-Petit</t>
  </si>
  <si>
    <t>Motta di Livenza</t>
  </si>
  <si>
    <t>Tišnov</t>
  </si>
  <si>
    <t>Ippesheim, M</t>
  </si>
  <si>
    <t>Commune of Vassilopoulo</t>
  </si>
  <si>
    <t>Morcillo</t>
  </si>
  <si>
    <t>Brou-sur-Chantereine</t>
  </si>
  <si>
    <t>Motta Montecorvino</t>
  </si>
  <si>
    <t>Tišnovská Nová Ves</t>
  </si>
  <si>
    <t>Ipsheim, M</t>
  </si>
  <si>
    <t>Commune of Vassiloudi</t>
  </si>
  <si>
    <t>Morcín</t>
  </si>
  <si>
    <t>Broût-Vernet</t>
  </si>
  <si>
    <t>Motta San Giovanni</t>
  </si>
  <si>
    <t>Tisová</t>
  </si>
  <si>
    <t>Irchenrieth</t>
  </si>
  <si>
    <t>Commune of Vastas</t>
  </si>
  <si>
    <t>Moreda Araba</t>
  </si>
  <si>
    <t>Brouvelieures</t>
  </si>
  <si>
    <t>Motta Santa Lucia</t>
  </si>
  <si>
    <t>Irlbach</t>
  </si>
  <si>
    <t>Commune of Vatatades</t>
  </si>
  <si>
    <t>Morelábor</t>
  </si>
  <si>
    <t>Brouville</t>
  </si>
  <si>
    <t>Motta Sant'Anastasia</t>
  </si>
  <si>
    <t>Tištín</t>
  </si>
  <si>
    <t>Irmenach</t>
  </si>
  <si>
    <t>Commune of Vatero</t>
  </si>
  <si>
    <t>Morell, El</t>
  </si>
  <si>
    <t>Brouviller</t>
  </si>
  <si>
    <t>Motta Visconti</t>
  </si>
  <si>
    <t>Tlučná</t>
  </si>
  <si>
    <t>Irmtraut</t>
  </si>
  <si>
    <t>Commune of Vathi</t>
  </si>
  <si>
    <t>Morella</t>
  </si>
  <si>
    <t>Brouy</t>
  </si>
  <si>
    <t>Mottafollone</t>
  </si>
  <si>
    <t>Tlumačov</t>
  </si>
  <si>
    <t>Irndorf</t>
  </si>
  <si>
    <t>Commune of Vathia</t>
  </si>
  <si>
    <t>Morenilla</t>
  </si>
  <si>
    <t>Brouzet-lès-Alès</t>
  </si>
  <si>
    <t>Mottalciata</t>
  </si>
  <si>
    <t>Tlustice</t>
  </si>
  <si>
    <t>Irrel</t>
  </si>
  <si>
    <t>Commune of Vathy</t>
  </si>
  <si>
    <t>Morentin</t>
  </si>
  <si>
    <t>Brouzet-lès-Quissac</t>
  </si>
  <si>
    <t>Motteggiana</t>
  </si>
  <si>
    <t>Tmaň</t>
  </si>
  <si>
    <t>Irrhausen</t>
  </si>
  <si>
    <t>Commune of Vathykilo</t>
  </si>
  <si>
    <t>Morera de Montsant, La</t>
  </si>
  <si>
    <t>Broxeele</t>
  </si>
  <si>
    <t>Mottola</t>
  </si>
  <si>
    <t>Tochovice</t>
  </si>
  <si>
    <t>Irsch</t>
  </si>
  <si>
    <t>Commune of Vathylakkos</t>
  </si>
  <si>
    <t>Morera, La</t>
  </si>
  <si>
    <t>Broye</t>
  </si>
  <si>
    <t>Mozzagrogna</t>
  </si>
  <si>
    <t>Točník</t>
  </si>
  <si>
    <t>Irschenberg</t>
  </si>
  <si>
    <t>Commune of Vathypedo</t>
  </si>
  <si>
    <t>Moreruela de los Infanzones</t>
  </si>
  <si>
    <t>Broye-Aubigney-Montseugny</t>
  </si>
  <si>
    <t>Mozzanica</t>
  </si>
  <si>
    <t>Tojice</t>
  </si>
  <si>
    <t>Irsee, M</t>
  </si>
  <si>
    <t>Commune of Vathyrrevma</t>
  </si>
  <si>
    <t>Moreruela de Tábara</t>
  </si>
  <si>
    <t>Broye-les-Loups-et-Verfontaine</t>
  </si>
  <si>
    <t>Mozzate</t>
  </si>
  <si>
    <t>Irtenberger Wald</t>
  </si>
  <si>
    <t>Commune of Vathytopos</t>
  </si>
  <si>
    <t>Morés</t>
  </si>
  <si>
    <t>Broyes</t>
  </si>
  <si>
    <t>Mozzecane</t>
  </si>
  <si>
    <t>Topolany</t>
  </si>
  <si>
    <t>Isen, M</t>
  </si>
  <si>
    <t>Commune of Vatio</t>
  </si>
  <si>
    <t>Morga</t>
  </si>
  <si>
    <t>Broze</t>
  </si>
  <si>
    <t>Mozzo</t>
  </si>
  <si>
    <t>Topolná</t>
  </si>
  <si>
    <t>Isenburg</t>
  </si>
  <si>
    <t>Commune of Vatochori</t>
  </si>
  <si>
    <t>Moriles</t>
  </si>
  <si>
    <t>Brû</t>
  </si>
  <si>
    <t>Muccia</t>
  </si>
  <si>
    <t>Toušice</t>
  </si>
  <si>
    <t>Isenbüttel</t>
  </si>
  <si>
    <t>Commune of Vatolakkos</t>
  </si>
  <si>
    <t>Morille</t>
  </si>
  <si>
    <t>Bruailles</t>
  </si>
  <si>
    <t>Muggia</t>
  </si>
  <si>
    <t>Toužetín</t>
  </si>
  <si>
    <t>Iserlohn, Stadt</t>
  </si>
  <si>
    <t>Commune of Vatos</t>
  </si>
  <si>
    <t>Moríñigo</t>
  </si>
  <si>
    <t>Bruay-la-Buissière</t>
  </si>
  <si>
    <t>Muggiò</t>
  </si>
  <si>
    <t>Toužim</t>
  </si>
  <si>
    <t>Isernhagen</t>
  </si>
  <si>
    <t>Commune of Vatoussa</t>
  </si>
  <si>
    <t>Moriscos</t>
  </si>
  <si>
    <t>Bruay-sur-l'Escaut</t>
  </si>
  <si>
    <t>Mugnano del Cardinale</t>
  </si>
  <si>
    <t>Tovačov</t>
  </si>
  <si>
    <t>Isert</t>
  </si>
  <si>
    <t>Commune of Vatsounia</t>
  </si>
  <si>
    <t>Morón de Almazán</t>
  </si>
  <si>
    <t>Brucamps</t>
  </si>
  <si>
    <t>Mugnano di Napoli</t>
  </si>
  <si>
    <t>Tovéř</t>
  </si>
  <si>
    <t>Ismaning</t>
  </si>
  <si>
    <t>Commune of Vavdos</t>
  </si>
  <si>
    <t>Morón de la Frontera</t>
  </si>
  <si>
    <t>Mulazzano</t>
  </si>
  <si>
    <t>Třanovice</t>
  </si>
  <si>
    <t>Isny im Allgäu, Stadt</t>
  </si>
  <si>
    <t>Commune of Vavili</t>
  </si>
  <si>
    <t>Moronta</t>
  </si>
  <si>
    <t>Brucourt</t>
  </si>
  <si>
    <t>Mulazzo</t>
  </si>
  <si>
    <t>Traplice</t>
  </si>
  <si>
    <t>Ispringen</t>
  </si>
  <si>
    <t>Commune of Vavourio</t>
  </si>
  <si>
    <t>Moros</t>
  </si>
  <si>
    <t>Bruc-sur-Aff</t>
  </si>
  <si>
    <t>Mura</t>
  </si>
  <si>
    <t>Travčice</t>
  </si>
  <si>
    <t>Isselbach</t>
  </si>
  <si>
    <t>Commune of Vayia</t>
  </si>
  <si>
    <t>Mos</t>
  </si>
  <si>
    <t>Brue-Auriac</t>
  </si>
  <si>
    <t>Muravera</t>
  </si>
  <si>
    <t>Trboušany</t>
  </si>
  <si>
    <t>Isselburg, Stadt</t>
  </si>
  <si>
    <t>Commune of Vayonia</t>
  </si>
  <si>
    <t>Moscardón</t>
  </si>
  <si>
    <t>Bruebach</t>
  </si>
  <si>
    <t>Murazzano</t>
  </si>
  <si>
    <t>Třebařov</t>
  </si>
  <si>
    <t>Issigau</t>
  </si>
  <si>
    <t>Commune of Vegora</t>
  </si>
  <si>
    <t>Mosqueruela</t>
  </si>
  <si>
    <t>Brueil-en-Vexin</t>
  </si>
  <si>
    <t>Murello</t>
  </si>
  <si>
    <t>Třebčice</t>
  </si>
  <si>
    <t>Issum</t>
  </si>
  <si>
    <t>Commune of Vela</t>
  </si>
  <si>
    <t>Móstoles</t>
  </si>
  <si>
    <t>Bruère-Allichamps</t>
  </si>
  <si>
    <t>Murialdo</t>
  </si>
  <si>
    <t>Třebechovice pod Orebem</t>
  </si>
  <si>
    <t>Isterberg</t>
  </si>
  <si>
    <t>Commune of Velanidi</t>
  </si>
  <si>
    <t>Mota de Altarejos</t>
  </si>
  <si>
    <t>Brugairolles</t>
  </si>
  <si>
    <t>Murisengo</t>
  </si>
  <si>
    <t>Třebějice</t>
  </si>
  <si>
    <t>Itterbeck</t>
  </si>
  <si>
    <t>Commune of Velanidia</t>
  </si>
  <si>
    <t>Mota del Cuervo</t>
  </si>
  <si>
    <t>Bruges</t>
  </si>
  <si>
    <t>Murlo</t>
  </si>
  <si>
    <t>Třebelovice</t>
  </si>
  <si>
    <t>Ittlingen</t>
  </si>
  <si>
    <t>Commune of Velentziko</t>
  </si>
  <si>
    <t>Mota del Marqués</t>
  </si>
  <si>
    <t>Bruges-Capbis-Mifaget</t>
  </si>
  <si>
    <t>Muro Leccese</t>
  </si>
  <si>
    <t>Třebeň</t>
  </si>
  <si>
    <t>Itzehoe, Stadt</t>
  </si>
  <si>
    <t>Commune of Velessiotes</t>
  </si>
  <si>
    <t>Motilla del Palancar</t>
  </si>
  <si>
    <t>Brugheas</t>
  </si>
  <si>
    <t>Muro Lucano</t>
  </si>
  <si>
    <t>Třebenice</t>
  </si>
  <si>
    <t>Itzgrund</t>
  </si>
  <si>
    <t>Commune of Velestino</t>
  </si>
  <si>
    <t>Motilleja</t>
  </si>
  <si>
    <t>Brugnac</t>
  </si>
  <si>
    <t>Muros</t>
  </si>
  <si>
    <t>Třebešice</t>
  </si>
  <si>
    <t>Itzstedt</t>
  </si>
  <si>
    <t>Commune of Velies</t>
  </si>
  <si>
    <t>Motril</t>
  </si>
  <si>
    <t>Brugnens</t>
  </si>
  <si>
    <t>Muscoline</t>
  </si>
  <si>
    <t>Třebešov</t>
  </si>
  <si>
    <t>Iven</t>
  </si>
  <si>
    <t>Commune of Veligosti</t>
  </si>
  <si>
    <t>Moya</t>
  </si>
  <si>
    <t>Brugny-Vaudancourt</t>
  </si>
  <si>
    <t>Musei</t>
  </si>
  <si>
    <t>Třebestovice</t>
  </si>
  <si>
    <t>Ivenack</t>
  </si>
  <si>
    <t>Commune of Velika</t>
  </si>
  <si>
    <t>Moyuela</t>
  </si>
  <si>
    <t>Bruguières</t>
  </si>
  <si>
    <t>Musile di Piave</t>
  </si>
  <si>
    <t>Třebětice</t>
  </si>
  <si>
    <t>Jabel</t>
  </si>
  <si>
    <t>Commune of Velimachi</t>
  </si>
  <si>
    <t>Mozárbez</t>
  </si>
  <si>
    <t>Bruille-lez-Marchiennes</t>
  </si>
  <si>
    <t>Musso</t>
  </si>
  <si>
    <t>Třebětín</t>
  </si>
  <si>
    <t>Jachenau</t>
  </si>
  <si>
    <t>Commune of Velimachio</t>
  </si>
  <si>
    <t>Mozoncillo</t>
  </si>
  <si>
    <t>Bruille-Saint-Amand</t>
  </si>
  <si>
    <t>Mussolente</t>
  </si>
  <si>
    <t>Třebíč</t>
  </si>
  <si>
    <t>Jacobsdorf</t>
  </si>
  <si>
    <t>Commune of Velina</t>
  </si>
  <si>
    <t>Mozota</t>
  </si>
  <si>
    <t>Brûlain</t>
  </si>
  <si>
    <t>Mussomeli</t>
  </si>
  <si>
    <t>Třebichovice</t>
  </si>
  <si>
    <t>Jade</t>
  </si>
  <si>
    <t>Commune of Velitses</t>
  </si>
  <si>
    <t>Mucientes</t>
  </si>
  <si>
    <t>Brulange</t>
  </si>
  <si>
    <t>Muzzana del Turgnano</t>
  </si>
  <si>
    <t>Třebihošť</t>
  </si>
  <si>
    <t>Jagel</t>
  </si>
  <si>
    <t>Commune of Velo</t>
  </si>
  <si>
    <t>Mudá</t>
  </si>
  <si>
    <t>Bruley</t>
  </si>
  <si>
    <t>Třebívlice</t>
  </si>
  <si>
    <t>Jagsthausen</t>
  </si>
  <si>
    <t>Commune of Velonades</t>
  </si>
  <si>
    <t>Mudarra, La</t>
  </si>
  <si>
    <t>Brullemail</t>
  </si>
  <si>
    <t>Nago-Torbole</t>
  </si>
  <si>
    <t>Třebíz</t>
  </si>
  <si>
    <t>Jagstzell</t>
  </si>
  <si>
    <t>Commune of Velos</t>
  </si>
  <si>
    <t>Muduex</t>
  </si>
  <si>
    <t>Brullioles</t>
  </si>
  <si>
    <t>Nalles</t>
  </si>
  <si>
    <t>Třebnouševes</t>
  </si>
  <si>
    <t>Jahnsdorf/Erzgeb.</t>
  </si>
  <si>
    <t>Commune of Velota</t>
  </si>
  <si>
    <t>Muel</t>
  </si>
  <si>
    <t>Brûlon</t>
  </si>
  <si>
    <t>Nanto</t>
  </si>
  <si>
    <t>Třeboc</t>
  </si>
  <si>
    <t>Jahrsdorf</t>
  </si>
  <si>
    <t>Commune of Velvendos</t>
  </si>
  <si>
    <t>Muela, La</t>
  </si>
  <si>
    <t>Brumath</t>
  </si>
  <si>
    <t>Napoli</t>
  </si>
  <si>
    <t>Třebohostice</t>
  </si>
  <si>
    <t>Jakobsdorf</t>
  </si>
  <si>
    <t>Commune of Velvina</t>
  </si>
  <si>
    <t>Muelas de los Caballeros</t>
  </si>
  <si>
    <t>Brumetz</t>
  </si>
  <si>
    <t>Narbolia</t>
  </si>
  <si>
    <t>Třebom</t>
  </si>
  <si>
    <t>Jakobsweiler</t>
  </si>
  <si>
    <t>Commune of Venerato</t>
  </si>
  <si>
    <t>Muelas del Pan</t>
  </si>
  <si>
    <t>Brunehamel</t>
  </si>
  <si>
    <t>Narcao</t>
  </si>
  <si>
    <t>Třeboň</t>
  </si>
  <si>
    <t>Jameln</t>
  </si>
  <si>
    <t>Commune of Venio</t>
  </si>
  <si>
    <t>Mues</t>
  </si>
  <si>
    <t>Brunembert</t>
  </si>
  <si>
    <t>Nardò</t>
  </si>
  <si>
    <t>Třebonín</t>
  </si>
  <si>
    <t>Jamlitz</t>
  </si>
  <si>
    <t>Commune of Verdikoussa</t>
  </si>
  <si>
    <t>Muga de Sayago</t>
  </si>
  <si>
    <t>Brunémont</t>
  </si>
  <si>
    <t>Nardodipace</t>
  </si>
  <si>
    <t>Třebosice</t>
  </si>
  <si>
    <t>Jämlitz-Klein Düben</t>
  </si>
  <si>
    <t>Commune of Vereniki</t>
  </si>
  <si>
    <t>Mugardos</t>
  </si>
  <si>
    <t>Brunet</t>
  </si>
  <si>
    <t>Narni</t>
  </si>
  <si>
    <t>Třebotov</t>
  </si>
  <si>
    <t>Jandelsbrunn</t>
  </si>
  <si>
    <t>Commune of Verga</t>
  </si>
  <si>
    <t>Muíños</t>
  </si>
  <si>
    <t>Bruniquel</t>
  </si>
  <si>
    <t>Naro</t>
  </si>
  <si>
    <t>Třebovice</t>
  </si>
  <si>
    <t>Janneby</t>
  </si>
  <si>
    <t>Commune of Vergi</t>
  </si>
  <si>
    <t>Mula</t>
  </si>
  <si>
    <t>Brunoy</t>
  </si>
  <si>
    <t>Narzole</t>
  </si>
  <si>
    <t>Třebovle</t>
  </si>
  <si>
    <t>Jänschwalde/Janšojce</t>
  </si>
  <si>
    <t>Commune of Vergina</t>
  </si>
  <si>
    <t>Muñana</t>
  </si>
  <si>
    <t>Brunstatt-Didenheim</t>
  </si>
  <si>
    <t>Nasino</t>
  </si>
  <si>
    <t>Třebsko</t>
  </si>
  <si>
    <t>Jardelund</t>
  </si>
  <si>
    <t>Commune of Veria</t>
  </si>
  <si>
    <t>Mundaka</t>
  </si>
  <si>
    <t>Brunvillers-la-Motte</t>
  </si>
  <si>
    <t>Naso</t>
  </si>
  <si>
    <t>Třebusice</t>
  </si>
  <si>
    <t>Jarmen, Stadt</t>
  </si>
  <si>
    <t>Commune of Verino</t>
  </si>
  <si>
    <t>Munébrega</t>
  </si>
  <si>
    <t>Brusque</t>
  </si>
  <si>
    <t>Naturno</t>
  </si>
  <si>
    <t>Třebušín</t>
  </si>
  <si>
    <t>Jatznick</t>
  </si>
  <si>
    <t>Commune of Vertiskos</t>
  </si>
  <si>
    <t>Munera</t>
  </si>
  <si>
    <t>Brussey</t>
  </si>
  <si>
    <t>Třemešná</t>
  </si>
  <si>
    <t>Jeckenbach</t>
  </si>
  <si>
    <t>Commune of Vervena</t>
  </si>
  <si>
    <t>Mungia</t>
  </si>
  <si>
    <t>Brussieu</t>
  </si>
  <si>
    <t>Navelli</t>
  </si>
  <si>
    <t>Třemešné</t>
  </si>
  <si>
    <t>Jelmstorf</t>
  </si>
  <si>
    <t>Commune of Ververato</t>
  </si>
  <si>
    <t>Muñico</t>
  </si>
  <si>
    <t>Naz-Sciaves</t>
  </si>
  <si>
    <t>Třemošná</t>
  </si>
  <si>
    <t>Jembke</t>
  </si>
  <si>
    <t>Commune of Vessa</t>
  </si>
  <si>
    <t>Muniesa</t>
  </si>
  <si>
    <t>Brusvily</t>
  </si>
  <si>
    <t>Nazzano</t>
  </si>
  <si>
    <t>Třemošnice</t>
  </si>
  <si>
    <t>Jemgum</t>
  </si>
  <si>
    <t>Commune of Vevi</t>
  </si>
  <si>
    <t>Munilla</t>
  </si>
  <si>
    <t>Brutelles</t>
  </si>
  <si>
    <t>Ne</t>
  </si>
  <si>
    <t>Třesov</t>
  </si>
  <si>
    <t>Jena, Stadt</t>
  </si>
  <si>
    <t>Commune of Vidiakio</t>
  </si>
  <si>
    <t>Munitibar-Arbatzegi Gerrikaitz</t>
  </si>
  <si>
    <t>Bruville</t>
  </si>
  <si>
    <t>Nebbiuno</t>
  </si>
  <si>
    <t>Třesovice</t>
  </si>
  <si>
    <t>Jenalöbnitz</t>
  </si>
  <si>
    <t>Commune of Vigla</t>
  </si>
  <si>
    <t>Muñogalindo</t>
  </si>
  <si>
    <t>Brux</t>
  </si>
  <si>
    <t>Negrar di Valpolicella</t>
  </si>
  <si>
    <t>Třešovice</t>
  </si>
  <si>
    <t>Jengen</t>
  </si>
  <si>
    <t>Commune of Vikio</t>
  </si>
  <si>
    <t>Muñogrande</t>
  </si>
  <si>
    <t>Bruyères</t>
  </si>
  <si>
    <t>Neirone</t>
  </si>
  <si>
    <t>Třešť</t>
  </si>
  <si>
    <t>Jerichow, Stadt</t>
  </si>
  <si>
    <t>Commune of Vilandredo</t>
  </si>
  <si>
    <t>Muñomer del Peco</t>
  </si>
  <si>
    <t>Bruyères-et-Montbérault</t>
  </si>
  <si>
    <t>Neive</t>
  </si>
  <si>
    <t>Třeštice</t>
  </si>
  <si>
    <t>Jerrishoe</t>
  </si>
  <si>
    <t>Commune of Vilia</t>
  </si>
  <si>
    <t>Muñopedro</t>
  </si>
  <si>
    <t>Bruyères-le-Châtel</t>
  </si>
  <si>
    <t>Nembro</t>
  </si>
  <si>
    <t>Třeština</t>
  </si>
  <si>
    <t>Jersbek</t>
  </si>
  <si>
    <t>Commune of Vilivina</t>
  </si>
  <si>
    <t>Muñopepe</t>
  </si>
  <si>
    <t>Bruyères-sur-Fère</t>
  </si>
  <si>
    <t>Nemi</t>
  </si>
  <si>
    <t>Trhanov</t>
  </si>
  <si>
    <t>Jerxheim</t>
  </si>
  <si>
    <t>Commune of Viniani</t>
  </si>
  <si>
    <t>Muñosancho</t>
  </si>
  <si>
    <t>Bruyères-sur-Oise</t>
  </si>
  <si>
    <t>Nemoli</t>
  </si>
  <si>
    <t>Trhová Kamenice</t>
  </si>
  <si>
    <t>Jesberg</t>
  </si>
  <si>
    <t>Commune of Viros</t>
  </si>
  <si>
    <t>Muñotello</t>
  </si>
  <si>
    <t>Bruys</t>
  </si>
  <si>
    <t>Neoneli</t>
  </si>
  <si>
    <t>Trhové Dušníky</t>
  </si>
  <si>
    <t>Jesendorf</t>
  </si>
  <si>
    <t>Commune of Vissani</t>
  </si>
  <si>
    <t>Muñoveros</t>
  </si>
  <si>
    <t>Bruz</t>
  </si>
  <si>
    <t>Nepi</t>
  </si>
  <si>
    <t>Trhové Sviny</t>
  </si>
  <si>
    <t>Jesenwang</t>
  </si>
  <si>
    <t>Commune of Vistagi</t>
  </si>
  <si>
    <t>Muntanyola</t>
  </si>
  <si>
    <t>Bry</t>
  </si>
  <si>
    <t>Nereto</t>
  </si>
  <si>
    <t>Trhový Štěpánov</t>
  </si>
  <si>
    <t>Jesewitz</t>
  </si>
  <si>
    <t>Commune of Vitala</t>
  </si>
  <si>
    <t>Bry-sur-Marne</t>
  </si>
  <si>
    <t>Nerola</t>
  </si>
  <si>
    <t>Tři Dvory</t>
  </si>
  <si>
    <t>Jessen (Elster), Stadt</t>
  </si>
  <si>
    <t>Commune of Vitalades</t>
  </si>
  <si>
    <t>Muras</t>
  </si>
  <si>
    <t>Bû</t>
  </si>
  <si>
    <t>Nervesa della Battaglia</t>
  </si>
  <si>
    <t>Tři Sekery</t>
  </si>
  <si>
    <t>Jesteburg</t>
  </si>
  <si>
    <t>Commune of Vitalio</t>
  </si>
  <si>
    <t>Murchante</t>
  </si>
  <si>
    <t>Buais-Les-Monts</t>
  </si>
  <si>
    <t>Nerviano</t>
  </si>
  <si>
    <t>Tři Studně</t>
  </si>
  <si>
    <t>Jestetten</t>
  </si>
  <si>
    <t>Commune of Vitoli</t>
  </si>
  <si>
    <t>Murcia</t>
  </si>
  <si>
    <t>Buanes</t>
  </si>
  <si>
    <t>Nespolo</t>
  </si>
  <si>
    <t>Třibřichy</t>
  </si>
  <si>
    <t>Jettenbach</t>
  </si>
  <si>
    <t>Commune of Vitsa</t>
  </si>
  <si>
    <t>Murero</t>
  </si>
  <si>
    <t>Bubry</t>
  </si>
  <si>
    <t>Nesso</t>
  </si>
  <si>
    <t>Třinec</t>
  </si>
  <si>
    <t>Jettingen</t>
  </si>
  <si>
    <t>Commune of Vivlos</t>
  </si>
  <si>
    <t>Murias de Paredes</t>
  </si>
  <si>
    <t>Buc</t>
  </si>
  <si>
    <t>Netro</t>
  </si>
  <si>
    <t>Trmice</t>
  </si>
  <si>
    <t>Jettingen-Scheppach, M</t>
  </si>
  <si>
    <t>Commune of Vizario</t>
  </si>
  <si>
    <t>Muriel</t>
  </si>
  <si>
    <t>Bucamps</t>
  </si>
  <si>
    <t>Nettuno</t>
  </si>
  <si>
    <t>Jetzendorf</t>
  </si>
  <si>
    <t>Commune of Vlachata Ikossimias</t>
  </si>
  <si>
    <t>Muriel de la Fuente</t>
  </si>
  <si>
    <t>Bucéels</t>
  </si>
  <si>
    <t>Neviano</t>
  </si>
  <si>
    <t>Jevenstedt</t>
  </si>
  <si>
    <t>Commune of Vlachatano</t>
  </si>
  <si>
    <t>Muriel Viejo</t>
  </si>
  <si>
    <t>Bucey-en-Othe</t>
  </si>
  <si>
    <t>Neviano degli Arduini</t>
  </si>
  <si>
    <t>Trnov</t>
  </si>
  <si>
    <t>Jever, Stadt</t>
  </si>
  <si>
    <t>Commune of Vlachava</t>
  </si>
  <si>
    <t>Murieta</t>
  </si>
  <si>
    <t>Bucey-lès-Gy</t>
  </si>
  <si>
    <t>Neviglie</t>
  </si>
  <si>
    <t>Trnová</t>
  </si>
  <si>
    <t>Joachimsthal, Stadt</t>
  </si>
  <si>
    <t>Commune of Vlacherna</t>
  </si>
  <si>
    <t>Murillo de Gállego</t>
  </si>
  <si>
    <t>Bucey-lès-Traves</t>
  </si>
  <si>
    <t>Niardo</t>
  </si>
  <si>
    <t>Trnovany</t>
  </si>
  <si>
    <t>Jockgrim</t>
  </si>
  <si>
    <t>Commune of Vlacheronitissa</t>
  </si>
  <si>
    <t>Murillo de Río Leza</t>
  </si>
  <si>
    <t>Buchelay</t>
  </si>
  <si>
    <t>Nibbiola</t>
  </si>
  <si>
    <t>Trnové Pole</t>
  </si>
  <si>
    <t>Johannesberg</t>
  </si>
  <si>
    <t>Commune of Vlachia</t>
  </si>
  <si>
    <t>Murillo el Cuende</t>
  </si>
  <si>
    <t>Buchères</t>
  </si>
  <si>
    <t>Nibionno</t>
  </si>
  <si>
    <t>Trojanovice</t>
  </si>
  <si>
    <t>Johanngeorgenstadt, Stadt</t>
  </si>
  <si>
    <t>Commune of Vlachiotis</t>
  </si>
  <si>
    <t>Murillo el Fruto</t>
  </si>
  <si>
    <t>Buchy</t>
  </si>
  <si>
    <t>Nichelino</t>
  </si>
  <si>
    <t>Trojovice</t>
  </si>
  <si>
    <t>Johanniskirchen</t>
  </si>
  <si>
    <t>Commune of Vlachokerassea</t>
  </si>
  <si>
    <t>Murla</t>
  </si>
  <si>
    <t>Bucilly</t>
  </si>
  <si>
    <t>Nicolosi</t>
  </si>
  <si>
    <t>Trokavec</t>
  </si>
  <si>
    <t>Jöhstadt, Stadt</t>
  </si>
  <si>
    <t>Commune of Vlachomandra</t>
  </si>
  <si>
    <t>Bucquoy</t>
  </si>
  <si>
    <t>Nicorvo</t>
  </si>
  <si>
    <t>Troskotovice</t>
  </si>
  <si>
    <t>Joldelund</t>
  </si>
  <si>
    <t>Commune of Vlachopoulo</t>
  </si>
  <si>
    <t>Muro de Aguas</t>
  </si>
  <si>
    <t>Bucy-le-Long</t>
  </si>
  <si>
    <t>Nicosia</t>
  </si>
  <si>
    <t>Troskovice</t>
  </si>
  <si>
    <t>Jonaswalde</t>
  </si>
  <si>
    <t>Commune of Vlachoyannio</t>
  </si>
  <si>
    <t>Muro de Alcoy</t>
  </si>
  <si>
    <t>Bucy-le-Roi</t>
  </si>
  <si>
    <t>Nicotera</t>
  </si>
  <si>
    <t>Trotina</t>
  </si>
  <si>
    <t>Jonsdorf, Kurort</t>
  </si>
  <si>
    <t>Commune of Vlassio</t>
  </si>
  <si>
    <t>Muro en Cameros</t>
  </si>
  <si>
    <t>Bucy-lès-Cerny</t>
  </si>
  <si>
    <t>Niella Belbo</t>
  </si>
  <si>
    <t>Troubelice</t>
  </si>
  <si>
    <t>Jördenstorf</t>
  </si>
  <si>
    <t>Commune of Vlassis</t>
  </si>
  <si>
    <t>Bucy-lès-Pierrepont</t>
  </si>
  <si>
    <t>Niella Tanaro</t>
  </si>
  <si>
    <t>Troubky</t>
  </si>
  <si>
    <t>Jork</t>
  </si>
  <si>
    <t>Commune of Vlasti</t>
  </si>
  <si>
    <t>Muros de Nalón</t>
  </si>
  <si>
    <t>Bucy-Saint-Liphard</t>
  </si>
  <si>
    <t>Nimis</t>
  </si>
  <si>
    <t>Troubky-Zdislavice</t>
  </si>
  <si>
    <t>Jörl</t>
  </si>
  <si>
    <t>Commune of Vlatos</t>
  </si>
  <si>
    <t>Murtas</t>
  </si>
  <si>
    <t>Budelière</t>
  </si>
  <si>
    <t>Niscemi</t>
  </si>
  <si>
    <t>Troubsko</t>
  </si>
  <si>
    <t>Jossgrund</t>
  </si>
  <si>
    <t>Commune of Vlissidia</t>
  </si>
  <si>
    <t>Murueta</t>
  </si>
  <si>
    <t>Buding</t>
  </si>
  <si>
    <t>Nissoria</t>
  </si>
  <si>
    <t>Trpík</t>
  </si>
  <si>
    <t>Jübar</t>
  </si>
  <si>
    <t>Commune of Vliziana</t>
  </si>
  <si>
    <t>Muruzábal</t>
  </si>
  <si>
    <t>Budling</t>
  </si>
  <si>
    <t>Nizza di Sicilia</t>
  </si>
  <si>
    <t>Jübek</t>
  </si>
  <si>
    <t>Commune of Vlochos</t>
  </si>
  <si>
    <t>Museros</t>
  </si>
  <si>
    <t>Budos</t>
  </si>
  <si>
    <t>Nizza Monferrato</t>
  </si>
  <si>
    <t>Trpišovice</t>
  </si>
  <si>
    <t>Jüchen, Stadt</t>
  </si>
  <si>
    <t>Commune of Vlycho</t>
  </si>
  <si>
    <t>Muskiz</t>
  </si>
  <si>
    <t>Bué</t>
  </si>
  <si>
    <t>Noale</t>
  </si>
  <si>
    <t>Trpísty</t>
  </si>
  <si>
    <t>Jucken</t>
  </si>
  <si>
    <t>Commune of Vochaiko</t>
  </si>
  <si>
    <t>Mutiloa</t>
  </si>
  <si>
    <t>Bueil</t>
  </si>
  <si>
    <t>Noasca</t>
  </si>
  <si>
    <t>Tršice</t>
  </si>
  <si>
    <t>Jugenheim in Rheinhessen</t>
  </si>
  <si>
    <t>Commune of Vogatsiko</t>
  </si>
  <si>
    <t>Mutriku</t>
  </si>
  <si>
    <t>Bueil-en-Touraine</t>
  </si>
  <si>
    <t>Nocara</t>
  </si>
  <si>
    <t>Trstěnice</t>
  </si>
  <si>
    <t>Jühnde</t>
  </si>
  <si>
    <t>Commune of Volada</t>
  </si>
  <si>
    <t>Mutxamel</t>
  </si>
  <si>
    <t>Buellas</t>
  </si>
  <si>
    <t>Nocciano</t>
  </si>
  <si>
    <t>Třtěnice</t>
  </si>
  <si>
    <t>Juist, Inselgemeinde</t>
  </si>
  <si>
    <t>Commune of Volakas</t>
  </si>
  <si>
    <t>Muxía</t>
  </si>
  <si>
    <t>Buethwiller</t>
  </si>
  <si>
    <t>Nocera Inferiore</t>
  </si>
  <si>
    <t>Třtice</t>
  </si>
  <si>
    <t>Commune of Voleones</t>
  </si>
  <si>
    <t>Muxika</t>
  </si>
  <si>
    <t>Buffard</t>
  </si>
  <si>
    <t>Nocera Superiore</t>
  </si>
  <si>
    <t>Trubín</t>
  </si>
  <si>
    <t>Jülich, Stadt</t>
  </si>
  <si>
    <t>Commune of Volimes</t>
  </si>
  <si>
    <t>Nabarniz</t>
  </si>
  <si>
    <t>Buffières</t>
  </si>
  <si>
    <t>Nocera Terinese</t>
  </si>
  <si>
    <t>Trubská</t>
  </si>
  <si>
    <t>Juliusburg</t>
  </si>
  <si>
    <t>Commune of Volissos</t>
  </si>
  <si>
    <t>Nabaskoze</t>
  </si>
  <si>
    <t>Buffignécourt</t>
  </si>
  <si>
    <t>Nocera Umbra</t>
  </si>
  <si>
    <t>Truskovice</t>
  </si>
  <si>
    <t>Jungingen</t>
  </si>
  <si>
    <t>Commune of Volos</t>
  </si>
  <si>
    <t>Nacimiento</t>
  </si>
  <si>
    <t>Buffon</t>
  </si>
  <si>
    <t>Noceto</t>
  </si>
  <si>
    <t>Trusnov</t>
  </si>
  <si>
    <t>Jünkerath</t>
  </si>
  <si>
    <t>Commune of Volvi</t>
  </si>
  <si>
    <t>Nafría de Ucero</t>
  </si>
  <si>
    <t>Bugarach</t>
  </si>
  <si>
    <t>Noci</t>
  </si>
  <si>
    <t>Trutnov</t>
  </si>
  <si>
    <t>Jürgenshagen</t>
  </si>
  <si>
    <t>Commune of Vomvokou</t>
  </si>
  <si>
    <t>Nájera</t>
  </si>
  <si>
    <t>Bugard</t>
  </si>
  <si>
    <t>Nociglia</t>
  </si>
  <si>
    <t>Tržek</t>
  </si>
  <si>
    <t>Jürgenstorf</t>
  </si>
  <si>
    <t>Commune of Voni</t>
  </si>
  <si>
    <t>Nalda</t>
  </si>
  <si>
    <t>Bugeat</t>
  </si>
  <si>
    <t>Noepoli</t>
  </si>
  <si>
    <t>Tučapy</t>
  </si>
  <si>
    <t>Jüterbog, Stadt</t>
  </si>
  <si>
    <t>Commune of Vonitsa</t>
  </si>
  <si>
    <t>Nalec</t>
  </si>
  <si>
    <t>Bugnein</t>
  </si>
  <si>
    <t>Nogara</t>
  </si>
  <si>
    <t>Tuchlovice</t>
  </si>
  <si>
    <t>Kaaks</t>
  </si>
  <si>
    <t>Commune of Vordonia</t>
  </si>
  <si>
    <t>Nambroca</t>
  </si>
  <si>
    <t>Bugnicourt</t>
  </si>
  <si>
    <t>Nogaredo</t>
  </si>
  <si>
    <t>Tuchoměřice</t>
  </si>
  <si>
    <t>Kaarst, Stadt</t>
  </si>
  <si>
    <t>Commune of Vori</t>
  </si>
  <si>
    <t>Náquera</t>
  </si>
  <si>
    <t>Bugnières</t>
  </si>
  <si>
    <t>Nogarole Rocca</t>
  </si>
  <si>
    <t>Tuchoraz</t>
  </si>
  <si>
    <t>Kabelhorst</t>
  </si>
  <si>
    <t>Commune of Vorino</t>
  </si>
  <si>
    <t>Narboneta</t>
  </si>
  <si>
    <t>Bugny</t>
  </si>
  <si>
    <t>Nogarole Vicentino</t>
  </si>
  <si>
    <t>Tuchořice</t>
  </si>
  <si>
    <t>Kabelsketal</t>
  </si>
  <si>
    <t>Commune of Vorizia</t>
  </si>
  <si>
    <t>Narón</t>
  </si>
  <si>
    <t>Buhl</t>
  </si>
  <si>
    <t>Noicattaro</t>
  </si>
  <si>
    <t>Tučín</t>
  </si>
  <si>
    <t>Käbschütztal</t>
  </si>
  <si>
    <t>Commune of Voskochori</t>
  </si>
  <si>
    <t>Narrillos del Álamo</t>
  </si>
  <si>
    <t>Buhl-Lorraine</t>
  </si>
  <si>
    <t>Nola</t>
  </si>
  <si>
    <t>Tuhaň</t>
  </si>
  <si>
    <t>Kaden</t>
  </si>
  <si>
    <t>Commune of Vothiana</t>
  </si>
  <si>
    <t>Narrillos del Rebollar</t>
  </si>
  <si>
    <t>Buhy</t>
  </si>
  <si>
    <t>Nole</t>
  </si>
  <si>
    <t>Tuklaty</t>
  </si>
  <si>
    <t>Kadenbach</t>
  </si>
  <si>
    <t>Commune of Vothonas</t>
  </si>
  <si>
    <t>Narros</t>
  </si>
  <si>
    <t>Buicourt</t>
  </si>
  <si>
    <t>Noli</t>
  </si>
  <si>
    <t>Tulešice</t>
  </si>
  <si>
    <t>Kahl a.Main</t>
  </si>
  <si>
    <t>Commune of Votonossio</t>
  </si>
  <si>
    <t>Narros de Matalayegua</t>
  </si>
  <si>
    <t>Buigny-l'Abbé</t>
  </si>
  <si>
    <t>Nomaglio</t>
  </si>
  <si>
    <t>Tuněchody</t>
  </si>
  <si>
    <t>Kahla, Stadt</t>
  </si>
  <si>
    <t>Commune of Vouchorina</t>
  </si>
  <si>
    <t>Narros de Saldueña</t>
  </si>
  <si>
    <t>Buigny-lès-Gamaches</t>
  </si>
  <si>
    <t>Nomi</t>
  </si>
  <si>
    <t>Tupadly</t>
  </si>
  <si>
    <t>Kaifenheim</t>
  </si>
  <si>
    <t>Commune of Voukolies</t>
  </si>
  <si>
    <t>Narros del Castillo</t>
  </si>
  <si>
    <t>Buigny-Saint-Maclou</t>
  </si>
  <si>
    <t>Nonantola</t>
  </si>
  <si>
    <t>Tupesy</t>
  </si>
  <si>
    <t>Kail</t>
  </si>
  <si>
    <t>Commune of Voula</t>
  </si>
  <si>
    <t>Narros del Puerto</t>
  </si>
  <si>
    <t>Buire</t>
  </si>
  <si>
    <t>None</t>
  </si>
  <si>
    <t>Tuř</t>
  </si>
  <si>
    <t>Kaisborstel</t>
  </si>
  <si>
    <t>Commune of Voulgaro</t>
  </si>
  <si>
    <t>Naut Aran</t>
  </si>
  <si>
    <t>Buire-au-Bois</t>
  </si>
  <si>
    <t>Nonio</t>
  </si>
  <si>
    <t>Tuřany</t>
  </si>
  <si>
    <t>Kaiserhammer Forst-Ost</t>
  </si>
  <si>
    <t>Commune of Vouliagmeni</t>
  </si>
  <si>
    <t>Nava</t>
  </si>
  <si>
    <t>Buire-Courcelles</t>
  </si>
  <si>
    <t>Noragugume</t>
  </si>
  <si>
    <t>Tuřice</t>
  </si>
  <si>
    <t xml:space="preserve">Kaiserpfalz </t>
  </si>
  <si>
    <t>Commune of Vouliasta</t>
  </si>
  <si>
    <t>Nava de Arévalo</t>
  </si>
  <si>
    <t>Buire-le-Sec</t>
  </si>
  <si>
    <t>Norbello</t>
  </si>
  <si>
    <t>Turkovice</t>
  </si>
  <si>
    <t>Kaisersbach</t>
  </si>
  <si>
    <t>Commune of Voulismeni</t>
  </si>
  <si>
    <t>Nava de Béjar</t>
  </si>
  <si>
    <t>Buire-sur-l'Ancre</t>
  </si>
  <si>
    <t>Norcia</t>
  </si>
  <si>
    <t>Turnov</t>
  </si>
  <si>
    <t>Kaisersesch, Stadt</t>
  </si>
  <si>
    <t>Commune of Voulpi</t>
  </si>
  <si>
    <t>Nava de Francia</t>
  </si>
  <si>
    <t>Buironfosse</t>
  </si>
  <si>
    <t>Norma</t>
  </si>
  <si>
    <t>Turovec</t>
  </si>
  <si>
    <t>Kaiserslautern, Stadt</t>
  </si>
  <si>
    <t>Commune of Vounargo</t>
  </si>
  <si>
    <t>Nava de la Asunción</t>
  </si>
  <si>
    <t>Buis-les-Baronnies</t>
  </si>
  <si>
    <t>Nosate</t>
  </si>
  <si>
    <t>Turovice</t>
  </si>
  <si>
    <t>Kaiser-Wilhelm-Koog</t>
  </si>
  <si>
    <t>Commune of Vounaria</t>
  </si>
  <si>
    <t>Nava de Ricomalillo, La</t>
  </si>
  <si>
    <t>Buissard</t>
  </si>
  <si>
    <t>Notaresco</t>
  </si>
  <si>
    <t>Tursko</t>
  </si>
  <si>
    <t>Kaisheim, M</t>
  </si>
  <si>
    <t>Commune of Vounena</t>
  </si>
  <si>
    <t>Nava de Roa</t>
  </si>
  <si>
    <t>Buisson</t>
  </si>
  <si>
    <t>Noto</t>
  </si>
  <si>
    <t>Tušovice</t>
  </si>
  <si>
    <t>Kakenstorf</t>
  </si>
  <si>
    <t>Commune of Vouni</t>
  </si>
  <si>
    <t>Nava de Santiago, La</t>
  </si>
  <si>
    <t>Buissoncourt</t>
  </si>
  <si>
    <t>Nova Levante</t>
  </si>
  <si>
    <t>Tutleky</t>
  </si>
  <si>
    <t>Kalbach</t>
  </si>
  <si>
    <t>Commune of Vouniatades</t>
  </si>
  <si>
    <t>Nava de Sotrobal</t>
  </si>
  <si>
    <t>Buissy</t>
  </si>
  <si>
    <t>Nova Milanese</t>
  </si>
  <si>
    <t>Tužice</t>
  </si>
  <si>
    <t>Kalbe</t>
  </si>
  <si>
    <t>Commune of Vounichora</t>
  </si>
  <si>
    <t>Nava del Barco</t>
  </si>
  <si>
    <t>Bujaleuf</t>
  </si>
  <si>
    <t>Nova Ponente</t>
  </si>
  <si>
    <t>Kalbe (Milde), Stadt</t>
  </si>
  <si>
    <t>Commune of Vouno</t>
  </si>
  <si>
    <t>Nava del Rey</t>
  </si>
  <si>
    <t>Bulan</t>
  </si>
  <si>
    <t>Nova Siri</t>
  </si>
  <si>
    <t>Tvarožná Lhota</t>
  </si>
  <si>
    <t>Kälberberg</t>
  </si>
  <si>
    <t>Commune of Vounoplagia</t>
  </si>
  <si>
    <t>Nava, La</t>
  </si>
  <si>
    <t>Bulat-Pestivien</t>
  </si>
  <si>
    <t>Novafeltria</t>
  </si>
  <si>
    <t>Tvořihráz</t>
  </si>
  <si>
    <t>Kalbsrieth</t>
  </si>
  <si>
    <t>Commune of Vourbiani</t>
  </si>
  <si>
    <t>Navacarros</t>
  </si>
  <si>
    <t>Bulcy</t>
  </si>
  <si>
    <t>Novaledo</t>
  </si>
  <si>
    <t>Tvorovice</t>
  </si>
  <si>
    <t>Kalchreuth</t>
  </si>
  <si>
    <t>Commune of Vourgareli</t>
  </si>
  <si>
    <t>Navacepedilla de Corneja</t>
  </si>
  <si>
    <t>Buléon</t>
  </si>
  <si>
    <t>Novalesa</t>
  </si>
  <si>
    <t>Tvrdkov</t>
  </si>
  <si>
    <t>Kalchreuther Forst</t>
  </si>
  <si>
    <t>Commune of Vourkoti</t>
  </si>
  <si>
    <t>Navacerrada</t>
  </si>
  <si>
    <t>Bulgnéville</t>
  </si>
  <si>
    <t>Novara</t>
  </si>
  <si>
    <t>Tvrdonice</t>
  </si>
  <si>
    <t>Kalefeld</t>
  </si>
  <si>
    <t>Commune of Vourliotes</t>
  </si>
  <si>
    <t>Navaconcejo</t>
  </si>
  <si>
    <t>Bulhon</t>
  </si>
  <si>
    <t>Novara di Sicilia</t>
  </si>
  <si>
    <t>Tvrzice</t>
  </si>
  <si>
    <t>Kalenborn</t>
  </si>
  <si>
    <t>Commune of Vournikas</t>
  </si>
  <si>
    <t>Navadijos</t>
  </si>
  <si>
    <t>Bullainville</t>
  </si>
  <si>
    <t>Novate Mezzola</t>
  </si>
  <si>
    <t>Týček</t>
  </si>
  <si>
    <t>Kalenborn-Scheuern</t>
  </si>
  <si>
    <t>Commune of Vourvoulos</t>
  </si>
  <si>
    <t>Navaescurial</t>
  </si>
  <si>
    <t>Novate Milanese</t>
  </si>
  <si>
    <t>Tymákov</t>
  </si>
  <si>
    <t>Kalkar, Stadt</t>
  </si>
  <si>
    <t>Commune of Vourvoura</t>
  </si>
  <si>
    <t>Navafría</t>
  </si>
  <si>
    <t>Bullecourt</t>
  </si>
  <si>
    <t>Nove</t>
  </si>
  <si>
    <t>Týn nad Bečvou</t>
  </si>
  <si>
    <t>Kalkhorst</t>
  </si>
  <si>
    <t>Commune of Voutas</t>
  </si>
  <si>
    <t>Navahermosa</t>
  </si>
  <si>
    <t>Bulles</t>
  </si>
  <si>
    <t>Novedrate</t>
  </si>
  <si>
    <t>Týn nad Vltavou</t>
  </si>
  <si>
    <t>Kalkofen</t>
  </si>
  <si>
    <t>Commune of Voutena</t>
  </si>
  <si>
    <t>Navahondilla</t>
  </si>
  <si>
    <t>Bulligny</t>
  </si>
  <si>
    <t>Novellara</t>
  </si>
  <si>
    <t>Týnec</t>
  </si>
  <si>
    <t>Kall</t>
  </si>
  <si>
    <t>Commune of Voutes</t>
  </si>
  <si>
    <t>Navajas</t>
  </si>
  <si>
    <t>Bullion</t>
  </si>
  <si>
    <t>Novello</t>
  </si>
  <si>
    <t>Týnec nad Labem</t>
  </si>
  <si>
    <t>Kalletal</t>
  </si>
  <si>
    <t>Commune of Voutiani</t>
  </si>
  <si>
    <t>Navajún</t>
  </si>
  <si>
    <t>Bully</t>
  </si>
  <si>
    <t>Noventa di Piave</t>
  </si>
  <si>
    <t>Týnec nad Sázavou</t>
  </si>
  <si>
    <t>Kallmünz, M</t>
  </si>
  <si>
    <t>Commune of Voutsaras</t>
  </si>
  <si>
    <t>Naval</t>
  </si>
  <si>
    <t>Bully-les-Mines</t>
  </si>
  <si>
    <t>Noventa Padovana</t>
  </si>
  <si>
    <t>Týniště</t>
  </si>
  <si>
    <t>Kallstadt</t>
  </si>
  <si>
    <t>Commune of Voutsimos</t>
  </si>
  <si>
    <t>Navalacruz</t>
  </si>
  <si>
    <t>Bulson</t>
  </si>
  <si>
    <t>Noventa Vicentina</t>
  </si>
  <si>
    <t>Týniště nad Orlicí</t>
  </si>
  <si>
    <t>Kalt</t>
  </si>
  <si>
    <t>Commune of Voutsis</t>
  </si>
  <si>
    <t>Navalafuente</t>
  </si>
  <si>
    <t>Bult</t>
  </si>
  <si>
    <t>Novi di Modena</t>
  </si>
  <si>
    <t>Týnišťko</t>
  </si>
  <si>
    <t>Kaltenborn</t>
  </si>
  <si>
    <t>Commune of Voutyro</t>
  </si>
  <si>
    <t>Navalagamella</t>
  </si>
  <si>
    <t>Bun</t>
  </si>
  <si>
    <t>Novi Ligure</t>
  </si>
  <si>
    <t>Úbislavice</t>
  </si>
  <si>
    <t>Kaltenengers</t>
  </si>
  <si>
    <t>Commune of Vouves</t>
  </si>
  <si>
    <t>Navalcán</t>
  </si>
  <si>
    <t>Buncey</t>
  </si>
  <si>
    <t>Novi Velia</t>
  </si>
  <si>
    <t>Ublo</t>
  </si>
  <si>
    <t>Kaltenholzhausen</t>
  </si>
  <si>
    <t>Commune of Vouvopotamos</t>
  </si>
  <si>
    <t>Navalcarnero</t>
  </si>
  <si>
    <t>Buneville</t>
  </si>
  <si>
    <t>Noviglio</t>
  </si>
  <si>
    <t>Úboč</t>
  </si>
  <si>
    <t>Kaltenkirchen, Stadt</t>
  </si>
  <si>
    <t>Commune of Vouyato</t>
  </si>
  <si>
    <t>Navaleno</t>
  </si>
  <si>
    <t>Buno-Bonnevaux</t>
  </si>
  <si>
    <t>Novoli</t>
  </si>
  <si>
    <t>Ubušínek</t>
  </si>
  <si>
    <t>Kaltennordheim, Stadt</t>
  </si>
  <si>
    <t>Commune of Vouzio</t>
  </si>
  <si>
    <t>Navales</t>
  </si>
  <si>
    <t>Bunus</t>
  </si>
  <si>
    <t>Nucetto</t>
  </si>
  <si>
    <t>Údlice</t>
  </si>
  <si>
    <t>Kaltental, M</t>
  </si>
  <si>
    <t>Commune of Vovoussa</t>
  </si>
  <si>
    <t>Navalilla</t>
  </si>
  <si>
    <t>Bunzac</t>
  </si>
  <si>
    <t>Nughedu San Nicolò</t>
  </si>
  <si>
    <t>Údrnice</t>
  </si>
  <si>
    <t>Kalübbe</t>
  </si>
  <si>
    <t>Commune of Vracha</t>
  </si>
  <si>
    <t>Navalmanzano</t>
  </si>
  <si>
    <t>Buoux</t>
  </si>
  <si>
    <t>Nughedu Santa Vittoria</t>
  </si>
  <si>
    <t>Uhelná</t>
  </si>
  <si>
    <t>Kamen, Stadt</t>
  </si>
  <si>
    <t>Commune of Vrachassi</t>
  </si>
  <si>
    <t>Navalmoral</t>
  </si>
  <si>
    <t>Nule</t>
  </si>
  <si>
    <t>Uhelná Příbram</t>
  </si>
  <si>
    <t>Kamenz / Kamjenc, Stadt</t>
  </si>
  <si>
    <t>Commune of Vrachati</t>
  </si>
  <si>
    <t>Navalmoral de Béjar</t>
  </si>
  <si>
    <t>Burbure</t>
  </si>
  <si>
    <t>Nulvi</t>
  </si>
  <si>
    <t>Úherce</t>
  </si>
  <si>
    <t>Kamern</t>
  </si>
  <si>
    <t>Commune of Vrachia</t>
  </si>
  <si>
    <t>Navalmoral de la Mata</t>
  </si>
  <si>
    <t>Burcin</t>
  </si>
  <si>
    <t>Numana</t>
  </si>
  <si>
    <t>Uherčice</t>
  </si>
  <si>
    <t>Kammeltal</t>
  </si>
  <si>
    <t>Commune of Vrachneika</t>
  </si>
  <si>
    <t>Navalmoralejo</t>
  </si>
  <si>
    <t>Burcy</t>
  </si>
  <si>
    <t>Nuoro</t>
  </si>
  <si>
    <t>Úherčice</t>
  </si>
  <si>
    <t>Kammerforst</t>
  </si>
  <si>
    <t>Commune of Vrachos</t>
  </si>
  <si>
    <t>Navalmorales, Los</t>
  </si>
  <si>
    <t>Burdignes</t>
  </si>
  <si>
    <t>Nurachi</t>
  </si>
  <si>
    <t>Uherské Hradiště</t>
  </si>
  <si>
    <t>Kammerstein</t>
  </si>
  <si>
    <t>Commune of Vradeto</t>
  </si>
  <si>
    <t>Navalonguilla</t>
  </si>
  <si>
    <t>Burdignin</t>
  </si>
  <si>
    <t>Nuragus</t>
  </si>
  <si>
    <t>Uhersko</t>
  </si>
  <si>
    <t>Kamminke</t>
  </si>
  <si>
    <t>Commune of Vraghiana</t>
  </si>
  <si>
    <t>Navalosa</t>
  </si>
  <si>
    <t>Nurallao</t>
  </si>
  <si>
    <t>Uherský Brod</t>
  </si>
  <si>
    <t>Kammlach</t>
  </si>
  <si>
    <t>Commune of Vragia</t>
  </si>
  <si>
    <t>Navalperal de Pinares</t>
  </si>
  <si>
    <t>Buré</t>
  </si>
  <si>
    <t>Nuraminis</t>
  </si>
  <si>
    <t>Uherský Ostroh</t>
  </si>
  <si>
    <t>Kamp-Bornhofen</t>
  </si>
  <si>
    <t>Commune of Vraila</t>
  </si>
  <si>
    <t>Navalperal de Tormes</t>
  </si>
  <si>
    <t>Bure-les-Templiers</t>
  </si>
  <si>
    <t>Nureci</t>
  </si>
  <si>
    <t>Úhlejov</t>
  </si>
  <si>
    <t>Kampen (Sylt)</t>
  </si>
  <si>
    <t>Commune of Vrasna</t>
  </si>
  <si>
    <t>Navalpino</t>
  </si>
  <si>
    <t>Burelles</t>
  </si>
  <si>
    <t>Nurri</t>
  </si>
  <si>
    <t>Uhlířov</t>
  </si>
  <si>
    <t>Kämpfelbach</t>
  </si>
  <si>
    <t>Commune of Vrastama</t>
  </si>
  <si>
    <t>Navalucillos, Los</t>
  </si>
  <si>
    <t>Bures</t>
  </si>
  <si>
    <t>Nus</t>
  </si>
  <si>
    <t>Uhlířská Lhota</t>
  </si>
  <si>
    <t>Kamp-Lintfort, Stadt</t>
  </si>
  <si>
    <t>Commune of Vresthena</t>
  </si>
  <si>
    <t>Navaluenga</t>
  </si>
  <si>
    <t>Bures-en-Bray</t>
  </si>
  <si>
    <t>Nusco</t>
  </si>
  <si>
    <t>Uhlířské Janovice</t>
  </si>
  <si>
    <t>Kandel, Stadt</t>
  </si>
  <si>
    <t>Commune of Vresto</t>
  </si>
  <si>
    <t>Navalvillar de Ibor</t>
  </si>
  <si>
    <t>Bures-sur-Yvette</t>
  </si>
  <si>
    <t>Nuvolento</t>
  </si>
  <si>
    <t>Úholičky</t>
  </si>
  <si>
    <t>Kandern, Stadt</t>
  </si>
  <si>
    <t>Commune of Vria</t>
  </si>
  <si>
    <t>Navalvillar de Pela</t>
  </si>
  <si>
    <t>Burey</t>
  </si>
  <si>
    <t>Nuvolera</t>
  </si>
  <si>
    <t>Úhonice</t>
  </si>
  <si>
    <t>Kankelau</t>
  </si>
  <si>
    <t>Commune of Vrilissia (psevdo)</t>
  </si>
  <si>
    <t>Navamorales</t>
  </si>
  <si>
    <t>Burey-en-Vaux</t>
  </si>
  <si>
    <t>Nuxis</t>
  </si>
  <si>
    <t>Úhořilka</t>
  </si>
  <si>
    <t>Kanzach</t>
  </si>
  <si>
    <t>Commune of Vrina</t>
  </si>
  <si>
    <t>Navamorcuende</t>
  </si>
  <si>
    <t>Burey-la-Côte</t>
  </si>
  <si>
    <t>Occhieppo Inferiore</t>
  </si>
  <si>
    <t>Úhřetice</t>
  </si>
  <si>
    <t>Kanzem</t>
  </si>
  <si>
    <t>Commune of Vrissa</t>
  </si>
  <si>
    <t>Navaquesera</t>
  </si>
  <si>
    <t>Occhieppo Superiore</t>
  </si>
  <si>
    <t>Úhřetická Lhota</t>
  </si>
  <si>
    <t>Kapellendorf</t>
  </si>
  <si>
    <t>Commune of Vrochitsa</t>
  </si>
  <si>
    <t>Navarcles</t>
  </si>
  <si>
    <t>Burgalays</t>
  </si>
  <si>
    <t>Occhiobello</t>
  </si>
  <si>
    <t>Uhřice</t>
  </si>
  <si>
    <t>Kapellen-Drusweiler</t>
  </si>
  <si>
    <t>Commune of Vromovryssi</t>
  </si>
  <si>
    <t>Navardún</t>
  </si>
  <si>
    <t>Burgaronne</t>
  </si>
  <si>
    <t>Occimiano</t>
  </si>
  <si>
    <t>Uhřičice</t>
  </si>
  <si>
    <t>Kaperich</t>
  </si>
  <si>
    <t>Commune of Vrontados</t>
  </si>
  <si>
    <t>Navares de Ayuso</t>
  </si>
  <si>
    <t>Burgille</t>
  </si>
  <si>
    <t>Ocre</t>
  </si>
  <si>
    <t>Uhřínov</t>
  </si>
  <si>
    <t>Kappel</t>
  </si>
  <si>
    <t>Commune of Vrontamas</t>
  </si>
  <si>
    <t>Navares de Enmedio</t>
  </si>
  <si>
    <t>Burgnac</t>
  </si>
  <si>
    <t>Odalengo Grande</t>
  </si>
  <si>
    <t>Uhy</t>
  </si>
  <si>
    <t>Kappel-Grafenhausen</t>
  </si>
  <si>
    <t>Commune of Vrontero</t>
  </si>
  <si>
    <t>Navares de las Cuevas</t>
  </si>
  <si>
    <t>Burgy</t>
  </si>
  <si>
    <t>Odalengo Piccolo</t>
  </si>
  <si>
    <t>Ujčov</t>
  </si>
  <si>
    <t>Kappeln</t>
  </si>
  <si>
    <t>Commune of Vronti</t>
  </si>
  <si>
    <t>Navaridas</t>
  </si>
  <si>
    <t>Burie</t>
  </si>
  <si>
    <t>Oderzo</t>
  </si>
  <si>
    <t>Újezd</t>
  </si>
  <si>
    <t>Kappeln, Stadt</t>
  </si>
  <si>
    <t>Commune of Vrontismeni</t>
  </si>
  <si>
    <t>Navarredonda de Gredos</t>
  </si>
  <si>
    <t>Buriville</t>
  </si>
  <si>
    <t>Odolo</t>
  </si>
  <si>
    <t>Újezd nade Mží</t>
  </si>
  <si>
    <t>Kappelrodeck</t>
  </si>
  <si>
    <t>Commune of Vrontou</t>
  </si>
  <si>
    <t>Navarredonda de la Rinconada</t>
  </si>
  <si>
    <t>Burlats</t>
  </si>
  <si>
    <t>Ofena</t>
  </si>
  <si>
    <t>Újezd pod Troskami</t>
  </si>
  <si>
    <t>Kapsweyer</t>
  </si>
  <si>
    <t>Commune of Vrossina</t>
  </si>
  <si>
    <t>Navarredonda y San Mamés</t>
  </si>
  <si>
    <t>Burlioncourt</t>
  </si>
  <si>
    <t>Offagna</t>
  </si>
  <si>
    <t>Újezd u Boskovic</t>
  </si>
  <si>
    <t>Karbach</t>
  </si>
  <si>
    <t>Commune of Vrouchas</t>
  </si>
  <si>
    <t>Navarredondilla</t>
  </si>
  <si>
    <t>Burnand</t>
  </si>
  <si>
    <t>Offanengo</t>
  </si>
  <si>
    <t>Újezd u Brna</t>
  </si>
  <si>
    <t>Karbach, M</t>
  </si>
  <si>
    <t>Commune of Vroustio</t>
  </si>
  <si>
    <t>Navarrés</t>
  </si>
  <si>
    <t>Burnevillers</t>
  </si>
  <si>
    <t>Offida</t>
  </si>
  <si>
    <t>Újezd u Černé Hory</t>
  </si>
  <si>
    <t>Karben, Stadt</t>
  </si>
  <si>
    <t>Commune of Vroutsis</t>
  </si>
  <si>
    <t>Navarrete</t>
  </si>
  <si>
    <t>Burnhaupt-le-Bas</t>
  </si>
  <si>
    <t>Offlaga</t>
  </si>
  <si>
    <t>Újezd u Chocně</t>
  </si>
  <si>
    <t>Karby</t>
  </si>
  <si>
    <t>Commune of Vrouviana</t>
  </si>
  <si>
    <t>Navarrevisca</t>
  </si>
  <si>
    <t>Burnhaupt-le-Haut</t>
  </si>
  <si>
    <t>Oggebbio</t>
  </si>
  <si>
    <t>Újezd u Plánice</t>
  </si>
  <si>
    <t>Karenz</t>
  </si>
  <si>
    <t>Commune of Vrynena</t>
  </si>
  <si>
    <t>Navàs</t>
  </si>
  <si>
    <t>Buros</t>
  </si>
  <si>
    <t>Oggiona con Santo Stefano</t>
  </si>
  <si>
    <t>Újezd u Přelouče</t>
  </si>
  <si>
    <t>Kargow</t>
  </si>
  <si>
    <t>Commune of Vryotopos</t>
  </si>
  <si>
    <t>Navas de Bureba</t>
  </si>
  <si>
    <t>Burosse-Mendousse</t>
  </si>
  <si>
    <t>Oggiono</t>
  </si>
  <si>
    <t>Újezd u Rosic</t>
  </si>
  <si>
    <t>Karl</t>
  </si>
  <si>
    <t>Commune of Vryssaki</t>
  </si>
  <si>
    <t>Navas de Estena</t>
  </si>
  <si>
    <t>Burret</t>
  </si>
  <si>
    <t>Oglianico</t>
  </si>
  <si>
    <t>Újezd u Sezemic</t>
  </si>
  <si>
    <t>Karlsbad</t>
  </si>
  <si>
    <t>Commune of Vryssela</t>
  </si>
  <si>
    <t>Navas de Jadraque, Las</t>
  </si>
  <si>
    <t>Bursard</t>
  </si>
  <si>
    <t>Ogliastro Cilento</t>
  </si>
  <si>
    <t>Újezd u Svatého Kříže</t>
  </si>
  <si>
    <t>Karlsburg</t>
  </si>
  <si>
    <t>Commune of Vrysses</t>
  </si>
  <si>
    <t>Navas de Jorquera</t>
  </si>
  <si>
    <t>Burthecourt-aux-Chênes</t>
  </si>
  <si>
    <t>Olbia</t>
  </si>
  <si>
    <t>Újezd u Tišnova</t>
  </si>
  <si>
    <t>Karlsdorf</t>
  </si>
  <si>
    <t>Commune of Vrysses Apokoronou</t>
  </si>
  <si>
    <t>Navas de la Concepción, Las</t>
  </si>
  <si>
    <t>Burtoncourt</t>
  </si>
  <si>
    <t>Olcenengo</t>
  </si>
  <si>
    <t>Újezdec</t>
  </si>
  <si>
    <t>Karlsdorf-Neuthard</t>
  </si>
  <si>
    <t>Commune of Vrysses Kydonias</t>
  </si>
  <si>
    <t>Navas de Oro</t>
  </si>
  <si>
    <t>Oldenico</t>
  </si>
  <si>
    <t>Újezdeček</t>
  </si>
  <si>
    <t>Karlsfeld</t>
  </si>
  <si>
    <t>Commune of Vryssi</t>
  </si>
  <si>
    <t>Navas de Riofrío</t>
  </si>
  <si>
    <t>Burzet</t>
  </si>
  <si>
    <t>Oleggio</t>
  </si>
  <si>
    <t>Ujkovice</t>
  </si>
  <si>
    <t>Karlshagen</t>
  </si>
  <si>
    <t>Commune of Vryssia</t>
  </si>
  <si>
    <t>Navas de San Antonio</t>
  </si>
  <si>
    <t>Burzy</t>
  </si>
  <si>
    <t>Oleggio Castello</t>
  </si>
  <si>
    <t>Úlehle</t>
  </si>
  <si>
    <t>Karlshausen</t>
  </si>
  <si>
    <t>Commune of Vryssika</t>
  </si>
  <si>
    <t>Navas de San Juan</t>
  </si>
  <si>
    <t>Bus</t>
  </si>
  <si>
    <t>Olevano di Lomellina</t>
  </si>
  <si>
    <t>Úlibice</t>
  </si>
  <si>
    <t>Karlshuld</t>
  </si>
  <si>
    <t>Commune of Vryssochori</t>
  </si>
  <si>
    <t>Navas del Madroño</t>
  </si>
  <si>
    <t>Buschwiller</t>
  </si>
  <si>
    <t>Olevano Romano</t>
  </si>
  <si>
    <t>Úlice</t>
  </si>
  <si>
    <t>Karlskron</t>
  </si>
  <si>
    <t>Commune of Vryssoula</t>
  </si>
  <si>
    <t>Navas del Marqués, Las</t>
  </si>
  <si>
    <t>Busigny</t>
  </si>
  <si>
    <t>Olevano sul Tusciano</t>
  </si>
  <si>
    <t>Úmonín</t>
  </si>
  <si>
    <t>Karlsruhe, Stadt</t>
  </si>
  <si>
    <t>Commune of Vryta</t>
  </si>
  <si>
    <t>Navas del Rey</t>
  </si>
  <si>
    <t>Bus-la-Mésière</t>
  </si>
  <si>
    <t>Olgiate Comasco</t>
  </si>
  <si>
    <t>Úmyslovice</t>
  </si>
  <si>
    <t>Karlstadt, St</t>
  </si>
  <si>
    <t>Commune of Vyron (psevdo)</t>
  </si>
  <si>
    <t>Navasfrías</t>
  </si>
  <si>
    <t>Bus-lès-Artois</t>
  </si>
  <si>
    <t>Olgiate Molgora</t>
  </si>
  <si>
    <t>Únanov</t>
  </si>
  <si>
    <t>Karlstein a.Main</t>
  </si>
  <si>
    <t>Commune of Vyronia</t>
  </si>
  <si>
    <t>Navata</t>
  </si>
  <si>
    <t>Busloup</t>
  </si>
  <si>
    <t>Olgiate Olona</t>
  </si>
  <si>
    <t>Unčín</t>
  </si>
  <si>
    <t>Karlum</t>
  </si>
  <si>
    <t>Commune of Vyssinea</t>
  </si>
  <si>
    <t>Navatalgordo</t>
  </si>
  <si>
    <t>Busnes</t>
  </si>
  <si>
    <t>Olginate</t>
  </si>
  <si>
    <t>Únehle</t>
  </si>
  <si>
    <t>Karnin</t>
  </si>
  <si>
    <t>Commune of Vythos</t>
  </si>
  <si>
    <t>Navatejares</t>
  </si>
  <si>
    <t>Busque</t>
  </si>
  <si>
    <t>Oliena</t>
  </si>
  <si>
    <t>Únějovice</t>
  </si>
  <si>
    <t>Karolinenkoog</t>
  </si>
  <si>
    <t>Commune of Vytina</t>
  </si>
  <si>
    <t>Navès</t>
  </si>
  <si>
    <t>Bussac</t>
  </si>
  <si>
    <t>Oliva Gessi</t>
  </si>
  <si>
    <t>Úněšov</t>
  </si>
  <si>
    <t>Karrenzin</t>
  </si>
  <si>
    <t>Commune of Vytineika</t>
  </si>
  <si>
    <t>Navezuelas</t>
  </si>
  <si>
    <t>Bussac-Forêt</t>
  </si>
  <si>
    <t>Olivadi</t>
  </si>
  <si>
    <t>Únětice</t>
  </si>
  <si>
    <t>Karsbach</t>
  </si>
  <si>
    <t>Commune of Vyzikio</t>
  </si>
  <si>
    <t>Navia</t>
  </si>
  <si>
    <t>Bussac-sur-Charente</t>
  </si>
  <si>
    <t>Oliveri</t>
  </si>
  <si>
    <t>Unhošť</t>
  </si>
  <si>
    <t>Karsdorf</t>
  </si>
  <si>
    <t>Commune of Vyzitsa</t>
  </si>
  <si>
    <t>Navia de Suarna</t>
  </si>
  <si>
    <t>Bussang</t>
  </si>
  <si>
    <t>Oliveto Citra</t>
  </si>
  <si>
    <t>Únice</t>
  </si>
  <si>
    <t>Karstädt</t>
  </si>
  <si>
    <t>Commune of Xamoudochori</t>
  </si>
  <si>
    <t>Navianos de Valverde</t>
  </si>
  <si>
    <t>Busseaut</t>
  </si>
  <si>
    <t>Oliveto Lario</t>
  </si>
  <si>
    <t>Uničov</t>
  </si>
  <si>
    <t>Karwitz</t>
  </si>
  <si>
    <t>Commune of Xanthates</t>
  </si>
  <si>
    <t>Nazar</t>
  </si>
  <si>
    <t>Busséol</t>
  </si>
  <si>
    <t>Oliveto Lucano</t>
  </si>
  <si>
    <t>Kasbach-Ohlenberg</t>
  </si>
  <si>
    <t>Commune of Xanthi</t>
  </si>
  <si>
    <t>Nebreda</t>
  </si>
  <si>
    <t>Busserolles</t>
  </si>
  <si>
    <t>Olivetta San Michele</t>
  </si>
  <si>
    <t>Unkovice</t>
  </si>
  <si>
    <t>Kaschenbach</t>
  </si>
  <si>
    <t>Commune of Xanthochori</t>
  </si>
  <si>
    <t>Neda</t>
  </si>
  <si>
    <t>Busserotte-et-Montenaille</t>
  </si>
  <si>
    <t>Olivola</t>
  </si>
  <si>
    <t>Úpice</t>
  </si>
  <si>
    <t>Kasdorf</t>
  </si>
  <si>
    <t>Commune of Xechasmeni</t>
  </si>
  <si>
    <t>Negredo</t>
  </si>
  <si>
    <t>Busset</t>
  </si>
  <si>
    <t>Ollastra</t>
  </si>
  <si>
    <t>Úpohlavy</t>
  </si>
  <si>
    <t>Kasel</t>
  </si>
  <si>
    <t>Commune of Xechoro</t>
  </si>
  <si>
    <t>Negreira</t>
  </si>
  <si>
    <t>Bussiares</t>
  </si>
  <si>
    <t>Ollolai</t>
  </si>
  <si>
    <t>Urbanice</t>
  </si>
  <si>
    <t>Kasel-Golzig</t>
  </si>
  <si>
    <t>Commune of Xeniakos</t>
  </si>
  <si>
    <t>Negrilla de Palencia</t>
  </si>
  <si>
    <t>Bussière-Badil</t>
  </si>
  <si>
    <t>Ollomont</t>
  </si>
  <si>
    <t>Urbanov</t>
  </si>
  <si>
    <t>Kasendorf, M</t>
  </si>
  <si>
    <t>Commune of Xenies</t>
  </si>
  <si>
    <t>Negueira de Muñiz</t>
  </si>
  <si>
    <t>Bussière-Dunoise</t>
  </si>
  <si>
    <t>Olmedo</t>
  </si>
  <si>
    <t>Určice</t>
  </si>
  <si>
    <t>Käshofen</t>
  </si>
  <si>
    <t>Commune of Xenopoulo</t>
  </si>
  <si>
    <t>Neila</t>
  </si>
  <si>
    <t>Bussière-Galant</t>
  </si>
  <si>
    <t>Olmeneta</t>
  </si>
  <si>
    <t>Úsilné</t>
  </si>
  <si>
    <t>Kasseburg</t>
  </si>
  <si>
    <t>Commune of Xerias</t>
  </si>
  <si>
    <t>Neila de San Miguel</t>
  </si>
  <si>
    <t>Bussière-Nouvelle</t>
  </si>
  <si>
    <t>Olmo al Brembo</t>
  </si>
  <si>
    <t>Úsilov</t>
  </si>
  <si>
    <t>Kasseedorf</t>
  </si>
  <si>
    <t>Commune of Xifiani</t>
  </si>
  <si>
    <t>Nepas</t>
  </si>
  <si>
    <t>Bussières</t>
  </si>
  <si>
    <t>Olmo Gentile</t>
  </si>
  <si>
    <t>Úsobí</t>
  </si>
  <si>
    <t>Kassel, documenta-Stadt</t>
  </si>
  <si>
    <t>Commune of Xiniada</t>
  </si>
  <si>
    <t>Nerja</t>
  </si>
  <si>
    <t>Bussière-Saint-Georges</t>
  </si>
  <si>
    <t>Oltre il Colle</t>
  </si>
  <si>
    <t>Úsobrno</t>
  </si>
  <si>
    <t>Kassow</t>
  </si>
  <si>
    <t>Commune of Xino Nero</t>
  </si>
  <si>
    <t>Nerpio</t>
  </si>
  <si>
    <t>Bussières-et-Pruns</t>
  </si>
  <si>
    <t>Oltressenda Alta</t>
  </si>
  <si>
    <t>Úsov</t>
  </si>
  <si>
    <t>Kastellaun, Stadt</t>
  </si>
  <si>
    <t>Commune of Xinoneri</t>
  </si>
  <si>
    <t>Nerva</t>
  </si>
  <si>
    <t>Busson</t>
  </si>
  <si>
    <t>Oltrona di San Mamette</t>
  </si>
  <si>
    <t>Úštěk</t>
  </si>
  <si>
    <t>Kastel-Staadt</t>
  </si>
  <si>
    <t>Commune of Xinovryssi</t>
  </si>
  <si>
    <t>Nestares</t>
  </si>
  <si>
    <t>Bussu</t>
  </si>
  <si>
    <t>Olzai</t>
  </si>
  <si>
    <t>Ústí</t>
  </si>
  <si>
    <t>Kastl</t>
  </si>
  <si>
    <t>Commune of Xirochori</t>
  </si>
  <si>
    <t>Nevada</t>
  </si>
  <si>
    <t>Bussunarits-Sarrasquette</t>
  </si>
  <si>
    <t>Ome</t>
  </si>
  <si>
    <t>Ústí nad Labem</t>
  </si>
  <si>
    <t>Kastl, M</t>
  </si>
  <si>
    <t>Commune of Xirokabi</t>
  </si>
  <si>
    <t>Neves, As</t>
  </si>
  <si>
    <t>Bussus-Bussuel</t>
  </si>
  <si>
    <t>Omegna</t>
  </si>
  <si>
    <t>Ústí nad Orlicí</t>
  </si>
  <si>
    <t>Kastorf</t>
  </si>
  <si>
    <t>Commune of Xirokabos</t>
  </si>
  <si>
    <t>Niebla</t>
  </si>
  <si>
    <t>Bussy</t>
  </si>
  <si>
    <t>Omignano</t>
  </si>
  <si>
    <t>Ústín</t>
  </si>
  <si>
    <t>Katharinenheerd</t>
  </si>
  <si>
    <t>Commune of Xirokaritena</t>
  </si>
  <si>
    <t>Nieva</t>
  </si>
  <si>
    <t>Bussy-Albieux</t>
  </si>
  <si>
    <t>Onanì</t>
  </si>
  <si>
    <t>Ústrašice</t>
  </si>
  <si>
    <t>Katlenburg-Lindau</t>
  </si>
  <si>
    <t>Commune of Xirolimni</t>
  </si>
  <si>
    <t>Nieva de Cameros</t>
  </si>
  <si>
    <t>Bussy-en-Othe</t>
  </si>
  <si>
    <t>Onano</t>
  </si>
  <si>
    <t>Ústrašín</t>
  </si>
  <si>
    <t>Kattendorf</t>
  </si>
  <si>
    <t>Commune of Xirolofos</t>
  </si>
  <si>
    <t>Nigrán</t>
  </si>
  <si>
    <t>Bussy-la-Pesle</t>
  </si>
  <si>
    <t>Oncino</t>
  </si>
  <si>
    <t>Ústup</t>
  </si>
  <si>
    <t>Katzenbach</t>
  </si>
  <si>
    <t>Commune of Xironomi</t>
  </si>
  <si>
    <t>Nigüelas</t>
  </si>
  <si>
    <t>Bussy-le-Château</t>
  </si>
  <si>
    <t>Oneta</t>
  </si>
  <si>
    <t>Úsuší</t>
  </si>
  <si>
    <t>Katzenelnbogen, Stadt</t>
  </si>
  <si>
    <t>Commune of Xiropigado</t>
  </si>
  <si>
    <t>Nigüella</t>
  </si>
  <si>
    <t>Bussy-le-Grand</t>
  </si>
  <si>
    <t>Onifai</t>
  </si>
  <si>
    <t>Útěchov</t>
  </si>
  <si>
    <t>Katzhütte</t>
  </si>
  <si>
    <t>Commune of Xiropotamos</t>
  </si>
  <si>
    <t>Niharra</t>
  </si>
  <si>
    <t>Bussy-le-Repos</t>
  </si>
  <si>
    <t>Oniferi</t>
  </si>
  <si>
    <t>Útěchovice</t>
  </si>
  <si>
    <t>Katzow</t>
  </si>
  <si>
    <t>Commune of Xirosterni</t>
  </si>
  <si>
    <t>Níjar</t>
  </si>
  <si>
    <t>Bussy-lès-Daours</t>
  </si>
  <si>
    <t>Ono San Pietro</t>
  </si>
  <si>
    <t>Útěchovice pod Stražištěm</t>
  </si>
  <si>
    <t>Katzweiler</t>
  </si>
  <si>
    <t>Commune of Xorychti</t>
  </si>
  <si>
    <t>Nívar</t>
  </si>
  <si>
    <t>Bussy-lès-Poix</t>
  </si>
  <si>
    <t>Onore</t>
  </si>
  <si>
    <t>Útěchovičky</t>
  </si>
  <si>
    <t>Katzwinkel</t>
  </si>
  <si>
    <t>Commune of Xylagani</t>
  </si>
  <si>
    <t>Noain (Elortzibar)</t>
  </si>
  <si>
    <t>Bussy-Lettrée</t>
  </si>
  <si>
    <t>Onzo</t>
  </si>
  <si>
    <t>Úterý</t>
  </si>
  <si>
    <t>Katzwinkel (Sieg)</t>
  </si>
  <si>
    <t>Commune of Xyliki</t>
  </si>
  <si>
    <t>Noalejo</t>
  </si>
  <si>
    <t>Bussy-Saint-Georges</t>
  </si>
  <si>
    <t>Opera</t>
  </si>
  <si>
    <t>Útušice</t>
  </si>
  <si>
    <t>Kaub, Stadt</t>
  </si>
  <si>
    <t>Commune of Xylokastro</t>
  </si>
  <si>
    <t>Noblejas</t>
  </si>
  <si>
    <t>Bussy-Saint-Martin</t>
  </si>
  <si>
    <t>Opi</t>
  </si>
  <si>
    <t>Útvina</t>
  </si>
  <si>
    <t>Kauern</t>
  </si>
  <si>
    <t>Commune of Xylokera</t>
  </si>
  <si>
    <t>Noceda del Bierzo</t>
  </si>
  <si>
    <t>Bust</t>
  </si>
  <si>
    <t>Oppeano</t>
  </si>
  <si>
    <t>Úvalno</t>
  </si>
  <si>
    <t>Kaufbeuren</t>
  </si>
  <si>
    <t>Commune of Xylokeratea</t>
  </si>
  <si>
    <t>Noez</t>
  </si>
  <si>
    <t>Bustanico</t>
  </si>
  <si>
    <t>Oppido Lucano</t>
  </si>
  <si>
    <t>Úvaly</t>
  </si>
  <si>
    <t>Kaufering, M</t>
  </si>
  <si>
    <t>Commune of Xylokeriza</t>
  </si>
  <si>
    <t>Nogais, As</t>
  </si>
  <si>
    <t>Bustince-Iriberry</t>
  </si>
  <si>
    <t>Oppido Mamertina</t>
  </si>
  <si>
    <t>Uzenice</t>
  </si>
  <si>
    <t>Kaufungen</t>
  </si>
  <si>
    <t>Commune of Xylopariko</t>
  </si>
  <si>
    <t>Nogal de las Huertas</t>
  </si>
  <si>
    <t>Buswiller</t>
  </si>
  <si>
    <t>Ora</t>
  </si>
  <si>
    <t>Uzeničky</t>
  </si>
  <si>
    <t>Kaulsdorf</t>
  </si>
  <si>
    <t>Commune of Xylopoli</t>
  </si>
  <si>
    <t>Nogales</t>
  </si>
  <si>
    <t>Busy</t>
  </si>
  <si>
    <t>Orani</t>
  </si>
  <si>
    <t>Úžice</t>
  </si>
  <si>
    <t>Kausen</t>
  </si>
  <si>
    <t>Commune of Yamia</t>
  </si>
  <si>
    <t>Nogueira de Ramuín</t>
  </si>
  <si>
    <t>Buthiers</t>
  </si>
  <si>
    <t>Oratino</t>
  </si>
  <si>
    <t>Vacenovice</t>
  </si>
  <si>
    <t>Kayhude</t>
  </si>
  <si>
    <t>Commune of Yannouli</t>
  </si>
  <si>
    <t>Noguera de Albarracín</t>
  </si>
  <si>
    <t>Butot</t>
  </si>
  <si>
    <t>Orbassano</t>
  </si>
  <si>
    <t>Václavice</t>
  </si>
  <si>
    <t>Kefenrod</t>
  </si>
  <si>
    <t>Commune of Ydra (psevdo)</t>
  </si>
  <si>
    <t>Nogueras</t>
  </si>
  <si>
    <t>Butot-Vénesville</t>
  </si>
  <si>
    <t>Orbetello</t>
  </si>
  <si>
    <t>Václavov u Bruntálu</t>
  </si>
  <si>
    <t>Kehl, Stadt</t>
  </si>
  <si>
    <t>Commune of Ydroussa</t>
  </si>
  <si>
    <t>Nogueruelas</t>
  </si>
  <si>
    <t>Butry-sur-Oise</t>
  </si>
  <si>
    <t>Orciano Pisano</t>
  </si>
  <si>
    <t>Václavovice</t>
  </si>
  <si>
    <t>Kehlbach</t>
  </si>
  <si>
    <t>Commune of Ymittos</t>
  </si>
  <si>
    <t>Noia</t>
  </si>
  <si>
    <t>Butteaux</t>
  </si>
  <si>
    <t>Orco Feglino</t>
  </si>
  <si>
    <t>Václavy</t>
  </si>
  <si>
    <t>Kehmstedt</t>
  </si>
  <si>
    <t>Commune of Ypati</t>
  </si>
  <si>
    <t>Noja</t>
  </si>
  <si>
    <t>Butten</t>
  </si>
  <si>
    <t>Ordona</t>
  </si>
  <si>
    <t>Vacov</t>
  </si>
  <si>
    <t>Kehrig</t>
  </si>
  <si>
    <t>Commune of Ypato</t>
  </si>
  <si>
    <t>Nolay</t>
  </si>
  <si>
    <t>Buverchy</t>
  </si>
  <si>
    <t>Orero</t>
  </si>
  <si>
    <t>Vacovice</t>
  </si>
  <si>
    <t>Keidelheim</t>
  </si>
  <si>
    <t>Commune of Yperia</t>
  </si>
  <si>
    <t>Nombela</t>
  </si>
  <si>
    <t>Buvilly</t>
  </si>
  <si>
    <t>Orgiano</t>
  </si>
  <si>
    <t>Val</t>
  </si>
  <si>
    <t>Keila</t>
  </si>
  <si>
    <t>Commune of Ypsilantis</t>
  </si>
  <si>
    <t>Nombrevilla</t>
  </si>
  <si>
    <t>Buxerolles</t>
  </si>
  <si>
    <t>Orgosolo</t>
  </si>
  <si>
    <t>Valašská Bystřice</t>
  </si>
  <si>
    <t>Kelberg</t>
  </si>
  <si>
    <t>Commune of Ypsili Rachi</t>
  </si>
  <si>
    <t>Nonaspe</t>
  </si>
  <si>
    <t>Buxeuil</t>
  </si>
  <si>
    <t>Oria</t>
  </si>
  <si>
    <t>Valašská Polanka</t>
  </si>
  <si>
    <t>Kelbra (Kyffhäuser), Stadt</t>
  </si>
  <si>
    <t>Commune of Ypsilo Chorio</t>
  </si>
  <si>
    <t>Noreña</t>
  </si>
  <si>
    <t>Buxières-d'Aillac</t>
  </si>
  <si>
    <t>Oricola</t>
  </si>
  <si>
    <t>Valašská Senice</t>
  </si>
  <si>
    <t>Kelheim, St</t>
  </si>
  <si>
    <t>Commune of Ypsilometopo</t>
  </si>
  <si>
    <t>Nou de Berguedà, La</t>
  </si>
  <si>
    <t>Buxières-lès-Clefmont</t>
  </si>
  <si>
    <t>Origgio</t>
  </si>
  <si>
    <t>Valašské Klobouky</t>
  </si>
  <si>
    <t>Kelkheim (Taunus), Stadt</t>
  </si>
  <si>
    <t>Commune of Ysternia</t>
  </si>
  <si>
    <t>Nou de Gaià, La</t>
  </si>
  <si>
    <t>Buxières-les-Mines</t>
  </si>
  <si>
    <t>Orino</t>
  </si>
  <si>
    <t>Valašské Meziříčí</t>
  </si>
  <si>
    <t>Kell am See</t>
  </si>
  <si>
    <t>Commune of Zacharo</t>
  </si>
  <si>
    <t>Novales</t>
  </si>
  <si>
    <t>Buxières-lès-Villiers</t>
  </si>
  <si>
    <t>Orio al Serio</t>
  </si>
  <si>
    <t>Valašské Příkazy</t>
  </si>
  <si>
    <t>Kella</t>
  </si>
  <si>
    <t>Commune of Zachloritika</t>
  </si>
  <si>
    <t>Novallas</t>
  </si>
  <si>
    <t>Buxières-sous-les-Côtes</t>
  </si>
  <si>
    <t>Orio Canavese</t>
  </si>
  <si>
    <t>Valchov</t>
  </si>
  <si>
    <t>Kellenbach</t>
  </si>
  <si>
    <t>Commune of Zagliveri</t>
  </si>
  <si>
    <t>Novelda</t>
  </si>
  <si>
    <t>Buxières-sous-Montaigut</t>
  </si>
  <si>
    <t>Orio Litta</t>
  </si>
  <si>
    <t>Valdice</t>
  </si>
  <si>
    <t>Kellenhusen (Ostsee)</t>
  </si>
  <si>
    <t>Commune of Zagora</t>
  </si>
  <si>
    <t>Novés</t>
  </si>
  <si>
    <t>Buxières-sur-Arce</t>
  </si>
  <si>
    <t>Oriolo</t>
  </si>
  <si>
    <t>Valdíkov</t>
  </si>
  <si>
    <t>Kellinghusen, Stadt</t>
  </si>
  <si>
    <t>Commune of Zaimio</t>
  </si>
  <si>
    <t>Novetlè</t>
  </si>
  <si>
    <t>Buxy</t>
  </si>
  <si>
    <t>Oriolo Romano</t>
  </si>
  <si>
    <t>Valeč</t>
  </si>
  <si>
    <t>Kellmünz a.d.Iller, M</t>
  </si>
  <si>
    <t>Commune of Zakros</t>
  </si>
  <si>
    <t>Noviercas</t>
  </si>
  <si>
    <t>Buysscheure</t>
  </si>
  <si>
    <t>Oristano</t>
  </si>
  <si>
    <t>Valkeřice</t>
  </si>
  <si>
    <t>Kelsterbach, Stadt</t>
  </si>
  <si>
    <t>Commune of Zakynthos</t>
  </si>
  <si>
    <t>Novillas</t>
  </si>
  <si>
    <t>Buzan</t>
  </si>
  <si>
    <t>Ormea</t>
  </si>
  <si>
    <t>Valšov</t>
  </si>
  <si>
    <t>Keltern</t>
  </si>
  <si>
    <t>Commune of Zalogo</t>
  </si>
  <si>
    <t>Nucia, la</t>
  </si>
  <si>
    <t>Buzançais</t>
  </si>
  <si>
    <t>Ormelle</t>
  </si>
  <si>
    <t>Valtice</t>
  </si>
  <si>
    <t>Kemberg, Stadt</t>
  </si>
  <si>
    <t>Commune of Zappio</t>
  </si>
  <si>
    <t>Nueno</t>
  </si>
  <si>
    <t>Buzancy</t>
  </si>
  <si>
    <t>Ornago</t>
  </si>
  <si>
    <t>Valtrovice</t>
  </si>
  <si>
    <t>Kemmenau</t>
  </si>
  <si>
    <t>Commune of Zarafona</t>
  </si>
  <si>
    <t>Nueva Carteya</t>
  </si>
  <si>
    <t>Buzet-sur-Baïse</t>
  </si>
  <si>
    <t>Ornavasso</t>
  </si>
  <si>
    <t>Valy</t>
  </si>
  <si>
    <t>Kemmern</t>
  </si>
  <si>
    <t>Commune of Zarakes</t>
  </si>
  <si>
    <t>Nueva Villa de las Torres</t>
  </si>
  <si>
    <t>Buzet-sur-Tarn</t>
  </si>
  <si>
    <t>Ornica</t>
  </si>
  <si>
    <t>Vamberk</t>
  </si>
  <si>
    <t>Kemnath, St</t>
  </si>
  <si>
    <t>Commune of Zarkadia</t>
  </si>
  <si>
    <t>Nuévalos</t>
  </si>
  <si>
    <t>Buziet</t>
  </si>
  <si>
    <t>Orosei</t>
  </si>
  <si>
    <t>Vanov</t>
  </si>
  <si>
    <t>Kemnitz</t>
  </si>
  <si>
    <t>Commune of Zarkos</t>
  </si>
  <si>
    <t>Nuevo Baztán</t>
  </si>
  <si>
    <t>Buzignargues</t>
  </si>
  <si>
    <t>Orotelli</t>
  </si>
  <si>
    <t>Vanovice</t>
  </si>
  <si>
    <t>Kempen, Stadt</t>
  </si>
  <si>
    <t>Commune of Zaros</t>
  </si>
  <si>
    <t>Nuez de Ebro</t>
  </si>
  <si>
    <t>Buzon</t>
  </si>
  <si>
    <t>Orria</t>
  </si>
  <si>
    <t>Vanůvek</t>
  </si>
  <si>
    <t>Kempenich</t>
  </si>
  <si>
    <t>Commune of Zarouchla</t>
  </si>
  <si>
    <t>Nules</t>
  </si>
  <si>
    <t>Buzy</t>
  </si>
  <si>
    <t>Orroli</t>
  </si>
  <si>
    <t>Vápenice</t>
  </si>
  <si>
    <t>Kempfeld</t>
  </si>
  <si>
    <t>Commune of Zatouna</t>
  </si>
  <si>
    <t>Nulles</t>
  </si>
  <si>
    <t>Buzy-Darmont</t>
  </si>
  <si>
    <t>Orsago</t>
  </si>
  <si>
    <t>Vápenná</t>
  </si>
  <si>
    <t>Kempten (Allgäu)</t>
  </si>
  <si>
    <t>Commune of Zelio</t>
  </si>
  <si>
    <t>Numancia de la Sagra</t>
  </si>
  <si>
    <t>By</t>
  </si>
  <si>
    <t>Orsara Bormida</t>
  </si>
  <si>
    <t>Vápenný Podol</t>
  </si>
  <si>
    <t>Kempter Wald</t>
  </si>
  <si>
    <t>Commune of Zemeno</t>
  </si>
  <si>
    <t>Nuño Gómez</t>
  </si>
  <si>
    <t>Byans-sur-Doubs</t>
  </si>
  <si>
    <t>Orsara di Puglia</t>
  </si>
  <si>
    <t>Vápno</t>
  </si>
  <si>
    <t>Kenn</t>
  </si>
  <si>
    <t>Commune of Zenia</t>
  </si>
  <si>
    <t>Nuñomoral</t>
  </si>
  <si>
    <t>Cabanac</t>
  </si>
  <si>
    <t>Orsenigo</t>
  </si>
  <si>
    <t>Vápovice</t>
  </si>
  <si>
    <t>Kentzlin</t>
  </si>
  <si>
    <t>Commune of Zephyri</t>
  </si>
  <si>
    <t>Obanos</t>
  </si>
  <si>
    <t>Cabanac-Cazaux</t>
  </si>
  <si>
    <t>Orsogna</t>
  </si>
  <si>
    <t>Varnsdorf</t>
  </si>
  <si>
    <t>Kenzingen, Stadt</t>
  </si>
  <si>
    <t>Commune of Zerbissia</t>
  </si>
  <si>
    <t>Obejo</t>
  </si>
  <si>
    <t>Cabanac-et-Villagrains</t>
  </si>
  <si>
    <t>Orsomarso</t>
  </si>
  <si>
    <t>Varvažov</t>
  </si>
  <si>
    <t>Kenz-Küstrow</t>
  </si>
  <si>
    <t>Commune of Zervochori</t>
  </si>
  <si>
    <t>Obón</t>
  </si>
  <si>
    <t>Cabanac-Séguenville</t>
  </si>
  <si>
    <t>Orta di Atella</t>
  </si>
  <si>
    <t>Vatín</t>
  </si>
  <si>
    <t>Keppeshausen</t>
  </si>
  <si>
    <t>Commune of Zevgaraki</t>
  </si>
  <si>
    <t>Ocaña</t>
  </si>
  <si>
    <t>Cabanès</t>
  </si>
  <si>
    <t>Orta Nova</t>
  </si>
  <si>
    <t>Vavřinec</t>
  </si>
  <si>
    <t>Kerben</t>
  </si>
  <si>
    <t>Commune of Zevgolatio</t>
  </si>
  <si>
    <t>Ocentejo</t>
  </si>
  <si>
    <t>Cabannes</t>
  </si>
  <si>
    <t>Orta San Giulio</t>
  </si>
  <si>
    <t>Vážany</t>
  </si>
  <si>
    <t>Kerken</t>
  </si>
  <si>
    <t>Commune of Ziakas</t>
  </si>
  <si>
    <t>Ochánduri</t>
  </si>
  <si>
    <t>Cabara</t>
  </si>
  <si>
    <t>Ortacesus</t>
  </si>
  <si>
    <t>Vážany nad Litavou</t>
  </si>
  <si>
    <t>Kernen im Remstal</t>
  </si>
  <si>
    <t>Commune of Zigovisti</t>
  </si>
  <si>
    <t>Oco</t>
  </si>
  <si>
    <t>Cabariot</t>
  </si>
  <si>
    <t>Orte</t>
  </si>
  <si>
    <t>Včelákov</t>
  </si>
  <si>
    <t>Kerpen (Eifel)</t>
  </si>
  <si>
    <t>Commune of Zilefti</t>
  </si>
  <si>
    <t>Ocón</t>
  </si>
  <si>
    <t>Cabas-Loumassès</t>
  </si>
  <si>
    <t>Ortelle</t>
  </si>
  <si>
    <t>Včelná</t>
  </si>
  <si>
    <t>Kerpen, Kolpingstadt</t>
  </si>
  <si>
    <t>Commune of Zilevto</t>
  </si>
  <si>
    <t>Odèn</t>
  </si>
  <si>
    <t>Cabasse</t>
  </si>
  <si>
    <t>Ortezzano</t>
  </si>
  <si>
    <t>Včelnička</t>
  </si>
  <si>
    <t>Kerschenbach</t>
  </si>
  <si>
    <t>Commune of Ziria</t>
  </si>
  <si>
    <t>Òdena</t>
  </si>
  <si>
    <t>Cabestany</t>
  </si>
  <si>
    <t>Ortignano Raggiolo</t>
  </si>
  <si>
    <t>Vchynice</t>
  </si>
  <si>
    <t>Kerzenheim</t>
  </si>
  <si>
    <t>Commune of Ziros</t>
  </si>
  <si>
    <t>Odieta</t>
  </si>
  <si>
    <t>Cabidos</t>
  </si>
  <si>
    <t>Ortisei</t>
  </si>
  <si>
    <t>Věchnov</t>
  </si>
  <si>
    <t>Kescheid</t>
  </si>
  <si>
    <t>Commune of Zitsa</t>
  </si>
  <si>
    <t>Odón</t>
  </si>
  <si>
    <t>Cabourg</t>
  </si>
  <si>
    <t>Ortona</t>
  </si>
  <si>
    <t>Věcov</t>
  </si>
  <si>
    <t>Kesfeld</t>
  </si>
  <si>
    <t>Commune of Zofori</t>
  </si>
  <si>
    <t>Oencia</t>
  </si>
  <si>
    <t>Cabrerets</t>
  </si>
  <si>
    <t>Ortona dei Marsi</t>
  </si>
  <si>
    <t>Vědomice</t>
  </si>
  <si>
    <t>Kesseling</t>
  </si>
  <si>
    <t>Commune of Zografos (psevdo)</t>
  </si>
  <si>
    <t>Ogassa</t>
  </si>
  <si>
    <t>Cabrerolles</t>
  </si>
  <si>
    <t>Ortovero</t>
  </si>
  <si>
    <t>Vedrovice</t>
  </si>
  <si>
    <t>Kesten</t>
  </si>
  <si>
    <t>Commune of Zografou</t>
  </si>
  <si>
    <t>Ogíjares</t>
  </si>
  <si>
    <t>Cabrespine</t>
  </si>
  <si>
    <t>Ortucchio</t>
  </si>
  <si>
    <t>Vejprnice</t>
  </si>
  <si>
    <t>Kestert</t>
  </si>
  <si>
    <t>Commune of Zola</t>
  </si>
  <si>
    <t>Ohanes</t>
  </si>
  <si>
    <t>Cabrières</t>
  </si>
  <si>
    <t>Ortueri</t>
  </si>
  <si>
    <t>Vejprty</t>
  </si>
  <si>
    <t>Ketsch</t>
  </si>
  <si>
    <t>Commune of Zoni</t>
  </si>
  <si>
    <t>Oia</t>
  </si>
  <si>
    <t>Cabrières-d'Aigues</t>
  </si>
  <si>
    <t>Orune</t>
  </si>
  <si>
    <t>Vejvanov</t>
  </si>
  <si>
    <t>Kettenhausen</t>
  </si>
  <si>
    <t>Commune of Zoniana</t>
  </si>
  <si>
    <t>Oiartzun</t>
  </si>
  <si>
    <t>Cabrières-d'Avignon</t>
  </si>
  <si>
    <t>Orvieto</t>
  </si>
  <si>
    <t>Vejvanovice</t>
  </si>
  <si>
    <t>Kettenheim</t>
  </si>
  <si>
    <t>Commune of Zoodochos</t>
  </si>
  <si>
    <t>Oibar</t>
  </si>
  <si>
    <t>Cabriès</t>
  </si>
  <si>
    <t>Orvinio</t>
  </si>
  <si>
    <t>Velatice</t>
  </si>
  <si>
    <t>Kettenkamp</t>
  </si>
  <si>
    <t>Commune of Zoodochos Pigi</t>
  </si>
  <si>
    <t>Oímbra</t>
  </si>
  <si>
    <t>Cabris</t>
  </si>
  <si>
    <t>Orzinuovi</t>
  </si>
  <si>
    <t>Velečín</t>
  </si>
  <si>
    <t>Kettershausen</t>
  </si>
  <si>
    <t>Commune of Zoriano</t>
  </si>
  <si>
    <t>Oiz</t>
  </si>
  <si>
    <t>Cachan</t>
  </si>
  <si>
    <t>Orzivecchi</t>
  </si>
  <si>
    <t>Velehrad</t>
  </si>
  <si>
    <t>Kettig</t>
  </si>
  <si>
    <t>Commune of Zotiko</t>
  </si>
  <si>
    <t>Ojacastro</t>
  </si>
  <si>
    <t>Cachen</t>
  </si>
  <si>
    <t>Osasco</t>
  </si>
  <si>
    <t>Velemín</t>
  </si>
  <si>
    <t>Ketzin/Havel, Stadt</t>
  </si>
  <si>
    <t>Commune of Zounakio</t>
  </si>
  <si>
    <t>Ojén</t>
  </si>
  <si>
    <t>Cachy</t>
  </si>
  <si>
    <t>Osasio</t>
  </si>
  <si>
    <t>Velemyšleves</t>
  </si>
  <si>
    <t>Kevelaer, Stadt</t>
  </si>
  <si>
    <t>Commune of Zouridio</t>
  </si>
  <si>
    <t>Ojós</t>
  </si>
  <si>
    <t>Cadalen</t>
  </si>
  <si>
    <t>Oschiri</t>
  </si>
  <si>
    <t>Veleň</t>
  </si>
  <si>
    <t>Kickeshausen</t>
  </si>
  <si>
    <t>Commune of Zouzouli</t>
  </si>
  <si>
    <t>Ojos Negros</t>
  </si>
  <si>
    <t>Cadarcet</t>
  </si>
  <si>
    <t>Osidda</t>
  </si>
  <si>
    <t>Velenice</t>
  </si>
  <si>
    <t>Kiebitzreihe</t>
  </si>
  <si>
    <t>Commune of Zybragos</t>
  </si>
  <si>
    <t>Ojos-Albos</t>
  </si>
  <si>
    <t>Cadarsac</t>
  </si>
  <si>
    <t>Osiglia</t>
  </si>
  <si>
    <t>Velenka</t>
  </si>
  <si>
    <t>Kiedrich</t>
  </si>
  <si>
    <t>Commune of Zyfias</t>
  </si>
  <si>
    <t>Okondo</t>
  </si>
  <si>
    <t>Cadaujac</t>
  </si>
  <si>
    <t>Osilo</t>
  </si>
  <si>
    <t>Velenov</t>
  </si>
  <si>
    <t>Kiefersfelden</t>
  </si>
  <si>
    <t>Commune of Zygos</t>
  </si>
  <si>
    <t>Olaberria</t>
  </si>
  <si>
    <t>Cadéac</t>
  </si>
  <si>
    <t>Osimo</t>
  </si>
  <si>
    <t>Velešín</t>
  </si>
  <si>
    <t>Kiel, Landeshauptstadt</t>
  </si>
  <si>
    <t>Olaibar</t>
  </si>
  <si>
    <t>Cadeilhan</t>
  </si>
  <si>
    <t>Osini</t>
  </si>
  <si>
    <t>Velešovice</t>
  </si>
  <si>
    <t>Olazagutía</t>
  </si>
  <si>
    <t>Cadeilhan-Trachère</t>
  </si>
  <si>
    <t>Osio Sopra</t>
  </si>
  <si>
    <t>Veletiny</t>
  </si>
  <si>
    <t>Kierspe, Stadt</t>
  </si>
  <si>
    <t>Olba</t>
  </si>
  <si>
    <t>Cadeillan</t>
  </si>
  <si>
    <t>Osio Sotto</t>
  </si>
  <si>
    <t>Veletov</t>
  </si>
  <si>
    <t>Kieselbronn</t>
  </si>
  <si>
    <t>Olea de Boedo</t>
  </si>
  <si>
    <t>Cademène</t>
  </si>
  <si>
    <t>Osnago</t>
  </si>
  <si>
    <t>Velhartice</t>
  </si>
  <si>
    <t>Kieve</t>
  </si>
  <si>
    <t>Caden</t>
  </si>
  <si>
    <t>Osoppo</t>
  </si>
  <si>
    <t>Velichov</t>
  </si>
  <si>
    <t>Kiliansroda</t>
  </si>
  <si>
    <t>Olejua</t>
  </si>
  <si>
    <t>Cadenet</t>
  </si>
  <si>
    <t>Ospedaletti</t>
  </si>
  <si>
    <t>Velichovky</t>
  </si>
  <si>
    <t>Kindelbrück</t>
  </si>
  <si>
    <t>Olèrdola</t>
  </si>
  <si>
    <t>Caderousse</t>
  </si>
  <si>
    <t>Ospedaletto</t>
  </si>
  <si>
    <t>Veliká Ves</t>
  </si>
  <si>
    <t>Kindenheim</t>
  </si>
  <si>
    <t>Olesa de Bonesvalls</t>
  </si>
  <si>
    <t>Cadillac</t>
  </si>
  <si>
    <t>Ospedaletto d'Alpinolo</t>
  </si>
  <si>
    <t>Velim</t>
  </si>
  <si>
    <t>Kinderbeuern</t>
  </si>
  <si>
    <t>Olesa de Montserrat</t>
  </si>
  <si>
    <t>Cadillac-en-Fronsadais</t>
  </si>
  <si>
    <t>Ospedaletto Euganeo</t>
  </si>
  <si>
    <t>Veliny</t>
  </si>
  <si>
    <t>Kinding, M</t>
  </si>
  <si>
    <t>Oliana</t>
  </si>
  <si>
    <t>Cadillon</t>
  </si>
  <si>
    <t>Ospedaletto Lodigiano</t>
  </si>
  <si>
    <t>Veliš</t>
  </si>
  <si>
    <t>Kindsbach</t>
  </si>
  <si>
    <t>Olías del Rey</t>
  </si>
  <si>
    <t>Cadix</t>
  </si>
  <si>
    <t>Ospitale di Cadore</t>
  </si>
  <si>
    <t>Velká Bíteš</t>
  </si>
  <si>
    <t>Kinheim</t>
  </si>
  <si>
    <t>Oliete</t>
  </si>
  <si>
    <t>Cadolive</t>
  </si>
  <si>
    <t>Ospitaletto</t>
  </si>
  <si>
    <t>Velká Buková</t>
  </si>
  <si>
    <t>Kinsau</t>
  </si>
  <si>
    <t>Oliola</t>
  </si>
  <si>
    <t>Cadours</t>
  </si>
  <si>
    <t>Ossago Lodigiano</t>
  </si>
  <si>
    <t>Velká Bukovina</t>
  </si>
  <si>
    <t>Kinzenburg</t>
  </si>
  <si>
    <t>Olius</t>
  </si>
  <si>
    <t>Cadrieu</t>
  </si>
  <si>
    <t>Ossana</t>
  </si>
  <si>
    <t>Velká Bystřice</t>
  </si>
  <si>
    <t>Kipfenberg, M</t>
  </si>
  <si>
    <t>Oliva</t>
  </si>
  <si>
    <t>Caen</t>
  </si>
  <si>
    <t>Ossi</t>
  </si>
  <si>
    <t>Velká Chmelištná</t>
  </si>
  <si>
    <t>Kippenheim</t>
  </si>
  <si>
    <t>Oliva de la Frontera</t>
  </si>
  <si>
    <t>Caëstre</t>
  </si>
  <si>
    <t>Ossimo</t>
  </si>
  <si>
    <t>Velká Chyška</t>
  </si>
  <si>
    <t>Kirburg</t>
  </si>
  <si>
    <t>Oliva de Mérida</t>
  </si>
  <si>
    <t>Caffiers</t>
  </si>
  <si>
    <t>Ossona</t>
  </si>
  <si>
    <t>Velká Dobrá</t>
  </si>
  <si>
    <t>Kirch Jesar</t>
  </si>
  <si>
    <t>Oliva de Plasencia</t>
  </si>
  <si>
    <t>Cagnac-les-Mines</t>
  </si>
  <si>
    <t>Ostana</t>
  </si>
  <si>
    <t>Velká Hleďsebe</t>
  </si>
  <si>
    <t>Kirchanschöring</t>
  </si>
  <si>
    <t>Oliva, La</t>
  </si>
  <si>
    <t>Cagnano</t>
  </si>
  <si>
    <t>Ostellato</t>
  </si>
  <si>
    <t>Velká Jesenice</t>
  </si>
  <si>
    <t>Kirchardt</t>
  </si>
  <si>
    <t>Olivar, El</t>
  </si>
  <si>
    <t>Cagnes-sur-Mer</t>
  </si>
  <si>
    <t>Ostiano</t>
  </si>
  <si>
    <t>Velká Kraš</t>
  </si>
  <si>
    <t>Kirchbarkau</t>
  </si>
  <si>
    <t>Olivares</t>
  </si>
  <si>
    <t>Cagnicourt</t>
  </si>
  <si>
    <t>Ostiglia</t>
  </si>
  <si>
    <t>Velká Lečice</t>
  </si>
  <si>
    <t>Kirchberg</t>
  </si>
  <si>
    <t>Olivares de Duero</t>
  </si>
  <si>
    <t>Cagnoncles</t>
  </si>
  <si>
    <t>Velká Lhota</t>
  </si>
  <si>
    <t>Kirchberg (Hunsrück), Stadt</t>
  </si>
  <si>
    <t>Olivares de Júcar</t>
  </si>
  <si>
    <t>Cagnotte</t>
  </si>
  <si>
    <t>Ostra Vetere</t>
  </si>
  <si>
    <t>Velká Losenice</t>
  </si>
  <si>
    <t>Kirchberg an der Iller</t>
  </si>
  <si>
    <t>Olivella</t>
  </si>
  <si>
    <t>Cagny</t>
  </si>
  <si>
    <t>Ostuni</t>
  </si>
  <si>
    <t>Velká nad Veličkou</t>
  </si>
  <si>
    <t>Kirchberg an der Jagst, Stadt</t>
  </si>
  <si>
    <t>Olivenza</t>
  </si>
  <si>
    <t>Cahagnes</t>
  </si>
  <si>
    <t>Otranto</t>
  </si>
  <si>
    <t>Velká Polom</t>
  </si>
  <si>
    <t>Kirchberg an der Murr</t>
  </si>
  <si>
    <t>Ollaran</t>
  </si>
  <si>
    <t>Cahagnolles</t>
  </si>
  <si>
    <t>Otricoli</t>
  </si>
  <si>
    <t>Velká Skrovnice</t>
  </si>
  <si>
    <t>Kirchberg i.Wald</t>
  </si>
  <si>
    <t>Ollauri</t>
  </si>
  <si>
    <t>Cahan</t>
  </si>
  <si>
    <t>Ottana</t>
  </si>
  <si>
    <t>Velká Štáhle</t>
  </si>
  <si>
    <t>Kirchberg, Stadt</t>
  </si>
  <si>
    <t>Olleria, l'</t>
  </si>
  <si>
    <t>Caharet</t>
  </si>
  <si>
    <t>Ottati</t>
  </si>
  <si>
    <t>Velká Turná</t>
  </si>
  <si>
    <t>Kirchbrak</t>
  </si>
  <si>
    <t>Olmeda de Cobeta</t>
  </si>
  <si>
    <t>Cahon</t>
  </si>
  <si>
    <t>Ottaviano</t>
  </si>
  <si>
    <t>Velké Albrechtice</t>
  </si>
  <si>
    <t>Kirchdorf</t>
  </si>
  <si>
    <t>Olmeda de Jadraque, La</t>
  </si>
  <si>
    <t>Cahors</t>
  </si>
  <si>
    <t>Ottiglio</t>
  </si>
  <si>
    <t>Velké Bílovice</t>
  </si>
  <si>
    <t>Kirchdorf a.d.Amper</t>
  </si>
  <si>
    <t>Olmeda de la Cuesta</t>
  </si>
  <si>
    <t>Cahus</t>
  </si>
  <si>
    <t>Ottobiano</t>
  </si>
  <si>
    <t>Velké Březno</t>
  </si>
  <si>
    <t>Kirchdorf a.Inn</t>
  </si>
  <si>
    <t>Olmeda de las Fuentes</t>
  </si>
  <si>
    <t>Cahuzac</t>
  </si>
  <si>
    <t>Ottone</t>
  </si>
  <si>
    <t>Velké Chvojno</t>
  </si>
  <si>
    <t>Kirchdorf an der Iller</t>
  </si>
  <si>
    <t>Olmeda del Rey</t>
  </si>
  <si>
    <t>Cahuzac-sur-Adour</t>
  </si>
  <si>
    <t>Oulx</t>
  </si>
  <si>
    <t>Velké Hamry</t>
  </si>
  <si>
    <t>Kirchdorf i.Wald</t>
  </si>
  <si>
    <t>Olmedilla de Alarcón</t>
  </si>
  <si>
    <t>Cahuzac-sur-Vère</t>
  </si>
  <si>
    <t>Ovada</t>
  </si>
  <si>
    <t>Velké Heraltice</t>
  </si>
  <si>
    <t>Kirchehrenbach</t>
  </si>
  <si>
    <t>Olmedilla de Eliz</t>
  </si>
  <si>
    <t>Caignac</t>
  </si>
  <si>
    <t>Ovaro</t>
  </si>
  <si>
    <t>Velké Hostěrádky</t>
  </si>
  <si>
    <t>Kircheib</t>
  </si>
  <si>
    <t>Olmedillo de Roa</t>
  </si>
  <si>
    <t>Cailhau</t>
  </si>
  <si>
    <t>Oviglio</t>
  </si>
  <si>
    <t>Velké Hoštice</t>
  </si>
  <si>
    <t>Kirchen (Sieg), Stadt</t>
  </si>
  <si>
    <t>Cailhavel</t>
  </si>
  <si>
    <t>Ovindoli</t>
  </si>
  <si>
    <t>Velké Hydčice</t>
  </si>
  <si>
    <t>Kirchendemenreuth</t>
  </si>
  <si>
    <t>Olmedo de Camaces</t>
  </si>
  <si>
    <t>Cailla</t>
  </si>
  <si>
    <t>Ovodda</t>
  </si>
  <si>
    <t>Velké Janovice</t>
  </si>
  <si>
    <t>Kirchenlamitz, St</t>
  </si>
  <si>
    <t>Olmillos de Castro</t>
  </si>
  <si>
    <t>Caillac</t>
  </si>
  <si>
    <t>Oyace</t>
  </si>
  <si>
    <t>Velké Karlovice</t>
  </si>
  <si>
    <t>Kirchenpingarten</t>
  </si>
  <si>
    <t>Olmillos de Muñó</t>
  </si>
  <si>
    <t>Caillavet</t>
  </si>
  <si>
    <t>Ozegna</t>
  </si>
  <si>
    <t>Velké Kunětice</t>
  </si>
  <si>
    <t>Kirchensittenbach</t>
  </si>
  <si>
    <t>Olmos de Esgueva</t>
  </si>
  <si>
    <t>Caille</t>
  </si>
  <si>
    <t>Ozieri</t>
  </si>
  <si>
    <t>Velké Losiny</t>
  </si>
  <si>
    <t>Kirchentellinsfurt</t>
  </si>
  <si>
    <t>Olmos de Ojeda</t>
  </si>
  <si>
    <t>Cailleville</t>
  </si>
  <si>
    <t>Ozzano dell'Emilia</t>
  </si>
  <si>
    <t>Velké Meziříčí</t>
  </si>
  <si>
    <t>Kirchenthumbach, M</t>
  </si>
  <si>
    <t>Olmos de Peñafiel</t>
  </si>
  <si>
    <t>Caillouël-Crépigny</t>
  </si>
  <si>
    <t>Ozzano Monferrato</t>
  </si>
  <si>
    <t>Velké Němčice</t>
  </si>
  <si>
    <t>Kirchgandern</t>
  </si>
  <si>
    <t>Olmos, Los</t>
  </si>
  <si>
    <t>Caillouet-Orgeville</t>
  </si>
  <si>
    <t>Ozzero</t>
  </si>
  <si>
    <t>Velké Opatovice</t>
  </si>
  <si>
    <t>Kirchgellersen</t>
  </si>
  <si>
    <t>Olocau</t>
  </si>
  <si>
    <t>Cailloux-sur-Fontaines</t>
  </si>
  <si>
    <t>Pabillonis</t>
  </si>
  <si>
    <t>Velké Pavlovice</t>
  </si>
  <si>
    <t>Kirchhain, Stadt</t>
  </si>
  <si>
    <t>Olocau del Rey</t>
  </si>
  <si>
    <t>Cailly</t>
  </si>
  <si>
    <t>Pace del Mela</t>
  </si>
  <si>
    <t>Velké Petrovice</t>
  </si>
  <si>
    <t>Olombrada</t>
  </si>
  <si>
    <t>Cailly-sur-Eure</t>
  </si>
  <si>
    <t>Paceco</t>
  </si>
  <si>
    <t>Velké Popovice</t>
  </si>
  <si>
    <t>Kirchhaslach</t>
  </si>
  <si>
    <t>Oloritz</t>
  </si>
  <si>
    <t>Cairanne</t>
  </si>
  <si>
    <t>Pacentro</t>
  </si>
  <si>
    <t>Velké Poříčí</t>
  </si>
  <si>
    <t>Kirchheilingen</t>
  </si>
  <si>
    <t>Olost</t>
  </si>
  <si>
    <t>Cairon</t>
  </si>
  <si>
    <t>Pachino</t>
  </si>
  <si>
    <t>Velké Přílepy</t>
  </si>
  <si>
    <t>Kirchheim</t>
  </si>
  <si>
    <t>Olot</t>
  </si>
  <si>
    <t>Caisnes</t>
  </si>
  <si>
    <t>Paciano</t>
  </si>
  <si>
    <t>Velké Přítočno</t>
  </si>
  <si>
    <t>Kirchheim am Neckar</t>
  </si>
  <si>
    <t>Oltza Zendea</t>
  </si>
  <si>
    <t>Caissargues</t>
  </si>
  <si>
    <t>Padenghe sul Garda</t>
  </si>
  <si>
    <t>Velké Svatoňovice</t>
  </si>
  <si>
    <t>Kirchheim am Ries</t>
  </si>
  <si>
    <t>Oluges, Les</t>
  </si>
  <si>
    <t>Caix</t>
  </si>
  <si>
    <t>Paderna</t>
  </si>
  <si>
    <t>Velké Tresné</t>
  </si>
  <si>
    <t>Kirchheim an der Weinstraße</t>
  </si>
  <si>
    <t>Olula de Castro</t>
  </si>
  <si>
    <t>Caixas</t>
  </si>
  <si>
    <t>Paderno d'Adda</t>
  </si>
  <si>
    <t>Velké Všelisy</t>
  </si>
  <si>
    <t>Kirchheim b.München</t>
  </si>
  <si>
    <t>Olula del Río</t>
  </si>
  <si>
    <t>Caixon</t>
  </si>
  <si>
    <t>Paderno Dugnano</t>
  </si>
  <si>
    <t>Velké Žernoseky</t>
  </si>
  <si>
    <t>Kirchheim i.Schw., M</t>
  </si>
  <si>
    <t>Olvan</t>
  </si>
  <si>
    <t>Cajarc</t>
  </si>
  <si>
    <t>Paderno Franciacorta</t>
  </si>
  <si>
    <t>Velký Beranov</t>
  </si>
  <si>
    <t>Kirchheim unter Teck, Stadt</t>
  </si>
  <si>
    <t>Ólvega</t>
  </si>
  <si>
    <t>Calacuccia</t>
  </si>
  <si>
    <t>Paderno Ponchielli</t>
  </si>
  <si>
    <t>Velký Bor</t>
  </si>
  <si>
    <t>Kirchheimbolanden, Stadt</t>
  </si>
  <si>
    <t>Olvena</t>
  </si>
  <si>
    <t>Calais</t>
  </si>
  <si>
    <t>Padova</t>
  </si>
  <si>
    <t>Velký Borek</t>
  </si>
  <si>
    <t>Kirchhundem</t>
  </si>
  <si>
    <t>Olvera</t>
  </si>
  <si>
    <t>Calamane</t>
  </si>
  <si>
    <t>Padria</t>
  </si>
  <si>
    <t>Velký Chlumec</t>
  </si>
  <si>
    <t>Kirchlauter</t>
  </si>
  <si>
    <t>Olvés</t>
  </si>
  <si>
    <t>Calan</t>
  </si>
  <si>
    <t>Padru</t>
  </si>
  <si>
    <t>Velký Karlov</t>
  </si>
  <si>
    <t>Kirchlengern</t>
  </si>
  <si>
    <t>Omañas, Las</t>
  </si>
  <si>
    <t>Calanhel</t>
  </si>
  <si>
    <t>Padula</t>
  </si>
  <si>
    <t>Velký Luh</t>
  </si>
  <si>
    <t>Kirchlinteln</t>
  </si>
  <si>
    <t>Omellons, Els</t>
  </si>
  <si>
    <t>Calavanté</t>
  </si>
  <si>
    <t>Paduli</t>
  </si>
  <si>
    <t>Velký Malahov</t>
  </si>
  <si>
    <t>Kirchnüchel</t>
  </si>
  <si>
    <t>Omells de na Gaia, Els</t>
  </si>
  <si>
    <t>Calcatoggio</t>
  </si>
  <si>
    <t>Paesana</t>
  </si>
  <si>
    <t>Velký Ořechov</t>
  </si>
  <si>
    <t>Kirchroth</t>
  </si>
  <si>
    <t>Oña</t>
  </si>
  <si>
    <t>Calce</t>
  </si>
  <si>
    <t>Paese</t>
  </si>
  <si>
    <t>Velký Osek</t>
  </si>
  <si>
    <t>Kirchsahr</t>
  </si>
  <si>
    <t>Oñati</t>
  </si>
  <si>
    <t>Calenzana</t>
  </si>
  <si>
    <t>Pagani</t>
  </si>
  <si>
    <t>Velký Ratmírov</t>
  </si>
  <si>
    <t>Kirchseelte</t>
  </si>
  <si>
    <t>Oncala</t>
  </si>
  <si>
    <t>Calès</t>
  </si>
  <si>
    <t>Paganico Sabino</t>
  </si>
  <si>
    <t>Velký Rybník</t>
  </si>
  <si>
    <t>Kirchseeon, M</t>
  </si>
  <si>
    <t>Onda</t>
  </si>
  <si>
    <t>Calignac</t>
  </si>
  <si>
    <t>Pagazzano</t>
  </si>
  <si>
    <t>Velký Šenov</t>
  </si>
  <si>
    <t>Kirchtimke</t>
  </si>
  <si>
    <t>Ondara</t>
  </si>
  <si>
    <t>Caligny</t>
  </si>
  <si>
    <t>Pagliara</t>
  </si>
  <si>
    <t>Velký Třebešov</t>
  </si>
  <si>
    <t>Kirchwald</t>
  </si>
  <si>
    <t>Ondarroa</t>
  </si>
  <si>
    <t>Callac</t>
  </si>
  <si>
    <t>Paglieta</t>
  </si>
  <si>
    <t>Velký Týnec</t>
  </si>
  <si>
    <t>Kirchwalsede</t>
  </si>
  <si>
    <t>Onil</t>
  </si>
  <si>
    <t>Callas</t>
  </si>
  <si>
    <t>Pagnacco</t>
  </si>
  <si>
    <t>Velký Újezd</t>
  </si>
  <si>
    <t>Kirchweidach</t>
  </si>
  <si>
    <t>Onís</t>
  </si>
  <si>
    <t>Callen</t>
  </si>
  <si>
    <t>Pagno</t>
  </si>
  <si>
    <t>Velký Valtinov</t>
  </si>
  <si>
    <t>Kirchweiler</t>
  </si>
  <si>
    <t>Ontígola</t>
  </si>
  <si>
    <t>Callengeville</t>
  </si>
  <si>
    <t>Pagnona</t>
  </si>
  <si>
    <t>Velký Vřešťov</t>
  </si>
  <si>
    <t>Kirchworbis</t>
  </si>
  <si>
    <t>Ontiñena</t>
  </si>
  <si>
    <t>Calleville</t>
  </si>
  <si>
    <t>Pago del Vallo di Lauro</t>
  </si>
  <si>
    <t>Vělopolí</t>
  </si>
  <si>
    <t>Kirchzarten</t>
  </si>
  <si>
    <t>Ontinyent</t>
  </si>
  <si>
    <t>Calleville-les-Deux-Églises</t>
  </si>
  <si>
    <t>Pago Veiano</t>
  </si>
  <si>
    <t>Veltěže</t>
  </si>
  <si>
    <t>Kirchzell, M</t>
  </si>
  <si>
    <t>Ontur</t>
  </si>
  <si>
    <t>Callian</t>
  </si>
  <si>
    <t>Paisco Loveno</t>
  </si>
  <si>
    <t>Veltruby</t>
  </si>
  <si>
    <t>Kirf</t>
  </si>
  <si>
    <t>Onzonilla</t>
  </si>
  <si>
    <t>Calmeilles</t>
  </si>
  <si>
    <t>Paitone</t>
  </si>
  <si>
    <t>Veltrusy</t>
  </si>
  <si>
    <t>Kirkel</t>
  </si>
  <si>
    <t>Oquillas</t>
  </si>
  <si>
    <t>Calmels-et-le-Viala</t>
  </si>
  <si>
    <t>Paladina</t>
  </si>
  <si>
    <t>Velvary</t>
  </si>
  <si>
    <t>Kirn, Stadt</t>
  </si>
  <si>
    <t>Orba</t>
  </si>
  <si>
    <t>Calmont</t>
  </si>
  <si>
    <t>Palagano</t>
  </si>
  <si>
    <t>Vémyslice</t>
  </si>
  <si>
    <t>Kirrweiler</t>
  </si>
  <si>
    <t>Orbada, La</t>
  </si>
  <si>
    <t>Calmoutier</t>
  </si>
  <si>
    <t>Palagianello</t>
  </si>
  <si>
    <t>Vendolí</t>
  </si>
  <si>
    <t>Kirrweiler (Pfalz)</t>
  </si>
  <si>
    <t>Orbaizeta</t>
  </si>
  <si>
    <t>Caloire</t>
  </si>
  <si>
    <t>Palagiano</t>
  </si>
  <si>
    <t>Vendryně</t>
  </si>
  <si>
    <t>Kirsbach</t>
  </si>
  <si>
    <t>Orbaneja Riopico</t>
  </si>
  <si>
    <t>Calonges</t>
  </si>
  <si>
    <t>Palagonia</t>
  </si>
  <si>
    <t>Vepříkov</t>
  </si>
  <si>
    <t>Kirschkau</t>
  </si>
  <si>
    <t>Orbara</t>
  </si>
  <si>
    <t>Calonne-Ricouart</t>
  </si>
  <si>
    <t>Palaia</t>
  </si>
  <si>
    <t>Vepřová</t>
  </si>
  <si>
    <t>Kirschroth</t>
  </si>
  <si>
    <t>Orbita</t>
  </si>
  <si>
    <t>Calonne-sur-la-Lys</t>
  </si>
  <si>
    <t>Palanzano</t>
  </si>
  <si>
    <t>Verměřovice</t>
  </si>
  <si>
    <t>Kirschweiler</t>
  </si>
  <si>
    <t>Orcajo</t>
  </si>
  <si>
    <t>Calorguen</t>
  </si>
  <si>
    <t>Palata</t>
  </si>
  <si>
    <t>Verneřice</t>
  </si>
  <si>
    <t>Kirtorf, Stadt</t>
  </si>
  <si>
    <t>Orce</t>
  </si>
  <si>
    <t>Caluire-et-Cuire</t>
  </si>
  <si>
    <t>Vernéřovice</t>
  </si>
  <si>
    <t>Kisdorf</t>
  </si>
  <si>
    <t>Orcera</t>
  </si>
  <si>
    <t>Palazzago</t>
  </si>
  <si>
    <t>Vernířovice</t>
  </si>
  <si>
    <t>Kisselbach</t>
  </si>
  <si>
    <t>Ordes</t>
  </si>
  <si>
    <t>Calviac-en-Périgord</t>
  </si>
  <si>
    <t>Palazzo Adriano</t>
  </si>
  <si>
    <t>Věrovany</t>
  </si>
  <si>
    <t>Kissenbrück</t>
  </si>
  <si>
    <t>Ordial, El</t>
  </si>
  <si>
    <t>Calvignac</t>
  </si>
  <si>
    <t>Palazzo Canavese</t>
  </si>
  <si>
    <t>Veřovice</t>
  </si>
  <si>
    <t>Kissing</t>
  </si>
  <si>
    <t>Ordis</t>
  </si>
  <si>
    <t>Calvisson</t>
  </si>
  <si>
    <t>Palazzo Pignano</t>
  </si>
  <si>
    <t>Verušičky</t>
  </si>
  <si>
    <t>Kißlegg</t>
  </si>
  <si>
    <t>Ordizia</t>
  </si>
  <si>
    <t>Calzan</t>
  </si>
  <si>
    <t>Palazzo San Gervasio</t>
  </si>
  <si>
    <t>Ves Touškov</t>
  </si>
  <si>
    <t>Kist</t>
  </si>
  <si>
    <t>Orduña</t>
  </si>
  <si>
    <t>Camalès</t>
  </si>
  <si>
    <t>Palazzolo Acreide</t>
  </si>
  <si>
    <t>Vesce</t>
  </si>
  <si>
    <t>Kittendorf</t>
  </si>
  <si>
    <t>Orea</t>
  </si>
  <si>
    <t>Camarade</t>
  </si>
  <si>
    <t>Palazzolo dello Stella</t>
  </si>
  <si>
    <t>Veselá</t>
  </si>
  <si>
    <t>Kittlitz</t>
  </si>
  <si>
    <t>Orejana</t>
  </si>
  <si>
    <t>Camarès</t>
  </si>
  <si>
    <t>Palazzolo sull'Oglio</t>
  </si>
  <si>
    <t>Kitzingen, GKSt</t>
  </si>
  <si>
    <t>Orellana de la Sierra</t>
  </si>
  <si>
    <t>Camaret-sur-Aigues</t>
  </si>
  <si>
    <t>Palazzolo Vercellese</t>
  </si>
  <si>
    <t>Veselí</t>
  </si>
  <si>
    <t>Kitzscher, Stadt</t>
  </si>
  <si>
    <t>Orellana la Vieja</t>
  </si>
  <si>
    <t>Camaret-sur-Mer</t>
  </si>
  <si>
    <t>Palazzuolo sul Senio</t>
  </si>
  <si>
    <t>Veselí nad Lužnicí</t>
  </si>
  <si>
    <t>Klamp</t>
  </si>
  <si>
    <t>Orendain</t>
  </si>
  <si>
    <t>Camarsac</t>
  </si>
  <si>
    <t>Palena</t>
  </si>
  <si>
    <t>Veselí nad Moravou</t>
  </si>
  <si>
    <t>Klanxbüll</t>
  </si>
  <si>
    <t>Orera</t>
  </si>
  <si>
    <t>Cambayrac</t>
  </si>
  <si>
    <t>Palermiti</t>
  </si>
  <si>
    <t>Veselice</t>
  </si>
  <si>
    <t>Klappholz</t>
  </si>
  <si>
    <t>Orés</t>
  </si>
  <si>
    <t>Cambernard</t>
  </si>
  <si>
    <t>Palermo</t>
  </si>
  <si>
    <t>Veselíčko</t>
  </si>
  <si>
    <t>Klausdorf</t>
  </si>
  <si>
    <t>Orexa</t>
  </si>
  <si>
    <t>Cambernon</t>
  </si>
  <si>
    <t>Palestrina</t>
  </si>
  <si>
    <t>Veselý Žďár</t>
  </si>
  <si>
    <t>Klausen</t>
  </si>
  <si>
    <t>Organyà</t>
  </si>
  <si>
    <t>Cambes</t>
  </si>
  <si>
    <t>Palestro</t>
  </si>
  <si>
    <t>Věšín</t>
  </si>
  <si>
    <t>Klein Barkau</t>
  </si>
  <si>
    <t>Orgaz</t>
  </si>
  <si>
    <t>Cambes-en-Plaine</t>
  </si>
  <si>
    <t>Paliano</t>
  </si>
  <si>
    <t>Vestec</t>
  </si>
  <si>
    <t>Klein Belitz</t>
  </si>
  <si>
    <t>Órgiva</t>
  </si>
  <si>
    <t>Cambia</t>
  </si>
  <si>
    <t>Palizzi</t>
  </si>
  <si>
    <t>Věstín</t>
  </si>
  <si>
    <t>Klein Bennebek</t>
  </si>
  <si>
    <t>Cambiac</t>
  </si>
  <si>
    <t>Pallagorio</t>
  </si>
  <si>
    <t>Věteřov</t>
  </si>
  <si>
    <t>Klein Berßen</t>
  </si>
  <si>
    <t>Orihuela</t>
  </si>
  <si>
    <t>Cambieure</t>
  </si>
  <si>
    <t>Pallanzeno</t>
  </si>
  <si>
    <t>Větřkovice</t>
  </si>
  <si>
    <t>Klein Bünzow</t>
  </si>
  <si>
    <t>Orihuela del Tremedal</t>
  </si>
  <si>
    <t>Camblain-Châtelain</t>
  </si>
  <si>
    <t>Pallare</t>
  </si>
  <si>
    <t>Větřní</t>
  </si>
  <si>
    <t>Klein Gladebrügge</t>
  </si>
  <si>
    <t>Orio</t>
  </si>
  <si>
    <t>Camblain-l'Abbé</t>
  </si>
  <si>
    <t>Palma Campania</t>
  </si>
  <si>
    <t>Větrný Jeníkov</t>
  </si>
  <si>
    <t>Klein Meckelsen</t>
  </si>
  <si>
    <t>Orís</t>
  </si>
  <si>
    <t>Camblanes-et-Meynac</t>
  </si>
  <si>
    <t>Palma di Montechiaro</t>
  </si>
  <si>
    <t>Větrušice</t>
  </si>
  <si>
    <t>Klein Nordende</t>
  </si>
  <si>
    <t>Orísoain</t>
  </si>
  <si>
    <t>Cambligneul</t>
  </si>
  <si>
    <t>Palmanova</t>
  </si>
  <si>
    <t>Vevčice</t>
  </si>
  <si>
    <t>Klein Offenseth-Sparrieshoop</t>
  </si>
  <si>
    <t>Oristà</t>
  </si>
  <si>
    <t>Cambo-les-Bains</t>
  </si>
  <si>
    <t>Palmariggi</t>
  </si>
  <si>
    <t>Veverská Bítýška</t>
  </si>
  <si>
    <t>Klein Pampau</t>
  </si>
  <si>
    <t>Orkoien</t>
  </si>
  <si>
    <t>Cambon</t>
  </si>
  <si>
    <t>Palmas Arborea</t>
  </si>
  <si>
    <t>Veverské Knínice</t>
  </si>
  <si>
    <t>Klein Rheide</t>
  </si>
  <si>
    <t>Ormaiztegi</t>
  </si>
  <si>
    <t>Cambon-et-Salvergues</t>
  </si>
  <si>
    <t>Palmi</t>
  </si>
  <si>
    <t>Věž</t>
  </si>
  <si>
    <t>Klein Rogahn</t>
  </si>
  <si>
    <t>Orontze</t>
  </si>
  <si>
    <t>Cambon-lès-Lavaur</t>
  </si>
  <si>
    <t>Palmiano</t>
  </si>
  <si>
    <t>Věžky</t>
  </si>
  <si>
    <t>Klein Rönnau</t>
  </si>
  <si>
    <t>Oropesa</t>
  </si>
  <si>
    <t>Camboulazet</t>
  </si>
  <si>
    <t>Palmoli</t>
  </si>
  <si>
    <t>Věžná</t>
  </si>
  <si>
    <t>Klein Trebbow</t>
  </si>
  <si>
    <t>Oroso</t>
  </si>
  <si>
    <t>Camboulit</t>
  </si>
  <si>
    <t>Palo del Colle</t>
  </si>
  <si>
    <t>Věžnice</t>
  </si>
  <si>
    <t>Klein Upahl</t>
  </si>
  <si>
    <t>Orotava, La</t>
  </si>
  <si>
    <t>Cambounès</t>
  </si>
  <si>
    <t>Palombara Sabina</t>
  </si>
  <si>
    <t>Věžnička</t>
  </si>
  <si>
    <t>Klein Vielen</t>
  </si>
  <si>
    <t>Orotz-Betelu</t>
  </si>
  <si>
    <t>Cambounet-sur-le-Sor</t>
  </si>
  <si>
    <t>Palombaro</t>
  </si>
  <si>
    <t>Věžovatá Pláně</t>
  </si>
  <si>
    <t>Klein Wesenberg</t>
  </si>
  <si>
    <t>Orozko</t>
  </si>
  <si>
    <t>Cambrai</t>
  </si>
  <si>
    <t>Palomonte</t>
  </si>
  <si>
    <t>Víceměřice</t>
  </si>
  <si>
    <t>Klein Wittensee</t>
  </si>
  <si>
    <t>Orpesa</t>
  </si>
  <si>
    <t>Cambremer</t>
  </si>
  <si>
    <t>Palosco</t>
  </si>
  <si>
    <t>Vícemil</t>
  </si>
  <si>
    <t>Klein Zecher</t>
  </si>
  <si>
    <t>Orpí</t>
  </si>
  <si>
    <t>Cambrin</t>
  </si>
  <si>
    <t>Palù</t>
  </si>
  <si>
    <t>Vícenice</t>
  </si>
  <si>
    <t>Kleinaitingen</t>
  </si>
  <si>
    <t>Orrios</t>
  </si>
  <si>
    <t>Cambron</t>
  </si>
  <si>
    <t>Palù del Fersina</t>
  </si>
  <si>
    <t>Vícenice u Náměště nad Oslavou</t>
  </si>
  <si>
    <t>Kleinblittersdorf</t>
  </si>
  <si>
    <t>Òrrius</t>
  </si>
  <si>
    <t>Cambronne-lès-Clermont</t>
  </si>
  <si>
    <t>Paludi</t>
  </si>
  <si>
    <t>Víchová nad Jizerou</t>
  </si>
  <si>
    <t>Kleinbockedra</t>
  </si>
  <si>
    <t>Ortigosa de Cameros</t>
  </si>
  <si>
    <t>Cambronne-lès-Ribécourt</t>
  </si>
  <si>
    <t>Paluzza</t>
  </si>
  <si>
    <t>Vícov</t>
  </si>
  <si>
    <t>Kleinbundenbach</t>
  </si>
  <si>
    <t>Ortigosa de Pestaño</t>
  </si>
  <si>
    <t>Camburat</t>
  </si>
  <si>
    <t>Pamparato</t>
  </si>
  <si>
    <t>Vidče</t>
  </si>
  <si>
    <t>Kleinebersdorf</t>
  </si>
  <si>
    <t>Ortigosa del Monte</t>
  </si>
  <si>
    <t>Came</t>
  </si>
  <si>
    <t>Pancalieri</t>
  </si>
  <si>
    <t>Vídeň</t>
  </si>
  <si>
    <t>Kleines Wiesental</t>
  </si>
  <si>
    <t>Ortigueira</t>
  </si>
  <si>
    <t>Camélas</t>
  </si>
  <si>
    <t>Pancarana</t>
  </si>
  <si>
    <t>Vidice</t>
  </si>
  <si>
    <t>Kleineutersdorf</t>
  </si>
  <si>
    <t>Ortuella</t>
  </si>
  <si>
    <t>Camelin</t>
  </si>
  <si>
    <t>Panchià</t>
  </si>
  <si>
    <t>Vidim</t>
  </si>
  <si>
    <t>Kleinfischlingen</t>
  </si>
  <si>
    <t>Orusco de Tajuña</t>
  </si>
  <si>
    <t>Camembert</t>
  </si>
  <si>
    <t>Pandino</t>
  </si>
  <si>
    <t>Vidlatá Seč</t>
  </si>
  <si>
    <t>Kleinfurra</t>
  </si>
  <si>
    <t>Orxa, l'</t>
  </si>
  <si>
    <t>Cametours</t>
  </si>
  <si>
    <t>Panettieri</t>
  </si>
  <si>
    <t>Vidnava</t>
  </si>
  <si>
    <t>Kleinheubach, M</t>
  </si>
  <si>
    <t>Orxeta</t>
  </si>
  <si>
    <t>Camiac-et-Saint-Denis</t>
  </si>
  <si>
    <t>Panicale</t>
  </si>
  <si>
    <t>Vidochov</t>
  </si>
  <si>
    <t>Kleinich</t>
  </si>
  <si>
    <t>Os de Balaguer</t>
  </si>
  <si>
    <t>Camiers</t>
  </si>
  <si>
    <t>Pannarano</t>
  </si>
  <si>
    <t>Vidonín</t>
  </si>
  <si>
    <t>Kleinkahl</t>
  </si>
  <si>
    <t>Osa de la Vega</t>
  </si>
  <si>
    <t>Camiran</t>
  </si>
  <si>
    <t>Panni</t>
  </si>
  <si>
    <t>Vidov</t>
  </si>
  <si>
    <t>Kleinkarlbach</t>
  </si>
  <si>
    <t>Oseja</t>
  </si>
  <si>
    <t>Camjac</t>
  </si>
  <si>
    <t>Pantelleria</t>
  </si>
  <si>
    <t>Vigantice</t>
  </si>
  <si>
    <t>Kleinlangenfeld</t>
  </si>
  <si>
    <t>Oseja de Sajambre</t>
  </si>
  <si>
    <t>Camlez</t>
  </si>
  <si>
    <t>Pantigliate</t>
  </si>
  <si>
    <t>Vikantice</t>
  </si>
  <si>
    <t>Kleinlangheim, M</t>
  </si>
  <si>
    <t>Osera de Ebro</t>
  </si>
  <si>
    <t>Camoël</t>
  </si>
  <si>
    <t>Vikýřovice</t>
  </si>
  <si>
    <t>Kleinmachnow</t>
  </si>
  <si>
    <t>Oso, El</t>
  </si>
  <si>
    <t>Camon</t>
  </si>
  <si>
    <t>Paolisi</t>
  </si>
  <si>
    <t>Vílanec</t>
  </si>
  <si>
    <t>Kleinmaischeid</t>
  </si>
  <si>
    <t>Osor</t>
  </si>
  <si>
    <t>Camopi</t>
  </si>
  <si>
    <t>Papasidero</t>
  </si>
  <si>
    <t>Vilantice</t>
  </si>
  <si>
    <t>Kleinmölsen</t>
  </si>
  <si>
    <t>Osornillo</t>
  </si>
  <si>
    <t>Camors</t>
  </si>
  <si>
    <t>Papozze</t>
  </si>
  <si>
    <t>Vilémov</t>
  </si>
  <si>
    <t>Kleinneuhausen</t>
  </si>
  <si>
    <t>Osorno la Mayor</t>
  </si>
  <si>
    <t>Camou-Cihigue</t>
  </si>
  <si>
    <t>Parabiago</t>
  </si>
  <si>
    <t>Vilémovice</t>
  </si>
  <si>
    <t>Kleinniedesheim</t>
  </si>
  <si>
    <t>Ossa de Montiel</t>
  </si>
  <si>
    <t>Campagnac</t>
  </si>
  <si>
    <t>Parabita</t>
  </si>
  <si>
    <t>Vilice</t>
  </si>
  <si>
    <t>Kleinostheim</t>
  </si>
  <si>
    <t>Osso de Cinca</t>
  </si>
  <si>
    <t>Campagnac-lès-Quercy</t>
  </si>
  <si>
    <t>Paratico</t>
  </si>
  <si>
    <t>Vimperk</t>
  </si>
  <si>
    <t>Kleinrinderfeld</t>
  </si>
  <si>
    <t>Ossó de Sió</t>
  </si>
  <si>
    <t>Campagna-de-Sault</t>
  </si>
  <si>
    <t>Parcines</t>
  </si>
  <si>
    <t>Vinaře</t>
  </si>
  <si>
    <t>Kleinschwabhausen</t>
  </si>
  <si>
    <t>Osuna</t>
  </si>
  <si>
    <t>Campagnan</t>
  </si>
  <si>
    <t>Parella</t>
  </si>
  <si>
    <t>Vinařice</t>
  </si>
  <si>
    <t>Kleinsendelbach</t>
  </si>
  <si>
    <t>Oteiza</t>
  </si>
  <si>
    <t>Campagne</t>
  </si>
  <si>
    <t>Parenti</t>
  </si>
  <si>
    <t>Vinary</t>
  </si>
  <si>
    <t>Kleinsteinhausen</t>
  </si>
  <si>
    <t>Otero</t>
  </si>
  <si>
    <t>Campagne-d'Armagnac</t>
  </si>
  <si>
    <t>Parete</t>
  </si>
  <si>
    <t>Vincencov</t>
  </si>
  <si>
    <t>Kleinwallstadt, M</t>
  </si>
  <si>
    <t>Otero de Bodas</t>
  </si>
  <si>
    <t>Campagne-lès-Boulonnais</t>
  </si>
  <si>
    <t>Pareto</t>
  </si>
  <si>
    <t>Vinec</t>
  </si>
  <si>
    <t>Klein-Winternheim</t>
  </si>
  <si>
    <t>Otero de Herreros</t>
  </si>
  <si>
    <t>Campagne-lès-Guines</t>
  </si>
  <si>
    <t>Parghelia</t>
  </si>
  <si>
    <t>Viničné Šumice</t>
  </si>
  <si>
    <t>Klempau</t>
  </si>
  <si>
    <t>Otívar</t>
  </si>
  <si>
    <t>Campagne-lès-Hesdin</t>
  </si>
  <si>
    <t>Parlasco</t>
  </si>
  <si>
    <t>Vintířov</t>
  </si>
  <si>
    <t>Kleßen-Görne</t>
  </si>
  <si>
    <t>Otos</t>
  </si>
  <si>
    <t>Campagne-lès-Wardrecques</t>
  </si>
  <si>
    <t>Parma</t>
  </si>
  <si>
    <t>Vír</t>
  </si>
  <si>
    <t>Kletkamp</t>
  </si>
  <si>
    <t>Otsagabia</t>
  </si>
  <si>
    <t>Campagne-sur-Arize</t>
  </si>
  <si>
    <t>Parodi Ligure</t>
  </si>
  <si>
    <t>Víska</t>
  </si>
  <si>
    <t>Klettbach</t>
  </si>
  <si>
    <t>Otxandio</t>
  </si>
  <si>
    <t>Campagne-sur-Aude</t>
  </si>
  <si>
    <t>Paroldo</t>
  </si>
  <si>
    <t>Víska u Jevíčka</t>
  </si>
  <si>
    <t>Klettgau</t>
  </si>
  <si>
    <t>Ourense</t>
  </si>
  <si>
    <t>Campagnolles</t>
  </si>
  <si>
    <t>Parolise</t>
  </si>
  <si>
    <t>Vísky</t>
  </si>
  <si>
    <t>Kletzin</t>
  </si>
  <si>
    <t>Ourol</t>
  </si>
  <si>
    <t>Campan</t>
  </si>
  <si>
    <t>Parona</t>
  </si>
  <si>
    <t>Višňová</t>
  </si>
  <si>
    <t>Kleve</t>
  </si>
  <si>
    <t>Outeiro de Rei</t>
  </si>
  <si>
    <t>Parrano</t>
  </si>
  <si>
    <t>Kleve, Stadt</t>
  </si>
  <si>
    <t>Outes</t>
  </si>
  <si>
    <t>Camparan</t>
  </si>
  <si>
    <t>Parre</t>
  </si>
  <si>
    <t>Vítanov</t>
  </si>
  <si>
    <t>Kliding</t>
  </si>
  <si>
    <t>Oviedo</t>
  </si>
  <si>
    <t>Campbon</t>
  </si>
  <si>
    <t>Partanna</t>
  </si>
  <si>
    <t>Vitčice</t>
  </si>
  <si>
    <t>Klietz</t>
  </si>
  <si>
    <t>Oyón-Oion</t>
  </si>
  <si>
    <t>Campeaux</t>
  </si>
  <si>
    <t>Partinico</t>
  </si>
  <si>
    <t>Vítějeves</t>
  </si>
  <si>
    <t>Klingelbach</t>
  </si>
  <si>
    <t>Oza-Cesuras</t>
  </si>
  <si>
    <t>Campénéac</t>
  </si>
  <si>
    <t>Paruzzaro</t>
  </si>
  <si>
    <t>Vitějovice</t>
  </si>
  <si>
    <t>Klingenberg</t>
  </si>
  <si>
    <t>Pacs del Penedès</t>
  </si>
  <si>
    <t>Campestre-et-Luc</t>
  </si>
  <si>
    <t>Parzanica</t>
  </si>
  <si>
    <t>Vítězná</t>
  </si>
  <si>
    <t>Klingenberg a.Main, St</t>
  </si>
  <si>
    <t>Campet-et-Lamolère</t>
  </si>
  <si>
    <t>Pasian di Prato</t>
  </si>
  <si>
    <t>Vitice</t>
  </si>
  <si>
    <t>Klingenmünster</t>
  </si>
  <si>
    <t>Paderne de Allariz</t>
  </si>
  <si>
    <t>Camphin-en-Carembault</t>
  </si>
  <si>
    <t>Pasiano di Pordenone</t>
  </si>
  <si>
    <t>Vitín</t>
  </si>
  <si>
    <t>Klingenthal, Stadt</t>
  </si>
  <si>
    <t>Padiernos</t>
  </si>
  <si>
    <t>Camphin-en-Pévèle</t>
  </si>
  <si>
    <t>Paspardo</t>
  </si>
  <si>
    <t>Vitiněves</t>
  </si>
  <si>
    <t>Klink</t>
  </si>
  <si>
    <t>Padilla de Abajo</t>
  </si>
  <si>
    <t>Campi</t>
  </si>
  <si>
    <t>Passerano Marmorito</t>
  </si>
  <si>
    <t>Vítkov</t>
  </si>
  <si>
    <t>Klinkrade</t>
  </si>
  <si>
    <t>Padilla de Arriba</t>
  </si>
  <si>
    <t>Campigneulles-les-Grandes</t>
  </si>
  <si>
    <t>Passignano sul Trasimeno</t>
  </si>
  <si>
    <t>Vítkovice</t>
  </si>
  <si>
    <t>Klipphausen</t>
  </si>
  <si>
    <t>Padrenda</t>
  </si>
  <si>
    <t>Campigneulles-les-Petites</t>
  </si>
  <si>
    <t>Passirano</t>
  </si>
  <si>
    <t>Vítonice</t>
  </si>
  <si>
    <t>Klixbüll</t>
  </si>
  <si>
    <t>Padrón</t>
  </si>
  <si>
    <t>Campigny</t>
  </si>
  <si>
    <t>Pastena</t>
  </si>
  <si>
    <t>Vižina</t>
  </si>
  <si>
    <t>Klocksin</t>
  </si>
  <si>
    <t>Padrones de Bureba</t>
  </si>
  <si>
    <t>Campile</t>
  </si>
  <si>
    <t>Pastorano</t>
  </si>
  <si>
    <t>Vizovice</t>
  </si>
  <si>
    <t>Kloster Lehnin</t>
  </si>
  <si>
    <t>Padul</t>
  </si>
  <si>
    <t>Campistrous</t>
  </si>
  <si>
    <t>Pastrengo</t>
  </si>
  <si>
    <t>Vlachova Lhota</t>
  </si>
  <si>
    <t>Kloster Tempzin</t>
  </si>
  <si>
    <t>Padules</t>
  </si>
  <si>
    <t>Campitello</t>
  </si>
  <si>
    <t>Pasturana</t>
  </si>
  <si>
    <t>Vlachovice</t>
  </si>
  <si>
    <t>Kloster Veßra</t>
  </si>
  <si>
    <t>Paiporta</t>
  </si>
  <si>
    <t>Camplong</t>
  </si>
  <si>
    <t>Pasturo</t>
  </si>
  <si>
    <t>Vlachovo Březí</t>
  </si>
  <si>
    <t>Klosterkumbd</t>
  </si>
  <si>
    <t>Pájara</t>
  </si>
  <si>
    <t>Camplong-d'Aude</t>
  </si>
  <si>
    <t>Paterno</t>
  </si>
  <si>
    <t>Vlačice</t>
  </si>
  <si>
    <t>Klosterlechfeld</t>
  </si>
  <si>
    <t>Pajarejos</t>
  </si>
  <si>
    <t>Campneuseville</t>
  </si>
  <si>
    <t>Paternò</t>
  </si>
  <si>
    <t>Vladislav</t>
  </si>
  <si>
    <t>Klostermansfeld</t>
  </si>
  <si>
    <t>Pajares de Adaja</t>
  </si>
  <si>
    <t>Paterno Calabro</t>
  </si>
  <si>
    <t>Vlasatice</t>
  </si>
  <si>
    <t>Klotten</t>
  </si>
  <si>
    <t>Pajares de la Laguna</t>
  </si>
  <si>
    <t>Campôme</t>
  </si>
  <si>
    <t>Paternopoli</t>
  </si>
  <si>
    <t>Vlašim</t>
  </si>
  <si>
    <t>Klötze, Stadt</t>
  </si>
  <si>
    <t>Pajares de la Lampreana</t>
  </si>
  <si>
    <t>Campouriez</t>
  </si>
  <si>
    <t>Patrica</t>
  </si>
  <si>
    <t>Vlastec</t>
  </si>
  <si>
    <t>Kludenbach</t>
  </si>
  <si>
    <t>Pajares de los Oteros</t>
  </si>
  <si>
    <t>Campoussy</t>
  </si>
  <si>
    <t>Pattada</t>
  </si>
  <si>
    <t>Vlastějovice</t>
  </si>
  <si>
    <t>Kluis</t>
  </si>
  <si>
    <t>Pajarón</t>
  </si>
  <si>
    <t>Campremy</t>
  </si>
  <si>
    <t>Patti</t>
  </si>
  <si>
    <t>Vlastiboř</t>
  </si>
  <si>
    <t>Kluse</t>
  </si>
  <si>
    <t>Pajaroncillo</t>
  </si>
  <si>
    <t>Camprond</t>
  </si>
  <si>
    <t>Patù</t>
  </si>
  <si>
    <t>Vlastibořice</t>
  </si>
  <si>
    <t>Klüsserath</t>
  </si>
  <si>
    <t>Palacios de Goda</t>
  </si>
  <si>
    <t>Campsas</t>
  </si>
  <si>
    <t>Pau</t>
  </si>
  <si>
    <t>Vlastislav</t>
  </si>
  <si>
    <t>Klütz, Stadt</t>
  </si>
  <si>
    <t>Palacios de la Sierra</t>
  </si>
  <si>
    <t>Campsegret</t>
  </si>
  <si>
    <t>Paularo</t>
  </si>
  <si>
    <t>Vlčatín</t>
  </si>
  <si>
    <t>Kneese</t>
  </si>
  <si>
    <t>Palacios de la Valduerna</t>
  </si>
  <si>
    <t>Camps-en-Amiénois</t>
  </si>
  <si>
    <t>Pauli Arbarei</t>
  </si>
  <si>
    <t>Vlčetínec</t>
  </si>
  <si>
    <t>Kneitlingen</t>
  </si>
  <si>
    <t>Palacios de Riopisuerga</t>
  </si>
  <si>
    <t>Camps-la-Source</t>
  </si>
  <si>
    <t>Paulilatino</t>
  </si>
  <si>
    <t>Vlčeves</t>
  </si>
  <si>
    <t>Knetzgau</t>
  </si>
  <si>
    <t>Palacios de Sanabria</t>
  </si>
  <si>
    <t>Camps-Saint-Mathurin-Léobazel</t>
  </si>
  <si>
    <t>Paullo</t>
  </si>
  <si>
    <t>Vlčí</t>
  </si>
  <si>
    <t>Knittelsheim</t>
  </si>
  <si>
    <t>Palacios del Arzobispo</t>
  </si>
  <si>
    <t>Camps-sur-l'Agly</t>
  </si>
  <si>
    <t>Paupisi</t>
  </si>
  <si>
    <t>Vlčí Habřina</t>
  </si>
  <si>
    <t>Knittlingen, Stadt</t>
  </si>
  <si>
    <t>Palacios del Pan</t>
  </si>
  <si>
    <t>Camps-sur-l'Isle</t>
  </si>
  <si>
    <t>Pavarolo</t>
  </si>
  <si>
    <t>Vlčice</t>
  </si>
  <si>
    <t>Knopp-Labach</t>
  </si>
  <si>
    <t>Palacios del Sil</t>
  </si>
  <si>
    <t>Campuac</t>
  </si>
  <si>
    <t>Vlčkov</t>
  </si>
  <si>
    <t>Knöringen</t>
  </si>
  <si>
    <t>Palacios y Villafranca, Los</t>
  </si>
  <si>
    <t>Campugnan</t>
  </si>
  <si>
    <t>Pavia di Udine</t>
  </si>
  <si>
    <t>Vlčková</t>
  </si>
  <si>
    <t>Knorrendorf</t>
  </si>
  <si>
    <t>Palaciosrubios</t>
  </si>
  <si>
    <t>Campuzan</t>
  </si>
  <si>
    <t>Pavone Canavese</t>
  </si>
  <si>
    <t>Vlčkovice v Podkrkonoší</t>
  </si>
  <si>
    <t>Knüllwald</t>
  </si>
  <si>
    <t>Palafolls</t>
  </si>
  <si>
    <t>Camurac</t>
  </si>
  <si>
    <t>Pavone del Mella</t>
  </si>
  <si>
    <t>Vlčnov</t>
  </si>
  <si>
    <t>Koberg</t>
  </si>
  <si>
    <t>Palafrugell</t>
  </si>
  <si>
    <t>Canale-di-Verde</t>
  </si>
  <si>
    <t>Pavullo nel Frignano</t>
  </si>
  <si>
    <t>Vlčtejn</t>
  </si>
  <si>
    <t>Kobern-Gondorf</t>
  </si>
  <si>
    <t>Palamós</t>
  </si>
  <si>
    <t>Pazzano</t>
  </si>
  <si>
    <t>Vlkančice</t>
  </si>
  <si>
    <t>Koblentz</t>
  </si>
  <si>
    <t>Palanques</t>
  </si>
  <si>
    <t>Canaples</t>
  </si>
  <si>
    <t>Peccioli</t>
  </si>
  <si>
    <t>Vlkaneč</t>
  </si>
  <si>
    <t>Koblenz, Stadt</t>
  </si>
  <si>
    <t>Palas de Rei</t>
  </si>
  <si>
    <t>Canappeville</t>
  </si>
  <si>
    <t>Pecetto di Valenza</t>
  </si>
  <si>
    <t>Vlkanov</t>
  </si>
  <si>
    <t>Kobrow</t>
  </si>
  <si>
    <t>Palau d'Anglesola, El</t>
  </si>
  <si>
    <t>Canapville</t>
  </si>
  <si>
    <t>Pecetto Torinese</t>
  </si>
  <si>
    <t>Vlkava</t>
  </si>
  <si>
    <t>Kochel a.See</t>
  </si>
  <si>
    <t>Palau de Santa Eulàlia</t>
  </si>
  <si>
    <t>Canari</t>
  </si>
  <si>
    <t>Pedara</t>
  </si>
  <si>
    <t>Vlkoš</t>
  </si>
  <si>
    <t>Kodersdorf</t>
  </si>
  <si>
    <t>Palau-sator</t>
  </si>
  <si>
    <t>Canaules-et-Argentières</t>
  </si>
  <si>
    <t>Pedaso</t>
  </si>
  <si>
    <t>Vlkov</t>
  </si>
  <si>
    <t>Köditz</t>
  </si>
  <si>
    <t>Palau-saverdera</t>
  </si>
  <si>
    <t>Canavaggia</t>
  </si>
  <si>
    <t>Pedavena</t>
  </si>
  <si>
    <t>Vlkov pod Oškobrhem</t>
  </si>
  <si>
    <t>Ködnitz</t>
  </si>
  <si>
    <t>Palau-solità i Plegamans</t>
  </si>
  <si>
    <t>Canaveilles</t>
  </si>
  <si>
    <t>Pedemonte</t>
  </si>
  <si>
    <t>Vlkovice</t>
  </si>
  <si>
    <t>Köfering</t>
  </si>
  <si>
    <t>Palazuelo de Vedija</t>
  </si>
  <si>
    <t>Cancale</t>
  </si>
  <si>
    <t>Pederobba</t>
  </si>
  <si>
    <t>Vlksice</t>
  </si>
  <si>
    <t>Kogel</t>
  </si>
  <si>
    <t>Palazuelos de Eresma</t>
  </si>
  <si>
    <t>Canchy</t>
  </si>
  <si>
    <t>Pedesina</t>
  </si>
  <si>
    <t>Vnorovy</t>
  </si>
  <si>
    <t>Kohlberg</t>
  </si>
  <si>
    <t>Palazuelos de la Sierra</t>
  </si>
  <si>
    <t>Cancon</t>
  </si>
  <si>
    <t>Pedivigliano</t>
  </si>
  <si>
    <t>Vochov</t>
  </si>
  <si>
    <t>Kohlberg, M</t>
  </si>
  <si>
    <t>Palazuelos de Muñó</t>
  </si>
  <si>
    <t>Candas</t>
  </si>
  <si>
    <t>Pedrengo</t>
  </si>
  <si>
    <t>Voděrady</t>
  </si>
  <si>
    <t>Köhn</t>
  </si>
  <si>
    <t>Palencia</t>
  </si>
  <si>
    <t>Candé</t>
  </si>
  <si>
    <t>Peglio</t>
  </si>
  <si>
    <t>Kolbermoor, St</t>
  </si>
  <si>
    <t>Palencia de Negrilla</t>
  </si>
  <si>
    <t>Candes-Saint-Martin</t>
  </si>
  <si>
    <t>Pegognaga</t>
  </si>
  <si>
    <t>Vodňany</t>
  </si>
  <si>
    <t>Kolbingen</t>
  </si>
  <si>
    <t>Palenciana</t>
  </si>
  <si>
    <t>Candé-sur-Beuvron</t>
  </si>
  <si>
    <t>Peia</t>
  </si>
  <si>
    <t>Vodochody</t>
  </si>
  <si>
    <t>Kölbingen</t>
  </si>
  <si>
    <t>Palenzuela</t>
  </si>
  <si>
    <t>Candillargues</t>
  </si>
  <si>
    <t>Peio</t>
  </si>
  <si>
    <t>Vodranty</t>
  </si>
  <si>
    <t>Koldenbüttel</t>
  </si>
  <si>
    <t>Pallaresos, Els</t>
  </si>
  <si>
    <t>Candor</t>
  </si>
  <si>
    <t>Pelago</t>
  </si>
  <si>
    <t>Vodslivy</t>
  </si>
  <si>
    <t>Kolitzheim</t>
  </si>
  <si>
    <t>Pallejà</t>
  </si>
  <si>
    <t>Candresse</t>
  </si>
  <si>
    <t>Pella</t>
  </si>
  <si>
    <t>Vohančice</t>
  </si>
  <si>
    <t>Kolkerheide</t>
  </si>
  <si>
    <t>Palma</t>
  </si>
  <si>
    <t>Canehan</t>
  </si>
  <si>
    <t>Pellegrino Parmense</t>
  </si>
  <si>
    <t>Vojkov</t>
  </si>
  <si>
    <t>Kolkwitz/Gołkojce</t>
  </si>
  <si>
    <t>Palma de Cervelló, La</t>
  </si>
  <si>
    <t>Canéjan</t>
  </si>
  <si>
    <t>Pellezzano</t>
  </si>
  <si>
    <t>Vojkovice</t>
  </si>
  <si>
    <t>Kölleda, Stadt</t>
  </si>
  <si>
    <t>Palma de Gandía</t>
  </si>
  <si>
    <t>Canens</t>
  </si>
  <si>
    <t>Pellizzano</t>
  </si>
  <si>
    <t>Vojníkov</t>
  </si>
  <si>
    <t>Kollig</t>
  </si>
  <si>
    <t>Palma d'Ebre, La</t>
  </si>
  <si>
    <t>Canenx-et-Réaut</t>
  </si>
  <si>
    <t>Pelugo</t>
  </si>
  <si>
    <t>Vojnův Městec</t>
  </si>
  <si>
    <t>Kollmar</t>
  </si>
  <si>
    <t>Palma del Condado, La</t>
  </si>
  <si>
    <t>Canet</t>
  </si>
  <si>
    <t>Penango</t>
  </si>
  <si>
    <t>Vojslavice</t>
  </si>
  <si>
    <t>Kollmoor</t>
  </si>
  <si>
    <t>Palma del Río</t>
  </si>
  <si>
    <t>Canet-de-Salars</t>
  </si>
  <si>
    <t>Penna in Teverina</t>
  </si>
  <si>
    <t>Vojtanov</t>
  </si>
  <si>
    <t>Kollnburg</t>
  </si>
  <si>
    <t>Pálmaces de Jadraque</t>
  </si>
  <si>
    <t>Canet-en-Roussillon</t>
  </si>
  <si>
    <t>Penna San Giovanni</t>
  </si>
  <si>
    <t>Vojtěchov</t>
  </si>
  <si>
    <t>Köllnholz</t>
  </si>
  <si>
    <t>Palmar de Troya, El</t>
  </si>
  <si>
    <t>Canettemont</t>
  </si>
  <si>
    <t>Penna Sant'Andrea</t>
  </si>
  <si>
    <t>Vokov</t>
  </si>
  <si>
    <t>Kölln-Reisiek</t>
  </si>
  <si>
    <t>Palmas de Gran Canaria, Las</t>
  </si>
  <si>
    <t>Cangey</t>
  </si>
  <si>
    <t>Pennabilli</t>
  </si>
  <si>
    <t>Volanice</t>
  </si>
  <si>
    <t>Kollow</t>
  </si>
  <si>
    <t>Palmera</t>
  </si>
  <si>
    <t>Caniac-du-Causse</t>
  </si>
  <si>
    <t>Pennadomo</t>
  </si>
  <si>
    <t>Volárna</t>
  </si>
  <si>
    <t>Kollweiler</t>
  </si>
  <si>
    <t>Palo</t>
  </si>
  <si>
    <t>Canihuel</t>
  </si>
  <si>
    <t>Pennapiedimonte</t>
  </si>
  <si>
    <t>Volary</t>
  </si>
  <si>
    <t>Köln, Stadt</t>
  </si>
  <si>
    <t>Palol de Revardit</t>
  </si>
  <si>
    <t>Canisy</t>
  </si>
  <si>
    <t>Penne</t>
  </si>
  <si>
    <t>Volduchy</t>
  </si>
  <si>
    <t>Kolverath</t>
  </si>
  <si>
    <t>Palomar de Arroyos</t>
  </si>
  <si>
    <t>Canlers</t>
  </si>
  <si>
    <t>Pentone</t>
  </si>
  <si>
    <t>Voleč</t>
  </si>
  <si>
    <t>Kommen</t>
  </si>
  <si>
    <t>Palomar, el</t>
  </si>
  <si>
    <t>Canly</t>
  </si>
  <si>
    <t>Perano</t>
  </si>
  <si>
    <t>Volenice</t>
  </si>
  <si>
    <t>Köngen</t>
  </si>
  <si>
    <t>Palomares del Campo</t>
  </si>
  <si>
    <t>Cannectancourt</t>
  </si>
  <si>
    <t>Perarolo di Cadore</t>
  </si>
  <si>
    <t>Volevčice</t>
  </si>
  <si>
    <t>Köngernheim</t>
  </si>
  <si>
    <t>Palomares del Río</t>
  </si>
  <si>
    <t>Cannelle</t>
  </si>
  <si>
    <t>Perca</t>
  </si>
  <si>
    <t>Volfartice</t>
  </si>
  <si>
    <t>Königheim</t>
  </si>
  <si>
    <t>Palomas</t>
  </si>
  <si>
    <t>Cannes</t>
  </si>
  <si>
    <t>Percile</t>
  </si>
  <si>
    <t>Volfířov</t>
  </si>
  <si>
    <t>Königs Wusterhausen, Stadt</t>
  </si>
  <si>
    <t>Palomeque</t>
  </si>
  <si>
    <t>Cannes-Écluse</t>
  </si>
  <si>
    <t>Perdasdefogu</t>
  </si>
  <si>
    <t>Volyně</t>
  </si>
  <si>
    <t>Königsau</t>
  </si>
  <si>
    <t>Palomera</t>
  </si>
  <si>
    <t>Cannes-et-Clairan</t>
  </si>
  <si>
    <t>Perdaxius</t>
  </si>
  <si>
    <t>Vonoklasy</t>
  </si>
  <si>
    <t>Königsbach-Stein</t>
  </si>
  <si>
    <t>Palomero</t>
  </si>
  <si>
    <t>Cannessières</t>
  </si>
  <si>
    <t>Perdifumo</t>
  </si>
  <si>
    <t>Vortová</t>
  </si>
  <si>
    <t>Königsberg i.Bay., St</t>
  </si>
  <si>
    <t>Palos de la Frontera</t>
  </si>
  <si>
    <t>Canny-sur-Matz</t>
  </si>
  <si>
    <t>Pereto</t>
  </si>
  <si>
    <t>Votice</t>
  </si>
  <si>
    <t>Königsbronn</t>
  </si>
  <si>
    <t>Pals</t>
  </si>
  <si>
    <t>Canny-sur-Thérain</t>
  </si>
  <si>
    <t>Perfugas</t>
  </si>
  <si>
    <t>Voznice</t>
  </si>
  <si>
    <t>Königsbrück, Stadt</t>
  </si>
  <si>
    <t>Pampaneira</t>
  </si>
  <si>
    <t>Canohès</t>
  </si>
  <si>
    <t>Pergine Valsugana</t>
  </si>
  <si>
    <t>Vrábče</t>
  </si>
  <si>
    <t>Königsbrunn, St</t>
  </si>
  <si>
    <t>Pampliega</t>
  </si>
  <si>
    <t>Canouville</t>
  </si>
  <si>
    <t>Pergola</t>
  </si>
  <si>
    <t>Vraclav</t>
  </si>
  <si>
    <t>Pancorbo</t>
  </si>
  <si>
    <t>Cans et Cévennes</t>
  </si>
  <si>
    <t>Perinaldo</t>
  </si>
  <si>
    <t>Vracov</t>
  </si>
  <si>
    <t>Königsee, Stadt</t>
  </si>
  <si>
    <t>Pancrudo</t>
  </si>
  <si>
    <t>Cantaing-sur-Escaut</t>
  </si>
  <si>
    <t>Perito</t>
  </si>
  <si>
    <t>Vracovice</t>
  </si>
  <si>
    <t>Königseggwald</t>
  </si>
  <si>
    <t>Paniza</t>
  </si>
  <si>
    <t>Cantaous</t>
  </si>
  <si>
    <t>Perledo</t>
  </si>
  <si>
    <t>Vračovice-Orlov</t>
  </si>
  <si>
    <t>Königsfeld</t>
  </si>
  <si>
    <t>Panticosa</t>
  </si>
  <si>
    <t>Cantaron</t>
  </si>
  <si>
    <t>Perletto</t>
  </si>
  <si>
    <t>Vraňany</t>
  </si>
  <si>
    <t>Königsfeld im Schwarzwald</t>
  </si>
  <si>
    <t>Pantoja</t>
  </si>
  <si>
    <t>Canté</t>
  </si>
  <si>
    <t>Perlo</t>
  </si>
  <si>
    <t>Vrančice</t>
  </si>
  <si>
    <t>Königshain</t>
  </si>
  <si>
    <t>Pantón</t>
  </si>
  <si>
    <t>Canteleu</t>
  </si>
  <si>
    <t>Perloz</t>
  </si>
  <si>
    <t>Vrané nad Vltavou</t>
  </si>
  <si>
    <t>Königshain-Wiederau</t>
  </si>
  <si>
    <t>Papatrigo</t>
  </si>
  <si>
    <t>Canteloup</t>
  </si>
  <si>
    <t>Pernumia</t>
  </si>
  <si>
    <t>Vranov</t>
  </si>
  <si>
    <t>Königsheim</t>
  </si>
  <si>
    <t>Papiol, El</t>
  </si>
  <si>
    <t>Cantenay-Épinard</t>
  </si>
  <si>
    <t>Pero</t>
  </si>
  <si>
    <t>Vranov nad Dyjí</t>
  </si>
  <si>
    <t>Königshügel</t>
  </si>
  <si>
    <t>Paracuellos</t>
  </si>
  <si>
    <t>Cantigny</t>
  </si>
  <si>
    <t>Perosa Argentina</t>
  </si>
  <si>
    <t>Vranová</t>
  </si>
  <si>
    <t>Königslutter am Elm, Stadt</t>
  </si>
  <si>
    <t>Paracuellos de Jarama</t>
  </si>
  <si>
    <t>Cantin</t>
  </si>
  <si>
    <t>Perosa Canavese</t>
  </si>
  <si>
    <t>Vranová Lhota</t>
  </si>
  <si>
    <t>Königslutter, gemfr. Gebiet</t>
  </si>
  <si>
    <t>Paracuellos de Jiloca</t>
  </si>
  <si>
    <t>Cantoin</t>
  </si>
  <si>
    <t>Perrero</t>
  </si>
  <si>
    <t>Vranovice</t>
  </si>
  <si>
    <t>Königsmoor</t>
  </si>
  <si>
    <t>Paracuellos de la Ribera</t>
  </si>
  <si>
    <t>Canville-la-Rocque</t>
  </si>
  <si>
    <t>Persico Dosimo</t>
  </si>
  <si>
    <t>Vranovice-Kelčice</t>
  </si>
  <si>
    <t>Königsmoos</t>
  </si>
  <si>
    <t>Parada de Arriba</t>
  </si>
  <si>
    <t>Canville-les-Deux-Églises</t>
  </si>
  <si>
    <t>Pertengo</t>
  </si>
  <si>
    <t>Vranovská Ves</t>
  </si>
  <si>
    <t>Königstein im Taunus, Stadt</t>
  </si>
  <si>
    <t>Parada de Rubiales</t>
  </si>
  <si>
    <t>Cany-Barville</t>
  </si>
  <si>
    <t>Pertica Alta</t>
  </si>
  <si>
    <t>Vraný</t>
  </si>
  <si>
    <t>Königstein, M</t>
  </si>
  <si>
    <t>Parada de Sil</t>
  </si>
  <si>
    <t>Caorches-Saint-Nicolas</t>
  </si>
  <si>
    <t>Pertica Bassa</t>
  </si>
  <si>
    <t>Vratěnín</t>
  </si>
  <si>
    <t>Königstein/Sächs. Schw., Stadt</t>
  </si>
  <si>
    <t>Paradas</t>
  </si>
  <si>
    <t>Caouënnec-Lanvézéac</t>
  </si>
  <si>
    <t>Pertosa</t>
  </si>
  <si>
    <t>Vratimov</t>
  </si>
  <si>
    <t>Königswalde</t>
  </si>
  <si>
    <t>Caours</t>
  </si>
  <si>
    <t>Pertusio</t>
  </si>
  <si>
    <t>Vratislávka</t>
  </si>
  <si>
    <t>Königswartha / Rakecy</t>
  </si>
  <si>
    <t>Paradinas de San Juan</t>
  </si>
  <si>
    <t>Capavenir Vosges</t>
  </si>
  <si>
    <t>Perugia</t>
  </si>
  <si>
    <t>Vrátkov</t>
  </si>
  <si>
    <t>Königswinter, Stadt</t>
  </si>
  <si>
    <t>Páramo de Boedo</t>
  </si>
  <si>
    <t>Capbreton</t>
  </si>
  <si>
    <t>Pesaro</t>
  </si>
  <si>
    <t>Vrátno</t>
  </si>
  <si>
    <t>Konken</t>
  </si>
  <si>
    <t>Páramo del Sil</t>
  </si>
  <si>
    <t>Cap-d'Ail</t>
  </si>
  <si>
    <t>Pescaglia</t>
  </si>
  <si>
    <t>Vráto</t>
  </si>
  <si>
    <t>Könnern, Stadt</t>
  </si>
  <si>
    <t>Páramo, O</t>
  </si>
  <si>
    <t>Capdenac</t>
  </si>
  <si>
    <t>Pescantina</t>
  </si>
  <si>
    <t>Vráž</t>
  </si>
  <si>
    <t>Konnersreuth, M</t>
  </si>
  <si>
    <t>Parauta</t>
  </si>
  <si>
    <t>Capdenac-Gare</t>
  </si>
  <si>
    <t>Pescara</t>
  </si>
  <si>
    <t>Vražkov</t>
  </si>
  <si>
    <t>Konradsreuth</t>
  </si>
  <si>
    <t>Parcent</t>
  </si>
  <si>
    <t>Capdrot</t>
  </si>
  <si>
    <t>Pescarolo ed Uniti</t>
  </si>
  <si>
    <t>Vražné</t>
  </si>
  <si>
    <t>Konstanz, Universitätsstadt</t>
  </si>
  <si>
    <t>Pardilla</t>
  </si>
  <si>
    <t>Capelle</t>
  </si>
  <si>
    <t>Pescasseroli</t>
  </si>
  <si>
    <t>Vrážné</t>
  </si>
  <si>
    <t>Konz, Stadt</t>
  </si>
  <si>
    <t>Pardines</t>
  </si>
  <si>
    <t>Capelle-Fermont</t>
  </si>
  <si>
    <t>Pescate</t>
  </si>
  <si>
    <t>Vrbátky</t>
  </si>
  <si>
    <t>Konzell</t>
  </si>
  <si>
    <t>Pardos</t>
  </si>
  <si>
    <t>Capelle-les-Grands</t>
  </si>
  <si>
    <t>Vrbatův Kostelec</t>
  </si>
  <si>
    <t>Kopp</t>
  </si>
  <si>
    <t>Capelle-lès-Hesdin</t>
  </si>
  <si>
    <t>Peschici</t>
  </si>
  <si>
    <t>Vrbčany</t>
  </si>
  <si>
    <t>Koppenwinder Forst</t>
  </si>
  <si>
    <t>Paredes de Escalona</t>
  </si>
  <si>
    <t>Capendu</t>
  </si>
  <si>
    <t>Peschiera Borromeo</t>
  </si>
  <si>
    <t>Vrbičany</t>
  </si>
  <si>
    <t>Korb</t>
  </si>
  <si>
    <t>Paredes de Nava</t>
  </si>
  <si>
    <t>Capens</t>
  </si>
  <si>
    <t>Peschiera del Garda</t>
  </si>
  <si>
    <t>Vrbice</t>
  </si>
  <si>
    <t>Korbach, Hansestadt, Kreisstadt</t>
  </si>
  <si>
    <t>Paredes de Sigüenza</t>
  </si>
  <si>
    <t>Capestang</t>
  </si>
  <si>
    <t>Pescia</t>
  </si>
  <si>
    <t>Vrbka</t>
  </si>
  <si>
    <t>Körborn</t>
  </si>
  <si>
    <t>Pareja</t>
  </si>
  <si>
    <t>Capesterre-Belle-Eau</t>
  </si>
  <si>
    <t>Pescina</t>
  </si>
  <si>
    <t>Vrbno nad Lesy</t>
  </si>
  <si>
    <t>Korbußen</t>
  </si>
  <si>
    <t>Parets del Vallès</t>
  </si>
  <si>
    <t>Capesterre-de-Marie-Galante</t>
  </si>
  <si>
    <t>Pesco Sannita</t>
  </si>
  <si>
    <t>Vrbno pod Pradědem</t>
  </si>
  <si>
    <t>Kordel</t>
  </si>
  <si>
    <t>Parla</t>
  </si>
  <si>
    <t>Capian</t>
  </si>
  <si>
    <t>Pescocostanzo</t>
  </si>
  <si>
    <t>Vrbová Lhota</t>
  </si>
  <si>
    <t>Kördorf</t>
  </si>
  <si>
    <t>Parlavà</t>
  </si>
  <si>
    <t>Capinghem</t>
  </si>
  <si>
    <t>Pescolanciano</t>
  </si>
  <si>
    <t>Körle</t>
  </si>
  <si>
    <t>Parra de las Vegas, La</t>
  </si>
  <si>
    <t>Caplong</t>
  </si>
  <si>
    <t>Pescopagano</t>
  </si>
  <si>
    <t>Vrčeň</t>
  </si>
  <si>
    <t>Korlingen</t>
  </si>
  <si>
    <t>Parra, La</t>
  </si>
  <si>
    <t>Capoulet-et-Junac</t>
  </si>
  <si>
    <t>Pescopennataro</t>
  </si>
  <si>
    <t>Vrchlabí</t>
  </si>
  <si>
    <t>Körner</t>
  </si>
  <si>
    <t>Parral, El</t>
  </si>
  <si>
    <t>Cappel</t>
  </si>
  <si>
    <t>Pescorocchiano</t>
  </si>
  <si>
    <t>Vrchoslavice</t>
  </si>
  <si>
    <t>Korntal-Münchingen, Stadt</t>
  </si>
  <si>
    <t>Parras de Castellote, Las</t>
  </si>
  <si>
    <t>Cappelle-Brouck</t>
  </si>
  <si>
    <t>Pescosansonesco</t>
  </si>
  <si>
    <t>Vrchotovy Janovice</t>
  </si>
  <si>
    <t>Kornwestheim, Stadt</t>
  </si>
  <si>
    <t>Parres</t>
  </si>
  <si>
    <t>Cappelle-en-Pévèle</t>
  </si>
  <si>
    <t>Pescosolido</t>
  </si>
  <si>
    <t>Vrchovany</t>
  </si>
  <si>
    <t>Körperich</t>
  </si>
  <si>
    <t>Parrilla, La</t>
  </si>
  <si>
    <t>Cappelle-la-Grande</t>
  </si>
  <si>
    <t>Pessano con Bornago</t>
  </si>
  <si>
    <t>Vrchovnice</t>
  </si>
  <si>
    <t>Korschenbroich, Stadt</t>
  </si>
  <si>
    <t>Parrillas</t>
  </si>
  <si>
    <t>Cappy</t>
  </si>
  <si>
    <t>Pessina Cremonese</t>
  </si>
  <si>
    <t>Vrchy</t>
  </si>
  <si>
    <t>Korswandt</t>
  </si>
  <si>
    <t>Partaloa</t>
  </si>
  <si>
    <t>Captieux</t>
  </si>
  <si>
    <t>Pessinetto</t>
  </si>
  <si>
    <t>Vrcovice</t>
  </si>
  <si>
    <t>Korweiler</t>
  </si>
  <si>
    <t>Partido de la Sierra en Tobalina</t>
  </si>
  <si>
    <t>Capvern</t>
  </si>
  <si>
    <t>Petacciato</t>
  </si>
  <si>
    <t>Vrdy</t>
  </si>
  <si>
    <t>Kösching, M</t>
  </si>
  <si>
    <t>Pasaia</t>
  </si>
  <si>
    <t>Caragoudes</t>
  </si>
  <si>
    <t>Petilia Policastro</t>
  </si>
  <si>
    <t>Vřesina</t>
  </si>
  <si>
    <t>Kosel</t>
  </si>
  <si>
    <t>Pasarón de la Vera</t>
  </si>
  <si>
    <t>Caraman</t>
  </si>
  <si>
    <t>Petina</t>
  </si>
  <si>
    <t>Vřeskovice</t>
  </si>
  <si>
    <t>Koserow</t>
  </si>
  <si>
    <t>Pascualcobo</t>
  </si>
  <si>
    <t>Caramany</t>
  </si>
  <si>
    <t>Petralia Soprana</t>
  </si>
  <si>
    <t>Vřesník</t>
  </si>
  <si>
    <t>Kospoda</t>
  </si>
  <si>
    <t>Paso, El</t>
  </si>
  <si>
    <t>Carantec</t>
  </si>
  <si>
    <t>Petralia Sottana</t>
  </si>
  <si>
    <t>Vřesová</t>
  </si>
  <si>
    <t>Kößlarn, M</t>
  </si>
  <si>
    <t>Passanant i Belltall</t>
  </si>
  <si>
    <t>Carantilly</t>
  </si>
  <si>
    <t>Petrella Salto</t>
  </si>
  <si>
    <t>Vřesovice</t>
  </si>
  <si>
    <t>Köthel</t>
  </si>
  <si>
    <t>Pastores</t>
  </si>
  <si>
    <t>Carayac</t>
  </si>
  <si>
    <t>Petrella Tifernina</t>
  </si>
  <si>
    <t>Vrhaveč</t>
  </si>
  <si>
    <t>Köthen (Anhalt), Stadt</t>
  </si>
  <si>
    <t>Pastoriza, A</t>
  </si>
  <si>
    <t>Carbay</t>
  </si>
  <si>
    <t>Petriano</t>
  </si>
  <si>
    <t>Vroutek</t>
  </si>
  <si>
    <t>Kottenborn</t>
  </si>
  <si>
    <t>Pastrana</t>
  </si>
  <si>
    <t>Carbes</t>
  </si>
  <si>
    <t>Petriolo</t>
  </si>
  <si>
    <t>Vršce</t>
  </si>
  <si>
    <t>Kottenheim</t>
  </si>
  <si>
    <t>Pastriz</t>
  </si>
  <si>
    <t>Carbini</t>
  </si>
  <si>
    <t>Petritoli</t>
  </si>
  <si>
    <t>Vrskmaň</t>
  </si>
  <si>
    <t>Kötterichen</t>
  </si>
  <si>
    <t>Paterna</t>
  </si>
  <si>
    <t>Carbon-Blanc</t>
  </si>
  <si>
    <t>Petrizzi</t>
  </si>
  <si>
    <t>Vršovice</t>
  </si>
  <si>
    <t>Kottgeisering</t>
  </si>
  <si>
    <t>Paterna de Rivera</t>
  </si>
  <si>
    <t>Carbonne</t>
  </si>
  <si>
    <t>Petronà</t>
  </si>
  <si>
    <t>Vršovka</t>
  </si>
  <si>
    <t>Kottmar</t>
  </si>
  <si>
    <t>Paterna del Campo</t>
  </si>
  <si>
    <t>Carbuccia</t>
  </si>
  <si>
    <t>Petrosino</t>
  </si>
  <si>
    <t>Vrutice</t>
  </si>
  <si>
    <t>Kottweiler-Schwanden</t>
  </si>
  <si>
    <t>Paterna del Madera</t>
  </si>
  <si>
    <t>Carcagny</t>
  </si>
  <si>
    <t>Petruro Irpino</t>
  </si>
  <si>
    <t>Všechlapy</t>
  </si>
  <si>
    <t>Kötz</t>
  </si>
  <si>
    <t>Paterna del Río</t>
  </si>
  <si>
    <t>Carcanières</t>
  </si>
  <si>
    <t>Pettenasco</t>
  </si>
  <si>
    <t>Všechovice</t>
  </si>
  <si>
    <t>Kotzen</t>
  </si>
  <si>
    <t>Patones</t>
  </si>
  <si>
    <t>Carcans</t>
  </si>
  <si>
    <t>Pettinengo</t>
  </si>
  <si>
    <t>Všehrdy</t>
  </si>
  <si>
    <t>Kotzenbüll</t>
  </si>
  <si>
    <t>Carcarès-Sainte-Croix</t>
  </si>
  <si>
    <t>Pettineo</t>
  </si>
  <si>
    <t>Všejany</t>
  </si>
  <si>
    <t>Köwerich</t>
  </si>
  <si>
    <t>Paüls</t>
  </si>
  <si>
    <t>Carcassonne</t>
  </si>
  <si>
    <t>Pettoranello del Molise</t>
  </si>
  <si>
    <t>Všekary</t>
  </si>
  <si>
    <t>Koxhausen</t>
  </si>
  <si>
    <t>Pavías</t>
  </si>
  <si>
    <t>Carcen-Ponson</t>
  </si>
  <si>
    <t>Pettorano sul Gizio</t>
  </si>
  <si>
    <t>Všelibice</t>
  </si>
  <si>
    <t>Kraam</t>
  </si>
  <si>
    <t>Paymogo</t>
  </si>
  <si>
    <t>Carcès</t>
  </si>
  <si>
    <t>Pettorazza Grimani</t>
  </si>
  <si>
    <t>Všemina</t>
  </si>
  <si>
    <t>Krackow</t>
  </si>
  <si>
    <t>Payo de Ojeda</t>
  </si>
  <si>
    <t>Carcheto-Brustico</t>
  </si>
  <si>
    <t>Peveragno</t>
  </si>
  <si>
    <t>Všemyslice</t>
  </si>
  <si>
    <t>Kradenbach</t>
  </si>
  <si>
    <t>Payo, El</t>
  </si>
  <si>
    <t>Cardaillac</t>
  </si>
  <si>
    <t>Pezzana</t>
  </si>
  <si>
    <t>Všeň</t>
  </si>
  <si>
    <t>Kraftisried</t>
  </si>
  <si>
    <t>Pazos de Borbén</t>
  </si>
  <si>
    <t>Cardan</t>
  </si>
  <si>
    <t>Pezzaze</t>
  </si>
  <si>
    <t>Všenice</t>
  </si>
  <si>
    <t>Kraftsdorf</t>
  </si>
  <si>
    <t>Pazuengos</t>
  </si>
  <si>
    <t>Cardeilhac</t>
  </si>
  <si>
    <t>Pezzolo Valle Uzzone</t>
  </si>
  <si>
    <t>Všenory</t>
  </si>
  <si>
    <t>Kraftshofer Forst</t>
  </si>
  <si>
    <t>Peal de Becerro</t>
  </si>
  <si>
    <t>Cardesse</t>
  </si>
  <si>
    <t>Piacenza</t>
  </si>
  <si>
    <t>Všepadly</t>
  </si>
  <si>
    <t>Krähenberg</t>
  </si>
  <si>
    <t>Pechina</t>
  </si>
  <si>
    <t>Cardet</t>
  </si>
  <si>
    <t>Piacenza d'Adige</t>
  </si>
  <si>
    <t>Všeradice</t>
  </si>
  <si>
    <t>Kraiburg a.Inn, M</t>
  </si>
  <si>
    <t>Pedernoso, El</t>
  </si>
  <si>
    <t>Cardonnette</t>
  </si>
  <si>
    <t>Piadena Drizzona</t>
  </si>
  <si>
    <t>Všeradov</t>
  </si>
  <si>
    <t>Kraichtal, Stadt</t>
  </si>
  <si>
    <t>Pedrafita do Cebreiro</t>
  </si>
  <si>
    <t>Cardonville</t>
  </si>
  <si>
    <t>Piaggine</t>
  </si>
  <si>
    <t>Všeruby</t>
  </si>
  <si>
    <t>Krailling</t>
  </si>
  <si>
    <t>Pedraja de Portillo, La</t>
  </si>
  <si>
    <t>Cardo-Torgia</t>
  </si>
  <si>
    <t>Pian Camuno</t>
  </si>
  <si>
    <t>Všestary</t>
  </si>
  <si>
    <t>Krakow am See, Stadt</t>
  </si>
  <si>
    <t>Pedrajas de San Esteban</t>
  </si>
  <si>
    <t>Cardroc</t>
  </si>
  <si>
    <t>Piana Crixia</t>
  </si>
  <si>
    <t>Všestudy</t>
  </si>
  <si>
    <t>Kramerhof</t>
  </si>
  <si>
    <t>Pedralba</t>
  </si>
  <si>
    <t>Carelles</t>
  </si>
  <si>
    <t>Piana degli Albanesi</t>
  </si>
  <si>
    <t>Všesulov</t>
  </si>
  <si>
    <t>Kranenburg</t>
  </si>
  <si>
    <t>Pedralba de la Pradería</t>
  </si>
  <si>
    <t>Carency</t>
  </si>
  <si>
    <t>Piana di Monte Verna</t>
  </si>
  <si>
    <t>Všetaty</t>
  </si>
  <si>
    <t>Kranichfeld, Stadt</t>
  </si>
  <si>
    <t>Pedraza</t>
  </si>
  <si>
    <t>Carennac</t>
  </si>
  <si>
    <t>Piancastagnaio</t>
  </si>
  <si>
    <t>Vsetín</t>
  </si>
  <si>
    <t>Kranzberg</t>
  </si>
  <si>
    <t>Pedraza de Alba</t>
  </si>
  <si>
    <t>Carentan-les-Marais</t>
  </si>
  <si>
    <t>Piancogno</t>
  </si>
  <si>
    <t>Vševily</t>
  </si>
  <si>
    <t>Kratzeburg</t>
  </si>
  <si>
    <t>Pedraza de Campos</t>
  </si>
  <si>
    <t>Carentoir</t>
  </si>
  <si>
    <t>Piandimeleto</t>
  </si>
  <si>
    <t>Vstiš</t>
  </si>
  <si>
    <t>Kratzenburg</t>
  </si>
  <si>
    <t>Pedregal, El</t>
  </si>
  <si>
    <t>Cargèse</t>
  </si>
  <si>
    <t>Piane Crati</t>
  </si>
  <si>
    <t>Výčapy</t>
  </si>
  <si>
    <t>Krauchenwies</t>
  </si>
  <si>
    <t>Pedreguer</t>
  </si>
  <si>
    <t>Cargiaca</t>
  </si>
  <si>
    <t>Pianella</t>
  </si>
  <si>
    <t>Vydří</t>
  </si>
  <si>
    <t>Krauschwitz i.d. O.L. / Krušwica</t>
  </si>
  <si>
    <t>Pedrera</t>
  </si>
  <si>
    <t>Carhaix-Plouguer</t>
  </si>
  <si>
    <t>Pianello del Lario</t>
  </si>
  <si>
    <t>Vykáň</t>
  </si>
  <si>
    <t>Krausnick-Groß Wasserburg</t>
  </si>
  <si>
    <t>Pedret i Marzà</t>
  </si>
  <si>
    <t>Carignan</t>
  </si>
  <si>
    <t>Pianello Val Tidone</t>
  </si>
  <si>
    <t>Vyklantice</t>
  </si>
  <si>
    <t>Krauthausen</t>
  </si>
  <si>
    <t>Pedrezuela</t>
  </si>
  <si>
    <t>Carignan-de-Bordeaux</t>
  </si>
  <si>
    <t>Pianengo</t>
  </si>
  <si>
    <t>Výkleky</t>
  </si>
  <si>
    <t>Krautheim, Stadt</t>
  </si>
  <si>
    <t>Pedro Abad</t>
  </si>
  <si>
    <t>Carisey</t>
  </si>
  <si>
    <t>Pianezza</t>
  </si>
  <si>
    <t>Výprachtice</t>
  </si>
  <si>
    <t>Krautscheid</t>
  </si>
  <si>
    <t>Pedro Bernardo</t>
  </si>
  <si>
    <t>Carla-Bayle</t>
  </si>
  <si>
    <t>Pianezze</t>
  </si>
  <si>
    <t>Krayenberggemeinde</t>
  </si>
  <si>
    <t>Pedro Martínez</t>
  </si>
  <si>
    <t>Carla-de-Roquefort</t>
  </si>
  <si>
    <t>Pianfei</t>
  </si>
  <si>
    <t>Výrov</t>
  </si>
  <si>
    <t>Kreba-Neudorf / Chrjebja-Nowa Wjes</t>
  </si>
  <si>
    <t>Pedro Muñoz</t>
  </si>
  <si>
    <t>Carlat</t>
  </si>
  <si>
    <t>Pianico</t>
  </si>
  <si>
    <t>Výrovice</t>
  </si>
  <si>
    <t>Krebeck</t>
  </si>
  <si>
    <t>Pedroche</t>
  </si>
  <si>
    <t>Carlencas-et-Levas</t>
  </si>
  <si>
    <t>Pianiga</t>
  </si>
  <si>
    <t>Vyšehněvice</t>
  </si>
  <si>
    <t>Krefeld, Stadt</t>
  </si>
  <si>
    <t>Pedrola</t>
  </si>
  <si>
    <t>Carlepont</t>
  </si>
  <si>
    <t>Piano di Sorrento</t>
  </si>
  <si>
    <t>Vyšehoří</t>
  </si>
  <si>
    <t>Kreien</t>
  </si>
  <si>
    <t>Pedroñeras, Las</t>
  </si>
  <si>
    <t>Carling</t>
  </si>
  <si>
    <t>Pianopoli</t>
  </si>
  <si>
    <t>Vyšehořovice</t>
  </si>
  <si>
    <t>Kreimbach-Kaulbach</t>
  </si>
  <si>
    <t>Pedro-Rodríguez</t>
  </si>
  <si>
    <t>Carlipa</t>
  </si>
  <si>
    <t>Pianoro</t>
  </si>
  <si>
    <t>Vyskeř</t>
  </si>
  <si>
    <t>Kreischa</t>
  </si>
  <si>
    <t>Pedrosa de Duero</t>
  </si>
  <si>
    <t>Carlucet</t>
  </si>
  <si>
    <t>Piansano</t>
  </si>
  <si>
    <t>Vyškov</t>
  </si>
  <si>
    <t>Krembz</t>
  </si>
  <si>
    <t>Pedrosa de la Vega</t>
  </si>
  <si>
    <t>Carlus</t>
  </si>
  <si>
    <t>Piantedo</t>
  </si>
  <si>
    <t>Výškov</t>
  </si>
  <si>
    <t>Kremitzaue</t>
  </si>
  <si>
    <t>Pedrosa de Río Úrbel</t>
  </si>
  <si>
    <t>Carlux</t>
  </si>
  <si>
    <t>Piario</t>
  </si>
  <si>
    <t>Vyškovec</t>
  </si>
  <si>
    <t>Kremmen, Stadt</t>
  </si>
  <si>
    <t>Pedrosa del Páramo</t>
  </si>
  <si>
    <t>Carly</t>
  </si>
  <si>
    <t>Piasco</t>
  </si>
  <si>
    <t>Vyskytná</t>
  </si>
  <si>
    <t>Kremmin</t>
  </si>
  <si>
    <t>Pedrosa del Príncipe</t>
  </si>
  <si>
    <t>Carmaux</t>
  </si>
  <si>
    <t>Piateda</t>
  </si>
  <si>
    <t>Vyskytná nad Jihlavou</t>
  </si>
  <si>
    <t>Krempdorf</t>
  </si>
  <si>
    <t>Pedrosa del Rey</t>
  </si>
  <si>
    <t>Carnac</t>
  </si>
  <si>
    <t>Piatto</t>
  </si>
  <si>
    <t>Výsluní</t>
  </si>
  <si>
    <t>Krempe, Stadt</t>
  </si>
  <si>
    <t>Pedrosas, Las</t>
  </si>
  <si>
    <t>Carnac-Rouffiac</t>
  </si>
  <si>
    <t>Piazza al Serchio</t>
  </si>
  <si>
    <t>Vyšní Lhoty</t>
  </si>
  <si>
    <t>Krempel</t>
  </si>
  <si>
    <t>Pedrosillo de Alba</t>
  </si>
  <si>
    <t>Carnas</t>
  </si>
  <si>
    <t>Piazza Armerina</t>
  </si>
  <si>
    <t>Kremperheide</t>
  </si>
  <si>
    <t>Pedrosillo de los Aires</t>
  </si>
  <si>
    <t>Carnetin</t>
  </si>
  <si>
    <t>Piazza Brembana</t>
  </si>
  <si>
    <t>Vysočina</t>
  </si>
  <si>
    <t>Krempermoor</t>
  </si>
  <si>
    <t>Pedrosillo el Ralo</t>
  </si>
  <si>
    <t>Carneville</t>
  </si>
  <si>
    <t>Piazzatorre</t>
  </si>
  <si>
    <t>Krems II</t>
  </si>
  <si>
    <t>Pedroso</t>
  </si>
  <si>
    <t>Piazzola sul Brenta</t>
  </si>
  <si>
    <t>Vysoká Lhota</t>
  </si>
  <si>
    <t>Kreßberg</t>
  </si>
  <si>
    <t>Pedroso de Acim</t>
  </si>
  <si>
    <t>Carnin</t>
  </si>
  <si>
    <t>Piazzolo</t>
  </si>
  <si>
    <t>Vysoká Libyně</t>
  </si>
  <si>
    <t>Kressbronn am Bodensee</t>
  </si>
  <si>
    <t>Pedroso de la Armuña, El</t>
  </si>
  <si>
    <t>Carnoët</t>
  </si>
  <si>
    <t>Picciano</t>
  </si>
  <si>
    <t>Vysoká nad Labem</t>
  </si>
  <si>
    <t>Kretz</t>
  </si>
  <si>
    <t>Pedroso, El</t>
  </si>
  <si>
    <t>Carnoules</t>
  </si>
  <si>
    <t>Picerno</t>
  </si>
  <si>
    <t>Vysoká Pec</t>
  </si>
  <si>
    <t>Kretzschau</t>
  </si>
  <si>
    <t>Pegalajar</t>
  </si>
  <si>
    <t>Carnoux-en-Provence</t>
  </si>
  <si>
    <t>Picinisco</t>
  </si>
  <si>
    <t>Vysoká Srbská</t>
  </si>
  <si>
    <t>Kreuth</t>
  </si>
  <si>
    <t>Carnoy-Mametz</t>
  </si>
  <si>
    <t>Vysoká u Příbramě</t>
  </si>
  <si>
    <t>Kreuther Forst</t>
  </si>
  <si>
    <t>Pego, El</t>
  </si>
  <si>
    <t>Caro</t>
  </si>
  <si>
    <t>Piea</t>
  </si>
  <si>
    <t>Vysoké</t>
  </si>
  <si>
    <t>Kreuzau</t>
  </si>
  <si>
    <t>Peguerinos</t>
  </si>
  <si>
    <t>Carolles</t>
  </si>
  <si>
    <t>Piedicavallo</t>
  </si>
  <si>
    <t>Vysoké Chvojno</t>
  </si>
  <si>
    <t>Kreuztal, Stadt</t>
  </si>
  <si>
    <t>Pelabravo</t>
  </si>
  <si>
    <t>Caromb</t>
  </si>
  <si>
    <t>Piedimonte Etneo</t>
  </si>
  <si>
    <t>Vysoké Mýto</t>
  </si>
  <si>
    <t>Kreuzwertheim, M</t>
  </si>
  <si>
    <t>Pelahustán</t>
  </si>
  <si>
    <t>Carpentras</t>
  </si>
  <si>
    <t>Piedimonte Matese</t>
  </si>
  <si>
    <t>Vysoké nad Jizerou</t>
  </si>
  <si>
    <t>Krickenbach</t>
  </si>
  <si>
    <t>Pelarrodríguez</t>
  </si>
  <si>
    <t>Carpineto</t>
  </si>
  <si>
    <t>Piedimonte San Germano</t>
  </si>
  <si>
    <t>Vysoké Pole</t>
  </si>
  <si>
    <t>Kriebitzsch</t>
  </si>
  <si>
    <t>Pelayos</t>
  </si>
  <si>
    <t>Carpiquet</t>
  </si>
  <si>
    <t>Piedimulera</t>
  </si>
  <si>
    <t>Vysoké Popovice</t>
  </si>
  <si>
    <t>Kriebstein</t>
  </si>
  <si>
    <t>Pelayos de la Presa</t>
  </si>
  <si>
    <t>Carquefou</t>
  </si>
  <si>
    <t>Piegaro</t>
  </si>
  <si>
    <t>Vysoké Studnice</t>
  </si>
  <si>
    <t>Kriegsfeld</t>
  </si>
  <si>
    <t>Pelayos del Arroyo</t>
  </si>
  <si>
    <t>Carqueiranne</t>
  </si>
  <si>
    <t>Pienza</t>
  </si>
  <si>
    <t>Vysoké Veselí</t>
  </si>
  <si>
    <t>Krien</t>
  </si>
  <si>
    <t>Peleagonzalo</t>
  </si>
  <si>
    <t>Carrépuis</t>
  </si>
  <si>
    <t>Pieranica</t>
  </si>
  <si>
    <t>Vysokov</t>
  </si>
  <si>
    <t>Kriesow</t>
  </si>
  <si>
    <t>Peleas de Abajo</t>
  </si>
  <si>
    <t>Carrère</t>
  </si>
  <si>
    <t>Pietra de' Giorgi</t>
  </si>
  <si>
    <t>Vysoký Chlumec</t>
  </si>
  <si>
    <t>Kriftel</t>
  </si>
  <si>
    <t>Peligros</t>
  </si>
  <si>
    <t>Carresse-Cassaber</t>
  </si>
  <si>
    <t>Pietra Ligure</t>
  </si>
  <si>
    <t>Vysoký Újezd</t>
  </si>
  <si>
    <t>Kritzmow</t>
  </si>
  <si>
    <t>Peña, La</t>
  </si>
  <si>
    <t>Carrières-sous-Poissy</t>
  </si>
  <si>
    <t>Pietra Marazzi</t>
  </si>
  <si>
    <t>Výšovice</t>
  </si>
  <si>
    <t>Kritzow</t>
  </si>
  <si>
    <t>Peñacaballera</t>
  </si>
  <si>
    <t>Carrières-sur-Seine</t>
  </si>
  <si>
    <t>Pietrabbondante</t>
  </si>
  <si>
    <t>Vyšší Brod</t>
  </si>
  <si>
    <t>Krogaspe</t>
  </si>
  <si>
    <t>Peñacerrada-Urizaharra</t>
  </si>
  <si>
    <t>Carros</t>
  </si>
  <si>
    <t>Pietrabruna</t>
  </si>
  <si>
    <t>Vystrčenovice</t>
  </si>
  <si>
    <t>Krokau</t>
  </si>
  <si>
    <t>Peñafiel</t>
  </si>
  <si>
    <t>Carrouges</t>
  </si>
  <si>
    <t>Pietracamela</t>
  </si>
  <si>
    <t>Vystrkov</t>
  </si>
  <si>
    <t>Krölpa</t>
  </si>
  <si>
    <t>Peñaflor</t>
  </si>
  <si>
    <t>Carry-le-Rouet</t>
  </si>
  <si>
    <t>Pietracatella</t>
  </si>
  <si>
    <t>Výžerky</t>
  </si>
  <si>
    <t>Krombach</t>
  </si>
  <si>
    <t>Peñaflor de Hornija</t>
  </si>
  <si>
    <t>Cars</t>
  </si>
  <si>
    <t>Pietracupa</t>
  </si>
  <si>
    <t>Vyžice</t>
  </si>
  <si>
    <t>Kronach, St</t>
  </si>
  <si>
    <t>Penagos</t>
  </si>
  <si>
    <t>Carsac-Aillac</t>
  </si>
  <si>
    <t>Pietradefusi</t>
  </si>
  <si>
    <t>Vyžlovka</t>
  </si>
  <si>
    <t>Kronau</t>
  </si>
  <si>
    <t>Penàguila</t>
  </si>
  <si>
    <t>Carsac-de-Gurson</t>
  </si>
  <si>
    <t>Pietraferrazzana</t>
  </si>
  <si>
    <t>Xaverov</t>
  </si>
  <si>
    <t>Kronberg im Taunus, Stadt</t>
  </si>
  <si>
    <t>Peñalba</t>
  </si>
  <si>
    <t>Carsan</t>
  </si>
  <si>
    <t>Pietrafitta</t>
  </si>
  <si>
    <t>Žabčice</t>
  </si>
  <si>
    <t>Kronburg</t>
  </si>
  <si>
    <t>Peñalba de Ávila</t>
  </si>
  <si>
    <t>Carspach</t>
  </si>
  <si>
    <t>Pietragalla</t>
  </si>
  <si>
    <t>Žabeň</t>
  </si>
  <si>
    <t>Kröning</t>
  </si>
  <si>
    <t>Peñalén</t>
  </si>
  <si>
    <t>Cartelègue</t>
  </si>
  <si>
    <t>Pietralunga</t>
  </si>
  <si>
    <t>Zábeštní Lhota</t>
  </si>
  <si>
    <t>Kronprinzenkoog</t>
  </si>
  <si>
    <t>Peñalsordo</t>
  </si>
  <si>
    <t>Carticasi</t>
  </si>
  <si>
    <t>Pietramelara</t>
  </si>
  <si>
    <t>Záblatí</t>
  </si>
  <si>
    <t>Kronsgaard</t>
  </si>
  <si>
    <t>Peñalver</t>
  </si>
  <si>
    <t>Cartignies</t>
  </si>
  <si>
    <t>Pietramontecorvino</t>
  </si>
  <si>
    <t>Žabonosy</t>
  </si>
  <si>
    <t>Kronshagen</t>
  </si>
  <si>
    <t>Peñamellera Alta</t>
  </si>
  <si>
    <t>Pietranico</t>
  </si>
  <si>
    <t>Záboří</t>
  </si>
  <si>
    <t>Kronsmoor</t>
  </si>
  <si>
    <t>Peñamellera Baja</t>
  </si>
  <si>
    <t>Cartigny-l'Épinay</t>
  </si>
  <si>
    <t>Pietrapaola</t>
  </si>
  <si>
    <t>Záboří nad Labem</t>
  </si>
  <si>
    <t>Kronweiler</t>
  </si>
  <si>
    <t>Peñaparda</t>
  </si>
  <si>
    <t>Carves</t>
  </si>
  <si>
    <t>Pietrapertosa</t>
  </si>
  <si>
    <t>Záborná</t>
  </si>
  <si>
    <t>Kröpelin, Stadt</t>
  </si>
  <si>
    <t>Peñaranda de Bracamonte</t>
  </si>
  <si>
    <t>Carville-la-Folletière</t>
  </si>
  <si>
    <t>Pietraperzia</t>
  </si>
  <si>
    <t>Žabovřesky</t>
  </si>
  <si>
    <t>Kropp</t>
  </si>
  <si>
    <t>Peñaranda de Duero</t>
  </si>
  <si>
    <t>Carville-Pot-de-Fer</t>
  </si>
  <si>
    <t>Pietraporzio</t>
  </si>
  <si>
    <t>Žabovřesky nad Ohří</t>
  </si>
  <si>
    <t>Kroppach</t>
  </si>
  <si>
    <t>Peñarandilla</t>
  </si>
  <si>
    <t>Carvin</t>
  </si>
  <si>
    <t>Pietraroja</t>
  </si>
  <si>
    <t>Zábrdí</t>
  </si>
  <si>
    <t>Kröppelshagen-Fahrendorf</t>
  </si>
  <si>
    <t>Peñarroya de Tastavins</t>
  </si>
  <si>
    <t>Casabianca</t>
  </si>
  <si>
    <t>Pietrarubbia</t>
  </si>
  <si>
    <t>Zábřeh</t>
  </si>
  <si>
    <t>Kroppen</t>
  </si>
  <si>
    <t>Peñarroya-Pueblonuevo</t>
  </si>
  <si>
    <t>Casaglione</t>
  </si>
  <si>
    <t>Pietrasanta</t>
  </si>
  <si>
    <t>Zábřezí-Řečice</t>
  </si>
  <si>
    <t>Kröppen</t>
  </si>
  <si>
    <t>Peñarrubia</t>
  </si>
  <si>
    <t>Casalabriva</t>
  </si>
  <si>
    <t>Pietrastornina</t>
  </si>
  <si>
    <t>Zábrodí</t>
  </si>
  <si>
    <t>Kroppenstedt, Stadt</t>
  </si>
  <si>
    <t>Peñas de Riglos, Las</t>
  </si>
  <si>
    <t>Casalta</t>
  </si>
  <si>
    <t>Pietravairano</t>
  </si>
  <si>
    <t>Zabrušany</t>
  </si>
  <si>
    <t>Kröslin</t>
  </si>
  <si>
    <t>Peñas de San Pedro</t>
  </si>
  <si>
    <t>Casamaccioli</t>
  </si>
  <si>
    <t>Pietrelcina</t>
  </si>
  <si>
    <t>Záchlumí</t>
  </si>
  <si>
    <t>Krostitz</t>
  </si>
  <si>
    <t>Peñascosa</t>
  </si>
  <si>
    <t>Casanova</t>
  </si>
  <si>
    <t>Pieve a Nievole</t>
  </si>
  <si>
    <t>Zachotín</t>
  </si>
  <si>
    <t>Krottelbach</t>
  </si>
  <si>
    <t>Peñausende</t>
  </si>
  <si>
    <t>Cascastel-des-Corbières</t>
  </si>
  <si>
    <t>Pieve Albignola</t>
  </si>
  <si>
    <t>Zachrašťany</t>
  </si>
  <si>
    <t>Kröv</t>
  </si>
  <si>
    <t>Penelles</t>
  </si>
  <si>
    <t>Casefabre</t>
  </si>
  <si>
    <t>Pieve del Cairo</t>
  </si>
  <si>
    <t>Žacléř</t>
  </si>
  <si>
    <t>Kruchten</t>
  </si>
  <si>
    <t>Peñíscola</t>
  </si>
  <si>
    <t>Caseneuve</t>
  </si>
  <si>
    <t>Pieve del Grappa</t>
  </si>
  <si>
    <t>Zadní Chodov</t>
  </si>
  <si>
    <t>Kruckow</t>
  </si>
  <si>
    <t>Pepino</t>
  </si>
  <si>
    <t>Case-Pilote</t>
  </si>
  <si>
    <t>Pieve di Bono-Prezzo</t>
  </si>
  <si>
    <t>Zadní Střítež</t>
  </si>
  <si>
    <t>Kruft</t>
  </si>
  <si>
    <t>Peque</t>
  </si>
  <si>
    <t>Cases-de-Pène</t>
  </si>
  <si>
    <t>Pieve di Cadore</t>
  </si>
  <si>
    <t>Zadní Třebaň</t>
  </si>
  <si>
    <t>Krugsdorf</t>
  </si>
  <si>
    <t>Pera, La</t>
  </si>
  <si>
    <t>Casevecchie</t>
  </si>
  <si>
    <t>Pieve di Cento</t>
  </si>
  <si>
    <t>Zadní Vydří</t>
  </si>
  <si>
    <t>Krukow</t>
  </si>
  <si>
    <t>Peracense</t>
  </si>
  <si>
    <t>Cassagnabère-Tournas</t>
  </si>
  <si>
    <t>Pieve di Soligo</t>
  </si>
  <si>
    <t>Zadní Zhořec</t>
  </si>
  <si>
    <t>Krumbach (Schwaben), St</t>
  </si>
  <si>
    <t>Perafita</t>
  </si>
  <si>
    <t>Cassagnas</t>
  </si>
  <si>
    <t>Pieve di Teco</t>
  </si>
  <si>
    <t>Zádolí</t>
  </si>
  <si>
    <t>Krummbek</t>
  </si>
  <si>
    <t>Perafort</t>
  </si>
  <si>
    <t>Cassagne</t>
  </si>
  <si>
    <t>Pieve d'Olmi</t>
  </si>
  <si>
    <t>Žádovice</t>
  </si>
  <si>
    <t>Krümmel</t>
  </si>
  <si>
    <t>Peral de Arlanza</t>
  </si>
  <si>
    <t>Cassagnes</t>
  </si>
  <si>
    <t>Pieve Emanuele</t>
  </si>
  <si>
    <t>Zádub-Závišín</t>
  </si>
  <si>
    <t>Krummenau</t>
  </si>
  <si>
    <t>Peral, El</t>
  </si>
  <si>
    <t>Cassagnes-Bégonhès</t>
  </si>
  <si>
    <t>Pieve Fissiraga</t>
  </si>
  <si>
    <t>Zádveřice-Raková</t>
  </si>
  <si>
    <t>Krummendeich</t>
  </si>
  <si>
    <t>Peralada</t>
  </si>
  <si>
    <t>Cassagnoles</t>
  </si>
  <si>
    <t>Pieve Fosciana</t>
  </si>
  <si>
    <t>Zahájí</t>
  </si>
  <si>
    <t>Krummendiek</t>
  </si>
  <si>
    <t>Peraleda de la Mata</t>
  </si>
  <si>
    <t>Cassaigne</t>
  </si>
  <si>
    <t>Pieve Ligure</t>
  </si>
  <si>
    <t>Zahnašovice</t>
  </si>
  <si>
    <t>Krummennaab</t>
  </si>
  <si>
    <t>Peraleda de San Román</t>
  </si>
  <si>
    <t>Cassaignes</t>
  </si>
  <si>
    <t>Pieve Porto Morone</t>
  </si>
  <si>
    <t>Zahořany</t>
  </si>
  <si>
    <t>Krummesse</t>
  </si>
  <si>
    <t>Peraleda del Zaucejo</t>
  </si>
  <si>
    <t>Cassaniouze</t>
  </si>
  <si>
    <t>Pieve San Giacomo</t>
  </si>
  <si>
    <t>Zahorčice</t>
  </si>
  <si>
    <t>Krummhörn</t>
  </si>
  <si>
    <t>Peraleja, La</t>
  </si>
  <si>
    <t>Cassel</t>
  </si>
  <si>
    <t>Pieve Santo Stefano</t>
  </si>
  <si>
    <t>Záhoří</t>
  </si>
  <si>
    <t>Krummin</t>
  </si>
  <si>
    <t>Peralejos</t>
  </si>
  <si>
    <t>Cassen</t>
  </si>
  <si>
    <t>Pieve Tesino</t>
  </si>
  <si>
    <t>Záhornice</t>
  </si>
  <si>
    <t>Krummwisch</t>
  </si>
  <si>
    <t>Peralejos de Abajo</t>
  </si>
  <si>
    <t>Casseneuil</t>
  </si>
  <si>
    <t>Pieve Torina</t>
  </si>
  <si>
    <t>Záhorovice</t>
  </si>
  <si>
    <t>Krumstedt</t>
  </si>
  <si>
    <t>Peralejos de Arriba</t>
  </si>
  <si>
    <t>Casseuil</t>
  </si>
  <si>
    <t>Pieve Vergonte</t>
  </si>
  <si>
    <t>Zahrádka</t>
  </si>
  <si>
    <t>Krün</t>
  </si>
  <si>
    <t>Peralejos de las Truchas</t>
  </si>
  <si>
    <t>Cassignas</t>
  </si>
  <si>
    <t>Pievepelago</t>
  </si>
  <si>
    <t>Zahrádky</t>
  </si>
  <si>
    <t>Krunkel</t>
  </si>
  <si>
    <t>Perales</t>
  </si>
  <si>
    <t>Cassis</t>
  </si>
  <si>
    <t>Piglio</t>
  </si>
  <si>
    <t>Zaječí</t>
  </si>
  <si>
    <t>Krusenfelde</t>
  </si>
  <si>
    <t>Perales de Tajuña</t>
  </si>
  <si>
    <t>Casson</t>
  </si>
  <si>
    <t>Pigna</t>
  </si>
  <si>
    <t>Zaječice</t>
  </si>
  <si>
    <t>Krusenhagen</t>
  </si>
  <si>
    <t>Perales del Alfambra</t>
  </si>
  <si>
    <t>Cassuéjouls</t>
  </si>
  <si>
    <t>Pignataro Interamna</t>
  </si>
  <si>
    <t>Zaječov</t>
  </si>
  <si>
    <t>Krüzen</t>
  </si>
  <si>
    <t>Perales del Puerto</t>
  </si>
  <si>
    <t>Cast</t>
  </si>
  <si>
    <t>Pignataro Maggiore</t>
  </si>
  <si>
    <t>Zájezd</t>
  </si>
  <si>
    <t>Kublank</t>
  </si>
  <si>
    <t>Peralta de Alcofea</t>
  </si>
  <si>
    <t>Castagnac</t>
  </si>
  <si>
    <t>Pignola</t>
  </si>
  <si>
    <t>Zájezdec</t>
  </si>
  <si>
    <t>Kubschütz / Kubšicy</t>
  </si>
  <si>
    <t>Peralta de Calasanz</t>
  </si>
  <si>
    <t>Castagnède</t>
  </si>
  <si>
    <t>Pignone</t>
  </si>
  <si>
    <t>Zajíčkov</t>
  </si>
  <si>
    <t>Kuchelmiß</t>
  </si>
  <si>
    <t>Peraltilla</t>
  </si>
  <si>
    <t>Castagniers</t>
  </si>
  <si>
    <t>Pigra</t>
  </si>
  <si>
    <t>Žákava</t>
  </si>
  <si>
    <t>Kuchen</t>
  </si>
  <si>
    <t>Peralveche</t>
  </si>
  <si>
    <t>Castaignos-Souslens</t>
  </si>
  <si>
    <t>Zákolany</t>
  </si>
  <si>
    <t>Kuckssee</t>
  </si>
  <si>
    <t>Peramola</t>
  </si>
  <si>
    <t>Castandet</t>
  </si>
  <si>
    <t>Pimentel</t>
  </si>
  <si>
    <t>Žákovice</t>
  </si>
  <si>
    <t>Kuddewörde</t>
  </si>
  <si>
    <t>Peranzanes</t>
  </si>
  <si>
    <t>Castanet</t>
  </si>
  <si>
    <t>Pimonte</t>
  </si>
  <si>
    <t>Zakřany</t>
  </si>
  <si>
    <t>Kuden</t>
  </si>
  <si>
    <t>Perarrúa</t>
  </si>
  <si>
    <t>Castanet-le-Haut</t>
  </si>
  <si>
    <t>Pinarolo Po</t>
  </si>
  <si>
    <t>Zákupy</t>
  </si>
  <si>
    <t>Kudensee</t>
  </si>
  <si>
    <t>Perdigón, El</t>
  </si>
  <si>
    <t>Castanet-Tolosan</t>
  </si>
  <si>
    <t>Pinasca</t>
  </si>
  <si>
    <t>Žáky</t>
  </si>
  <si>
    <t>Kuhardt</t>
  </si>
  <si>
    <t>Perdiguera</t>
  </si>
  <si>
    <t>Castans</t>
  </si>
  <si>
    <t>Pincara</t>
  </si>
  <si>
    <t>Žalany</t>
  </si>
  <si>
    <t>Kühbach, M</t>
  </si>
  <si>
    <t>Pereiro de Aguiar, O</t>
  </si>
  <si>
    <t>Casteide-Cami</t>
  </si>
  <si>
    <t>Pinerolo</t>
  </si>
  <si>
    <t>Zalešany</t>
  </si>
  <si>
    <t>Kühdorf</t>
  </si>
  <si>
    <t>Perelló, El</t>
  </si>
  <si>
    <t>Casteide-Candau</t>
  </si>
  <si>
    <t>Pineto</t>
  </si>
  <si>
    <t>Zálesí</t>
  </si>
  <si>
    <t>Kuhfelde</t>
  </si>
  <si>
    <t>Pereña de la Ribera</t>
  </si>
  <si>
    <t>Casteide-Doat</t>
  </si>
  <si>
    <t>Pino d'Asti</t>
  </si>
  <si>
    <t>Zálesná Zhoř</t>
  </si>
  <si>
    <t>Kühlenthal</t>
  </si>
  <si>
    <t>Pereruela</t>
  </si>
  <si>
    <t>Casteil</t>
  </si>
  <si>
    <t>Pino Torinese</t>
  </si>
  <si>
    <t>Zálezlice</t>
  </si>
  <si>
    <t>Kuhlen-Wendorf</t>
  </si>
  <si>
    <t>Periana</t>
  </si>
  <si>
    <t>Castelbajac</t>
  </si>
  <si>
    <t>Pinzano al Tagliamento</t>
  </si>
  <si>
    <t>Zálezly</t>
  </si>
  <si>
    <t>Kühlungsborn, Stadt</t>
  </si>
  <si>
    <t>Perilla de Castro</t>
  </si>
  <si>
    <t>Castelbiague</t>
  </si>
  <si>
    <t>Pinzolo</t>
  </si>
  <si>
    <t>Žalhostice</t>
  </si>
  <si>
    <t>Kühndorf</t>
  </si>
  <si>
    <t>Pernía, La</t>
  </si>
  <si>
    <t>Castelculier</t>
  </si>
  <si>
    <t>Piobbico</t>
  </si>
  <si>
    <t>Žalkovice</t>
  </si>
  <si>
    <t>Kuhnhöfen</t>
  </si>
  <si>
    <t>Peromingo</t>
  </si>
  <si>
    <t>Castelferrus</t>
  </si>
  <si>
    <t>Piobesi d'Alba</t>
  </si>
  <si>
    <t>Zaloňov</t>
  </si>
  <si>
    <t>Kühren</t>
  </si>
  <si>
    <t>Perosillo</t>
  </si>
  <si>
    <t>Castelfranc</t>
  </si>
  <si>
    <t>Piobesi Torinese</t>
  </si>
  <si>
    <t>Zálší</t>
  </si>
  <si>
    <t>Kuhs</t>
  </si>
  <si>
    <t>Peroxa, A</t>
  </si>
  <si>
    <t>Castelgaillard</t>
  </si>
  <si>
    <t>Piode</t>
  </si>
  <si>
    <t>Zalužany</t>
  </si>
  <si>
    <t>Kühsen</t>
  </si>
  <si>
    <t>Pertusa</t>
  </si>
  <si>
    <t>Castelginest</t>
  </si>
  <si>
    <t>Pioltello</t>
  </si>
  <si>
    <t>Záluží</t>
  </si>
  <si>
    <t>Kuhstorf</t>
  </si>
  <si>
    <t>Pesaguero</t>
  </si>
  <si>
    <t>Casteljaloux</t>
  </si>
  <si>
    <t>Piombino</t>
  </si>
  <si>
    <t>Zálužice</t>
  </si>
  <si>
    <t>Kükels</t>
  </si>
  <si>
    <t>Pescueza</t>
  </si>
  <si>
    <t>Castella</t>
  </si>
  <si>
    <t>Piombino Dese</t>
  </si>
  <si>
    <t>Žamberk</t>
  </si>
  <si>
    <t>Küllstedt</t>
  </si>
  <si>
    <t>Pesga, La</t>
  </si>
  <si>
    <t>Castellane</t>
  </si>
  <si>
    <t>Pioraco</t>
  </si>
  <si>
    <t>Záměl</t>
  </si>
  <si>
    <t>Kulmain</t>
  </si>
  <si>
    <t>Pesoz</t>
  </si>
  <si>
    <t>Piossasco</t>
  </si>
  <si>
    <t>Zámostí-Blata</t>
  </si>
  <si>
    <t>Kulmbach, GKSt</t>
  </si>
  <si>
    <t>Pesquera</t>
  </si>
  <si>
    <t>Castellare-di-Casinca</t>
  </si>
  <si>
    <t>Piovà Massaia</t>
  </si>
  <si>
    <t>Žampach</t>
  </si>
  <si>
    <t>Kulpin</t>
  </si>
  <si>
    <t>Pesquera de Duero</t>
  </si>
  <si>
    <t>Castellare-di-Mercurio</t>
  </si>
  <si>
    <t>Piove di Sacco</t>
  </si>
  <si>
    <t>Zámrsk</t>
  </si>
  <si>
    <t>Külsheim, Stadt</t>
  </si>
  <si>
    <t>Pesquera, La</t>
  </si>
  <si>
    <t>Castellet-en-Luberon</t>
  </si>
  <si>
    <t>Piovene Rocchette</t>
  </si>
  <si>
    <t>Zámrsky</t>
  </si>
  <si>
    <t>Külz (Hunsrück)</t>
  </si>
  <si>
    <t>Petilla de Aragón</t>
  </si>
  <si>
    <t>Castellet-lès-Sausses</t>
  </si>
  <si>
    <t>Piozzano</t>
  </si>
  <si>
    <t>Žandov</t>
  </si>
  <si>
    <t>Kümbdchen</t>
  </si>
  <si>
    <t>Petín</t>
  </si>
  <si>
    <t>Castello-di-Rostino</t>
  </si>
  <si>
    <t>Piozzo</t>
  </si>
  <si>
    <t>Zápy</t>
  </si>
  <si>
    <t>Kumhausen</t>
  </si>
  <si>
    <t>Castelmary</t>
  </si>
  <si>
    <t>Piraino</t>
  </si>
  <si>
    <t>Žár</t>
  </si>
  <si>
    <t>Kummerfeld</t>
  </si>
  <si>
    <t>Petrer</t>
  </si>
  <si>
    <t>Castelmaurou</t>
  </si>
  <si>
    <t>Pisa</t>
  </si>
  <si>
    <t>Žáravice</t>
  </si>
  <si>
    <t>Kümmernitztal</t>
  </si>
  <si>
    <t>Petrés</t>
  </si>
  <si>
    <t>Castelmayran</t>
  </si>
  <si>
    <t>Pisano</t>
  </si>
  <si>
    <t>Zářecká Lhota</t>
  </si>
  <si>
    <t>Kummerow</t>
  </si>
  <si>
    <t>Pétrola</t>
  </si>
  <si>
    <t>Castelmoron-d'Albret</t>
  </si>
  <si>
    <t>Piscina</t>
  </si>
  <si>
    <t>Záříčí</t>
  </si>
  <si>
    <t>Kümmersbruck</t>
  </si>
  <si>
    <t>Peza, La</t>
  </si>
  <si>
    <t>Castelmoron-sur-Lot</t>
  </si>
  <si>
    <t>Piscinas</t>
  </si>
  <si>
    <t>Žarošice</t>
  </si>
  <si>
    <t>Kundert</t>
  </si>
  <si>
    <t>Pezuela de las Torres</t>
  </si>
  <si>
    <t>Castelnau d'Auzan Labarrère</t>
  </si>
  <si>
    <t>Pisciotta</t>
  </si>
  <si>
    <t>Žárovná</t>
  </si>
  <si>
    <t>Kunreuth</t>
  </si>
  <si>
    <t>Pías</t>
  </si>
  <si>
    <t>Castelnau Montratier-Sainte Alauzie</t>
  </si>
  <si>
    <t>Pisogne</t>
  </si>
  <si>
    <t>Zárubice</t>
  </si>
  <si>
    <t>Künzell</t>
  </si>
  <si>
    <t>Picanya</t>
  </si>
  <si>
    <t>Castelnau-Barbarens</t>
  </si>
  <si>
    <t>Pisoniano</t>
  </si>
  <si>
    <t>Záryby</t>
  </si>
  <si>
    <t>Künzelsau, Stadt</t>
  </si>
  <si>
    <t>Picassent</t>
  </si>
  <si>
    <t>Castelnau-Chalosse</t>
  </si>
  <si>
    <t>Pisticci</t>
  </si>
  <si>
    <t>Zásada</t>
  </si>
  <si>
    <t>Künzing</t>
  </si>
  <si>
    <t>Picazo, El</t>
  </si>
  <si>
    <t>Castelnau-d'Anglès</t>
  </si>
  <si>
    <t>Pistoia</t>
  </si>
  <si>
    <t>Zásmuky</t>
  </si>
  <si>
    <t>Kupferberg, St</t>
  </si>
  <si>
    <t>Picón</t>
  </si>
  <si>
    <t>Castelnau-d'Arbieu</t>
  </si>
  <si>
    <t>Pitigliano</t>
  </si>
  <si>
    <t>Zašová</t>
  </si>
  <si>
    <t>Kupferzell</t>
  </si>
  <si>
    <t>Piedrabuena</t>
  </si>
  <si>
    <t>Castelnaudary</t>
  </si>
  <si>
    <t>Piubega</t>
  </si>
  <si>
    <t>Zašovice</t>
  </si>
  <si>
    <t>Kuppenheim, Stadt</t>
  </si>
  <si>
    <t>Piedrahíta</t>
  </si>
  <si>
    <t>Castelnau-d'Aude</t>
  </si>
  <si>
    <t>Piuro</t>
  </si>
  <si>
    <t>Zastávka</t>
  </si>
  <si>
    <t>Küps, M</t>
  </si>
  <si>
    <t>Piedrahita de Castro</t>
  </si>
  <si>
    <t>Castelnaud-de-Gratecambe</t>
  </si>
  <si>
    <t>Piverone</t>
  </si>
  <si>
    <t>Zástřizly</t>
  </si>
  <si>
    <t>Kürnach</t>
  </si>
  <si>
    <t>Piedralaves</t>
  </si>
  <si>
    <t>Castelnau-de-Guers</t>
  </si>
  <si>
    <t>Pizzale</t>
  </si>
  <si>
    <t>Žatčany</t>
  </si>
  <si>
    <t>Kürnbach</t>
  </si>
  <si>
    <t>Piedramillera</t>
  </si>
  <si>
    <t>Castelnau-de-Lévis</t>
  </si>
  <si>
    <t>Pizzighettone</t>
  </si>
  <si>
    <t>Žatec</t>
  </si>
  <si>
    <t>Kürten</t>
  </si>
  <si>
    <t>Piedras Albas</t>
  </si>
  <si>
    <t>Castelnau-de-Mandailles</t>
  </si>
  <si>
    <t>Pizzo</t>
  </si>
  <si>
    <t>Zátor</t>
  </si>
  <si>
    <t>Kurtscheid</t>
  </si>
  <si>
    <t>Piedratajada</t>
  </si>
  <si>
    <t>Castelnau-de-Médoc</t>
  </si>
  <si>
    <t>Pizzoferrato</t>
  </si>
  <si>
    <t>Kusel, Stadt</t>
  </si>
  <si>
    <t>Piélagos</t>
  </si>
  <si>
    <t>Castelnau-de-Montmiral</t>
  </si>
  <si>
    <t>Pizzoli</t>
  </si>
  <si>
    <t>Zavidov</t>
  </si>
  <si>
    <t>Küssaberg</t>
  </si>
  <si>
    <t>Piera</t>
  </si>
  <si>
    <t>Castelnau-d'Estrétefonds</t>
  </si>
  <si>
    <t>Pizzone</t>
  </si>
  <si>
    <t>Závišice</t>
  </si>
  <si>
    <t>Küsten</t>
  </si>
  <si>
    <t>Piérnigas</t>
  </si>
  <si>
    <t>Castelnaud-la-Chapelle</t>
  </si>
  <si>
    <t>Pizzoni</t>
  </si>
  <si>
    <t>Závist</t>
  </si>
  <si>
    <t>Kusterdingen</t>
  </si>
  <si>
    <t>Pilar de la Horadada</t>
  </si>
  <si>
    <t>Castelnau-Durban</t>
  </si>
  <si>
    <t>Placanica</t>
  </si>
  <si>
    <t>Zavlekov</t>
  </si>
  <si>
    <t>Küstriner Vorland</t>
  </si>
  <si>
    <t>Pilas</t>
  </si>
  <si>
    <t>Castelnau-le-Lez</t>
  </si>
  <si>
    <t>Plataci</t>
  </si>
  <si>
    <t>Závraty</t>
  </si>
  <si>
    <t>Kutenholz</t>
  </si>
  <si>
    <t>Piles</t>
  </si>
  <si>
    <t>Castelnau-Magnoac</t>
  </si>
  <si>
    <t>Platania</t>
  </si>
  <si>
    <t>Zbečno</t>
  </si>
  <si>
    <t>Kutzenhausen</t>
  </si>
  <si>
    <t>Piles, Les</t>
  </si>
  <si>
    <t>Castelnau-Pégayrols</t>
  </si>
  <si>
    <t>Platì</t>
  </si>
  <si>
    <t>Zbelítov</t>
  </si>
  <si>
    <t>Kutzleben</t>
  </si>
  <si>
    <t>Piloña</t>
  </si>
  <si>
    <t>Castelnau-Picampeau</t>
  </si>
  <si>
    <t>Plaus</t>
  </si>
  <si>
    <t>Zbenice</t>
  </si>
  <si>
    <t>Kyffhäuserland</t>
  </si>
  <si>
    <t>Piña de Campos</t>
  </si>
  <si>
    <t>Castelnau-Rivière-Basse</t>
  </si>
  <si>
    <t>Plesio</t>
  </si>
  <si>
    <t>Zběšičky</t>
  </si>
  <si>
    <t>Kyllburg, Stadt</t>
  </si>
  <si>
    <t>Pina de Ebro</t>
  </si>
  <si>
    <t>Castelnau-sur-Gupie</t>
  </si>
  <si>
    <t>Ploaghe</t>
  </si>
  <si>
    <t>Zbilidy</t>
  </si>
  <si>
    <t>Kyllburgweiler</t>
  </si>
  <si>
    <t>Piña de Esgueva</t>
  </si>
  <si>
    <t>Castelnau-sur-l'Auvignon</t>
  </si>
  <si>
    <t>Plodio</t>
  </si>
  <si>
    <t>Zbinohy</t>
  </si>
  <si>
    <t>Kyritz, Stadt</t>
  </si>
  <si>
    <t>Pina de Montalgrao</t>
  </si>
  <si>
    <t>Castelnau-Tursan</t>
  </si>
  <si>
    <t>Pocapaglia</t>
  </si>
  <si>
    <t>Zbiroh</t>
  </si>
  <si>
    <t>Laaber, M</t>
  </si>
  <si>
    <t>Píñar</t>
  </si>
  <si>
    <t>Castelnau-Valence</t>
  </si>
  <si>
    <t>Pocenia</t>
  </si>
  <si>
    <t>Zbizuby</t>
  </si>
  <si>
    <t>Laage, Stadt</t>
  </si>
  <si>
    <t>Pinar de El Hierro, El</t>
  </si>
  <si>
    <t>Castelnavet</t>
  </si>
  <si>
    <t>Podenzana</t>
  </si>
  <si>
    <t>Zblovice</t>
  </si>
  <si>
    <t>Pinar, El</t>
  </si>
  <si>
    <t>Castelner</t>
  </si>
  <si>
    <t>Podenzano</t>
  </si>
  <si>
    <t>Laasdorf</t>
  </si>
  <si>
    <t>Pinarejo</t>
  </si>
  <si>
    <t>Pofi</t>
  </si>
  <si>
    <t>Zborovice</t>
  </si>
  <si>
    <t>Laatzen, Stadt</t>
  </si>
  <si>
    <t>Pinarejos</t>
  </si>
  <si>
    <t>Castelreng</t>
  </si>
  <si>
    <t>Poggiardo</t>
  </si>
  <si>
    <t>Zborovy</t>
  </si>
  <si>
    <t>Labenz</t>
  </si>
  <si>
    <t>Pinarnegrillo</t>
  </si>
  <si>
    <t>Castels et Bézenac</t>
  </si>
  <si>
    <t>Poggibonsi</t>
  </si>
  <si>
    <t>Zbožíčko</t>
  </si>
  <si>
    <t>Laberweinting</t>
  </si>
  <si>
    <t>Pineda de Gigüela</t>
  </si>
  <si>
    <t>Castelsagrat</t>
  </si>
  <si>
    <t>Poggio a Caiano</t>
  </si>
  <si>
    <t>Zbrašín</t>
  </si>
  <si>
    <t>Laboe</t>
  </si>
  <si>
    <t>Pineda de la Sierra</t>
  </si>
  <si>
    <t>Castelsarrasin</t>
  </si>
  <si>
    <t>Poggio Bustone</t>
  </si>
  <si>
    <t>Zbraslav</t>
  </si>
  <si>
    <t>Pineda de Mar</t>
  </si>
  <si>
    <t>Castel-Sarrazin</t>
  </si>
  <si>
    <t>Poggio Catino</t>
  </si>
  <si>
    <t>Zbraslavec</t>
  </si>
  <si>
    <t>Lachendorf</t>
  </si>
  <si>
    <t>Pineda Trasmonte</t>
  </si>
  <si>
    <t>Castelvieilh</t>
  </si>
  <si>
    <t>Poggio Imperiale</t>
  </si>
  <si>
    <t>Zbraslavice</t>
  </si>
  <si>
    <t>Ladbergen</t>
  </si>
  <si>
    <t>Pinedas</t>
  </si>
  <si>
    <t>Castelviel</t>
  </si>
  <si>
    <t>Poggio Mirteto</t>
  </si>
  <si>
    <t>Zbůch</t>
  </si>
  <si>
    <t>Ladelund</t>
  </si>
  <si>
    <t>Piñel de Abajo</t>
  </si>
  <si>
    <t>Castéra-Bouzet</t>
  </si>
  <si>
    <t>Poggio Moiano</t>
  </si>
  <si>
    <t>Zbuzany</t>
  </si>
  <si>
    <t>Ladenburg, Stadt</t>
  </si>
  <si>
    <t>Piñel de Arriba</t>
  </si>
  <si>
    <t>Castéra-Lanusse</t>
  </si>
  <si>
    <t>Poggio Nativo</t>
  </si>
  <si>
    <t>Zbyslavice</t>
  </si>
  <si>
    <t>Laer</t>
  </si>
  <si>
    <t>Pinell de Brai, El</t>
  </si>
  <si>
    <t>Castéra-Lectourois</t>
  </si>
  <si>
    <t>Poggio Picenze</t>
  </si>
  <si>
    <t>Zbýšov</t>
  </si>
  <si>
    <t>Pinell de Solsonès</t>
  </si>
  <si>
    <t>Castéra-Lou</t>
  </si>
  <si>
    <t>Poggio Renatico</t>
  </si>
  <si>
    <t>Zbytiny</t>
  </si>
  <si>
    <t>Lage, Stadt</t>
  </si>
  <si>
    <t>Piñero, El</t>
  </si>
  <si>
    <t>Castéra-Loubix</t>
  </si>
  <si>
    <t>Poggio Rusco</t>
  </si>
  <si>
    <t>Ždánice</t>
  </si>
  <si>
    <t>Lägerdorf</t>
  </si>
  <si>
    <t>Pinet</t>
  </si>
  <si>
    <t>Castéras</t>
  </si>
  <si>
    <t>Poggio San Lorenzo</t>
  </si>
  <si>
    <t>Ždánov</t>
  </si>
  <si>
    <t>Lähden</t>
  </si>
  <si>
    <t>Pinilla de Jadraque</t>
  </si>
  <si>
    <t>Castéra-Verduzan</t>
  </si>
  <si>
    <t>Poggio San Marcello</t>
  </si>
  <si>
    <t>Žďár</t>
  </si>
  <si>
    <t>Lahn</t>
  </si>
  <si>
    <t>Pinilla de los Barruecos</t>
  </si>
  <si>
    <t>Castéra-Vignoles</t>
  </si>
  <si>
    <t>Poggio San Vicino</t>
  </si>
  <si>
    <t>Žďár nad Metují</t>
  </si>
  <si>
    <t>Lahnau</t>
  </si>
  <si>
    <t>Pinilla de los Moros</t>
  </si>
  <si>
    <t>Casterets</t>
  </si>
  <si>
    <t>Poggio Sannita</t>
  </si>
  <si>
    <t>Žďár nad Orlicí</t>
  </si>
  <si>
    <t>Lahnstein, Stadt</t>
  </si>
  <si>
    <t>Pinilla de Molina</t>
  </si>
  <si>
    <t>Castéron</t>
  </si>
  <si>
    <t>Poggio Torriana</t>
  </si>
  <si>
    <t>Žďár nad Sázavou</t>
  </si>
  <si>
    <t>Lahntal</t>
  </si>
  <si>
    <t>Pinilla de Toro</t>
  </si>
  <si>
    <t>Castet</t>
  </si>
  <si>
    <t>Poggiodomo</t>
  </si>
  <si>
    <t>Žďárec</t>
  </si>
  <si>
    <t>Lahr</t>
  </si>
  <si>
    <t>Pinilla del Campo</t>
  </si>
  <si>
    <t>Castet-Arrouy</t>
  </si>
  <si>
    <t>Poggiofiorito</t>
  </si>
  <si>
    <t>Žďárek</t>
  </si>
  <si>
    <t>Lahr/Schwarzwald, Stadt</t>
  </si>
  <si>
    <t>Pinilla del Valle</t>
  </si>
  <si>
    <t>Castetbon</t>
  </si>
  <si>
    <t>Poggiomarino</t>
  </si>
  <si>
    <t>Žďárky</t>
  </si>
  <si>
    <t>Laichingen, Stadt</t>
  </si>
  <si>
    <t>Pinilla Trasmonte</t>
  </si>
  <si>
    <t>Castétis</t>
  </si>
  <si>
    <t>Poggioreale</t>
  </si>
  <si>
    <t>Žďárná</t>
  </si>
  <si>
    <t>Lalendorf</t>
  </si>
  <si>
    <t>Pinillos</t>
  </si>
  <si>
    <t>Castetnau-Camblong</t>
  </si>
  <si>
    <t>Poggiorsini</t>
  </si>
  <si>
    <t>Zděchov</t>
  </si>
  <si>
    <t>Lalling</t>
  </si>
  <si>
    <t>Pino de Tormes, El</t>
  </si>
  <si>
    <t>Castetner</t>
  </si>
  <si>
    <t>Poggiridenti</t>
  </si>
  <si>
    <t>Zdechovice</t>
  </si>
  <si>
    <t>Lam, M</t>
  </si>
  <si>
    <t>Pino del Oro</t>
  </si>
  <si>
    <t>Castetpugon</t>
  </si>
  <si>
    <t>Pogliano Milanese</t>
  </si>
  <si>
    <t>Zdelov</t>
  </si>
  <si>
    <t>Lambertsberg</t>
  </si>
  <si>
    <t>Pino del Río</t>
  </si>
  <si>
    <t>Castets</t>
  </si>
  <si>
    <t>Pognana Lario</t>
  </si>
  <si>
    <t>Zdemyslice</t>
  </si>
  <si>
    <t>Lambrecht (Pfalz), Stadt</t>
  </si>
  <si>
    <t>Pino, O</t>
  </si>
  <si>
    <t>Castets et Castillon</t>
  </si>
  <si>
    <t>Pognano</t>
  </si>
  <si>
    <t>Zdeňkov</t>
  </si>
  <si>
    <t>Lambrechtshagen</t>
  </si>
  <si>
    <t>Pinofranqueado</t>
  </si>
  <si>
    <t>Castex</t>
  </si>
  <si>
    <t>Pogno</t>
  </si>
  <si>
    <t>Zderaz</t>
  </si>
  <si>
    <t>Lambsborn</t>
  </si>
  <si>
    <t>Piñor</t>
  </si>
  <si>
    <t>Castex-d'Armagnac</t>
  </si>
  <si>
    <t>Poirino</t>
  </si>
  <si>
    <t>Zdětín</t>
  </si>
  <si>
    <t>Lambsheim</t>
  </si>
  <si>
    <t>Pinós</t>
  </si>
  <si>
    <t>Casties-Labrande</t>
  </si>
  <si>
    <t>Pojana Maggiore</t>
  </si>
  <si>
    <t>Zdiby</t>
  </si>
  <si>
    <t>Lamerdingen</t>
  </si>
  <si>
    <t>Pinos Genil</t>
  </si>
  <si>
    <t>Castifao</t>
  </si>
  <si>
    <t>Polaveno</t>
  </si>
  <si>
    <t>Zdice</t>
  </si>
  <si>
    <t>Lammershagen</t>
  </si>
  <si>
    <t>Pinos Puente</t>
  </si>
  <si>
    <t>Castiglione</t>
  </si>
  <si>
    <t>Polcenigo</t>
  </si>
  <si>
    <t>Zdíkov</t>
  </si>
  <si>
    <t>Lampaden</t>
  </si>
  <si>
    <t>Pinoso</t>
  </si>
  <si>
    <t>Polesella</t>
  </si>
  <si>
    <t>Ždírec</t>
  </si>
  <si>
    <t>Lampertheim, Stadt</t>
  </si>
  <si>
    <t>Pinseque</t>
  </si>
  <si>
    <t>Castillon (Canton d'Arthez-de-Béarn)</t>
  </si>
  <si>
    <t>Polesine Zibello</t>
  </si>
  <si>
    <t>Ždírec nad Doubravou</t>
  </si>
  <si>
    <t>Lampertswalde</t>
  </si>
  <si>
    <t>Pintanos, Los</t>
  </si>
  <si>
    <t>Castillon (Canton de Lembeye)</t>
  </si>
  <si>
    <t>Poli</t>
  </si>
  <si>
    <t>Zdislava</t>
  </si>
  <si>
    <t>Lamspringe</t>
  </si>
  <si>
    <t>Pinto</t>
  </si>
  <si>
    <t>Castillon-Debats</t>
  </si>
  <si>
    <t>Polia</t>
  </si>
  <si>
    <t>Zdislavice</t>
  </si>
  <si>
    <t>Lamstedt</t>
  </si>
  <si>
    <t>Piñuécar-Gandullas</t>
  </si>
  <si>
    <t>Castillon-de-Larboust</t>
  </si>
  <si>
    <t>Policoro</t>
  </si>
  <si>
    <t>Zdobín</t>
  </si>
  <si>
    <t>Lancken-Granitz</t>
  </si>
  <si>
    <t>Piornal</t>
  </si>
  <si>
    <t>Castillon-de-Saint-Martory</t>
  </si>
  <si>
    <t>Polignano a Mare</t>
  </si>
  <si>
    <t>Zdobnice</t>
  </si>
  <si>
    <t>Landau a.d.Isar, St</t>
  </si>
  <si>
    <t>Pioz</t>
  </si>
  <si>
    <t>Castillon-du-Gard</t>
  </si>
  <si>
    <t>Polinago</t>
  </si>
  <si>
    <t>Zdounky</t>
  </si>
  <si>
    <t>Landau in der Pfalz, Stadt</t>
  </si>
  <si>
    <t>Piqueras</t>
  </si>
  <si>
    <t>Castillon-en-Auge</t>
  </si>
  <si>
    <t>Polino</t>
  </si>
  <si>
    <t>Zduchovice</t>
  </si>
  <si>
    <t>Landensberg</t>
  </si>
  <si>
    <t>Piqueras del Castillo</t>
  </si>
  <si>
    <t>Castillon-en-Couserans</t>
  </si>
  <si>
    <t>Polistena</t>
  </si>
  <si>
    <t>Žebrák</t>
  </si>
  <si>
    <t>Landesbergen</t>
  </si>
  <si>
    <t>Pira</t>
  </si>
  <si>
    <t>Castillon-la-Bataille</t>
  </si>
  <si>
    <t>Polizzi Generosa</t>
  </si>
  <si>
    <t>Žehuň</t>
  </si>
  <si>
    <t>Landkern</t>
  </si>
  <si>
    <t>Piracés</t>
  </si>
  <si>
    <t>Castillon-Massas</t>
  </si>
  <si>
    <t>Polla</t>
  </si>
  <si>
    <t>Žehušice</t>
  </si>
  <si>
    <t>Landolfshausen</t>
  </si>
  <si>
    <t>Pitarque</t>
  </si>
  <si>
    <t>Castillonnès</t>
  </si>
  <si>
    <t>Pollein</t>
  </si>
  <si>
    <t>Želatovice</t>
  </si>
  <si>
    <t>Landrecht</t>
  </si>
  <si>
    <t>Pitiegua</t>
  </si>
  <si>
    <t>Castillon-Savès</t>
  </si>
  <si>
    <t>Pollena Trocchia</t>
  </si>
  <si>
    <t>Želeč</t>
  </si>
  <si>
    <t>Landsberg am Lech, GKSt</t>
  </si>
  <si>
    <t>Pitillas</t>
  </si>
  <si>
    <t>Castin</t>
  </si>
  <si>
    <t>Pollenza</t>
  </si>
  <si>
    <t>Želechovice</t>
  </si>
  <si>
    <t>Landsberg, Stadt</t>
  </si>
  <si>
    <t>Pizarra</t>
  </si>
  <si>
    <t>Castine-en-Plaine</t>
  </si>
  <si>
    <t>Pollica</t>
  </si>
  <si>
    <t>Želechovice nad Dřevnicí</t>
  </si>
  <si>
    <t>Landsberied</t>
  </si>
  <si>
    <t>Pizarral</t>
  </si>
  <si>
    <t>Castineta</t>
  </si>
  <si>
    <t>Pollina</t>
  </si>
  <si>
    <t>Zelená Hora</t>
  </si>
  <si>
    <t>Landscheid</t>
  </si>
  <si>
    <t>Pla de Santa Maria, El</t>
  </si>
  <si>
    <t>Castirla</t>
  </si>
  <si>
    <t>Pollone</t>
  </si>
  <si>
    <t>Landscheide</t>
  </si>
  <si>
    <t>Pla del Penedès, El</t>
  </si>
  <si>
    <t>Castres</t>
  </si>
  <si>
    <t>Pollutri</t>
  </si>
  <si>
    <t>Zelenecká Lhota</t>
  </si>
  <si>
    <t>Landshut</t>
  </si>
  <si>
    <t>Plan</t>
  </si>
  <si>
    <t>Castres-Gironde</t>
  </si>
  <si>
    <t>Polonghera</t>
  </si>
  <si>
    <t>Želenice</t>
  </si>
  <si>
    <t>Landstuhl, Sickingenstadt, Stadt</t>
  </si>
  <si>
    <t>Planes</t>
  </si>
  <si>
    <t>Castries</t>
  </si>
  <si>
    <t>Polpenazze del Garda</t>
  </si>
  <si>
    <t>Želešice</t>
  </si>
  <si>
    <t>Langballig</t>
  </si>
  <si>
    <t>Planes d'Hostoles, Les</t>
  </si>
  <si>
    <t>Catenay</t>
  </si>
  <si>
    <t>Polverara</t>
  </si>
  <si>
    <t>Želetava</t>
  </si>
  <si>
    <t>Langdorf</t>
  </si>
  <si>
    <t>Planoles</t>
  </si>
  <si>
    <t>Catenoy</t>
  </si>
  <si>
    <t>Polverigi</t>
  </si>
  <si>
    <t>Želetice</t>
  </si>
  <si>
    <t>Langeln</t>
  </si>
  <si>
    <t>Plans de Sió, Els</t>
  </si>
  <si>
    <t>Cateri</t>
  </si>
  <si>
    <t>Pomarance</t>
  </si>
  <si>
    <t>Železná</t>
  </si>
  <si>
    <t>Langelsheim, Stadt</t>
  </si>
  <si>
    <t>Plasencia</t>
  </si>
  <si>
    <t>Cathervielle</t>
  </si>
  <si>
    <t>Pomaretto</t>
  </si>
  <si>
    <t>Železná Ruda</t>
  </si>
  <si>
    <t>Langen</t>
  </si>
  <si>
    <t>Plasencia de Jalón</t>
  </si>
  <si>
    <t>Catheux</t>
  </si>
  <si>
    <t>Pomarico</t>
  </si>
  <si>
    <t>Železné</t>
  </si>
  <si>
    <t>Langen (Hessen), Stadt</t>
  </si>
  <si>
    <t>Plasenzuela</t>
  </si>
  <si>
    <t>Catigny</t>
  </si>
  <si>
    <t>Pomaro Monferrato</t>
  </si>
  <si>
    <t>Železnice</t>
  </si>
  <si>
    <t>Langen Brütz</t>
  </si>
  <si>
    <t>Pleitas</t>
  </si>
  <si>
    <t>Catillon-Fumechon</t>
  </si>
  <si>
    <t>Pomarolo</t>
  </si>
  <si>
    <t>Železný Brod</t>
  </si>
  <si>
    <t>Langenaltheim</t>
  </si>
  <si>
    <t>Plenas</t>
  </si>
  <si>
    <t>Catillon-sur-Sambre</t>
  </si>
  <si>
    <t>Pombia</t>
  </si>
  <si>
    <t>Želiv</t>
  </si>
  <si>
    <t>Langenargen</t>
  </si>
  <si>
    <t>Plentzia</t>
  </si>
  <si>
    <t>Catllar</t>
  </si>
  <si>
    <t>Pomezia</t>
  </si>
  <si>
    <t>Želivsko</t>
  </si>
  <si>
    <t>Langenau, Stadt</t>
  </si>
  <si>
    <t>Pliego</t>
  </si>
  <si>
    <t>Catonvielle</t>
  </si>
  <si>
    <t>Pomigliano d'Arco</t>
  </si>
  <si>
    <t>Želízy</t>
  </si>
  <si>
    <t>Langenbach</t>
  </si>
  <si>
    <t>Plou</t>
  </si>
  <si>
    <t>Cattenières</t>
  </si>
  <si>
    <t>Pompei</t>
  </si>
  <si>
    <t>Želkovice</t>
  </si>
  <si>
    <t>Langenbach bei Kirburg</t>
  </si>
  <si>
    <t>Poal, El</t>
  </si>
  <si>
    <t>Cattenom</t>
  </si>
  <si>
    <t>Pompeiana</t>
  </si>
  <si>
    <t>Želnava</t>
  </si>
  <si>
    <t>Langenbacher Forst</t>
  </si>
  <si>
    <t>Pobla de Benifassà, la</t>
  </si>
  <si>
    <t>Catteville</t>
  </si>
  <si>
    <t>Pompiano</t>
  </si>
  <si>
    <t>Zemětice</t>
  </si>
  <si>
    <t>Langenberg</t>
  </si>
  <si>
    <t>Pobla de Cérvoles, La</t>
  </si>
  <si>
    <t>Catus</t>
  </si>
  <si>
    <t>Pomponesco</t>
  </si>
  <si>
    <t>Ženklava</t>
  </si>
  <si>
    <t>Langenbernsdorf</t>
  </si>
  <si>
    <t>Pobla de Claramunt, La</t>
  </si>
  <si>
    <t>Caubeyres</t>
  </si>
  <si>
    <t>Pompu</t>
  </si>
  <si>
    <t>Žeranovice</t>
  </si>
  <si>
    <t>Langenbrettach</t>
  </si>
  <si>
    <t>Pobla de Farnals, la</t>
  </si>
  <si>
    <t>Caubiac</t>
  </si>
  <si>
    <t>Poncarale</t>
  </si>
  <si>
    <t>Žeravice</t>
  </si>
  <si>
    <t>Langenburg, Stadt</t>
  </si>
  <si>
    <t>Pobla de Lillet, La</t>
  </si>
  <si>
    <t>Caubios-Loos</t>
  </si>
  <si>
    <t>Ponderano</t>
  </si>
  <si>
    <t>Žeraviny</t>
  </si>
  <si>
    <t>Pobla de Mafumet, La</t>
  </si>
  <si>
    <t>Caubon-Saint-Sauveur</t>
  </si>
  <si>
    <t>Ponna</t>
  </si>
  <si>
    <t>Žerčice</t>
  </si>
  <si>
    <t>Langenenslingen</t>
  </si>
  <si>
    <t>Pobla de Massaluca, La</t>
  </si>
  <si>
    <t>Caubous</t>
  </si>
  <si>
    <t>Ponsacco</t>
  </si>
  <si>
    <t>Žeretice</t>
  </si>
  <si>
    <t>Langeneß</t>
  </si>
  <si>
    <t>Pobla de Montornès, La</t>
  </si>
  <si>
    <t>Caucalières</t>
  </si>
  <si>
    <t>Ponso</t>
  </si>
  <si>
    <t>Žermanice</t>
  </si>
  <si>
    <t>Langenfeld</t>
  </si>
  <si>
    <t>Pobla de Segur, La</t>
  </si>
  <si>
    <t>Cauchy-à-la-Tour</t>
  </si>
  <si>
    <t>Pontassieve</t>
  </si>
  <si>
    <t>Žernov</t>
  </si>
  <si>
    <t>Langenfeld (Rheinland), Stadt</t>
  </si>
  <si>
    <t>Pobla de Vallbona, la</t>
  </si>
  <si>
    <t>Caucourt</t>
  </si>
  <si>
    <t>Pontboset</t>
  </si>
  <si>
    <t>Žernovice</t>
  </si>
  <si>
    <t>Langenhagen, Stadt</t>
  </si>
  <si>
    <t>Pobla del Duc, la</t>
  </si>
  <si>
    <t>Caudan</t>
  </si>
  <si>
    <t>Pont-Canavese</t>
  </si>
  <si>
    <t>Žernovník</t>
  </si>
  <si>
    <t>Langenhahn</t>
  </si>
  <si>
    <t>Pobla Llarga, la</t>
  </si>
  <si>
    <t>Caudebec-lès-Elbeuf</t>
  </si>
  <si>
    <t>Žerotice</t>
  </si>
  <si>
    <t>Langenhorn</t>
  </si>
  <si>
    <t>Pobla Tornesa, la</t>
  </si>
  <si>
    <t>Caudebronde</t>
  </si>
  <si>
    <t>Ponte Buggianese</t>
  </si>
  <si>
    <t>Žerotín</t>
  </si>
  <si>
    <t>Langenlehsten</t>
  </si>
  <si>
    <t>Pobla, Sa</t>
  </si>
  <si>
    <t>Caudecoste</t>
  </si>
  <si>
    <t>Ponte dell'Olio</t>
  </si>
  <si>
    <t>Žerůtky</t>
  </si>
  <si>
    <t>Langenleuba-Niederhain</t>
  </si>
  <si>
    <t>Población de Arroyo</t>
  </si>
  <si>
    <t>Caudiès-de-Conflent</t>
  </si>
  <si>
    <t>Ponte di Legno</t>
  </si>
  <si>
    <t>Zhoř</t>
  </si>
  <si>
    <t>Langenlonsheim</t>
  </si>
  <si>
    <t>Población de Campos</t>
  </si>
  <si>
    <t>Caudiès-de-Fenouillèdes</t>
  </si>
  <si>
    <t>Ponte di Piave</t>
  </si>
  <si>
    <t>Zhoř u Mladé Vožice</t>
  </si>
  <si>
    <t>Langenmosen</t>
  </si>
  <si>
    <t>Población de Cerrato</t>
  </si>
  <si>
    <t>Caudrot</t>
  </si>
  <si>
    <t>Ponte Gardena</t>
  </si>
  <si>
    <t>Zhoř u Tábora</t>
  </si>
  <si>
    <t>Langenneufnach</t>
  </si>
  <si>
    <t>Pobladura de Pelayo García</t>
  </si>
  <si>
    <t>Caudry</t>
  </si>
  <si>
    <t>Ponte in Valtellina</t>
  </si>
  <si>
    <t>Zhořec</t>
  </si>
  <si>
    <t>Langenorla</t>
  </si>
  <si>
    <t>Pobladura de Valderaduey</t>
  </si>
  <si>
    <t>Cauffry</t>
  </si>
  <si>
    <t>Ponte Lambro</t>
  </si>
  <si>
    <t>Žichlínek</t>
  </si>
  <si>
    <t>Langenpreising</t>
  </si>
  <si>
    <t>Pobladura del Valle</t>
  </si>
  <si>
    <t>Caugé</t>
  </si>
  <si>
    <t>Ponte nelle Alpi</t>
  </si>
  <si>
    <t>Zichovec</t>
  </si>
  <si>
    <t>Langenprozeltener Forst</t>
  </si>
  <si>
    <t>Poble Nou de Benitatxell, el</t>
  </si>
  <si>
    <t>Caujac</t>
  </si>
  <si>
    <t>Ponte Nizza</t>
  </si>
  <si>
    <t>Žichovice</t>
  </si>
  <si>
    <t>Langenscheid</t>
  </si>
  <si>
    <t>Poblete</t>
  </si>
  <si>
    <t>Caulaincourt</t>
  </si>
  <si>
    <t>Ponte Nossa</t>
  </si>
  <si>
    <t>Židlochovice</t>
  </si>
  <si>
    <t>Langenselbold, Stadt</t>
  </si>
  <si>
    <t>Poblets, els</t>
  </si>
  <si>
    <t>Caulières</t>
  </si>
  <si>
    <t>Ponte San Nicolò</t>
  </si>
  <si>
    <t>Židněves</t>
  </si>
  <si>
    <t>Langensendelbach</t>
  </si>
  <si>
    <t>Pobo de Dueñas, El</t>
  </si>
  <si>
    <t>Caullery</t>
  </si>
  <si>
    <t>Ponte San Pietro</t>
  </si>
  <si>
    <t>Židovice</t>
  </si>
  <si>
    <t>Pobo, El</t>
  </si>
  <si>
    <t>Caulnes</t>
  </si>
  <si>
    <t>Pontebba</t>
  </si>
  <si>
    <t>Žihle</t>
  </si>
  <si>
    <t>Langenweißbach</t>
  </si>
  <si>
    <t>Poboleda</t>
  </si>
  <si>
    <t>Caumont</t>
  </si>
  <si>
    <t>Pontecagnano Faiano</t>
  </si>
  <si>
    <t>Žihobce</t>
  </si>
  <si>
    <t>Langenwetzendorf</t>
  </si>
  <si>
    <t>Pobra de Trives, A</t>
  </si>
  <si>
    <t>Caumont-sur-Aure</t>
  </si>
  <si>
    <t>Pontecchio Polesine</t>
  </si>
  <si>
    <t>Langenwolschendorf</t>
  </si>
  <si>
    <t>Pobra do Brollón, A</t>
  </si>
  <si>
    <t>Caumont-sur-Durance</t>
  </si>
  <si>
    <t>Pontechianale</t>
  </si>
  <si>
    <t>Žilov</t>
  </si>
  <si>
    <t>Langenzenn, St</t>
  </si>
  <si>
    <t>Pobra do Caramiñal, A</t>
  </si>
  <si>
    <t>Caumont-sur-Garonne</t>
  </si>
  <si>
    <t>Pontecorvo</t>
  </si>
  <si>
    <t>Žim</t>
  </si>
  <si>
    <t>Langeoog</t>
  </si>
  <si>
    <t>Poio</t>
  </si>
  <si>
    <t>Cauna</t>
  </si>
  <si>
    <t>Pontecurone</t>
  </si>
  <si>
    <t>Žimutice</t>
  </si>
  <si>
    <t>Langerringen</t>
  </si>
  <si>
    <t>Pol</t>
  </si>
  <si>
    <t>Caunay</t>
  </si>
  <si>
    <t>Pontedassio</t>
  </si>
  <si>
    <t>Žinkovy</t>
  </si>
  <si>
    <t>Langerwehe</t>
  </si>
  <si>
    <t>Pola de Gordón, La</t>
  </si>
  <si>
    <t>Cauneille</t>
  </si>
  <si>
    <t>Pontedera</t>
  </si>
  <si>
    <t>Žirov</t>
  </si>
  <si>
    <t>Langewahl</t>
  </si>
  <si>
    <t>Polaciones</t>
  </si>
  <si>
    <t>Caunes-Minervois</t>
  </si>
  <si>
    <t>Pontelandolfo</t>
  </si>
  <si>
    <t>Žirovnice</t>
  </si>
  <si>
    <t>Langfurth</t>
  </si>
  <si>
    <t>Polán</t>
  </si>
  <si>
    <t>Caunettes-en-Val</t>
  </si>
  <si>
    <t>Pontelatone</t>
  </si>
  <si>
    <t>Žíšov</t>
  </si>
  <si>
    <t>Langgöns</t>
  </si>
  <si>
    <t>Polanco</t>
  </si>
  <si>
    <t>Caunette-sur-Lauquet</t>
  </si>
  <si>
    <t>Pontelongo</t>
  </si>
  <si>
    <t>Žitenice</t>
  </si>
  <si>
    <t>Langlingen</t>
  </si>
  <si>
    <t>Poleñino</t>
  </si>
  <si>
    <t>Caupenne</t>
  </si>
  <si>
    <t>Pontenure</t>
  </si>
  <si>
    <t>Žítková</t>
  </si>
  <si>
    <t>Langquaid, M</t>
  </si>
  <si>
    <t>Polentinos</t>
  </si>
  <si>
    <t>Caupenne-d'Armagnac</t>
  </si>
  <si>
    <t>Ponteranica</t>
  </si>
  <si>
    <t>Žitovlice</t>
  </si>
  <si>
    <t>Langscheid</t>
  </si>
  <si>
    <t>Polícar</t>
  </si>
  <si>
    <t>Caurel</t>
  </si>
  <si>
    <t>Pontestura</t>
  </si>
  <si>
    <t>Živanice</t>
  </si>
  <si>
    <t>Langstedt</t>
  </si>
  <si>
    <t>Polinyà</t>
  </si>
  <si>
    <t>Cauro</t>
  </si>
  <si>
    <t>Pontevico</t>
  </si>
  <si>
    <t>Životice</t>
  </si>
  <si>
    <t>Langsur</t>
  </si>
  <si>
    <t>Polinyà de Xúquer</t>
  </si>
  <si>
    <t>Cauroir</t>
  </si>
  <si>
    <t>Pontey</t>
  </si>
  <si>
    <t>Životice u Nového Jičína</t>
  </si>
  <si>
    <t>Langwedel</t>
  </si>
  <si>
    <t>Pollença</t>
  </si>
  <si>
    <t>Cauroy</t>
  </si>
  <si>
    <t>Ponti</t>
  </si>
  <si>
    <t>Žiželice</t>
  </si>
  <si>
    <t>Langwedel, Flecken</t>
  </si>
  <si>
    <t>Pollos</t>
  </si>
  <si>
    <t>Cauroy-lès-Hermonville</t>
  </si>
  <si>
    <t>Ponti sul Mincio</t>
  </si>
  <si>
    <t>Žižice</t>
  </si>
  <si>
    <t>Langweid a.Lech</t>
  </si>
  <si>
    <t>Polop</t>
  </si>
  <si>
    <t>Cause-de-Clérans</t>
  </si>
  <si>
    <t>Pontida</t>
  </si>
  <si>
    <t>Žižkovo Pole</t>
  </si>
  <si>
    <t>Langweiler</t>
  </si>
  <si>
    <t>Polopos</t>
  </si>
  <si>
    <t>Caussade</t>
  </si>
  <si>
    <t>Pontinia</t>
  </si>
  <si>
    <t>Zlámanec</t>
  </si>
  <si>
    <t>Langweiler Wald</t>
  </si>
  <si>
    <t>Pomar de Valdivia</t>
  </si>
  <si>
    <t>Caussade-Rivière</t>
  </si>
  <si>
    <t>Pontinvrea</t>
  </si>
  <si>
    <t>Zlatá</t>
  </si>
  <si>
    <t>Langwieden</t>
  </si>
  <si>
    <t>Pomer</t>
  </si>
  <si>
    <t>Causse-Bégon</t>
  </si>
  <si>
    <t>Pontirolo Nuovo</t>
  </si>
  <si>
    <t>Zlatá Koruna</t>
  </si>
  <si>
    <t xml:space="preserve">Lanitz-Hassel-Tal </t>
  </si>
  <si>
    <t>Ponferrada</t>
  </si>
  <si>
    <t>Causse-de-la-Selle</t>
  </si>
  <si>
    <t>Pontoglio</t>
  </si>
  <si>
    <t>Zlatá Olešnice</t>
  </si>
  <si>
    <t>Lankau</t>
  </si>
  <si>
    <t>Ponga</t>
  </si>
  <si>
    <t>Causse-et-Diège</t>
  </si>
  <si>
    <t>Pontremoli</t>
  </si>
  <si>
    <t>Zlaté Hory</t>
  </si>
  <si>
    <t>Lanz</t>
  </si>
  <si>
    <t>Pont d'Armentera, El</t>
  </si>
  <si>
    <t>Caussens</t>
  </si>
  <si>
    <t>Pont-Saint-Martin</t>
  </si>
  <si>
    <t>Zlátenka</t>
  </si>
  <si>
    <t>Lanze</t>
  </si>
  <si>
    <t>Pont de Bar, El</t>
  </si>
  <si>
    <t>Causses-et-Veyran</t>
  </si>
  <si>
    <t>Ponza</t>
  </si>
  <si>
    <t>Zlatníky-Hodkovice</t>
  </si>
  <si>
    <t>Lappersdorf, M</t>
  </si>
  <si>
    <t>Pont de Molins</t>
  </si>
  <si>
    <t>Caussiniojouls</t>
  </si>
  <si>
    <t>Ponzano di Fermo</t>
  </si>
  <si>
    <t>Žlebské Chvalovice</t>
  </si>
  <si>
    <t>Lärz</t>
  </si>
  <si>
    <t>Pont de Suert, El</t>
  </si>
  <si>
    <t>Caussols</t>
  </si>
  <si>
    <t>Ponzano Monferrato</t>
  </si>
  <si>
    <t>Žleby</t>
  </si>
  <si>
    <t>Lasbek</t>
  </si>
  <si>
    <t>Pont de Vilomara i Rocafort, El</t>
  </si>
  <si>
    <t>Caussou</t>
  </si>
  <si>
    <t>Ponzano Romano</t>
  </si>
  <si>
    <t>Zlechov</t>
  </si>
  <si>
    <t>Lascheid</t>
  </si>
  <si>
    <t>Ponte Caldelas</t>
  </si>
  <si>
    <t>Cauterets</t>
  </si>
  <si>
    <t>Ponzano Veneto</t>
  </si>
  <si>
    <t>Zlín</t>
  </si>
  <si>
    <t>Lasel</t>
  </si>
  <si>
    <t>Ponteareas</t>
  </si>
  <si>
    <t>Cauverville-en-Roumois</t>
  </si>
  <si>
    <t>Ponzone</t>
  </si>
  <si>
    <t>Zliv</t>
  </si>
  <si>
    <t>Lassan, Stadt</t>
  </si>
  <si>
    <t>Ponteceso</t>
  </si>
  <si>
    <t>Cauvicourt</t>
  </si>
  <si>
    <t>Popoli</t>
  </si>
  <si>
    <t>Zlobice</t>
  </si>
  <si>
    <t>Lastrup</t>
  </si>
  <si>
    <t>Pontecesures</t>
  </si>
  <si>
    <t>Cauvignac</t>
  </si>
  <si>
    <t>Poppi</t>
  </si>
  <si>
    <t>Zlončice</t>
  </si>
  <si>
    <t>Latendorf</t>
  </si>
  <si>
    <t>Pontedeume</t>
  </si>
  <si>
    <t>Cauvigny</t>
  </si>
  <si>
    <t>Porano</t>
  </si>
  <si>
    <t>Zlonice</t>
  </si>
  <si>
    <t>Lathen</t>
  </si>
  <si>
    <t>Pontedeva</t>
  </si>
  <si>
    <t>Cauville</t>
  </si>
  <si>
    <t>Porcari</t>
  </si>
  <si>
    <t>Zlonín</t>
  </si>
  <si>
    <t>Laubach</t>
  </si>
  <si>
    <t>Pontenova, A</t>
  </si>
  <si>
    <t>Cauville-sur-Mer</t>
  </si>
  <si>
    <t>Porcia</t>
  </si>
  <si>
    <t>Zlosyň</t>
  </si>
  <si>
    <t>Laubach, Stadt</t>
  </si>
  <si>
    <t>Pontes de García Rodríguez, As</t>
  </si>
  <si>
    <t>Caux</t>
  </si>
  <si>
    <t>Pordenone</t>
  </si>
  <si>
    <t>Zlukov</t>
  </si>
  <si>
    <t>Lauben</t>
  </si>
  <si>
    <t>Pontevedra</t>
  </si>
  <si>
    <t>Caux-et-Sauzens</t>
  </si>
  <si>
    <t>Porlezza</t>
  </si>
  <si>
    <t>Žlunice</t>
  </si>
  <si>
    <t>Laubenheim</t>
  </si>
  <si>
    <t>Pontils</t>
  </si>
  <si>
    <t>Cauzac</t>
  </si>
  <si>
    <t>Pornassio</t>
  </si>
  <si>
    <t>Žlutava</t>
  </si>
  <si>
    <t>Laucha an der Unstrut, Stadt</t>
  </si>
  <si>
    <t>Pontons</t>
  </si>
  <si>
    <t>Cavagnac</t>
  </si>
  <si>
    <t>Porpetto</t>
  </si>
  <si>
    <t>Žlutice</t>
  </si>
  <si>
    <t>Lauchhammer, Stadt</t>
  </si>
  <si>
    <t>Pontós</t>
  </si>
  <si>
    <t>Cavaillon</t>
  </si>
  <si>
    <t>Portacomaro</t>
  </si>
  <si>
    <t>Znětínek</t>
  </si>
  <si>
    <t>Lauchheim, Stadt</t>
  </si>
  <si>
    <t>Ponts</t>
  </si>
  <si>
    <t>Cavalaire-sur-Mer</t>
  </si>
  <si>
    <t>Portalbera</t>
  </si>
  <si>
    <t>Znojmo</t>
  </si>
  <si>
    <t>Lauchringen</t>
  </si>
  <si>
    <t>Porcuna</t>
  </si>
  <si>
    <t>Cavan</t>
  </si>
  <si>
    <t>Porte</t>
  </si>
  <si>
    <t>Zruč nad Sázavou</t>
  </si>
  <si>
    <t>Lauda-Königshofen, Stadt</t>
  </si>
  <si>
    <t>Porqueira</t>
  </si>
  <si>
    <t>Cavanac</t>
  </si>
  <si>
    <t>Porte di Rendena</t>
  </si>
  <si>
    <t>Zruč-Senec</t>
  </si>
  <si>
    <t>Laudenbach</t>
  </si>
  <si>
    <t>Porqueres</t>
  </si>
  <si>
    <t>Cavarc</t>
  </si>
  <si>
    <t>Portici</t>
  </si>
  <si>
    <t>Zubčice</t>
  </si>
  <si>
    <t>Laudert</t>
  </si>
  <si>
    <t>Porrera</t>
  </si>
  <si>
    <t>Caveirac</t>
  </si>
  <si>
    <t>Portico di Caserta</t>
  </si>
  <si>
    <t>Zubří</t>
  </si>
  <si>
    <t>Lauenau, Flecken</t>
  </si>
  <si>
    <t>Porreres</t>
  </si>
  <si>
    <t>Caves</t>
  </si>
  <si>
    <t>Portico e San Benedetto</t>
  </si>
  <si>
    <t>Zubrnice</t>
  </si>
  <si>
    <t>Lauenbrück</t>
  </si>
  <si>
    <t>Porriño, O</t>
  </si>
  <si>
    <t>Cavignac</t>
  </si>
  <si>
    <t>Portigliola</t>
  </si>
  <si>
    <t>Žulová</t>
  </si>
  <si>
    <t>Lauenburg/ Elbe, Stadt</t>
  </si>
  <si>
    <t>Port de la Selva, El</t>
  </si>
  <si>
    <t>Cavigny</t>
  </si>
  <si>
    <t>Porto Azzurro</t>
  </si>
  <si>
    <t>Žumberk</t>
  </si>
  <si>
    <t>Lauenförde, Flecken</t>
  </si>
  <si>
    <t>Portaje</t>
  </si>
  <si>
    <t>Cavillargues</t>
  </si>
  <si>
    <t>Porto Ceresio</t>
  </si>
  <si>
    <t>Županovice</t>
  </si>
  <si>
    <t>Lauenhagen</t>
  </si>
  <si>
    <t>Portalrubio de Guadamejud</t>
  </si>
  <si>
    <t>Cavillon</t>
  </si>
  <si>
    <t>Porto Cesareo</t>
  </si>
  <si>
    <t>Zvánovice</t>
  </si>
  <si>
    <t>Lauf</t>
  </si>
  <si>
    <t>Portas</t>
  </si>
  <si>
    <t>Cavron-Saint-Martin</t>
  </si>
  <si>
    <t>Porto Empedocle</t>
  </si>
  <si>
    <t>Zvěřínek</t>
  </si>
  <si>
    <t>Lauf a.d.Pegnitz, St</t>
  </si>
  <si>
    <t>Portbou</t>
  </si>
  <si>
    <t>Caychax</t>
  </si>
  <si>
    <t>Porto Mantovano</t>
  </si>
  <si>
    <t>Zvěrkovice</t>
  </si>
  <si>
    <t>Laufach</t>
  </si>
  <si>
    <t>Portell de Morella</t>
  </si>
  <si>
    <t>Cayenne</t>
  </si>
  <si>
    <t>Porto Recanati</t>
  </si>
  <si>
    <t>Zvěrotice</t>
  </si>
  <si>
    <t>Laufamholzer Forst</t>
  </si>
  <si>
    <t>Portella, La</t>
  </si>
  <si>
    <t>Cayeux-en-Santerre</t>
  </si>
  <si>
    <t>Porto San Giorgio</t>
  </si>
  <si>
    <t>Zvěstov</t>
  </si>
  <si>
    <t>Laufeld</t>
  </si>
  <si>
    <t>Portellada, La</t>
  </si>
  <si>
    <t>Cayeux-sur-Mer</t>
  </si>
  <si>
    <t>Porto Sant'Elpidio</t>
  </si>
  <si>
    <t>Zvěstovice</t>
  </si>
  <si>
    <t>Laufen, St</t>
  </si>
  <si>
    <t>Portezuelo</t>
  </si>
  <si>
    <t>Caylus</t>
  </si>
  <si>
    <t>Porto Tolle</t>
  </si>
  <si>
    <t>Zvíkov</t>
  </si>
  <si>
    <t>Laufenburg (Baden), Stadt</t>
  </si>
  <si>
    <t>Portilla</t>
  </si>
  <si>
    <t>Cayrac</t>
  </si>
  <si>
    <t>Porto Torres</t>
  </si>
  <si>
    <t>Zvíkovec</t>
  </si>
  <si>
    <t>Laufersweiler</t>
  </si>
  <si>
    <t>Portillo</t>
  </si>
  <si>
    <t>Cayres</t>
  </si>
  <si>
    <t>Porto Valtravaglia</t>
  </si>
  <si>
    <t>Zvíkovské Podhradí</t>
  </si>
  <si>
    <t>Lauffen am Neckar, Stadt</t>
  </si>
  <si>
    <t>Portillo de Soria</t>
  </si>
  <si>
    <t>Cayriech</t>
  </si>
  <si>
    <t>Porto Viro</t>
  </si>
  <si>
    <t>Zvole</t>
  </si>
  <si>
    <t>Laugna</t>
  </si>
  <si>
    <t>Portillo de Toledo</t>
  </si>
  <si>
    <t>Cayrols</t>
  </si>
  <si>
    <t>Portobuffolè</t>
  </si>
  <si>
    <t>Zvoleněves</t>
  </si>
  <si>
    <t>Lauingen (Donau), St</t>
  </si>
  <si>
    <t>Porto</t>
  </si>
  <si>
    <t>Cazac</t>
  </si>
  <si>
    <t>Portocannone</t>
  </si>
  <si>
    <t>Zvolenovice</t>
  </si>
  <si>
    <t>Laumersheim</t>
  </si>
  <si>
    <t>Porto do Son</t>
  </si>
  <si>
    <t>Cazalis</t>
  </si>
  <si>
    <t>Portoferraio</t>
  </si>
  <si>
    <t>Zvotoky</t>
  </si>
  <si>
    <t>Lauperath</t>
  </si>
  <si>
    <t>Portomarín</t>
  </si>
  <si>
    <t>Cazalrenoux</t>
  </si>
  <si>
    <t>Portofino</t>
  </si>
  <si>
    <t>Laupheim, Stadt</t>
  </si>
  <si>
    <t>Portugalete</t>
  </si>
  <si>
    <t>Cazals</t>
  </si>
  <si>
    <t>Portogruaro</t>
  </si>
  <si>
    <t>Laurenburg</t>
  </si>
  <si>
    <t>Pórtugos</t>
  </si>
  <si>
    <t>Cazals-des-Baylès</t>
  </si>
  <si>
    <t>Portomaggiore</t>
  </si>
  <si>
    <t>Lauscha, Stadt</t>
  </si>
  <si>
    <t>Porzuna</t>
  </si>
  <si>
    <t>Cazarilh</t>
  </si>
  <si>
    <t>Portopalo di Capo Passero</t>
  </si>
  <si>
    <t>Lauschied</t>
  </si>
  <si>
    <t>Posada de Valdeón</t>
  </si>
  <si>
    <t>Cazarilh-Laspènes</t>
  </si>
  <si>
    <t>Portoscuso</t>
  </si>
  <si>
    <t>Lausnitz b. Neustadt an der Orla</t>
  </si>
  <si>
    <t>Posadas</t>
  </si>
  <si>
    <t>Cazaril-Tambourès</t>
  </si>
  <si>
    <t>Portovenere</t>
  </si>
  <si>
    <t>Laußig</t>
  </si>
  <si>
    <t>Potes</t>
  </si>
  <si>
    <t>Cazats</t>
  </si>
  <si>
    <t>Portula</t>
  </si>
  <si>
    <t>Laußnitz</t>
  </si>
  <si>
    <t>Potries</t>
  </si>
  <si>
    <t>Cazaubon</t>
  </si>
  <si>
    <t>Posada</t>
  </si>
  <si>
    <t>Lauta, Stadt</t>
  </si>
  <si>
    <t>Poveda</t>
  </si>
  <si>
    <t>Cazaugitat</t>
  </si>
  <si>
    <t>Posina</t>
  </si>
  <si>
    <t>Lautenbach</t>
  </si>
  <si>
    <t>Poveda de la Sierra</t>
  </si>
  <si>
    <t>Cazaunous</t>
  </si>
  <si>
    <t>Positano</t>
  </si>
  <si>
    <t>Lauter</t>
  </si>
  <si>
    <t>Poveda de las Cintas</t>
  </si>
  <si>
    <t>Cazaux</t>
  </si>
  <si>
    <t>Possagno</t>
  </si>
  <si>
    <t>Póveda de Soria, La</t>
  </si>
  <si>
    <t>Cazaux-d'Anglès</t>
  </si>
  <si>
    <t>Posta</t>
  </si>
  <si>
    <t>Lauterbach</t>
  </si>
  <si>
    <t>Povedilla</t>
  </si>
  <si>
    <t>Cazaux-Debat</t>
  </si>
  <si>
    <t>Posta Fibreno</t>
  </si>
  <si>
    <t>Lauterbach (Hessen), Kreisstadt</t>
  </si>
  <si>
    <t>Poyales del Hoyo</t>
  </si>
  <si>
    <t>Cazaux-Fréchet-Anéran-Camors</t>
  </si>
  <si>
    <t>Postal</t>
  </si>
  <si>
    <t>Lauter-Bernsbach, Stadt</t>
  </si>
  <si>
    <t>Poyatos</t>
  </si>
  <si>
    <t>Cazaux-Layrisse</t>
  </si>
  <si>
    <t>Postalesio</t>
  </si>
  <si>
    <t>Lauterecken, Stadt</t>
  </si>
  <si>
    <t>Poza de la Sal</t>
  </si>
  <si>
    <t>Cazaux-Savès</t>
  </si>
  <si>
    <t>Postiglione</t>
  </si>
  <si>
    <t>Lauterhofen, M</t>
  </si>
  <si>
    <t>Poza de la Vega</t>
  </si>
  <si>
    <t>Cazaux-Villecomtal</t>
  </si>
  <si>
    <t>Postua</t>
  </si>
  <si>
    <t>Lautersheim</t>
  </si>
  <si>
    <t>Pozal de Gallinas</t>
  </si>
  <si>
    <t>Cazavet</t>
  </si>
  <si>
    <t>Potenza</t>
  </si>
  <si>
    <t>Lauterstein, Stadt</t>
  </si>
  <si>
    <t>Pozaldez</t>
  </si>
  <si>
    <t>Cazeaux-de-Larboust</t>
  </si>
  <si>
    <t>Potenza Picena</t>
  </si>
  <si>
    <t>Lautert</t>
  </si>
  <si>
    <t>Pozalmuro</t>
  </si>
  <si>
    <t>Cazedarnes</t>
  </si>
  <si>
    <t>Pove del Grappa</t>
  </si>
  <si>
    <t>Lautertal</t>
  </si>
  <si>
    <t>Pozán de Vero</t>
  </si>
  <si>
    <t>Cazenave-Serres-et-Allens</t>
  </si>
  <si>
    <t>Povegliano</t>
  </si>
  <si>
    <t>Lautertal (Odenwald)</t>
  </si>
  <si>
    <t>Pozanco</t>
  </si>
  <si>
    <t>Cazeneuve</t>
  </si>
  <si>
    <t>Povegliano Veronese</t>
  </si>
  <si>
    <t>Lautertal (Vogelsberg)</t>
  </si>
  <si>
    <t>Pozo Alcón</t>
  </si>
  <si>
    <t>Cazeneuve-Montaut</t>
  </si>
  <si>
    <t>Poviglio</t>
  </si>
  <si>
    <t>Lautrach</t>
  </si>
  <si>
    <t>Pozo Cañada</t>
  </si>
  <si>
    <t>Cazères</t>
  </si>
  <si>
    <t>Povoletto</t>
  </si>
  <si>
    <t>Lautzenbrücken</t>
  </si>
  <si>
    <t>Pozo de Almoguera</t>
  </si>
  <si>
    <t>Cazères-sur-l'Adour</t>
  </si>
  <si>
    <t>Pozzaglia Sabina</t>
  </si>
  <si>
    <t>Lautzenhausen</t>
  </si>
  <si>
    <t>Pozo de Guadalajara</t>
  </si>
  <si>
    <t>Cazes-Mondenard</t>
  </si>
  <si>
    <t>Pozzaglio ed Uniti</t>
  </si>
  <si>
    <t>Lawalde</t>
  </si>
  <si>
    <t>Pozo de Urama</t>
  </si>
  <si>
    <t>Cazevieille</t>
  </si>
  <si>
    <t>Pozzallo</t>
  </si>
  <si>
    <t>Lawitz</t>
  </si>
  <si>
    <t>Pozoamargo</t>
  </si>
  <si>
    <t>Cazideroque</t>
  </si>
  <si>
    <t>Pozzilli</t>
  </si>
  <si>
    <t>Lebach, Stadt</t>
  </si>
  <si>
    <t>Pozoantiguo</t>
  </si>
  <si>
    <t>Cazilhac</t>
  </si>
  <si>
    <t>Pozzo d'Adda</t>
  </si>
  <si>
    <t>Lebrade</t>
  </si>
  <si>
    <t>Pozoblanco</t>
  </si>
  <si>
    <t>Cazoulès</t>
  </si>
  <si>
    <t>Pozzol Groppo</t>
  </si>
  <si>
    <t>Lebus, Stadt</t>
  </si>
  <si>
    <t>Pozohondo</t>
  </si>
  <si>
    <t>Cazouls-d'Hérault</t>
  </si>
  <si>
    <t>Pozzolengo</t>
  </si>
  <si>
    <t>Lebusa</t>
  </si>
  <si>
    <t>Pozo-Lorente</t>
  </si>
  <si>
    <t>Cazouls-lès-Béziers</t>
  </si>
  <si>
    <t>Pozzoleone</t>
  </si>
  <si>
    <t>Lechbruck am See</t>
  </si>
  <si>
    <t>Pozondón</t>
  </si>
  <si>
    <t>Ceaucé</t>
  </si>
  <si>
    <t>Pozzolo Formigaro</t>
  </si>
  <si>
    <t>Leck</t>
  </si>
  <si>
    <t>Pozorrubielos de la Mancha</t>
  </si>
  <si>
    <t>Ceaulmont</t>
  </si>
  <si>
    <t>Pozzomaggiore</t>
  </si>
  <si>
    <t>Lederhose</t>
  </si>
  <si>
    <t>Pozorrubio de Santiago</t>
  </si>
  <si>
    <t>Céaux</t>
  </si>
  <si>
    <t>Pozzonovo</t>
  </si>
  <si>
    <t>Leegebruch</t>
  </si>
  <si>
    <t>Pozos de Hinojo</t>
  </si>
  <si>
    <t>Céaux-d'Allègre</t>
  </si>
  <si>
    <t>Pozzuoli</t>
  </si>
  <si>
    <t>Leer (Ostfriesland), Stadt</t>
  </si>
  <si>
    <t>Pozuel de Ariza</t>
  </si>
  <si>
    <t>Ceaux-en-Loudun</t>
  </si>
  <si>
    <t>Pozzuolo del Friuli</t>
  </si>
  <si>
    <t>Leese</t>
  </si>
  <si>
    <t>Pozuel del Campo</t>
  </si>
  <si>
    <t>Cébazan</t>
  </si>
  <si>
    <t>Pozzuolo Martesana</t>
  </si>
  <si>
    <t>Leezdorf</t>
  </si>
  <si>
    <t>Pozuelo</t>
  </si>
  <si>
    <t>Cébazat</t>
  </si>
  <si>
    <t>Pradalunga</t>
  </si>
  <si>
    <t>Leezen</t>
  </si>
  <si>
    <t>Pozuelo de Alarcón</t>
  </si>
  <si>
    <t>Ceffonds</t>
  </si>
  <si>
    <t>Pradamano</t>
  </si>
  <si>
    <t>Legau, M</t>
  </si>
  <si>
    <t>Pozuelo de Aragón</t>
  </si>
  <si>
    <t>Ceignes</t>
  </si>
  <si>
    <t>Pradleves</t>
  </si>
  <si>
    <t>Legde/Quitzöbel</t>
  </si>
  <si>
    <t>Pozuelo de Calatrava</t>
  </si>
  <si>
    <t>Ceilhes-et-Rocozels</t>
  </si>
  <si>
    <t>Pragelato</t>
  </si>
  <si>
    <t>Legden</t>
  </si>
  <si>
    <t>Pozuelo de la Orden</t>
  </si>
  <si>
    <t>Ceillac</t>
  </si>
  <si>
    <t>Praia a Mare</t>
  </si>
  <si>
    <t>Lehe</t>
  </si>
  <si>
    <t>Pozuelo de Tábara</t>
  </si>
  <si>
    <t>Ceilloux</t>
  </si>
  <si>
    <t>Praiano</t>
  </si>
  <si>
    <t>Lehesten</t>
  </si>
  <si>
    <t>Pozuelo de Zarzón</t>
  </si>
  <si>
    <t>Ceintrey</t>
  </si>
  <si>
    <t>Pralboino</t>
  </si>
  <si>
    <t>Lehesten, Stadt</t>
  </si>
  <si>
    <t>Pozuelo del Páramo</t>
  </si>
  <si>
    <t>Cellé</t>
  </si>
  <si>
    <t>Prali</t>
  </si>
  <si>
    <t>Lehmen</t>
  </si>
  <si>
    <t>Pozuelo del Rey</t>
  </si>
  <si>
    <t>Cellefrouin</t>
  </si>
  <si>
    <t>Pralormo</t>
  </si>
  <si>
    <t>Lehmkuhlen</t>
  </si>
  <si>
    <t>Pozuelo, El</t>
  </si>
  <si>
    <t>Celle-Lévescault</t>
  </si>
  <si>
    <t>Pralungo</t>
  </si>
  <si>
    <t>Lehmrade</t>
  </si>
  <si>
    <t>Pozuelos de Calatrava, Los</t>
  </si>
  <si>
    <t>Pramaggiore</t>
  </si>
  <si>
    <t>Lehnstedt</t>
  </si>
  <si>
    <t>Prádanos de Bureba</t>
  </si>
  <si>
    <t>Celles-en-Bassigny</t>
  </si>
  <si>
    <t>Pramollo</t>
  </si>
  <si>
    <t>Lehrberg, M</t>
  </si>
  <si>
    <t>Prádanos de Ojeda</t>
  </si>
  <si>
    <t>Celles-lès-Condé</t>
  </si>
  <si>
    <t>Prarolo</t>
  </si>
  <si>
    <t>Lehre</t>
  </si>
  <si>
    <t>Pradejón</t>
  </si>
  <si>
    <t>Celles-sur-Aisne</t>
  </si>
  <si>
    <t>Prarostino</t>
  </si>
  <si>
    <t>Lehrensteinsfeld</t>
  </si>
  <si>
    <t>Pradell de la Teixeta</t>
  </si>
  <si>
    <t>Celles-sur-Belle</t>
  </si>
  <si>
    <t>Prasco</t>
  </si>
  <si>
    <t>Lehrte, Stadt</t>
  </si>
  <si>
    <t>Prádena</t>
  </si>
  <si>
    <t>Celles-sur-Durolle</t>
  </si>
  <si>
    <t>Prascorsano</t>
  </si>
  <si>
    <t>Leibertingen</t>
  </si>
  <si>
    <t>Prádena de Atienza</t>
  </si>
  <si>
    <t>Celles-sur-Ource</t>
  </si>
  <si>
    <t>Prata Camportaccio</t>
  </si>
  <si>
    <t>Leiblfing</t>
  </si>
  <si>
    <t>Prádena del Rincón</t>
  </si>
  <si>
    <t>Celles-sur-Plaine</t>
  </si>
  <si>
    <t>Prata d'Ansidonia</t>
  </si>
  <si>
    <t>Leichlingen (Rheinland), Blütenstadt</t>
  </si>
  <si>
    <t>Prades</t>
  </si>
  <si>
    <t>Cellettes</t>
  </si>
  <si>
    <t>Prata di Pordenone</t>
  </si>
  <si>
    <t>Leidenborn</t>
  </si>
  <si>
    <t>Pradilla de Ebro</t>
  </si>
  <si>
    <t>Cellier-du-Luc</t>
  </si>
  <si>
    <t>Prata di Principato Ultra</t>
  </si>
  <si>
    <t>Leidersbach</t>
  </si>
  <si>
    <t>Pradillo</t>
  </si>
  <si>
    <t>Cellieu</t>
  </si>
  <si>
    <t>Prata Sannita</t>
  </si>
  <si>
    <t>Leienkaul</t>
  </si>
  <si>
    <t>Prado</t>
  </si>
  <si>
    <t>Celon</t>
  </si>
  <si>
    <t>Pratella</t>
  </si>
  <si>
    <t>Leiferde</t>
  </si>
  <si>
    <t>Prado de la Guzpeña</t>
  </si>
  <si>
    <t>Celoux</t>
  </si>
  <si>
    <t>Pratiglione</t>
  </si>
  <si>
    <t>Leimbach</t>
  </si>
  <si>
    <t>Prado del Rey</t>
  </si>
  <si>
    <t>Celsoy</t>
  </si>
  <si>
    <t>Prato</t>
  </si>
  <si>
    <t>Leimen</t>
  </si>
  <si>
    <t>Pradoluengo</t>
  </si>
  <si>
    <t>Cély</t>
  </si>
  <si>
    <t>Prato allo Stelvio</t>
  </si>
  <si>
    <t>Leimen, Stadt</t>
  </si>
  <si>
    <t>Prados Redondos</t>
  </si>
  <si>
    <t>Cemboing</t>
  </si>
  <si>
    <t>Prato Carnico</t>
  </si>
  <si>
    <t>Leimersheim</t>
  </si>
  <si>
    <t>Pradosegar</t>
  </si>
  <si>
    <t>Cempuis</t>
  </si>
  <si>
    <t>Prato Sesia</t>
  </si>
  <si>
    <t>Leinach</t>
  </si>
  <si>
    <t>Prat de Comte</t>
  </si>
  <si>
    <t>Cénac</t>
  </si>
  <si>
    <t>Pratola Peligna</t>
  </si>
  <si>
    <t>Leinburg</t>
  </si>
  <si>
    <t>Prat de Llobregat, El</t>
  </si>
  <si>
    <t>Cénac-et-Saint-Julien</t>
  </si>
  <si>
    <t>Pratola Serra</t>
  </si>
  <si>
    <t>Leinefelde-Worbis, Stadt</t>
  </si>
  <si>
    <t>Pratdip</t>
  </si>
  <si>
    <t>Cenans</t>
  </si>
  <si>
    <t>Pratovecchio Stia</t>
  </si>
  <si>
    <t>Leinfelden-Echterdingen, Stadt</t>
  </si>
  <si>
    <t>Prats de Lluçanès</t>
  </si>
  <si>
    <t>Cendras</t>
  </si>
  <si>
    <t>Pravisdomini</t>
  </si>
  <si>
    <t>Leingarten</t>
  </si>
  <si>
    <t>Prats de Rei, Els</t>
  </si>
  <si>
    <t>Cendrecourt</t>
  </si>
  <si>
    <t>Pray</t>
  </si>
  <si>
    <t>Leiningen</t>
  </si>
  <si>
    <t>Prats i Sansor</t>
  </si>
  <si>
    <t>Cendrey</t>
  </si>
  <si>
    <t>Prazzo</t>
  </si>
  <si>
    <t>Leinsweiler</t>
  </si>
  <si>
    <t>Pravia</t>
  </si>
  <si>
    <t>Cénevières</t>
  </si>
  <si>
    <t>Precenicco</t>
  </si>
  <si>
    <t>Leinzell</t>
  </si>
  <si>
    <t>Preixana</t>
  </si>
  <si>
    <t>Cenne-Monestiés</t>
  </si>
  <si>
    <t>Preci</t>
  </si>
  <si>
    <t>Leipheim, St</t>
  </si>
  <si>
    <t>Preixens</t>
  </si>
  <si>
    <t>Cenon</t>
  </si>
  <si>
    <t>Predaia</t>
  </si>
  <si>
    <t>Leipzig, Stadt</t>
  </si>
  <si>
    <t>Préjano</t>
  </si>
  <si>
    <t>Cenon-sur-Vienne</t>
  </si>
  <si>
    <t>Predappio</t>
  </si>
  <si>
    <t>Leisel</t>
  </si>
  <si>
    <t>Premià de Dalt</t>
  </si>
  <si>
    <t>Censeau</t>
  </si>
  <si>
    <t>Predazzo</t>
  </si>
  <si>
    <t>Leisnig, Stadt</t>
  </si>
  <si>
    <t>Premià de Mar</t>
  </si>
  <si>
    <t>Censerey</t>
  </si>
  <si>
    <t>Predoi</t>
  </si>
  <si>
    <t>Leitzweiler</t>
  </si>
  <si>
    <t>Presencio</t>
  </si>
  <si>
    <t>Censy</t>
  </si>
  <si>
    <t>Predore</t>
  </si>
  <si>
    <t>Leiwen</t>
  </si>
  <si>
    <t>Preses, Les</t>
  </si>
  <si>
    <t>Centrès</t>
  </si>
  <si>
    <t>Predosa</t>
  </si>
  <si>
    <t>Leizen</t>
  </si>
  <si>
    <t>Priaranza del Bierzo</t>
  </si>
  <si>
    <t>Centuri</t>
  </si>
  <si>
    <t>Preganziol</t>
  </si>
  <si>
    <t>Lelkendorf</t>
  </si>
  <si>
    <t>Priego</t>
  </si>
  <si>
    <t>Cenves</t>
  </si>
  <si>
    <t>Pregnana Milanese</t>
  </si>
  <si>
    <t>Lemberg</t>
  </si>
  <si>
    <t>Priego de Córdoba</t>
  </si>
  <si>
    <t>Cépet</t>
  </si>
  <si>
    <t>Prelà</t>
  </si>
  <si>
    <t>Lembruch</t>
  </si>
  <si>
    <t>Prioro</t>
  </si>
  <si>
    <t>Cépie</t>
  </si>
  <si>
    <t>Premana</t>
  </si>
  <si>
    <t>Lemförde, Flecken</t>
  </si>
  <si>
    <t>Proaza</t>
  </si>
  <si>
    <t>Cepoy</t>
  </si>
  <si>
    <t>Premariacco</t>
  </si>
  <si>
    <t>Lemgo, Stadt</t>
  </si>
  <si>
    <t>Provencio, El</t>
  </si>
  <si>
    <t>Céran</t>
  </si>
  <si>
    <t>Premeno</t>
  </si>
  <si>
    <t>Lemgow</t>
  </si>
  <si>
    <t>Prullans</t>
  </si>
  <si>
    <t>Cérans-Foulletourte</t>
  </si>
  <si>
    <t>Premia</t>
  </si>
  <si>
    <t>Lemnitz</t>
  </si>
  <si>
    <t>Pruna</t>
  </si>
  <si>
    <t>Cerbère</t>
  </si>
  <si>
    <t>Premilcuore</t>
  </si>
  <si>
    <t>Lemwerder</t>
  </si>
  <si>
    <t>Puçol</t>
  </si>
  <si>
    <t>Cerbois</t>
  </si>
  <si>
    <t>Premolo</t>
  </si>
  <si>
    <t>Lengdorf</t>
  </si>
  <si>
    <t>Puebla de Albortón</t>
  </si>
  <si>
    <t>Cercié</t>
  </si>
  <si>
    <t>Premosello-Chiovenda</t>
  </si>
  <si>
    <t>Lengede</t>
  </si>
  <si>
    <t>Puebla de Alcocer</t>
  </si>
  <si>
    <t>Cercier</t>
  </si>
  <si>
    <t>Preone</t>
  </si>
  <si>
    <t>Lengenbostel</t>
  </si>
  <si>
    <t>Puebla de Alfindén, La</t>
  </si>
  <si>
    <t>Cercottes</t>
  </si>
  <si>
    <t>Prepotto</t>
  </si>
  <si>
    <t>Lengenfeld, Stadt</t>
  </si>
  <si>
    <t>Puebla de Almenara</t>
  </si>
  <si>
    <t>Cercoux</t>
  </si>
  <si>
    <t>Pré-Saint-Didier</t>
  </si>
  <si>
    <t>Lengenwang</t>
  </si>
  <si>
    <t>Puebla de Almoradiel, La</t>
  </si>
  <si>
    <t>Cercy-la-Tour</t>
  </si>
  <si>
    <t>Preseglie</t>
  </si>
  <si>
    <t>Lengerich</t>
  </si>
  <si>
    <t>Puebla de Arenoso</t>
  </si>
  <si>
    <t>Cerdon</t>
  </si>
  <si>
    <t>Presenzano</t>
  </si>
  <si>
    <t>Lengerich, Stadt</t>
  </si>
  <si>
    <t>Puebla de Arganzón, La</t>
  </si>
  <si>
    <t>Cère</t>
  </si>
  <si>
    <t>Presezzo</t>
  </si>
  <si>
    <t>Lengfeld</t>
  </si>
  <si>
    <t>Puebla de Azaba</t>
  </si>
  <si>
    <t>Céré-la-Ronde</t>
  </si>
  <si>
    <t>Presicce-Acquarica</t>
  </si>
  <si>
    <t>Lenggries</t>
  </si>
  <si>
    <t>Puebla de Beleña</t>
  </si>
  <si>
    <t>Cerelles</t>
  </si>
  <si>
    <t>Pressana</t>
  </si>
  <si>
    <t>Lenne</t>
  </si>
  <si>
    <t>Puebla de Castro, La</t>
  </si>
  <si>
    <t>Cérences</t>
  </si>
  <si>
    <t>Pretoro</t>
  </si>
  <si>
    <t>Lennestadt, Stadt</t>
  </si>
  <si>
    <t>Puebla de Cazalla, La</t>
  </si>
  <si>
    <t>Céreste</t>
  </si>
  <si>
    <t>Prevalle</t>
  </si>
  <si>
    <t>Puebla de Don Fadrique</t>
  </si>
  <si>
    <t>Céret</t>
  </si>
  <si>
    <t>Prezza</t>
  </si>
  <si>
    <t>Lensahn</t>
  </si>
  <si>
    <t>Puebla de Don Rodrigo</t>
  </si>
  <si>
    <t>Priero</t>
  </si>
  <si>
    <t>Lenterode</t>
  </si>
  <si>
    <t>Puebla de Guzmán</t>
  </si>
  <si>
    <t>Cergy</t>
  </si>
  <si>
    <t>Prignano Cilento</t>
  </si>
  <si>
    <t>Lentföhrden</t>
  </si>
  <si>
    <t>Puebla de Híjar, La</t>
  </si>
  <si>
    <t>Cérilly</t>
  </si>
  <si>
    <t>Prignano sulla Secchia</t>
  </si>
  <si>
    <t>Lenting</t>
  </si>
  <si>
    <t>Puebla de la Calzada</t>
  </si>
  <si>
    <t>Cerisé</t>
  </si>
  <si>
    <t>Primaluna</t>
  </si>
  <si>
    <t>Lenzen (Elbe), Stadt</t>
  </si>
  <si>
    <t>Puebla de la Reina</t>
  </si>
  <si>
    <t>Cerisières</t>
  </si>
  <si>
    <t>Primiero San Martino di Castrozza</t>
  </si>
  <si>
    <t>Lenzerwische</t>
  </si>
  <si>
    <t>Puebla de la Sierra</t>
  </si>
  <si>
    <t>Cerisiers</t>
  </si>
  <si>
    <t>Priocca</t>
  </si>
  <si>
    <t>Lenzkirch</t>
  </si>
  <si>
    <t>Puebla de Lillo</t>
  </si>
  <si>
    <t>Cerisy</t>
  </si>
  <si>
    <t>Priola</t>
  </si>
  <si>
    <t>Leonberg</t>
  </si>
  <si>
    <t>Puebla de los Infantes, La</t>
  </si>
  <si>
    <t>Cerisy-Belle-Étoile</t>
  </si>
  <si>
    <t>Priolo Gargallo</t>
  </si>
  <si>
    <t>Leonberg, Stadt</t>
  </si>
  <si>
    <t>Puebla de Montalbán, La</t>
  </si>
  <si>
    <t>Cerisy-Buleux</t>
  </si>
  <si>
    <t>Priverno</t>
  </si>
  <si>
    <t>Leopoldshagen</t>
  </si>
  <si>
    <t>Puebla de Obando</t>
  </si>
  <si>
    <t>Cerisy-la-Forêt</t>
  </si>
  <si>
    <t>Prizzi</t>
  </si>
  <si>
    <t>Leopoldshöhe</t>
  </si>
  <si>
    <t>Puebla de Pedraza</t>
  </si>
  <si>
    <t>Cerisy-la-Salle</t>
  </si>
  <si>
    <t>Proceno</t>
  </si>
  <si>
    <t>Leopoldsreuter Wald</t>
  </si>
  <si>
    <t>Puebla de San Medel</t>
  </si>
  <si>
    <t>Cerizay</t>
  </si>
  <si>
    <t>Procida</t>
  </si>
  <si>
    <t>Letschin</t>
  </si>
  <si>
    <t>Puebla de San Miguel</t>
  </si>
  <si>
    <t>Cérizols</t>
  </si>
  <si>
    <t>Propata</t>
  </si>
  <si>
    <t>Lettweiler</t>
  </si>
  <si>
    <t>Puebla de Sanabria</t>
  </si>
  <si>
    <t>Cerizy</t>
  </si>
  <si>
    <t>Proserpio</t>
  </si>
  <si>
    <t>Leubsdorf</t>
  </si>
  <si>
    <t>Puebla de Sancho Pérez</t>
  </si>
  <si>
    <t>Cernans</t>
  </si>
  <si>
    <t>Prossedi</t>
  </si>
  <si>
    <t>Leuchtenberg, M</t>
  </si>
  <si>
    <t>Puebla de Valdavia, La</t>
  </si>
  <si>
    <t>Cernay</t>
  </si>
  <si>
    <t>Provaglio d'Iseo</t>
  </si>
  <si>
    <t>Leun, Stadt</t>
  </si>
  <si>
    <t>Puebla de Valles</t>
  </si>
  <si>
    <t>Cernay-en-Dormois</t>
  </si>
  <si>
    <t>Provaglio Val Sabbia</t>
  </si>
  <si>
    <t>Leuna, Stadt</t>
  </si>
  <si>
    <t>Puebla de Valverde, La</t>
  </si>
  <si>
    <t>Cernay-la-Ville</t>
  </si>
  <si>
    <t>Proves</t>
  </si>
  <si>
    <t>Leupoldsgrün</t>
  </si>
  <si>
    <t>Puebla de Yeltes</t>
  </si>
  <si>
    <t>Cernay-l'Église</t>
  </si>
  <si>
    <t>Provvidenti</t>
  </si>
  <si>
    <t>Leutenbach</t>
  </si>
  <si>
    <t>Puebla del Maestre</t>
  </si>
  <si>
    <t>Cernay-lès-Reims</t>
  </si>
  <si>
    <t>Prunetto</t>
  </si>
  <si>
    <t>Leutenberg, Stadt</t>
  </si>
  <si>
    <t>Puebla del Príncipe</t>
  </si>
  <si>
    <t>Cerneux</t>
  </si>
  <si>
    <t>Puegnago del Garda</t>
  </si>
  <si>
    <t>Leuterod</t>
  </si>
  <si>
    <t>Puebla del Prior</t>
  </si>
  <si>
    <t>Cernex</t>
  </si>
  <si>
    <t>Puglianello</t>
  </si>
  <si>
    <t>Leutersdorf</t>
  </si>
  <si>
    <t>Puebla del Río, La</t>
  </si>
  <si>
    <t>Cerniébaud</t>
  </si>
  <si>
    <t>Leutershausen, St</t>
  </si>
  <si>
    <t>Puebla del Salvador</t>
  </si>
  <si>
    <t>Cernion</t>
  </si>
  <si>
    <t>Pulfero</t>
  </si>
  <si>
    <t>Leutesdorf</t>
  </si>
  <si>
    <t>Pueblanueva, La</t>
  </si>
  <si>
    <t>Cernon</t>
  </si>
  <si>
    <t>Pulsano</t>
  </si>
  <si>
    <t>Leutkirch im Allgäu, Stadt</t>
  </si>
  <si>
    <t>Pueblica de Valverde</t>
  </si>
  <si>
    <t>Cernoy</t>
  </si>
  <si>
    <t>Pumenengo</t>
  </si>
  <si>
    <t>Levenhagen</t>
  </si>
  <si>
    <t>Pueblonuevo de Miramontes</t>
  </si>
  <si>
    <t>Cernoy-en-Berry</t>
  </si>
  <si>
    <t>Pusiano</t>
  </si>
  <si>
    <t>Leverkusen, Stadt</t>
  </si>
  <si>
    <t>Pueblonuevo del Guadiana</t>
  </si>
  <si>
    <t>Cernusson</t>
  </si>
  <si>
    <t>Putifigari</t>
  </si>
  <si>
    <t xml:space="preserve">Lewitzrand </t>
  </si>
  <si>
    <t>Puendeluna</t>
  </si>
  <si>
    <t>Cerny</t>
  </si>
  <si>
    <t>Putignano</t>
  </si>
  <si>
    <t>Lexgaard</t>
  </si>
  <si>
    <t>Puente de Domingo Flórez</t>
  </si>
  <si>
    <t>Cerny-en-Laonnois</t>
  </si>
  <si>
    <t>Quadrelle</t>
  </si>
  <si>
    <t>Lich, Stadt</t>
  </si>
  <si>
    <t>Puente de Génave</t>
  </si>
  <si>
    <t>Cerny-lès-Bucy</t>
  </si>
  <si>
    <t>Quadri</t>
  </si>
  <si>
    <t>Lichtenau</t>
  </si>
  <si>
    <t>Puente de Montañana</t>
  </si>
  <si>
    <t>Céron</t>
  </si>
  <si>
    <t>Quagliuzzo</t>
  </si>
  <si>
    <t>Lichtenau, M</t>
  </si>
  <si>
    <t>Puente del Arzobispo, El</t>
  </si>
  <si>
    <t>Cérons</t>
  </si>
  <si>
    <t>Qualiano</t>
  </si>
  <si>
    <t>Lichtenau, Stadt</t>
  </si>
  <si>
    <t>Puente del Congosto</t>
  </si>
  <si>
    <t>Cerre-lès-Noroy</t>
  </si>
  <si>
    <t>Quaranti</t>
  </si>
  <si>
    <t>Puente Genil</t>
  </si>
  <si>
    <t>Cers</t>
  </si>
  <si>
    <t>Quaregna Cerreto</t>
  </si>
  <si>
    <t>Lichtenberg, St</t>
  </si>
  <si>
    <t>Puente la Reina de Jaca</t>
  </si>
  <si>
    <t>Cerseuil</t>
  </si>
  <si>
    <t>Quargnento</t>
  </si>
  <si>
    <t>Lichtenberg/Erzgeb.</t>
  </si>
  <si>
    <t>Puente Viesgo</t>
  </si>
  <si>
    <t>Cersot</t>
  </si>
  <si>
    <t>Quarna Sopra</t>
  </si>
  <si>
    <t>Lichtenborn</t>
  </si>
  <si>
    <t>Puentedura</t>
  </si>
  <si>
    <t>Certilleux</t>
  </si>
  <si>
    <t>Quarna Sotto</t>
  </si>
  <si>
    <t>Lichtenfels, St</t>
  </si>
  <si>
    <t>Puentes Viejas</t>
  </si>
  <si>
    <t>Certines</t>
  </si>
  <si>
    <t>Quarona</t>
  </si>
  <si>
    <t>Lichtenfels, Stadt</t>
  </si>
  <si>
    <t>Puerta de Segura, La</t>
  </si>
  <si>
    <t>Cervens</t>
  </si>
  <si>
    <t>Quarrata</t>
  </si>
  <si>
    <t>Lichtenstein</t>
  </si>
  <si>
    <t>Puertas</t>
  </si>
  <si>
    <t>Cervières</t>
  </si>
  <si>
    <t>Quart</t>
  </si>
  <si>
    <t>Lichtenstein/Sa., Stadt</t>
  </si>
  <si>
    <t>Puerto Castilla</t>
  </si>
  <si>
    <t>Cerville</t>
  </si>
  <si>
    <t>Quarto</t>
  </si>
  <si>
    <t>Lichtentanne</t>
  </si>
  <si>
    <t>Puerto de Béjar</t>
  </si>
  <si>
    <t>Cervione</t>
  </si>
  <si>
    <t>Quarto d'Altino</t>
  </si>
  <si>
    <t>Lichtenwald</t>
  </si>
  <si>
    <t>Puerto de la Cruz</t>
  </si>
  <si>
    <t>Cervon</t>
  </si>
  <si>
    <t>Quartu Sant'Elena</t>
  </si>
  <si>
    <t>Lichterfeld-Schacksdorf</t>
  </si>
  <si>
    <t>Puerto de San Vicente</t>
  </si>
  <si>
    <t>Cerzat</t>
  </si>
  <si>
    <t>Quartucciu</t>
  </si>
  <si>
    <t>Liebenau, Flecken</t>
  </si>
  <si>
    <t>Puerto de Santa Cruz</t>
  </si>
  <si>
    <t>Cesancey</t>
  </si>
  <si>
    <t>Quassolo</t>
  </si>
  <si>
    <t>Liebenau, Stadt</t>
  </si>
  <si>
    <t>Puerto de Santa María, El</t>
  </si>
  <si>
    <t>Césarches</t>
  </si>
  <si>
    <t>Quattordio</t>
  </si>
  <si>
    <t>Liebenburg</t>
  </si>
  <si>
    <t>Puerto del Rosario</t>
  </si>
  <si>
    <t>Césarville-Dossainville</t>
  </si>
  <si>
    <t>Quattro Castella</t>
  </si>
  <si>
    <t>Liebenscheid</t>
  </si>
  <si>
    <t>Puerto Lápice</t>
  </si>
  <si>
    <t>Cescau</t>
  </si>
  <si>
    <t>Quero Vas</t>
  </si>
  <si>
    <t>Liebenwalde, Stadt</t>
  </si>
  <si>
    <t>Puerto Lumbreras</t>
  </si>
  <si>
    <t>Cesny-aux-Vignes</t>
  </si>
  <si>
    <t>Quiliano</t>
  </si>
  <si>
    <t>Lieberose, Stadt</t>
  </si>
  <si>
    <t>Puerto Moral</t>
  </si>
  <si>
    <t>Cesny-les-Sources</t>
  </si>
  <si>
    <t>Quincinetto</t>
  </si>
  <si>
    <t>Liebschützberg</t>
  </si>
  <si>
    <t>Puerto Real</t>
  </si>
  <si>
    <t>Cessac</t>
  </si>
  <si>
    <t>Quindici</t>
  </si>
  <si>
    <t>Liebshausen</t>
  </si>
  <si>
    <t>Puerto Seguro</t>
  </si>
  <si>
    <t>Cessales</t>
  </si>
  <si>
    <t>Quingentole</t>
  </si>
  <si>
    <t>Liebstadt, Stadt</t>
  </si>
  <si>
    <t>Puerto Serrano</t>
  </si>
  <si>
    <t>Cesse</t>
  </si>
  <si>
    <t>Quintano</t>
  </si>
  <si>
    <t>Liederbach am Taunus</t>
  </si>
  <si>
    <t>Puértolas</t>
  </si>
  <si>
    <t>Cessenon-sur-Orb</t>
  </si>
  <si>
    <t>Quinto di Treviso</t>
  </si>
  <si>
    <t>Lieg</t>
  </si>
  <si>
    <t>Puertollano</t>
  </si>
  <si>
    <t>Cesseras</t>
  </si>
  <si>
    <t>Quinto Vercellese</t>
  </si>
  <si>
    <t>Lienen</t>
  </si>
  <si>
    <t>Puertomingalvo</t>
  </si>
  <si>
    <t>Cesset</t>
  </si>
  <si>
    <t>Quinto Vicentino</t>
  </si>
  <si>
    <t>Liepe</t>
  </si>
  <si>
    <t>Pueyo</t>
  </si>
  <si>
    <t>Cesseville</t>
  </si>
  <si>
    <t>Quinzano d'Oglio</t>
  </si>
  <si>
    <t>Liepgarten</t>
  </si>
  <si>
    <t>Pueyo de Araguás, El</t>
  </si>
  <si>
    <t>Cessey</t>
  </si>
  <si>
    <t>Quistello</t>
  </si>
  <si>
    <t>Lierfeld</t>
  </si>
  <si>
    <t>Pueyo de Santa Cruz</t>
  </si>
  <si>
    <t>Cessey-sur-Tille</t>
  </si>
  <si>
    <t>Rabbi</t>
  </si>
  <si>
    <t>Lierschied</t>
  </si>
  <si>
    <t>Puig de Santa Maria, el</t>
  </si>
  <si>
    <t>Cessières-Suzy</t>
  </si>
  <si>
    <t>Racale</t>
  </si>
  <si>
    <t>Liesenich</t>
  </si>
  <si>
    <t>Puigcerdà</t>
  </si>
  <si>
    <t>Cessieu</t>
  </si>
  <si>
    <t>Racalmuto</t>
  </si>
  <si>
    <t>Lieser</t>
  </si>
  <si>
    <t>Puigdàlber</t>
  </si>
  <si>
    <t>Cesson</t>
  </si>
  <si>
    <t>Racconigi</t>
  </si>
  <si>
    <t>Ließem</t>
  </si>
  <si>
    <t>Puiggròs</t>
  </si>
  <si>
    <t>Cesson-Sévigné</t>
  </si>
  <si>
    <t>Raccuja</t>
  </si>
  <si>
    <t>Lieth</t>
  </si>
  <si>
    <t>Puigpelat</t>
  </si>
  <si>
    <t>Cessoy-en-Montois</t>
  </si>
  <si>
    <t>Racines</t>
  </si>
  <si>
    <t>Lietzen</t>
  </si>
  <si>
    <t>Puigpunyent</t>
  </si>
  <si>
    <t>Cessy</t>
  </si>
  <si>
    <t>Radda in Chianti</t>
  </si>
  <si>
    <t>Lietzow</t>
  </si>
  <si>
    <t>Puig-reig</t>
  </si>
  <si>
    <t>Cessy-les-Bois</t>
  </si>
  <si>
    <t>Raddusa</t>
  </si>
  <si>
    <t>Lilienthal</t>
  </si>
  <si>
    <t>Puigverd d'Agramunt</t>
  </si>
  <si>
    <t>Cestas</t>
  </si>
  <si>
    <t>Radicofani</t>
  </si>
  <si>
    <t>Puigverd de Lleida</t>
  </si>
  <si>
    <t>Cestayrols</t>
  </si>
  <si>
    <t>Radicondoli</t>
  </si>
  <si>
    <t>Limbach-Oberfrohna, Stadt</t>
  </si>
  <si>
    <t>Pujalt</t>
  </si>
  <si>
    <t>Ceton</t>
  </si>
  <si>
    <t>Raffadali</t>
  </si>
  <si>
    <t>Limburg a.d. Lahn, Kreisstadt</t>
  </si>
  <si>
    <t>Pujerra</t>
  </si>
  <si>
    <t>Cette-Eygun</t>
  </si>
  <si>
    <t>Ragalna</t>
  </si>
  <si>
    <t>Limburgerhof</t>
  </si>
  <si>
    <t>Pulgar</t>
  </si>
  <si>
    <t>Cevins</t>
  </si>
  <si>
    <t>Ragogna</t>
  </si>
  <si>
    <t>Limeshain</t>
  </si>
  <si>
    <t>Pulianas</t>
  </si>
  <si>
    <t>Ceyras</t>
  </si>
  <si>
    <t>Ragusa</t>
  </si>
  <si>
    <t>Linau</t>
  </si>
  <si>
    <t>Pulpí</t>
  </si>
  <si>
    <t>Ceyrat</t>
  </si>
  <si>
    <t>Raiano</t>
  </si>
  <si>
    <t>Lind</t>
  </si>
  <si>
    <t>Punta Umbría</t>
  </si>
  <si>
    <t>Ceyreste</t>
  </si>
  <si>
    <t>Ramacca</t>
  </si>
  <si>
    <t>Linda b. Weida</t>
  </si>
  <si>
    <t>Puntagorda</t>
  </si>
  <si>
    <t>Ceyroux</t>
  </si>
  <si>
    <t>Rancio Valcuvia</t>
  </si>
  <si>
    <t>Lindach</t>
  </si>
  <si>
    <t>Puntallana</t>
  </si>
  <si>
    <t>Ceyssac</t>
  </si>
  <si>
    <t>Ranco</t>
  </si>
  <si>
    <t>Punxín</t>
  </si>
  <si>
    <t>Ceyssat</t>
  </si>
  <si>
    <t>Randazzo</t>
  </si>
  <si>
    <t>Lindau (Bodensee), GKSt</t>
  </si>
  <si>
    <t>Puras</t>
  </si>
  <si>
    <t>Ceyzériat</t>
  </si>
  <si>
    <t>Ranica</t>
  </si>
  <si>
    <t>Lindberg</t>
  </si>
  <si>
    <t>Purchena</t>
  </si>
  <si>
    <t>Ceyzérieu</t>
  </si>
  <si>
    <t>Ranzanico</t>
  </si>
  <si>
    <t>Purujosa</t>
  </si>
  <si>
    <t>Cézac</t>
  </si>
  <si>
    <t>Ranzo</t>
  </si>
  <si>
    <t>Linden, Stadt</t>
  </si>
  <si>
    <t>Purullena</t>
  </si>
  <si>
    <t>Cezais</t>
  </si>
  <si>
    <t>Rapagnano</t>
  </si>
  <si>
    <t>Lindenau</t>
  </si>
  <si>
    <t>Quar, La</t>
  </si>
  <si>
    <t>Cézan</t>
  </si>
  <si>
    <t>Rapallo</t>
  </si>
  <si>
    <t>Lindenberg</t>
  </si>
  <si>
    <t>Cezay</t>
  </si>
  <si>
    <t>Rapino</t>
  </si>
  <si>
    <t>Lindenberg i.Allgäu, St</t>
  </si>
  <si>
    <t>Quart de les Valls</t>
  </si>
  <si>
    <t>Cézens</t>
  </si>
  <si>
    <t>Rapolano Terme</t>
  </si>
  <si>
    <t>Lindendorf</t>
  </si>
  <si>
    <t>Quart de Poblet</t>
  </si>
  <si>
    <t>Cézy</t>
  </si>
  <si>
    <t>Rapolla</t>
  </si>
  <si>
    <t>Lindenfels, Stadt</t>
  </si>
  <si>
    <t>Quartell</t>
  </si>
  <si>
    <t>Chabanais</t>
  </si>
  <si>
    <t>Rapone</t>
  </si>
  <si>
    <t>Lindenhardter Forst-Nordwest</t>
  </si>
  <si>
    <t>Quatretonda</t>
  </si>
  <si>
    <t>Chabanière</t>
  </si>
  <si>
    <t>Rassa</t>
  </si>
  <si>
    <t>Lindenhardter Forst-Südost</t>
  </si>
  <si>
    <t>Quatretondeta</t>
  </si>
  <si>
    <t>Chabestan</t>
  </si>
  <si>
    <t>Rasun-Anterselva</t>
  </si>
  <si>
    <t>Lindenkreuz</t>
  </si>
  <si>
    <t>Quel</t>
  </si>
  <si>
    <t>Chabeuil</t>
  </si>
  <si>
    <t>Rasura</t>
  </si>
  <si>
    <t>Lindenschied</t>
  </si>
  <si>
    <t>Quemada</t>
  </si>
  <si>
    <t>Chablis</t>
  </si>
  <si>
    <t>Ravanusa</t>
  </si>
  <si>
    <t>Lindern (Oldenburg)</t>
  </si>
  <si>
    <t>Quéntar</t>
  </si>
  <si>
    <t>Châbons</t>
  </si>
  <si>
    <t>Ravarino</t>
  </si>
  <si>
    <t>Lindetal</t>
  </si>
  <si>
    <t>Quer</t>
  </si>
  <si>
    <t>Chabottes</t>
  </si>
  <si>
    <t>Ravascletto</t>
  </si>
  <si>
    <t>Lindewerra</t>
  </si>
  <si>
    <t>Queralbs</t>
  </si>
  <si>
    <t>Chabournay</t>
  </si>
  <si>
    <t>Ravello</t>
  </si>
  <si>
    <t>Lindewitt</t>
  </si>
  <si>
    <t>Quero</t>
  </si>
  <si>
    <t>Chabrac</t>
  </si>
  <si>
    <t>Ravenna</t>
  </si>
  <si>
    <t>Lindholz</t>
  </si>
  <si>
    <t>Querol</t>
  </si>
  <si>
    <t>Chabreloche</t>
  </si>
  <si>
    <t>Raveo</t>
  </si>
  <si>
    <t>Lindhorst</t>
  </si>
  <si>
    <t>Quesa</t>
  </si>
  <si>
    <t>Chabrignac</t>
  </si>
  <si>
    <t>Raviscanina</t>
  </si>
  <si>
    <t>Lindig</t>
  </si>
  <si>
    <t>Quesada</t>
  </si>
  <si>
    <t>Chabrillan</t>
  </si>
  <si>
    <t>Re</t>
  </si>
  <si>
    <t>Lindlar</t>
  </si>
  <si>
    <t>Quicena</t>
  </si>
  <si>
    <t>Chabris</t>
  </si>
  <si>
    <t>Rea</t>
  </si>
  <si>
    <t>Lindow (Mark), Stadt</t>
  </si>
  <si>
    <t>Quijorna</t>
  </si>
  <si>
    <t>Chacenay</t>
  </si>
  <si>
    <t>Realmonte</t>
  </si>
  <si>
    <t>Lindwedel</t>
  </si>
  <si>
    <t>Quiñonería</t>
  </si>
  <si>
    <t>Chacrise</t>
  </si>
  <si>
    <t>Reana del Rojale</t>
  </si>
  <si>
    <t>Lingen (Ems), Stadt</t>
  </si>
  <si>
    <t>Quintana de la Serena</t>
  </si>
  <si>
    <t>Chadeleuf</t>
  </si>
  <si>
    <t>Reano</t>
  </si>
  <si>
    <t>Lingenfeld</t>
  </si>
  <si>
    <t>Quintana del Castillo</t>
  </si>
  <si>
    <t>Chadenac</t>
  </si>
  <si>
    <t>Recale</t>
  </si>
  <si>
    <t>Lingerhahn</t>
  </si>
  <si>
    <t>Quintana del Marco</t>
  </si>
  <si>
    <t>Chadenet</t>
  </si>
  <si>
    <t>Recanati</t>
  </si>
  <si>
    <t>Linkenbach</t>
  </si>
  <si>
    <t>Quintana del Pidio</t>
  </si>
  <si>
    <t>Chadrac</t>
  </si>
  <si>
    <t>Recco</t>
  </si>
  <si>
    <t>Linkenheim-Hochstetten</t>
  </si>
  <si>
    <t>Quintana del Puente</t>
  </si>
  <si>
    <t>Chadron</t>
  </si>
  <si>
    <t>Recetto</t>
  </si>
  <si>
    <t>Linnich, Stadt</t>
  </si>
  <si>
    <t>Quintana Redonda</t>
  </si>
  <si>
    <t>Chadurie</t>
  </si>
  <si>
    <t>Recoaro Terme</t>
  </si>
  <si>
    <t>Linsburg</t>
  </si>
  <si>
    <t>Quintana y Congosto</t>
  </si>
  <si>
    <t>Chaffois</t>
  </si>
  <si>
    <t>Redavalle</t>
  </si>
  <si>
    <t>Linsengericht</t>
  </si>
  <si>
    <t>Quintanabureba</t>
  </si>
  <si>
    <t>Chagey</t>
  </si>
  <si>
    <t>Redondesco</t>
  </si>
  <si>
    <t>Linthe</t>
  </si>
  <si>
    <t>Quintanaélez</t>
  </si>
  <si>
    <t>Chagnon</t>
  </si>
  <si>
    <t>Refrancore</t>
  </si>
  <si>
    <t>Linz am Rhein, Stadt</t>
  </si>
  <si>
    <t>Quintanaortuño</t>
  </si>
  <si>
    <t>Chagny</t>
  </si>
  <si>
    <t>Refrontolo</t>
  </si>
  <si>
    <t>Lippersdorf-Erdmannsdorf</t>
  </si>
  <si>
    <t>Quintanapalla</t>
  </si>
  <si>
    <t>Chahaignes</t>
  </si>
  <si>
    <t>Regalbuto</t>
  </si>
  <si>
    <t>Lippetal</t>
  </si>
  <si>
    <t>Quintanar de la Orden</t>
  </si>
  <si>
    <t>Chahains</t>
  </si>
  <si>
    <t>Reggello</t>
  </si>
  <si>
    <t>Lipporn</t>
  </si>
  <si>
    <t>Quintanar de la Sierra</t>
  </si>
  <si>
    <t>Chaignay</t>
  </si>
  <si>
    <t>Reggio di Calabria</t>
  </si>
  <si>
    <t>Lipprechterode</t>
  </si>
  <si>
    <t>Quintanar del Rey</t>
  </si>
  <si>
    <t>Chaignes</t>
  </si>
  <si>
    <t>Reggio nell'Emilia</t>
  </si>
  <si>
    <t>Lippstadt, Stadt</t>
  </si>
  <si>
    <t>Quintanas de Gormaz</t>
  </si>
  <si>
    <t>Chaillac</t>
  </si>
  <si>
    <t>Reggiolo</t>
  </si>
  <si>
    <t>Lirstal</t>
  </si>
  <si>
    <t>Quintanavides</t>
  </si>
  <si>
    <t>Chaillac-sur-Vienne</t>
  </si>
  <si>
    <t>Reino</t>
  </si>
  <si>
    <t>Lisberg</t>
  </si>
  <si>
    <t>Quintanilla de Arriba</t>
  </si>
  <si>
    <t>Chailland</t>
  </si>
  <si>
    <t>Reitano</t>
  </si>
  <si>
    <t>Lissendorf</t>
  </si>
  <si>
    <t>Quintanilla de la Mata</t>
  </si>
  <si>
    <t>Chaillé-les-Marais</t>
  </si>
  <si>
    <t>Remanzacco</t>
  </si>
  <si>
    <t>List auf Sylt</t>
  </si>
  <si>
    <t>Quintanilla de Onésimo</t>
  </si>
  <si>
    <t>Chailles</t>
  </si>
  <si>
    <t>Remedello</t>
  </si>
  <si>
    <t>Litzendorf</t>
  </si>
  <si>
    <t>Quintanilla de Onsoña</t>
  </si>
  <si>
    <t>Chaillevette</t>
  </si>
  <si>
    <t>Renate</t>
  </si>
  <si>
    <t>Löbau, Stadt</t>
  </si>
  <si>
    <t>Quintanilla de Trigueros</t>
  </si>
  <si>
    <t>Chaillevois</t>
  </si>
  <si>
    <t>Rende</t>
  </si>
  <si>
    <t>Lobbach</t>
  </si>
  <si>
    <t>Quintanilla de Urz</t>
  </si>
  <si>
    <t>Chailley</t>
  </si>
  <si>
    <t>Renon</t>
  </si>
  <si>
    <t>Löberschütz</t>
  </si>
  <si>
    <t>Quintanilla del Agua y Tordueles</t>
  </si>
  <si>
    <t>Chaillon</t>
  </si>
  <si>
    <t>Resana</t>
  </si>
  <si>
    <t>Löbichau</t>
  </si>
  <si>
    <t>Quintanilla del Coco</t>
  </si>
  <si>
    <t>Chailloué</t>
  </si>
  <si>
    <t>Rescaldina</t>
  </si>
  <si>
    <t>Löbnitz</t>
  </si>
  <si>
    <t>Quintanilla del Molar</t>
  </si>
  <si>
    <t>Chailly-en-Bière</t>
  </si>
  <si>
    <t>Resia</t>
  </si>
  <si>
    <t>Löchgau</t>
  </si>
  <si>
    <t>Quintanilla del Monte</t>
  </si>
  <si>
    <t>Chailly-en-Brie</t>
  </si>
  <si>
    <t>Resiutta</t>
  </si>
  <si>
    <t>Lochum</t>
  </si>
  <si>
    <t>Quintanilla del Olmo</t>
  </si>
  <si>
    <t>Chailly-en-Gâtinais</t>
  </si>
  <si>
    <t>Resuttano</t>
  </si>
  <si>
    <t>Löcknitz</t>
  </si>
  <si>
    <t>Quintanilla San García</t>
  </si>
  <si>
    <t>Chailly-lès-Ennery</t>
  </si>
  <si>
    <t>Retorbido</t>
  </si>
  <si>
    <t>Lockstedt</t>
  </si>
  <si>
    <t>Quintanilla Vivar</t>
  </si>
  <si>
    <t>Chailly-sur-Armançon</t>
  </si>
  <si>
    <t>Revello</t>
  </si>
  <si>
    <t>Loddin</t>
  </si>
  <si>
    <t>Quintanillas, Las</t>
  </si>
  <si>
    <t>Chainaz-les-Frasses</t>
  </si>
  <si>
    <t>Revigliasco d'Asti</t>
  </si>
  <si>
    <t>Lödla</t>
  </si>
  <si>
    <t>Quintela de Leirado</t>
  </si>
  <si>
    <t>Chaînée-des-Coupis</t>
  </si>
  <si>
    <t>Revine Lago</t>
  </si>
  <si>
    <t>Löf</t>
  </si>
  <si>
    <t>Chaingy</t>
  </si>
  <si>
    <t>Revò</t>
  </si>
  <si>
    <t>Loffenau</t>
  </si>
  <si>
    <t>Quiroga</t>
  </si>
  <si>
    <t>Chaintré</t>
  </si>
  <si>
    <t>Rezzago</t>
  </si>
  <si>
    <t>Löffingen, Stadt</t>
  </si>
  <si>
    <t>Quirós</t>
  </si>
  <si>
    <t>Chaintreaux</t>
  </si>
  <si>
    <t>Rezzato</t>
  </si>
  <si>
    <t>Lohbarbek</t>
  </si>
  <si>
    <t>Quiruelas de Vidriales</t>
  </si>
  <si>
    <t>Chaintrix-Bierges</t>
  </si>
  <si>
    <t>Rezzo</t>
  </si>
  <si>
    <t>Lohberg</t>
  </si>
  <si>
    <t>Quismondo</t>
  </si>
  <si>
    <t>Chaise-Dieu-du-Theil</t>
  </si>
  <si>
    <t>Rezzoaglio</t>
  </si>
  <si>
    <t>Lohe-Föhrden</t>
  </si>
  <si>
    <t>Rábade</t>
  </si>
  <si>
    <t>Chalabre</t>
  </si>
  <si>
    <t>Rhêmes-Notre-Dame</t>
  </si>
  <si>
    <t>Lohe-Rickelshof</t>
  </si>
  <si>
    <t>Rabanales</t>
  </si>
  <si>
    <t>Chalagnac</t>
  </si>
  <si>
    <t>Rhêmes-Saint-Georges</t>
  </si>
  <si>
    <t>Lohfelden</t>
  </si>
  <si>
    <t>Rabanera</t>
  </si>
  <si>
    <t>Chalain-d'Uzore</t>
  </si>
  <si>
    <t>Rho</t>
  </si>
  <si>
    <t>Lohheide, gemfr. Bezirk</t>
  </si>
  <si>
    <t>Rabanera del Pinar</t>
  </si>
  <si>
    <t>Chalaines</t>
  </si>
  <si>
    <t>Riace</t>
  </si>
  <si>
    <t>Lohkirchen</t>
  </si>
  <si>
    <t>Rábano</t>
  </si>
  <si>
    <t>Chalain-le-Comtal</t>
  </si>
  <si>
    <t>Rialto</t>
  </si>
  <si>
    <t>Löhma</t>
  </si>
  <si>
    <t>Rábano de Aliste</t>
  </si>
  <si>
    <t>Riano</t>
  </si>
  <si>
    <t>Lohmar, Stadt</t>
  </si>
  <si>
    <t>Rábanos</t>
  </si>
  <si>
    <t>Chalamont</t>
  </si>
  <si>
    <t>Riardo</t>
  </si>
  <si>
    <t>Lohme</t>
  </si>
  <si>
    <t>Rábanos, Los</t>
  </si>
  <si>
    <t>Chalampé</t>
  </si>
  <si>
    <t>Ribera</t>
  </si>
  <si>
    <t>Lohmen</t>
  </si>
  <si>
    <t>Rabé de las Calzadas</t>
  </si>
  <si>
    <t>Chalancey</t>
  </si>
  <si>
    <t>Ribordone</t>
  </si>
  <si>
    <t>Löhnberg</t>
  </si>
  <si>
    <t>Rabós</t>
  </si>
  <si>
    <t>Chalancon</t>
  </si>
  <si>
    <t>Ricadi</t>
  </si>
  <si>
    <t>Lohne (Oldenburg), Stadt</t>
  </si>
  <si>
    <t>Rada de Haro</t>
  </si>
  <si>
    <t>Chalandray</t>
  </si>
  <si>
    <t>Ricaldone</t>
  </si>
  <si>
    <t>Löhne, Stadt</t>
  </si>
  <si>
    <t>Rafal</t>
  </si>
  <si>
    <t>Chalandry</t>
  </si>
  <si>
    <t>Riccia</t>
  </si>
  <si>
    <t>Lohnsfeld</t>
  </si>
  <si>
    <t>Ráfales</t>
  </si>
  <si>
    <t>Chalandry-Elaire</t>
  </si>
  <si>
    <t>Riccione</t>
  </si>
  <si>
    <t>Lohnweiler</t>
  </si>
  <si>
    <t>Rafelbunyol</t>
  </si>
  <si>
    <t>Chalautre-la-Grande</t>
  </si>
  <si>
    <t>Riccò del Golfo di Spezia</t>
  </si>
  <si>
    <t>Lohr a.Main, St</t>
  </si>
  <si>
    <t>Rafelcofer</t>
  </si>
  <si>
    <t>Chalautre-la-Petite</t>
  </si>
  <si>
    <t>Ricengo</t>
  </si>
  <si>
    <t>Lohra</t>
  </si>
  <si>
    <t>Rafelguaraf</t>
  </si>
  <si>
    <t>Chalaux</t>
  </si>
  <si>
    <t>Ricigliano</t>
  </si>
  <si>
    <t>Lohrheim</t>
  </si>
  <si>
    <t>Ràfol d'Almúnia, el</t>
  </si>
  <si>
    <t>Chaleins</t>
  </si>
  <si>
    <t>Riese Pio X</t>
  </si>
  <si>
    <t>Lohsa / Łaz</t>
  </si>
  <si>
    <t>Ráfol de Salem</t>
  </si>
  <si>
    <t>Chalencon</t>
  </si>
  <si>
    <t>Riesi</t>
  </si>
  <si>
    <t>Loiching</t>
  </si>
  <si>
    <t>Rágama</t>
  </si>
  <si>
    <t>Châlette-sur-Loing</t>
  </si>
  <si>
    <t>Rieti</t>
  </si>
  <si>
    <t>Loissin</t>
  </si>
  <si>
    <t>Rágol</t>
  </si>
  <si>
    <t>Chalette-sur-Voire</t>
  </si>
  <si>
    <t>Rifiano</t>
  </si>
  <si>
    <t>Loit</t>
  </si>
  <si>
    <t>Rairiz de Veiga</t>
  </si>
  <si>
    <t>Chaley</t>
  </si>
  <si>
    <t>Rifreddo</t>
  </si>
  <si>
    <t>Loitsche-Heinrichsberg</t>
  </si>
  <si>
    <t>Rajadell</t>
  </si>
  <si>
    <t>Chalèze</t>
  </si>
  <si>
    <t>Rignano Flaminio</t>
  </si>
  <si>
    <t>Loitz, Stadt</t>
  </si>
  <si>
    <t>Ramales de la Victoria</t>
  </si>
  <si>
    <t>Chalezeule</t>
  </si>
  <si>
    <t>Rignano Garganico</t>
  </si>
  <si>
    <t>Loitzendorf</t>
  </si>
  <si>
    <t>Rambla, La</t>
  </si>
  <si>
    <t>Chaliers</t>
  </si>
  <si>
    <t>Rignano sull'Arno</t>
  </si>
  <si>
    <t>Lollar, Stadt</t>
  </si>
  <si>
    <t>Ramirás</t>
  </si>
  <si>
    <t>Chalifert</t>
  </si>
  <si>
    <t>Rigolato</t>
  </si>
  <si>
    <t>Löllbach</t>
  </si>
  <si>
    <t>Ramiro</t>
  </si>
  <si>
    <t>Chaligny</t>
  </si>
  <si>
    <t>Rimella</t>
  </si>
  <si>
    <t>Lollschied</t>
  </si>
  <si>
    <t>Rapariegos</t>
  </si>
  <si>
    <t>Chalindrey</t>
  </si>
  <si>
    <t>Rimini</t>
  </si>
  <si>
    <t>Lommatzsch, Stadt</t>
  </si>
  <si>
    <t>Rascafría</t>
  </si>
  <si>
    <t>Chalivoy-Milon</t>
  </si>
  <si>
    <t>Rio</t>
  </si>
  <si>
    <t>Longen</t>
  </si>
  <si>
    <t>Rasillo de Cameros, El</t>
  </si>
  <si>
    <t>Challain-la-Potherie</t>
  </si>
  <si>
    <t>Rio di Pusteria</t>
  </si>
  <si>
    <t>Longkamp</t>
  </si>
  <si>
    <t>Rasines</t>
  </si>
  <si>
    <t>Challans</t>
  </si>
  <si>
    <t>Rio Saliceto</t>
  </si>
  <si>
    <t>Longuich</t>
  </si>
  <si>
    <t>Rasquera</t>
  </si>
  <si>
    <t>Challement</t>
  </si>
  <si>
    <t>Riofreddo</t>
  </si>
  <si>
    <t>Löningen, Stadt</t>
  </si>
  <si>
    <t>Rasueros</t>
  </si>
  <si>
    <t>Challerange</t>
  </si>
  <si>
    <t>Riola Sardo</t>
  </si>
  <si>
    <t>Lonnerstadt, M</t>
  </si>
  <si>
    <t>Challes</t>
  </si>
  <si>
    <t>Riolo Terme</t>
  </si>
  <si>
    <t>Lonnig</t>
  </si>
  <si>
    <t>Real de Gandia, el</t>
  </si>
  <si>
    <t>Challes-la-Montagne</t>
  </si>
  <si>
    <t>Riolunato</t>
  </si>
  <si>
    <t>Lonsee</t>
  </si>
  <si>
    <t>Real de la Jara, El</t>
  </si>
  <si>
    <t>Challes-les-Eaux</t>
  </si>
  <si>
    <t>Riomaggiore</t>
  </si>
  <si>
    <t>Lonsheim</t>
  </si>
  <si>
    <t>Real de San Vicente, El</t>
  </si>
  <si>
    <t>Challet</t>
  </si>
  <si>
    <t>Rionero in Vulture</t>
  </si>
  <si>
    <t>Looft</t>
  </si>
  <si>
    <t>Real Sitio de San Ildefonso</t>
  </si>
  <si>
    <t>Challex</t>
  </si>
  <si>
    <t>Rionero Sannitico</t>
  </si>
  <si>
    <t>Loop</t>
  </si>
  <si>
    <t>Realejos, Los</t>
  </si>
  <si>
    <t>Challignac</t>
  </si>
  <si>
    <t>Ripa Teatina</t>
  </si>
  <si>
    <t>Loose</t>
  </si>
  <si>
    <t>Rebollar</t>
  </si>
  <si>
    <t>Challonges</t>
  </si>
  <si>
    <t>Ripabottoni</t>
  </si>
  <si>
    <t>Löptin</t>
  </si>
  <si>
    <t>Rebolledo de la Torre</t>
  </si>
  <si>
    <t>Challuy</t>
  </si>
  <si>
    <t>Ripacandida</t>
  </si>
  <si>
    <t>Lorch, Stadt</t>
  </si>
  <si>
    <t>Rebollo</t>
  </si>
  <si>
    <t>Chalmaison</t>
  </si>
  <si>
    <t>Ripalimosani</t>
  </si>
  <si>
    <t>Lörrach, Stadt</t>
  </si>
  <si>
    <t>Rebollosa de Jadraque</t>
  </si>
  <si>
    <t>Chalmazel-Jeansagnière</t>
  </si>
  <si>
    <t>Ripalta Arpina</t>
  </si>
  <si>
    <t>Lorsch, Karolingerstadt</t>
  </si>
  <si>
    <t>Recas</t>
  </si>
  <si>
    <t>Chalmoux</t>
  </si>
  <si>
    <t>Ripalta Cremasca</t>
  </si>
  <si>
    <t>Lorscheid</t>
  </si>
  <si>
    <t>Recueja, La</t>
  </si>
  <si>
    <t>Chalon</t>
  </si>
  <si>
    <t>Ripalta Guerina</t>
  </si>
  <si>
    <t>Lorup</t>
  </si>
  <si>
    <t>Recuenco, El</t>
  </si>
  <si>
    <t>Chalonnes-sur-Loire</t>
  </si>
  <si>
    <t>Riparbella</t>
  </si>
  <si>
    <t>Lörzweiler</t>
  </si>
  <si>
    <t>Recuerda</t>
  </si>
  <si>
    <t>Châlons-du-Maine</t>
  </si>
  <si>
    <t>Ripatransone</t>
  </si>
  <si>
    <t>Losheim am See</t>
  </si>
  <si>
    <t>Redal, El</t>
  </si>
  <si>
    <t>Châlons-en-Champagne</t>
  </si>
  <si>
    <t>Ripe San Ginesio</t>
  </si>
  <si>
    <t>Lösnich</t>
  </si>
  <si>
    <t>Redecilla del Camino</t>
  </si>
  <si>
    <t>Châlons-sur-Vesle</t>
  </si>
  <si>
    <t>Ripi</t>
  </si>
  <si>
    <t>Lossatal</t>
  </si>
  <si>
    <t>Redecilla del Campo</t>
  </si>
  <si>
    <t>Chalon-sur-Saône</t>
  </si>
  <si>
    <t>Riposto</t>
  </si>
  <si>
    <t>Loßburg</t>
  </si>
  <si>
    <t>Redonda, La</t>
  </si>
  <si>
    <t>Châlonvillars</t>
  </si>
  <si>
    <t>Rittana</t>
  </si>
  <si>
    <t>Lößnitz, Stadt</t>
  </si>
  <si>
    <t>Redondela</t>
  </si>
  <si>
    <t>Chalo-Saint-Mars</t>
  </si>
  <si>
    <t>Riva del Garda</t>
  </si>
  <si>
    <t>Lotte</t>
  </si>
  <si>
    <t>Redován</t>
  </si>
  <si>
    <t>Chalou-Moulineux</t>
  </si>
  <si>
    <t>Riva del Po</t>
  </si>
  <si>
    <t>Lottorf</t>
  </si>
  <si>
    <t>Redueña</t>
  </si>
  <si>
    <t>Chaltrait</t>
  </si>
  <si>
    <t>Riva di Solto</t>
  </si>
  <si>
    <t>Lottstetten</t>
  </si>
  <si>
    <t>Regencós</t>
  </si>
  <si>
    <t>Chalus</t>
  </si>
  <si>
    <t>Riva Ligure</t>
  </si>
  <si>
    <t>Lötzbeuren</t>
  </si>
  <si>
    <t>Regueras de Arriba</t>
  </si>
  <si>
    <t>Châlus</t>
  </si>
  <si>
    <t>Riva presso Chieri</t>
  </si>
  <si>
    <t>Löwenberger Land</t>
  </si>
  <si>
    <t>Regueras, Las</t>
  </si>
  <si>
    <t>Chalvignac</t>
  </si>
  <si>
    <t>Rivalba</t>
  </si>
  <si>
    <t>Löwenstedt</t>
  </si>
  <si>
    <t>Regumiel de la Sierra</t>
  </si>
  <si>
    <t>Chalvraines</t>
  </si>
  <si>
    <t>Rivalta Bormida</t>
  </si>
  <si>
    <t>Löwenstein, Stadt</t>
  </si>
  <si>
    <t>Reíllo</t>
  </si>
  <si>
    <t>Chamadelle</t>
  </si>
  <si>
    <t>Rivalta di Torino</t>
  </si>
  <si>
    <t>Loxstedt</t>
  </si>
  <si>
    <t>Reina</t>
  </si>
  <si>
    <t>Chamagne</t>
  </si>
  <si>
    <t>Rivamonte Agordino</t>
  </si>
  <si>
    <t>Lübbecke, Stadt</t>
  </si>
  <si>
    <t>Reinosa</t>
  </si>
  <si>
    <t>Chamagnieu</t>
  </si>
  <si>
    <t>Rivanazzano Terme</t>
  </si>
  <si>
    <t>Lübben (Spreewald) / Lubin (Błota), Stadt</t>
  </si>
  <si>
    <t>Reinoso</t>
  </si>
  <si>
    <t>Chamalières</t>
  </si>
  <si>
    <t>Rivara</t>
  </si>
  <si>
    <t>Lübbenau/Spreewald / Lubnjow/Błota, Stadt</t>
  </si>
  <si>
    <t>Reinoso de Cerrato</t>
  </si>
  <si>
    <t>Chamalières-sur-Loire</t>
  </si>
  <si>
    <t>Rivarolo Canavese</t>
  </si>
  <si>
    <t>Lübberstedt</t>
  </si>
  <si>
    <t>Relleu</t>
  </si>
  <si>
    <t>Chamaloc</t>
  </si>
  <si>
    <t>Rivarolo del Re ed Uniti</t>
  </si>
  <si>
    <t>Lübberstorf</t>
  </si>
  <si>
    <t>Rellinars</t>
  </si>
  <si>
    <t>Chamant</t>
  </si>
  <si>
    <t>Rivarolo Mantovano</t>
  </si>
  <si>
    <t>Lübbow</t>
  </si>
  <si>
    <t>Rello</t>
  </si>
  <si>
    <t>Chamarande</t>
  </si>
  <si>
    <t>Rivarone</t>
  </si>
  <si>
    <t>Lübeck, Hansestadt</t>
  </si>
  <si>
    <t>Remolinos</t>
  </si>
  <si>
    <t>Chamarandes-Choignes</t>
  </si>
  <si>
    <t>Rivarossa</t>
  </si>
  <si>
    <t>Lübesse</t>
  </si>
  <si>
    <t>Remondo</t>
  </si>
  <si>
    <t>Chamaret</t>
  </si>
  <si>
    <t>Rive</t>
  </si>
  <si>
    <t>Lüblow</t>
  </si>
  <si>
    <t>Rena</t>
  </si>
  <si>
    <t>Chambain</t>
  </si>
  <si>
    <t>Rive d'Arcano</t>
  </si>
  <si>
    <t>Lubmin</t>
  </si>
  <si>
    <t>Renau</t>
  </si>
  <si>
    <t>Chambaron sur Morge</t>
  </si>
  <si>
    <t>Rivello</t>
  </si>
  <si>
    <t>Lübow</t>
  </si>
  <si>
    <t>Renedo de Esgueva</t>
  </si>
  <si>
    <t>Chambeire</t>
  </si>
  <si>
    <t>Rivergaro</t>
  </si>
  <si>
    <t>Lübs</t>
  </si>
  <si>
    <t>Renedo de la Vega</t>
  </si>
  <si>
    <t>Chambellay</t>
  </si>
  <si>
    <t>Rivignano Teor</t>
  </si>
  <si>
    <t>Lübstorf</t>
  </si>
  <si>
    <t>Renera</t>
  </si>
  <si>
    <t>Chambéon</t>
  </si>
  <si>
    <t>Rivisondoli</t>
  </si>
  <si>
    <t>Lübtheen, Stadt</t>
  </si>
  <si>
    <t>Renieblas</t>
  </si>
  <si>
    <t>Chambérat</t>
  </si>
  <si>
    <t>Rivodutri</t>
  </si>
  <si>
    <t>Lübz, Stadt</t>
  </si>
  <si>
    <t>Reocín</t>
  </si>
  <si>
    <t>Chamberaud</t>
  </si>
  <si>
    <t>Rivoli</t>
  </si>
  <si>
    <t>Lüchow</t>
  </si>
  <si>
    <t>Requejo</t>
  </si>
  <si>
    <t>Chamberet</t>
  </si>
  <si>
    <t>Rivoli Veronese</t>
  </si>
  <si>
    <t>Lüchow (Wendland), Stadt</t>
  </si>
  <si>
    <t>Requena</t>
  </si>
  <si>
    <t>Chambéria</t>
  </si>
  <si>
    <t>Rivolta d'Adda</t>
  </si>
  <si>
    <t>Lucka, Stadt</t>
  </si>
  <si>
    <t>Requena de Campos</t>
  </si>
  <si>
    <t>Chambéry</t>
  </si>
  <si>
    <t>Rizziconi</t>
  </si>
  <si>
    <t>Luckaitztal</t>
  </si>
  <si>
    <t>Respenda de la Peña</t>
  </si>
  <si>
    <t>Chambezon</t>
  </si>
  <si>
    <t>Roana</t>
  </si>
  <si>
    <t>Luckau (Wendland)</t>
  </si>
  <si>
    <t>Retamal de Llerena</t>
  </si>
  <si>
    <t>Chambilly</t>
  </si>
  <si>
    <t>Roaschia</t>
  </si>
  <si>
    <t>Luckau, Stadt</t>
  </si>
  <si>
    <t>Retamoso de la Jara</t>
  </si>
  <si>
    <t>Chamblac</t>
  </si>
  <si>
    <t>Roascio</t>
  </si>
  <si>
    <t>Luckenbach</t>
  </si>
  <si>
    <t>Retascón</t>
  </si>
  <si>
    <t>Chamblanc</t>
  </si>
  <si>
    <t>Roasio</t>
  </si>
  <si>
    <t>Lückenburg</t>
  </si>
  <si>
    <t>Retiendas</t>
  </si>
  <si>
    <t>Chamblay</t>
  </si>
  <si>
    <t>Roatto</t>
  </si>
  <si>
    <t>Luckenwalde, Stadt</t>
  </si>
  <si>
    <t>Retortillo</t>
  </si>
  <si>
    <t>Chambles</t>
  </si>
  <si>
    <t>Robassomero</t>
  </si>
  <si>
    <t>Luckow</t>
  </si>
  <si>
    <t>Retortillo de Soria</t>
  </si>
  <si>
    <t>Chamblet</t>
  </si>
  <si>
    <t>Robbiate</t>
  </si>
  <si>
    <t>Lüdenscheid, Stadt</t>
  </si>
  <si>
    <t>Retuerta</t>
  </si>
  <si>
    <t>Chambley-Bussières</t>
  </si>
  <si>
    <t>Robbio</t>
  </si>
  <si>
    <t>Lüder</t>
  </si>
  <si>
    <t>Retuerta del Bullaque</t>
  </si>
  <si>
    <t>Chambly</t>
  </si>
  <si>
    <t>Robecchetto con Induno</t>
  </si>
  <si>
    <t>Lüdersburg</t>
  </si>
  <si>
    <t>Reus</t>
  </si>
  <si>
    <t>Chambœuf</t>
  </si>
  <si>
    <t>Robecco d'Oglio</t>
  </si>
  <si>
    <t>Lüdersdorf</t>
  </si>
  <si>
    <t>Revellinos</t>
  </si>
  <si>
    <t>Chambois</t>
  </si>
  <si>
    <t>Robecco Pavese</t>
  </si>
  <si>
    <t>Lüdersfeld</t>
  </si>
  <si>
    <t>Revenga de Campos</t>
  </si>
  <si>
    <t>Chambolle-Musigny</t>
  </si>
  <si>
    <t>Robecco sul Naviglio</t>
  </si>
  <si>
    <t>Lüdershagen</t>
  </si>
  <si>
    <t>Revilla de Collazos</t>
  </si>
  <si>
    <t>Chambon</t>
  </si>
  <si>
    <t>Robella</t>
  </si>
  <si>
    <t>Lüdinghausen, Stadt</t>
  </si>
  <si>
    <t>Revilla del Campo</t>
  </si>
  <si>
    <t>Chambonas</t>
  </si>
  <si>
    <t>Robilante</t>
  </si>
  <si>
    <t>Ludwigsau</t>
  </si>
  <si>
    <t>Revilla Vallejera</t>
  </si>
  <si>
    <t>Chambonchard</t>
  </si>
  <si>
    <t>Roburent</t>
  </si>
  <si>
    <t>Ludwigsburg, Stadt</t>
  </si>
  <si>
    <t>Revilla y Ahedo, La</t>
  </si>
  <si>
    <t>Chambon-la-Forêt</t>
  </si>
  <si>
    <t>Rocca Canavese</t>
  </si>
  <si>
    <t>Ludwigschorgast, M</t>
  </si>
  <si>
    <t>Revillarruz</t>
  </si>
  <si>
    <t>Chambon-Sainte-Croix</t>
  </si>
  <si>
    <t>Rocca Canterano</t>
  </si>
  <si>
    <t>Ludwigsfelde, Stadt</t>
  </si>
  <si>
    <t>Reyero</t>
  </si>
  <si>
    <t>Chambon-sur-Dolore</t>
  </si>
  <si>
    <t>Rocca Cigliè</t>
  </si>
  <si>
    <t>Ludwigshafen am Rhein, Stadt</t>
  </si>
  <si>
    <t>Rezmondo</t>
  </si>
  <si>
    <t>Chambon-sur-Lac</t>
  </si>
  <si>
    <t>Rocca d'Arazzo</t>
  </si>
  <si>
    <t>Ludwigshöhe</t>
  </si>
  <si>
    <t>Reznos</t>
  </si>
  <si>
    <t>Chambon-sur-Voueize</t>
  </si>
  <si>
    <t>Rocca d'Arce</t>
  </si>
  <si>
    <t>Ludwigslust, Stadt</t>
  </si>
  <si>
    <t>Riaguas de San Bartolomé</t>
  </si>
  <si>
    <t>Chamborand</t>
  </si>
  <si>
    <t>Rocca de' Baldi</t>
  </si>
  <si>
    <t>Ludwigsstadt, St</t>
  </si>
  <si>
    <t>Rialp</t>
  </si>
  <si>
    <t>Chambord</t>
  </si>
  <si>
    <t>Rocca de' Giorgi</t>
  </si>
  <si>
    <t>Ludwigswinkel</t>
  </si>
  <si>
    <t>Riaño</t>
  </si>
  <si>
    <t>Chamboret</t>
  </si>
  <si>
    <t>Rocca d'Evandro</t>
  </si>
  <si>
    <t>Lüerdissen</t>
  </si>
  <si>
    <t>Rianxo</t>
  </si>
  <si>
    <t>Chamborigaud</t>
  </si>
  <si>
    <t>Rocca di Botte</t>
  </si>
  <si>
    <t>Lug</t>
  </si>
  <si>
    <t>Riaza</t>
  </si>
  <si>
    <t>Chambornay-lès-Bellevaux</t>
  </si>
  <si>
    <t>Rocca di Cambio</t>
  </si>
  <si>
    <t>Lugau/Erzgeb., Stadt</t>
  </si>
  <si>
    <t>Riba de Escalote, La</t>
  </si>
  <si>
    <t>Chambornay-lès-Pin</t>
  </si>
  <si>
    <t>Rocca di Cave</t>
  </si>
  <si>
    <t>Lügde, Stadt der Osterräder</t>
  </si>
  <si>
    <t>Riba de Saelices</t>
  </si>
  <si>
    <t>Chambors</t>
  </si>
  <si>
    <t>Rocca di Mezzo</t>
  </si>
  <si>
    <t>Luhden</t>
  </si>
  <si>
    <t>Riba, La</t>
  </si>
  <si>
    <t>Chambost-Allières</t>
  </si>
  <si>
    <t>Rocca di Neto</t>
  </si>
  <si>
    <t>Luhe-Wildenau, M</t>
  </si>
  <si>
    <t>Ribadavia</t>
  </si>
  <si>
    <t>Chambost-Longessaigne</t>
  </si>
  <si>
    <t>Rocca di Papa</t>
  </si>
  <si>
    <t>Luhnstedt</t>
  </si>
  <si>
    <t>Ribadedeva</t>
  </si>
  <si>
    <t>Chamboulive</t>
  </si>
  <si>
    <t>Rocca Grimalda</t>
  </si>
  <si>
    <t>Luisenthal</t>
  </si>
  <si>
    <t>Ribadeo</t>
  </si>
  <si>
    <t>Chambourcy</t>
  </si>
  <si>
    <t>Rocca Imperiale</t>
  </si>
  <si>
    <t>Lülsfeld</t>
  </si>
  <si>
    <t>Ribadesella</t>
  </si>
  <si>
    <t>Chambourg-sur-Indre</t>
  </si>
  <si>
    <t>Rocca Massima</t>
  </si>
  <si>
    <t>Lunden</t>
  </si>
  <si>
    <t>Ribadumia</t>
  </si>
  <si>
    <t>Chambray</t>
  </si>
  <si>
    <t>Rocca Pia</t>
  </si>
  <si>
    <t>Lünebach</t>
  </si>
  <si>
    <t>Ribaforada</t>
  </si>
  <si>
    <t>Chambray-lès-Tours</t>
  </si>
  <si>
    <t>Rocca Pietore</t>
  </si>
  <si>
    <t>Lüneburg, Hansestadt</t>
  </si>
  <si>
    <t>Ribafrecha</t>
  </si>
  <si>
    <t>Chambrecy</t>
  </si>
  <si>
    <t>Rocca Priora</t>
  </si>
  <si>
    <t>Lünen, Stadt</t>
  </si>
  <si>
    <t>Ribamontán al Mar</t>
  </si>
  <si>
    <t>Chambrey</t>
  </si>
  <si>
    <t>Rocca San Casciano</t>
  </si>
  <si>
    <t>Lünne</t>
  </si>
  <si>
    <t>Ribamontán al Monte</t>
  </si>
  <si>
    <t>Chambroncourt</t>
  </si>
  <si>
    <t>Rocca San Felice</t>
  </si>
  <si>
    <t>Lunow-Stolzenhagen</t>
  </si>
  <si>
    <t>Riba-roja de Túria</t>
  </si>
  <si>
    <t>Chambry</t>
  </si>
  <si>
    <t>Rocca San Giovanni</t>
  </si>
  <si>
    <t>Lunzenau, Stadt</t>
  </si>
  <si>
    <t>Riba-roja d'Ebre</t>
  </si>
  <si>
    <t>Chamelet</t>
  </si>
  <si>
    <t>Rocca Santa Maria</t>
  </si>
  <si>
    <t>Lupburg, M</t>
  </si>
  <si>
    <t>Ribas de Campos</t>
  </si>
  <si>
    <t>Chamery</t>
  </si>
  <si>
    <t>Rocca Santo Stefano</t>
  </si>
  <si>
    <t>Lürschau</t>
  </si>
  <si>
    <t>Ribas de Sil</t>
  </si>
  <si>
    <t>Chamesey</t>
  </si>
  <si>
    <t>Rocca Sinibalda</t>
  </si>
  <si>
    <t>Lüssow</t>
  </si>
  <si>
    <t>Ribatejada</t>
  </si>
  <si>
    <t>Chamesol</t>
  </si>
  <si>
    <t>Rocca Susella</t>
  </si>
  <si>
    <t>Lustadt</t>
  </si>
  <si>
    <t>Chamesson</t>
  </si>
  <si>
    <t>Roccabascerana</t>
  </si>
  <si>
    <t>Lütau</t>
  </si>
  <si>
    <t>Ribeira de Piquín</t>
  </si>
  <si>
    <t>Chameyrat</t>
  </si>
  <si>
    <t>Roccabernarda</t>
  </si>
  <si>
    <t>Lütetsburg</t>
  </si>
  <si>
    <t>Ribera Alta</t>
  </si>
  <si>
    <t>Chamigny</t>
  </si>
  <si>
    <t>Roccabianca</t>
  </si>
  <si>
    <t>Lütjenburg, Stadt</t>
  </si>
  <si>
    <t>Ribera de Arriba</t>
  </si>
  <si>
    <t>Chamilly</t>
  </si>
  <si>
    <t>Roccabruna</t>
  </si>
  <si>
    <t>Lütjenholm</t>
  </si>
  <si>
    <t>Ribera del Fresno</t>
  </si>
  <si>
    <t>Chamole</t>
  </si>
  <si>
    <t>Roccacasale</t>
  </si>
  <si>
    <t>Lütjensee</t>
  </si>
  <si>
    <t>Ribera d'Ondara</t>
  </si>
  <si>
    <t>Chamonix-Mont-Blanc</t>
  </si>
  <si>
    <t>Roccadaspide</t>
  </si>
  <si>
    <t>Lütjenwestedt</t>
  </si>
  <si>
    <t>Ribera d'Urgellet</t>
  </si>
  <si>
    <t>Chamouillac</t>
  </si>
  <si>
    <t>Roccafiorita</t>
  </si>
  <si>
    <t>Lütow</t>
  </si>
  <si>
    <t>Riberos de la Cueza</t>
  </si>
  <si>
    <t>Chamouille</t>
  </si>
  <si>
    <t>Roccafluvione</t>
  </si>
  <si>
    <t>Lutter</t>
  </si>
  <si>
    <t>Ribes de Freser</t>
  </si>
  <si>
    <t>Chamouilley</t>
  </si>
  <si>
    <t>Roccaforte del Greco</t>
  </si>
  <si>
    <t>Lutter am Barenberge, Flecken</t>
  </si>
  <si>
    <t>Ribesalbes</t>
  </si>
  <si>
    <t>Chamousset</t>
  </si>
  <si>
    <t>Roccaforte Ligure</t>
  </si>
  <si>
    <t>Lutterbek</t>
  </si>
  <si>
    <t>Ribota</t>
  </si>
  <si>
    <t>Chamoux</t>
  </si>
  <si>
    <t>Roccaforte Mondovì</t>
  </si>
  <si>
    <t>Lüttow-Valluhn</t>
  </si>
  <si>
    <t>Ricla</t>
  </si>
  <si>
    <t>Chamoux-sur-Gelon</t>
  </si>
  <si>
    <t>Roccaforzata</t>
  </si>
  <si>
    <t>Lütz</t>
  </si>
  <si>
    <t>Ricote</t>
  </si>
  <si>
    <t>Chamoy</t>
  </si>
  <si>
    <t>Roccafranca</t>
  </si>
  <si>
    <t>Lützelbach</t>
  </si>
  <si>
    <t>Riego de la Vega</t>
  </si>
  <si>
    <t>Champagnac</t>
  </si>
  <si>
    <t>Roccagiovine</t>
  </si>
  <si>
    <t>Lützen, Stadt</t>
  </si>
  <si>
    <t>Riello</t>
  </si>
  <si>
    <t>Champagnac-de-Belair</t>
  </si>
  <si>
    <t>Roccagloriosa</t>
  </si>
  <si>
    <t>Lutzerath</t>
  </si>
  <si>
    <t>Riells i Viabrea</t>
  </si>
  <si>
    <t>Champagnac-la-Noaille</t>
  </si>
  <si>
    <t>Roccagorga</t>
  </si>
  <si>
    <t>Lutzhorn</t>
  </si>
  <si>
    <t>Rielves</t>
  </si>
  <si>
    <t>Champagnac-la-Prune</t>
  </si>
  <si>
    <t>Roccalbegna</t>
  </si>
  <si>
    <t>Lutzingen</t>
  </si>
  <si>
    <t>Riera de Gaià, La</t>
  </si>
  <si>
    <t>Champagnac-la-Rivière</t>
  </si>
  <si>
    <t>Roccalumera</t>
  </si>
  <si>
    <t>Lützkampen</t>
  </si>
  <si>
    <t>Rillo</t>
  </si>
  <si>
    <t>Champagnac-le-Vieux</t>
  </si>
  <si>
    <t>Roccamandolfi</t>
  </si>
  <si>
    <t>Lützow</t>
  </si>
  <si>
    <t>Rillo de Gallo</t>
  </si>
  <si>
    <t>Champagnat</t>
  </si>
  <si>
    <t>Roccamena</t>
  </si>
  <si>
    <t>Luxem</t>
  </si>
  <si>
    <t>Rincón de la Victoria</t>
  </si>
  <si>
    <t>Champagnat-le-Jeune</t>
  </si>
  <si>
    <t>Roccamonfina</t>
  </si>
  <si>
    <t>Lychen, Stadt</t>
  </si>
  <si>
    <t>Rincón de Soto</t>
  </si>
  <si>
    <t>Roccamontepiano</t>
  </si>
  <si>
    <t>Lykershausen</t>
  </si>
  <si>
    <t>Rinconada de la Sierra, La</t>
  </si>
  <si>
    <t>Champagné</t>
  </si>
  <si>
    <t>Roccamorice</t>
  </si>
  <si>
    <t>Maasbüll</t>
  </si>
  <si>
    <t>Rinconada, La</t>
  </si>
  <si>
    <t>Champagne-au-Mont-d'Or</t>
  </si>
  <si>
    <t>Roccanova</t>
  </si>
  <si>
    <t>Maasen</t>
  </si>
  <si>
    <t>Riner</t>
  </si>
  <si>
    <t>Champagne-en-Valromey</t>
  </si>
  <si>
    <t>Roccantica</t>
  </si>
  <si>
    <t>Maasholm</t>
  </si>
  <si>
    <t>Riocabado</t>
  </si>
  <si>
    <t>Champagne-et-Fontaine</t>
  </si>
  <si>
    <t>Roccapalumba</t>
  </si>
  <si>
    <t>Machern</t>
  </si>
  <si>
    <t>Riocavado de la Sierra</t>
  </si>
  <si>
    <t>Champagné-le-Sec</t>
  </si>
  <si>
    <t>Roccapiemonte</t>
  </si>
  <si>
    <t>Macken</t>
  </si>
  <si>
    <t>Riodeva</t>
  </si>
  <si>
    <t>Champagné-les-Marais</t>
  </si>
  <si>
    <t>Roccarainola</t>
  </si>
  <si>
    <t>Mackenbach</t>
  </si>
  <si>
    <t>Riofrío</t>
  </si>
  <si>
    <t>Champagne-Mouton</t>
  </si>
  <si>
    <t>Roccaraso</t>
  </si>
  <si>
    <t>Mackenrode</t>
  </si>
  <si>
    <t>Riofrío de Aliste</t>
  </si>
  <si>
    <t>Champagné-Saint-Hilaire</t>
  </si>
  <si>
    <t>Roccaromana</t>
  </si>
  <si>
    <t>Mackenrodt</t>
  </si>
  <si>
    <t>Riofrío de Riaza</t>
  </si>
  <si>
    <t>Champagne-sur-Loue</t>
  </si>
  <si>
    <t>Roccascalegna</t>
  </si>
  <si>
    <t>Magdala, Stadt</t>
  </si>
  <si>
    <t>Riofrío del Llano</t>
  </si>
  <si>
    <t>Champagne-sur-Oise</t>
  </si>
  <si>
    <t>Roccasecca</t>
  </si>
  <si>
    <t>Magdeburg, Landeshauptstadt</t>
  </si>
  <si>
    <t>Riogordo</t>
  </si>
  <si>
    <t>Champagne-sur-Seine</t>
  </si>
  <si>
    <t>Roccasecca dei Volsci</t>
  </si>
  <si>
    <t>Magstadt</t>
  </si>
  <si>
    <t>Rioja</t>
  </si>
  <si>
    <t>Champagne-sur-Vingeanne</t>
  </si>
  <si>
    <t>Roccasicura</t>
  </si>
  <si>
    <t>Mahlberg, Stadt</t>
  </si>
  <si>
    <t>Riola</t>
  </si>
  <si>
    <t>Champagneux</t>
  </si>
  <si>
    <t>Roccasparvera</t>
  </si>
  <si>
    <t>Mahlstetten</t>
  </si>
  <si>
    <t>Riolobos</t>
  </si>
  <si>
    <t>Champagne-Vigny</t>
  </si>
  <si>
    <t>Roccaspinalveti</t>
  </si>
  <si>
    <t>Mähren</t>
  </si>
  <si>
    <t>Rionansa</t>
  </si>
  <si>
    <t>Champagney</t>
  </si>
  <si>
    <t>Roccastrada</t>
  </si>
  <si>
    <t>Mähring, M</t>
  </si>
  <si>
    <t>Rionegro del Puente</t>
  </si>
  <si>
    <t>Champagnier</t>
  </si>
  <si>
    <t>Roccavaldina</t>
  </si>
  <si>
    <t>Maierhöfen</t>
  </si>
  <si>
    <t>Riópar</t>
  </si>
  <si>
    <t>Champagnole</t>
  </si>
  <si>
    <t>Roccaverano</t>
  </si>
  <si>
    <t>Maihingen</t>
  </si>
  <si>
    <t>Riós</t>
  </si>
  <si>
    <t>Champagnolles</t>
  </si>
  <si>
    <t>Roccavignale</t>
  </si>
  <si>
    <t>Maikammer</t>
  </si>
  <si>
    <t>Riosa</t>
  </si>
  <si>
    <t>Champagny</t>
  </si>
  <si>
    <t>Roccavione</t>
  </si>
  <si>
    <t>Mainaschaff</t>
  </si>
  <si>
    <t>Rioseco de Soria</t>
  </si>
  <si>
    <t>Champagny-en-Vanoise</t>
  </si>
  <si>
    <t>Roccavivara</t>
  </si>
  <si>
    <t>Mainbernheim, St</t>
  </si>
  <si>
    <t>Rioseco de Tapia</t>
  </si>
  <si>
    <t>Champagny-sous-Uxelles</t>
  </si>
  <si>
    <t>Roccella Ionica</t>
  </si>
  <si>
    <t>Mainburg, St</t>
  </si>
  <si>
    <t>Riotorto</t>
  </si>
  <si>
    <t>Champallement</t>
  </si>
  <si>
    <t>Roccella Valdemone</t>
  </si>
  <si>
    <t>Mainhardt</t>
  </si>
  <si>
    <t>Riotuerto</t>
  </si>
  <si>
    <t>Champanges</t>
  </si>
  <si>
    <t>Rocchetta a Volturno</t>
  </si>
  <si>
    <t>Mainhausen</t>
  </si>
  <si>
    <t>Ripoll</t>
  </si>
  <si>
    <t>Champaubert</t>
  </si>
  <si>
    <t>Rocchetta Belbo</t>
  </si>
  <si>
    <t>Mainleus, M</t>
  </si>
  <si>
    <t>Ripollet</t>
  </si>
  <si>
    <t>Champcella</t>
  </si>
  <si>
    <t>Rocchetta di Vara</t>
  </si>
  <si>
    <t>Mainstockheim</t>
  </si>
  <si>
    <t>Risco</t>
  </si>
  <si>
    <t>Champcenest</t>
  </si>
  <si>
    <t>Rocchetta e Croce</t>
  </si>
  <si>
    <t>Maintal, Stadt</t>
  </si>
  <si>
    <t>Riu de Cerdanya</t>
  </si>
  <si>
    <t>Champcerie</t>
  </si>
  <si>
    <t>Rocchetta Ligure</t>
  </si>
  <si>
    <t>Mainz, Stadt</t>
  </si>
  <si>
    <t>Riudarenes</t>
  </si>
  <si>
    <t>Champcevinel</t>
  </si>
  <si>
    <t>Rocchetta Nervina</t>
  </si>
  <si>
    <t>Maisach</t>
  </si>
  <si>
    <t>Riudaura</t>
  </si>
  <si>
    <t>Champcevrais</t>
  </si>
  <si>
    <t>Rocchetta Palafea</t>
  </si>
  <si>
    <t>Maisborn</t>
  </si>
  <si>
    <t>Riudecanyes</t>
  </si>
  <si>
    <t>Champclause</t>
  </si>
  <si>
    <t>Rocchetta Sant'Antonio</t>
  </si>
  <si>
    <t>Maitenbeth</t>
  </si>
  <si>
    <t>Riudecols</t>
  </si>
  <si>
    <t>Champcueil</t>
  </si>
  <si>
    <t>Rocchetta Tanaro</t>
  </si>
  <si>
    <t>Maitzborn</t>
  </si>
  <si>
    <t>Riudellots de la Selva</t>
  </si>
  <si>
    <t>Champdeniers</t>
  </si>
  <si>
    <t>Rodano</t>
  </si>
  <si>
    <t>Malberg</t>
  </si>
  <si>
    <t>Riudoms</t>
  </si>
  <si>
    <t>Champdeuil</t>
  </si>
  <si>
    <t>Roddi</t>
  </si>
  <si>
    <t>Malbergweich</t>
  </si>
  <si>
    <t>Riumors</t>
  </si>
  <si>
    <t>Champdieu</t>
  </si>
  <si>
    <t>Roddino</t>
  </si>
  <si>
    <t>Malborn</t>
  </si>
  <si>
    <t>Rivas-Vaciamadrid</t>
  </si>
  <si>
    <t>Champdivers</t>
  </si>
  <si>
    <t>Rodello</t>
  </si>
  <si>
    <t>Malchin, Stadt</t>
  </si>
  <si>
    <t>Rivilla de Barajas</t>
  </si>
  <si>
    <t>Champ-d'Oiseau</t>
  </si>
  <si>
    <t>Rodengo</t>
  </si>
  <si>
    <t>Malching</t>
  </si>
  <si>
    <t>Roa</t>
  </si>
  <si>
    <t>Champdolent</t>
  </si>
  <si>
    <t>Rodengo Saiano</t>
  </si>
  <si>
    <t>Malchow, Stadt</t>
  </si>
  <si>
    <t>Roales</t>
  </si>
  <si>
    <t>Champ-Dolent</t>
  </si>
  <si>
    <t>Rodero</t>
  </si>
  <si>
    <t>Malente</t>
  </si>
  <si>
    <t>Roales de Campos</t>
  </si>
  <si>
    <t>Champdor-Corcelles</t>
  </si>
  <si>
    <t>Rodi Garganico</t>
  </si>
  <si>
    <t>Malgersdorf</t>
  </si>
  <si>
    <t>Robla, La</t>
  </si>
  <si>
    <t>Champdôtre</t>
  </si>
  <si>
    <t>Rodì Milici</t>
  </si>
  <si>
    <t>Malk Göhren</t>
  </si>
  <si>
    <t>Robladillo</t>
  </si>
  <si>
    <t>Champdray</t>
  </si>
  <si>
    <t>Rodigo</t>
  </si>
  <si>
    <t>Mallersdorf-Pfaffenberg, M</t>
  </si>
  <si>
    <t>Robleda</t>
  </si>
  <si>
    <t>Champeau-en-Morvan</t>
  </si>
  <si>
    <t>Roè Volciano</t>
  </si>
  <si>
    <t>Malliß</t>
  </si>
  <si>
    <t>Robleda-Cervantes</t>
  </si>
  <si>
    <t>Champeaux</t>
  </si>
  <si>
    <t>Rofrano</t>
  </si>
  <si>
    <t>Malsburg-Marzell</t>
  </si>
  <si>
    <t>Robledillo de Gata</t>
  </si>
  <si>
    <t>Champeaux-sur-Sarthe</t>
  </si>
  <si>
    <t>Rogeno</t>
  </si>
  <si>
    <t>Malsch</t>
  </si>
  <si>
    <t>Robledillo de la Jara</t>
  </si>
  <si>
    <t>Champeix</t>
  </si>
  <si>
    <t>Roggiano Gravina</t>
  </si>
  <si>
    <t>Malschwitz / Malešecy</t>
  </si>
  <si>
    <t>Robledillo de la Vera</t>
  </si>
  <si>
    <t>Champenard</t>
  </si>
  <si>
    <t>Roghudi</t>
  </si>
  <si>
    <t>Malsfeld</t>
  </si>
  <si>
    <t>Robledillo de Mohernando</t>
  </si>
  <si>
    <t>Champenoux</t>
  </si>
  <si>
    <t>Rogliano</t>
  </si>
  <si>
    <t>Malterdingen</t>
  </si>
  <si>
    <t>Robledillo de Trujillo</t>
  </si>
  <si>
    <t>Champéon</t>
  </si>
  <si>
    <t>Rognano</t>
  </si>
  <si>
    <t>Mammelzen</t>
  </si>
  <si>
    <t>Robledo</t>
  </si>
  <si>
    <t>Champétières</t>
  </si>
  <si>
    <t>Rogno</t>
  </si>
  <si>
    <t>Mammendorf</t>
  </si>
  <si>
    <t>Robledo de Chavela</t>
  </si>
  <si>
    <t>Champey</t>
  </si>
  <si>
    <t>Rogolo</t>
  </si>
  <si>
    <t>Mamming</t>
  </si>
  <si>
    <t>Robledo de Corpes</t>
  </si>
  <si>
    <t>Champey-sur-Moselle</t>
  </si>
  <si>
    <t>Roiate</t>
  </si>
  <si>
    <t>Manching, M</t>
  </si>
  <si>
    <t>Robledo del Mazo</t>
  </si>
  <si>
    <t>Champfleur</t>
  </si>
  <si>
    <t>Roio del Sangro</t>
  </si>
  <si>
    <t>Mandel</t>
  </si>
  <si>
    <t>Robledo, El</t>
  </si>
  <si>
    <t>Champfleury</t>
  </si>
  <si>
    <t>Roisan</t>
  </si>
  <si>
    <t>Mandelbachtal</t>
  </si>
  <si>
    <t>Robledollano</t>
  </si>
  <si>
    <t>Champforgeuil</t>
  </si>
  <si>
    <t>Roletto</t>
  </si>
  <si>
    <t>Mandern</t>
  </si>
  <si>
    <t>Robliza de Cojos</t>
  </si>
  <si>
    <t>Champfrémont</t>
  </si>
  <si>
    <t>Rolo</t>
  </si>
  <si>
    <t>Manderscheid</t>
  </si>
  <si>
    <t>Robregordo</t>
  </si>
  <si>
    <t>Champfromier</t>
  </si>
  <si>
    <t>Manderscheid, Stadt</t>
  </si>
  <si>
    <t>Robres</t>
  </si>
  <si>
    <t>Champgenéteux</t>
  </si>
  <si>
    <t>Romagnano al Monte</t>
  </si>
  <si>
    <t>Manhagen</t>
  </si>
  <si>
    <t>Robres del Castillo</t>
  </si>
  <si>
    <t>Champguyon</t>
  </si>
  <si>
    <t>Romagnano Sesia</t>
  </si>
  <si>
    <t>Mannebach</t>
  </si>
  <si>
    <t>Roca de la Sierra, La</t>
  </si>
  <si>
    <t>Champ-Haut</t>
  </si>
  <si>
    <t>Romagnese</t>
  </si>
  <si>
    <t>Mannheim, Universitätsstadt</t>
  </si>
  <si>
    <t>Roca del Vallès, La</t>
  </si>
  <si>
    <t>Champhol</t>
  </si>
  <si>
    <t>Romallo</t>
  </si>
  <si>
    <t>Mannweiler-Cölln</t>
  </si>
  <si>
    <t>Rocafort</t>
  </si>
  <si>
    <t>Champien</t>
  </si>
  <si>
    <t>Romana</t>
  </si>
  <si>
    <t>Mansfeld, Stadt</t>
  </si>
  <si>
    <t>Rocafort de Queralt</t>
  </si>
  <si>
    <t>Champier</t>
  </si>
  <si>
    <t>Romanengo</t>
  </si>
  <si>
    <t>Mantel, M</t>
  </si>
  <si>
    <t>Rociana del Condado</t>
  </si>
  <si>
    <t>Champignelles</t>
  </si>
  <si>
    <t>Romano Canavese</t>
  </si>
  <si>
    <t>Manteler Forst</t>
  </si>
  <si>
    <t>Roda de Andalucía, La</t>
  </si>
  <si>
    <t>Champigneul-Champagne</t>
  </si>
  <si>
    <t>Romano d'Ezzelino</t>
  </si>
  <si>
    <t>Manubach</t>
  </si>
  <si>
    <t>Roda de Berà</t>
  </si>
  <si>
    <t>Champigneulle</t>
  </si>
  <si>
    <t>Romano di Lombardia</t>
  </si>
  <si>
    <t>Marbach am Neckar, Stadt</t>
  </si>
  <si>
    <t>Roda de Eresma</t>
  </si>
  <si>
    <t>Champigneulles</t>
  </si>
  <si>
    <t>Romans d'Isonzo</t>
  </si>
  <si>
    <t>Marburg, Universitätsstadt</t>
  </si>
  <si>
    <t>Roda de Ter</t>
  </si>
  <si>
    <t>Champigneulles-en-Bassigny</t>
  </si>
  <si>
    <t>Rombiolo</t>
  </si>
  <si>
    <t>March</t>
  </si>
  <si>
    <t>Roda, La</t>
  </si>
  <si>
    <t>Champigneul-sur-Vence</t>
  </si>
  <si>
    <t>Romeno</t>
  </si>
  <si>
    <t>Margetshöchheim</t>
  </si>
  <si>
    <t>Rodeiro</t>
  </si>
  <si>
    <t>Champignolles</t>
  </si>
  <si>
    <t>Romentino</t>
  </si>
  <si>
    <t>Mariaposching</t>
  </si>
  <si>
    <t>Ródenas</t>
  </si>
  <si>
    <t>Champignol-lez-Mondeville</t>
  </si>
  <si>
    <t>Rometta</t>
  </si>
  <si>
    <t>Marienberg, Stadt</t>
  </si>
  <si>
    <t>Rodezno</t>
  </si>
  <si>
    <t>Champigny</t>
  </si>
  <si>
    <t>Ronago</t>
  </si>
  <si>
    <t>Marienfels</t>
  </si>
  <si>
    <t>Rodonyà</t>
  </si>
  <si>
    <t>Champigny en Rochereau</t>
  </si>
  <si>
    <t>Roncà</t>
  </si>
  <si>
    <t>Marienfließ</t>
  </si>
  <si>
    <t>Roelos de Sayago</t>
  </si>
  <si>
    <t>Champigny-en-Beauce</t>
  </si>
  <si>
    <t>Roncade</t>
  </si>
  <si>
    <t>Marienhafe, Flecken</t>
  </si>
  <si>
    <t>Rois</t>
  </si>
  <si>
    <t>Champigny-la-Futelaye</t>
  </si>
  <si>
    <t>Roncadelle</t>
  </si>
  <si>
    <t>Marienhausen</t>
  </si>
  <si>
    <t>Rojales</t>
  </si>
  <si>
    <t>Champigny-lès-Langres</t>
  </si>
  <si>
    <t>Roncaro</t>
  </si>
  <si>
    <t>Marienheide</t>
  </si>
  <si>
    <t>Rojas</t>
  </si>
  <si>
    <t>Champigny-sous-Varennes</t>
  </si>
  <si>
    <t>Roncegno Terme</t>
  </si>
  <si>
    <t>Marienmünster, Stadt</t>
  </si>
  <si>
    <t>Rollamienta</t>
  </si>
  <si>
    <t>Champigny-sur-Aube</t>
  </si>
  <si>
    <t>Roncello</t>
  </si>
  <si>
    <t>Marienrachdorf</t>
  </si>
  <si>
    <t>Rollán</t>
  </si>
  <si>
    <t>Champigny-sur-Marne</t>
  </si>
  <si>
    <t>Ronchi dei Legionari</t>
  </si>
  <si>
    <t>Mariental</t>
  </si>
  <si>
    <t>Romana, la</t>
  </si>
  <si>
    <t>Champigny-sur-Veude</t>
  </si>
  <si>
    <t>Ronchi Valsugana</t>
  </si>
  <si>
    <t>Mariental, gemfr. Gebiet</t>
  </si>
  <si>
    <t>Romangordo</t>
  </si>
  <si>
    <t>Champillet</t>
  </si>
  <si>
    <t>Ronchis</t>
  </si>
  <si>
    <t>Marienwerder</t>
  </si>
  <si>
    <t>Romanillos de Atienza</t>
  </si>
  <si>
    <t>Champillon</t>
  </si>
  <si>
    <t>Ronciglione</t>
  </si>
  <si>
    <t>Maring-Noviand</t>
  </si>
  <si>
    <t>Romanones</t>
  </si>
  <si>
    <t>Champis</t>
  </si>
  <si>
    <t>Ronco all'Adige</t>
  </si>
  <si>
    <t>Marisfeld</t>
  </si>
  <si>
    <t>Romanos</t>
  </si>
  <si>
    <t>Champlan</t>
  </si>
  <si>
    <t>Ronco Biellese</t>
  </si>
  <si>
    <t>Romanzado</t>
  </si>
  <si>
    <t>Champlat-et-Boujacourt</t>
  </si>
  <si>
    <t>Ronco Briantino</t>
  </si>
  <si>
    <t>Mark Landin</t>
  </si>
  <si>
    <t>Romeral, El</t>
  </si>
  <si>
    <t>Champ-Laurent</t>
  </si>
  <si>
    <t>Ronco Canavese</t>
  </si>
  <si>
    <t>Markdorf, Stadt</t>
  </si>
  <si>
    <t>Roncesvalles</t>
  </si>
  <si>
    <t>Champlay</t>
  </si>
  <si>
    <t>Ronco Scrivia</t>
  </si>
  <si>
    <t>Markersdorf</t>
  </si>
  <si>
    <t>Ronda</t>
  </si>
  <si>
    <t>Champlecy</t>
  </si>
  <si>
    <t>Roncobello</t>
  </si>
  <si>
    <t>Markgröningen, Stadt</t>
  </si>
  <si>
    <t>Ronquillo, El</t>
  </si>
  <si>
    <t>Champ-le-Duc</t>
  </si>
  <si>
    <t>Roncoferraro</t>
  </si>
  <si>
    <t>Märkisch Buchholz, Stadt</t>
  </si>
  <si>
    <t>Roperuelos del Páramo</t>
  </si>
  <si>
    <t>Champlemy</t>
  </si>
  <si>
    <t>Roncofreddo</t>
  </si>
  <si>
    <t>Märkisch Linden</t>
  </si>
  <si>
    <t>Roquetas de Mar</t>
  </si>
  <si>
    <t>Champlin</t>
  </si>
  <si>
    <t>Roncola</t>
  </si>
  <si>
    <t>Märkisch Luch</t>
  </si>
  <si>
    <t>Roquetes</t>
  </si>
  <si>
    <t>Champlitte</t>
  </si>
  <si>
    <t>Rondanina</t>
  </si>
  <si>
    <t>Märkische Heide/Markojska Góla</t>
  </si>
  <si>
    <t>Rosal de la Frontera</t>
  </si>
  <si>
    <t>Champlive</t>
  </si>
  <si>
    <t>Rondissone</t>
  </si>
  <si>
    <t>Märkische Höhe</t>
  </si>
  <si>
    <t>Rosal, O</t>
  </si>
  <si>
    <t>Champlost</t>
  </si>
  <si>
    <t>Ronsecco</t>
  </si>
  <si>
    <t>Markkleeberg, Stadt</t>
  </si>
  <si>
    <t>Rosalejo</t>
  </si>
  <si>
    <t>Champmillon</t>
  </si>
  <si>
    <t>Ronzo-Chienis</t>
  </si>
  <si>
    <t>Marklkofen</t>
  </si>
  <si>
    <t>Rosario, El</t>
  </si>
  <si>
    <t>Champmotteux</t>
  </si>
  <si>
    <t>Ronzone</t>
  </si>
  <si>
    <t>Marklohe</t>
  </si>
  <si>
    <t>Roses</t>
  </si>
  <si>
    <t>Champnétery</t>
  </si>
  <si>
    <t>Roppolo</t>
  </si>
  <si>
    <t>Markneukirchen, Stadt</t>
  </si>
  <si>
    <t>Rosinos de la Requejada</t>
  </si>
  <si>
    <t>Champneuville</t>
  </si>
  <si>
    <t>Rorà</t>
  </si>
  <si>
    <t>Markranstädt, Stadt</t>
  </si>
  <si>
    <t>Rossell</t>
  </si>
  <si>
    <t>Champniers</t>
  </si>
  <si>
    <t>Rosà</t>
  </si>
  <si>
    <t>Markt Berolzheim, M</t>
  </si>
  <si>
    <t>Rosselló</t>
  </si>
  <si>
    <t>Champniers-et-Reilhac</t>
  </si>
  <si>
    <t>Rosarno</t>
  </si>
  <si>
    <t>Markt Bibart, M</t>
  </si>
  <si>
    <t>Rota</t>
  </si>
  <si>
    <t>Champoléon</t>
  </si>
  <si>
    <t>Rosasco</t>
  </si>
  <si>
    <t>Markt Einersheim, M</t>
  </si>
  <si>
    <t>Rotglà i Corberà</t>
  </si>
  <si>
    <t>Champoly</t>
  </si>
  <si>
    <t>Rosate</t>
  </si>
  <si>
    <t>Markt Erlbach, M</t>
  </si>
  <si>
    <t>Rótova</t>
  </si>
  <si>
    <t>Champosoult</t>
  </si>
  <si>
    <t>Rosazza</t>
  </si>
  <si>
    <t>Markt Indersdorf, M</t>
  </si>
  <si>
    <t>Roturas</t>
  </si>
  <si>
    <t>Champougny</t>
  </si>
  <si>
    <t>Rosciano</t>
  </si>
  <si>
    <t>Markt Nordheim, M</t>
  </si>
  <si>
    <t>Rourell, El</t>
  </si>
  <si>
    <t>Champoulet</t>
  </si>
  <si>
    <t>Roscigno</t>
  </si>
  <si>
    <t>Markt Rettenbach, M</t>
  </si>
  <si>
    <t>Royo, El</t>
  </si>
  <si>
    <t>Champoux</t>
  </si>
  <si>
    <t>Rose</t>
  </si>
  <si>
    <t>Markt Schwaben, M</t>
  </si>
  <si>
    <t>Royuela</t>
  </si>
  <si>
    <t>Champrenault</t>
  </si>
  <si>
    <t>Rosello</t>
  </si>
  <si>
    <t>Markt Taschendorf, M</t>
  </si>
  <si>
    <t>Royuela de Río Franco</t>
  </si>
  <si>
    <t>Champrepus</t>
  </si>
  <si>
    <t>Roseto Capo Spulico</t>
  </si>
  <si>
    <t>Markt Wald, M</t>
  </si>
  <si>
    <t>Rozalén del Monte</t>
  </si>
  <si>
    <t>Champrond</t>
  </si>
  <si>
    <t>Roseto degli Abruzzi</t>
  </si>
  <si>
    <t>Marktbergel, M</t>
  </si>
  <si>
    <t>Rozas de Madrid, Las</t>
  </si>
  <si>
    <t>Champrond-en-Gâtine</t>
  </si>
  <si>
    <t>Roseto Valfortore</t>
  </si>
  <si>
    <t>Marktbreit, St</t>
  </si>
  <si>
    <t>Rozas de Puerto Real</t>
  </si>
  <si>
    <t>Champrond-en-Perchet</t>
  </si>
  <si>
    <t>Rosignano Marittimo</t>
  </si>
  <si>
    <t>Marktgraitz, M</t>
  </si>
  <si>
    <t>Rozas de Valdearroyo, Las</t>
  </si>
  <si>
    <t>Champrougier</t>
  </si>
  <si>
    <t>Rosignano Monferrato</t>
  </si>
  <si>
    <t>Marktheidenfeld, St</t>
  </si>
  <si>
    <t>Rúa, A</t>
  </si>
  <si>
    <t>Champs</t>
  </si>
  <si>
    <t>Rosolina</t>
  </si>
  <si>
    <t>Marktl, M</t>
  </si>
  <si>
    <t>Ruanes</t>
  </si>
  <si>
    <t>Champsac</t>
  </si>
  <si>
    <t>Rosolini</t>
  </si>
  <si>
    <t>Marktleugast, M</t>
  </si>
  <si>
    <t>Rubena</t>
  </si>
  <si>
    <t>Champsanglard</t>
  </si>
  <si>
    <t>Rosora</t>
  </si>
  <si>
    <t>Marktleuthen, St</t>
  </si>
  <si>
    <t>Rubí</t>
  </si>
  <si>
    <t>Champsecret</t>
  </si>
  <si>
    <t>Marktoberdorf, St</t>
  </si>
  <si>
    <t>Rubí de Bracamonte</t>
  </si>
  <si>
    <t>Champseru</t>
  </si>
  <si>
    <t>Rossana</t>
  </si>
  <si>
    <t>Marktoffingen</t>
  </si>
  <si>
    <t>Rubiá</t>
  </si>
  <si>
    <t>Champsevraine</t>
  </si>
  <si>
    <t>Rossano Veneto</t>
  </si>
  <si>
    <t>Marktredwitz, GKSt</t>
  </si>
  <si>
    <t>Rubiales</t>
  </si>
  <si>
    <t>Champs-Romain</t>
  </si>
  <si>
    <t>Rossiglione</t>
  </si>
  <si>
    <t>Marktrodach, M</t>
  </si>
  <si>
    <t>Rubielos de la Cérida</t>
  </si>
  <si>
    <t>Champs-sur-Marne</t>
  </si>
  <si>
    <t>Rosta</t>
  </si>
  <si>
    <t>Marktschellenberg, M</t>
  </si>
  <si>
    <t>Rubielos de Mora</t>
  </si>
  <si>
    <t>Champs-sur-Tarentaine-Marchal</t>
  </si>
  <si>
    <t>Rota d'Imagna</t>
  </si>
  <si>
    <t>Marktschorgast, M</t>
  </si>
  <si>
    <t>Rubió</t>
  </si>
  <si>
    <t>Champs-sur-Yonne</t>
  </si>
  <si>
    <t>Rota Greca</t>
  </si>
  <si>
    <t>Marktsteft, St</t>
  </si>
  <si>
    <t>Rubio, El</t>
  </si>
  <si>
    <t>Champ-sur-Barse</t>
  </si>
  <si>
    <t>Rotella</t>
  </si>
  <si>
    <t>Marktzeuln, M</t>
  </si>
  <si>
    <t>Rubite</t>
  </si>
  <si>
    <t>Champ-sur-Drac</t>
  </si>
  <si>
    <t>Rotello</t>
  </si>
  <si>
    <t>Markvippach</t>
  </si>
  <si>
    <t>Rublacedo de Abajo</t>
  </si>
  <si>
    <t>Champtercier</t>
  </si>
  <si>
    <t>Rotonda</t>
  </si>
  <si>
    <t>Marl</t>
  </si>
  <si>
    <t>Rucandio</t>
  </si>
  <si>
    <t>Champtocé-sur-Loire</t>
  </si>
  <si>
    <t>Rotondella</t>
  </si>
  <si>
    <t>Marl, Stadt</t>
  </si>
  <si>
    <t>Rueda</t>
  </si>
  <si>
    <t>Champtonnay</t>
  </si>
  <si>
    <t>Rotondi</t>
  </si>
  <si>
    <t>Marloffstein</t>
  </si>
  <si>
    <t>Rueda de Jalón</t>
  </si>
  <si>
    <t>Champvans</t>
  </si>
  <si>
    <t>Rottofreno</t>
  </si>
  <si>
    <t>Marlow, Stadt</t>
  </si>
  <si>
    <t>Rueda de la Sierra</t>
  </si>
  <si>
    <t>Champvans-les-Moulins</t>
  </si>
  <si>
    <t>Rotzo</t>
  </si>
  <si>
    <t>Marne, Stadt</t>
  </si>
  <si>
    <t>Ruente</t>
  </si>
  <si>
    <t>Champvert</t>
  </si>
  <si>
    <t>Roure</t>
  </si>
  <si>
    <t>Marnerdeich</t>
  </si>
  <si>
    <t>Ruesca</t>
  </si>
  <si>
    <t>Champvoisy</t>
  </si>
  <si>
    <t>Rovasenda</t>
  </si>
  <si>
    <t>Marnheim</t>
  </si>
  <si>
    <t>Ruesga</t>
  </si>
  <si>
    <t>Champvoux</t>
  </si>
  <si>
    <t>Rovato</t>
  </si>
  <si>
    <t>Maroldsweisach, M</t>
  </si>
  <si>
    <t>Rugat</t>
  </si>
  <si>
    <t>Chamrousse</t>
  </si>
  <si>
    <t>Rovegno</t>
  </si>
  <si>
    <t>Marolterode</t>
  </si>
  <si>
    <t>Ruidera</t>
  </si>
  <si>
    <t>Chamvres</t>
  </si>
  <si>
    <t>Rovellasca</t>
  </si>
  <si>
    <t>Maroth</t>
  </si>
  <si>
    <t>Ruiloba</t>
  </si>
  <si>
    <t>Chanac</t>
  </si>
  <si>
    <t>Rovello Porro</t>
  </si>
  <si>
    <t>Marpingen</t>
  </si>
  <si>
    <t>Rupià</t>
  </si>
  <si>
    <t>Chanac-les-Mines</t>
  </si>
  <si>
    <t>Roverbella</t>
  </si>
  <si>
    <t>Marquartstein</t>
  </si>
  <si>
    <t>Rupit i Pruit</t>
  </si>
  <si>
    <t>Chanaleilles</t>
  </si>
  <si>
    <t>Roverchiara</t>
  </si>
  <si>
    <t>Marsberg, Stadt</t>
  </si>
  <si>
    <t>Chanas</t>
  </si>
  <si>
    <t>Roverè della Luna</t>
  </si>
  <si>
    <t>Marschacht</t>
  </si>
  <si>
    <t>Rute</t>
  </si>
  <si>
    <t>Chanat-la-Mouteyre</t>
  </si>
  <si>
    <t>Roverè Veronese</t>
  </si>
  <si>
    <t>Martensrade</t>
  </si>
  <si>
    <t>Sabadell</t>
  </si>
  <si>
    <t>Chanay</t>
  </si>
  <si>
    <t>Roveredo di Guà</t>
  </si>
  <si>
    <t>Martfeld</t>
  </si>
  <si>
    <t>Sabero</t>
  </si>
  <si>
    <t>Chanaz</t>
  </si>
  <si>
    <t>Roveredo in Piano</t>
  </si>
  <si>
    <t>Marth</t>
  </si>
  <si>
    <t>Sabiñán</t>
  </si>
  <si>
    <t>Chançay</t>
  </si>
  <si>
    <t>Rovereto</t>
  </si>
  <si>
    <t>Martinlamitzer Forst-Nord</t>
  </si>
  <si>
    <t>Sabiñánigo</t>
  </si>
  <si>
    <t>Chanceaux</t>
  </si>
  <si>
    <t>Rovescala</t>
  </si>
  <si>
    <t>Martinlamitzer Forst-Süd</t>
  </si>
  <si>
    <t>Sabiote</t>
  </si>
  <si>
    <t>Chanceaux-près-Loches</t>
  </si>
  <si>
    <t>Rovetta</t>
  </si>
  <si>
    <t>Martinroda</t>
  </si>
  <si>
    <t>Sacañet</t>
  </si>
  <si>
    <t>Chanceaux-sur-Choisille</t>
  </si>
  <si>
    <t>Roviano</t>
  </si>
  <si>
    <t>Martinsheim</t>
  </si>
  <si>
    <t>Sacecorbo</t>
  </si>
  <si>
    <t>Chancelade</t>
  </si>
  <si>
    <t>Rovigo</t>
  </si>
  <si>
    <t>Martinshöhe</t>
  </si>
  <si>
    <t>Saceda-Trasierra</t>
  </si>
  <si>
    <t>Chancenay</t>
  </si>
  <si>
    <t>Rovito</t>
  </si>
  <si>
    <t>Martinstein</t>
  </si>
  <si>
    <t>Sacedón</t>
  </si>
  <si>
    <t>Chancey</t>
  </si>
  <si>
    <t>Rovolon</t>
  </si>
  <si>
    <t>Marxen</t>
  </si>
  <si>
    <t>Saceruela</t>
  </si>
  <si>
    <t>Chancia</t>
  </si>
  <si>
    <t>Rozzano</t>
  </si>
  <si>
    <t>Marxheim</t>
  </si>
  <si>
    <t>Sacramenia</t>
  </si>
  <si>
    <t>Chandai</t>
  </si>
  <si>
    <t>Rubano</t>
  </si>
  <si>
    <t>Marxzell</t>
  </si>
  <si>
    <t>Sada</t>
  </si>
  <si>
    <t>Chandolas</t>
  </si>
  <si>
    <t>Rubiana</t>
  </si>
  <si>
    <t>Marzhausen</t>
  </si>
  <si>
    <t>Sádaba</t>
  </si>
  <si>
    <t>Chandon</t>
  </si>
  <si>
    <t>Rubiera</t>
  </si>
  <si>
    <t>Marzling</t>
  </si>
  <si>
    <t>Saelices</t>
  </si>
  <si>
    <t>Chanéac</t>
  </si>
  <si>
    <t>Masburg</t>
  </si>
  <si>
    <t>Saelices de la Sal</t>
  </si>
  <si>
    <t>Chaneins</t>
  </si>
  <si>
    <t>Rudiano</t>
  </si>
  <si>
    <t>Maselheim</t>
  </si>
  <si>
    <t>Saelices de Mayorga</t>
  </si>
  <si>
    <t>Chânes</t>
  </si>
  <si>
    <t>Rueglio</t>
  </si>
  <si>
    <t>Maßbach, M</t>
  </si>
  <si>
    <t>Saelices el Chico</t>
  </si>
  <si>
    <t>Change</t>
  </si>
  <si>
    <t>Ruffano</t>
  </si>
  <si>
    <t>Massenbachhausen</t>
  </si>
  <si>
    <t>Sagàs</t>
  </si>
  <si>
    <t>Changé</t>
  </si>
  <si>
    <t>Ruffia</t>
  </si>
  <si>
    <t>Massen-Niederlausitz</t>
  </si>
  <si>
    <t>Sagra</t>
  </si>
  <si>
    <t>Changey</t>
  </si>
  <si>
    <t>Ruffrè-Mendola</t>
  </si>
  <si>
    <t>Masserberg</t>
  </si>
  <si>
    <t>Sagrada, La</t>
  </si>
  <si>
    <t>Changis-sur-Marne</t>
  </si>
  <si>
    <t>Rufina</t>
  </si>
  <si>
    <t>Massing, M</t>
  </si>
  <si>
    <t>Sagunt</t>
  </si>
  <si>
    <t>Changy</t>
  </si>
  <si>
    <t>Ruinas</t>
  </si>
  <si>
    <t>Maßweiler</t>
  </si>
  <si>
    <t>Sahagún</t>
  </si>
  <si>
    <t>Chaniat</t>
  </si>
  <si>
    <t>Rumo</t>
  </si>
  <si>
    <t>Mastershausen</t>
  </si>
  <si>
    <t>Sahugo, El</t>
  </si>
  <si>
    <t>Chaniers</t>
  </si>
  <si>
    <t>Ruoti</t>
  </si>
  <si>
    <t>Masthorn</t>
  </si>
  <si>
    <t>Sahún</t>
  </si>
  <si>
    <t>Channay</t>
  </si>
  <si>
    <t>Russi</t>
  </si>
  <si>
    <t>Matzenbach</t>
  </si>
  <si>
    <t>Sajazarra</t>
  </si>
  <si>
    <t>Channay-sur-Lathan</t>
  </si>
  <si>
    <t>Rutigliano</t>
  </si>
  <si>
    <t>Matzerath</t>
  </si>
  <si>
    <t>Salamanca</t>
  </si>
  <si>
    <t>Channes</t>
  </si>
  <si>
    <t>Rutino</t>
  </si>
  <si>
    <t>Mauchenheim</t>
  </si>
  <si>
    <t>Salar</t>
  </si>
  <si>
    <t>Chanonat</t>
  </si>
  <si>
    <t>Ruviano</t>
  </si>
  <si>
    <t>Mauden</t>
  </si>
  <si>
    <t>Salares</t>
  </si>
  <si>
    <t>Chanos-Curson</t>
  </si>
  <si>
    <t>Ruvo del Monte</t>
  </si>
  <si>
    <t>Mauel</t>
  </si>
  <si>
    <t>Salas</t>
  </si>
  <si>
    <t>Chanousse</t>
  </si>
  <si>
    <t>Ruvo di Puglia</t>
  </si>
  <si>
    <t>Mauer</t>
  </si>
  <si>
    <t>Salas Altas</t>
  </si>
  <si>
    <t>Chanoy</t>
  </si>
  <si>
    <t>Sabaudia</t>
  </si>
  <si>
    <t>Mauern</t>
  </si>
  <si>
    <t>Salas Bajas</t>
  </si>
  <si>
    <t>Chanoz-Châtenay</t>
  </si>
  <si>
    <t>Sabbio Chiese</t>
  </si>
  <si>
    <t>Mauerstetten</t>
  </si>
  <si>
    <t>Salas de Bureba</t>
  </si>
  <si>
    <t>Chanteau</t>
  </si>
  <si>
    <t>Sabbioneta</t>
  </si>
  <si>
    <t>Maulbronn, Stadt</t>
  </si>
  <si>
    <t>Salas de los Infantes</t>
  </si>
  <si>
    <t>Chantecoq</t>
  </si>
  <si>
    <t>Sacco</t>
  </si>
  <si>
    <t>Maulburg</t>
  </si>
  <si>
    <t>Salàs de Pallars</t>
  </si>
  <si>
    <t>Chanteheux</t>
  </si>
  <si>
    <t>Saccolongo</t>
  </si>
  <si>
    <t>Mauschbach</t>
  </si>
  <si>
    <t>Salce</t>
  </si>
  <si>
    <t>Chanteix</t>
  </si>
  <si>
    <t>Sacile</t>
  </si>
  <si>
    <t>Mauth</t>
  </si>
  <si>
    <t>Salceda de Caselas</t>
  </si>
  <si>
    <t>Chantelle</t>
  </si>
  <si>
    <t>Sacrofano</t>
  </si>
  <si>
    <t>Mauther Forst</t>
  </si>
  <si>
    <t>Salcedillo</t>
  </si>
  <si>
    <t>Chanteloup</t>
  </si>
  <si>
    <t>Sadali</t>
  </si>
  <si>
    <t>Maxdorf</t>
  </si>
  <si>
    <t>Saldaña</t>
  </si>
  <si>
    <t>Chanteloup-en-Brie</t>
  </si>
  <si>
    <t>Sagama</t>
  </si>
  <si>
    <t>Maxhütte-Haidhof, St</t>
  </si>
  <si>
    <t>Saldaña de Burgos</t>
  </si>
  <si>
    <t>Chanteloup-les-Bois</t>
  </si>
  <si>
    <t>Sagliano Micca</t>
  </si>
  <si>
    <t>Maxsain</t>
  </si>
  <si>
    <t>Saldeana</t>
  </si>
  <si>
    <t>Chanteloup-les-Vignes</t>
  </si>
  <si>
    <t>Sagrado</t>
  </si>
  <si>
    <t>Mayen, Stadt</t>
  </si>
  <si>
    <t>Saldes</t>
  </si>
  <si>
    <t>Chantemerle</t>
  </si>
  <si>
    <t>Sagron Mis</t>
  </si>
  <si>
    <t>Mayschoß</t>
  </si>
  <si>
    <t>Saldías</t>
  </si>
  <si>
    <t>Chantemerle-les-Blés</t>
  </si>
  <si>
    <t>Saint-Christophe</t>
  </si>
  <si>
    <t>Mechelroda</t>
  </si>
  <si>
    <t>Saldón</t>
  </si>
  <si>
    <t>Chantemerle-lès-Grignan</t>
  </si>
  <si>
    <t>Mechernich, Stadt</t>
  </si>
  <si>
    <t>Salduero</t>
  </si>
  <si>
    <t>Chantemerle-sur-la-Soie</t>
  </si>
  <si>
    <t>Saint-Marcel</t>
  </si>
  <si>
    <t>Mechow</t>
  </si>
  <si>
    <t>Chantenay-Saint-Imbert</t>
  </si>
  <si>
    <t>Mechtersen</t>
  </si>
  <si>
    <t>Sales de Llierca</t>
  </si>
  <si>
    <t>Chantenay-Villedieu</t>
  </si>
  <si>
    <t>Saint-Oyen</t>
  </si>
  <si>
    <t>Meckel</t>
  </si>
  <si>
    <t>Salillas</t>
  </si>
  <si>
    <t>Chantepérier</t>
  </si>
  <si>
    <t>Meckenbach</t>
  </si>
  <si>
    <t>Salillas de Jalón</t>
  </si>
  <si>
    <t>Chantepie</t>
  </si>
  <si>
    <t>Saint-Rhémy-en-Bosses</t>
  </si>
  <si>
    <t>Meckenbeuren</t>
  </si>
  <si>
    <t>Salinas</t>
  </si>
  <si>
    <t>Chantérac</t>
  </si>
  <si>
    <t>Meckenheim</t>
  </si>
  <si>
    <t>Salinas de Pisuerga</t>
  </si>
  <si>
    <t>Chanteraine</t>
  </si>
  <si>
    <t>Sala Baganza</t>
  </si>
  <si>
    <t>Meckenheim, Stadt</t>
  </si>
  <si>
    <t>Salinas del Manzano</t>
  </si>
  <si>
    <t>Chanterelle</t>
  </si>
  <si>
    <t>Sala Biellese</t>
  </si>
  <si>
    <t>Meckesheim</t>
  </si>
  <si>
    <t>Salines, Ses</t>
  </si>
  <si>
    <t>Chantes</t>
  </si>
  <si>
    <t>Sala Bolognese</t>
  </si>
  <si>
    <t>Medard</t>
  </si>
  <si>
    <t>Salinillas de Bureba</t>
  </si>
  <si>
    <t>Chantesse</t>
  </si>
  <si>
    <t>Sala Comacina</t>
  </si>
  <si>
    <t>Meddersheim</t>
  </si>
  <si>
    <t>Sallent</t>
  </si>
  <si>
    <t>Chanteuges</t>
  </si>
  <si>
    <t>Sala Consilina</t>
  </si>
  <si>
    <t>Meddewade</t>
  </si>
  <si>
    <t>Sallent de Gállego</t>
  </si>
  <si>
    <t>Chantillac</t>
  </si>
  <si>
    <t>Sala Monferrato</t>
  </si>
  <si>
    <t>Medebach, Hansestadt</t>
  </si>
  <si>
    <t>Salmerón</t>
  </si>
  <si>
    <t>Chantilly</t>
  </si>
  <si>
    <t>Salandra</t>
  </si>
  <si>
    <t>Medelby</t>
  </si>
  <si>
    <t>Salmeroncillos</t>
  </si>
  <si>
    <t>Chantonnay</t>
  </si>
  <si>
    <t>Salaparuta</t>
  </si>
  <si>
    <t>Medlingen</t>
  </si>
  <si>
    <t>Salmoral</t>
  </si>
  <si>
    <t>Chantraine</t>
  </si>
  <si>
    <t>Salara</t>
  </si>
  <si>
    <t>Medow</t>
  </si>
  <si>
    <t>Salobral</t>
  </si>
  <si>
    <t>Chantraines</t>
  </si>
  <si>
    <t>Salasco</t>
  </si>
  <si>
    <t>Meeder</t>
  </si>
  <si>
    <t>Salobre</t>
  </si>
  <si>
    <t>Chantrans</t>
  </si>
  <si>
    <t>Salassa</t>
  </si>
  <si>
    <t>Meerane, Stadt</t>
  </si>
  <si>
    <t>Salobreña</t>
  </si>
  <si>
    <t>Chantrigné</t>
  </si>
  <si>
    <t>Salbertrand</t>
  </si>
  <si>
    <t>Meerbeck</t>
  </si>
  <si>
    <t>Salomó</t>
  </si>
  <si>
    <t>Chanu</t>
  </si>
  <si>
    <t>Salcedo</t>
  </si>
  <si>
    <t>Meerbusch, Stadt</t>
  </si>
  <si>
    <t>Salorino</t>
  </si>
  <si>
    <t>Chanverrie</t>
  </si>
  <si>
    <t>Salcito</t>
  </si>
  <si>
    <t>Meerfeld</t>
  </si>
  <si>
    <t>Salou</t>
  </si>
  <si>
    <t>Chanville</t>
  </si>
  <si>
    <t>Sale</t>
  </si>
  <si>
    <t>Meersburg, Stadt</t>
  </si>
  <si>
    <t>Salt</t>
  </si>
  <si>
    <t>Chaon</t>
  </si>
  <si>
    <t>Sale delle Langhe</t>
  </si>
  <si>
    <t>Meesiger</t>
  </si>
  <si>
    <t>Salteras</t>
  </si>
  <si>
    <t>Chaouilley</t>
  </si>
  <si>
    <t>Sale Marasino</t>
  </si>
  <si>
    <t>Meezen</t>
  </si>
  <si>
    <t>Salvacañete</t>
  </si>
  <si>
    <t>Chaource</t>
  </si>
  <si>
    <t>Sale San Giovanni</t>
  </si>
  <si>
    <t>Megesheim</t>
  </si>
  <si>
    <t>Salvadiós</t>
  </si>
  <si>
    <t>Chaourse</t>
  </si>
  <si>
    <t>Salemi</t>
  </si>
  <si>
    <t>Meggerdorf</t>
  </si>
  <si>
    <t>Salvador de Zapardiel</t>
  </si>
  <si>
    <t>Chapaize</t>
  </si>
  <si>
    <t>Salento</t>
  </si>
  <si>
    <t>Mehlbach</t>
  </si>
  <si>
    <t>Salvaleón</t>
  </si>
  <si>
    <t>Chapareillan</t>
  </si>
  <si>
    <t>Salerano Canavese</t>
  </si>
  <si>
    <t>Mehlbek</t>
  </si>
  <si>
    <t>Salvaterra de Miño</t>
  </si>
  <si>
    <t>Chapdes-Beaufort</t>
  </si>
  <si>
    <t>Salerano sul Lambro</t>
  </si>
  <si>
    <t>Mehlingen</t>
  </si>
  <si>
    <t>Salvatierra</t>
  </si>
  <si>
    <t>Chapdeuil</t>
  </si>
  <si>
    <t>Salerno</t>
  </si>
  <si>
    <t>Mehlmeisel</t>
  </si>
  <si>
    <t>Salvatierra de Esca</t>
  </si>
  <si>
    <t>Chapeau</t>
  </si>
  <si>
    <t>Salgareda</t>
  </si>
  <si>
    <t>Mehmels</t>
  </si>
  <si>
    <t>Salvatierra de los Barros</t>
  </si>
  <si>
    <t>Chapeiry</t>
  </si>
  <si>
    <t>Sali Vercellese</t>
  </si>
  <si>
    <t>Mehna</t>
  </si>
  <si>
    <t>Salvatierra de Santiago</t>
  </si>
  <si>
    <t>Chapelaine</t>
  </si>
  <si>
    <t>Salice Salentino</t>
  </si>
  <si>
    <t>Mehren</t>
  </si>
  <si>
    <t>Salvatierra de Tormes</t>
  </si>
  <si>
    <t>Chapelle-des-Bois</t>
  </si>
  <si>
    <t>Saliceto</t>
  </si>
  <si>
    <t>Mehring</t>
  </si>
  <si>
    <t>Salzadella, la</t>
  </si>
  <si>
    <t>Chapelle-d'Huin</t>
  </si>
  <si>
    <t>Salisano</t>
  </si>
  <si>
    <t>Mehrstetten</t>
  </si>
  <si>
    <t>Samaniego</t>
  </si>
  <si>
    <t>Chapelle-Guillaume</t>
  </si>
  <si>
    <t>Salizzole</t>
  </si>
  <si>
    <t>Meierhöfer Seite</t>
  </si>
  <si>
    <t>Samboal</t>
  </si>
  <si>
    <t>Chapelle-Royale</t>
  </si>
  <si>
    <t>Salle</t>
  </si>
  <si>
    <t>Meiersberg</t>
  </si>
  <si>
    <t>Samir de los Caños</t>
  </si>
  <si>
    <t>Chapelle-Spinasse</t>
  </si>
  <si>
    <t>Salmour</t>
  </si>
  <si>
    <t>Meinborn</t>
  </si>
  <si>
    <t>Samos</t>
  </si>
  <si>
    <t>Chapelle-Vallon</t>
  </si>
  <si>
    <t>Salò</t>
  </si>
  <si>
    <t>Meine</t>
  </si>
  <si>
    <t>Samper de Calanda</t>
  </si>
  <si>
    <t>Chapelle-Viviers</t>
  </si>
  <si>
    <t>Salorno sulla strada del vino</t>
  </si>
  <si>
    <t>Meinersen</t>
  </si>
  <si>
    <t>Samper del Salz</t>
  </si>
  <si>
    <t>Chapelle-Voland</t>
  </si>
  <si>
    <t>Salsomaggiore Terme</t>
  </si>
  <si>
    <t>Meinerzhagen, Stadt</t>
  </si>
  <si>
    <t>San Adrián</t>
  </si>
  <si>
    <t>Chapelon</t>
  </si>
  <si>
    <t>Saltrio</t>
  </si>
  <si>
    <t>Meineweh</t>
  </si>
  <si>
    <t>San Adrián de Juarros</t>
  </si>
  <si>
    <t>Chapet</t>
  </si>
  <si>
    <t>Saludecio</t>
  </si>
  <si>
    <t>Meinhard</t>
  </si>
  <si>
    <t>San Adrián del Valle</t>
  </si>
  <si>
    <t>Chapois</t>
  </si>
  <si>
    <t>Saluggia</t>
  </si>
  <si>
    <t>Meinheim</t>
  </si>
  <si>
    <t>San Agustín</t>
  </si>
  <si>
    <t>Chaponnay</t>
  </si>
  <si>
    <t>Salussola</t>
  </si>
  <si>
    <t>Meiningen, Stadt</t>
  </si>
  <si>
    <t>San Agustín del Guadalix</t>
  </si>
  <si>
    <t>Chaponost</t>
  </si>
  <si>
    <t>Saluzzo</t>
  </si>
  <si>
    <t>Meisburg</t>
  </si>
  <si>
    <t>San Agustín del Pozo</t>
  </si>
  <si>
    <t>Chappes</t>
  </si>
  <si>
    <t>Salve</t>
  </si>
  <si>
    <t>Meisenheim, Stadt</t>
  </si>
  <si>
    <t>San Amaro</t>
  </si>
  <si>
    <t>Chaptelat</t>
  </si>
  <si>
    <t>Salvirola</t>
  </si>
  <si>
    <t>Meißen, Stadt</t>
  </si>
  <si>
    <t>San Andrés del Congosto</t>
  </si>
  <si>
    <t>Chaptuzat</t>
  </si>
  <si>
    <t>Salvitelle</t>
  </si>
  <si>
    <t>Meißenheim</t>
  </si>
  <si>
    <t>San Andrés del Rabanedo</t>
  </si>
  <si>
    <t>Charancieu</t>
  </si>
  <si>
    <t>Salza di Pinerolo</t>
  </si>
  <si>
    <t>Meißner</t>
  </si>
  <si>
    <t>San Andrés del Rey</t>
  </si>
  <si>
    <t>Charantonnay</t>
  </si>
  <si>
    <t>Salza Irpina</t>
  </si>
  <si>
    <t>Meitingen, M</t>
  </si>
  <si>
    <t>San Andrés y Sauces</t>
  </si>
  <si>
    <t>Charavines</t>
  </si>
  <si>
    <t>Salzano</t>
  </si>
  <si>
    <t>Melbeck</t>
  </si>
  <si>
    <t>San Antonio de Benagéber</t>
  </si>
  <si>
    <t>Charbogne</t>
  </si>
  <si>
    <t>Samarate</t>
  </si>
  <si>
    <t>Melchow</t>
  </si>
  <si>
    <t>San Asensio</t>
  </si>
  <si>
    <t>Charbonnat</t>
  </si>
  <si>
    <t>Samassi</t>
  </si>
  <si>
    <t>Meldorf, Stadt</t>
  </si>
  <si>
    <t>San Bartolomé</t>
  </si>
  <si>
    <t>Charbonnières</t>
  </si>
  <si>
    <t>Samatzai</t>
  </si>
  <si>
    <t>Melle, Stadt</t>
  </si>
  <si>
    <t>San Bartolomé de Béjar</t>
  </si>
  <si>
    <t>Charbonnières-les-Bains</t>
  </si>
  <si>
    <t>Sambuca di Sicilia</t>
  </si>
  <si>
    <t>Mellenthin</t>
  </si>
  <si>
    <t>San Bartolomé de Corneja</t>
  </si>
  <si>
    <t>Charbonnières-les-Varennes</t>
  </si>
  <si>
    <t>Sambuca Pistoiese</t>
  </si>
  <si>
    <t>San Bartolomé de la Torre</t>
  </si>
  <si>
    <t>Charbonnières-les-Vieilles</t>
  </si>
  <si>
    <t>Sambuci</t>
  </si>
  <si>
    <t>Mellinghausen</t>
  </si>
  <si>
    <t>San Bartolomé de las Abiertas</t>
  </si>
  <si>
    <t>Charbonnier-les-Mines</t>
  </si>
  <si>
    <t>Sambuco</t>
  </si>
  <si>
    <t>Mellrichstadt, St</t>
  </si>
  <si>
    <t>San Bartolomé de Pinares</t>
  </si>
  <si>
    <t>Charbuy</t>
  </si>
  <si>
    <t>Sammichele di Bari</t>
  </si>
  <si>
    <t>Mellrichstadter Forst</t>
  </si>
  <si>
    <t>San Bartolomé de Tirajana</t>
  </si>
  <si>
    <t>Charcenne</t>
  </si>
  <si>
    <t>Samo</t>
  </si>
  <si>
    <t>Melsbach</t>
  </si>
  <si>
    <t>San Carlos del Valle</t>
  </si>
  <si>
    <t>Charchigné</t>
  </si>
  <si>
    <t>Samolaco</t>
  </si>
  <si>
    <t>Melsdorf</t>
  </si>
  <si>
    <t>San Cebrián de Campos</t>
  </si>
  <si>
    <t>Charchilla</t>
  </si>
  <si>
    <t>Samone</t>
  </si>
  <si>
    <t>Melsungen, Stadt</t>
  </si>
  <si>
    <t>San Cebrián de Castro</t>
  </si>
  <si>
    <t>Charcier</t>
  </si>
  <si>
    <t>Sampeyre</t>
  </si>
  <si>
    <t>Melz</t>
  </si>
  <si>
    <t>San Cebrián de Mazote</t>
  </si>
  <si>
    <t>Chard</t>
  </si>
  <si>
    <t>Samugheo</t>
  </si>
  <si>
    <t>Memmelsdorf</t>
  </si>
  <si>
    <t>San Cebrián de Mudá</t>
  </si>
  <si>
    <t>Chardeny</t>
  </si>
  <si>
    <t>San Bartolomeo al Mare</t>
  </si>
  <si>
    <t>Memmingen</t>
  </si>
  <si>
    <t>San Cibrao das Viñas</t>
  </si>
  <si>
    <t>Chardogne</t>
  </si>
  <si>
    <t>San Bartolomeo in Galdo</t>
  </si>
  <si>
    <t>Memmingerberg</t>
  </si>
  <si>
    <t>San Clemente</t>
  </si>
  <si>
    <t>Chardonnay</t>
  </si>
  <si>
    <t>San Bartolomeo Val Cavargna</t>
  </si>
  <si>
    <t>Menden (Sauerland), Stadt</t>
  </si>
  <si>
    <t>San Cristóbal de Boedo</t>
  </si>
  <si>
    <t>Chareil-Cintrat</t>
  </si>
  <si>
    <t>San Basile</t>
  </si>
  <si>
    <t>Mendig, Stadt</t>
  </si>
  <si>
    <t>San Cristóbal de Cuéllar</t>
  </si>
  <si>
    <t>Charencey</t>
  </si>
  <si>
    <t>San Basilio</t>
  </si>
  <si>
    <t>Mengen, Stadt</t>
  </si>
  <si>
    <t>San Cristóbal de Entreviñas</t>
  </si>
  <si>
    <t>Charency</t>
  </si>
  <si>
    <t>San Bassano</t>
  </si>
  <si>
    <t>Mengerschied</t>
  </si>
  <si>
    <t>San Cristóbal de la Cuesta</t>
  </si>
  <si>
    <t>Charency-Vezin</t>
  </si>
  <si>
    <t>San Bellino</t>
  </si>
  <si>
    <t>Mengerskirchen, Marktflecken</t>
  </si>
  <si>
    <t>San Cristóbal de La Laguna</t>
  </si>
  <si>
    <t>Charens</t>
  </si>
  <si>
    <t>San Benedetto Belbo</t>
  </si>
  <si>
    <t>Mengkofen</t>
  </si>
  <si>
    <t>San Cristóbal de la Polantera</t>
  </si>
  <si>
    <t>Charensat</t>
  </si>
  <si>
    <t>San Benedetto dei Marsi</t>
  </si>
  <si>
    <t>Menningen</t>
  </si>
  <si>
    <t>San Cristóbal de la Vega</t>
  </si>
  <si>
    <t>Charentay</t>
  </si>
  <si>
    <t>San Benedetto del Tronto</t>
  </si>
  <si>
    <t>Menslage</t>
  </si>
  <si>
    <t>San Cristóbal de Segovia</t>
  </si>
  <si>
    <t>Charentenay</t>
  </si>
  <si>
    <t>San Benedetto in Perillis</t>
  </si>
  <si>
    <t>Menteroda</t>
  </si>
  <si>
    <t>San Cristovo de Cea</t>
  </si>
  <si>
    <t>Charentilly</t>
  </si>
  <si>
    <t>San Benedetto Po</t>
  </si>
  <si>
    <t>Menzendorf</t>
  </si>
  <si>
    <t>San Emiliano</t>
  </si>
  <si>
    <t>Charenton-du-Cher</t>
  </si>
  <si>
    <t>San Benedetto Ullano</t>
  </si>
  <si>
    <t>Meppen, Stadt</t>
  </si>
  <si>
    <t>San Esteban de Gormaz</t>
  </si>
  <si>
    <t>Charenton-le-Pont</t>
  </si>
  <si>
    <t>San Benedetto Val di Sambro</t>
  </si>
  <si>
    <t>Merching</t>
  </si>
  <si>
    <t>San Esteban de la Sierra</t>
  </si>
  <si>
    <t>Charentonnay</t>
  </si>
  <si>
    <t>San Benigno Canavese</t>
  </si>
  <si>
    <t>Merchweiler</t>
  </si>
  <si>
    <t>San Esteban de Litera</t>
  </si>
  <si>
    <t>Charette</t>
  </si>
  <si>
    <t>San Bernardino Verbano</t>
  </si>
  <si>
    <t>Merdingen</t>
  </si>
  <si>
    <t>San Esteban de los Patos</t>
  </si>
  <si>
    <t>Charette-Varennes</t>
  </si>
  <si>
    <t>San Biagio della Cima</t>
  </si>
  <si>
    <t>Merenberg, Marktflecken</t>
  </si>
  <si>
    <t>San Esteban de Nogales</t>
  </si>
  <si>
    <t>Charey</t>
  </si>
  <si>
    <t>San Biagio di Callalta</t>
  </si>
  <si>
    <t>Mering, M</t>
  </si>
  <si>
    <t>San Esteban de Zapardiel</t>
  </si>
  <si>
    <t>Charézier</t>
  </si>
  <si>
    <t>San Biagio Platani</t>
  </si>
  <si>
    <t>Merkelbach</t>
  </si>
  <si>
    <t>San Esteban del Molar</t>
  </si>
  <si>
    <t>Chargé</t>
  </si>
  <si>
    <t>San Biagio Saracinisco</t>
  </si>
  <si>
    <t>Merkendorf, St</t>
  </si>
  <si>
    <t>San Esteban del Valle</t>
  </si>
  <si>
    <t>Chargey-lès-Gray</t>
  </si>
  <si>
    <t>San Biase</t>
  </si>
  <si>
    <t>Merklingen</t>
  </si>
  <si>
    <t>San Felices</t>
  </si>
  <si>
    <t>Chargey-lès-Port</t>
  </si>
  <si>
    <t>San Bonifacio</t>
  </si>
  <si>
    <t>Merlscheid</t>
  </si>
  <si>
    <t>San Felices de Buelna</t>
  </si>
  <si>
    <t>Chariez</t>
  </si>
  <si>
    <t>San Buono</t>
  </si>
  <si>
    <t>Mermuth</t>
  </si>
  <si>
    <t>San Felices de los Gallegos</t>
  </si>
  <si>
    <t>Charigny</t>
  </si>
  <si>
    <t>San Calogero</t>
  </si>
  <si>
    <t>Merschbach</t>
  </si>
  <si>
    <t>San Fernando</t>
  </si>
  <si>
    <t>Charix</t>
  </si>
  <si>
    <t>San Candido</t>
  </si>
  <si>
    <t>Merseburg, Stadt</t>
  </si>
  <si>
    <t>San Fernando de Henares</t>
  </si>
  <si>
    <t>Charlas</t>
  </si>
  <si>
    <t>San Canzian d'Isonzo</t>
  </si>
  <si>
    <t>Mertendorf</t>
  </si>
  <si>
    <t>San Fulgencio</t>
  </si>
  <si>
    <t>Charleval</t>
  </si>
  <si>
    <t>San Carlo Canavese</t>
  </si>
  <si>
    <t>Mertesdorf</t>
  </si>
  <si>
    <t>San García de Ingelmos</t>
  </si>
  <si>
    <t>Charleville</t>
  </si>
  <si>
    <t>San Casciano dei Bagni</t>
  </si>
  <si>
    <t>Mertesheim</t>
  </si>
  <si>
    <t>San Isidro</t>
  </si>
  <si>
    <t>Charleville-Mézières</t>
  </si>
  <si>
    <t>San Casciano in Val di Pesa</t>
  </si>
  <si>
    <t>Mertingen</t>
  </si>
  <si>
    <t>San Javier</t>
  </si>
  <si>
    <t>Charleville-sous-Bois</t>
  </si>
  <si>
    <t>San Cassiano</t>
  </si>
  <si>
    <t>Mertloch</t>
  </si>
  <si>
    <t>San Jorge</t>
  </si>
  <si>
    <t>Charlieu</t>
  </si>
  <si>
    <t>San Cataldo</t>
  </si>
  <si>
    <t>Merxhausen, gemfr. Gebiet</t>
  </si>
  <si>
    <t>San José del Valle</t>
  </si>
  <si>
    <t>Charly</t>
  </si>
  <si>
    <t>San Cesareo</t>
  </si>
  <si>
    <t>Merxheim</t>
  </si>
  <si>
    <t>San Juan de Aznalfarache</t>
  </si>
  <si>
    <t>Charly-Oradour</t>
  </si>
  <si>
    <t>San Cesario di Lecce</t>
  </si>
  <si>
    <t>Merzalben</t>
  </si>
  <si>
    <t>San Juan de Gredos</t>
  </si>
  <si>
    <t>Charly-sur-Marne</t>
  </si>
  <si>
    <t>San Cesario sul Panaro</t>
  </si>
  <si>
    <t>Merzdorf</t>
  </si>
  <si>
    <t>San Juan de la Encinilla</t>
  </si>
  <si>
    <t>Charmauvillers</t>
  </si>
  <si>
    <t>San Chirico Nuovo</t>
  </si>
  <si>
    <t>Merzen</t>
  </si>
  <si>
    <t>San Juan de la Nava</t>
  </si>
  <si>
    <t>Charmé</t>
  </si>
  <si>
    <t>San Chirico Raparo</t>
  </si>
  <si>
    <t>Merzenich</t>
  </si>
  <si>
    <t>San Juan de la Rambla</t>
  </si>
  <si>
    <t>Charmeil</t>
  </si>
  <si>
    <t>San Cipirello</t>
  </si>
  <si>
    <t>Merzhausen</t>
  </si>
  <si>
    <t>San Juan de Plan</t>
  </si>
  <si>
    <t>Charmensac</t>
  </si>
  <si>
    <t>San Cipriano d'Aversa</t>
  </si>
  <si>
    <t>Merzig, Kreisstadt</t>
  </si>
  <si>
    <t>San Juan del Molinillo</t>
  </si>
  <si>
    <t>Charmentray</t>
  </si>
  <si>
    <t>San Cipriano Picentino</t>
  </si>
  <si>
    <t>Merzkirchen</t>
  </si>
  <si>
    <t>San Juan del Monte</t>
  </si>
  <si>
    <t>Charmes</t>
  </si>
  <si>
    <t>San Cipriano Po</t>
  </si>
  <si>
    <t>Merzweiler</t>
  </si>
  <si>
    <t>San Juan del Olmo</t>
  </si>
  <si>
    <t>Charmes-en-l'Angle</t>
  </si>
  <si>
    <t>Meschede, Kreis- und  Hochschulstadt</t>
  </si>
  <si>
    <t>San Juan del Puerto</t>
  </si>
  <si>
    <t>Charmes-la-Côte</t>
  </si>
  <si>
    <t>San Colombano al Lambro</t>
  </si>
  <si>
    <t>Mescherin</t>
  </si>
  <si>
    <t>San Justo</t>
  </si>
  <si>
    <t>Charmes-la-Grande</t>
  </si>
  <si>
    <t>San Colombano Belmonte</t>
  </si>
  <si>
    <t>Mesekenhagen</t>
  </si>
  <si>
    <t>San Justo de la Vega</t>
  </si>
  <si>
    <t>Charmes-Saint-Valbert</t>
  </si>
  <si>
    <t>San Colombano Certenoli</t>
  </si>
  <si>
    <t>Mesenich</t>
  </si>
  <si>
    <t>San Leonardo de Yagüe</t>
  </si>
  <si>
    <t>Charmes-sur-l'Herbasse</t>
  </si>
  <si>
    <t>San Cono</t>
  </si>
  <si>
    <t>Mespelbrunn</t>
  </si>
  <si>
    <t>San Llorente</t>
  </si>
  <si>
    <t>Charmes-sur-Rhône</t>
  </si>
  <si>
    <t>San Cosmo Albanese</t>
  </si>
  <si>
    <t>Messel</t>
  </si>
  <si>
    <t>San Lorenzo de Calatrava</t>
  </si>
  <si>
    <t>Charmoille</t>
  </si>
  <si>
    <t>San Costantino Albanese</t>
  </si>
  <si>
    <t>Messenkamp</t>
  </si>
  <si>
    <t>San Lorenzo de El Escorial</t>
  </si>
  <si>
    <t>Charmois</t>
  </si>
  <si>
    <t>San Costantino Calabro</t>
  </si>
  <si>
    <t>Messerich</t>
  </si>
  <si>
    <t>San Lorenzo de la Parrilla</t>
  </si>
  <si>
    <t>Charmois-devant-Bruyères</t>
  </si>
  <si>
    <t>San Costanzo</t>
  </si>
  <si>
    <t>Messingen</t>
  </si>
  <si>
    <t>San Lorenzo de Tormes</t>
  </si>
  <si>
    <t>Charmois-l'Orgueilleux</t>
  </si>
  <si>
    <t>San Cristoforo</t>
  </si>
  <si>
    <t>Meßkirch, Stadt</t>
  </si>
  <si>
    <t>San Mamés de Burgos</t>
  </si>
  <si>
    <t>Charmont</t>
  </si>
  <si>
    <t>San Damiano al Colle</t>
  </si>
  <si>
    <t>Meßstetten, Stadt</t>
  </si>
  <si>
    <t>San Mamés de Campos</t>
  </si>
  <si>
    <t>Charmont-en-Beauce</t>
  </si>
  <si>
    <t>San Damiano d'Asti</t>
  </si>
  <si>
    <t>Mestlin</t>
  </si>
  <si>
    <t>San Martín de Boniches</t>
  </si>
  <si>
    <t>Charmont-sous-Barbuise</t>
  </si>
  <si>
    <t>San Damiano Macra</t>
  </si>
  <si>
    <t>Metelen</t>
  </si>
  <si>
    <t>San Martín de la Vega</t>
  </si>
  <si>
    <t>Charmoy</t>
  </si>
  <si>
    <t>San Daniele del Friuli</t>
  </si>
  <si>
    <t>Metelsdorf</t>
  </si>
  <si>
    <t>San Martín de la Vega del Alberche</t>
  </si>
  <si>
    <t>Charnas</t>
  </si>
  <si>
    <t>San Daniele Po</t>
  </si>
  <si>
    <t>Metten, M</t>
  </si>
  <si>
    <t>San Martín de la Virgen de Moncayo</t>
  </si>
  <si>
    <t>Charnat</t>
  </si>
  <si>
    <t>San Demetrio Corone</t>
  </si>
  <si>
    <t>Mettendorf</t>
  </si>
  <si>
    <t>San Martín de Montalbán</t>
  </si>
  <si>
    <t>Charnay</t>
  </si>
  <si>
    <t>San Demetrio ne' Vestini</t>
  </si>
  <si>
    <t>Mettenheim</t>
  </si>
  <si>
    <t>San Martín de Oscos</t>
  </si>
  <si>
    <t>Charnay-lès-Chalon</t>
  </si>
  <si>
    <t>San Didero</t>
  </si>
  <si>
    <t>Metterich</t>
  </si>
  <si>
    <t>San Martín de Pusa</t>
  </si>
  <si>
    <t>Charnay-lès-Mâcon</t>
  </si>
  <si>
    <t>San Donà di Piave</t>
  </si>
  <si>
    <t>Mettingen</t>
  </si>
  <si>
    <t>San Martín de Rubiales</t>
  </si>
  <si>
    <t>Charnècles</t>
  </si>
  <si>
    <t>San Donaci</t>
  </si>
  <si>
    <t>Mettlach</t>
  </si>
  <si>
    <t>San Martín de Trevejo</t>
  </si>
  <si>
    <t>Charnizay</t>
  </si>
  <si>
    <t>San Donato di Lecce</t>
  </si>
  <si>
    <t>Mettmann, Stadt</t>
  </si>
  <si>
    <t>San Martín de Unx</t>
  </si>
  <si>
    <t>Charnod</t>
  </si>
  <si>
    <t>San Donato di Ninea</t>
  </si>
  <si>
    <t>Mettweiler</t>
  </si>
  <si>
    <t>San Martín de Valdeiglesias</t>
  </si>
  <si>
    <t>Charnois</t>
  </si>
  <si>
    <t>San Donato Milanese</t>
  </si>
  <si>
    <t>Metzenhausen</t>
  </si>
  <si>
    <t>San Martín de Valderaduey</t>
  </si>
  <si>
    <t>Charnoz-sur-Ain</t>
  </si>
  <si>
    <t>San Donato Val di Comino</t>
  </si>
  <si>
    <t>Metzingen, Stadt</t>
  </si>
  <si>
    <t>San Martín de Valvení</t>
  </si>
  <si>
    <t>Charny</t>
  </si>
  <si>
    <t>San Dorligo della Valle</t>
  </si>
  <si>
    <t>Meudt</t>
  </si>
  <si>
    <t>San Martín del Castañar</t>
  </si>
  <si>
    <t>Charny Orée de Puisaye</t>
  </si>
  <si>
    <t>San Fele</t>
  </si>
  <si>
    <t>Meura</t>
  </si>
  <si>
    <t>San Martín del Pimpollar</t>
  </si>
  <si>
    <t>Charny-le-Bachot</t>
  </si>
  <si>
    <t>San Felice a Cancello</t>
  </si>
  <si>
    <t>Meusebach</t>
  </si>
  <si>
    <t>San Martín del Rey Aurelio</t>
  </si>
  <si>
    <t>Charny-sur-Meuse</t>
  </si>
  <si>
    <t>San Felice Circeo</t>
  </si>
  <si>
    <t>Meuselwitz, Stadt</t>
  </si>
  <si>
    <t>San Martín del Río</t>
  </si>
  <si>
    <t>Charolles</t>
  </si>
  <si>
    <t>San Felice del Benaco</t>
  </si>
  <si>
    <t>Meuspath</t>
  </si>
  <si>
    <t>San Martín del Tesorillo</t>
  </si>
  <si>
    <t>Charols</t>
  </si>
  <si>
    <t>San Felice del Molise</t>
  </si>
  <si>
    <t>Meyenburg, Stadt</t>
  </si>
  <si>
    <t>San Martín y Mudrián</t>
  </si>
  <si>
    <t>Charonville</t>
  </si>
  <si>
    <t>San Felice sul Panaro</t>
  </si>
  <si>
    <t>Meyn</t>
  </si>
  <si>
    <t>San Mateo de Gállego</t>
  </si>
  <si>
    <t>Chârost</t>
  </si>
  <si>
    <t>San Ferdinando</t>
  </si>
  <si>
    <t>Michelau i.OFr.</t>
  </si>
  <si>
    <t>San Miguel de Abona</t>
  </si>
  <si>
    <t>Charpentry</t>
  </si>
  <si>
    <t>San Ferdinando di Puglia</t>
  </si>
  <si>
    <t>Michelau i.Steigerwald</t>
  </si>
  <si>
    <t>San Miguel de Aguayo</t>
  </si>
  <si>
    <t>Charpey</t>
  </si>
  <si>
    <t>San Fermo della Battaglia</t>
  </si>
  <si>
    <t>San Miguel de Bernuy</t>
  </si>
  <si>
    <t>Charpont</t>
  </si>
  <si>
    <t>San Fili</t>
  </si>
  <si>
    <t>Michelbach (Westerwald)</t>
  </si>
  <si>
    <t>San Miguel de Corneja</t>
  </si>
  <si>
    <t>Charquemont</t>
  </si>
  <si>
    <t>San Filippo del Mela</t>
  </si>
  <si>
    <t>Michelbach an der Bilz</t>
  </si>
  <si>
    <t>San Miguel de la Ribera</t>
  </si>
  <si>
    <t>Charraix</t>
  </si>
  <si>
    <t>San Fior</t>
  </si>
  <si>
    <t>Michelbuch, gemfr. Gebiet</t>
  </si>
  <si>
    <t>San Miguel de Salinas</t>
  </si>
  <si>
    <t>Charras</t>
  </si>
  <si>
    <t>San Fiorano</t>
  </si>
  <si>
    <t>Michelfeld</t>
  </si>
  <si>
    <t>San Miguel de Serrezuela</t>
  </si>
  <si>
    <t>Charre</t>
  </si>
  <si>
    <t>San Floriano del Collio</t>
  </si>
  <si>
    <t>Michelsneukirchen</t>
  </si>
  <si>
    <t>San Miguel de Valero</t>
  </si>
  <si>
    <t>Charrecey</t>
  </si>
  <si>
    <t>San Floro</t>
  </si>
  <si>
    <t>Michelstadt, Stadt</t>
  </si>
  <si>
    <t>San Miguel del Arroyo</t>
  </si>
  <si>
    <t>Charrey-sur-Saône</t>
  </si>
  <si>
    <t>San Francesco al Campo</t>
  </si>
  <si>
    <t>Michendorf</t>
  </si>
  <si>
    <t>San Miguel del Cinca</t>
  </si>
  <si>
    <t>Charrey-sur-Seine</t>
  </si>
  <si>
    <t>San Fratello</t>
  </si>
  <si>
    <t>Mickhausen</t>
  </si>
  <si>
    <t>San Miguel del Pino</t>
  </si>
  <si>
    <t>Charrin</t>
  </si>
  <si>
    <t>San Gavino Monreale</t>
  </si>
  <si>
    <t>Midlum</t>
  </si>
  <si>
    <t>San Miguel del Robledo</t>
  </si>
  <si>
    <t>Charritte-de-Bas</t>
  </si>
  <si>
    <t>San Gemini</t>
  </si>
  <si>
    <t>Miehlen</t>
  </si>
  <si>
    <t>San Miguel del Valle</t>
  </si>
  <si>
    <t>Charron</t>
  </si>
  <si>
    <t>San Genesio Atesino</t>
  </si>
  <si>
    <t>Mielkendorf</t>
  </si>
  <si>
    <t>San Millán de la Cogolla</t>
  </si>
  <si>
    <t>Charroux</t>
  </si>
  <si>
    <t>San Genesio ed Uniti</t>
  </si>
  <si>
    <t>Miellen</t>
  </si>
  <si>
    <t>San Millán de Lara</t>
  </si>
  <si>
    <t>Chars</t>
  </si>
  <si>
    <t>San Gennaro Vesuviano</t>
  </si>
  <si>
    <t>Miesbach, St</t>
  </si>
  <si>
    <t>San Millán de los Caballeros</t>
  </si>
  <si>
    <t>Charsonville</t>
  </si>
  <si>
    <t>San Germano Chisone</t>
  </si>
  <si>
    <t>Miesitz</t>
  </si>
  <si>
    <t>San Millán de Yécora</t>
  </si>
  <si>
    <t>Chartainvilliers</t>
  </si>
  <si>
    <t>San Germano Vercellese</t>
  </si>
  <si>
    <t>Mietingen</t>
  </si>
  <si>
    <t>San Morales</t>
  </si>
  <si>
    <t>Chartèves</t>
  </si>
  <si>
    <t>San Gervasio Bresciano</t>
  </si>
  <si>
    <t>Milda</t>
  </si>
  <si>
    <t>San Muñoz</t>
  </si>
  <si>
    <t>Chartres</t>
  </si>
  <si>
    <t>San Giacomo degli Schiavoni</t>
  </si>
  <si>
    <t>Mildenau</t>
  </si>
  <si>
    <t>San Nicolás del Puerto</t>
  </si>
  <si>
    <t>Chartres-de-Bretagne</t>
  </si>
  <si>
    <t>San Giacomo delle Segnate</t>
  </si>
  <si>
    <t>Mildstedt</t>
  </si>
  <si>
    <t>San Pablo de la Moraleja</t>
  </si>
  <si>
    <t>Chartrettes</t>
  </si>
  <si>
    <t>San Giacomo Filippo</t>
  </si>
  <si>
    <t>Millienhagen-Oebelitz</t>
  </si>
  <si>
    <t>San Pablo de los Montes</t>
  </si>
  <si>
    <t>Chartrier-Ferrière</t>
  </si>
  <si>
    <t>San Giacomo Vercellese</t>
  </si>
  <si>
    <t>Milmersdorf</t>
  </si>
  <si>
    <t>San Pascual</t>
  </si>
  <si>
    <t>Chartronges</t>
  </si>
  <si>
    <t>San Gillio</t>
  </si>
  <si>
    <t>Milow</t>
  </si>
  <si>
    <t>San Pedro</t>
  </si>
  <si>
    <t>Chartuzac</t>
  </si>
  <si>
    <t>San Gimignano</t>
  </si>
  <si>
    <t>Milower Land</t>
  </si>
  <si>
    <t>San Pedro Bercianos</t>
  </si>
  <si>
    <t>Charvieu-Chavagneux</t>
  </si>
  <si>
    <t>San Ginesio</t>
  </si>
  <si>
    <t>Miltach</t>
  </si>
  <si>
    <t>San Pedro de Ceque</t>
  </si>
  <si>
    <t>Charvonnex</t>
  </si>
  <si>
    <t>San Giorgio a Cremano</t>
  </si>
  <si>
    <t>Miltenberg, St</t>
  </si>
  <si>
    <t>San Pedro de Gaíllos</t>
  </si>
  <si>
    <t>Chas</t>
  </si>
  <si>
    <t>San Giorgio a Liri</t>
  </si>
  <si>
    <t>Mindelheim, St</t>
  </si>
  <si>
    <t>San Pedro de la Nave-Almendra</t>
  </si>
  <si>
    <t>Chaserey</t>
  </si>
  <si>
    <t>San Giorgio Albanese</t>
  </si>
  <si>
    <t>Mindelstetten</t>
  </si>
  <si>
    <t>San Pedro de Latarce</t>
  </si>
  <si>
    <t>Chasnais</t>
  </si>
  <si>
    <t>San Giorgio Bigarello</t>
  </si>
  <si>
    <t>Minden</t>
  </si>
  <si>
    <t>San Pedro de Mérida</t>
  </si>
  <si>
    <t>Chasnay</t>
  </si>
  <si>
    <t>San Giorgio Canavese</t>
  </si>
  <si>
    <t>Minden, Stadt</t>
  </si>
  <si>
    <t>San Pedro de Rozados</t>
  </si>
  <si>
    <t>Chasné-sur-Illet</t>
  </si>
  <si>
    <t>San Giorgio del Sannio</t>
  </si>
  <si>
    <t>Minderlittgen</t>
  </si>
  <si>
    <t>San Pedro del Arroyo</t>
  </si>
  <si>
    <t>Chaspinhac</t>
  </si>
  <si>
    <t>San Giorgio della Richinvelda</t>
  </si>
  <si>
    <t>Minfeld</t>
  </si>
  <si>
    <t>San Pedro del Pinatar</t>
  </si>
  <si>
    <t>Chaspuzac</t>
  </si>
  <si>
    <t>San Giorgio delle Pertiche</t>
  </si>
  <si>
    <t>Minheim</t>
  </si>
  <si>
    <t>San Pedro del Romeral</t>
  </si>
  <si>
    <t>Chassagne</t>
  </si>
  <si>
    <t>San Giorgio di Lomellina</t>
  </si>
  <si>
    <t>Mintraching</t>
  </si>
  <si>
    <t>San Pedro del Valle</t>
  </si>
  <si>
    <t>Chassagne-Montrachet</t>
  </si>
  <si>
    <t>San Giorgio di Nogaro</t>
  </si>
  <si>
    <t>Mirow, Stadt</t>
  </si>
  <si>
    <t>San Pedro Manrique</t>
  </si>
  <si>
    <t>Chassagnes</t>
  </si>
  <si>
    <t>San Giorgio di Piano</t>
  </si>
  <si>
    <t>Misselberg</t>
  </si>
  <si>
    <t>San Pedro Palmiches</t>
  </si>
  <si>
    <t>Chassagne-Saint-Denis</t>
  </si>
  <si>
    <t>San Giorgio in Bosco</t>
  </si>
  <si>
    <t>Missen-Wilhams</t>
  </si>
  <si>
    <t>San Pelayo</t>
  </si>
  <si>
    <t>Chassaignes</t>
  </si>
  <si>
    <t>San Giorgio Ionico</t>
  </si>
  <si>
    <t>San Pelayo de Guareña</t>
  </si>
  <si>
    <t>Chassal-Molinges</t>
  </si>
  <si>
    <t>San Giorgio La Molara</t>
  </si>
  <si>
    <t>Mistelgau</t>
  </si>
  <si>
    <t>San Rafael del Río</t>
  </si>
  <si>
    <t>Chassant</t>
  </si>
  <si>
    <t>San Giorgio Lucano</t>
  </si>
  <si>
    <t>Mistorf</t>
  </si>
  <si>
    <t>San Román de Cameros</t>
  </si>
  <si>
    <t>Chasselas</t>
  </si>
  <si>
    <t>San Giorgio Monferrato</t>
  </si>
  <si>
    <t>Mittelangeln</t>
  </si>
  <si>
    <t>San Román de Hornija</t>
  </si>
  <si>
    <t>Chasselay</t>
  </si>
  <si>
    <t>San Giorgio Morgeto</t>
  </si>
  <si>
    <t>Mittelbiberach</t>
  </si>
  <si>
    <t>San Román de la Cuba</t>
  </si>
  <si>
    <t>Chassemy</t>
  </si>
  <si>
    <t>San Giorgio Piacentino</t>
  </si>
  <si>
    <t>Mittelbrunn</t>
  </si>
  <si>
    <t>San Román de los Montes</t>
  </si>
  <si>
    <t>Chassenard</t>
  </si>
  <si>
    <t>San Giorgio Scarampi</t>
  </si>
  <si>
    <t>Mitteleschenbach</t>
  </si>
  <si>
    <t>San Roque</t>
  </si>
  <si>
    <t>Chasseneuil</t>
  </si>
  <si>
    <t>San Giorgio su Legnano</t>
  </si>
  <si>
    <t>Mittelfischbach</t>
  </si>
  <si>
    <t>San Roque de Riomiera</t>
  </si>
  <si>
    <t>Chasseneuil-du-Poitou</t>
  </si>
  <si>
    <t>San Giorio di Susa</t>
  </si>
  <si>
    <t>Mittelherwigsdorf</t>
  </si>
  <si>
    <t>San Sadurniño</t>
  </si>
  <si>
    <t>Chasseneuil-sur-Bonnieure</t>
  </si>
  <si>
    <t>San Giovanni a Piro</t>
  </si>
  <si>
    <t>Mittelhof</t>
  </si>
  <si>
    <t>San Salvador</t>
  </si>
  <si>
    <t>Chassenon</t>
  </si>
  <si>
    <t>San Giovanni al Natisone</t>
  </si>
  <si>
    <t>Mittelneufnach</t>
  </si>
  <si>
    <t>San Sebastián</t>
  </si>
  <si>
    <t>Chasse-sur-Rhône</t>
  </si>
  <si>
    <t>San Giovanni Bianco</t>
  </si>
  <si>
    <t>Mittelnkirchen</t>
  </si>
  <si>
    <t>San Sebastián de la Gomera</t>
  </si>
  <si>
    <t>Chassey</t>
  </si>
  <si>
    <t>San Giovanni del Dosso</t>
  </si>
  <si>
    <t>Mittelpöllnitz</t>
  </si>
  <si>
    <t>San Sebastián de los Ballesteros</t>
  </si>
  <si>
    <t>Chassey-Beaupré</t>
  </si>
  <si>
    <t>San Giovanni di Fassa</t>
  </si>
  <si>
    <t>Mittelreidenbach</t>
  </si>
  <si>
    <t>San Sebastián de los Reyes</t>
  </si>
  <si>
    <t>Chassey-le-Camp</t>
  </si>
  <si>
    <t>San Giovanni di Gerace</t>
  </si>
  <si>
    <t>Mittelsinn</t>
  </si>
  <si>
    <t>San Silvestre de Guzmán</t>
  </si>
  <si>
    <t>Chassey-lès-Montbozon</t>
  </si>
  <si>
    <t>San Giovanni Gemini</t>
  </si>
  <si>
    <t>Mittelsömmern</t>
  </si>
  <si>
    <t>San Tirso de Abres</t>
  </si>
  <si>
    <t>Chassey-lès-Scey</t>
  </si>
  <si>
    <t>San Giovanni Ilarione</t>
  </si>
  <si>
    <t>Mittelstenahe</t>
  </si>
  <si>
    <t>San Torcuato</t>
  </si>
  <si>
    <t>Chassiecq</t>
  </si>
  <si>
    <t>San Giovanni in Croce</t>
  </si>
  <si>
    <t>Mittelstetten</t>
  </si>
  <si>
    <t>San Vicente de Alcántara</t>
  </si>
  <si>
    <t>Chassiers</t>
  </si>
  <si>
    <t>San Giovanni in Fiore</t>
  </si>
  <si>
    <t>Mittelstrimmig</t>
  </si>
  <si>
    <t>San Vicente de Arévalo</t>
  </si>
  <si>
    <t>Chassieu</t>
  </si>
  <si>
    <t>San Giovanni in Galdo</t>
  </si>
  <si>
    <t>Mittenaar</t>
  </si>
  <si>
    <t>San Vicente de la Barquera</t>
  </si>
  <si>
    <t>Chassignelles</t>
  </si>
  <si>
    <t>San Giovanni in Marignano</t>
  </si>
  <si>
    <t>Mittenwald, M</t>
  </si>
  <si>
    <t>San Vicente de la Cabeza</t>
  </si>
  <si>
    <t>Chassignieu</t>
  </si>
  <si>
    <t>San Giovanni in Persiceto</t>
  </si>
  <si>
    <t>Mittenwalde</t>
  </si>
  <si>
    <t>San Vicente de la Sonsierra</t>
  </si>
  <si>
    <t>Chassignolles</t>
  </si>
  <si>
    <t>San Giovanni Incarico</t>
  </si>
  <si>
    <t>Mittenwalde, Stadt</t>
  </si>
  <si>
    <t>San Vicente del Palacio</t>
  </si>
  <si>
    <t>Chassigny</t>
  </si>
  <si>
    <t>San Giovanni la Punta</t>
  </si>
  <si>
    <t>Mitterfels, M</t>
  </si>
  <si>
    <t>San Vicente del Valle</t>
  </si>
  <si>
    <t>Chassigny-sous-Dun</t>
  </si>
  <si>
    <t>San Giovanni Lipioni</t>
  </si>
  <si>
    <t>Mitterskirchen</t>
  </si>
  <si>
    <t>San Vitero</t>
  </si>
  <si>
    <t>Chassillé</t>
  </si>
  <si>
    <t>San Giovanni Lupatoto</t>
  </si>
  <si>
    <t>Mitterteich, St</t>
  </si>
  <si>
    <t>San Xoán de Río</t>
  </si>
  <si>
    <t>Chassors</t>
  </si>
  <si>
    <t>San Giovanni Rotondo</t>
  </si>
  <si>
    <t>Mittweida, Stadt, Hochschulstadt</t>
  </si>
  <si>
    <t>Sanaüja</t>
  </si>
  <si>
    <t>Chassy</t>
  </si>
  <si>
    <t>San Giovanni Suergiu</t>
  </si>
  <si>
    <t>Mitwitz, M</t>
  </si>
  <si>
    <t>Sancedo</t>
  </si>
  <si>
    <t>Chastanier</t>
  </si>
  <si>
    <t>San Giovanni Teatino</t>
  </si>
  <si>
    <t>Mixdorf</t>
  </si>
  <si>
    <t>Sanchidrián</t>
  </si>
  <si>
    <t>Chasteaux</t>
  </si>
  <si>
    <t>San Giovanni Valdarno</t>
  </si>
  <si>
    <t>Möckern</t>
  </si>
  <si>
    <t>Sanchón de la Ribera</t>
  </si>
  <si>
    <t>Chastel</t>
  </si>
  <si>
    <t>San Giuliano del Sannio</t>
  </si>
  <si>
    <t>Möckern, Stadt</t>
  </si>
  <si>
    <t>Sanchón de la Sagrada</t>
  </si>
  <si>
    <t>Chastel-Arnaud</t>
  </si>
  <si>
    <t>San Giuliano di Puglia</t>
  </si>
  <si>
    <t>Möckmühl, Stadt</t>
  </si>
  <si>
    <t>Sanchonuño</t>
  </si>
  <si>
    <t>Chastellux-sur-Cure</t>
  </si>
  <si>
    <t>San Giuliano Milanese</t>
  </si>
  <si>
    <t>Mockrehna</t>
  </si>
  <si>
    <t>Sanchorreja</t>
  </si>
  <si>
    <t>Chastel-Nouvel</t>
  </si>
  <si>
    <t>San Giuliano Terme</t>
  </si>
  <si>
    <t>Modautal</t>
  </si>
  <si>
    <t>Sanchotello</t>
  </si>
  <si>
    <t>Chastreix</t>
  </si>
  <si>
    <t>San Giuseppe Jato</t>
  </si>
  <si>
    <t>Mödingen</t>
  </si>
  <si>
    <t>Sancti-Spíritus</t>
  </si>
  <si>
    <t>Chatain</t>
  </si>
  <si>
    <t>San Giuseppe Vesuviano</t>
  </si>
  <si>
    <t>Moers, Stadt</t>
  </si>
  <si>
    <t>Sandiás</t>
  </si>
  <si>
    <t>Châtaincourt</t>
  </si>
  <si>
    <t>San Giustino</t>
  </si>
  <si>
    <t>Mogendorf</t>
  </si>
  <si>
    <t>Sando</t>
  </si>
  <si>
    <t>Châtas</t>
  </si>
  <si>
    <t>San Giusto Canavese</t>
  </si>
  <si>
    <t>Mögglingen</t>
  </si>
  <si>
    <t>Sanet y Negrals</t>
  </si>
  <si>
    <t>Château</t>
  </si>
  <si>
    <t>San Godenzo</t>
  </si>
  <si>
    <t>Möglingen</t>
  </si>
  <si>
    <t>Sangarcía</t>
  </si>
  <si>
    <t>Château-Arnoux-Saint-Auban</t>
  </si>
  <si>
    <t>San Gregorio da Sassola</t>
  </si>
  <si>
    <t>Mohlsdorf-Teichwolframsdorf</t>
  </si>
  <si>
    <t>Sangarrén</t>
  </si>
  <si>
    <t>Châteaubernard</t>
  </si>
  <si>
    <t>San Gregorio di Catania</t>
  </si>
  <si>
    <t>Möhnesee</t>
  </si>
  <si>
    <t>Sanlúcar de Barrameda</t>
  </si>
  <si>
    <t>Château-Bernard</t>
  </si>
  <si>
    <t>San Gregorio d'Ippona</t>
  </si>
  <si>
    <t>Möhnsen</t>
  </si>
  <si>
    <t>Sanlúcar de Guadiana</t>
  </si>
  <si>
    <t>Châteaubleau</t>
  </si>
  <si>
    <t>San Gregorio Magno</t>
  </si>
  <si>
    <t>Möhrendorf</t>
  </si>
  <si>
    <t>Sanlúcar la Mayor</t>
  </si>
  <si>
    <t>Châteaubourg</t>
  </si>
  <si>
    <t>San Gregorio Matese</t>
  </si>
  <si>
    <t>Mohrkirch</t>
  </si>
  <si>
    <t>Sansol</t>
  </si>
  <si>
    <t>Château-Bréhain</t>
  </si>
  <si>
    <t>San Gregorio nelle Alpi</t>
  </si>
  <si>
    <t>Moisburg</t>
  </si>
  <si>
    <t>Sant Adrià de Besòs</t>
  </si>
  <si>
    <t>Châteaubriant</t>
  </si>
  <si>
    <t>San Lazzaro di Savena</t>
  </si>
  <si>
    <t>Molauer Land</t>
  </si>
  <si>
    <t>Sant Agustí de Lluçanès</t>
  </si>
  <si>
    <t>Château-Chalon</t>
  </si>
  <si>
    <t>San Leo</t>
  </si>
  <si>
    <t>Molbergen</t>
  </si>
  <si>
    <t>Sant Andreu de la Barca</t>
  </si>
  <si>
    <t>Château-Chervix</t>
  </si>
  <si>
    <t>San Leonardo</t>
  </si>
  <si>
    <t>Molfsee</t>
  </si>
  <si>
    <t>Sant Andreu de Llavaneres</t>
  </si>
  <si>
    <t>Château-Chinon (Campagne)</t>
  </si>
  <si>
    <t>San Leonardo in Passiria</t>
  </si>
  <si>
    <t>Möllenbeck</t>
  </si>
  <si>
    <t>Sant Andreu Salou</t>
  </si>
  <si>
    <t>Château-Chinon (Ville)</t>
  </si>
  <si>
    <t>San Leucio del Sannio</t>
  </si>
  <si>
    <t>Möllenhagen</t>
  </si>
  <si>
    <t>Sant Aniol de Finestres</t>
  </si>
  <si>
    <t>Châteaudouble</t>
  </si>
  <si>
    <t>San Lorenzello</t>
  </si>
  <si>
    <t>Mölln</t>
  </si>
  <si>
    <t>Sant Antoni de Portmany</t>
  </si>
  <si>
    <t>Châteaudun</t>
  </si>
  <si>
    <t>San Lorenzo</t>
  </si>
  <si>
    <t>Mölln, Stadt</t>
  </si>
  <si>
    <t>Sant Antoni de Vilamajor</t>
  </si>
  <si>
    <t>Châteaufort</t>
  </si>
  <si>
    <t>San Lorenzo al Mare</t>
  </si>
  <si>
    <t>Molsberg</t>
  </si>
  <si>
    <t>Sant Bartomeu del Grau</t>
  </si>
  <si>
    <t>Château-Gaillard</t>
  </si>
  <si>
    <t>San Lorenzo Bellizzi</t>
  </si>
  <si>
    <t>Molschleben</t>
  </si>
  <si>
    <t>Sant Boi de Llobregat</t>
  </si>
  <si>
    <t>Château-Garnier</t>
  </si>
  <si>
    <t>San Lorenzo del Vallo</t>
  </si>
  <si>
    <t>Mölschow</t>
  </si>
  <si>
    <t>Sant Boi de Lluçanès</t>
  </si>
  <si>
    <t>Châteaugay</t>
  </si>
  <si>
    <t>San Lorenzo di Sebato</t>
  </si>
  <si>
    <t>Mölsheim</t>
  </si>
  <si>
    <t>Sant Carles de la Ràpita</t>
  </si>
  <si>
    <t>Châteaugiron</t>
  </si>
  <si>
    <t>San Lorenzo Dorsino</t>
  </si>
  <si>
    <t>Moltzow</t>
  </si>
  <si>
    <t>Sant Cebrià de Vallalta</t>
  </si>
  <si>
    <t>Château-Gontier-sur-Mayenne</t>
  </si>
  <si>
    <t>San Lorenzo in Campo</t>
  </si>
  <si>
    <t>Molzhain</t>
  </si>
  <si>
    <t>Sant Celoni</t>
  </si>
  <si>
    <t>Château-Guibert</t>
  </si>
  <si>
    <t>San Lorenzo Isontino</t>
  </si>
  <si>
    <t>Mömbris, M</t>
  </si>
  <si>
    <t>Sant Climent de Llobregat</t>
  </si>
  <si>
    <t>Château-l'Abbaye</t>
  </si>
  <si>
    <t>San Lorenzo Maggiore</t>
  </si>
  <si>
    <t>Mömlingen</t>
  </si>
  <si>
    <t>Sant Climent Sescebes</t>
  </si>
  <si>
    <t>Château-Landon</t>
  </si>
  <si>
    <t>San Lorenzo Nuovo</t>
  </si>
  <si>
    <t>Mommenheim</t>
  </si>
  <si>
    <t>Sant Cugat del Vallès</t>
  </si>
  <si>
    <t>Château-Larcher</t>
  </si>
  <si>
    <t>San Luca</t>
  </si>
  <si>
    <t>Mönchberg, M</t>
  </si>
  <si>
    <t>Sant Cugat Sesgarrigues</t>
  </si>
  <si>
    <t>Château-la-Vallière</t>
  </si>
  <si>
    <t>San Lucido</t>
  </si>
  <si>
    <t>Mönchengladbach, Stadt</t>
  </si>
  <si>
    <t>Sant Esteve de la Sarga</t>
  </si>
  <si>
    <t>Château-l'Évêque</t>
  </si>
  <si>
    <t>San Lupo</t>
  </si>
  <si>
    <t>Mönchgut</t>
  </si>
  <si>
    <t>Sant Esteve de Palautordera</t>
  </si>
  <si>
    <t>Château-l'Hermitage</t>
  </si>
  <si>
    <t>San Mango d'Aquino</t>
  </si>
  <si>
    <t>Mönchhagen</t>
  </si>
  <si>
    <t>Sant Esteve Sesrovires</t>
  </si>
  <si>
    <t>Châteaulin</t>
  </si>
  <si>
    <t>San Mango Piemonte</t>
  </si>
  <si>
    <t>Mönchpfiffel-Nikolausrieth</t>
  </si>
  <si>
    <t>Sant Feliu de Buixalleu</t>
  </si>
  <si>
    <t>Châteaumeillant</t>
  </si>
  <si>
    <t>San Mango sul Calore</t>
  </si>
  <si>
    <t>Mönchsdeggingen</t>
  </si>
  <si>
    <t>Sant Feliu de Codines</t>
  </si>
  <si>
    <t>Châteauneuf</t>
  </si>
  <si>
    <t>San Marcellino</t>
  </si>
  <si>
    <t>Mönchsroth</t>
  </si>
  <si>
    <t>Sant Feliu de Guíxols</t>
  </si>
  <si>
    <t>Châteauneuf-de-Bordette</t>
  </si>
  <si>
    <t>San Marcello</t>
  </si>
  <si>
    <t>Mönchweiler</t>
  </si>
  <si>
    <t>Sant Feliu de Llobregat</t>
  </si>
  <si>
    <t>Châteauneuf-de-Gadagne</t>
  </si>
  <si>
    <t>San Marcello Piteglio</t>
  </si>
  <si>
    <t>Monheim am Rhein, Stadt</t>
  </si>
  <si>
    <t>Sant Feliu de Pallerols</t>
  </si>
  <si>
    <t>Châteauneuf-de-Galaure</t>
  </si>
  <si>
    <t>San Marco Argentano</t>
  </si>
  <si>
    <t>Monheim, St</t>
  </si>
  <si>
    <t>Sant Feliu Sasserra</t>
  </si>
  <si>
    <t>Châteauneuf-d'Entraunes</t>
  </si>
  <si>
    <t>San Marco d'Alunzio</t>
  </si>
  <si>
    <t>Mönkeberg</t>
  </si>
  <si>
    <t>Sant Ferriol</t>
  </si>
  <si>
    <t>Châteauneuf-de-Randon</t>
  </si>
  <si>
    <t>San Marco dei Cavoti</t>
  </si>
  <si>
    <t>Mönkebude</t>
  </si>
  <si>
    <t>Sant Fost de Campsentelles</t>
  </si>
  <si>
    <t>Châteauneuf-de-Vernoux</t>
  </si>
  <si>
    <t>San Marco Evangelista</t>
  </si>
  <si>
    <t>Mönkhagen</t>
  </si>
  <si>
    <t>Sant Fruitós de Bages</t>
  </si>
  <si>
    <t>Châteauneuf-d'Ille-et-Vilaine</t>
  </si>
  <si>
    <t>San Marco in Lamis</t>
  </si>
  <si>
    <t>Mönkloh</t>
  </si>
  <si>
    <t>Sant Gregori</t>
  </si>
  <si>
    <t>Châteauneuf-d'Oze</t>
  </si>
  <si>
    <t>San Marco la Catola</t>
  </si>
  <si>
    <t>Monreal</t>
  </si>
  <si>
    <t>Sant Guim de Freixenet</t>
  </si>
  <si>
    <t>Châteauneuf-du-Faou</t>
  </si>
  <si>
    <t>San Martino al Tagliamento</t>
  </si>
  <si>
    <t>Monschau, Stadt</t>
  </si>
  <si>
    <t>Sant Guim de la Plana</t>
  </si>
  <si>
    <t>Châteauneuf-du-Pape</t>
  </si>
  <si>
    <t>San Martino Alfieri</t>
  </si>
  <si>
    <t>Monsheim</t>
  </si>
  <si>
    <t>Sant Hilari Sacalm</t>
  </si>
  <si>
    <t>Châteauneuf-du-Rhône</t>
  </si>
  <si>
    <t>San Martino Buon Albergo</t>
  </si>
  <si>
    <t>Mönsheim</t>
  </si>
  <si>
    <t>Sant Hipòlit de Voltregà</t>
  </si>
  <si>
    <t>Châteauneuf-en-Thymerais</t>
  </si>
  <si>
    <t>San Martino Canavese</t>
  </si>
  <si>
    <t>Monstab</t>
  </si>
  <si>
    <t>Sant Iscle de Vallalta</t>
  </si>
  <si>
    <t>Châteauneuf-Grasse</t>
  </si>
  <si>
    <t>San Martino d'Agri</t>
  </si>
  <si>
    <t>Montabaur, Stadt</t>
  </si>
  <si>
    <t>Sant Jaume de Frontanyà</t>
  </si>
  <si>
    <t>Châteauneuf-la-Forêt</t>
  </si>
  <si>
    <t>San Martino dall'Argine</t>
  </si>
  <si>
    <t>Möntenich</t>
  </si>
  <si>
    <t>Sant Jaume de Llierca</t>
  </si>
  <si>
    <t>Châteauneuf-le-Rouge</t>
  </si>
  <si>
    <t>San Martino del Lago</t>
  </si>
  <si>
    <t>Monzelfeld</t>
  </si>
  <si>
    <t>Sant Jaume dels Domenys</t>
  </si>
  <si>
    <t>Châteauneuf-les-Bains</t>
  </si>
  <si>
    <t>San Martino di Finita</t>
  </si>
  <si>
    <t>Monzernheim</t>
  </si>
  <si>
    <t>Sant Jaume d'Enveja</t>
  </si>
  <si>
    <t>Châteauneuf-les-Martigues</t>
  </si>
  <si>
    <t>San Martino di Lupari</t>
  </si>
  <si>
    <t>Monzingen</t>
  </si>
  <si>
    <t>Sant Joan</t>
  </si>
  <si>
    <t>Châteauneuf-Miravail</t>
  </si>
  <si>
    <t>San Martino di Venezze</t>
  </si>
  <si>
    <t>Moordiek</t>
  </si>
  <si>
    <t>Sant Joan d'Alacant</t>
  </si>
  <si>
    <t>Châteauneuf-sur-Charente</t>
  </si>
  <si>
    <t>San Martino in Badia</t>
  </si>
  <si>
    <t>Moorenweis</t>
  </si>
  <si>
    <t>Sant Joan de Labritja</t>
  </si>
  <si>
    <t>Châteauneuf-sur-Cher</t>
  </si>
  <si>
    <t>San Martino in Passiria</t>
  </si>
  <si>
    <t>Moorgrund</t>
  </si>
  <si>
    <t>Sant Joan de les Abadesses</t>
  </si>
  <si>
    <t>Châteauneuf-sur-Isère</t>
  </si>
  <si>
    <t>San Martino in Pensilis</t>
  </si>
  <si>
    <t>Moorhusen</t>
  </si>
  <si>
    <t>Sant Joan de Mollet</t>
  </si>
  <si>
    <t>Châteauneuf-sur-Loire</t>
  </si>
  <si>
    <t>San Martino in Rio</t>
  </si>
  <si>
    <t>Moormerland</t>
  </si>
  <si>
    <t>Sant Joan de Moró</t>
  </si>
  <si>
    <t>Châteauneuf-Val-de-Bargis</t>
  </si>
  <si>
    <t>San Martino in Strada</t>
  </si>
  <si>
    <t>Moorrege</t>
  </si>
  <si>
    <t>Sant Joan de Vilatorrada</t>
  </si>
  <si>
    <t>Châteauneuf-Val-Saint-Donat</t>
  </si>
  <si>
    <t>San Martino Sannita</t>
  </si>
  <si>
    <t>Moorweg</t>
  </si>
  <si>
    <t>Sant Joan Despí</t>
  </si>
  <si>
    <t>Châteauneuf-Villevieille</t>
  </si>
  <si>
    <t>San Martino Siccomario</t>
  </si>
  <si>
    <t>Moos</t>
  </si>
  <si>
    <t>Sant Joan les Fonts</t>
  </si>
  <si>
    <t>Châteauponsac</t>
  </si>
  <si>
    <t>San Martino sulla Marrucina</t>
  </si>
  <si>
    <t>Moosach</t>
  </si>
  <si>
    <t>Sant Joanet</t>
  </si>
  <si>
    <t>Château-Porcien</t>
  </si>
  <si>
    <t>San Martino Valle Caudina</t>
  </si>
  <si>
    <t>Moosbach, M</t>
  </si>
  <si>
    <t>Sant Jordi Desvalls</t>
  </si>
  <si>
    <t>Châteauredon</t>
  </si>
  <si>
    <t>San Marzano di San Giuseppe</t>
  </si>
  <si>
    <t>Sant Josep de sa Talaia</t>
  </si>
  <si>
    <t>Châteaurenard</t>
  </si>
  <si>
    <t>San Marzano Oliveto</t>
  </si>
  <si>
    <t>Moosburg a.d.Isar, St</t>
  </si>
  <si>
    <t>Sant Julià de Cerdanyola</t>
  </si>
  <si>
    <t>Château-Renard</t>
  </si>
  <si>
    <t>San Marzano sul Sarno</t>
  </si>
  <si>
    <t>Moosinning</t>
  </si>
  <si>
    <t>Sant Julià de Ramis</t>
  </si>
  <si>
    <t>Château-Renault</t>
  </si>
  <si>
    <t>San Massimo</t>
  </si>
  <si>
    <t>Moosthenning</t>
  </si>
  <si>
    <t>Sant Julià de Vilatorta</t>
  </si>
  <si>
    <t>Château-Rouge</t>
  </si>
  <si>
    <t>San Maurizio Canavese</t>
  </si>
  <si>
    <t>Moraas</t>
  </si>
  <si>
    <t>Sant Julià del Llor i Bonmatí</t>
  </si>
  <si>
    <t>Châteauroux</t>
  </si>
  <si>
    <t>San Maurizio d'Opaglio</t>
  </si>
  <si>
    <t>Morbach</t>
  </si>
  <si>
    <t>Sant Just Desvern</t>
  </si>
  <si>
    <t>Châteauroux-les-Alpes</t>
  </si>
  <si>
    <t>San Mauro Castelverde</t>
  </si>
  <si>
    <t>Mörel</t>
  </si>
  <si>
    <t>Sant Llorenç de la Muga</t>
  </si>
  <si>
    <t>Château-Salins</t>
  </si>
  <si>
    <t>San Mauro Cilento</t>
  </si>
  <si>
    <t>Mörfelden-Walldorf, Stadt</t>
  </si>
  <si>
    <t>Sant Llorenç de Morunys</t>
  </si>
  <si>
    <t>Château-sur-Allier</t>
  </si>
  <si>
    <t>San Mauro di Saline</t>
  </si>
  <si>
    <t>Moringen, Stadt</t>
  </si>
  <si>
    <t>Sant Llorenç des Cardassar</t>
  </si>
  <si>
    <t>Château-sur-Cher</t>
  </si>
  <si>
    <t>San Mauro Forte</t>
  </si>
  <si>
    <t>Moritzburg</t>
  </si>
  <si>
    <t>Sant Llorenç d'Hortons</t>
  </si>
  <si>
    <t>Château-sur-Epte</t>
  </si>
  <si>
    <t>San Mauro la Bruca</t>
  </si>
  <si>
    <t>Moritzheim</t>
  </si>
  <si>
    <t>Sant Llorenç Savall</t>
  </si>
  <si>
    <t>Château-Thébaud</t>
  </si>
  <si>
    <t>San Mauro Marchesato</t>
  </si>
  <si>
    <t>Mörlen</t>
  </si>
  <si>
    <t>Sant Lluís</t>
  </si>
  <si>
    <t>Château-Thierry</t>
  </si>
  <si>
    <t>San Mauro Pascoli</t>
  </si>
  <si>
    <t>Mörlenbach</t>
  </si>
  <si>
    <t>Sant Martí d'Albars</t>
  </si>
  <si>
    <t>Château-Verdun</t>
  </si>
  <si>
    <t>San Mauro Torinese</t>
  </si>
  <si>
    <t>Mörnsheim, M</t>
  </si>
  <si>
    <t>Sant Martí de Centelles</t>
  </si>
  <si>
    <t>Châteauvert</t>
  </si>
  <si>
    <t>San Michele al Tagliamento</t>
  </si>
  <si>
    <t>Morsbach</t>
  </si>
  <si>
    <t>Sant Martí de Llémena</t>
  </si>
  <si>
    <t>Châteauvieux</t>
  </si>
  <si>
    <t>San Michele all'Adige</t>
  </si>
  <si>
    <t>Mörsbach</t>
  </si>
  <si>
    <t>Sant Martí de Riucorb</t>
  </si>
  <si>
    <t>Châteauvieux-les-Fossés</t>
  </si>
  <si>
    <t>San Michele di Ganzaria</t>
  </si>
  <si>
    <t>Mörschbach</t>
  </si>
  <si>
    <t>Sant Martí de Tous</t>
  </si>
  <si>
    <t>Châteauvilain</t>
  </si>
  <si>
    <t>San Michele di Serino</t>
  </si>
  <si>
    <t>Morscheid</t>
  </si>
  <si>
    <t>Sant Martí Sarroca</t>
  </si>
  <si>
    <t>Châteauvillain</t>
  </si>
  <si>
    <t>San Michele Mondovì</t>
  </si>
  <si>
    <t>Morschen</t>
  </si>
  <si>
    <t>Sant Martí Sesgueioles</t>
  </si>
  <si>
    <t>Château-Ville-Vieille</t>
  </si>
  <si>
    <t>San Michele Salentino</t>
  </si>
  <si>
    <t>Morschheim</t>
  </si>
  <si>
    <t>Sant Martí Vell</t>
  </si>
  <si>
    <t>Château-Voué</t>
  </si>
  <si>
    <t>San Miniato</t>
  </si>
  <si>
    <t>Mörschied</t>
  </si>
  <si>
    <t>Sant Mateu</t>
  </si>
  <si>
    <t>Châtel</t>
  </si>
  <si>
    <t>San Nazzaro</t>
  </si>
  <si>
    <t>Mörsdorf</t>
  </si>
  <si>
    <t>Sant Mateu de Bages</t>
  </si>
  <si>
    <t>Châtelaillon-Plage</t>
  </si>
  <si>
    <t>San Nazzaro Sesia</t>
  </si>
  <si>
    <t>Mörsfeld</t>
  </si>
  <si>
    <t>Sant Miquel de Campmajor</t>
  </si>
  <si>
    <t>Châtelain</t>
  </si>
  <si>
    <t>San Nazzaro Val Cavargna</t>
  </si>
  <si>
    <t>Morshausen</t>
  </si>
  <si>
    <t>Sant Miquel de Fluvià</t>
  </si>
  <si>
    <t>Châtelard</t>
  </si>
  <si>
    <t>San Nicandro Garganico</t>
  </si>
  <si>
    <t>Mörstadt</t>
  </si>
  <si>
    <t>Sant Mori</t>
  </si>
  <si>
    <t>Châtelaudren-Plouagat</t>
  </si>
  <si>
    <t>San Nicola Arcella</t>
  </si>
  <si>
    <t>Mosbach, Stadt</t>
  </si>
  <si>
    <t>Sant Pau de Segúries</t>
  </si>
  <si>
    <t>Chatelay</t>
  </si>
  <si>
    <t>San Nicola Baronia</t>
  </si>
  <si>
    <t>Mosbruch</t>
  </si>
  <si>
    <t>Sant Pere de Ribes</t>
  </si>
  <si>
    <t>Châtelblanc</t>
  </si>
  <si>
    <t>San Nicola da Crissa</t>
  </si>
  <si>
    <t>Moschheim</t>
  </si>
  <si>
    <t>Sant Pere de Riudebitlles</t>
  </si>
  <si>
    <t>Châtel-Censoir</t>
  </si>
  <si>
    <t>San Nicola dell'Alto</t>
  </si>
  <si>
    <t>Moselkern</t>
  </si>
  <si>
    <t>Sant Pere de Torelló</t>
  </si>
  <si>
    <t>Chatel-Chéhéry</t>
  </si>
  <si>
    <t>San Nicola la Strada</t>
  </si>
  <si>
    <t>Möser</t>
  </si>
  <si>
    <t>Sant Pere de Vilamajor</t>
  </si>
  <si>
    <t>Châtel-de-Joux</t>
  </si>
  <si>
    <t>San Nicola Manfredi</t>
  </si>
  <si>
    <t>Mossautal</t>
  </si>
  <si>
    <t>Sant Pere Pescador</t>
  </si>
  <si>
    <t>Châtel-de-Neuvre</t>
  </si>
  <si>
    <t>San Nicolò d'Arcidano</t>
  </si>
  <si>
    <t>Moßbach</t>
  </si>
  <si>
    <t>Sant Pere Sallavinera</t>
  </si>
  <si>
    <t>Châteldon</t>
  </si>
  <si>
    <t>San Nicolò di Comelico</t>
  </si>
  <si>
    <t>Mössingen, Stadt</t>
  </si>
  <si>
    <t>Sant Pol de Mar</t>
  </si>
  <si>
    <t>Châtel-en-Trièves</t>
  </si>
  <si>
    <t>San Nicolò Gerrei</t>
  </si>
  <si>
    <t>Motten</t>
  </si>
  <si>
    <t>Sant Quintí de Mediona</t>
  </si>
  <si>
    <t>Châtel-Gérard</t>
  </si>
  <si>
    <t>San Pancrazio</t>
  </si>
  <si>
    <t>Mottener Forst-Süd</t>
  </si>
  <si>
    <t>Sant Quirze de Besora</t>
  </si>
  <si>
    <t>Châtel-Guyon</t>
  </si>
  <si>
    <t>San Pancrazio Salentino</t>
  </si>
  <si>
    <t>Möttingen</t>
  </si>
  <si>
    <t>Sant Quirze del Vallès</t>
  </si>
  <si>
    <t>Châtellenot</t>
  </si>
  <si>
    <t>San Paolo</t>
  </si>
  <si>
    <t>Mötzing</t>
  </si>
  <si>
    <t>Sant Quirze Safaja</t>
  </si>
  <si>
    <t>Châtellerault</t>
  </si>
  <si>
    <t>San Paolo Albanese</t>
  </si>
  <si>
    <t>Mötzingen</t>
  </si>
  <si>
    <t>Sant Ramon</t>
  </si>
  <si>
    <t>Châtel-Montagne</t>
  </si>
  <si>
    <t>San Paolo Bel Sito</t>
  </si>
  <si>
    <t>Moxa</t>
  </si>
  <si>
    <t>Sant Sadurní d'Anoia</t>
  </si>
  <si>
    <t>Châtel-Moron</t>
  </si>
  <si>
    <t>San Paolo d'Argon</t>
  </si>
  <si>
    <t>Mözen</t>
  </si>
  <si>
    <t>Sant Sadurní d'Osormort</t>
  </si>
  <si>
    <t>Châtelneuf</t>
  </si>
  <si>
    <t>San Paolo di Civitate</t>
  </si>
  <si>
    <t>Much</t>
  </si>
  <si>
    <t>Sant Salvador de Guardiola</t>
  </si>
  <si>
    <t>Châtelperron</t>
  </si>
  <si>
    <t>San Paolo di Jesi</t>
  </si>
  <si>
    <t>Mucheln</t>
  </si>
  <si>
    <t>Sant Vicenç de Castellet</t>
  </si>
  <si>
    <t>Châtelraould-Saint-Louvent</t>
  </si>
  <si>
    <t>San Paolo Solbrito</t>
  </si>
  <si>
    <t>Mücheln (Geiseltal), Stadt</t>
  </si>
  <si>
    <t>Sant Vicenç de Montalt</t>
  </si>
  <si>
    <t>Châtel-Saint-Germain</t>
  </si>
  <si>
    <t>San Pellegrino Terme</t>
  </si>
  <si>
    <t>Muchow</t>
  </si>
  <si>
    <t>Sant Vicenç de Torelló</t>
  </si>
  <si>
    <t>Châtel-sur-Moselle</t>
  </si>
  <si>
    <t>San Pier d'Isonzo</t>
  </si>
  <si>
    <t>Mücka / Mikow</t>
  </si>
  <si>
    <t>Sant Vicenç dels Horts</t>
  </si>
  <si>
    <t>Châtelus</t>
  </si>
  <si>
    <t>San Pier Niceto</t>
  </si>
  <si>
    <t>Mücke</t>
  </si>
  <si>
    <t>Sant Vicent del Raspeig</t>
  </si>
  <si>
    <t>Châtelus-le-Marcheix</t>
  </si>
  <si>
    <t>San Piero Patti</t>
  </si>
  <si>
    <t>Mückeln</t>
  </si>
  <si>
    <t>Santa Amalia</t>
  </si>
  <si>
    <t>Châtelus-Malvaleix</t>
  </si>
  <si>
    <t>San Pietro a Maida</t>
  </si>
  <si>
    <t>Mudau</t>
  </si>
  <si>
    <t>Santa Ana</t>
  </si>
  <si>
    <t>Châtenay</t>
  </si>
  <si>
    <t>San Pietro al Natisone</t>
  </si>
  <si>
    <t>Müden (Aller)</t>
  </si>
  <si>
    <t>Santa Ana de Pusa</t>
  </si>
  <si>
    <t>Châtenay-en-France</t>
  </si>
  <si>
    <t>San Pietro al Tanagro</t>
  </si>
  <si>
    <t>Müden (Mosel)</t>
  </si>
  <si>
    <t>Santa Ana la Real</t>
  </si>
  <si>
    <t>Chatenay-Mâcheron</t>
  </si>
  <si>
    <t>San Pietro Apostolo</t>
  </si>
  <si>
    <t>Mudenbach</t>
  </si>
  <si>
    <t>Santa Bàrbara</t>
  </si>
  <si>
    <t>Châtenay-Malabry</t>
  </si>
  <si>
    <t>San Pietro Avellana</t>
  </si>
  <si>
    <t>Mudersbach</t>
  </si>
  <si>
    <t>Santa Bárbara de Casa</t>
  </si>
  <si>
    <t>Châtenay-sur-Seine</t>
  </si>
  <si>
    <t>San Pietro Clarenza</t>
  </si>
  <si>
    <t>Mudershausen</t>
  </si>
  <si>
    <t>Santa Brígida</t>
  </si>
  <si>
    <t>Chatenay-Vaudin</t>
  </si>
  <si>
    <t>San Pietro di Cadore</t>
  </si>
  <si>
    <t>Mügeln, Stadt</t>
  </si>
  <si>
    <t>Santa Cecilia</t>
  </si>
  <si>
    <t>Chatenet</t>
  </si>
  <si>
    <t>San Pietro di Caridà</t>
  </si>
  <si>
    <t>Muggensturm</t>
  </si>
  <si>
    <t>Santa Cecília de Voltregà</t>
  </si>
  <si>
    <t>Châteney</t>
  </si>
  <si>
    <t>San Pietro di Feletto</t>
  </si>
  <si>
    <t>Müglitztal</t>
  </si>
  <si>
    <t>Santa Cecilia del Alcor</t>
  </si>
  <si>
    <t>Châtenois</t>
  </si>
  <si>
    <t>San Pietro di Morubio</t>
  </si>
  <si>
    <t>Mühbrook</t>
  </si>
  <si>
    <t>Santa Cilia</t>
  </si>
  <si>
    <t>Châtenois-les-Forges</t>
  </si>
  <si>
    <t>San Pietro in Amantea</t>
  </si>
  <si>
    <t>Mühl Rosin</t>
  </si>
  <si>
    <t>Santa Clara de Avedillo</t>
  </si>
  <si>
    <t>Châtenoy</t>
  </si>
  <si>
    <t>San Pietro in Cariano</t>
  </si>
  <si>
    <t>Mühlacker, Stadt</t>
  </si>
  <si>
    <t>Santa Coloma</t>
  </si>
  <si>
    <t>Châtenoy-en-Bresse</t>
  </si>
  <si>
    <t>San Pietro in Casale</t>
  </si>
  <si>
    <t>Santa Coloma de Cervelló</t>
  </si>
  <si>
    <t>Châtenoy-le-Royal</t>
  </si>
  <si>
    <t>San Pietro in Cerro</t>
  </si>
  <si>
    <t>Mühlberg/Elbe, Stadt</t>
  </si>
  <si>
    <t>Santa Coloma de Farners</t>
  </si>
  <si>
    <t>Châtignac</t>
  </si>
  <si>
    <t>San Pietro in Gu</t>
  </si>
  <si>
    <t>Mühldorf a.Inn, St</t>
  </si>
  <si>
    <t>Santa Coloma de Gramenet</t>
  </si>
  <si>
    <t>Chatignonville</t>
  </si>
  <si>
    <t>San Pietro in Guarano</t>
  </si>
  <si>
    <t>Mühldorfer Hart</t>
  </si>
  <si>
    <t>Santa Coloma de Queralt</t>
  </si>
  <si>
    <t>San Pietro in Lama</t>
  </si>
  <si>
    <t>Mühlen Eichsen</t>
  </si>
  <si>
    <t>Santa Colomba de Curueño</t>
  </si>
  <si>
    <t>Châtillon-Coligny</t>
  </si>
  <si>
    <t>San Pietro Infine</t>
  </si>
  <si>
    <t>Mühlenbach</t>
  </si>
  <si>
    <t>Santa Colomba de las Monjas</t>
  </si>
  <si>
    <t>Châtillon-en-Bazois</t>
  </si>
  <si>
    <t>San Pietro Mosezzo</t>
  </si>
  <si>
    <t>Mühlenbarbek</t>
  </si>
  <si>
    <t>Santa Colomba de Somoza</t>
  </si>
  <si>
    <t>Châtillon-en-Diois</t>
  </si>
  <si>
    <t>San Pietro Mussolino</t>
  </si>
  <si>
    <t>Mühlenbecker Land</t>
  </si>
  <si>
    <t>Châtillon-en-Vendelais</t>
  </si>
  <si>
    <t>San Pietro Val Lemina</t>
  </si>
  <si>
    <t>Mühlenberge</t>
  </si>
  <si>
    <t>Santa Cristina d'Aro</t>
  </si>
  <si>
    <t>Châtillon-Guyotte</t>
  </si>
  <si>
    <t>San Pietro Vernotico</t>
  </si>
  <si>
    <t>Mühlenfließ</t>
  </si>
  <si>
    <t>Santa Cristina de la Polvorosa</t>
  </si>
  <si>
    <t>Châtillon-la-Borde</t>
  </si>
  <si>
    <t>San Pietro Viminario</t>
  </si>
  <si>
    <t>Mühlenrade</t>
  </si>
  <si>
    <t>Santa Cristina de Valmadrigal</t>
  </si>
  <si>
    <t>Châtillon-la-Palud</t>
  </si>
  <si>
    <t>San Pio delle Camere</t>
  </si>
  <si>
    <t>Mühlental</t>
  </si>
  <si>
    <t>Santa Croya de Tera</t>
  </si>
  <si>
    <t>Châtillon-le-Duc</t>
  </si>
  <si>
    <t>San Polo dei Cavalieri</t>
  </si>
  <si>
    <t>Mühlhausen</t>
  </si>
  <si>
    <t>Santa Cruz de Bezana</t>
  </si>
  <si>
    <t>Châtillon-le-Roi</t>
  </si>
  <si>
    <t>San Polo d'Enza</t>
  </si>
  <si>
    <t>Mühlhausen im Täle</t>
  </si>
  <si>
    <t>Santa Cruz de Boedo</t>
  </si>
  <si>
    <t>Châtillon-lès-Sons</t>
  </si>
  <si>
    <t>San Polo di Piave</t>
  </si>
  <si>
    <t>Mühlhausen, M</t>
  </si>
  <si>
    <t>Santa Cruz de Grío</t>
  </si>
  <si>
    <t>Châtillon-Saint-Jean</t>
  </si>
  <si>
    <t>San Polo Matese</t>
  </si>
  <si>
    <t>Mühlhausen/Thüringen, Stadt</t>
  </si>
  <si>
    <t>Santa Cruz de la Palma</t>
  </si>
  <si>
    <t>Châtillon-sous-les-Côtes</t>
  </si>
  <si>
    <t>San Ponso</t>
  </si>
  <si>
    <t>Mühlhausen-Ehingen</t>
  </si>
  <si>
    <t>Santa Cruz de la Salceda</t>
  </si>
  <si>
    <t>Châtillon-sur-Broué</t>
  </si>
  <si>
    <t>San Possidonio</t>
  </si>
  <si>
    <t>Mühlheim am Main, Stadt</t>
  </si>
  <si>
    <t>Santa Cruz de la Serós</t>
  </si>
  <si>
    <t>Châtillon-sur-Chalaronne</t>
  </si>
  <si>
    <t>San Potito Sannitico</t>
  </si>
  <si>
    <t>Mühlheim an der Donau, Stadt</t>
  </si>
  <si>
    <t>Santa Cruz de la Sierra</t>
  </si>
  <si>
    <t>Châtillon-sur-Cher</t>
  </si>
  <si>
    <t>San Potito Ultra</t>
  </si>
  <si>
    <t>Mühlingen</t>
  </si>
  <si>
    <t>Santa Cruz de la Zarza</t>
  </si>
  <si>
    <t>Châtillon-sur-Cluses</t>
  </si>
  <si>
    <t>San Prisco</t>
  </si>
  <si>
    <t>Mühlpfad</t>
  </si>
  <si>
    <t>Santa Cruz de los Cáñamos</t>
  </si>
  <si>
    <t>Châtillon-sur-Colmont</t>
  </si>
  <si>
    <t>San Procopio</t>
  </si>
  <si>
    <t>Mühltal</t>
  </si>
  <si>
    <t>Santa Cruz de Marchena</t>
  </si>
  <si>
    <t>Châtillon-sur-Indre</t>
  </si>
  <si>
    <t>San Prospero</t>
  </si>
  <si>
    <t>Muhr a.See</t>
  </si>
  <si>
    <t>Santa Cruz de Moncayo</t>
  </si>
  <si>
    <t>Châtillon-sur-Lison</t>
  </si>
  <si>
    <t>San Quirico d'Orcia</t>
  </si>
  <si>
    <t>Mülbach</t>
  </si>
  <si>
    <t>Santa Cruz de Moya</t>
  </si>
  <si>
    <t>Châtillon-sur-Loire</t>
  </si>
  <si>
    <t>San Quirino</t>
  </si>
  <si>
    <t>Mulda/Sa.</t>
  </si>
  <si>
    <t>Santa Cruz de Mudela</t>
  </si>
  <si>
    <t>Châtillon-sur-Marne</t>
  </si>
  <si>
    <t>San Raffaele Cimena</t>
  </si>
  <si>
    <t>Muldenhammer</t>
  </si>
  <si>
    <t>Santa Cruz de Nogueras</t>
  </si>
  <si>
    <t>Châtillon-sur-Morin</t>
  </si>
  <si>
    <t>San Roberto</t>
  </si>
  <si>
    <t>Muldestausee</t>
  </si>
  <si>
    <t>Santa Cruz de Paniagua</t>
  </si>
  <si>
    <t>Châtillon-sur-Oise</t>
  </si>
  <si>
    <t>San Rocco al Porto</t>
  </si>
  <si>
    <t>Mulfingen</t>
  </si>
  <si>
    <t>Santa Cruz de Pinares</t>
  </si>
  <si>
    <t>Châtillon-sur-Saône</t>
  </si>
  <si>
    <t>San Romano in Garfagnana</t>
  </si>
  <si>
    <t>Mülheim an der Mosel</t>
  </si>
  <si>
    <t>Santa Cruz de Tenerife</t>
  </si>
  <si>
    <t>Châtillon-sur-Seine</t>
  </si>
  <si>
    <t>San Rufo</t>
  </si>
  <si>
    <t>Mülheim an der Ruhr, Stadt</t>
  </si>
  <si>
    <t>Santa Cruz de Yanguas</t>
  </si>
  <si>
    <t>Châtillon-sur-Thouet</t>
  </si>
  <si>
    <t>San Salvatore di Fitalia</t>
  </si>
  <si>
    <t>Mülheim-Kärlich, Stadt</t>
  </si>
  <si>
    <t>Santa Cruz del Comercio</t>
  </si>
  <si>
    <t>Châtin</t>
  </si>
  <si>
    <t>San Salvatore Monferrato</t>
  </si>
  <si>
    <t>Müllenbach</t>
  </si>
  <si>
    <t>Santa Cruz del Retamar</t>
  </si>
  <si>
    <t>Châtonnay</t>
  </si>
  <si>
    <t>San Salvatore Telesino</t>
  </si>
  <si>
    <t>Müllheim, Stadt</t>
  </si>
  <si>
    <t>Santa Cruz del Valle</t>
  </si>
  <si>
    <t>Chatonrupt-Sommermont</t>
  </si>
  <si>
    <t>San Salvo</t>
  </si>
  <si>
    <t>Müllrose, Stadt</t>
  </si>
  <si>
    <t>Santa Cruz del Valle Urbión</t>
  </si>
  <si>
    <t>Chatou</t>
  </si>
  <si>
    <t>San Sebastiano al Vesuvio</t>
  </si>
  <si>
    <t>Mülsen</t>
  </si>
  <si>
    <t>Santa Elena</t>
  </si>
  <si>
    <t>Châtres</t>
  </si>
  <si>
    <t>San Sebastiano Curone</t>
  </si>
  <si>
    <t>Münchberg, St</t>
  </si>
  <si>
    <t>Santa Elena de Jamuz</t>
  </si>
  <si>
    <t>Châtres-sur-Cher</t>
  </si>
  <si>
    <t>San Sebastiano da Po</t>
  </si>
  <si>
    <t>Müncheberg, Stadt</t>
  </si>
  <si>
    <t>Santa Engracia del Jubera</t>
  </si>
  <si>
    <t>Châtrices</t>
  </si>
  <si>
    <t>San Secondo di Pinerolo</t>
  </si>
  <si>
    <t>Münchehofe</t>
  </si>
  <si>
    <t>Santa Eufemia</t>
  </si>
  <si>
    <t>Chattancourt</t>
  </si>
  <si>
    <t>San Secondo Parmense</t>
  </si>
  <si>
    <t>München, Landeshauptstadt</t>
  </si>
  <si>
    <t>Santa Eufemia del Arroyo</t>
  </si>
  <si>
    <t>Chatte</t>
  </si>
  <si>
    <t>San Severino Lucano</t>
  </si>
  <si>
    <t>Münchenbernsdorf, Stadt</t>
  </si>
  <si>
    <t>Santa Eufemia del Barco</t>
  </si>
  <si>
    <t>Chatuzange-le-Goubet</t>
  </si>
  <si>
    <t>San Severino Marche</t>
  </si>
  <si>
    <t>Münchhausen</t>
  </si>
  <si>
    <t>Santa Eugènia</t>
  </si>
  <si>
    <t>Chaucenne</t>
  </si>
  <si>
    <t>San Severo</t>
  </si>
  <si>
    <t>Münchsmünster</t>
  </si>
  <si>
    <t>Santa Eugènia de Berga</t>
  </si>
  <si>
    <t>Chauchailles</t>
  </si>
  <si>
    <t>San Siro</t>
  </si>
  <si>
    <t>Münchsteinach</t>
  </si>
  <si>
    <t>Santa Eulalia</t>
  </si>
  <si>
    <t>Chauché</t>
  </si>
  <si>
    <t>San Sossio Baronia</t>
  </si>
  <si>
    <t>Münchwald</t>
  </si>
  <si>
    <t>Santa Eulalia Bajera</t>
  </si>
  <si>
    <t>Chauchigny</t>
  </si>
  <si>
    <t>San Sostene</t>
  </si>
  <si>
    <t>Münchweiler am Klingbach</t>
  </si>
  <si>
    <t>Santa Eulalia de Gállego</t>
  </si>
  <si>
    <t>Chauconin-Neufmontiers</t>
  </si>
  <si>
    <t>San Sosti</t>
  </si>
  <si>
    <t>Münchweiler an der Alsenz</t>
  </si>
  <si>
    <t>Santa Eulalia de Oscos</t>
  </si>
  <si>
    <t>Chaudardes</t>
  </si>
  <si>
    <t>San Sperate</t>
  </si>
  <si>
    <t>Münchweiler an der Rodalb</t>
  </si>
  <si>
    <t>Santa Eulàlia de Riuprimer</t>
  </si>
  <si>
    <t>Chaudebonne</t>
  </si>
  <si>
    <t>San Stino di Livenza</t>
  </si>
  <si>
    <t>Mundelsheim</t>
  </si>
  <si>
    <t>Santa Eulàlia de Ronçana</t>
  </si>
  <si>
    <t>Chaudefonds-sur-Layon</t>
  </si>
  <si>
    <t>San Tammaro</t>
  </si>
  <si>
    <t>Munderkingen, Stadt</t>
  </si>
  <si>
    <t>Santa Eulària des Riu</t>
  </si>
  <si>
    <t>Chaudefontaine</t>
  </si>
  <si>
    <t>San Teodoro</t>
  </si>
  <si>
    <t>Mündersbach</t>
  </si>
  <si>
    <t>Santa Fe</t>
  </si>
  <si>
    <t>Chaudenay</t>
  </si>
  <si>
    <t>San Tomaso Agordino</t>
  </si>
  <si>
    <t>Münk</t>
  </si>
  <si>
    <t>Santa Fe de Mondújar</t>
  </si>
  <si>
    <t>Chaudenay-la-Ville</t>
  </si>
  <si>
    <t>San Valentino in Abruzzo Citeriore</t>
  </si>
  <si>
    <t>Munkbrarup</t>
  </si>
  <si>
    <t>Santa Fe del Penedès</t>
  </si>
  <si>
    <t>Chaudenay-le-Château</t>
  </si>
  <si>
    <t>San Valentino Torio</t>
  </si>
  <si>
    <t>Münnerstadt, St</t>
  </si>
  <si>
    <t>Santa Gadea del Cid</t>
  </si>
  <si>
    <t>Chaudeney-sur-Moselle</t>
  </si>
  <si>
    <t>San Venanzo</t>
  </si>
  <si>
    <t>Munningen</t>
  </si>
  <si>
    <t>Santa Inés</t>
  </si>
  <si>
    <t>Chaudes-Aigues</t>
  </si>
  <si>
    <t>San Vendemiano</t>
  </si>
  <si>
    <t>Münsing</t>
  </si>
  <si>
    <t>Santa Llogaia d'Àlguema</t>
  </si>
  <si>
    <t>Chaudeyrac</t>
  </si>
  <si>
    <t>San Vero Milis</t>
  </si>
  <si>
    <t>Münsingen, Stadt</t>
  </si>
  <si>
    <t>Santa Lucía de Tirajana</t>
  </si>
  <si>
    <t>Chaudeyrolles</t>
  </si>
  <si>
    <t>San Vincenzo</t>
  </si>
  <si>
    <t>Santa Magdalena de Pulpis</t>
  </si>
  <si>
    <t>Chaudon</t>
  </si>
  <si>
    <t>San Vincenzo La Costa</t>
  </si>
  <si>
    <t>Münster (Hessen)</t>
  </si>
  <si>
    <t>Santa Margalida</t>
  </si>
  <si>
    <t>Chaudon-Norante</t>
  </si>
  <si>
    <t>San Vincenzo Valle Roveto</t>
  </si>
  <si>
    <t>Munster, Stadt</t>
  </si>
  <si>
    <t>Santa Margarida de Montbui</t>
  </si>
  <si>
    <t>Chaudrey</t>
  </si>
  <si>
    <t>San Vitaliano</t>
  </si>
  <si>
    <t>Münster, Stadt</t>
  </si>
  <si>
    <t>Santa Margarida i els Monjos</t>
  </si>
  <si>
    <t>Chaudun</t>
  </si>
  <si>
    <t>San Vito</t>
  </si>
  <si>
    <t>Münsterappel</t>
  </si>
  <si>
    <t>Santa Maria de Besora</t>
  </si>
  <si>
    <t>Chauffailles</t>
  </si>
  <si>
    <t>San Vito al Tagliamento</t>
  </si>
  <si>
    <t>Münsterdorf</t>
  </si>
  <si>
    <t>Santa María de Cayón</t>
  </si>
  <si>
    <t>Chauffecourt</t>
  </si>
  <si>
    <t>San Vito al Torre</t>
  </si>
  <si>
    <t>Münsterhausen, M</t>
  </si>
  <si>
    <t>Santa María de Dulcis</t>
  </si>
  <si>
    <t>Chauffour-lès-Bailly</t>
  </si>
  <si>
    <t>San Vito Chietino</t>
  </si>
  <si>
    <t>Münstermaifeld, Stadt</t>
  </si>
  <si>
    <t>Santa María de Guía de Gran Canaria</t>
  </si>
  <si>
    <t>Chauffour-lès-Étréchy</t>
  </si>
  <si>
    <t>San Vito dei Normanni</t>
  </si>
  <si>
    <t>Münster-Sarmsheim</t>
  </si>
  <si>
    <t>Santa María de Huerta</t>
  </si>
  <si>
    <t>Chauffours</t>
  </si>
  <si>
    <t>San Vito di Cadore</t>
  </si>
  <si>
    <t>Münstertal/Schwarzwald</t>
  </si>
  <si>
    <t>Santa María de la Alameda</t>
  </si>
  <si>
    <t>Chauffour-sur-Vell</t>
  </si>
  <si>
    <t>San Vito di Fagagna</t>
  </si>
  <si>
    <t>Münzenberg, Stadt</t>
  </si>
  <si>
    <t>Santa María de la Isla</t>
  </si>
  <si>
    <t>Chauffourt</t>
  </si>
  <si>
    <t>San Vito di Leguzzano</t>
  </si>
  <si>
    <t>Murchin</t>
  </si>
  <si>
    <t>Santa María de la Vega</t>
  </si>
  <si>
    <t>Chauffry</t>
  </si>
  <si>
    <t>San Vito Lo Capo</t>
  </si>
  <si>
    <t>Murg</t>
  </si>
  <si>
    <t>Santa María de las Hoyas</t>
  </si>
  <si>
    <t>Chaufour-lès-Bonnières</t>
  </si>
  <si>
    <t>San Vito Romano</t>
  </si>
  <si>
    <t>Mürlenbach</t>
  </si>
  <si>
    <t>Santa María de los Caballeros</t>
  </si>
  <si>
    <t>Chaufour-Notre-Dame</t>
  </si>
  <si>
    <t>San Vito sullo Ionio</t>
  </si>
  <si>
    <t>Murnau a.Staffelsee, M</t>
  </si>
  <si>
    <t>Santa María de los Llanos</t>
  </si>
  <si>
    <t>Chaugey</t>
  </si>
  <si>
    <t>San Vittore del Lazio</t>
  </si>
  <si>
    <t>Murr</t>
  </si>
  <si>
    <t>Santa Maria de Martorelles</t>
  </si>
  <si>
    <t>Chaulgnes</t>
  </si>
  <si>
    <t>San Vittore Olona</t>
  </si>
  <si>
    <t>Murrhardt, Stadt</t>
  </si>
  <si>
    <t>Santa Maria de Merlès</t>
  </si>
  <si>
    <t>Chaulhac</t>
  </si>
  <si>
    <t>San Zeno di Montagna</t>
  </si>
  <si>
    <t>Müsch</t>
  </si>
  <si>
    <t>Santa Maria de Miralles</t>
  </si>
  <si>
    <t>Chaulieu</t>
  </si>
  <si>
    <t>San Zeno Naviglio</t>
  </si>
  <si>
    <t>Müschenbach</t>
  </si>
  <si>
    <t>Santa María de Ordás</t>
  </si>
  <si>
    <t>Chaulnes</t>
  </si>
  <si>
    <t>San Zenone al Lambro</t>
  </si>
  <si>
    <t>Müssen</t>
  </si>
  <si>
    <t>Santa Maria de Palautordera</t>
  </si>
  <si>
    <t>Chaum</t>
  </si>
  <si>
    <t>San Zenone al Po</t>
  </si>
  <si>
    <t>Mustin</t>
  </si>
  <si>
    <t>Santa María de Sando</t>
  </si>
  <si>
    <t>Chaumard</t>
  </si>
  <si>
    <t>San Zenone degli Ezzelini</t>
  </si>
  <si>
    <t>Musweiler</t>
  </si>
  <si>
    <t>Santa María de Valverde</t>
  </si>
  <si>
    <t>Chaume-et-Courchamp</t>
  </si>
  <si>
    <t>Sanarica</t>
  </si>
  <si>
    <t>Mutlangen</t>
  </si>
  <si>
    <t>Santa María del Arroyo</t>
  </si>
  <si>
    <t>Chaumeil</t>
  </si>
  <si>
    <t>Sandigliano</t>
  </si>
  <si>
    <t>Mutterschied</t>
  </si>
  <si>
    <t>Santa María del Berrocal</t>
  </si>
  <si>
    <t>Chaume-lès-Baigneux</t>
  </si>
  <si>
    <t>Sandrigo</t>
  </si>
  <si>
    <t>Mutterstadt</t>
  </si>
  <si>
    <t>Santa María del Camí</t>
  </si>
  <si>
    <t>Chaumercenne</t>
  </si>
  <si>
    <t>Sanfrè</t>
  </si>
  <si>
    <t>Mützenich</t>
  </si>
  <si>
    <t>Santa María del Campo</t>
  </si>
  <si>
    <t>Chaumergy</t>
  </si>
  <si>
    <t>Sanfront</t>
  </si>
  <si>
    <t>Muxerath</t>
  </si>
  <si>
    <t>Santa María del Campo Rus</t>
  </si>
  <si>
    <t>Chaumes-en-Brie</t>
  </si>
  <si>
    <t>Sangano</t>
  </si>
  <si>
    <t>Nabburg, St</t>
  </si>
  <si>
    <t>Santa María del Cubillo</t>
  </si>
  <si>
    <t>Chaumes-en-Retz</t>
  </si>
  <si>
    <t>Sangiano</t>
  </si>
  <si>
    <t>Nachrodt-Wiblingwerde</t>
  </si>
  <si>
    <t>Santa María del Invierno</t>
  </si>
  <si>
    <t>Chaumesnil</t>
  </si>
  <si>
    <t>Sangineto</t>
  </si>
  <si>
    <t>Nachtsheim</t>
  </si>
  <si>
    <t>Santa María del Mercadillo</t>
  </si>
  <si>
    <t>Chaumont</t>
  </si>
  <si>
    <t>Sanguinetto</t>
  </si>
  <si>
    <t>Nack</t>
  </si>
  <si>
    <t>Santa María del Monte de Cea</t>
  </si>
  <si>
    <t>Chaumont-devant-Damvillers</t>
  </si>
  <si>
    <t>Sanluri</t>
  </si>
  <si>
    <t>Nackenheim</t>
  </si>
  <si>
    <t>Santa María del Páramo</t>
  </si>
  <si>
    <t>Chaumontel</t>
  </si>
  <si>
    <t>Sannazzaro de' Burgondi</t>
  </si>
  <si>
    <t>Nadrensee</t>
  </si>
  <si>
    <t>Santa María del Tiétar</t>
  </si>
  <si>
    <t>Chaumont-en-Vexin</t>
  </si>
  <si>
    <t>Sannicandro di Bari</t>
  </si>
  <si>
    <t>Nagel</t>
  </si>
  <si>
    <t>Santa María del Val</t>
  </si>
  <si>
    <t>Chaumont-la-Ville</t>
  </si>
  <si>
    <t>Sannicola</t>
  </si>
  <si>
    <t>Nagold, Stadt</t>
  </si>
  <si>
    <t>Santa Maria d'Oló</t>
  </si>
  <si>
    <t>Chaumont-le-Bois</t>
  </si>
  <si>
    <t>Sanremo</t>
  </si>
  <si>
    <t>Nahe</t>
  </si>
  <si>
    <t>Santa María la Real de Nieva</t>
  </si>
  <si>
    <t>Chaumont-le-Bourg</t>
  </si>
  <si>
    <t>Sansepolcro</t>
  </si>
  <si>
    <t>Nahrendorf</t>
  </si>
  <si>
    <t>Santa María Rivarredonda</t>
  </si>
  <si>
    <t>Chaumont-Porcien</t>
  </si>
  <si>
    <t>Santa Brigida</t>
  </si>
  <si>
    <t>Naila, St</t>
  </si>
  <si>
    <t>Santa Marina del Rey</t>
  </si>
  <si>
    <t>Chaumont-sur-Aire</t>
  </si>
  <si>
    <t>Santa Caterina Albanese</t>
  </si>
  <si>
    <t>Nalbach</t>
  </si>
  <si>
    <t>Santa Marta</t>
  </si>
  <si>
    <t>Chaumont-sur-Loire</t>
  </si>
  <si>
    <t>Santa Caterina dello Ionio</t>
  </si>
  <si>
    <t>Namborn</t>
  </si>
  <si>
    <t>Santa Marta de Magasca</t>
  </si>
  <si>
    <t>Chaumont-sur-Tharonne</t>
  </si>
  <si>
    <t>Santa Caterina Villarmosa</t>
  </si>
  <si>
    <t>Nandlstadt, M</t>
  </si>
  <si>
    <t>Santa Marta de Tormes</t>
  </si>
  <si>
    <t>Chaumot</t>
  </si>
  <si>
    <t>Santa Cesarea Terme</t>
  </si>
  <si>
    <t>Nannhausen</t>
  </si>
  <si>
    <t>Santa Marta del Cerro</t>
  </si>
  <si>
    <t>Chaumousey</t>
  </si>
  <si>
    <t>Santa Cristina d'Aspromonte</t>
  </si>
  <si>
    <t>Nanzdietschweiler</t>
  </si>
  <si>
    <t>Santa Olalla</t>
  </si>
  <si>
    <t>Chaumoux-Marcilly</t>
  </si>
  <si>
    <t>Santa Cristina e Bissone</t>
  </si>
  <si>
    <t>Nasingen</t>
  </si>
  <si>
    <t>Santa Olalla de Bureba</t>
  </si>
  <si>
    <t>Chaumussay</t>
  </si>
  <si>
    <t>Santa Cristina Gela</t>
  </si>
  <si>
    <t>Nassau, Stadt</t>
  </si>
  <si>
    <t>Santa Olalla del Cala</t>
  </si>
  <si>
    <t>Chaumuzy</t>
  </si>
  <si>
    <t>Santa Cristina Valgardena</t>
  </si>
  <si>
    <t>Nassenfels, M</t>
  </si>
  <si>
    <t>Santa Oliva</t>
  </si>
  <si>
    <t>Chaunac</t>
  </si>
  <si>
    <t>Santa Croce Camerina</t>
  </si>
  <si>
    <t>Nastätten, Stadt</t>
  </si>
  <si>
    <t>Santa Pau</t>
  </si>
  <si>
    <t>Chaunay</t>
  </si>
  <si>
    <t>Santa Croce del Sannio</t>
  </si>
  <si>
    <t>Natendorf</t>
  </si>
  <si>
    <t>Santa Perpètua de Mogoda</t>
  </si>
  <si>
    <t>Chauny</t>
  </si>
  <si>
    <t>Santa Croce di Magliano</t>
  </si>
  <si>
    <t>Nattenheim</t>
  </si>
  <si>
    <t>Santa Pola</t>
  </si>
  <si>
    <t>Chauray</t>
  </si>
  <si>
    <t>Santa Croce sull'Arno</t>
  </si>
  <si>
    <t>Nattheim</t>
  </si>
  <si>
    <t>Santa Susanna</t>
  </si>
  <si>
    <t>Chauriat</t>
  </si>
  <si>
    <t>Santa Domenica Talao</t>
  </si>
  <si>
    <t>Nauen, Stadt</t>
  </si>
  <si>
    <t>Santa Úrsula</t>
  </si>
  <si>
    <t>Chaussan</t>
  </si>
  <si>
    <t>Santa Domenica Vittoria</t>
  </si>
  <si>
    <t>Nauendorf</t>
  </si>
  <si>
    <t>Santacara</t>
  </si>
  <si>
    <t>Chaussenac</t>
  </si>
  <si>
    <t>Santa Elisabetta</t>
  </si>
  <si>
    <t>Nauheim</t>
  </si>
  <si>
    <t>Santaella</t>
  </si>
  <si>
    <t>Chaussenans</t>
  </si>
  <si>
    <t>Santa Fiora</t>
  </si>
  <si>
    <t>Naumburg (Saale), Stadt</t>
  </si>
  <si>
    <t>Santaliestra y San Quílez</t>
  </si>
  <si>
    <t>Chausseterre</t>
  </si>
  <si>
    <t>Santa Flavia</t>
  </si>
  <si>
    <t>Naumburg, Stadt</t>
  </si>
  <si>
    <t>Santander</t>
  </si>
  <si>
    <t>Chaussin</t>
  </si>
  <si>
    <t>Santa Giuletta</t>
  </si>
  <si>
    <t>Naundorf</t>
  </si>
  <si>
    <t>Santanyí</t>
  </si>
  <si>
    <t>Chaussoy-Epagny</t>
  </si>
  <si>
    <t>Santa Giusta</t>
  </si>
  <si>
    <t>Naunheim</t>
  </si>
  <si>
    <t>Santas Martas</t>
  </si>
  <si>
    <t>Chaussy</t>
  </si>
  <si>
    <t>Santa Giustina</t>
  </si>
  <si>
    <t>Naunhof, Stadt</t>
  </si>
  <si>
    <t>Santed</t>
  </si>
  <si>
    <t>Chauvac-Laux-Montaux</t>
  </si>
  <si>
    <t>Santa Giustina in Colle</t>
  </si>
  <si>
    <t>Nauort</t>
  </si>
  <si>
    <t>Santervás de Campos</t>
  </si>
  <si>
    <t>Chauvé</t>
  </si>
  <si>
    <t>Santa Luce</t>
  </si>
  <si>
    <t>Naurath (Eifel)</t>
  </si>
  <si>
    <t>Santervás de la Vega</t>
  </si>
  <si>
    <t>Chauvency-le-Château</t>
  </si>
  <si>
    <t>Santa Lucia del Mela</t>
  </si>
  <si>
    <t>Naurath (Wald)</t>
  </si>
  <si>
    <t>Santesteban</t>
  </si>
  <si>
    <t>Chauvency-Saint-Hubert</t>
  </si>
  <si>
    <t>Santa Lucia di Piave</t>
  </si>
  <si>
    <t>Nauroth</t>
  </si>
  <si>
    <t>Santiago de Alcántara</t>
  </si>
  <si>
    <t>Chauvigné</t>
  </si>
  <si>
    <t>Santa Lucia di Serino</t>
  </si>
  <si>
    <t>Nausnitz</t>
  </si>
  <si>
    <t>Santiago de Calatrava</t>
  </si>
  <si>
    <t>Chauvigny</t>
  </si>
  <si>
    <t>Santa Margherita di Belice</t>
  </si>
  <si>
    <t>Nazza</t>
  </si>
  <si>
    <t>Santiago de Compostela</t>
  </si>
  <si>
    <t>Chauvigny-du-Perche</t>
  </si>
  <si>
    <t>Santa Margherita di Staffora</t>
  </si>
  <si>
    <t>Nebel</t>
  </si>
  <si>
    <t>Santiago de la Puebla</t>
  </si>
  <si>
    <t>Chauvincourt-Provemont</t>
  </si>
  <si>
    <t>Santa Margherita Ligure</t>
  </si>
  <si>
    <t>Nebelschütz / Njebjelčicy</t>
  </si>
  <si>
    <t>Santiago del Campo</t>
  </si>
  <si>
    <t>Chauvirey-le-Châtel</t>
  </si>
  <si>
    <t>Santa Maria a Monte</t>
  </si>
  <si>
    <t>Nebra (Unstrut), Stadt</t>
  </si>
  <si>
    <t>Santiago del Collado</t>
  </si>
  <si>
    <t>Chauvirey-le-Vieil</t>
  </si>
  <si>
    <t>Santa Maria a Vico</t>
  </si>
  <si>
    <t>Neckarbischofsheim, Stadt</t>
  </si>
  <si>
    <t>Santiago del Teide</t>
  </si>
  <si>
    <t>Chauvoncourt</t>
  </si>
  <si>
    <t>Santa Maria Capua Vetere</t>
  </si>
  <si>
    <t>Neckargemünd, Stadt</t>
  </si>
  <si>
    <t>Santiago del Tormes</t>
  </si>
  <si>
    <t>Chauvry</t>
  </si>
  <si>
    <t>Santa Maria Coghinas</t>
  </si>
  <si>
    <t>Neckargerach</t>
  </si>
  <si>
    <t>Santiago Millas</t>
  </si>
  <si>
    <t>Chaux</t>
  </si>
  <si>
    <t>Santa Maria del Cedro</t>
  </si>
  <si>
    <t>Neckarsteinach, Stadt</t>
  </si>
  <si>
    <t>Santiago-Pontones</t>
  </si>
  <si>
    <t>Chaux-Champagny</t>
  </si>
  <si>
    <t>Santa Maria del Molise</t>
  </si>
  <si>
    <t>Neckarsulm, Stadt</t>
  </si>
  <si>
    <t>Santibáñez de Béjar</t>
  </si>
  <si>
    <t>Chaux-des-Crotenay</t>
  </si>
  <si>
    <t>Santa Maria della Versa</t>
  </si>
  <si>
    <t>Neckartailfingen</t>
  </si>
  <si>
    <t>Santibáñez de Ecla</t>
  </si>
  <si>
    <t>Chaux-la-Lotière</t>
  </si>
  <si>
    <t>Santa Maria di Licodia</t>
  </si>
  <si>
    <t>Neckartenzlingen</t>
  </si>
  <si>
    <t>Santibáñez de Esgueva</t>
  </si>
  <si>
    <t>Chaux-lès-Passavant</t>
  </si>
  <si>
    <t>Santa Maria di Sala</t>
  </si>
  <si>
    <t>Neckarwestheim</t>
  </si>
  <si>
    <t>Santibáñez de la Peña</t>
  </si>
  <si>
    <t>Chaux-lès-Port</t>
  </si>
  <si>
    <t>Santa Maria Hoè</t>
  </si>
  <si>
    <t>Neckarzimmern</t>
  </si>
  <si>
    <t>Santibáñez de la Sierra</t>
  </si>
  <si>
    <t>Chaux-Neuve</t>
  </si>
  <si>
    <t>Santa Maria Imbaro</t>
  </si>
  <si>
    <t>Neddemin</t>
  </si>
  <si>
    <t>Santibáñez de Tera</t>
  </si>
  <si>
    <t>Chauzon</t>
  </si>
  <si>
    <t>Santa Maria la Carità</t>
  </si>
  <si>
    <t>Neef</t>
  </si>
  <si>
    <t>Santibáñez de Valcorba</t>
  </si>
  <si>
    <t>Chavagne</t>
  </si>
  <si>
    <t>Santa Maria la Fossa</t>
  </si>
  <si>
    <t>Neenstetten</t>
  </si>
  <si>
    <t>Santibáñez de Vidriales</t>
  </si>
  <si>
    <t>Chavagnes-en-Paillers</t>
  </si>
  <si>
    <t>Santa Maria la Longa</t>
  </si>
  <si>
    <t>Neetze</t>
  </si>
  <si>
    <t>Santibáñez del Val</t>
  </si>
  <si>
    <t>Chavagnes-les-Redoux</t>
  </si>
  <si>
    <t>Santa Maria Maggiore</t>
  </si>
  <si>
    <t>Neetzka</t>
  </si>
  <si>
    <t>Santibáñez el Alto</t>
  </si>
  <si>
    <t>Chavanac</t>
  </si>
  <si>
    <t>Santa Maria Nuova</t>
  </si>
  <si>
    <t>Neetzow-Liepen</t>
  </si>
  <si>
    <t>Santibáñez el Bajo</t>
  </si>
  <si>
    <t>Chavanat</t>
  </si>
  <si>
    <t>Santa Marina</t>
  </si>
  <si>
    <t>Negenborn</t>
  </si>
  <si>
    <t>Santillana del Mar</t>
  </si>
  <si>
    <t>Chavanatte</t>
  </si>
  <si>
    <t>Santa Marina Salina</t>
  </si>
  <si>
    <t>Negenharrie</t>
  </si>
  <si>
    <t>Santiponce</t>
  </si>
  <si>
    <t>Chavanay</t>
  </si>
  <si>
    <t>Santa Marinella</t>
  </si>
  <si>
    <t>Negernbötel</t>
  </si>
  <si>
    <t>Santiso</t>
  </si>
  <si>
    <t>Chavanges</t>
  </si>
  <si>
    <t>Santa Ninfa</t>
  </si>
  <si>
    <t>Nehms</t>
  </si>
  <si>
    <t>Santisteban del Puerto</t>
  </si>
  <si>
    <t>Chavaniac-Lafayette</t>
  </si>
  <si>
    <t>Santa Paolina</t>
  </si>
  <si>
    <t>Nehmten</t>
  </si>
  <si>
    <t>Santiurde de Reinosa</t>
  </si>
  <si>
    <t>Chavannaz</t>
  </si>
  <si>
    <t>Santa Severina</t>
  </si>
  <si>
    <t>Nehren</t>
  </si>
  <si>
    <t>Santiurde de Toranzo</t>
  </si>
  <si>
    <t>Chavanne</t>
  </si>
  <si>
    <t>Santa Sofia</t>
  </si>
  <si>
    <t>Neichen</t>
  </si>
  <si>
    <t>Santiuste</t>
  </si>
  <si>
    <t>Chavannes</t>
  </si>
  <si>
    <t>Santa Sofia d'Epiro</t>
  </si>
  <si>
    <t>Neidenbach</t>
  </si>
  <si>
    <t>Santiuste de Pedraza</t>
  </si>
  <si>
    <t>Chavannes-les-Grands</t>
  </si>
  <si>
    <t>Santa Teresa di Riva</t>
  </si>
  <si>
    <t>Neidenfels</t>
  </si>
  <si>
    <t>Santiuste de San Juan Bautista</t>
  </si>
  <si>
    <t>Chavannes-sur-l'Étang</t>
  </si>
  <si>
    <t>Santa Teresa Gallura</t>
  </si>
  <si>
    <t>Neidenstein</t>
  </si>
  <si>
    <t>Santiz</t>
  </si>
  <si>
    <t>Chavannes-sur-Reyssouze</t>
  </si>
  <si>
    <t>Santa Venerina</t>
  </si>
  <si>
    <t>Neidlingen</t>
  </si>
  <si>
    <t>Santo Adriano</t>
  </si>
  <si>
    <t>Chavanod</t>
  </si>
  <si>
    <t>Santa Vittoria d'Alba</t>
  </si>
  <si>
    <t>Neißeaue</t>
  </si>
  <si>
    <t>Santo Domingo de la Calzada</t>
  </si>
  <si>
    <t>Chavanoz</t>
  </si>
  <si>
    <t>Santa Vittoria in Matenano</t>
  </si>
  <si>
    <t xml:space="preserve">Neiße-Malxetal/Dolina Nysa-Małksa </t>
  </si>
  <si>
    <t>Santo Domingo de las Posadas</t>
  </si>
  <si>
    <t>Chavaroux</t>
  </si>
  <si>
    <t>Santadi</t>
  </si>
  <si>
    <t>Neißemünde</t>
  </si>
  <si>
    <t>Santo Domingo de Pirón</t>
  </si>
  <si>
    <t>Chaveignes</t>
  </si>
  <si>
    <t>Sant'Agapito</t>
  </si>
  <si>
    <t>Neitersen</t>
  </si>
  <si>
    <t>Santo Domingo de Silos</t>
  </si>
  <si>
    <t>Chavelot</t>
  </si>
  <si>
    <t>Sant'Agata Bolognese</t>
  </si>
  <si>
    <t>Nellingen</t>
  </si>
  <si>
    <t>Santo Domingo-Caudilla</t>
  </si>
  <si>
    <t>Chavenay</t>
  </si>
  <si>
    <t>Sant'Agata de' Goti</t>
  </si>
  <si>
    <t>Nemsdorf-Göhrendorf</t>
  </si>
  <si>
    <t>Santo Tomé</t>
  </si>
  <si>
    <t>Chavençon</t>
  </si>
  <si>
    <t>Sant'Agata del Bianco</t>
  </si>
  <si>
    <t>Nenndorf</t>
  </si>
  <si>
    <t>Santo Tomé de Zabarcos</t>
  </si>
  <si>
    <t>Chavenon</t>
  </si>
  <si>
    <t>Sant'Agata di Esaro</t>
  </si>
  <si>
    <t>Nennhausen</t>
  </si>
  <si>
    <t>Santo Tomé del Puerto</t>
  </si>
  <si>
    <t>Chavéria</t>
  </si>
  <si>
    <t>Sant'Agata di Militello</t>
  </si>
  <si>
    <t>Nennslingen, M</t>
  </si>
  <si>
    <t>Santomera</t>
  </si>
  <si>
    <t>Chaveroche</t>
  </si>
  <si>
    <t>Sant'Agata di Puglia</t>
  </si>
  <si>
    <t>Nentershausen</t>
  </si>
  <si>
    <t>Santoña</t>
  </si>
  <si>
    <t>Chaveyriat</t>
  </si>
  <si>
    <t>Sant'Agata Feltria</t>
  </si>
  <si>
    <t>Nerdlen</t>
  </si>
  <si>
    <t>Santorcaz</t>
  </si>
  <si>
    <t>Chavignon</t>
  </si>
  <si>
    <t>Sant'Agata Fossili</t>
  </si>
  <si>
    <t>Nerenstetten</t>
  </si>
  <si>
    <t>Santos de la Humosa, Los</t>
  </si>
  <si>
    <t>Chavigny</t>
  </si>
  <si>
    <t>Sant'Agata li Battiati</t>
  </si>
  <si>
    <t>Neresheim, Stadt</t>
  </si>
  <si>
    <t>Santos de Maimona, Los</t>
  </si>
  <si>
    <t>Chavigny-Bailleul</t>
  </si>
  <si>
    <t>Sant'Agata sul Santerno</t>
  </si>
  <si>
    <t>Neritz</t>
  </si>
  <si>
    <t>Santos, Los</t>
  </si>
  <si>
    <t>Chaville</t>
  </si>
  <si>
    <t>Sant'Agnello</t>
  </si>
  <si>
    <t>Neroth</t>
  </si>
  <si>
    <t>Santovenia</t>
  </si>
  <si>
    <t>Chavin</t>
  </si>
  <si>
    <t>Sant'Albano Stura</t>
  </si>
  <si>
    <t>Nersingen</t>
  </si>
  <si>
    <t>Santovenia de la Valdoncina</t>
  </si>
  <si>
    <t>Chavonne</t>
  </si>
  <si>
    <t>Sant'Alessio con Vialone</t>
  </si>
  <si>
    <t>Nerzweiler</t>
  </si>
  <si>
    <t>Santovenia de Pisuerga</t>
  </si>
  <si>
    <t>Chavot-Courcourt</t>
  </si>
  <si>
    <t>Sant'Alessio in Aspromonte</t>
  </si>
  <si>
    <t>Neschwitz / Njeswačidło</t>
  </si>
  <si>
    <t>Santoyo</t>
  </si>
  <si>
    <t>Chavoy</t>
  </si>
  <si>
    <t>Sant'Alessio Siculo</t>
  </si>
  <si>
    <t>Nesse-Apfelstädt</t>
  </si>
  <si>
    <t>Santpedor</t>
  </si>
  <si>
    <t>Chavroches</t>
  </si>
  <si>
    <t>Sant'Alfio</t>
  </si>
  <si>
    <t>Nesselwang, M</t>
  </si>
  <si>
    <t>Santurde de Rioja</t>
  </si>
  <si>
    <t>Chay</t>
  </si>
  <si>
    <t>Sant'Ambrogio di Torino</t>
  </si>
  <si>
    <t>Nessetal</t>
  </si>
  <si>
    <t>Santurdejo</t>
  </si>
  <si>
    <t>Chazay-d'Azergues</t>
  </si>
  <si>
    <t>Sant'Ambrogio di Valpolicella</t>
  </si>
  <si>
    <t>Netphen, Stadt</t>
  </si>
  <si>
    <t>Santurtzi</t>
  </si>
  <si>
    <t>Chazeaux</t>
  </si>
  <si>
    <t>Sant'Ambrogio sul Garigliano</t>
  </si>
  <si>
    <t>Nettelsee</t>
  </si>
  <si>
    <t>Sanxenxo</t>
  </si>
  <si>
    <t>Chazelet</t>
  </si>
  <si>
    <t>Sant'Anastasia</t>
  </si>
  <si>
    <t>Nettersheim</t>
  </si>
  <si>
    <t>Sanzoles</t>
  </si>
  <si>
    <t>Chazelles</t>
  </si>
  <si>
    <t>Sant'Anatolia di Narco</t>
  </si>
  <si>
    <t>Nettetal, Stadt</t>
  </si>
  <si>
    <t>Sardón de Duero</t>
  </si>
  <si>
    <t>Chazelles-sur-Albe</t>
  </si>
  <si>
    <t>Sant'Andrea Apostolo dello Ionio</t>
  </si>
  <si>
    <t>Netzbach</t>
  </si>
  <si>
    <t>Sardón de los Frailes</t>
  </si>
  <si>
    <t>Chazelles-sur-Lavieu</t>
  </si>
  <si>
    <t>Sant'Andrea del Garigliano</t>
  </si>
  <si>
    <t>Netzschkau, Stadt</t>
  </si>
  <si>
    <t>Sargentes de la Lora</t>
  </si>
  <si>
    <t>Chazelles-sur-Lyon</t>
  </si>
  <si>
    <t>Sant'Andrea di Conza</t>
  </si>
  <si>
    <t>Neu Boltenhagen</t>
  </si>
  <si>
    <t>Sariego</t>
  </si>
  <si>
    <t>Chazemais</t>
  </si>
  <si>
    <t>Sant'Andrea Frius</t>
  </si>
  <si>
    <t>Neu Darchau</t>
  </si>
  <si>
    <t>Sariegos</t>
  </si>
  <si>
    <t>Chazé-sur-Argos</t>
  </si>
  <si>
    <t>Sant'Angelo a Cupolo</t>
  </si>
  <si>
    <t>Neu Duvenstedt</t>
  </si>
  <si>
    <t>Sariñena</t>
  </si>
  <si>
    <t>Chazeuil</t>
  </si>
  <si>
    <t>Sant'Angelo a Fasanella</t>
  </si>
  <si>
    <t>Neu Gülze</t>
  </si>
  <si>
    <t>Saro</t>
  </si>
  <si>
    <t>Chazey-Bons</t>
  </si>
  <si>
    <t>Sant'Angelo a Scala</t>
  </si>
  <si>
    <t>Neu Kaliß</t>
  </si>
  <si>
    <t>Sarracín</t>
  </si>
  <si>
    <t>Chazey-sur-Ain</t>
  </si>
  <si>
    <t>Sant'Angelo all'Esca</t>
  </si>
  <si>
    <t>Neu Kosenow</t>
  </si>
  <si>
    <t>Sarral</t>
  </si>
  <si>
    <t>Chazilly</t>
  </si>
  <si>
    <t>Sant'Angelo d'Alife</t>
  </si>
  <si>
    <t>Neu Poserin</t>
  </si>
  <si>
    <t>Sarreaus</t>
  </si>
  <si>
    <t>Chazot</t>
  </si>
  <si>
    <t>Sant'Angelo dei Lombardi</t>
  </si>
  <si>
    <t>Neu Wulmstorf</t>
  </si>
  <si>
    <t>Sarria</t>
  </si>
  <si>
    <t>Chécy</t>
  </si>
  <si>
    <t>Sant'Angelo del Pesco</t>
  </si>
  <si>
    <t>Neu Zauche/Nowa Niwa</t>
  </si>
  <si>
    <t>Sarrià de Ter</t>
  </si>
  <si>
    <t>Chédigny</t>
  </si>
  <si>
    <t>Sant'Angelo di Brolo</t>
  </si>
  <si>
    <t>Neu-Anspach, Stadt</t>
  </si>
  <si>
    <t>Sarrión</t>
  </si>
  <si>
    <t>Chef-Boutonne</t>
  </si>
  <si>
    <t>Sant'Angelo di Piove di Sacco</t>
  </si>
  <si>
    <t>Neu-Bamberg</t>
  </si>
  <si>
    <t>Sarroca de Bellera</t>
  </si>
  <si>
    <t>Cheffes</t>
  </si>
  <si>
    <t>Sant'Angelo in Pontano</t>
  </si>
  <si>
    <t>Neubauer Forst-Nord</t>
  </si>
  <si>
    <t>Sarroca de Lleida</t>
  </si>
  <si>
    <t>Cheffois</t>
  </si>
  <si>
    <t>Sant'Angelo in Vado</t>
  </si>
  <si>
    <t>Neubauer Forst-Süd</t>
  </si>
  <si>
    <t>Sartaguda</t>
  </si>
  <si>
    <t>Chef-Haut</t>
  </si>
  <si>
    <t>Sant'Angelo Le Fratte</t>
  </si>
  <si>
    <t>Neuberend</t>
  </si>
  <si>
    <t>Sartajada</t>
  </si>
  <si>
    <t>Cheignieu-la-Balme</t>
  </si>
  <si>
    <t>Sant'Angelo Limosano</t>
  </si>
  <si>
    <t>Neuberg</t>
  </si>
  <si>
    <t>Sartze</t>
  </si>
  <si>
    <t>Cheillé</t>
  </si>
  <si>
    <t>Sant'Angelo Lodigiano</t>
  </si>
  <si>
    <t>Neubeuern, M</t>
  </si>
  <si>
    <t>Sasamón</t>
  </si>
  <si>
    <t>Cheilly-lès-Maranges</t>
  </si>
  <si>
    <t>Sant'Angelo Lomellina</t>
  </si>
  <si>
    <t>Neubiberg</t>
  </si>
  <si>
    <t>Sástago</t>
  </si>
  <si>
    <t>Chein-Dessus</t>
  </si>
  <si>
    <t>Sant'Angelo Muxaro</t>
  </si>
  <si>
    <t>Neubörger</t>
  </si>
  <si>
    <t>Saúca</t>
  </si>
  <si>
    <t>Cheissoux</t>
  </si>
  <si>
    <t>Sant'Angelo Romano</t>
  </si>
  <si>
    <t>Neubrandenburg, Stadt</t>
  </si>
  <si>
    <t>Saucedilla</t>
  </si>
  <si>
    <t>Cheix-en-Retz</t>
  </si>
  <si>
    <t>Sant'Anna Arresi</t>
  </si>
  <si>
    <t>Neubrunn</t>
  </si>
  <si>
    <t>Saucejo, El</t>
  </si>
  <si>
    <t>Chélan</t>
  </si>
  <si>
    <t>Sant'Anna d'Alfaedo</t>
  </si>
  <si>
    <t>Neubrunn, M</t>
  </si>
  <si>
    <t>Saucelle</t>
  </si>
  <si>
    <t>Chelers</t>
  </si>
  <si>
    <t>Sant'Antimo</t>
  </si>
  <si>
    <t>Neubukow, Stadt</t>
  </si>
  <si>
    <t>Sauquillo de Cabezas</t>
  </si>
  <si>
    <t>Chélieu</t>
  </si>
  <si>
    <t>Sant'Antioco</t>
  </si>
  <si>
    <t>Neubulach, Stadt</t>
  </si>
  <si>
    <t>Saus, Camallera i Llampaies</t>
  </si>
  <si>
    <t>Chelle-Debat</t>
  </si>
  <si>
    <t>Sant'Antonino di Susa</t>
  </si>
  <si>
    <t>Neuburg</t>
  </si>
  <si>
    <t>Sauzal, El</t>
  </si>
  <si>
    <t>Chelles</t>
  </si>
  <si>
    <t>Sant'Antonio Abate</t>
  </si>
  <si>
    <t>Neuburg a.d.Donau, GKSt</t>
  </si>
  <si>
    <t>Savallà del Comtat</t>
  </si>
  <si>
    <t>Chelle-Spou</t>
  </si>
  <si>
    <t>Sant'Antonio di Gallura</t>
  </si>
  <si>
    <t>Neuburg a.d.Kammel, M</t>
  </si>
  <si>
    <t>Saviñao, O</t>
  </si>
  <si>
    <t>Chelun</t>
  </si>
  <si>
    <t>Sant'Apollinare</t>
  </si>
  <si>
    <t>Neuburg a.Inn</t>
  </si>
  <si>
    <t>Sax</t>
  </si>
  <si>
    <t>Chemaudin et Vaux</t>
  </si>
  <si>
    <t>Sant'Arcangelo</t>
  </si>
  <si>
    <t>Neuburg am Rhein</t>
  </si>
  <si>
    <t>Sayalonga</t>
  </si>
  <si>
    <t>Chemazé</t>
  </si>
  <si>
    <t>Santarcangelo di Romagna</t>
  </si>
  <si>
    <t>Neuching</t>
  </si>
  <si>
    <t>Sayatón</t>
  </si>
  <si>
    <t>Chemenot</t>
  </si>
  <si>
    <t>Sant'Arcangelo Trimonte</t>
  </si>
  <si>
    <t>Neudenau, Stadt</t>
  </si>
  <si>
    <t>Sebúlcor</t>
  </si>
  <si>
    <t>Chémeré-le-Roi</t>
  </si>
  <si>
    <t>Sant'Arpino</t>
  </si>
  <si>
    <t>Neudorf-Bornstein</t>
  </si>
  <si>
    <t>Seca, La</t>
  </si>
  <si>
    <t>Chémery</t>
  </si>
  <si>
    <t>Sant'Arsenio</t>
  </si>
  <si>
    <t>Neudrossenfeld</t>
  </si>
  <si>
    <t>Secastilla</t>
  </si>
  <si>
    <t>Chémery-Chéhéry</t>
  </si>
  <si>
    <t>Sante Marie</t>
  </si>
  <si>
    <t>Neu-Eichenberg</t>
  </si>
  <si>
    <t>Secuita, La</t>
  </si>
  <si>
    <t>Chémery-les-Deux</t>
  </si>
  <si>
    <t>Sant'Egidio alla Vibrata</t>
  </si>
  <si>
    <t>Neuenbrook</t>
  </si>
  <si>
    <t>Sedaví</t>
  </si>
  <si>
    <t>Chemillé-en-Anjou</t>
  </si>
  <si>
    <t>Sant'Egidio del Monte Albino</t>
  </si>
  <si>
    <t>Neuenburg am Rhein, Stadt</t>
  </si>
  <si>
    <t>Sedella</t>
  </si>
  <si>
    <t>Chemillé-sur-Dême</t>
  </si>
  <si>
    <t>Sant'Elena</t>
  </si>
  <si>
    <t>Neuenbürg, Stadt</t>
  </si>
  <si>
    <t>Sediles</t>
  </si>
  <si>
    <t>Chemillé-sur-Indrois</t>
  </si>
  <si>
    <t>Sant'Elena Sannita</t>
  </si>
  <si>
    <t>Neuendeich</t>
  </si>
  <si>
    <t>Segart</t>
  </si>
  <si>
    <t>Chemilli</t>
  </si>
  <si>
    <t>Sant'Elia a Pianisi</t>
  </si>
  <si>
    <t>Neuendettelsau</t>
  </si>
  <si>
    <t>Segorbe</t>
  </si>
  <si>
    <t>Chemilly</t>
  </si>
  <si>
    <t>Sant'Elia Fiumerapido</t>
  </si>
  <si>
    <t>Segovia</t>
  </si>
  <si>
    <t>Chemilly-sur-Serein</t>
  </si>
  <si>
    <t>Sant'Elpidio a Mare</t>
  </si>
  <si>
    <t>Neuendorf b. Elmshorn</t>
  </si>
  <si>
    <t>Segura</t>
  </si>
  <si>
    <t>Chemilly-sur-Yonne</t>
  </si>
  <si>
    <t>Santena</t>
  </si>
  <si>
    <t>Neuendorf-Sachsenbande</t>
  </si>
  <si>
    <t>Segura de la Sierra</t>
  </si>
  <si>
    <t>Chemin</t>
  </si>
  <si>
    <t>Santeramo in Colle</t>
  </si>
  <si>
    <t>Neuengönna</t>
  </si>
  <si>
    <t>Segura de León</t>
  </si>
  <si>
    <t>Cheminas</t>
  </si>
  <si>
    <t>Sant'Eufemia a Maiella</t>
  </si>
  <si>
    <t>Neuengörs</t>
  </si>
  <si>
    <t>Segura de los Baños</t>
  </si>
  <si>
    <t>Chemin-d'Aisey</t>
  </si>
  <si>
    <t>Sant'Eufemia d'Aspromonte</t>
  </si>
  <si>
    <t>Neuenhagen bei Berlin</t>
  </si>
  <si>
    <t>Segura de Toro</t>
  </si>
  <si>
    <t>Cheminon</t>
  </si>
  <si>
    <t>Sant'Eusanio del Sangro</t>
  </si>
  <si>
    <t>Neuenhaus, Stadt</t>
  </si>
  <si>
    <t>Segurilla</t>
  </si>
  <si>
    <t>Cheminot</t>
  </si>
  <si>
    <t>Sant'Eusanio Forconese</t>
  </si>
  <si>
    <t>Neuenkirchen</t>
  </si>
  <si>
    <t>Seira</t>
  </si>
  <si>
    <t>Chemiré-en-Charnie</t>
  </si>
  <si>
    <t>Santhià</t>
  </si>
  <si>
    <t>Neuenkirchen-Vörden</t>
  </si>
  <si>
    <t>Selas</t>
  </si>
  <si>
    <t>Chemiré-le-Gaudin</t>
  </si>
  <si>
    <t>Santi Cosma e Damiano</t>
  </si>
  <si>
    <t>Neuenmarkt</t>
  </si>
  <si>
    <t>Selaya</t>
  </si>
  <si>
    <t>Chemy</t>
  </si>
  <si>
    <t>Sant'Ilario dello Ionio</t>
  </si>
  <si>
    <t>Neuenrade, Stadt</t>
  </si>
  <si>
    <t>Sella</t>
  </si>
  <si>
    <t>Chenac-Saint-Seurin-d'Uzet</t>
  </si>
  <si>
    <t>Sant'Ilario d'Enza</t>
  </si>
  <si>
    <t>Neuensalz</t>
  </si>
  <si>
    <t>Sellent</t>
  </si>
  <si>
    <t>Chenailler-Mascheix</t>
  </si>
  <si>
    <t>Sant'Ippolito</t>
  </si>
  <si>
    <t>Neuensorger Forst</t>
  </si>
  <si>
    <t>Selva</t>
  </si>
  <si>
    <t>Chénas</t>
  </si>
  <si>
    <t>Santo Stefano al Mare</t>
  </si>
  <si>
    <t>Neuenstadt am Kocher, Stadt</t>
  </si>
  <si>
    <t>Selva de Mar, La</t>
  </si>
  <si>
    <t>Chenay</t>
  </si>
  <si>
    <t>Santo Stefano Belbo</t>
  </si>
  <si>
    <t>Neuenstein</t>
  </si>
  <si>
    <t>Selva del Camp, La</t>
  </si>
  <si>
    <t>Chenay-le-Châtel</t>
  </si>
  <si>
    <t>Santo Stefano d'Aveto</t>
  </si>
  <si>
    <t>Neuenstein, Stadt</t>
  </si>
  <si>
    <t>Semillas</t>
  </si>
  <si>
    <t>Chêne-Bernard</t>
  </si>
  <si>
    <t>Santo Stefano del Sole</t>
  </si>
  <si>
    <t>Neuental</t>
  </si>
  <si>
    <t>Sempere</t>
  </si>
  <si>
    <t>Chenebier</t>
  </si>
  <si>
    <t>Santo Stefano di Cadore</t>
  </si>
  <si>
    <t>Neuerburg, Stadt</t>
  </si>
  <si>
    <t>Sena</t>
  </si>
  <si>
    <t>Chenecey-Buillon</t>
  </si>
  <si>
    <t>Santo Stefano di Camastra</t>
  </si>
  <si>
    <t>Neuerkirch</t>
  </si>
  <si>
    <t>Sena de Luna</t>
  </si>
  <si>
    <t>Chêne-en-Semine</t>
  </si>
  <si>
    <t>Santo Stefano di Magra</t>
  </si>
  <si>
    <t>Neufahrn b.Freising</t>
  </si>
  <si>
    <t>Senan</t>
  </si>
  <si>
    <t>Chénelette</t>
  </si>
  <si>
    <t>Santo Stefano di Rogliano</t>
  </si>
  <si>
    <t>Neufahrn i.NB</t>
  </si>
  <si>
    <t>Sencelles</t>
  </si>
  <si>
    <t>Chénérailles</t>
  </si>
  <si>
    <t>Santo Stefano di Sessanio</t>
  </si>
  <si>
    <t>Neufeld</t>
  </si>
  <si>
    <t>Senés</t>
  </si>
  <si>
    <t>Chenereilles</t>
  </si>
  <si>
    <t>Santo Stefano in Aspromonte</t>
  </si>
  <si>
    <t>Neufelderkoog</t>
  </si>
  <si>
    <t>Senés de Alcubierre</t>
  </si>
  <si>
    <t>Chêne-Sec</t>
  </si>
  <si>
    <t>Santo Stefano Lodigiano</t>
  </si>
  <si>
    <t>Neuffen, Stadt</t>
  </si>
  <si>
    <t>Sénia, La</t>
  </si>
  <si>
    <t>Chenevelles</t>
  </si>
  <si>
    <t>Santo Stefano Quisquina</t>
  </si>
  <si>
    <t>Neufra</t>
  </si>
  <si>
    <t>Senija</t>
  </si>
  <si>
    <t>Chenevières</t>
  </si>
  <si>
    <t>Santo Stefano Roero</t>
  </si>
  <si>
    <t>Neufraunhofen</t>
  </si>
  <si>
    <t>Seno</t>
  </si>
  <si>
    <t>Chenevrey-et-Morogne</t>
  </si>
  <si>
    <t>Santo Stefano Ticino</t>
  </si>
  <si>
    <t>Neuhardenberg</t>
  </si>
  <si>
    <t>Senterada</t>
  </si>
  <si>
    <t>Chênex</t>
  </si>
  <si>
    <t>Sant'Olcese</t>
  </si>
  <si>
    <t>Neuharlingersiel</t>
  </si>
  <si>
    <t>Sentiu de Sió, La</t>
  </si>
  <si>
    <t>Cheney</t>
  </si>
  <si>
    <t>Santomenna</t>
  </si>
  <si>
    <t>Neuhaus (Oste), Flecken</t>
  </si>
  <si>
    <t>Sentmenat</t>
  </si>
  <si>
    <t>Chenicourt</t>
  </si>
  <si>
    <t>Sant'Omero</t>
  </si>
  <si>
    <t>Neuhaus a.d.Pegnitz, M</t>
  </si>
  <si>
    <t>Senyera</t>
  </si>
  <si>
    <t>Chenières</t>
  </si>
  <si>
    <t>Sant'Omobono Terme</t>
  </si>
  <si>
    <t>Neuhaus a.Inn</t>
  </si>
  <si>
    <t>Sepulcro-Hilario</t>
  </si>
  <si>
    <t>Cheniers</t>
  </si>
  <si>
    <t>Sant'Onofrio</t>
  </si>
  <si>
    <t>Neuhaus am Rennweg, Stadt</t>
  </si>
  <si>
    <t>Sepúlveda</t>
  </si>
  <si>
    <t>Chéniers</t>
  </si>
  <si>
    <t>Santopadre</t>
  </si>
  <si>
    <t>Neuhäusel</t>
  </si>
  <si>
    <t>Sequera de Fresno</t>
  </si>
  <si>
    <t>Chenillé-Champteussé</t>
  </si>
  <si>
    <t>Sant'Oreste</t>
  </si>
  <si>
    <t>Neuhausen</t>
  </si>
  <si>
    <t>Sequera de Haza, La</t>
  </si>
  <si>
    <t>Cheniménil</t>
  </si>
  <si>
    <t>Santorso</t>
  </si>
  <si>
    <t>Neuhausen auf den Fildern</t>
  </si>
  <si>
    <t>Sequeros</t>
  </si>
  <si>
    <t>Chennebrun</t>
  </si>
  <si>
    <t>Sant'Orsola Terme</t>
  </si>
  <si>
    <t>Neuhausen ob Eck</t>
  </si>
  <si>
    <t>Serinyà</t>
  </si>
  <si>
    <t>Chennegy</t>
  </si>
  <si>
    <t>Santu Lussurgiu</t>
  </si>
  <si>
    <t>Neuhausen/Erzgeb.</t>
  </si>
  <si>
    <t>Serna del Monte, La</t>
  </si>
  <si>
    <t>Chennevières-lès-Louvres</t>
  </si>
  <si>
    <t>Sant'Urbano</t>
  </si>
  <si>
    <t>Neuhausen/Spree / Kopańce/Sprjewja</t>
  </si>
  <si>
    <t>Serna, La</t>
  </si>
  <si>
    <t>Chennevières-sur-Marne</t>
  </si>
  <si>
    <t>Sanza</t>
  </si>
  <si>
    <t>Neuheilenbach</t>
  </si>
  <si>
    <t>Serón</t>
  </si>
  <si>
    <t>Chenois</t>
  </si>
  <si>
    <t>Sanzeno</t>
  </si>
  <si>
    <t>Neuhemsbach</t>
  </si>
  <si>
    <t>Serón de Nágima</t>
  </si>
  <si>
    <t>Chenoise-Cucharmoy</t>
  </si>
  <si>
    <t>Saonara</t>
  </si>
  <si>
    <t>Neuhof</t>
  </si>
  <si>
    <t>Seròs</t>
  </si>
  <si>
    <t>Chenon</t>
  </si>
  <si>
    <t>Saponara</t>
  </si>
  <si>
    <t>Neuhof a.d.Zenn, M</t>
  </si>
  <si>
    <t>Serra</t>
  </si>
  <si>
    <t>Chenonceaux</t>
  </si>
  <si>
    <t>Sappada</t>
  </si>
  <si>
    <t>Neuhofen</t>
  </si>
  <si>
    <t>Serra de Daró</t>
  </si>
  <si>
    <t>Chenou</t>
  </si>
  <si>
    <t>Sapri</t>
  </si>
  <si>
    <t>Neuhütten</t>
  </si>
  <si>
    <t>Serrada</t>
  </si>
  <si>
    <t>Chenôve</t>
  </si>
  <si>
    <t>Saracena</t>
  </si>
  <si>
    <t>Neu-Isenburg, Stadt</t>
  </si>
  <si>
    <t>Serrada, La</t>
  </si>
  <si>
    <t>Chenôves</t>
  </si>
  <si>
    <t>Saracinesco</t>
  </si>
  <si>
    <t>Neukalen, Stadt</t>
  </si>
  <si>
    <t>Serradilla</t>
  </si>
  <si>
    <t>Chens-sur-Léman</t>
  </si>
  <si>
    <t>Sarcedo</t>
  </si>
  <si>
    <t>Neukamperfehn</t>
  </si>
  <si>
    <t>Serradilla del Arroyo</t>
  </si>
  <si>
    <t>Chenu</t>
  </si>
  <si>
    <t>Sarconi</t>
  </si>
  <si>
    <t>Neukieritzsch</t>
  </si>
  <si>
    <t>Serradilla del Llano</t>
  </si>
  <si>
    <t>Cheny</t>
  </si>
  <si>
    <t>Sardara</t>
  </si>
  <si>
    <t>Neukirch</t>
  </si>
  <si>
    <t>Serranillos</t>
  </si>
  <si>
    <t>Chepniers</t>
  </si>
  <si>
    <t>Sardigliano</t>
  </si>
  <si>
    <t>Neukirch/Lausitz</t>
  </si>
  <si>
    <t>Serranillos del Valle</t>
  </si>
  <si>
    <t>Chepoix</t>
  </si>
  <si>
    <t>Sarego</t>
  </si>
  <si>
    <t>Neukirchen</t>
  </si>
  <si>
    <t>Serratella, la</t>
  </si>
  <si>
    <t>Cheppes-la-Prairie</t>
  </si>
  <si>
    <t>Sarentino</t>
  </si>
  <si>
    <t>Neukirchen b.Hl.Blut, M</t>
  </si>
  <si>
    <t>Serrato</t>
  </si>
  <si>
    <t>Cheppy</t>
  </si>
  <si>
    <t>Sarezzano</t>
  </si>
  <si>
    <t>Neukirchen b.Sulzbach-Rosenberg</t>
  </si>
  <si>
    <t>Serrejón</t>
  </si>
  <si>
    <t>Cheptainville</t>
  </si>
  <si>
    <t>Sarezzo</t>
  </si>
  <si>
    <t>Neukirchen vorm Wald</t>
  </si>
  <si>
    <t>Sesa</t>
  </si>
  <si>
    <t>Chepy</t>
  </si>
  <si>
    <t>Sarmato</t>
  </si>
  <si>
    <t>Neukirchen, Stadt</t>
  </si>
  <si>
    <t>Seseña</t>
  </si>
  <si>
    <t>Chépy</t>
  </si>
  <si>
    <t>Sarmede</t>
  </si>
  <si>
    <t>Neukirchen/Erzgeb.</t>
  </si>
  <si>
    <t>Sesma</t>
  </si>
  <si>
    <t>Chérac</t>
  </si>
  <si>
    <t>Sarnano</t>
  </si>
  <si>
    <t>Neukirchen/Pleiße</t>
  </si>
  <si>
    <t>Sestao</t>
  </si>
  <si>
    <t>Chérancé</t>
  </si>
  <si>
    <t>Sarnico</t>
  </si>
  <si>
    <t>Neukirchen-Balbini, M</t>
  </si>
  <si>
    <t>Sestrica</t>
  </si>
  <si>
    <t>Chéraute</t>
  </si>
  <si>
    <t>Sarno</t>
  </si>
  <si>
    <t>Neukirchen-Vluyn, Stadt</t>
  </si>
  <si>
    <t>Sesué</t>
  </si>
  <si>
    <t>Cherbonnières</t>
  </si>
  <si>
    <t>Sarnonico</t>
  </si>
  <si>
    <t>Neukloster, Stadt</t>
  </si>
  <si>
    <t>Setcases</t>
  </si>
  <si>
    <t>Cherbourg-en-Cotentin</t>
  </si>
  <si>
    <t>Saronno</t>
  </si>
  <si>
    <t>Neulehe</t>
  </si>
  <si>
    <t>Setenil de las Bodegas</t>
  </si>
  <si>
    <t>Chérence</t>
  </si>
  <si>
    <t>Sarre</t>
  </si>
  <si>
    <t>Neuleiningen</t>
  </si>
  <si>
    <t>Setiles</t>
  </si>
  <si>
    <t>Chérencé-le-Héron</t>
  </si>
  <si>
    <t>Sarroch</t>
  </si>
  <si>
    <t>Neuler</t>
  </si>
  <si>
    <t>Seu d'Urgell, La</t>
  </si>
  <si>
    <t>Chéreng</t>
  </si>
  <si>
    <t>Sarsina</t>
  </si>
  <si>
    <t>Neulewin</t>
  </si>
  <si>
    <t>Seva</t>
  </si>
  <si>
    <t>Chérêt</t>
  </si>
  <si>
    <t>Sarteano</t>
  </si>
  <si>
    <t>Neulingen</t>
  </si>
  <si>
    <t>Sevilla</t>
  </si>
  <si>
    <t>Chériennes</t>
  </si>
  <si>
    <t>Sartirana Lomellina</t>
  </si>
  <si>
    <t>Neulußheim</t>
  </si>
  <si>
    <t>Sevilla la Nueva</t>
  </si>
  <si>
    <t>Cherier</t>
  </si>
  <si>
    <t>Sarule</t>
  </si>
  <si>
    <t>Neumagen-Dhron</t>
  </si>
  <si>
    <t>Sevilleja de la Jara</t>
  </si>
  <si>
    <t>Chérigné</t>
  </si>
  <si>
    <t>Sarzana</t>
  </si>
  <si>
    <t>Neumark</t>
  </si>
  <si>
    <t>Sidamon</t>
  </si>
  <si>
    <t>Chérisay</t>
  </si>
  <si>
    <t>Sassano</t>
  </si>
  <si>
    <t>Neumark, Stadt</t>
  </si>
  <si>
    <t>Sienes</t>
  </si>
  <si>
    <t>Chérisey</t>
  </si>
  <si>
    <t>Sassari</t>
  </si>
  <si>
    <t>Neumarkt i.d.OPf., GKSt</t>
  </si>
  <si>
    <t>Siero</t>
  </si>
  <si>
    <t>Cherisy</t>
  </si>
  <si>
    <t>Sassello</t>
  </si>
  <si>
    <t>Neumarkt-Sankt Veit, St</t>
  </si>
  <si>
    <t>Sierpe, La</t>
  </si>
  <si>
    <t>Chérisy</t>
  </si>
  <si>
    <t>Sassetta</t>
  </si>
  <si>
    <t>Neumünster, Stadt</t>
  </si>
  <si>
    <t>Sierra de Fuentes</t>
  </si>
  <si>
    <t>Chérizet</t>
  </si>
  <si>
    <t>Sassinoro</t>
  </si>
  <si>
    <t>Neunburg vorm Wald, St</t>
  </si>
  <si>
    <t>Sierra de Luna</t>
  </si>
  <si>
    <t>Chermignac</t>
  </si>
  <si>
    <t>Sasso di Castalda</t>
  </si>
  <si>
    <t>Neundorf (bei Schleiz)</t>
  </si>
  <si>
    <t>Sierra de Yeguas</t>
  </si>
  <si>
    <t>Chermisey</t>
  </si>
  <si>
    <t>Sasso Marconi</t>
  </si>
  <si>
    <t>Neunhofer Forst</t>
  </si>
  <si>
    <t>Sierra Engarcerán</t>
  </si>
  <si>
    <t>Chermizy-Ailles</t>
  </si>
  <si>
    <t>Sassocorvaro Auditore</t>
  </si>
  <si>
    <t>Neunkhausen</t>
  </si>
  <si>
    <t>Sierro</t>
  </si>
  <si>
    <t>Chéronnac</t>
  </si>
  <si>
    <t>Sassofeltrio</t>
  </si>
  <si>
    <t>Siétamo</t>
  </si>
  <si>
    <t>Chéronvilliers</t>
  </si>
  <si>
    <t>Sassoferrato</t>
  </si>
  <si>
    <t>Neunkirchen a.Brand, M</t>
  </si>
  <si>
    <t>Siete Aguas</t>
  </si>
  <si>
    <t>Chéroy</t>
  </si>
  <si>
    <t>Sassuolo</t>
  </si>
  <si>
    <t>Neunkirchen a.Sand</t>
  </si>
  <si>
    <t>Siete Iglesias de Trabancos</t>
  </si>
  <si>
    <t>Cherré-Au</t>
  </si>
  <si>
    <t>Satriano</t>
  </si>
  <si>
    <t>Neunkirchen am Potzberg</t>
  </si>
  <si>
    <t>Sieteiglesias de Tormes</t>
  </si>
  <si>
    <t>Cherrueix</t>
  </si>
  <si>
    <t>Satriano di Lucania</t>
  </si>
  <si>
    <t>Neunkirchen, Kreisstadt</t>
  </si>
  <si>
    <t>Sigeres</t>
  </si>
  <si>
    <t>Cherval</t>
  </si>
  <si>
    <t>Sauris</t>
  </si>
  <si>
    <t>Neunkirchen-Seelscheid</t>
  </si>
  <si>
    <t>Sigüenza</t>
  </si>
  <si>
    <t>Cherveix-Cubas</t>
  </si>
  <si>
    <t>Sauze di Cesana</t>
  </si>
  <si>
    <t>Neuötting, St</t>
  </si>
  <si>
    <t>Sigüés</t>
  </si>
  <si>
    <t>Cherves</t>
  </si>
  <si>
    <t>Sauze d'Oulx</t>
  </si>
  <si>
    <t>Neupetershain/Nowe Wiki</t>
  </si>
  <si>
    <t>Siles</t>
  </si>
  <si>
    <t>Cherves-Châtelars</t>
  </si>
  <si>
    <t>Sava</t>
  </si>
  <si>
    <t>Neupotz</t>
  </si>
  <si>
    <t>Silla</t>
  </si>
  <si>
    <t>Cherves-Richemont</t>
  </si>
  <si>
    <t>Savelli</t>
  </si>
  <si>
    <t>Neureichenau</t>
  </si>
  <si>
    <t>Silleda</t>
  </si>
  <si>
    <t>Cherveux</t>
  </si>
  <si>
    <t>Saviano</t>
  </si>
  <si>
    <t>Neuried</t>
  </si>
  <si>
    <t>Silos, Los</t>
  </si>
  <si>
    <t>Chervey</t>
  </si>
  <si>
    <t>Savigliano</t>
  </si>
  <si>
    <t>Neuruppin, Stadt</t>
  </si>
  <si>
    <t>Sils</t>
  </si>
  <si>
    <t>Cherville</t>
  </si>
  <si>
    <t>Savignano Irpino</t>
  </si>
  <si>
    <t>Neusalza-Spremberg, Stadt</t>
  </si>
  <si>
    <t>Simancas</t>
  </si>
  <si>
    <t>Chéry</t>
  </si>
  <si>
    <t>Savignano sul Panaro</t>
  </si>
  <si>
    <t>Neusäß, St</t>
  </si>
  <si>
    <t>Simat de la Valldigna</t>
  </si>
  <si>
    <t>Chéry-Chartreuve</t>
  </si>
  <si>
    <t>Savignano sul Rubicone</t>
  </si>
  <si>
    <t>Neuschönau</t>
  </si>
  <si>
    <t>Sinarcas</t>
  </si>
  <si>
    <t>Chéry-lès-Pouilly</t>
  </si>
  <si>
    <t>Savignone</t>
  </si>
  <si>
    <t>Neuschoo</t>
  </si>
  <si>
    <t>Sineu</t>
  </si>
  <si>
    <t>Chéry-lès-Rozoy</t>
  </si>
  <si>
    <t>Saviore dell'Adamello</t>
  </si>
  <si>
    <t>Neu-Seeland/Nowa Jazorina</t>
  </si>
  <si>
    <t>Singra</t>
  </si>
  <si>
    <t>Chesley</t>
  </si>
  <si>
    <t>Savoca</t>
  </si>
  <si>
    <t>Neusitz</t>
  </si>
  <si>
    <t>Sinlabajos</t>
  </si>
  <si>
    <t>Chesnois-Auboncourt</t>
  </si>
  <si>
    <t>Savogna</t>
  </si>
  <si>
    <t>Neusorg</t>
  </si>
  <si>
    <t>Siruela</t>
  </si>
  <si>
    <t>Chesny</t>
  </si>
  <si>
    <t>Savogna d'Isonzo</t>
  </si>
  <si>
    <t>Neuss, Stadt</t>
  </si>
  <si>
    <t>Sisamón</t>
  </si>
  <si>
    <t>Chessenaz</t>
  </si>
  <si>
    <t>Savoia di Lucania</t>
  </si>
  <si>
    <t>Neustadt (Dosse), Stadt</t>
  </si>
  <si>
    <t>Sisante</t>
  </si>
  <si>
    <t>Chessy</t>
  </si>
  <si>
    <t>Savona</t>
  </si>
  <si>
    <t>Neustadt (Hessen), Stadt</t>
  </si>
  <si>
    <t>Sitges</t>
  </si>
  <si>
    <t>Chessy-les-Prés</t>
  </si>
  <si>
    <t>Scafa</t>
  </si>
  <si>
    <t>Neustadt (Wied)</t>
  </si>
  <si>
    <t>Siurana</t>
  </si>
  <si>
    <t>Chéu</t>
  </si>
  <si>
    <t>Scafati</t>
  </si>
  <si>
    <t>Neustadt a.d.Aisch, St</t>
  </si>
  <si>
    <t>Soba</t>
  </si>
  <si>
    <t>Cheuge</t>
  </si>
  <si>
    <t>Scagnello</t>
  </si>
  <si>
    <t>Neustadt a.d.Donau, St</t>
  </si>
  <si>
    <t>Sober</t>
  </si>
  <si>
    <t>Cheust</t>
  </si>
  <si>
    <t>Scala</t>
  </si>
  <si>
    <t>Neustadt a.d.Waldnaab, St</t>
  </si>
  <si>
    <t>Sobradiel</t>
  </si>
  <si>
    <t>Chevagnes</t>
  </si>
  <si>
    <t>Scala Coeli</t>
  </si>
  <si>
    <t>Neustadt a.Main</t>
  </si>
  <si>
    <t>Sobradillo</t>
  </si>
  <si>
    <t>Chevagny-les-Chevrières</t>
  </si>
  <si>
    <t>Scaldasole</t>
  </si>
  <si>
    <t>Neustadt am Kulm, St</t>
  </si>
  <si>
    <t>Sobrado</t>
  </si>
  <si>
    <t>Chevagny-sur-Guye</t>
  </si>
  <si>
    <t>Scalea</t>
  </si>
  <si>
    <t>Neustadt am Rübenberge, Stadt</t>
  </si>
  <si>
    <t>Sobremunt</t>
  </si>
  <si>
    <t>Chevaigné</t>
  </si>
  <si>
    <t>Scalenghe</t>
  </si>
  <si>
    <t>Neustadt an der Orla, Stadt</t>
  </si>
  <si>
    <t>Sobrescobio</t>
  </si>
  <si>
    <t>Chevaigné-du-Maine</t>
  </si>
  <si>
    <t>Scaletta Zanclea</t>
  </si>
  <si>
    <t>Neustadt an der Weinstraße, Stadt</t>
  </si>
  <si>
    <t>Socovos</t>
  </si>
  <si>
    <t>Cheval-Blanc</t>
  </si>
  <si>
    <t>Scampitella</t>
  </si>
  <si>
    <t>Neustadt b.Coburg, GKSt</t>
  </si>
  <si>
    <t>Socuéllamos</t>
  </si>
  <si>
    <t>Chevaline</t>
  </si>
  <si>
    <t>Scandale</t>
  </si>
  <si>
    <t>Neustadt in Holstein, Stadt</t>
  </si>
  <si>
    <t>Sojuela</t>
  </si>
  <si>
    <t>Chevanceaux</t>
  </si>
  <si>
    <t>Scandiano</t>
  </si>
  <si>
    <t>Neustadt in Sachsen, Stadt</t>
  </si>
  <si>
    <t>Solana de Ávila</t>
  </si>
  <si>
    <t>Chevannay</t>
  </si>
  <si>
    <t>Scandicci</t>
  </si>
  <si>
    <t>Neustadt/ Westerwald</t>
  </si>
  <si>
    <t>Solana de los Barros</t>
  </si>
  <si>
    <t>Chevannes</t>
  </si>
  <si>
    <t>Scandolara Ravara</t>
  </si>
  <si>
    <t>Neustadt/Vogtl.</t>
  </si>
  <si>
    <t>Solana de Rioalmar</t>
  </si>
  <si>
    <t>Chevannes-Changy</t>
  </si>
  <si>
    <t>Scandolara Ripa d'Oglio</t>
  </si>
  <si>
    <t>Neustadt-Glewe, Stadt</t>
  </si>
  <si>
    <t>Solana del Pino</t>
  </si>
  <si>
    <t>Chevennes</t>
  </si>
  <si>
    <t>Scandriglia</t>
  </si>
  <si>
    <t>Neustetten</t>
  </si>
  <si>
    <t>Solana, La</t>
  </si>
  <si>
    <t>Chevenon</t>
  </si>
  <si>
    <t>Scanno</t>
  </si>
  <si>
    <t>Neustrelitz, Stadt</t>
  </si>
  <si>
    <t>Solanillos del Extremo</t>
  </si>
  <si>
    <t>Chevenoz</t>
  </si>
  <si>
    <t>Scano di Montiferro</t>
  </si>
  <si>
    <t>Neutraubling, St</t>
  </si>
  <si>
    <t>Solarana</t>
  </si>
  <si>
    <t>Cheverny</t>
  </si>
  <si>
    <t>Scansano</t>
  </si>
  <si>
    <t>Neutrebbin</t>
  </si>
  <si>
    <t>Solera de Gabaldón</t>
  </si>
  <si>
    <t>Cheveuges</t>
  </si>
  <si>
    <t>Scanzano Jonico</t>
  </si>
  <si>
    <t>Neu-Ulm, GKSt</t>
  </si>
  <si>
    <t>Soleràs, El</t>
  </si>
  <si>
    <t>Chevières</t>
  </si>
  <si>
    <t>Scanzorosciate</t>
  </si>
  <si>
    <t>Neuweiler</t>
  </si>
  <si>
    <t>Soliedra</t>
  </si>
  <si>
    <t>Chevigney</t>
  </si>
  <si>
    <t>Scapoli</t>
  </si>
  <si>
    <t>Neuwied, Stadt</t>
  </si>
  <si>
    <t>Solivella</t>
  </si>
  <si>
    <t>Chevigney-lès-Vercel</t>
  </si>
  <si>
    <t>Scarlino</t>
  </si>
  <si>
    <t>Neuwirtshauser Forst</t>
  </si>
  <si>
    <t>Sollana</t>
  </si>
  <si>
    <t>Chevigney-sur-l'Ognon</t>
  </si>
  <si>
    <t>Scarmagno</t>
  </si>
  <si>
    <t>Neuwittenbek</t>
  </si>
  <si>
    <t>Sóller</t>
  </si>
  <si>
    <t>Chevigny</t>
  </si>
  <si>
    <t>Scarnafigi</t>
  </si>
  <si>
    <t>Neuzelle</t>
  </si>
  <si>
    <t>Solórzano</t>
  </si>
  <si>
    <t>Chevigny-en-Valière</t>
  </si>
  <si>
    <t>Scarperia e San Piero</t>
  </si>
  <si>
    <t>Neverin</t>
  </si>
  <si>
    <t>Solosancho</t>
  </si>
  <si>
    <t>Chevigny-Saint-Sauveur</t>
  </si>
  <si>
    <t>Scena</t>
  </si>
  <si>
    <t>Neversdorf</t>
  </si>
  <si>
    <t>Solsona</t>
  </si>
  <si>
    <t>Chevillard</t>
  </si>
  <si>
    <t>Scerni</t>
  </si>
  <si>
    <t>Newel</t>
  </si>
  <si>
    <t>Somiedo</t>
  </si>
  <si>
    <t>Chevillé</t>
  </si>
  <si>
    <t>Scheggia e Pascelupo</t>
  </si>
  <si>
    <t>Ney</t>
  </si>
  <si>
    <t>Somolinos</t>
  </si>
  <si>
    <t>Chevillon</t>
  </si>
  <si>
    <t>Scheggino</t>
  </si>
  <si>
    <t>Nickenich</t>
  </si>
  <si>
    <t>Somontín</t>
  </si>
  <si>
    <t>Chevillon-sur-Huillard</t>
  </si>
  <si>
    <t>Schiavi di Abruzzo</t>
  </si>
  <si>
    <t>Nidda, Stadt</t>
  </si>
  <si>
    <t>Somosierra</t>
  </si>
  <si>
    <t>Schiavon</t>
  </si>
  <si>
    <t>Niddatal, Stadt</t>
  </si>
  <si>
    <t>Somozas, As</t>
  </si>
  <si>
    <t>Chevilly-Larue</t>
  </si>
  <si>
    <t>Schignano</t>
  </si>
  <si>
    <t>Nidderau, Stadt</t>
  </si>
  <si>
    <t>Son Servera</t>
  </si>
  <si>
    <t>Chevinay</t>
  </si>
  <si>
    <t>Schilpario</t>
  </si>
  <si>
    <t>Nideggen, Stadt</t>
  </si>
  <si>
    <t>Sondika</t>
  </si>
  <si>
    <t>Chevincourt</t>
  </si>
  <si>
    <t>Schio</t>
  </si>
  <si>
    <t>Nieblum</t>
  </si>
  <si>
    <t>Soneja</t>
  </si>
  <si>
    <t>Chevrainvilliers</t>
  </si>
  <si>
    <t>Schivenoglia</t>
  </si>
  <si>
    <t>Niebüll, Stadt</t>
  </si>
  <si>
    <t>Sonseca</t>
  </si>
  <si>
    <t>Chevreaux</t>
  </si>
  <si>
    <t>Sciacca</t>
  </si>
  <si>
    <t>Nieby</t>
  </si>
  <si>
    <t>Sopeira</t>
  </si>
  <si>
    <t>Chevregny</t>
  </si>
  <si>
    <t>Sciara</t>
  </si>
  <si>
    <t>Nieden</t>
  </si>
  <si>
    <t>Sopela</t>
  </si>
  <si>
    <t>Chèvremont</t>
  </si>
  <si>
    <t>Scicli</t>
  </si>
  <si>
    <t>Niedenstein, Stadt</t>
  </si>
  <si>
    <t>Soportújar</t>
  </si>
  <si>
    <t>Chevresis-Monceau</t>
  </si>
  <si>
    <t>Scido</t>
  </si>
  <si>
    <t>Nieder Kostenz</t>
  </si>
  <si>
    <t>Sopuerta</t>
  </si>
  <si>
    <t>Chevreuse</t>
  </si>
  <si>
    <t>Scigliano</t>
  </si>
  <si>
    <t>Niederahr</t>
  </si>
  <si>
    <t>Sora</t>
  </si>
  <si>
    <t>Chèvreville</t>
  </si>
  <si>
    <t>Scilla</t>
  </si>
  <si>
    <t>Niederaichbach</t>
  </si>
  <si>
    <t>Soraluze-Placencia de las Armas</t>
  </si>
  <si>
    <t>Chevrier</t>
  </si>
  <si>
    <t>Scillato</t>
  </si>
  <si>
    <t>Niederalben</t>
  </si>
  <si>
    <t>Sorbas</t>
  </si>
  <si>
    <t>Chevrières</t>
  </si>
  <si>
    <t>Sciolze</t>
  </si>
  <si>
    <t>Niederalteich</t>
  </si>
  <si>
    <t>Sordillos</t>
  </si>
  <si>
    <t>Chevroches</t>
  </si>
  <si>
    <t>Scisciano</t>
  </si>
  <si>
    <t>Niederau</t>
  </si>
  <si>
    <t>Soria</t>
  </si>
  <si>
    <t>Chevrotaine</t>
  </si>
  <si>
    <t>Sclafani Bagni</t>
  </si>
  <si>
    <t>Niederaula, Marktgemeinde</t>
  </si>
  <si>
    <t>Soriguera</t>
  </si>
  <si>
    <t>Scontrone</t>
  </si>
  <si>
    <t>Niederbachheim</t>
  </si>
  <si>
    <t>Sorihuela</t>
  </si>
  <si>
    <t>Chevroz</t>
  </si>
  <si>
    <t>Scopa</t>
  </si>
  <si>
    <t>Niederbergkirchen</t>
  </si>
  <si>
    <t>Sorihuela del Guadalimar</t>
  </si>
  <si>
    <t>Chevru</t>
  </si>
  <si>
    <t>Scopello</t>
  </si>
  <si>
    <t>Niederbösa</t>
  </si>
  <si>
    <t>Sorlada</t>
  </si>
  <si>
    <t>Chevry</t>
  </si>
  <si>
    <t>Scoppito</t>
  </si>
  <si>
    <t>Niederbreitbach</t>
  </si>
  <si>
    <t>Sort</t>
  </si>
  <si>
    <t>Chevry-Cossigny</t>
  </si>
  <si>
    <t>Scordia</t>
  </si>
  <si>
    <t>Niederbrombach</t>
  </si>
  <si>
    <t>Sorvilán</t>
  </si>
  <si>
    <t>Chevry-en-Sereine</t>
  </si>
  <si>
    <t>Scorrano</t>
  </si>
  <si>
    <t>Niederburg</t>
  </si>
  <si>
    <t>Sorzano</t>
  </si>
  <si>
    <t>Chevry-sous-le-Bignon</t>
  </si>
  <si>
    <t>Scorzè</t>
  </si>
  <si>
    <t>Sos del Rey Católico</t>
  </si>
  <si>
    <t>Chey</t>
  </si>
  <si>
    <t>Scurcola Marsicana</t>
  </si>
  <si>
    <t>Niederdorfelden</t>
  </si>
  <si>
    <t>Soses</t>
  </si>
  <si>
    <t>Cheylade</t>
  </si>
  <si>
    <t>Scurelle</t>
  </si>
  <si>
    <t>Niederdreisbach</t>
  </si>
  <si>
    <t>Sot de Chera</t>
  </si>
  <si>
    <t>Cheylard-l'Évêque</t>
  </si>
  <si>
    <t>Scurzolengo</t>
  </si>
  <si>
    <t>Niederdürenbach</t>
  </si>
  <si>
    <t>Sot de Ferrer</t>
  </si>
  <si>
    <t>Cheyssieu</t>
  </si>
  <si>
    <t>Seborga</t>
  </si>
  <si>
    <t>Niedere Börde</t>
  </si>
  <si>
    <t>Sotalbo</t>
  </si>
  <si>
    <t>Chezal-Benoît</t>
  </si>
  <si>
    <t>Secinaro</t>
  </si>
  <si>
    <t>Niederelbert</t>
  </si>
  <si>
    <t>Sotés</t>
  </si>
  <si>
    <t>Chèze</t>
  </si>
  <si>
    <t>Seclì</t>
  </si>
  <si>
    <t>Niederer Fläming</t>
  </si>
  <si>
    <t>Sotillo</t>
  </si>
  <si>
    <t>Chézeaux</t>
  </si>
  <si>
    <t>Secugnago</t>
  </si>
  <si>
    <t>Niedererbach</t>
  </si>
  <si>
    <t>Sotillo de la Adrada</t>
  </si>
  <si>
    <t>Chezelle</t>
  </si>
  <si>
    <t>Sedegliano</t>
  </si>
  <si>
    <t>Niedereschach</t>
  </si>
  <si>
    <t>Sotillo de la Ribera</t>
  </si>
  <si>
    <t>Chezelles</t>
  </si>
  <si>
    <t>Sedico</t>
  </si>
  <si>
    <t>Niederfell</t>
  </si>
  <si>
    <t>Sotillo de las Palomas</t>
  </si>
  <si>
    <t>Chèzeneuve</t>
  </si>
  <si>
    <t>Sedilo</t>
  </si>
  <si>
    <t>Niederfinow</t>
  </si>
  <si>
    <t>Sotillo del Rincón</t>
  </si>
  <si>
    <t>Chézery-Forens</t>
  </si>
  <si>
    <t>Sedini</t>
  </si>
  <si>
    <t>Niederfischbach</t>
  </si>
  <si>
    <t>Sotillo, El</t>
  </si>
  <si>
    <t>Chézy</t>
  </si>
  <si>
    <t>Sedriano</t>
  </si>
  <si>
    <t>Niederfrohna</t>
  </si>
  <si>
    <t>Soto de Cerrato</t>
  </si>
  <si>
    <t>Chézy-en-Orxois</t>
  </si>
  <si>
    <t>Sedrina</t>
  </si>
  <si>
    <t>Niederfüllbach</t>
  </si>
  <si>
    <t>Soto de la Vega</t>
  </si>
  <si>
    <t>Chézy-sur-Marne</t>
  </si>
  <si>
    <t>Sefro</t>
  </si>
  <si>
    <t>Niedergebra</t>
  </si>
  <si>
    <t>Soto del Barco</t>
  </si>
  <si>
    <t>Chiatra</t>
  </si>
  <si>
    <t>Segariu</t>
  </si>
  <si>
    <t>Niedergeckler</t>
  </si>
  <si>
    <t>Soto del Real</t>
  </si>
  <si>
    <t>Chiché</t>
  </si>
  <si>
    <t>Seggiano</t>
  </si>
  <si>
    <t>Niedergörsdorf</t>
  </si>
  <si>
    <t>Soto en Cameros</t>
  </si>
  <si>
    <t>Chichée</t>
  </si>
  <si>
    <t>Segni</t>
  </si>
  <si>
    <t>Niederhambach</t>
  </si>
  <si>
    <t>Soto y Amío</t>
  </si>
  <si>
    <t>Chichery</t>
  </si>
  <si>
    <t>Segonzano</t>
  </si>
  <si>
    <t>Niederhausen</t>
  </si>
  <si>
    <t>Sotobañado y Priorato</t>
  </si>
  <si>
    <t>Chichey</t>
  </si>
  <si>
    <t>Segrate</t>
  </si>
  <si>
    <t>Niederhausen an der Appel</t>
  </si>
  <si>
    <t>Sotodosos</t>
  </si>
  <si>
    <t>Chichilianne</t>
  </si>
  <si>
    <t>Segusino</t>
  </si>
  <si>
    <t>Niederheimbach</t>
  </si>
  <si>
    <t>Sotonera, La</t>
  </si>
  <si>
    <t>Chiconi</t>
  </si>
  <si>
    <t>Selargius</t>
  </si>
  <si>
    <t>Nieder-Hilbersheim</t>
  </si>
  <si>
    <t>Sotorribas</t>
  </si>
  <si>
    <t>Chicourt</t>
  </si>
  <si>
    <t>Selci</t>
  </si>
  <si>
    <t>Niederhofen</t>
  </si>
  <si>
    <t>Sotosalbos</t>
  </si>
  <si>
    <t>Chiddes</t>
  </si>
  <si>
    <t>Selegas</t>
  </si>
  <si>
    <t>Niederhorbach</t>
  </si>
  <si>
    <t>Sotoserrano</t>
  </si>
  <si>
    <t>Chidrac</t>
  </si>
  <si>
    <t>Sella Giudicarie</t>
  </si>
  <si>
    <t>Niederhosenbach</t>
  </si>
  <si>
    <t>Sotragero</t>
  </si>
  <si>
    <t>Chierry</t>
  </si>
  <si>
    <t>Sellano</t>
  </si>
  <si>
    <t>Niederirsen</t>
  </si>
  <si>
    <t>Sotresgudo</t>
  </si>
  <si>
    <t>Chieulles</t>
  </si>
  <si>
    <t>Sellero</t>
  </si>
  <si>
    <t>Niederkassel, Stadt</t>
  </si>
  <si>
    <t>Soutomaior</t>
  </si>
  <si>
    <t>Chignin</t>
  </si>
  <si>
    <t>Sellia</t>
  </si>
  <si>
    <t>Niederkirchen</t>
  </si>
  <si>
    <t>Suances</t>
  </si>
  <si>
    <t>Sellia Marina</t>
  </si>
  <si>
    <t>Niederkirchen bei Deidesheim</t>
  </si>
  <si>
    <t>Subirats</t>
  </si>
  <si>
    <t>Chigny-les-Roses</t>
  </si>
  <si>
    <t>Selva dei Molini</t>
  </si>
  <si>
    <t>Niederkrüchten</t>
  </si>
  <si>
    <t>Sudanell</t>
  </si>
  <si>
    <t>Chilhac</t>
  </si>
  <si>
    <t>Selva di Cadore</t>
  </si>
  <si>
    <t>Niederkumbd</t>
  </si>
  <si>
    <t>Sueca</t>
  </si>
  <si>
    <t>Chillac</t>
  </si>
  <si>
    <t>Selva di Progno</t>
  </si>
  <si>
    <t>Niederlangen</t>
  </si>
  <si>
    <t>Suellacabras</t>
  </si>
  <si>
    <t>Chille</t>
  </si>
  <si>
    <t>Selva di Val Gardena</t>
  </si>
  <si>
    <t>Niederlauch</t>
  </si>
  <si>
    <t>Suera</t>
  </si>
  <si>
    <t>Chilleurs-aux-Bois</t>
  </si>
  <si>
    <t>Selvazzano Dentro</t>
  </si>
  <si>
    <t>Niederlauer</t>
  </si>
  <si>
    <t>Suflí</t>
  </si>
  <si>
    <t>Chilly</t>
  </si>
  <si>
    <t>Selvino</t>
  </si>
  <si>
    <t>Niedermohr</t>
  </si>
  <si>
    <t>Sukarrieta</t>
  </si>
  <si>
    <t>Chilly-le-Vignoble</t>
  </si>
  <si>
    <t>Semestene</t>
  </si>
  <si>
    <t>Niedermoschel</t>
  </si>
  <si>
    <t>Sumacàrcer</t>
  </si>
  <si>
    <t>Chilly-Mazarin</t>
  </si>
  <si>
    <t>Semiana</t>
  </si>
  <si>
    <t>Niedermurach</t>
  </si>
  <si>
    <t>Sunbilla</t>
  </si>
  <si>
    <t>Chilly-sur-Salins</t>
  </si>
  <si>
    <t>Seminara</t>
  </si>
  <si>
    <t>Niedernberg</t>
  </si>
  <si>
    <t>Sunyer</t>
  </si>
  <si>
    <t>Chimilin</t>
  </si>
  <si>
    <t>Semproniano</t>
  </si>
  <si>
    <t>Niederneisen</t>
  </si>
  <si>
    <t>Súria</t>
  </si>
  <si>
    <t>Chindrieux</t>
  </si>
  <si>
    <t>Senago</t>
  </si>
  <si>
    <t>Niedernhall, Stadt</t>
  </si>
  <si>
    <t>Susinos del Páramo</t>
  </si>
  <si>
    <t>Chinon</t>
  </si>
  <si>
    <t>Senales</t>
  </si>
  <si>
    <t>Niedernhausen</t>
  </si>
  <si>
    <t>Susqueda</t>
  </si>
  <si>
    <t>Chipilly</t>
  </si>
  <si>
    <t>Senale-San Felice</t>
  </si>
  <si>
    <t>Niedernwöhren</t>
  </si>
  <si>
    <t>Tabanera de Cerrato</t>
  </si>
  <si>
    <t>Chirac</t>
  </si>
  <si>
    <t>Seneghe</t>
  </si>
  <si>
    <t>Niederöfflingen</t>
  </si>
  <si>
    <t>Tabanera de Valdavia</t>
  </si>
  <si>
    <t>Chirac-Bellevue</t>
  </si>
  <si>
    <t>Senerchia</t>
  </si>
  <si>
    <t>Nieder-Olm, Stadt</t>
  </si>
  <si>
    <t>Tabanera la Luenga</t>
  </si>
  <si>
    <t>Chirassimont</t>
  </si>
  <si>
    <t>Seniga</t>
  </si>
  <si>
    <t>Niederorschel</t>
  </si>
  <si>
    <t>Tábara</t>
  </si>
  <si>
    <t>Chirat-l'Église</t>
  </si>
  <si>
    <t>Senigallia</t>
  </si>
  <si>
    <t>Niederotterbach</t>
  </si>
  <si>
    <t>Tabera de Abajo</t>
  </si>
  <si>
    <t>Chiré-en-Montreuil</t>
  </si>
  <si>
    <t>Senis</t>
  </si>
  <si>
    <t>Niederpierscheid</t>
  </si>
  <si>
    <t>Tabernas</t>
  </si>
  <si>
    <t>Chirens</t>
  </si>
  <si>
    <t>Senise</t>
  </si>
  <si>
    <t>Niederraden</t>
  </si>
  <si>
    <t>Taberno</t>
  </si>
  <si>
    <t>Chirmont</t>
  </si>
  <si>
    <t>Senna Comasco</t>
  </si>
  <si>
    <t>Niederrieden</t>
  </si>
  <si>
    <t>Taboada</t>
  </si>
  <si>
    <t>Chirols</t>
  </si>
  <si>
    <t>Senna Lodigiana</t>
  </si>
  <si>
    <t>Niederroßbach</t>
  </si>
  <si>
    <t>Taboadela</t>
  </si>
  <si>
    <t>Chirongui</t>
  </si>
  <si>
    <t>Sennariolo</t>
  </si>
  <si>
    <t>Niedersayn</t>
  </si>
  <si>
    <t>Tabuenca</t>
  </si>
  <si>
    <t>Chiroubles</t>
  </si>
  <si>
    <t>Sennori</t>
  </si>
  <si>
    <t>Niederscheidweiler</t>
  </si>
  <si>
    <t>Tacoronte</t>
  </si>
  <si>
    <t>Chiry-Ourscamp</t>
  </si>
  <si>
    <t>Senorbì</t>
  </si>
  <si>
    <t>Niederschlettenbach</t>
  </si>
  <si>
    <t>Tafalla</t>
  </si>
  <si>
    <t>Chis</t>
  </si>
  <si>
    <t>Sepino</t>
  </si>
  <si>
    <t>Niederschönenfeld</t>
  </si>
  <si>
    <t>Tagamanent</t>
  </si>
  <si>
    <t>Chisa</t>
  </si>
  <si>
    <t>Sequals</t>
  </si>
  <si>
    <t>Niedersohren</t>
  </si>
  <si>
    <t>Taha, La</t>
  </si>
  <si>
    <t>Chissay-en-Touraine</t>
  </si>
  <si>
    <t>Seravezza</t>
  </si>
  <si>
    <t>Niederstadtfeld</t>
  </si>
  <si>
    <t>Tahal</t>
  </si>
  <si>
    <t>Chisseaux</t>
  </si>
  <si>
    <t>Serdiana</t>
  </si>
  <si>
    <t>Niederstaufenbach</t>
  </si>
  <si>
    <t>Tajahuerce</t>
  </si>
  <si>
    <t>Chissey-en-Morvan</t>
  </si>
  <si>
    <t>Seregno</t>
  </si>
  <si>
    <t>Niederstedem</t>
  </si>
  <si>
    <t>Tajueco</t>
  </si>
  <si>
    <t>Chissey-lès-Mâcon</t>
  </si>
  <si>
    <t>Seren del Grappa</t>
  </si>
  <si>
    <t>Niedersteinebach</t>
  </si>
  <si>
    <t>Tala, La</t>
  </si>
  <si>
    <t>Chissey-sur-Loue</t>
  </si>
  <si>
    <t>Sergnano</t>
  </si>
  <si>
    <t>Niederstetten, Stadt</t>
  </si>
  <si>
    <t>Talamanca</t>
  </si>
  <si>
    <t>Chitenay</t>
  </si>
  <si>
    <t>Seriate</t>
  </si>
  <si>
    <t>Niederstotzingen, Stadt</t>
  </si>
  <si>
    <t>Talamanca de Jarama</t>
  </si>
  <si>
    <t>Chitray</t>
  </si>
  <si>
    <t>Serina</t>
  </si>
  <si>
    <t>Niedert</t>
  </si>
  <si>
    <t>Talamantes</t>
  </si>
  <si>
    <t>Chitry</t>
  </si>
  <si>
    <t>Serino</t>
  </si>
  <si>
    <t>Niedertaufkirchen</t>
  </si>
  <si>
    <t>Talarn</t>
  </si>
  <si>
    <t>Chitry-les-Mines</t>
  </si>
  <si>
    <t>Serle</t>
  </si>
  <si>
    <t>Niedertiefenbach</t>
  </si>
  <si>
    <t>Talarrubias</t>
  </si>
  <si>
    <t>Chives</t>
  </si>
  <si>
    <t>Sermide e Felonica</t>
  </si>
  <si>
    <t>Niedertrebra</t>
  </si>
  <si>
    <t>Talaván</t>
  </si>
  <si>
    <t>Chivres</t>
  </si>
  <si>
    <t>Sermoneta</t>
  </si>
  <si>
    <t>Niederviehbach</t>
  </si>
  <si>
    <t>Talavera</t>
  </si>
  <si>
    <t>Chivres-en-Laonnois</t>
  </si>
  <si>
    <t>Sernaglia della Battaglia</t>
  </si>
  <si>
    <t>Niederwallmenach</t>
  </si>
  <si>
    <t>Talavera de la Reina</t>
  </si>
  <si>
    <t>Chivres-Val</t>
  </si>
  <si>
    <t>Sernio</t>
  </si>
  <si>
    <t>Niederwambach</t>
  </si>
  <si>
    <t>Talavera la Real</t>
  </si>
  <si>
    <t>Chivy-lès-Étouvelles</t>
  </si>
  <si>
    <t>Serole</t>
  </si>
  <si>
    <t>Niederweiler</t>
  </si>
  <si>
    <t>Talaveruela de la Vera</t>
  </si>
  <si>
    <t>Chizé</t>
  </si>
  <si>
    <t>Serra d'Aiello</t>
  </si>
  <si>
    <t>Niederweis</t>
  </si>
  <si>
    <t>Talayuela</t>
  </si>
  <si>
    <t>Chocques</t>
  </si>
  <si>
    <t>Serra de' Conti</t>
  </si>
  <si>
    <t>Niederwerrn</t>
  </si>
  <si>
    <t>Talayuelas</t>
  </si>
  <si>
    <t>Choilley-Dardenay</t>
  </si>
  <si>
    <t>Serra Riccò</t>
  </si>
  <si>
    <t>Niederwerth</t>
  </si>
  <si>
    <t>Tales</t>
  </si>
  <si>
    <t>Choisel</t>
  </si>
  <si>
    <t>Serra San Bruno</t>
  </si>
  <si>
    <t>Niederwiesa</t>
  </si>
  <si>
    <t>Táliga</t>
  </si>
  <si>
    <t>Choiseul</t>
  </si>
  <si>
    <t>Serra San Quirico</t>
  </si>
  <si>
    <t>Nieder-Wiesen</t>
  </si>
  <si>
    <t>Tallada d'Empordà, La</t>
  </si>
  <si>
    <t>Choisey</t>
  </si>
  <si>
    <t>Serra Sant'Abbondio</t>
  </si>
  <si>
    <t>Niederwinkling</t>
  </si>
  <si>
    <t>Talveila</t>
  </si>
  <si>
    <t>Choisies</t>
  </si>
  <si>
    <t>Serracapriola</t>
  </si>
  <si>
    <t>Niederwörresbach</t>
  </si>
  <si>
    <t>Tamajón</t>
  </si>
  <si>
    <t>Choisy</t>
  </si>
  <si>
    <t>Serradifalco</t>
  </si>
  <si>
    <t>Niederwürschnitz</t>
  </si>
  <si>
    <t>Tamames</t>
  </si>
  <si>
    <t>Choisy-au-Bac</t>
  </si>
  <si>
    <t>Serralunga d'Alba</t>
  </si>
  <si>
    <t>Niederzier</t>
  </si>
  <si>
    <t>Támara de Campos</t>
  </si>
  <si>
    <t>Choisy-en-Brie</t>
  </si>
  <si>
    <t>Serralunga di Crea</t>
  </si>
  <si>
    <t>Niederzissen</t>
  </si>
  <si>
    <t>Tamarite de Litera</t>
  </si>
  <si>
    <t>Choisy-la-Victoire</t>
  </si>
  <si>
    <t>Serramanna</t>
  </si>
  <si>
    <t>Niefern-Öschelbronn</t>
  </si>
  <si>
    <t>Tamariz de Campos</t>
  </si>
  <si>
    <t>Choisy-le-Roi</t>
  </si>
  <si>
    <t>Serramazzoni</t>
  </si>
  <si>
    <t>Nieheim, Stadt</t>
  </si>
  <si>
    <t>Tamarón</t>
  </si>
  <si>
    <t>Cholet</t>
  </si>
  <si>
    <t>Serramezzana</t>
  </si>
  <si>
    <t>Niehl</t>
  </si>
  <si>
    <t>Tamurejo</t>
  </si>
  <si>
    <t>Cholonge</t>
  </si>
  <si>
    <t>Serramonacesca</t>
  </si>
  <si>
    <t>Niemegk, Stadt</t>
  </si>
  <si>
    <t>Tanque, El</t>
  </si>
  <si>
    <t>Choloy-Ménillot</t>
  </si>
  <si>
    <t>Serrapetrona</t>
  </si>
  <si>
    <t>Niemetal</t>
  </si>
  <si>
    <t>Tapia de Casariego</t>
  </si>
  <si>
    <t>Chomelix</t>
  </si>
  <si>
    <t>Serrara Fontana</t>
  </si>
  <si>
    <t>Nienborstel</t>
  </si>
  <si>
    <t>Tapioles</t>
  </si>
  <si>
    <t>Chomérac</t>
  </si>
  <si>
    <t>Serrastretta</t>
  </si>
  <si>
    <t>Nienburg (Saale), Stadt</t>
  </si>
  <si>
    <t>Taradell</t>
  </si>
  <si>
    <t>Chonas-l'Amballan</t>
  </si>
  <si>
    <t>Serrata</t>
  </si>
  <si>
    <t>Nienburg (Weser), Stadt</t>
  </si>
  <si>
    <t>Taragudo</t>
  </si>
  <si>
    <t>Chonville-Malaumont</t>
  </si>
  <si>
    <t>Serravalle a Po</t>
  </si>
  <si>
    <t>Nienbüttel</t>
  </si>
  <si>
    <t>Taramundi</t>
  </si>
  <si>
    <t>Chooz</t>
  </si>
  <si>
    <t>Serravalle di Chienti</t>
  </si>
  <si>
    <t>Niendorf bei Berkenthin</t>
  </si>
  <si>
    <t>Tarancón</t>
  </si>
  <si>
    <t>Choqueuse-les-Bénards</t>
  </si>
  <si>
    <t>Serravalle Langhe</t>
  </si>
  <si>
    <t>Niendorf/ Stecknitz</t>
  </si>
  <si>
    <t>Taravilla</t>
  </si>
  <si>
    <t>Choranche</t>
  </si>
  <si>
    <t>Serravalle Pistoiese</t>
  </si>
  <si>
    <t>Nienhagen</t>
  </si>
  <si>
    <t>Tarazona</t>
  </si>
  <si>
    <t>Chorey-les-Beaune</t>
  </si>
  <si>
    <t>Serravalle Scrivia</t>
  </si>
  <si>
    <t>Nienstädt</t>
  </si>
  <si>
    <t>Tarazona de Guareña</t>
  </si>
  <si>
    <t>Chorges</t>
  </si>
  <si>
    <t>Serravalle Sesia</t>
  </si>
  <si>
    <t>Nienwohld</t>
  </si>
  <si>
    <t>Tarazona de la Mancha</t>
  </si>
  <si>
    <t>Chouain</t>
  </si>
  <si>
    <t>Serre</t>
  </si>
  <si>
    <t>Niepars</t>
  </si>
  <si>
    <t>Tàrbena</t>
  </si>
  <si>
    <t>Chouday</t>
  </si>
  <si>
    <t>Serrenti</t>
  </si>
  <si>
    <t>Niersbach</t>
  </si>
  <si>
    <t>Tardáguila</t>
  </si>
  <si>
    <t>Choue</t>
  </si>
  <si>
    <t>Serri</t>
  </si>
  <si>
    <t>Nierstein, Stadt</t>
  </si>
  <si>
    <t>Tardajos</t>
  </si>
  <si>
    <t>Chougny</t>
  </si>
  <si>
    <t>Serrone</t>
  </si>
  <si>
    <t>Niesgrau</t>
  </si>
  <si>
    <t>Tardelcuende</t>
  </si>
  <si>
    <t>Chouilly</t>
  </si>
  <si>
    <t>Sersale</t>
  </si>
  <si>
    <t>Niesky, Stadt</t>
  </si>
  <si>
    <t>Tardienta</t>
  </si>
  <si>
    <t>Chouppes</t>
  </si>
  <si>
    <t>Servigliano</t>
  </si>
  <si>
    <t>Nieste</t>
  </si>
  <si>
    <t>Tariego de Cerrato</t>
  </si>
  <si>
    <t>Chourgnac</t>
  </si>
  <si>
    <t>Sessa Aurunca</t>
  </si>
  <si>
    <t>Niestetal</t>
  </si>
  <si>
    <t>Tarifa</t>
  </si>
  <si>
    <t>Choussy</t>
  </si>
  <si>
    <t>Sessa Cilento</t>
  </si>
  <si>
    <t>Nievern</t>
  </si>
  <si>
    <t>Taroda</t>
  </si>
  <si>
    <t>Chouvigny</t>
  </si>
  <si>
    <t>Sessame</t>
  </si>
  <si>
    <t>Nimritz</t>
  </si>
  <si>
    <t>Tarragona</t>
  </si>
  <si>
    <t>Choux</t>
  </si>
  <si>
    <t>Sessano del Molise</t>
  </si>
  <si>
    <t>Nimshuscheid</t>
  </si>
  <si>
    <t>Tàrrega</t>
  </si>
  <si>
    <t>Chouy</t>
  </si>
  <si>
    <t>Sesta Godano</t>
  </si>
  <si>
    <t>Nimsreuland</t>
  </si>
  <si>
    <t>Tarrés</t>
  </si>
  <si>
    <t>Chouzelot</t>
  </si>
  <si>
    <t>Sestino</t>
  </si>
  <si>
    <t>Nindorf</t>
  </si>
  <si>
    <t>Tarroja de Segarra</t>
  </si>
  <si>
    <t>Chouzé-sur-Loire</t>
  </si>
  <si>
    <t>Sesto</t>
  </si>
  <si>
    <t>Nister</t>
  </si>
  <si>
    <t>Tartanedo</t>
  </si>
  <si>
    <t>Choye</t>
  </si>
  <si>
    <t>Sesto al Reghena</t>
  </si>
  <si>
    <t>Nisterau</t>
  </si>
  <si>
    <t>Tauste</t>
  </si>
  <si>
    <t>Chozeau</t>
  </si>
  <si>
    <t>Sesto Calende</t>
  </si>
  <si>
    <t>Nisterberg</t>
  </si>
  <si>
    <t>Tavernes Blanques</t>
  </si>
  <si>
    <t>Chuelles</t>
  </si>
  <si>
    <t>Sesto Campano</t>
  </si>
  <si>
    <t>Nister-Möhrendorf</t>
  </si>
  <si>
    <t>Tavernes de la Valldigna</t>
  </si>
  <si>
    <t>Chuffilly-Roche</t>
  </si>
  <si>
    <t>Sesto ed Uniti</t>
  </si>
  <si>
    <t>Nistertal</t>
  </si>
  <si>
    <t>Tavèrnoles</t>
  </si>
  <si>
    <t>Chuignes</t>
  </si>
  <si>
    <t>Sesto Fiorentino</t>
  </si>
  <si>
    <t>Nittel</t>
  </si>
  <si>
    <t>Tavertet</t>
  </si>
  <si>
    <t>Chuignolles</t>
  </si>
  <si>
    <t>Sesto San Giovanni</t>
  </si>
  <si>
    <t>Nittenau, St</t>
  </si>
  <si>
    <t>Tazacorte</t>
  </si>
  <si>
    <t>Chuisnes</t>
  </si>
  <si>
    <t>Sestola</t>
  </si>
  <si>
    <t>Nittendorf, M</t>
  </si>
  <si>
    <t>Teba</t>
  </si>
  <si>
    <t>Chusclan</t>
  </si>
  <si>
    <t>Sestri Levante</t>
  </si>
  <si>
    <t>Nitz</t>
  </si>
  <si>
    <t>Tébar</t>
  </si>
  <si>
    <t>Chuyer</t>
  </si>
  <si>
    <t>Sestriere</t>
  </si>
  <si>
    <t>Nobitz</t>
  </si>
  <si>
    <t>Tegueste</t>
  </si>
  <si>
    <t>Chuzelles</t>
  </si>
  <si>
    <t>Sestu</t>
  </si>
  <si>
    <t>Nochern</t>
  </si>
  <si>
    <t>Teguise</t>
  </si>
  <si>
    <t>Ciadoux</t>
  </si>
  <si>
    <t>Settala</t>
  </si>
  <si>
    <t>Nöda</t>
  </si>
  <si>
    <t>Teià</t>
  </si>
  <si>
    <t>Ciamannacce</t>
  </si>
  <si>
    <t>Settefrati</t>
  </si>
  <si>
    <t>Noer</t>
  </si>
  <si>
    <t>Teixeira, A</t>
  </si>
  <si>
    <t>Ciboure</t>
  </si>
  <si>
    <t>Settime</t>
  </si>
  <si>
    <t>Nohen</t>
  </si>
  <si>
    <t>Tejada</t>
  </si>
  <si>
    <t>Cideville</t>
  </si>
  <si>
    <t>Settimo Milanese</t>
  </si>
  <si>
    <t>Nohfelden</t>
  </si>
  <si>
    <t>Tejadillos</t>
  </si>
  <si>
    <t>Ciel</t>
  </si>
  <si>
    <t>Settimo Rottaro</t>
  </si>
  <si>
    <t>Nohn</t>
  </si>
  <si>
    <t>Tejado</t>
  </si>
  <si>
    <t>Cier-de-Luchon</t>
  </si>
  <si>
    <t>Settimo San Pietro</t>
  </si>
  <si>
    <t>Nomborn</t>
  </si>
  <si>
    <t>Tejado, El</t>
  </si>
  <si>
    <t>Cier-de-Rivière</t>
  </si>
  <si>
    <t>Settimo Torinese</t>
  </si>
  <si>
    <t>Nonnenhorn</t>
  </si>
  <si>
    <t>Tejeda</t>
  </si>
  <si>
    <t>Cierges</t>
  </si>
  <si>
    <t>Settimo Vittone</t>
  </si>
  <si>
    <t>Nonnenkloster</t>
  </si>
  <si>
    <t>Tejeda de Tiétar</t>
  </si>
  <si>
    <t>Cierges-sous-Montfaucon</t>
  </si>
  <si>
    <t>Settingiano</t>
  </si>
  <si>
    <t>Nonnweiler</t>
  </si>
  <si>
    <t>Tejeda y Segoyuela</t>
  </si>
  <si>
    <t>Cierp-Gaud</t>
  </si>
  <si>
    <t>Setzu</t>
  </si>
  <si>
    <t>Norath</t>
  </si>
  <si>
    <t>Telde</t>
  </si>
  <si>
    <t>Cierrey</t>
  </si>
  <si>
    <t>Seui</t>
  </si>
  <si>
    <t>Norddeich</t>
  </si>
  <si>
    <t>Tella-Sin</t>
  </si>
  <si>
    <t>Cierzac</t>
  </si>
  <si>
    <t>Seulo</t>
  </si>
  <si>
    <t>Norddorf auf Amrum</t>
  </si>
  <si>
    <t>Tembleque</t>
  </si>
  <si>
    <t>Cieurac</t>
  </si>
  <si>
    <t>Seveso</t>
  </si>
  <si>
    <t>Norden, Stadt</t>
  </si>
  <si>
    <t>Tendilla</t>
  </si>
  <si>
    <t>Cieutat</t>
  </si>
  <si>
    <t>Sezzadio</t>
  </si>
  <si>
    <t>Nordendorf</t>
  </si>
  <si>
    <t>Tenebrón</t>
  </si>
  <si>
    <t>Cieux</t>
  </si>
  <si>
    <t>Sezze</t>
  </si>
  <si>
    <t>Nordenham, Stadt</t>
  </si>
  <si>
    <t>Teo</t>
  </si>
  <si>
    <t>Ciez</t>
  </si>
  <si>
    <t>Sfruz</t>
  </si>
  <si>
    <t>Norderbrarup</t>
  </si>
  <si>
    <t>Teresa</t>
  </si>
  <si>
    <t>Cigogné</t>
  </si>
  <si>
    <t>Sgonico</t>
  </si>
  <si>
    <t>Norderfriedrichskoog</t>
  </si>
  <si>
    <t>Teresa de Cofrentes</t>
  </si>
  <si>
    <t>Cilaos</t>
  </si>
  <si>
    <t>Sgurgola</t>
  </si>
  <si>
    <t>Norderheistedt</t>
  </si>
  <si>
    <t>Térmens</t>
  </si>
  <si>
    <t>Cilly</t>
  </si>
  <si>
    <t>Siamaggiore</t>
  </si>
  <si>
    <t>Nordermeldorf</t>
  </si>
  <si>
    <t>Teror</t>
  </si>
  <si>
    <t>Cinais</t>
  </si>
  <si>
    <t>Siamanna</t>
  </si>
  <si>
    <t>Norderney, Stadt</t>
  </si>
  <si>
    <t>Terque</t>
  </si>
  <si>
    <t>Cindré</t>
  </si>
  <si>
    <t>Siano</t>
  </si>
  <si>
    <t>Norderstedt, Stadt</t>
  </si>
  <si>
    <t>Terrades</t>
  </si>
  <si>
    <t>Cinq-Mars-la-Pile</t>
  </si>
  <si>
    <t>Siapiccia</t>
  </si>
  <si>
    <t>Norderwöhrden</t>
  </si>
  <si>
    <t>Terradillos</t>
  </si>
  <si>
    <t>Cinqueux</t>
  </si>
  <si>
    <t>Sicignano degli Alburni</t>
  </si>
  <si>
    <t>Nordhackstedt</t>
  </si>
  <si>
    <t>Terradillos de Esgueva</t>
  </si>
  <si>
    <t>Cintegabelle</t>
  </si>
  <si>
    <t>Siculiana</t>
  </si>
  <si>
    <t>Nordhalben, M</t>
  </si>
  <si>
    <t>Terrassa</t>
  </si>
  <si>
    <t>Cintheaux</t>
  </si>
  <si>
    <t>Siddi</t>
  </si>
  <si>
    <t>Nordharz</t>
  </si>
  <si>
    <t>Terrateig</t>
  </si>
  <si>
    <t>Cintray</t>
  </si>
  <si>
    <t>Siderno</t>
  </si>
  <si>
    <t>Nordhastedt</t>
  </si>
  <si>
    <t>Terrer</t>
  </si>
  <si>
    <t>Cintré</t>
  </si>
  <si>
    <t>Siena</t>
  </si>
  <si>
    <t>Nordhausen, Stadt</t>
  </si>
  <si>
    <t>Terriente</t>
  </si>
  <si>
    <t>Cintrey</t>
  </si>
  <si>
    <t>Sigillo</t>
  </si>
  <si>
    <t>Nordheim</t>
  </si>
  <si>
    <t>Terrinches</t>
  </si>
  <si>
    <t>Cipières</t>
  </si>
  <si>
    <t>Signa</t>
  </si>
  <si>
    <t>Nordheim a.Main</t>
  </si>
  <si>
    <t>Terroba</t>
  </si>
  <si>
    <t>Ciral</t>
  </si>
  <si>
    <t>Silandro</t>
  </si>
  <si>
    <t>Nordheim v.d.Rhön</t>
  </si>
  <si>
    <t>Teruel</t>
  </si>
  <si>
    <t>Ciran</t>
  </si>
  <si>
    <t>Silanus</t>
  </si>
  <si>
    <t>Nordhofen</t>
  </si>
  <si>
    <t>Terzaga</t>
  </si>
  <si>
    <t>Circourt</t>
  </si>
  <si>
    <t>Silea</t>
  </si>
  <si>
    <t>Nordhorn, Stadt</t>
  </si>
  <si>
    <t>Teulada</t>
  </si>
  <si>
    <t>Circourt-sur-Mouzon</t>
  </si>
  <si>
    <t>Siligo</t>
  </si>
  <si>
    <t>Nordkirchen</t>
  </si>
  <si>
    <t>Teverga</t>
  </si>
  <si>
    <t>Ciré-d'Aunis</t>
  </si>
  <si>
    <t>Siliqua</t>
  </si>
  <si>
    <t>Nordleda</t>
  </si>
  <si>
    <t>Tiana</t>
  </si>
  <si>
    <t>Cirès</t>
  </si>
  <si>
    <t>Silius</t>
  </si>
  <si>
    <t>Nördlingen, GKSt</t>
  </si>
  <si>
    <t>Tías</t>
  </si>
  <si>
    <t>Cires-lès-Mello</t>
  </si>
  <si>
    <t>Sillano Giuncugnano</t>
  </si>
  <si>
    <t>Nordrach</t>
  </si>
  <si>
    <t>Tibi</t>
  </si>
  <si>
    <t>Cirey</t>
  </si>
  <si>
    <t>Sillavengo</t>
  </si>
  <si>
    <t>Nordseeinsel Memmert, gemfr. Gebiet</t>
  </si>
  <si>
    <t>Tiebas-Muruarte de Reta</t>
  </si>
  <si>
    <t>Cirey-lès-Mareilles</t>
  </si>
  <si>
    <t>Silvano d'Orba</t>
  </si>
  <si>
    <t>Nordsehl</t>
  </si>
  <si>
    <t>Tiedra</t>
  </si>
  <si>
    <t>Cirey-lès-Pontailler</t>
  </si>
  <si>
    <t>Silvano Pietra</t>
  </si>
  <si>
    <t>Nordstemmen</t>
  </si>
  <si>
    <t>Tielmes</t>
  </si>
  <si>
    <t>Cirey-sur-Blaise</t>
  </si>
  <si>
    <t>Silvi</t>
  </si>
  <si>
    <t>Nordstrand</t>
  </si>
  <si>
    <t>Tiemblo, El</t>
  </si>
  <si>
    <t>Cirey-sur-Vezouze</t>
  </si>
  <si>
    <t>Simala</t>
  </si>
  <si>
    <t>Nordwalde</t>
  </si>
  <si>
    <t>Tierga</t>
  </si>
  <si>
    <t>Cirfontaines-en-Azois</t>
  </si>
  <si>
    <t>Simaxis</t>
  </si>
  <si>
    <t>Nordwestuckermark</t>
  </si>
  <si>
    <t>Tierz</t>
  </si>
  <si>
    <t>Cirfontaines-en-Ornois</t>
  </si>
  <si>
    <t>Simbario</t>
  </si>
  <si>
    <t>Norheim</t>
  </si>
  <si>
    <t>Tierzo</t>
  </si>
  <si>
    <t>Cirières</t>
  </si>
  <si>
    <t>Simeri Crichi</t>
  </si>
  <si>
    <t>Norken</t>
  </si>
  <si>
    <t>Tiétar</t>
  </si>
  <si>
    <t>Ciron</t>
  </si>
  <si>
    <t>Sinagra</t>
  </si>
  <si>
    <t>Norstedt</t>
  </si>
  <si>
    <t>Tijarafe</t>
  </si>
  <si>
    <t>Ciry-le-Noble</t>
  </si>
  <si>
    <t>Sinalunga</t>
  </si>
  <si>
    <t>Nörten-Hardenberg, Flecken</t>
  </si>
  <si>
    <t>Tíjola</t>
  </si>
  <si>
    <t>Ciry-Salsogne</t>
  </si>
  <si>
    <t>Sindia</t>
  </si>
  <si>
    <t>Nörtershausen</t>
  </si>
  <si>
    <t>Tinajas</t>
  </si>
  <si>
    <t>Cisai-Saint-Aubin</t>
  </si>
  <si>
    <t>Sini</t>
  </si>
  <si>
    <t>Northeim, Stadt</t>
  </si>
  <si>
    <t>Tinajo</t>
  </si>
  <si>
    <t>Cissac-Médoc</t>
  </si>
  <si>
    <t>Sinio</t>
  </si>
  <si>
    <t>Nortmoor</t>
  </si>
  <si>
    <t>Tineo</t>
  </si>
  <si>
    <t>Cissé</t>
  </si>
  <si>
    <t>Siniscola</t>
  </si>
  <si>
    <t>Nortorf</t>
  </si>
  <si>
    <t>Tinieblas de la Sierra</t>
  </si>
  <si>
    <t>Cisternes-la-Forêt</t>
  </si>
  <si>
    <t>Sinnai</t>
  </si>
  <si>
    <t>Nortorf, Stadt</t>
  </si>
  <si>
    <t>Tiñosillos</t>
  </si>
  <si>
    <t>Cistrières</t>
  </si>
  <si>
    <t>Sinopoli</t>
  </si>
  <si>
    <t>Nortrup</t>
  </si>
  <si>
    <t>Tirapu</t>
  </si>
  <si>
    <t>Citerne</t>
  </si>
  <si>
    <t>Siracusa</t>
  </si>
  <si>
    <t>Nörvenich</t>
  </si>
  <si>
    <t>Tirgo</t>
  </si>
  <si>
    <t>Citers</t>
  </si>
  <si>
    <t>Sirignano</t>
  </si>
  <si>
    <t>Nossen, Stadt</t>
  </si>
  <si>
    <t>Tírig</t>
  </si>
  <si>
    <t>Citey</t>
  </si>
  <si>
    <t>Siris</t>
  </si>
  <si>
    <t>Nossendorf</t>
  </si>
  <si>
    <t>Tírvia</t>
  </si>
  <si>
    <t>Citou</t>
  </si>
  <si>
    <t>Sirmione</t>
  </si>
  <si>
    <t>Nossentiner Hütte</t>
  </si>
  <si>
    <t>Titaguas</t>
  </si>
  <si>
    <t>Citry</t>
  </si>
  <si>
    <t>Sirolo</t>
  </si>
  <si>
    <t>Nostorf</t>
  </si>
  <si>
    <t>Titulcia</t>
  </si>
  <si>
    <t>Civaux</t>
  </si>
  <si>
    <t>Sirone</t>
  </si>
  <si>
    <t>Nothweiler</t>
  </si>
  <si>
    <t>Tiurana</t>
  </si>
  <si>
    <t>Civens</t>
  </si>
  <si>
    <t>Sirtori</t>
  </si>
  <si>
    <t>Nottensdorf</t>
  </si>
  <si>
    <t>Tivenys</t>
  </si>
  <si>
    <t>Civrac-de-Blaye</t>
  </si>
  <si>
    <t>Sissa Trecasali</t>
  </si>
  <si>
    <t>Nottertal-Heilinger Höhen, Stadt</t>
  </si>
  <si>
    <t>Tivissa</t>
  </si>
  <si>
    <t>Civrac-en-Médoc</t>
  </si>
  <si>
    <t>Siurgus Donigala</t>
  </si>
  <si>
    <t>Nottfeld</t>
  </si>
  <si>
    <t>Toba, La</t>
  </si>
  <si>
    <t>Civrac-sur-Dordogne</t>
  </si>
  <si>
    <t>Siziano</t>
  </si>
  <si>
    <t>Nottleben</t>
  </si>
  <si>
    <t>Tobar</t>
  </si>
  <si>
    <t>Civray</t>
  </si>
  <si>
    <t>Sizzano</t>
  </si>
  <si>
    <t>Nottuln</t>
  </si>
  <si>
    <t>Tobarra</t>
  </si>
  <si>
    <t>Civray-de-Touraine</t>
  </si>
  <si>
    <t>Sluderno</t>
  </si>
  <si>
    <t>Notzingen</t>
  </si>
  <si>
    <t>Tobed</t>
  </si>
  <si>
    <t>Civray-sur-Esves</t>
  </si>
  <si>
    <t>Smerillo</t>
  </si>
  <si>
    <t>Nübbel</t>
  </si>
  <si>
    <t>Tobía</t>
  </si>
  <si>
    <t>Civrieux</t>
  </si>
  <si>
    <t>Soave</t>
  </si>
  <si>
    <t>Nübel</t>
  </si>
  <si>
    <t>Toboso, El</t>
  </si>
  <si>
    <t>Civrieux-d'Azergues</t>
  </si>
  <si>
    <t>Socchieve</t>
  </si>
  <si>
    <t>Nüdlingen</t>
  </si>
  <si>
    <t>Tocina</t>
  </si>
  <si>
    <t>Civry-en-Montagne</t>
  </si>
  <si>
    <t>Soddì</t>
  </si>
  <si>
    <t>Nufringen</t>
  </si>
  <si>
    <t>Todolella</t>
  </si>
  <si>
    <t>Civry-la-Forêt</t>
  </si>
  <si>
    <t>Sogliano al Rubicone</t>
  </si>
  <si>
    <t>Nümbrecht</t>
  </si>
  <si>
    <t>Toén</t>
  </si>
  <si>
    <t>Cizancourt</t>
  </si>
  <si>
    <t>Sogliano Cavour</t>
  </si>
  <si>
    <t>Nünchritz</t>
  </si>
  <si>
    <t>Toga</t>
  </si>
  <si>
    <t>Cizay-la-Madeleine</t>
  </si>
  <si>
    <t>Soglio</t>
  </si>
  <si>
    <t>Nünschweiler</t>
  </si>
  <si>
    <t>Tojos, Los</t>
  </si>
  <si>
    <t>Cize</t>
  </si>
  <si>
    <t>Soiano del Lago</t>
  </si>
  <si>
    <t>Nürburg</t>
  </si>
  <si>
    <t>Tolbaños</t>
  </si>
  <si>
    <t>Cizely</t>
  </si>
  <si>
    <t>Solagna</t>
  </si>
  <si>
    <t>Nürnberg</t>
  </si>
  <si>
    <t>Toledo</t>
  </si>
  <si>
    <t>Cizos</t>
  </si>
  <si>
    <t>Solarino</t>
  </si>
  <si>
    <t>Nürtingen, Stadt</t>
  </si>
  <si>
    <t>Tollos</t>
  </si>
  <si>
    <t>Clacy-et-Thierret</t>
  </si>
  <si>
    <t>Solaro</t>
  </si>
  <si>
    <t>Nusbaum</t>
  </si>
  <si>
    <t>Tolocirio</t>
  </si>
  <si>
    <t>Cladech</t>
  </si>
  <si>
    <t>Solarolo</t>
  </si>
  <si>
    <t>Nusplingen</t>
  </si>
  <si>
    <t>Claira</t>
  </si>
  <si>
    <t>Solarolo Rainerio</t>
  </si>
  <si>
    <t>Tolox</t>
  </si>
  <si>
    <t>Clairac</t>
  </si>
  <si>
    <t>Solarussa</t>
  </si>
  <si>
    <t>Nußbaum</t>
  </si>
  <si>
    <t>Tolva</t>
  </si>
  <si>
    <t>Clairavaux</t>
  </si>
  <si>
    <t>Solbiate Arno</t>
  </si>
  <si>
    <t>Nußdorf</t>
  </si>
  <si>
    <t>Tomares</t>
  </si>
  <si>
    <t>Clairefontaine-en-Yvelines</t>
  </si>
  <si>
    <t>Solbiate con Cagno</t>
  </si>
  <si>
    <t>Nußdorf a.Inn</t>
  </si>
  <si>
    <t>Tomelloso</t>
  </si>
  <si>
    <t>Clairegoutte</t>
  </si>
  <si>
    <t>Solbiate Olona</t>
  </si>
  <si>
    <t>Nusse</t>
  </si>
  <si>
    <t>Tomiño</t>
  </si>
  <si>
    <t>Clairfayts</t>
  </si>
  <si>
    <t>Soldano</t>
  </si>
  <si>
    <t>Nußloch</t>
  </si>
  <si>
    <t>Tona</t>
  </si>
  <si>
    <t>Clairfontaine</t>
  </si>
  <si>
    <t>Soleminis</t>
  </si>
  <si>
    <t>Nustrow</t>
  </si>
  <si>
    <t>Topas</t>
  </si>
  <si>
    <t>Clairmarais</t>
  </si>
  <si>
    <t>Solero</t>
  </si>
  <si>
    <t>Nüsttal</t>
  </si>
  <si>
    <t>Toques</t>
  </si>
  <si>
    <t>Clairoix</t>
  </si>
  <si>
    <t>Solesino</t>
  </si>
  <si>
    <t>Nuthetal</t>
  </si>
  <si>
    <t>Torà</t>
  </si>
  <si>
    <t>Clairvaux-d'Aveyron</t>
  </si>
  <si>
    <t>Soleto</t>
  </si>
  <si>
    <t>Nuthe-Urstromtal</t>
  </si>
  <si>
    <t>Toral de los Guzmanes</t>
  </si>
  <si>
    <t>Clairvaux-les-Lacs</t>
  </si>
  <si>
    <t>Solferino</t>
  </si>
  <si>
    <t>Nutteln</t>
  </si>
  <si>
    <t>Toral de los Vados</t>
  </si>
  <si>
    <t>Clairy-Saulchoix</t>
  </si>
  <si>
    <t>Soliera</t>
  </si>
  <si>
    <t>Nützen</t>
  </si>
  <si>
    <t>Torás</t>
  </si>
  <si>
    <t>Clais</t>
  </si>
  <si>
    <t>Solignano</t>
  </si>
  <si>
    <t>Ober Kostenz</t>
  </si>
  <si>
    <t>Tordehumos</t>
  </si>
  <si>
    <t>Claix</t>
  </si>
  <si>
    <t>Solofra</t>
  </si>
  <si>
    <t>Oberahr</t>
  </si>
  <si>
    <t>Tordellego</t>
  </si>
  <si>
    <t>Clam</t>
  </si>
  <si>
    <t>Solonghello</t>
  </si>
  <si>
    <t>Oberalben</t>
  </si>
  <si>
    <t>Tordelrábano</t>
  </si>
  <si>
    <t>Clamanges</t>
  </si>
  <si>
    <t>Solopaca</t>
  </si>
  <si>
    <t>Oberammergau</t>
  </si>
  <si>
    <t>Tordera</t>
  </si>
  <si>
    <t>Clamart</t>
  </si>
  <si>
    <t>Solto Collina</t>
  </si>
  <si>
    <t>Oberarnbach</t>
  </si>
  <si>
    <t>Tordesillas</t>
  </si>
  <si>
    <t>Clamecy</t>
  </si>
  <si>
    <t>Solza</t>
  </si>
  <si>
    <t>Oberasbach, St</t>
  </si>
  <si>
    <t>Tordesilos</t>
  </si>
  <si>
    <t>Clamensane</t>
  </si>
  <si>
    <t>Somaglia</t>
  </si>
  <si>
    <t>Oberau</t>
  </si>
  <si>
    <t>Tordillos</t>
  </si>
  <si>
    <t>Clamerey</t>
  </si>
  <si>
    <t>Somano</t>
  </si>
  <si>
    <t>Oberaudorf</t>
  </si>
  <si>
    <t>Tordoia</t>
  </si>
  <si>
    <t>Clans</t>
  </si>
  <si>
    <t>Somma Lombardo</t>
  </si>
  <si>
    <t>Oberaula</t>
  </si>
  <si>
    <t>Tordómar</t>
  </si>
  <si>
    <t>Clansayes</t>
  </si>
  <si>
    <t>Somma Vesuviana</t>
  </si>
  <si>
    <t>Oberaurach</t>
  </si>
  <si>
    <t>Torelló</t>
  </si>
  <si>
    <t>Clapiers</t>
  </si>
  <si>
    <t>Sommacampagna</t>
  </si>
  <si>
    <t>Oberbachheim</t>
  </si>
  <si>
    <t>Toreno</t>
  </si>
  <si>
    <t>Clarac</t>
  </si>
  <si>
    <t>Sommariva del Bosco</t>
  </si>
  <si>
    <t>Oberbarnim</t>
  </si>
  <si>
    <t>Torija</t>
  </si>
  <si>
    <t>Claracq</t>
  </si>
  <si>
    <t>Sommariva Perno</t>
  </si>
  <si>
    <t>Oberbergkirchen</t>
  </si>
  <si>
    <t>Toril</t>
  </si>
  <si>
    <t>Clarafond-Arcine</t>
  </si>
  <si>
    <t>Sommatino</t>
  </si>
  <si>
    <t>Oberbettingen</t>
  </si>
  <si>
    <t>Toril y Masegoso</t>
  </si>
  <si>
    <t>Clara-Villerach</t>
  </si>
  <si>
    <t>Sommo</t>
  </si>
  <si>
    <t>Oberbillig</t>
  </si>
  <si>
    <t>Torla-Ordesa</t>
  </si>
  <si>
    <t>Clarbec</t>
  </si>
  <si>
    <t>Sona</t>
  </si>
  <si>
    <t>Oberbodnitz</t>
  </si>
  <si>
    <t>Torlengua</t>
  </si>
  <si>
    <t>Clarens</t>
  </si>
  <si>
    <t>Soncino</t>
  </si>
  <si>
    <t>Oberboihingen</t>
  </si>
  <si>
    <t>Tormantos</t>
  </si>
  <si>
    <t>Clarensac</t>
  </si>
  <si>
    <t>Sondalo</t>
  </si>
  <si>
    <t>Oberbösa</t>
  </si>
  <si>
    <t>Tormellas</t>
  </si>
  <si>
    <t>Claret</t>
  </si>
  <si>
    <t>Sondrio</t>
  </si>
  <si>
    <t>Oberbrombach</t>
  </si>
  <si>
    <t>Tormón</t>
  </si>
  <si>
    <t>Clary</t>
  </si>
  <si>
    <t>Songavazzo</t>
  </si>
  <si>
    <t>Oberdachstetten</t>
  </si>
  <si>
    <t>Tormos</t>
  </si>
  <si>
    <t>Classun</t>
  </si>
  <si>
    <t>Sonico</t>
  </si>
  <si>
    <t>Oberderdingen</t>
  </si>
  <si>
    <t>Torms, Els</t>
  </si>
  <si>
    <t>Clastres</t>
  </si>
  <si>
    <t>Sonnino</t>
  </si>
  <si>
    <t>Oberdiebach</t>
  </si>
  <si>
    <t>Tornabous</t>
  </si>
  <si>
    <t>Clasville</t>
  </si>
  <si>
    <t>Oberding</t>
  </si>
  <si>
    <t>Tornadizo, El</t>
  </si>
  <si>
    <t>Claudon</t>
  </si>
  <si>
    <t>Soraga di Fassa</t>
  </si>
  <si>
    <t>Oberdischingen</t>
  </si>
  <si>
    <t>Tornadizos de Ávila</t>
  </si>
  <si>
    <t>Clavans-en-Haut-Oisans</t>
  </si>
  <si>
    <t>Soragna</t>
  </si>
  <si>
    <t>Oberdolling</t>
  </si>
  <si>
    <t>Tornavacas</t>
  </si>
  <si>
    <t>Clavé</t>
  </si>
  <si>
    <t>Sorano</t>
  </si>
  <si>
    <t>Oberdreis</t>
  </si>
  <si>
    <t>Torno, El</t>
  </si>
  <si>
    <t>Claveisolles</t>
  </si>
  <si>
    <t>Sorbo San Basile</t>
  </si>
  <si>
    <t>Oberdürenbach</t>
  </si>
  <si>
    <t>Tornos</t>
  </si>
  <si>
    <t>Clavette</t>
  </si>
  <si>
    <t>Sorbo Serpico</t>
  </si>
  <si>
    <t>Obere Warnow</t>
  </si>
  <si>
    <t>Toro</t>
  </si>
  <si>
    <t>Claveyson</t>
  </si>
  <si>
    <t>Sorbolo Mezzani</t>
  </si>
  <si>
    <t>Oberehe-Stroheich</t>
  </si>
  <si>
    <t>Toro, El</t>
  </si>
  <si>
    <t>Clavières</t>
  </si>
  <si>
    <t>Sordevolo</t>
  </si>
  <si>
    <t>Oberelbert</t>
  </si>
  <si>
    <t>Torquemada</t>
  </si>
  <si>
    <t>Claviers</t>
  </si>
  <si>
    <t>Sordio</t>
  </si>
  <si>
    <t>Oberelsbach, M</t>
  </si>
  <si>
    <t>Torralba</t>
  </si>
  <si>
    <t>Claville</t>
  </si>
  <si>
    <t>Soresina</t>
  </si>
  <si>
    <t>Oberelz</t>
  </si>
  <si>
    <t>Torralba de Aragón</t>
  </si>
  <si>
    <t>Claville-Motteville</t>
  </si>
  <si>
    <t>Sorgà</t>
  </si>
  <si>
    <t>Obererbach</t>
  </si>
  <si>
    <t>Torralba de Calatrava</t>
  </si>
  <si>
    <t>Clavy-Warby</t>
  </si>
  <si>
    <t>Sorgono</t>
  </si>
  <si>
    <t>Obererbach (Westerwald)</t>
  </si>
  <si>
    <t>Torralba de los Frailes</t>
  </si>
  <si>
    <t>Clayes</t>
  </si>
  <si>
    <t>Sori</t>
  </si>
  <si>
    <t>Oberfell</t>
  </si>
  <si>
    <t>Torralba de los Sisones</t>
  </si>
  <si>
    <t>Claye-Souilly</t>
  </si>
  <si>
    <t>Sorianello</t>
  </si>
  <si>
    <t>Oberfischbach</t>
  </si>
  <si>
    <t>Torralba de Oropesa</t>
  </si>
  <si>
    <t>Clayeures</t>
  </si>
  <si>
    <t>Soriano Calabro</t>
  </si>
  <si>
    <t>Ober-Flörsheim</t>
  </si>
  <si>
    <t>Torralba de Ribota</t>
  </si>
  <si>
    <t>Clécy</t>
  </si>
  <si>
    <t>Soriano nel Cimino</t>
  </si>
  <si>
    <t>Obergeckler</t>
  </si>
  <si>
    <t>Torralba del Pinar</t>
  </si>
  <si>
    <t>Cléden-Cap-Sizun</t>
  </si>
  <si>
    <t>Sorico</t>
  </si>
  <si>
    <t>Obergriesbach</t>
  </si>
  <si>
    <t>Torralba del Río</t>
  </si>
  <si>
    <t>Cléden-Poher</t>
  </si>
  <si>
    <t>Soriso</t>
  </si>
  <si>
    <t>Obergröningen</t>
  </si>
  <si>
    <t>Torralbilla</t>
  </si>
  <si>
    <t>Cléder</t>
  </si>
  <si>
    <t>Sorisole</t>
  </si>
  <si>
    <t>Obergünzburg, M</t>
  </si>
  <si>
    <t>Torre Alháquime</t>
  </si>
  <si>
    <t>Clèdes</t>
  </si>
  <si>
    <t>Sormano</t>
  </si>
  <si>
    <t>Obergurig / Hornja Hórka</t>
  </si>
  <si>
    <t>Torre de Arcas</t>
  </si>
  <si>
    <t>Cleebourg</t>
  </si>
  <si>
    <t>Sorradile</t>
  </si>
  <si>
    <t>Oberhaching</t>
  </si>
  <si>
    <t>Torre de Cabdella, La</t>
  </si>
  <si>
    <t>Clef Vallée d'Eure</t>
  </si>
  <si>
    <t>Sorrento</t>
  </si>
  <si>
    <t>Oberhaid</t>
  </si>
  <si>
    <t>Torre de Claramunt, La</t>
  </si>
  <si>
    <t>Clefmont</t>
  </si>
  <si>
    <t>Sorso</t>
  </si>
  <si>
    <t>Oberhambach</t>
  </si>
  <si>
    <t>Torre de Don Miguel</t>
  </si>
  <si>
    <t>Cléguer</t>
  </si>
  <si>
    <t>Sortino</t>
  </si>
  <si>
    <t>Oberharmersbach</t>
  </si>
  <si>
    <t>Torre de Esgueva</t>
  </si>
  <si>
    <t>Cléguérec</t>
  </si>
  <si>
    <t>Sospiro</t>
  </si>
  <si>
    <t>Oberharz am Brocken, Stadt</t>
  </si>
  <si>
    <t>Torre de Esteban Hambrán, La</t>
  </si>
  <si>
    <t>Clelles</t>
  </si>
  <si>
    <t>Sospirolo</t>
  </si>
  <si>
    <t>Oberhausen</t>
  </si>
  <si>
    <t>Torre de Fontaubella, La</t>
  </si>
  <si>
    <t>Clémensat</t>
  </si>
  <si>
    <t>Sossano</t>
  </si>
  <si>
    <t>Oberhausen an der Appel</t>
  </si>
  <si>
    <t>Torre de Juan Abad</t>
  </si>
  <si>
    <t>Clémery</t>
  </si>
  <si>
    <t>Sostegno</t>
  </si>
  <si>
    <t>Oberhausen an der Nahe</t>
  </si>
  <si>
    <t>Torre de las Arcas</t>
  </si>
  <si>
    <t>Clémont</t>
  </si>
  <si>
    <t>Sotto il Monte Giovanni XXIII</t>
  </si>
  <si>
    <t>Oberhausen bei Kirn</t>
  </si>
  <si>
    <t>Torre de les Maçanes, la</t>
  </si>
  <si>
    <t>Clénay</t>
  </si>
  <si>
    <t>Sover</t>
  </si>
  <si>
    <t>Oberhausen, Stadt</t>
  </si>
  <si>
    <t>Torre de l'Espanyol, La</t>
  </si>
  <si>
    <t>Clenleu</t>
  </si>
  <si>
    <t>Soverato</t>
  </si>
  <si>
    <t>Oberhausen-Rheinhausen</t>
  </si>
  <si>
    <t>Torre de Miguel Sesmero</t>
  </si>
  <si>
    <t>Cléon</t>
  </si>
  <si>
    <t>Sovere</t>
  </si>
  <si>
    <t>Oberheimbach</t>
  </si>
  <si>
    <t>Torre de Peñafiel</t>
  </si>
  <si>
    <t>Cléon-d'Andran</t>
  </si>
  <si>
    <t>Soveria Mannelli</t>
  </si>
  <si>
    <t>Oberheldrungen</t>
  </si>
  <si>
    <t>Torre de Santa María</t>
  </si>
  <si>
    <t>Cleppé</t>
  </si>
  <si>
    <t>Soveria Simeri</t>
  </si>
  <si>
    <t>Ober-Hilbersheim</t>
  </si>
  <si>
    <t>Torre del Bierzo</t>
  </si>
  <si>
    <t>Clérac</t>
  </si>
  <si>
    <t>Soverzene</t>
  </si>
  <si>
    <t>Oberhof, Stadt</t>
  </si>
  <si>
    <t>Torre del Burgo</t>
  </si>
  <si>
    <t>Cléré-du-Bois</t>
  </si>
  <si>
    <t>Sovicille</t>
  </si>
  <si>
    <t>Oberhonnefeld-Gierend</t>
  </si>
  <si>
    <t>Torre del Compte</t>
  </si>
  <si>
    <t>Cléré-les-Pins</t>
  </si>
  <si>
    <t>Sovico</t>
  </si>
  <si>
    <t>Oberhosenbach</t>
  </si>
  <si>
    <t>Torre del Valle, La</t>
  </si>
  <si>
    <t>Clères</t>
  </si>
  <si>
    <t>Sovizzo</t>
  </si>
  <si>
    <t>Oberickelsheim</t>
  </si>
  <si>
    <t>Torre d'En Besora, la</t>
  </si>
  <si>
    <t>Cléré-sur-Layon</t>
  </si>
  <si>
    <t>Sovramonte</t>
  </si>
  <si>
    <t>Oberirsen</t>
  </si>
  <si>
    <t>Torre d'en Doménec, la</t>
  </si>
  <si>
    <t>Clérey</t>
  </si>
  <si>
    <t>Sozzago</t>
  </si>
  <si>
    <t>Oberkail</t>
  </si>
  <si>
    <t>Torre en Cameros</t>
  </si>
  <si>
    <t>Clérey-la-Côte</t>
  </si>
  <si>
    <t>Spadafora</t>
  </si>
  <si>
    <t>Oberkirch, Stadt</t>
  </si>
  <si>
    <t>Torre la Ribera</t>
  </si>
  <si>
    <t>Clérey-sur-Brenon</t>
  </si>
  <si>
    <t>Spadola</t>
  </si>
  <si>
    <t>Oberkirn</t>
  </si>
  <si>
    <t>Torre los Negros</t>
  </si>
  <si>
    <t>Clergoux</t>
  </si>
  <si>
    <t>Sparanise</t>
  </si>
  <si>
    <t>Oberkochen, Stadt</t>
  </si>
  <si>
    <t>Torre Val de San Pedro</t>
  </si>
  <si>
    <t>Clérieux</t>
  </si>
  <si>
    <t>Sparone</t>
  </si>
  <si>
    <t>Oberkotzau, M</t>
  </si>
  <si>
    <t>Torre, La</t>
  </si>
  <si>
    <t>Clerlande</t>
  </si>
  <si>
    <t>Specchia</t>
  </si>
  <si>
    <t>Oberkrämer</t>
  </si>
  <si>
    <t>Torreadrada</t>
  </si>
  <si>
    <t>Spello</t>
  </si>
  <si>
    <t>Oberlahr</t>
  </si>
  <si>
    <t>Torrebaja</t>
  </si>
  <si>
    <t>Clermont-Créans</t>
  </si>
  <si>
    <t>Sperlinga</t>
  </si>
  <si>
    <t>Oberlangen</t>
  </si>
  <si>
    <t>Torrebesses</t>
  </si>
  <si>
    <t>Clermont-de-Beauregard</t>
  </si>
  <si>
    <t>Sperlonga</t>
  </si>
  <si>
    <t>Oberlascheid</t>
  </si>
  <si>
    <t>Torreblacos</t>
  </si>
  <si>
    <t>Clermont-Dessous</t>
  </si>
  <si>
    <t>Sperone</t>
  </si>
  <si>
    <t>Oberlauch</t>
  </si>
  <si>
    <t>Torreblanca</t>
  </si>
  <si>
    <t>Clermont-d'Excideuil</t>
  </si>
  <si>
    <t>Spessa</t>
  </si>
  <si>
    <t>Oberleichtersbach</t>
  </si>
  <si>
    <t>Torreblascopedro</t>
  </si>
  <si>
    <t>Clermont-en-Argonne</t>
  </si>
  <si>
    <t>Spezzano Albanese</t>
  </si>
  <si>
    <t>Oberlungwitz, Stadt</t>
  </si>
  <si>
    <t>Torrecaballeros</t>
  </si>
  <si>
    <t>Clermont-Ferrand</t>
  </si>
  <si>
    <t>Spezzano della Sila</t>
  </si>
  <si>
    <t>Obermaiselstein</t>
  </si>
  <si>
    <t>Torrecampo</t>
  </si>
  <si>
    <t>Clermont-le-Fort</t>
  </si>
  <si>
    <t>Spiazzo</t>
  </si>
  <si>
    <t>Obermarchtal</t>
  </si>
  <si>
    <t>Torre-Cardela</t>
  </si>
  <si>
    <t>Clermont-les-Fermes</t>
  </si>
  <si>
    <t>Spigno Monferrato</t>
  </si>
  <si>
    <t>Obermaßfeld-Grimmenthal</t>
  </si>
  <si>
    <t>Torrechiva</t>
  </si>
  <si>
    <t>Clermont-l'Hérault</t>
  </si>
  <si>
    <t>Spigno Saturnia</t>
  </si>
  <si>
    <t>Obermeitingen</t>
  </si>
  <si>
    <t>Torrecilla de Alcañiz</t>
  </si>
  <si>
    <t>Clermont-Pouyguillès</t>
  </si>
  <si>
    <t>Spilamberto</t>
  </si>
  <si>
    <t>Obermichelbach</t>
  </si>
  <si>
    <t>Torrecilla de la Abadesa</t>
  </si>
  <si>
    <t>Clermont-Savès</t>
  </si>
  <si>
    <t>Spilimbergo</t>
  </si>
  <si>
    <t>Ober-Mörlen</t>
  </si>
  <si>
    <t>Torrecilla de la Jara</t>
  </si>
  <si>
    <t>Clermont-Soubiran</t>
  </si>
  <si>
    <t>Spilinga</t>
  </si>
  <si>
    <t>Obermoschel, Stadt</t>
  </si>
  <si>
    <t>Torrecilla de la Orden</t>
  </si>
  <si>
    <t>Clermont-sur-Lauquet</t>
  </si>
  <si>
    <t>Spinadesco</t>
  </si>
  <si>
    <t>Obernau</t>
  </si>
  <si>
    <t>Torrecilla de la Torre</t>
  </si>
  <si>
    <t>Cléron</t>
  </si>
  <si>
    <t>Spinazzola</t>
  </si>
  <si>
    <t>Obernbreit, M</t>
  </si>
  <si>
    <t>Torrecilla de los Ángeles</t>
  </si>
  <si>
    <t>Clerques</t>
  </si>
  <si>
    <t>Spinea</t>
  </si>
  <si>
    <t>Obernburg a.Main, St</t>
  </si>
  <si>
    <t>Torrecilla del Monte</t>
  </si>
  <si>
    <t>Cléry</t>
  </si>
  <si>
    <t>Spineda</t>
  </si>
  <si>
    <t>Oberndorf</t>
  </si>
  <si>
    <t>Torrecilla del Pinar</t>
  </si>
  <si>
    <t>Cléry-en-Vexin</t>
  </si>
  <si>
    <t>Spinete</t>
  </si>
  <si>
    <t>Oberndorf a.Lech</t>
  </si>
  <si>
    <t>Torrecilla del Rebollar</t>
  </si>
  <si>
    <t>Cléry-le-Grand</t>
  </si>
  <si>
    <t>Spineto Scrivia</t>
  </si>
  <si>
    <t>Oberndorf am Neckar, Stadt</t>
  </si>
  <si>
    <t>Torrecilla en Cameros</t>
  </si>
  <si>
    <t>Cléry-le-Petit</t>
  </si>
  <si>
    <t>Spinetoli</t>
  </si>
  <si>
    <t>Oberneisen</t>
  </si>
  <si>
    <t>Torrecilla sobre Alesanco</t>
  </si>
  <si>
    <t>Cléry-Saint-André</t>
  </si>
  <si>
    <t>Spino d'Adda</t>
  </si>
  <si>
    <t>Torrecillas de la Tiesa</t>
  </si>
  <si>
    <t>Cléry-sur-Somme</t>
  </si>
  <si>
    <t>Spinone al Lago</t>
  </si>
  <si>
    <t>Obernfeld</t>
  </si>
  <si>
    <t>Torrecuadrada de Molina</t>
  </si>
  <si>
    <t>Clesles</t>
  </si>
  <si>
    <t>Spinoso</t>
  </si>
  <si>
    <t>Obernheim</t>
  </si>
  <si>
    <t>Torrecuadradilla</t>
  </si>
  <si>
    <t>Clessé</t>
  </si>
  <si>
    <t>Spirano</t>
  </si>
  <si>
    <t>Obernheim-Kirchenarnbach</t>
  </si>
  <si>
    <t>Torredelcampo</t>
  </si>
  <si>
    <t>Clessy</t>
  </si>
  <si>
    <t>Spoleto</t>
  </si>
  <si>
    <t>Obernhof</t>
  </si>
  <si>
    <t>Torredembarra</t>
  </si>
  <si>
    <t>Cléty</t>
  </si>
  <si>
    <t>Spoltore</t>
  </si>
  <si>
    <t>Obernholz</t>
  </si>
  <si>
    <t>Torredonjimeno</t>
  </si>
  <si>
    <t>Cleurie</t>
  </si>
  <si>
    <t>Spongano</t>
  </si>
  <si>
    <t>Obernkirchen, Stadt</t>
  </si>
  <si>
    <t>Torrefarrera</t>
  </si>
  <si>
    <t>Cleuville</t>
  </si>
  <si>
    <t>Spormaggiore</t>
  </si>
  <si>
    <t>Obernzell, M</t>
  </si>
  <si>
    <t>Torrefeta i Florejacs</t>
  </si>
  <si>
    <t>Cléville</t>
  </si>
  <si>
    <t>Sporminore</t>
  </si>
  <si>
    <t>Obernzenn, M</t>
  </si>
  <si>
    <t>Torregalindo</t>
  </si>
  <si>
    <t>Clévilliers</t>
  </si>
  <si>
    <t>Spotorno</t>
  </si>
  <si>
    <t>Oberöfflingen</t>
  </si>
  <si>
    <t>Torregamones</t>
  </si>
  <si>
    <t>Cleyrac</t>
  </si>
  <si>
    <t>Spresiano</t>
  </si>
  <si>
    <t>Ober-Olm</t>
  </si>
  <si>
    <t>Torregrossa</t>
  </si>
  <si>
    <t>Cleyzieu</t>
  </si>
  <si>
    <t>Spriana</t>
  </si>
  <si>
    <t>Oberoppurg</t>
  </si>
  <si>
    <t>Torrehermosa</t>
  </si>
  <si>
    <t>Clézentaine</t>
  </si>
  <si>
    <t>Squillace</t>
  </si>
  <si>
    <t>Oberostendorf</t>
  </si>
  <si>
    <t>Torreiglesias</t>
  </si>
  <si>
    <t>Clichy</t>
  </si>
  <si>
    <t>Squinzano</t>
  </si>
  <si>
    <t>Oberotterbach</t>
  </si>
  <si>
    <t>Torrejón de Ardoz</t>
  </si>
  <si>
    <t>Clichy-sous-Bois</t>
  </si>
  <si>
    <t>Staffolo</t>
  </si>
  <si>
    <t>Oberottmarshausen</t>
  </si>
  <si>
    <t>Torrejón de la Calzada</t>
  </si>
  <si>
    <t>Climbach</t>
  </si>
  <si>
    <t>Stagno Lombardo</t>
  </si>
  <si>
    <t>Oberpframmern</t>
  </si>
  <si>
    <t>Torrejón de Velasco</t>
  </si>
  <si>
    <t>Clinchamp</t>
  </si>
  <si>
    <t>Staiti</t>
  </si>
  <si>
    <t>Oberpierscheid</t>
  </si>
  <si>
    <t>Torrejón del Rey</t>
  </si>
  <si>
    <t>Clion</t>
  </si>
  <si>
    <t>Stalettì</t>
  </si>
  <si>
    <t>Oberpleichfeld</t>
  </si>
  <si>
    <t>Torrejón el Rubio</t>
  </si>
  <si>
    <t>Cliousclat</t>
  </si>
  <si>
    <t>Stanghella</t>
  </si>
  <si>
    <t>Oberpöring</t>
  </si>
  <si>
    <t>Torrejoncillo</t>
  </si>
  <si>
    <t>Cliponville</t>
  </si>
  <si>
    <t>Staranzano</t>
  </si>
  <si>
    <t>Oberraden</t>
  </si>
  <si>
    <t>Torrejoncillo del Rey</t>
  </si>
  <si>
    <t>Cliron</t>
  </si>
  <si>
    <t>Statte</t>
  </si>
  <si>
    <t>Ober-Ramstadt, Stadt</t>
  </si>
  <si>
    <t>Torrelacárcel</t>
  </si>
  <si>
    <t>Clisson</t>
  </si>
  <si>
    <t>Stazzano</t>
  </si>
  <si>
    <t>Oberreichenbach</t>
  </si>
  <si>
    <t>Torrelaguna</t>
  </si>
  <si>
    <t>Clitourps</t>
  </si>
  <si>
    <t>Stazzema</t>
  </si>
  <si>
    <t>Oberreidenbach</t>
  </si>
  <si>
    <t>Torrelameu</t>
  </si>
  <si>
    <t>Clohars-Carnoët</t>
  </si>
  <si>
    <t>Stazzona</t>
  </si>
  <si>
    <t>Oberreute</t>
  </si>
  <si>
    <t>Torrelapaja</t>
  </si>
  <si>
    <t>Clohars-Fouesnant</t>
  </si>
  <si>
    <t>Stefanaconi</t>
  </si>
  <si>
    <t>Oberried</t>
  </si>
  <si>
    <t>Torrelara</t>
  </si>
  <si>
    <t>Clomot</t>
  </si>
  <si>
    <t>Stella</t>
  </si>
  <si>
    <t>Torrelavega</t>
  </si>
  <si>
    <t>Clonas-sur-Varèze</t>
  </si>
  <si>
    <t>Stella Cilento</t>
  </si>
  <si>
    <t>Oberriexingen, Stadt</t>
  </si>
  <si>
    <t>Torrelavit</t>
  </si>
  <si>
    <t>Clos-Fontaine</t>
  </si>
  <si>
    <t>Stellanello</t>
  </si>
  <si>
    <t>Oberrod</t>
  </si>
  <si>
    <t>Torrella</t>
  </si>
  <si>
    <t>Clouange</t>
  </si>
  <si>
    <t>Stelvio</t>
  </si>
  <si>
    <t>Oberroggenburger Wald</t>
  </si>
  <si>
    <t>Torrellas</t>
  </si>
  <si>
    <t>Cloué</t>
  </si>
  <si>
    <t>Stenico</t>
  </si>
  <si>
    <t>Oberroßbach</t>
  </si>
  <si>
    <t>Torrelles de Foix</t>
  </si>
  <si>
    <t>Cloyes-les-Trois-Rivières</t>
  </si>
  <si>
    <t>Sternatia</t>
  </si>
  <si>
    <t>Oberrot</t>
  </si>
  <si>
    <t>Torrelles de Llobregat</t>
  </si>
  <si>
    <t>Cloyes-sur-Marne</t>
  </si>
  <si>
    <t>Stezzano</t>
  </si>
  <si>
    <t>Oberroth</t>
  </si>
  <si>
    <t>Torrelobatón</t>
  </si>
  <si>
    <t>Clucy</t>
  </si>
  <si>
    <t>Stienta</t>
  </si>
  <si>
    <t>Oberscheidweiler</t>
  </si>
  <si>
    <t>Torrelodones</t>
  </si>
  <si>
    <t>Clugnat</t>
  </si>
  <si>
    <t>Stigliano</t>
  </si>
  <si>
    <t>Oberscheinfeld, M</t>
  </si>
  <si>
    <t>Torremayor</t>
  </si>
  <si>
    <t>Cluis</t>
  </si>
  <si>
    <t>Stignano</t>
  </si>
  <si>
    <t>Oberschleißheim</t>
  </si>
  <si>
    <t>Torremejía</t>
  </si>
  <si>
    <t>Clumanc</t>
  </si>
  <si>
    <t>Stilo</t>
  </si>
  <si>
    <t>Oberschlettenbach</t>
  </si>
  <si>
    <t>Torremenga</t>
  </si>
  <si>
    <t>Cluny</t>
  </si>
  <si>
    <t>Stimigliano</t>
  </si>
  <si>
    <t>Oberschneiding</t>
  </si>
  <si>
    <t>Torremocha</t>
  </si>
  <si>
    <t>Cluses</t>
  </si>
  <si>
    <t>Stintino</t>
  </si>
  <si>
    <t>Oberschöna</t>
  </si>
  <si>
    <t>Torremocha de Jadraque</t>
  </si>
  <si>
    <t>Clussais-la-Pommeraie</t>
  </si>
  <si>
    <t>Stio</t>
  </si>
  <si>
    <t>Oberschönegg</t>
  </si>
  <si>
    <t>Torremocha de Jarama</t>
  </si>
  <si>
    <t>Clux-Villeneuve</t>
  </si>
  <si>
    <t>Stornara</t>
  </si>
  <si>
    <t>Oberschwarzach, M</t>
  </si>
  <si>
    <t>Torremocha de Jiloca</t>
  </si>
  <si>
    <t>Coadout</t>
  </si>
  <si>
    <t>Stornarella</t>
  </si>
  <si>
    <t>Oberschweinbach</t>
  </si>
  <si>
    <t>Torremocha del Campo</t>
  </si>
  <si>
    <t>Coaraze</t>
  </si>
  <si>
    <t>Storo</t>
  </si>
  <si>
    <t>Obersimten</t>
  </si>
  <si>
    <t>Torremocha del Pinar</t>
  </si>
  <si>
    <t>Coarraze</t>
  </si>
  <si>
    <t>Stra</t>
  </si>
  <si>
    <t>Obersinn, M</t>
  </si>
  <si>
    <t>Torremochuela</t>
  </si>
  <si>
    <t>Coatascorn</t>
  </si>
  <si>
    <t>Stradella</t>
  </si>
  <si>
    <t>Obersöchering</t>
  </si>
  <si>
    <t>Torremolinos</t>
  </si>
  <si>
    <t>Coat-Méal</t>
  </si>
  <si>
    <t>Strambinello</t>
  </si>
  <si>
    <t>Obersontheim</t>
  </si>
  <si>
    <t>Torremontalbo</t>
  </si>
  <si>
    <t>Coatréven</t>
  </si>
  <si>
    <t>Strambino</t>
  </si>
  <si>
    <t>Oberstadion</t>
  </si>
  <si>
    <t>Torremormojón</t>
  </si>
  <si>
    <t>Cobonne</t>
  </si>
  <si>
    <t>Strangolagalli</t>
  </si>
  <si>
    <t>Oberstadt</t>
  </si>
  <si>
    <t>Torrent</t>
  </si>
  <si>
    <t>Cobrieux</t>
  </si>
  <si>
    <t>Stregna</t>
  </si>
  <si>
    <t>Oberstadtfeld</t>
  </si>
  <si>
    <t>Torrente de Cinca</t>
  </si>
  <si>
    <t>Cocherel</t>
  </si>
  <si>
    <t>Strembo</t>
  </si>
  <si>
    <t>Oberstaufen, M</t>
  </si>
  <si>
    <t>Torrenueva</t>
  </si>
  <si>
    <t>Cocheren</t>
  </si>
  <si>
    <t>Stresa</t>
  </si>
  <si>
    <t>Oberstaufenbach</t>
  </si>
  <si>
    <t>Torrenueva Costa</t>
  </si>
  <si>
    <t>Coclois</t>
  </si>
  <si>
    <t>Strevi</t>
  </si>
  <si>
    <t>Oberstdorf, M</t>
  </si>
  <si>
    <t>Torreorgaz</t>
  </si>
  <si>
    <t>Cocquerel</t>
  </si>
  <si>
    <t>Striano</t>
  </si>
  <si>
    <t>Oberstedem</t>
  </si>
  <si>
    <t>Torre-Pacheco</t>
  </si>
  <si>
    <t>Cocumont</t>
  </si>
  <si>
    <t>Strona</t>
  </si>
  <si>
    <t>Obersteinebach</t>
  </si>
  <si>
    <t>Torrepadre</t>
  </si>
  <si>
    <t>Codalet</t>
  </si>
  <si>
    <t>Stroncone</t>
  </si>
  <si>
    <t>Oberstenfeld</t>
  </si>
  <si>
    <t>Torreperogil</t>
  </si>
  <si>
    <t>Codognan</t>
  </si>
  <si>
    <t>Strongoli</t>
  </si>
  <si>
    <t>Oberstreit</t>
  </si>
  <si>
    <t>Torrequemada</t>
  </si>
  <si>
    <t>Codolet</t>
  </si>
  <si>
    <t>Stroppiana</t>
  </si>
  <si>
    <t>Oberstreu</t>
  </si>
  <si>
    <t>Torres</t>
  </si>
  <si>
    <t>Coësmes</t>
  </si>
  <si>
    <t>Stroppo</t>
  </si>
  <si>
    <t>Obersulm</t>
  </si>
  <si>
    <t>Torres de Albánchez</t>
  </si>
  <si>
    <t>Coëtlogon</t>
  </si>
  <si>
    <t>Strozza</t>
  </si>
  <si>
    <t>Obersülzen</t>
  </si>
  <si>
    <t>Torres de Albarracín</t>
  </si>
  <si>
    <t>Coëtmieux</t>
  </si>
  <si>
    <t>Sturno</t>
  </si>
  <si>
    <t>Obersüßbach</t>
  </si>
  <si>
    <t>Torres de Alcanadre</t>
  </si>
  <si>
    <t>Cœur de Causse</t>
  </si>
  <si>
    <t>Suardi</t>
  </si>
  <si>
    <t>Obertaufkirchen</t>
  </si>
  <si>
    <t>Torres de Barbués</t>
  </si>
  <si>
    <t>Cœuvres-et-Valsery</t>
  </si>
  <si>
    <t>Subbiano</t>
  </si>
  <si>
    <t>Oberteuringen</t>
  </si>
  <si>
    <t>Torres de Berrellén</t>
  </si>
  <si>
    <t>Coëx</t>
  </si>
  <si>
    <t>Subiaco</t>
  </si>
  <si>
    <t>Torres de Cotillas, Las</t>
  </si>
  <si>
    <t>Coggia</t>
  </si>
  <si>
    <t>Succivo</t>
  </si>
  <si>
    <t>Oberthulba, M</t>
  </si>
  <si>
    <t>Torres de la Alameda</t>
  </si>
  <si>
    <t>Cogna</t>
  </si>
  <si>
    <t>Sueglio</t>
  </si>
  <si>
    <t>Obertiefenbach</t>
  </si>
  <si>
    <t>Torres de Segre</t>
  </si>
  <si>
    <t>Cognac</t>
  </si>
  <si>
    <t>Suelli</t>
  </si>
  <si>
    <t>Obertraubling</t>
  </si>
  <si>
    <t>Torres del Carrizal</t>
  </si>
  <si>
    <t>Cognac-la-Forêt</t>
  </si>
  <si>
    <t>Suello</t>
  </si>
  <si>
    <t>Obertrebra</t>
  </si>
  <si>
    <t>Torres del Río</t>
  </si>
  <si>
    <t>Cognat-Lyonne</t>
  </si>
  <si>
    <t>Suisio</t>
  </si>
  <si>
    <t>Obertrubach</t>
  </si>
  <si>
    <t>Torres Torres</t>
  </si>
  <si>
    <t>Cogners</t>
  </si>
  <si>
    <t>Sulbiate</t>
  </si>
  <si>
    <t>Obertshausen, Stadt</t>
  </si>
  <si>
    <t>Torresandino</t>
  </si>
  <si>
    <t>Cognet</t>
  </si>
  <si>
    <t>Sulmona</t>
  </si>
  <si>
    <t>Oberuckersee</t>
  </si>
  <si>
    <t>Torrescárcela</t>
  </si>
  <si>
    <t>Cognières</t>
  </si>
  <si>
    <t>Sulzano</t>
  </si>
  <si>
    <t>Oberursel (Taunus), Stadt</t>
  </si>
  <si>
    <t>Torre-serona</t>
  </si>
  <si>
    <t>Cognin</t>
  </si>
  <si>
    <t>Sumirago</t>
  </si>
  <si>
    <t>Oberviechtach, St</t>
  </si>
  <si>
    <t>Torresmenudas</t>
  </si>
  <si>
    <t>Cognin-les-Gorges</t>
  </si>
  <si>
    <t>Summonte</t>
  </si>
  <si>
    <t>Oberwallmenach</t>
  </si>
  <si>
    <t>Torrevelilla</t>
  </si>
  <si>
    <t>Cognocoli-Monticchi</t>
  </si>
  <si>
    <t>Suni</t>
  </si>
  <si>
    <t>Oberwambach</t>
  </si>
  <si>
    <t>Torrevieja</t>
  </si>
  <si>
    <t>Cogny</t>
  </si>
  <si>
    <t>Suno</t>
  </si>
  <si>
    <t>Oberweid</t>
  </si>
  <si>
    <t>Torrico</t>
  </si>
  <si>
    <t>Cogolin</t>
  </si>
  <si>
    <t>Supersano</t>
  </si>
  <si>
    <t>Oberweiler</t>
  </si>
  <si>
    <t>Torrijas</t>
  </si>
  <si>
    <t>Cohade</t>
  </si>
  <si>
    <t>Supino</t>
  </si>
  <si>
    <t>Oberweiler im Tal</t>
  </si>
  <si>
    <t>Torrijo de la Cañada</t>
  </si>
  <si>
    <t>Cohennoz</t>
  </si>
  <si>
    <t>Surano</t>
  </si>
  <si>
    <t>Oberweiler-Tiefenbach</t>
  </si>
  <si>
    <t>Torrijo del Campo</t>
  </si>
  <si>
    <t>Cohiniac</t>
  </si>
  <si>
    <t>Surbo</t>
  </si>
  <si>
    <t>Oberweis</t>
  </si>
  <si>
    <t>Torrijos</t>
  </si>
  <si>
    <t>Cohons</t>
  </si>
  <si>
    <t>Susa</t>
  </si>
  <si>
    <t>Oberwesel, Stadt</t>
  </si>
  <si>
    <t>Torroella de Fluvià</t>
  </si>
  <si>
    <t>Coiffy-le-Bas</t>
  </si>
  <si>
    <t>Susegana</t>
  </si>
  <si>
    <t>Oberweser</t>
  </si>
  <si>
    <t>Torroella de Montgrí</t>
  </si>
  <si>
    <t>Coiffy-le-Haut</t>
  </si>
  <si>
    <t>Sustinente</t>
  </si>
  <si>
    <t>Oberwiera</t>
  </si>
  <si>
    <t>Torroja del Priorat</t>
  </si>
  <si>
    <t>Coigneux</t>
  </si>
  <si>
    <t>Sutera</t>
  </si>
  <si>
    <t>Oberwies</t>
  </si>
  <si>
    <t>Torrox</t>
  </si>
  <si>
    <t>Coignières</t>
  </si>
  <si>
    <t>Sutri</t>
  </si>
  <si>
    <t>Oberwiesen</t>
  </si>
  <si>
    <t>Torrubia</t>
  </si>
  <si>
    <t>Coimères</t>
  </si>
  <si>
    <t>Sutrio</t>
  </si>
  <si>
    <t>Oberwiesenthal, Kurort, Stadt</t>
  </si>
  <si>
    <t>Torrubia de Soria</t>
  </si>
  <si>
    <t>Coinces</t>
  </si>
  <si>
    <t>Suvereto</t>
  </si>
  <si>
    <t>Oberwolfach</t>
  </si>
  <si>
    <t>Torrubia del Campo</t>
  </si>
  <si>
    <t>Coinches</t>
  </si>
  <si>
    <t>Suzzara</t>
  </si>
  <si>
    <t>Oberwörresbach</t>
  </si>
  <si>
    <t>Torrubia del Castillo</t>
  </si>
  <si>
    <t>Coincourt</t>
  </si>
  <si>
    <t>Taceno</t>
  </si>
  <si>
    <t>Oberzent, Stadt</t>
  </si>
  <si>
    <t>Tortellà</t>
  </si>
  <si>
    <t>Coincy</t>
  </si>
  <si>
    <t>Tadasuni</t>
  </si>
  <si>
    <t>Oberzissen</t>
  </si>
  <si>
    <t>Tórtola de Henares</t>
  </si>
  <si>
    <t>Coings</t>
  </si>
  <si>
    <t>Taggia</t>
  </si>
  <si>
    <t>Obhausen</t>
  </si>
  <si>
    <t>Tórtoles</t>
  </si>
  <si>
    <t>Coingt</t>
  </si>
  <si>
    <t>Tagliacozzo</t>
  </si>
  <si>
    <t>Obing</t>
  </si>
  <si>
    <t>Tórtoles de Esgueva</t>
  </si>
  <si>
    <t>Coin-lès-Cuvry</t>
  </si>
  <si>
    <t>Taglio di Po</t>
  </si>
  <si>
    <t>Obrigheim</t>
  </si>
  <si>
    <t>Tortosa</t>
  </si>
  <si>
    <t>Coin-sur-Seille</t>
  </si>
  <si>
    <t>Tagliolo Monferrato</t>
  </si>
  <si>
    <t>Obrigheim (Pfalz)</t>
  </si>
  <si>
    <t>Tortuera</t>
  </si>
  <si>
    <t>Coirac</t>
  </si>
  <si>
    <t>Taibon Agordino</t>
  </si>
  <si>
    <t>Ochsenfurt, St</t>
  </si>
  <si>
    <t>Tortuero</t>
  </si>
  <si>
    <t>Coise</t>
  </si>
  <si>
    <t>Taino</t>
  </si>
  <si>
    <t>Ochsenhausen, Stadt</t>
  </si>
  <si>
    <t>Torvizcón</t>
  </si>
  <si>
    <t>Coiserette</t>
  </si>
  <si>
    <t>Taipana</t>
  </si>
  <si>
    <t>Ochtendung</t>
  </si>
  <si>
    <t>Tosantos</t>
  </si>
  <si>
    <t>Coise-Saint-Jean-Pied-Gauthier</t>
  </si>
  <si>
    <t>Talamello</t>
  </si>
  <si>
    <t>Ochtersum</t>
  </si>
  <si>
    <t>Toses</t>
  </si>
  <si>
    <t>Coisevaux</t>
  </si>
  <si>
    <t>Talamona</t>
  </si>
  <si>
    <t>Ochtrup, Stadt</t>
  </si>
  <si>
    <t>Tosos</t>
  </si>
  <si>
    <t>Coisy</t>
  </si>
  <si>
    <t>Talana</t>
  </si>
  <si>
    <t>Ockenfels</t>
  </si>
  <si>
    <t>Tossa de Mar</t>
  </si>
  <si>
    <t>Coivert</t>
  </si>
  <si>
    <t>Taleggio</t>
  </si>
  <si>
    <t>Ockenheim</t>
  </si>
  <si>
    <t>Totalán</t>
  </si>
  <si>
    <t>Coivrel</t>
  </si>
  <si>
    <t>Talla</t>
  </si>
  <si>
    <t>Ockfen</t>
  </si>
  <si>
    <t>Totana</t>
  </si>
  <si>
    <t>Coizard-Joches</t>
  </si>
  <si>
    <t>Talmassons</t>
  </si>
  <si>
    <t>Ockholm</t>
  </si>
  <si>
    <t>Totanés</t>
  </si>
  <si>
    <t>Colayrac-Saint-Cirq</t>
  </si>
  <si>
    <t>Tambre</t>
  </si>
  <si>
    <t>Odderade</t>
  </si>
  <si>
    <t>Colembert</t>
  </si>
  <si>
    <t>Taormina</t>
  </si>
  <si>
    <t>Odelzhausen</t>
  </si>
  <si>
    <t>Tous</t>
  </si>
  <si>
    <t>Coligny</t>
  </si>
  <si>
    <t>Tarano</t>
  </si>
  <si>
    <t>Odenbach</t>
  </si>
  <si>
    <t>Trabada</t>
  </si>
  <si>
    <t>Colincamps</t>
  </si>
  <si>
    <t>Taranta Peligna</t>
  </si>
  <si>
    <t>Odenthal</t>
  </si>
  <si>
    <t>Trabadelo</t>
  </si>
  <si>
    <t>Collan</t>
  </si>
  <si>
    <t>Tarantasca</t>
  </si>
  <si>
    <t>Oderaue</t>
  </si>
  <si>
    <t>Trabanca</t>
  </si>
  <si>
    <t>Collandres</t>
  </si>
  <si>
    <t>Taranto</t>
  </si>
  <si>
    <t>Oderberg, Stadt</t>
  </si>
  <si>
    <t>Trabazos</t>
  </si>
  <si>
    <t>Collandres-Quincarnon</t>
  </si>
  <si>
    <t>Tarcento</t>
  </si>
  <si>
    <t>Odernheim am Glan</t>
  </si>
  <si>
    <t>Tragacete</t>
  </si>
  <si>
    <t>Collanges</t>
  </si>
  <si>
    <t>Tarquinia</t>
  </si>
  <si>
    <t>Oderwitz</t>
  </si>
  <si>
    <t>Traíd</t>
  </si>
  <si>
    <t>Collat</t>
  </si>
  <si>
    <t>Tarsia</t>
  </si>
  <si>
    <t>Odisheim</t>
  </si>
  <si>
    <t>Traiguera</t>
  </si>
  <si>
    <t>Collégien</t>
  </si>
  <si>
    <t>Tartano</t>
  </si>
  <si>
    <t>Oebisfelde-Weferlingen, Stadt</t>
  </si>
  <si>
    <t>Tramacastiel</t>
  </si>
  <si>
    <t>Collemiers</t>
  </si>
  <si>
    <t>Tarvisio</t>
  </si>
  <si>
    <t>Oechsen</t>
  </si>
  <si>
    <t>Tramacastilla</t>
  </si>
  <si>
    <t>Colleret</t>
  </si>
  <si>
    <t>Tarzo</t>
  </si>
  <si>
    <t>Oederan, Stadt</t>
  </si>
  <si>
    <t>Tramaced</t>
  </si>
  <si>
    <t>Colletot</t>
  </si>
  <si>
    <t>Tassarolo</t>
  </si>
  <si>
    <t>Oederquart</t>
  </si>
  <si>
    <t>Trasierra</t>
  </si>
  <si>
    <t>Colleville</t>
  </si>
  <si>
    <t>Taurano</t>
  </si>
  <si>
    <t>Oedheim</t>
  </si>
  <si>
    <t>Trasmiras</t>
  </si>
  <si>
    <t>Colleville-Montgomery</t>
  </si>
  <si>
    <t>Taurasi</t>
  </si>
  <si>
    <t>Oelde, Stadt</t>
  </si>
  <si>
    <t>Trasmoz</t>
  </si>
  <si>
    <t>Colleville-sur-Mer</t>
  </si>
  <si>
    <t>Taurianova</t>
  </si>
  <si>
    <t>Oelixdorf</t>
  </si>
  <si>
    <t>Trasobares</t>
  </si>
  <si>
    <t>Collias</t>
  </si>
  <si>
    <t>Taurisano</t>
  </si>
  <si>
    <t>Oelsberg</t>
  </si>
  <si>
    <t>Traspinedo</t>
  </si>
  <si>
    <t>Colligis-Crandelain</t>
  </si>
  <si>
    <t>Tavagnacco</t>
  </si>
  <si>
    <t>Oelsnitz/Erzgeb., Stadt</t>
  </si>
  <si>
    <t>Trazo</t>
  </si>
  <si>
    <t>Colligny-Maizery</t>
  </si>
  <si>
    <t>Tavagnasco</t>
  </si>
  <si>
    <t>Oelsnitz/Vogtl., Stadt</t>
  </si>
  <si>
    <t>Trebujena</t>
  </si>
  <si>
    <t>Colline-Beaumont</t>
  </si>
  <si>
    <t>Tavazzano con Villavesco</t>
  </si>
  <si>
    <t>Oerel</t>
  </si>
  <si>
    <t>Trefacio</t>
  </si>
  <si>
    <t>Collioure</t>
  </si>
  <si>
    <t>Tavenna</t>
  </si>
  <si>
    <t>Oer-Erkenschwick, Stadt</t>
  </si>
  <si>
    <t>Tremedal de Tormes</t>
  </si>
  <si>
    <t>Collobrières</t>
  </si>
  <si>
    <t>Taverna</t>
  </si>
  <si>
    <t>Oering</t>
  </si>
  <si>
    <t>Tremp</t>
  </si>
  <si>
    <t>Collonge-en-Charollais</t>
  </si>
  <si>
    <t>Tavernerio</t>
  </si>
  <si>
    <t>Oerlenbach</t>
  </si>
  <si>
    <t>Tres Cantos</t>
  </si>
  <si>
    <t>Collonge-la-Madeleine</t>
  </si>
  <si>
    <t>Tavernola Bergamasca</t>
  </si>
  <si>
    <t>Oerlinghausen, Stadt</t>
  </si>
  <si>
    <t>Tres Villas, Las</t>
  </si>
  <si>
    <t>Tavernole sul Mella</t>
  </si>
  <si>
    <t>Oersberg</t>
  </si>
  <si>
    <t>Trescasas</t>
  </si>
  <si>
    <t>Collonges-au-Mont-d'Or</t>
  </si>
  <si>
    <t>Taviano</t>
  </si>
  <si>
    <t>Oersdorf</t>
  </si>
  <si>
    <t>Tresjuncos</t>
  </si>
  <si>
    <t>Collonges-et-Premières</t>
  </si>
  <si>
    <t>Tavigliano</t>
  </si>
  <si>
    <t>Oeschebüttel</t>
  </si>
  <si>
    <t>Trespaderne</t>
  </si>
  <si>
    <t>Collonges-la-Rouge</t>
  </si>
  <si>
    <t>Tavoleto</t>
  </si>
  <si>
    <t>Oesterdeichstrich</t>
  </si>
  <si>
    <t>Tresviso</t>
  </si>
  <si>
    <t>Collonges-lès-Bévy</t>
  </si>
  <si>
    <t>Tavullia</t>
  </si>
  <si>
    <t>Oesterwurth</t>
  </si>
  <si>
    <t>Trévago</t>
  </si>
  <si>
    <t>Collonges-sous-Salève</t>
  </si>
  <si>
    <t>Teana</t>
  </si>
  <si>
    <t>Oestrich-Winkel, Stadt</t>
  </si>
  <si>
    <t>Trevélez</t>
  </si>
  <si>
    <t>Collongues</t>
  </si>
  <si>
    <t>Teano</t>
  </si>
  <si>
    <t>Oettern</t>
  </si>
  <si>
    <t>Treviana</t>
  </si>
  <si>
    <t>Collorec</t>
  </si>
  <si>
    <t>Teggiano</t>
  </si>
  <si>
    <t>Oettersdorf</t>
  </si>
  <si>
    <t>Triacastela</t>
  </si>
  <si>
    <t>Collorgues</t>
  </si>
  <si>
    <t>Teglio</t>
  </si>
  <si>
    <t>Oettingen i.Bay., St</t>
  </si>
  <si>
    <t>Tribaldos</t>
  </si>
  <si>
    <t>Colmar</t>
  </si>
  <si>
    <t>Teglio Veneto</t>
  </si>
  <si>
    <t>Oetzen</t>
  </si>
  <si>
    <t>Tricio</t>
  </si>
  <si>
    <t>Colmars</t>
  </si>
  <si>
    <t>Telese Terme</t>
  </si>
  <si>
    <t>Oevenum</t>
  </si>
  <si>
    <t>Trigueros</t>
  </si>
  <si>
    <t>Colmen</t>
  </si>
  <si>
    <t>Telgate</t>
  </si>
  <si>
    <t>Oeversee</t>
  </si>
  <si>
    <t>Trigueros del Valle</t>
  </si>
  <si>
    <t>Colméry</t>
  </si>
  <si>
    <t>Telti</t>
  </si>
  <si>
    <t>Offenau</t>
  </si>
  <si>
    <t>Trijueque</t>
  </si>
  <si>
    <t>Colmesnil-Manneville</t>
  </si>
  <si>
    <t>Telve</t>
  </si>
  <si>
    <t>Offenbach am Main, Stadt</t>
  </si>
  <si>
    <t>Trillo</t>
  </si>
  <si>
    <t>Colmey</t>
  </si>
  <si>
    <t>Telve di Sopra</t>
  </si>
  <si>
    <t>Offenbach an der Queich</t>
  </si>
  <si>
    <t>Triollo</t>
  </si>
  <si>
    <t>Colmier-le-Bas</t>
  </si>
  <si>
    <t>Tempio Pausania</t>
  </si>
  <si>
    <t>Offenbach-Hundheim</t>
  </si>
  <si>
    <t>Tronchón</t>
  </si>
  <si>
    <t>Colmier-le-Haut</t>
  </si>
  <si>
    <t>Temù</t>
  </si>
  <si>
    <t>Offenberg</t>
  </si>
  <si>
    <t>Truchas</t>
  </si>
  <si>
    <t>Colognac</t>
  </si>
  <si>
    <t>Tenna</t>
  </si>
  <si>
    <t>Offenburg, Stadt</t>
  </si>
  <si>
    <t>Trucios-Turtzioz</t>
  </si>
  <si>
    <t>Tenno</t>
  </si>
  <si>
    <t>Offenbüttel</t>
  </si>
  <si>
    <t>Trujillanos</t>
  </si>
  <si>
    <t>Colomars</t>
  </si>
  <si>
    <t>Teolo</t>
  </si>
  <si>
    <t>Trujillo</t>
  </si>
  <si>
    <t>Colombe</t>
  </si>
  <si>
    <t>Teora</t>
  </si>
  <si>
    <t>Offenheim</t>
  </si>
  <si>
    <t>Tubilla del Agua</t>
  </si>
  <si>
    <t>Colombé-la-Fosse</t>
  </si>
  <si>
    <t>Teramo</t>
  </si>
  <si>
    <t>Offingen, M</t>
  </si>
  <si>
    <t>Tubilla del Lago</t>
  </si>
  <si>
    <t>Colombé-le-Sec</t>
  </si>
  <si>
    <t>Terdobbiate</t>
  </si>
  <si>
    <t>Offstein</t>
  </si>
  <si>
    <t>Tudanca</t>
  </si>
  <si>
    <t>Colombe-lès-Vesoul</t>
  </si>
  <si>
    <t>Terelle</t>
  </si>
  <si>
    <t>Ofterdingen</t>
  </si>
  <si>
    <t>Tudela</t>
  </si>
  <si>
    <t>Colombelles</t>
  </si>
  <si>
    <t>Terento</t>
  </si>
  <si>
    <t>Ofterschwang</t>
  </si>
  <si>
    <t>Tudela de Duero</t>
  </si>
  <si>
    <t>Colombes</t>
  </si>
  <si>
    <t>Terenzo</t>
  </si>
  <si>
    <t>Oftersheim</t>
  </si>
  <si>
    <t>Tudelilla</t>
  </si>
  <si>
    <t>Colombey les Deux Églises</t>
  </si>
  <si>
    <t>Tergu</t>
  </si>
  <si>
    <t>Oggelshausen</t>
  </si>
  <si>
    <t>Tuéjar</t>
  </si>
  <si>
    <t>Colombey-les-Belles</t>
  </si>
  <si>
    <t>Terlano</t>
  </si>
  <si>
    <t>Ohlenhard</t>
  </si>
  <si>
    <t>Tui</t>
  </si>
  <si>
    <t>Colombier</t>
  </si>
  <si>
    <t>Terlizzi</t>
  </si>
  <si>
    <t>Ohlsbach</t>
  </si>
  <si>
    <t>Tuineje</t>
  </si>
  <si>
    <t>Colombier-en-Brionnais</t>
  </si>
  <si>
    <t>Terme Vigliatore</t>
  </si>
  <si>
    <t>Ohlstadt</t>
  </si>
  <si>
    <t>Tulebras</t>
  </si>
  <si>
    <t>Colombières</t>
  </si>
  <si>
    <t>Termeno sulla strada del vino</t>
  </si>
  <si>
    <t>Ohlweiler</t>
  </si>
  <si>
    <t>Turcia</t>
  </si>
  <si>
    <t>Colombières-sur-Orb</t>
  </si>
  <si>
    <t>Termini Imerese</t>
  </si>
  <si>
    <t>Ohmbach</t>
  </si>
  <si>
    <t>Turégano</t>
  </si>
  <si>
    <t>Colombier-Fontaine</t>
  </si>
  <si>
    <t>Termoli</t>
  </si>
  <si>
    <t>Ohmden</t>
  </si>
  <si>
    <t>Turís</t>
  </si>
  <si>
    <t>Colombier-le-Cardinal</t>
  </si>
  <si>
    <t>Ternate</t>
  </si>
  <si>
    <t>Ohne</t>
  </si>
  <si>
    <t>Turleque</t>
  </si>
  <si>
    <t>Colombier-le-Jeune</t>
  </si>
  <si>
    <t>Ternengo</t>
  </si>
  <si>
    <t>Öhningen</t>
  </si>
  <si>
    <t>Turón</t>
  </si>
  <si>
    <t>Colombier-le-Vieux</t>
  </si>
  <si>
    <t>Terni</t>
  </si>
  <si>
    <t>Ohorn</t>
  </si>
  <si>
    <t>Turre</t>
  </si>
  <si>
    <t>Colombiers</t>
  </si>
  <si>
    <t>Terno d'Isola</t>
  </si>
  <si>
    <t>Ohrdruf, Stadt</t>
  </si>
  <si>
    <t>Turrillas</t>
  </si>
  <si>
    <t>Colombier-Saugnieu</t>
  </si>
  <si>
    <t>Terracina</t>
  </si>
  <si>
    <t>Ohrenbach</t>
  </si>
  <si>
    <t>Úbeda</t>
  </si>
  <si>
    <t>Colombiers-du-Plessis</t>
  </si>
  <si>
    <t>Terragnolo</t>
  </si>
  <si>
    <t>Öhringen, Stadt</t>
  </si>
  <si>
    <t>Ubide</t>
  </si>
  <si>
    <t>Colombiers-sur-Seulles</t>
  </si>
  <si>
    <t>Terralba</t>
  </si>
  <si>
    <t>Ohrum</t>
  </si>
  <si>
    <t>Ubrique</t>
  </si>
  <si>
    <t>Colombiès</t>
  </si>
  <si>
    <t>Terranova da Sibari</t>
  </si>
  <si>
    <t>Olbernhau, Stadt</t>
  </si>
  <si>
    <t>Ucar</t>
  </si>
  <si>
    <t>Colombotte</t>
  </si>
  <si>
    <t>Terranova dei Passerini</t>
  </si>
  <si>
    <t>Olbersdorf</t>
  </si>
  <si>
    <t>Uceda</t>
  </si>
  <si>
    <t>Colomby</t>
  </si>
  <si>
    <t>Terranova di Pollino</t>
  </si>
  <si>
    <t>Ölbronn-Dürrn</t>
  </si>
  <si>
    <t>Ucero</t>
  </si>
  <si>
    <t>Colomby-Anguerny</t>
  </si>
  <si>
    <t>Terranova Sappo Minulio</t>
  </si>
  <si>
    <t>Olching, St</t>
  </si>
  <si>
    <t>Uclés</t>
  </si>
  <si>
    <t>Colomiers</t>
  </si>
  <si>
    <t>Terranuova Bracciolini</t>
  </si>
  <si>
    <t>Oldenborstel</t>
  </si>
  <si>
    <t>Udías</t>
  </si>
  <si>
    <t>Colomieu</t>
  </si>
  <si>
    <t>Terrasini</t>
  </si>
  <si>
    <t>Oldenburg (Oldenburg), Stadt</t>
  </si>
  <si>
    <t>Ugao-Miraballes</t>
  </si>
  <si>
    <t>Colondannes</t>
  </si>
  <si>
    <t>Terrassa Padovana</t>
  </si>
  <si>
    <t>Oldenburg in Holstein, Stadt</t>
  </si>
  <si>
    <t>Ugena</t>
  </si>
  <si>
    <t>Colonfay</t>
  </si>
  <si>
    <t>Terravecchia</t>
  </si>
  <si>
    <t>Oldenbüttel</t>
  </si>
  <si>
    <t>Ugíjar</t>
  </si>
  <si>
    <t>Colonne</t>
  </si>
  <si>
    <t>Terrazzo</t>
  </si>
  <si>
    <t>Oldendorf</t>
  </si>
  <si>
    <t>Uharte</t>
  </si>
  <si>
    <t>Colonzelle</t>
  </si>
  <si>
    <t>Terre d'Adige</t>
  </si>
  <si>
    <t>Oldendorf (Luhe)</t>
  </si>
  <si>
    <t>Uharte Arakil</t>
  </si>
  <si>
    <t>Colpo</t>
  </si>
  <si>
    <t>Terre del Reno</t>
  </si>
  <si>
    <t>Oldenhütten</t>
  </si>
  <si>
    <t>Ujados</t>
  </si>
  <si>
    <t>Colroy-la-Roche</t>
  </si>
  <si>
    <t>Terre Roveresche</t>
  </si>
  <si>
    <t>Oldenswort</t>
  </si>
  <si>
    <t>Ulea</t>
  </si>
  <si>
    <t>Coltainville</t>
  </si>
  <si>
    <t>Terricciola</t>
  </si>
  <si>
    <t>Oldersbek</t>
  </si>
  <si>
    <t>Uleila del Campo</t>
  </si>
  <si>
    <t>Coltines</t>
  </si>
  <si>
    <t>Terruggia</t>
  </si>
  <si>
    <t>Olderup</t>
  </si>
  <si>
    <t>Ullà</t>
  </si>
  <si>
    <t>Coly-Saint-Amand</t>
  </si>
  <si>
    <t>Tertenia</t>
  </si>
  <si>
    <t>Oldsum</t>
  </si>
  <si>
    <t>Ullastrell</t>
  </si>
  <si>
    <t>Combaillaux</t>
  </si>
  <si>
    <t>Terzigno</t>
  </si>
  <si>
    <t>Olfen, Stadt</t>
  </si>
  <si>
    <t>Ullastret</t>
  </si>
  <si>
    <t>Combas</t>
  </si>
  <si>
    <t>Terzo</t>
  </si>
  <si>
    <t>Ollendorf</t>
  </si>
  <si>
    <t>Ulldecona</t>
  </si>
  <si>
    <t>Combeaufontaine</t>
  </si>
  <si>
    <t>Terzo d'Aquileia</t>
  </si>
  <si>
    <t>Öllingen</t>
  </si>
  <si>
    <t>Ulldemolins</t>
  </si>
  <si>
    <t>Combefa</t>
  </si>
  <si>
    <t>Terzolas</t>
  </si>
  <si>
    <t>Ollmuth</t>
  </si>
  <si>
    <t>Ultramort</t>
  </si>
  <si>
    <t>Comberanche-et-Épeluche</t>
  </si>
  <si>
    <t>Terzorio</t>
  </si>
  <si>
    <t>Olmscheid</t>
  </si>
  <si>
    <t>Ultzama</t>
  </si>
  <si>
    <t>Comberjon</t>
  </si>
  <si>
    <t>Tesero</t>
  </si>
  <si>
    <t>Olpe, Stadt</t>
  </si>
  <si>
    <t>Umbrete</t>
  </si>
  <si>
    <t>Comberouger</t>
  </si>
  <si>
    <t>Tesimo</t>
  </si>
  <si>
    <t>Olsberg, Stadt</t>
  </si>
  <si>
    <t>Umbrías</t>
  </si>
  <si>
    <t>Combertault</t>
  </si>
  <si>
    <t>Tessennano</t>
  </si>
  <si>
    <t>Olsbrücken</t>
  </si>
  <si>
    <t>Uña</t>
  </si>
  <si>
    <t>Combes</t>
  </si>
  <si>
    <t>Testico</t>
  </si>
  <si>
    <t>Olsdorf</t>
  </si>
  <si>
    <t>Uña de Quintana</t>
  </si>
  <si>
    <t>Combiers</t>
  </si>
  <si>
    <t>Teti</t>
  </si>
  <si>
    <t>Ölsen</t>
  </si>
  <si>
    <t>Uncastillo</t>
  </si>
  <si>
    <t>Comblanchien</t>
  </si>
  <si>
    <t>Olzheim</t>
  </si>
  <si>
    <t>Unciti</t>
  </si>
  <si>
    <t>Combles</t>
  </si>
  <si>
    <t>Teverola</t>
  </si>
  <si>
    <t>Omerz u. Roter Berg</t>
  </si>
  <si>
    <t>Undués de Lerda</t>
  </si>
  <si>
    <t>Combles-en-Barrois</t>
  </si>
  <si>
    <t>Tezze sul Brenta</t>
  </si>
  <si>
    <t>Onsdorf</t>
  </si>
  <si>
    <t>Unión de Campos, La</t>
  </si>
  <si>
    <t>Comblessac</t>
  </si>
  <si>
    <t>Thiene</t>
  </si>
  <si>
    <t>Opfenbach</t>
  </si>
  <si>
    <t>Unión, La</t>
  </si>
  <si>
    <t>Combleux</t>
  </si>
  <si>
    <t>Thiesi</t>
  </si>
  <si>
    <t>Öpfingen</t>
  </si>
  <si>
    <t>Untzue</t>
  </si>
  <si>
    <t>Comblot</t>
  </si>
  <si>
    <t>Oppach</t>
  </si>
  <si>
    <t>Úrbel del Castillo</t>
  </si>
  <si>
    <t>Combloux</t>
  </si>
  <si>
    <t>Ticengo</t>
  </si>
  <si>
    <t>Oppenau, Stadt</t>
  </si>
  <si>
    <t>Urda</t>
  </si>
  <si>
    <t>Combon</t>
  </si>
  <si>
    <t>Ticineto</t>
  </si>
  <si>
    <t>Oppenheim, Stadt</t>
  </si>
  <si>
    <t>Urdax</t>
  </si>
  <si>
    <t>Combourg</t>
  </si>
  <si>
    <t>Tiggiano</t>
  </si>
  <si>
    <t>Oppenweiler</t>
  </si>
  <si>
    <t>Urdiain</t>
  </si>
  <si>
    <t>Combourtillé</t>
  </si>
  <si>
    <t>Tiglieto</t>
  </si>
  <si>
    <t>Oppershausen</t>
  </si>
  <si>
    <t>Urdiales del Páramo</t>
  </si>
  <si>
    <t>Combovin</t>
  </si>
  <si>
    <t>Tigliole</t>
  </si>
  <si>
    <t>Oppertshausen</t>
  </si>
  <si>
    <t>Urduliz</t>
  </si>
  <si>
    <t>Combrailles</t>
  </si>
  <si>
    <t>Tignale</t>
  </si>
  <si>
    <t>Oppurg</t>
  </si>
  <si>
    <t>Urkabustaiz</t>
  </si>
  <si>
    <t>Combrand</t>
  </si>
  <si>
    <t>Tinnura</t>
  </si>
  <si>
    <t>Oranienbaum-Wörlitz, Stadt</t>
  </si>
  <si>
    <t>Urnieta</t>
  </si>
  <si>
    <t>Combray</t>
  </si>
  <si>
    <t>Tione degli Abruzzi</t>
  </si>
  <si>
    <t>Oranienburg, Stadt</t>
  </si>
  <si>
    <t>Urones de Castroponce</t>
  </si>
  <si>
    <t>Combre</t>
  </si>
  <si>
    <t>Tione di Trento</t>
  </si>
  <si>
    <t>Orbis</t>
  </si>
  <si>
    <t>Urrácal</t>
  </si>
  <si>
    <t>Combres</t>
  </si>
  <si>
    <t>Tirano</t>
  </si>
  <si>
    <t>Orenhofen</t>
  </si>
  <si>
    <t>Urraul Alto</t>
  </si>
  <si>
    <t>Combressol</t>
  </si>
  <si>
    <t>Tires</t>
  </si>
  <si>
    <t>Orfgen</t>
  </si>
  <si>
    <t>Urraul Bajo</t>
  </si>
  <si>
    <t>Combres-sous-les-Côtes</t>
  </si>
  <si>
    <t>Tiriolo</t>
  </si>
  <si>
    <t>Orlamünde, Stadt</t>
  </si>
  <si>
    <t>Urrea de Gaén</t>
  </si>
  <si>
    <t>Combret</t>
  </si>
  <si>
    <t>Tirolo</t>
  </si>
  <si>
    <t>Orlenbach</t>
  </si>
  <si>
    <t>Urrea de Jalón</t>
  </si>
  <si>
    <t>Combreux</t>
  </si>
  <si>
    <t>Tissi</t>
  </si>
  <si>
    <t>Ormont</t>
  </si>
  <si>
    <t>Urretxu</t>
  </si>
  <si>
    <t>Combrimont</t>
  </si>
  <si>
    <t>Tito</t>
  </si>
  <si>
    <t>Ornbau, St</t>
  </si>
  <si>
    <t>Urriés</t>
  </si>
  <si>
    <t>Combrit</t>
  </si>
  <si>
    <t>Tivoli</t>
  </si>
  <si>
    <t>Orsfeld</t>
  </si>
  <si>
    <t>Urroz</t>
  </si>
  <si>
    <t>Combronde</t>
  </si>
  <si>
    <t>Tizzano Val Parma</t>
  </si>
  <si>
    <t>Orsingen-Nenzingen</t>
  </si>
  <si>
    <t>Urroz-Villa</t>
  </si>
  <si>
    <t>Combs-la-Ville</t>
  </si>
  <si>
    <t>Toano</t>
  </si>
  <si>
    <t>Ortenberg</t>
  </si>
  <si>
    <t>Urueña</t>
  </si>
  <si>
    <t>Comigne</t>
  </si>
  <si>
    <t>Tocco Caudio</t>
  </si>
  <si>
    <t>Ortenberg, Stadt</t>
  </si>
  <si>
    <t>Urueñas</t>
  </si>
  <si>
    <t>Comines</t>
  </si>
  <si>
    <t>Tocco da Casauria</t>
  </si>
  <si>
    <t>Ortenburg, M</t>
  </si>
  <si>
    <t>Uruñuela</t>
  </si>
  <si>
    <t>Commana</t>
  </si>
  <si>
    <t>Toceno</t>
  </si>
  <si>
    <t>Ortrand, Stadt</t>
  </si>
  <si>
    <t>Urús</t>
  </si>
  <si>
    <t>Commarin</t>
  </si>
  <si>
    <t>Todi</t>
  </si>
  <si>
    <t>Osann-Monzel</t>
  </si>
  <si>
    <t>Urzainki</t>
  </si>
  <si>
    <t>Commeaux</t>
  </si>
  <si>
    <t>Toffia</t>
  </si>
  <si>
    <t>Osburg</t>
  </si>
  <si>
    <t>Usagre</t>
  </si>
  <si>
    <t>Commelle-Vernay</t>
  </si>
  <si>
    <t>Toirano</t>
  </si>
  <si>
    <t>Oschatz, Stadt</t>
  </si>
  <si>
    <t>Used</t>
  </si>
  <si>
    <t>Commenailles</t>
  </si>
  <si>
    <t>Tolentino</t>
  </si>
  <si>
    <t>Oschersleben (Bode), Stadt</t>
  </si>
  <si>
    <t>Useres, les</t>
  </si>
  <si>
    <t>Commenchon</t>
  </si>
  <si>
    <t>Tolfa</t>
  </si>
  <si>
    <t>Osdorf</t>
  </si>
  <si>
    <t>Usurbil</t>
  </si>
  <si>
    <t>Commensacq</t>
  </si>
  <si>
    <t>Tollegno</t>
  </si>
  <si>
    <t>Osing</t>
  </si>
  <si>
    <t>Utande</t>
  </si>
  <si>
    <t>Commentry</t>
  </si>
  <si>
    <t>Tollo</t>
  </si>
  <si>
    <t>Osloß</t>
  </si>
  <si>
    <t>Utebo</t>
  </si>
  <si>
    <t>Commeny</t>
  </si>
  <si>
    <t>Tolmezzo</t>
  </si>
  <si>
    <t>Osnabrück, Stadt</t>
  </si>
  <si>
    <t>Uterga</t>
  </si>
  <si>
    <t>Commequiers</t>
  </si>
  <si>
    <t>Tolve</t>
  </si>
  <si>
    <t>Oßling</t>
  </si>
  <si>
    <t>Utiel</t>
  </si>
  <si>
    <t>Commer</t>
  </si>
  <si>
    <t>Tombolo</t>
  </si>
  <si>
    <t>Ostbevern</t>
  </si>
  <si>
    <t>Utrera</t>
  </si>
  <si>
    <t>Commercy</t>
  </si>
  <si>
    <t>Ton</t>
  </si>
  <si>
    <t>Osteel</t>
  </si>
  <si>
    <t>Utrillas</t>
  </si>
  <si>
    <t>Commerveil</t>
  </si>
  <si>
    <t>Tonara</t>
  </si>
  <si>
    <t>Ostelsheim</t>
  </si>
  <si>
    <t>Uxue</t>
  </si>
  <si>
    <t>Commes</t>
  </si>
  <si>
    <t>Tonco</t>
  </si>
  <si>
    <t>Osten</t>
  </si>
  <si>
    <t>Uztarroze</t>
  </si>
  <si>
    <t>Communay</t>
  </si>
  <si>
    <t>Tonengo</t>
  </si>
  <si>
    <t>Ostenfeld (Husum)</t>
  </si>
  <si>
    <t>Vacarisses</t>
  </si>
  <si>
    <t>Commune nouvelle d'Arrou</t>
  </si>
  <si>
    <t>Tonezza del Cimone</t>
  </si>
  <si>
    <t>Ostenfeld (Rendsburg)</t>
  </si>
  <si>
    <t>Vadillo</t>
  </si>
  <si>
    <t>Compains</t>
  </si>
  <si>
    <t>Tora e Piccilli</t>
  </si>
  <si>
    <t>Osterberg</t>
  </si>
  <si>
    <t>Vadillo de la Guareña</t>
  </si>
  <si>
    <t>Compainville</t>
  </si>
  <si>
    <t>Torano Castello</t>
  </si>
  <si>
    <t>Osterbruch</t>
  </si>
  <si>
    <t>Vadillo de la Sierra</t>
  </si>
  <si>
    <t>Compans</t>
  </si>
  <si>
    <t>Torano Nuovo</t>
  </si>
  <si>
    <t>Osterburg (Altmark), Hansestadt</t>
  </si>
  <si>
    <t>Vadocondes</t>
  </si>
  <si>
    <t>Compertrix</t>
  </si>
  <si>
    <t>Torbole Casaglia</t>
  </si>
  <si>
    <t>Osterburken, Stadt</t>
  </si>
  <si>
    <t>Vajol, La</t>
  </si>
  <si>
    <t>Compeyre</t>
  </si>
  <si>
    <t>Torcegno</t>
  </si>
  <si>
    <t>Osterby</t>
  </si>
  <si>
    <t>Val de San Lorenzo</t>
  </si>
  <si>
    <t>Compiègne</t>
  </si>
  <si>
    <t>Torchiara</t>
  </si>
  <si>
    <t>Ostercappeln</t>
  </si>
  <si>
    <t>Val de San Martín</t>
  </si>
  <si>
    <t>Compigny</t>
  </si>
  <si>
    <t>Torchiarolo</t>
  </si>
  <si>
    <t>Ostereistedt</t>
  </si>
  <si>
    <t>Val de San Vicente</t>
  </si>
  <si>
    <t>Compolibat</t>
  </si>
  <si>
    <t>Torella dei Lombardi</t>
  </si>
  <si>
    <t>Osterfeld, Stadt</t>
  </si>
  <si>
    <t>Val do Dubra</t>
  </si>
  <si>
    <t>Comprégnac</t>
  </si>
  <si>
    <t>Torella del Sannio</t>
  </si>
  <si>
    <t>Osterheide, gemfr. Bezirk</t>
  </si>
  <si>
    <t>Valacloche</t>
  </si>
  <si>
    <t>Compreignac</t>
  </si>
  <si>
    <t>Torgiano</t>
  </si>
  <si>
    <t>Osterhever</t>
  </si>
  <si>
    <t>Valadouro, O</t>
  </si>
  <si>
    <t>Comps</t>
  </si>
  <si>
    <t>Torgnon</t>
  </si>
  <si>
    <t>Osterhofen, St</t>
  </si>
  <si>
    <t>Valbona</t>
  </si>
  <si>
    <t>Comps-la-Grand-Ville</t>
  </si>
  <si>
    <t>Torino</t>
  </si>
  <si>
    <t>Osterholz-Scharmbeck, Stadt</t>
  </si>
  <si>
    <t>Valbuena de Duero</t>
  </si>
  <si>
    <t>Comps-sur-Artuby</t>
  </si>
  <si>
    <t>Torino di Sangro</t>
  </si>
  <si>
    <t>Osterhorn</t>
  </si>
  <si>
    <t>Valbuena de Pisuerga</t>
  </si>
  <si>
    <t>Comus</t>
  </si>
  <si>
    <t>Toritto</t>
  </si>
  <si>
    <t>Osternienburger Land</t>
  </si>
  <si>
    <t>Valcabado</t>
  </si>
  <si>
    <t>Conan</t>
  </si>
  <si>
    <t>Torlino Vimercati</t>
  </si>
  <si>
    <t>Osterode am Harz, Stadt</t>
  </si>
  <si>
    <t>Valcarlos</t>
  </si>
  <si>
    <t>Conand</t>
  </si>
  <si>
    <t>Tornaco</t>
  </si>
  <si>
    <t>Oster-Ohrstedt</t>
  </si>
  <si>
    <t>Valdáliga</t>
  </si>
  <si>
    <t>Conat</t>
  </si>
  <si>
    <t>Tornareccio</t>
  </si>
  <si>
    <t>Osterrade</t>
  </si>
  <si>
    <t>Valdaracete</t>
  </si>
  <si>
    <t>Conca</t>
  </si>
  <si>
    <t>Tornata</t>
  </si>
  <si>
    <t>Osterrönfeld</t>
  </si>
  <si>
    <t>Valdarachas</t>
  </si>
  <si>
    <t>Concarneau</t>
  </si>
  <si>
    <t>Tornimparte</t>
  </si>
  <si>
    <t>Osterspai</t>
  </si>
  <si>
    <t>Valdastillas</t>
  </si>
  <si>
    <t>Concevreux</t>
  </si>
  <si>
    <t>Osterstedt</t>
  </si>
  <si>
    <t>Valdealgorfa</t>
  </si>
  <si>
    <t>Concèze</t>
  </si>
  <si>
    <t>Tornolo</t>
  </si>
  <si>
    <t>Osterwald</t>
  </si>
  <si>
    <t>Valdeande</t>
  </si>
  <si>
    <t>Conches-en-Ouche</t>
  </si>
  <si>
    <t>Osterwieck, Stadt</t>
  </si>
  <si>
    <t>Valdearcos de la Vega</t>
  </si>
  <si>
    <t>Conches-sur-Gondoire</t>
  </si>
  <si>
    <t>Torpè</t>
  </si>
  <si>
    <t>Osterzell</t>
  </si>
  <si>
    <t>Valdearenas</t>
  </si>
  <si>
    <t>Conchez-de-Béarn</t>
  </si>
  <si>
    <t>Torraca</t>
  </si>
  <si>
    <t>Ostfildern, Stadt</t>
  </si>
  <si>
    <t>Valdeavellano</t>
  </si>
  <si>
    <t>Conchil-le-Temple</t>
  </si>
  <si>
    <t>Osthausen-Wülfershausen</t>
  </si>
  <si>
    <t>Valdeavellano de Tera</t>
  </si>
  <si>
    <t>Conchy-les-Pots</t>
  </si>
  <si>
    <t>Torrazza Coste</t>
  </si>
  <si>
    <t>Ostheim v.d.Rhön, St</t>
  </si>
  <si>
    <t>Valdeavero</t>
  </si>
  <si>
    <t>Conchy-sur-Canche</t>
  </si>
  <si>
    <t>Torrazza Piemonte</t>
  </si>
  <si>
    <t>Osthofen, Stadt</t>
  </si>
  <si>
    <t>Valdeaveruelo</t>
  </si>
  <si>
    <t>Concorès</t>
  </si>
  <si>
    <t>Torrazzo</t>
  </si>
  <si>
    <t>Ostrach</t>
  </si>
  <si>
    <t>Valdecaballeros</t>
  </si>
  <si>
    <t>Concoret</t>
  </si>
  <si>
    <t>Torre Annunziata</t>
  </si>
  <si>
    <t>Ostramondra</t>
  </si>
  <si>
    <t>Valdecañas de Tajo</t>
  </si>
  <si>
    <t>Concots</t>
  </si>
  <si>
    <t>Torre Beretti e Castellaro</t>
  </si>
  <si>
    <t>Ostrau</t>
  </si>
  <si>
    <t>Valdecarros</t>
  </si>
  <si>
    <t>Concoules</t>
  </si>
  <si>
    <t>Torre Boldone</t>
  </si>
  <si>
    <t>Ostrhauderfehn</t>
  </si>
  <si>
    <t>Valdecasa</t>
  </si>
  <si>
    <t>Concremiers</t>
  </si>
  <si>
    <t>Torre Bormida</t>
  </si>
  <si>
    <t>Östringen, Stadt</t>
  </si>
  <si>
    <t>Valdecolmenas, Los</t>
  </si>
  <si>
    <t>Concressault</t>
  </si>
  <si>
    <t>Torre Cajetani</t>
  </si>
  <si>
    <t>Ostritz, Stadt</t>
  </si>
  <si>
    <t>Valdeconcha</t>
  </si>
  <si>
    <t>Concriers</t>
  </si>
  <si>
    <t>Torre Canavese</t>
  </si>
  <si>
    <t>Ostrohe</t>
  </si>
  <si>
    <t>Valdecuenca</t>
  </si>
  <si>
    <t>Condac</t>
  </si>
  <si>
    <t>Torre d'Arese</t>
  </si>
  <si>
    <t>Oststeinbek</t>
  </si>
  <si>
    <t>Valdefinjas</t>
  </si>
  <si>
    <t>Condal</t>
  </si>
  <si>
    <t>Torre de' Busi</t>
  </si>
  <si>
    <t>Ötigheim</t>
  </si>
  <si>
    <t>Valdefresno</t>
  </si>
  <si>
    <t>Condamine</t>
  </si>
  <si>
    <t>Torre de' Negri</t>
  </si>
  <si>
    <t>Ötisheim</t>
  </si>
  <si>
    <t>Valdefuentes</t>
  </si>
  <si>
    <t>Condat</t>
  </si>
  <si>
    <t>Torre de' Passeri</t>
  </si>
  <si>
    <t>Valdefuentes de Sangusín</t>
  </si>
  <si>
    <t>Condat-en-Combraille</t>
  </si>
  <si>
    <t>Torre de' Picenardi</t>
  </si>
  <si>
    <t>Ottenbüttel</t>
  </si>
  <si>
    <t>Valdefuentes del Páramo</t>
  </si>
  <si>
    <t>Condat-lès-Montboissier</t>
  </si>
  <si>
    <t>Torre de' Roveri</t>
  </si>
  <si>
    <t>Ottendorf</t>
  </si>
  <si>
    <t>Valdeganga</t>
  </si>
  <si>
    <t>Condat-sur-Ganaveix</t>
  </si>
  <si>
    <t>Torre del Greco</t>
  </si>
  <si>
    <t>Ottendorf-Okrilla</t>
  </si>
  <si>
    <t>Valdegeña</t>
  </si>
  <si>
    <t>Condat-sur-Trincou</t>
  </si>
  <si>
    <t>Torre di Mosto</t>
  </si>
  <si>
    <t>Ottenhofen</t>
  </si>
  <si>
    <t>Valdegrudas</t>
  </si>
  <si>
    <t>Condat-sur-Vézère</t>
  </si>
  <si>
    <t>Torre di Ruggiero</t>
  </si>
  <si>
    <t>Ottenhöfen im Schwarzwald</t>
  </si>
  <si>
    <t>Valdehijaderos</t>
  </si>
  <si>
    <t>Condat-sur-Vienne</t>
  </si>
  <si>
    <t>Torre di Santa Maria</t>
  </si>
  <si>
    <t>Ottensoos</t>
  </si>
  <si>
    <t>Valdehorna</t>
  </si>
  <si>
    <t>Condé</t>
  </si>
  <si>
    <t>Torre d'Isola</t>
  </si>
  <si>
    <t>Ottenstein, Flecken</t>
  </si>
  <si>
    <t>Valdehúncar</t>
  </si>
  <si>
    <t>Condécourt</t>
  </si>
  <si>
    <t>Torre Le Nocelle</t>
  </si>
  <si>
    <t>Otter</t>
  </si>
  <si>
    <t>Valdelacalzada</t>
  </si>
  <si>
    <t>Condé-en-Brie</t>
  </si>
  <si>
    <t>Torre Mondovì</t>
  </si>
  <si>
    <t>Otterbach</t>
  </si>
  <si>
    <t>Valdelacasa</t>
  </si>
  <si>
    <t>Condé-en-Normandie</t>
  </si>
  <si>
    <t>Torre Orsaia</t>
  </si>
  <si>
    <t>Otterberg, Stadt</t>
  </si>
  <si>
    <t>Valdelacasa de Tajo</t>
  </si>
  <si>
    <t>Condé-Folie</t>
  </si>
  <si>
    <t>Torre Pallavicina</t>
  </si>
  <si>
    <t>Otterfing</t>
  </si>
  <si>
    <t>Valdelageve</t>
  </si>
  <si>
    <t>Condeissiat</t>
  </si>
  <si>
    <t>Torre Pellice</t>
  </si>
  <si>
    <t>Otterndorf, Stadt</t>
  </si>
  <si>
    <t>Valdelagua del Cerro</t>
  </si>
  <si>
    <t>Condé-lès-Autry</t>
  </si>
  <si>
    <t>Torre San Giorgio</t>
  </si>
  <si>
    <t>Ottersberg, Flecken</t>
  </si>
  <si>
    <t>Valdelaguna</t>
  </si>
  <si>
    <t>Condé-lès-Herpy</t>
  </si>
  <si>
    <t>Torre San Patrizio</t>
  </si>
  <si>
    <t>Ottersheim</t>
  </si>
  <si>
    <t>Valdelarco</t>
  </si>
  <si>
    <t>Condé-Northen</t>
  </si>
  <si>
    <t>Torre Santa Susanna</t>
  </si>
  <si>
    <t>Ottersheim bei Landau</t>
  </si>
  <si>
    <t>Valdelcubo</t>
  </si>
  <si>
    <t>Condéon</t>
  </si>
  <si>
    <t>Torreano</t>
  </si>
  <si>
    <t>Otterstadt</t>
  </si>
  <si>
    <t>Valdelinares</t>
  </si>
  <si>
    <t>Condes</t>
  </si>
  <si>
    <t>Torrebelvicino</t>
  </si>
  <si>
    <t>Ottersweier</t>
  </si>
  <si>
    <t>Valdelosa</t>
  </si>
  <si>
    <t>Condé-Sainte-Libiaire</t>
  </si>
  <si>
    <t>Torrebruna</t>
  </si>
  <si>
    <t>Otterwisch</t>
  </si>
  <si>
    <t>Valdeltormo</t>
  </si>
  <si>
    <t>Condé-sur-Aisne</t>
  </si>
  <si>
    <t>Torrecuso</t>
  </si>
  <si>
    <t>Otting</t>
  </si>
  <si>
    <t>Valdelugueros</t>
  </si>
  <si>
    <t>Condé-sur-Ifs</t>
  </si>
  <si>
    <t>Torreglia</t>
  </si>
  <si>
    <t>Ottobeuren, M</t>
  </si>
  <si>
    <t>Valdemadera</t>
  </si>
  <si>
    <t>Condé-sur-l'Escaut</t>
  </si>
  <si>
    <t>Torregrotta</t>
  </si>
  <si>
    <t>Ottobrunn</t>
  </si>
  <si>
    <t>Valdemaluque</t>
  </si>
  <si>
    <t>Condé-sur-Marne</t>
  </si>
  <si>
    <t>Torremaggiore</t>
  </si>
  <si>
    <t>Ottrau</t>
  </si>
  <si>
    <t>Valdemanco</t>
  </si>
  <si>
    <t>Condé-sur-Risle</t>
  </si>
  <si>
    <t>Torrenova</t>
  </si>
  <si>
    <t>Ottweiler, Stadt</t>
  </si>
  <si>
    <t>Valdemanco del Esteras</t>
  </si>
  <si>
    <t>Condé-sur-Sarthe</t>
  </si>
  <si>
    <t>Torresina</t>
  </si>
  <si>
    <t>Otzberg</t>
  </si>
  <si>
    <t>Valdemaqueda</t>
  </si>
  <si>
    <t>Condé-sur-Seulles</t>
  </si>
  <si>
    <t>Torretta</t>
  </si>
  <si>
    <t>Otzing</t>
  </si>
  <si>
    <t>Valdemeca</t>
  </si>
  <si>
    <t>Condé-sur-Suippe</t>
  </si>
  <si>
    <t>Torrevecchia Pia</t>
  </si>
  <si>
    <t>Ötzingen</t>
  </si>
  <si>
    <t>Valdemierque</t>
  </si>
  <si>
    <t>Condé-sur-Vesgre</t>
  </si>
  <si>
    <t>Torrevecchia Teatina</t>
  </si>
  <si>
    <t>Otzweiler</t>
  </si>
  <si>
    <t>Valdemora</t>
  </si>
  <si>
    <t>Condé-sur-Vire</t>
  </si>
  <si>
    <t>Torri del Benaco</t>
  </si>
  <si>
    <t>Ovelgönne</t>
  </si>
  <si>
    <t>Valdemorales</t>
  </si>
  <si>
    <t>Condette</t>
  </si>
  <si>
    <t>Torri di Quartesolo</t>
  </si>
  <si>
    <t>Overath, Stadt</t>
  </si>
  <si>
    <t>Valdemorillo</t>
  </si>
  <si>
    <t>Condezaygues</t>
  </si>
  <si>
    <t>Torri in Sabina</t>
  </si>
  <si>
    <t>Owen, Stadt</t>
  </si>
  <si>
    <t>Valdemorillo de la Sierra</t>
  </si>
  <si>
    <t>Condillac</t>
  </si>
  <si>
    <t>Torrice</t>
  </si>
  <si>
    <t>Owingen</t>
  </si>
  <si>
    <t>Valdemoro</t>
  </si>
  <si>
    <t>Condom</t>
  </si>
  <si>
    <t>Torricella</t>
  </si>
  <si>
    <t>Owschlag</t>
  </si>
  <si>
    <t>Valdemoro-Sierra</t>
  </si>
  <si>
    <t>Condom-d'Aubrac</t>
  </si>
  <si>
    <t>Torricella del Pizzo</t>
  </si>
  <si>
    <t>Oybin</t>
  </si>
  <si>
    <t>Valdenebro</t>
  </si>
  <si>
    <t>Condorcet</t>
  </si>
  <si>
    <t>Torricella in Sabina</t>
  </si>
  <si>
    <t>Oy-Mittelberg</t>
  </si>
  <si>
    <t>Valdenebro de los Valles</t>
  </si>
  <si>
    <t>Condren</t>
  </si>
  <si>
    <t>Torricella Peligna</t>
  </si>
  <si>
    <t>Oyten</t>
  </si>
  <si>
    <t>Valdenuño Fernández</t>
  </si>
  <si>
    <t>Condrieu</t>
  </si>
  <si>
    <t>Torricella Sicura</t>
  </si>
  <si>
    <t>Padenstedt</t>
  </si>
  <si>
    <t>Valdeobispo</t>
  </si>
  <si>
    <t>Conflandey</t>
  </si>
  <si>
    <t>Torricella Verzate</t>
  </si>
  <si>
    <t>Paderborn, Stadt</t>
  </si>
  <si>
    <t>Valdeolea</t>
  </si>
  <si>
    <t>Conflans-en-Jarnisy</t>
  </si>
  <si>
    <t>Torriglia</t>
  </si>
  <si>
    <t>Pähl</t>
  </si>
  <si>
    <t>Valdeolivas</t>
  </si>
  <si>
    <t>Conflans-Sainte-Honorine</t>
  </si>
  <si>
    <t>Torrile</t>
  </si>
  <si>
    <t>Pahlen</t>
  </si>
  <si>
    <t>Valdeolmillos</t>
  </si>
  <si>
    <t>Conflans-sur-Anille</t>
  </si>
  <si>
    <t>Torrioni</t>
  </si>
  <si>
    <t>Painten, M</t>
  </si>
  <si>
    <t>Valdeolmos-Alalpardo</t>
  </si>
  <si>
    <t>Conflans-sur-Lanterne</t>
  </si>
  <si>
    <t>Torrita di Siena</t>
  </si>
  <si>
    <t>Paitzdorf</t>
  </si>
  <si>
    <t>Valdepeñas</t>
  </si>
  <si>
    <t>Conflans-sur-Loing</t>
  </si>
  <si>
    <t>Torrita Tiberina</t>
  </si>
  <si>
    <t>Palling</t>
  </si>
  <si>
    <t>Valdepeñas de Jaén</t>
  </si>
  <si>
    <t>Conflans-sur-Seine</t>
  </si>
  <si>
    <t>Tortolì</t>
  </si>
  <si>
    <t>Palzem</t>
  </si>
  <si>
    <t>Valdepeñas de la Sierra</t>
  </si>
  <si>
    <t>Confolens</t>
  </si>
  <si>
    <t>Tortona</t>
  </si>
  <si>
    <t>Pampow</t>
  </si>
  <si>
    <t>Valdepiélago</t>
  </si>
  <si>
    <t>Confolent-Port-Dieu</t>
  </si>
  <si>
    <t>Tortora</t>
  </si>
  <si>
    <t>Panker</t>
  </si>
  <si>
    <t>Valdepiélagos</t>
  </si>
  <si>
    <t>Confort</t>
  </si>
  <si>
    <t>Tortorella</t>
  </si>
  <si>
    <t>Panketal</t>
  </si>
  <si>
    <t>Valdepolo</t>
  </si>
  <si>
    <t>Confort-Meilars</t>
  </si>
  <si>
    <t>Tortoreto</t>
  </si>
  <si>
    <t>Panschwitz-Kuckau / Pančicy-Kukow</t>
  </si>
  <si>
    <t>Valdeprado</t>
  </si>
  <si>
    <t>Confracourt</t>
  </si>
  <si>
    <t>Tortorici</t>
  </si>
  <si>
    <t>Pantelitz</t>
  </si>
  <si>
    <t>Valdeprado del Río</t>
  </si>
  <si>
    <t>Confrançon</t>
  </si>
  <si>
    <t>Torviscosa</t>
  </si>
  <si>
    <t>Panten</t>
  </si>
  <si>
    <t>Valdeprados</t>
  </si>
  <si>
    <t>Congénies</t>
  </si>
  <si>
    <t>Toscolano-Maderno</t>
  </si>
  <si>
    <t>Pantenburg</t>
  </si>
  <si>
    <t>Valderas</t>
  </si>
  <si>
    <t>Congerville-Thionville</t>
  </si>
  <si>
    <t>Tossicia</t>
  </si>
  <si>
    <t>Panzweiler</t>
  </si>
  <si>
    <t>Valderrábano</t>
  </si>
  <si>
    <t>Congé-sur-Orne</t>
  </si>
  <si>
    <t>Tovo di Sant'Agata</t>
  </si>
  <si>
    <t>Papenburg, Stadt</t>
  </si>
  <si>
    <t>Valderrebollo</t>
  </si>
  <si>
    <t>Congis-sur-Thérouanne</t>
  </si>
  <si>
    <t>Tovo San Giacomo</t>
  </si>
  <si>
    <t>Papendorf</t>
  </si>
  <si>
    <t>Valderredible</t>
  </si>
  <si>
    <t>Congrier</t>
  </si>
  <si>
    <t>Trabia</t>
  </si>
  <si>
    <t>Papenhagen</t>
  </si>
  <si>
    <t>Valderrey</t>
  </si>
  <si>
    <t>Congy</t>
  </si>
  <si>
    <t>Tradate</t>
  </si>
  <si>
    <t>Pappenheim, St</t>
  </si>
  <si>
    <t>Valderrobres</t>
  </si>
  <si>
    <t>Conie-Molitard</t>
  </si>
  <si>
    <t>Tramatza</t>
  </si>
  <si>
    <t>Parchim, Stadt</t>
  </si>
  <si>
    <t>Valderrodilla</t>
  </si>
  <si>
    <t>Conilhac-Corbières</t>
  </si>
  <si>
    <t>Trambileno</t>
  </si>
  <si>
    <t>Parchtitz</t>
  </si>
  <si>
    <t>Valderrodrigo</t>
  </si>
  <si>
    <t>Conjux</t>
  </si>
  <si>
    <t>Tramonti</t>
  </si>
  <si>
    <t>Parkstein, M</t>
  </si>
  <si>
    <t>Valderrubio</t>
  </si>
  <si>
    <t>Conlie</t>
  </si>
  <si>
    <t>Tramonti di Sopra</t>
  </si>
  <si>
    <t>Parkstetten</t>
  </si>
  <si>
    <t>Valderrueda</t>
  </si>
  <si>
    <t>Conliège</t>
  </si>
  <si>
    <t>Tramonti di Sotto</t>
  </si>
  <si>
    <t>Parsau</t>
  </si>
  <si>
    <t>Valdés</t>
  </si>
  <si>
    <t>Connac</t>
  </si>
  <si>
    <t>Tramutola</t>
  </si>
  <si>
    <t>Parsberg, St</t>
  </si>
  <si>
    <t>Valdesamario</t>
  </si>
  <si>
    <t>Connangles</t>
  </si>
  <si>
    <t>Trana</t>
  </si>
  <si>
    <t>Parsteinsee</t>
  </si>
  <si>
    <t>Valdescorriel</t>
  </si>
  <si>
    <t>Connantray-Vaurefroy</t>
  </si>
  <si>
    <t>Trani</t>
  </si>
  <si>
    <t>Partenheim</t>
  </si>
  <si>
    <t>Valdesotos</t>
  </si>
  <si>
    <t>Connantre</t>
  </si>
  <si>
    <t>Traona</t>
  </si>
  <si>
    <t>Partenstein</t>
  </si>
  <si>
    <t>Valdestillas</t>
  </si>
  <si>
    <t>Connaux</t>
  </si>
  <si>
    <t>Trapani</t>
  </si>
  <si>
    <t>Partensteiner Forst</t>
  </si>
  <si>
    <t>Valdetorres</t>
  </si>
  <si>
    <t>Conne-de-Labarde</t>
  </si>
  <si>
    <t>Trappeto</t>
  </si>
  <si>
    <t>Parthenstein</t>
  </si>
  <si>
    <t>Valdetorres de Jarama</t>
  </si>
  <si>
    <t>Connelles</t>
  </si>
  <si>
    <t>Trarego Viggiona</t>
  </si>
  <si>
    <t>Paschel</t>
  </si>
  <si>
    <t>Valdetórtola</t>
  </si>
  <si>
    <t>Connerré</t>
  </si>
  <si>
    <t>Trasacco</t>
  </si>
  <si>
    <t>Pasewalk, Stadt</t>
  </si>
  <si>
    <t>Valde-Ucieza</t>
  </si>
  <si>
    <t>Connezac</t>
  </si>
  <si>
    <t>Trasaghis</t>
  </si>
  <si>
    <t>Paska</t>
  </si>
  <si>
    <t>Valdevacas de Montejo</t>
  </si>
  <si>
    <t>Connigis</t>
  </si>
  <si>
    <t>Trasquera</t>
  </si>
  <si>
    <t>Passade</t>
  </si>
  <si>
    <t>Valdevacas y Guijar</t>
  </si>
  <si>
    <t>Conquereuil</t>
  </si>
  <si>
    <t>Tratalias</t>
  </si>
  <si>
    <t>Passau</t>
  </si>
  <si>
    <t>Valdeverdeja</t>
  </si>
  <si>
    <t>Conques-en-Rouergue</t>
  </si>
  <si>
    <t>Travacò Siccomario</t>
  </si>
  <si>
    <t>Passee</t>
  </si>
  <si>
    <t>Valdevimbre</t>
  </si>
  <si>
    <t>Conques-sur-Orbiel</t>
  </si>
  <si>
    <t>Travagliato</t>
  </si>
  <si>
    <t>Passow</t>
  </si>
  <si>
    <t>Valdezate</t>
  </si>
  <si>
    <t>Conqueyrac</t>
  </si>
  <si>
    <t>Travedona-Monate</t>
  </si>
  <si>
    <t>Pastetten</t>
  </si>
  <si>
    <t>Valdilecha</t>
  </si>
  <si>
    <t>Consac</t>
  </si>
  <si>
    <t>Traversella</t>
  </si>
  <si>
    <t>Patersberg</t>
  </si>
  <si>
    <t>Valdorros</t>
  </si>
  <si>
    <t>Conségudes</t>
  </si>
  <si>
    <t>Traversetolo</t>
  </si>
  <si>
    <t>Patersdorf</t>
  </si>
  <si>
    <t>Valdoviño</t>
  </si>
  <si>
    <t>Consenvoye</t>
  </si>
  <si>
    <t>Traves</t>
  </si>
  <si>
    <t>Pätow-Steegen</t>
  </si>
  <si>
    <t>Valdunciel</t>
  </si>
  <si>
    <t>Consigny</t>
  </si>
  <si>
    <t>Travesio</t>
  </si>
  <si>
    <t>Pattensen, Stadt</t>
  </si>
  <si>
    <t>Valdunquillo</t>
  </si>
  <si>
    <t>Cons-la-Grandville</t>
  </si>
  <si>
    <t>Travo</t>
  </si>
  <si>
    <t>Patzig</t>
  </si>
  <si>
    <t>València</t>
  </si>
  <si>
    <t>Consolation-Maisonnettes</t>
  </si>
  <si>
    <t>Tre Ville</t>
  </si>
  <si>
    <t>Paulinenaue</t>
  </si>
  <si>
    <t>Valencia de Alcántara</t>
  </si>
  <si>
    <t>Contalmaison</t>
  </si>
  <si>
    <t>Trebaseleghe</t>
  </si>
  <si>
    <t>Paunzhausen</t>
  </si>
  <si>
    <t>Valencia de Don Juan</t>
  </si>
  <si>
    <t>Contamine-Sarzin</t>
  </si>
  <si>
    <t>Trebisacce</t>
  </si>
  <si>
    <t>Pausa-Mühltroff, Stadt</t>
  </si>
  <si>
    <t>Valencia de las Torres</t>
  </si>
  <si>
    <t>Contamine-sur-Arve</t>
  </si>
  <si>
    <t>Trecase</t>
  </si>
  <si>
    <t>Päwesin</t>
  </si>
  <si>
    <t>Valencia del Mombuey</t>
  </si>
  <si>
    <t>Contault</t>
  </si>
  <si>
    <t>Trecastagni</t>
  </si>
  <si>
    <t>Pechbrunn</t>
  </si>
  <si>
    <t>Valencia del Ventoso</t>
  </si>
  <si>
    <t>Contay</t>
  </si>
  <si>
    <t>Trecastelli</t>
  </si>
  <si>
    <t>Peenehagen</t>
  </si>
  <si>
    <t>Valencina de la Concepción</t>
  </si>
  <si>
    <t>Conte</t>
  </si>
  <si>
    <t>Trecate</t>
  </si>
  <si>
    <t>Peenemünde</t>
  </si>
  <si>
    <t>Valenzuela</t>
  </si>
  <si>
    <t>Contes</t>
  </si>
  <si>
    <t>Trecchina</t>
  </si>
  <si>
    <t>Peffingen</t>
  </si>
  <si>
    <t>Valenzuela de Calatrava</t>
  </si>
  <si>
    <t>Contescourt</t>
  </si>
  <si>
    <t>Trecenta</t>
  </si>
  <si>
    <t>Pegau, Stadt</t>
  </si>
  <si>
    <t>Valeras, Las</t>
  </si>
  <si>
    <t>Contest</t>
  </si>
  <si>
    <t>Tredozio</t>
  </si>
  <si>
    <t>Pegestorf</t>
  </si>
  <si>
    <t>Valero</t>
  </si>
  <si>
    <t>Conteville</t>
  </si>
  <si>
    <t>Treglio</t>
  </si>
  <si>
    <t>Pegnitz, St</t>
  </si>
  <si>
    <t>Valfarta</t>
  </si>
  <si>
    <t>Conteville-en-Ternois</t>
  </si>
  <si>
    <t>Tregnago</t>
  </si>
  <si>
    <t>Peine, Stadt</t>
  </si>
  <si>
    <t>Valfermoso de Tajuña</t>
  </si>
  <si>
    <t>Conteville-lès-Boulogne</t>
  </si>
  <si>
    <t>Treia</t>
  </si>
  <si>
    <t>Peissen</t>
  </si>
  <si>
    <t>Valga</t>
  </si>
  <si>
    <t>Conthil</t>
  </si>
  <si>
    <t>Treiso</t>
  </si>
  <si>
    <t>Peißenberg, M</t>
  </si>
  <si>
    <t>Valgañón</t>
  </si>
  <si>
    <t>Contigny</t>
  </si>
  <si>
    <t>Tremestieri Etneo</t>
  </si>
  <si>
    <t>Peiting, M</t>
  </si>
  <si>
    <t>Valhermoso</t>
  </si>
  <si>
    <t>Contilly</t>
  </si>
  <si>
    <t>Tremezzina</t>
  </si>
  <si>
    <t>Peitz/Picnjo, Stadt</t>
  </si>
  <si>
    <t>Valhermoso de la Fuente</t>
  </si>
  <si>
    <t>Continvoir</t>
  </si>
  <si>
    <t>Tremosine sul Garda</t>
  </si>
  <si>
    <t>Pellingen</t>
  </si>
  <si>
    <t>Valjunquera</t>
  </si>
  <si>
    <t>Contrazy</t>
  </si>
  <si>
    <t>Trentinara</t>
  </si>
  <si>
    <t>Pellworm</t>
  </si>
  <si>
    <t>Vall d'Alba</t>
  </si>
  <si>
    <t>Contre</t>
  </si>
  <si>
    <t>Trento</t>
  </si>
  <si>
    <t>Pelm</t>
  </si>
  <si>
    <t>Vall d'Alcalà, la</t>
  </si>
  <si>
    <t>Contré</t>
  </si>
  <si>
    <t>Trentola Ducenta</t>
  </si>
  <si>
    <t>Pemfling</t>
  </si>
  <si>
    <t>Vall de Almonacid</t>
  </si>
  <si>
    <t>Contréglise</t>
  </si>
  <si>
    <t>Trenzano</t>
  </si>
  <si>
    <t>Penig, Stadt</t>
  </si>
  <si>
    <t>Vall de Bianya, La</t>
  </si>
  <si>
    <t>Contremoulins</t>
  </si>
  <si>
    <t>Treppo Grande</t>
  </si>
  <si>
    <t>Penkow</t>
  </si>
  <si>
    <t>Vall de Boí, La</t>
  </si>
  <si>
    <t>Contres</t>
  </si>
  <si>
    <t>Treppo Ligosullo</t>
  </si>
  <si>
    <t>Penkun, Stadt</t>
  </si>
  <si>
    <t>Vall de Cardós</t>
  </si>
  <si>
    <t>Contreuve</t>
  </si>
  <si>
    <t>Trepuzzi</t>
  </si>
  <si>
    <t>Pennigsehl</t>
  </si>
  <si>
    <t>Vall de Gallinera</t>
  </si>
  <si>
    <t>Contrevoz</t>
  </si>
  <si>
    <t>Trequanda</t>
  </si>
  <si>
    <t>Pentling</t>
  </si>
  <si>
    <t>Vall de Laguar, la</t>
  </si>
  <si>
    <t>Contrexéville</t>
  </si>
  <si>
    <t>Tresana</t>
  </si>
  <si>
    <t>Penzberg, St</t>
  </si>
  <si>
    <t>Vall d'Ebo, la</t>
  </si>
  <si>
    <t>Contrisson</t>
  </si>
  <si>
    <t>Trescore Balneario</t>
  </si>
  <si>
    <t>Penzin</t>
  </si>
  <si>
    <t>Vall d'en Bas, La</t>
  </si>
  <si>
    <t>Conty</t>
  </si>
  <si>
    <t>Trescore Cremasco</t>
  </si>
  <si>
    <t>Penzing</t>
  </si>
  <si>
    <t>Vall d'Uixó, la</t>
  </si>
  <si>
    <t>Contz-les-Bains</t>
  </si>
  <si>
    <t>Tresignana</t>
  </si>
  <si>
    <t>Penzlin, Stadt</t>
  </si>
  <si>
    <t>Vallada</t>
  </si>
  <si>
    <t>Conzieu</t>
  </si>
  <si>
    <t>Tresivio</t>
  </si>
  <si>
    <t>Perach</t>
  </si>
  <si>
    <t>Valladolid</t>
  </si>
  <si>
    <t>Coole</t>
  </si>
  <si>
    <t>Tresnuraghes</t>
  </si>
  <si>
    <t>Perasdorf</t>
  </si>
  <si>
    <t>Vallanca</t>
  </si>
  <si>
    <t>Coolus</t>
  </si>
  <si>
    <t>Trevenzuolo</t>
  </si>
  <si>
    <t>Perkam</t>
  </si>
  <si>
    <t>Vallarta de Bureba</t>
  </si>
  <si>
    <t>Copponex</t>
  </si>
  <si>
    <t>Trevi</t>
  </si>
  <si>
    <t>Perl</t>
  </si>
  <si>
    <t>Vallat</t>
  </si>
  <si>
    <t>Coquainvilliers</t>
  </si>
  <si>
    <t>Trevi nel Lazio</t>
  </si>
  <si>
    <t>Perlacher Forst</t>
  </si>
  <si>
    <t>Vallbona d'Anoia</t>
  </si>
  <si>
    <t>Coquelles</t>
  </si>
  <si>
    <t>Trevico</t>
  </si>
  <si>
    <t>Perleberg, Stadt</t>
  </si>
  <si>
    <t>Vallbona de les Monges</t>
  </si>
  <si>
    <t>Corancez</t>
  </si>
  <si>
    <t>Treviglio</t>
  </si>
  <si>
    <t>Perlesreut, M</t>
  </si>
  <si>
    <t>Vallcebre</t>
  </si>
  <si>
    <t>Corancy</t>
  </si>
  <si>
    <t>Trevignano</t>
  </si>
  <si>
    <t>Perlin</t>
  </si>
  <si>
    <t>Vallclara</t>
  </si>
  <si>
    <t>Coray</t>
  </si>
  <si>
    <t>Trevignano Romano</t>
  </si>
  <si>
    <t>Perscheid</t>
  </si>
  <si>
    <t>Valldemossa</t>
  </si>
  <si>
    <t>Treville</t>
  </si>
  <si>
    <t>Pessin</t>
  </si>
  <si>
    <t>Valle de Abdalajís</t>
  </si>
  <si>
    <t>Corbarieu</t>
  </si>
  <si>
    <t>Treviolo</t>
  </si>
  <si>
    <t>Petersaurach</t>
  </si>
  <si>
    <t>Valle de Altomira, El</t>
  </si>
  <si>
    <t>Corbas</t>
  </si>
  <si>
    <t>Treviso</t>
  </si>
  <si>
    <t>Petersberg</t>
  </si>
  <si>
    <t>Valle de Arana</t>
  </si>
  <si>
    <t>Corbehem</t>
  </si>
  <si>
    <t>Treviso Bresciano</t>
  </si>
  <si>
    <t>Petersdorf</t>
  </si>
  <si>
    <t>Valle de Bardají</t>
  </si>
  <si>
    <t>Corbeil</t>
  </si>
  <si>
    <t>Trezzano Rosa</t>
  </si>
  <si>
    <t>Petershagen, Stadt</t>
  </si>
  <si>
    <t>Valle de Carranza</t>
  </si>
  <si>
    <t>Corbeil-Cerf</t>
  </si>
  <si>
    <t>Trezzano sul Naviglio</t>
  </si>
  <si>
    <t>Petershagen/Eggersdorf</t>
  </si>
  <si>
    <t>Valle de Cerrato</t>
  </si>
  <si>
    <t>Corbeil-Essonnes</t>
  </si>
  <si>
    <t>Trezzo sull'Adda</t>
  </si>
  <si>
    <t>Petershausen</t>
  </si>
  <si>
    <t>Valle de Hecho</t>
  </si>
  <si>
    <t>Corbeilles</t>
  </si>
  <si>
    <t>Trezzo Tinella</t>
  </si>
  <si>
    <t>Peterslahr</t>
  </si>
  <si>
    <t>Valle de la Serena</t>
  </si>
  <si>
    <t>Corbel</t>
  </si>
  <si>
    <t>Trezzone</t>
  </si>
  <si>
    <t>Peterswald-Löffelscheid</t>
  </si>
  <si>
    <t>Valle de las Navas</t>
  </si>
  <si>
    <t>Corbelin</t>
  </si>
  <si>
    <t>Tribano</t>
  </si>
  <si>
    <t>Pettendorf</t>
  </si>
  <si>
    <t>Valle de Lierp</t>
  </si>
  <si>
    <t>Corbenay</t>
  </si>
  <si>
    <t>Tribiano</t>
  </si>
  <si>
    <t>Petting</t>
  </si>
  <si>
    <t>Valle de Losa</t>
  </si>
  <si>
    <t>Corbeny</t>
  </si>
  <si>
    <t>Tribogna</t>
  </si>
  <si>
    <t>Pettstadt</t>
  </si>
  <si>
    <t>Valle de Manzanedo</t>
  </si>
  <si>
    <t>Corbère</t>
  </si>
  <si>
    <t>Tricarico</t>
  </si>
  <si>
    <t>Peuschen</t>
  </si>
  <si>
    <t>Valle de Matamoros</t>
  </si>
  <si>
    <t>Corbère-Abères</t>
  </si>
  <si>
    <t>Tricase</t>
  </si>
  <si>
    <t>Pfaffenhausen, M</t>
  </si>
  <si>
    <t>Valle de Mena</t>
  </si>
  <si>
    <t>Corbère-les-Cabanes</t>
  </si>
  <si>
    <t>Tricerro</t>
  </si>
  <si>
    <t>Valle de Oca</t>
  </si>
  <si>
    <t>Corberon</t>
  </si>
  <si>
    <t>Tricesimo</t>
  </si>
  <si>
    <t>Pfaffenhofen a.d.Glonn</t>
  </si>
  <si>
    <t>Valle de Santa Ana</t>
  </si>
  <si>
    <t>Corbès</t>
  </si>
  <si>
    <t>Triei</t>
  </si>
  <si>
    <t>Pfaffenhofen a.d.Ilm, St</t>
  </si>
  <si>
    <t>Valle de Santibáñez</t>
  </si>
  <si>
    <t>Corbie</t>
  </si>
  <si>
    <t>Trieste</t>
  </si>
  <si>
    <t>Pfaffenhofen a.d.Roth, M</t>
  </si>
  <si>
    <t>Valle de Sedano</t>
  </si>
  <si>
    <t>Triggiano</t>
  </si>
  <si>
    <t>Pfaffen-Schwabenheim</t>
  </si>
  <si>
    <t>Valle de Tabladillo</t>
  </si>
  <si>
    <t>Corbières-en-Provence</t>
  </si>
  <si>
    <t>Trigolo</t>
  </si>
  <si>
    <t>Pfaffenweiler</t>
  </si>
  <si>
    <t>Valle de Tobalina</t>
  </si>
  <si>
    <t>Corbigny</t>
  </si>
  <si>
    <t>Trinità</t>
  </si>
  <si>
    <t>Valle de Trápaga-Trapagaran</t>
  </si>
  <si>
    <t>Corbon</t>
  </si>
  <si>
    <t>Trinità d'Agultu e Vignola</t>
  </si>
  <si>
    <t>Pfaffschwende</t>
  </si>
  <si>
    <t>Valle de Valdebezana</t>
  </si>
  <si>
    <t>Corbonod</t>
  </si>
  <si>
    <t>Trinitapoli</t>
  </si>
  <si>
    <t>Pfakofen</t>
  </si>
  <si>
    <t>Valle de Valdelaguna</t>
  </si>
  <si>
    <t>Corbreuse</t>
  </si>
  <si>
    <t>Trino</t>
  </si>
  <si>
    <t>Pfalzfeld</t>
  </si>
  <si>
    <t>Valle de Valdelucio</t>
  </si>
  <si>
    <t>Corcelle-Mieslot</t>
  </si>
  <si>
    <t>Triora</t>
  </si>
  <si>
    <t>Pfalzgrafenweiler</t>
  </si>
  <si>
    <t>Valle de Villaverde</t>
  </si>
  <si>
    <t>Corcelles-en-Beaujolais</t>
  </si>
  <si>
    <t>Tripi</t>
  </si>
  <si>
    <t>Pfarrkirchen, St</t>
  </si>
  <si>
    <t>Valle de Zamanzas</t>
  </si>
  <si>
    <t>Corcelles-Ferrières</t>
  </si>
  <si>
    <t>Trisobbio</t>
  </si>
  <si>
    <t>Pfarrweisach</t>
  </si>
  <si>
    <t>Valle del Retortillo</t>
  </si>
  <si>
    <t>Corcelles-les-Arts</t>
  </si>
  <si>
    <t>Trissino</t>
  </si>
  <si>
    <t>Pfatter</t>
  </si>
  <si>
    <t>Valle del Zalabí</t>
  </si>
  <si>
    <t>Corcelles-lès-Cîteaux</t>
  </si>
  <si>
    <t>Triuggio</t>
  </si>
  <si>
    <t>Pfedelbach</t>
  </si>
  <si>
    <t>Valle Gran Rey</t>
  </si>
  <si>
    <t>Corcelles-les-Monts</t>
  </si>
  <si>
    <t>Trivento</t>
  </si>
  <si>
    <t>Pfeffelbach</t>
  </si>
  <si>
    <t>Valle, El</t>
  </si>
  <si>
    <t>Corcieux</t>
  </si>
  <si>
    <t>Trivigliano</t>
  </si>
  <si>
    <t>Pfeffenhausen, M</t>
  </si>
  <si>
    <t>Vallecillo</t>
  </si>
  <si>
    <t>Corcondray</t>
  </si>
  <si>
    <t>Trivignano Udinese</t>
  </si>
  <si>
    <t>Pferdingsleben</t>
  </si>
  <si>
    <t>Vallecillo, El</t>
  </si>
  <si>
    <t>Corconne</t>
  </si>
  <si>
    <t>Trivigno</t>
  </si>
  <si>
    <t>Pfinztal</t>
  </si>
  <si>
    <t>Vallehermoso</t>
  </si>
  <si>
    <t>Corcoué-sur-Logne</t>
  </si>
  <si>
    <t>Trivolzio</t>
  </si>
  <si>
    <t>Pfofeld</t>
  </si>
  <si>
    <t>Vallejera</t>
  </si>
  <si>
    <t>Corcy</t>
  </si>
  <si>
    <t>Trodena nel parco naturale</t>
  </si>
  <si>
    <t>Pförring, M</t>
  </si>
  <si>
    <t>Vallejera de Riofrío</t>
  </si>
  <si>
    <t>Cordebugle</t>
  </si>
  <si>
    <t>Trofarello</t>
  </si>
  <si>
    <t>Pforzen</t>
  </si>
  <si>
    <t>Vallelado</t>
  </si>
  <si>
    <t>Cordelle</t>
  </si>
  <si>
    <t>Troia</t>
  </si>
  <si>
    <t>Pforzheim, Stadt</t>
  </si>
  <si>
    <t>Valleruela de Pedraza</t>
  </si>
  <si>
    <t>Cordemais</t>
  </si>
  <si>
    <t>Troina</t>
  </si>
  <si>
    <t>Pfreimd, St</t>
  </si>
  <si>
    <t>Valleruela de Sepúlveda</t>
  </si>
  <si>
    <t>Cordesse</t>
  </si>
  <si>
    <t>Tromello</t>
  </si>
  <si>
    <t>Pfronstetten</t>
  </si>
  <si>
    <t>Vallés</t>
  </si>
  <si>
    <t>Cordes-sur-Ciel</t>
  </si>
  <si>
    <t>Trontano</t>
  </si>
  <si>
    <t>Pfronten</t>
  </si>
  <si>
    <t>Valles de Palenzuela</t>
  </si>
  <si>
    <t>Cordes-Tolosannes</t>
  </si>
  <si>
    <t>Tronzano Lago Maggiore</t>
  </si>
  <si>
    <t>Pfullendorf, Stadt</t>
  </si>
  <si>
    <t>Vallesa de la Guareña</t>
  </si>
  <si>
    <t>Cordey</t>
  </si>
  <si>
    <t>Tronzano Vercellese</t>
  </si>
  <si>
    <t>Pfullingen, Stadt</t>
  </si>
  <si>
    <t>Valleseco</t>
  </si>
  <si>
    <t>Cordon</t>
  </si>
  <si>
    <t>Tropea</t>
  </si>
  <si>
    <t>Pfungstadt, Stadt</t>
  </si>
  <si>
    <t>Vallfogona de Balaguer</t>
  </si>
  <si>
    <t>Cordonnet</t>
  </si>
  <si>
    <t>Trovo</t>
  </si>
  <si>
    <t>Philippsburg, Stadt</t>
  </si>
  <si>
    <t>Vallfogona de Ripollès</t>
  </si>
  <si>
    <t>Coren</t>
  </si>
  <si>
    <t>Truccazzano</t>
  </si>
  <si>
    <t>Philippsheim</t>
  </si>
  <si>
    <t>Vallfogona de Riucorb</t>
  </si>
  <si>
    <t>Corenc</t>
  </si>
  <si>
    <t>Tubre</t>
  </si>
  <si>
    <t>Philippsreut</t>
  </si>
  <si>
    <t>Vallgorguina</t>
  </si>
  <si>
    <t>Corent</t>
  </si>
  <si>
    <t>Tufara</t>
  </si>
  <si>
    <t>Philippsreuter Wald</t>
  </si>
  <si>
    <t>Vallibona</t>
  </si>
  <si>
    <t>Corfélix</t>
  </si>
  <si>
    <t>Tufillo</t>
  </si>
  <si>
    <t>Philippsthal (Werra), Marktgemeinde</t>
  </si>
  <si>
    <t>Vallirana</t>
  </si>
  <si>
    <t>Corgengoux</t>
  </si>
  <si>
    <t>Tufino</t>
  </si>
  <si>
    <t>Picher</t>
  </si>
  <si>
    <t>Vall-llobrega</t>
  </si>
  <si>
    <t>Corgnac-sur-l'Isle</t>
  </si>
  <si>
    <t>Tufo</t>
  </si>
  <si>
    <t>Pickließem</t>
  </si>
  <si>
    <t>Vallmoll</t>
  </si>
  <si>
    <t>Corgoloin</t>
  </si>
  <si>
    <t>Tuglie</t>
  </si>
  <si>
    <t>Piding</t>
  </si>
  <si>
    <t>Vallromanes</t>
  </si>
  <si>
    <t>Corignac</t>
  </si>
  <si>
    <t>Tuili</t>
  </si>
  <si>
    <t>Pielenhofen</t>
  </si>
  <si>
    <t>Valls</t>
  </si>
  <si>
    <t>Corlay</t>
  </si>
  <si>
    <t>Tula</t>
  </si>
  <si>
    <t>Piesport</t>
  </si>
  <si>
    <t>Valls d'Aguilar, Les</t>
  </si>
  <si>
    <t>Corlier</t>
  </si>
  <si>
    <t>Tuoro sul Trasimeno</t>
  </si>
  <si>
    <t>Pillig</t>
  </si>
  <si>
    <t>Valls de Valira, Les</t>
  </si>
  <si>
    <t>Cormainville</t>
  </si>
  <si>
    <t>Turania</t>
  </si>
  <si>
    <t>Pilsach</t>
  </si>
  <si>
    <t>Valluércanes</t>
  </si>
  <si>
    <t>Cormatin</t>
  </si>
  <si>
    <t>Turano Lodigiano</t>
  </si>
  <si>
    <t>Pilsting, M</t>
  </si>
  <si>
    <t>Valmadrid</t>
  </si>
  <si>
    <t>Corme-Écluse</t>
  </si>
  <si>
    <t>Turate</t>
  </si>
  <si>
    <t>Pingelshagen</t>
  </si>
  <si>
    <t>Valmala</t>
  </si>
  <si>
    <t>Cormeilles</t>
  </si>
  <si>
    <t>Turbigo</t>
  </si>
  <si>
    <t>Pinneberg, Stadt</t>
  </si>
  <si>
    <t>Valmojado</t>
  </si>
  <si>
    <t>Cormeilles-en-Parisis</t>
  </si>
  <si>
    <t>Turi</t>
  </si>
  <si>
    <t>Pinnow</t>
  </si>
  <si>
    <t>Válor</t>
  </si>
  <si>
    <t>Cormeilles-en-Vexin</t>
  </si>
  <si>
    <t>Turri</t>
  </si>
  <si>
    <t>Pintesfeld</t>
  </si>
  <si>
    <t>Valoria la Buena</t>
  </si>
  <si>
    <t>Cormelles-le-Royal</t>
  </si>
  <si>
    <t>Turriaco</t>
  </si>
  <si>
    <t>Pinzberg</t>
  </si>
  <si>
    <t>Valpalmas</t>
  </si>
  <si>
    <t>Cormenon</t>
  </si>
  <si>
    <t>Turrivalignani</t>
  </si>
  <si>
    <t>Pirk</t>
  </si>
  <si>
    <t>Valsalabroso</t>
  </si>
  <si>
    <t>Cormeray</t>
  </si>
  <si>
    <t>Tursi</t>
  </si>
  <si>
    <t>Pirmasens, Stadt</t>
  </si>
  <si>
    <t>Valsalobre</t>
  </si>
  <si>
    <t>Corme-Royal</t>
  </si>
  <si>
    <t>Tusa</t>
  </si>
  <si>
    <t>Pirna, Stadt</t>
  </si>
  <si>
    <t>Valseca</t>
  </si>
  <si>
    <t>Cormery</t>
  </si>
  <si>
    <t>Tuscania</t>
  </si>
  <si>
    <t>Pirow</t>
  </si>
  <si>
    <t>Valsequillo</t>
  </si>
  <si>
    <t>Cormes</t>
  </si>
  <si>
    <t>Ubiale Clanezzo</t>
  </si>
  <si>
    <t>Pittenbach</t>
  </si>
  <si>
    <t>Valsequillo de Gran Canaria</t>
  </si>
  <si>
    <t>Cormicy</t>
  </si>
  <si>
    <t>Uboldo</t>
  </si>
  <si>
    <t>Pittenhart</t>
  </si>
  <si>
    <t>Valtablado del Río</t>
  </si>
  <si>
    <t>Cormolain</t>
  </si>
  <si>
    <t>Ucria</t>
  </si>
  <si>
    <t>Plaaz</t>
  </si>
  <si>
    <t>Valtajeros</t>
  </si>
  <si>
    <t>Cormont</t>
  </si>
  <si>
    <t>Udine</t>
  </si>
  <si>
    <t>Plaidt</t>
  </si>
  <si>
    <t>Valtiendas</t>
  </si>
  <si>
    <t>Cormontreuil</t>
  </si>
  <si>
    <t>Ugento</t>
  </si>
  <si>
    <t>Planebruch</t>
  </si>
  <si>
    <t>Valtierra</t>
  </si>
  <si>
    <t>Cormoranche-sur-Saône</t>
  </si>
  <si>
    <t>Uggiano la Chiesa</t>
  </si>
  <si>
    <t>Planegg</t>
  </si>
  <si>
    <t>Valtorres</t>
  </si>
  <si>
    <t>Cormost</t>
  </si>
  <si>
    <t>Uggiate-Trevano</t>
  </si>
  <si>
    <t>Planetal</t>
  </si>
  <si>
    <t>Valverde</t>
  </si>
  <si>
    <t>Cormot-Vauchignon</t>
  </si>
  <si>
    <t>Ulà Tirso</t>
  </si>
  <si>
    <t>Plankenfels</t>
  </si>
  <si>
    <t>Valverde de Alcalá</t>
  </si>
  <si>
    <t>Cormoyeux</t>
  </si>
  <si>
    <t>Ulassai</t>
  </si>
  <si>
    <t>Plankstadt</t>
  </si>
  <si>
    <t>Valverde de Burguillos</t>
  </si>
  <si>
    <t>Cormoz</t>
  </si>
  <si>
    <t>Ultimo</t>
  </si>
  <si>
    <t>Plascheid</t>
  </si>
  <si>
    <t>Valverde de Campos</t>
  </si>
  <si>
    <t>Corn</t>
  </si>
  <si>
    <t>Umbertide</t>
  </si>
  <si>
    <t>Plate</t>
  </si>
  <si>
    <t>Valverde de Júcar</t>
  </si>
  <si>
    <t>Cornac</t>
  </si>
  <si>
    <t>Umbriatico</t>
  </si>
  <si>
    <t>Platten</t>
  </si>
  <si>
    <t>Valverde de la Vera</t>
  </si>
  <si>
    <t>Cornant</t>
  </si>
  <si>
    <t>Urago d'Oglio</t>
  </si>
  <si>
    <t>Plattenburg</t>
  </si>
  <si>
    <t>Valverde de la Virgen</t>
  </si>
  <si>
    <t>Cornas</t>
  </si>
  <si>
    <t>Uras</t>
  </si>
  <si>
    <t>Plattling, St</t>
  </si>
  <si>
    <t>Valverde de Leganés</t>
  </si>
  <si>
    <t>Cornay</t>
  </si>
  <si>
    <t>Urbana</t>
  </si>
  <si>
    <t>Plau am See, Stadt</t>
  </si>
  <si>
    <t>Valverde de Llerena</t>
  </si>
  <si>
    <t>Cornebarrieu</t>
  </si>
  <si>
    <t>Urbania</t>
  </si>
  <si>
    <t>Plaue, Stadt</t>
  </si>
  <si>
    <t>Valverde de los Arroyos</t>
  </si>
  <si>
    <t>Corneilhan</t>
  </si>
  <si>
    <t>Urbe</t>
  </si>
  <si>
    <t>Plauen, Stadt</t>
  </si>
  <si>
    <t>Valverde de Mérida</t>
  </si>
  <si>
    <t>Corneilla-de-Conflent</t>
  </si>
  <si>
    <t>Urbino</t>
  </si>
  <si>
    <t>Plech, M</t>
  </si>
  <si>
    <t>Valverde de Valdelacasa</t>
  </si>
  <si>
    <t>Corneilla-del-Vercol</t>
  </si>
  <si>
    <t>Urbisaglia</t>
  </si>
  <si>
    <t>Pleckensteiner Wald</t>
  </si>
  <si>
    <t>Valverde del Camino</t>
  </si>
  <si>
    <t>Corneilla-la-Rivière</t>
  </si>
  <si>
    <t>Urgnano</t>
  </si>
  <si>
    <t>Pleckhausen</t>
  </si>
  <si>
    <t>Valverde del Fresno</t>
  </si>
  <si>
    <t>Corneillan</t>
  </si>
  <si>
    <t>Uri</t>
  </si>
  <si>
    <t>Pleidelsheim</t>
  </si>
  <si>
    <t>Valverde del Majano</t>
  </si>
  <si>
    <t>Corneville-la-Fouquetière</t>
  </si>
  <si>
    <t>Ururi</t>
  </si>
  <si>
    <t>Plein</t>
  </si>
  <si>
    <t>Valverde-Enrique</t>
  </si>
  <si>
    <t>Corneville-sur-Risle</t>
  </si>
  <si>
    <t>Urzulei</t>
  </si>
  <si>
    <t>Pleinfeld, M</t>
  </si>
  <si>
    <t>Valverdejo</t>
  </si>
  <si>
    <t>Cornier</t>
  </si>
  <si>
    <t>Uscio</t>
  </si>
  <si>
    <t>Pleiskirchen</t>
  </si>
  <si>
    <t>Valverdón</t>
  </si>
  <si>
    <t>Cornil</t>
  </si>
  <si>
    <t>Usellus</t>
  </si>
  <si>
    <t>Pleisweiler-Oberhofen</t>
  </si>
  <si>
    <t>Vandellòs i l'Hospitalet de l'Infant</t>
  </si>
  <si>
    <t>Cornillac</t>
  </si>
  <si>
    <t>Usini</t>
  </si>
  <si>
    <t>Pleitersheim</t>
  </si>
  <si>
    <t>Vansa i Fórnols, La</t>
  </si>
  <si>
    <t>Cornille</t>
  </si>
  <si>
    <t>Usmate Velate</t>
  </si>
  <si>
    <t>Pleizenhausen</t>
  </si>
  <si>
    <t>Vara de Rey</t>
  </si>
  <si>
    <t>Cornillé</t>
  </si>
  <si>
    <t>Ussana</t>
  </si>
  <si>
    <t>Pleß</t>
  </si>
  <si>
    <t>Veciana</t>
  </si>
  <si>
    <t>Cornillé-les-Caves</t>
  </si>
  <si>
    <t>Ussaramanna</t>
  </si>
  <si>
    <t>Plessa</t>
  </si>
  <si>
    <t>Vecilla, La</t>
  </si>
  <si>
    <t>Cornillon</t>
  </si>
  <si>
    <t>Ussassai</t>
  </si>
  <si>
    <t>Plettenberg, Stadt</t>
  </si>
  <si>
    <t>Vecinos</t>
  </si>
  <si>
    <t>Cornillon-Confoux</t>
  </si>
  <si>
    <t>Usseaux</t>
  </si>
  <si>
    <t>Pleystein, St</t>
  </si>
  <si>
    <t>Vedra</t>
  </si>
  <si>
    <t>Cornillon-en-Trièves</t>
  </si>
  <si>
    <t>Usseglio</t>
  </si>
  <si>
    <t>Pliening</t>
  </si>
  <si>
    <t>Vega de Espinareda</t>
  </si>
  <si>
    <t>Cornillon-sur-l'Oule</t>
  </si>
  <si>
    <t>Ussita</t>
  </si>
  <si>
    <t>Pliezhausen</t>
  </si>
  <si>
    <t>Vega de Infanzones</t>
  </si>
  <si>
    <t>Ustica</t>
  </si>
  <si>
    <t>Plochingen, Stadt</t>
  </si>
  <si>
    <t>Vega de Liébana</t>
  </si>
  <si>
    <t>Cornod</t>
  </si>
  <si>
    <t>Uta</t>
  </si>
  <si>
    <t>Plön, Stadt</t>
  </si>
  <si>
    <t>Vega de Pas</t>
  </si>
  <si>
    <t>Cornot</t>
  </si>
  <si>
    <t>Uzzano</t>
  </si>
  <si>
    <t>Plößberg, M</t>
  </si>
  <si>
    <t>Vega de Ruiponce</t>
  </si>
  <si>
    <t>Cornus</t>
  </si>
  <si>
    <t>Vaccarizzo Albanese</t>
  </si>
  <si>
    <t>Plothen</t>
  </si>
  <si>
    <t>Vega de San Mateo</t>
  </si>
  <si>
    <t>Cornusse</t>
  </si>
  <si>
    <t>Vacone</t>
  </si>
  <si>
    <t>Plötzkau</t>
  </si>
  <si>
    <t>Vega de Santa María</t>
  </si>
  <si>
    <t>Corny-Machéroménil</t>
  </si>
  <si>
    <t>Vacri</t>
  </si>
  <si>
    <t>Plöwen</t>
  </si>
  <si>
    <t>Vega de Tera</t>
  </si>
  <si>
    <t>Corny-sur-Moselle</t>
  </si>
  <si>
    <t>Vadena</t>
  </si>
  <si>
    <t>Plüderhausen</t>
  </si>
  <si>
    <t>Vega de Tirados</t>
  </si>
  <si>
    <t>Coron</t>
  </si>
  <si>
    <t>Vado Ligure</t>
  </si>
  <si>
    <t>Plütscheid</t>
  </si>
  <si>
    <t>Vega de Valcarce</t>
  </si>
  <si>
    <t>Corpe</t>
  </si>
  <si>
    <t>Vagli Sotto</t>
  </si>
  <si>
    <t>Pluwig</t>
  </si>
  <si>
    <t>Vega de Valdetronco</t>
  </si>
  <si>
    <t>Corpeau</t>
  </si>
  <si>
    <t>Vaglia</t>
  </si>
  <si>
    <t>Pockau-Lengefeld, Stadt</t>
  </si>
  <si>
    <t>Vega de Villalobos</t>
  </si>
  <si>
    <t>Corpoyer-la-Chapelle</t>
  </si>
  <si>
    <t>Vaglio Basilicata</t>
  </si>
  <si>
    <t>Pöcking</t>
  </si>
  <si>
    <t>Vega del Codorno</t>
  </si>
  <si>
    <t>Corps</t>
  </si>
  <si>
    <t>Vaglio Serra</t>
  </si>
  <si>
    <t>Pocking, St</t>
  </si>
  <si>
    <t>Vegacervera</t>
  </si>
  <si>
    <t>Corps-Nuds</t>
  </si>
  <si>
    <t>Vaiano</t>
  </si>
  <si>
    <t>Podelzig</t>
  </si>
  <si>
    <t>Vegadeo</t>
  </si>
  <si>
    <t>Corquilleroy</t>
  </si>
  <si>
    <t>Vaiano Cremasco</t>
  </si>
  <si>
    <t>Pogeez</t>
  </si>
  <si>
    <t>Vegalatrave</t>
  </si>
  <si>
    <t>Corquoy</t>
  </si>
  <si>
    <t>Vaie</t>
  </si>
  <si>
    <t>Poggensee</t>
  </si>
  <si>
    <t>Veganzones</t>
  </si>
  <si>
    <t>Corrano</t>
  </si>
  <si>
    <t>Vailate</t>
  </si>
  <si>
    <t>Pohl</t>
  </si>
  <si>
    <t>Vegaquemada</t>
  </si>
  <si>
    <t>Corravillers</t>
  </si>
  <si>
    <t>Vairano Patenora</t>
  </si>
  <si>
    <t>Pöhl</t>
  </si>
  <si>
    <t>Vegas de Matute</t>
  </si>
  <si>
    <t>Corre</t>
  </si>
  <si>
    <t>Vajont</t>
  </si>
  <si>
    <t>Pohle</t>
  </si>
  <si>
    <t>Vegas del Condado</t>
  </si>
  <si>
    <t>Corrençon-en-Vercors</t>
  </si>
  <si>
    <t>Val Brembilla</t>
  </si>
  <si>
    <t>Pohlheim, Stadt</t>
  </si>
  <si>
    <t>Vegas del Genil</t>
  </si>
  <si>
    <t>Correns</t>
  </si>
  <si>
    <t>Val della Torre</t>
  </si>
  <si>
    <t>Pohnsdorf</t>
  </si>
  <si>
    <t>Vegaviana</t>
  </si>
  <si>
    <t>Corrèze</t>
  </si>
  <si>
    <t>Val di Chy</t>
  </si>
  <si>
    <t>Poing</t>
  </si>
  <si>
    <t>Veguillas de la Sierra</t>
  </si>
  <si>
    <t>Corribert</t>
  </si>
  <si>
    <t>Val di Nizza</t>
  </si>
  <si>
    <t>Pokrent</t>
  </si>
  <si>
    <t>Veguillas, Las</t>
  </si>
  <si>
    <t>Corrobert</t>
  </si>
  <si>
    <t>Val di Vizze</t>
  </si>
  <si>
    <t>Polch, Stadt</t>
  </si>
  <si>
    <t>Veiga, A</t>
  </si>
  <si>
    <t>Corrombles</t>
  </si>
  <si>
    <t>Val di Zoldo</t>
  </si>
  <si>
    <t>Pölchow</t>
  </si>
  <si>
    <t>Vejer de la Frontera</t>
  </si>
  <si>
    <t>Corronsac</t>
  </si>
  <si>
    <t>Val Liona</t>
  </si>
  <si>
    <t>Pölich</t>
  </si>
  <si>
    <t>Velada</t>
  </si>
  <si>
    <t>Corroy</t>
  </si>
  <si>
    <t>Val Masino</t>
  </si>
  <si>
    <t>Pölitz</t>
  </si>
  <si>
    <t>Velamazán</t>
  </si>
  <si>
    <t>Corsaint</t>
  </si>
  <si>
    <t>Val Rezzo</t>
  </si>
  <si>
    <t>Polle, Flecken</t>
  </si>
  <si>
    <t>Velascálvaro</t>
  </si>
  <si>
    <t>Corsavy</t>
  </si>
  <si>
    <t>Valbondione</t>
  </si>
  <si>
    <t>Pollenfeld</t>
  </si>
  <si>
    <t>Velayos</t>
  </si>
  <si>
    <t>Corscia</t>
  </si>
  <si>
    <t>Valbrembo</t>
  </si>
  <si>
    <t>Pollhagen</t>
  </si>
  <si>
    <t>Velefique</t>
  </si>
  <si>
    <t>Corsept</t>
  </si>
  <si>
    <t>Valbrenta</t>
  </si>
  <si>
    <t>Polling</t>
  </si>
  <si>
    <t>Vélez de Benaudalla</t>
  </si>
  <si>
    <t>Corseul</t>
  </si>
  <si>
    <t>Valbrevenna</t>
  </si>
  <si>
    <t>Polsingen</t>
  </si>
  <si>
    <t>Vélez-Blanco</t>
  </si>
  <si>
    <t>Cortambert</t>
  </si>
  <si>
    <t>Valbrona</t>
  </si>
  <si>
    <t>Pölzig</t>
  </si>
  <si>
    <t>Vélez-Málaga</t>
  </si>
  <si>
    <t>Corte</t>
  </si>
  <si>
    <t>Valchiusa</t>
  </si>
  <si>
    <t>Polzow</t>
  </si>
  <si>
    <t>Vélez-Rubio</t>
  </si>
  <si>
    <t>Cortevaix</t>
  </si>
  <si>
    <t>Valdagno</t>
  </si>
  <si>
    <t>Pommelsbrunn</t>
  </si>
  <si>
    <t>Velilla</t>
  </si>
  <si>
    <t>Cortrat</t>
  </si>
  <si>
    <t>Valdaone</t>
  </si>
  <si>
    <t>Pommerby</t>
  </si>
  <si>
    <t>Velilla de Cinca</t>
  </si>
  <si>
    <t>Corveissiat</t>
  </si>
  <si>
    <t>Valdaora</t>
  </si>
  <si>
    <t>Pommern</t>
  </si>
  <si>
    <t>Velilla de Ebro</t>
  </si>
  <si>
    <t>Corvol-d'Embernard</t>
  </si>
  <si>
    <t>Valdastico</t>
  </si>
  <si>
    <t>Pommersfelden</t>
  </si>
  <si>
    <t>Velilla de Jiloca</t>
  </si>
  <si>
    <t>Corvol-l'Orgueilleux</t>
  </si>
  <si>
    <t>Valdengo</t>
  </si>
  <si>
    <t>Pomster</t>
  </si>
  <si>
    <t>Velilla de la Sierra</t>
  </si>
  <si>
    <t>Corzé</t>
  </si>
  <si>
    <t>Valderice</t>
  </si>
  <si>
    <t>Ponitz</t>
  </si>
  <si>
    <t>Velilla de los Ajos</t>
  </si>
  <si>
    <t>Cos</t>
  </si>
  <si>
    <t>Valdidentro</t>
  </si>
  <si>
    <t>Poppenbüll</t>
  </si>
  <si>
    <t>Velilla de San Antonio</t>
  </si>
  <si>
    <t>Cosges</t>
  </si>
  <si>
    <t>Valdieri</t>
  </si>
  <si>
    <t>Poppendorf</t>
  </si>
  <si>
    <t>Velilla del Río Carrión</t>
  </si>
  <si>
    <t>Coslédaà-Lube-Boast</t>
  </si>
  <si>
    <t>Valdilana</t>
  </si>
  <si>
    <t>Poppenhausen</t>
  </si>
  <si>
    <t>Vellés, La</t>
  </si>
  <si>
    <t>Cosmes</t>
  </si>
  <si>
    <t>Valdina</t>
  </si>
  <si>
    <t>Poppenhausen (Wasserkuppe)</t>
  </si>
  <si>
    <t>Vellisca</t>
  </si>
  <si>
    <t>Cosnac</t>
  </si>
  <si>
    <t>Valdisotto</t>
  </si>
  <si>
    <t>Poppenricht</t>
  </si>
  <si>
    <t>Velliza</t>
  </si>
  <si>
    <t>Cosne-Cours-sur-Loire</t>
  </si>
  <si>
    <t>Valdobbiadene</t>
  </si>
  <si>
    <t>Pörmitz</t>
  </si>
  <si>
    <t>Vellón, El</t>
  </si>
  <si>
    <t>Cosne-d'Allier</t>
  </si>
  <si>
    <t>Valduggia</t>
  </si>
  <si>
    <t>Pörnbach</t>
  </si>
  <si>
    <t>Vencillón</t>
  </si>
  <si>
    <t>Cosnes-et-Romain</t>
  </si>
  <si>
    <t>Valeggio</t>
  </si>
  <si>
    <t>Porta Westfalica, Stadt</t>
  </si>
  <si>
    <t>Vendrell, El</t>
  </si>
  <si>
    <t>Cossaye</t>
  </si>
  <si>
    <t>Valeggio sul Mincio</t>
  </si>
  <si>
    <t>Pöschendorf</t>
  </si>
  <si>
    <t>Venialbo</t>
  </si>
  <si>
    <t>Cossé-en-Champagne</t>
  </si>
  <si>
    <t>Valentano</t>
  </si>
  <si>
    <t>Poseritz</t>
  </si>
  <si>
    <t>Venta de Baños</t>
  </si>
  <si>
    <t>Cossé-le-Vivien</t>
  </si>
  <si>
    <t>Valenza</t>
  </si>
  <si>
    <t>Pösing</t>
  </si>
  <si>
    <t>Venta del Moro</t>
  </si>
  <si>
    <t>Cossesseville</t>
  </si>
  <si>
    <t>Valenzano</t>
  </si>
  <si>
    <t>Pößneck, Stadt</t>
  </si>
  <si>
    <t>Ventalló</t>
  </si>
  <si>
    <t>Cosswiller</t>
  </si>
  <si>
    <t>Valera Fratta</t>
  </si>
  <si>
    <t>Postau</t>
  </si>
  <si>
    <t>Ventas con Peña Aguilera, Las</t>
  </si>
  <si>
    <t>Valfabbrica</t>
  </si>
  <si>
    <t>Postbauer-Heng, M</t>
  </si>
  <si>
    <t>Ventas de Huelma</t>
  </si>
  <si>
    <t>Costaros</t>
  </si>
  <si>
    <t>Valfenera</t>
  </si>
  <si>
    <t>Posterstein</t>
  </si>
  <si>
    <t>Ventas de Retamosa, Las</t>
  </si>
  <si>
    <t>Coteaux du Lizon</t>
  </si>
  <si>
    <t>Valfloriana</t>
  </si>
  <si>
    <t>Postfeld</t>
  </si>
  <si>
    <t>Ventas de San Julián, Las</t>
  </si>
  <si>
    <t>Coteaux-du-Blanzacais</t>
  </si>
  <si>
    <t>Valfornace</t>
  </si>
  <si>
    <t>Postlow</t>
  </si>
  <si>
    <t>Coteaux-sur-Loire</t>
  </si>
  <si>
    <t>Valfurva</t>
  </si>
  <si>
    <t>Postmünster</t>
  </si>
  <si>
    <t>Ventosa de la Cuesta</t>
  </si>
  <si>
    <t>Côtebrune</t>
  </si>
  <si>
    <t>Valganna</t>
  </si>
  <si>
    <t>Potsdam, Stadt</t>
  </si>
  <si>
    <t>Ventosa del Río Almar</t>
  </si>
  <si>
    <t>Coti-Chiavari</t>
  </si>
  <si>
    <t>Valgioie</t>
  </si>
  <si>
    <t>Pottenstein, St</t>
  </si>
  <si>
    <t>Ventosilla y Tejadilla</t>
  </si>
  <si>
    <t>Cotignac</t>
  </si>
  <si>
    <t>Valgoglio</t>
  </si>
  <si>
    <t>Pöttmes, M</t>
  </si>
  <si>
    <t>Ventrosa</t>
  </si>
  <si>
    <t>Cottance</t>
  </si>
  <si>
    <t>Valgrana</t>
  </si>
  <si>
    <t>Pottum</t>
  </si>
  <si>
    <t>Venturada</t>
  </si>
  <si>
    <t>Cottenchy</t>
  </si>
  <si>
    <t>Valgreghentino</t>
  </si>
  <si>
    <t>Poxdorf</t>
  </si>
  <si>
    <t>Vera</t>
  </si>
  <si>
    <t>Cottévrard</t>
  </si>
  <si>
    <t>Valgrisenche</t>
  </si>
  <si>
    <t>Poyenberg</t>
  </si>
  <si>
    <t>Vera de Moncayo</t>
  </si>
  <si>
    <t>Cottun</t>
  </si>
  <si>
    <t>Valguarnera Caropepe</t>
  </si>
  <si>
    <t>Pracht</t>
  </si>
  <si>
    <t>Verdú</t>
  </si>
  <si>
    <t>Couargues</t>
  </si>
  <si>
    <t>Vallada Agordina</t>
  </si>
  <si>
    <t>Prackenbach</t>
  </si>
  <si>
    <t>Verea</t>
  </si>
  <si>
    <t>Coubert</t>
  </si>
  <si>
    <t>Vallanzengo</t>
  </si>
  <si>
    <t>Pragsdorf</t>
  </si>
  <si>
    <t>Verger, el</t>
  </si>
  <si>
    <t>Coubeyrac</t>
  </si>
  <si>
    <t>Vallarsa</t>
  </si>
  <si>
    <t>Prasdorf</t>
  </si>
  <si>
    <t>Verges</t>
  </si>
  <si>
    <t>Coubisou</t>
  </si>
  <si>
    <t>Vallata</t>
  </si>
  <si>
    <t>Prath</t>
  </si>
  <si>
    <t>Verín</t>
  </si>
  <si>
    <t>Coubjours</t>
  </si>
  <si>
    <t>Valle Agricola</t>
  </si>
  <si>
    <t>Prebberede</t>
  </si>
  <si>
    <t>Vertavillo</t>
  </si>
  <si>
    <t>Coublanc</t>
  </si>
  <si>
    <t>Valle Aurina</t>
  </si>
  <si>
    <t>Prebitz</t>
  </si>
  <si>
    <t>Vespella de Gaià</t>
  </si>
  <si>
    <t>Coublevie</t>
  </si>
  <si>
    <t>Valle Cannobina</t>
  </si>
  <si>
    <t>Preetz</t>
  </si>
  <si>
    <t>Vezdemarbán</t>
  </si>
  <si>
    <t>Coublucq</t>
  </si>
  <si>
    <t>Valle Castellana</t>
  </si>
  <si>
    <t>Preetz, Stadt</t>
  </si>
  <si>
    <t>Viacamp y Litera</t>
  </si>
  <si>
    <t>Coubon</t>
  </si>
  <si>
    <t>Valle dell'Angelo</t>
  </si>
  <si>
    <t>Preischeid</t>
  </si>
  <si>
    <t>Viana</t>
  </si>
  <si>
    <t>Coubron</t>
  </si>
  <si>
    <t>Valle di Cadore</t>
  </si>
  <si>
    <t>Preist</t>
  </si>
  <si>
    <t>Viana de Cega</t>
  </si>
  <si>
    <t>Couches</t>
  </si>
  <si>
    <t>Valle di Casies</t>
  </si>
  <si>
    <t>Prem</t>
  </si>
  <si>
    <t>Viana de Duero</t>
  </si>
  <si>
    <t>Couchey</t>
  </si>
  <si>
    <t>Valle di Maddaloni</t>
  </si>
  <si>
    <t>Premnitz, Stadt</t>
  </si>
  <si>
    <t>Viana de Jadraque</t>
  </si>
  <si>
    <t>Coucouron</t>
  </si>
  <si>
    <t>Valle Lomellina</t>
  </si>
  <si>
    <t>Prenzlau, Stadt</t>
  </si>
  <si>
    <t>Viana do Bolo</t>
  </si>
  <si>
    <t>Coucy</t>
  </si>
  <si>
    <t>Valle Salimbene</t>
  </si>
  <si>
    <t>Prerow</t>
  </si>
  <si>
    <t>Viandar de la Vera</t>
  </si>
  <si>
    <t>Coucy-la-Ville</t>
  </si>
  <si>
    <t>Valle San Nicolao</t>
  </si>
  <si>
    <t>Pressath, St</t>
  </si>
  <si>
    <t>Vianos</t>
  </si>
  <si>
    <t>Coucy-le-Château-Auffrique</t>
  </si>
  <si>
    <t>Vallebona</t>
  </si>
  <si>
    <t>Presseck, M</t>
  </si>
  <si>
    <t>Viator</t>
  </si>
  <si>
    <t>Coucy-lès-Eppes</t>
  </si>
  <si>
    <t>Vallecorsa</t>
  </si>
  <si>
    <t>Pressig, M</t>
  </si>
  <si>
    <t>Vic</t>
  </si>
  <si>
    <t>Couddes</t>
  </si>
  <si>
    <t>Vallecrosia</t>
  </si>
  <si>
    <t>Pretzfeld, M</t>
  </si>
  <si>
    <t>Vícar</t>
  </si>
  <si>
    <t>Coudehard</t>
  </si>
  <si>
    <t>Valledolmo</t>
  </si>
  <si>
    <t>Preußisch Oldendorf, Stadt</t>
  </si>
  <si>
    <t>Vicedo, O</t>
  </si>
  <si>
    <t>Coudekerque-Branche</t>
  </si>
  <si>
    <t>Valledoria</t>
  </si>
  <si>
    <t>Prezelle</t>
  </si>
  <si>
    <t>Vicién</t>
  </si>
  <si>
    <t>Coudes</t>
  </si>
  <si>
    <t>Vallefiorita</t>
  </si>
  <si>
    <t>Priborn</t>
  </si>
  <si>
    <t>Victoria de Acentejo, La</t>
  </si>
  <si>
    <t>Coudeville-sur-Mer</t>
  </si>
  <si>
    <t>Vallefoglia</t>
  </si>
  <si>
    <t>Prichsenstadt, St</t>
  </si>
  <si>
    <t>Victoria, La</t>
  </si>
  <si>
    <t>Coudons</t>
  </si>
  <si>
    <t>Vallelaghi</t>
  </si>
  <si>
    <t>Prien a.Chiemsee, M</t>
  </si>
  <si>
    <t>Vid de Bureba, La</t>
  </si>
  <si>
    <t>Coudoux</t>
  </si>
  <si>
    <t>Vallelonga</t>
  </si>
  <si>
    <t>Priepert</t>
  </si>
  <si>
    <t>Vid de Ojeda, La</t>
  </si>
  <si>
    <t>Coudray</t>
  </si>
  <si>
    <t>Vallelunga Pratameno</t>
  </si>
  <si>
    <t>Priesendorf</t>
  </si>
  <si>
    <t>Vid y Barrios, La</t>
  </si>
  <si>
    <t>Coudray-au-Perche</t>
  </si>
  <si>
    <t>Vallemaio</t>
  </si>
  <si>
    <t>Priestewitz</t>
  </si>
  <si>
    <t>Vidayanes</t>
  </si>
  <si>
    <t>Coudrecieux</t>
  </si>
  <si>
    <t>Vallepietra</t>
  </si>
  <si>
    <t>Prinzenmoor</t>
  </si>
  <si>
    <t>Videmala</t>
  </si>
  <si>
    <t>Coudres</t>
  </si>
  <si>
    <t>Vallerano</t>
  </si>
  <si>
    <t>Prinzhöfte</t>
  </si>
  <si>
    <t>Vídola, La</t>
  </si>
  <si>
    <t>Coudroy</t>
  </si>
  <si>
    <t>Vallermosa</t>
  </si>
  <si>
    <t>Pripsleben</t>
  </si>
  <si>
    <t>Vidrà</t>
  </si>
  <si>
    <t>Coudun</t>
  </si>
  <si>
    <t>Vallerotonda</t>
  </si>
  <si>
    <t>Prisdorf</t>
  </si>
  <si>
    <t>Vidreres</t>
  </si>
  <si>
    <t>Coudures</t>
  </si>
  <si>
    <t>Vallesaccarda</t>
  </si>
  <si>
    <t>Prislich</t>
  </si>
  <si>
    <t>Vielha e Mijaran</t>
  </si>
  <si>
    <t>Coueilles</t>
  </si>
  <si>
    <t>Valleve</t>
  </si>
  <si>
    <t>Prittriching</t>
  </si>
  <si>
    <t>Vierlas</t>
  </si>
  <si>
    <t>Couëron</t>
  </si>
  <si>
    <t>Valli del Pasubio</t>
  </si>
  <si>
    <t>Pritzier</t>
  </si>
  <si>
    <t>Vigo</t>
  </si>
  <si>
    <t>Couesmes</t>
  </si>
  <si>
    <t>Vallinfreda</t>
  </si>
  <si>
    <t>Pritzwalk, Stadt</t>
  </si>
  <si>
    <t>Viguera</t>
  </si>
  <si>
    <t>Couesmes-Vaucé</t>
  </si>
  <si>
    <t>Vallio Terme</t>
  </si>
  <si>
    <t>Probsteierhagen</t>
  </si>
  <si>
    <t>Vila de Cruces</t>
  </si>
  <si>
    <t>Couëtron-au-Perche</t>
  </si>
  <si>
    <t>Vallo della Lucania</t>
  </si>
  <si>
    <t>Probstzella</t>
  </si>
  <si>
    <t>Vila Joiosa, la</t>
  </si>
  <si>
    <t>Couffé</t>
  </si>
  <si>
    <t>Vallo di Nera</t>
  </si>
  <si>
    <t>Prohn</t>
  </si>
  <si>
    <t>Vilabella</t>
  </si>
  <si>
    <t>Couffoulens</t>
  </si>
  <si>
    <t>Vallo Torinese</t>
  </si>
  <si>
    <t>Pronsfeld</t>
  </si>
  <si>
    <t>Vilabertran</t>
  </si>
  <si>
    <t>Couffy</t>
  </si>
  <si>
    <t>Valloriate</t>
  </si>
  <si>
    <t>Pronstorf</t>
  </si>
  <si>
    <t>Vilablareix</t>
  </si>
  <si>
    <t>Couffy-sur-Sarsonne</t>
  </si>
  <si>
    <t>Valmacca</t>
  </si>
  <si>
    <t>Prosselsheim</t>
  </si>
  <si>
    <t>Vilaboa</t>
  </si>
  <si>
    <t>Couflens</t>
  </si>
  <si>
    <t>Valmadrera</t>
  </si>
  <si>
    <t>Prötzel</t>
  </si>
  <si>
    <t>Vilada</t>
  </si>
  <si>
    <t>Coufouleux</t>
  </si>
  <si>
    <t>Valmontone</t>
  </si>
  <si>
    <t>Pruchten</t>
  </si>
  <si>
    <t>Viladamat</t>
  </si>
  <si>
    <t>Couilly-Pont-aux-Dames</t>
  </si>
  <si>
    <t>Valmorea</t>
  </si>
  <si>
    <t>Prüll</t>
  </si>
  <si>
    <t>Viladasens</t>
  </si>
  <si>
    <t>Couin</t>
  </si>
  <si>
    <t>Valmozzola</t>
  </si>
  <si>
    <t>Prüm, Stadt</t>
  </si>
  <si>
    <t>Viladecans</t>
  </si>
  <si>
    <t>Couiza</t>
  </si>
  <si>
    <t>Valnegra</t>
  </si>
  <si>
    <t>Prümzurlay</t>
  </si>
  <si>
    <t>Viladecavalls</t>
  </si>
  <si>
    <t>Couladère</t>
  </si>
  <si>
    <t>Valpelline</t>
  </si>
  <si>
    <t>Prutting</t>
  </si>
  <si>
    <t>Vilademuls</t>
  </si>
  <si>
    <t>Coulaines</t>
  </si>
  <si>
    <t>Valperga</t>
  </si>
  <si>
    <t>Püchersreuth</t>
  </si>
  <si>
    <t>Viladrau</t>
  </si>
  <si>
    <t>Coulandon</t>
  </si>
  <si>
    <t>Valprato Soana</t>
  </si>
  <si>
    <t>Puchheim, St</t>
  </si>
  <si>
    <t>Vilafamés</t>
  </si>
  <si>
    <t>Coulangeron</t>
  </si>
  <si>
    <t>Valsamoggia</t>
  </si>
  <si>
    <t>Pudagla</t>
  </si>
  <si>
    <t>Vilafant</t>
  </si>
  <si>
    <t>Coulanges</t>
  </si>
  <si>
    <t>Valsavarenche</t>
  </si>
  <si>
    <t>Puderbach</t>
  </si>
  <si>
    <t>Vilaflor de Chasna</t>
  </si>
  <si>
    <t>Coulanges-la-Vineuse</t>
  </si>
  <si>
    <t>Valsinni</t>
  </si>
  <si>
    <t>Pulheim, Stadt</t>
  </si>
  <si>
    <t>Vilafranca de Bonany</t>
  </si>
  <si>
    <t>Coulanges-lès-Nevers</t>
  </si>
  <si>
    <t>Valsolda</t>
  </si>
  <si>
    <t>Pullach i.Isartal</t>
  </si>
  <si>
    <t>Vilafranca del Penedès</t>
  </si>
  <si>
    <t>Coulanges-sur-Yonne</t>
  </si>
  <si>
    <t>Valstrona</t>
  </si>
  <si>
    <t>Pullenreuth</t>
  </si>
  <si>
    <t>Vilagarcía de Arousa</t>
  </si>
  <si>
    <t>Coulans-sur-Gée</t>
  </si>
  <si>
    <t>Valtopina</t>
  </si>
  <si>
    <t>Puls</t>
  </si>
  <si>
    <t>Vilagrassa</t>
  </si>
  <si>
    <t>Coulaures</t>
  </si>
  <si>
    <t>Valtorta</t>
  </si>
  <si>
    <t>Pulsnitz, Stadt</t>
  </si>
  <si>
    <t>Vilajuïga</t>
  </si>
  <si>
    <t>Couleuvre</t>
  </si>
  <si>
    <t>Valtournenche</t>
  </si>
  <si>
    <t>Pünderich</t>
  </si>
  <si>
    <t>Vilalba</t>
  </si>
  <si>
    <t>Coulevon</t>
  </si>
  <si>
    <t>Valva</t>
  </si>
  <si>
    <t>Pupplinger Au</t>
  </si>
  <si>
    <t>Vilalba dels Arcs</t>
  </si>
  <si>
    <t>Coulgens</t>
  </si>
  <si>
    <t>Valvarrone</t>
  </si>
  <si>
    <t>Pürgen</t>
  </si>
  <si>
    <t>Vilalba Sasserra</t>
  </si>
  <si>
    <t>Coulimer</t>
  </si>
  <si>
    <t>Valvasone Arzene</t>
  </si>
  <si>
    <t>Puschendorf</t>
  </si>
  <si>
    <t>Vilaller</t>
  </si>
  <si>
    <t>Coullemelle</t>
  </si>
  <si>
    <t>Puschwitz / Bóšicy</t>
  </si>
  <si>
    <t>Vilallonga de Ter</t>
  </si>
  <si>
    <t>Coullemont</t>
  </si>
  <si>
    <t>Valvestino</t>
  </si>
  <si>
    <t>Putbus, Stadt</t>
  </si>
  <si>
    <t>Vilallonga del Camp</t>
  </si>
  <si>
    <t>Coullons</t>
  </si>
  <si>
    <t>Vandoies</t>
  </si>
  <si>
    <t>Putgarten</t>
  </si>
  <si>
    <t>Vilamacolum</t>
  </si>
  <si>
    <t>Coulmer</t>
  </si>
  <si>
    <t>Vanzaghello</t>
  </si>
  <si>
    <t>Putlitz, Stadt</t>
  </si>
  <si>
    <t>Vilamalla</t>
  </si>
  <si>
    <t>Coulmier-le-Sec</t>
  </si>
  <si>
    <t>Vanzago</t>
  </si>
  <si>
    <t>Püttlingen, Stadt</t>
  </si>
  <si>
    <t>Vilamaniscle</t>
  </si>
  <si>
    <t>Coulmiers</t>
  </si>
  <si>
    <t>Vanzone con San Carlo</t>
  </si>
  <si>
    <t>Putzbrunn</t>
  </si>
  <si>
    <t>Vilamarín</t>
  </si>
  <si>
    <t>Coulobres</t>
  </si>
  <si>
    <t>Vaprio d'Adda</t>
  </si>
  <si>
    <t>Pyrbaum, M</t>
  </si>
  <si>
    <t>Vilamartín de Valdeorras</t>
  </si>
  <si>
    <t>Coulogne</t>
  </si>
  <si>
    <t>Vaprio d'Agogna</t>
  </si>
  <si>
    <t>Quakenbrück, Stadt</t>
  </si>
  <si>
    <t>Vilamarxant</t>
  </si>
  <si>
    <t>Couloisy</t>
  </si>
  <si>
    <t>Varallo</t>
  </si>
  <si>
    <t>Quarnbek</t>
  </si>
  <si>
    <t>Vilamòs</t>
  </si>
  <si>
    <t>Coulombiers</t>
  </si>
  <si>
    <t>Varallo Pombia</t>
  </si>
  <si>
    <t>Quarnstedt</t>
  </si>
  <si>
    <t>Vilanant</t>
  </si>
  <si>
    <t>Coulombs</t>
  </si>
  <si>
    <t>Varano Borghi</t>
  </si>
  <si>
    <t>Quaschwitz</t>
  </si>
  <si>
    <t>Vilanova d'Alcolea</t>
  </si>
  <si>
    <t>Coulombs-en-Valois</t>
  </si>
  <si>
    <t>Varano de' Melegari</t>
  </si>
  <si>
    <t>Quedlinburg, Welterbestadt</t>
  </si>
  <si>
    <t>Vilanova de Arousa</t>
  </si>
  <si>
    <t>Coulomby</t>
  </si>
  <si>
    <t>Varapodio</t>
  </si>
  <si>
    <t>Queidersbach</t>
  </si>
  <si>
    <t>Vilanova de Bellpuig</t>
  </si>
  <si>
    <t>Coulommes</t>
  </si>
  <si>
    <t>Varazze</t>
  </si>
  <si>
    <t>Quendorf</t>
  </si>
  <si>
    <t>Vilanova de la Barca</t>
  </si>
  <si>
    <t>Coulommes-et-Marqueny</t>
  </si>
  <si>
    <t>Varco Sabino</t>
  </si>
  <si>
    <t>Querenhorst</t>
  </si>
  <si>
    <t>Vilanova de l'Aguda</t>
  </si>
  <si>
    <t>Coulommes-la-Montagne</t>
  </si>
  <si>
    <t>Varedo</t>
  </si>
  <si>
    <t>Querfurt, Stadt</t>
  </si>
  <si>
    <t>Vilanova de Meià</t>
  </si>
  <si>
    <t>Coulommiers</t>
  </si>
  <si>
    <t>Varena</t>
  </si>
  <si>
    <t>Quernheim</t>
  </si>
  <si>
    <t>Vilanova de Prades</t>
  </si>
  <si>
    <t>Coulommiers-la-Tour</t>
  </si>
  <si>
    <t>Varenna</t>
  </si>
  <si>
    <t>Quickborn</t>
  </si>
  <si>
    <t>Vilanova de Sau</t>
  </si>
  <si>
    <t>Coulon</t>
  </si>
  <si>
    <t>Varese</t>
  </si>
  <si>
    <t>Quickborn, Stadt</t>
  </si>
  <si>
    <t>Vilanova de Segrià</t>
  </si>
  <si>
    <t>Coulonces</t>
  </si>
  <si>
    <t>Varese Ligure</t>
  </si>
  <si>
    <t>Quiddelbach</t>
  </si>
  <si>
    <t>Vilanova del Camí</t>
  </si>
  <si>
    <t>Coulongé</t>
  </si>
  <si>
    <t>Varisella</t>
  </si>
  <si>
    <t>Quierschied</t>
  </si>
  <si>
    <t>Vilanova del Vallès</t>
  </si>
  <si>
    <t>Coulonges</t>
  </si>
  <si>
    <t>Varmo</t>
  </si>
  <si>
    <t>Quirnbach</t>
  </si>
  <si>
    <t>Vilanova d'Escornalbou</t>
  </si>
  <si>
    <t>Coulonges-Cohan</t>
  </si>
  <si>
    <t>Quirnbach/ Pfalz</t>
  </si>
  <si>
    <t>Vilanova i la Geltrú</t>
  </si>
  <si>
    <t>Coulonges-sur-l'Autize</t>
  </si>
  <si>
    <t>Varsi</t>
  </si>
  <si>
    <t>Quirnheim</t>
  </si>
  <si>
    <t>Vilaplana</t>
  </si>
  <si>
    <t>Coulonges-sur-Sarthe</t>
  </si>
  <si>
    <t>Varzi</t>
  </si>
  <si>
    <t>Quitzdorf am See</t>
  </si>
  <si>
    <t>Vilar de Barrio</t>
  </si>
  <si>
    <t>Coulonges-Thouarsais</t>
  </si>
  <si>
    <t>Varzo</t>
  </si>
  <si>
    <t>Raa-Besenbek</t>
  </si>
  <si>
    <t>Vilar de Canes</t>
  </si>
  <si>
    <t>Coulonvillers</t>
  </si>
  <si>
    <t>Vasanello</t>
  </si>
  <si>
    <t>Rabel</t>
  </si>
  <si>
    <t>Vilar de Santos</t>
  </si>
  <si>
    <t>Couloumé-Mondebat</t>
  </si>
  <si>
    <t>Vasia</t>
  </si>
  <si>
    <t>Raben Steinfeld</t>
  </si>
  <si>
    <t>Vilardevós</t>
  </si>
  <si>
    <t>Coulounieix-Chamiers</t>
  </si>
  <si>
    <t>Vasto</t>
  </si>
  <si>
    <t>Rabenau</t>
  </si>
  <si>
    <t>Vila-real</t>
  </si>
  <si>
    <t>Coulours</t>
  </si>
  <si>
    <t>Vastogirardi</t>
  </si>
  <si>
    <t>Rabenau, Stadt</t>
  </si>
  <si>
    <t>Vilariño de Conso</t>
  </si>
  <si>
    <t>Couloutre</t>
  </si>
  <si>
    <t>Vauda Canavese</t>
  </si>
  <si>
    <t>Rabenholz</t>
  </si>
  <si>
    <t>Vilarmaior</t>
  </si>
  <si>
    <t>Coulouvray-Boisbenâtre</t>
  </si>
  <si>
    <t>Vazzano</t>
  </si>
  <si>
    <t>Rabenkirchen-Faulück</t>
  </si>
  <si>
    <t>Vila-rodona</t>
  </si>
  <si>
    <t>Coulx</t>
  </si>
  <si>
    <t>Vazzola</t>
  </si>
  <si>
    <t>Rabenstein/Fläming</t>
  </si>
  <si>
    <t>Vila-sacra</t>
  </si>
  <si>
    <t>Coume</t>
  </si>
  <si>
    <t>Vecchiano</t>
  </si>
  <si>
    <t>Räbke</t>
  </si>
  <si>
    <t>Vila-sana</t>
  </si>
  <si>
    <t>Counozouls</t>
  </si>
  <si>
    <t>Vedano al Lambro</t>
  </si>
  <si>
    <t>Räckelwitz / Worklecy</t>
  </si>
  <si>
    <t>Vilasantar</t>
  </si>
  <si>
    <t>Coupelle-Neuve</t>
  </si>
  <si>
    <t>Vedano Olona</t>
  </si>
  <si>
    <t>Racksen</t>
  </si>
  <si>
    <t>Vila-seca</t>
  </si>
  <si>
    <t>Coupelle-Vieille</t>
  </si>
  <si>
    <t>Vedelago</t>
  </si>
  <si>
    <t>Rackwitz</t>
  </si>
  <si>
    <t>Vilassar de Dalt</t>
  </si>
  <si>
    <t>Coupetz</t>
  </si>
  <si>
    <t>Vedeseta</t>
  </si>
  <si>
    <t>Radbruch</t>
  </si>
  <si>
    <t>Vilassar de Mar</t>
  </si>
  <si>
    <t>Coupéville</t>
  </si>
  <si>
    <t>Veduggio con Colzano</t>
  </si>
  <si>
    <t>Raddestorf</t>
  </si>
  <si>
    <t>Vilaür</t>
  </si>
  <si>
    <t>Coupiac</t>
  </si>
  <si>
    <t>Veggiano</t>
  </si>
  <si>
    <t>Rade</t>
  </si>
  <si>
    <t>Vilavella, la</t>
  </si>
  <si>
    <t>Coupray</t>
  </si>
  <si>
    <t>Veglie</t>
  </si>
  <si>
    <t>Rade b. Hohenwestedt</t>
  </si>
  <si>
    <t>Vilaverd</t>
  </si>
  <si>
    <t>Coupru</t>
  </si>
  <si>
    <t>Veglio</t>
  </si>
  <si>
    <t>Rade b. Rendsburg</t>
  </si>
  <si>
    <t>Vilches</t>
  </si>
  <si>
    <t>Couptrain</t>
  </si>
  <si>
    <t>Vejano</t>
  </si>
  <si>
    <t>Radeberg, Stadt</t>
  </si>
  <si>
    <t>Vilella Alta, La</t>
  </si>
  <si>
    <t>Coupvray</t>
  </si>
  <si>
    <t>Veleso</t>
  </si>
  <si>
    <t>Radebeul, Stadt</t>
  </si>
  <si>
    <t>Vilella Baixa, La</t>
  </si>
  <si>
    <t>Couquèques</t>
  </si>
  <si>
    <t>Velezzo Lomellina</t>
  </si>
  <si>
    <t>Radeburg, Stadt</t>
  </si>
  <si>
    <t>Vileña</t>
  </si>
  <si>
    <t>Courances</t>
  </si>
  <si>
    <t>Velletri</t>
  </si>
  <si>
    <t>Radevormwald, Stadt auf der Höhe</t>
  </si>
  <si>
    <t>Villa de Don Fadrique, La</t>
  </si>
  <si>
    <t>Courant</t>
  </si>
  <si>
    <t>Vellezzo Bellini</t>
  </si>
  <si>
    <t>Radibor / Radwor</t>
  </si>
  <si>
    <t>Villa de Mazo</t>
  </si>
  <si>
    <t>Courban</t>
  </si>
  <si>
    <t>Velo d'Astico</t>
  </si>
  <si>
    <t>Radolfzell am Bodensee, Stadt</t>
  </si>
  <si>
    <t>Villa de Otura</t>
  </si>
  <si>
    <t>Courbehaye</t>
  </si>
  <si>
    <t>Velo Veronese</t>
  </si>
  <si>
    <t>Raesfeld</t>
  </si>
  <si>
    <t>Villa de Ves</t>
  </si>
  <si>
    <t>Courbépine</t>
  </si>
  <si>
    <t>Velturno</t>
  </si>
  <si>
    <t>Ragow-Merz</t>
  </si>
  <si>
    <t>Villa del Campo</t>
  </si>
  <si>
    <t>Courbes</t>
  </si>
  <si>
    <t>Venafro</t>
  </si>
  <si>
    <t>Raguhn-Jeßnitz, Stadt</t>
  </si>
  <si>
    <t>Villa del Prado</t>
  </si>
  <si>
    <t>Courbesseaux</t>
  </si>
  <si>
    <t>Venaria Reale</t>
  </si>
  <si>
    <t>Rahden, Stadt</t>
  </si>
  <si>
    <t>Villa del Rey</t>
  </si>
  <si>
    <t>Courbette</t>
  </si>
  <si>
    <t>Venarotta</t>
  </si>
  <si>
    <t>Villa del Río</t>
  </si>
  <si>
    <t>Courbeveille</t>
  </si>
  <si>
    <t>Venasca</t>
  </si>
  <si>
    <t>Rain, St</t>
  </si>
  <si>
    <t>Villabáñez</t>
  </si>
  <si>
    <t>Courbevoie</t>
  </si>
  <si>
    <t>Venaus</t>
  </si>
  <si>
    <t>Rainau</t>
  </si>
  <si>
    <t>Villabaruz de Campos</t>
  </si>
  <si>
    <t>Courbiac</t>
  </si>
  <si>
    <t>Vendone</t>
  </si>
  <si>
    <t>Raisting</t>
  </si>
  <si>
    <t>Villabasta de Valdavia</t>
  </si>
  <si>
    <t>Courbillac</t>
  </si>
  <si>
    <t>Vendrogno</t>
  </si>
  <si>
    <t>Raitenbuch</t>
  </si>
  <si>
    <t>Villablanca</t>
  </si>
  <si>
    <t>Courboin</t>
  </si>
  <si>
    <t>Venegono Inferiore</t>
  </si>
  <si>
    <t>Ralbitz-Rosenthal / Ralbicy-Róžant</t>
  </si>
  <si>
    <t>Villablino</t>
  </si>
  <si>
    <t>Courbouzon</t>
  </si>
  <si>
    <t>Venegono Superiore</t>
  </si>
  <si>
    <t>Ralingen</t>
  </si>
  <si>
    <t>Villabona</t>
  </si>
  <si>
    <t>Courçais</t>
  </si>
  <si>
    <t>Venetico</t>
  </si>
  <si>
    <t>Ralswiek</t>
  </si>
  <si>
    <t>Villabrágima</t>
  </si>
  <si>
    <t>Courçay</t>
  </si>
  <si>
    <t>Venezia</t>
  </si>
  <si>
    <t>Ramberg</t>
  </si>
  <si>
    <t>Villabraz</t>
  </si>
  <si>
    <t>Courcebœufs</t>
  </si>
  <si>
    <t>Veniano</t>
  </si>
  <si>
    <t>Rambin</t>
  </si>
  <si>
    <t>Villabrázaro</t>
  </si>
  <si>
    <t>Courcelette</t>
  </si>
  <si>
    <t>Venosa</t>
  </si>
  <si>
    <t>Ramerberg</t>
  </si>
  <si>
    <t>Villabuena del Puente</t>
  </si>
  <si>
    <t>Ventasso</t>
  </si>
  <si>
    <t>Ramhusen</t>
  </si>
  <si>
    <t>Villacañas</t>
  </si>
  <si>
    <t>Courcelles-au-Bois</t>
  </si>
  <si>
    <t>Venticano</t>
  </si>
  <si>
    <t>Ramin</t>
  </si>
  <si>
    <t>Villacarralón</t>
  </si>
  <si>
    <t>Courcelles-Chaussy</t>
  </si>
  <si>
    <t>Ventimiglia</t>
  </si>
  <si>
    <t>Rammelsbach</t>
  </si>
  <si>
    <t>Villacarriedo</t>
  </si>
  <si>
    <t>Courcelles-de-Touraine</t>
  </si>
  <si>
    <t>Ventimiglia di Sicilia</t>
  </si>
  <si>
    <t>Rammenau</t>
  </si>
  <si>
    <t>Villacarrillo</t>
  </si>
  <si>
    <t>Courcelles-en-Barrois</t>
  </si>
  <si>
    <t>Ventotene</t>
  </si>
  <si>
    <t>Rammingen</t>
  </si>
  <si>
    <t>Villacastín</t>
  </si>
  <si>
    <t>Courcelles-en-Bassée</t>
  </si>
  <si>
    <t>Venzone</t>
  </si>
  <si>
    <t>Ramsau b.Berchtesgaden</t>
  </si>
  <si>
    <t>Villacid de Campos</t>
  </si>
  <si>
    <t>Courcelles-en-Montagne</t>
  </si>
  <si>
    <t>Verano</t>
  </si>
  <si>
    <t>Villacidaler</t>
  </si>
  <si>
    <t>Courcelles-Epayelles</t>
  </si>
  <si>
    <t>Verano Brianza</t>
  </si>
  <si>
    <t>Ramstedt</t>
  </si>
  <si>
    <t>Villaciervos</t>
  </si>
  <si>
    <t>Courcelles-Frémoy</t>
  </si>
  <si>
    <t>Verbania</t>
  </si>
  <si>
    <t>Ramstein-Miesenbach, Stadt</t>
  </si>
  <si>
    <t>Villaco</t>
  </si>
  <si>
    <t>Courcelles-la-Forêt</t>
  </si>
  <si>
    <t>Verbicaro</t>
  </si>
  <si>
    <t>Ramsthal</t>
  </si>
  <si>
    <t>Villaconancio</t>
  </si>
  <si>
    <t>Courcelles-le-Comte</t>
  </si>
  <si>
    <t>Vercana</t>
  </si>
  <si>
    <t>Randersacker, M</t>
  </si>
  <si>
    <t>Villaconejos</t>
  </si>
  <si>
    <t>Courcelles-le-Roi</t>
  </si>
  <si>
    <t>Verceia</t>
  </si>
  <si>
    <t>Randowtal</t>
  </si>
  <si>
    <t>Villaconejos de Trabaque</t>
  </si>
  <si>
    <t>Courcelles-lès-Gisors</t>
  </si>
  <si>
    <t>Vercelli</t>
  </si>
  <si>
    <t>Rangendingen</t>
  </si>
  <si>
    <t>Villada</t>
  </si>
  <si>
    <t>Courcelles-lès-Lens</t>
  </si>
  <si>
    <t>Vercurago</t>
  </si>
  <si>
    <t>Rangsdorf</t>
  </si>
  <si>
    <t>Villadangos del Páramo</t>
  </si>
  <si>
    <t>Courcelles-lès-Montbard</t>
  </si>
  <si>
    <t>Verdellino</t>
  </si>
  <si>
    <t>Ranis, Stadt</t>
  </si>
  <si>
    <t>Villademor de la Vega</t>
  </si>
  <si>
    <t>Courcelles-lès-Montbéliard</t>
  </si>
  <si>
    <t>Verdello</t>
  </si>
  <si>
    <t>Rankwitz</t>
  </si>
  <si>
    <t>Villadepera</t>
  </si>
  <si>
    <t>Courcelles-lès-Semur</t>
  </si>
  <si>
    <t>Verderio</t>
  </si>
  <si>
    <t>Rannstedt</t>
  </si>
  <si>
    <t>Villadiego</t>
  </si>
  <si>
    <t>Courcelles-Sapicourt</t>
  </si>
  <si>
    <t>Verduno</t>
  </si>
  <si>
    <t>Rannungen</t>
  </si>
  <si>
    <t>Villadoz</t>
  </si>
  <si>
    <t>Courcelles-sous-Châtenois</t>
  </si>
  <si>
    <t>Vergato</t>
  </si>
  <si>
    <t>Ransbach-Baumbach, Stadt</t>
  </si>
  <si>
    <t>Villaeles de Valdavia</t>
  </si>
  <si>
    <t>Courcelles-sous-Moyencourt</t>
  </si>
  <si>
    <t>Verghereto</t>
  </si>
  <si>
    <t>Ranschbach</t>
  </si>
  <si>
    <t>Villaescusa</t>
  </si>
  <si>
    <t>Courcelles-sous-Thoix</t>
  </si>
  <si>
    <t>Vergiate</t>
  </si>
  <si>
    <t>Ranstadt</t>
  </si>
  <si>
    <t>Villaescusa de Haro</t>
  </si>
  <si>
    <t>Courcelles-sur-Aire</t>
  </si>
  <si>
    <t>Vermezzo con Zelo</t>
  </si>
  <si>
    <t>Ransweiler</t>
  </si>
  <si>
    <t>Villaescusa de Roa</t>
  </si>
  <si>
    <t>Courcelles-sur-Blaise</t>
  </si>
  <si>
    <t>Vermiglio</t>
  </si>
  <si>
    <t>Rantrum</t>
  </si>
  <si>
    <t>Villaescusa la Sombría</t>
  </si>
  <si>
    <t>Courcelles-sur-Nied</t>
  </si>
  <si>
    <t>Vernante</t>
  </si>
  <si>
    <t>Rantzau</t>
  </si>
  <si>
    <t>Villaespasa</t>
  </si>
  <si>
    <t>Courcelles-sur-Seine</t>
  </si>
  <si>
    <t>Vernasca</t>
  </si>
  <si>
    <t>Rappin</t>
  </si>
  <si>
    <t>Villafáfila</t>
  </si>
  <si>
    <t>Courcelles-sur-Vesle</t>
  </si>
  <si>
    <t>Raschau-Markersbach</t>
  </si>
  <si>
    <t>Villafeliche</t>
  </si>
  <si>
    <t>Courcelles-sur-Viosne</t>
  </si>
  <si>
    <t>Vernazza</t>
  </si>
  <si>
    <t>Rascheid</t>
  </si>
  <si>
    <t>Villaferrueña</t>
  </si>
  <si>
    <t>Courcelles-sur-Voire</t>
  </si>
  <si>
    <t>Vernio</t>
  </si>
  <si>
    <t>Rasdorf, Point-Alpha-Gemeinde</t>
  </si>
  <si>
    <t>Villaflor</t>
  </si>
  <si>
    <t>Courcemain</t>
  </si>
  <si>
    <t>Vernole</t>
  </si>
  <si>
    <t>Rastatt, Stadt</t>
  </si>
  <si>
    <t>Villaflores</t>
  </si>
  <si>
    <t>Courcemont</t>
  </si>
  <si>
    <t>Verolanuova</t>
  </si>
  <si>
    <t>Rastdorf</t>
  </si>
  <si>
    <t>Villafrades de Campos</t>
  </si>
  <si>
    <t>Courcerac</t>
  </si>
  <si>
    <t>Verolavecchia</t>
  </si>
  <si>
    <t>Rastede</t>
  </si>
  <si>
    <t>Villafranca</t>
  </si>
  <si>
    <t>Courceroy</t>
  </si>
  <si>
    <t>Verolengo</t>
  </si>
  <si>
    <t>Rastenberg, Stadt</t>
  </si>
  <si>
    <t>Villafranca de Córdoba</t>
  </si>
  <si>
    <t>Courchamp</t>
  </si>
  <si>
    <t>Veroli</t>
  </si>
  <si>
    <t>Rastorf</t>
  </si>
  <si>
    <t>Villafranca de Duero</t>
  </si>
  <si>
    <t>Courchamps</t>
  </si>
  <si>
    <t>Verona</t>
  </si>
  <si>
    <t>Rastow</t>
  </si>
  <si>
    <t>Villafranca de Ebro</t>
  </si>
  <si>
    <t>Courchapon</t>
  </si>
  <si>
    <t>Veronella</t>
  </si>
  <si>
    <t>Ratekau</t>
  </si>
  <si>
    <t>Villafranca de la Sierra</t>
  </si>
  <si>
    <t>Courchaton</t>
  </si>
  <si>
    <t>Verrayes</t>
  </si>
  <si>
    <t>Rathen, Kurort</t>
  </si>
  <si>
    <t>Villafranca de los Barros</t>
  </si>
  <si>
    <t>Courchelettes</t>
  </si>
  <si>
    <t>Verrès</t>
  </si>
  <si>
    <t>Rathenow, Stadt</t>
  </si>
  <si>
    <t>Villafranca de los Caballeros</t>
  </si>
  <si>
    <t>Courchevel</t>
  </si>
  <si>
    <t>Verretto</t>
  </si>
  <si>
    <t>Rathjensdorf</t>
  </si>
  <si>
    <t>Villafranca del Bierzo</t>
  </si>
  <si>
    <t>Cour-Cheverny</t>
  </si>
  <si>
    <t>Verrone</t>
  </si>
  <si>
    <t>Rathmannsdorf</t>
  </si>
  <si>
    <t>Villafranca del Campo</t>
  </si>
  <si>
    <t>Courcité</t>
  </si>
  <si>
    <t>Verrua Po</t>
  </si>
  <si>
    <t>Rathskirchen</t>
  </si>
  <si>
    <t>Villafranca del Cid</t>
  </si>
  <si>
    <t>Courcival</t>
  </si>
  <si>
    <t>Verrua Savoia</t>
  </si>
  <si>
    <t>Rathsweiler</t>
  </si>
  <si>
    <t>Villafranca Montes de Oca</t>
  </si>
  <si>
    <t>Courcôme</t>
  </si>
  <si>
    <t>Vertemate con Minoprio</t>
  </si>
  <si>
    <t>Ratingen, Stadt</t>
  </si>
  <si>
    <t>Villafrechós</t>
  </si>
  <si>
    <t>Courçon</t>
  </si>
  <si>
    <t>Vertova</t>
  </si>
  <si>
    <t>Ratshausen</t>
  </si>
  <si>
    <t>Villafruela</t>
  </si>
  <si>
    <t>Courcoué</t>
  </si>
  <si>
    <t>Verucchio</t>
  </si>
  <si>
    <t>Rattelsdorf</t>
  </si>
  <si>
    <t>Villafuerte</t>
  </si>
  <si>
    <t>Courcoury</t>
  </si>
  <si>
    <t>Vervio</t>
  </si>
  <si>
    <t>Rattelsdorf, M</t>
  </si>
  <si>
    <t>Villafufre</t>
  </si>
  <si>
    <t>Courcuire</t>
  </si>
  <si>
    <t>Verzegnis</t>
  </si>
  <si>
    <t>Villagalijo</t>
  </si>
  <si>
    <t>Courcy</t>
  </si>
  <si>
    <t>Verzino</t>
  </si>
  <si>
    <t>Rattenkirchen</t>
  </si>
  <si>
    <t>Villagarcía de Campos</t>
  </si>
  <si>
    <t>Courcy-aux-Loges</t>
  </si>
  <si>
    <t>Verzuolo</t>
  </si>
  <si>
    <t>Rattiszell</t>
  </si>
  <si>
    <t>Villagarcía de la Torre</t>
  </si>
  <si>
    <t>Courdemanche</t>
  </si>
  <si>
    <t>Vescovana</t>
  </si>
  <si>
    <t>Ratzeburg, Stadt</t>
  </si>
  <si>
    <t>Villagarcía del Llano</t>
  </si>
  <si>
    <t>Courdemanges</t>
  </si>
  <si>
    <t>Vescovato</t>
  </si>
  <si>
    <t>Ratzert</t>
  </si>
  <si>
    <t>Villagatón</t>
  </si>
  <si>
    <t>Courdimanche</t>
  </si>
  <si>
    <t>Vesime</t>
  </si>
  <si>
    <t>Rätzlingen</t>
  </si>
  <si>
    <t>Villageriz</t>
  </si>
  <si>
    <t>Courdimanche-sur-Essonne</t>
  </si>
  <si>
    <t>Vespolate</t>
  </si>
  <si>
    <t>Raubach</t>
  </si>
  <si>
    <t>Villagómez la Nueva</t>
  </si>
  <si>
    <t>Couret</t>
  </si>
  <si>
    <t>Vessalico</t>
  </si>
  <si>
    <t>Raubling</t>
  </si>
  <si>
    <t>Villagonzalo</t>
  </si>
  <si>
    <t>Cour-et-Buis</t>
  </si>
  <si>
    <t>Vestenanova</t>
  </si>
  <si>
    <t>Rauda</t>
  </si>
  <si>
    <t>Villagonzalo de Tormes</t>
  </si>
  <si>
    <t>Courgains</t>
  </si>
  <si>
    <t>Vestignè</t>
  </si>
  <si>
    <t>Rauen</t>
  </si>
  <si>
    <t>Villagonzalo Pedernales</t>
  </si>
  <si>
    <t>Courgeac</t>
  </si>
  <si>
    <t>Vestone</t>
  </si>
  <si>
    <t>Rauenberg, Stadt</t>
  </si>
  <si>
    <t>Villahán</t>
  </si>
  <si>
    <t>Courgenard</t>
  </si>
  <si>
    <t>Vetralla</t>
  </si>
  <si>
    <t>Rauhenebrach</t>
  </si>
  <si>
    <t>Villaharta</t>
  </si>
  <si>
    <t>Vetto</t>
  </si>
  <si>
    <t>Raumbach</t>
  </si>
  <si>
    <t>Villahermosa</t>
  </si>
  <si>
    <t>Courgent</t>
  </si>
  <si>
    <t>Vezza d'Alba</t>
  </si>
  <si>
    <t>Raunheim, Stadt</t>
  </si>
  <si>
    <t>Villahermosa del Campo</t>
  </si>
  <si>
    <t>Courgeon</t>
  </si>
  <si>
    <t>Vezza d'Oglio</t>
  </si>
  <si>
    <t>Rauschenberg, Stadt</t>
  </si>
  <si>
    <t>Villahermosa del Río</t>
  </si>
  <si>
    <t>Courgeoût</t>
  </si>
  <si>
    <t>Vezzano Ligure</t>
  </si>
  <si>
    <t>Rauschwitz</t>
  </si>
  <si>
    <t>Villaherreros</t>
  </si>
  <si>
    <t>Courgis</t>
  </si>
  <si>
    <t>Vezzano sul Crostolo</t>
  </si>
  <si>
    <t>Rausdorf</t>
  </si>
  <si>
    <t>Villahoz</t>
  </si>
  <si>
    <t>Courgivaux</t>
  </si>
  <si>
    <t>Vezzi Portio</t>
  </si>
  <si>
    <t>Ravengiersburg</t>
  </si>
  <si>
    <t>Villalaco</t>
  </si>
  <si>
    <t>Courgoul</t>
  </si>
  <si>
    <t>Viadana</t>
  </si>
  <si>
    <t>Ravensburg, Stadt</t>
  </si>
  <si>
    <t>Villalán de Campos</t>
  </si>
  <si>
    <t>Courjeonnet</t>
  </si>
  <si>
    <t>Viadanica</t>
  </si>
  <si>
    <t>Ravenstein, Stadt</t>
  </si>
  <si>
    <t>Villalar de los Comuneros</t>
  </si>
  <si>
    <t>Courlac</t>
  </si>
  <si>
    <t>Viagrande</t>
  </si>
  <si>
    <t>Raversbeuren</t>
  </si>
  <si>
    <t>Villalazán</t>
  </si>
  <si>
    <t>Courlandon</t>
  </si>
  <si>
    <t>Viale</t>
  </si>
  <si>
    <t>Rayerschied</t>
  </si>
  <si>
    <t>Villalba de Duero</t>
  </si>
  <si>
    <t>Courlans</t>
  </si>
  <si>
    <t>Vialfrè</t>
  </si>
  <si>
    <t>Rech</t>
  </si>
  <si>
    <t>Villalba de Guardo</t>
  </si>
  <si>
    <t>Courlaoux</t>
  </si>
  <si>
    <t>Viano</t>
  </si>
  <si>
    <t>Rechberghausen</t>
  </si>
  <si>
    <t>Villalba de la Lampreana</t>
  </si>
  <si>
    <t>Courlay</t>
  </si>
  <si>
    <t>Viareggio</t>
  </si>
  <si>
    <t>Rechenberg-Bienenmühle</t>
  </si>
  <si>
    <t>Villalba de la Loma</t>
  </si>
  <si>
    <t>Courléon</t>
  </si>
  <si>
    <t>Viarigi</t>
  </si>
  <si>
    <t>Rechlin</t>
  </si>
  <si>
    <t>Villalba de la Sierra</t>
  </si>
  <si>
    <t>Cour-l'Évêque</t>
  </si>
  <si>
    <t>Vibo Valentia</t>
  </si>
  <si>
    <t>Rechtenbach</t>
  </si>
  <si>
    <t>Villalba de los Alcores</t>
  </si>
  <si>
    <t>Courlon</t>
  </si>
  <si>
    <t>Vibonati</t>
  </si>
  <si>
    <t>Rechtenstein</t>
  </si>
  <si>
    <t>Villalba de los Barros</t>
  </si>
  <si>
    <t>Courlon-sur-Yonne</t>
  </si>
  <si>
    <t>Vicalvi</t>
  </si>
  <si>
    <t>Rechtmehring</t>
  </si>
  <si>
    <t>Villalba de los Llanos</t>
  </si>
  <si>
    <t>Courmangoux</t>
  </si>
  <si>
    <t>Vicari</t>
  </si>
  <si>
    <t>Rechtsupweg</t>
  </si>
  <si>
    <t>Villalba de Perejil</t>
  </si>
  <si>
    <t>Courmas</t>
  </si>
  <si>
    <t>Vicchio</t>
  </si>
  <si>
    <t>Recke</t>
  </si>
  <si>
    <t>Villalba de Rioja</t>
  </si>
  <si>
    <t>Cour-Maugis sur Huisne</t>
  </si>
  <si>
    <t>Vicenza</t>
  </si>
  <si>
    <t>Reckendorf</t>
  </si>
  <si>
    <t>Villalba del Alcor</t>
  </si>
  <si>
    <t>Courmelles</t>
  </si>
  <si>
    <t>Vico del Gargano</t>
  </si>
  <si>
    <t>Reckenroth</t>
  </si>
  <si>
    <t>Villalba del Rey</t>
  </si>
  <si>
    <t>Courmemin</t>
  </si>
  <si>
    <t>Vico Equense</t>
  </si>
  <si>
    <t>Reckershausen</t>
  </si>
  <si>
    <t>Villalbarba</t>
  </si>
  <si>
    <t>Courmes</t>
  </si>
  <si>
    <t>Vico nel Lazio</t>
  </si>
  <si>
    <t>Recklinghausen, Stadt</t>
  </si>
  <si>
    <t>Villalbilla</t>
  </si>
  <si>
    <t>Courmont</t>
  </si>
  <si>
    <t>Vicoforte</t>
  </si>
  <si>
    <t>Reddelich</t>
  </si>
  <si>
    <t>Villalbilla de Burgos</t>
  </si>
  <si>
    <t>Cournanel</t>
  </si>
  <si>
    <t>Vicoli</t>
  </si>
  <si>
    <t>Redefin</t>
  </si>
  <si>
    <t>Villalbilla de Gumiel</t>
  </si>
  <si>
    <t>Courniou</t>
  </si>
  <si>
    <t>Vicolungo</t>
  </si>
  <si>
    <t>Rednitzhembach</t>
  </si>
  <si>
    <t>Villalcampo</t>
  </si>
  <si>
    <t>Cournols</t>
  </si>
  <si>
    <t>Vicopisano</t>
  </si>
  <si>
    <t>Redwitz a.d.Rodach</t>
  </si>
  <si>
    <t>Villalcázar de Sirga</t>
  </si>
  <si>
    <t>Cournon</t>
  </si>
  <si>
    <t>Vicovaro</t>
  </si>
  <si>
    <t>Rees, Stadt</t>
  </si>
  <si>
    <t>Villalcón</t>
  </si>
  <si>
    <t>Cournon-d'Auvergne</t>
  </si>
  <si>
    <t>Viddalba</t>
  </si>
  <si>
    <t>Reesdorf</t>
  </si>
  <si>
    <t>Villaldemiro</t>
  </si>
  <si>
    <t>Cournonsec</t>
  </si>
  <si>
    <t>Vidigulfo</t>
  </si>
  <si>
    <t>Reeßum</t>
  </si>
  <si>
    <t>Villalengua</t>
  </si>
  <si>
    <t>Cournonterral</t>
  </si>
  <si>
    <t>Vidor</t>
  </si>
  <si>
    <t>Regen, St</t>
  </si>
  <si>
    <t>Villalgordo del Júcar</t>
  </si>
  <si>
    <t>Courouvre</t>
  </si>
  <si>
    <t>Vidracco</t>
  </si>
  <si>
    <t>Regensburg</t>
  </si>
  <si>
    <t>Villalgordo del Marquesado</t>
  </si>
  <si>
    <t>Courpalay</t>
  </si>
  <si>
    <t>Vieste</t>
  </si>
  <si>
    <t>Regenstauf, M</t>
  </si>
  <si>
    <t>Villalmanzo</t>
  </si>
  <si>
    <t>Courpiac</t>
  </si>
  <si>
    <t>Vietri di Potenza</t>
  </si>
  <si>
    <t>Regesbostel</t>
  </si>
  <si>
    <t>Villalobar de Rioja</t>
  </si>
  <si>
    <t>Courpière</t>
  </si>
  <si>
    <t>Vietri sul Mare</t>
  </si>
  <si>
    <t>Regis-Breitingen, Stadt</t>
  </si>
  <si>
    <t>Villalobón</t>
  </si>
  <si>
    <t>Courpignac</t>
  </si>
  <si>
    <t>Viganò</t>
  </si>
  <si>
    <t>Regnitzlosau</t>
  </si>
  <si>
    <t>Villalobos</t>
  </si>
  <si>
    <t>Courquetaine</t>
  </si>
  <si>
    <t>Vigano San Martino</t>
  </si>
  <si>
    <t>Rehau, St</t>
  </si>
  <si>
    <t>Villalón de Campos</t>
  </si>
  <si>
    <t>Courrensan</t>
  </si>
  <si>
    <t>Vigarano Mainarda</t>
  </si>
  <si>
    <t>Rehbach</t>
  </si>
  <si>
    <t>Villalonga</t>
  </si>
  <si>
    <t>Courrières</t>
  </si>
  <si>
    <t>Vigasio</t>
  </si>
  <si>
    <t>Rehborn</t>
  </si>
  <si>
    <t>Villalonso</t>
  </si>
  <si>
    <t>Courris</t>
  </si>
  <si>
    <t>Vigevano</t>
  </si>
  <si>
    <t>Rehburg-Loccum, Stadt</t>
  </si>
  <si>
    <t>Villalpando</t>
  </si>
  <si>
    <t>Courry</t>
  </si>
  <si>
    <t>Viggianello</t>
  </si>
  <si>
    <t>Rehden</t>
  </si>
  <si>
    <t>Villalpardo</t>
  </si>
  <si>
    <t>Cours</t>
  </si>
  <si>
    <t>Viggiano</t>
  </si>
  <si>
    <t>Rehe</t>
  </si>
  <si>
    <t>Villalube</t>
  </si>
  <si>
    <t>Coursac</t>
  </si>
  <si>
    <t>Viggiù</t>
  </si>
  <si>
    <t>Reher</t>
  </si>
  <si>
    <t>Villaluenga de la Sagra</t>
  </si>
  <si>
    <t>Cour-Saint-Maurice</t>
  </si>
  <si>
    <t>Vighizzolo d'Este</t>
  </si>
  <si>
    <t>Rehfelde</t>
  </si>
  <si>
    <t>Villaluenga de la Vega</t>
  </si>
  <si>
    <t>Coursan</t>
  </si>
  <si>
    <t>Vigliano Biellese</t>
  </si>
  <si>
    <t>Rehhorst</t>
  </si>
  <si>
    <t>Villaluenga del Rosario</t>
  </si>
  <si>
    <t>Coursan-en-Othe</t>
  </si>
  <si>
    <t>Vigliano d'Asti</t>
  </si>
  <si>
    <t>Rehling</t>
  </si>
  <si>
    <t>Villamalea</t>
  </si>
  <si>
    <t>Cours-de-Monségur</t>
  </si>
  <si>
    <t>Vignale Monferrato</t>
  </si>
  <si>
    <t>Rehlingen</t>
  </si>
  <si>
    <t>Villamalur</t>
  </si>
  <si>
    <t>Cours-de-Pile</t>
  </si>
  <si>
    <t>Vignanello</t>
  </si>
  <si>
    <t>Rehlingen-Siersburg</t>
  </si>
  <si>
    <t>Villamañán</t>
  </si>
  <si>
    <t>Coursegoules</t>
  </si>
  <si>
    <t>Vignate</t>
  </si>
  <si>
    <t>Rehm-Flehde-Bargen</t>
  </si>
  <si>
    <t>Villamandos</t>
  </si>
  <si>
    <t>Courset</t>
  </si>
  <si>
    <t>Vignola</t>
  </si>
  <si>
    <t>Rehna, Stadt</t>
  </si>
  <si>
    <t>Villamanín</t>
  </si>
  <si>
    <t>Courseulles-sur-Mer</t>
  </si>
  <si>
    <t>Vignola-Falesina</t>
  </si>
  <si>
    <t>Rehweiler</t>
  </si>
  <si>
    <t>Villamanrique</t>
  </si>
  <si>
    <t>Cours-les-Bains</t>
  </si>
  <si>
    <t>Vignole Borbera</t>
  </si>
  <si>
    <t>Reich</t>
  </si>
  <si>
    <t>Villamanrique de la Condesa</t>
  </si>
  <si>
    <t>Cours-les-Barres</t>
  </si>
  <si>
    <t>Vignolo</t>
  </si>
  <si>
    <t>Reichartshausen</t>
  </si>
  <si>
    <t>Villamanrique de Tajo</t>
  </si>
  <si>
    <t>Courson-les-Carrières</t>
  </si>
  <si>
    <t>Vignone</t>
  </si>
  <si>
    <t>Reichelsheim (Odenwald)</t>
  </si>
  <si>
    <t>Villamanta</t>
  </si>
  <si>
    <t>Courson-Monteloup</t>
  </si>
  <si>
    <t>Vigo di Cadore</t>
  </si>
  <si>
    <t>Reichelsheim (Wetterau), Stadt</t>
  </si>
  <si>
    <t>Villamantilla</t>
  </si>
  <si>
    <t>Cour-sur-Loire</t>
  </si>
  <si>
    <t>Vigodarzere</t>
  </si>
  <si>
    <t>Villamartín</t>
  </si>
  <si>
    <t>Courtacon</t>
  </si>
  <si>
    <t>Vigolo</t>
  </si>
  <si>
    <t>Reichenbach</t>
  </si>
  <si>
    <t>Villamartín de Campos</t>
  </si>
  <si>
    <t>Courtagnon</t>
  </si>
  <si>
    <t>Vigolzone</t>
  </si>
  <si>
    <t>Reichenbach am Heuberg</t>
  </si>
  <si>
    <t>Villamartín de Don Sancho</t>
  </si>
  <si>
    <t>Courtaoult</t>
  </si>
  <si>
    <t>Vigone</t>
  </si>
  <si>
    <t>Reichenbach an der Fils</t>
  </si>
  <si>
    <t>Villamayor</t>
  </si>
  <si>
    <t>Courtauly</t>
  </si>
  <si>
    <t>Vigonovo</t>
  </si>
  <si>
    <t>Reichenbach im Vogtland, Stadt</t>
  </si>
  <si>
    <t>Villamayor de Calatrava</t>
  </si>
  <si>
    <t>Courtavon</t>
  </si>
  <si>
    <t>Vigonza</t>
  </si>
  <si>
    <t>Reichenbach/O.L., Stadt</t>
  </si>
  <si>
    <t>Villamayor de Campos</t>
  </si>
  <si>
    <t>Courtefontaine</t>
  </si>
  <si>
    <t>Viguzzolo</t>
  </si>
  <si>
    <t>Reichenbach-Steegen</t>
  </si>
  <si>
    <t>Villamayor de Gállego</t>
  </si>
  <si>
    <t>Courteilles</t>
  </si>
  <si>
    <t>Villa Bartolomea</t>
  </si>
  <si>
    <t>Reichenberg</t>
  </si>
  <si>
    <t>Villamayor de los Montes</t>
  </si>
  <si>
    <t>Courteix</t>
  </si>
  <si>
    <t>Villa Basilica</t>
  </si>
  <si>
    <t>Reichenberg, M</t>
  </si>
  <si>
    <t>Villamayor de Monjardín</t>
  </si>
  <si>
    <t>Courtelevant</t>
  </si>
  <si>
    <t>Villa Biscossi</t>
  </si>
  <si>
    <t>Reichenow-Möglin</t>
  </si>
  <si>
    <t>Villamayor de Santiago</t>
  </si>
  <si>
    <t>Courtemanche</t>
  </si>
  <si>
    <t>Villa Carcina</t>
  </si>
  <si>
    <t>Reichenschwand</t>
  </si>
  <si>
    <t>Villamayor de Treviño</t>
  </si>
  <si>
    <t>Courtemaux</t>
  </si>
  <si>
    <t>Villa Castelli</t>
  </si>
  <si>
    <t>Reichenwalde</t>
  </si>
  <si>
    <t>Villambistia</t>
  </si>
  <si>
    <t>Courtémont</t>
  </si>
  <si>
    <t>Villa Celiera</t>
  </si>
  <si>
    <t>Reichersbeuern</t>
  </si>
  <si>
    <t>Villamediana</t>
  </si>
  <si>
    <t>Courtemont-Varennes</t>
  </si>
  <si>
    <t>Villa Collemandina</t>
  </si>
  <si>
    <t>Reichertshausen</t>
  </si>
  <si>
    <t>Villamediana de Iregua</t>
  </si>
  <si>
    <t>Courtempierre</t>
  </si>
  <si>
    <t>Villa Cortese</t>
  </si>
  <si>
    <t>Reichertsheim</t>
  </si>
  <si>
    <t>Villamedianilla</t>
  </si>
  <si>
    <t>Courtenay</t>
  </si>
  <si>
    <t>Villa d'Adda</t>
  </si>
  <si>
    <t>Reichertshofen, M</t>
  </si>
  <si>
    <t>Villamejil</t>
  </si>
  <si>
    <t>Courtenot</t>
  </si>
  <si>
    <t>Villa d'Almè</t>
  </si>
  <si>
    <t>Reichling</t>
  </si>
  <si>
    <t>Villamena</t>
  </si>
  <si>
    <t>Courteranges</t>
  </si>
  <si>
    <t>Villa del Bosco</t>
  </si>
  <si>
    <t>Reichshof</t>
  </si>
  <si>
    <t>Villameriel</t>
  </si>
  <si>
    <t>Courteron</t>
  </si>
  <si>
    <t>Villa del Conte</t>
  </si>
  <si>
    <t>Reichstädt</t>
  </si>
  <si>
    <t>Villamesías</t>
  </si>
  <si>
    <t>Courtes</t>
  </si>
  <si>
    <t>Villa di Briano</t>
  </si>
  <si>
    <t>Reichsthal</t>
  </si>
  <si>
    <t>Villamiel</t>
  </si>
  <si>
    <t>Courtesoult-et-Gatey</t>
  </si>
  <si>
    <t>Villa di Chiavenna</t>
  </si>
  <si>
    <t>Reichweiler</t>
  </si>
  <si>
    <t>Villamiel de la Sierra</t>
  </si>
  <si>
    <t>Courtetain-et-Salans</t>
  </si>
  <si>
    <t>Villa di Serio</t>
  </si>
  <si>
    <t>Reidenhausen</t>
  </si>
  <si>
    <t>Villamiel de Toledo</t>
  </si>
  <si>
    <t>Courteuil</t>
  </si>
  <si>
    <t>Villa di Tirano</t>
  </si>
  <si>
    <t>Reifenberg</t>
  </si>
  <si>
    <t>Villaminaya</t>
  </si>
  <si>
    <t>Courthézon</t>
  </si>
  <si>
    <t>Villa d'Ogna</t>
  </si>
  <si>
    <t>Reiferscheid</t>
  </si>
  <si>
    <t>Villamol</t>
  </si>
  <si>
    <t>Courthiézy</t>
  </si>
  <si>
    <t>Villa Estense</t>
  </si>
  <si>
    <t>Reiff</t>
  </si>
  <si>
    <t>Villamontán de la Valduerna</t>
  </si>
  <si>
    <t>Courties</t>
  </si>
  <si>
    <t>Villa Faraldi</t>
  </si>
  <si>
    <t>Reiffelbach</t>
  </si>
  <si>
    <t>Villamor de los Escuderos</t>
  </si>
  <si>
    <t>Courtieux</t>
  </si>
  <si>
    <t>Villa Guardia</t>
  </si>
  <si>
    <t>Reifferscheid</t>
  </si>
  <si>
    <t>Villamoratiel de las Matas</t>
  </si>
  <si>
    <t>Courtillers</t>
  </si>
  <si>
    <t>Villa Lagarina</t>
  </si>
  <si>
    <t>Reil</t>
  </si>
  <si>
    <t>Villamoronta</t>
  </si>
  <si>
    <t>Courtils</t>
  </si>
  <si>
    <t>Villa Latina</t>
  </si>
  <si>
    <t>Reilingen</t>
  </si>
  <si>
    <t>Villamuelas</t>
  </si>
  <si>
    <t>Courtisols</t>
  </si>
  <si>
    <t>Villa Literno</t>
  </si>
  <si>
    <t>Reimerath</t>
  </si>
  <si>
    <t>Villamuera de la Cueza</t>
  </si>
  <si>
    <t>Courtivron</t>
  </si>
  <si>
    <t>Villa Minozzo</t>
  </si>
  <si>
    <t>Reimershagen</t>
  </si>
  <si>
    <t>Villamuriel de Campos</t>
  </si>
  <si>
    <t>Courtoin</t>
  </si>
  <si>
    <t>Villa San Giovanni</t>
  </si>
  <si>
    <t>Reimlingen</t>
  </si>
  <si>
    <t>Villamuriel de Cerrato</t>
  </si>
  <si>
    <t>Courtois-sur-Yonne</t>
  </si>
  <si>
    <t>Villa San Giovanni in Tuscia</t>
  </si>
  <si>
    <t>Reinbek, Stadt</t>
  </si>
  <si>
    <t>Villán de Tordesillas</t>
  </si>
  <si>
    <t>Courtomer</t>
  </si>
  <si>
    <t>Villa San Pietro</t>
  </si>
  <si>
    <t>Reinfeld (Holstein), Stadt</t>
  </si>
  <si>
    <t>Villanázar</t>
  </si>
  <si>
    <t>Courtonne-la-Meurdrac</t>
  </si>
  <si>
    <t>Villa San Secondo</t>
  </si>
  <si>
    <t>Reinhardshagen</t>
  </si>
  <si>
    <t>Villangómez</t>
  </si>
  <si>
    <t>Courtonne-les-Deux-Églises</t>
  </si>
  <si>
    <t>Villa Santa Lucia</t>
  </si>
  <si>
    <t>Reinhardtsdorf-Schöna</t>
  </si>
  <si>
    <t>Villanova</t>
  </si>
  <si>
    <t>Courtrizy-et-Fussigny</t>
  </si>
  <si>
    <t>Villa Santa Lucia degli Abruzzi</t>
  </si>
  <si>
    <t>Reinheim, Stadt</t>
  </si>
  <si>
    <t>Villanúa</t>
  </si>
  <si>
    <t>Courtry</t>
  </si>
  <si>
    <t>Villa Santa Maria</t>
  </si>
  <si>
    <t>Reinholterode</t>
  </si>
  <si>
    <t>Villanubla</t>
  </si>
  <si>
    <t>Courvaudon</t>
  </si>
  <si>
    <t>Villa Sant'Angelo</t>
  </si>
  <si>
    <t>Villanueva de Aezkoa</t>
  </si>
  <si>
    <t>Courvières</t>
  </si>
  <si>
    <t>Villa Sant'Antonio</t>
  </si>
  <si>
    <t>Reinsbüttel</t>
  </si>
  <si>
    <t>Villanueva de Alcardete</t>
  </si>
  <si>
    <t>Courville</t>
  </si>
  <si>
    <t>Villa Santina</t>
  </si>
  <si>
    <t>Reinsdorf</t>
  </si>
  <si>
    <t>Villanueva de Alcorón</t>
  </si>
  <si>
    <t>Courville-sur-Eure</t>
  </si>
  <si>
    <t>Villa Santo Stefano</t>
  </si>
  <si>
    <t>Reinsfeld</t>
  </si>
  <si>
    <t>Villanueva de Algaidas</t>
  </si>
  <si>
    <t>Courzieu</t>
  </si>
  <si>
    <t>Villa Verde</t>
  </si>
  <si>
    <t>Reinstädt</t>
  </si>
  <si>
    <t>Villanueva de Argaño</t>
  </si>
  <si>
    <t>Cousance</t>
  </si>
  <si>
    <t>Villabassa</t>
  </si>
  <si>
    <t>Reinstorf</t>
  </si>
  <si>
    <t>Villanueva de Argecilla</t>
  </si>
  <si>
    <t>Cousances-les-Forges</t>
  </si>
  <si>
    <t>Villabate</t>
  </si>
  <si>
    <t>Reipeldingen</t>
  </si>
  <si>
    <t>Villanueva de Ávila</t>
  </si>
  <si>
    <t>Cousances-lès-Triconville</t>
  </si>
  <si>
    <t>Villachiara</t>
  </si>
  <si>
    <t>Reipoltskirchen</t>
  </si>
  <si>
    <t>Villanueva de Azoague</t>
  </si>
  <si>
    <t>Cousolre</t>
  </si>
  <si>
    <t>Villacidro</t>
  </si>
  <si>
    <t>Reisbach, M</t>
  </si>
  <si>
    <t>Villanueva de Bogas</t>
  </si>
  <si>
    <t>Coussa</t>
  </si>
  <si>
    <t>Villadeati</t>
  </si>
  <si>
    <t>Reischach</t>
  </si>
  <si>
    <t>Villanueva de Cameros</t>
  </si>
  <si>
    <t>Coussac-Bonneval</t>
  </si>
  <si>
    <t>Villadose</t>
  </si>
  <si>
    <t>Reiskirchen</t>
  </si>
  <si>
    <t>Villanueva de Campeán</t>
  </si>
  <si>
    <t>Coussan</t>
  </si>
  <si>
    <t>Villadossola</t>
  </si>
  <si>
    <t>Reit im Winkl</t>
  </si>
  <si>
    <t>Villanueva de Carazo</t>
  </si>
  <si>
    <t>Coussay</t>
  </si>
  <si>
    <t>Villafalletto</t>
  </si>
  <si>
    <t>Reitwein</t>
  </si>
  <si>
    <t>Villanueva de Castellón</t>
  </si>
  <si>
    <t>Coussay-les-Bois</t>
  </si>
  <si>
    <t>Villafranca d'Asti</t>
  </si>
  <si>
    <t>Reitzenhain</t>
  </si>
  <si>
    <t>Villanueva de Córdoba</t>
  </si>
  <si>
    <t>Coussegrey</t>
  </si>
  <si>
    <t>Villafranca di Verona</t>
  </si>
  <si>
    <t>Reken</t>
  </si>
  <si>
    <t>Villanueva de Duero</t>
  </si>
  <si>
    <t>Coussey</t>
  </si>
  <si>
    <t>Villafranca in Lunigiana</t>
  </si>
  <si>
    <t>Rellingen</t>
  </si>
  <si>
    <t>Villanueva de Gállego</t>
  </si>
  <si>
    <t>Coust</t>
  </si>
  <si>
    <t>Villafranca Padovana</t>
  </si>
  <si>
    <t>Relsberg</t>
  </si>
  <si>
    <t>Villanueva de Gómez</t>
  </si>
  <si>
    <t>Coustaussa</t>
  </si>
  <si>
    <t>Villafranca Piemonte</t>
  </si>
  <si>
    <t>Remagen, Stadt</t>
  </si>
  <si>
    <t>Villanueva de Gormaz</t>
  </si>
  <si>
    <t>Coustouge</t>
  </si>
  <si>
    <t>Villafranca Sicula</t>
  </si>
  <si>
    <t>Remchingen</t>
  </si>
  <si>
    <t>Villanueva de Guadamejud</t>
  </si>
  <si>
    <t>Coustouges</t>
  </si>
  <si>
    <t>Villafranca Tirrena</t>
  </si>
  <si>
    <t>Remlingen, M</t>
  </si>
  <si>
    <t>Villanueva de Gumiel</t>
  </si>
  <si>
    <t>Coutances</t>
  </si>
  <si>
    <t>Villafrati</t>
  </si>
  <si>
    <t>Remlingen-Semmenstedt</t>
  </si>
  <si>
    <t>Villanueva de Huerva</t>
  </si>
  <si>
    <t>Coutansouze</t>
  </si>
  <si>
    <t>Villaga</t>
  </si>
  <si>
    <t>Remmels</t>
  </si>
  <si>
    <t>Villanueva de Jiloca</t>
  </si>
  <si>
    <t>Coutarnoux</t>
  </si>
  <si>
    <t>Villagrande Strisaili</t>
  </si>
  <si>
    <t>Remptendorf</t>
  </si>
  <si>
    <t>Villanueva de la Cañada</t>
  </si>
  <si>
    <t>Coutençon</t>
  </si>
  <si>
    <t>Villalago</t>
  </si>
  <si>
    <t>Remscheid, Stadt</t>
  </si>
  <si>
    <t>Villanueva de la Concepción</t>
  </si>
  <si>
    <t>Coutens</t>
  </si>
  <si>
    <t>Villalba</t>
  </si>
  <si>
    <t>Remse</t>
  </si>
  <si>
    <t>Villanueva de la Condesa</t>
  </si>
  <si>
    <t>Couternon</t>
  </si>
  <si>
    <t>Villalfonsina</t>
  </si>
  <si>
    <t>Remseck am Neckar, Stadt</t>
  </si>
  <si>
    <t>Villanueva de la Fuente</t>
  </si>
  <si>
    <t>Couteuges</t>
  </si>
  <si>
    <t>Villalvernia</t>
  </si>
  <si>
    <t>Remshalden</t>
  </si>
  <si>
    <t>Villanueva de la Jara</t>
  </si>
  <si>
    <t>Coutevroult</t>
  </si>
  <si>
    <t>Villamagna</t>
  </si>
  <si>
    <t>Renchen, Stadt</t>
  </si>
  <si>
    <t>Villanueva de la Reina</t>
  </si>
  <si>
    <t>Couthenans</t>
  </si>
  <si>
    <t>Villamaina</t>
  </si>
  <si>
    <t>Rendsburg, Stadt</t>
  </si>
  <si>
    <t>Villanueva de la Serena</t>
  </si>
  <si>
    <t>Couthures-sur-Garonne</t>
  </si>
  <si>
    <t>Villamar</t>
  </si>
  <si>
    <t>Rendswühren</t>
  </si>
  <si>
    <t>Villanueva de la Sierra</t>
  </si>
  <si>
    <t>Coutiches</t>
  </si>
  <si>
    <t>Villamarzana</t>
  </si>
  <si>
    <t>Rengsdorf</t>
  </si>
  <si>
    <t>Villanueva de la Torre</t>
  </si>
  <si>
    <t>Coutouvre</t>
  </si>
  <si>
    <t>Villamassargia</t>
  </si>
  <si>
    <t>Renkenberge</t>
  </si>
  <si>
    <t>Villanueva de la Vera</t>
  </si>
  <si>
    <t>Coutras</t>
  </si>
  <si>
    <t>Villamiroglio</t>
  </si>
  <si>
    <t>Rennau</t>
  </si>
  <si>
    <t>Villanueva de las Cruces</t>
  </si>
  <si>
    <t>Couture</t>
  </si>
  <si>
    <t>Villandro</t>
  </si>
  <si>
    <t>Rennerod, Stadt</t>
  </si>
  <si>
    <t>Villanueva de las Manzanas</t>
  </si>
  <si>
    <t>Couture-d'Argenson</t>
  </si>
  <si>
    <t>Villanova Biellese</t>
  </si>
  <si>
    <t>Rennertshofen, M</t>
  </si>
  <si>
    <t>Villanueva de las Peras</t>
  </si>
  <si>
    <t>Couturelle</t>
  </si>
  <si>
    <t>Villanova Canavese</t>
  </si>
  <si>
    <t>Renningen, Stadt</t>
  </si>
  <si>
    <t>Villanueva de las Torres</t>
  </si>
  <si>
    <t>Coutures</t>
  </si>
  <si>
    <t>Villanova d'Albenga</t>
  </si>
  <si>
    <t>Renquishausen</t>
  </si>
  <si>
    <t>Villanueva de los Caballeros</t>
  </si>
  <si>
    <t>Couvains</t>
  </si>
  <si>
    <t>Villanova d'Ardenghi</t>
  </si>
  <si>
    <t>Renthendorf</t>
  </si>
  <si>
    <t>Villanueva de los Castillejos</t>
  </si>
  <si>
    <t>Couvertpuis</t>
  </si>
  <si>
    <t>Villanova d'Asti</t>
  </si>
  <si>
    <t>Rentweinsdorf, M</t>
  </si>
  <si>
    <t>Villanueva de los Infantes</t>
  </si>
  <si>
    <t>Couvignon</t>
  </si>
  <si>
    <t>Villanova del Battista</t>
  </si>
  <si>
    <t>Reppenstedt</t>
  </si>
  <si>
    <t>Villanueva de Oscos</t>
  </si>
  <si>
    <t>Couville</t>
  </si>
  <si>
    <t>Villanova del Ghebbo</t>
  </si>
  <si>
    <t>Rerik, Stadt</t>
  </si>
  <si>
    <t>Villanueva de Perales</t>
  </si>
  <si>
    <t>Couvonges</t>
  </si>
  <si>
    <t>Villanova del Sillaro</t>
  </si>
  <si>
    <t>Rethem (Aller), Stadt</t>
  </si>
  <si>
    <t>Villanueva de San Carlos</t>
  </si>
  <si>
    <t>Couvrelles</t>
  </si>
  <si>
    <t>Villanova di Camposampiero</t>
  </si>
  <si>
    <t>Rethwisch</t>
  </si>
  <si>
    <t>Villanueva de San Juan</t>
  </si>
  <si>
    <t>Couvron-et-Aumencourt</t>
  </si>
  <si>
    <t>Villanova Marchesana</t>
  </si>
  <si>
    <t>Retschow</t>
  </si>
  <si>
    <t>Villanueva de San Mancio</t>
  </si>
  <si>
    <t>Couvrot</t>
  </si>
  <si>
    <t>Villanova Mondovì</t>
  </si>
  <si>
    <t>Rettenbach</t>
  </si>
  <si>
    <t>Villanueva de Sigena</t>
  </si>
  <si>
    <t>Coux</t>
  </si>
  <si>
    <t>Villanova Monferrato</t>
  </si>
  <si>
    <t>Rettenbach a.Auerberg</t>
  </si>
  <si>
    <t>Villanueva de Tapia</t>
  </si>
  <si>
    <t>Coux et Bigaroque-Mouzens</t>
  </si>
  <si>
    <t>Villanova Monteleone</t>
  </si>
  <si>
    <t>Rettenberg</t>
  </si>
  <si>
    <t>Villanueva de Teba</t>
  </si>
  <si>
    <t>Couy</t>
  </si>
  <si>
    <t>Villanova Solaro</t>
  </si>
  <si>
    <t>Retterath</t>
  </si>
  <si>
    <t>Villanueva de Viver</t>
  </si>
  <si>
    <t>Couze-et-Saint-Front</t>
  </si>
  <si>
    <t>Villanova sull'Arda</t>
  </si>
  <si>
    <t>Rettersen</t>
  </si>
  <si>
    <t>Villanueva del Aceral</t>
  </si>
  <si>
    <t>Couzeix</t>
  </si>
  <si>
    <t>Villanova Truschedu</t>
  </si>
  <si>
    <t>Rettershain</t>
  </si>
  <si>
    <t>Villanueva del Ariscal</t>
  </si>
  <si>
    <t>Couziers</t>
  </si>
  <si>
    <t>Villanova Tulo</t>
  </si>
  <si>
    <t>Rettert</t>
  </si>
  <si>
    <t>Villanueva del Arzobispo</t>
  </si>
  <si>
    <t>Couzon</t>
  </si>
  <si>
    <t>Villanovaforru</t>
  </si>
  <si>
    <t>Retzow</t>
  </si>
  <si>
    <t>Villanueva del Campillo</t>
  </si>
  <si>
    <t>Couzon-au-Mont-d'Or</t>
  </si>
  <si>
    <t>Villanovafranca</t>
  </si>
  <si>
    <t>Retzstadt</t>
  </si>
  <si>
    <t>Villanueva del Campo</t>
  </si>
  <si>
    <t>Couzou</t>
  </si>
  <si>
    <t>Villanterio</t>
  </si>
  <si>
    <t>Reudelsterz</t>
  </si>
  <si>
    <t>Villanueva del Conde</t>
  </si>
  <si>
    <t>Villanuova sul Clisi</t>
  </si>
  <si>
    <t>Reurieth</t>
  </si>
  <si>
    <t>Villanueva del Duque</t>
  </si>
  <si>
    <t>Coyecques</t>
  </si>
  <si>
    <t>Villaperuccio</t>
  </si>
  <si>
    <t>Reußenköge</t>
  </si>
  <si>
    <t>Villanueva del Fresno</t>
  </si>
  <si>
    <t>Coye-la-Forêt</t>
  </si>
  <si>
    <t>Villapiana</t>
  </si>
  <si>
    <t>Reut</t>
  </si>
  <si>
    <t>Villanueva del Pardillo</t>
  </si>
  <si>
    <t>Coyolles</t>
  </si>
  <si>
    <t>Villaputzu</t>
  </si>
  <si>
    <t>Reute</t>
  </si>
  <si>
    <t>Villanueva del Rebollar</t>
  </si>
  <si>
    <t>Coyrière</t>
  </si>
  <si>
    <t>Villar Dora</t>
  </si>
  <si>
    <t>Reuth</t>
  </si>
  <si>
    <t>Villanueva del Rebollar de la Sierra</t>
  </si>
  <si>
    <t>Coyron</t>
  </si>
  <si>
    <t>Villar Focchiardo</t>
  </si>
  <si>
    <t>Reuth b.Erbendorf</t>
  </si>
  <si>
    <t>Villanueva del Rey</t>
  </si>
  <si>
    <t>Coyviller</t>
  </si>
  <si>
    <t>Villar Pellice</t>
  </si>
  <si>
    <t>Reutlingen, Stadt</t>
  </si>
  <si>
    <t>Villanueva del Río Segura</t>
  </si>
  <si>
    <t>Cozes</t>
  </si>
  <si>
    <t>Villar Perosa</t>
  </si>
  <si>
    <t>Rhade</t>
  </si>
  <si>
    <t>Villanueva del Río y Minas</t>
  </si>
  <si>
    <t>Cozzano</t>
  </si>
  <si>
    <t>Villar San Costanzo</t>
  </si>
  <si>
    <t>Rhauderfehn</t>
  </si>
  <si>
    <t>Villanueva del Rosario</t>
  </si>
  <si>
    <t>Crach</t>
  </si>
  <si>
    <t>Villarbasse</t>
  </si>
  <si>
    <t>Rhaunen</t>
  </si>
  <si>
    <t>Villanueva del Trabuco</t>
  </si>
  <si>
    <t>Crachier</t>
  </si>
  <si>
    <t>Villarboit</t>
  </si>
  <si>
    <t>Rheda-Wiedenbrück, Stadt</t>
  </si>
  <si>
    <t>Villanueva Mesía</t>
  </si>
  <si>
    <t>Crain</t>
  </si>
  <si>
    <t>Villareggia</t>
  </si>
  <si>
    <t>Rhede (Ems)</t>
  </si>
  <si>
    <t>Villanuño de Valdavia</t>
  </si>
  <si>
    <t>Craincourt</t>
  </si>
  <si>
    <t>Villaricca</t>
  </si>
  <si>
    <t>Rhede, Stadt</t>
  </si>
  <si>
    <t>Villaobispo de Otero</t>
  </si>
  <si>
    <t>Craintilleux</t>
  </si>
  <si>
    <t>Villaromagnano</t>
  </si>
  <si>
    <t>Rheinau, gemeindefreies Gebiet</t>
  </si>
  <si>
    <t>Villaornate y Castro</t>
  </si>
  <si>
    <t>Crainvilliers</t>
  </si>
  <si>
    <t>Villarosa</t>
  </si>
  <si>
    <t>Rheinau, Stadt</t>
  </si>
  <si>
    <t>Villapalacios</t>
  </si>
  <si>
    <t>Cramaille</t>
  </si>
  <si>
    <t>Villasalto</t>
  </si>
  <si>
    <t>Rheinbach, Stadt</t>
  </si>
  <si>
    <t>Villaprovedo</t>
  </si>
  <si>
    <t>Cramans</t>
  </si>
  <si>
    <t>Villasanta</t>
  </si>
  <si>
    <t>Rheinberg, Stadt</t>
  </si>
  <si>
    <t>Villaquejida</t>
  </si>
  <si>
    <t>Cramant</t>
  </si>
  <si>
    <t>Villasimius</t>
  </si>
  <si>
    <t>Rheinböllen, Stadt</t>
  </si>
  <si>
    <t>Villaquilambre</t>
  </si>
  <si>
    <t>Cramchaban</t>
  </si>
  <si>
    <t>Villasor</t>
  </si>
  <si>
    <t>Rheinbreitbach</t>
  </si>
  <si>
    <t>Villaquirán de la Puebla</t>
  </si>
  <si>
    <t>Craménil</t>
  </si>
  <si>
    <t>Villaspeciosa</t>
  </si>
  <si>
    <t>Rheinbrohl</t>
  </si>
  <si>
    <t>Villaquirán de los Infantes</t>
  </si>
  <si>
    <t>Cramoisy</t>
  </si>
  <si>
    <t>Villastellone</t>
  </si>
  <si>
    <t>Rheine, Stadt</t>
  </si>
  <si>
    <t>Villar de Argañán</t>
  </si>
  <si>
    <t>Cramont</t>
  </si>
  <si>
    <t>Villata</t>
  </si>
  <si>
    <t>Rheinfelden (Baden), Stadt</t>
  </si>
  <si>
    <t>Villar de Arnedo, El</t>
  </si>
  <si>
    <t>Crampagna</t>
  </si>
  <si>
    <t>Villaurbana</t>
  </si>
  <si>
    <t>Rheinhausen</t>
  </si>
  <si>
    <t>Villar de Cañas</t>
  </si>
  <si>
    <t>Crancey</t>
  </si>
  <si>
    <t>Villavallelonga</t>
  </si>
  <si>
    <t>Rheinmünster</t>
  </si>
  <si>
    <t>Villar de Ciervo</t>
  </si>
  <si>
    <t>Crandelles</t>
  </si>
  <si>
    <t>Villaverla</t>
  </si>
  <si>
    <t>Rheinsberg, Stadt</t>
  </si>
  <si>
    <t>Villar de Corneja</t>
  </si>
  <si>
    <t>Crannes-en-Champagne</t>
  </si>
  <si>
    <t>Ville d'Anaunia</t>
  </si>
  <si>
    <t>Rheinstetten, Stadt</t>
  </si>
  <si>
    <t>Villar de Domingo García</t>
  </si>
  <si>
    <t>Crans</t>
  </si>
  <si>
    <t>Villeneuve</t>
  </si>
  <si>
    <t>Rheinzabern</t>
  </si>
  <si>
    <t>Villar de Fallaves</t>
  </si>
  <si>
    <t>Cransac</t>
  </si>
  <si>
    <t>Villesse</t>
  </si>
  <si>
    <t>Rhens, Stadt</t>
  </si>
  <si>
    <t>Villar de Gallimazo</t>
  </si>
  <si>
    <t>Crantenoy</t>
  </si>
  <si>
    <t>Villetta Barrea</t>
  </si>
  <si>
    <t>Rheurdt</t>
  </si>
  <si>
    <t>Villar de la Encina</t>
  </si>
  <si>
    <t>Cranves-Sales</t>
  </si>
  <si>
    <t>Villette</t>
  </si>
  <si>
    <t>Rhinow, Stadt</t>
  </si>
  <si>
    <t>Villar de la Yegua</t>
  </si>
  <si>
    <t>Craon</t>
  </si>
  <si>
    <t>Villimpenta</t>
  </si>
  <si>
    <t>Rhodt unter Rietburg</t>
  </si>
  <si>
    <t>Villar de los Navarros</t>
  </si>
  <si>
    <t>Craonne</t>
  </si>
  <si>
    <t>Villongo</t>
  </si>
  <si>
    <t>Rhönblick</t>
  </si>
  <si>
    <t>Villar de Olalla</t>
  </si>
  <si>
    <t>Craonnelle</t>
  </si>
  <si>
    <t>Villorba</t>
  </si>
  <si>
    <t>Rhumspringe</t>
  </si>
  <si>
    <t>Villar de Peralonso</t>
  </si>
  <si>
    <t>Crapeaumesnil</t>
  </si>
  <si>
    <t>Vilminore di Scalve</t>
  </si>
  <si>
    <t>Ribbesbüttel</t>
  </si>
  <si>
    <t>Villar de Plasencia</t>
  </si>
  <si>
    <t>Craponne</t>
  </si>
  <si>
    <t>Vimercate</t>
  </si>
  <si>
    <t>Ribnitz-Damgarten, Stadt</t>
  </si>
  <si>
    <t>Villar de Rena</t>
  </si>
  <si>
    <t>Craponne-sur-Arzon</t>
  </si>
  <si>
    <t>Vimodrone</t>
  </si>
  <si>
    <t>Richtenberg, Stadt</t>
  </si>
  <si>
    <t>Villar de Samaniego</t>
  </si>
  <si>
    <t>Cras</t>
  </si>
  <si>
    <t>Vinadio</t>
  </si>
  <si>
    <t>Rickenbach</t>
  </si>
  <si>
    <t>Villar de Torre</t>
  </si>
  <si>
    <t>Crastatt</t>
  </si>
  <si>
    <t>Vinchiaturo</t>
  </si>
  <si>
    <t>Rickert</t>
  </si>
  <si>
    <t>Villar del Ala</t>
  </si>
  <si>
    <t>Crastes</t>
  </si>
  <si>
    <t>Vinchio</t>
  </si>
  <si>
    <t>Rickling</t>
  </si>
  <si>
    <t>Villar del Arzobispo</t>
  </si>
  <si>
    <t>Crasville</t>
  </si>
  <si>
    <t>Vinci</t>
  </si>
  <si>
    <t>Ried</t>
  </si>
  <si>
    <t>Villar del Buey</t>
  </si>
  <si>
    <t>Crasville-la-Mallet</t>
  </si>
  <si>
    <t>Vinovo</t>
  </si>
  <si>
    <t>Riedbach</t>
  </si>
  <si>
    <t>Villar del Campo</t>
  </si>
  <si>
    <t>Crasville-la-Rocquefort</t>
  </si>
  <si>
    <t>Vinzaglio</t>
  </si>
  <si>
    <t>Riede</t>
  </si>
  <si>
    <t>Villar del Cobo</t>
  </si>
  <si>
    <t>Cravanche</t>
  </si>
  <si>
    <t>Viola</t>
  </si>
  <si>
    <t>Riedelberg</t>
  </si>
  <si>
    <t>Villar del Humo</t>
  </si>
  <si>
    <t>Cravans</t>
  </si>
  <si>
    <t>Vione</t>
  </si>
  <si>
    <t>Rieden</t>
  </si>
  <si>
    <t>Villar del Infantado</t>
  </si>
  <si>
    <t>Cravant</t>
  </si>
  <si>
    <t>Vipiteno</t>
  </si>
  <si>
    <t>Rieden am Forggensee</t>
  </si>
  <si>
    <t>Villar del Olmo</t>
  </si>
  <si>
    <t>Cravant-les-Côteaux</t>
  </si>
  <si>
    <t>Virle Piemonte</t>
  </si>
  <si>
    <t>Rieden, M</t>
  </si>
  <si>
    <t>Villar del Pedroso</t>
  </si>
  <si>
    <t>Cravencères</t>
  </si>
  <si>
    <t>Visano</t>
  </si>
  <si>
    <t>Riedenberg</t>
  </si>
  <si>
    <t>Villar del Pozo</t>
  </si>
  <si>
    <t>Cravent</t>
  </si>
  <si>
    <t>Vische</t>
  </si>
  <si>
    <t>Riedenburg, St</t>
  </si>
  <si>
    <t>Villar del Rey</t>
  </si>
  <si>
    <t>Crayssac</t>
  </si>
  <si>
    <t>Visciano</t>
  </si>
  <si>
    <t>Riedenheim</t>
  </si>
  <si>
    <t>Villar del Río</t>
  </si>
  <si>
    <t>Craywick</t>
  </si>
  <si>
    <t>Visco</t>
  </si>
  <si>
    <t>Riederich</t>
  </si>
  <si>
    <t>Villar del Salz</t>
  </si>
  <si>
    <t>Crazannes</t>
  </si>
  <si>
    <t>Visone</t>
  </si>
  <si>
    <t>Riedering</t>
  </si>
  <si>
    <t>Villar y Velasco</t>
  </si>
  <si>
    <t>Créances</t>
  </si>
  <si>
    <t>Visso</t>
  </si>
  <si>
    <t>Riedhausen</t>
  </si>
  <si>
    <t>Villaralbo</t>
  </si>
  <si>
    <t>Créancey</t>
  </si>
  <si>
    <t>Vistarino</t>
  </si>
  <si>
    <t>Riedlingen, Stadt</t>
  </si>
  <si>
    <t>Villaralto</t>
  </si>
  <si>
    <t>Crécey-sur-Tille</t>
  </si>
  <si>
    <t>Vistrorio</t>
  </si>
  <si>
    <t>Riedstadt, Büchnerstadt</t>
  </si>
  <si>
    <t>Villarcayo de Merindad de Castilla la Vieja</t>
  </si>
  <si>
    <t>Crêches-sur-Saône</t>
  </si>
  <si>
    <t>Vita</t>
  </si>
  <si>
    <t>Riegel am Kaiserstuhl</t>
  </si>
  <si>
    <t>Villardeciervos</t>
  </si>
  <si>
    <t>Créchets</t>
  </si>
  <si>
    <t>Viterbo</t>
  </si>
  <si>
    <t>Riegelsberg</t>
  </si>
  <si>
    <t>Villardefrades</t>
  </si>
  <si>
    <t>Créchy</t>
  </si>
  <si>
    <t>Viticuso</t>
  </si>
  <si>
    <t>Riegenroth</t>
  </si>
  <si>
    <t>Villardiegua de la Ribera</t>
  </si>
  <si>
    <t>Crécy-au-Mont</t>
  </si>
  <si>
    <t>Vito d'Asio</t>
  </si>
  <si>
    <t>Riegsee</t>
  </si>
  <si>
    <t>Villárdiga</t>
  </si>
  <si>
    <t>Crécy-Couvé</t>
  </si>
  <si>
    <t>Vitorchiano</t>
  </si>
  <si>
    <t>Riekofen</t>
  </si>
  <si>
    <t>Villardompardo</t>
  </si>
  <si>
    <t>Crécy-en-Ponthieu</t>
  </si>
  <si>
    <t>Vittoria</t>
  </si>
  <si>
    <t>Rielasingen-Worblingen</t>
  </si>
  <si>
    <t>Villardondiego</t>
  </si>
  <si>
    <t>Crécy-la-Chapelle</t>
  </si>
  <si>
    <t>Vittorio Veneto</t>
  </si>
  <si>
    <t>Rieneck, St</t>
  </si>
  <si>
    <t>Villarejo</t>
  </si>
  <si>
    <t>Crécy-sur-Serre</t>
  </si>
  <si>
    <t>Vittorito</t>
  </si>
  <si>
    <t>Rieps</t>
  </si>
  <si>
    <t>Villarejo de Fuentes</t>
  </si>
  <si>
    <t>Crédin</t>
  </si>
  <si>
    <t>Vittuone</t>
  </si>
  <si>
    <t>Riepsdorf</t>
  </si>
  <si>
    <t>Villarejo de la Peñuela</t>
  </si>
  <si>
    <t>Crégols</t>
  </si>
  <si>
    <t>Vitulano</t>
  </si>
  <si>
    <t>Riesa, Stadt</t>
  </si>
  <si>
    <t>Villarejo de Montalbán</t>
  </si>
  <si>
    <t>Crégy-lès-Meaux</t>
  </si>
  <si>
    <t>Vitulazio</t>
  </si>
  <si>
    <t>Riesbürg</t>
  </si>
  <si>
    <t>Villarejo de Órbigo</t>
  </si>
  <si>
    <t>Créhange</t>
  </si>
  <si>
    <t>Viù</t>
  </si>
  <si>
    <t>Rieschweiler-Mühlbach</t>
  </si>
  <si>
    <t>Villarejo de Salvanés</t>
  </si>
  <si>
    <t>Créhen</t>
  </si>
  <si>
    <t>Vivaro</t>
  </si>
  <si>
    <t>Rieseby</t>
  </si>
  <si>
    <t>Villarejo del Valle</t>
  </si>
  <si>
    <t>Creil</t>
  </si>
  <si>
    <t>Vivaro Romano</t>
  </si>
  <si>
    <t>Rieste</t>
  </si>
  <si>
    <t>Villarejo-Periesteban</t>
  </si>
  <si>
    <t>Creissan</t>
  </si>
  <si>
    <t>Viverone</t>
  </si>
  <si>
    <t>Riesweiler</t>
  </si>
  <si>
    <t>Villares de Jadraque</t>
  </si>
  <si>
    <t>Creissels</t>
  </si>
  <si>
    <t>Vizzini</t>
  </si>
  <si>
    <t>Rietberg, Stadt</t>
  </si>
  <si>
    <t>Villares de la Reina</t>
  </si>
  <si>
    <t>Crémarest</t>
  </si>
  <si>
    <t>Vizzola Ticino</t>
  </si>
  <si>
    <t>Rietheim-Weilheim</t>
  </si>
  <si>
    <t>Villares de Órbigo</t>
  </si>
  <si>
    <t>Cremeaux</t>
  </si>
  <si>
    <t>Vizzolo Predabissi</t>
  </si>
  <si>
    <t>Riethgen</t>
  </si>
  <si>
    <t>Villares de Soria, Los</t>
  </si>
  <si>
    <t>Crémery</t>
  </si>
  <si>
    <t>Vo'</t>
  </si>
  <si>
    <t>Riethnordhausen</t>
  </si>
  <si>
    <t>Villares de Yeltes</t>
  </si>
  <si>
    <t>Crémieu</t>
  </si>
  <si>
    <t>Vobarno</t>
  </si>
  <si>
    <t>Rietschen / Rěčicy</t>
  </si>
  <si>
    <t>Villares del Saz</t>
  </si>
  <si>
    <t>Crempigny-Bonneguête</t>
  </si>
  <si>
    <t>Vobbia</t>
  </si>
  <si>
    <t>Rietz-Neuendorf</t>
  </si>
  <si>
    <t>Villares, Los</t>
  </si>
  <si>
    <t>Cremps</t>
  </si>
  <si>
    <t>Vocca</t>
  </si>
  <si>
    <t>Rietzneuendorf-Staakow</t>
  </si>
  <si>
    <t>Villargordo del Cabriel</t>
  </si>
  <si>
    <t>Crenans</t>
  </si>
  <si>
    <t>Vodo Cadore</t>
  </si>
  <si>
    <t>Rimbach</t>
  </si>
  <si>
    <t>Villariezo</t>
  </si>
  <si>
    <t>Creney-près-Troyes</t>
  </si>
  <si>
    <t>Voghera</t>
  </si>
  <si>
    <t>Rimpar, M</t>
  </si>
  <si>
    <t>Villarino de los Aires</t>
  </si>
  <si>
    <t>Crennes-sur-Fraubée</t>
  </si>
  <si>
    <t>Voghiera</t>
  </si>
  <si>
    <t>Rimsberg</t>
  </si>
  <si>
    <t>Villarluengo</t>
  </si>
  <si>
    <t>Créon</t>
  </si>
  <si>
    <t>Vogogna</t>
  </si>
  <si>
    <t>Rimsting</t>
  </si>
  <si>
    <t>Villarmayor</t>
  </si>
  <si>
    <t>Créon-d'Armagnac</t>
  </si>
  <si>
    <t>Volano</t>
  </si>
  <si>
    <t>Rinchnach</t>
  </si>
  <si>
    <t>Villarmentero de Campos</t>
  </si>
  <si>
    <t>Créot</t>
  </si>
  <si>
    <t>Volla</t>
  </si>
  <si>
    <t>Ringe</t>
  </si>
  <si>
    <t>Villarmentero de Esgueva</t>
  </si>
  <si>
    <t>Crépand</t>
  </si>
  <si>
    <t>Volongo</t>
  </si>
  <si>
    <t>Ringelai</t>
  </si>
  <si>
    <t>Villarmuerto</t>
  </si>
  <si>
    <t>Crépey</t>
  </si>
  <si>
    <t>Volpago del Montello</t>
  </si>
  <si>
    <t>Ringgau</t>
  </si>
  <si>
    <t>Villarquemado</t>
  </si>
  <si>
    <t>Crépol</t>
  </si>
  <si>
    <t>Volpara</t>
  </si>
  <si>
    <t>Ringleben</t>
  </si>
  <si>
    <t>Villarrabé</t>
  </si>
  <si>
    <t>Crépon</t>
  </si>
  <si>
    <t>Volpedo</t>
  </si>
  <si>
    <t>Ringsberg</t>
  </si>
  <si>
    <t>Villarramiel</t>
  </si>
  <si>
    <t>Crépy</t>
  </si>
  <si>
    <t>Volpeglino</t>
  </si>
  <si>
    <t>Ringsheim</t>
  </si>
  <si>
    <t>Villarrasa</t>
  </si>
  <si>
    <t>Crépy-en-Valois</t>
  </si>
  <si>
    <t>Volpiano</t>
  </si>
  <si>
    <t>Rinnthal</t>
  </si>
  <si>
    <t>Villarreal de Huerva</t>
  </si>
  <si>
    <t>Créquy</t>
  </si>
  <si>
    <t>Volta Mantovana</t>
  </si>
  <si>
    <t>Rinteln, Stadt</t>
  </si>
  <si>
    <t>Villarrín de Campos</t>
  </si>
  <si>
    <t>Cresancey</t>
  </si>
  <si>
    <t>Voltaggio</t>
  </si>
  <si>
    <t>Rinzenberg</t>
  </si>
  <si>
    <t>Villarrobledo</t>
  </si>
  <si>
    <t>Crésantignes</t>
  </si>
  <si>
    <t>Voltago Agordino</t>
  </si>
  <si>
    <t>Riol</t>
  </si>
  <si>
    <t>Villarrodrigo</t>
  </si>
  <si>
    <t>Crespian</t>
  </si>
  <si>
    <t>Volterra</t>
  </si>
  <si>
    <t>Rippershausen</t>
  </si>
  <si>
    <t>Villarroya</t>
  </si>
  <si>
    <t>Crespières</t>
  </si>
  <si>
    <t>Voltido</t>
  </si>
  <si>
    <t>Risum-Lindholm</t>
  </si>
  <si>
    <t>Villarroya de la Sierra</t>
  </si>
  <si>
    <t>Crespin</t>
  </si>
  <si>
    <t>Volturara Appula</t>
  </si>
  <si>
    <t>Ritschenhausen</t>
  </si>
  <si>
    <t>Villarroya de los Pinares</t>
  </si>
  <si>
    <t>Crespinet</t>
  </si>
  <si>
    <t>Volturara Irpina</t>
  </si>
  <si>
    <t>Ritterhude</t>
  </si>
  <si>
    <t>Villarroya del Campo</t>
  </si>
  <si>
    <t>Crespy-le-Neuf</t>
  </si>
  <si>
    <t>Volturino</t>
  </si>
  <si>
    <t>Rittersdorf</t>
  </si>
  <si>
    <t>Villarrubia de los Ojos</t>
  </si>
  <si>
    <t>Cressanges</t>
  </si>
  <si>
    <t>Volvera</t>
  </si>
  <si>
    <t>Rittersheim</t>
  </si>
  <si>
    <t>Villarrubia de Santiago</t>
  </si>
  <si>
    <t>Cressat</t>
  </si>
  <si>
    <t>Vottignasco</t>
  </si>
  <si>
    <t>Ritzerau</t>
  </si>
  <si>
    <t>Villarrubio</t>
  </si>
  <si>
    <t>Cressé</t>
  </si>
  <si>
    <t>Zaccanopoli</t>
  </si>
  <si>
    <t>Ritzerow</t>
  </si>
  <si>
    <t>Villarta</t>
  </si>
  <si>
    <t>Cressensac-Sarrazac</t>
  </si>
  <si>
    <t>Zafferana Etnea</t>
  </si>
  <si>
    <t>Rivenich</t>
  </si>
  <si>
    <t>Villarta de los Montes</t>
  </si>
  <si>
    <t>Cresserons</t>
  </si>
  <si>
    <t>Zagarise</t>
  </si>
  <si>
    <t>Riveris</t>
  </si>
  <si>
    <t>Villarta de San Juan</t>
  </si>
  <si>
    <t>Cresseveuille</t>
  </si>
  <si>
    <t>Zagarolo</t>
  </si>
  <si>
    <t>Röbel/Müritz, Stadt</t>
  </si>
  <si>
    <t>Villarta-Quintana</t>
  </si>
  <si>
    <t>Cressia</t>
  </si>
  <si>
    <t>Zambrone</t>
  </si>
  <si>
    <t>Rochau</t>
  </si>
  <si>
    <t>Villas de la Ventosa</t>
  </si>
  <si>
    <t>Cressin-Rochefort</t>
  </si>
  <si>
    <t>Zandobbio</t>
  </si>
  <si>
    <t>Rochlitz, Stadt</t>
  </si>
  <si>
    <t>Villasabariego</t>
  </si>
  <si>
    <t>Cressonsacq</t>
  </si>
  <si>
    <t>Zanè</t>
  </si>
  <si>
    <t>Rockenberg</t>
  </si>
  <si>
    <t>Villasandino</t>
  </si>
  <si>
    <t>Cressy-Omencourt</t>
  </si>
  <si>
    <t>Zanica</t>
  </si>
  <si>
    <t>Rockenhausen, Stadt</t>
  </si>
  <si>
    <t>Villasarracino</t>
  </si>
  <si>
    <t>Cressy-sur-Somme</t>
  </si>
  <si>
    <t>Zapponeta</t>
  </si>
  <si>
    <t>Rockeskyll</t>
  </si>
  <si>
    <t>Villasayas</t>
  </si>
  <si>
    <t>Crest</t>
  </si>
  <si>
    <t>Zavattarello</t>
  </si>
  <si>
    <t>Röckingen</t>
  </si>
  <si>
    <t>Villasbuenas</t>
  </si>
  <si>
    <t>Crestet</t>
  </si>
  <si>
    <t>Zeccone</t>
  </si>
  <si>
    <t>Rockstedt</t>
  </si>
  <si>
    <t>Villasbuenas de Gata</t>
  </si>
  <si>
    <t>Crestot</t>
  </si>
  <si>
    <t>Zeddiani</t>
  </si>
  <si>
    <t>Röckwitz</t>
  </si>
  <si>
    <t>Villasdardo</t>
  </si>
  <si>
    <t>Crest-Voland</t>
  </si>
  <si>
    <t>Zelbio</t>
  </si>
  <si>
    <t>Rodalben, Stadt</t>
  </si>
  <si>
    <t>Villaseca de Arciel</t>
  </si>
  <si>
    <t>Créteil</t>
  </si>
  <si>
    <t>Zelo Buon Persico</t>
  </si>
  <si>
    <t>Rodder</t>
  </si>
  <si>
    <t>Villaseca de Henares</t>
  </si>
  <si>
    <t>Crêts en Belledonne</t>
  </si>
  <si>
    <t>Zeme</t>
  </si>
  <si>
    <t>Rodeberg</t>
  </si>
  <si>
    <t>Villaseca de la Sagra</t>
  </si>
  <si>
    <t>Creully sur Seulles</t>
  </si>
  <si>
    <t>Zenevredo</t>
  </si>
  <si>
    <t>Rödelhausen</t>
  </si>
  <si>
    <t>Villaseca de Uceda</t>
  </si>
  <si>
    <t>Creuse</t>
  </si>
  <si>
    <t>Zenson di Piave</t>
  </si>
  <si>
    <t>Rödelmaier</t>
  </si>
  <si>
    <t>Villaseco de los Gamitos</t>
  </si>
  <si>
    <t>Creutzwald</t>
  </si>
  <si>
    <t>Zerba</t>
  </si>
  <si>
    <t>Rödelsee</t>
  </si>
  <si>
    <t>Villaseco de los Reyes</t>
  </si>
  <si>
    <t>Creuzier-le-Neuf</t>
  </si>
  <si>
    <t>Zerbo</t>
  </si>
  <si>
    <t>Roden</t>
  </si>
  <si>
    <t>Villaseco del Pan</t>
  </si>
  <si>
    <t>Creuzier-le-Vieux</t>
  </si>
  <si>
    <t>Zerbolò</t>
  </si>
  <si>
    <t>Rodenäs</t>
  </si>
  <si>
    <t>Villaselán</t>
  </si>
  <si>
    <t>Crevans-et-la-Chapelle-lès-Granges</t>
  </si>
  <si>
    <t>Zerfaliu</t>
  </si>
  <si>
    <t>Rodenbach</t>
  </si>
  <si>
    <t>Villasequilla</t>
  </si>
  <si>
    <t>Crevant</t>
  </si>
  <si>
    <t>Zeri</t>
  </si>
  <si>
    <t>Rodenbach bei Puderbach</t>
  </si>
  <si>
    <t>Villasexmir</t>
  </si>
  <si>
    <t>Crevant-Laveine</t>
  </si>
  <si>
    <t>Zermeghedo</t>
  </si>
  <si>
    <t>Rodenbek</t>
  </si>
  <si>
    <t>Villasila de Valdavia</t>
  </si>
  <si>
    <t>Crévéchamps</t>
  </si>
  <si>
    <t>Zero Branco</t>
  </si>
  <si>
    <t>Rodenberg, Stadt</t>
  </si>
  <si>
    <t>Villasrubias</t>
  </si>
  <si>
    <t>Crèvecœur-en-Brie</t>
  </si>
  <si>
    <t>Zevio</t>
  </si>
  <si>
    <t>Rödental, St</t>
  </si>
  <si>
    <t>Villastar</t>
  </si>
  <si>
    <t>Crèvecœur-le-Grand</t>
  </si>
  <si>
    <t>Ziano di Fiemme</t>
  </si>
  <si>
    <t>Röderaue</t>
  </si>
  <si>
    <t>Villasur de Herreros</t>
  </si>
  <si>
    <t>Crèvecœur-le-Petit</t>
  </si>
  <si>
    <t>Ziano Piacentino</t>
  </si>
  <si>
    <t>Röderland</t>
  </si>
  <si>
    <t>Villatobas</t>
  </si>
  <si>
    <t>Crèvecœur-sur-l'Escaut</t>
  </si>
  <si>
    <t>Zibido San Giacomo</t>
  </si>
  <si>
    <t>Rödermark, Stadt</t>
  </si>
  <si>
    <t>Villatoro</t>
  </si>
  <si>
    <t>Creveney</t>
  </si>
  <si>
    <t>Zignago</t>
  </si>
  <si>
    <t>Rödern</t>
  </si>
  <si>
    <t>Villatorres</t>
  </si>
  <si>
    <t>Crévic</t>
  </si>
  <si>
    <t>Zimella</t>
  </si>
  <si>
    <t>Rodershausen</t>
  </si>
  <si>
    <t>Villatoya</t>
  </si>
  <si>
    <t>Crevin</t>
  </si>
  <si>
    <t>Zimone</t>
  </si>
  <si>
    <t>Rödersheim-Gronau</t>
  </si>
  <si>
    <t>Villatuelda</t>
  </si>
  <si>
    <t>Crévoux</t>
  </si>
  <si>
    <t>Zinasco</t>
  </si>
  <si>
    <t>Rodewald</t>
  </si>
  <si>
    <t>Villatuerta</t>
  </si>
  <si>
    <t>Creys-Mépieu</t>
  </si>
  <si>
    <t>Zoagli</t>
  </si>
  <si>
    <t>Rodewisch, Stadt</t>
  </si>
  <si>
    <t>Villaturde</t>
  </si>
  <si>
    <t>Creyssac</t>
  </si>
  <si>
    <t>Zocca</t>
  </si>
  <si>
    <t>Rodgau, Stadt</t>
  </si>
  <si>
    <t>Villaturiel</t>
  </si>
  <si>
    <t>Creysse</t>
  </si>
  <si>
    <t>Zogno</t>
  </si>
  <si>
    <t>Roding, St</t>
  </si>
  <si>
    <t>Villaumbrales</t>
  </si>
  <si>
    <t>Creysseilles</t>
  </si>
  <si>
    <t>Zola Predosa</t>
  </si>
  <si>
    <t>Rödinghausen</t>
  </si>
  <si>
    <t>Villavaliente</t>
  </si>
  <si>
    <t>Creyssensac-et-Pissot</t>
  </si>
  <si>
    <t>Zollino</t>
  </si>
  <si>
    <t>Roduchelstorf</t>
  </si>
  <si>
    <t>Villavaquerín</t>
  </si>
  <si>
    <t>Crézançay-sur-Cher</t>
  </si>
  <si>
    <t>Zone</t>
  </si>
  <si>
    <t>Roes</t>
  </si>
  <si>
    <t>Villavelayo</t>
  </si>
  <si>
    <t>Crézancy</t>
  </si>
  <si>
    <t>Zoppè di Cadore</t>
  </si>
  <si>
    <t>Roetgen, Tor zur Eifel</t>
  </si>
  <si>
    <t>Villavellid</t>
  </si>
  <si>
    <t>Crézancy-en-Sancerre</t>
  </si>
  <si>
    <t>Zoppola</t>
  </si>
  <si>
    <t>Röfingen</t>
  </si>
  <si>
    <t>Villavendimio</t>
  </si>
  <si>
    <t>Crézilles</t>
  </si>
  <si>
    <t>Zovencedo</t>
  </si>
  <si>
    <t>Rogätz</t>
  </si>
  <si>
    <t>Villaverde de Guadalimar</t>
  </si>
  <si>
    <t>Cricquebœuf</t>
  </si>
  <si>
    <t>Zubiena</t>
  </si>
  <si>
    <t>Villaverde de Guareña</t>
  </si>
  <si>
    <t>Cricqueville-en-Auge</t>
  </si>
  <si>
    <t>Zuccarello</t>
  </si>
  <si>
    <t>Roggendorf</t>
  </si>
  <si>
    <t>Villaverde de Íscar</t>
  </si>
  <si>
    <t>Cricqueville-en-Bessin</t>
  </si>
  <si>
    <t>Zugliano</t>
  </si>
  <si>
    <t>Roggenstorf</t>
  </si>
  <si>
    <t>Villaverde de Medina</t>
  </si>
  <si>
    <t>Criel-sur-Mer</t>
  </si>
  <si>
    <t>Zuglio</t>
  </si>
  <si>
    <t>Roggentin</t>
  </si>
  <si>
    <t>Villaverde de Montejo</t>
  </si>
  <si>
    <t>Crillon</t>
  </si>
  <si>
    <t>Zumaglia</t>
  </si>
  <si>
    <t>Rögling</t>
  </si>
  <si>
    <t>Villaverde de Rioja</t>
  </si>
  <si>
    <t>Crillon-le-Brave</t>
  </si>
  <si>
    <t>Zumpano</t>
  </si>
  <si>
    <t>Rögnitz</t>
  </si>
  <si>
    <t>Villaverde del Monte</t>
  </si>
  <si>
    <t>Crion</t>
  </si>
  <si>
    <t>Zungoli</t>
  </si>
  <si>
    <t>Röhl</t>
  </si>
  <si>
    <t>Villaverde del Río</t>
  </si>
  <si>
    <t>Criquebeuf-en-Caux</t>
  </si>
  <si>
    <t>Zungri</t>
  </si>
  <si>
    <t>Rohlstorf</t>
  </si>
  <si>
    <t>Villaverde y Pasaconsol</t>
  </si>
  <si>
    <t>Criquebeuf-la-Campagne</t>
  </si>
  <si>
    <t>Rohr</t>
  </si>
  <si>
    <t>Villaverde-Mogina</t>
  </si>
  <si>
    <t>Criquebeuf-sur-Seine</t>
  </si>
  <si>
    <t>Rohr i.NB, M</t>
  </si>
  <si>
    <t>Villaveza de Valverde</t>
  </si>
  <si>
    <t>Criquetot-le-Mauconduit</t>
  </si>
  <si>
    <t>Villaveza del Agua</t>
  </si>
  <si>
    <t>Criquetot-l'Esneval</t>
  </si>
  <si>
    <t>Villavicencio de los Caballeros</t>
  </si>
  <si>
    <t>Criquetot-sur-Longueville</t>
  </si>
  <si>
    <t>Rohrbrunner Forst</t>
  </si>
  <si>
    <t>Villaviciosa</t>
  </si>
  <si>
    <t>Criquetot-sur-Ouville</t>
  </si>
  <si>
    <t>Rohrdorf</t>
  </si>
  <si>
    <t>Villaviciosa de Córdoba</t>
  </si>
  <si>
    <t>Criquiers</t>
  </si>
  <si>
    <t>Rohrenfels</t>
  </si>
  <si>
    <t>Villaviciosa de Odón</t>
  </si>
  <si>
    <t>Crisenoy</t>
  </si>
  <si>
    <t>Röhrig</t>
  </si>
  <si>
    <t>Villavieja de Yeltes</t>
  </si>
  <si>
    <t>Crisolles</t>
  </si>
  <si>
    <t>Röhrmoos</t>
  </si>
  <si>
    <t>Villavieja del Lozoya</t>
  </si>
  <si>
    <t>Crissay-sur-Manse</t>
  </si>
  <si>
    <t>Röhrnbach, M</t>
  </si>
  <si>
    <t>Villaviudas</t>
  </si>
  <si>
    <t>Crissé</t>
  </si>
  <si>
    <t>Rohrsen</t>
  </si>
  <si>
    <t>Villayerno Morquillas</t>
  </si>
  <si>
    <t>Crissey</t>
  </si>
  <si>
    <t>Roigheim</t>
  </si>
  <si>
    <t>Villayón</t>
  </si>
  <si>
    <t>Cristinacce</t>
  </si>
  <si>
    <t>Roklum</t>
  </si>
  <si>
    <t>Villazala</t>
  </si>
  <si>
    <t>Cristot</t>
  </si>
  <si>
    <t>Röllbach</t>
  </si>
  <si>
    <t>Villazanzo de Valderaduey</t>
  </si>
  <si>
    <t>Criteuil-la-Magdeleine</t>
  </si>
  <si>
    <t>Rollshausen</t>
  </si>
  <si>
    <t>Villazopeque</t>
  </si>
  <si>
    <t>Critot</t>
  </si>
  <si>
    <t>Rollwitz</t>
  </si>
  <si>
    <t>Villegas</t>
  </si>
  <si>
    <t>Croce</t>
  </si>
  <si>
    <t>Rom</t>
  </si>
  <si>
    <t>Villeguillo</t>
  </si>
  <si>
    <t>Crochte</t>
  </si>
  <si>
    <t>Römerberg</t>
  </si>
  <si>
    <t>Villel</t>
  </si>
  <si>
    <t>Crocicchia</t>
  </si>
  <si>
    <t>Römershager Forst-Nord</t>
  </si>
  <si>
    <t>Villel de Mesa</t>
  </si>
  <si>
    <t>Crocq</t>
  </si>
  <si>
    <t>Römershager Forst-Ost</t>
  </si>
  <si>
    <t>Villena</t>
  </si>
  <si>
    <t>Crocy</t>
  </si>
  <si>
    <t>Römerstein</t>
  </si>
  <si>
    <t>Villerías de Campos</t>
  </si>
  <si>
    <t>Crœttwiller</t>
  </si>
  <si>
    <t>Römhild, Stadt</t>
  </si>
  <si>
    <t>Villodre</t>
  </si>
  <si>
    <t>Croignon</t>
  </si>
  <si>
    <t>Rommersheim</t>
  </si>
  <si>
    <t>Villodrigo</t>
  </si>
  <si>
    <t>Croisette</t>
  </si>
  <si>
    <t>Rommerskirchen</t>
  </si>
  <si>
    <t>Villoldo</t>
  </si>
  <si>
    <t>Croisilles</t>
  </si>
  <si>
    <t>Römnitz</t>
  </si>
  <si>
    <t>Víllora</t>
  </si>
  <si>
    <t>Croismare</t>
  </si>
  <si>
    <t>Romrod, Stadt</t>
  </si>
  <si>
    <t>Villores</t>
  </si>
  <si>
    <t>Croissy-Beaubourg</t>
  </si>
  <si>
    <t>Römstedt</t>
  </si>
  <si>
    <t>Villoria</t>
  </si>
  <si>
    <t>Croissy-sur-Celle</t>
  </si>
  <si>
    <t>Rondeshagen</t>
  </si>
  <si>
    <t>Villoruebo</t>
  </si>
  <si>
    <t>Croissy-sur-Seine</t>
  </si>
  <si>
    <t>Ronneburg</t>
  </si>
  <si>
    <t>Villoruela</t>
  </si>
  <si>
    <t>Croisy</t>
  </si>
  <si>
    <t>Ronneburg, Stadt</t>
  </si>
  <si>
    <t>Villoslada de Cameros</t>
  </si>
  <si>
    <t>Croisy-sur-Andelle</t>
  </si>
  <si>
    <t>Ronnenberg, Stadt</t>
  </si>
  <si>
    <t>Villota del Páramo</t>
  </si>
  <si>
    <t>Croisy-sur-Eure</t>
  </si>
  <si>
    <t>Ronsberg, M</t>
  </si>
  <si>
    <t>Villovieco</t>
  </si>
  <si>
    <t>Croix</t>
  </si>
  <si>
    <t>Ronshausen</t>
  </si>
  <si>
    <t>Vilobí del Penedès</t>
  </si>
  <si>
    <t>Croixanvec</t>
  </si>
  <si>
    <t>Rorodt</t>
  </si>
  <si>
    <t>Vilobí d'Onyar</t>
  </si>
  <si>
    <t>Croix-Caluyau</t>
  </si>
  <si>
    <t>Rosa</t>
  </si>
  <si>
    <t>Vilopriu</t>
  </si>
  <si>
    <t>Croix-Chapeau</t>
  </si>
  <si>
    <t>Rosbach v. d. Höhe, Stadt</t>
  </si>
  <si>
    <t>Viloria</t>
  </si>
  <si>
    <t>Croixdalle</t>
  </si>
  <si>
    <t>Roschbach</t>
  </si>
  <si>
    <t>Viloria de Rioja</t>
  </si>
  <si>
    <t>Croix-en-Ternois</t>
  </si>
  <si>
    <t>Rosche</t>
  </si>
  <si>
    <t>Vilosell, El</t>
  </si>
  <si>
    <t>Croix-Fonsomme</t>
  </si>
  <si>
    <t>Roscheid</t>
  </si>
  <si>
    <t>Vilueña, La</t>
  </si>
  <si>
    <t>Croix-Mare</t>
  </si>
  <si>
    <t>Rosdorf</t>
  </si>
  <si>
    <t>Vilvestre</t>
  </si>
  <si>
    <t>Croix-Moligneaux</t>
  </si>
  <si>
    <t>Roseburg</t>
  </si>
  <si>
    <t>Vilviestre del Pinar</t>
  </si>
  <si>
    <t>Croixrault</t>
  </si>
  <si>
    <t>Rosenau</t>
  </si>
  <si>
    <t>Vimbodí i Poblet</t>
  </si>
  <si>
    <t>Croizet-sur-Gand</t>
  </si>
  <si>
    <t>Rosenbach</t>
  </si>
  <si>
    <t>Vimianzo</t>
  </si>
  <si>
    <t>Crolles</t>
  </si>
  <si>
    <t>Rosenbach/Vogtl.</t>
  </si>
  <si>
    <t>Vinaceite</t>
  </si>
  <si>
    <t>Crollon</t>
  </si>
  <si>
    <t>Rosenberg</t>
  </si>
  <si>
    <t>Vinaixa</t>
  </si>
  <si>
    <t>Cromac</t>
  </si>
  <si>
    <t>Rosendahl</t>
  </si>
  <si>
    <t>Vinalesa</t>
  </si>
  <si>
    <t>Cromary</t>
  </si>
  <si>
    <t>Rosendorf</t>
  </si>
  <si>
    <t>Vinaròs</t>
  </si>
  <si>
    <t>Cronat</t>
  </si>
  <si>
    <t>Rosenfeld, Stadt</t>
  </si>
  <si>
    <t>Viñas</t>
  </si>
  <si>
    <t>Cronce</t>
  </si>
  <si>
    <t>Rosengarten</t>
  </si>
  <si>
    <t>Vindel</t>
  </si>
  <si>
    <t>Cropus</t>
  </si>
  <si>
    <t>Rosenheim</t>
  </si>
  <si>
    <t>Vinebre</t>
  </si>
  <si>
    <t>Cros</t>
  </si>
  <si>
    <t>Rosenheim (Landkreis Altenkirchen)</t>
  </si>
  <si>
    <t>Viñegra de Moraña</t>
  </si>
  <si>
    <t>Cros-de-Géorand</t>
  </si>
  <si>
    <t>Rosenkopf</t>
  </si>
  <si>
    <t>Viniegra de Abajo</t>
  </si>
  <si>
    <t>Cros-de-Montvert</t>
  </si>
  <si>
    <t>Rosenow</t>
  </si>
  <si>
    <t>Viniegra de Arriba</t>
  </si>
  <si>
    <t>Cros-de-Ronesque</t>
  </si>
  <si>
    <t>Rosenthal am Rennsteig</t>
  </si>
  <si>
    <t>Viñuela</t>
  </si>
  <si>
    <t>Crosey-le-Grand</t>
  </si>
  <si>
    <t>Rosenthal, Stadt</t>
  </si>
  <si>
    <t>Viñuelas</t>
  </si>
  <si>
    <t>Crosey-le-Petit</t>
  </si>
  <si>
    <t>Rosenthal-Bielatal</t>
  </si>
  <si>
    <t>Vinuesa</t>
  </si>
  <si>
    <t>Crosmières</t>
  </si>
  <si>
    <t>Rositz</t>
  </si>
  <si>
    <t>Vinyols i els Arcs</t>
  </si>
  <si>
    <t>Crosne</t>
  </si>
  <si>
    <t>Roskow</t>
  </si>
  <si>
    <t>Visiedo</t>
  </si>
  <si>
    <t>Crossac</t>
  </si>
  <si>
    <t>Röslau</t>
  </si>
  <si>
    <t>Viso de San Juan, El</t>
  </si>
  <si>
    <t>Crosses</t>
  </si>
  <si>
    <t>Rösrath, Stadt</t>
  </si>
  <si>
    <t>Viso del Alcor, El</t>
  </si>
  <si>
    <t>Crosville-la-Vieille</t>
  </si>
  <si>
    <t>Rossau</t>
  </si>
  <si>
    <t>Viso del Marqués</t>
  </si>
  <si>
    <t>Crosville-sur-Douve</t>
  </si>
  <si>
    <t>Viso, El</t>
  </si>
  <si>
    <t>Crosville-sur-Scie</t>
  </si>
  <si>
    <t>Roßbacher Forst</t>
  </si>
  <si>
    <t>Vistabella</t>
  </si>
  <si>
    <t>Crotelles</t>
  </si>
  <si>
    <t>Roßdorf</t>
  </si>
  <si>
    <t>Vistabella del Maestrat</t>
  </si>
  <si>
    <t>Crotenay</t>
  </si>
  <si>
    <t>Roßhaupten</t>
  </si>
  <si>
    <t>Croth</t>
  </si>
  <si>
    <t>Rossin</t>
  </si>
  <si>
    <t>Vitigudino</t>
  </si>
  <si>
    <t>Crots</t>
  </si>
  <si>
    <t>Roßleben-Wiehe, Stadt</t>
  </si>
  <si>
    <t>Vitoria-Gasteiz</t>
  </si>
  <si>
    <t>Crottes-en-Pithiverais</t>
  </si>
  <si>
    <t>Rossow</t>
  </si>
  <si>
    <t>Viveiro</t>
  </si>
  <si>
    <t>Crottet</t>
  </si>
  <si>
    <t>Roßtal, M</t>
  </si>
  <si>
    <t>Vivel del Río Martín</t>
  </si>
  <si>
    <t>Crouay</t>
  </si>
  <si>
    <t>Roßwein, Stadt</t>
  </si>
  <si>
    <t>Viver</t>
  </si>
  <si>
    <t>Crouseilles</t>
  </si>
  <si>
    <t>Rostock, Hansestadt</t>
  </si>
  <si>
    <t>Viver i Serrateix</t>
  </si>
  <si>
    <t>Croutelle</t>
  </si>
  <si>
    <t>Rot am See</t>
  </si>
  <si>
    <t>Viveros</t>
  </si>
  <si>
    <t>Croutoy</t>
  </si>
  <si>
    <t>Rot an der Rot</t>
  </si>
  <si>
    <t>Vizcaínos</t>
  </si>
  <si>
    <t>Crouttes</t>
  </si>
  <si>
    <t>Rotenburg (Wümme), Stadt</t>
  </si>
  <si>
    <t>Vizmanos</t>
  </si>
  <si>
    <t>Crouttes-sur-Marne</t>
  </si>
  <si>
    <t>Rotenburg a. d. Fulda, Stadt</t>
  </si>
  <si>
    <t>Víznar</t>
  </si>
  <si>
    <t>Crouy</t>
  </si>
  <si>
    <t>Rotenhain</t>
  </si>
  <si>
    <t>Voto</t>
  </si>
  <si>
    <t>Crouy-en-Thelle</t>
  </si>
  <si>
    <t>Rötgesbüttel</t>
  </si>
  <si>
    <t>Vozmediano</t>
  </si>
  <si>
    <t>Crouy-Saint-Pierre</t>
  </si>
  <si>
    <t>Roth</t>
  </si>
  <si>
    <t>Wamba</t>
  </si>
  <si>
    <t>Crouy-sur-Cosson</t>
  </si>
  <si>
    <t>Roth an der Our</t>
  </si>
  <si>
    <t>Xàbia</t>
  </si>
  <si>
    <t>Crouy-sur-Ourcq</t>
  </si>
  <si>
    <t>Roth bei Prüm</t>
  </si>
  <si>
    <t>Xaló</t>
  </si>
  <si>
    <t>Crouzet-Migette</t>
  </si>
  <si>
    <t>Roth, St</t>
  </si>
  <si>
    <t>Xàtiva</t>
  </si>
  <si>
    <t>Crouzilles</t>
  </si>
  <si>
    <t>Rötha, Stadt</t>
  </si>
  <si>
    <t>Xeraco</t>
  </si>
  <si>
    <t>Crozant</t>
  </si>
  <si>
    <t>Rothemühl</t>
  </si>
  <si>
    <t>Xeresa</t>
  </si>
  <si>
    <t>Croze</t>
  </si>
  <si>
    <t>Rothenbach</t>
  </si>
  <si>
    <t>Xermade</t>
  </si>
  <si>
    <t>Crozes-Hermitage</t>
  </si>
  <si>
    <t>Röthenbach (Allgäu)</t>
  </si>
  <si>
    <t>Xert</t>
  </si>
  <si>
    <t>Crozet</t>
  </si>
  <si>
    <t>Röthenbach a.d.Pegnitz, St</t>
  </si>
  <si>
    <t>Xerta</t>
  </si>
  <si>
    <t>Crozon</t>
  </si>
  <si>
    <t>Rothenbuch</t>
  </si>
  <si>
    <t>Xilxes</t>
  </si>
  <si>
    <t>Crozon-sur-Vauvre</t>
  </si>
  <si>
    <t>Rothenbucher Forst</t>
  </si>
  <si>
    <t>Xinzo de Limia</t>
  </si>
  <si>
    <t>Cruas</t>
  </si>
  <si>
    <t>Rothenburg ob der Tauber, GKSt</t>
  </si>
  <si>
    <t>Xirivella</t>
  </si>
  <si>
    <t>Crucey-Villages</t>
  </si>
  <si>
    <t>Rothenburg/O.L., Stadt</t>
  </si>
  <si>
    <t>Xixona</t>
  </si>
  <si>
    <t>Crucheray</t>
  </si>
  <si>
    <t>Rothenfels, St</t>
  </si>
  <si>
    <t>Xodos</t>
  </si>
  <si>
    <t>Cruet</t>
  </si>
  <si>
    <t>Rothenklempenow</t>
  </si>
  <si>
    <t>Xove</t>
  </si>
  <si>
    <t>Crugey</t>
  </si>
  <si>
    <t>Rothenstein</t>
  </si>
  <si>
    <t>Xunqueira de Ambía</t>
  </si>
  <si>
    <t>Crugny</t>
  </si>
  <si>
    <t>Röthlein</t>
  </si>
  <si>
    <t>Xunqueira de Espadanedo</t>
  </si>
  <si>
    <t>Cruguel</t>
  </si>
  <si>
    <t>Rothselberg</t>
  </si>
  <si>
    <t>Yaiza</t>
  </si>
  <si>
    <t>Cruis</t>
  </si>
  <si>
    <t>Rötsweiler-Nockenthal</t>
  </si>
  <si>
    <t>Yanguas</t>
  </si>
  <si>
    <t>Crulai</t>
  </si>
  <si>
    <t>Rott</t>
  </si>
  <si>
    <t>Yanguas de Eresma</t>
  </si>
  <si>
    <t>Crupies</t>
  </si>
  <si>
    <t>Rott a.Inn</t>
  </si>
  <si>
    <t>Yátova</t>
  </si>
  <si>
    <t>Crupilly</t>
  </si>
  <si>
    <t>Rottach-Egern</t>
  </si>
  <si>
    <t>Yébenes, Los</t>
  </si>
  <si>
    <t>Cruscades</t>
  </si>
  <si>
    <t>Rottenacker</t>
  </si>
  <si>
    <t>Yebes</t>
  </si>
  <si>
    <t>Cruseilles</t>
  </si>
  <si>
    <t>Röttenbach</t>
  </si>
  <si>
    <t>Yebra</t>
  </si>
  <si>
    <t>Crusnes</t>
  </si>
  <si>
    <t>Rottenbuch</t>
  </si>
  <si>
    <t>Yebra de Basa</t>
  </si>
  <si>
    <t>Cruviers-Lascours</t>
  </si>
  <si>
    <t>Rottenburg a.d.Laaber, St</t>
  </si>
  <si>
    <t>Yecla</t>
  </si>
  <si>
    <t>Crux-la-Ville</t>
  </si>
  <si>
    <t>Rottenburg am Neckar, Stadt</t>
  </si>
  <si>
    <t>Yecla de Yeltes</t>
  </si>
  <si>
    <t>Cruzille</t>
  </si>
  <si>
    <t>Rottendorf</t>
  </si>
  <si>
    <t>Yélamos de Abajo</t>
  </si>
  <si>
    <t>Cruzilles-lès-Mépillat</t>
  </si>
  <si>
    <t>Rotter Forst-Nord</t>
  </si>
  <si>
    <t>Yélamos de Arriba</t>
  </si>
  <si>
    <t>Cruzy</t>
  </si>
  <si>
    <t>Rotter Forst-Süd</t>
  </si>
  <si>
    <t>Yeles</t>
  </si>
  <si>
    <t>Cruzy-le-Châtel</t>
  </si>
  <si>
    <t>Rotthalmünster, M</t>
  </si>
  <si>
    <t>Yelo</t>
  </si>
  <si>
    <t>Cry</t>
  </si>
  <si>
    <t>Röttingen, St</t>
  </si>
  <si>
    <t>Yémeda</t>
  </si>
  <si>
    <t>Rottweil, Stadt</t>
  </si>
  <si>
    <t>Yepes</t>
  </si>
  <si>
    <t>Cubières</t>
  </si>
  <si>
    <t>Rötz, St</t>
  </si>
  <si>
    <t>Yernes y Tameza</t>
  </si>
  <si>
    <t>Cubières-sur-Cinoble</t>
  </si>
  <si>
    <t>Rövershagen</t>
  </si>
  <si>
    <t>Yesa</t>
  </si>
  <si>
    <t>Cubiérettes</t>
  </si>
  <si>
    <t>Roxheim</t>
  </si>
  <si>
    <t>Yesa, La</t>
  </si>
  <si>
    <t>Cubjac-Auvézère-Val d'Ans</t>
  </si>
  <si>
    <t>Rubenow</t>
  </si>
  <si>
    <t>Yésero</t>
  </si>
  <si>
    <t>Cublac</t>
  </si>
  <si>
    <t>Rüber</t>
  </si>
  <si>
    <t>Yeste</t>
  </si>
  <si>
    <t>Cublize</t>
  </si>
  <si>
    <t>Rubkow</t>
  </si>
  <si>
    <t>Yuncler</t>
  </si>
  <si>
    <t>Cubnezais</t>
  </si>
  <si>
    <t>Rückeroth</t>
  </si>
  <si>
    <t>Yunclillos</t>
  </si>
  <si>
    <t>Cubrial</t>
  </si>
  <si>
    <t>Rückersdorf</t>
  </si>
  <si>
    <t>Yuncos</t>
  </si>
  <si>
    <t>Cubry</t>
  </si>
  <si>
    <t>Rückersdorfer Forst</t>
  </si>
  <si>
    <t>Yunquera</t>
  </si>
  <si>
    <t>Cubry-lès-Faverney</t>
  </si>
  <si>
    <t>Rückholz</t>
  </si>
  <si>
    <t>Yunquera de Henares</t>
  </si>
  <si>
    <t>Cubzac-les-Ponts</t>
  </si>
  <si>
    <t>Rückweiler</t>
  </si>
  <si>
    <t>Yunta, La</t>
  </si>
  <si>
    <t>Cuchery</t>
  </si>
  <si>
    <t>Rudelzhausen</t>
  </si>
  <si>
    <t>Zabaltza</t>
  </si>
  <si>
    <t>Cucq</t>
  </si>
  <si>
    <t>Rüdenau</t>
  </si>
  <si>
    <t>Zael</t>
  </si>
  <si>
    <t>Cucugnan</t>
  </si>
  <si>
    <t>Rüdenhausen, M</t>
  </si>
  <si>
    <t>Zafarraya</t>
  </si>
  <si>
    <t>Cucuron</t>
  </si>
  <si>
    <t>Ruderatshofen</t>
  </si>
  <si>
    <t>Zafra</t>
  </si>
  <si>
    <t>Cudos</t>
  </si>
  <si>
    <t>Rudersberg</t>
  </si>
  <si>
    <t>Zafra de Záncara</t>
  </si>
  <si>
    <t>Cudot</t>
  </si>
  <si>
    <t>Rüdersdorf bei Berlin</t>
  </si>
  <si>
    <t>Zafrilla</t>
  </si>
  <si>
    <t>Cuébris</t>
  </si>
  <si>
    <t>Rüdershausen</t>
  </si>
  <si>
    <t>Cuélas</t>
  </si>
  <si>
    <t>Ruderting</t>
  </si>
  <si>
    <t>Zahara</t>
  </si>
  <si>
    <t>Cuers</t>
  </si>
  <si>
    <t>Rüdesheim</t>
  </si>
  <si>
    <t>Zahínos</t>
  </si>
  <si>
    <t>Cuffies</t>
  </si>
  <si>
    <t>Rüdesheim am Rhein, Stadt</t>
  </si>
  <si>
    <t>Zaida, La</t>
  </si>
  <si>
    <t>Cuffy</t>
  </si>
  <si>
    <t>Rüdnitz</t>
  </si>
  <si>
    <t>Zaidín</t>
  </si>
  <si>
    <t>Cugand</t>
  </si>
  <si>
    <t>Rudolstadt, Stadt</t>
  </si>
  <si>
    <t>Zalamea de la Serena</t>
  </si>
  <si>
    <t>Cuges-les-Pins</t>
  </si>
  <si>
    <t>Rugendorf</t>
  </si>
  <si>
    <t>Zalamea la Real</t>
  </si>
  <si>
    <t>Cugnaux</t>
  </si>
  <si>
    <t>Rügge</t>
  </si>
  <si>
    <t>Zaldibar</t>
  </si>
  <si>
    <t>Cugney</t>
  </si>
  <si>
    <t>Rügland</t>
  </si>
  <si>
    <t>Zaldibia</t>
  </si>
  <si>
    <t>Cugny</t>
  </si>
  <si>
    <t>Rühen</t>
  </si>
  <si>
    <t>Zalduondo</t>
  </si>
  <si>
    <t>Cuguen</t>
  </si>
  <si>
    <t>Ruhla, Stadt</t>
  </si>
  <si>
    <t>Zalla</t>
  </si>
  <si>
    <t>Cuguron</t>
  </si>
  <si>
    <t>Ruhland, Stadt</t>
  </si>
  <si>
    <t>Zamarra</t>
  </si>
  <si>
    <t>Cuhon</t>
  </si>
  <si>
    <t>Ruhmannsfelden, M</t>
  </si>
  <si>
    <t>Zamayón</t>
  </si>
  <si>
    <t>Cuignières</t>
  </si>
  <si>
    <t>Rühn</t>
  </si>
  <si>
    <t>Zambrana</t>
  </si>
  <si>
    <t>Cuigy-en-Bray</t>
  </si>
  <si>
    <t>Ruhner Berge</t>
  </si>
  <si>
    <t>Zamora</t>
  </si>
  <si>
    <t>Cuillé</t>
  </si>
  <si>
    <t>Ruhpolding</t>
  </si>
  <si>
    <t>Zamudio</t>
  </si>
  <si>
    <t>Cuinchy</t>
  </si>
  <si>
    <t>Rühstädt</t>
  </si>
  <si>
    <t>Zangoza</t>
  </si>
  <si>
    <t>Cuincy</t>
  </si>
  <si>
    <t>Ruhstorf a.d.Rott, M</t>
  </si>
  <si>
    <t>Zaorejas</t>
  </si>
  <si>
    <t>Cuinzier</t>
  </si>
  <si>
    <t>Ruhwinkel</t>
  </si>
  <si>
    <t>Zapardiel de la Cañada</t>
  </si>
  <si>
    <t>Cuirieux</t>
  </si>
  <si>
    <t>Rukieten</t>
  </si>
  <si>
    <t>Zapardiel de la Ribera</t>
  </si>
  <si>
    <t>Cuiry-Housse</t>
  </si>
  <si>
    <t>Rullstorf</t>
  </si>
  <si>
    <t>Zaragoza</t>
  </si>
  <si>
    <t>Cuiry-lès-Chaudardes</t>
  </si>
  <si>
    <t>Rülzheim</t>
  </si>
  <si>
    <t>Zarapicos</t>
  </si>
  <si>
    <t>Cuiry-lès-Iviers</t>
  </si>
  <si>
    <t>Rumbach</t>
  </si>
  <si>
    <t>Zaratamo</t>
  </si>
  <si>
    <t>Cuis</t>
  </si>
  <si>
    <t>Rümmelsheim</t>
  </si>
  <si>
    <t>Zaratán</t>
  </si>
  <si>
    <t>Cuiseaux</t>
  </si>
  <si>
    <t>Rümmingen</t>
  </si>
  <si>
    <t>Zarautz</t>
  </si>
  <si>
    <t>Cuise-la-Motte</t>
  </si>
  <si>
    <t>Rumohr</t>
  </si>
  <si>
    <t>Zarra</t>
  </si>
  <si>
    <t>Cuiserey</t>
  </si>
  <si>
    <t>Rümpel</t>
  </si>
  <si>
    <t>Zarratón</t>
  </si>
  <si>
    <t>Cuisery</t>
  </si>
  <si>
    <t>Runding</t>
  </si>
  <si>
    <t>Zarza de Granadilla</t>
  </si>
  <si>
    <t>Cuisia</t>
  </si>
  <si>
    <t>Runkel, Stadt</t>
  </si>
  <si>
    <t>Zarza de Montánchez</t>
  </si>
  <si>
    <t>Cuisles</t>
  </si>
  <si>
    <t>Ruppach-Goldhausen</t>
  </si>
  <si>
    <t>Zarza de Pumareda, La</t>
  </si>
  <si>
    <t>Cuissai</t>
  </si>
  <si>
    <t>Ruppertsberg</t>
  </si>
  <si>
    <t>Zarza de Tajo</t>
  </si>
  <si>
    <t>Cuissy-et-Geny</t>
  </si>
  <si>
    <t>Ruppertsecken</t>
  </si>
  <si>
    <t>Zarza la Mayor</t>
  </si>
  <si>
    <t>Cuisy</t>
  </si>
  <si>
    <t>Ruppertshofen</t>
  </si>
  <si>
    <t>Zarza, La</t>
  </si>
  <si>
    <t>Cuisy-en-Almont</t>
  </si>
  <si>
    <t>Ruppertshüttener Forst</t>
  </si>
  <si>
    <t>Zarza-Capilla</t>
  </si>
  <si>
    <t>Culan</t>
  </si>
  <si>
    <t>Ruppertsweiler</t>
  </si>
  <si>
    <t>Zarzalejo</t>
  </si>
  <si>
    <t>Culètre</t>
  </si>
  <si>
    <t>Ruppichteroth</t>
  </si>
  <si>
    <t>Zarza-Perrunal, La</t>
  </si>
  <si>
    <t>Culey</t>
  </si>
  <si>
    <t>Ruschberg</t>
  </si>
  <si>
    <t>Zarzosa</t>
  </si>
  <si>
    <t>Culey-le-Patry</t>
  </si>
  <si>
    <t>Rüscheid</t>
  </si>
  <si>
    <t>Zarzosa de Río Pisuerga</t>
  </si>
  <si>
    <t>Culhat</t>
  </si>
  <si>
    <t>Rüsselsheim am Main, Stadt</t>
  </si>
  <si>
    <t>Zarzuela</t>
  </si>
  <si>
    <t>Culin</t>
  </si>
  <si>
    <t>Rüssingen</t>
  </si>
  <si>
    <t>Zarzuela de Jadraque</t>
  </si>
  <si>
    <t>Culles-les-Roches</t>
  </si>
  <si>
    <t>Zarzuela del Monte</t>
  </si>
  <si>
    <t>Culmont</t>
  </si>
  <si>
    <t>Rustenfelde</t>
  </si>
  <si>
    <t>Zarzuela del Pinar</t>
  </si>
  <si>
    <t>Culoz</t>
  </si>
  <si>
    <t>Rutesheim, Stadt</t>
  </si>
  <si>
    <t>Zas</t>
  </si>
  <si>
    <t>Cult</t>
  </si>
  <si>
    <t>Rüthen, Stadt</t>
  </si>
  <si>
    <t>Zazuar</t>
  </si>
  <si>
    <t>Cultures</t>
  </si>
  <si>
    <t>Rüthnick</t>
  </si>
  <si>
    <t>Zeanuri</t>
  </si>
  <si>
    <t>Cumières</t>
  </si>
  <si>
    <t>Ruthweiler</t>
  </si>
  <si>
    <t>Zeberio</t>
  </si>
  <si>
    <t>Cumières-le-Mort-Homme</t>
  </si>
  <si>
    <t>Rüting</t>
  </si>
  <si>
    <t>Zegama</t>
  </si>
  <si>
    <t>Cumiès</t>
  </si>
  <si>
    <t>Rutsweiler am Glan</t>
  </si>
  <si>
    <t>Zerain</t>
  </si>
  <si>
    <t>Cumont</t>
  </si>
  <si>
    <t>Rutsweiler an der Lauter</t>
  </si>
  <si>
    <t>Zestoa</t>
  </si>
  <si>
    <t>Cunac</t>
  </si>
  <si>
    <t>Ruttersdorf-Lotschen</t>
  </si>
  <si>
    <t>Zierbena</t>
  </si>
  <si>
    <t>Cuncy-lès-Varzy</t>
  </si>
  <si>
    <t>Saal</t>
  </si>
  <si>
    <t>Zigoitia</t>
  </si>
  <si>
    <t>Cunèges</t>
  </si>
  <si>
    <t>Saal a.d.Donau</t>
  </si>
  <si>
    <t>Ziordia</t>
  </si>
  <si>
    <t>Cunel</t>
  </si>
  <si>
    <t>Saal a.d.Saale, M</t>
  </si>
  <si>
    <t>Ziortza-Bolibar</t>
  </si>
  <si>
    <t>Cunelières</t>
  </si>
  <si>
    <t>Saalburg-Ebersdorf, Stadt</t>
  </si>
  <si>
    <t>Zirauki</t>
  </si>
  <si>
    <t>Cunfin</t>
  </si>
  <si>
    <t>Saaldorf-Surheim</t>
  </si>
  <si>
    <t>Ziritza</t>
  </si>
  <si>
    <t>Cunlhat</t>
  </si>
  <si>
    <t>Saalfeld/Saale, Stadt</t>
  </si>
  <si>
    <t>Zizur Nagusia</t>
  </si>
  <si>
    <t>Cuperly</t>
  </si>
  <si>
    <t>Saalstadt</t>
  </si>
  <si>
    <t>Zizurkil</t>
  </si>
  <si>
    <t>Cuq</t>
  </si>
  <si>
    <t>Saara</t>
  </si>
  <si>
    <t>Zoma, La</t>
  </si>
  <si>
    <t>Cuq-Toulza</t>
  </si>
  <si>
    <t>Saarbrücken, Landeshauptstadt</t>
  </si>
  <si>
    <t>Zorita</t>
  </si>
  <si>
    <t>Cuqueron</t>
  </si>
  <si>
    <t>Saarburg, Stadt</t>
  </si>
  <si>
    <t>Zorita de la Frontera</t>
  </si>
  <si>
    <t>Curac</t>
  </si>
  <si>
    <t>Saarlouis, Kreisstadt</t>
  </si>
  <si>
    <t>Zorita de los Canes</t>
  </si>
  <si>
    <t>Curan</t>
  </si>
  <si>
    <t>Saarwellingen</t>
  </si>
  <si>
    <t>Zorita del Maestrazgo</t>
  </si>
  <si>
    <t>Curbans</t>
  </si>
  <si>
    <t>Sachsen b.Ansbach</t>
  </si>
  <si>
    <t>Zorraquín</t>
  </si>
  <si>
    <t>Curbigny</t>
  </si>
  <si>
    <t>Sachsenhagen, Stadt</t>
  </si>
  <si>
    <t>Zotes del Páramo</t>
  </si>
  <si>
    <t>Curçay-sur-Dive</t>
  </si>
  <si>
    <t>Sachsenheim, Stadt</t>
  </si>
  <si>
    <t>Zubia, La</t>
  </si>
  <si>
    <t>Curchy</t>
  </si>
  <si>
    <t>Sachsenkam</t>
  </si>
  <si>
    <t>Zubieta</t>
  </si>
  <si>
    <t>Curciat-Dongalon</t>
  </si>
  <si>
    <t>Sachsenwald (Forstgutsbez.),gemfr.Geb.</t>
  </si>
  <si>
    <t>Zucaina</t>
  </si>
  <si>
    <t>Curdin</t>
  </si>
  <si>
    <t>Saerbeck, NRW-Klimakommune</t>
  </si>
  <si>
    <t>Zuera</t>
  </si>
  <si>
    <t>Curel</t>
  </si>
  <si>
    <t>Saffig</t>
  </si>
  <si>
    <t>Zufre</t>
  </si>
  <si>
    <t>Curemonte</t>
  </si>
  <si>
    <t>Sagard</t>
  </si>
  <si>
    <t>Zugarramurdi</t>
  </si>
  <si>
    <t>Cures</t>
  </si>
  <si>
    <t>Sahms</t>
  </si>
  <si>
    <t>Zuheros</t>
  </si>
  <si>
    <t>Curgies</t>
  </si>
  <si>
    <t>Sailauf</t>
  </si>
  <si>
    <t>Zuia</t>
  </si>
  <si>
    <t>Curgy</t>
  </si>
  <si>
    <t>Sailaufer Forst</t>
  </si>
  <si>
    <t>Zújar</t>
  </si>
  <si>
    <t>Curienne</t>
  </si>
  <si>
    <t>Salach</t>
  </si>
  <si>
    <t>Zumaia</t>
  </si>
  <si>
    <t>Curières</t>
  </si>
  <si>
    <t>Salching</t>
  </si>
  <si>
    <t>Zumarraga</t>
  </si>
  <si>
    <t>Curis-au-Mont-d'Or</t>
  </si>
  <si>
    <t>Saldenburg</t>
  </si>
  <si>
    <t>Zuñeda</t>
  </si>
  <si>
    <t>Curley</t>
  </si>
  <si>
    <t>Zúñiga</t>
  </si>
  <si>
    <t>Curlu</t>
  </si>
  <si>
    <t>Salgen</t>
  </si>
  <si>
    <t>Zurgena</t>
  </si>
  <si>
    <t>Curmont</t>
  </si>
  <si>
    <t>Sallgast</t>
  </si>
  <si>
    <t>Curnier</t>
  </si>
  <si>
    <t>Salm</t>
  </si>
  <si>
    <t>Cursan</t>
  </si>
  <si>
    <t>Salmtal</t>
  </si>
  <si>
    <t>Curtafond</t>
  </si>
  <si>
    <t>Salz</t>
  </si>
  <si>
    <t>Curtil-Saint-Seine</t>
  </si>
  <si>
    <t>Salzatal</t>
  </si>
  <si>
    <t>Curtil-sous-Buffières</t>
  </si>
  <si>
    <t>Salzbergen</t>
  </si>
  <si>
    <t>Curtil-sous-Burnand</t>
  </si>
  <si>
    <t>Curtil-Vergy</t>
  </si>
  <si>
    <t>Salzgitter, Stadt</t>
  </si>
  <si>
    <t>Curvalle</t>
  </si>
  <si>
    <t>Salzhausen</t>
  </si>
  <si>
    <t>Curzay-sur-Vonne</t>
  </si>
  <si>
    <t>Salzhemmendorf, Flecken</t>
  </si>
  <si>
    <t>Curzon</t>
  </si>
  <si>
    <t>Salzkotten, Stadt</t>
  </si>
  <si>
    <t>Cusance</t>
  </si>
  <si>
    <t>Salzwedel, Hansestadt</t>
  </si>
  <si>
    <t>Cuse-et-Adrisans</t>
  </si>
  <si>
    <t>Salzweg</t>
  </si>
  <si>
    <t>Cusey</t>
  </si>
  <si>
    <t>Samerberg</t>
  </si>
  <si>
    <t>Cussac</t>
  </si>
  <si>
    <t>Samern</t>
  </si>
  <si>
    <t>Cussac-Fort-Médoc</t>
  </si>
  <si>
    <t>Samtens</t>
  </si>
  <si>
    <t>Cussac-sur-Loire</t>
  </si>
  <si>
    <t>Sand a.Main</t>
  </si>
  <si>
    <t>Cussangy</t>
  </si>
  <si>
    <t>Sandau (Elbe), Stadt</t>
  </si>
  <si>
    <t>Cussay</t>
  </si>
  <si>
    <t>Sandberg</t>
  </si>
  <si>
    <t>Cusset</t>
  </si>
  <si>
    <t>Sandbostel</t>
  </si>
  <si>
    <t>Cussey-les-Forges</t>
  </si>
  <si>
    <t>Cussey-sur-Lison</t>
  </si>
  <si>
    <t>Sandersdorf-Brehna, Stadt</t>
  </si>
  <si>
    <t>Cussey-sur-l'Ognon</t>
  </si>
  <si>
    <t>Sandesneben</t>
  </si>
  <si>
    <t>Cussy</t>
  </si>
  <si>
    <t>Sandhausen</t>
  </si>
  <si>
    <t>Cussy-en-Morvan</t>
  </si>
  <si>
    <t>Sangerhausen, Stadt</t>
  </si>
  <si>
    <t>Cussy-la-Colonne</t>
  </si>
  <si>
    <t>Sanitz</t>
  </si>
  <si>
    <t>Cussy-le-Châtel</t>
  </si>
  <si>
    <t>Sankt Alban</t>
  </si>
  <si>
    <t>Cussy-les-Forges</t>
  </si>
  <si>
    <t>Sankt Aldegund</t>
  </si>
  <si>
    <t>Custines</t>
  </si>
  <si>
    <t>Sankt Annen</t>
  </si>
  <si>
    <t>Cusy</t>
  </si>
  <si>
    <t>Sankt Augustin, Stadt</t>
  </si>
  <si>
    <t>Cutry</t>
  </si>
  <si>
    <t>Sankt Englmar</t>
  </si>
  <si>
    <t>Cuts</t>
  </si>
  <si>
    <t>Sankt Goar, Stadt</t>
  </si>
  <si>
    <t>Cutting</t>
  </si>
  <si>
    <t>Sankt Goarshausen, Loreleystadt, Stadt</t>
  </si>
  <si>
    <t>Cuttoli-Corticchiato</t>
  </si>
  <si>
    <t>Sankt Johann</t>
  </si>
  <si>
    <t>Cuvat</t>
  </si>
  <si>
    <t>Sankt Julian</t>
  </si>
  <si>
    <t>Cuve</t>
  </si>
  <si>
    <t>Sankt Katharinen</t>
  </si>
  <si>
    <t>Cuvergnon</t>
  </si>
  <si>
    <t>Sankt Katharinen (Landkreis Neuwied)</t>
  </si>
  <si>
    <t>Cuverville</t>
  </si>
  <si>
    <t>Sankt Margarethen</t>
  </si>
  <si>
    <t>Cuverville-sur-Yères</t>
  </si>
  <si>
    <t>Sankt Martin</t>
  </si>
  <si>
    <t>Cuves</t>
  </si>
  <si>
    <t>Sankt Michaelisdonn</t>
  </si>
  <si>
    <t>Cuvier</t>
  </si>
  <si>
    <t>Sankt Oswald</t>
  </si>
  <si>
    <t>Cuvillers</t>
  </si>
  <si>
    <t>Sankt Oswald-Riedlhütte</t>
  </si>
  <si>
    <t>Cuvilly</t>
  </si>
  <si>
    <t>Sankt Peter-Ording</t>
  </si>
  <si>
    <t>Cuvry</t>
  </si>
  <si>
    <t>Sankt Sebastian</t>
  </si>
  <si>
    <t>Cuxac-Cabardès</t>
  </si>
  <si>
    <t>Sankt Thomas</t>
  </si>
  <si>
    <t>Cuxac-d'Aude</t>
  </si>
  <si>
    <t>Sankt Wolfgang</t>
  </si>
  <si>
    <t>Cuy</t>
  </si>
  <si>
    <t>Sargenroth</t>
  </si>
  <si>
    <t>Cuy-Saint-Fiacre</t>
  </si>
  <si>
    <t>Sarlhusen</t>
  </si>
  <si>
    <t>Cuzac</t>
  </si>
  <si>
    <t>Sarmersbach</t>
  </si>
  <si>
    <t>Cuzance</t>
  </si>
  <si>
    <t>Sarmstorf</t>
  </si>
  <si>
    <t>Cuzieu</t>
  </si>
  <si>
    <t>Sarnow</t>
  </si>
  <si>
    <t>Cuzion</t>
  </si>
  <si>
    <t>Sarow</t>
  </si>
  <si>
    <t>Cuzorn</t>
  </si>
  <si>
    <t>Sarstedt, Stadt</t>
  </si>
  <si>
    <t>Cuzy</t>
  </si>
  <si>
    <t>Sarzbüttel</t>
  </si>
  <si>
    <t>Cys-la-Commune</t>
  </si>
  <si>
    <t>Sasbach</t>
  </si>
  <si>
    <t>Cysoing</t>
  </si>
  <si>
    <t>Sasbach am Kaiserstuhl</t>
  </si>
  <si>
    <t>Dabo</t>
  </si>
  <si>
    <t>Sasbachwalden</t>
  </si>
  <si>
    <t>Dachstein</t>
  </si>
  <si>
    <t>Sassen</t>
  </si>
  <si>
    <t>Dadonville</t>
  </si>
  <si>
    <t>Sassenberg, Stadt</t>
  </si>
  <si>
    <t>Daglan</t>
  </si>
  <si>
    <t>Sassenburg</t>
  </si>
  <si>
    <t>Dagneux</t>
  </si>
  <si>
    <t>Sassen-Trantow</t>
  </si>
  <si>
    <t>Dagny</t>
  </si>
  <si>
    <t>Sassnitz, Stadt</t>
  </si>
  <si>
    <t>Dagny-Lambercy</t>
  </si>
  <si>
    <t>Saterland</t>
  </si>
  <si>
    <t>Dagonville</t>
  </si>
  <si>
    <t>Satow</t>
  </si>
  <si>
    <t>Dahlenheim</t>
  </si>
  <si>
    <t>Satteldorf</t>
  </si>
  <si>
    <t>Daignac</t>
  </si>
  <si>
    <t>Sauensiek</t>
  </si>
  <si>
    <t>Daigny</t>
  </si>
  <si>
    <t>Sauerlach</t>
  </si>
  <si>
    <t>Daillancourt</t>
  </si>
  <si>
    <t>Sauerthal</t>
  </si>
  <si>
    <t>Daillecourt</t>
  </si>
  <si>
    <t>Sauldorf</t>
  </si>
  <si>
    <t>Dainville</t>
  </si>
  <si>
    <t>Saulgrub</t>
  </si>
  <si>
    <t>Dainville-Bertheléville</t>
  </si>
  <si>
    <t>Saulheim</t>
  </si>
  <si>
    <t>Daix</t>
  </si>
  <si>
    <t>Saustrup</t>
  </si>
  <si>
    <t>Dalem</t>
  </si>
  <si>
    <t>Sauzin</t>
  </si>
  <si>
    <t>Dalhain</t>
  </si>
  <si>
    <t>Saxler</t>
  </si>
  <si>
    <t>Dalhunden</t>
  </si>
  <si>
    <t>Sayda, Stadt</t>
  </si>
  <si>
    <t>Dallon</t>
  </si>
  <si>
    <t>Schaafheim</t>
  </si>
  <si>
    <t>Dalou</t>
  </si>
  <si>
    <t>Schaalby</t>
  </si>
  <si>
    <t>Dalstein</t>
  </si>
  <si>
    <t>Schacht-Audorf</t>
  </si>
  <si>
    <t>Daluis</t>
  </si>
  <si>
    <t>Schachtebich</t>
  </si>
  <si>
    <t>Damas-aux-Bois</t>
  </si>
  <si>
    <t>Schackendorf</t>
  </si>
  <si>
    <t>Damas-et-Bettegney</t>
  </si>
  <si>
    <t>Schafflund</t>
  </si>
  <si>
    <t>Damazan</t>
  </si>
  <si>
    <t>Schafstedt</t>
  </si>
  <si>
    <t>Schäftlarn</t>
  </si>
  <si>
    <t>Dambach-la-Ville</t>
  </si>
  <si>
    <t>Schalkau, Stadt</t>
  </si>
  <si>
    <t>Dambelin</t>
  </si>
  <si>
    <t>Schalkenbach</t>
  </si>
  <si>
    <t>Dambenois</t>
  </si>
  <si>
    <t>Schalkenmehren</t>
  </si>
  <si>
    <t>Dambenoît-lès-Colombe</t>
  </si>
  <si>
    <t>Schalkham</t>
  </si>
  <si>
    <t>Damblain</t>
  </si>
  <si>
    <t>Schalkholz</t>
  </si>
  <si>
    <t>Damblainville</t>
  </si>
  <si>
    <t>Schalksmühle</t>
  </si>
  <si>
    <t>Dambron</t>
  </si>
  <si>
    <t>Schallbach</t>
  </si>
  <si>
    <t>Damelevières</t>
  </si>
  <si>
    <t>Schallodenbach</t>
  </si>
  <si>
    <t>Dame-Marie</t>
  </si>
  <si>
    <t>Schallstadt</t>
  </si>
  <si>
    <t>Dame-Marie-les-Bois</t>
  </si>
  <si>
    <t>Schankweiler</t>
  </si>
  <si>
    <t>Daméraucourt</t>
  </si>
  <si>
    <t>Schapen</t>
  </si>
  <si>
    <t>Damerey</t>
  </si>
  <si>
    <t>Schaprode</t>
  </si>
  <si>
    <t>Damery</t>
  </si>
  <si>
    <t>Scharbeutz</t>
  </si>
  <si>
    <t>Damgan</t>
  </si>
  <si>
    <t>Scharfbillig</t>
  </si>
  <si>
    <t>Damiatte</t>
  </si>
  <si>
    <t>Scharnebeck</t>
  </si>
  <si>
    <t>Damigny</t>
  </si>
  <si>
    <t>Schashagen</t>
  </si>
  <si>
    <t>Damloup</t>
  </si>
  <si>
    <t>Schauenburg</t>
  </si>
  <si>
    <t>Dammard</t>
  </si>
  <si>
    <t>Schauenstein, St</t>
  </si>
  <si>
    <t>Dammarie</t>
  </si>
  <si>
    <t>Schauerberg</t>
  </si>
  <si>
    <t>Dammarie-en-Puisaye</t>
  </si>
  <si>
    <t>Schaufling</t>
  </si>
  <si>
    <t>Dammarie-les-Lys</t>
  </si>
  <si>
    <t>Schauren</t>
  </si>
  <si>
    <t>Dammarie-sur-Loing</t>
  </si>
  <si>
    <t>Schechen</t>
  </si>
  <si>
    <t>Dammarie-sur-Saulx</t>
  </si>
  <si>
    <t>Schechingen</t>
  </si>
  <si>
    <t>Dammartin-en-Goële</t>
  </si>
  <si>
    <t>Scheden</t>
  </si>
  <si>
    <t>Dammartin-en-Serve</t>
  </si>
  <si>
    <t>Scheer, Stadt</t>
  </si>
  <si>
    <t>Dammartin-les-Templiers</t>
  </si>
  <si>
    <t>Scheeßel</t>
  </si>
  <si>
    <t>Dammartin-Marpain</t>
  </si>
  <si>
    <t>Schefflenz</t>
  </si>
  <si>
    <t>Dammartin-sur-Meuse</t>
  </si>
  <si>
    <t>Scheggerott</t>
  </si>
  <si>
    <t>Dammartin-sur-Tigeaux</t>
  </si>
  <si>
    <t>Scheibenberg, Stadt</t>
  </si>
  <si>
    <t>Damousies</t>
  </si>
  <si>
    <t>Scheibenhardt</t>
  </si>
  <si>
    <t>Damouzy</t>
  </si>
  <si>
    <t>Scheid</t>
  </si>
  <si>
    <t>Damparis</t>
  </si>
  <si>
    <t>Scheidegg, M</t>
  </si>
  <si>
    <t>Dampierre</t>
  </si>
  <si>
    <t>Scheiditz</t>
  </si>
  <si>
    <t>Dampierre-au-Temple</t>
  </si>
  <si>
    <t>Scheidt</t>
  </si>
  <si>
    <t>Dampierre-en-Bray</t>
  </si>
  <si>
    <t>Scheinfeld, St</t>
  </si>
  <si>
    <t>Dampierre-en-Bresse</t>
  </si>
  <si>
    <t>Scheitenkorb</t>
  </si>
  <si>
    <t>Dampierre-en-Burly</t>
  </si>
  <si>
    <t>Schelklingen, Stadt</t>
  </si>
  <si>
    <t>Dampierre-en-Crot</t>
  </si>
  <si>
    <t>Schellenberger Forst</t>
  </si>
  <si>
    <t>Dampierre-en-Graçay</t>
  </si>
  <si>
    <t>Schellerten</t>
  </si>
  <si>
    <t>Dampierre-en-Montagne</t>
  </si>
  <si>
    <t>Schellhorn</t>
  </si>
  <si>
    <t>Dampierre-en-Yvelines</t>
  </si>
  <si>
    <t>Schellweiler</t>
  </si>
  <si>
    <t>Dampierre-et-Flée</t>
  </si>
  <si>
    <t>Schemmerhofen</t>
  </si>
  <si>
    <t>Dampierre-le-Château</t>
  </si>
  <si>
    <t>Schenefeld</t>
  </si>
  <si>
    <t>Dampierre-les-Bois</t>
  </si>
  <si>
    <t>Schenefeld, Stadt</t>
  </si>
  <si>
    <t>Dampierre-lès-Conflans</t>
  </si>
  <si>
    <t>Schenkelberg</t>
  </si>
  <si>
    <t>Dampierre-Saint-Nicolas</t>
  </si>
  <si>
    <t>Schenkenberg</t>
  </si>
  <si>
    <t>Dampierre-sous-Bouhy</t>
  </si>
  <si>
    <t>Schenkendöbern/Derbno</t>
  </si>
  <si>
    <t>Dampierre-sous-Brou</t>
  </si>
  <si>
    <t>Schenkenzell</t>
  </si>
  <si>
    <t>Dampierre-sur-Avre</t>
  </si>
  <si>
    <t>Schenklengsfeld</t>
  </si>
  <si>
    <t>Dampierre-sur-Boutonne</t>
  </si>
  <si>
    <t>Schermbeck</t>
  </si>
  <si>
    <t>Dampierre-sur-le-Doubs</t>
  </si>
  <si>
    <t>Schernfeld</t>
  </si>
  <si>
    <t>Dampierre-sur-Linotte</t>
  </si>
  <si>
    <t>Scherstetten</t>
  </si>
  <si>
    <t>Dampierre-sur-Moivre</t>
  </si>
  <si>
    <t>Scheßlitz, St</t>
  </si>
  <si>
    <t>Dampierre-sur-Salon</t>
  </si>
  <si>
    <t>Scheuerfeld</t>
  </si>
  <si>
    <t>Dampjoux</t>
  </si>
  <si>
    <t>Scheuern</t>
  </si>
  <si>
    <t>Dampleux</t>
  </si>
  <si>
    <t>Scheuring</t>
  </si>
  <si>
    <t>Dampmart</t>
  </si>
  <si>
    <t>Scheyern</t>
  </si>
  <si>
    <t>Dampniat</t>
  </si>
  <si>
    <t>Schieder-Schwalenberg, Stadt</t>
  </si>
  <si>
    <t>Damprichard</t>
  </si>
  <si>
    <t>Dampvalley-lès-Colombe</t>
  </si>
  <si>
    <t>Schierensee</t>
  </si>
  <si>
    <t>Dampvalley-Saint-Pancras</t>
  </si>
  <si>
    <t>Schierling, M</t>
  </si>
  <si>
    <t>Dampvitoux</t>
  </si>
  <si>
    <t>Schiersfeld</t>
  </si>
  <si>
    <t>Damrémont</t>
  </si>
  <si>
    <t>Schiesheim</t>
  </si>
  <si>
    <t>Damvillers</t>
  </si>
  <si>
    <t>Schiffdorf</t>
  </si>
  <si>
    <t>Damvix</t>
  </si>
  <si>
    <t>Schifferstadt, Stadt</t>
  </si>
  <si>
    <t>Dancevoir</t>
  </si>
  <si>
    <t>Schiffweiler</t>
  </si>
  <si>
    <t>Dancourt</t>
  </si>
  <si>
    <t>Schilda</t>
  </si>
  <si>
    <t>Dancourt-Popincourt</t>
  </si>
  <si>
    <t xml:space="preserve">Schildetal </t>
  </si>
  <si>
    <t>Dancy</t>
  </si>
  <si>
    <t>Schillingen</t>
  </si>
  <si>
    <t>Danestal</t>
  </si>
  <si>
    <t>Schillingsfürst, St</t>
  </si>
  <si>
    <t>Dangeau</t>
  </si>
  <si>
    <t>Schillsdorf</t>
  </si>
  <si>
    <t>Dangers</t>
  </si>
  <si>
    <t>Schiltach, Stadt</t>
  </si>
  <si>
    <t>Dangé-Saint-Romain</t>
  </si>
  <si>
    <t>Schiltberg</t>
  </si>
  <si>
    <t>Dangeul</t>
  </si>
  <si>
    <t>Schimberg</t>
  </si>
  <si>
    <t>Dangolsheim</t>
  </si>
  <si>
    <t>Schindhard</t>
  </si>
  <si>
    <t>Dangu</t>
  </si>
  <si>
    <t>Schinkel</t>
  </si>
  <si>
    <t>Dangy</t>
  </si>
  <si>
    <t>Schiphorst</t>
  </si>
  <si>
    <t>Danizy</t>
  </si>
  <si>
    <t>Schipkau</t>
  </si>
  <si>
    <t>Danjoutin</t>
  </si>
  <si>
    <t>Schirgiswalde-Kirschau, Stadt</t>
  </si>
  <si>
    <t>Danne-et-Quatre-Vents</t>
  </si>
  <si>
    <t>Schirmitz</t>
  </si>
  <si>
    <t>Dannelbourg</t>
  </si>
  <si>
    <t>Schirnding, M</t>
  </si>
  <si>
    <t>Dannemarie</t>
  </si>
  <si>
    <t>Schkeuditz, Stadt</t>
  </si>
  <si>
    <t>Dannemarie-sur-Crète</t>
  </si>
  <si>
    <t>Schkölen, Stadt</t>
  </si>
  <si>
    <t>Dannemoine</t>
  </si>
  <si>
    <t>Schkopau</t>
  </si>
  <si>
    <t>Dannemois</t>
  </si>
  <si>
    <t>Schladen-Werla</t>
  </si>
  <si>
    <t>Dannes</t>
  </si>
  <si>
    <t>Schladt</t>
  </si>
  <si>
    <t>Dannevoux</t>
  </si>
  <si>
    <t>Schlagsdorf</t>
  </si>
  <si>
    <t>Danzé</t>
  </si>
  <si>
    <t>Schlaitdorf</t>
  </si>
  <si>
    <t>Daon</t>
  </si>
  <si>
    <t>Schlammersdorf</t>
  </si>
  <si>
    <t>Daoulas</t>
  </si>
  <si>
    <t>Schlangen</t>
  </si>
  <si>
    <t>Daours</t>
  </si>
  <si>
    <t>Schlangenbad</t>
  </si>
  <si>
    <t>Darazac</t>
  </si>
  <si>
    <t>Schlat</t>
  </si>
  <si>
    <t>Darbonnay</t>
  </si>
  <si>
    <t>Schlaubetal</t>
  </si>
  <si>
    <t>Darbres</t>
  </si>
  <si>
    <t>Schleching</t>
  </si>
  <si>
    <t>Darcey</t>
  </si>
  <si>
    <t>Schlechtsart</t>
  </si>
  <si>
    <t>Dardenac</t>
  </si>
  <si>
    <t>Schlehdorf</t>
  </si>
  <si>
    <t>Dardez</t>
  </si>
  <si>
    <t>Schleich</t>
  </si>
  <si>
    <t>Dardilly</t>
  </si>
  <si>
    <t>Schleid</t>
  </si>
  <si>
    <t>Dargies</t>
  </si>
  <si>
    <t>Schleiden, Stadt</t>
  </si>
  <si>
    <t>Dargnies</t>
  </si>
  <si>
    <t>Schleife / Slepo</t>
  </si>
  <si>
    <t>Dargoire</t>
  </si>
  <si>
    <t>Schleifreisen</t>
  </si>
  <si>
    <t>Darmannes</t>
  </si>
  <si>
    <t>Schleiz, Stadt</t>
  </si>
  <si>
    <t>Darnétal</t>
  </si>
  <si>
    <t>Schlemmin</t>
  </si>
  <si>
    <t>Darnets</t>
  </si>
  <si>
    <t>Schlepzig/Słopišća</t>
  </si>
  <si>
    <t>Darney</t>
  </si>
  <si>
    <t>Schlesen</t>
  </si>
  <si>
    <t>Darney-aux-Chênes</t>
  </si>
  <si>
    <t>Schleswig, Stadt</t>
  </si>
  <si>
    <t>Darnieulles</t>
  </si>
  <si>
    <t>Schlettau, Stadt</t>
  </si>
  <si>
    <t>Darois</t>
  </si>
  <si>
    <t>Schleusegrund</t>
  </si>
  <si>
    <t>Darvault</t>
  </si>
  <si>
    <t>Schleusingen, Stadt</t>
  </si>
  <si>
    <t>Darvoy</t>
  </si>
  <si>
    <t>Schlichtenberger Wald</t>
  </si>
  <si>
    <t>Dasle</t>
  </si>
  <si>
    <t>Schlichting</t>
  </si>
  <si>
    <t>Daubensand</t>
  </si>
  <si>
    <t>Schlieben, Stadt</t>
  </si>
  <si>
    <t>Daubeuf-la-Campagne</t>
  </si>
  <si>
    <t>Schliengen</t>
  </si>
  <si>
    <t>Daubeuf-près-Vatteville</t>
  </si>
  <si>
    <t>Schlier</t>
  </si>
  <si>
    <t>Daubeuf-Serville</t>
  </si>
  <si>
    <t>Daubèze</t>
  </si>
  <si>
    <t>Schlierschied</t>
  </si>
  <si>
    <t>Dauendorf</t>
  </si>
  <si>
    <t>Schliersee, M</t>
  </si>
  <si>
    <t>Daumazan-sur-Arize</t>
  </si>
  <si>
    <t>Schlitz, Stadt</t>
  </si>
  <si>
    <t>Dauphin</t>
  </si>
  <si>
    <t>Schlöben</t>
  </si>
  <si>
    <t>Dausse</t>
  </si>
  <si>
    <t>Schloen-Dratow</t>
  </si>
  <si>
    <t>Daux</t>
  </si>
  <si>
    <t>Schloß Holte-Stukenbrock, Stadt</t>
  </si>
  <si>
    <t>Dauzat-sur-Vodable</t>
  </si>
  <si>
    <t>Schloßböckelheim</t>
  </si>
  <si>
    <t>Davayat</t>
  </si>
  <si>
    <t>Schloßvippach</t>
  </si>
  <si>
    <t>Davayé</t>
  </si>
  <si>
    <t>Schlotfeld</t>
  </si>
  <si>
    <t>Davejean</t>
  </si>
  <si>
    <t>Schluchsee</t>
  </si>
  <si>
    <t>Davenescourt</t>
  </si>
  <si>
    <t>Schlüchtern, Stadt</t>
  </si>
  <si>
    <t>Davézieux</t>
  </si>
  <si>
    <t>Schlüsselfeld, St</t>
  </si>
  <si>
    <t>Davignac</t>
  </si>
  <si>
    <t>Schmalenberg</t>
  </si>
  <si>
    <t>Davrey</t>
  </si>
  <si>
    <t>Schmalensee</t>
  </si>
  <si>
    <t>Davron</t>
  </si>
  <si>
    <t>Schmalfeld</t>
  </si>
  <si>
    <t>Dax</t>
  </si>
  <si>
    <t>Schmalkalden, Kurort, Stadt</t>
  </si>
  <si>
    <t>Deauville</t>
  </si>
  <si>
    <t>Schmallenberg, Stadt</t>
  </si>
  <si>
    <t>Deaux</t>
  </si>
  <si>
    <t>Schmalstede</t>
  </si>
  <si>
    <t>Débats-Rivière-d'Orpra</t>
  </si>
  <si>
    <t>Schmatzin</t>
  </si>
  <si>
    <t>Decazeville</t>
  </si>
  <si>
    <t>Schmedeswurth</t>
  </si>
  <si>
    <t>Dechy</t>
  </si>
  <si>
    <t>Schmeheim</t>
  </si>
  <si>
    <t>Décines-Charpieu</t>
  </si>
  <si>
    <t>Schmellerforst</t>
  </si>
  <si>
    <t>Decize</t>
  </si>
  <si>
    <t>Schmelz</t>
  </si>
  <si>
    <t>Dégagnac</t>
  </si>
  <si>
    <t>Schmidgaden</t>
  </si>
  <si>
    <t>Degré</t>
  </si>
  <si>
    <t>Schmidmühlen, M</t>
  </si>
  <si>
    <t>Dehault</t>
  </si>
  <si>
    <t>Schmidthachenbach</t>
  </si>
  <si>
    <t>Dehéries</t>
  </si>
  <si>
    <t>Schmiechen</t>
  </si>
  <si>
    <t>Dehlingen</t>
  </si>
  <si>
    <t>Schmiedehausen</t>
  </si>
  <si>
    <t>Deinvillers</t>
  </si>
  <si>
    <t>Schmieritz</t>
  </si>
  <si>
    <t>Delain</t>
  </si>
  <si>
    <t>Schmilau</t>
  </si>
  <si>
    <t>Delettes</t>
  </si>
  <si>
    <t>Schmißberg</t>
  </si>
  <si>
    <t>Delincourt</t>
  </si>
  <si>
    <t>Schmitshausen</t>
  </si>
  <si>
    <t>Delle</t>
  </si>
  <si>
    <t>Schmitt</t>
  </si>
  <si>
    <t>Delme</t>
  </si>
  <si>
    <t>Schmitten</t>
  </si>
  <si>
    <t>Delouze-Rosières</t>
  </si>
  <si>
    <t>Schmittweiler</t>
  </si>
  <si>
    <t>Delut</t>
  </si>
  <si>
    <t>Schmogrow-Fehrow/Smogorjow-Prjawoz</t>
  </si>
  <si>
    <t>Deluz</t>
  </si>
  <si>
    <t>Schmölln, Stadt</t>
  </si>
  <si>
    <t>Demandolx</t>
  </si>
  <si>
    <t>Schmölln-Putzkau</t>
  </si>
  <si>
    <t>Demange-Baudignécourt</t>
  </si>
  <si>
    <t>Schmorda</t>
  </si>
  <si>
    <t>Demangevelle</t>
  </si>
  <si>
    <t>Schnabelwaid, M</t>
  </si>
  <si>
    <t>Dembeni</t>
  </si>
  <si>
    <t>Schnackenburg, Stadt</t>
  </si>
  <si>
    <t>Demigny</t>
  </si>
  <si>
    <t>Schnaitsee</t>
  </si>
  <si>
    <t>Demi-Quartier</t>
  </si>
  <si>
    <t>Schnaittach, M</t>
  </si>
  <si>
    <t>Démouville</t>
  </si>
  <si>
    <t>Schnaittenbach, St</t>
  </si>
  <si>
    <t>Dému</t>
  </si>
  <si>
    <t>Schnakenbek</t>
  </si>
  <si>
    <t>Démuin</t>
  </si>
  <si>
    <t>Schnarup-Thumby</t>
  </si>
  <si>
    <t>Denain</t>
  </si>
  <si>
    <t>Schnaudertal</t>
  </si>
  <si>
    <t>Dénat</t>
  </si>
  <si>
    <t>Schneckenhausen</t>
  </si>
  <si>
    <t>Denazé</t>
  </si>
  <si>
    <t>Schneckenlohe</t>
  </si>
  <si>
    <t>Schneeberg, M</t>
  </si>
  <si>
    <t>Dénestanville</t>
  </si>
  <si>
    <t>Schneeberg, Stadt</t>
  </si>
  <si>
    <t>Deneuille-lès-Chantelle</t>
  </si>
  <si>
    <t>Schnega</t>
  </si>
  <si>
    <t>Deneuille-les-Mines</t>
  </si>
  <si>
    <t>Schneizlreuth</t>
  </si>
  <si>
    <t>Deneuvre</t>
  </si>
  <si>
    <t>Schnelldorf</t>
  </si>
  <si>
    <t>Denèvre</t>
  </si>
  <si>
    <t>Schneppenbach</t>
  </si>
  <si>
    <t>Dénezé-sous-Doué</t>
  </si>
  <si>
    <t>Schneverdingen, Stadt</t>
  </si>
  <si>
    <t>Denezières</t>
  </si>
  <si>
    <t>Schnorbach</t>
  </si>
  <si>
    <t>Denguin</t>
  </si>
  <si>
    <t>Schnürpflingen</t>
  </si>
  <si>
    <t>Denicé</t>
  </si>
  <si>
    <t>Schoden</t>
  </si>
  <si>
    <t>Denier</t>
  </si>
  <si>
    <t>Schöffengrund</t>
  </si>
  <si>
    <t>Denipaire</t>
  </si>
  <si>
    <t>Schöfweg</t>
  </si>
  <si>
    <t>Dennebrœucq</t>
  </si>
  <si>
    <t>Scholen</t>
  </si>
  <si>
    <t>Dennevy</t>
  </si>
  <si>
    <t>Schollbrunn</t>
  </si>
  <si>
    <t>Denney</t>
  </si>
  <si>
    <t>Schollene</t>
  </si>
  <si>
    <t>Denonville</t>
  </si>
  <si>
    <t>Schöllkrippen, M</t>
  </si>
  <si>
    <t>Denting</t>
  </si>
  <si>
    <t>Schöllkrippener Forst</t>
  </si>
  <si>
    <t>Déols</t>
  </si>
  <si>
    <t>Schöllnach, M</t>
  </si>
  <si>
    <t>Derbamont</t>
  </si>
  <si>
    <t>Schömberg</t>
  </si>
  <si>
    <t>Dercé</t>
  </si>
  <si>
    <t>Schömberg, Stadt</t>
  </si>
  <si>
    <t>Dercy</t>
  </si>
  <si>
    <t>Schömerich</t>
  </si>
  <si>
    <t>Dernacueillette</t>
  </si>
  <si>
    <t>Schonach im Schwarzwald</t>
  </si>
  <si>
    <t>Dernancourt</t>
  </si>
  <si>
    <t>Schönaich</t>
  </si>
  <si>
    <t>Derval</t>
  </si>
  <si>
    <t>Schönau</t>
  </si>
  <si>
    <t>Désaignes</t>
  </si>
  <si>
    <t>Schönau (Pfalz)</t>
  </si>
  <si>
    <t>Désandans</t>
  </si>
  <si>
    <t>Schönau a.d.Brend</t>
  </si>
  <si>
    <t>Descartes</t>
  </si>
  <si>
    <t>Schönau a.Königssee</t>
  </si>
  <si>
    <t>Désertines</t>
  </si>
  <si>
    <t>Schönau im Schwarzwald, Stadt</t>
  </si>
  <si>
    <t>Déservillers</t>
  </si>
  <si>
    <t>Schönau, Stadt</t>
  </si>
  <si>
    <t>Desges</t>
  </si>
  <si>
    <t>Schönau-Berzdorf a. d. Eigen</t>
  </si>
  <si>
    <t>Deshaies</t>
  </si>
  <si>
    <t>Desingy</t>
  </si>
  <si>
    <t>Schönbeck</t>
  </si>
  <si>
    <t>Desmonts</t>
  </si>
  <si>
    <t>Schönbek</t>
  </si>
  <si>
    <t>Desnes</t>
  </si>
  <si>
    <t>Desseling</t>
  </si>
  <si>
    <t>Schönberg (Holstein)</t>
  </si>
  <si>
    <t>Dessenheim</t>
  </si>
  <si>
    <t>Schönberg, M</t>
  </si>
  <si>
    <t>Destord</t>
  </si>
  <si>
    <t>Schönberg, Stadt</t>
  </si>
  <si>
    <t>Destry</t>
  </si>
  <si>
    <t>Schönborn</t>
  </si>
  <si>
    <t>Desvres</t>
  </si>
  <si>
    <t>Schönbrunn</t>
  </si>
  <si>
    <t>Détain-et-Bruant</t>
  </si>
  <si>
    <t>Schönbrunn i.Steigerwald</t>
  </si>
  <si>
    <t>Détrier</t>
  </si>
  <si>
    <t>Schönbrunner Wald</t>
  </si>
  <si>
    <t>Dettey</t>
  </si>
  <si>
    <t>Schönburg</t>
  </si>
  <si>
    <t>Dettwiller</t>
  </si>
  <si>
    <t>Schöndorf</t>
  </si>
  <si>
    <t>Deuil-la-Barre</t>
  </si>
  <si>
    <t>Schondorf am Ammersee</t>
  </si>
  <si>
    <t>Deuillet</t>
  </si>
  <si>
    <t>Schondra, M</t>
  </si>
  <si>
    <t>Deûlémont</t>
  </si>
  <si>
    <t>Schönebeck (Elbe), Stadt</t>
  </si>
  <si>
    <t>Deux Rivières</t>
  </si>
  <si>
    <t>Schöneberg</t>
  </si>
  <si>
    <t>Deux-Chaises</t>
  </si>
  <si>
    <t>Schöneck</t>
  </si>
  <si>
    <t>Deux-Grosnes</t>
  </si>
  <si>
    <t>Schöneck/Vogtl., Stadt</t>
  </si>
  <si>
    <t>Deux-Jumeaux</t>
  </si>
  <si>
    <t>Schönecken</t>
  </si>
  <si>
    <t>Deux-Verges</t>
  </si>
  <si>
    <t>Schönefeld</t>
  </si>
  <si>
    <t>Deuxville</t>
  </si>
  <si>
    <t>Schöneiche bei Berlin</t>
  </si>
  <si>
    <t>Devay</t>
  </si>
  <si>
    <t>Schönenberg</t>
  </si>
  <si>
    <t>Devecey</t>
  </si>
  <si>
    <t>Schönenberg-Kübelberg</t>
  </si>
  <si>
    <t>Devesset</t>
  </si>
  <si>
    <t>Schönermark</t>
  </si>
  <si>
    <t>Devèze</t>
  </si>
  <si>
    <t>Schönewalde, Stadt</t>
  </si>
  <si>
    <t>Deviat</t>
  </si>
  <si>
    <t>Schönewörde</t>
  </si>
  <si>
    <t>Dévillac</t>
  </si>
  <si>
    <t>Schönfeld</t>
  </si>
  <si>
    <t>Deville</t>
  </si>
  <si>
    <t>Schongau, St</t>
  </si>
  <si>
    <t>Déville-lès-Rouen</t>
  </si>
  <si>
    <t>Schöngeising</t>
  </si>
  <si>
    <t>Devise</t>
  </si>
  <si>
    <t>Schöngleina</t>
  </si>
  <si>
    <t>Dévoluy</t>
  </si>
  <si>
    <t>Schönhagen</t>
  </si>
  <si>
    <t>Devrouze</t>
  </si>
  <si>
    <t>Schönhausen</t>
  </si>
  <si>
    <t>Deycimont</t>
  </si>
  <si>
    <t>Schönhausen (Elbe)</t>
  </si>
  <si>
    <t>Deyme</t>
  </si>
  <si>
    <t>Schönheide</t>
  </si>
  <si>
    <t>Deyvillers</t>
  </si>
  <si>
    <t>Schönhorst</t>
  </si>
  <si>
    <t>Dezize-lès-Maranges</t>
  </si>
  <si>
    <t>Schöningen, gemfr. Gebiet</t>
  </si>
  <si>
    <t>D'Huison-Longueville</t>
  </si>
  <si>
    <t>Schöningen, Stadt</t>
  </si>
  <si>
    <t>Dhuisy</t>
  </si>
  <si>
    <t>Schönkirchen</t>
  </si>
  <si>
    <t>Dhuizel</t>
  </si>
  <si>
    <t>Schönsee, St</t>
  </si>
  <si>
    <t>Dhuizon</t>
  </si>
  <si>
    <t>Schönstedt</t>
  </si>
  <si>
    <t>Dhuys et Morin-en-Brie</t>
  </si>
  <si>
    <t>Schonstett</t>
  </si>
  <si>
    <t>Dialan sur Chaîne</t>
  </si>
  <si>
    <t>Schöntal</t>
  </si>
  <si>
    <t>Diancey</t>
  </si>
  <si>
    <t>Schönthal</t>
  </si>
  <si>
    <t>Diane-Capelle</t>
  </si>
  <si>
    <t>Schonungen</t>
  </si>
  <si>
    <t>Diant</t>
  </si>
  <si>
    <t>Schönwald</t>
  </si>
  <si>
    <t>Diarville</t>
  </si>
  <si>
    <t>Schönwald im Schwarzwald</t>
  </si>
  <si>
    <t>Diconne</t>
  </si>
  <si>
    <t>Schönwald, St</t>
  </si>
  <si>
    <t>Die</t>
  </si>
  <si>
    <t>Schönwalde</t>
  </si>
  <si>
    <t>Diebling</t>
  </si>
  <si>
    <t>Schönwalde am Bungsberg</t>
  </si>
  <si>
    <t>Diebolsheim</t>
  </si>
  <si>
    <t>Schönwalde-Glien</t>
  </si>
  <si>
    <t>Diedendorf</t>
  </si>
  <si>
    <t>Schönwölkau</t>
  </si>
  <si>
    <t>Dieffenbach-au-Val</t>
  </si>
  <si>
    <t>Schopfheim, Stadt</t>
  </si>
  <si>
    <t>Dieffenbach-lès-Wœrth</t>
  </si>
  <si>
    <t>Schopfloch</t>
  </si>
  <si>
    <t>Dieffenthal</t>
  </si>
  <si>
    <t>Schopfloch, M</t>
  </si>
  <si>
    <t>Diefmatten</t>
  </si>
  <si>
    <t>Schopp</t>
  </si>
  <si>
    <t>Dième</t>
  </si>
  <si>
    <t>Schöppenstedt, Stadt</t>
  </si>
  <si>
    <t>Diemeringen</t>
  </si>
  <si>
    <t>Schöppingen</t>
  </si>
  <si>
    <t>Diémoz</t>
  </si>
  <si>
    <t>Schöps</t>
  </si>
  <si>
    <t>Diénay</t>
  </si>
  <si>
    <t>Schöpstal</t>
  </si>
  <si>
    <t>Dienne</t>
  </si>
  <si>
    <t>Schorfheide</t>
  </si>
  <si>
    <t>Dienné</t>
  </si>
  <si>
    <t>Schorndorf</t>
  </si>
  <si>
    <t>Diennes-Aubigny</t>
  </si>
  <si>
    <t>Schorndorf, Stadt</t>
  </si>
  <si>
    <t>Dienville</t>
  </si>
  <si>
    <t>Schornsheim</t>
  </si>
  <si>
    <t>Dieppe</t>
  </si>
  <si>
    <t>Schorssow</t>
  </si>
  <si>
    <t>Dieppe-sous-Douaumont</t>
  </si>
  <si>
    <t>Schortens, Stadt</t>
  </si>
  <si>
    <t>Dierre</t>
  </si>
  <si>
    <t>Schossin</t>
  </si>
  <si>
    <t>Dierrey-Saint-Julien</t>
  </si>
  <si>
    <t>Schotten, Stadt</t>
  </si>
  <si>
    <t>Dierrey-Saint-Pierre</t>
  </si>
  <si>
    <t>Schraden</t>
  </si>
  <si>
    <t>Diesen</t>
  </si>
  <si>
    <t>Schramberg, Stadt</t>
  </si>
  <si>
    <t>Dietwiller</t>
  </si>
  <si>
    <t>Schraplau, Stadt</t>
  </si>
  <si>
    <t>Dieudonné</t>
  </si>
  <si>
    <t>Schrecksbach</t>
  </si>
  <si>
    <t>Dieue-sur-Meuse</t>
  </si>
  <si>
    <t>Schretstaken</t>
  </si>
  <si>
    <t>Dieulefit</t>
  </si>
  <si>
    <t>Schriesheim, Stadt</t>
  </si>
  <si>
    <t>Dieulivol</t>
  </si>
  <si>
    <t>Schrobenhausen, St</t>
  </si>
  <si>
    <t>Dieulouard</t>
  </si>
  <si>
    <t>Schrozberg, Stadt</t>
  </si>
  <si>
    <t>Dieupentale</t>
  </si>
  <si>
    <t>Schrum</t>
  </si>
  <si>
    <t>Dieuze</t>
  </si>
  <si>
    <t>Schuby</t>
  </si>
  <si>
    <t>Diéval</t>
  </si>
  <si>
    <t>Schuld</t>
  </si>
  <si>
    <t>Diffembach-lès-Hellimer</t>
  </si>
  <si>
    <t>Schulendorf</t>
  </si>
  <si>
    <t>Diges</t>
  </si>
  <si>
    <t>Schülldorf</t>
  </si>
  <si>
    <t>Digna</t>
  </si>
  <si>
    <t>Schüller</t>
  </si>
  <si>
    <t>Dignac</t>
  </si>
  <si>
    <t>Schülp</t>
  </si>
  <si>
    <t>Digne-les-Bains</t>
  </si>
  <si>
    <t>Schülp b. Nortorf</t>
  </si>
  <si>
    <t>Dignonville</t>
  </si>
  <si>
    <t>Schülp b. Rendsburg</t>
  </si>
  <si>
    <t>Digny</t>
  </si>
  <si>
    <t>Schulzendorf</t>
  </si>
  <si>
    <t>Digoin</t>
  </si>
  <si>
    <t>Schürdt</t>
  </si>
  <si>
    <t>Digosville</t>
  </si>
  <si>
    <t>Schürensöhlen</t>
  </si>
  <si>
    <t>Dijon</t>
  </si>
  <si>
    <t>Schuttertal</t>
  </si>
  <si>
    <t>Dimancheville</t>
  </si>
  <si>
    <t>Schutterwald</t>
  </si>
  <si>
    <t>Dimbsthal</t>
  </si>
  <si>
    <t>Schüttorf, Stadt</t>
  </si>
  <si>
    <t>Dimechaux</t>
  </si>
  <si>
    <t>Schutz</t>
  </si>
  <si>
    <t>Dimont</t>
  </si>
  <si>
    <t>Schutzbach</t>
  </si>
  <si>
    <t>Dinan</t>
  </si>
  <si>
    <t>Schwaan, Stadt</t>
  </si>
  <si>
    <t>Dinard</t>
  </si>
  <si>
    <t>Schwaara</t>
  </si>
  <si>
    <t>Dinéault</t>
  </si>
  <si>
    <t>Schwabach</t>
  </si>
  <si>
    <t>Dingé</t>
  </si>
  <si>
    <t>Schwabbruck</t>
  </si>
  <si>
    <t>Dingsheim</t>
  </si>
  <si>
    <t>Schwabenheim an der Selz</t>
  </si>
  <si>
    <t>Dingy-en-Vuache</t>
  </si>
  <si>
    <t>Schwabhausen</t>
  </si>
  <si>
    <t>Dingy-Saint-Clair</t>
  </si>
  <si>
    <t>Schwäbisch Gmünd, Stadt</t>
  </si>
  <si>
    <t>Dinozé</t>
  </si>
  <si>
    <t>Schwäbisch Hall, Stadt</t>
  </si>
  <si>
    <t>Dinsac</t>
  </si>
  <si>
    <t>Schwabmünchen, St</t>
  </si>
  <si>
    <t>Dinsheim-sur-Bruche</t>
  </si>
  <si>
    <t>Schwabsoien</t>
  </si>
  <si>
    <t>Dinteville</t>
  </si>
  <si>
    <t>Schwabstedt</t>
  </si>
  <si>
    <t>Dio-et-Valquières</t>
  </si>
  <si>
    <t>Schwaförden</t>
  </si>
  <si>
    <t>Dions</t>
  </si>
  <si>
    <t>Schwaig b.Nürnberg</t>
  </si>
  <si>
    <t>Diors</t>
  </si>
  <si>
    <t>Schwaigen</t>
  </si>
  <si>
    <t>Diou</t>
  </si>
  <si>
    <t>Schwaigern, Stadt</t>
  </si>
  <si>
    <t>Dirac</t>
  </si>
  <si>
    <t>Schwaikheim</t>
  </si>
  <si>
    <t>Dirinon</t>
  </si>
  <si>
    <t>Schwalbach</t>
  </si>
  <si>
    <t>Dirol</t>
  </si>
  <si>
    <t>Schwalbach am Taunus, Stadt</t>
  </si>
  <si>
    <t>Dissangis</t>
  </si>
  <si>
    <t>Schwall</t>
  </si>
  <si>
    <t>Dissay</t>
  </si>
  <si>
    <t>Schwallungen</t>
  </si>
  <si>
    <t>Dissay-sous-Courcillon</t>
  </si>
  <si>
    <t>Schwalmstadt, Konfirmationsstadt</t>
  </si>
  <si>
    <t>Distré</t>
  </si>
  <si>
    <t>Schwalmtal</t>
  </si>
  <si>
    <t>Distroff</t>
  </si>
  <si>
    <t>Schwanau</t>
  </si>
  <si>
    <t>Diusse</t>
  </si>
  <si>
    <t>Schwandorf, GKSt</t>
  </si>
  <si>
    <t>Divajeu</t>
  </si>
  <si>
    <t>Schwanebeck, Stadt</t>
  </si>
  <si>
    <t>Divatte-sur-Loire</t>
  </si>
  <si>
    <t>Schwanewede</t>
  </si>
  <si>
    <t>Dives</t>
  </si>
  <si>
    <t>Schwanfeld</t>
  </si>
  <si>
    <t>Dives-sur-Mer</t>
  </si>
  <si>
    <t>Schwangau</t>
  </si>
  <si>
    <t>Divion</t>
  </si>
  <si>
    <t>Schwanheide</t>
  </si>
  <si>
    <t>Divonne-les-Bains</t>
  </si>
  <si>
    <t>Schwanheim</t>
  </si>
  <si>
    <t>Dixmont</t>
  </si>
  <si>
    <t>Schwanstetten, M</t>
  </si>
  <si>
    <t>Dizimieu</t>
  </si>
  <si>
    <t>Schwarme</t>
  </si>
  <si>
    <t>Schwarmstedt</t>
  </si>
  <si>
    <t>Dizy-le-Gros</t>
  </si>
  <si>
    <t>Schwartbuck</t>
  </si>
  <si>
    <t>Doazit</t>
  </si>
  <si>
    <t>Schwarz</t>
  </si>
  <si>
    <t>Doazon</t>
  </si>
  <si>
    <t>Schwarza</t>
  </si>
  <si>
    <t>Docelles</t>
  </si>
  <si>
    <t>Dœuil-sur-le-Mignon</t>
  </si>
  <si>
    <t>Schwarzach a.Main, M</t>
  </si>
  <si>
    <t>Dognen</t>
  </si>
  <si>
    <t>Schwarzach b.Nabburg</t>
  </si>
  <si>
    <t>Dogneville</t>
  </si>
  <si>
    <t>Schwarzach, M</t>
  </si>
  <si>
    <t>Dohem</t>
  </si>
  <si>
    <t>Schwarzatal, Stadt</t>
  </si>
  <si>
    <t>Dohis</t>
  </si>
  <si>
    <t>Schwarzbach</t>
  </si>
  <si>
    <t>Doignies</t>
  </si>
  <si>
    <t>Schwarzburg</t>
  </si>
  <si>
    <t>Doingt</t>
  </si>
  <si>
    <t>Schwarzen</t>
  </si>
  <si>
    <t>Doissat</t>
  </si>
  <si>
    <t>Doissin</t>
  </si>
  <si>
    <t>Schwarzenbach a.d.Saale, St</t>
  </si>
  <si>
    <t>Doix lès Fontaines</t>
  </si>
  <si>
    <t>Schwarzenbach a.Wald, St</t>
  </si>
  <si>
    <t>Doizieux</t>
  </si>
  <si>
    <t>Schwarzenbek, Stadt</t>
  </si>
  <si>
    <t>Dolaincourt</t>
  </si>
  <si>
    <t>Schwarzenberg/Erzgeb., Stadt</t>
  </si>
  <si>
    <t>Dolancourt</t>
  </si>
  <si>
    <t>Schwarzenborn</t>
  </si>
  <si>
    <t>Dolcourt</t>
  </si>
  <si>
    <t>Schwarzenborn, Stadt</t>
  </si>
  <si>
    <t>Dol-de-Bretagne</t>
  </si>
  <si>
    <t>Schwarzenbruck</t>
  </si>
  <si>
    <t>Dole</t>
  </si>
  <si>
    <t>Schwarzenfeld, M</t>
  </si>
  <si>
    <t>Dolignon</t>
  </si>
  <si>
    <t>Schwarzerden</t>
  </si>
  <si>
    <t>Dolleren</t>
  </si>
  <si>
    <t>Schwarzheide, Stadt</t>
  </si>
  <si>
    <t>Dollon</t>
  </si>
  <si>
    <t>Schwarzhofen, M</t>
  </si>
  <si>
    <t>Dollot</t>
  </si>
  <si>
    <t>Schwasdorf</t>
  </si>
  <si>
    <t>Dolmayrac</t>
  </si>
  <si>
    <t>Schwebheim</t>
  </si>
  <si>
    <t>Dolomieu</t>
  </si>
  <si>
    <t>Schwedelbach</t>
  </si>
  <si>
    <t>Dolus-d'Oléron</t>
  </si>
  <si>
    <t>Schwedeneck</t>
  </si>
  <si>
    <t>Dolus-le-Sec</t>
  </si>
  <si>
    <t>Schwedt/Oder, Stadt</t>
  </si>
  <si>
    <t>Dolving</t>
  </si>
  <si>
    <t>Schwegenheim</t>
  </si>
  <si>
    <t>Domagné</t>
  </si>
  <si>
    <t>Schweich, Stadt</t>
  </si>
  <si>
    <t>Domaize</t>
  </si>
  <si>
    <t>Schweickershausen</t>
  </si>
  <si>
    <t>Domalain</t>
  </si>
  <si>
    <t>Schweigen-Rechtenbach</t>
  </si>
  <si>
    <t>Domancy</t>
  </si>
  <si>
    <t>Schweighausen</t>
  </si>
  <si>
    <t>Domarin</t>
  </si>
  <si>
    <t>Schweighofen</t>
  </si>
  <si>
    <t>Domart-en-Ponthieu</t>
  </si>
  <si>
    <t>Schweindorf</t>
  </si>
  <si>
    <t>Domart-sur-la-Luce</t>
  </si>
  <si>
    <t>Schweinfurt</t>
  </si>
  <si>
    <t>Domats</t>
  </si>
  <si>
    <t>Schweinschied</t>
  </si>
  <si>
    <t>Domazan</t>
  </si>
  <si>
    <t>Schweisweiler</t>
  </si>
  <si>
    <t>Dombasle-devant-Darney</t>
  </si>
  <si>
    <t>Schweitenkirchen</t>
  </si>
  <si>
    <t>Dombasle-en-Argonne</t>
  </si>
  <si>
    <t>Schweix</t>
  </si>
  <si>
    <t>Dombasle-en-Xaintois</t>
  </si>
  <si>
    <t>Schwelm, Stadt</t>
  </si>
  <si>
    <t>Dombasle-sur-Meurthe</t>
  </si>
  <si>
    <t>Schwendi</t>
  </si>
  <si>
    <t>Domblain</t>
  </si>
  <si>
    <t>Schwenningen</t>
  </si>
  <si>
    <t>Domblans</t>
  </si>
  <si>
    <t>Schwentinental, Stadt</t>
  </si>
  <si>
    <t>Dombras</t>
  </si>
  <si>
    <t>Schwepnitz</t>
  </si>
  <si>
    <t>Dombrot-le-Sec</t>
  </si>
  <si>
    <t>Schweppenhausen</t>
  </si>
  <si>
    <t>Dombrot-sur-Vair</t>
  </si>
  <si>
    <t>Schwerbach</t>
  </si>
  <si>
    <t>Domecy-sur-Cure</t>
  </si>
  <si>
    <t>Schwerin</t>
  </si>
  <si>
    <t>Domecy-sur-le-Vault</t>
  </si>
  <si>
    <t>Schwerin, Landeshauptstadt</t>
  </si>
  <si>
    <t>Doméliers</t>
  </si>
  <si>
    <t>Schweringen</t>
  </si>
  <si>
    <t>Domène</t>
  </si>
  <si>
    <t>Schwerinsdorf</t>
  </si>
  <si>
    <t>Domérat</t>
  </si>
  <si>
    <t>Schwerstedt</t>
  </si>
  <si>
    <t>Domesmont</t>
  </si>
  <si>
    <t>Schwerte, Hansestadt an der Ruhr</t>
  </si>
  <si>
    <t>Domessargues</t>
  </si>
  <si>
    <t>Schwesing</t>
  </si>
  <si>
    <t>Domessin</t>
  </si>
  <si>
    <t>Schwetzingen, Stadt</t>
  </si>
  <si>
    <t>Domèvre-en-Haye</t>
  </si>
  <si>
    <t>Schwieberdingen</t>
  </si>
  <si>
    <t>Domèvre-sous-Montfort</t>
  </si>
  <si>
    <t>Schwielochsee/Gójacki Jazor</t>
  </si>
  <si>
    <t>Domèvre-sur-Avière</t>
  </si>
  <si>
    <t>Schwielowsee</t>
  </si>
  <si>
    <t>Domèvre-sur-Durbion</t>
  </si>
  <si>
    <t>Schwienau</t>
  </si>
  <si>
    <t>Domèvre-sur-Vezouze</t>
  </si>
  <si>
    <t>Schwifting</t>
  </si>
  <si>
    <t>Domeyrat</t>
  </si>
  <si>
    <t>Schwindegg</t>
  </si>
  <si>
    <t>Domeyrot</t>
  </si>
  <si>
    <t>Schwirzheim</t>
  </si>
  <si>
    <t>Domezain-Berraute</t>
  </si>
  <si>
    <t>Schwissel</t>
  </si>
  <si>
    <t>Domfaing</t>
  </si>
  <si>
    <t>Schwobfeld</t>
  </si>
  <si>
    <t>Domfessel</t>
  </si>
  <si>
    <t>Schwollen</t>
  </si>
  <si>
    <t>Domfront</t>
  </si>
  <si>
    <t>Schwörstadt</t>
  </si>
  <si>
    <t>Domfront en Poiraie</t>
  </si>
  <si>
    <t>Schwülper</t>
  </si>
  <si>
    <t>Domfront-en-Champagne</t>
  </si>
  <si>
    <t>Sebnitz, Stadt</t>
  </si>
  <si>
    <t>Domgermain</t>
  </si>
  <si>
    <t>Seck</t>
  </si>
  <si>
    <t>Dominois</t>
  </si>
  <si>
    <t>Seckach</t>
  </si>
  <si>
    <t>Domjean</t>
  </si>
  <si>
    <t>Seddiner See</t>
  </si>
  <si>
    <t>Domjevin</t>
  </si>
  <si>
    <t>Seebach</t>
  </si>
  <si>
    <t>Domjulien</t>
  </si>
  <si>
    <t>Seeblick</t>
  </si>
  <si>
    <t>Domléger-Longvillers</t>
  </si>
  <si>
    <t>Seeburg</t>
  </si>
  <si>
    <t>Dom-le-Mesnil</t>
  </si>
  <si>
    <t>Seedorf</t>
  </si>
  <si>
    <t>Domloup</t>
  </si>
  <si>
    <t>Seefeld</t>
  </si>
  <si>
    <t>Dommarie-Eulmont</t>
  </si>
  <si>
    <t>Seeg</t>
  </si>
  <si>
    <t>Dommarien</t>
  </si>
  <si>
    <t>Seegebiet Mansfelder Land</t>
  </si>
  <si>
    <t>Dommartemont</t>
  </si>
  <si>
    <t>Seehausen (Altmark), Hansestadt</t>
  </si>
  <si>
    <t>Dommartin</t>
  </si>
  <si>
    <t>Seehausen a.Staffelsee</t>
  </si>
  <si>
    <t>Dommartin-aux-Bois</t>
  </si>
  <si>
    <t>Seeheim-Jugenheim</t>
  </si>
  <si>
    <t>Dommartin-Dampierre</t>
  </si>
  <si>
    <t>Dommartin-la-Chaussée</t>
  </si>
  <si>
    <t>Seekirch</t>
  </si>
  <si>
    <t>Dommartin-la-Montagne</t>
  </si>
  <si>
    <t>Seeland, Stadt</t>
  </si>
  <si>
    <t>Dommartin-le-Coq</t>
  </si>
  <si>
    <t>Seelbach</t>
  </si>
  <si>
    <t>Dommartin-le-Franc</t>
  </si>
  <si>
    <t>Seelbach (Westerwald)</t>
  </si>
  <si>
    <t>Dommartin-le-Saint-Père</t>
  </si>
  <si>
    <t>Seelbach bei Hamm (Sieg)</t>
  </si>
  <si>
    <t>Dommartin-lès-Cuiseaux</t>
  </si>
  <si>
    <t>Seelen</t>
  </si>
  <si>
    <t>Dommartin-lès-Remiremont</t>
  </si>
  <si>
    <t>Seelingstädt</t>
  </si>
  <si>
    <t>Dommartin-lès-Toul</t>
  </si>
  <si>
    <t>Seelitz</t>
  </si>
  <si>
    <t>Dommartin-lès-Vallois</t>
  </si>
  <si>
    <t>Seelow, Stadt</t>
  </si>
  <si>
    <t>Dommartin-Lettrée</t>
  </si>
  <si>
    <t>Seelze, Stadt</t>
  </si>
  <si>
    <t>Dommartin-sous-Amance</t>
  </si>
  <si>
    <t>Seeon-Seebruck</t>
  </si>
  <si>
    <t>Dommartin-sous-Hans</t>
  </si>
  <si>
    <t>Seesbach</t>
  </si>
  <si>
    <t>Dommartin-sur-Vraine</t>
  </si>
  <si>
    <t>Seesen, Stadt</t>
  </si>
  <si>
    <t>Dommartin-Varimont</t>
  </si>
  <si>
    <t>Seeshaupt</t>
  </si>
  <si>
    <t>Dommary-Baroncourt</t>
  </si>
  <si>
    <t>Seester</t>
  </si>
  <si>
    <t>Domme</t>
  </si>
  <si>
    <t>Seestermühe</t>
  </si>
  <si>
    <t>Dommery</t>
  </si>
  <si>
    <t>Seeth</t>
  </si>
  <si>
    <t>Dommiers</t>
  </si>
  <si>
    <t>Seeth-Ekholt</t>
  </si>
  <si>
    <t>Domnom-lès-Dieuze</t>
  </si>
  <si>
    <t>Seevetal</t>
  </si>
  <si>
    <t>Domont</t>
  </si>
  <si>
    <t>Seewald</t>
  </si>
  <si>
    <t>Dompaire</t>
  </si>
  <si>
    <t>Seffern</t>
  </si>
  <si>
    <t>Dompcevrin</t>
  </si>
  <si>
    <t>Sefferweich</t>
  </si>
  <si>
    <t>Dompierre</t>
  </si>
  <si>
    <t>Seggebruch</t>
  </si>
  <si>
    <t>Dompierre-aux-Bois</t>
  </si>
  <si>
    <t>Segnitz</t>
  </si>
  <si>
    <t>Dompierre-Becquincourt</t>
  </si>
  <si>
    <t>Sehestedt</t>
  </si>
  <si>
    <t>Dompierre-en-Morvan</t>
  </si>
  <si>
    <t>Sehlde</t>
  </si>
  <si>
    <t>Dompierre-les-Églises</t>
  </si>
  <si>
    <t>Sehlem</t>
  </si>
  <si>
    <t>Dompierre-les-Ormes</t>
  </si>
  <si>
    <t>Sehlen</t>
  </si>
  <si>
    <t>Dompierre-les-Tilleuls</t>
  </si>
  <si>
    <t>Sehmatal</t>
  </si>
  <si>
    <t>Dompierre-sous-Sanvignes</t>
  </si>
  <si>
    <t>Sehnde, Stadt</t>
  </si>
  <si>
    <t>Dompierre-sur-Authie</t>
  </si>
  <si>
    <t>Seibersbach</t>
  </si>
  <si>
    <t>Dompierre-sur-Besbre</t>
  </si>
  <si>
    <t>Seifen</t>
  </si>
  <si>
    <t>Dompierre-sur-Chalaronne</t>
  </si>
  <si>
    <t>Seiffen/Erzgeb., Kurort</t>
  </si>
  <si>
    <t>Dompierre-sur-Charente</t>
  </si>
  <si>
    <t>Seifhennersdorf, Stadt</t>
  </si>
  <si>
    <t>Dompierre-sur-Helpe</t>
  </si>
  <si>
    <t>Seinsfeld</t>
  </si>
  <si>
    <t>Dompierre-sur-Mer</t>
  </si>
  <si>
    <t>Seinsheim, M</t>
  </si>
  <si>
    <t>Dompierre-sur-Mont</t>
  </si>
  <si>
    <t>Seisla</t>
  </si>
  <si>
    <t>Dompierre-sur-Nièvre</t>
  </si>
  <si>
    <t>Seitenroda</t>
  </si>
  <si>
    <t>Dompierre-sur-Veyle</t>
  </si>
  <si>
    <t>Seitingen-Oberflacht</t>
  </si>
  <si>
    <t>Dompierre-sur-Yon</t>
  </si>
  <si>
    <t>Seiwerath</t>
  </si>
  <si>
    <t>Dompnac</t>
  </si>
  <si>
    <t>Selb, GKSt</t>
  </si>
  <si>
    <t>Domprel</t>
  </si>
  <si>
    <t>Selbach (Sieg)</t>
  </si>
  <si>
    <t>Dompremy</t>
  </si>
  <si>
    <t>Selbitz, St</t>
  </si>
  <si>
    <t>Domprix</t>
  </si>
  <si>
    <t>Selchenbach</t>
  </si>
  <si>
    <t>Domps</t>
  </si>
  <si>
    <t>Selent</t>
  </si>
  <si>
    <t>Domptail</t>
  </si>
  <si>
    <t>Selfkant</t>
  </si>
  <si>
    <t>Domptail-en-l'Air</t>
  </si>
  <si>
    <t>Seligenstadt, Stadt</t>
  </si>
  <si>
    <t>Domptin</t>
  </si>
  <si>
    <t>Selk</t>
  </si>
  <si>
    <t>Domqueur</t>
  </si>
  <si>
    <t>Selke-Aue</t>
  </si>
  <si>
    <t>Domremy-la-Canne</t>
  </si>
  <si>
    <t>Sellerich</t>
  </si>
  <si>
    <t>Domremy-Landéville</t>
  </si>
  <si>
    <t>Sellin</t>
  </si>
  <si>
    <t>Domrémy-la-Pucelle</t>
  </si>
  <si>
    <t>Selm, Stadt</t>
  </si>
  <si>
    <t>Domsure</t>
  </si>
  <si>
    <t>Selmsdorf</t>
  </si>
  <si>
    <t>Domvallier</t>
  </si>
  <si>
    <t>Selpin</t>
  </si>
  <si>
    <t>Domvast</t>
  </si>
  <si>
    <t>Selsingen</t>
  </si>
  <si>
    <t>Don</t>
  </si>
  <si>
    <t>Selters (Taunus)</t>
  </si>
  <si>
    <t>Donazac</t>
  </si>
  <si>
    <t>Selters (Westerwald), Stadt</t>
  </si>
  <si>
    <t>Donchery</t>
  </si>
  <si>
    <t>Selzen</t>
  </si>
  <si>
    <t>Doncières</t>
  </si>
  <si>
    <t>Sembach</t>
  </si>
  <si>
    <t>Doncourt-aux-Templiers</t>
  </si>
  <si>
    <t>Semberg</t>
  </si>
  <si>
    <t>Doncourt-lès-Conflans</t>
  </si>
  <si>
    <t>Semlow</t>
  </si>
  <si>
    <t>Doncourt-lès-Longuyon</t>
  </si>
  <si>
    <t>Senden</t>
  </si>
  <si>
    <t>Doncourt-sur-Meuse</t>
  </si>
  <si>
    <t>Senden, St</t>
  </si>
  <si>
    <t>Dondas</t>
  </si>
  <si>
    <t>Sendenhorst, Stadt</t>
  </si>
  <si>
    <t>Donges</t>
  </si>
  <si>
    <t>Senftenberg/Zły Komorow, Stadt</t>
  </si>
  <si>
    <t>Donjeux</t>
  </si>
  <si>
    <t>Sengenthal</t>
  </si>
  <si>
    <t>Donnay</t>
  </si>
  <si>
    <t>Sengerich</t>
  </si>
  <si>
    <t>Donnazac</t>
  </si>
  <si>
    <t>Senheim</t>
  </si>
  <si>
    <t>Donnelay</t>
  </si>
  <si>
    <t>Sennfeld</t>
  </si>
  <si>
    <t>Donnemain-Saint-Mamès</t>
  </si>
  <si>
    <t>Senscheid</t>
  </si>
  <si>
    <t>Donnemarie-Dontilly</t>
  </si>
  <si>
    <t>Sensweiler</t>
  </si>
  <si>
    <t>Donnement</t>
  </si>
  <si>
    <t>Serba</t>
  </si>
  <si>
    <t>Donnenheim</t>
  </si>
  <si>
    <t>Serrig</t>
  </si>
  <si>
    <t>Donnery</t>
  </si>
  <si>
    <t>Sersheim</t>
  </si>
  <si>
    <t>Donneville</t>
  </si>
  <si>
    <t>Sessenbach</t>
  </si>
  <si>
    <t>Donnezac</t>
  </si>
  <si>
    <t>Sessenhausen</t>
  </si>
  <si>
    <t>Dontreix</t>
  </si>
  <si>
    <t>Seßlach, St</t>
  </si>
  <si>
    <t>Dontrien</t>
  </si>
  <si>
    <t>Seth</t>
  </si>
  <si>
    <t>Donville-les-Bains</t>
  </si>
  <si>
    <t>Setzingen</t>
  </si>
  <si>
    <t>Donzac</t>
  </si>
  <si>
    <t>Seubersdorf i.d.OPf.</t>
  </si>
  <si>
    <t>Donzacq</t>
  </si>
  <si>
    <t>Seukendorf</t>
  </si>
  <si>
    <t>Donzenac</t>
  </si>
  <si>
    <t>Seulingen</t>
  </si>
  <si>
    <t>Donzère</t>
  </si>
  <si>
    <t>Sevenig (Our)</t>
  </si>
  <si>
    <t>Donzy</t>
  </si>
  <si>
    <t>Sevenig bei Neuerburg</t>
  </si>
  <si>
    <t>Donzy-le-Pertuis</t>
  </si>
  <si>
    <t>Sexau</t>
  </si>
  <si>
    <t>Doranges</t>
  </si>
  <si>
    <t>Seybothenreuth</t>
  </si>
  <si>
    <t>Dorans</t>
  </si>
  <si>
    <t>Sibbesse</t>
  </si>
  <si>
    <t>Dorat</t>
  </si>
  <si>
    <t>Sickerode</t>
  </si>
  <si>
    <t>Dordives</t>
  </si>
  <si>
    <t>Sickte</t>
  </si>
  <si>
    <t>Dore-l'Église</t>
  </si>
  <si>
    <t>Siebeldingen</t>
  </si>
  <si>
    <t>Dorengt</t>
  </si>
  <si>
    <t>Siebenbach</t>
  </si>
  <si>
    <t>Dorlisheim</t>
  </si>
  <si>
    <t>Siebenbäumen</t>
  </si>
  <si>
    <t>Dormans</t>
  </si>
  <si>
    <t>Siebeneichen</t>
  </si>
  <si>
    <t>Dormelles</t>
  </si>
  <si>
    <t>Siedenbollentin</t>
  </si>
  <si>
    <t>Dornas</t>
  </si>
  <si>
    <t>Siedenbrünzow</t>
  </si>
  <si>
    <t>Dornecy</t>
  </si>
  <si>
    <t>Siedenburg, Flecken</t>
  </si>
  <si>
    <t>Dornes</t>
  </si>
  <si>
    <t>Siefersheim</t>
  </si>
  <si>
    <t>Dorres</t>
  </si>
  <si>
    <t>Siegbach</t>
  </si>
  <si>
    <t>Dortan</t>
  </si>
  <si>
    <t>Siegburg, Stadt</t>
  </si>
  <si>
    <t>Dosches</t>
  </si>
  <si>
    <t>Siegelsbach</t>
  </si>
  <si>
    <t>Dosnon</t>
  </si>
  <si>
    <t>Siegen, Universitätsstadt</t>
  </si>
  <si>
    <t>Dossenheim-Kochersberg</t>
  </si>
  <si>
    <t>Siegenburg, M</t>
  </si>
  <si>
    <t>Dossenheim-sur-Zinsel</t>
  </si>
  <si>
    <t>Siegsdorf</t>
  </si>
  <si>
    <t>Douadic</t>
  </si>
  <si>
    <t>Siehdichum</t>
  </si>
  <si>
    <t>Douai</t>
  </si>
  <si>
    <t>Siek</t>
  </si>
  <si>
    <t>Douains</t>
  </si>
  <si>
    <t>Sielenbach</t>
  </si>
  <si>
    <t>Douarnenez</t>
  </si>
  <si>
    <t>Siemz-Niendorf</t>
  </si>
  <si>
    <t>Douaumont-Vaux</t>
  </si>
  <si>
    <t>Sien</t>
  </si>
  <si>
    <t>Doubs</t>
  </si>
  <si>
    <t>Sienhachenbach</t>
  </si>
  <si>
    <t>Doucelles</t>
  </si>
  <si>
    <t>Sierksdorf</t>
  </si>
  <si>
    <t>Douchapt</t>
  </si>
  <si>
    <t>Sierksrade</t>
  </si>
  <si>
    <t>Douchy</t>
  </si>
  <si>
    <t>Sierscheid</t>
  </si>
  <si>
    <t>Douchy-lès-Ayette</t>
  </si>
  <si>
    <t>Siershahn</t>
  </si>
  <si>
    <t>Douchy-les-Mines</t>
  </si>
  <si>
    <t>Siesbach</t>
  </si>
  <si>
    <t>Douchy-Montcorbon</t>
  </si>
  <si>
    <t>Sietow</t>
  </si>
  <si>
    <t>Doucier</t>
  </si>
  <si>
    <t>Sieversdorf-Hohenofen</t>
  </si>
  <si>
    <t>Doucy-en-Bauges</t>
  </si>
  <si>
    <t>Sievershütten</t>
  </si>
  <si>
    <t>Doudeauville</t>
  </si>
  <si>
    <t>Sieverstedt</t>
  </si>
  <si>
    <t>Doudeauville-en-Vexin</t>
  </si>
  <si>
    <t>Siggelkow</t>
  </si>
  <si>
    <t>Doudelainville</t>
  </si>
  <si>
    <t>Sigmaringen, Stadt</t>
  </si>
  <si>
    <t>Doudeville</t>
  </si>
  <si>
    <t>Sigmaringendorf</t>
  </si>
  <si>
    <t>Doudrac</t>
  </si>
  <si>
    <t>Sigmarszell</t>
  </si>
  <si>
    <t>Doue</t>
  </si>
  <si>
    <t>Silberstedt</t>
  </si>
  <si>
    <t>Doué-en-Anjou</t>
  </si>
  <si>
    <t>Silbitz</t>
  </si>
  <si>
    <t>Douelle</t>
  </si>
  <si>
    <t>Douillet</t>
  </si>
  <si>
    <t>Silzen</t>
  </si>
  <si>
    <t>Douilly</t>
  </si>
  <si>
    <t>Simbach a.Inn, St</t>
  </si>
  <si>
    <t>Doulaincourt-Saucourt</t>
  </si>
  <si>
    <t>Simbach, M</t>
  </si>
  <si>
    <t>Doulcon</t>
  </si>
  <si>
    <t>Simmelsdorf</t>
  </si>
  <si>
    <t>Doulevant-le-Château</t>
  </si>
  <si>
    <t>Simmerath</t>
  </si>
  <si>
    <t>Doulevant-le-Petit</t>
  </si>
  <si>
    <t>Simmern</t>
  </si>
  <si>
    <t>Doulezon</t>
  </si>
  <si>
    <t>Simmern/ Hunsrück, Stadt</t>
  </si>
  <si>
    <t>Doullens</t>
  </si>
  <si>
    <t>Simmersfeld</t>
  </si>
  <si>
    <t>Doumely-Bégny</t>
  </si>
  <si>
    <t>Simmershofen</t>
  </si>
  <si>
    <t>Doumy</t>
  </si>
  <si>
    <t>Simmertal</t>
  </si>
  <si>
    <t>Dounoux</t>
  </si>
  <si>
    <t>Simmozheim</t>
  </si>
  <si>
    <t>Dourbies</t>
  </si>
  <si>
    <t>Simonsberg</t>
  </si>
  <si>
    <t>Dourdain</t>
  </si>
  <si>
    <t>Simonswald</t>
  </si>
  <si>
    <t>Dourdan</t>
  </si>
  <si>
    <t>Sindelfingen, Stadt</t>
  </si>
  <si>
    <t>Dourges</t>
  </si>
  <si>
    <t>Sindelsdorf</t>
  </si>
  <si>
    <t>Dourgne</t>
  </si>
  <si>
    <t>Singen (Hohentwiel), Stadt</t>
  </si>
  <si>
    <t>Douriez</t>
  </si>
  <si>
    <t>Singhofen</t>
  </si>
  <si>
    <t>Dourlers</t>
  </si>
  <si>
    <t>Sinn</t>
  </si>
  <si>
    <t>Dournazac</t>
  </si>
  <si>
    <t>Sinntal</t>
  </si>
  <si>
    <t>Dournon</t>
  </si>
  <si>
    <t>Sinsheim, Stadt</t>
  </si>
  <si>
    <t>Dours</t>
  </si>
  <si>
    <t>Sinspelt</t>
  </si>
  <si>
    <t>Doussard</t>
  </si>
  <si>
    <t>Sinzheim</t>
  </si>
  <si>
    <t>Doussay</t>
  </si>
  <si>
    <t>Sinzig, Stadt</t>
  </si>
  <si>
    <t>Douvaine</t>
  </si>
  <si>
    <t>Sinzing</t>
  </si>
  <si>
    <t>Douville</t>
  </si>
  <si>
    <t>Sippersfeld</t>
  </si>
  <si>
    <t>Douville-en-Auge</t>
  </si>
  <si>
    <t>Sipplingen</t>
  </si>
  <si>
    <t>Douville-sur-Andelle</t>
  </si>
  <si>
    <t>Sirksfelde</t>
  </si>
  <si>
    <t>Douvrend</t>
  </si>
  <si>
    <t>Sittensen</t>
  </si>
  <si>
    <t>Douvres</t>
  </si>
  <si>
    <t>Sitters</t>
  </si>
  <si>
    <t>Douvres-la-Délivrande</t>
  </si>
  <si>
    <t>Sitzendorf</t>
  </si>
  <si>
    <t>Douvrin</t>
  </si>
  <si>
    <t>Söchtenau</t>
  </si>
  <si>
    <t>Doux</t>
  </si>
  <si>
    <t>Soderstorf</t>
  </si>
  <si>
    <t>Douy-la-Ramée</t>
  </si>
  <si>
    <t>Soest, Stadt</t>
  </si>
  <si>
    <t>Douzains</t>
  </si>
  <si>
    <t>Sögel</t>
  </si>
  <si>
    <t>Douzat</t>
  </si>
  <si>
    <t>Sohland a. d. Spree</t>
  </si>
  <si>
    <t>Douzens</t>
  </si>
  <si>
    <t>Söhlde</t>
  </si>
  <si>
    <t>Douzillac</t>
  </si>
  <si>
    <t>Sohren</t>
  </si>
  <si>
    <t>Douzy</t>
  </si>
  <si>
    <t>Söhrewald</t>
  </si>
  <si>
    <t>Doville</t>
  </si>
  <si>
    <t>Sohrschied</t>
  </si>
  <si>
    <t>Doye</t>
  </si>
  <si>
    <t>Doyet</t>
  </si>
  <si>
    <t>Solingen, Klingenstadt</t>
  </si>
  <si>
    <t>Dozulé</t>
  </si>
  <si>
    <t>Solkwitz</t>
  </si>
  <si>
    <t>Dracé</t>
  </si>
  <si>
    <t>Sollerup</t>
  </si>
  <si>
    <t>Draché</t>
  </si>
  <si>
    <t>Solling (Landkreis Northeim), gemfr. Geb.</t>
  </si>
  <si>
    <t>Drachenbronn-Birlenbach</t>
  </si>
  <si>
    <t>Söllingen</t>
  </si>
  <si>
    <t>Dracy</t>
  </si>
  <si>
    <t>Sollstedt</t>
  </si>
  <si>
    <t>Dracy-le-Fort</t>
  </si>
  <si>
    <t>Sollwitt</t>
  </si>
  <si>
    <t>Dracy-lès-Couches</t>
  </si>
  <si>
    <t>Solms, Stadt</t>
  </si>
  <si>
    <t>Dracy-Saint-Loup</t>
  </si>
  <si>
    <t>Solnhofen</t>
  </si>
  <si>
    <t>Dragey-Ronthon</t>
  </si>
  <si>
    <t>Soltau, Stadt</t>
  </si>
  <si>
    <t>Draguignan</t>
  </si>
  <si>
    <t>Soltendieck</t>
  </si>
  <si>
    <t>Draillant</t>
  </si>
  <si>
    <t>Sommerach</t>
  </si>
  <si>
    <t>Draix</t>
  </si>
  <si>
    <t>Sommerau</t>
  </si>
  <si>
    <t>Draize</t>
  </si>
  <si>
    <t>Sömmerda, Stadt</t>
  </si>
  <si>
    <t>Drambon</t>
  </si>
  <si>
    <t>Sommerhausen, M</t>
  </si>
  <si>
    <t>Dramelay</t>
  </si>
  <si>
    <t>Sommerkahl</t>
  </si>
  <si>
    <t>Drancy</t>
  </si>
  <si>
    <t>Sommerland</t>
  </si>
  <si>
    <t>Drap</t>
  </si>
  <si>
    <t>Sommerloch</t>
  </si>
  <si>
    <t>Dravegny</t>
  </si>
  <si>
    <t>Sommersdorf</t>
  </si>
  <si>
    <t>Draveil</t>
  </si>
  <si>
    <t>Sonderhofen</t>
  </si>
  <si>
    <t>Drée</t>
  </si>
  <si>
    <t>Sondershausen, Stadt</t>
  </si>
  <si>
    <t>Drefféac</t>
  </si>
  <si>
    <t>Sondheim v.d.Rhön</t>
  </si>
  <si>
    <t>Drémil-Lafage</t>
  </si>
  <si>
    <t>Sonneberg, Stadt</t>
  </si>
  <si>
    <t>Dreuilhe</t>
  </si>
  <si>
    <t>Sonneborn</t>
  </si>
  <si>
    <t>Dreuil-lès-Amiens</t>
  </si>
  <si>
    <t>Sönnebüll</t>
  </si>
  <si>
    <t>Dreux</t>
  </si>
  <si>
    <t>Sonnefeld</t>
  </si>
  <si>
    <t>Drevant</t>
  </si>
  <si>
    <t>Sonnen</t>
  </si>
  <si>
    <t>Dricourt</t>
  </si>
  <si>
    <t>Sonnenberg</t>
  </si>
  <si>
    <t>Driencourt</t>
  </si>
  <si>
    <t>Sonnenberg-Winnenberg</t>
  </si>
  <si>
    <t>Drincham</t>
  </si>
  <si>
    <t>Sonnenbühl</t>
  </si>
  <si>
    <t>Drocourt</t>
  </si>
  <si>
    <t>Sonnenstein</t>
  </si>
  <si>
    <t>Droisy</t>
  </si>
  <si>
    <t>Sonnewalde, Stadt</t>
  </si>
  <si>
    <t>Droiturier</t>
  </si>
  <si>
    <t>Sonnschied</t>
  </si>
  <si>
    <t>Droizy</t>
  </si>
  <si>
    <t>Sonsbeck</t>
  </si>
  <si>
    <t>Drom</t>
  </si>
  <si>
    <t>Sontheim</t>
  </si>
  <si>
    <t>Dromesnil</t>
  </si>
  <si>
    <t>Sontheim an der Brenz</t>
  </si>
  <si>
    <t>Drosay</t>
  </si>
  <si>
    <t>Sonthofen, St</t>
  </si>
  <si>
    <t>Drosnay</t>
  </si>
  <si>
    <t>Sontra, Stadt</t>
  </si>
  <si>
    <t>Droué</t>
  </si>
  <si>
    <t>Soos</t>
  </si>
  <si>
    <t>Droue-sur-Drouette</t>
  </si>
  <si>
    <t>Sophienhamm</t>
  </si>
  <si>
    <t>Drouges</t>
  </si>
  <si>
    <t>Sören</t>
  </si>
  <si>
    <t>Drouilly</t>
  </si>
  <si>
    <t>Sörgenloch</t>
  </si>
  <si>
    <t>Droupt-Saint-Basle</t>
  </si>
  <si>
    <t>Sörth</t>
  </si>
  <si>
    <t>Droupt-Sainte-Marie</t>
  </si>
  <si>
    <t>Sörup</t>
  </si>
  <si>
    <t>Drouville</t>
  </si>
  <si>
    <t>Sosberg</t>
  </si>
  <si>
    <t>Drouvin-le-Marais</t>
  </si>
  <si>
    <t>Sottrum</t>
  </si>
  <si>
    <t>Droux</t>
  </si>
  <si>
    <t>Soyen</t>
  </si>
  <si>
    <t>Drubec</t>
  </si>
  <si>
    <t>Spabrücken</t>
  </si>
  <si>
    <t>Drucat</t>
  </si>
  <si>
    <t>Spahnharrenstätte</t>
  </si>
  <si>
    <t>Drucourt</t>
  </si>
  <si>
    <t>Spaichingen, Stadt</t>
  </si>
  <si>
    <t>Drudas</t>
  </si>
  <si>
    <t>Spall</t>
  </si>
  <si>
    <t>Druelle Balsac</t>
  </si>
  <si>
    <t>Spalt, St</t>
  </si>
  <si>
    <t>Drugeac</t>
  </si>
  <si>
    <t>Spangdahlem</t>
  </si>
  <si>
    <t>Druillat</t>
  </si>
  <si>
    <t>Spangenberg, Liebenbachstadt</t>
  </si>
  <si>
    <t>Drulhe</t>
  </si>
  <si>
    <t>Spantekow</t>
  </si>
  <si>
    <t>Drulingen</t>
  </si>
  <si>
    <t>Spardorf</t>
  </si>
  <si>
    <t>Drumettaz-Clarafond</t>
  </si>
  <si>
    <t>Sparneck, M</t>
  </si>
  <si>
    <t>Drusenheim</t>
  </si>
  <si>
    <t>Spatzenhausen</t>
  </si>
  <si>
    <t>Druye</t>
  </si>
  <si>
    <t>Spay</t>
  </si>
  <si>
    <t>Druyes-les-Belles-Fontaines</t>
  </si>
  <si>
    <t>Spechbach</t>
  </si>
  <si>
    <t>Druy-Parigny</t>
  </si>
  <si>
    <t>Speicher, Stadt</t>
  </si>
  <si>
    <t>Dry</t>
  </si>
  <si>
    <t>Speichersdorf</t>
  </si>
  <si>
    <t>Duault</t>
  </si>
  <si>
    <t>Speinshart</t>
  </si>
  <si>
    <t>Ducey-Les Chéris</t>
  </si>
  <si>
    <t>Speinsharter Forst</t>
  </si>
  <si>
    <t>Duclair</t>
  </si>
  <si>
    <t>Spelle</t>
  </si>
  <si>
    <t>Ducos</t>
  </si>
  <si>
    <t>Spenge, Stadt</t>
  </si>
  <si>
    <t>Ducy-Sainte-Marguerite</t>
  </si>
  <si>
    <t>Spesenroth</t>
  </si>
  <si>
    <t>Duerne</t>
  </si>
  <si>
    <t>Spessart</t>
  </si>
  <si>
    <t>Duesme</t>
  </si>
  <si>
    <t>Speyer, Stadt</t>
  </si>
  <si>
    <t>Duffort</t>
  </si>
  <si>
    <t>Spiegelau</t>
  </si>
  <si>
    <t>Dugny</t>
  </si>
  <si>
    <t>Spiegelberg</t>
  </si>
  <si>
    <t>Dugny-sur-Meuse</t>
  </si>
  <si>
    <t>Spiekeroog</t>
  </si>
  <si>
    <t>Duhort-Bachen</t>
  </si>
  <si>
    <t>Spiesen-Elversberg</t>
  </si>
  <si>
    <t>Duilhac-sous-Peyrepertuse</t>
  </si>
  <si>
    <t>Spiesheim</t>
  </si>
  <si>
    <t>Duingt</t>
  </si>
  <si>
    <t>Spirkelbach</t>
  </si>
  <si>
    <t>Duisans</t>
  </si>
  <si>
    <t>Splietsdorf</t>
  </si>
  <si>
    <t>Dullin</t>
  </si>
  <si>
    <t>Sponheim</t>
  </si>
  <si>
    <t>Dumes</t>
  </si>
  <si>
    <t>Sponholz</t>
  </si>
  <si>
    <t>Dun</t>
  </si>
  <si>
    <t>Spornitz</t>
  </si>
  <si>
    <t>Duneau</t>
  </si>
  <si>
    <t>Spraitbach</t>
  </si>
  <si>
    <t>Dunes</t>
  </si>
  <si>
    <t>Sprakebüll</t>
  </si>
  <si>
    <t>Dunet</t>
  </si>
  <si>
    <t>Sprakensehl</t>
  </si>
  <si>
    <t>Dung</t>
  </si>
  <si>
    <t>Spreenhagen</t>
  </si>
  <si>
    <t>Dunières</t>
  </si>
  <si>
    <t>Spreetal / Sprjewiny Doł</t>
  </si>
  <si>
    <t>Dunière-sur-Eyrieux</t>
  </si>
  <si>
    <t>Spreewaldheide/Błośańska Góla</t>
  </si>
  <si>
    <t>Dunkerque</t>
  </si>
  <si>
    <t>Spremberg/Grodk, Stadt</t>
  </si>
  <si>
    <t>Dun-le-Palestel</t>
  </si>
  <si>
    <t>Sprendlingen</t>
  </si>
  <si>
    <t>Dun-le-Poëlier</t>
  </si>
  <si>
    <t>Springe, Stadt</t>
  </si>
  <si>
    <t>Dun-les-Places</t>
  </si>
  <si>
    <t>Sprockhövel, Stadt</t>
  </si>
  <si>
    <t>Dun-sur-Auron</t>
  </si>
  <si>
    <t>Sprötau</t>
  </si>
  <si>
    <t>Dun-sur-Grandry</t>
  </si>
  <si>
    <t>St. Blasien, Stadt</t>
  </si>
  <si>
    <t>Dun-sur-Meuse</t>
  </si>
  <si>
    <t>St. Egidien</t>
  </si>
  <si>
    <t>Duntzenheim</t>
  </si>
  <si>
    <t>St. Georgen im Schwarzwald, Stadt</t>
  </si>
  <si>
    <t>Duppigheim</t>
  </si>
  <si>
    <t>St. Ingbert, Stadt</t>
  </si>
  <si>
    <t>Duran</t>
  </si>
  <si>
    <t>St. Johann</t>
  </si>
  <si>
    <t>Durance</t>
  </si>
  <si>
    <t>St. Leon-Rot</t>
  </si>
  <si>
    <t>Duranus</t>
  </si>
  <si>
    <t>St. Märgen</t>
  </si>
  <si>
    <t>Duranville</t>
  </si>
  <si>
    <t>St. Peter</t>
  </si>
  <si>
    <t>St. Wendel, Kreisstadt</t>
  </si>
  <si>
    <t>Duravel</t>
  </si>
  <si>
    <t>St.Bernhard</t>
  </si>
  <si>
    <t>Durban</t>
  </si>
  <si>
    <t>St.Gangloff</t>
  </si>
  <si>
    <t>Durban-Corbières</t>
  </si>
  <si>
    <t>Stäbelow</t>
  </si>
  <si>
    <t>Durbans</t>
  </si>
  <si>
    <t>Stade, Hansestadt</t>
  </si>
  <si>
    <t>Durban-sur-Arize</t>
  </si>
  <si>
    <t>Stadecken-Elsheim</t>
  </si>
  <si>
    <t>Durcet</t>
  </si>
  <si>
    <t>Stadelhofen</t>
  </si>
  <si>
    <t>Durdat-Larequille</t>
  </si>
  <si>
    <t>Stadland</t>
  </si>
  <si>
    <t>Dureil</t>
  </si>
  <si>
    <t>Stadlern</t>
  </si>
  <si>
    <t>Durenque</t>
  </si>
  <si>
    <t>Stadt Wehlen, Stadt</t>
  </si>
  <si>
    <t>Durfort</t>
  </si>
  <si>
    <t>Stadtallendorf, Stadt</t>
  </si>
  <si>
    <t>Durfort-et-Saint-Martin-de-Sossenac</t>
  </si>
  <si>
    <t>Stadtbergen, St</t>
  </si>
  <si>
    <t>Durfort-Lacapelette</t>
  </si>
  <si>
    <t>Stadthagen, Stadt</t>
  </si>
  <si>
    <t>Durlinsdorf</t>
  </si>
  <si>
    <t>Stadtilm, Stadt</t>
  </si>
  <si>
    <t>Durmenach</t>
  </si>
  <si>
    <t>Stadtkyll</t>
  </si>
  <si>
    <t>Durmignat</t>
  </si>
  <si>
    <t>Stadtlauringen, M</t>
  </si>
  <si>
    <t>Durnes</t>
  </si>
  <si>
    <t>Stadtlohn, Stadt</t>
  </si>
  <si>
    <t>Durningen</t>
  </si>
  <si>
    <t>Stadtoldendorf, Stadt</t>
  </si>
  <si>
    <t>Durrenbach</t>
  </si>
  <si>
    <t>Stadtprozelten, St</t>
  </si>
  <si>
    <t>Durrenentzen</t>
  </si>
  <si>
    <t>Stadtroda, Stadt</t>
  </si>
  <si>
    <t>Durstel</t>
  </si>
  <si>
    <t>Stadtsteinach, St</t>
  </si>
  <si>
    <t>Durtal</t>
  </si>
  <si>
    <t>Stadum</t>
  </si>
  <si>
    <t>Durtol</t>
  </si>
  <si>
    <t>Staffhorst</t>
  </si>
  <si>
    <t>Dury</t>
  </si>
  <si>
    <t>Stafstedt</t>
  </si>
  <si>
    <t>Dussac</t>
  </si>
  <si>
    <t>Stahlberg</t>
  </si>
  <si>
    <t>Duttlenheim</t>
  </si>
  <si>
    <t>Stahlhofen</t>
  </si>
  <si>
    <t>Duvy</t>
  </si>
  <si>
    <t>Stahlhofen am Wiesensee</t>
  </si>
  <si>
    <t>Duzey</t>
  </si>
  <si>
    <t>Stahnsdorf</t>
  </si>
  <si>
    <t>Dyé</t>
  </si>
  <si>
    <t>Staig</t>
  </si>
  <si>
    <t>Dyo</t>
  </si>
  <si>
    <t>Stakendorf</t>
  </si>
  <si>
    <t>Dzaoudzi</t>
  </si>
  <si>
    <t>Stallwang</t>
  </si>
  <si>
    <t>Eancé</t>
  </si>
  <si>
    <t>Stammbach, M</t>
  </si>
  <si>
    <t>Eaubonne</t>
  </si>
  <si>
    <t>Stammham</t>
  </si>
  <si>
    <t>Eaucourt-sur-Somme</t>
  </si>
  <si>
    <t>Stamsried, M</t>
  </si>
  <si>
    <t>Eaunes</t>
  </si>
  <si>
    <t>Standenbühl</t>
  </si>
  <si>
    <t>Eaux-Bonnes</t>
  </si>
  <si>
    <t>Stangheck</t>
  </si>
  <si>
    <t>Eaux-Puiseaux</t>
  </si>
  <si>
    <t>Stapel</t>
  </si>
  <si>
    <t>Eauze</t>
  </si>
  <si>
    <t>Stapelfeld</t>
  </si>
  <si>
    <t>Ébaty</t>
  </si>
  <si>
    <t>Starkenberg</t>
  </si>
  <si>
    <t>Ebblinghem</t>
  </si>
  <si>
    <t>Starkenburg</t>
  </si>
  <si>
    <t>Eberbach-Seltz</t>
  </si>
  <si>
    <t>Starnberg, St</t>
  </si>
  <si>
    <t>Ebersheim</t>
  </si>
  <si>
    <t>Starnberger See</t>
  </si>
  <si>
    <t>Ebersmunster</t>
  </si>
  <si>
    <t>Starzach</t>
  </si>
  <si>
    <t>Ébersviller</t>
  </si>
  <si>
    <t>Staßfurt, Stadt</t>
  </si>
  <si>
    <t>Éblange</t>
  </si>
  <si>
    <t>Stauchitz</t>
  </si>
  <si>
    <t>Ébouleau</t>
  </si>
  <si>
    <t>Staudach-Egerndach</t>
  </si>
  <si>
    <t>Ébréon</t>
  </si>
  <si>
    <t>Staudernheim</t>
  </si>
  <si>
    <t>Ébreuil</t>
  </si>
  <si>
    <t>Staudt</t>
  </si>
  <si>
    <t>Écaillon</t>
  </si>
  <si>
    <t>Staufen im Breisgau, Stadt</t>
  </si>
  <si>
    <t>Écalles-Alix</t>
  </si>
  <si>
    <t>Staufenberg</t>
  </si>
  <si>
    <t>Écaquelon</t>
  </si>
  <si>
    <t>Staufenberg, Stadt</t>
  </si>
  <si>
    <t>Écardenville-la-Campagne</t>
  </si>
  <si>
    <t>Staven</t>
  </si>
  <si>
    <t>Écausseville</t>
  </si>
  <si>
    <t>Stavenhagen, Reuterstadt, Stadt</t>
  </si>
  <si>
    <t>Écauville</t>
  </si>
  <si>
    <t>Stavern</t>
  </si>
  <si>
    <t>Eccica-Suarella</t>
  </si>
  <si>
    <t>Stebach</t>
  </si>
  <si>
    <t>Eccles</t>
  </si>
  <si>
    <t>Stechlin</t>
  </si>
  <si>
    <t>Échalas</t>
  </si>
  <si>
    <t>Stechow-Ferchesar</t>
  </si>
  <si>
    <t>Échallat</t>
  </si>
  <si>
    <t>Stedesand</t>
  </si>
  <si>
    <t>Échallon</t>
  </si>
  <si>
    <t>Stedesdorf</t>
  </si>
  <si>
    <t>Échalot</t>
  </si>
  <si>
    <t>Steenfeld</t>
  </si>
  <si>
    <t>Échalou</t>
  </si>
  <si>
    <t>Steffeln</t>
  </si>
  <si>
    <t>Échandelys</t>
  </si>
  <si>
    <t>Steffenberg</t>
  </si>
  <si>
    <t>Échannay</t>
  </si>
  <si>
    <t>Steffenshagen</t>
  </si>
  <si>
    <t>Écharcon</t>
  </si>
  <si>
    <t>Stegaurach</t>
  </si>
  <si>
    <t>Échassières</t>
  </si>
  <si>
    <t>Stegen</t>
  </si>
  <si>
    <t>Échauffour</t>
  </si>
  <si>
    <t>Steigra</t>
  </si>
  <si>
    <t>Échavanne</t>
  </si>
  <si>
    <t>Steimbke</t>
  </si>
  <si>
    <t>Échay</t>
  </si>
  <si>
    <t>Steimel</t>
  </si>
  <si>
    <t>Échebrune</t>
  </si>
  <si>
    <t>Échemines</t>
  </si>
  <si>
    <t>Stein, St</t>
  </si>
  <si>
    <t>Échenans</t>
  </si>
  <si>
    <t>Steina</t>
  </si>
  <si>
    <t>Échenans-sous-Mont-Vaudois</t>
  </si>
  <si>
    <t>Échenay</t>
  </si>
  <si>
    <t>Steinach, Stadt</t>
  </si>
  <si>
    <t>Échenevex</t>
  </si>
  <si>
    <t>Steinacher Forst r.d.Saale</t>
  </si>
  <si>
    <t>Échenon</t>
  </si>
  <si>
    <t>Steinachsrangen</t>
  </si>
  <si>
    <t>Échenoz-la-Méline</t>
  </si>
  <si>
    <t>Steinalben</t>
  </si>
  <si>
    <t>Échenoz-le-Sec</t>
  </si>
  <si>
    <t>Steinau</t>
  </si>
  <si>
    <t>Échevannes</t>
  </si>
  <si>
    <t>Steinau an der Straße, Brüder-Grimm-Stadt</t>
  </si>
  <si>
    <t>Échevis</t>
  </si>
  <si>
    <t>Steinbach</t>
  </si>
  <si>
    <t>Échevronne</t>
  </si>
  <si>
    <t>Steinbach (Taunus), Stadt</t>
  </si>
  <si>
    <t>Échigey</t>
  </si>
  <si>
    <t>Steinbach a.Wald</t>
  </si>
  <si>
    <t>Échillais</t>
  </si>
  <si>
    <t>Steinbach am Donnersberg</t>
  </si>
  <si>
    <t>Échilleuses</t>
  </si>
  <si>
    <t>Steinbach am Glan</t>
  </si>
  <si>
    <t>Echinghen</t>
  </si>
  <si>
    <t>Steinbach-Hallenberg, Kurort, Stadt</t>
  </si>
  <si>
    <t>Échiré</t>
  </si>
  <si>
    <t>Steinberg</t>
  </si>
  <si>
    <t>Échirolles</t>
  </si>
  <si>
    <t>Steinberg am See</t>
  </si>
  <si>
    <t>Échouboulains</t>
  </si>
  <si>
    <t>Steinbergkirche</t>
  </si>
  <si>
    <t>Échourgnac</t>
  </si>
  <si>
    <t>Stein-Bockenheim</t>
  </si>
  <si>
    <t>Eckartswiller</t>
  </si>
  <si>
    <t>Steinborn</t>
  </si>
  <si>
    <t>Eckbolsheim</t>
  </si>
  <si>
    <t>Steinburg</t>
  </si>
  <si>
    <t>Eckwersheim</t>
  </si>
  <si>
    <t>Steindorf</t>
  </si>
  <si>
    <t>Éclaibes</t>
  </si>
  <si>
    <t>Steinebach an der Wied</t>
  </si>
  <si>
    <t>Éclaires</t>
  </si>
  <si>
    <t>Steinebach/ Sieg</t>
  </si>
  <si>
    <t>Éclance</t>
  </si>
  <si>
    <t>Steineberg</t>
  </si>
  <si>
    <t>Éclans-Nenon</t>
  </si>
  <si>
    <t>Steinefrenz</t>
  </si>
  <si>
    <t>Éclaron-Braucourt-Sainte-Livière</t>
  </si>
  <si>
    <t>Eclassan</t>
  </si>
  <si>
    <t>Steinenbronn</t>
  </si>
  <si>
    <t>Écleux</t>
  </si>
  <si>
    <t>Steineroth</t>
  </si>
  <si>
    <t>Éclimeux</t>
  </si>
  <si>
    <t>Eclose-Badinières</t>
  </si>
  <si>
    <t>Steinfeld (Oldenburg)</t>
  </si>
  <si>
    <t>Éclusier-Vaux</t>
  </si>
  <si>
    <t>Steinfurt, Stadt</t>
  </si>
  <si>
    <t>Écluzelles</t>
  </si>
  <si>
    <t>Steingaden</t>
  </si>
  <si>
    <t>Écly</t>
  </si>
  <si>
    <t>Steinhagen</t>
  </si>
  <si>
    <t>Écoche</t>
  </si>
  <si>
    <t>Steinhausen an der Rottum</t>
  </si>
  <si>
    <t>Écoivres</t>
  </si>
  <si>
    <t>Steinheim am Albuch</t>
  </si>
  <si>
    <t>École</t>
  </si>
  <si>
    <t>Steinheim an der Murr, Stadt</t>
  </si>
  <si>
    <t>École-Valentin</t>
  </si>
  <si>
    <t>Steinheim, Stadt</t>
  </si>
  <si>
    <t>Écollemont</t>
  </si>
  <si>
    <t>Steinheuterode</t>
  </si>
  <si>
    <t>Écommoy</t>
  </si>
  <si>
    <t>Steinhöfel</t>
  </si>
  <si>
    <t>Écorcei</t>
  </si>
  <si>
    <t>Steinhöring</t>
  </si>
  <si>
    <t>Écorches</t>
  </si>
  <si>
    <t>Steinhorst</t>
  </si>
  <si>
    <t>Écordal</t>
  </si>
  <si>
    <t>Steinigtwolmsdorf</t>
  </si>
  <si>
    <t>Écorpain</t>
  </si>
  <si>
    <t>Steiningen</t>
  </si>
  <si>
    <t>Écot</t>
  </si>
  <si>
    <t>Steinkirchen</t>
  </si>
  <si>
    <t>Écotay-l'Olme</t>
  </si>
  <si>
    <t>Steinmauern</t>
  </si>
  <si>
    <t>Ecot-la-Combe</t>
  </si>
  <si>
    <t>Stein-Neukirch</t>
  </si>
  <si>
    <t>Écouché-les-Vallées</t>
  </si>
  <si>
    <t>Steinreich</t>
  </si>
  <si>
    <t>Écouen</t>
  </si>
  <si>
    <t>Steinsberg</t>
  </si>
  <si>
    <t>Écouflant</t>
  </si>
  <si>
    <t>Steinsfeld</t>
  </si>
  <si>
    <t>Écouis</t>
  </si>
  <si>
    <t>Steinweiler</t>
  </si>
  <si>
    <t>Écourt-Saint-Quentin</t>
  </si>
  <si>
    <t>Steinwenden</t>
  </si>
  <si>
    <t>Écoust-Saint-Mein</t>
  </si>
  <si>
    <t>Steinwiesen, M</t>
  </si>
  <si>
    <t>Écouves</t>
  </si>
  <si>
    <t>Stein-Wingert</t>
  </si>
  <si>
    <t>Écouviez</t>
  </si>
  <si>
    <t>Steißlingen</t>
  </si>
  <si>
    <t>Écoyeux</t>
  </si>
  <si>
    <t>Stelle</t>
  </si>
  <si>
    <t>Ecquedecques</t>
  </si>
  <si>
    <t>Stelle-Wittenwurth</t>
  </si>
  <si>
    <t>Ecques</t>
  </si>
  <si>
    <t>Stelzenberg</t>
  </si>
  <si>
    <t>Ecquetot</t>
  </si>
  <si>
    <t>Stemmen</t>
  </si>
  <si>
    <t>Ecquevilly</t>
  </si>
  <si>
    <t>Stemshorn</t>
  </si>
  <si>
    <t>Écrainville</t>
  </si>
  <si>
    <t>Stemwede</t>
  </si>
  <si>
    <t>Écretteville-lès-Baons</t>
  </si>
  <si>
    <t>Stendal, Hansestadt</t>
  </si>
  <si>
    <t>Écretteville-sur-Mer</t>
  </si>
  <si>
    <t>Stepenitztal</t>
  </si>
  <si>
    <t>Écriennes</t>
  </si>
  <si>
    <t>Stephanskirchen</t>
  </si>
  <si>
    <t>Écrille</t>
  </si>
  <si>
    <t>Stephansposching</t>
  </si>
  <si>
    <t>Écromagny</t>
  </si>
  <si>
    <t>Sterley</t>
  </si>
  <si>
    <t>Écrosnes</t>
  </si>
  <si>
    <t>Sternberg, Stadt</t>
  </si>
  <si>
    <t>Écrouves</t>
  </si>
  <si>
    <t>Sternenfels</t>
  </si>
  <si>
    <t>Ectot-l'Auber</t>
  </si>
  <si>
    <t>Sterup</t>
  </si>
  <si>
    <t>Ectot-lès-Baons</t>
  </si>
  <si>
    <t>Écueil</t>
  </si>
  <si>
    <t>Stetten am kalten Markt</t>
  </si>
  <si>
    <t>Écueillé</t>
  </si>
  <si>
    <t>Stettfeld</t>
  </si>
  <si>
    <t>Écuélin</t>
  </si>
  <si>
    <t>Steyerberg, Flecken</t>
  </si>
  <si>
    <t>Écuelle</t>
  </si>
  <si>
    <t>Stiefenhofen</t>
  </si>
  <si>
    <t>Écuelles</t>
  </si>
  <si>
    <t>Stimpfach</t>
  </si>
  <si>
    <t>Écuillé</t>
  </si>
  <si>
    <t>Stinstedt</t>
  </si>
  <si>
    <t>Écuires</t>
  </si>
  <si>
    <t>Stipsdorf</t>
  </si>
  <si>
    <t>Écuisses</t>
  </si>
  <si>
    <t>Stipshausen</t>
  </si>
  <si>
    <t>Écully</t>
  </si>
  <si>
    <t>Stockach, Stadt</t>
  </si>
  <si>
    <t>Écuras</t>
  </si>
  <si>
    <t>Stockelsdorf</t>
  </si>
  <si>
    <t>Écurat</t>
  </si>
  <si>
    <t>Stockem</t>
  </si>
  <si>
    <t>Écurcey</t>
  </si>
  <si>
    <t>Stockhausen-Illfurth</t>
  </si>
  <si>
    <t>Écurey-en-Verdunois</t>
  </si>
  <si>
    <t>Stockheim</t>
  </si>
  <si>
    <t>Écurie</t>
  </si>
  <si>
    <t>Stöckse</t>
  </si>
  <si>
    <t>Écury-le-Repos</t>
  </si>
  <si>
    <t>Stocksee</t>
  </si>
  <si>
    <t>Écury-sur-Coole</t>
  </si>
  <si>
    <t>Stockstadt a.Main, M</t>
  </si>
  <si>
    <t>Écutigny</t>
  </si>
  <si>
    <t>Stockstadt am Rhein</t>
  </si>
  <si>
    <t>Écuvilly</t>
  </si>
  <si>
    <t>Stockum-Püschen</t>
  </si>
  <si>
    <t>Edern</t>
  </si>
  <si>
    <t>Stödtlen</t>
  </si>
  <si>
    <t>Édon</t>
  </si>
  <si>
    <t>Stoetze</t>
  </si>
  <si>
    <t>Eecke</t>
  </si>
  <si>
    <t>Stoffenrieder Forst</t>
  </si>
  <si>
    <t>Effiat</t>
  </si>
  <si>
    <t>Stolberg (Rhld.), Kupferstadt</t>
  </si>
  <si>
    <t>Effincourt</t>
  </si>
  <si>
    <t>Stolk</t>
  </si>
  <si>
    <t>Effry</t>
  </si>
  <si>
    <t>Stollberg/Erzgeb., Stadt</t>
  </si>
  <si>
    <t>Égat</t>
  </si>
  <si>
    <t>Stollbergerforst</t>
  </si>
  <si>
    <t>Égleny</t>
  </si>
  <si>
    <t>Stolpe</t>
  </si>
  <si>
    <t>Égletons</t>
  </si>
  <si>
    <t>Stolpe an der Peene</t>
  </si>
  <si>
    <t>Égligny</t>
  </si>
  <si>
    <t>Stolpe auf Usedom</t>
  </si>
  <si>
    <t>Eglingen</t>
  </si>
  <si>
    <t>Stolpen, Stadt</t>
  </si>
  <si>
    <t>Égliseneuve-d'Entraigues</t>
  </si>
  <si>
    <t>Stoltebüll</t>
  </si>
  <si>
    <t>Égliseneuve-des-Liards</t>
  </si>
  <si>
    <t>Stoltenberg</t>
  </si>
  <si>
    <t>Église-Neuve-de-Vergt</t>
  </si>
  <si>
    <t>Stolzenau</t>
  </si>
  <si>
    <t>Église-Neuve-d'Issac</t>
  </si>
  <si>
    <t>Storbeck-Frankendorf</t>
  </si>
  <si>
    <t>Égliseneuve-près-Billom</t>
  </si>
  <si>
    <t>Stördorf</t>
  </si>
  <si>
    <t>Églisolles</t>
  </si>
  <si>
    <t>Störkathen</t>
  </si>
  <si>
    <t>Égly</t>
  </si>
  <si>
    <t>Storkow (Mark), Stadt</t>
  </si>
  <si>
    <t>Égreville</t>
  </si>
  <si>
    <t>Störnstein</t>
  </si>
  <si>
    <t>Égriselles-le-Bocage</t>
  </si>
  <si>
    <t>Stößen, Stadt</t>
  </si>
  <si>
    <t>Égry</t>
  </si>
  <si>
    <t>Stötten a.Auerberg</t>
  </si>
  <si>
    <t>Éguelshardt</t>
  </si>
  <si>
    <t>Stöttwang</t>
  </si>
  <si>
    <t>Eguenigue</t>
  </si>
  <si>
    <t>Straelen, Stadt</t>
  </si>
  <si>
    <t>Éguilles</t>
  </si>
  <si>
    <t>Strahlungen</t>
  </si>
  <si>
    <t>Éguilly</t>
  </si>
  <si>
    <t>Stralendorf</t>
  </si>
  <si>
    <t>Éguilly-sous-Bois</t>
  </si>
  <si>
    <t>Stralsund, Hansestadt</t>
  </si>
  <si>
    <t>Eguisheim</t>
  </si>
  <si>
    <t>Strande</t>
  </si>
  <si>
    <t>Éguzon-Chantôme</t>
  </si>
  <si>
    <t>Strasburg (Uckermark), Stadt</t>
  </si>
  <si>
    <t>Éhuns</t>
  </si>
  <si>
    <t>Straßberg</t>
  </si>
  <si>
    <t>Eichhoffen</t>
  </si>
  <si>
    <t>Straßenhaus</t>
  </si>
  <si>
    <t>Eincheville</t>
  </si>
  <si>
    <t>Straßkirchen</t>
  </si>
  <si>
    <t>Einvaux</t>
  </si>
  <si>
    <t>Straßlach-Dingharting</t>
  </si>
  <si>
    <t>Einville-au-Jard</t>
  </si>
  <si>
    <t>Straubenhardt</t>
  </si>
  <si>
    <t>Eix</t>
  </si>
  <si>
    <t>Straubing</t>
  </si>
  <si>
    <t>Élancourt</t>
  </si>
  <si>
    <t>Straufhain</t>
  </si>
  <si>
    <t>Elbach</t>
  </si>
  <si>
    <t>Straupitz (Spreewald)/Tšupc (Błota)</t>
  </si>
  <si>
    <t>Elbeuf</t>
  </si>
  <si>
    <t>Strausberg, Stadt</t>
  </si>
  <si>
    <t>Elbeuf-en-Bray</t>
  </si>
  <si>
    <t>Straußfurt</t>
  </si>
  <si>
    <t>Elbeuf-sur-Andelle</t>
  </si>
  <si>
    <t>Strehla, Stadt</t>
  </si>
  <si>
    <t>Élencourt</t>
  </si>
  <si>
    <t>Streithausen</t>
  </si>
  <si>
    <t>Élesmes</t>
  </si>
  <si>
    <t>Strickscheid</t>
  </si>
  <si>
    <t>Életot</t>
  </si>
  <si>
    <t>Striegistal</t>
  </si>
  <si>
    <t>Éleu-dit-Leauwette</t>
  </si>
  <si>
    <t>Strohkirchen</t>
  </si>
  <si>
    <t>Élincourt</t>
  </si>
  <si>
    <t>Strohn</t>
  </si>
  <si>
    <t>Élincourt-Sainte-Marguerite</t>
  </si>
  <si>
    <t>Stromberg, Stadt</t>
  </si>
  <si>
    <t>Élise-Daucourt</t>
  </si>
  <si>
    <t>Strotzbüsch</t>
  </si>
  <si>
    <t>Ellecourt</t>
  </si>
  <si>
    <t>Strübbel</t>
  </si>
  <si>
    <t>Elliant</t>
  </si>
  <si>
    <t>Struckum</t>
  </si>
  <si>
    <t>Ellon</t>
  </si>
  <si>
    <t>Strukdorf</t>
  </si>
  <si>
    <t>Elne</t>
  </si>
  <si>
    <t>Strullendorf</t>
  </si>
  <si>
    <t>Elnes</t>
  </si>
  <si>
    <t>Struppen</t>
  </si>
  <si>
    <t>Éloie</t>
  </si>
  <si>
    <t>Strüth</t>
  </si>
  <si>
    <t>Éloise</t>
  </si>
  <si>
    <t>Struvenhütten</t>
  </si>
  <si>
    <t>Éloyes</t>
  </si>
  <si>
    <t>Struxdorf</t>
  </si>
  <si>
    <t>Elsenheim</t>
  </si>
  <si>
    <t>Stubben</t>
  </si>
  <si>
    <t>Elvange</t>
  </si>
  <si>
    <t>Stubbendorf</t>
  </si>
  <si>
    <t>Elven</t>
  </si>
  <si>
    <t>Elzange</t>
  </si>
  <si>
    <t>Stüdenitz-Schönermark</t>
  </si>
  <si>
    <t>Émagny</t>
  </si>
  <si>
    <t>Stuer</t>
  </si>
  <si>
    <t>Émalleville</t>
  </si>
  <si>
    <t>Stühlingen, Stadt</t>
  </si>
  <si>
    <t>Émancé</t>
  </si>
  <si>
    <t>Stuhr</t>
  </si>
  <si>
    <t>Émanville</t>
  </si>
  <si>
    <t>Stulln</t>
  </si>
  <si>
    <t>Emberménil</t>
  </si>
  <si>
    <t>Stürzelbach</t>
  </si>
  <si>
    <t>Embres-et-Castelmaure</t>
  </si>
  <si>
    <t>Stutensee, Stadt</t>
  </si>
  <si>
    <t>Embreville</t>
  </si>
  <si>
    <t>Stuttgart, Landeshauptstadt</t>
  </si>
  <si>
    <t>Embrun</t>
  </si>
  <si>
    <t>Stützengrün</t>
  </si>
  <si>
    <t>Embry</t>
  </si>
  <si>
    <t>Stuvenborn</t>
  </si>
  <si>
    <t>Émerainville</t>
  </si>
  <si>
    <t>Südbrookmerland</t>
  </si>
  <si>
    <t>Émerchicourt</t>
  </si>
  <si>
    <t>Südeichsfeld</t>
  </si>
  <si>
    <t>Émeringes</t>
  </si>
  <si>
    <t>Süderau</t>
  </si>
  <si>
    <t>Éméville</t>
  </si>
  <si>
    <t>Süderbrarup</t>
  </si>
  <si>
    <t>Émiéville</t>
  </si>
  <si>
    <t>Suderburg</t>
  </si>
  <si>
    <t>Emlingen</t>
  </si>
  <si>
    <t>Süderdeich</t>
  </si>
  <si>
    <t>Emmerin</t>
  </si>
  <si>
    <t>Süderdorf</t>
  </si>
  <si>
    <t>Émondeville</t>
  </si>
  <si>
    <t>Süderende</t>
  </si>
  <si>
    <t>Empeaux</t>
  </si>
  <si>
    <t>Süderfahrenstedt</t>
  </si>
  <si>
    <t>Empurany</t>
  </si>
  <si>
    <t>Südergellersen</t>
  </si>
  <si>
    <t>Empuré</t>
  </si>
  <si>
    <t>Süderhackstedt</t>
  </si>
  <si>
    <t>Empury</t>
  </si>
  <si>
    <t>Süderhastedt</t>
  </si>
  <si>
    <t>Encausse</t>
  </si>
  <si>
    <t>Süderheistedt</t>
  </si>
  <si>
    <t>Encausse-les-Thermes</t>
  </si>
  <si>
    <t>Süderhöft</t>
  </si>
  <si>
    <t>Enchastrayes</t>
  </si>
  <si>
    <t>Süderholz</t>
  </si>
  <si>
    <t>Enchenberg</t>
  </si>
  <si>
    <t>Süderlügum</t>
  </si>
  <si>
    <t>Encourtiech</t>
  </si>
  <si>
    <t>Südermarsch</t>
  </si>
  <si>
    <t>Endoufielle</t>
  </si>
  <si>
    <t>Südharz</t>
  </si>
  <si>
    <t>Énencourt-Léage</t>
  </si>
  <si>
    <t>Südheide</t>
  </si>
  <si>
    <t>Enfonvelle</t>
  </si>
  <si>
    <t>Südliches Anhalt, Stadt</t>
  </si>
  <si>
    <t>Engayrac</t>
  </si>
  <si>
    <t>Südlohn</t>
  </si>
  <si>
    <t>Engente</t>
  </si>
  <si>
    <t>Südmüritz</t>
  </si>
  <si>
    <t>Engenville</t>
  </si>
  <si>
    <t>Sudwalde</t>
  </si>
  <si>
    <t>Enghien-les-Bains</t>
  </si>
  <si>
    <t>Sugenheim, M</t>
  </si>
  <si>
    <t>Engins</t>
  </si>
  <si>
    <t>Suhl, Stadt</t>
  </si>
  <si>
    <t>Englancourt</t>
  </si>
  <si>
    <t>Suhlendorf</t>
  </si>
  <si>
    <t>Englebelmer</t>
  </si>
  <si>
    <t>Sukow</t>
  </si>
  <si>
    <t>Englefontaine</t>
  </si>
  <si>
    <t>Sukow-Levitzow</t>
  </si>
  <si>
    <t>Englesqueville-en-Auge</t>
  </si>
  <si>
    <t>Sülfeld</t>
  </si>
  <si>
    <t>Englesqueville-la-Percée</t>
  </si>
  <si>
    <t>Sulingen, Stadt</t>
  </si>
  <si>
    <t>Englos</t>
  </si>
  <si>
    <t>Sülm</t>
  </si>
  <si>
    <t>Engomer</t>
  </si>
  <si>
    <t>Sülstorf</t>
  </si>
  <si>
    <t>Engwiller</t>
  </si>
  <si>
    <t>Sulz am Neckar, Stadt</t>
  </si>
  <si>
    <t>Ennemain</t>
  </si>
  <si>
    <t>Sulza</t>
  </si>
  <si>
    <t>Ennery</t>
  </si>
  <si>
    <t>Sulzbach</t>
  </si>
  <si>
    <t>Ennetières-en-Weppes</t>
  </si>
  <si>
    <t>Sulzbach (Taunus)</t>
  </si>
  <si>
    <t>Ennevelin</t>
  </si>
  <si>
    <t>Sulzbach a.Main, M</t>
  </si>
  <si>
    <t>Ennezat</t>
  </si>
  <si>
    <t>Sulzbach an der Murr</t>
  </si>
  <si>
    <t>Ennordres</t>
  </si>
  <si>
    <t>Sulzbach/ Saar, Stadt</t>
  </si>
  <si>
    <t>Enquin-lez-Guinegatte</t>
  </si>
  <si>
    <t>Sulzbach-Laufen</t>
  </si>
  <si>
    <t>Enquin-sur-Baillons</t>
  </si>
  <si>
    <t>Sulzbach-Rosenberg, St</t>
  </si>
  <si>
    <t>Ens</t>
  </si>
  <si>
    <t>Sulzbachtal</t>
  </si>
  <si>
    <t>Ensigné</t>
  </si>
  <si>
    <t>Sulzberg, M</t>
  </si>
  <si>
    <t>Ensisheim</t>
  </si>
  <si>
    <t>Sulzburg, Stadt</t>
  </si>
  <si>
    <t>Ensuès-la-Redonne</t>
  </si>
  <si>
    <t>Sulzdorf a.d.Lederhecke</t>
  </si>
  <si>
    <t>Entrages</t>
  </si>
  <si>
    <t>Sulzemoos</t>
  </si>
  <si>
    <t>Entraigues</t>
  </si>
  <si>
    <t>Sülzetal</t>
  </si>
  <si>
    <t>Entraigues-sur-la-Sorgue</t>
  </si>
  <si>
    <t>Sulzfeld</t>
  </si>
  <si>
    <t>Entrains-sur-Nohain</t>
  </si>
  <si>
    <t>Sülzfeld</t>
  </si>
  <si>
    <t>Entrammes</t>
  </si>
  <si>
    <t>Sulzfeld a.Main</t>
  </si>
  <si>
    <t>Entrange</t>
  </si>
  <si>
    <t>Sulzfelder Forst</t>
  </si>
  <si>
    <t>Entraunes</t>
  </si>
  <si>
    <t>Sulzheim</t>
  </si>
  <si>
    <t>Entraygues-sur-Truyère</t>
  </si>
  <si>
    <t>Sulzthal, M</t>
  </si>
  <si>
    <t>Entrecasteaux</t>
  </si>
  <si>
    <t>Sünching</t>
  </si>
  <si>
    <t>Entrechaux</t>
  </si>
  <si>
    <t>Sundern (Sauerland), Stadt</t>
  </si>
  <si>
    <t>Entre-Deux</t>
  </si>
  <si>
    <t xml:space="preserve">Sundhagen </t>
  </si>
  <si>
    <t>Entre-deux-Eaux</t>
  </si>
  <si>
    <t>Sundhausen</t>
  </si>
  <si>
    <t>Entre-deux-Guiers</t>
  </si>
  <si>
    <t>Süpplingen</t>
  </si>
  <si>
    <t>Entre-deux-Monts</t>
  </si>
  <si>
    <t>Süpplingenburg</t>
  </si>
  <si>
    <t>Entrelacs</t>
  </si>
  <si>
    <t>Surberg</t>
  </si>
  <si>
    <t>Entremont-le-Vieux</t>
  </si>
  <si>
    <t>Surwold</t>
  </si>
  <si>
    <t>Entrepierres</t>
  </si>
  <si>
    <t>Süsel</t>
  </si>
  <si>
    <t>Entrevaux</t>
  </si>
  <si>
    <t>Süßen, Stadt</t>
  </si>
  <si>
    <t>Entrevennes</t>
  </si>
  <si>
    <t>Sustrum</t>
  </si>
  <si>
    <t>Entrevernes</t>
  </si>
  <si>
    <t>Suthfeld</t>
  </si>
  <si>
    <t>Entre-Vignes</t>
  </si>
  <si>
    <t>Swisttal</t>
  </si>
  <si>
    <t>Entzheim</t>
  </si>
  <si>
    <t>Sydower Fließ</t>
  </si>
  <si>
    <t>Enval</t>
  </si>
  <si>
    <t>Syke, Stadt</t>
  </si>
  <si>
    <t>Enveitg</t>
  </si>
  <si>
    <t>Sylt</t>
  </si>
  <si>
    <t>Envermeu</t>
  </si>
  <si>
    <t>Syrgenstein</t>
  </si>
  <si>
    <t>Envronville</t>
  </si>
  <si>
    <t>Taarstedt</t>
  </si>
  <si>
    <t>Éole-en-Beauce</t>
  </si>
  <si>
    <t>Taben-Rodt</t>
  </si>
  <si>
    <t>Éourres</t>
  </si>
  <si>
    <t>Tacherting</t>
  </si>
  <si>
    <t>Eoux</t>
  </si>
  <si>
    <t>Taching a.See</t>
  </si>
  <si>
    <t>Épagne</t>
  </si>
  <si>
    <t>Tackesdorf</t>
  </si>
  <si>
    <t>Épagne-Épagnette</t>
  </si>
  <si>
    <t>Täferrot</t>
  </si>
  <si>
    <t>Épagny</t>
  </si>
  <si>
    <t>Tagmersheim</t>
  </si>
  <si>
    <t>Epagny Metz-Tessy</t>
  </si>
  <si>
    <t>Talheim</t>
  </si>
  <si>
    <t>Épaignes</t>
  </si>
  <si>
    <t>Talkau</t>
  </si>
  <si>
    <t>Épaney</t>
  </si>
  <si>
    <t>Talling</t>
  </si>
  <si>
    <t>Épannes</t>
  </si>
  <si>
    <t>Tambach-Dietharz/Thür. Wald, Stadt</t>
  </si>
  <si>
    <t>Éparcy</t>
  </si>
  <si>
    <t>Tamm</t>
  </si>
  <si>
    <t>Épargnes</t>
  </si>
  <si>
    <t>Tangerhütte, Stadt</t>
  </si>
  <si>
    <t>Épaumesnil</t>
  </si>
  <si>
    <t>Tangermünde, Stadt</t>
  </si>
  <si>
    <t>Épaux-Bézu</t>
  </si>
  <si>
    <t>Tangstedt</t>
  </si>
  <si>
    <t>Épeautrolles</t>
  </si>
  <si>
    <t>Tann (Rhön), Stadt</t>
  </si>
  <si>
    <t>Épécamps</t>
  </si>
  <si>
    <t>Tann, M</t>
  </si>
  <si>
    <t>Épégard</t>
  </si>
  <si>
    <t>Tanna, Stadt</t>
  </si>
  <si>
    <t>Épehy</t>
  </si>
  <si>
    <t>Tannenberg</t>
  </si>
  <si>
    <t>Épeigné-les-Bois</t>
  </si>
  <si>
    <t>Tännesberg, M</t>
  </si>
  <si>
    <t>Épeigné-sur-Dême</t>
  </si>
  <si>
    <t>Tannhausen</t>
  </si>
  <si>
    <t>Épénancourt</t>
  </si>
  <si>
    <t>Épenède</t>
  </si>
  <si>
    <t>Tantow</t>
  </si>
  <si>
    <t>Épenouse</t>
  </si>
  <si>
    <t>Tapfheim</t>
  </si>
  <si>
    <t>Épenoy</t>
  </si>
  <si>
    <t>Tappenbeck</t>
  </si>
  <si>
    <t>Épense</t>
  </si>
  <si>
    <t>Tappendorf</t>
  </si>
  <si>
    <t>Épercieux-Saint-Paul</t>
  </si>
  <si>
    <t>Tarbek</t>
  </si>
  <si>
    <t>Éperlecques</t>
  </si>
  <si>
    <t>Tarmstedt</t>
  </si>
  <si>
    <t>Épernay</t>
  </si>
  <si>
    <t>Tarnow</t>
  </si>
  <si>
    <t>Épernay-sous-Gevrey</t>
  </si>
  <si>
    <t>Tarp</t>
  </si>
  <si>
    <t>Épernon</t>
  </si>
  <si>
    <t>Tasdorf</t>
  </si>
  <si>
    <t>Épertully</t>
  </si>
  <si>
    <t>Tastrup</t>
  </si>
  <si>
    <t>Épervans</t>
  </si>
  <si>
    <t>Tastungen</t>
  </si>
  <si>
    <t>Épeugney</t>
  </si>
  <si>
    <t>Tating</t>
  </si>
  <si>
    <t>Epfig</t>
  </si>
  <si>
    <t>Tauberbischofsheim, Stadt</t>
  </si>
  <si>
    <t>Épiais</t>
  </si>
  <si>
    <t>Tauberrettersheim</t>
  </si>
  <si>
    <t>Épiais-lès-Louvres</t>
  </si>
  <si>
    <t>Taucha, Stadt</t>
  </si>
  <si>
    <t>Épiais-Rhus</t>
  </si>
  <si>
    <t>Tauche</t>
  </si>
  <si>
    <t>Épieds</t>
  </si>
  <si>
    <t>Tauer/Turjej</t>
  </si>
  <si>
    <t>Épieds-en-Beauce</t>
  </si>
  <si>
    <t>Taufkirchen</t>
  </si>
  <si>
    <t>Épierre</t>
  </si>
  <si>
    <t>Taufkirchen (Vils)</t>
  </si>
  <si>
    <t>Épiez-sur-Chiers</t>
  </si>
  <si>
    <t>Taunusstein, Stadt</t>
  </si>
  <si>
    <t>Épiez-sur-Meuse</t>
  </si>
  <si>
    <t>Taura</t>
  </si>
  <si>
    <t>Épinac</t>
  </si>
  <si>
    <t>Tautenburg</t>
  </si>
  <si>
    <t>Épinal</t>
  </si>
  <si>
    <t>Tautendorf</t>
  </si>
  <si>
    <t>Épinay-Champlâtreux</t>
  </si>
  <si>
    <t>Tautenhain</t>
  </si>
  <si>
    <t>Épinay-sous-Sénart</t>
  </si>
  <si>
    <t>Tawern</t>
  </si>
  <si>
    <t>Épinay-sur-Duclair</t>
  </si>
  <si>
    <t>Techelsdorf</t>
  </si>
  <si>
    <t>Épinay-sur-Odon</t>
  </si>
  <si>
    <t xml:space="preserve">Techentin </t>
  </si>
  <si>
    <t>Épinay-sur-Orge</t>
  </si>
  <si>
    <t>Tecklenburg, Stadt</t>
  </si>
  <si>
    <t>Épinay-sur-Seine</t>
  </si>
  <si>
    <t>Tegau</t>
  </si>
  <si>
    <t>Épineau-les-Voves</t>
  </si>
  <si>
    <t>Tegernheim</t>
  </si>
  <si>
    <t>Épineuil</t>
  </si>
  <si>
    <t>Tegernsee, St</t>
  </si>
  <si>
    <t>Épineuil-le-Fleuriel</t>
  </si>
  <si>
    <t>Teichland/Gatojce</t>
  </si>
  <si>
    <t>Épineu-le-Chevreuil</t>
  </si>
  <si>
    <t>Teichwitz</t>
  </si>
  <si>
    <t>Épineuse</t>
  </si>
  <si>
    <t>Teisendorf, M</t>
  </si>
  <si>
    <t>Epiniac</t>
  </si>
  <si>
    <t>Teising</t>
  </si>
  <si>
    <t>Épinonville</t>
  </si>
  <si>
    <t>Teisnach, M</t>
  </si>
  <si>
    <t>Épinouze</t>
  </si>
  <si>
    <t>Teistungen</t>
  </si>
  <si>
    <t>Épinoy</t>
  </si>
  <si>
    <t>Teldau</t>
  </si>
  <si>
    <t>Epiry</t>
  </si>
  <si>
    <t>Telgte, Stadt</t>
  </si>
  <si>
    <t>Épizon</t>
  </si>
  <si>
    <t>Tellig</t>
  </si>
  <si>
    <t>Éplessier</t>
  </si>
  <si>
    <t>Tellingstedt</t>
  </si>
  <si>
    <t>Éply</t>
  </si>
  <si>
    <t>Teltow, Stadt</t>
  </si>
  <si>
    <t>Époisses</t>
  </si>
  <si>
    <t>Temmels</t>
  </si>
  <si>
    <t>Épône</t>
  </si>
  <si>
    <t>Temmen-Ringenwalde</t>
  </si>
  <si>
    <t>Épothémont</t>
  </si>
  <si>
    <t>Temnitzquell</t>
  </si>
  <si>
    <t>Épouville</t>
  </si>
  <si>
    <t>Temnitztal</t>
  </si>
  <si>
    <t>Époye</t>
  </si>
  <si>
    <t>Templin, Stadt</t>
  </si>
  <si>
    <t>Eppes</t>
  </si>
  <si>
    <t>Tengen, Stadt</t>
  </si>
  <si>
    <t>Eppe-Sauvage</t>
  </si>
  <si>
    <t>Teningen</t>
  </si>
  <si>
    <t>Eppeville</t>
  </si>
  <si>
    <t>Tensbüttel-Röst</t>
  </si>
  <si>
    <t>Epping</t>
  </si>
  <si>
    <t>Tensfeld</t>
  </si>
  <si>
    <t>Épretot</t>
  </si>
  <si>
    <t>Teschenmoschel</t>
  </si>
  <si>
    <t>Épreville</t>
  </si>
  <si>
    <t>Tespe</t>
  </si>
  <si>
    <t>Épreville-en-Lieuvin</t>
  </si>
  <si>
    <t>Tessin b. Boizenburg</t>
  </si>
  <si>
    <t>Épreville-près-le-Neubourg</t>
  </si>
  <si>
    <t>Tessin, Stadt</t>
  </si>
  <si>
    <t>Épron</t>
  </si>
  <si>
    <t>Testorf-Steinfort</t>
  </si>
  <si>
    <t>Eps</t>
  </si>
  <si>
    <t>Tetenbüll</t>
  </si>
  <si>
    <t>Épuisay</t>
  </si>
  <si>
    <t>Tetenhusen</t>
  </si>
  <si>
    <t>Équancourt</t>
  </si>
  <si>
    <t>Teterow, Stadt</t>
  </si>
  <si>
    <t>Équemauville</t>
  </si>
  <si>
    <t>Tettau</t>
  </si>
  <si>
    <t>Équennes-Éramecourt</t>
  </si>
  <si>
    <t>Tettau, M</t>
  </si>
  <si>
    <t>Équevilley</t>
  </si>
  <si>
    <t>Tettenweis</t>
  </si>
  <si>
    <t>Équevillon</t>
  </si>
  <si>
    <t>Tettnang, Stadt</t>
  </si>
  <si>
    <t>Équihen-Plage</t>
  </si>
  <si>
    <t>Teublitz, St</t>
  </si>
  <si>
    <t>Équilly</t>
  </si>
  <si>
    <t>Teuchern, Stadt</t>
  </si>
  <si>
    <t>Équirre</t>
  </si>
  <si>
    <t>Teugn</t>
  </si>
  <si>
    <t>Éragny</t>
  </si>
  <si>
    <t>Teunz</t>
  </si>
  <si>
    <t>Éragny-sur-Epte</t>
  </si>
  <si>
    <t>Teupitz, Stadt</t>
  </si>
  <si>
    <t>Eraines</t>
  </si>
  <si>
    <t>Teuschnitz, St</t>
  </si>
  <si>
    <t>Erbajolo</t>
  </si>
  <si>
    <t>Teutschenthal</t>
  </si>
  <si>
    <t>Erbéviller-sur-Amezule</t>
  </si>
  <si>
    <t>Thaden</t>
  </si>
  <si>
    <t>Erbray</t>
  </si>
  <si>
    <t>Thaining</t>
  </si>
  <si>
    <t>Erbrée</t>
  </si>
  <si>
    <t>Thale, Stadt</t>
  </si>
  <si>
    <t>Ercé</t>
  </si>
  <si>
    <t>Thaleischweiler-Fröschen</t>
  </si>
  <si>
    <t>Ercé-en-Lamée</t>
  </si>
  <si>
    <t>Thalfang</t>
  </si>
  <si>
    <t>Ercé-près-Liffré</t>
  </si>
  <si>
    <t>Thalhausen</t>
  </si>
  <si>
    <t>Erceville</t>
  </si>
  <si>
    <t>Thalheim/Erzgeb., Stadt</t>
  </si>
  <si>
    <t>Erches</t>
  </si>
  <si>
    <t>Thallichtenberg</t>
  </si>
  <si>
    <t>Ercheu</t>
  </si>
  <si>
    <t>Thallwitz</t>
  </si>
  <si>
    <t>Erchin</t>
  </si>
  <si>
    <t>Thalmassing</t>
  </si>
  <si>
    <t>Erching</t>
  </si>
  <si>
    <t>Thalmässing, M</t>
  </si>
  <si>
    <t>Erckartswiller</t>
  </si>
  <si>
    <t>Thalwenden</t>
  </si>
  <si>
    <t>Ercourt</t>
  </si>
  <si>
    <t>Thandorf</t>
  </si>
  <si>
    <t>Ercuis</t>
  </si>
  <si>
    <t>Thannhausen, St</t>
  </si>
  <si>
    <t>Erdeven</t>
  </si>
  <si>
    <t>Thanstein</t>
  </si>
  <si>
    <t>Erdre-en-Anjou</t>
  </si>
  <si>
    <t>Tharandt, Stadt</t>
  </si>
  <si>
    <t>Éréac</t>
  </si>
  <si>
    <t>Thedinghausen</t>
  </si>
  <si>
    <t>Theilenhofen</t>
  </si>
  <si>
    <t>Ergnies</t>
  </si>
  <si>
    <t>Theilheim</t>
  </si>
  <si>
    <t>Ergny</t>
  </si>
  <si>
    <t>Theisbergstegen</t>
  </si>
  <si>
    <t>Ergué-Gabéric</t>
  </si>
  <si>
    <t>Theisseil</t>
  </si>
  <si>
    <t>Érin</t>
  </si>
  <si>
    <t>Thelkow</t>
  </si>
  <si>
    <t>Éringes</t>
  </si>
  <si>
    <t>Themar, Stadt</t>
  </si>
  <si>
    <t>Eringhem</t>
  </si>
  <si>
    <t>Theres</t>
  </si>
  <si>
    <t>Érize-la-Brûlée</t>
  </si>
  <si>
    <t>Thermalbad Wiesenbad</t>
  </si>
  <si>
    <t>Érize-la-Petite</t>
  </si>
  <si>
    <t>Theuma</t>
  </si>
  <si>
    <t>Érize-Saint-Dizier</t>
  </si>
  <si>
    <t>Thiendorf</t>
  </si>
  <si>
    <t>Erlon</t>
  </si>
  <si>
    <t>Thierhaupten, M</t>
  </si>
  <si>
    <t>Erloy</t>
  </si>
  <si>
    <t>Thierschneck</t>
  </si>
  <si>
    <t>Ermenonville</t>
  </si>
  <si>
    <t>Thiersheim, M</t>
  </si>
  <si>
    <t>Ermenonville-la-Grande</t>
  </si>
  <si>
    <t>Thierstein, M</t>
  </si>
  <si>
    <t>Ermenonville-la-Petite</t>
  </si>
  <si>
    <t>Tholey</t>
  </si>
  <si>
    <t>Ermenouville</t>
  </si>
  <si>
    <t>Thomasburg</t>
  </si>
  <si>
    <t>Ermont</t>
  </si>
  <si>
    <t>Thomm</t>
  </si>
  <si>
    <t>Ernée</t>
  </si>
  <si>
    <t>Thonhausen</t>
  </si>
  <si>
    <t>Ernemont-Boutavent</t>
  </si>
  <si>
    <t>Thörlingen</t>
  </si>
  <si>
    <t>Ernemont-la-Villette</t>
  </si>
  <si>
    <t>Thörnich</t>
  </si>
  <si>
    <t>Ernemont-sur-Buchy</t>
  </si>
  <si>
    <t>Thuine</t>
  </si>
  <si>
    <t>Ernes</t>
  </si>
  <si>
    <t>Thulendorf</t>
  </si>
  <si>
    <t>Ernestviller</t>
  </si>
  <si>
    <t>Thum, Stadt</t>
  </si>
  <si>
    <t>Erneville-aux-Bois</t>
  </si>
  <si>
    <t>Thumby</t>
  </si>
  <si>
    <t>Ernolsheim-Bruche</t>
  </si>
  <si>
    <t>Thundorf i.UFr.</t>
  </si>
  <si>
    <t>Ernolsheim-lès-Saverne</t>
  </si>
  <si>
    <t>Thüngen, M</t>
  </si>
  <si>
    <t>Erny-Saint-Julien</t>
  </si>
  <si>
    <t>Thüngersheim</t>
  </si>
  <si>
    <t>Érôme</t>
  </si>
  <si>
    <t>Thür</t>
  </si>
  <si>
    <t>Érondelle</t>
  </si>
  <si>
    <t>Thürkow</t>
  </si>
  <si>
    <t>Érone</t>
  </si>
  <si>
    <t>Thurmansbang</t>
  </si>
  <si>
    <t>Éroudeville</t>
  </si>
  <si>
    <t>Thurnau, M</t>
  </si>
  <si>
    <t>Erp</t>
  </si>
  <si>
    <t>Thyrnau</t>
  </si>
  <si>
    <t>Erquery</t>
  </si>
  <si>
    <t>Tiddische</t>
  </si>
  <si>
    <t>Erquinghem-le-Sec</t>
  </si>
  <si>
    <t>Tiefenbach</t>
  </si>
  <si>
    <t>Erquinghem-Lys</t>
  </si>
  <si>
    <t>Tiefenbronn</t>
  </si>
  <si>
    <t>Erquinvillers</t>
  </si>
  <si>
    <t>Tiefenthal</t>
  </si>
  <si>
    <t>Erquy</t>
  </si>
  <si>
    <t>Err</t>
  </si>
  <si>
    <t>Tielenhemme</t>
  </si>
  <si>
    <t>Erre</t>
  </si>
  <si>
    <t>Timmaspe</t>
  </si>
  <si>
    <t>Errevet</t>
  </si>
  <si>
    <t>Timmendorfer Strand</t>
  </si>
  <si>
    <t>Errouville</t>
  </si>
  <si>
    <t>Tinningstedt</t>
  </si>
  <si>
    <t>Ersa</t>
  </si>
  <si>
    <t>Tirpersdorf</t>
  </si>
  <si>
    <t>Erstein</t>
  </si>
  <si>
    <t>Tirschenreuth, St</t>
  </si>
  <si>
    <t>Erstroff</t>
  </si>
  <si>
    <t>Tissa</t>
  </si>
  <si>
    <t>Ervauville</t>
  </si>
  <si>
    <t>Tiste</t>
  </si>
  <si>
    <t>Ervillers</t>
  </si>
  <si>
    <t>Titisee-Neustadt, Stadt</t>
  </si>
  <si>
    <t>Ervy-le-Châtel</t>
  </si>
  <si>
    <t>Titting, M</t>
  </si>
  <si>
    <t>Esbareich</t>
  </si>
  <si>
    <t>Tittling, M</t>
  </si>
  <si>
    <t>Esbarres</t>
  </si>
  <si>
    <t>Tittmoning, St</t>
  </si>
  <si>
    <t>Esbly</t>
  </si>
  <si>
    <t>Titz</t>
  </si>
  <si>
    <t>Esboz-Brest</t>
  </si>
  <si>
    <t>Toddin</t>
  </si>
  <si>
    <t>Escala</t>
  </si>
  <si>
    <t>Todenbüttel</t>
  </si>
  <si>
    <t>Escalans</t>
  </si>
  <si>
    <t>Todendorf</t>
  </si>
  <si>
    <t>Escales</t>
  </si>
  <si>
    <t>Todenroth</t>
  </si>
  <si>
    <t>Escalles</t>
  </si>
  <si>
    <t>Todesfelde</t>
  </si>
  <si>
    <t>Escalquens</t>
  </si>
  <si>
    <t>Todtenweis</t>
  </si>
  <si>
    <t>Escames</t>
  </si>
  <si>
    <t>Todtmoos</t>
  </si>
  <si>
    <t>Escamps</t>
  </si>
  <si>
    <t>Todtnau, Stadt</t>
  </si>
  <si>
    <t>Escandolières</t>
  </si>
  <si>
    <t>Töging a.Inn, St</t>
  </si>
  <si>
    <t>Escanecrabe</t>
  </si>
  <si>
    <t>Tolk</t>
  </si>
  <si>
    <t>Escardes</t>
  </si>
  <si>
    <t>Tömmelsdorf</t>
  </si>
  <si>
    <t>Escarmain</t>
  </si>
  <si>
    <t>Tönisvorst, Stadt</t>
  </si>
  <si>
    <t>Escaro</t>
  </si>
  <si>
    <t>Tonna</t>
  </si>
  <si>
    <t>Escassefort</t>
  </si>
  <si>
    <t>Tonndorf</t>
  </si>
  <si>
    <t>Escatalens</t>
  </si>
  <si>
    <t>Tönning, Stadt</t>
  </si>
  <si>
    <t>Escaudain</t>
  </si>
  <si>
    <t>Töpen</t>
  </si>
  <si>
    <t>Escaudes</t>
  </si>
  <si>
    <t>Topfstedt</t>
  </si>
  <si>
    <t>Escaudœuvres</t>
  </si>
  <si>
    <t>Toppenstedt</t>
  </si>
  <si>
    <t>Escaunets</t>
  </si>
  <si>
    <t>Torgau, Stadt</t>
  </si>
  <si>
    <t>Escautpont</t>
  </si>
  <si>
    <t>Torgelow am See</t>
  </si>
  <si>
    <t>Escazeaux</t>
  </si>
  <si>
    <t>Torgelow, Stadt</t>
  </si>
  <si>
    <t>Eschau</t>
  </si>
  <si>
    <t>Tornesch, Stadt</t>
  </si>
  <si>
    <t>Tostedt</t>
  </si>
  <si>
    <t>Eschbach-au-Val</t>
  </si>
  <si>
    <t>Tosterglope</t>
  </si>
  <si>
    <t>Eschbourg</t>
  </si>
  <si>
    <t>Tottleben</t>
  </si>
  <si>
    <t>Eschentzwiller</t>
  </si>
  <si>
    <t>Traben-Trarbach, Stadt</t>
  </si>
  <si>
    <t>Escherange</t>
  </si>
  <si>
    <t>Trabitz</t>
  </si>
  <si>
    <t>Esches</t>
  </si>
  <si>
    <t>Train</t>
  </si>
  <si>
    <t>Eschwiller</t>
  </si>
  <si>
    <t>Esclagne</t>
  </si>
  <si>
    <t>Traitsching</t>
  </si>
  <si>
    <t>Esclainvillers</t>
  </si>
  <si>
    <t>Tramm</t>
  </si>
  <si>
    <t>Esclanèdes</t>
  </si>
  <si>
    <t>Trappenkamp</t>
  </si>
  <si>
    <t>Esclassan-Labastide</t>
  </si>
  <si>
    <t>Trappstadt, M</t>
  </si>
  <si>
    <t>Esclauzels</t>
  </si>
  <si>
    <t>Trassem</t>
  </si>
  <si>
    <t>Esclavelles</t>
  </si>
  <si>
    <t>Trassenheide</t>
  </si>
  <si>
    <t>Esclavolles-Lurey</t>
  </si>
  <si>
    <t>Traunreut, St</t>
  </si>
  <si>
    <t>Escles</t>
  </si>
  <si>
    <t>Traunstein, GKSt</t>
  </si>
  <si>
    <t>Escles-Saint-Pierre</t>
  </si>
  <si>
    <t>Trausnitz</t>
  </si>
  <si>
    <t>Esclottes</t>
  </si>
  <si>
    <t>Trautskirchen</t>
  </si>
  <si>
    <t>Escobecques</t>
  </si>
  <si>
    <t>Travenbrück</t>
  </si>
  <si>
    <t>Escœuilles</t>
  </si>
  <si>
    <t>Travenhorst</t>
  </si>
  <si>
    <t>Escoire</t>
  </si>
  <si>
    <t>Traventhal</t>
  </si>
  <si>
    <t>Escolives-Sainte-Camille</t>
  </si>
  <si>
    <t>Trebbin, Stadt</t>
  </si>
  <si>
    <t>Escombres-et-le-Chesnois</t>
  </si>
  <si>
    <t>Trebel</t>
  </si>
  <si>
    <t>Escondeaux</t>
  </si>
  <si>
    <t>Treben</t>
  </si>
  <si>
    <t>Esconnets</t>
  </si>
  <si>
    <t>Trebendorf / Trjebin</t>
  </si>
  <si>
    <t>Escorailles</t>
  </si>
  <si>
    <t>Trebgast</t>
  </si>
  <si>
    <t>Escornebœuf</t>
  </si>
  <si>
    <t>Trebra</t>
  </si>
  <si>
    <t>Escorpain</t>
  </si>
  <si>
    <t>Trebsen/Mulde, Stadt</t>
  </si>
  <si>
    <t>Escos</t>
  </si>
  <si>
    <t>Trebur</t>
  </si>
  <si>
    <t>Escosse</t>
  </si>
  <si>
    <t>Trechtingshausen</t>
  </si>
  <si>
    <t>Escot</t>
  </si>
  <si>
    <t>Treffelstein</t>
  </si>
  <si>
    <t>Escots</t>
  </si>
  <si>
    <t>Treffurt, Stadt</t>
  </si>
  <si>
    <t>Escou</t>
  </si>
  <si>
    <t>Escoubès</t>
  </si>
  <si>
    <t>Treis-Karden</t>
  </si>
  <si>
    <t>Escoubès-Pouts</t>
  </si>
  <si>
    <t>Tremsbüttel</t>
  </si>
  <si>
    <t>Escoulis</t>
  </si>
  <si>
    <t>Trendelburg, Stadt</t>
  </si>
  <si>
    <t>Escouloubre</t>
  </si>
  <si>
    <t>Trennewurth</t>
  </si>
  <si>
    <t>Escource</t>
  </si>
  <si>
    <t>Trent</t>
  </si>
  <si>
    <t>Escoussans</t>
  </si>
  <si>
    <t>Treplin</t>
  </si>
  <si>
    <t>Escoussens</t>
  </si>
  <si>
    <t>Treuchtlingen, St</t>
  </si>
  <si>
    <t>Escout</t>
  </si>
  <si>
    <t>Treuen, Stadt</t>
  </si>
  <si>
    <t>Escoutoux</t>
  </si>
  <si>
    <t>Treuenbrietzen, Stadt</t>
  </si>
  <si>
    <t>Escoville</t>
  </si>
  <si>
    <t>Triberg im Schwarzwald, Stadt</t>
  </si>
  <si>
    <t>Escragnolles</t>
  </si>
  <si>
    <t>Tribsees, Stadt</t>
  </si>
  <si>
    <t>Escrennes</t>
  </si>
  <si>
    <t>Triebel/Vogtl.</t>
  </si>
  <si>
    <t>Escrignelles</t>
  </si>
  <si>
    <t>Triefenstein, M</t>
  </si>
  <si>
    <t>Escroux</t>
  </si>
  <si>
    <t>Trier, Stadt</t>
  </si>
  <si>
    <t>Escueillens-et-Saint-Just-de-Bélengard</t>
  </si>
  <si>
    <t>Trierscheid</t>
  </si>
  <si>
    <t>Escurès</t>
  </si>
  <si>
    <t>Trierweiler</t>
  </si>
  <si>
    <t>Escurolles</t>
  </si>
  <si>
    <t>Triftern, M</t>
  </si>
  <si>
    <t>Eslettes</t>
  </si>
  <si>
    <t>Triglitz</t>
  </si>
  <si>
    <t>Esley</t>
  </si>
  <si>
    <t>Trimbs</t>
  </si>
  <si>
    <t>Eslourenties-Daban</t>
  </si>
  <si>
    <t>Trimport</t>
  </si>
  <si>
    <t>Esmans</t>
  </si>
  <si>
    <t>Trinwillershagen</t>
  </si>
  <si>
    <t>Esmery-Hallon</t>
  </si>
  <si>
    <t>Trippstadt</t>
  </si>
  <si>
    <t>Esmoulières</t>
  </si>
  <si>
    <t>Triptis, Stadt</t>
  </si>
  <si>
    <t>Esmoulins</t>
  </si>
  <si>
    <t>Trittau</t>
  </si>
  <si>
    <t>Esnandes</t>
  </si>
  <si>
    <t>Trittenheim</t>
  </si>
  <si>
    <t>Esnans</t>
  </si>
  <si>
    <t>Tröbitz</t>
  </si>
  <si>
    <t>Esnes</t>
  </si>
  <si>
    <t>Tröbnitz</t>
  </si>
  <si>
    <t>Esnes-en-Argonne</t>
  </si>
  <si>
    <t>Tröchtelborn</t>
  </si>
  <si>
    <t>Esnon</t>
  </si>
  <si>
    <t>Trochtelfingen, Stadt</t>
  </si>
  <si>
    <t>Esnouveaux</t>
  </si>
  <si>
    <t>Trockenborn-Wolfersdorf</t>
  </si>
  <si>
    <t>Espagnac</t>
  </si>
  <si>
    <t>Espagnac-Sainte-Eulalie</t>
  </si>
  <si>
    <t>Troisdorf, Stadt</t>
  </si>
  <si>
    <t>Espalais</t>
  </si>
  <si>
    <t>Trollenhagen</t>
  </si>
  <si>
    <t>Espalem</t>
  </si>
  <si>
    <t>Tröndel</t>
  </si>
  <si>
    <t>Espalion</t>
  </si>
  <si>
    <t>Trossin</t>
  </si>
  <si>
    <t>Espaly-Saint-Marcel</t>
  </si>
  <si>
    <t>Trossingen, Stadt</t>
  </si>
  <si>
    <t>Espanès</t>
  </si>
  <si>
    <t>Tröstau</t>
  </si>
  <si>
    <t>Espaon</t>
  </si>
  <si>
    <t>Tröstauer Forst-Ost</t>
  </si>
  <si>
    <t>Esparron</t>
  </si>
  <si>
    <t>Tröstauer Forst-West</t>
  </si>
  <si>
    <t>Esparron-de-Verdon</t>
  </si>
  <si>
    <t>Trostberg, St</t>
  </si>
  <si>
    <t>Esparros</t>
  </si>
  <si>
    <t>Trulben</t>
  </si>
  <si>
    <t>Esparsac</t>
  </si>
  <si>
    <t>Trunkelsberg</t>
  </si>
  <si>
    <t>Espartignac</t>
  </si>
  <si>
    <t>Tschernitz/Cersk</t>
  </si>
  <si>
    <t>Espas</t>
  </si>
  <si>
    <t>Tschirn</t>
  </si>
  <si>
    <t>Espaubourg</t>
  </si>
  <si>
    <t>Tübingen, Universitätsstadt</t>
  </si>
  <si>
    <t>Espèche</t>
  </si>
  <si>
    <t>Tuchenbach</t>
  </si>
  <si>
    <t>Espéchède</t>
  </si>
  <si>
    <t>Tülau</t>
  </si>
  <si>
    <t>Espédaillac</t>
  </si>
  <si>
    <t>Tümlauer Koog</t>
  </si>
  <si>
    <t>Espelette</t>
  </si>
  <si>
    <t>Tunau</t>
  </si>
  <si>
    <t>Espeluche</t>
  </si>
  <si>
    <t>Tuningen</t>
  </si>
  <si>
    <t>Espenel</t>
  </si>
  <si>
    <t>Tuntenhausen</t>
  </si>
  <si>
    <t>Espérausses</t>
  </si>
  <si>
    <t>Türkenfeld</t>
  </si>
  <si>
    <t>Espéraza</t>
  </si>
  <si>
    <t>Türkheim, M</t>
  </si>
  <si>
    <t>Esperce</t>
  </si>
  <si>
    <t>Turnow-Preilack/Turnow-Pśiłuk</t>
  </si>
  <si>
    <t>Espère</t>
  </si>
  <si>
    <t>Tussenhausen, M</t>
  </si>
  <si>
    <t>Espès-Undurein</t>
  </si>
  <si>
    <t>Tüßling, M</t>
  </si>
  <si>
    <t>Espeyrac</t>
  </si>
  <si>
    <t>Tutow</t>
  </si>
  <si>
    <t>Espeyroux</t>
  </si>
  <si>
    <t>Tüttendorf</t>
  </si>
  <si>
    <t>Espezel</t>
  </si>
  <si>
    <t>Tüttleben</t>
  </si>
  <si>
    <t>Espieilh</t>
  </si>
  <si>
    <t>Tuttlingen, Stadt</t>
  </si>
  <si>
    <t>Espiens</t>
  </si>
  <si>
    <t>Tutzing</t>
  </si>
  <si>
    <t>Espiet</t>
  </si>
  <si>
    <t>Tützpatz</t>
  </si>
  <si>
    <t>Espinas</t>
  </si>
  <si>
    <t>Twedt</t>
  </si>
  <si>
    <t>Espinasse</t>
  </si>
  <si>
    <t>Twist</t>
  </si>
  <si>
    <t>Espinasses</t>
  </si>
  <si>
    <t>Twistetal</t>
  </si>
  <si>
    <t>Espinasse-Vozelle</t>
  </si>
  <si>
    <t>Twistringen, Stadt</t>
  </si>
  <si>
    <t>Espinchal</t>
  </si>
  <si>
    <t>Tyrlaching</t>
  </si>
  <si>
    <t>Espins</t>
  </si>
  <si>
    <t>Übach-Palenberg, Stadt</t>
  </si>
  <si>
    <t>Espira-de-Conflent</t>
  </si>
  <si>
    <t>Übereisenbach</t>
  </si>
  <si>
    <t>Espira-de-l'Agly</t>
  </si>
  <si>
    <t>Überherrn</t>
  </si>
  <si>
    <t>Espirat</t>
  </si>
  <si>
    <t>Überlingen, Stadt</t>
  </si>
  <si>
    <t>Espiute</t>
  </si>
  <si>
    <t>Übersee</t>
  </si>
  <si>
    <t>Esplantas-Vazeilles</t>
  </si>
  <si>
    <t>Ubstadt-Weiher</t>
  </si>
  <si>
    <t>Esplas</t>
  </si>
  <si>
    <t>Uchte, Flecken</t>
  </si>
  <si>
    <t>Esplas-de-Sérou</t>
  </si>
  <si>
    <t>Üchtelhausen</t>
  </si>
  <si>
    <t>Espoey</t>
  </si>
  <si>
    <t>Uckerfelde</t>
  </si>
  <si>
    <t>Espondeilhan</t>
  </si>
  <si>
    <t>Ückeritz</t>
  </si>
  <si>
    <t>Esprels</t>
  </si>
  <si>
    <t>Uckerland</t>
  </si>
  <si>
    <t>Esquay-Notre-Dame</t>
  </si>
  <si>
    <t>Udenheim</t>
  </si>
  <si>
    <t>Esquay-sur-Seulles</t>
  </si>
  <si>
    <t>Uder</t>
  </si>
  <si>
    <t>Esquéhéries</t>
  </si>
  <si>
    <t>Üdersdorf</t>
  </si>
  <si>
    <t>Esquelbecq</t>
  </si>
  <si>
    <t>Udestedt</t>
  </si>
  <si>
    <t>Esquennoy</t>
  </si>
  <si>
    <t>Udler</t>
  </si>
  <si>
    <t>Esquerchin</t>
  </si>
  <si>
    <t>Uebigau-Wahrenbrück, Stadt</t>
  </si>
  <si>
    <t>Esquerdes</t>
  </si>
  <si>
    <t>Ueckermünde, Stadt</t>
  </si>
  <si>
    <t>Esquièze-Sère</t>
  </si>
  <si>
    <t>Uedem</t>
  </si>
  <si>
    <t>Esquiule</t>
  </si>
  <si>
    <t>Uehlfeld, M</t>
  </si>
  <si>
    <t>Essarois</t>
  </si>
  <si>
    <t>Uehrde</t>
  </si>
  <si>
    <t>Essars</t>
  </si>
  <si>
    <t>Uelitz</t>
  </si>
  <si>
    <t>Essarts en Bocage</t>
  </si>
  <si>
    <t>Uelsby</t>
  </si>
  <si>
    <t>Essay</t>
  </si>
  <si>
    <t>Uelsen</t>
  </si>
  <si>
    <t>Esse</t>
  </si>
  <si>
    <t>Uelversheim</t>
  </si>
  <si>
    <t>Essé</t>
  </si>
  <si>
    <t>Uelvesbüll</t>
  </si>
  <si>
    <t>Essegney</t>
  </si>
  <si>
    <t>Uelzen, Hansestadt</t>
  </si>
  <si>
    <t>Essert</t>
  </si>
  <si>
    <t>Uersfeld</t>
  </si>
  <si>
    <t>Essertaux</t>
  </si>
  <si>
    <t>Ueß</t>
  </si>
  <si>
    <t>Essertenne</t>
  </si>
  <si>
    <t>Uetersen, Stadt</t>
  </si>
  <si>
    <t>Essertenne-et-Cecey</t>
  </si>
  <si>
    <t>Uettingen</t>
  </si>
  <si>
    <t>Essertines-en-Châtelneuf</t>
  </si>
  <si>
    <t>Uetze</t>
  </si>
  <si>
    <t>Essertines-en-Donzy</t>
  </si>
  <si>
    <t>Uffenheim, St</t>
  </si>
  <si>
    <t>Essert-Romand</t>
  </si>
  <si>
    <t>Uffing a.Staffelsee</t>
  </si>
  <si>
    <t>Esserts-Blay</t>
  </si>
  <si>
    <t>Uhingen, Stadt</t>
  </si>
  <si>
    <t>Esserval-Tartre</t>
  </si>
  <si>
    <t>Uhldingen-Mühlhofen</t>
  </si>
  <si>
    <t>Essey</t>
  </si>
  <si>
    <t>Uhler</t>
  </si>
  <si>
    <t>Essey-et-Maizerais</t>
  </si>
  <si>
    <t>Ühlingen-Birkendorf</t>
  </si>
  <si>
    <t>Essey-la-Côte</t>
  </si>
  <si>
    <t>Uhlstädt-Kirchhasel</t>
  </si>
  <si>
    <t>Essey-lès-Nancy</t>
  </si>
  <si>
    <t>Ulm, Universitätsstadt</t>
  </si>
  <si>
    <t>Essigny-le-Grand</t>
  </si>
  <si>
    <t>Ulmen, Stadt</t>
  </si>
  <si>
    <t>Essigny-le-Petit</t>
  </si>
  <si>
    <t>Ulmet</t>
  </si>
  <si>
    <t>Essises</t>
  </si>
  <si>
    <t>Ulrichstein, Stadt</t>
  </si>
  <si>
    <t>Essômes-sur-Marne</t>
  </si>
  <si>
    <t>Ulsnis</t>
  </si>
  <si>
    <t>Esson</t>
  </si>
  <si>
    <t>Umkirch</t>
  </si>
  <si>
    <t>Essouvert</t>
  </si>
  <si>
    <t>Ummanz</t>
  </si>
  <si>
    <t>Essoyes</t>
  </si>
  <si>
    <t>Ummendorf</t>
  </si>
  <si>
    <t>Essuiles</t>
  </si>
  <si>
    <t>Ummern</t>
  </si>
  <si>
    <t>Establet</t>
  </si>
  <si>
    <t>Ummerstadt, Stadt</t>
  </si>
  <si>
    <t>Estadens</t>
  </si>
  <si>
    <t>Umpferstedt</t>
  </si>
  <si>
    <t>Estagel</t>
  </si>
  <si>
    <t>Undeloh</t>
  </si>
  <si>
    <t>Estaing</t>
  </si>
  <si>
    <t>Undenheim</t>
  </si>
  <si>
    <t>Estaires</t>
  </si>
  <si>
    <t>Ungerhausen</t>
  </si>
  <si>
    <t>Estal</t>
  </si>
  <si>
    <t>Ungerhauser Wald</t>
  </si>
  <si>
    <t>Estampes</t>
  </si>
  <si>
    <t>Unkel, Stadt</t>
  </si>
  <si>
    <t>Estampures</t>
  </si>
  <si>
    <t>Unkenbach</t>
  </si>
  <si>
    <t>Estancarbon</t>
  </si>
  <si>
    <t>Unlingen</t>
  </si>
  <si>
    <t>Estandeuil</t>
  </si>
  <si>
    <t>Unna, Stadt</t>
  </si>
  <si>
    <t>Estang</t>
  </si>
  <si>
    <t>Unnau</t>
  </si>
  <si>
    <t>Estarvielle</t>
  </si>
  <si>
    <t>Unsleben</t>
  </si>
  <si>
    <t>Estavar</t>
  </si>
  <si>
    <t>Unstrut-Hainich</t>
  </si>
  <si>
    <t>Esteil</t>
  </si>
  <si>
    <t>Unstruttal</t>
  </si>
  <si>
    <t>Esténos</t>
  </si>
  <si>
    <t>Unterammergau</t>
  </si>
  <si>
    <t>Estensan</t>
  </si>
  <si>
    <t>Unterbodnitz</t>
  </si>
  <si>
    <t>Estérençuby</t>
  </si>
  <si>
    <t>Unterbreizbach</t>
  </si>
  <si>
    <t>Esternay</t>
  </si>
  <si>
    <t>Unterdießen</t>
  </si>
  <si>
    <t>Esterre</t>
  </si>
  <si>
    <t>Unterdietfurt</t>
  </si>
  <si>
    <t>Estevelles</t>
  </si>
  <si>
    <t>Unteregg</t>
  </si>
  <si>
    <t>Esteville</t>
  </si>
  <si>
    <t>Untereisesheim</t>
  </si>
  <si>
    <t>Estézargues</t>
  </si>
  <si>
    <t>Unterensingen</t>
  </si>
  <si>
    <t>Estialescq</t>
  </si>
  <si>
    <t>Unterer Wald</t>
  </si>
  <si>
    <t>Estibeaux</t>
  </si>
  <si>
    <t>Unterföhring</t>
  </si>
  <si>
    <t>Estigarde</t>
  </si>
  <si>
    <t>Untergriesbach, M</t>
  </si>
  <si>
    <t>Estillac</t>
  </si>
  <si>
    <t>Untergruppenbach</t>
  </si>
  <si>
    <t>Estipouy</t>
  </si>
  <si>
    <t>Unterhaching</t>
  </si>
  <si>
    <t>Estirac</t>
  </si>
  <si>
    <t>Unterjeckenbach</t>
  </si>
  <si>
    <t>Estissac</t>
  </si>
  <si>
    <t>Unterkirnach</t>
  </si>
  <si>
    <t>Estivals</t>
  </si>
  <si>
    <t>Unterleinleiter</t>
  </si>
  <si>
    <t>Estivareilles</t>
  </si>
  <si>
    <t>Untermarchtal</t>
  </si>
  <si>
    <t>Estivaux</t>
  </si>
  <si>
    <t>Untermaßfeld</t>
  </si>
  <si>
    <t>Estoher</t>
  </si>
  <si>
    <t>Untermeitingen</t>
  </si>
  <si>
    <t>Estos</t>
  </si>
  <si>
    <t>Untermerzbach</t>
  </si>
  <si>
    <t>Estoublon</t>
  </si>
  <si>
    <t>Untermünkheim</t>
  </si>
  <si>
    <t>Estourmel</t>
  </si>
  <si>
    <t>Unterneukirchen</t>
  </si>
  <si>
    <t>Estouy</t>
  </si>
  <si>
    <t>Unterpleichfeld</t>
  </si>
  <si>
    <t>Estrablin</t>
  </si>
  <si>
    <t>Unterreichenbach</t>
  </si>
  <si>
    <t>Estramiac</t>
  </si>
  <si>
    <t>Unterreit</t>
  </si>
  <si>
    <t>Estrebay</t>
  </si>
  <si>
    <t>Unterroggenburger Wald</t>
  </si>
  <si>
    <t>Estrébœuf</t>
  </si>
  <si>
    <t>Unterroth</t>
  </si>
  <si>
    <t>Estrée</t>
  </si>
  <si>
    <t>Unterschleißheim, St</t>
  </si>
  <si>
    <t>Estrée-Blanche</t>
  </si>
  <si>
    <t>Unterschneidheim</t>
  </si>
  <si>
    <t>Estrée-Cauchy</t>
  </si>
  <si>
    <t>Unterschwaningen</t>
  </si>
  <si>
    <t>Estréelles</t>
  </si>
  <si>
    <t>Untershausen</t>
  </si>
  <si>
    <t>Estrées</t>
  </si>
  <si>
    <t>Untersiemau</t>
  </si>
  <si>
    <t>Estrées-Deniécourt</t>
  </si>
  <si>
    <t>Unterspreewald</t>
  </si>
  <si>
    <t>Estrées-la-Campagne</t>
  </si>
  <si>
    <t>Unterstadion</t>
  </si>
  <si>
    <t>Estrées-lès-Crécy</t>
  </si>
  <si>
    <t>Untersteinach</t>
  </si>
  <si>
    <t>Estrées-Mons</t>
  </si>
  <si>
    <t>Unterthingau, M</t>
  </si>
  <si>
    <t>Estrées-Saint-Denis</t>
  </si>
  <si>
    <t>Unterwachingen</t>
  </si>
  <si>
    <t>Estrées-sur-Noye</t>
  </si>
  <si>
    <t>Unterwaldhausen</t>
  </si>
  <si>
    <t>Estrée-Wamin</t>
  </si>
  <si>
    <t>Unterweißbach</t>
  </si>
  <si>
    <t>Estrennes</t>
  </si>
  <si>
    <t>Unterwellenborn</t>
  </si>
  <si>
    <t>Estreux</t>
  </si>
  <si>
    <t>Unterwössen</t>
  </si>
  <si>
    <t>Estrun</t>
  </si>
  <si>
    <t>Untrasried</t>
  </si>
  <si>
    <t>Esves-le-Moutier</t>
  </si>
  <si>
    <t>Unzenberg</t>
  </si>
  <si>
    <t>Esvres</t>
  </si>
  <si>
    <t>Upahl</t>
  </si>
  <si>
    <t>Eswars</t>
  </si>
  <si>
    <t>Upgant-Schott</t>
  </si>
  <si>
    <t>Étables</t>
  </si>
  <si>
    <t>Uphusum</t>
  </si>
  <si>
    <t>Étagnac</t>
  </si>
  <si>
    <t>Uplengen</t>
  </si>
  <si>
    <t>Étaimpuis</t>
  </si>
  <si>
    <t>Uppershausen</t>
  </si>
  <si>
    <t>Étain</t>
  </si>
  <si>
    <t>Urbach</t>
  </si>
  <si>
    <t>Étaing</t>
  </si>
  <si>
    <t>Urbar</t>
  </si>
  <si>
    <t>Étainhus</t>
  </si>
  <si>
    <t>Urleben</t>
  </si>
  <si>
    <t>Étais</t>
  </si>
  <si>
    <t>Urmersbach</t>
  </si>
  <si>
    <t>Étais-la-Sauvin</t>
  </si>
  <si>
    <t>Urmitz</t>
  </si>
  <si>
    <t>Étalans</t>
  </si>
  <si>
    <t>Ursberg</t>
  </si>
  <si>
    <t>Étalante</t>
  </si>
  <si>
    <t>Urschmitt</t>
  </si>
  <si>
    <t>Étalle</t>
  </si>
  <si>
    <t>Ursensollen</t>
  </si>
  <si>
    <t>Étalleville</t>
  </si>
  <si>
    <t>Urspringen</t>
  </si>
  <si>
    <t>Étalon</t>
  </si>
  <si>
    <t>Ürzig</t>
  </si>
  <si>
    <t>Étalondes</t>
  </si>
  <si>
    <t>Usch</t>
  </si>
  <si>
    <t>Étampes</t>
  </si>
  <si>
    <t>Usedom, Stadt</t>
  </si>
  <si>
    <t>Étampes-sur-Marne</t>
  </si>
  <si>
    <t>Userin</t>
  </si>
  <si>
    <t>Étang-sur-Arroux</t>
  </si>
  <si>
    <t>Usingen, Stadt</t>
  </si>
  <si>
    <t>Étaples</t>
  </si>
  <si>
    <t>Uslar, Stadt</t>
  </si>
  <si>
    <t>Étaule</t>
  </si>
  <si>
    <t>Ustersbach</t>
  </si>
  <si>
    <t>Étaules</t>
  </si>
  <si>
    <t>Utarp</t>
  </si>
  <si>
    <t>Étauliers</t>
  </si>
  <si>
    <t>Utecht</t>
  </si>
  <si>
    <t>Etaux</t>
  </si>
  <si>
    <t>Utendorf</t>
  </si>
  <si>
    <t>Étaves-et-Bocquiaux</t>
  </si>
  <si>
    <t>Utersum</t>
  </si>
  <si>
    <t>Étavigny</t>
  </si>
  <si>
    <t>Utscheid</t>
  </si>
  <si>
    <t>Etcharry</t>
  </si>
  <si>
    <t>Uttenreuth</t>
  </si>
  <si>
    <t>Etchebar</t>
  </si>
  <si>
    <t>Uttenweiler</t>
  </si>
  <si>
    <t>Éteignières</t>
  </si>
  <si>
    <t>Üttfeld</t>
  </si>
  <si>
    <t>Eteimbes</t>
  </si>
  <si>
    <t>Utting am Ammersee</t>
  </si>
  <si>
    <t>Étel</t>
  </si>
  <si>
    <t>Utzedel</t>
  </si>
  <si>
    <t>Ételfay</t>
  </si>
  <si>
    <t>Utzenfeld</t>
  </si>
  <si>
    <t>Étercy</t>
  </si>
  <si>
    <t>Utzenhain</t>
  </si>
  <si>
    <t>Éternoz</t>
  </si>
  <si>
    <t>Utzerath</t>
  </si>
  <si>
    <t>Éterpigny</t>
  </si>
  <si>
    <t>Üxheim</t>
  </si>
  <si>
    <t>Éterville</t>
  </si>
  <si>
    <t>Vaale</t>
  </si>
  <si>
    <t>Étevaux</t>
  </si>
  <si>
    <t>Vaalermoor</t>
  </si>
  <si>
    <t>Eth</t>
  </si>
  <si>
    <t>Vacha, Stadt</t>
  </si>
  <si>
    <t>Étienville</t>
  </si>
  <si>
    <t>Vachdorf</t>
  </si>
  <si>
    <t>Étigny</t>
  </si>
  <si>
    <t>Vachendorf</t>
  </si>
  <si>
    <t>Étinehem-Méricourt</t>
  </si>
  <si>
    <t>Vahlberg</t>
  </si>
  <si>
    <t>Étiolles</t>
  </si>
  <si>
    <t>Vahlbruch</t>
  </si>
  <si>
    <t>Étival</t>
  </si>
  <si>
    <t>Vahlde</t>
  </si>
  <si>
    <t>Étival-Clairefontaine</t>
  </si>
  <si>
    <t>Vaihingen an der Enz, Stadt</t>
  </si>
  <si>
    <t>Étival-lès-le-Mans</t>
  </si>
  <si>
    <t>Vallendar, Stadt</t>
  </si>
  <si>
    <t>Étivey</t>
  </si>
  <si>
    <t>Valley</t>
  </si>
  <si>
    <t>Étobon</t>
  </si>
  <si>
    <t>Valwig</t>
  </si>
  <si>
    <t>Étoges</t>
  </si>
  <si>
    <t>Varel, Stadt</t>
  </si>
  <si>
    <t>Étoile-Saint-Cyrice</t>
  </si>
  <si>
    <t>Varrel</t>
  </si>
  <si>
    <t>Étoile-sur-Rhône</t>
  </si>
  <si>
    <t>Vastorf</t>
  </si>
  <si>
    <t>Éton</t>
  </si>
  <si>
    <t>Vaterstetten</t>
  </si>
  <si>
    <t>Étormay</t>
  </si>
  <si>
    <t>Vechelde</t>
  </si>
  <si>
    <t>Étouars</t>
  </si>
  <si>
    <t>Vechta, Stadt</t>
  </si>
  <si>
    <t>Étourvy</t>
  </si>
  <si>
    <t>Veelböken</t>
  </si>
  <si>
    <t>Étoutteville</t>
  </si>
  <si>
    <t>Veilsdorf</t>
  </si>
  <si>
    <t>Étouvans</t>
  </si>
  <si>
    <t>Veitsbronn</t>
  </si>
  <si>
    <t>Étouvelles</t>
  </si>
  <si>
    <t>Veitshöchheim</t>
  </si>
  <si>
    <t>Étouy</t>
  </si>
  <si>
    <t>Veitsrodt</t>
  </si>
  <si>
    <t>Étrabonne</t>
  </si>
  <si>
    <t>Velbert, Stadt</t>
  </si>
  <si>
    <t>Étrappe</t>
  </si>
  <si>
    <t>Velburg, St</t>
  </si>
  <si>
    <t>Étray</t>
  </si>
  <si>
    <t>Velden, M</t>
  </si>
  <si>
    <t>Étraye</t>
  </si>
  <si>
    <t>Velden, St</t>
  </si>
  <si>
    <t>Étréaupont</t>
  </si>
  <si>
    <t>Veldensteinerforst</t>
  </si>
  <si>
    <t>Étrechet</t>
  </si>
  <si>
    <t>Veldenz</t>
  </si>
  <si>
    <t>Étréchy</t>
  </si>
  <si>
    <t>Velen, Stadt</t>
  </si>
  <si>
    <t>Étréham</t>
  </si>
  <si>
    <t>Velgast</t>
  </si>
  <si>
    <t>Étreillers</t>
  </si>
  <si>
    <t>Vellahn</t>
  </si>
  <si>
    <t>Étréjust</t>
  </si>
  <si>
    <t>Vellberg, Stadt</t>
  </si>
  <si>
    <t>Étrelles</t>
  </si>
  <si>
    <t>Vellmar, Stadt</t>
  </si>
  <si>
    <t>Étrelles-et-la-Montbleuse</t>
  </si>
  <si>
    <t>Velpke</t>
  </si>
  <si>
    <t>Étrelles-sur-Aube</t>
  </si>
  <si>
    <t>Velten, Stadt</t>
  </si>
  <si>
    <t>Étrembières</t>
  </si>
  <si>
    <t>Veltheim (Ohe)</t>
  </si>
  <si>
    <t>Étrépagny</t>
  </si>
  <si>
    <t>Vendersheim</t>
  </si>
  <si>
    <t>Étrepigney</t>
  </si>
  <si>
    <t>Venningen</t>
  </si>
  <si>
    <t>Étrépigny</t>
  </si>
  <si>
    <t>Ventschow</t>
  </si>
  <si>
    <t>Étrépilly</t>
  </si>
  <si>
    <t>Verchen</t>
  </si>
  <si>
    <t>Étrepy</t>
  </si>
  <si>
    <t>Verden (Aller), Stadt</t>
  </si>
  <si>
    <t>Étretat</t>
  </si>
  <si>
    <t>Veringenstadt, Stadt</t>
  </si>
  <si>
    <t>Étreux</t>
  </si>
  <si>
    <t>Verl, Stadt</t>
  </si>
  <si>
    <t>Étreval</t>
  </si>
  <si>
    <t>Versmold, Stadt</t>
  </si>
  <si>
    <t>Étréville</t>
  </si>
  <si>
    <t>Vestenbergsgreuth, M</t>
  </si>
  <si>
    <t>Étriac</t>
  </si>
  <si>
    <t>Vetschau/Spreewald / Wětošow/Błota, Stadt</t>
  </si>
  <si>
    <t>Étriché</t>
  </si>
  <si>
    <t>Vettelschoß</t>
  </si>
  <si>
    <t>Étricourt-Manancourt</t>
  </si>
  <si>
    <t>Vettweiß</t>
  </si>
  <si>
    <t>Étrigny</t>
  </si>
  <si>
    <t>Viechtach, St</t>
  </si>
  <si>
    <t>Étrochey</t>
  </si>
  <si>
    <t>Vielank</t>
  </si>
  <si>
    <t>Étrœungt</t>
  </si>
  <si>
    <t>Vielbach</t>
  </si>
  <si>
    <t>Étroussat</t>
  </si>
  <si>
    <t>Vielitzsee</t>
  </si>
  <si>
    <t>Étrun</t>
  </si>
  <si>
    <t>Vierden</t>
  </si>
  <si>
    <t>Etsaut</t>
  </si>
  <si>
    <t>Viereck</t>
  </si>
  <si>
    <t>Ettendorf</t>
  </si>
  <si>
    <t>Viereth-Trunstadt</t>
  </si>
  <si>
    <t>Etting</t>
  </si>
  <si>
    <t>Vierherrenborn</t>
  </si>
  <si>
    <t>Étueffont</t>
  </si>
  <si>
    <t>Vierhöfen</t>
  </si>
  <si>
    <t>Étupes</t>
  </si>
  <si>
    <t>Vierkirchen</t>
  </si>
  <si>
    <t>Éturqueraye</t>
  </si>
  <si>
    <t>Vierlinden</t>
  </si>
  <si>
    <t>Étuz</t>
  </si>
  <si>
    <t>Viernheim, Stadt</t>
  </si>
  <si>
    <t>Etzling</t>
  </si>
  <si>
    <t>Viersen, Stadt</t>
  </si>
  <si>
    <t>Eu</t>
  </si>
  <si>
    <t>Vilgertshofen</t>
  </si>
  <si>
    <t>Euffigneix</t>
  </si>
  <si>
    <t>Villenbach</t>
  </si>
  <si>
    <t>Eugénie-les-Bains</t>
  </si>
  <si>
    <t>Villingendorf</t>
  </si>
  <si>
    <t>Euilly-et-Lombut</t>
  </si>
  <si>
    <t>Villingen-Schwenningen, Stadt</t>
  </si>
  <si>
    <t>Eulmont</t>
  </si>
  <si>
    <t>Villmar, Marktflecken</t>
  </si>
  <si>
    <t>Eup</t>
  </si>
  <si>
    <t>Vilsbiburg, St</t>
  </si>
  <si>
    <t>Eurre</t>
  </si>
  <si>
    <t>Vilseck, St</t>
  </si>
  <si>
    <t>Eurville-Bienville</t>
  </si>
  <si>
    <t>Vilsheim</t>
  </si>
  <si>
    <t>Eus</t>
  </si>
  <si>
    <t>Vilshofen an der Donau, St</t>
  </si>
  <si>
    <t>Euvezin</t>
  </si>
  <si>
    <t>Vinningen</t>
  </si>
  <si>
    <t>Euville</t>
  </si>
  <si>
    <t>Viöl</t>
  </si>
  <si>
    <t>Euvy</t>
  </si>
  <si>
    <t>Virneburg</t>
  </si>
  <si>
    <t>Euzet</t>
  </si>
  <si>
    <t>Visbek</t>
  </si>
  <si>
    <t>Évans</t>
  </si>
  <si>
    <t>Visselhövede, Stadt</t>
  </si>
  <si>
    <t>Évaux-et-Ménil</t>
  </si>
  <si>
    <t>Vlotho, Stadt</t>
  </si>
  <si>
    <t>Évaux-les-Bains</t>
  </si>
  <si>
    <t>Voerde (Niederrhein), Stadt</t>
  </si>
  <si>
    <t>Ève</t>
  </si>
  <si>
    <t>Vogelsang</t>
  </si>
  <si>
    <t>Évecquemont</t>
  </si>
  <si>
    <t>Vogelsang-Warsin</t>
  </si>
  <si>
    <t>Évellys</t>
  </si>
  <si>
    <t>Vogelsberg</t>
  </si>
  <si>
    <t>Évenos</t>
  </si>
  <si>
    <t>Vögelsen</t>
  </si>
  <si>
    <t>Évergnicourt</t>
  </si>
  <si>
    <t>Vogt</t>
  </si>
  <si>
    <t>Everly</t>
  </si>
  <si>
    <t>Vogtareuth</t>
  </si>
  <si>
    <t>Évette-Salbert</t>
  </si>
  <si>
    <t>Vogtei</t>
  </si>
  <si>
    <t>Éveux</t>
  </si>
  <si>
    <t>Vogtsburg im Kaiserstuhl, Stadt</t>
  </si>
  <si>
    <t>Évian-les-Bains</t>
  </si>
  <si>
    <t>Vohburg a.d.Donau, St</t>
  </si>
  <si>
    <t>Évigny</t>
  </si>
  <si>
    <t>Vohenstrauß, St</t>
  </si>
  <si>
    <t>Évillers</t>
  </si>
  <si>
    <t>Vöhl, Nationalparkgemeinde</t>
  </si>
  <si>
    <t>Évin-Malmaison</t>
  </si>
  <si>
    <t>Vöhrenbach, Stadt</t>
  </si>
  <si>
    <t>Évisa</t>
  </si>
  <si>
    <t>Vöhringen</t>
  </si>
  <si>
    <t>Évosges</t>
  </si>
  <si>
    <t>Vöhringen, St</t>
  </si>
  <si>
    <t>Évran</t>
  </si>
  <si>
    <t>Voigtsdahlum, gemfr. Gebiet</t>
  </si>
  <si>
    <t>Évrange</t>
  </si>
  <si>
    <t>Voigtsdorf</t>
  </si>
  <si>
    <t>Évrecy</t>
  </si>
  <si>
    <t>Volkach, St</t>
  </si>
  <si>
    <t>Èvres</t>
  </si>
  <si>
    <t>Volkenschwand</t>
  </si>
  <si>
    <t>Évreux</t>
  </si>
  <si>
    <t>Volkerode</t>
  </si>
  <si>
    <t>Évricourt</t>
  </si>
  <si>
    <t>Völkersweiler</t>
  </si>
  <si>
    <t>Évriguet</t>
  </si>
  <si>
    <t>Volkertshausen</t>
  </si>
  <si>
    <t>Évron</t>
  </si>
  <si>
    <t>Volkerzen</t>
  </si>
  <si>
    <t>Évry</t>
  </si>
  <si>
    <t>Volkesfeld</t>
  </si>
  <si>
    <t>Évry-Courcouronnes</t>
  </si>
  <si>
    <t>Völklingen, Stadt</t>
  </si>
  <si>
    <t>Évry-Grégy-sur-Yerre</t>
  </si>
  <si>
    <t>Volkmannsdorf</t>
  </si>
  <si>
    <t>Excenevex</t>
  </si>
  <si>
    <t>Volkmarsen, Stadt</t>
  </si>
  <si>
    <t>Excideuil</t>
  </si>
  <si>
    <t>Vollburg</t>
  </si>
  <si>
    <t>Exermont</t>
  </si>
  <si>
    <t>Vollersode</t>
  </si>
  <si>
    <t>Exideuil-sur-Vienne</t>
  </si>
  <si>
    <t>Vollersroda</t>
  </si>
  <si>
    <t>Exincourt</t>
  </si>
  <si>
    <t>Vollerwiek</t>
  </si>
  <si>
    <t>Exireuil</t>
  </si>
  <si>
    <t>Vollmersbach</t>
  </si>
  <si>
    <t>Exoudun</t>
  </si>
  <si>
    <t>Vollmershain</t>
  </si>
  <si>
    <t>Expiremont</t>
  </si>
  <si>
    <t>Vollmersweiler</t>
  </si>
  <si>
    <t>Eybens</t>
  </si>
  <si>
    <t>Vollrathsruhe</t>
  </si>
  <si>
    <t>Eybouleuf</t>
  </si>
  <si>
    <t>Vollstedt</t>
  </si>
  <si>
    <t>Eyburie</t>
  </si>
  <si>
    <t>Völpke</t>
  </si>
  <si>
    <t>Eycheil</t>
  </si>
  <si>
    <t>Völschow</t>
  </si>
  <si>
    <t>Eydoche</t>
  </si>
  <si>
    <t>Volsemenhusen</t>
  </si>
  <si>
    <t>Eygalayes</t>
  </si>
  <si>
    <t>Voltlage</t>
  </si>
  <si>
    <t>Eygalières</t>
  </si>
  <si>
    <t>Volxheim</t>
  </si>
  <si>
    <t>Eygaliers</t>
  </si>
  <si>
    <t>Vorbach</t>
  </si>
  <si>
    <t>Eygliers</t>
  </si>
  <si>
    <t>Vorbeck</t>
  </si>
  <si>
    <t>Eygluy-Escoulin</t>
  </si>
  <si>
    <t>Vorderweidenthal</t>
  </si>
  <si>
    <t>Eyguières</t>
  </si>
  <si>
    <t>Vordorf</t>
  </si>
  <si>
    <t>Eygurande</t>
  </si>
  <si>
    <t>Vordorfer Forst</t>
  </si>
  <si>
    <t>Eygurande-et-Gardedeuil</t>
  </si>
  <si>
    <t>Vorra</t>
  </si>
  <si>
    <t>Eyjeaux</t>
  </si>
  <si>
    <t>Vörstetten</t>
  </si>
  <si>
    <t>Eymet</t>
  </si>
  <si>
    <t>Vorwerk</t>
  </si>
  <si>
    <t>Eymeux</t>
  </si>
  <si>
    <t>Vreden, Stadt</t>
  </si>
  <si>
    <t>Eymouthiers</t>
  </si>
  <si>
    <t>Vrees</t>
  </si>
  <si>
    <t>Eymoutiers</t>
  </si>
  <si>
    <t>Waabs</t>
  </si>
  <si>
    <t>Eyne</t>
  </si>
  <si>
    <t>Waake</t>
  </si>
  <si>
    <t>Eynesse</t>
  </si>
  <si>
    <t>Waakirchen</t>
  </si>
  <si>
    <t>Eyragues</t>
  </si>
  <si>
    <t>Waal, M</t>
  </si>
  <si>
    <t>Eyrans</t>
  </si>
  <si>
    <t>Wabern</t>
  </si>
  <si>
    <t>Eyraud-Crempse-Maurens</t>
  </si>
  <si>
    <t>Wachau</t>
  </si>
  <si>
    <t>Eyrein</t>
  </si>
  <si>
    <t>Wachenheim</t>
  </si>
  <si>
    <t>Eyres-Moncube</t>
  </si>
  <si>
    <t>Wachenheim an der Weinstraße, Stadt</t>
  </si>
  <si>
    <t>Eyroles</t>
  </si>
  <si>
    <t>Wachenroth, M</t>
  </si>
  <si>
    <t>Eysines</t>
  </si>
  <si>
    <t>Wachstedt</t>
  </si>
  <si>
    <t>Eysson</t>
  </si>
  <si>
    <t>Wachtberg</t>
  </si>
  <si>
    <t>Eysus</t>
  </si>
  <si>
    <t>Wachtendonk</t>
  </si>
  <si>
    <t>Eywiller</t>
  </si>
  <si>
    <t>Wächtersbach, Stadt</t>
  </si>
  <si>
    <t>Eyzahut</t>
  </si>
  <si>
    <t>Wacken</t>
  </si>
  <si>
    <t>Eyzerac</t>
  </si>
  <si>
    <t>Wackerow</t>
  </si>
  <si>
    <t>Eyzin-Pinet</t>
  </si>
  <si>
    <t>Wackersberg</t>
  </si>
  <si>
    <t>Ézanville</t>
  </si>
  <si>
    <t>Wackersdorf</t>
  </si>
  <si>
    <t>Èze</t>
  </si>
  <si>
    <t>Waddeweitz</t>
  </si>
  <si>
    <t>Ézy-sur-Eure</t>
  </si>
  <si>
    <t>Wadern, Stadt</t>
  </si>
  <si>
    <t>Fabas</t>
  </si>
  <si>
    <t>Wadersloh</t>
  </si>
  <si>
    <t>Fabras</t>
  </si>
  <si>
    <t>Wadgassen</t>
  </si>
  <si>
    <t>Fabrègues</t>
  </si>
  <si>
    <t>Waffenbrunn</t>
  </si>
  <si>
    <t>Fabrezan</t>
  </si>
  <si>
    <t>Wagenfeld</t>
  </si>
  <si>
    <t>Faches-Thumesnil</t>
  </si>
  <si>
    <t>Fâchin</t>
  </si>
  <si>
    <t>Wagenhoff</t>
  </si>
  <si>
    <t>Faget-Abbatial</t>
  </si>
  <si>
    <t>Wagersrott</t>
  </si>
  <si>
    <t>Fagnières</t>
  </si>
  <si>
    <t>Waghäusel, Stadt</t>
  </si>
  <si>
    <t>Fagnon</t>
  </si>
  <si>
    <t>Waging a.See, M</t>
  </si>
  <si>
    <t>Fahy-lès-Autrey</t>
  </si>
  <si>
    <t>Waginger See</t>
  </si>
  <si>
    <t>Failly</t>
  </si>
  <si>
    <t>Wahlbach</t>
  </si>
  <si>
    <t>Faimbe</t>
  </si>
  <si>
    <t>Wahlenau</t>
  </si>
  <si>
    <t>Fain-lès-Montbard</t>
  </si>
  <si>
    <t>Wahlhausen</t>
  </si>
  <si>
    <t>Fain-lès-Moutiers</t>
  </si>
  <si>
    <t>Wahlheim</t>
  </si>
  <si>
    <t>Fains</t>
  </si>
  <si>
    <t>Wahlrod</t>
  </si>
  <si>
    <t>Fains-Véel</t>
  </si>
  <si>
    <t>Wahlsburg</t>
  </si>
  <si>
    <t>Faissault</t>
  </si>
  <si>
    <t>Wahlstedt, Stadt</t>
  </si>
  <si>
    <t>Fajac-en-Val</t>
  </si>
  <si>
    <t>Wahlstorf</t>
  </si>
  <si>
    <t>Fajac-la-Relenque</t>
  </si>
  <si>
    <t>Wahnwegen</t>
  </si>
  <si>
    <t>Fajoles</t>
  </si>
  <si>
    <t>Wahrenholz</t>
  </si>
  <si>
    <t>Fajolles</t>
  </si>
  <si>
    <t>Waiblingen, Stadt</t>
  </si>
  <si>
    <t>Falaise</t>
  </si>
  <si>
    <t>Waibstadt, Stadt</t>
  </si>
  <si>
    <t>Falck</t>
  </si>
  <si>
    <t>Waidacher Forst</t>
  </si>
  <si>
    <t>Faleyras</t>
  </si>
  <si>
    <t>Waidhaus, M</t>
  </si>
  <si>
    <t>Falga</t>
  </si>
  <si>
    <t>Waidhofen</t>
  </si>
  <si>
    <t>Falicon</t>
  </si>
  <si>
    <t>Waigandshain</t>
  </si>
  <si>
    <t>Falkwiller</t>
  </si>
  <si>
    <t>Waigolshausen</t>
  </si>
  <si>
    <t>Fallencourt</t>
  </si>
  <si>
    <t>Wain</t>
  </si>
  <si>
    <t>Fallerans</t>
  </si>
  <si>
    <t>Waischenfeld, St</t>
  </si>
  <si>
    <t>Falleron</t>
  </si>
  <si>
    <t>Wakendorf I</t>
  </si>
  <si>
    <t>Falletans</t>
  </si>
  <si>
    <t>Wakendorf II</t>
  </si>
  <si>
    <t>Fallon</t>
  </si>
  <si>
    <t>Walchum</t>
  </si>
  <si>
    <t>Fals</t>
  </si>
  <si>
    <t>Wald</t>
  </si>
  <si>
    <t>Falvy</t>
  </si>
  <si>
    <t>Waldachtal</t>
  </si>
  <si>
    <t>Famars</t>
  </si>
  <si>
    <t>Waldalgesheim</t>
  </si>
  <si>
    <t>Famechon</t>
  </si>
  <si>
    <t>Waldaschaff</t>
  </si>
  <si>
    <t>Fameck</t>
  </si>
  <si>
    <t>Waldaschaffer Forst</t>
  </si>
  <si>
    <t>Fampoux</t>
  </si>
  <si>
    <t>Waldböckelheim</t>
  </si>
  <si>
    <t>Fanjeaux</t>
  </si>
  <si>
    <t>Waldbreitbach</t>
  </si>
  <si>
    <t>Fanlac</t>
  </si>
  <si>
    <t>Waldbröl, Stadt</t>
  </si>
  <si>
    <t>Faramans</t>
  </si>
  <si>
    <t>Waldbronn</t>
  </si>
  <si>
    <t>Farbus</t>
  </si>
  <si>
    <t>Waldbrunn</t>
  </si>
  <si>
    <t>Farceaux</t>
  </si>
  <si>
    <t>Waldbrunn (Westerwald)</t>
  </si>
  <si>
    <t>Farébersviller</t>
  </si>
  <si>
    <t>Fareins</t>
  </si>
  <si>
    <t>Waldbüttelbrunn</t>
  </si>
  <si>
    <t>Faremoutiers</t>
  </si>
  <si>
    <t>Walddorfhäslach</t>
  </si>
  <si>
    <t>Farges</t>
  </si>
  <si>
    <t>Waldeck</t>
  </si>
  <si>
    <t>Farges-Allichamps</t>
  </si>
  <si>
    <t>Waldeck, Stadt</t>
  </si>
  <si>
    <t>Farges-en-Septaine</t>
  </si>
  <si>
    <t>Waldems</t>
  </si>
  <si>
    <t>Farges-lès-Chalon</t>
  </si>
  <si>
    <t>Waldenbuch, Stadt</t>
  </si>
  <si>
    <t>Farges-lès-Mâcon</t>
  </si>
  <si>
    <t>Waldenburg, Stadt</t>
  </si>
  <si>
    <t>Fargues</t>
  </si>
  <si>
    <t>Walderbach</t>
  </si>
  <si>
    <t>Fargues-Saint-Hilaire</t>
  </si>
  <si>
    <t>Waldershof, St</t>
  </si>
  <si>
    <t>Fargues-sur-Ourbise</t>
  </si>
  <si>
    <t>Waldesch</t>
  </si>
  <si>
    <t>Farincourt</t>
  </si>
  <si>
    <t>Waldfensterer Forst</t>
  </si>
  <si>
    <t>Farinole</t>
  </si>
  <si>
    <t>Waldfeucht</t>
  </si>
  <si>
    <t>Farnay</t>
  </si>
  <si>
    <t>Waldfischbach-Burgalben</t>
  </si>
  <si>
    <t>Farschviller</t>
  </si>
  <si>
    <t>Waldgrehweiler</t>
  </si>
  <si>
    <t>Fatines</t>
  </si>
  <si>
    <t>Waldhambach</t>
  </si>
  <si>
    <t>Fatouville-Grestain</t>
  </si>
  <si>
    <t>Waldhäuserwald</t>
  </si>
  <si>
    <t>Fauch</t>
  </si>
  <si>
    <t>Waldheim, Stadt</t>
  </si>
  <si>
    <t>Faucigny</t>
  </si>
  <si>
    <t>Waldhof-Falkenstein</t>
  </si>
  <si>
    <t>Faucogney-et-la-Mer</t>
  </si>
  <si>
    <t>Waldhufen</t>
  </si>
  <si>
    <t>Faucompierre</t>
  </si>
  <si>
    <t>Waldkappel, Stadt</t>
  </si>
  <si>
    <t>Faucon</t>
  </si>
  <si>
    <t>Waldkirch, Stadt</t>
  </si>
  <si>
    <t>Fauconcourt</t>
  </si>
  <si>
    <t>Waldkirchen, St</t>
  </si>
  <si>
    <t>Faucon-de-Barcelonnette</t>
  </si>
  <si>
    <t>Waldkraiburg, St</t>
  </si>
  <si>
    <t>Faucon-du-Caire</t>
  </si>
  <si>
    <t>Waldlaubersheim</t>
  </si>
  <si>
    <t>Faudoas</t>
  </si>
  <si>
    <t>Waldleiningen</t>
  </si>
  <si>
    <t>Faugères</t>
  </si>
  <si>
    <t>Wald-Michelbach</t>
  </si>
  <si>
    <t>Fauguernon</t>
  </si>
  <si>
    <t>Waldmohr</t>
  </si>
  <si>
    <t>Fauguerolles</t>
  </si>
  <si>
    <t>Waldmühlen</t>
  </si>
  <si>
    <t>Fauillet</t>
  </si>
  <si>
    <t>Waldmünchen, St</t>
  </si>
  <si>
    <t>Faulquemont</t>
  </si>
  <si>
    <t>Waldorf</t>
  </si>
  <si>
    <t>Faulx</t>
  </si>
  <si>
    <t>Waldrach</t>
  </si>
  <si>
    <t>Faumont</t>
  </si>
  <si>
    <t>Waldrohrbach</t>
  </si>
  <si>
    <t>Fauquembergues</t>
  </si>
  <si>
    <t>Waldsassen, St</t>
  </si>
  <si>
    <t>Faurilles</t>
  </si>
  <si>
    <t>Waldsee</t>
  </si>
  <si>
    <t>Fauroux</t>
  </si>
  <si>
    <t>Waldshut-Tiengen, Stadt</t>
  </si>
  <si>
    <t>Faussergues</t>
  </si>
  <si>
    <t>Waldsieversdorf</t>
  </si>
  <si>
    <t>Fauverney</t>
  </si>
  <si>
    <t>Waldsolms</t>
  </si>
  <si>
    <t>Fauville</t>
  </si>
  <si>
    <t>Waldstetten</t>
  </si>
  <si>
    <t>Faux</t>
  </si>
  <si>
    <t>Waldstetten, M</t>
  </si>
  <si>
    <t>Faux-Fresnay</t>
  </si>
  <si>
    <t>Waldthurn, M</t>
  </si>
  <si>
    <t>Faux-la-Montagne</t>
  </si>
  <si>
    <t>Waldweiler</t>
  </si>
  <si>
    <t>Faux-Mazuras</t>
  </si>
  <si>
    <t>Walhausen</t>
  </si>
  <si>
    <t>Faux-Vésigneul</t>
  </si>
  <si>
    <t>Walheim</t>
  </si>
  <si>
    <t>Faux-Villecerf</t>
  </si>
  <si>
    <t>Walkendorf</t>
  </si>
  <si>
    <t>Favalello</t>
  </si>
  <si>
    <t>Walkenried</t>
  </si>
  <si>
    <t>Favars</t>
  </si>
  <si>
    <t>Walkertshofen</t>
  </si>
  <si>
    <t>Faverdines</t>
  </si>
  <si>
    <t>Walksfelde</t>
  </si>
  <si>
    <t>Faverelles</t>
  </si>
  <si>
    <t>Walldorf, Stadt</t>
  </si>
  <si>
    <t>Faverges-de-la-Tour</t>
  </si>
  <si>
    <t>Walldürn, Stadt</t>
  </si>
  <si>
    <t>Faverges-Seythenex</t>
  </si>
  <si>
    <t>Wallen</t>
  </si>
  <si>
    <t>Faverney</t>
  </si>
  <si>
    <t>Wallenborn</t>
  </si>
  <si>
    <t>Faverois</t>
  </si>
  <si>
    <t>Wallendorf</t>
  </si>
  <si>
    <t>Faverolles</t>
  </si>
  <si>
    <t>Wallenfels, St</t>
  </si>
  <si>
    <t>Faverolles-et-Coëmy</t>
  </si>
  <si>
    <t>Wallenhorst</t>
  </si>
  <si>
    <t>Faverolles-la-Campagne</t>
  </si>
  <si>
    <t>Wallerfangen</t>
  </si>
  <si>
    <t>Faverolles-lès-Lucey</t>
  </si>
  <si>
    <t>Wallerfing</t>
  </si>
  <si>
    <t>Faverolles-sur-Cher</t>
  </si>
  <si>
    <t>Wallersdorf, M</t>
  </si>
  <si>
    <t>Favières</t>
  </si>
  <si>
    <t>Wallersheim</t>
  </si>
  <si>
    <t>Favresse</t>
  </si>
  <si>
    <t>Wallerstein, M</t>
  </si>
  <si>
    <t>Favreuil</t>
  </si>
  <si>
    <t>Wallertheim</t>
  </si>
  <si>
    <t>Favrieux</t>
  </si>
  <si>
    <t>Wallgau</t>
  </si>
  <si>
    <t>Fay</t>
  </si>
  <si>
    <t>Wallhalben</t>
  </si>
  <si>
    <t>Fay-aux-Loges</t>
  </si>
  <si>
    <t>Wallhausen</t>
  </si>
  <si>
    <t>Faycelles</t>
  </si>
  <si>
    <t>Wallmenroth</t>
  </si>
  <si>
    <t>Fay-de-Bretagne</t>
  </si>
  <si>
    <t>Wallmerod</t>
  </si>
  <si>
    <t>Faye</t>
  </si>
  <si>
    <t>Wallmoden</t>
  </si>
  <si>
    <t>Faye-l'Abbesse</t>
  </si>
  <si>
    <t>Wallsbüll</t>
  </si>
  <si>
    <t>Faye-la-Vineuse</t>
  </si>
  <si>
    <t>Wallscheid</t>
  </si>
  <si>
    <t>Fayence</t>
  </si>
  <si>
    <t xml:space="preserve">Wallstawe </t>
  </si>
  <si>
    <t>Fay-en-Montagne</t>
  </si>
  <si>
    <t>Walluf</t>
  </si>
  <si>
    <t>Faye-sur-Ardin</t>
  </si>
  <si>
    <t>Walow</t>
  </si>
  <si>
    <t>Fayet</t>
  </si>
  <si>
    <t>Walpernhain</t>
  </si>
  <si>
    <t>Fayet-le-Château</t>
  </si>
  <si>
    <t>Walpertskirchen</t>
  </si>
  <si>
    <t>Fayet-Ronaye</t>
  </si>
  <si>
    <t>Walschleben</t>
  </si>
  <si>
    <t>Fayl-Billot</t>
  </si>
  <si>
    <t>Walsdorf</t>
  </si>
  <si>
    <t>Fay-le-Clos</t>
  </si>
  <si>
    <t>Walshausen</t>
  </si>
  <si>
    <t>Fay-les-Étangs</t>
  </si>
  <si>
    <t>Walsheim</t>
  </si>
  <si>
    <t>Fay-lès-Marcilly</t>
  </si>
  <si>
    <t>Walsleben</t>
  </si>
  <si>
    <t>Faÿ-lès-Nemours</t>
  </si>
  <si>
    <t>Walsrode, Stadt</t>
  </si>
  <si>
    <t>Faymont</t>
  </si>
  <si>
    <t>Waltenhausen</t>
  </si>
  <si>
    <t>Faymoreau</t>
  </si>
  <si>
    <t>Waltenhofen</t>
  </si>
  <si>
    <t>Fays</t>
  </si>
  <si>
    <t>Walterschen</t>
  </si>
  <si>
    <t>Fays-la-Chapelle</t>
  </si>
  <si>
    <t>Waltersdorf</t>
  </si>
  <si>
    <t>Fayssac</t>
  </si>
  <si>
    <t>Waltershausen, Stadt</t>
  </si>
  <si>
    <t>Fay-sur-Lignon</t>
  </si>
  <si>
    <t>Walting</t>
  </si>
  <si>
    <t>Febvin-Palfart</t>
  </si>
  <si>
    <t>Waltrop, Stadt</t>
  </si>
  <si>
    <t>Fécamp</t>
  </si>
  <si>
    <t>Walzbachtal</t>
  </si>
  <si>
    <t>Féchain</t>
  </si>
  <si>
    <t>Wanderup</t>
  </si>
  <si>
    <t>Fêche-l'Église</t>
  </si>
  <si>
    <t>Wandlitz</t>
  </si>
  <si>
    <t>Fécocourt</t>
  </si>
  <si>
    <t>Wanfried, Stadt</t>
  </si>
  <si>
    <t>Fédry</t>
  </si>
  <si>
    <t>Fegersheim</t>
  </si>
  <si>
    <t>Wangelau</t>
  </si>
  <si>
    <t>Fégréac</t>
  </si>
  <si>
    <t>Wangelnstedt</t>
  </si>
  <si>
    <t>Feigères</t>
  </si>
  <si>
    <t>Wangels</t>
  </si>
  <si>
    <t>Feigneux</t>
  </si>
  <si>
    <t>Wangen</t>
  </si>
  <si>
    <t>Feignies</t>
  </si>
  <si>
    <t>Wangen im Allgäu, Stadt</t>
  </si>
  <si>
    <t>Feillens</t>
  </si>
  <si>
    <t>Wangerland</t>
  </si>
  <si>
    <t>Feings</t>
  </si>
  <si>
    <t>Wangerooge, Nordseebad</t>
  </si>
  <si>
    <t>Feins</t>
  </si>
  <si>
    <t>Wankendorf</t>
  </si>
  <si>
    <t>Feins-en-Gâtinais</t>
  </si>
  <si>
    <t>Wanna</t>
  </si>
  <si>
    <t>Feissons-sur-Salins</t>
  </si>
  <si>
    <t>Wannweil</t>
  </si>
  <si>
    <t>Felce</t>
  </si>
  <si>
    <t>Wanzleben-Börde, Stadt</t>
  </si>
  <si>
    <t>Wapelfeld</t>
  </si>
  <si>
    <t>Warberg</t>
  </si>
  <si>
    <t>Feliceto</t>
  </si>
  <si>
    <t>Warburg, Hansestadt</t>
  </si>
  <si>
    <t>Félines</t>
  </si>
  <si>
    <t>Wardenburg</t>
  </si>
  <si>
    <t>Félines-Minervois</t>
  </si>
  <si>
    <t>Warder</t>
  </si>
  <si>
    <t>Félines-sur-Rimandoule</t>
  </si>
  <si>
    <t>Wardow</t>
  </si>
  <si>
    <t>Félines-Termenès</t>
  </si>
  <si>
    <t>Waren (Müritz), Stadt</t>
  </si>
  <si>
    <t>Felleries</t>
  </si>
  <si>
    <t>Warendorf, Stadt</t>
  </si>
  <si>
    <t>Fellering</t>
  </si>
  <si>
    <t>Warin, Stadt</t>
  </si>
  <si>
    <t>Felletin</t>
  </si>
  <si>
    <t>Warlitz</t>
  </si>
  <si>
    <t>Felluns</t>
  </si>
  <si>
    <t>Warlow</t>
  </si>
  <si>
    <t>Felon</t>
  </si>
  <si>
    <t>Warmensteinach</t>
  </si>
  <si>
    <t>Felzins</t>
  </si>
  <si>
    <t>Warmensteinacher Forst-Nord</t>
  </si>
  <si>
    <t>Fenain</t>
  </si>
  <si>
    <t>Warmsen</t>
  </si>
  <si>
    <t>Fénay</t>
  </si>
  <si>
    <t>Warmsroth</t>
  </si>
  <si>
    <t>Fendeille</t>
  </si>
  <si>
    <t>Warnau</t>
  </si>
  <si>
    <t>Fénery</t>
  </si>
  <si>
    <t>Warngau</t>
  </si>
  <si>
    <t>Fénétrange</t>
  </si>
  <si>
    <t>Warnkenhagen</t>
  </si>
  <si>
    <t>Feneu</t>
  </si>
  <si>
    <t>Warnow</t>
  </si>
  <si>
    <t>Féneyrols</t>
  </si>
  <si>
    <t>Warpe</t>
  </si>
  <si>
    <t>Féniers</t>
  </si>
  <si>
    <t>Warrenzin</t>
  </si>
  <si>
    <t>Fenioux</t>
  </si>
  <si>
    <t>Warringholz</t>
  </si>
  <si>
    <t>Fenneviller</t>
  </si>
  <si>
    <t>Warsow</t>
  </si>
  <si>
    <t>Fénols</t>
  </si>
  <si>
    <t>Warstein, Stadt</t>
  </si>
  <si>
    <t>Fenouillet</t>
  </si>
  <si>
    <t>Wartenberg</t>
  </si>
  <si>
    <t>Fenouillet-du-Razès</t>
  </si>
  <si>
    <t>Wartenberg, M</t>
  </si>
  <si>
    <t>Fépin</t>
  </si>
  <si>
    <t>Wartenberg-Rohrbach</t>
  </si>
  <si>
    <t>Fercé</t>
  </si>
  <si>
    <t>Warthausen</t>
  </si>
  <si>
    <t>Fercé-sur-Sarthe</t>
  </si>
  <si>
    <t>Wartmannsroth</t>
  </si>
  <si>
    <t>Ferdrupt</t>
  </si>
  <si>
    <t>Warwerort</t>
  </si>
  <si>
    <t>Fèrebrianges</t>
  </si>
  <si>
    <t>Wasbek</t>
  </si>
  <si>
    <t>Fère-Champenoise</t>
  </si>
  <si>
    <t>Wasbüttel</t>
  </si>
  <si>
    <t>Fère-en-Tardenois</t>
  </si>
  <si>
    <t>Wäschenbeuren</t>
  </si>
  <si>
    <t>Férel</t>
  </si>
  <si>
    <t>Wasenbach</t>
  </si>
  <si>
    <t>Ferfay</t>
  </si>
  <si>
    <t>Wassenach</t>
  </si>
  <si>
    <t>Féricy</t>
  </si>
  <si>
    <t>Wassenberg, Stadt</t>
  </si>
  <si>
    <t>Férin</t>
  </si>
  <si>
    <t>Wasserburg (Bodensee)</t>
  </si>
  <si>
    <t>Fermanville</t>
  </si>
  <si>
    <t>Wasserburg a.Inn, St</t>
  </si>
  <si>
    <t>Ferney-Voltaire</t>
  </si>
  <si>
    <t>Wasserliesch</t>
  </si>
  <si>
    <t>Fernoël</t>
  </si>
  <si>
    <t>Wasserlosen</t>
  </si>
  <si>
    <t>Férolles</t>
  </si>
  <si>
    <t>Wasserthaleben</t>
  </si>
  <si>
    <t>Férolles-Attilly</t>
  </si>
  <si>
    <t>Wassertrüdingen, St</t>
  </si>
  <si>
    <t>Féron</t>
  </si>
  <si>
    <t>Wasungen, Stadt</t>
  </si>
  <si>
    <t>Ferques</t>
  </si>
  <si>
    <t>Wathlingen</t>
  </si>
  <si>
    <t>Ferrals-les-Corbières</t>
  </si>
  <si>
    <t>Wattenbek</t>
  </si>
  <si>
    <t>Ferrals-les-Montagnes</t>
  </si>
  <si>
    <t>Wattendorf</t>
  </si>
  <si>
    <t>Ferran</t>
  </si>
  <si>
    <t>Wattenheim</t>
  </si>
  <si>
    <t>Ferrassières</t>
  </si>
  <si>
    <t>Watzerath</t>
  </si>
  <si>
    <t>Ferrensac</t>
  </si>
  <si>
    <t>Wawern</t>
  </si>
  <si>
    <t>Ferrère</t>
  </si>
  <si>
    <t>Waxweiler</t>
  </si>
  <si>
    <t>Ferrette</t>
  </si>
  <si>
    <t>Wechingen</t>
  </si>
  <si>
    <t>Ferreux-Quincey</t>
  </si>
  <si>
    <t>Wechselburg</t>
  </si>
  <si>
    <t>Ferrière-et-Lafolie</t>
  </si>
  <si>
    <t>Weddelbrook</t>
  </si>
  <si>
    <t>Ferrière-la-Grande</t>
  </si>
  <si>
    <t>Weddingstedt</t>
  </si>
  <si>
    <t>Ferrière-la-Petite</t>
  </si>
  <si>
    <t>Wedel, Stadt</t>
  </si>
  <si>
    <t>Ferrière-Larçon</t>
  </si>
  <si>
    <t>Wedemark</t>
  </si>
  <si>
    <t>Wedendorfersee</t>
  </si>
  <si>
    <t>Ferrières-en-Bray</t>
  </si>
  <si>
    <t>Weede</t>
  </si>
  <si>
    <t>Ferrières-en-Brie</t>
  </si>
  <si>
    <t>Weener, Stadt</t>
  </si>
  <si>
    <t>Ferrières-en-Gâtinais</t>
  </si>
  <si>
    <t>Wees</t>
  </si>
  <si>
    <t>Ferrières-Haut-Clocher</t>
  </si>
  <si>
    <t>Weesby</t>
  </si>
  <si>
    <t>Ferrières-la-Verrerie</t>
  </si>
  <si>
    <t>Weeze</t>
  </si>
  <si>
    <t>Ferrières-le-Lac</t>
  </si>
  <si>
    <t>Wefensleben</t>
  </si>
  <si>
    <t>Ferrières-les-Bois</t>
  </si>
  <si>
    <t>Wegberg, Stadt</t>
  </si>
  <si>
    <t>Ferrières-lès-Ray</t>
  </si>
  <si>
    <t>Wegeleben, Stadt</t>
  </si>
  <si>
    <t>Ferrières-lès-Scey</t>
  </si>
  <si>
    <t>Wegscheid, M</t>
  </si>
  <si>
    <t>Ferrières-les-Verreries</t>
  </si>
  <si>
    <t>Wehingen</t>
  </si>
  <si>
    <t>Ferrières-Poussarou</t>
  </si>
  <si>
    <t>Wehnde</t>
  </si>
  <si>
    <t>Ferrières-Saint-Hilaire</t>
  </si>
  <si>
    <t>Wehr</t>
  </si>
  <si>
    <t>Ferrières-Saint-Mary</t>
  </si>
  <si>
    <t>Wehr, Stadt</t>
  </si>
  <si>
    <t>Ferrières-sur-Ariège</t>
  </si>
  <si>
    <t>Wehrbleck</t>
  </si>
  <si>
    <t>Ferrières-sur-Sichon</t>
  </si>
  <si>
    <t>Wehretal</t>
  </si>
  <si>
    <t>Ferrière-sur-Beaulieu</t>
  </si>
  <si>
    <t>Wehrheim</t>
  </si>
  <si>
    <t>Ferrussac</t>
  </si>
  <si>
    <t>Wehringen</t>
  </si>
  <si>
    <t>Fertans</t>
  </si>
  <si>
    <t>Fertrève</t>
  </si>
  <si>
    <t>Weibersbrunn</t>
  </si>
  <si>
    <t>Fescamps</t>
  </si>
  <si>
    <t>Weichering</t>
  </si>
  <si>
    <t>Fesches-le-Châtel</t>
  </si>
  <si>
    <t>Weichs</t>
  </si>
  <si>
    <t>Fesmy-le-Sart</t>
  </si>
  <si>
    <t>Weida, Stadt</t>
  </si>
  <si>
    <t>Fesques</t>
  </si>
  <si>
    <t>Weiden</t>
  </si>
  <si>
    <t>Fessanvilliers-Mattanvilliers</t>
  </si>
  <si>
    <t>Weiden i.d.OPf.</t>
  </si>
  <si>
    <t>Fessenheim</t>
  </si>
  <si>
    <t>Weidenbach</t>
  </si>
  <si>
    <t>Fessenheim-le-Bas</t>
  </si>
  <si>
    <t>Weidenbach, M</t>
  </si>
  <si>
    <t>Fessevillers</t>
  </si>
  <si>
    <t>Weidenberg, M</t>
  </si>
  <si>
    <t>Fessy</t>
  </si>
  <si>
    <t>Weidenhahn</t>
  </si>
  <si>
    <t>Festes-et-Saint-André</t>
  </si>
  <si>
    <t>Weidenstetten</t>
  </si>
  <si>
    <t>Festieux</t>
  </si>
  <si>
    <t>Weidenthal</t>
  </si>
  <si>
    <t>Festigny</t>
  </si>
  <si>
    <t>Weidhausen b.Coburg</t>
  </si>
  <si>
    <t>Festubert</t>
  </si>
  <si>
    <t>Weiding</t>
  </si>
  <si>
    <t>Féternes</t>
  </si>
  <si>
    <t>Weidingen</t>
  </si>
  <si>
    <t>Feucherolles</t>
  </si>
  <si>
    <t>Weigendorf</t>
  </si>
  <si>
    <t>Feuchy</t>
  </si>
  <si>
    <t>Weigenheim</t>
  </si>
  <si>
    <t>Feugarolles</t>
  </si>
  <si>
    <t>Weigler</t>
  </si>
  <si>
    <t>Feugères</t>
  </si>
  <si>
    <t>Weihenzell</t>
  </si>
  <si>
    <t>Feuges</t>
  </si>
  <si>
    <t>Weiherhammer</t>
  </si>
  <si>
    <t>Feuguerolles</t>
  </si>
  <si>
    <t>Weihmichl</t>
  </si>
  <si>
    <t>Feuguerolles-Bully</t>
  </si>
  <si>
    <t>Weikersheim, Stadt</t>
  </si>
  <si>
    <t>Feuilla</t>
  </si>
  <si>
    <t>Weil</t>
  </si>
  <si>
    <t>Feuillade</t>
  </si>
  <si>
    <t>Weil am Rhein, Stadt</t>
  </si>
  <si>
    <t>Feuillères</t>
  </si>
  <si>
    <t>Weil der Stadt, Stadt</t>
  </si>
  <si>
    <t>Feule</t>
  </si>
  <si>
    <t>Weil im Schönbuch</t>
  </si>
  <si>
    <t>Feuquières</t>
  </si>
  <si>
    <t>Weilar</t>
  </si>
  <si>
    <t>Feuquières-en-Vimeu</t>
  </si>
  <si>
    <t>Weilbach, M</t>
  </si>
  <si>
    <t>Feurs</t>
  </si>
  <si>
    <t>Weilburg, Stadt</t>
  </si>
  <si>
    <t>Feusines</t>
  </si>
  <si>
    <t>Weilen unter den Rinnen</t>
  </si>
  <si>
    <t>Feux</t>
  </si>
  <si>
    <t>Fèves</t>
  </si>
  <si>
    <t>Weiler bei Bingen</t>
  </si>
  <si>
    <t>Féy</t>
  </si>
  <si>
    <t>Weiler bei Monzingen</t>
  </si>
  <si>
    <t>Fey-en-Haye</t>
  </si>
  <si>
    <t>Weilerbach</t>
  </si>
  <si>
    <t>Feyt</t>
  </si>
  <si>
    <t>Weilersbach</t>
  </si>
  <si>
    <t>Feytiat</t>
  </si>
  <si>
    <t>Weiler-Simmerberg, M</t>
  </si>
  <si>
    <t>Feyzin</t>
  </si>
  <si>
    <t>Weilerswist</t>
  </si>
  <si>
    <t>Fiac</t>
  </si>
  <si>
    <t>Weilheim</t>
  </si>
  <si>
    <t>Ficaja</t>
  </si>
  <si>
    <t>Weilheim an der Teck, Stadt</t>
  </si>
  <si>
    <t>Ficheux</t>
  </si>
  <si>
    <t>Weilheim i.OB, St</t>
  </si>
  <si>
    <t>Fichous-Riumayou</t>
  </si>
  <si>
    <t>Weilmünster, Marktflecken</t>
  </si>
  <si>
    <t>Fieffes-Montrelet</t>
  </si>
  <si>
    <t>Weilrod</t>
  </si>
  <si>
    <t>Fiefs</t>
  </si>
  <si>
    <t>Weiltingen, M</t>
  </si>
  <si>
    <t>Fiennes</t>
  </si>
  <si>
    <t>Weimar (Lahn)</t>
  </si>
  <si>
    <t>Fienvillers</t>
  </si>
  <si>
    <t>Weimar, Stadt</t>
  </si>
  <si>
    <t>Fierville-les-Mines</t>
  </si>
  <si>
    <t>Weinähr</t>
  </si>
  <si>
    <t>Fierville-les-Parcs</t>
  </si>
  <si>
    <t>Weinbach</t>
  </si>
  <si>
    <t>Fieulaine</t>
  </si>
  <si>
    <t>Weinböhla</t>
  </si>
  <si>
    <t>Fieux</t>
  </si>
  <si>
    <t>Weingarten (Baden)</t>
  </si>
  <si>
    <t>Figanières</t>
  </si>
  <si>
    <t>Weingarten (Pfalz)</t>
  </si>
  <si>
    <t>Figari</t>
  </si>
  <si>
    <t>Weingarten, Stadt</t>
  </si>
  <si>
    <t>Figarol</t>
  </si>
  <si>
    <t>Weinheim, Stadt</t>
  </si>
  <si>
    <t>Figeac</t>
  </si>
  <si>
    <t>Weinolsheim</t>
  </si>
  <si>
    <t>Fignévelle</t>
  </si>
  <si>
    <t>Weinsberg, Stadt</t>
  </si>
  <si>
    <t>Fignières</t>
  </si>
  <si>
    <t>Weinsheim</t>
  </si>
  <si>
    <t>Filain</t>
  </si>
  <si>
    <t>Weinstadt, Stadt</t>
  </si>
  <si>
    <t>Fillé</t>
  </si>
  <si>
    <t>Weira</t>
  </si>
  <si>
    <t>Fillière</t>
  </si>
  <si>
    <t>Weischlitz</t>
  </si>
  <si>
    <t>Fillières</t>
  </si>
  <si>
    <t>Weisel</t>
  </si>
  <si>
    <t>Fillièvres</t>
  </si>
  <si>
    <t>Weisen</t>
  </si>
  <si>
    <t>Fillinges</t>
  </si>
  <si>
    <t>Weisenbach</t>
  </si>
  <si>
    <t>Fillols</t>
  </si>
  <si>
    <t>Weisendorf, M</t>
  </si>
  <si>
    <t>Filstroff</t>
  </si>
  <si>
    <t>Weisenheim am Berg</t>
  </si>
  <si>
    <t>Fiménil</t>
  </si>
  <si>
    <t>Weisenheim am Sand</t>
  </si>
  <si>
    <t>Finestret</t>
  </si>
  <si>
    <t>Weiskirchen</t>
  </si>
  <si>
    <t>Finhan</t>
  </si>
  <si>
    <t>Weismain, St</t>
  </si>
  <si>
    <t>Fins</t>
  </si>
  <si>
    <t>Weissach</t>
  </si>
  <si>
    <t>Fiquefleur-Équainville</t>
  </si>
  <si>
    <t>Weissach im Tal</t>
  </si>
  <si>
    <t>Firbeix</t>
  </si>
  <si>
    <t>Weißbach</t>
  </si>
  <si>
    <t>Firfol</t>
  </si>
  <si>
    <t>Weißdorf</t>
  </si>
  <si>
    <t>Firmi</t>
  </si>
  <si>
    <t>Weißenberg / Wóspork, Stadt</t>
  </si>
  <si>
    <t>Firminy</t>
  </si>
  <si>
    <t>Weißenborn</t>
  </si>
  <si>
    <t>Fislis</t>
  </si>
  <si>
    <t>Weißenborn/Erzgeb.</t>
  </si>
  <si>
    <t>Fismes</t>
  </si>
  <si>
    <t>Weißenbrunn</t>
  </si>
  <si>
    <t>Fitou</t>
  </si>
  <si>
    <t>Weißenburg i.Bay., GKSt</t>
  </si>
  <si>
    <t>Fitz-James</t>
  </si>
  <si>
    <t>Weißendorf</t>
  </si>
  <si>
    <t>Fixem</t>
  </si>
  <si>
    <t>Weißenfels, Stadt</t>
  </si>
  <si>
    <t>Fixin</t>
  </si>
  <si>
    <t>Weißenhorn, St</t>
  </si>
  <si>
    <t>Fix-Saint-Geneys</t>
  </si>
  <si>
    <t>Weißenohe</t>
  </si>
  <si>
    <t>Flacey</t>
  </si>
  <si>
    <t>Weißensberg</t>
  </si>
  <si>
    <t>Flacey-en-Bresse</t>
  </si>
  <si>
    <t>Weißensee, Stadt</t>
  </si>
  <si>
    <t>Flachères</t>
  </si>
  <si>
    <t>Weißenstadt, St</t>
  </si>
  <si>
    <t>Flacourt</t>
  </si>
  <si>
    <t>Weißenstadter Forst-Nord</t>
  </si>
  <si>
    <t>Flacy</t>
  </si>
  <si>
    <t>Weißenstadter Forst-Süd</t>
  </si>
  <si>
    <t>Flagey</t>
  </si>
  <si>
    <t>Weißenthurm, Stadt</t>
  </si>
  <si>
    <t>Flagey-Echézeaux</t>
  </si>
  <si>
    <t>Weißkeißel / Wuskidź</t>
  </si>
  <si>
    <t>Flagey-lès-Auxonne</t>
  </si>
  <si>
    <t>Weißwasser/O.L., Stadt / Běła Woda</t>
  </si>
  <si>
    <t>Flagey-Rigney</t>
  </si>
  <si>
    <t>Weisweil</t>
  </si>
  <si>
    <t>Flagnac</t>
  </si>
  <si>
    <t>Weitefeld</t>
  </si>
  <si>
    <t>Flagy</t>
  </si>
  <si>
    <t>Weitendorf</t>
  </si>
  <si>
    <t>Flaignes-Havys</t>
  </si>
  <si>
    <t>Weitenhagen</t>
  </si>
  <si>
    <t>Flainval</t>
  </si>
  <si>
    <t>Weitersbach</t>
  </si>
  <si>
    <t>Flamanville</t>
  </si>
  <si>
    <t>Weitersborn</t>
  </si>
  <si>
    <t>Flamarens</t>
  </si>
  <si>
    <t>Weitersburg</t>
  </si>
  <si>
    <t>Flamets-Frétils</t>
  </si>
  <si>
    <t>Weiterstadt, Stadt</t>
  </si>
  <si>
    <t>Flammerans</t>
  </si>
  <si>
    <t>Weitersweiler</t>
  </si>
  <si>
    <t>Flammerécourt</t>
  </si>
  <si>
    <t>Weitnau, M</t>
  </si>
  <si>
    <t>Flancourt-Crescy-en-Roumois</t>
  </si>
  <si>
    <t>Weitramsdorf</t>
  </si>
  <si>
    <t>Flangebouche</t>
  </si>
  <si>
    <t>Welcherath</t>
  </si>
  <si>
    <t>Flassan</t>
  </si>
  <si>
    <t>Welchweiler</t>
  </si>
  <si>
    <t>Flassans-sur-Issole</t>
  </si>
  <si>
    <t>Welden, M</t>
  </si>
  <si>
    <t>Flassigny</t>
  </si>
  <si>
    <t>Welgesheim</t>
  </si>
  <si>
    <t>Flastroff</t>
  </si>
  <si>
    <t>Welkenbach</t>
  </si>
  <si>
    <t>Flaucourt</t>
  </si>
  <si>
    <t>Flaujac-Gare</t>
  </si>
  <si>
    <t>Flaujac-Poujols</t>
  </si>
  <si>
    <t>Wellendingen</t>
  </si>
  <si>
    <t>Flaujagues</t>
  </si>
  <si>
    <t>Wellheim, M</t>
  </si>
  <si>
    <t>Flaumont-Waudrechies</t>
  </si>
  <si>
    <t>Welling</t>
  </si>
  <si>
    <t>Flaux</t>
  </si>
  <si>
    <t>Welmbüttel</t>
  </si>
  <si>
    <t>Flavacourt</t>
  </si>
  <si>
    <t>Welschbillig</t>
  </si>
  <si>
    <t>Flaviac</t>
  </si>
  <si>
    <t>Welschenbach</t>
  </si>
  <si>
    <t>Flavignac</t>
  </si>
  <si>
    <t>Welschneudorf</t>
  </si>
  <si>
    <t>Flavignerot</t>
  </si>
  <si>
    <t>Welt</t>
  </si>
  <si>
    <t>Flavigny</t>
  </si>
  <si>
    <t>Welterod</t>
  </si>
  <si>
    <t>Flavigny-le-Grand-et-Beaurain</t>
  </si>
  <si>
    <t>Weltersburg</t>
  </si>
  <si>
    <t>Flavigny-sur-Moselle</t>
  </si>
  <si>
    <t>Welver</t>
  </si>
  <si>
    <t>Flavigny-sur-Ozerain</t>
  </si>
  <si>
    <t>Welzheim, Stadt</t>
  </si>
  <si>
    <t>Flavin</t>
  </si>
  <si>
    <t>Welzow/Wjelcej, Stadt</t>
  </si>
  <si>
    <t>Flavy-le-Martel</t>
  </si>
  <si>
    <t>Wembach</t>
  </si>
  <si>
    <t>Flavy-le-Meldeux</t>
  </si>
  <si>
    <t>Wemding, St</t>
  </si>
  <si>
    <t>Flaxieu</t>
  </si>
  <si>
    <t>Wendeburg</t>
  </si>
  <si>
    <t>Flaxlanden</t>
  </si>
  <si>
    <t>Wendelsheim</t>
  </si>
  <si>
    <t>Flayat</t>
  </si>
  <si>
    <t>Wendelstein, M</t>
  </si>
  <si>
    <t>Flayosc</t>
  </si>
  <si>
    <t>Wenden</t>
  </si>
  <si>
    <t>Fléac</t>
  </si>
  <si>
    <t>Wendisch Baggendorf</t>
  </si>
  <si>
    <t>Fléac-sur-Seugne</t>
  </si>
  <si>
    <t>Wendisch Evern</t>
  </si>
  <si>
    <t>Fléchin</t>
  </si>
  <si>
    <t>Wendisch Rietz</t>
  </si>
  <si>
    <t>Fléchy</t>
  </si>
  <si>
    <t>Wendlingen am Neckar, Stadt</t>
  </si>
  <si>
    <t>Flée</t>
  </si>
  <si>
    <t>Wendorf</t>
  </si>
  <si>
    <t>Fleigneux</t>
  </si>
  <si>
    <t>Wendtorf</t>
  </si>
  <si>
    <t>Fleisheim</t>
  </si>
  <si>
    <t>Weng</t>
  </si>
  <si>
    <t>Fleix</t>
  </si>
  <si>
    <t>Wennbüttel</t>
  </si>
  <si>
    <t>Fléré-la-Rivière</t>
  </si>
  <si>
    <t>Wennigsen (Deister)</t>
  </si>
  <si>
    <t>Flers</t>
  </si>
  <si>
    <t>Wenningstedt-Braderup (Sylt)</t>
  </si>
  <si>
    <t>Flers-en-Escrebieux</t>
  </si>
  <si>
    <t>Wensin</t>
  </si>
  <si>
    <t>Flers-sur-Noye</t>
  </si>
  <si>
    <t>Wentorf (Amt Sandesneben)</t>
  </si>
  <si>
    <t>Flesquières</t>
  </si>
  <si>
    <t>Wentorf bei Hamburg</t>
  </si>
  <si>
    <t>Flesselles</t>
  </si>
  <si>
    <t>Wenzen, gemfr. Gebiet</t>
  </si>
  <si>
    <t>Flétrange</t>
  </si>
  <si>
    <t>Wenzenbach</t>
  </si>
  <si>
    <t>Flêtre</t>
  </si>
  <si>
    <t>Wenzendorf</t>
  </si>
  <si>
    <t>Fléty</t>
  </si>
  <si>
    <t>Wenzlow</t>
  </si>
  <si>
    <t>Fleurac</t>
  </si>
  <si>
    <t>Werbach</t>
  </si>
  <si>
    <t>Fleurance</t>
  </si>
  <si>
    <t>Werben (Elbe), Hansestadt</t>
  </si>
  <si>
    <t>Fleurat</t>
  </si>
  <si>
    <t>Werben/Wjerbno</t>
  </si>
  <si>
    <t>Fleurbaix</t>
  </si>
  <si>
    <t>Werda</t>
  </si>
  <si>
    <t>Fleuré</t>
  </si>
  <si>
    <t>Werdau, Stadt</t>
  </si>
  <si>
    <t>Fleurey</t>
  </si>
  <si>
    <t>Werder</t>
  </si>
  <si>
    <t>Fleurey-lès-Faverney</t>
  </si>
  <si>
    <t>Werder (Havel), Stadt</t>
  </si>
  <si>
    <t>Fleurey-lès-Lavoncourt</t>
  </si>
  <si>
    <t>Werdohl, Stadt</t>
  </si>
  <si>
    <t>Fleurey-lès-Saint-Loup</t>
  </si>
  <si>
    <t>Werdum</t>
  </si>
  <si>
    <t>Fleurey-sur-Ouche</t>
  </si>
  <si>
    <t>Werkhausen</t>
  </si>
  <si>
    <t>Fleurie</t>
  </si>
  <si>
    <t>Werl, Stadt</t>
  </si>
  <si>
    <t>Fleuriel</t>
  </si>
  <si>
    <t>Werlte, Stadt</t>
  </si>
  <si>
    <t>Fleurieu-sur-Saône</t>
  </si>
  <si>
    <t>Wermelskirchen, Stadt</t>
  </si>
  <si>
    <t>Fleurieux-sur-l'Arbresle</t>
  </si>
  <si>
    <t>Wermsdorf</t>
  </si>
  <si>
    <t>Fleurigné</t>
  </si>
  <si>
    <t>Wernau (Neckar), Stadt</t>
  </si>
  <si>
    <t>Fleurines</t>
  </si>
  <si>
    <t>Wernberg-Köblitz, M</t>
  </si>
  <si>
    <t>Fleurville</t>
  </si>
  <si>
    <t>Wernburg</t>
  </si>
  <si>
    <t>Fleury</t>
  </si>
  <si>
    <t>Werne, Stadt</t>
  </si>
  <si>
    <t>Fleury-devant-Douaumont</t>
  </si>
  <si>
    <t>Werneck, M</t>
  </si>
  <si>
    <t>Fleury-en-Bière</t>
  </si>
  <si>
    <t>Wernersberg</t>
  </si>
  <si>
    <t>Fleury-la-Forêt</t>
  </si>
  <si>
    <t>Werneuchen, Stadt</t>
  </si>
  <si>
    <t>Fleury-la-Montagne</t>
  </si>
  <si>
    <t>Wernigerode, Stadt</t>
  </si>
  <si>
    <t>Fleury-la-Rivière</t>
  </si>
  <si>
    <t>Werningshausen</t>
  </si>
  <si>
    <t>Fleury-la-Vallée</t>
  </si>
  <si>
    <t>Weroth</t>
  </si>
  <si>
    <t>Fleury-les-Aubrais</t>
  </si>
  <si>
    <t>Werpeloh</t>
  </si>
  <si>
    <t>Fleury-Mérogis</t>
  </si>
  <si>
    <t>Werra-Suhl-Tal, Stadt</t>
  </si>
  <si>
    <t>Fleury-sur-Andelle</t>
  </si>
  <si>
    <t>Wershofen</t>
  </si>
  <si>
    <t>Fleury-sur-Loire</t>
  </si>
  <si>
    <t>Wertach, M</t>
  </si>
  <si>
    <t>Fleury-sur-Orne</t>
  </si>
  <si>
    <t>Wertheim, Stadt</t>
  </si>
  <si>
    <t>Fléville</t>
  </si>
  <si>
    <t>Werther</t>
  </si>
  <si>
    <t>Fléville-devant-Nancy</t>
  </si>
  <si>
    <t>Werther (Westf.), Stadt</t>
  </si>
  <si>
    <t>Fléville-Lixières</t>
  </si>
  <si>
    <t>Wertingen, St</t>
  </si>
  <si>
    <t>Flévy</t>
  </si>
  <si>
    <t>Wesel, Stadt</t>
  </si>
  <si>
    <t>Flexanville</t>
  </si>
  <si>
    <t>Weselberg</t>
  </si>
  <si>
    <t>Flexbourg</t>
  </si>
  <si>
    <t>Wesenberg</t>
  </si>
  <si>
    <t>Fley</t>
  </si>
  <si>
    <t>Wesenberg, Stadt</t>
  </si>
  <si>
    <t>Fleys</t>
  </si>
  <si>
    <t>Wesendorf</t>
  </si>
  <si>
    <t>Flez-Cuzy</t>
  </si>
  <si>
    <t>Wesselburen, Stadt</t>
  </si>
  <si>
    <t>Fligny</t>
  </si>
  <si>
    <t>Wesselburener Deichhausen</t>
  </si>
  <si>
    <t>Flin</t>
  </si>
  <si>
    <t>Wesselburenerkoog</t>
  </si>
  <si>
    <t>Flines-lès-Mortagne</t>
  </si>
  <si>
    <t>Wesseling, Stadt</t>
  </si>
  <si>
    <t>Flines-lez-Raches</t>
  </si>
  <si>
    <t>Wesseln</t>
  </si>
  <si>
    <t>Flins-Neuve-Église</t>
  </si>
  <si>
    <t>Weßling</t>
  </si>
  <si>
    <t>Flins-sur-Seine</t>
  </si>
  <si>
    <t>Wessobrunn</t>
  </si>
  <si>
    <t>Flipou</t>
  </si>
  <si>
    <t>Weste</t>
  </si>
  <si>
    <t>Flirey</t>
  </si>
  <si>
    <t>Flixecourt</t>
  </si>
  <si>
    <t>Westensee</t>
  </si>
  <si>
    <t>Flize</t>
  </si>
  <si>
    <t>Westerau</t>
  </si>
  <si>
    <t>Flocourt</t>
  </si>
  <si>
    <t>Westerborstel</t>
  </si>
  <si>
    <t>Flocques</t>
  </si>
  <si>
    <t>Westerburg, Stadt</t>
  </si>
  <si>
    <t>Flogny-la-Chapelle</t>
  </si>
  <si>
    <t>Westerdeichstrich</t>
  </si>
  <si>
    <t>Westergellersen</t>
  </si>
  <si>
    <t>Floirac</t>
  </si>
  <si>
    <t>Westerheim</t>
  </si>
  <si>
    <t>Florac Trois Rivières</t>
  </si>
  <si>
    <t>Westerhever</t>
  </si>
  <si>
    <t>Florange</t>
  </si>
  <si>
    <t>Westerholt</t>
  </si>
  <si>
    <t>Florémont</t>
  </si>
  <si>
    <t>Westerholz</t>
  </si>
  <si>
    <t>Florensac</t>
  </si>
  <si>
    <t>Westerhorn</t>
  </si>
  <si>
    <t>Florent-en-Argonne</t>
  </si>
  <si>
    <t>Westerkappeln</t>
  </si>
  <si>
    <t>Florentin</t>
  </si>
  <si>
    <t>Westermoor</t>
  </si>
  <si>
    <t>Florentin-la-Capelle</t>
  </si>
  <si>
    <t>Westerngrund</t>
  </si>
  <si>
    <t>Floressas</t>
  </si>
  <si>
    <t>Westernohe</t>
  </si>
  <si>
    <t>Florimont</t>
  </si>
  <si>
    <t>Wester-Ohrstedt</t>
  </si>
  <si>
    <t>Florimont-Gaumier</t>
  </si>
  <si>
    <t>Westerrade</t>
  </si>
  <si>
    <t>Floringhem</t>
  </si>
  <si>
    <t>Westerrönfeld</t>
  </si>
  <si>
    <t>Flottemanville</t>
  </si>
  <si>
    <t>Westerstede, Stadt</t>
  </si>
  <si>
    <t>Floudès</t>
  </si>
  <si>
    <t>Westerstetten</t>
  </si>
  <si>
    <t>Floure</t>
  </si>
  <si>
    <t>Westertimke</t>
  </si>
  <si>
    <t>Flourens</t>
  </si>
  <si>
    <t>Westerwalsede</t>
  </si>
  <si>
    <t>Floursies</t>
  </si>
  <si>
    <t>Westgreußen</t>
  </si>
  <si>
    <t>Floyon</t>
  </si>
  <si>
    <t>Westhausen</t>
  </si>
  <si>
    <t>Flumet</t>
  </si>
  <si>
    <t>Westheide</t>
  </si>
  <si>
    <t>Fluquières</t>
  </si>
  <si>
    <t>Westheim</t>
  </si>
  <si>
    <t>Fluy</t>
  </si>
  <si>
    <t>Westheim (Pfalz)</t>
  </si>
  <si>
    <t>Foameix-Ornel</t>
  </si>
  <si>
    <t>Westhofen</t>
  </si>
  <si>
    <t>Foce</t>
  </si>
  <si>
    <t>Westoverledingen</t>
  </si>
  <si>
    <t>Focicchia</t>
  </si>
  <si>
    <t>Westre</t>
  </si>
  <si>
    <t>Foëcy</t>
  </si>
  <si>
    <t>Wethau</t>
  </si>
  <si>
    <t>Foisches</t>
  </si>
  <si>
    <t>Wetschen</t>
  </si>
  <si>
    <t>Foissac</t>
  </si>
  <si>
    <t>Wettenberg</t>
  </si>
  <si>
    <t>Foissiat</t>
  </si>
  <si>
    <t>Wetter (Hessen), Stadt</t>
  </si>
  <si>
    <t>Foissy</t>
  </si>
  <si>
    <t>Wetter (Ruhr), Stadt</t>
  </si>
  <si>
    <t>Foissy-lès-Vézelay</t>
  </si>
  <si>
    <t>Wetterzeube</t>
  </si>
  <si>
    <t>Foissy-sur-Vanne</t>
  </si>
  <si>
    <t>Wettin-Löbejün, Stadt</t>
  </si>
  <si>
    <t>Foix</t>
  </si>
  <si>
    <t>Wettlingen</t>
  </si>
  <si>
    <t>Folcarde</t>
  </si>
  <si>
    <t>Wettringen</t>
  </si>
  <si>
    <t>Folembray</t>
  </si>
  <si>
    <t>Wettrup</t>
  </si>
  <si>
    <t>Folgensbourg</t>
  </si>
  <si>
    <t>Wettstetten</t>
  </si>
  <si>
    <t>Folies</t>
  </si>
  <si>
    <t>Wetzlar, Stadt</t>
  </si>
  <si>
    <t>Folkling</t>
  </si>
  <si>
    <t>Wewelsfleth</t>
  </si>
  <si>
    <t>Follainville-Dennemont</t>
  </si>
  <si>
    <t>Weyarn</t>
  </si>
  <si>
    <t>Folles</t>
  </si>
  <si>
    <t>Folleville</t>
  </si>
  <si>
    <t>Weyerbusch</t>
  </si>
  <si>
    <t>Folligny</t>
  </si>
  <si>
    <t>Weyhausen</t>
  </si>
  <si>
    <t>Folschviller</t>
  </si>
  <si>
    <t>Weyhe</t>
  </si>
  <si>
    <t>Fomerey</t>
  </si>
  <si>
    <t>Weyher in der Pfalz</t>
  </si>
  <si>
    <t>Fomperron</t>
  </si>
  <si>
    <t>Wichmar</t>
  </si>
  <si>
    <t>Fonbeauzard</t>
  </si>
  <si>
    <t>Wickede (Ruhr)</t>
  </si>
  <si>
    <t>Foncegrive</t>
  </si>
  <si>
    <t>Wickenrodt</t>
  </si>
  <si>
    <t>Fonches-Fonchette</t>
  </si>
  <si>
    <t>Widdern, Stadt</t>
  </si>
  <si>
    <t>Foncine-le-Bas</t>
  </si>
  <si>
    <t>Wiebelsheim</t>
  </si>
  <si>
    <t>Foncine-le-Haut</t>
  </si>
  <si>
    <t>Wieck a. Darß</t>
  </si>
  <si>
    <t>Foncquevillers</t>
  </si>
  <si>
    <t>Wied</t>
  </si>
  <si>
    <t>Fondamente</t>
  </si>
  <si>
    <t>Wiedemar</t>
  </si>
  <si>
    <t>Fondettes</t>
  </si>
  <si>
    <t>Wieden</t>
  </si>
  <si>
    <t>Fondremand</t>
  </si>
  <si>
    <t>Wiedenborstel</t>
  </si>
  <si>
    <t>Fonds-Saint-Denis</t>
  </si>
  <si>
    <t>Wiedensahl, Flecken</t>
  </si>
  <si>
    <t>Fongrave</t>
  </si>
  <si>
    <t>Wiedergeltingen</t>
  </si>
  <si>
    <t>Fongueusemare</t>
  </si>
  <si>
    <t>Wiefelstede</t>
  </si>
  <si>
    <t>Fonroque</t>
  </si>
  <si>
    <t>Wiegendorf</t>
  </si>
  <si>
    <t>Fons</t>
  </si>
  <si>
    <t>Wiehl, Stadt</t>
  </si>
  <si>
    <t>Fonsomme</t>
  </si>
  <si>
    <t>Wiek</t>
  </si>
  <si>
    <t>Fonsorbes</t>
  </si>
  <si>
    <t>Wielen</t>
  </si>
  <si>
    <t>Fons-sur-Lussan</t>
  </si>
  <si>
    <t>Wielenbach</t>
  </si>
  <si>
    <t>Fontain</t>
  </si>
  <si>
    <t>Wiemersdorf</t>
  </si>
  <si>
    <t>Fontaine</t>
  </si>
  <si>
    <t>Wiemerstedt</t>
  </si>
  <si>
    <t>Fontaine-au-Bois</t>
  </si>
  <si>
    <t>Wiendorf</t>
  </si>
  <si>
    <t>Fontaine-au-Pire</t>
  </si>
  <si>
    <t>Wienhausen, Klostergemeinde</t>
  </si>
  <si>
    <t>Fontaine-Bellenger</t>
  </si>
  <si>
    <t>Wiernsheim</t>
  </si>
  <si>
    <t>Fontainebleau</t>
  </si>
  <si>
    <t>Wierschem</t>
  </si>
  <si>
    <t>Fontaine-Bonneleau</t>
  </si>
  <si>
    <t>Wiersdorf</t>
  </si>
  <si>
    <t>Fontainebrux</t>
  </si>
  <si>
    <t>Wiershop</t>
  </si>
  <si>
    <t>Fontaine-Chaalis</t>
  </si>
  <si>
    <t>Wiesau, M</t>
  </si>
  <si>
    <t>Fontaine-Chalendray</t>
  </si>
  <si>
    <t>Wiesbach</t>
  </si>
  <si>
    <t>Fontaine-Couverte</t>
  </si>
  <si>
    <t>Wiesbaden, Landeshauptstadt</t>
  </si>
  <si>
    <t>Fontaine-Denis-Nuisy</t>
  </si>
  <si>
    <t>Wiesbaum</t>
  </si>
  <si>
    <t>Fontaine-de-Vaucluse</t>
  </si>
  <si>
    <t>Wiesemscheid</t>
  </si>
  <si>
    <t>Fontaine-en-Bray</t>
  </si>
  <si>
    <t>Fontaine-en-Dormois</t>
  </si>
  <si>
    <t>Wiesenau</t>
  </si>
  <si>
    <t>Fontaine-Étoupefour</t>
  </si>
  <si>
    <t>Wiesenaue</t>
  </si>
  <si>
    <t>Fontaine-Fourches</t>
  </si>
  <si>
    <t>Wiesenbach</t>
  </si>
  <si>
    <t>Fontaine-Française</t>
  </si>
  <si>
    <t>Wiesenbronn</t>
  </si>
  <si>
    <t>Fontaine-Henry</t>
  </si>
  <si>
    <t>Wiesenburg/Mark</t>
  </si>
  <si>
    <t>Fontaine-l'Abbé</t>
  </si>
  <si>
    <t>Wiesener Forst</t>
  </si>
  <si>
    <t>Fontaine-la-Gaillarde</t>
  </si>
  <si>
    <t>Wiesenfeld</t>
  </si>
  <si>
    <t>Fontaine-la-Guyon</t>
  </si>
  <si>
    <t>Wiesenfelden</t>
  </si>
  <si>
    <t>Fontaine-la-Louvet</t>
  </si>
  <si>
    <t>Wiesengrund/Łukojce</t>
  </si>
  <si>
    <t>Fontaine-la-Mallet</t>
  </si>
  <si>
    <t>Wiesensteig, Stadt</t>
  </si>
  <si>
    <t>Fontaine-la-Rivière</t>
  </si>
  <si>
    <t>Wiesent</t>
  </si>
  <si>
    <t>Fontaine-Lavaganne</t>
  </si>
  <si>
    <t>Wiesenthal</t>
  </si>
  <si>
    <t>Fontaine-le-Bourg</t>
  </si>
  <si>
    <t>Wiesenthau</t>
  </si>
  <si>
    <t>Fontaine-le-Comte</t>
  </si>
  <si>
    <t>Wiesentheid, M</t>
  </si>
  <si>
    <t>Fontaine-le-Dun</t>
  </si>
  <si>
    <t>Wiesenttal, M</t>
  </si>
  <si>
    <t>Fontaine-le-Pin</t>
  </si>
  <si>
    <t>Wieseth</t>
  </si>
  <si>
    <t>Fontaine-le-Port</t>
  </si>
  <si>
    <t>Wiesloch, Stadt</t>
  </si>
  <si>
    <t>Fontaine-les-Bassets</t>
  </si>
  <si>
    <t>Wiesmoor, Stadt</t>
  </si>
  <si>
    <t>Fontaine-lès-Boulans</t>
  </si>
  <si>
    <t>Wiesthal</t>
  </si>
  <si>
    <t>Fontaine-lès-Cappy</t>
  </si>
  <si>
    <t>Wiesweiler</t>
  </si>
  <si>
    <t>Fontaine-lès-Clercs</t>
  </si>
  <si>
    <t>Wietmarschen</t>
  </si>
  <si>
    <t>Fontaine-lès-Clerval</t>
  </si>
  <si>
    <t>Wietze</t>
  </si>
  <si>
    <t>Fontaine-les-Coteaux</t>
  </si>
  <si>
    <t>Wietzen</t>
  </si>
  <si>
    <t>Fontaine-lès-Croisilles</t>
  </si>
  <si>
    <t>Wietzendorf</t>
  </si>
  <si>
    <t>Fontaine-lès-Dijon</t>
  </si>
  <si>
    <t>Wiggensbach, M</t>
  </si>
  <si>
    <t>Fontaine-le-Sec</t>
  </si>
  <si>
    <t>Wilburgstetten</t>
  </si>
  <si>
    <t>Fontaine-les-Grès</t>
  </si>
  <si>
    <t>Wildau, Stadt</t>
  </si>
  <si>
    <t>Fontaine-lès-Hermans</t>
  </si>
  <si>
    <t>Fontaine-lès-Luxeuil</t>
  </si>
  <si>
    <t>Wildberg, Stadt</t>
  </si>
  <si>
    <t>Fontaine-les-Ribouts</t>
  </si>
  <si>
    <t>Wildeck</t>
  </si>
  <si>
    <t>Fontaine-lès-Vervins</t>
  </si>
  <si>
    <t>Wildenberg</t>
  </si>
  <si>
    <t>Fontaine-l'Étalon</t>
  </si>
  <si>
    <t>Wildenfels, Stadt</t>
  </si>
  <si>
    <t>Fontaine-Mâcon</t>
  </si>
  <si>
    <t>Wildeshausen, Stadt</t>
  </si>
  <si>
    <t>Fontaine-Notre-Dame</t>
  </si>
  <si>
    <t>Wildflecken, M</t>
  </si>
  <si>
    <t>Fontaine-Raoul</t>
  </si>
  <si>
    <t>Wildpoldsried</t>
  </si>
  <si>
    <t>Fontaines</t>
  </si>
  <si>
    <t>Wildsteig</t>
  </si>
  <si>
    <t>Fontaine-Saint-Lucien</t>
  </si>
  <si>
    <t>Wilgartswiesen</t>
  </si>
  <si>
    <t>Fontaines-d'Ozillac</t>
  </si>
  <si>
    <t>Fontaines-en-Duesmois</t>
  </si>
  <si>
    <t>Wilhelmsdorf</t>
  </si>
  <si>
    <t>Fontaines-en-Sologne</t>
  </si>
  <si>
    <t>Wilhelmsfeld</t>
  </si>
  <si>
    <t>Fontaine-Simon</t>
  </si>
  <si>
    <t>Wilhelmshaven, Stadt</t>
  </si>
  <si>
    <t>Fontaines-les-Sèches</t>
  </si>
  <si>
    <t>Wilhelmsthal</t>
  </si>
  <si>
    <t>Fontaine-sous-Jouy</t>
  </si>
  <si>
    <t>Wilhermsdorf, M</t>
  </si>
  <si>
    <t>Fontaine-sous-Montdidier</t>
  </si>
  <si>
    <t>Wilkau-Haßlau, Stadt</t>
  </si>
  <si>
    <t>Fontaine-sous-Préaux</t>
  </si>
  <si>
    <t>Willanzheim, M</t>
  </si>
  <si>
    <t>Fontaines-Saint-Clair</t>
  </si>
  <si>
    <t>Willebadessen, Stadt</t>
  </si>
  <si>
    <t>Fontaines-Saint-Martin</t>
  </si>
  <si>
    <t>Willenscharen</t>
  </si>
  <si>
    <t>Fontaines-sur-Marne</t>
  </si>
  <si>
    <t>Willich, Stadt</t>
  </si>
  <si>
    <t>Fontaines-sur-Saône</t>
  </si>
  <si>
    <t>Willingen</t>
  </si>
  <si>
    <t>Fontaine-sur-Ay</t>
  </si>
  <si>
    <t>Willingen (Upland)</t>
  </si>
  <si>
    <t>Fontaine-sur-Maye</t>
  </si>
  <si>
    <t>Willingshausen</t>
  </si>
  <si>
    <t>Fontaine-sur-Somme</t>
  </si>
  <si>
    <t>Willmars</t>
  </si>
  <si>
    <t>Fontaine-Uterte</t>
  </si>
  <si>
    <t>Willmenrod</t>
  </si>
  <si>
    <t>Fontains</t>
  </si>
  <si>
    <t>Willmering</t>
  </si>
  <si>
    <t>Fontan</t>
  </si>
  <si>
    <t>Willroth</t>
  </si>
  <si>
    <t>Fontanes</t>
  </si>
  <si>
    <t>Willstätt</t>
  </si>
  <si>
    <t>Fontanès</t>
  </si>
  <si>
    <t>Willwerscheid</t>
  </si>
  <si>
    <t>Fontanès-de-Sault</t>
  </si>
  <si>
    <t>Wilnsdorf</t>
  </si>
  <si>
    <t>Fontanges</t>
  </si>
  <si>
    <t>Wilsdruff, Stadt</t>
  </si>
  <si>
    <t>Fontangy</t>
  </si>
  <si>
    <t>Wilsecker</t>
  </si>
  <si>
    <t>Fontanières</t>
  </si>
  <si>
    <t>Wilstedt</t>
  </si>
  <si>
    <t>Fontanil-Cornillon</t>
  </si>
  <si>
    <t>Wilster, Stadt</t>
  </si>
  <si>
    <t>Fontannes</t>
  </si>
  <si>
    <t>Wilsum</t>
  </si>
  <si>
    <t>Fontans</t>
  </si>
  <si>
    <t>Wilthen, Stadt</t>
  </si>
  <si>
    <t>Fontarèches</t>
  </si>
  <si>
    <t>Wiltingen</t>
  </si>
  <si>
    <t>Fontclaireau</t>
  </si>
  <si>
    <t>Wilzenberg-Hußweiler</t>
  </si>
  <si>
    <t>Fontcouverte</t>
  </si>
  <si>
    <t>Wimbach</t>
  </si>
  <si>
    <t>Fontcouverte-la-Toussuire</t>
  </si>
  <si>
    <t>Wimmelburg</t>
  </si>
  <si>
    <t>Fontenailles</t>
  </si>
  <si>
    <t>Wimsheim</t>
  </si>
  <si>
    <t>Fontenay</t>
  </si>
  <si>
    <t>Wincheringen</t>
  </si>
  <si>
    <t>Fontenay-aux-Roses</t>
  </si>
  <si>
    <t>Windach</t>
  </si>
  <si>
    <t>Fontenay-de-Bossery</t>
  </si>
  <si>
    <t>Windberg</t>
  </si>
  <si>
    <t>Fontenay-en-Parisis</t>
  </si>
  <si>
    <t>Windbergen</t>
  </si>
  <si>
    <t>Fontenay-le-Comte</t>
  </si>
  <si>
    <t>Windeby</t>
  </si>
  <si>
    <t>Fontenay-le-Fleury</t>
  </si>
  <si>
    <t>Windeck</t>
  </si>
  <si>
    <t>Fontenay-le-Marmion</t>
  </si>
  <si>
    <t>Windelsbach</t>
  </si>
  <si>
    <t>Fontenay-le-Pesnel</t>
  </si>
  <si>
    <t>Winden</t>
  </si>
  <si>
    <t>Fontenay-lès-Briis</t>
  </si>
  <si>
    <t>Winden im Elztal</t>
  </si>
  <si>
    <t>Fontenay-le-Vicomte</t>
  </si>
  <si>
    <t>Windesheim</t>
  </si>
  <si>
    <t>Fontenay-Mauvoisin</t>
  </si>
  <si>
    <t>Windhagen</t>
  </si>
  <si>
    <t>Fontenay-près-Chablis</t>
  </si>
  <si>
    <t>Windischeschenbach, St</t>
  </si>
  <si>
    <t>Fontenay-près-Vézelay</t>
  </si>
  <si>
    <t>Windischleuba</t>
  </si>
  <si>
    <t>Fontenay-Saint-Père</t>
  </si>
  <si>
    <t>Windorf, M</t>
  </si>
  <si>
    <t>Fontenay-sous-Bois</t>
  </si>
  <si>
    <t>Windsbach, St</t>
  </si>
  <si>
    <t>Fontenay-sous-Fouronnes</t>
  </si>
  <si>
    <t>Wingerode</t>
  </si>
  <si>
    <t>Fontenay-sur-Conie</t>
  </si>
  <si>
    <t>Wingst</t>
  </si>
  <si>
    <t>Fontenay-sur-Eure</t>
  </si>
  <si>
    <t>Winhöring</t>
  </si>
  <si>
    <t>Fontenay-sur-Loing</t>
  </si>
  <si>
    <t>Winkel (Eifel)</t>
  </si>
  <si>
    <t>Fontenay-sur-Mer</t>
  </si>
  <si>
    <t>Winkelbach</t>
  </si>
  <si>
    <t>Fontenay-sur-Vègre</t>
  </si>
  <si>
    <t>Winkelhaid</t>
  </si>
  <si>
    <t>Fontenay-Torcy</t>
  </si>
  <si>
    <t>Winkelhofer Forst</t>
  </si>
  <si>
    <t>Fontenay-Trésigny</t>
  </si>
  <si>
    <t>Winkelsett</t>
  </si>
  <si>
    <t>Winklarn, M</t>
  </si>
  <si>
    <t>Fontenelle-Montby</t>
  </si>
  <si>
    <t>Winnemark</t>
  </si>
  <si>
    <t>Fontenet</t>
  </si>
  <si>
    <t>Winnen</t>
  </si>
  <si>
    <t>Fontenille</t>
  </si>
  <si>
    <t>Winnenden, Stadt</t>
  </si>
  <si>
    <t>Fontenilles</t>
  </si>
  <si>
    <t>Winnerath</t>
  </si>
  <si>
    <t>Fontenille-Saint-Martin-d'Entraigues</t>
  </si>
  <si>
    <t>Winnert</t>
  </si>
  <si>
    <t>Fontenois-la-Ville</t>
  </si>
  <si>
    <t>Winnigstedt</t>
  </si>
  <si>
    <t>Fontenois-lès-Montbozon</t>
  </si>
  <si>
    <t>Winningen</t>
  </si>
  <si>
    <t>Fontenotte</t>
  </si>
  <si>
    <t>Winnweiler</t>
  </si>
  <si>
    <t>Winringen</t>
  </si>
  <si>
    <t>Fontenoy-la-Joûte</t>
  </si>
  <si>
    <t>Winseldorf</t>
  </si>
  <si>
    <t>Fontenoy-le-Château</t>
  </si>
  <si>
    <t>Winsen</t>
  </si>
  <si>
    <t>Fontenoy-sur-Moselle</t>
  </si>
  <si>
    <t>Winsen (Aller)</t>
  </si>
  <si>
    <t>Fontenu</t>
  </si>
  <si>
    <t>Winsen (Luhe), Stadt</t>
  </si>
  <si>
    <t>Fonteny</t>
  </si>
  <si>
    <t>Winterbach</t>
  </si>
  <si>
    <t>Fonters-du-Razès</t>
  </si>
  <si>
    <t>Winterbach (Pfalz)</t>
  </si>
  <si>
    <t>Fontès</t>
  </si>
  <si>
    <t>Winterberg, Stadt</t>
  </si>
  <si>
    <t>Fontet</t>
  </si>
  <si>
    <t>Winterborn</t>
  </si>
  <si>
    <t>Fontette</t>
  </si>
  <si>
    <t>Winterburg</t>
  </si>
  <si>
    <t>Fontevraud-l'Abbaye</t>
  </si>
  <si>
    <t>Winterhausen, M</t>
  </si>
  <si>
    <t>Fontgombault</t>
  </si>
  <si>
    <t>Winterlingen</t>
  </si>
  <si>
    <t>Fontguenand</t>
  </si>
  <si>
    <t>Winterrieden</t>
  </si>
  <si>
    <t>Fontienne</t>
  </si>
  <si>
    <t>Winterscheid</t>
  </si>
  <si>
    <t>Fontiers-Cabardès</t>
  </si>
  <si>
    <t>Wintersheim</t>
  </si>
  <si>
    <t>Fontiès-d'Aude</t>
  </si>
  <si>
    <t>Winterspelt</t>
  </si>
  <si>
    <t>Fontivillié</t>
  </si>
  <si>
    <t>Winterwerb</t>
  </si>
  <si>
    <t>Fontjoncouse</t>
  </si>
  <si>
    <t>Wintrich</t>
  </si>
  <si>
    <t>Fontoy</t>
  </si>
  <si>
    <t>Winzer, M</t>
  </si>
  <si>
    <t>Fontpédrouse</t>
  </si>
  <si>
    <t>Winzerwald</t>
  </si>
  <si>
    <t>Fontrabiouse</t>
  </si>
  <si>
    <t>Wipfeld</t>
  </si>
  <si>
    <t>Fontrailles</t>
  </si>
  <si>
    <t>Wipperfürth, Hansestadt</t>
  </si>
  <si>
    <t>Fontrieu</t>
  </si>
  <si>
    <t>Wippingen</t>
  </si>
  <si>
    <t>Font-Romeu-Odeillo-Via</t>
  </si>
  <si>
    <t>Wirdum</t>
  </si>
  <si>
    <t>Fontvannes</t>
  </si>
  <si>
    <t>Wirft</t>
  </si>
  <si>
    <t>Fontvieille</t>
  </si>
  <si>
    <t>Wirfus</t>
  </si>
  <si>
    <t>Wirges, Stadt</t>
  </si>
  <si>
    <t>Forcalqueiret</t>
  </si>
  <si>
    <t>Wirsberg, M</t>
  </si>
  <si>
    <t>Forcalquier</t>
  </si>
  <si>
    <t>Wirscheid</t>
  </si>
  <si>
    <t>Forcé</t>
  </si>
  <si>
    <t>Wirschweiler</t>
  </si>
  <si>
    <t>Forcelles-Saint-Gorgon</t>
  </si>
  <si>
    <t>Wisch</t>
  </si>
  <si>
    <t>Forcelles-sous-Gugney</t>
  </si>
  <si>
    <t>Wischhafen</t>
  </si>
  <si>
    <t>Forceville</t>
  </si>
  <si>
    <t>Wismar, Hansestadt</t>
  </si>
  <si>
    <t>Forceville-en-Vimeu</t>
  </si>
  <si>
    <t>Wissen, Stadt</t>
  </si>
  <si>
    <t>Forcey</t>
  </si>
  <si>
    <t>Wißmannsdorf</t>
  </si>
  <si>
    <t>Forciolo</t>
  </si>
  <si>
    <t>Wistedt</t>
  </si>
  <si>
    <t>Foreste</t>
  </si>
  <si>
    <t>Witsum</t>
  </si>
  <si>
    <t>Forest-en-Cambrésis</t>
  </si>
  <si>
    <t>Wittbek</t>
  </si>
  <si>
    <t>Forest-l'Abbaye</t>
  </si>
  <si>
    <t>Wittdün auf Amrum</t>
  </si>
  <si>
    <t>Forest-Montiers</t>
  </si>
  <si>
    <t>Wittelshofen</t>
  </si>
  <si>
    <t>Forest-Saint-Julien</t>
  </si>
  <si>
    <t>Witten, Stadt</t>
  </si>
  <si>
    <t>Forest-sur-Marque</t>
  </si>
  <si>
    <t>Wittenbeck</t>
  </si>
  <si>
    <t>Forfry</t>
  </si>
  <si>
    <t>Wittenberg, Lutherstadt</t>
  </si>
  <si>
    <t>Wittenberge, Stadt</t>
  </si>
  <si>
    <t>Forgès</t>
  </si>
  <si>
    <t>Wittenbergen</t>
  </si>
  <si>
    <t>Forges de Lanouée</t>
  </si>
  <si>
    <t>Wittenborn</t>
  </si>
  <si>
    <t>Forges-la-Forêt</t>
  </si>
  <si>
    <t>Wittenburg, Stadt</t>
  </si>
  <si>
    <t>Forges-les-Bains</t>
  </si>
  <si>
    <t>Wittendörp</t>
  </si>
  <si>
    <t>Forges-les-Eaux</t>
  </si>
  <si>
    <t>Wittenförden</t>
  </si>
  <si>
    <t>Forges-sur-Meuse</t>
  </si>
  <si>
    <t>Wittenhagen</t>
  </si>
  <si>
    <t>Forgues</t>
  </si>
  <si>
    <t>Witterda</t>
  </si>
  <si>
    <t>Forléans</t>
  </si>
  <si>
    <t>Wittgert</t>
  </si>
  <si>
    <t>Formentin</t>
  </si>
  <si>
    <t>Wittibreut</t>
  </si>
  <si>
    <t>Formerie</t>
  </si>
  <si>
    <t>Wittichenau / Kulow, Stadt</t>
  </si>
  <si>
    <t>Formigny La Bataille</t>
  </si>
  <si>
    <t>Wittighausen</t>
  </si>
  <si>
    <t>Formiguères</t>
  </si>
  <si>
    <t>Wittingen, Stadt</t>
  </si>
  <si>
    <t>Fornex</t>
  </si>
  <si>
    <t>Wittislingen, M</t>
  </si>
  <si>
    <t>Fors</t>
  </si>
  <si>
    <t>Wittlich, Stadt</t>
  </si>
  <si>
    <t>Forstfeld</t>
  </si>
  <si>
    <t>Wittlingen</t>
  </si>
  <si>
    <t>Forstheim</t>
  </si>
  <si>
    <t>Wittmar</t>
  </si>
  <si>
    <t>Fortan</t>
  </si>
  <si>
    <t>Wittmoldt</t>
  </si>
  <si>
    <t>Fort-de-France</t>
  </si>
  <si>
    <t>Wittmund, Stadt</t>
  </si>
  <si>
    <t>Fort-du-Plasne</t>
  </si>
  <si>
    <t>Fortel-en-Artois</t>
  </si>
  <si>
    <t>Wittorf</t>
  </si>
  <si>
    <t>Fort-Louis</t>
  </si>
  <si>
    <t>Wittstock/Dosse, Stadt</t>
  </si>
  <si>
    <t>Fort-Mahon-Plage</t>
  </si>
  <si>
    <t>Witzeeze</t>
  </si>
  <si>
    <t>Fort-Moville</t>
  </si>
  <si>
    <t>Witzenhausen, Stadt</t>
  </si>
  <si>
    <t>Fortschwihr</t>
  </si>
  <si>
    <t>Witzhave</t>
  </si>
  <si>
    <t>Fos</t>
  </si>
  <si>
    <t>Witzin</t>
  </si>
  <si>
    <t>Witzleben</t>
  </si>
  <si>
    <t>Fossé</t>
  </si>
  <si>
    <t>Witzmannsberg</t>
  </si>
  <si>
    <t>Fossemagne</t>
  </si>
  <si>
    <t>Witzwort</t>
  </si>
  <si>
    <t>Fossemanant</t>
  </si>
  <si>
    <t>Wöbbelin</t>
  </si>
  <si>
    <t>Fosses</t>
  </si>
  <si>
    <t>Wobbenbüll</t>
  </si>
  <si>
    <t>Fossès-et-Baleyssac</t>
  </si>
  <si>
    <t>Woggersin</t>
  </si>
  <si>
    <t>Fosseux</t>
  </si>
  <si>
    <t>Wohlde</t>
  </si>
  <si>
    <t>Fossieux</t>
  </si>
  <si>
    <t>Wohltorf</t>
  </si>
  <si>
    <t>Fossoy</t>
  </si>
  <si>
    <t>Wohnste</t>
  </si>
  <si>
    <t>Fos-sur-Mer</t>
  </si>
  <si>
    <t>Wohratal</t>
  </si>
  <si>
    <t>Foucarmont</t>
  </si>
  <si>
    <t>Wöhrden</t>
  </si>
  <si>
    <t>Foucart</t>
  </si>
  <si>
    <t>Wokuhl-Dabelow</t>
  </si>
  <si>
    <t>Foucaucourt-en-Santerre</t>
  </si>
  <si>
    <t>Wolde</t>
  </si>
  <si>
    <t>Foucaucourt-Hors-Nesle</t>
  </si>
  <si>
    <t>Woldegk, Stadt</t>
  </si>
  <si>
    <t>Foucaucourt-sur-Thabas</t>
  </si>
  <si>
    <t>Woldert</t>
  </si>
  <si>
    <t>Fouchécourt</t>
  </si>
  <si>
    <t>Wolfach, Stadt</t>
  </si>
  <si>
    <t>Foucherans</t>
  </si>
  <si>
    <t>Wolfegg</t>
  </si>
  <si>
    <t>Fouchères</t>
  </si>
  <si>
    <t>Wolfenbüttel, Stadt</t>
  </si>
  <si>
    <t>Fouchères-aux-Bois</t>
  </si>
  <si>
    <t>Wölferlingen</t>
  </si>
  <si>
    <t>Foucherolles</t>
  </si>
  <si>
    <t>Wolferlohe</t>
  </si>
  <si>
    <t>Fouchy</t>
  </si>
  <si>
    <t>Wolferschwenda</t>
  </si>
  <si>
    <t>Foucrainville</t>
  </si>
  <si>
    <t>Wolfersdorf</t>
  </si>
  <si>
    <t>Fouday</t>
  </si>
  <si>
    <t>Wölfersheim</t>
  </si>
  <si>
    <t>Fouencamps</t>
  </si>
  <si>
    <t>Wolferstadt</t>
  </si>
  <si>
    <t>Fouesnant</t>
  </si>
  <si>
    <t>Wolfertschwenden</t>
  </si>
  <si>
    <t>Foufflin-Ricametz</t>
  </si>
  <si>
    <t>Wolfhagen, Hans-Staden-Stadt</t>
  </si>
  <si>
    <t>Foug</t>
  </si>
  <si>
    <t>Wolframs-Eschenbach, St</t>
  </si>
  <si>
    <t>Fougaron</t>
  </si>
  <si>
    <t>Wolfratshausen, St</t>
  </si>
  <si>
    <t>Fougax-et-Barrineuf</t>
  </si>
  <si>
    <t>Wolfratshauser Forst</t>
  </si>
  <si>
    <t>Fougeré</t>
  </si>
  <si>
    <t>Wolfsburg, Stadt</t>
  </si>
  <si>
    <t>Fougères</t>
  </si>
  <si>
    <t>Wolfschlugen</t>
  </si>
  <si>
    <t>Fougerolles</t>
  </si>
  <si>
    <t>Wolfsegg</t>
  </si>
  <si>
    <t>Fougerolles-du-Plessis</t>
  </si>
  <si>
    <t>Wolfsheim</t>
  </si>
  <si>
    <t>Fougerolles-Saint-Valbert</t>
  </si>
  <si>
    <t>Wolfstein, Stadt</t>
  </si>
  <si>
    <t>Fougueyrolles</t>
  </si>
  <si>
    <t>Wolgast, Stadt</t>
  </si>
  <si>
    <t>Fouilleuse</t>
  </si>
  <si>
    <t>Wolken</t>
  </si>
  <si>
    <t>Fouillouse</t>
  </si>
  <si>
    <t>Wolkenstein, Stadt</t>
  </si>
  <si>
    <t>Fouilloy</t>
  </si>
  <si>
    <t>Wollbach</t>
  </si>
  <si>
    <t>Fouju</t>
  </si>
  <si>
    <t>Wollbrandshausen</t>
  </si>
  <si>
    <t>Foulain</t>
  </si>
  <si>
    <t>Wollershausen</t>
  </si>
  <si>
    <t>Foulangues</t>
  </si>
  <si>
    <t>Wollin</t>
  </si>
  <si>
    <t>Foulayronnes</t>
  </si>
  <si>
    <t>Wollmerath</t>
  </si>
  <si>
    <t>Foulbec</t>
  </si>
  <si>
    <t>Wöllstadt</t>
  </si>
  <si>
    <t>Foulcrey</t>
  </si>
  <si>
    <t>Wöllstein</t>
  </si>
  <si>
    <t>Fouleix</t>
  </si>
  <si>
    <t>Wolmersdorf</t>
  </si>
  <si>
    <t>Foulenay</t>
  </si>
  <si>
    <t>Wölmersen</t>
  </si>
  <si>
    <t>Fouligny</t>
  </si>
  <si>
    <t>Wolmirsleben</t>
  </si>
  <si>
    <t>Foulognes</t>
  </si>
  <si>
    <t>Wolmirstedt, Stadt</t>
  </si>
  <si>
    <t>Fouquebrune</t>
  </si>
  <si>
    <t>Wolnzach, M</t>
  </si>
  <si>
    <t>Fouquenies</t>
  </si>
  <si>
    <t>Wolpertshausen</t>
  </si>
  <si>
    <t>Fouquereuil</t>
  </si>
  <si>
    <t>Wolpertswende</t>
  </si>
  <si>
    <t>Fouquerolles</t>
  </si>
  <si>
    <t>Wölpinghausen</t>
  </si>
  <si>
    <t>Fouquescourt</t>
  </si>
  <si>
    <t>Wolsdorf</t>
  </si>
  <si>
    <t>Fouqueure</t>
  </si>
  <si>
    <t>Wolsfeld</t>
  </si>
  <si>
    <t>Fouqueville</t>
  </si>
  <si>
    <t>Woltersdorf</t>
  </si>
  <si>
    <t>Fouquières-lès-Béthune</t>
  </si>
  <si>
    <t>Womrath</t>
  </si>
  <si>
    <t>Fouquières-lès-Lens</t>
  </si>
  <si>
    <t>Wonfurt</t>
  </si>
  <si>
    <t>Four</t>
  </si>
  <si>
    <t>Wonneberg</t>
  </si>
  <si>
    <t>Fouras</t>
  </si>
  <si>
    <t>Wonsees, M</t>
  </si>
  <si>
    <t>Fourbanne</t>
  </si>
  <si>
    <t>Wonsheim</t>
  </si>
  <si>
    <t>Fourcatier-et-Maison-Neuve</t>
  </si>
  <si>
    <t>Woppenroth</t>
  </si>
  <si>
    <t>Fourcès</t>
  </si>
  <si>
    <t>Woringen</t>
  </si>
  <si>
    <t>Fourchambault</t>
  </si>
  <si>
    <t>Worms, Stadt</t>
  </si>
  <si>
    <t>Fourches</t>
  </si>
  <si>
    <t>Wörnersberg</t>
  </si>
  <si>
    <t>Fourcigny</t>
  </si>
  <si>
    <t>Wörnitz</t>
  </si>
  <si>
    <t>Fourdrain</t>
  </si>
  <si>
    <t>Worpswede</t>
  </si>
  <si>
    <t>Fourdrinoy</t>
  </si>
  <si>
    <t>Wörrstadt, Stadt</t>
  </si>
  <si>
    <t>Fourg</t>
  </si>
  <si>
    <t>Wört</t>
  </si>
  <si>
    <t>Fourilles</t>
  </si>
  <si>
    <t>Worth</t>
  </si>
  <si>
    <t>Fourmagnac</t>
  </si>
  <si>
    <t>Wörth</t>
  </si>
  <si>
    <t>Fourmies</t>
  </si>
  <si>
    <t>Wörth a.d.Donau, St</t>
  </si>
  <si>
    <t>Fournaudin</t>
  </si>
  <si>
    <t>Wörth a.d.Isar</t>
  </si>
  <si>
    <t>Fourneaux</t>
  </si>
  <si>
    <t>Wörth a.Main, St</t>
  </si>
  <si>
    <t>Fourneaux-le-Val</t>
  </si>
  <si>
    <t>Wörth am Rhein, Stadt</t>
  </si>
  <si>
    <t>Fournels</t>
  </si>
  <si>
    <t>Wörthsee</t>
  </si>
  <si>
    <t>Fournès</t>
  </si>
  <si>
    <t>Wrangelsburg</t>
  </si>
  <si>
    <t>Fournes-Cabardès</t>
  </si>
  <si>
    <t>Wrestedt</t>
  </si>
  <si>
    <t>Fournes-en-Weppes</t>
  </si>
  <si>
    <t>Wriedel</t>
  </si>
  <si>
    <t>Fournet-Blancheroche</t>
  </si>
  <si>
    <t>Wriezen, Stadt</t>
  </si>
  <si>
    <t>Fournets-Luisans</t>
  </si>
  <si>
    <t>Wrist</t>
  </si>
  <si>
    <t>Fourneville</t>
  </si>
  <si>
    <t>Wrixum</t>
  </si>
  <si>
    <t>Fournival</t>
  </si>
  <si>
    <t>Wrohm</t>
  </si>
  <si>
    <t>Fournols</t>
  </si>
  <si>
    <t>Wülfershausen a.d.Saale</t>
  </si>
  <si>
    <t>Fouronnes</t>
  </si>
  <si>
    <t>Wülfrath, Stadt</t>
  </si>
  <si>
    <t>Fourques</t>
  </si>
  <si>
    <t>Wulfsen</t>
  </si>
  <si>
    <t>Fourques-sur-Garonne</t>
  </si>
  <si>
    <t>Wulfsmoor</t>
  </si>
  <si>
    <t>Fourquevaux</t>
  </si>
  <si>
    <t>Wulften am Harz</t>
  </si>
  <si>
    <t>Fours</t>
  </si>
  <si>
    <t>Wulkenzin</t>
  </si>
  <si>
    <t>Fourtou</t>
  </si>
  <si>
    <t>Wülknitz</t>
  </si>
  <si>
    <t>Foussais-Payré</t>
  </si>
  <si>
    <t>Wundersleben</t>
  </si>
  <si>
    <t>Foussemagne</t>
  </si>
  <si>
    <t>Wünschendorf/Elster</t>
  </si>
  <si>
    <t>Foussignac</t>
  </si>
  <si>
    <t>Wunsiedel, St</t>
  </si>
  <si>
    <t>Fouvent-Saint-Andoche</t>
  </si>
  <si>
    <t>Wunstorf, Stadt</t>
  </si>
  <si>
    <t>Fouzilhon</t>
  </si>
  <si>
    <t>Wuppertal, Stadt</t>
  </si>
  <si>
    <t>Foville</t>
  </si>
  <si>
    <t>Wurmannsquick, M</t>
  </si>
  <si>
    <t>Fox-Amphoux</t>
  </si>
  <si>
    <t>Wurmberg</t>
  </si>
  <si>
    <t>Fozières</t>
  </si>
  <si>
    <t>Wurmlingen</t>
  </si>
  <si>
    <t>Fozzano</t>
  </si>
  <si>
    <t>Wurmsham</t>
  </si>
  <si>
    <t>Fragnes-La Loyère</t>
  </si>
  <si>
    <t>Würrich</t>
  </si>
  <si>
    <t>Frahier-et-Chatebier</t>
  </si>
  <si>
    <t>Würselen, Stadt</t>
  </si>
  <si>
    <t>Fraignot-et-Vesvrotte</t>
  </si>
  <si>
    <t>Wurster Nordseeküste</t>
  </si>
  <si>
    <t>Fraillicourt</t>
  </si>
  <si>
    <t>Wurzbach, Stadt</t>
  </si>
  <si>
    <t>Fraimbois</t>
  </si>
  <si>
    <t>Würzburg</t>
  </si>
  <si>
    <t>Frain</t>
  </si>
  <si>
    <t>Wurzen, Stadt</t>
  </si>
  <si>
    <t>Frais</t>
  </si>
  <si>
    <t>Würzweiler</t>
  </si>
  <si>
    <t>Fraisans</t>
  </si>
  <si>
    <t>Wüschheim</t>
  </si>
  <si>
    <t>Fraisnes-en-Saintois</t>
  </si>
  <si>
    <t>Wüstenrot</t>
  </si>
  <si>
    <t>Fraisse</t>
  </si>
  <si>
    <t>Wusterhausen/Dosse</t>
  </si>
  <si>
    <t>Fraisse-Cabardès</t>
  </si>
  <si>
    <t>Wusterhusen</t>
  </si>
  <si>
    <t>Fraissé-des-Corbières</t>
  </si>
  <si>
    <t>Wustermark</t>
  </si>
  <si>
    <t>Fraisses</t>
  </si>
  <si>
    <t>Wusterwitz</t>
  </si>
  <si>
    <t>Fraisse-sur-Agout</t>
  </si>
  <si>
    <t>Wust-Fischbeck</t>
  </si>
  <si>
    <t>Fraissines</t>
  </si>
  <si>
    <t>Wüstheuterode</t>
  </si>
  <si>
    <t>Fraissinet-de-Fourques</t>
  </si>
  <si>
    <t>Wustrow</t>
  </si>
  <si>
    <t>Fraize</t>
  </si>
  <si>
    <t>Wustrow (Wendland), Stadt</t>
  </si>
  <si>
    <t>Fralignes</t>
  </si>
  <si>
    <t>Wustvieler Forst</t>
  </si>
  <si>
    <t>Frambouhans</t>
  </si>
  <si>
    <t>Wutach</t>
  </si>
  <si>
    <t>Framecourt</t>
  </si>
  <si>
    <t>Wutha-Farnroda</t>
  </si>
  <si>
    <t>Framerville-Rainecourt</t>
  </si>
  <si>
    <t>Wutöschingen</t>
  </si>
  <si>
    <t>Framicourt</t>
  </si>
  <si>
    <t>Wyhl am Kaiserstuhl</t>
  </si>
  <si>
    <t>Wyk auf Föhr, Stadt</t>
  </si>
  <si>
    <t>Frampas</t>
  </si>
  <si>
    <t>Xanten, Stadt</t>
  </si>
  <si>
    <t>Francalmont</t>
  </si>
  <si>
    <t>Zaberfeld</t>
  </si>
  <si>
    <t>Francaltroff</t>
  </si>
  <si>
    <t>Zachenberg</t>
  </si>
  <si>
    <t>Francarville</t>
  </si>
  <si>
    <t>Zahna-Elster, Stadt</t>
  </si>
  <si>
    <t>Francastel</t>
  </si>
  <si>
    <t>Zaisenhausen</t>
  </si>
  <si>
    <t>Françay</t>
  </si>
  <si>
    <t>Zandt</t>
  </si>
  <si>
    <t>Francazal</t>
  </si>
  <si>
    <t>Zangberg</t>
  </si>
  <si>
    <t>Francescas</t>
  </si>
  <si>
    <t>Zapel</t>
  </si>
  <si>
    <t>Francheleins</t>
  </si>
  <si>
    <t>Zapfendorf, M</t>
  </si>
  <si>
    <t>Franchesse</t>
  </si>
  <si>
    <t>Zarnewanz</t>
  </si>
  <si>
    <t>Francheval</t>
  </si>
  <si>
    <t>Zarpen</t>
  </si>
  <si>
    <t>Franchevelle</t>
  </si>
  <si>
    <t>Zarrendorf</t>
  </si>
  <si>
    <t>Francheville</t>
  </si>
  <si>
    <t>Zarrentin am Schaalsee, Stadt</t>
  </si>
  <si>
    <t>Francières</t>
  </si>
  <si>
    <t>Zechin</t>
  </si>
  <si>
    <t>Francillon</t>
  </si>
  <si>
    <t>Zedlitz</t>
  </si>
  <si>
    <t>Francillon-sur-Roubion</t>
  </si>
  <si>
    <t>Zehdenick, Stadt</t>
  </si>
  <si>
    <t>Francilly-Selency</t>
  </si>
  <si>
    <t>Zehna</t>
  </si>
  <si>
    <t>Franclens</t>
  </si>
  <si>
    <t>Zehnhausen bei Rennerod</t>
  </si>
  <si>
    <t>François</t>
  </si>
  <si>
    <t>Zehnhausen bei Wallmerod</t>
  </si>
  <si>
    <t>Francon</t>
  </si>
  <si>
    <t>Zehrental</t>
  </si>
  <si>
    <t>Franconville</t>
  </si>
  <si>
    <t>Zeil a.Main, St</t>
  </si>
  <si>
    <t>Francoulès</t>
  </si>
  <si>
    <t>Zeilarn</t>
  </si>
  <si>
    <t>Francourt</t>
  </si>
  <si>
    <t>Zeiskam</t>
  </si>
  <si>
    <t>Francourville</t>
  </si>
  <si>
    <t>Zeithain</t>
  </si>
  <si>
    <t>Francs</t>
  </si>
  <si>
    <t>Zeitlarn</t>
  </si>
  <si>
    <t>Francueil</t>
  </si>
  <si>
    <t>Zeitlofs, M</t>
  </si>
  <si>
    <t>Franey</t>
  </si>
  <si>
    <t>Zeitz, Stadt</t>
  </si>
  <si>
    <t>Frangy</t>
  </si>
  <si>
    <t>Frangy-en-Bresse</t>
  </si>
  <si>
    <t>Zell (Mosel), Stadt</t>
  </si>
  <si>
    <t>Franken</t>
  </si>
  <si>
    <t>Zell a.Main, M</t>
  </si>
  <si>
    <t>Franleu</t>
  </si>
  <si>
    <t>Zell am Harmersbach, Stadt</t>
  </si>
  <si>
    <t>Franois</t>
  </si>
  <si>
    <t>Zell im Fichtelgebirge, M</t>
  </si>
  <si>
    <t>Franquevielle</t>
  </si>
  <si>
    <t>Zell im Wiesental, Stadt</t>
  </si>
  <si>
    <t>Franqueville</t>
  </si>
  <si>
    <t>Zell unter Aichelberg</t>
  </si>
  <si>
    <t>Franqueville-Saint-Pierre</t>
  </si>
  <si>
    <t>Zella-Mehlis, Stadt</t>
  </si>
  <si>
    <t>Frans</t>
  </si>
  <si>
    <t>Zellertal</t>
  </si>
  <si>
    <t>Fransart</t>
  </si>
  <si>
    <t>Zellingen, M</t>
  </si>
  <si>
    <t>Fransèches</t>
  </si>
  <si>
    <t>Zeltingen-Rachtig</t>
  </si>
  <si>
    <t>Fransu</t>
  </si>
  <si>
    <t>Zemitz</t>
  </si>
  <si>
    <t>Fransures</t>
  </si>
  <si>
    <t>Zemmer</t>
  </si>
  <si>
    <t>Franvillers</t>
  </si>
  <si>
    <t>Zempin</t>
  </si>
  <si>
    <t>Franxault</t>
  </si>
  <si>
    <t>Zendscheid</t>
  </si>
  <si>
    <t>Frapelle</t>
  </si>
  <si>
    <t>Zenting</t>
  </si>
  <si>
    <t>Fraquelfing</t>
  </si>
  <si>
    <t>Zepelin</t>
  </si>
  <si>
    <t>Fraroz</t>
  </si>
  <si>
    <t>Zerbst/Anhalt, Stadt</t>
  </si>
  <si>
    <t>Frasnay-Reugny</t>
  </si>
  <si>
    <t>Zerf</t>
  </si>
  <si>
    <t>Frasne</t>
  </si>
  <si>
    <t>Zernien</t>
  </si>
  <si>
    <t>Frasne-le-Château</t>
  </si>
  <si>
    <t>Zernitz-Lohm</t>
  </si>
  <si>
    <t>Frasne-les-Meulières</t>
  </si>
  <si>
    <t>Zerrenthin</t>
  </si>
  <si>
    <t>Frasnoy</t>
  </si>
  <si>
    <t>Zerzabelshofer Forst</t>
  </si>
  <si>
    <t>Frasseto</t>
  </si>
  <si>
    <t>Zeschdorf</t>
  </si>
  <si>
    <t>Zetel</t>
  </si>
  <si>
    <t>Frausseilles</t>
  </si>
  <si>
    <t>Zettemin</t>
  </si>
  <si>
    <t>Fravaux</t>
  </si>
  <si>
    <t>Zettingen</t>
  </si>
  <si>
    <t>Frayssinet</t>
  </si>
  <si>
    <t>Zettlitz</t>
  </si>
  <si>
    <t>Frayssinet-le-Gélat</t>
  </si>
  <si>
    <t>Zeulenroda-Triebes, Stadt</t>
  </si>
  <si>
    <t>Frayssinhes</t>
  </si>
  <si>
    <t>Zeuthen</t>
  </si>
  <si>
    <t>Frazé</t>
  </si>
  <si>
    <t>Zeven, Stadt</t>
  </si>
  <si>
    <t>Fréauville</t>
  </si>
  <si>
    <t>Zichow</t>
  </si>
  <si>
    <t>Frebécourt</t>
  </si>
  <si>
    <t>Zickhusen</t>
  </si>
  <si>
    <t>Frébuans</t>
  </si>
  <si>
    <t>Ziegendorf</t>
  </si>
  <si>
    <t>Fréchède</t>
  </si>
  <si>
    <t>Ziegenhain</t>
  </si>
  <si>
    <t>Fréchencourt</t>
  </si>
  <si>
    <t>Ziegenrück, Stadt</t>
  </si>
  <si>
    <t>Fréchendets</t>
  </si>
  <si>
    <t>Zielitz</t>
  </si>
  <si>
    <t>Fréchet-Aure</t>
  </si>
  <si>
    <t>Ziemetshausen, M</t>
  </si>
  <si>
    <t>Fréchou</t>
  </si>
  <si>
    <t>Zierenberg, Stadt</t>
  </si>
  <si>
    <t>Fréchou-Fréchet</t>
  </si>
  <si>
    <t>Zierow</t>
  </si>
  <si>
    <t>Frécourt</t>
  </si>
  <si>
    <t>Ziertheim</t>
  </si>
  <si>
    <t>Frédéric-Fontaine</t>
  </si>
  <si>
    <t>Zierzow</t>
  </si>
  <si>
    <t>Frédille</t>
  </si>
  <si>
    <t>Ziesar, Stadt</t>
  </si>
  <si>
    <t>Frégimont</t>
  </si>
  <si>
    <t>Ziesendorf</t>
  </si>
  <si>
    <t>Frégouville</t>
  </si>
  <si>
    <t>Ziethen</t>
  </si>
  <si>
    <t>Fréhel</t>
  </si>
  <si>
    <t>Zilshausen</t>
  </si>
  <si>
    <t>Freissinières</t>
  </si>
  <si>
    <t>Ziltendorf</t>
  </si>
  <si>
    <t>Freistroff</t>
  </si>
  <si>
    <t>Zimmern</t>
  </si>
  <si>
    <t>Freix-Anglards</t>
  </si>
  <si>
    <t>Zimmern ob Rottweil</t>
  </si>
  <si>
    <t>Fréjairolles</t>
  </si>
  <si>
    <t>Zimmern unter der Burg</t>
  </si>
  <si>
    <t>Fréjeville</t>
  </si>
  <si>
    <t>Zimmernsupra</t>
  </si>
  <si>
    <t>Fréjus</t>
  </si>
  <si>
    <t>Zimmerschied</t>
  </si>
  <si>
    <t>Fréland</t>
  </si>
  <si>
    <t>Zingst</t>
  </si>
  <si>
    <t>Frelinghien</t>
  </si>
  <si>
    <t>Zinnowitz</t>
  </si>
  <si>
    <t>Frémainville</t>
  </si>
  <si>
    <t>Zirchow</t>
  </si>
  <si>
    <t>Frémécourt</t>
  </si>
  <si>
    <t>Zirkow</t>
  </si>
  <si>
    <t>Fréménil</t>
  </si>
  <si>
    <t>Zirndorf, St</t>
  </si>
  <si>
    <t>Frémeréville-sous-les-Côtes</t>
  </si>
  <si>
    <t>Zirzow</t>
  </si>
  <si>
    <t>Frémery</t>
  </si>
  <si>
    <t>Zislow</t>
  </si>
  <si>
    <t>Frémestroff</t>
  </si>
  <si>
    <t>Zittau, Stadt</t>
  </si>
  <si>
    <t>Frémicourt</t>
  </si>
  <si>
    <t>Zölkow</t>
  </si>
  <si>
    <t>Fremifontaine</t>
  </si>
  <si>
    <t>Zolling</t>
  </si>
  <si>
    <t>Frémontiers</t>
  </si>
  <si>
    <t>Zöllnitz</t>
  </si>
  <si>
    <t>Frémonville</t>
  </si>
  <si>
    <t>Zörbig, Stadt</t>
  </si>
  <si>
    <t>Frencq</t>
  </si>
  <si>
    <t>Zorneding</t>
  </si>
  <si>
    <t>Frenelle-la-Grande</t>
  </si>
  <si>
    <t>Zornheim</t>
  </si>
  <si>
    <t>Frenelle-la-Petite</t>
  </si>
  <si>
    <t>Zöschingen</t>
  </si>
  <si>
    <t>Frenelles-en-Vexin</t>
  </si>
  <si>
    <t>Zossen, Stadt</t>
  </si>
  <si>
    <t>Freneuse</t>
  </si>
  <si>
    <t>Zotzenheim</t>
  </si>
  <si>
    <t>Freneuse-sur-Risle</t>
  </si>
  <si>
    <t>Zschaitz-Ottewig</t>
  </si>
  <si>
    <t>Freney</t>
  </si>
  <si>
    <t>Zschepplin</t>
  </si>
  <si>
    <t>Fréniches</t>
  </si>
  <si>
    <t>Zschopau, Stadt</t>
  </si>
  <si>
    <t>Frénois</t>
  </si>
  <si>
    <t>Zschorlau</t>
  </si>
  <si>
    <t>Frénouville</t>
  </si>
  <si>
    <t>Zückshuter Forst</t>
  </si>
  <si>
    <t>Frépillon</t>
  </si>
  <si>
    <t>Zülow</t>
  </si>
  <si>
    <t>Fresles</t>
  </si>
  <si>
    <t>Zülpich, Stadt</t>
  </si>
  <si>
    <t>Fresnay</t>
  </si>
  <si>
    <t>Zurow</t>
  </si>
  <si>
    <t>Fresnay-le-Comte</t>
  </si>
  <si>
    <t>Zusamaltheim</t>
  </si>
  <si>
    <t>Fresnay-le-Gilmert</t>
  </si>
  <si>
    <t>Züsch</t>
  </si>
  <si>
    <t>Fresnay-le-Long</t>
  </si>
  <si>
    <t>Zusmarshausen, M</t>
  </si>
  <si>
    <t>Fresnay-le-Samson</t>
  </si>
  <si>
    <t>Züsow</t>
  </si>
  <si>
    <t>Fresnay-l'Évêque</t>
  </si>
  <si>
    <t>Züssow</t>
  </si>
  <si>
    <t>Fresnay-sur-Sarthe</t>
  </si>
  <si>
    <t>Zuzenhausen</t>
  </si>
  <si>
    <t>Fresne-Cauverville</t>
  </si>
  <si>
    <t>Zweibrücken, Stadt</t>
  </si>
  <si>
    <t>Fresné-la-Mère</t>
  </si>
  <si>
    <t>Zweifelscheid</t>
  </si>
  <si>
    <t>Fresne-Léguillon</t>
  </si>
  <si>
    <t>Zweiflingen</t>
  </si>
  <si>
    <t>Fresne-le-Plan</t>
  </si>
  <si>
    <t>Zwenkau, Stadt</t>
  </si>
  <si>
    <t>Fresnes</t>
  </si>
  <si>
    <t>Zwickau, Stadt</t>
  </si>
  <si>
    <t>Fresne-Saint-Mamès</t>
  </si>
  <si>
    <t>Zwiefalten</t>
  </si>
  <si>
    <t>Fresnes-au-Mont</t>
  </si>
  <si>
    <t>Zwiesel, St</t>
  </si>
  <si>
    <t>Fresnes-en-Saulnois</t>
  </si>
  <si>
    <t>Zwingenberg</t>
  </si>
  <si>
    <t>Fresnes-en-Tardenois</t>
  </si>
  <si>
    <t>Zwingenberg, Stadt</t>
  </si>
  <si>
    <t>Fresnes-en-Woëvre</t>
  </si>
  <si>
    <t>Zwönitz, Stadt</t>
  </si>
  <si>
    <t>Fresnes-lès-Montauban</t>
  </si>
  <si>
    <t>Fresnes-Mazancourt</t>
  </si>
  <si>
    <t>Fresnes-sous-Coucy</t>
  </si>
  <si>
    <t>Fresnes-sur-Apance</t>
  </si>
  <si>
    <t>Fresnes-sur-Escaut</t>
  </si>
  <si>
    <t>Fresnes-sur-Marne</t>
  </si>
  <si>
    <t>Fresnes-Tilloloy</t>
  </si>
  <si>
    <t>Fresneville</t>
  </si>
  <si>
    <t>Fresney</t>
  </si>
  <si>
    <t>Fresney-le-Puceux</t>
  </si>
  <si>
    <t>Fresney-le-Vieux</t>
  </si>
  <si>
    <t>Fresnicourt-le-Dolmen</t>
  </si>
  <si>
    <t>Fresnières</t>
  </si>
  <si>
    <t>Fresnois-la-Montagne</t>
  </si>
  <si>
    <t>Fresnoy</t>
  </si>
  <si>
    <t>Fresnoy-Andainville</t>
  </si>
  <si>
    <t>Fresnoy-au-Val</t>
  </si>
  <si>
    <t>Fresnoy-en-Chaussée</t>
  </si>
  <si>
    <t>Fresnoy-en-Gohelle</t>
  </si>
  <si>
    <t>Fresnoy-en-Thelle</t>
  </si>
  <si>
    <t>Fresnoy-Folny</t>
  </si>
  <si>
    <t>Fresnoy-la-Rivière</t>
  </si>
  <si>
    <t>Fresnoy-le-Château</t>
  </si>
  <si>
    <t>Fresnoy-le-Grand</t>
  </si>
  <si>
    <t>Fresnoy-le-Luat</t>
  </si>
  <si>
    <t>Fresnoy-lès-Roye</t>
  </si>
  <si>
    <t>Frespech</t>
  </si>
  <si>
    <t>Fresquiennes</t>
  </si>
  <si>
    <t>Fressac</t>
  </si>
  <si>
    <t>Fressain</t>
  </si>
  <si>
    <t>Fressancourt</t>
  </si>
  <si>
    <t>Fresse</t>
  </si>
  <si>
    <t>Fresselines</t>
  </si>
  <si>
    <t>Fressenneville</t>
  </si>
  <si>
    <t>Fresse-sur-Moselle</t>
  </si>
  <si>
    <t>Fressies</t>
  </si>
  <si>
    <t>Fressin</t>
  </si>
  <si>
    <t>Fressines</t>
  </si>
  <si>
    <t>Fresville</t>
  </si>
  <si>
    <t>Fréterive</t>
  </si>
  <si>
    <t>Fréteval</t>
  </si>
  <si>
    <t>Fréthun</t>
  </si>
  <si>
    <t>Fretigney-et-Velloreille</t>
  </si>
  <si>
    <t>Fretin</t>
  </si>
  <si>
    <t>Frétoy</t>
  </si>
  <si>
    <t>Frétoy-le-Château</t>
  </si>
  <si>
    <t>Frettecuisse</t>
  </si>
  <si>
    <t>Frettemeule</t>
  </si>
  <si>
    <t>Fretterans</t>
  </si>
  <si>
    <t>Freulleville</t>
  </si>
  <si>
    <t>Frévent</t>
  </si>
  <si>
    <t>Fréville</t>
  </si>
  <si>
    <t>Fréville-du-Gâtinais</t>
  </si>
  <si>
    <t>Frévillers</t>
  </si>
  <si>
    <t>Frévin-Capelle</t>
  </si>
  <si>
    <t>Freybouse</t>
  </si>
  <si>
    <t>Freycenet-la-Cuche</t>
  </si>
  <si>
    <t>Freycenet-la-Tour</t>
  </si>
  <si>
    <t>Freychenet</t>
  </si>
  <si>
    <t>Freyming-Merlebach</t>
  </si>
  <si>
    <t>Freyssenet</t>
  </si>
  <si>
    <t>Friaize</t>
  </si>
  <si>
    <t>Friaucourt</t>
  </si>
  <si>
    <t>Friauville</t>
  </si>
  <si>
    <t>Fricamps</t>
  </si>
  <si>
    <t>Frichemesnil</t>
  </si>
  <si>
    <t>Fricourt</t>
  </si>
  <si>
    <t>Fridefont</t>
  </si>
  <si>
    <t>Friedolsheim</t>
  </si>
  <si>
    <t>Frières-Faillouël</t>
  </si>
  <si>
    <t>Friesen</t>
  </si>
  <si>
    <t>Frignicourt</t>
  </si>
  <si>
    <t>Frise</t>
  </si>
  <si>
    <t>Friville-Escarbotin</t>
  </si>
  <si>
    <t>Frizon</t>
  </si>
  <si>
    <t>Froberville</t>
  </si>
  <si>
    <t>Frocourt</t>
  </si>
  <si>
    <t>Frœningen</t>
  </si>
  <si>
    <t>Frœschwiller</t>
  </si>
  <si>
    <t>Froges</t>
  </si>
  <si>
    <t>Frohen-sur-Authie</t>
  </si>
  <si>
    <t>Frohmuhl</t>
  </si>
  <si>
    <t>Froideconche</t>
  </si>
  <si>
    <t>Froidefontaine</t>
  </si>
  <si>
    <t>Froidestrées</t>
  </si>
  <si>
    <t>Froideterre</t>
  </si>
  <si>
    <t>Froidevaux</t>
  </si>
  <si>
    <t>Froidfond</t>
  </si>
  <si>
    <t>Froidmont-Cohartille</t>
  </si>
  <si>
    <t>Froidos</t>
  </si>
  <si>
    <t>Froissy</t>
  </si>
  <si>
    <t>Frolois</t>
  </si>
  <si>
    <t>Frôlois</t>
  </si>
  <si>
    <t>Fromelennes</t>
  </si>
  <si>
    <t>Fromelles</t>
  </si>
  <si>
    <t>Fromental</t>
  </si>
  <si>
    <t>Fromentières</t>
  </si>
  <si>
    <t>Fromeréville-les-Vallons</t>
  </si>
  <si>
    <t>Fromezey</t>
  </si>
  <si>
    <t>Fromont</t>
  </si>
  <si>
    <t>Fromy</t>
  </si>
  <si>
    <t>Froncles</t>
  </si>
  <si>
    <t>Fronsac</t>
  </si>
  <si>
    <t>Frontenac</t>
  </si>
  <si>
    <t>Frontenard</t>
  </si>
  <si>
    <t>Frontenas</t>
  </si>
  <si>
    <t>Frontenaud</t>
  </si>
  <si>
    <t>Frontenay</t>
  </si>
  <si>
    <t>Frontenay-Rohan-Rohan</t>
  </si>
  <si>
    <t>Frontenex</t>
  </si>
  <si>
    <t>Frontignan</t>
  </si>
  <si>
    <t>Frontignan-de-Comminges</t>
  </si>
  <si>
    <t>Frontignan-Savès</t>
  </si>
  <si>
    <t>Fronton</t>
  </si>
  <si>
    <t>Frontonas</t>
  </si>
  <si>
    <t>Frossay</t>
  </si>
  <si>
    <t>Frotey-lès-Lure</t>
  </si>
  <si>
    <t>Frotey-lès-Vesoul</t>
  </si>
  <si>
    <t>Frouard</t>
  </si>
  <si>
    <t>Frouville</t>
  </si>
  <si>
    <t>Frouzins</t>
  </si>
  <si>
    <t>Froville</t>
  </si>
  <si>
    <t>Froyelles</t>
  </si>
  <si>
    <t>Frozes</t>
  </si>
  <si>
    <t>Frucourt</t>
  </si>
  <si>
    <t>Frugerès-les-Mines</t>
  </si>
  <si>
    <t>Fruges</t>
  </si>
  <si>
    <t>Frugières-le-Pin</t>
  </si>
  <si>
    <t>Fruncé</t>
  </si>
  <si>
    <t>Fry</t>
  </si>
  <si>
    <t>Fuans</t>
  </si>
  <si>
    <t>Fublaines</t>
  </si>
  <si>
    <t>Fuilla</t>
  </si>
  <si>
    <t>Fuissé</t>
  </si>
  <si>
    <t>Fuligny</t>
  </si>
  <si>
    <t>Fulleren</t>
  </si>
  <si>
    <t>Fultot</t>
  </si>
  <si>
    <t>Fulvy</t>
  </si>
  <si>
    <t>Fumay</t>
  </si>
  <si>
    <t>Fumel</t>
  </si>
  <si>
    <t>Fumichon</t>
  </si>
  <si>
    <t>Furchhausen</t>
  </si>
  <si>
    <t>Furdenheim</t>
  </si>
  <si>
    <t>Furiani</t>
  </si>
  <si>
    <t>Furmeyer</t>
  </si>
  <si>
    <t>Fursac</t>
  </si>
  <si>
    <t>Fussey</t>
  </si>
  <si>
    <t>Fussy</t>
  </si>
  <si>
    <t>Fustérouau</t>
  </si>
  <si>
    <t>Fustignac</t>
  </si>
  <si>
    <t>Futeau</t>
  </si>
  <si>
    <t>Fuveau</t>
  </si>
  <si>
    <t>Fyé</t>
  </si>
  <si>
    <t>Gaas</t>
  </si>
  <si>
    <t>Gabarnac</t>
  </si>
  <si>
    <t>Gabarret</t>
  </si>
  <si>
    <t>Gabaston</t>
  </si>
  <si>
    <t>Gabat</t>
  </si>
  <si>
    <t>Gabian</t>
  </si>
  <si>
    <t>Gabillou</t>
  </si>
  <si>
    <t>Gabre</t>
  </si>
  <si>
    <t>Gabriac</t>
  </si>
  <si>
    <t>Gabrias</t>
  </si>
  <si>
    <t>Gacé</t>
  </si>
  <si>
    <t>Gâcogne</t>
  </si>
  <si>
    <t>Gadencourt</t>
  </si>
  <si>
    <t>Gaël</t>
  </si>
  <si>
    <t>Gageac-et-Rouillac</t>
  </si>
  <si>
    <t>Gagnac-sur-Cère</t>
  </si>
  <si>
    <t>Gagnac-sur-Garonne</t>
  </si>
  <si>
    <t>Gagnières</t>
  </si>
  <si>
    <t>Gagny</t>
  </si>
  <si>
    <t>Gahard</t>
  </si>
  <si>
    <t>Gailhan</t>
  </si>
  <si>
    <t>Gaillac</t>
  </si>
  <si>
    <t>Gaillac-d'Aveyron</t>
  </si>
  <si>
    <t>Gaillac-Toulza</t>
  </si>
  <si>
    <t>Gaillagos</t>
  </si>
  <si>
    <t>Gaillan-en-Médoc</t>
  </si>
  <si>
    <t>Gaillard</t>
  </si>
  <si>
    <t>Gaillefontaine</t>
  </si>
  <si>
    <t>Gaillères</t>
  </si>
  <si>
    <t>Gaillon</t>
  </si>
  <si>
    <t>Gaillon-sur-Montcient</t>
  </si>
  <si>
    <t>Gainneville</t>
  </si>
  <si>
    <t>Gajac</t>
  </si>
  <si>
    <t>Gaja-et-Villedieu</t>
  </si>
  <si>
    <t>Gaja-la-Selve</t>
  </si>
  <si>
    <t>Gajan</t>
  </si>
  <si>
    <t>Gajoubert</t>
  </si>
  <si>
    <t>Galametz</t>
  </si>
  <si>
    <t>Galan</t>
  </si>
  <si>
    <t>Galapian</t>
  </si>
  <si>
    <t>Galargues</t>
  </si>
  <si>
    <t>Galéria</t>
  </si>
  <si>
    <t>Galey</t>
  </si>
  <si>
    <t>Galez</t>
  </si>
  <si>
    <t>Galfingue</t>
  </si>
  <si>
    <t>Galgan</t>
  </si>
  <si>
    <t>Galgon</t>
  </si>
  <si>
    <t>Galiax</t>
  </si>
  <si>
    <t>Galié</t>
  </si>
  <si>
    <t>Galinagues</t>
  </si>
  <si>
    <t>Gallardon</t>
  </si>
  <si>
    <t>Gallargues-le-Montueux</t>
  </si>
  <si>
    <t>Galluis</t>
  </si>
  <si>
    <t>Gamaches</t>
  </si>
  <si>
    <t>Gamaches-en-Vexin</t>
  </si>
  <si>
    <t>Gamarde-les-Bains</t>
  </si>
  <si>
    <t>Gamarthe</t>
  </si>
  <si>
    <t>Gambais</t>
  </si>
  <si>
    <t>Gambaiseuil</t>
  </si>
  <si>
    <t>Gambsheim</t>
  </si>
  <si>
    <t>Gan</t>
  </si>
  <si>
    <t>Ganac</t>
  </si>
  <si>
    <t>Ganagobie</t>
  </si>
  <si>
    <t>Gancourt-Saint-Étienne</t>
  </si>
  <si>
    <t>Gandelain</t>
  </si>
  <si>
    <t>Gandelu</t>
  </si>
  <si>
    <t>Gandrange</t>
  </si>
  <si>
    <t>Ganges</t>
  </si>
  <si>
    <t>Gannat</t>
  </si>
  <si>
    <t>Gannay-sur-Loire</t>
  </si>
  <si>
    <t>Gannes</t>
  </si>
  <si>
    <t>Gans</t>
  </si>
  <si>
    <t>Ganties</t>
  </si>
  <si>
    <t>Ganzeville</t>
  </si>
  <si>
    <t>Gap</t>
  </si>
  <si>
    <t>Gapennes</t>
  </si>
  <si>
    <t>Gâprée</t>
  </si>
  <si>
    <t>Garac</t>
  </si>
  <si>
    <t>Garancières</t>
  </si>
  <si>
    <t>Garancières-en-Beauce</t>
  </si>
  <si>
    <t>Garancières-en-Drouais</t>
  </si>
  <si>
    <t>Garanou</t>
  </si>
  <si>
    <t>Garat</t>
  </si>
  <si>
    <t>Garches</t>
  </si>
  <si>
    <t>Garchizy</t>
  </si>
  <si>
    <t>Garchy</t>
  </si>
  <si>
    <t>Gardanne</t>
  </si>
  <si>
    <t>Garde-Colombe</t>
  </si>
  <si>
    <t>Gardefort</t>
  </si>
  <si>
    <t>Gardegan-et-Tourtirac</t>
  </si>
  <si>
    <t>Gardères</t>
  </si>
  <si>
    <t>Gardes-le-Pontaroux</t>
  </si>
  <si>
    <t>Gardie</t>
  </si>
  <si>
    <t>Gardonne</t>
  </si>
  <si>
    <t>Gardouch</t>
  </si>
  <si>
    <t>Garein</t>
  </si>
  <si>
    <t>Garennes-sur-Eure</t>
  </si>
  <si>
    <t>Garentreville</t>
  </si>
  <si>
    <t>Garéoult</t>
  </si>
  <si>
    <t>Garganvillar</t>
  </si>
  <si>
    <t>Gargas</t>
  </si>
  <si>
    <t>Gargenville</t>
  </si>
  <si>
    <t>Garges-lès-Gonesse</t>
  </si>
  <si>
    <t>Gargilesse-Dampierre</t>
  </si>
  <si>
    <t>Garidech</t>
  </si>
  <si>
    <t>Gariès</t>
  </si>
  <si>
    <t>Garigny</t>
  </si>
  <si>
    <t>Garin</t>
  </si>
  <si>
    <t>Garindein</t>
  </si>
  <si>
    <t>Garlan</t>
  </si>
  <si>
    <t>Garlède-Mondebat</t>
  </si>
  <si>
    <t>Garlin</t>
  </si>
  <si>
    <t>Garnat-sur-Engièvre</t>
  </si>
  <si>
    <t>Garnay</t>
  </si>
  <si>
    <t>Garnerans</t>
  </si>
  <si>
    <t>Garons</t>
  </si>
  <si>
    <t>Garos</t>
  </si>
  <si>
    <t>Garravet</t>
  </si>
  <si>
    <t>Garrebourg</t>
  </si>
  <si>
    <t>Garrevaques</t>
  </si>
  <si>
    <t>Garrey</t>
  </si>
  <si>
    <t>Garrigues</t>
  </si>
  <si>
    <t>Garrigues-Sainte-Eulalie</t>
  </si>
  <si>
    <t>Garris</t>
  </si>
  <si>
    <t>Gars</t>
  </si>
  <si>
    <t>Gartempe</t>
  </si>
  <si>
    <t>Gas</t>
  </si>
  <si>
    <t>Gasny</t>
  </si>
  <si>
    <t>Gasques</t>
  </si>
  <si>
    <t>Gassin</t>
  </si>
  <si>
    <t>Gastes</t>
  </si>
  <si>
    <t>Gastines</t>
  </si>
  <si>
    <t>Gastins</t>
  </si>
  <si>
    <t>Gasville-Oisème</t>
  </si>
  <si>
    <t>Gatey</t>
  </si>
  <si>
    <t>Gathemo</t>
  </si>
  <si>
    <t>Gatteville-le-Phare</t>
  </si>
  <si>
    <t>Gattières</t>
  </si>
  <si>
    <t>Gatuzières</t>
  </si>
  <si>
    <t>Gaubertin</t>
  </si>
  <si>
    <t>Gauchin-Légal</t>
  </si>
  <si>
    <t>Gauchin-Verloingt</t>
  </si>
  <si>
    <t>Gauchy</t>
  </si>
  <si>
    <t>Gauciel</t>
  </si>
  <si>
    <t>Gaudechart</t>
  </si>
  <si>
    <t>Gaudent</t>
  </si>
  <si>
    <t>Gaudiempré</t>
  </si>
  <si>
    <t>Gaudiès</t>
  </si>
  <si>
    <t>Gaudonville</t>
  </si>
  <si>
    <t>Gaudreville-la-Rivière</t>
  </si>
  <si>
    <t>Gaugeac</t>
  </si>
  <si>
    <t>Gaujac</t>
  </si>
  <si>
    <t>Gaujacq</t>
  </si>
  <si>
    <t>Gaujan</t>
  </si>
  <si>
    <t>Gauré</t>
  </si>
  <si>
    <t>Gauriac</t>
  </si>
  <si>
    <t>Gauriaguet</t>
  </si>
  <si>
    <t>Gaussan</t>
  </si>
  <si>
    <t>Gausson</t>
  </si>
  <si>
    <t>Gauville</t>
  </si>
  <si>
    <t>Gauville-la-Campagne</t>
  </si>
  <si>
    <t>Gavarnie-Gèdre</t>
  </si>
  <si>
    <t>Gavarret-sur-Aulouste</t>
  </si>
  <si>
    <t>Gavaudun</t>
  </si>
  <si>
    <t>Gavisse</t>
  </si>
  <si>
    <t>Gavray-sur-Sienne</t>
  </si>
  <si>
    <t>Gavrelle</t>
  </si>
  <si>
    <t>Gâvres</t>
  </si>
  <si>
    <t>Gavrus</t>
  </si>
  <si>
    <t>Gayan</t>
  </si>
  <si>
    <t>Gaye</t>
  </si>
  <si>
    <t>Gayon</t>
  </si>
  <si>
    <t>Gazaupouy</t>
  </si>
  <si>
    <t>Gazave</t>
  </si>
  <si>
    <t>Gazax-et-Baccarisse</t>
  </si>
  <si>
    <t>Gazeran</t>
  </si>
  <si>
    <t>Gazost</t>
  </si>
  <si>
    <t>Geaune</t>
  </si>
  <si>
    <t>Geay</t>
  </si>
  <si>
    <t>Gée-Rivière</t>
  </si>
  <si>
    <t>Geffosses</t>
  </si>
  <si>
    <t>Géfosse-Fontenay</t>
  </si>
  <si>
    <t>Gehée</t>
  </si>
  <si>
    <t>Geishouse</t>
  </si>
  <si>
    <t>Geispitzen</t>
  </si>
  <si>
    <t>Geispolsheim</t>
  </si>
  <si>
    <t>Geiswasser</t>
  </si>
  <si>
    <t>Geiswiller-Zœbersdorf</t>
  </si>
  <si>
    <t>Gélacourt</t>
  </si>
  <si>
    <t>Gélannes</t>
  </si>
  <si>
    <t>Gélaucourt</t>
  </si>
  <si>
    <t>Gellainville</t>
  </si>
  <si>
    <t>Gellenoncourt</t>
  </si>
  <si>
    <t>Gelles</t>
  </si>
  <si>
    <t>Gellin</t>
  </si>
  <si>
    <t>Gelos</t>
  </si>
  <si>
    <t>Geloux</t>
  </si>
  <si>
    <t>Gelucourt</t>
  </si>
  <si>
    <t>Gelvécourt-et-Adompt</t>
  </si>
  <si>
    <t>Gemaingoutte</t>
  </si>
  <si>
    <t>Gembrie</t>
  </si>
  <si>
    <t>Gemeaux</t>
  </si>
  <si>
    <t>Gémenos</t>
  </si>
  <si>
    <t>Gémigny</t>
  </si>
  <si>
    <t>Gémil</t>
  </si>
  <si>
    <t>Gemmelaincourt</t>
  </si>
  <si>
    <t>Gémonval</t>
  </si>
  <si>
    <t>Gémonville</t>
  </si>
  <si>
    <t>Gémozac</t>
  </si>
  <si>
    <t>Genac-Bignac</t>
  </si>
  <si>
    <t>Genainville</t>
  </si>
  <si>
    <t>Genas</t>
  </si>
  <si>
    <t>Génat</t>
  </si>
  <si>
    <t>Genay</t>
  </si>
  <si>
    <t>Gençay</t>
  </si>
  <si>
    <t>Gendreville</t>
  </si>
  <si>
    <t>Gendrey</t>
  </si>
  <si>
    <t>Génébrières</t>
  </si>
  <si>
    <t>Genech</t>
  </si>
  <si>
    <t>Génelard</t>
  </si>
  <si>
    <t>Générac</t>
  </si>
  <si>
    <t>Générargues</t>
  </si>
  <si>
    <t>Générest</t>
  </si>
  <si>
    <t>Generville</t>
  </si>
  <si>
    <t>Genestelle</t>
  </si>
  <si>
    <t>Geneston</t>
  </si>
  <si>
    <t>Genêts</t>
  </si>
  <si>
    <t>Geneuille</t>
  </si>
  <si>
    <t>Genevreuille</t>
  </si>
  <si>
    <t>Genevrey</t>
  </si>
  <si>
    <t>Genevrières</t>
  </si>
  <si>
    <t>Geney</t>
  </si>
  <si>
    <t>Génicourt</t>
  </si>
  <si>
    <t>Génicourt-sur-Meuse</t>
  </si>
  <si>
    <t>Genilac</t>
  </si>
  <si>
    <t>Genillé</t>
  </si>
  <si>
    <t>Génis</t>
  </si>
  <si>
    <t>Génissac</t>
  </si>
  <si>
    <t>Génissieux</t>
  </si>
  <si>
    <t>Genlis</t>
  </si>
  <si>
    <t>Gennes</t>
  </si>
  <si>
    <t>Gennes-Ivergny</t>
  </si>
  <si>
    <t>Gennes-Longuefuye</t>
  </si>
  <si>
    <t>Gennes-sur-Seiche</t>
  </si>
  <si>
    <t>Gennes-Val-de-Loire</t>
  </si>
  <si>
    <t>Gennetines</t>
  </si>
  <si>
    <t>Genneton</t>
  </si>
  <si>
    <t>Genneville</t>
  </si>
  <si>
    <t>Gennevilliers</t>
  </si>
  <si>
    <t>Genod</t>
  </si>
  <si>
    <t>Génolhac</t>
  </si>
  <si>
    <t>Génos</t>
  </si>
  <si>
    <t>Genouillac</t>
  </si>
  <si>
    <t>Genouillé</t>
  </si>
  <si>
    <t>Genouilleux</t>
  </si>
  <si>
    <t>Genouilly</t>
  </si>
  <si>
    <t>Gensac</t>
  </si>
  <si>
    <t>Gensac-de-Boulogne</t>
  </si>
  <si>
    <t>Gensac-la-Pallue</t>
  </si>
  <si>
    <t>Gensac-sur-Garonne</t>
  </si>
  <si>
    <t>Genté</t>
  </si>
  <si>
    <t>Gentelles</t>
  </si>
  <si>
    <t>Gentilly</t>
  </si>
  <si>
    <t>Gentioux-Pigerolles</t>
  </si>
  <si>
    <t>Genvry</t>
  </si>
  <si>
    <t>Georfans</t>
  </si>
  <si>
    <t>Géovreisset</t>
  </si>
  <si>
    <t>Geraise</t>
  </si>
  <si>
    <t>Gérardmer</t>
  </si>
  <si>
    <t>Géraudot</t>
  </si>
  <si>
    <t>Gerbaix</t>
  </si>
  <si>
    <t>Gerbamont</t>
  </si>
  <si>
    <t>Gerbécourt</t>
  </si>
  <si>
    <t>Gerbécourt-et-Haplemont</t>
  </si>
  <si>
    <t>Gerbépal</t>
  </si>
  <si>
    <t>Gerberoy</t>
  </si>
  <si>
    <t>Gerbéviller</t>
  </si>
  <si>
    <t>Gercourt-et-Drillancourt</t>
  </si>
  <si>
    <t>Gercy</t>
  </si>
  <si>
    <t>Gerderest</t>
  </si>
  <si>
    <t>Gère-Bélesten</t>
  </si>
  <si>
    <t>Gergny</t>
  </si>
  <si>
    <t>Gergueil</t>
  </si>
  <si>
    <t>Gergy</t>
  </si>
  <si>
    <t>Gerland</t>
  </si>
  <si>
    <t>Germ</t>
  </si>
  <si>
    <t>Germagny</t>
  </si>
  <si>
    <t>Germaine</t>
  </si>
  <si>
    <t>Germaines</t>
  </si>
  <si>
    <t>Germainville</t>
  </si>
  <si>
    <t>Germainvilliers</t>
  </si>
  <si>
    <t>Germay</t>
  </si>
  <si>
    <t>Germéfontaine</t>
  </si>
  <si>
    <t>Germenay</t>
  </si>
  <si>
    <t>Germignac</t>
  </si>
  <si>
    <t>Germigney</t>
  </si>
  <si>
    <t>Germigny</t>
  </si>
  <si>
    <t>Germigny-des-Prés</t>
  </si>
  <si>
    <t>Germigny-l'Évêque</t>
  </si>
  <si>
    <t>Germigny-l'Exempt</t>
  </si>
  <si>
    <t>Germigny-sous-Coulombs</t>
  </si>
  <si>
    <t>Germigny-sur-Loire</t>
  </si>
  <si>
    <t>Germinon</t>
  </si>
  <si>
    <t>Germiny</t>
  </si>
  <si>
    <t>Germisay</t>
  </si>
  <si>
    <t>Germolles-sur-Grosne</t>
  </si>
  <si>
    <t>Germondans</t>
  </si>
  <si>
    <t>Germond-Rouvre</t>
  </si>
  <si>
    <t>Germont</t>
  </si>
  <si>
    <t>Germonville</t>
  </si>
  <si>
    <t>Germs-sur-l'Oussouet</t>
  </si>
  <si>
    <t>Gernelle</t>
  </si>
  <si>
    <t>Géronce</t>
  </si>
  <si>
    <t>Gerponville</t>
  </si>
  <si>
    <t>Gerrots</t>
  </si>
  <si>
    <t>Gerstheim</t>
  </si>
  <si>
    <t>Gertwiller</t>
  </si>
  <si>
    <t>Geruge</t>
  </si>
  <si>
    <t>Gervans</t>
  </si>
  <si>
    <t>Gerville</t>
  </si>
  <si>
    <t>Géry</t>
  </si>
  <si>
    <t>Gerzat</t>
  </si>
  <si>
    <t>Gesnes</t>
  </si>
  <si>
    <t>Gesnes-en-Argonne</t>
  </si>
  <si>
    <t>Gesnes-le-Gandelin</t>
  </si>
  <si>
    <t>Gespunsart</t>
  </si>
  <si>
    <t>Gestas</t>
  </si>
  <si>
    <t>Gestiès</t>
  </si>
  <si>
    <t>Gesvres</t>
  </si>
  <si>
    <t>Gesvres-le-Chapitre</t>
  </si>
  <si>
    <t>Gétigné</t>
  </si>
  <si>
    <t>Geu</t>
  </si>
  <si>
    <t>Geudertheim</t>
  </si>
  <si>
    <t>Géus-d'Arzacq</t>
  </si>
  <si>
    <t>Geüs-d'Oloron</t>
  </si>
  <si>
    <t>Gévezé</t>
  </si>
  <si>
    <t>Gevigney-et-Mercey</t>
  </si>
  <si>
    <t>Geville</t>
  </si>
  <si>
    <t>Gevingey</t>
  </si>
  <si>
    <t>Gevresin</t>
  </si>
  <si>
    <t>Gevrey-Chambertin</t>
  </si>
  <si>
    <t>Gevrolles</t>
  </si>
  <si>
    <t>Gevry</t>
  </si>
  <si>
    <t>Gex</t>
  </si>
  <si>
    <t>Geyssans</t>
  </si>
  <si>
    <t>Gez</t>
  </si>
  <si>
    <t>Gézaincourt</t>
  </si>
  <si>
    <t>Gez-ez-Angles</t>
  </si>
  <si>
    <t>Gézier-et-Fontenelay</t>
  </si>
  <si>
    <t>Gézoncourt</t>
  </si>
  <si>
    <t>Ghisonaccia</t>
  </si>
  <si>
    <t>Ghisoni</t>
  </si>
  <si>
    <t>Ghissignies</t>
  </si>
  <si>
    <t>Ghyvelde</t>
  </si>
  <si>
    <t>Giat</t>
  </si>
  <si>
    <t>Gibeaumeix</t>
  </si>
  <si>
    <t>Gibel</t>
  </si>
  <si>
    <t>Gibercourt</t>
  </si>
  <si>
    <t>Giberville</t>
  </si>
  <si>
    <t>Gibles</t>
  </si>
  <si>
    <t>Gibourne</t>
  </si>
  <si>
    <t>Gibret</t>
  </si>
  <si>
    <t>Gidy</t>
  </si>
  <si>
    <t>Giel-Courteilles</t>
  </si>
  <si>
    <t>Gien</t>
  </si>
  <si>
    <t>Gien-sur-Cure</t>
  </si>
  <si>
    <t>Gières</t>
  </si>
  <si>
    <t>Gièvres</t>
  </si>
  <si>
    <t>Giey-sur-Aujon</t>
  </si>
  <si>
    <t>Giffaumont-Champaubert</t>
  </si>
  <si>
    <t>Gif-sur-Yvette</t>
  </si>
  <si>
    <t>Gigean</t>
  </si>
  <si>
    <t>Gignac</t>
  </si>
  <si>
    <t>Gignac-la-Nerthe</t>
  </si>
  <si>
    <t>Gignat</t>
  </si>
  <si>
    <t>Gignéville</t>
  </si>
  <si>
    <t>Gigney</t>
  </si>
  <si>
    <t>Gigny</t>
  </si>
  <si>
    <t>Gigny-Bussy</t>
  </si>
  <si>
    <t>Gigny-sur-Saône</t>
  </si>
  <si>
    <t>Gigondas</t>
  </si>
  <si>
    <t>Gigors</t>
  </si>
  <si>
    <t>Gigors-et-Lozeron</t>
  </si>
  <si>
    <t>Gigouzac</t>
  </si>
  <si>
    <t>Gijounet</t>
  </si>
  <si>
    <t>Gildwiller</t>
  </si>
  <si>
    <t>Gilette</t>
  </si>
  <si>
    <t>Gilhac-et-Bruzac</t>
  </si>
  <si>
    <t>Gilhoc-sur-Ormèze</t>
  </si>
  <si>
    <t>Gillancourt</t>
  </si>
  <si>
    <t>Gillaumé</t>
  </si>
  <si>
    <t>Gilles</t>
  </si>
  <si>
    <t>Gilley</t>
  </si>
  <si>
    <t>Gillois</t>
  </si>
  <si>
    <t>Gillonnay</t>
  </si>
  <si>
    <t>Gilly-lès-Cîteaux</t>
  </si>
  <si>
    <t>Gilly-sur-Isère</t>
  </si>
  <si>
    <t>Gilly-sur-Loire</t>
  </si>
  <si>
    <t>Gilocourt</t>
  </si>
  <si>
    <t>Gimat</t>
  </si>
  <si>
    <t>Gimbrède</t>
  </si>
  <si>
    <t>Gimeaux</t>
  </si>
  <si>
    <t>Gimécourt</t>
  </si>
  <si>
    <t>Gimel-les-Cascades</t>
  </si>
  <si>
    <t>Gimeux</t>
  </si>
  <si>
    <t>Gimont</t>
  </si>
  <si>
    <t>Gimouille</t>
  </si>
  <si>
    <t>Ginai</t>
  </si>
  <si>
    <t>Ginals</t>
  </si>
  <si>
    <t>Ginasservis</t>
  </si>
  <si>
    <t>Ginchy</t>
  </si>
  <si>
    <t>Gincla</t>
  </si>
  <si>
    <t>Gincrey</t>
  </si>
  <si>
    <t>Gindou</t>
  </si>
  <si>
    <t>Ginestas</t>
  </si>
  <si>
    <t>Ginestet</t>
  </si>
  <si>
    <t>Ginoles</t>
  </si>
  <si>
    <t>Ginouillac</t>
  </si>
  <si>
    <t>Gintrac</t>
  </si>
  <si>
    <t>Giocatojo</t>
  </si>
  <si>
    <t>Giou-de-Mamou</t>
  </si>
  <si>
    <t>Gioux</t>
  </si>
  <si>
    <t>Gipcy</t>
  </si>
  <si>
    <t>Girac</t>
  </si>
  <si>
    <t>Girancourt</t>
  </si>
  <si>
    <t>Giraumont</t>
  </si>
  <si>
    <t>Girauvoisin</t>
  </si>
  <si>
    <t>Gircourt-lès-Viéville</t>
  </si>
  <si>
    <t>Girecourt-sur-Durbion</t>
  </si>
  <si>
    <t>Girefontaine</t>
  </si>
  <si>
    <t>Giremoutiers</t>
  </si>
  <si>
    <t>Girgols</t>
  </si>
  <si>
    <t>Giriviller</t>
  </si>
  <si>
    <t>Girmont-Val-d'Ajol</t>
  </si>
  <si>
    <t>Girolles</t>
  </si>
  <si>
    <t>Giromagny</t>
  </si>
  <si>
    <t>Giron</t>
  </si>
  <si>
    <t>Gironcourt-sur-Vraine</t>
  </si>
  <si>
    <t>Girondelle</t>
  </si>
  <si>
    <t>Gironde-sur-Dropt</t>
  </si>
  <si>
    <t>Gironville</t>
  </si>
  <si>
    <t>Gironville-sur-Essonne</t>
  </si>
  <si>
    <t>Giroussens</t>
  </si>
  <si>
    <t>Giroux</t>
  </si>
  <si>
    <t>Giry</t>
  </si>
  <si>
    <t>Giscaro</t>
  </si>
  <si>
    <t>Giscos</t>
  </si>
  <si>
    <t>Gisors</t>
  </si>
  <si>
    <t>Gissac</t>
  </si>
  <si>
    <t>Gissey-le-Vieil</t>
  </si>
  <si>
    <t>Gissey-sous-Flavigny</t>
  </si>
  <si>
    <t>Gissey-sur-Ouche</t>
  </si>
  <si>
    <t>Gisy-les-Nobles</t>
  </si>
  <si>
    <t>Giuncaggio</t>
  </si>
  <si>
    <t>Giuncheto</t>
  </si>
  <si>
    <t>Givardon</t>
  </si>
  <si>
    <t>Givenchy-en-Gohelle</t>
  </si>
  <si>
    <t>Givenchy-le-Noble</t>
  </si>
  <si>
    <t>Givenchy-lès-la-Bassée</t>
  </si>
  <si>
    <t>Giverny</t>
  </si>
  <si>
    <t>Giverville</t>
  </si>
  <si>
    <t>Givet</t>
  </si>
  <si>
    <t>Givonne</t>
  </si>
  <si>
    <t>Givors</t>
  </si>
  <si>
    <t>Givraines</t>
  </si>
  <si>
    <t>Givrand</t>
  </si>
  <si>
    <t>Givrauval</t>
  </si>
  <si>
    <t>Givrezac</t>
  </si>
  <si>
    <t>Givron</t>
  </si>
  <si>
    <t>Givrycourt</t>
  </si>
  <si>
    <t>Givry-en-Argonne</t>
  </si>
  <si>
    <t>Givry-lès-Loisy</t>
  </si>
  <si>
    <t>Gizaucourt</t>
  </si>
  <si>
    <t>Gizay</t>
  </si>
  <si>
    <t>Gizeux</t>
  </si>
  <si>
    <t>Gizia</t>
  </si>
  <si>
    <t>Gizy</t>
  </si>
  <si>
    <t>Glageon</t>
  </si>
  <si>
    <t>Glaignes</t>
  </si>
  <si>
    <t>Glaine-Montaigut</t>
  </si>
  <si>
    <t>Glaire</t>
  </si>
  <si>
    <t>Glamondans</t>
  </si>
  <si>
    <t>Glandage</t>
  </si>
  <si>
    <t>Glandon</t>
  </si>
  <si>
    <t>Glanes</t>
  </si>
  <si>
    <t>Glanges</t>
  </si>
  <si>
    <t>Glannes</t>
  </si>
  <si>
    <t>Glanon</t>
  </si>
  <si>
    <t>Glanville</t>
  </si>
  <si>
    <t>Glatens</t>
  </si>
  <si>
    <t>Glatigny</t>
  </si>
  <si>
    <t>Glay</t>
  </si>
  <si>
    <t>Gleizé</t>
  </si>
  <si>
    <t>Glénat</t>
  </si>
  <si>
    <t>Glénay</t>
  </si>
  <si>
    <t>Glénic</t>
  </si>
  <si>
    <t>Glénouze</t>
  </si>
  <si>
    <t>Glère</t>
  </si>
  <si>
    <t>Glières-Val-de-Borne</t>
  </si>
  <si>
    <t>Glisolles</t>
  </si>
  <si>
    <t>Glisy</t>
  </si>
  <si>
    <t>Glomel</t>
  </si>
  <si>
    <t>Glonville</t>
  </si>
  <si>
    <t>Glorianes</t>
  </si>
  <si>
    <t>Glos</t>
  </si>
  <si>
    <t>Glos-sur-Risle</t>
  </si>
  <si>
    <t>Gluiras</t>
  </si>
  <si>
    <t>Glun</t>
  </si>
  <si>
    <t>Glux-en-Glenne</t>
  </si>
  <si>
    <t>Goas</t>
  </si>
  <si>
    <t>Godenvillers</t>
  </si>
  <si>
    <t>Goderville</t>
  </si>
  <si>
    <t>Godewaersvelde</t>
  </si>
  <si>
    <t>Godisson</t>
  </si>
  <si>
    <t>Godoncourt</t>
  </si>
  <si>
    <t>Gœrlingen</t>
  </si>
  <si>
    <t>Gœrsdorf</t>
  </si>
  <si>
    <t>Goès</t>
  </si>
  <si>
    <t>Goetzenbruck</t>
  </si>
  <si>
    <t>Gœulzin</t>
  </si>
  <si>
    <t>Gogney</t>
  </si>
  <si>
    <t>Gognies-Chaussée</t>
  </si>
  <si>
    <t>Gohory</t>
  </si>
  <si>
    <t>Goin</t>
  </si>
  <si>
    <t>Goincourt</t>
  </si>
  <si>
    <t>Golancourt</t>
  </si>
  <si>
    <t>Golbey</t>
  </si>
  <si>
    <t>Goldbach-Altenbach</t>
  </si>
  <si>
    <t>Golfech</t>
  </si>
  <si>
    <t>Golinhac</t>
  </si>
  <si>
    <t>Golleville</t>
  </si>
  <si>
    <t>Gombergean</t>
  </si>
  <si>
    <t>Gomelange</t>
  </si>
  <si>
    <t>Gomené</t>
  </si>
  <si>
    <t>Gomer</t>
  </si>
  <si>
    <t>Gometz-la-Ville</t>
  </si>
  <si>
    <t>Gometz-le-Châtel</t>
  </si>
  <si>
    <t>Gomiécourt</t>
  </si>
  <si>
    <t>Gommecourt</t>
  </si>
  <si>
    <t>Gommegnies</t>
  </si>
  <si>
    <t>Gommenec'h</t>
  </si>
  <si>
    <t>Gommersdorf</t>
  </si>
  <si>
    <t>Gommerville</t>
  </si>
  <si>
    <t>Gomméville</t>
  </si>
  <si>
    <t>Gomont</t>
  </si>
  <si>
    <t>Goncelin</t>
  </si>
  <si>
    <t>Gondecourt</t>
  </si>
  <si>
    <t>Gondenans-les-Moulins</t>
  </si>
  <si>
    <t>Gondenans-Montby</t>
  </si>
  <si>
    <t>Gond-Pontouvre</t>
  </si>
  <si>
    <t>Gondrecourt-Aix</t>
  </si>
  <si>
    <t>Gondrecourt-le-Château</t>
  </si>
  <si>
    <t>Gondreville</t>
  </si>
  <si>
    <t>Gondrexange</t>
  </si>
  <si>
    <t>Gondrexon</t>
  </si>
  <si>
    <t>Gondrin</t>
  </si>
  <si>
    <t>Gonesse</t>
  </si>
  <si>
    <t>Gonez</t>
  </si>
  <si>
    <t>Gonfaron</t>
  </si>
  <si>
    <t>Gonfreville</t>
  </si>
  <si>
    <t>Gonfreville-Caillot</t>
  </si>
  <si>
    <t>Gonfreville-l'Orcher</t>
  </si>
  <si>
    <t>Gonnehem</t>
  </si>
  <si>
    <t>Gonnelieu</t>
  </si>
  <si>
    <t>Gonnetot</t>
  </si>
  <si>
    <t>Gonneville-en-Auge</t>
  </si>
  <si>
    <t>Gonneville-la-Mallet</t>
  </si>
  <si>
    <t>Gonneville-Le Theil</t>
  </si>
  <si>
    <t>Gonneville-sur-Honfleur</t>
  </si>
  <si>
    <t>Gonneville-sur-Mer</t>
  </si>
  <si>
    <t>Gonneville-sur-Scie</t>
  </si>
  <si>
    <t>Gonsans</t>
  </si>
  <si>
    <t>Gontaud-de-Nogaret</t>
  </si>
  <si>
    <t>Gonzeville</t>
  </si>
  <si>
    <t>Goos</t>
  </si>
  <si>
    <t>Gorbio</t>
  </si>
  <si>
    <t>Gorcy</t>
  </si>
  <si>
    <t>Gordes</t>
  </si>
  <si>
    <t>Gorenflos</t>
  </si>
  <si>
    <t>Gorges</t>
  </si>
  <si>
    <t>Gorges du Tarn Causses</t>
  </si>
  <si>
    <t>Gorhey</t>
  </si>
  <si>
    <t>Gornac</t>
  </si>
  <si>
    <t>Gorniès</t>
  </si>
  <si>
    <t>Gorre</t>
  </si>
  <si>
    <t>Gorrevod</t>
  </si>
  <si>
    <t>Gorron</t>
  </si>
  <si>
    <t>Gorses</t>
  </si>
  <si>
    <t>Gorze</t>
  </si>
  <si>
    <t>Gosnay</t>
  </si>
  <si>
    <t>Gosné</t>
  </si>
  <si>
    <t>Gosselming</t>
  </si>
  <si>
    <t>Gotein-Libarrenx</t>
  </si>
  <si>
    <t>Gottenhouse</t>
  </si>
  <si>
    <t>Gottesheim</t>
  </si>
  <si>
    <t>Gouaix</t>
  </si>
  <si>
    <t>Goualade</t>
  </si>
  <si>
    <t>Gouarec</t>
  </si>
  <si>
    <t>Gouaux</t>
  </si>
  <si>
    <t>Gouaux-de-Larboust</t>
  </si>
  <si>
    <t>Gouaux-de-Luchon</t>
  </si>
  <si>
    <t>Goudargues</t>
  </si>
  <si>
    <t>Goudelancourt-lès-Berrieux</t>
  </si>
  <si>
    <t>Goudelancourt-lès-Pierrepont</t>
  </si>
  <si>
    <t>Goudelin</t>
  </si>
  <si>
    <t>Goudet</t>
  </si>
  <si>
    <t>Goudex</t>
  </si>
  <si>
    <t>Goudon</t>
  </si>
  <si>
    <t>Goudourville</t>
  </si>
  <si>
    <t>Gouesnach</t>
  </si>
  <si>
    <t>Gouesnou</t>
  </si>
  <si>
    <t>Gouex</t>
  </si>
  <si>
    <t>Gouézec</t>
  </si>
  <si>
    <t>Gouffern en Auge</t>
  </si>
  <si>
    <t>Gougenheim</t>
  </si>
  <si>
    <t>Gouhelans</t>
  </si>
  <si>
    <t>Gouhenans</t>
  </si>
  <si>
    <t>Gouillons</t>
  </si>
  <si>
    <t>Gouise</t>
  </si>
  <si>
    <t>Goujounac</t>
  </si>
  <si>
    <t>Goulien</t>
  </si>
  <si>
    <t>Goulles</t>
  </si>
  <si>
    <t>Gouloux</t>
  </si>
  <si>
    <t>Goult</t>
  </si>
  <si>
    <t>Goulven</t>
  </si>
  <si>
    <t>Goumois</t>
  </si>
  <si>
    <t>Goupillières</t>
  </si>
  <si>
    <t>Goupil-Othon</t>
  </si>
  <si>
    <t>Gouraincourt</t>
  </si>
  <si>
    <t>Gourbera</t>
  </si>
  <si>
    <t>Gourbeyre</t>
  </si>
  <si>
    <t>Gourbit</t>
  </si>
  <si>
    <t>Gourchelles</t>
  </si>
  <si>
    <t>Gourdan-Polignan</t>
  </si>
  <si>
    <t>Gourdièges</t>
  </si>
  <si>
    <t>Gourdon</t>
  </si>
  <si>
    <t>Gourdon-Murat</t>
  </si>
  <si>
    <t>Gourgançon</t>
  </si>
  <si>
    <t>Gourgé</t>
  </si>
  <si>
    <t>Gourgeon</t>
  </si>
  <si>
    <t>Gourgue</t>
  </si>
  <si>
    <t>Gourhel</t>
  </si>
  <si>
    <t>Gourin</t>
  </si>
  <si>
    <t>Gourlizon</t>
  </si>
  <si>
    <t>Gournay</t>
  </si>
  <si>
    <t>Gournay-en-Bray</t>
  </si>
  <si>
    <t>Gournay-le-Guérin</t>
  </si>
  <si>
    <t>Gournay-sur-Aronde</t>
  </si>
  <si>
    <t>Gournay-sur-Marne</t>
  </si>
  <si>
    <t>Gours</t>
  </si>
  <si>
    <t>Gourvieille</t>
  </si>
  <si>
    <t>Gourvillette</t>
  </si>
  <si>
    <t>Goussaincourt</t>
  </si>
  <si>
    <t>Goussainville</t>
  </si>
  <si>
    <t>Goussancourt</t>
  </si>
  <si>
    <t>Gousse</t>
  </si>
  <si>
    <t>Goussonville</t>
  </si>
  <si>
    <t>Goustranville</t>
  </si>
  <si>
    <t>Goutevernisse</t>
  </si>
  <si>
    <t>Goutrens</t>
  </si>
  <si>
    <t>Gout-Rossignol</t>
  </si>
  <si>
    <t>Gouts</t>
  </si>
  <si>
    <t>Gouttières</t>
  </si>
  <si>
    <t>Goutz</t>
  </si>
  <si>
    <t>Gouvernes</t>
  </si>
  <si>
    <t>Gouves</t>
  </si>
  <si>
    <t>Gouvets</t>
  </si>
  <si>
    <t>Gouvieux</t>
  </si>
  <si>
    <t>Gouville-sur-Mer</t>
  </si>
  <si>
    <t>Gouvix</t>
  </si>
  <si>
    <t>Goux</t>
  </si>
  <si>
    <t>Goux-lès-Dambelin</t>
  </si>
  <si>
    <t>Goux-les-Usiers</t>
  </si>
  <si>
    <t>Goux-sous-Landet</t>
  </si>
  <si>
    <t>Gouy</t>
  </si>
  <si>
    <t>Gouy-en-Artois</t>
  </si>
  <si>
    <t>Gouy-en-Ternois</t>
  </si>
  <si>
    <t>Gouy-les-Groseillers</t>
  </si>
  <si>
    <t>Gouy-Saint-André</t>
  </si>
  <si>
    <t>Gouy-Servins</t>
  </si>
  <si>
    <t>Gouy-sous-Bellonne</t>
  </si>
  <si>
    <t>Gouzangrez</t>
  </si>
  <si>
    <t>Gouzeaucourt</t>
  </si>
  <si>
    <t>Gouzens</t>
  </si>
  <si>
    <t>Gouzon</t>
  </si>
  <si>
    <t>Goven</t>
  </si>
  <si>
    <t>Goviller</t>
  </si>
  <si>
    <t>Goxwiller</t>
  </si>
  <si>
    <t>Goyave</t>
  </si>
  <si>
    <t>Goyencourt</t>
  </si>
  <si>
    <t>Goyrans</t>
  </si>
  <si>
    <t>Grabels</t>
  </si>
  <si>
    <t>Graçay</t>
  </si>
  <si>
    <t>Grâces</t>
  </si>
  <si>
    <t>Grâce-Uzel</t>
  </si>
  <si>
    <t>Gradignan</t>
  </si>
  <si>
    <t>Graffigny-Chemin</t>
  </si>
  <si>
    <t>Gragnague</t>
  </si>
  <si>
    <t>Graignes-Mesnil-Angot</t>
  </si>
  <si>
    <t>Grailhen</t>
  </si>
  <si>
    <t>Graimbouville</t>
  </si>
  <si>
    <t>Graincourt-lès-Havrincourt</t>
  </si>
  <si>
    <t>Grainville-Langannerie</t>
  </si>
  <si>
    <t>Grainville-la-Teinturière</t>
  </si>
  <si>
    <t>Grainville-sur-Odon</t>
  </si>
  <si>
    <t>Grainville-sur-Ry</t>
  </si>
  <si>
    <t>Grainville-Ymauville</t>
  </si>
  <si>
    <t>Graissessac</t>
  </si>
  <si>
    <t>Graix</t>
  </si>
  <si>
    <t>Gramat</t>
  </si>
  <si>
    <t>Gramazie</t>
  </si>
  <si>
    <t>Grambois</t>
  </si>
  <si>
    <t>Grammond</t>
  </si>
  <si>
    <t>Grammont</t>
  </si>
  <si>
    <t>Gramond</t>
  </si>
  <si>
    <t>Gramont</t>
  </si>
  <si>
    <t>Granace</t>
  </si>
  <si>
    <t>Grancey-le-Château-Neuvelle</t>
  </si>
  <si>
    <t>Grancey-sur-Ource</t>
  </si>
  <si>
    <t>Grand</t>
  </si>
  <si>
    <t>Grand Bourgtheroulde</t>
  </si>
  <si>
    <t>Grand-Aigueblanche</t>
  </si>
  <si>
    <t>Grand-Auverné</t>
  </si>
  <si>
    <t>Grand-Bourg</t>
  </si>
  <si>
    <t>Grand-Brassac</t>
  </si>
  <si>
    <t>Grand-Camp</t>
  </si>
  <si>
    <t>Grandcamp-Maisy</t>
  </si>
  <si>
    <t>Grandchamp</t>
  </si>
  <si>
    <t>Grand-Champ</t>
  </si>
  <si>
    <t>Grandchamps-des-Fontaines</t>
  </si>
  <si>
    <t>Grand-Charmont</t>
  </si>
  <si>
    <t>Grand'Combe-Châteleu</t>
  </si>
  <si>
    <t>Grand'Combe-des-Bois</t>
  </si>
  <si>
    <t>Grand-Corent</t>
  </si>
  <si>
    <t>Grand-Couronne</t>
  </si>
  <si>
    <t>Grandcourt</t>
  </si>
  <si>
    <t>Grandecourt</t>
  </si>
  <si>
    <t>Grande-Rivière Château</t>
  </si>
  <si>
    <t>Grande-Synthe</t>
  </si>
  <si>
    <t>Grandeyrolles</t>
  </si>
  <si>
    <t>Grand-Failly</t>
  </si>
  <si>
    <t>Grand-Fayt</t>
  </si>
  <si>
    <t>Grandfontaine-sur-Creuse</t>
  </si>
  <si>
    <t>Grand-Fort-Philippe</t>
  </si>
  <si>
    <t>Grand-Fougeray</t>
  </si>
  <si>
    <t>Grandfresnoy</t>
  </si>
  <si>
    <t>Grandham</t>
  </si>
  <si>
    <t>Grandjean</t>
  </si>
  <si>
    <t>Grand'Landes</t>
  </si>
  <si>
    <t>Grand-Laviers</t>
  </si>
  <si>
    <t>Grandlup-et-Fay</t>
  </si>
  <si>
    <t>Grandparigny</t>
  </si>
  <si>
    <t>Grandpré</t>
  </si>
  <si>
    <t>Grandpuits-Bailly-Carrois</t>
  </si>
  <si>
    <t>Grandrieux</t>
  </si>
  <si>
    <t>Grandrif</t>
  </si>
  <si>
    <t>Grandris</t>
  </si>
  <si>
    <t>Grand'Rivière</t>
  </si>
  <si>
    <t>Grand-Rozoy</t>
  </si>
  <si>
    <t>Grandrû</t>
  </si>
  <si>
    <t>Grand-Rullecourt</t>
  </si>
  <si>
    <t>Grandrupt</t>
  </si>
  <si>
    <t>Grandrupt-de-Bains</t>
  </si>
  <si>
    <t>Grandsaigne</t>
  </si>
  <si>
    <t>Grand-Santi</t>
  </si>
  <si>
    <t>Grandvals</t>
  </si>
  <si>
    <t>Grandvaux</t>
  </si>
  <si>
    <t>Grandvelle-et-le-Perrenot</t>
  </si>
  <si>
    <t>Grand-Verly</t>
  </si>
  <si>
    <t>Grandvillars</t>
  </si>
  <si>
    <t>Grandvillers</t>
  </si>
  <si>
    <t>Grandvillers-aux-Bois</t>
  </si>
  <si>
    <t>Grandvilliers</t>
  </si>
  <si>
    <t>Grane</t>
  </si>
  <si>
    <t>Granès</t>
  </si>
  <si>
    <t>Grange-de-Vaivre</t>
  </si>
  <si>
    <t>Grangermont</t>
  </si>
  <si>
    <t>Granges</t>
  </si>
  <si>
    <t>Granges-Aumontzey</t>
  </si>
  <si>
    <t>Granges-d'Ans</t>
  </si>
  <si>
    <t>Granges-la-Ville</t>
  </si>
  <si>
    <t>Granges-le-Bourg</t>
  </si>
  <si>
    <t>Granges-les-Beaumont</t>
  </si>
  <si>
    <t>Granges-Narboz</t>
  </si>
  <si>
    <t>Granges-sur-Aube</t>
  </si>
  <si>
    <t>Granges-sur-Lot</t>
  </si>
  <si>
    <t>Grangues</t>
  </si>
  <si>
    <t>Granieu</t>
  </si>
  <si>
    <t>Grans</t>
  </si>
  <si>
    <t>Granville</t>
  </si>
  <si>
    <t>Granzay-Gript</t>
  </si>
  <si>
    <t>Gras</t>
  </si>
  <si>
    <t>Grassac</t>
  </si>
  <si>
    <t>Grasse</t>
  </si>
  <si>
    <t>Grassendorf</t>
  </si>
  <si>
    <t>Grateloup-Saint-Gayrand</t>
  </si>
  <si>
    <t>Gratens</t>
  </si>
  <si>
    <t>Gratentour</t>
  </si>
  <si>
    <t>Gratibus</t>
  </si>
  <si>
    <t>Gratot</t>
  </si>
  <si>
    <t>Gratreuil</t>
  </si>
  <si>
    <t>Grattepanche</t>
  </si>
  <si>
    <t>Grattery</t>
  </si>
  <si>
    <t>Graulhet</t>
  </si>
  <si>
    <t>Grauves</t>
  </si>
  <si>
    <t>Graval</t>
  </si>
  <si>
    <t>Gravelines</t>
  </si>
  <si>
    <t>Gravelotte</t>
  </si>
  <si>
    <t>Graveron-Sémerville</t>
  </si>
  <si>
    <t>Graveson</t>
  </si>
  <si>
    <t>Graves-Saint-Amant</t>
  </si>
  <si>
    <t>Gravières</t>
  </si>
  <si>
    <t>Gravigny</t>
  </si>
  <si>
    <t>Gravon</t>
  </si>
  <si>
    <t>Gray</t>
  </si>
  <si>
    <t>Grayan-et-l'Hôpital</t>
  </si>
  <si>
    <t>Graye-et-Charnay</t>
  </si>
  <si>
    <t>Graye-sur-Mer</t>
  </si>
  <si>
    <t>Gray-la-Ville</t>
  </si>
  <si>
    <t>Grayssas</t>
  </si>
  <si>
    <t>Grazac</t>
  </si>
  <si>
    <t>Grazay</t>
  </si>
  <si>
    <t>Gréalou</t>
  </si>
  <si>
    <t>Gréasque</t>
  </si>
  <si>
    <t>Grébault-Mesnil</t>
  </si>
  <si>
    <t>Gredisans</t>
  </si>
  <si>
    <t>Gréez-sur-Roc</t>
  </si>
  <si>
    <t>Greffeil</t>
  </si>
  <si>
    <t>Grèges</t>
  </si>
  <si>
    <t>Grémecey</t>
  </si>
  <si>
    <t>Grémévillers</t>
  </si>
  <si>
    <t>Gremilly</t>
  </si>
  <si>
    <t>Grémonville</t>
  </si>
  <si>
    <t>Grenade</t>
  </si>
  <si>
    <t>Grenade-sur-l'Adour</t>
  </si>
  <si>
    <t>Grenant</t>
  </si>
  <si>
    <t>Grenant-lès-Sombernon</t>
  </si>
  <si>
    <t>Grenay</t>
  </si>
  <si>
    <t>Grendelbruch</t>
  </si>
  <si>
    <t>Greneville-en-Beauce</t>
  </si>
  <si>
    <t>Grenier-Montgon</t>
  </si>
  <si>
    <t>Gréning</t>
  </si>
  <si>
    <t>Grenoble</t>
  </si>
  <si>
    <t>Grenois</t>
  </si>
  <si>
    <t>Grentheville</t>
  </si>
  <si>
    <t>Gréolières</t>
  </si>
  <si>
    <t>Gréoux-les-Bains</t>
  </si>
  <si>
    <t>Grépiac</t>
  </si>
  <si>
    <t>Grésigny-Sainte-Reine</t>
  </si>
  <si>
    <t>Gresse-en-Vercors</t>
  </si>
  <si>
    <t>Gressey</t>
  </si>
  <si>
    <t>Gresswiller</t>
  </si>
  <si>
    <t>Gressy</t>
  </si>
  <si>
    <t>Grésy-sur-Aix</t>
  </si>
  <si>
    <t>Grésy-sur-Isère</t>
  </si>
  <si>
    <t>Gretz-Armainvilliers</t>
  </si>
  <si>
    <t>Greuville</t>
  </si>
  <si>
    <t>Greux</t>
  </si>
  <si>
    <t>Grévillers</t>
  </si>
  <si>
    <t>Grevilly</t>
  </si>
  <si>
    <t>Grez</t>
  </si>
  <si>
    <t>Grézac</t>
  </si>
  <si>
    <t>Grézels</t>
  </si>
  <si>
    <t>Grez-en-Bouère</t>
  </si>
  <si>
    <t>Grèzes</t>
  </si>
  <si>
    <t>Grézet-Cavagnan</t>
  </si>
  <si>
    <t>Grézian</t>
  </si>
  <si>
    <t>Grézieu-la-Varenne</t>
  </si>
  <si>
    <t>Grézieu-le-Marché</t>
  </si>
  <si>
    <t>Grézieux-le-Fromental</t>
  </si>
  <si>
    <t>Grézillac</t>
  </si>
  <si>
    <t>Grez-Neuville</t>
  </si>
  <si>
    <t>Grézolles</t>
  </si>
  <si>
    <t>Grez-sur-Loing</t>
  </si>
  <si>
    <t>Gricourt</t>
  </si>
  <si>
    <t>Grièges</t>
  </si>
  <si>
    <t>Griesbach-au-Val</t>
  </si>
  <si>
    <t>Griesheim-près-Molsheim</t>
  </si>
  <si>
    <t>Griesheim-sur-Souffel</t>
  </si>
  <si>
    <t>Grignan</t>
  </si>
  <si>
    <t>Grigneuseville</t>
  </si>
  <si>
    <t>Grignols</t>
  </si>
  <si>
    <t>Grignon</t>
  </si>
  <si>
    <t>Grignoncourt</t>
  </si>
  <si>
    <t>Grigny</t>
  </si>
  <si>
    <t>Grillon</t>
  </si>
  <si>
    <t>Grilly</t>
  </si>
  <si>
    <t>Grimaucourt-en-Woëvre</t>
  </si>
  <si>
    <t>Grimaucourt-près-Sampigny</t>
  </si>
  <si>
    <t>Grimaud</t>
  </si>
  <si>
    <t>Grimault</t>
  </si>
  <si>
    <t>Grimbosq</t>
  </si>
  <si>
    <t>Grimesnil</t>
  </si>
  <si>
    <t>Grimonviller</t>
  </si>
  <si>
    <t>Grincourt-lès-Pas</t>
  </si>
  <si>
    <t>Grindorff-Bizing</t>
  </si>
  <si>
    <t>Gripport</t>
  </si>
  <si>
    <t>Griscourt</t>
  </si>
  <si>
    <t>Griselles</t>
  </si>
  <si>
    <t>Grisolles</t>
  </si>
  <si>
    <t>Grisy-les-Plâtres</t>
  </si>
  <si>
    <t>Grisy-Suisnes</t>
  </si>
  <si>
    <t>Grisy-sur-Seine</t>
  </si>
  <si>
    <t>Grives</t>
  </si>
  <si>
    <t>Grivesnes</t>
  </si>
  <si>
    <t>Grivillers</t>
  </si>
  <si>
    <t>Grivy-Loisy</t>
  </si>
  <si>
    <t>Groffliers</t>
  </si>
  <si>
    <t>Groises</t>
  </si>
  <si>
    <t>Groissiat</t>
  </si>
  <si>
    <t>Groisy</t>
  </si>
  <si>
    <t>Groix</t>
  </si>
  <si>
    <t>Groléjac</t>
  </si>
  <si>
    <t>Gron</t>
  </si>
  <si>
    <t>Gronard</t>
  </si>
  <si>
    <t>Grosbliederstroff</t>
  </si>
  <si>
    <t>Grosbois</t>
  </si>
  <si>
    <t>Grosbois-en-Montagne</t>
  </si>
  <si>
    <t>Grosbois-lès-Tichey</t>
  </si>
  <si>
    <t>Grosbreuil</t>
  </si>
  <si>
    <t>Gros-Chastang</t>
  </si>
  <si>
    <t>Groslay</t>
  </si>
  <si>
    <t>Groslée-Saint-Benoit</t>
  </si>
  <si>
    <t>Grosley-sur-Risle</t>
  </si>
  <si>
    <t>Grosmagny</t>
  </si>
  <si>
    <t>Gros-Morne</t>
  </si>
  <si>
    <t>Grosne</t>
  </si>
  <si>
    <t>Grospierres</t>
  </si>
  <si>
    <t>Gros-Réderching</t>
  </si>
  <si>
    <t>Grosrouvre</t>
  </si>
  <si>
    <t>Grosrouvres</t>
  </si>
  <si>
    <t>Grossa</t>
  </si>
  <si>
    <t>Grosseto-Prugna</t>
  </si>
  <si>
    <t>Grossœuvre</t>
  </si>
  <si>
    <t>Grossouvre</t>
  </si>
  <si>
    <t>Grostenquin</t>
  </si>
  <si>
    <t>Grosville</t>
  </si>
  <si>
    <t>Grouches-Luchuel</t>
  </si>
  <si>
    <t>Grougis</t>
  </si>
  <si>
    <t>Grozon</t>
  </si>
  <si>
    <t>Gruchet-le-Valasse</t>
  </si>
  <si>
    <t>Gruchet-Saint-Siméon</t>
  </si>
  <si>
    <t>Grues</t>
  </si>
  <si>
    <t>Gruey-lès-Surance</t>
  </si>
  <si>
    <t>Gruffy</t>
  </si>
  <si>
    <t>Grugies</t>
  </si>
  <si>
    <t>Grugny</t>
  </si>
  <si>
    <t>Gruissan</t>
  </si>
  <si>
    <t>Grumesnil</t>
  </si>
  <si>
    <t>Grun-Bordas</t>
  </si>
  <si>
    <t>Grundviller</t>
  </si>
  <si>
    <t>Gruny</t>
  </si>
  <si>
    <t>Grury</t>
  </si>
  <si>
    <t>Gruson</t>
  </si>
  <si>
    <t>Grussenheim</t>
  </si>
  <si>
    <t>Grust</t>
  </si>
  <si>
    <t>Guagno</t>
  </si>
  <si>
    <t>Guainville</t>
  </si>
  <si>
    <t>Guarbecque</t>
  </si>
  <si>
    <t>Guargualé</t>
  </si>
  <si>
    <t>Guchan</t>
  </si>
  <si>
    <t>Guchen</t>
  </si>
  <si>
    <t>Gudas</t>
  </si>
  <si>
    <t>Gudmont-Villiers</t>
  </si>
  <si>
    <t>Guebenhouse</t>
  </si>
  <si>
    <t>Gueberschwihr</t>
  </si>
  <si>
    <t>Guébestroff</t>
  </si>
  <si>
    <t>Guéblange-lès-Dieuze</t>
  </si>
  <si>
    <t>Guébling</t>
  </si>
  <si>
    <t>Guebwiller</t>
  </si>
  <si>
    <t>Guécélard</t>
  </si>
  <si>
    <t>Gué-d'Hossus</t>
  </si>
  <si>
    <t>Guégon</t>
  </si>
  <si>
    <t>Guéhenno</t>
  </si>
  <si>
    <t>Gueltas</t>
  </si>
  <si>
    <t>Guémappe</t>
  </si>
  <si>
    <t>Guémar</t>
  </si>
  <si>
    <t>Guémené-Penfao</t>
  </si>
  <si>
    <t>Guémené-sur-Scorff</t>
  </si>
  <si>
    <t>Guemps</t>
  </si>
  <si>
    <t>Guénange</t>
  </si>
  <si>
    <t>Guengat</t>
  </si>
  <si>
    <t>Guénin</t>
  </si>
  <si>
    <t>Guenroc</t>
  </si>
  <si>
    <t>Guenrouet</t>
  </si>
  <si>
    <t>Guenviller</t>
  </si>
  <si>
    <t>Guêprei</t>
  </si>
  <si>
    <t>Guer</t>
  </si>
  <si>
    <t>Guérande</t>
  </si>
  <si>
    <t>Guérard</t>
  </si>
  <si>
    <t>Guerbigny</t>
  </si>
  <si>
    <t>Guercheville</t>
  </si>
  <si>
    <t>Guéreins</t>
  </si>
  <si>
    <t>Guéret</t>
  </si>
  <si>
    <t>Guerfand</t>
  </si>
  <si>
    <t>Guérigny</t>
  </si>
  <si>
    <t>Guérin</t>
  </si>
  <si>
    <t>Guerlédan</t>
  </si>
  <si>
    <t>Guerlesquin</t>
  </si>
  <si>
    <t>Guermange</t>
  </si>
  <si>
    <t>Guermantes</t>
  </si>
  <si>
    <t>Guern</t>
  </si>
  <si>
    <t>Guernes</t>
  </si>
  <si>
    <t>Guerny</t>
  </si>
  <si>
    <t>Guéron</t>
  </si>
  <si>
    <t>Guerpont</t>
  </si>
  <si>
    <t>Guerquesalles</t>
  </si>
  <si>
    <t>Guerstling</t>
  </si>
  <si>
    <t>Guerting</t>
  </si>
  <si>
    <t>Guerville</t>
  </si>
  <si>
    <t>Gueschart</t>
  </si>
  <si>
    <t>Guesnain</t>
  </si>
  <si>
    <t>Guesnes</t>
  </si>
  <si>
    <t>Guessling-Hémering</t>
  </si>
  <si>
    <t>Guéthary</t>
  </si>
  <si>
    <t>Gueudecourt</t>
  </si>
  <si>
    <t>Gueugnon</t>
  </si>
  <si>
    <t>Gueures</t>
  </si>
  <si>
    <t>Gueutteville</t>
  </si>
  <si>
    <t>Gueutteville-les-Grès</t>
  </si>
  <si>
    <t>Gueux</t>
  </si>
  <si>
    <t>Guevenatten</t>
  </si>
  <si>
    <t>Guewenheim</t>
  </si>
  <si>
    <t>Gugnécourt</t>
  </si>
  <si>
    <t>Gugney</t>
  </si>
  <si>
    <t>Gugney-aux-Aulx</t>
  </si>
  <si>
    <t>Guibeville</t>
  </si>
  <si>
    <t>Guichainville</t>
  </si>
  <si>
    <t>Guiche</t>
  </si>
  <si>
    <t>Guichen</t>
  </si>
  <si>
    <t>Guiclan</t>
  </si>
  <si>
    <t>Guidel</t>
  </si>
  <si>
    <t>Guignecourt</t>
  </si>
  <si>
    <t>Guignemicourt</t>
  </si>
  <si>
    <t>Guignen</t>
  </si>
  <si>
    <t>Guignes</t>
  </si>
  <si>
    <t>Guigneville</t>
  </si>
  <si>
    <t>Guigneville-sur-Essonne</t>
  </si>
  <si>
    <t>Guignicourt-sur-Vence</t>
  </si>
  <si>
    <t>Guigny</t>
  </si>
  <si>
    <t>Guilers</t>
  </si>
  <si>
    <t>Guiler-sur-Goyen</t>
  </si>
  <si>
    <t>Guilherand-Granges</t>
  </si>
  <si>
    <t>Guillac</t>
  </si>
  <si>
    <t>Guillaucourt</t>
  </si>
  <si>
    <t>Guillaumes</t>
  </si>
  <si>
    <t>Guillemont</t>
  </si>
  <si>
    <t>Guillerval</t>
  </si>
  <si>
    <t>Guillestre</t>
  </si>
  <si>
    <t>Guilleville</t>
  </si>
  <si>
    <t>Guilliers</t>
  </si>
  <si>
    <t>Guilligomarc'h</t>
  </si>
  <si>
    <t>Guillon-les-Bains</t>
  </si>
  <si>
    <t>Guillon-Terre-Plaine</t>
  </si>
  <si>
    <t>Guillonville</t>
  </si>
  <si>
    <t>Guillos</t>
  </si>
  <si>
    <t>Guilly</t>
  </si>
  <si>
    <t>Guilvinec</t>
  </si>
  <si>
    <t>Guimaëc</t>
  </si>
  <si>
    <t>Guimiliau</t>
  </si>
  <si>
    <t>Guimps</t>
  </si>
  <si>
    <t>Guinarthe-Parenties</t>
  </si>
  <si>
    <t>Guincourt</t>
  </si>
  <si>
    <t>Guindrecourt-aux-Ormes</t>
  </si>
  <si>
    <t>Guindrecourt-sur-Blaise</t>
  </si>
  <si>
    <t>Guinecourt</t>
  </si>
  <si>
    <t>Guînes</t>
  </si>
  <si>
    <t>Guingamp</t>
  </si>
  <si>
    <t>Guinglange</t>
  </si>
  <si>
    <t>Guinkirchen</t>
  </si>
  <si>
    <t>Guinzeling</t>
  </si>
  <si>
    <t>Guipavas</t>
  </si>
  <si>
    <t>Guipel</t>
  </si>
  <si>
    <t>Guipry-Messac</t>
  </si>
  <si>
    <t>Guipy</t>
  </si>
  <si>
    <t>Guiry-en-Vexin</t>
  </si>
  <si>
    <t>Guiscard</t>
  </si>
  <si>
    <t>Guiscriff</t>
  </si>
  <si>
    <t>Guise</t>
  </si>
  <si>
    <t>Guiseniers</t>
  </si>
  <si>
    <t>Guissény</t>
  </si>
  <si>
    <t>Guisy</t>
  </si>
  <si>
    <t>Guitalens-L'Albarède</t>
  </si>
  <si>
    <t>Guitera-les-Bains</t>
  </si>
  <si>
    <t>Guitinières</t>
  </si>
  <si>
    <t>Guitrancourt</t>
  </si>
  <si>
    <t>Guîtres</t>
  </si>
  <si>
    <t>Guitté</t>
  </si>
  <si>
    <t>Guivry</t>
  </si>
  <si>
    <t>Guizancourt</t>
  </si>
  <si>
    <t>Guizengeard</t>
  </si>
  <si>
    <t>Guizerix</t>
  </si>
  <si>
    <t>Gujan-Mestras</t>
  </si>
  <si>
    <t>Gumbrechtshoffen</t>
  </si>
  <si>
    <t>Gumery</t>
  </si>
  <si>
    <t>Gumiane</t>
  </si>
  <si>
    <t>Gumières</t>
  </si>
  <si>
    <t>Gumond</t>
  </si>
  <si>
    <t>Gundershoffen</t>
  </si>
  <si>
    <t>Gundolsheim</t>
  </si>
  <si>
    <t>Gungwiller</t>
  </si>
  <si>
    <t>Gunsbach</t>
  </si>
  <si>
    <t>Gunstett</t>
  </si>
  <si>
    <t>Guntzviller</t>
  </si>
  <si>
    <t>Guny</t>
  </si>
  <si>
    <t>Guran</t>
  </si>
  <si>
    <t>Gurat</t>
  </si>
  <si>
    <t>Gurcy-le-Châtel</t>
  </si>
  <si>
    <t>Gurgy</t>
  </si>
  <si>
    <t>Gurgy-la-Ville</t>
  </si>
  <si>
    <t>Gurgy-le-Château</t>
  </si>
  <si>
    <t>Gurmençon</t>
  </si>
  <si>
    <t>Gurs</t>
  </si>
  <si>
    <t>Gurunhuel</t>
  </si>
  <si>
    <t>Gury</t>
  </si>
  <si>
    <t>Gussainville</t>
  </si>
  <si>
    <t>Gussignies</t>
  </si>
  <si>
    <t>Guyancourt</t>
  </si>
  <si>
    <t>Guyans-Durnes</t>
  </si>
  <si>
    <t>Guyans-Vennes</t>
  </si>
  <si>
    <t>Guyencourt</t>
  </si>
  <si>
    <t>Guyencourt-Saulcourt</t>
  </si>
  <si>
    <t>Guyencourt-sur-Noye</t>
  </si>
  <si>
    <t>Guyonvelle</t>
  </si>
  <si>
    <t>Guzargues</t>
  </si>
  <si>
    <t>Gye</t>
  </si>
  <si>
    <t>Gy-en-Sologne</t>
  </si>
  <si>
    <t>Gyé-sur-Seine</t>
  </si>
  <si>
    <t>Gy-les-Nonains</t>
  </si>
  <si>
    <t>Gy-l'Évêque</t>
  </si>
  <si>
    <t>Habarcq</t>
  </si>
  <si>
    <t>Habas</t>
  </si>
  <si>
    <t>Habère-Lullin</t>
  </si>
  <si>
    <t>Habère-Poche</t>
  </si>
  <si>
    <t>Hablainville</t>
  </si>
  <si>
    <t>Habloville</t>
  </si>
  <si>
    <t>Haboudange</t>
  </si>
  <si>
    <t>Habsheim</t>
  </si>
  <si>
    <t>Hachan</t>
  </si>
  <si>
    <t>Hâcourt</t>
  </si>
  <si>
    <t>Hacqueville</t>
  </si>
  <si>
    <t>Hadancourt-le-Haut-Clocher</t>
  </si>
  <si>
    <t>Hadigny-les-Verrières</t>
  </si>
  <si>
    <t>Hadol</t>
  </si>
  <si>
    <t>Haegen</t>
  </si>
  <si>
    <t>Hagécourt</t>
  </si>
  <si>
    <t>Hagedet</t>
  </si>
  <si>
    <t>Hagenbach</t>
  </si>
  <si>
    <t>Hagenthal-le-Bas</t>
  </si>
  <si>
    <t>Hagenthal-le-Haut</t>
  </si>
  <si>
    <t>Haget</t>
  </si>
  <si>
    <t>Hagetaubin</t>
  </si>
  <si>
    <t>Hagetmau</t>
  </si>
  <si>
    <t>Hagéville</t>
  </si>
  <si>
    <t>Hagnéville-et-Roncourt</t>
  </si>
  <si>
    <t>Hagnicourt</t>
  </si>
  <si>
    <t>Hagondange</t>
  </si>
  <si>
    <t>Haguenau</t>
  </si>
  <si>
    <t>Haigneville</t>
  </si>
  <si>
    <t>Haillainville</t>
  </si>
  <si>
    <t>Hailles</t>
  </si>
  <si>
    <t>Haillicourt</t>
  </si>
  <si>
    <t>Haimps</t>
  </si>
  <si>
    <t>Haims</t>
  </si>
  <si>
    <t>Hainvillers</t>
  </si>
  <si>
    <t>Haironville</t>
  </si>
  <si>
    <t>Haisnes</t>
  </si>
  <si>
    <t>Halinghen</t>
  </si>
  <si>
    <t>Hallencourt</t>
  </si>
  <si>
    <t>Hallennes-lez-Haubourdin</t>
  </si>
  <si>
    <t>Hallering</t>
  </si>
  <si>
    <t>Halles-sous-les-Côtes</t>
  </si>
  <si>
    <t>Hallignicourt</t>
  </si>
  <si>
    <t>Hallines</t>
  </si>
  <si>
    <t>Hallivillers</t>
  </si>
  <si>
    <t>Halloville</t>
  </si>
  <si>
    <t>Halloy</t>
  </si>
  <si>
    <t>Halloy-lès-Pernois</t>
  </si>
  <si>
    <t>Hallu</t>
  </si>
  <si>
    <t>Halluin</t>
  </si>
  <si>
    <t>Halsou</t>
  </si>
  <si>
    <t>Halstroff</t>
  </si>
  <si>
    <t>Ham</t>
  </si>
  <si>
    <t>Hambers</t>
  </si>
  <si>
    <t>Hamblain-les-Prés</t>
  </si>
  <si>
    <t>Hambye</t>
  </si>
  <si>
    <t>Hamel</t>
  </si>
  <si>
    <t>Hamelet</t>
  </si>
  <si>
    <t>Hamelin</t>
  </si>
  <si>
    <t>Hamelincourt</t>
  </si>
  <si>
    <t>Ham-en-Artois</t>
  </si>
  <si>
    <t>Hames-Boucres</t>
  </si>
  <si>
    <t>Ham-les-Moines</t>
  </si>
  <si>
    <t>Hammeville</t>
  </si>
  <si>
    <t>Hamonville</t>
  </si>
  <si>
    <t>Hampigny</t>
  </si>
  <si>
    <t>Hampont</t>
  </si>
  <si>
    <t>Ham-sous-Varsberg</t>
  </si>
  <si>
    <t>Ham-sur-Meuse</t>
  </si>
  <si>
    <t>Hanches</t>
  </si>
  <si>
    <t>Hancourt</t>
  </si>
  <si>
    <t>Han-devant-Pierrepont</t>
  </si>
  <si>
    <t>Handschuheim</t>
  </si>
  <si>
    <t>Hangard</t>
  </si>
  <si>
    <t>Hangenbieten</t>
  </si>
  <si>
    <t>Hangest-en-Santerre</t>
  </si>
  <si>
    <t>Hangest-sur-Somme</t>
  </si>
  <si>
    <t>Hangviller</t>
  </si>
  <si>
    <t>Han-lès-Juvigny</t>
  </si>
  <si>
    <t>Hannaches</t>
  </si>
  <si>
    <t>Hannapes</t>
  </si>
  <si>
    <t>Hannappes</t>
  </si>
  <si>
    <t>Hannescamps</t>
  </si>
  <si>
    <t>Hannocourt</t>
  </si>
  <si>
    <t>Hannogne-Saint-Martin</t>
  </si>
  <si>
    <t>Hannogne-Saint-Rémy</t>
  </si>
  <si>
    <t>Hannonville-sous-les-Côtes</t>
  </si>
  <si>
    <t>Hannonville-Suzémont</t>
  </si>
  <si>
    <t>Hans</t>
  </si>
  <si>
    <t>Han-sur-Meuse</t>
  </si>
  <si>
    <t>Han-sur-Nied</t>
  </si>
  <si>
    <t>Hantay</t>
  </si>
  <si>
    <t>Hanvec</t>
  </si>
  <si>
    <t>Hanviller</t>
  </si>
  <si>
    <t>Hanvoile</t>
  </si>
  <si>
    <t>Haplincourt</t>
  </si>
  <si>
    <t>Happencourt</t>
  </si>
  <si>
    <t>Happonvilliers</t>
  </si>
  <si>
    <t>Haramont</t>
  </si>
  <si>
    <t>Haraucourt</t>
  </si>
  <si>
    <t>Haraucourt-sur-Seille</t>
  </si>
  <si>
    <t>Haravesnes</t>
  </si>
  <si>
    <t>Haravilliers</t>
  </si>
  <si>
    <t>Harbonnières</t>
  </si>
  <si>
    <t>Harbouey</t>
  </si>
  <si>
    <t>Harcanville</t>
  </si>
  <si>
    <t>Harchéchamp</t>
  </si>
  <si>
    <t>Harcigny</t>
  </si>
  <si>
    <t>Harcourt</t>
  </si>
  <si>
    <t>Harcy</t>
  </si>
  <si>
    <t>Hardancourt</t>
  </si>
  <si>
    <t>Hardanges</t>
  </si>
  <si>
    <t>Hardecourt-aux-Bois</t>
  </si>
  <si>
    <t>Hardencourt-Cocherel</t>
  </si>
  <si>
    <t>Hardifort</t>
  </si>
  <si>
    <t>Hardinghen</t>
  </si>
  <si>
    <t>Hardinvast</t>
  </si>
  <si>
    <t>Hardivillers</t>
  </si>
  <si>
    <t>Hardricourt</t>
  </si>
  <si>
    <t>Haréville</t>
  </si>
  <si>
    <t>Harfleur</t>
  </si>
  <si>
    <t>Hargarten-aux-Mines</t>
  </si>
  <si>
    <t>Hargeville</t>
  </si>
  <si>
    <t>Hargicourt</t>
  </si>
  <si>
    <t>Hargnies</t>
  </si>
  <si>
    <t>Harly</t>
  </si>
  <si>
    <t>Harmonville</t>
  </si>
  <si>
    <t>Harnes</t>
  </si>
  <si>
    <t>Harol</t>
  </si>
  <si>
    <t>Haroué</t>
  </si>
  <si>
    <t>Harponville</t>
  </si>
  <si>
    <t>Harprich</t>
  </si>
  <si>
    <t>Harquency</t>
  </si>
  <si>
    <t>Harreberg</t>
  </si>
  <si>
    <t>Harréville-les-Chanteurs</t>
  </si>
  <si>
    <t>Harricourt</t>
  </si>
  <si>
    <t>Harskirchen</t>
  </si>
  <si>
    <t>Hartennes-et-Taux</t>
  </si>
  <si>
    <t>Hartmannswiller</t>
  </si>
  <si>
    <t>Hartzviller</t>
  </si>
  <si>
    <t>Harville</t>
  </si>
  <si>
    <t>Hary</t>
  </si>
  <si>
    <t>Haselbourg</t>
  </si>
  <si>
    <t>Hasnon</t>
  </si>
  <si>
    <t>Hasparren</t>
  </si>
  <si>
    <t>Haspelschiedt</t>
  </si>
  <si>
    <t>Haspres</t>
  </si>
  <si>
    <t>Hastingues</t>
  </si>
  <si>
    <t>Hatrize</t>
  </si>
  <si>
    <t>Hattencourt</t>
  </si>
  <si>
    <t>Hattenville</t>
  </si>
  <si>
    <t>Hattigny</t>
  </si>
  <si>
    <t>Hattmatt</t>
  </si>
  <si>
    <t>Hattstatt</t>
  </si>
  <si>
    <t>Hauban</t>
  </si>
  <si>
    <t>Haubourdin</t>
  </si>
  <si>
    <t>Hauconcourt</t>
  </si>
  <si>
    <t>Haucourt</t>
  </si>
  <si>
    <t>Haucourt-en-Cambrésis</t>
  </si>
  <si>
    <t>Haucourt-Moulaine</t>
  </si>
  <si>
    <t>Haudainville</t>
  </si>
  <si>
    <t>Haudiomont</t>
  </si>
  <si>
    <t>Haudivillers</t>
  </si>
  <si>
    <t>Haudonville</t>
  </si>
  <si>
    <t>Haudrecy</t>
  </si>
  <si>
    <t>Haudricourt</t>
  </si>
  <si>
    <t>Haulies</t>
  </si>
  <si>
    <t>Haulmé</t>
  </si>
  <si>
    <t>Haumont-près-Samogneux</t>
  </si>
  <si>
    <t>Hauriet</t>
  </si>
  <si>
    <t>Hausgauen</t>
  </si>
  <si>
    <t>Haussez</t>
  </si>
  <si>
    <t>Haussignémont</t>
  </si>
  <si>
    <t>Haussimont</t>
  </si>
  <si>
    <t>Haussonville</t>
  </si>
  <si>
    <t>Haussy</t>
  </si>
  <si>
    <t>Haut Valromey</t>
  </si>
  <si>
    <t>Hautaget</t>
  </si>
  <si>
    <t>Haut-Bocage</t>
  </si>
  <si>
    <t>Hautbos</t>
  </si>
  <si>
    <t>Haut-Clocher</t>
  </si>
  <si>
    <t>Haut-de-Bosdarros</t>
  </si>
  <si>
    <t>Haut-du-Them-Château-Lambert</t>
  </si>
  <si>
    <t>Haute-Amance</t>
  </si>
  <si>
    <t>Haute-Avesnes</t>
  </si>
  <si>
    <t>Hautecloque</t>
  </si>
  <si>
    <t>Hautecour</t>
  </si>
  <si>
    <t>Hautecourt-Romanèche</t>
  </si>
  <si>
    <t>Haute-Épine</t>
  </si>
  <si>
    <t>Hautefage</t>
  </si>
  <si>
    <t>Hautefage-la-Tour</t>
  </si>
  <si>
    <t>Hautefaye</t>
  </si>
  <si>
    <t>Hautefeuille</t>
  </si>
  <si>
    <t>Hautefond</t>
  </si>
  <si>
    <t>Hautefontaine</t>
  </si>
  <si>
    <t>Hautefort</t>
  </si>
  <si>
    <t>Haute-Goulaine</t>
  </si>
  <si>
    <t>Haute-Isle</t>
  </si>
  <si>
    <t>Haute-Kontz</t>
  </si>
  <si>
    <t>Hauteluce</t>
  </si>
  <si>
    <t>Hauterive</t>
  </si>
  <si>
    <t>Hauterive-la-Fresse</t>
  </si>
  <si>
    <t>Hauterives</t>
  </si>
  <si>
    <t>Haute-Rivoire</t>
  </si>
  <si>
    <t>Hauteroche</t>
  </si>
  <si>
    <t>Hautes-Duyes</t>
  </si>
  <si>
    <t>Hautesvignes</t>
  </si>
  <si>
    <t>Hautevelle</t>
  </si>
  <si>
    <t>Hautevesnes</t>
  </si>
  <si>
    <t>Haute-Vigneulles</t>
  </si>
  <si>
    <t>Hauteville-la-Guichard</t>
  </si>
  <si>
    <t>Hauteville-lès-Dijon</t>
  </si>
  <si>
    <t>Hauteville-sur-Fier</t>
  </si>
  <si>
    <t>Hauteville-sur-Mer</t>
  </si>
  <si>
    <t>Haution</t>
  </si>
  <si>
    <t>Haut-Lieu</t>
  </si>
  <si>
    <t>Haut-Loquin</t>
  </si>
  <si>
    <t>Haut-Mauco</t>
  </si>
  <si>
    <t>Hautmont</t>
  </si>
  <si>
    <t>Hautot-l'Auvray</t>
  </si>
  <si>
    <t>Hautot-le-Vatois</t>
  </si>
  <si>
    <t>Hautot-Saint-Sulpice</t>
  </si>
  <si>
    <t>Hautot-sur-Mer</t>
  </si>
  <si>
    <t>Hautot-sur-Seine</t>
  </si>
  <si>
    <t>Hauts de Bienne</t>
  </si>
  <si>
    <t>Hautteville-Bocage</t>
  </si>
  <si>
    <t>Hautvillers</t>
  </si>
  <si>
    <t>Hautvillers-Ouville</t>
  </si>
  <si>
    <t>Hauville</t>
  </si>
  <si>
    <t>Hauviné</t>
  </si>
  <si>
    <t>Haux</t>
  </si>
  <si>
    <t>Havange</t>
  </si>
  <si>
    <t>Havelu</t>
  </si>
  <si>
    <t>Haveluy</t>
  </si>
  <si>
    <t>Havernas</t>
  </si>
  <si>
    <t>Haverskerque</t>
  </si>
  <si>
    <t>Havrincourt</t>
  </si>
  <si>
    <t>Hayange</t>
  </si>
  <si>
    <t>Haybes</t>
  </si>
  <si>
    <t>Hayes</t>
  </si>
  <si>
    <t>Haynecourt</t>
  </si>
  <si>
    <t>Hazebrouck</t>
  </si>
  <si>
    <t>Hazembourg</t>
  </si>
  <si>
    <t>Héauville</t>
  </si>
  <si>
    <t>Hébécourt</t>
  </si>
  <si>
    <t>Héberville</t>
  </si>
  <si>
    <t>Hébuterne</t>
  </si>
  <si>
    <t>Hèches</t>
  </si>
  <si>
    <t>Hecmanville</t>
  </si>
  <si>
    <t>Hécourt</t>
  </si>
  <si>
    <t>Hecq</t>
  </si>
  <si>
    <t>Hectomare</t>
  </si>
  <si>
    <t>Hédauville</t>
  </si>
  <si>
    <t>Hédé-Bazouges</t>
  </si>
  <si>
    <t>Hédouville</t>
  </si>
  <si>
    <t>Hegeney</t>
  </si>
  <si>
    <t>Hégenheim</t>
  </si>
  <si>
    <t>Heidolsheim</t>
  </si>
  <si>
    <t>Heidwiller</t>
  </si>
  <si>
    <t>Heiligenstein</t>
  </si>
  <si>
    <t>Heillecourt</t>
  </si>
  <si>
    <t>Heilles</t>
  </si>
  <si>
    <t>Heilly</t>
  </si>
  <si>
    <t>Heiltz-le-Hutier</t>
  </si>
  <si>
    <t>Heiltz-le-Maurupt</t>
  </si>
  <si>
    <t>Heiltz-l'Évêque</t>
  </si>
  <si>
    <t>Heimersdorf</t>
  </si>
  <si>
    <t>Heimsbrunn</t>
  </si>
  <si>
    <t>Heining-lès-Bouzonville</t>
  </si>
  <si>
    <t>Heippes</t>
  </si>
  <si>
    <t>Heiteren</t>
  </si>
  <si>
    <t>Heiwiller</t>
  </si>
  <si>
    <t>Hélesmes</t>
  </si>
  <si>
    <t>Hélette</t>
  </si>
  <si>
    <t>Helfaut</t>
  </si>
  <si>
    <t>Helfrantzkirch</t>
  </si>
  <si>
    <t>Helléan</t>
  </si>
  <si>
    <t>Hellering-lès-Fénétrange</t>
  </si>
  <si>
    <t>Helleville</t>
  </si>
  <si>
    <t>Hellimer</t>
  </si>
  <si>
    <t>Héloup</t>
  </si>
  <si>
    <t>Helstroff</t>
  </si>
  <si>
    <t>Hem</t>
  </si>
  <si>
    <t>Hémevez</t>
  </si>
  <si>
    <t>Hémévillers</t>
  </si>
  <si>
    <t>Hem-Hardinval</t>
  </si>
  <si>
    <t>Hémilly</t>
  </si>
  <si>
    <t>Héming</t>
  </si>
  <si>
    <t>Hem-Lenglet</t>
  </si>
  <si>
    <t>Hem-Monacu</t>
  </si>
  <si>
    <t>Hémonstoir</t>
  </si>
  <si>
    <t>Hénaménil</t>
  </si>
  <si>
    <t>Hénanbihen</t>
  </si>
  <si>
    <t>Hénansal</t>
  </si>
  <si>
    <t>Hendaye</t>
  </si>
  <si>
    <t>Hendecourt-lès-Cagnicourt</t>
  </si>
  <si>
    <t>Hendecourt-lès-Ransart</t>
  </si>
  <si>
    <t>Hénencourt</t>
  </si>
  <si>
    <t>Hengwiller</t>
  </si>
  <si>
    <t>Hénin-Beaumont</t>
  </si>
  <si>
    <t>Héninel</t>
  </si>
  <si>
    <t>Hénin-sur-Cojeul</t>
  </si>
  <si>
    <t>Hennebont</t>
  </si>
  <si>
    <t>Hennecourt</t>
  </si>
  <si>
    <t>Hennemont</t>
  </si>
  <si>
    <t>Henneveux</t>
  </si>
  <si>
    <t>Hennezel</t>
  </si>
  <si>
    <t>Hennezis</t>
  </si>
  <si>
    <t>Hénon</t>
  </si>
  <si>
    <t>Hénonville</t>
  </si>
  <si>
    <t>Hénouville</t>
  </si>
  <si>
    <t>Henrichemont</t>
  </si>
  <si>
    <t>Henridorff</t>
  </si>
  <si>
    <t>Henriville</t>
  </si>
  <si>
    <t>Hénu</t>
  </si>
  <si>
    <t>Henvic</t>
  </si>
  <si>
    <t>Hérange</t>
  </si>
  <si>
    <t>Herbault</t>
  </si>
  <si>
    <t>Herbécourt</t>
  </si>
  <si>
    <t>Herbeuval</t>
  </si>
  <si>
    <t>Herbeuville</t>
  </si>
  <si>
    <t>Herbeville</t>
  </si>
  <si>
    <t>Herbéviller</t>
  </si>
  <si>
    <t>Herbeys</t>
  </si>
  <si>
    <t>Herbignac</t>
  </si>
  <si>
    <t>Herbinghen</t>
  </si>
  <si>
    <t>Herbisse</t>
  </si>
  <si>
    <t>Herbitzheim</t>
  </si>
  <si>
    <t>Herblay-sur-Seine</t>
  </si>
  <si>
    <t>Herbsheim</t>
  </si>
  <si>
    <t>Hercé</t>
  </si>
  <si>
    <t>Hérépian</t>
  </si>
  <si>
    <t>Hères</t>
  </si>
  <si>
    <t>Hergnies</t>
  </si>
  <si>
    <t>Hergugney</t>
  </si>
  <si>
    <t>Héric</t>
  </si>
  <si>
    <t>Héricourt</t>
  </si>
  <si>
    <t>Héricourt-en-Caux</t>
  </si>
  <si>
    <t>Héricourt-sur-Thérain</t>
  </si>
  <si>
    <t>Héricy</t>
  </si>
  <si>
    <t>Hériménil</t>
  </si>
  <si>
    <t>Hérimoncourt</t>
  </si>
  <si>
    <t>Hérin</t>
  </si>
  <si>
    <t>Hérissart</t>
  </si>
  <si>
    <t>Hérisson</t>
  </si>
  <si>
    <t>Herleville</t>
  </si>
  <si>
    <t>Herlies</t>
  </si>
  <si>
    <t>Herlincourt</t>
  </si>
  <si>
    <t>Herlin-le-Sec</t>
  </si>
  <si>
    <t>Herly</t>
  </si>
  <si>
    <t>Herm</t>
  </si>
  <si>
    <t>Hermanville</t>
  </si>
  <si>
    <t>Hermanville-sur-Mer</t>
  </si>
  <si>
    <t>Hermaville</t>
  </si>
  <si>
    <t>Hermé</t>
  </si>
  <si>
    <t>Hermelange</t>
  </si>
  <si>
    <t>Hermelinghen</t>
  </si>
  <si>
    <t>Herment</t>
  </si>
  <si>
    <t>Hermeray</t>
  </si>
  <si>
    <t>Hermes</t>
  </si>
  <si>
    <t>Hermeville</t>
  </si>
  <si>
    <t>Herméville-en-Woëvre</t>
  </si>
  <si>
    <t>Hermies</t>
  </si>
  <si>
    <t>Hermin</t>
  </si>
  <si>
    <t>Hermival-les-Vaux</t>
  </si>
  <si>
    <t>Hermonville</t>
  </si>
  <si>
    <t>Hernicourt</t>
  </si>
  <si>
    <t>Herny</t>
  </si>
  <si>
    <t>Héronchelles</t>
  </si>
  <si>
    <t>Hérouville-en-Vexin</t>
  </si>
  <si>
    <t>Hérouville-Saint-Clair</t>
  </si>
  <si>
    <t>Hérouvillette</t>
  </si>
  <si>
    <t>Herpelmont</t>
  </si>
  <si>
    <t>Herpont</t>
  </si>
  <si>
    <t>Herpy-l'Arlésienne</t>
  </si>
  <si>
    <t>Herqueville</t>
  </si>
  <si>
    <t>Herran</t>
  </si>
  <si>
    <t>Herré</t>
  </si>
  <si>
    <t>Herrère</t>
  </si>
  <si>
    <t>Herrin</t>
  </si>
  <si>
    <t>Herrlisheim</t>
  </si>
  <si>
    <t>Herrlisheim-près-Colmar</t>
  </si>
  <si>
    <t>Herry</t>
  </si>
  <si>
    <t>Herserange</t>
  </si>
  <si>
    <t>Hersin-Coupigny</t>
  </si>
  <si>
    <t>Hertzing</t>
  </si>
  <si>
    <t>Hervelinghen</t>
  </si>
  <si>
    <t>Hervilly</t>
  </si>
  <si>
    <t>Héry</t>
  </si>
  <si>
    <t>Héry-sur-Alby</t>
  </si>
  <si>
    <t>Herzeele</t>
  </si>
  <si>
    <t>Hesbécourt</t>
  </si>
  <si>
    <t>Hescamps</t>
  </si>
  <si>
    <t>Hesdigneul-lès-Béthune</t>
  </si>
  <si>
    <t>Hesdigneul-lès-Boulogne</t>
  </si>
  <si>
    <t>Hesdin</t>
  </si>
  <si>
    <t>Hesdin-l'Abbé</t>
  </si>
  <si>
    <t>Hésingue</t>
  </si>
  <si>
    <t>Hesmond</t>
  </si>
  <si>
    <t>Hesse</t>
  </si>
  <si>
    <t>Hessenheim</t>
  </si>
  <si>
    <t>Hestroff</t>
  </si>
  <si>
    <t>Hestrud</t>
  </si>
  <si>
    <t>Hestrus</t>
  </si>
  <si>
    <t>Hétomesnil</t>
  </si>
  <si>
    <t>Hettange-Grande</t>
  </si>
  <si>
    <t>Hettenschlag</t>
  </si>
  <si>
    <t>Heubécourt-Haricourt</t>
  </si>
  <si>
    <t>Heuchin</t>
  </si>
  <si>
    <t>Heucourt-Croquoison</t>
  </si>
  <si>
    <t>Heudebouville</t>
  </si>
  <si>
    <t>Heudicourt</t>
  </si>
  <si>
    <t>Heudicourt-sous-les-Côtes</t>
  </si>
  <si>
    <t>Heudreville-en-Lieuvin</t>
  </si>
  <si>
    <t>Heudreville-sur-Eure</t>
  </si>
  <si>
    <t>Heugas</t>
  </si>
  <si>
    <t>Heugleville-sur-Scie</t>
  </si>
  <si>
    <t>Heugnes</t>
  </si>
  <si>
    <t>Heugueville-sur-Sienne</t>
  </si>
  <si>
    <t>Heuilley-le-Grand</t>
  </si>
  <si>
    <t>Heuilley-sur-Saône</t>
  </si>
  <si>
    <t>Heuland</t>
  </si>
  <si>
    <t>Heume-l'Église</t>
  </si>
  <si>
    <t>Heuqueville</t>
  </si>
  <si>
    <t>Heuringhem</t>
  </si>
  <si>
    <t>Heurteauville</t>
  </si>
  <si>
    <t>Heutrégiville</t>
  </si>
  <si>
    <t>Heuzecourt</t>
  </si>
  <si>
    <t>Hévilliers</t>
  </si>
  <si>
    <t>Heyrieux</t>
  </si>
  <si>
    <t>Hézecques</t>
  </si>
  <si>
    <t>Hibarette</t>
  </si>
  <si>
    <t>Hières-sur-Amby</t>
  </si>
  <si>
    <t>Hierges</t>
  </si>
  <si>
    <t>Hiermont</t>
  </si>
  <si>
    <t>Hiersac</t>
  </si>
  <si>
    <t>Hiesse</t>
  </si>
  <si>
    <t>Hiesville</t>
  </si>
  <si>
    <t>Higuères-Souye</t>
  </si>
  <si>
    <t>Hiis</t>
  </si>
  <si>
    <t>Hilbesheim</t>
  </si>
  <si>
    <t>Hillion</t>
  </si>
  <si>
    <t>Hilsenheim</t>
  </si>
  <si>
    <t>Hilsprich</t>
  </si>
  <si>
    <t>Hinacourt</t>
  </si>
  <si>
    <t>Hinckange</t>
  </si>
  <si>
    <t>Hindisheim</t>
  </si>
  <si>
    <t>Hindlingen</t>
  </si>
  <si>
    <t>Hinges</t>
  </si>
  <si>
    <t>Hinsbourg</t>
  </si>
  <si>
    <t>Hinsingen</t>
  </si>
  <si>
    <t>Hinx</t>
  </si>
  <si>
    <t>Hipsheim</t>
  </si>
  <si>
    <t>Hirel</t>
  </si>
  <si>
    <t>Hirschland</t>
  </si>
  <si>
    <t>Hirsingue</t>
  </si>
  <si>
    <t>Hirson</t>
  </si>
  <si>
    <t>Hirtzbach</t>
  </si>
  <si>
    <t>Hirtzfelden</t>
  </si>
  <si>
    <t>His</t>
  </si>
  <si>
    <t>Hitte</t>
  </si>
  <si>
    <t>Hochstatt</t>
  </si>
  <si>
    <t>Hochstett</t>
  </si>
  <si>
    <t>Hocquigny</t>
  </si>
  <si>
    <t>Hocquinghen</t>
  </si>
  <si>
    <t>Hodenc-en-Bray</t>
  </si>
  <si>
    <t>Hodenc-l'Évêque</t>
  </si>
  <si>
    <t>Hodeng-au-Bosc</t>
  </si>
  <si>
    <t>Hodeng-Hodenger</t>
  </si>
  <si>
    <t>Hodent</t>
  </si>
  <si>
    <t>Hœdic</t>
  </si>
  <si>
    <t>Hœnheim</t>
  </si>
  <si>
    <t>Hœrdt</t>
  </si>
  <si>
    <t>Hoéville</t>
  </si>
  <si>
    <t>Hoffen</t>
  </si>
  <si>
    <t>Hohengœft</t>
  </si>
  <si>
    <t>Hohfrankenheim</t>
  </si>
  <si>
    <t>Hohrod</t>
  </si>
  <si>
    <t>Holacourt</t>
  </si>
  <si>
    <t>Holling</t>
  </si>
  <si>
    <t>Holnon</t>
  </si>
  <si>
    <t>Holque</t>
  </si>
  <si>
    <t>Holtzheim</t>
  </si>
  <si>
    <t>Holving</t>
  </si>
  <si>
    <t>Hombleux</t>
  </si>
  <si>
    <t>Homblières</t>
  </si>
  <si>
    <t>Hombourg-Budange</t>
  </si>
  <si>
    <t>Hombourg-Haut</t>
  </si>
  <si>
    <t>Homécourt</t>
  </si>
  <si>
    <t>Hommarting</t>
  </si>
  <si>
    <t>Hommert</t>
  </si>
  <si>
    <t>Hommes</t>
  </si>
  <si>
    <t>Homps</t>
  </si>
  <si>
    <t>Hondainville</t>
  </si>
  <si>
    <t>Hondeghem</t>
  </si>
  <si>
    <t>Hondevilliers</t>
  </si>
  <si>
    <t>Hondouville</t>
  </si>
  <si>
    <t>Hondschoote</t>
  </si>
  <si>
    <t>Honfleur</t>
  </si>
  <si>
    <t>Honguemare-Guenouville</t>
  </si>
  <si>
    <t>Hon-Hergies</t>
  </si>
  <si>
    <t>Honnechy</t>
  </si>
  <si>
    <t>Honnecourt-sur-Escaut</t>
  </si>
  <si>
    <t>Honskirch</t>
  </si>
  <si>
    <t>Hontanx</t>
  </si>
  <si>
    <t>Hôpital-Camfrout</t>
  </si>
  <si>
    <t>Horbourg-Wihr</t>
  </si>
  <si>
    <t>Hordain</t>
  </si>
  <si>
    <t>Horgues</t>
  </si>
  <si>
    <t>Hornaing</t>
  </si>
  <si>
    <t>Hornoy-le-Bourg</t>
  </si>
  <si>
    <t>Horsarrieu</t>
  </si>
  <si>
    <t>Horville-en-Ornois</t>
  </si>
  <si>
    <t>Hosta</t>
  </si>
  <si>
    <t>Hostens</t>
  </si>
  <si>
    <t>Hostun</t>
  </si>
  <si>
    <t>Hotot-en-Auge</t>
  </si>
  <si>
    <t>Hottot-les-Bagues</t>
  </si>
  <si>
    <t>Hottviller</t>
  </si>
  <si>
    <t>Houchin</t>
  </si>
  <si>
    <t>Houdain</t>
  </si>
  <si>
    <t>Houdain-lez-Bavay</t>
  </si>
  <si>
    <t>Houdan</t>
  </si>
  <si>
    <t>Houdancourt</t>
  </si>
  <si>
    <t>Houdelaincourt</t>
  </si>
  <si>
    <t>Houdelmont</t>
  </si>
  <si>
    <t>Houdetot</t>
  </si>
  <si>
    <t>Houdilcourt</t>
  </si>
  <si>
    <t>Houdreville</t>
  </si>
  <si>
    <t>Houécourt</t>
  </si>
  <si>
    <t>Houeillès</t>
  </si>
  <si>
    <t>Houetteville</t>
  </si>
  <si>
    <t>Houéville</t>
  </si>
  <si>
    <t>Houeydets</t>
  </si>
  <si>
    <t>Houilles</t>
  </si>
  <si>
    <t>Houlbec-Cocherel</t>
  </si>
  <si>
    <t>Houldizy</t>
  </si>
  <si>
    <t>Houlette</t>
  </si>
  <si>
    <t>Houlgate</t>
  </si>
  <si>
    <t>Houlle</t>
  </si>
  <si>
    <t>Hounoux</t>
  </si>
  <si>
    <t>Houplin-Ancoisne</t>
  </si>
  <si>
    <t>Houplines</t>
  </si>
  <si>
    <t>Houppeville</t>
  </si>
  <si>
    <t>Houquetot</t>
  </si>
  <si>
    <t>Hourc</t>
  </si>
  <si>
    <t>Hourges</t>
  </si>
  <si>
    <t>Hours</t>
  </si>
  <si>
    <t>Hourtin</t>
  </si>
  <si>
    <t>Houry</t>
  </si>
  <si>
    <t>Houssay</t>
  </si>
  <si>
    <t>Houssen</t>
  </si>
  <si>
    <t>Housseras</t>
  </si>
  <si>
    <t>Housset</t>
  </si>
  <si>
    <t>Housséville</t>
  </si>
  <si>
    <t>Houtaud</t>
  </si>
  <si>
    <t>Houtkerque</t>
  </si>
  <si>
    <t>Houville-en-Vexin</t>
  </si>
  <si>
    <t>Houville-la-Branche</t>
  </si>
  <si>
    <t>Houvin-Houvigneul</t>
  </si>
  <si>
    <t>Hoymille</t>
  </si>
  <si>
    <t>Huanne-Montmartin</t>
  </si>
  <si>
    <t>Hubersent</t>
  </si>
  <si>
    <t>Huberville</t>
  </si>
  <si>
    <t>Huby-Saint-Leu</t>
  </si>
  <si>
    <t>Huchenneville</t>
  </si>
  <si>
    <t>Huclier</t>
  </si>
  <si>
    <t>Hucqueliers</t>
  </si>
  <si>
    <t>Hudimesnil</t>
  </si>
  <si>
    <t>Hudiviller</t>
  </si>
  <si>
    <t>Huelgoat</t>
  </si>
  <si>
    <t>Huest</t>
  </si>
  <si>
    <t>Huêtre</t>
  </si>
  <si>
    <t>Huez</t>
  </si>
  <si>
    <t>Hugier</t>
  </si>
  <si>
    <t>Hugleville-en-Caux</t>
  </si>
  <si>
    <t>Huillé-Lézigné</t>
  </si>
  <si>
    <t>Huilliécourt</t>
  </si>
  <si>
    <t>Huilly-sur-Seille</t>
  </si>
  <si>
    <t>Huiron</t>
  </si>
  <si>
    <t>Huismes</t>
  </si>
  <si>
    <t>Huisnes-sur-Mer</t>
  </si>
  <si>
    <t>Huisseau-en-Beauce</t>
  </si>
  <si>
    <t>Huisseau-sur-Cosson</t>
  </si>
  <si>
    <t>Huisseau-sur-Mauves</t>
  </si>
  <si>
    <t>Hulluch</t>
  </si>
  <si>
    <t>Hultehouse</t>
  </si>
  <si>
    <t>Humbauville</t>
  </si>
  <si>
    <t>Humbécourt</t>
  </si>
  <si>
    <t>Humbercamps</t>
  </si>
  <si>
    <t>Humbercourt</t>
  </si>
  <si>
    <t>Humbert</t>
  </si>
  <si>
    <t>Humberville</t>
  </si>
  <si>
    <t>Humbligny</t>
  </si>
  <si>
    <t>Humerœuille</t>
  </si>
  <si>
    <t>Humes-Jorquenay</t>
  </si>
  <si>
    <t>Humières</t>
  </si>
  <si>
    <t>Hunawihr</t>
  </si>
  <si>
    <t>Hundling</t>
  </si>
  <si>
    <t>Huningue</t>
  </si>
  <si>
    <t>Hunspach</t>
  </si>
  <si>
    <t>Hunting</t>
  </si>
  <si>
    <t>Huos</t>
  </si>
  <si>
    <t>Huparlac</t>
  </si>
  <si>
    <t>Huppy</t>
  </si>
  <si>
    <t>Hurbache</t>
  </si>
  <si>
    <t>Hure</t>
  </si>
  <si>
    <t>Hurecourt</t>
  </si>
  <si>
    <t>Hures-la-Parade</t>
  </si>
  <si>
    <t>Huriel</t>
  </si>
  <si>
    <t>Hurigny</t>
  </si>
  <si>
    <t>Hurtières</t>
  </si>
  <si>
    <t>Hurtigheim</t>
  </si>
  <si>
    <t>Husseren-les-Châteaux</t>
  </si>
  <si>
    <t>Husseren-Wesserling</t>
  </si>
  <si>
    <t>Hussigny-Godbrange</t>
  </si>
  <si>
    <t>Huttendorf</t>
  </si>
  <si>
    <t>Huttenheim</t>
  </si>
  <si>
    <t>Hyds</t>
  </si>
  <si>
    <t>Hyémondans</t>
  </si>
  <si>
    <t>Hyères</t>
  </si>
  <si>
    <t>Hyet</t>
  </si>
  <si>
    <t>Hyèvre-Magny</t>
  </si>
  <si>
    <t>Hyèvre-Paroisse</t>
  </si>
  <si>
    <t>Hymont</t>
  </si>
  <si>
    <t>Hypercourt</t>
  </si>
  <si>
    <t>Ibarrolle</t>
  </si>
  <si>
    <t>Ibigny</t>
  </si>
  <si>
    <t>Ibos</t>
  </si>
  <si>
    <t>Ichtratzheim</t>
  </si>
  <si>
    <t>Ichy</t>
  </si>
  <si>
    <t>Idaux-Mendy</t>
  </si>
  <si>
    <t>Idrac-Respaillès</t>
  </si>
  <si>
    <t>Idron</t>
  </si>
  <si>
    <t>Ids-Saint-Roch</t>
  </si>
  <si>
    <t>Iffendic</t>
  </si>
  <si>
    <t>Ifs</t>
  </si>
  <si>
    <t>Igé</t>
  </si>
  <si>
    <t>Ignaucourt</t>
  </si>
  <si>
    <t>Ignaux</t>
  </si>
  <si>
    <t>Igney</t>
  </si>
  <si>
    <t>Ignol</t>
  </si>
  <si>
    <t>Igny</t>
  </si>
  <si>
    <t>Igny-Comblizy</t>
  </si>
  <si>
    <t>Igon</t>
  </si>
  <si>
    <t>Igornay</t>
  </si>
  <si>
    <t>Igoville</t>
  </si>
  <si>
    <t>Iguerande</t>
  </si>
  <si>
    <t>Iholdy</t>
  </si>
  <si>
    <t>Île-aux-Moines</t>
  </si>
  <si>
    <t>Île-d'Aix</t>
  </si>
  <si>
    <t>Île-d'Arz</t>
  </si>
  <si>
    <t>Île-de-Batz</t>
  </si>
  <si>
    <t>Île-de-Bréhat</t>
  </si>
  <si>
    <t>Île-de-Sein</t>
  </si>
  <si>
    <t>Île-d'Houat</t>
  </si>
  <si>
    <t>Île-Molène</t>
  </si>
  <si>
    <t>Île-Tudy</t>
  </si>
  <si>
    <t>Ilharre</t>
  </si>
  <si>
    <t>Ilhat</t>
  </si>
  <si>
    <t>Ilhet</t>
  </si>
  <si>
    <t>Ilheu</t>
  </si>
  <si>
    <t>Illange</t>
  </si>
  <si>
    <t>Illartein</t>
  </si>
  <si>
    <t>Illats</t>
  </si>
  <si>
    <t>Ille-sur-Têt</t>
  </si>
  <si>
    <t>Illeville-sur-Montfort</t>
  </si>
  <si>
    <t>Illfurth</t>
  </si>
  <si>
    <t>Illhaeusern</t>
  </si>
  <si>
    <t>Illiat</t>
  </si>
  <si>
    <t>Illier-et-Laramade</t>
  </si>
  <si>
    <t>Illiers-Combray</t>
  </si>
  <si>
    <t>Illiers-l'Évêque</t>
  </si>
  <si>
    <t>Illies</t>
  </si>
  <si>
    <t>Illifaut</t>
  </si>
  <si>
    <t>Illkirch-Graffenstaden</t>
  </si>
  <si>
    <t>Illois</t>
  </si>
  <si>
    <t>Illoud</t>
  </si>
  <si>
    <t>Illtal</t>
  </si>
  <si>
    <t>Illy</t>
  </si>
  <si>
    <t>Illzach</t>
  </si>
  <si>
    <t>Ilonse</t>
  </si>
  <si>
    <t>Imbleville</t>
  </si>
  <si>
    <t>Imécourt</t>
  </si>
  <si>
    <t>Imling</t>
  </si>
  <si>
    <t>Imphy</t>
  </si>
  <si>
    <t>Inaumont</t>
  </si>
  <si>
    <t>Incarville</t>
  </si>
  <si>
    <t>Incheville</t>
  </si>
  <si>
    <t>Inchy</t>
  </si>
  <si>
    <t>Inchy-en-Artois</t>
  </si>
  <si>
    <t>Indevillers</t>
  </si>
  <si>
    <t>Indre</t>
  </si>
  <si>
    <t>Ineuil</t>
  </si>
  <si>
    <t>Ingenheim</t>
  </si>
  <si>
    <t>Inglange</t>
  </si>
  <si>
    <t>Ingolsheim</t>
  </si>
  <si>
    <t>Ingouville</t>
  </si>
  <si>
    <t>Ingrandes</t>
  </si>
  <si>
    <t>Ingrandes-Le Fresne sur Loire</t>
  </si>
  <si>
    <t>Ingrannes</t>
  </si>
  <si>
    <t>Ingré</t>
  </si>
  <si>
    <t>Inguiniel</t>
  </si>
  <si>
    <t>Ingwiller</t>
  </si>
  <si>
    <t>Injoux-Génissiat</t>
  </si>
  <si>
    <t>Innenheim</t>
  </si>
  <si>
    <t>Innimond</t>
  </si>
  <si>
    <t>Inor</t>
  </si>
  <si>
    <t>Insming</t>
  </si>
  <si>
    <t>Insviller</t>
  </si>
  <si>
    <t>Intréville</t>
  </si>
  <si>
    <t>Intville-la-Guétard</t>
  </si>
  <si>
    <t>Inval-Boiron</t>
  </si>
  <si>
    <t>Inxent</t>
  </si>
  <si>
    <t>Inzinzac-Lochrist</t>
  </si>
  <si>
    <t>Ippécourt</t>
  </si>
  <si>
    <t>Ippling</t>
  </si>
  <si>
    <t>Iracoubo</t>
  </si>
  <si>
    <t>Irai</t>
  </si>
  <si>
    <t>Irais</t>
  </si>
  <si>
    <t>Irancy</t>
  </si>
  <si>
    <t>Iré-le-Sec</t>
  </si>
  <si>
    <t>Irigny</t>
  </si>
  <si>
    <t>Irissarry</t>
  </si>
  <si>
    <t>Irles</t>
  </si>
  <si>
    <t>Irodouër</t>
  </si>
  <si>
    <t>Iron</t>
  </si>
  <si>
    <t>Irouléguy</t>
  </si>
  <si>
    <t>Irreville</t>
  </si>
  <si>
    <t>Irvillac</t>
  </si>
  <si>
    <t>Isbergues</t>
  </si>
  <si>
    <t>Isches</t>
  </si>
  <si>
    <t>Isdes</t>
  </si>
  <si>
    <t>Isenay</t>
  </si>
  <si>
    <t>Is-en-Bassigny</t>
  </si>
  <si>
    <t>Isigny-le-Buat</t>
  </si>
  <si>
    <t>Isigny-sur-Mer</t>
  </si>
  <si>
    <t>Island</t>
  </si>
  <si>
    <t>Isle</t>
  </si>
  <si>
    <t>Isle-Aubigny</t>
  </si>
  <si>
    <t>Isle-Aumont</t>
  </si>
  <si>
    <t>Isle-et-Bardais</t>
  </si>
  <si>
    <t>Isle-Saint-Georges</t>
  </si>
  <si>
    <t>Isles-les-Meldeuses</t>
  </si>
  <si>
    <t>Isles-lès-Villenoy</t>
  </si>
  <si>
    <t>Isles-sur-Suippe</t>
  </si>
  <si>
    <t>Isle-sur-Marne</t>
  </si>
  <si>
    <t>Isneauville</t>
  </si>
  <si>
    <t>Isola</t>
  </si>
  <si>
    <t>Isolaccio-di-Fiumorbo</t>
  </si>
  <si>
    <t>Isômes</t>
  </si>
  <si>
    <t>Ispagnac</t>
  </si>
  <si>
    <t>Ispoure</t>
  </si>
  <si>
    <t>Isques</t>
  </si>
  <si>
    <t>Issac</t>
  </si>
  <si>
    <t>Issamoulenc</t>
  </si>
  <si>
    <t>Issancourt-et-Rumel</t>
  </si>
  <si>
    <t>Issanlas</t>
  </si>
  <si>
    <t>Issans</t>
  </si>
  <si>
    <t>Issarlès</t>
  </si>
  <si>
    <t>Isse</t>
  </si>
  <si>
    <t>Issé</t>
  </si>
  <si>
    <t>Issel</t>
  </si>
  <si>
    <t>Issendolus</t>
  </si>
  <si>
    <t>Issenhausen</t>
  </si>
  <si>
    <t>Issenheim</t>
  </si>
  <si>
    <t>Issepts</t>
  </si>
  <si>
    <t>Isserpent</t>
  </si>
  <si>
    <t>Isserteaux</t>
  </si>
  <si>
    <t>Issigeac</t>
  </si>
  <si>
    <t>Issirac</t>
  </si>
  <si>
    <t>Issoire</t>
  </si>
  <si>
    <t>Issor</t>
  </si>
  <si>
    <t>Issou</t>
  </si>
  <si>
    <t>Issoudun</t>
  </si>
  <si>
    <t>Issoudun-Létrieix</t>
  </si>
  <si>
    <t>Is-sur-Tille</t>
  </si>
  <si>
    <t>Issus</t>
  </si>
  <si>
    <t>Issy-les-Moulineaux</t>
  </si>
  <si>
    <t>Issy-l'Évêque</t>
  </si>
  <si>
    <t>Istres</t>
  </si>
  <si>
    <t>Isturits</t>
  </si>
  <si>
    <t>Itancourt</t>
  </si>
  <si>
    <t>Iteuil</t>
  </si>
  <si>
    <t>Ittenheim</t>
  </si>
  <si>
    <t>Itterswiller</t>
  </si>
  <si>
    <t>Itteville</t>
  </si>
  <si>
    <t>Itxassou</t>
  </si>
  <si>
    <t>Itzac</t>
  </si>
  <si>
    <t>Ivergny</t>
  </si>
  <si>
    <t>Iverny</t>
  </si>
  <si>
    <t>Iviers</t>
  </si>
  <si>
    <t>Iville</t>
  </si>
  <si>
    <t>Ivors</t>
  </si>
  <si>
    <t>Ivory</t>
  </si>
  <si>
    <t>Ivoy-le-Pré</t>
  </si>
  <si>
    <t>Ivrey</t>
  </si>
  <si>
    <t>Ivry-la-Bataille</t>
  </si>
  <si>
    <t>Ivry-le-Temple</t>
  </si>
  <si>
    <t>Ivry-sur-Seine</t>
  </si>
  <si>
    <t>Iwuy</t>
  </si>
  <si>
    <t>Izaourt</t>
  </si>
  <si>
    <t>Izaut-de-l'Hôtel</t>
  </si>
  <si>
    <t>Izaux</t>
  </si>
  <si>
    <t>Izé</t>
  </si>
  <si>
    <t>Izeaux</t>
  </si>
  <si>
    <t>Izel-lès-Équerchin</t>
  </si>
  <si>
    <t>Izel-lès-Hameau</t>
  </si>
  <si>
    <t>Izenave</t>
  </si>
  <si>
    <t>Izernore</t>
  </si>
  <si>
    <t>Izeron</t>
  </si>
  <si>
    <t>Izeste</t>
  </si>
  <si>
    <t>Izeure</t>
  </si>
  <si>
    <t>Izieu</t>
  </si>
  <si>
    <t>Izon</t>
  </si>
  <si>
    <t>Izon-la-Bruisse</t>
  </si>
  <si>
    <t>Izotges</t>
  </si>
  <si>
    <t>Jablines</t>
  </si>
  <si>
    <t>Jabreilles-les-Bordes</t>
  </si>
  <si>
    <t>Jabrun</t>
  </si>
  <si>
    <t>Jacob-Bellecombette</t>
  </si>
  <si>
    <t>Jacou</t>
  </si>
  <si>
    <t>Jacque</t>
  </si>
  <si>
    <t>Jagny-sous-Bois</t>
  </si>
  <si>
    <t>Jaignes</t>
  </si>
  <si>
    <t>Jaillans</t>
  </si>
  <si>
    <t>Jaillon</t>
  </si>
  <si>
    <t>Jailly</t>
  </si>
  <si>
    <t>Jailly-les-Moulins</t>
  </si>
  <si>
    <t>Jainvillotte</t>
  </si>
  <si>
    <t>Jalesches</t>
  </si>
  <si>
    <t>Jaleyrac</t>
  </si>
  <si>
    <t>Jaligny-sur-Besbre</t>
  </si>
  <si>
    <t>Jallanges</t>
  </si>
  <si>
    <t>Jallans</t>
  </si>
  <si>
    <t>Jallaucourt</t>
  </si>
  <si>
    <t>Jallerange</t>
  </si>
  <si>
    <t>Jalognes</t>
  </si>
  <si>
    <t>Jalogny</t>
  </si>
  <si>
    <t>Jâlons</t>
  </si>
  <si>
    <t>Jambles</t>
  </si>
  <si>
    <t>Jambville</t>
  </si>
  <si>
    <t>Jaméricourt</t>
  </si>
  <si>
    <t>Jametz</t>
  </si>
  <si>
    <t>Janailhac</t>
  </si>
  <si>
    <t>Janaillat</t>
  </si>
  <si>
    <t>Jancigny</t>
  </si>
  <si>
    <t>Jandun</t>
  </si>
  <si>
    <t>Janneyrias</t>
  </si>
  <si>
    <t>Jans</t>
  </si>
  <si>
    <t>Janville</t>
  </si>
  <si>
    <t>Janville-en-Beauce</t>
  </si>
  <si>
    <t>Janville-sur-Juine</t>
  </si>
  <si>
    <t>Janvilliers</t>
  </si>
  <si>
    <t>Janvry</t>
  </si>
  <si>
    <t>Janzé</t>
  </si>
  <si>
    <t>Jarcieu</t>
  </si>
  <si>
    <t>Jardin</t>
  </si>
  <si>
    <t>Jardres</t>
  </si>
  <si>
    <t>Jard-sur-Mer</t>
  </si>
  <si>
    <t>Jargeau</t>
  </si>
  <si>
    <t>Jarjayes</t>
  </si>
  <si>
    <t>Jarménil</t>
  </si>
  <si>
    <t>Jarnac</t>
  </si>
  <si>
    <t>Jarnac-Champagne</t>
  </si>
  <si>
    <t>Jarnages</t>
  </si>
  <si>
    <t>Jarnosse</t>
  </si>
  <si>
    <t>Jarny</t>
  </si>
  <si>
    <t>Jarret</t>
  </si>
  <si>
    <t>Jarrie</t>
  </si>
  <si>
    <t>Jarrier</t>
  </si>
  <si>
    <t>Jars</t>
  </si>
  <si>
    <t>Jarsy</t>
  </si>
  <si>
    <t>Jarville-la-Malgrange</t>
  </si>
  <si>
    <t>Jarzé Villages</t>
  </si>
  <si>
    <t>Jas</t>
  </si>
  <si>
    <t>Jasney</t>
  </si>
  <si>
    <t>Jassans-Riottier</t>
  </si>
  <si>
    <t>Jasseines</t>
  </si>
  <si>
    <t>Jasseron</t>
  </si>
  <si>
    <t>Jasses</t>
  </si>
  <si>
    <t>Jatxou</t>
  </si>
  <si>
    <t>Jaucourt</t>
  </si>
  <si>
    <t>Jau-Dignac-et-Loirac</t>
  </si>
  <si>
    <t>Jaudrais</t>
  </si>
  <si>
    <t>Jaujac</t>
  </si>
  <si>
    <t>Jauldes</t>
  </si>
  <si>
    <t>Jaulges</t>
  </si>
  <si>
    <t>Jaulgonne</t>
  </si>
  <si>
    <t>Jaulnay</t>
  </si>
  <si>
    <t>Jaulnes</t>
  </si>
  <si>
    <t>Jaulny</t>
  </si>
  <si>
    <t>Jaulzy</t>
  </si>
  <si>
    <t>Jaunac</t>
  </si>
  <si>
    <t>Jaunay-Marigny</t>
  </si>
  <si>
    <t>Jaure</t>
  </si>
  <si>
    <t>Jausiers</t>
  </si>
  <si>
    <t>Jaux</t>
  </si>
  <si>
    <t>Jauzé</t>
  </si>
  <si>
    <t>Javaugues</t>
  </si>
  <si>
    <t>Javené</t>
  </si>
  <si>
    <t>Javerdat</t>
  </si>
  <si>
    <t>Javerlhac-et-la-Chapelle-Saint-Robert</t>
  </si>
  <si>
    <t>Javernant</t>
  </si>
  <si>
    <t>Javrezac</t>
  </si>
  <si>
    <t>Javron-les-Chapelles</t>
  </si>
  <si>
    <t>Jax</t>
  </si>
  <si>
    <t>Jaxu</t>
  </si>
  <si>
    <t>Jayac</t>
  </si>
  <si>
    <t>Jayat</t>
  </si>
  <si>
    <t>Jazeneuil</t>
  </si>
  <si>
    <t>Jazennes</t>
  </si>
  <si>
    <t>Jeancourt</t>
  </si>
  <si>
    <t>Jeandelaincourt</t>
  </si>
  <si>
    <t>Jeandelize</t>
  </si>
  <si>
    <t>Jeanménil</t>
  </si>
  <si>
    <t>Jeantes</t>
  </si>
  <si>
    <t>Jebsheim</t>
  </si>
  <si>
    <t>Jegun</t>
  </si>
  <si>
    <t>Jenlain</t>
  </si>
  <si>
    <t>Jenzat</t>
  </si>
  <si>
    <t>Jésonville</t>
  </si>
  <si>
    <t>Jessains</t>
  </si>
  <si>
    <t>Jetterswiller</t>
  </si>
  <si>
    <t>Jeugny</t>
  </si>
  <si>
    <t>Jeu-les-Bois</t>
  </si>
  <si>
    <t>Jeu-Maloches</t>
  </si>
  <si>
    <t>Jeumont</t>
  </si>
  <si>
    <t>Jeurre</t>
  </si>
  <si>
    <t>Jeuxey</t>
  </si>
  <si>
    <t>Jeux-lès-Bard</t>
  </si>
  <si>
    <t>Jevoncourt</t>
  </si>
  <si>
    <t>Jezainville</t>
  </si>
  <si>
    <t>Jézeau</t>
  </si>
  <si>
    <t>Joannas</t>
  </si>
  <si>
    <t>Job</t>
  </si>
  <si>
    <t>Joch</t>
  </si>
  <si>
    <t>Jœuf</t>
  </si>
  <si>
    <t>Joganville</t>
  </si>
  <si>
    <t>Joigny</t>
  </si>
  <si>
    <t>Joigny-sur-Meuse</t>
  </si>
  <si>
    <t>Joinville</t>
  </si>
  <si>
    <t>Joinville-le-Pont</t>
  </si>
  <si>
    <t>Joiselle</t>
  </si>
  <si>
    <t>Jolimetz</t>
  </si>
  <si>
    <t>Jolivet</t>
  </si>
  <si>
    <t>Jonage</t>
  </si>
  <si>
    <t>Joncels</t>
  </si>
  <si>
    <t>Jonchères</t>
  </si>
  <si>
    <t>Joncherey</t>
  </si>
  <si>
    <t>Jonchery</t>
  </si>
  <si>
    <t>Jonchery-sur-Suippe</t>
  </si>
  <si>
    <t>Jonchery-sur-Vesle</t>
  </si>
  <si>
    <t>Joncourt</t>
  </si>
  <si>
    <t>Joncreuil</t>
  </si>
  <si>
    <t>Joncy</t>
  </si>
  <si>
    <t>Jongieux</t>
  </si>
  <si>
    <t>Jonquerettes</t>
  </si>
  <si>
    <t>Jonquery</t>
  </si>
  <si>
    <t>Jonquières</t>
  </si>
  <si>
    <t>Jonquières-Saint-Vincent</t>
  </si>
  <si>
    <t>Jons</t>
  </si>
  <si>
    <t>Jonval</t>
  </si>
  <si>
    <t>Jonvelle</t>
  </si>
  <si>
    <t>Jonville-en-Woëvre</t>
  </si>
  <si>
    <t>Jonzac</t>
  </si>
  <si>
    <t>Jonzier-Épagny</t>
  </si>
  <si>
    <t>Jonzieux</t>
  </si>
  <si>
    <t>Joppécourt</t>
  </si>
  <si>
    <t>Jort</t>
  </si>
  <si>
    <t>Jorxey</t>
  </si>
  <si>
    <t>Josat</t>
  </si>
  <si>
    <t>Josnes</t>
  </si>
  <si>
    <t>Josse</t>
  </si>
  <si>
    <t>Josselin</t>
  </si>
  <si>
    <t>Jossigny</t>
  </si>
  <si>
    <t>Jouac</t>
  </si>
  <si>
    <t>Jouaignes</t>
  </si>
  <si>
    <t>Jouancy</t>
  </si>
  <si>
    <t>Jouarre</t>
  </si>
  <si>
    <t>Jouars-Pontchartrain</t>
  </si>
  <si>
    <t>Jouaville</t>
  </si>
  <si>
    <t>Joucas</t>
  </si>
  <si>
    <t>Joucou</t>
  </si>
  <si>
    <t>Joudes</t>
  </si>
  <si>
    <t>Joudreville</t>
  </si>
  <si>
    <t>Joué-du-Bois</t>
  </si>
  <si>
    <t>Joué-du-Plain</t>
  </si>
  <si>
    <t>Joué-en-Charnie</t>
  </si>
  <si>
    <t>Joué-l'Abbé</t>
  </si>
  <si>
    <t>Joué-lès-Tours</t>
  </si>
  <si>
    <t>Joué-sur-Erdre</t>
  </si>
  <si>
    <t>Jouet-sur-l'Aubois</t>
  </si>
  <si>
    <t>Jouey</t>
  </si>
  <si>
    <t>Jougne</t>
  </si>
  <si>
    <t>Jouhe</t>
  </si>
  <si>
    <t>Jouhet</t>
  </si>
  <si>
    <t>Jouillat</t>
  </si>
  <si>
    <t>Jouques</t>
  </si>
  <si>
    <t>Jouqueviel</t>
  </si>
  <si>
    <t>Jourgnac</t>
  </si>
  <si>
    <t>Journans</t>
  </si>
  <si>
    <t>Journet</t>
  </si>
  <si>
    <t>Journiac</t>
  </si>
  <si>
    <t>Journy</t>
  </si>
  <si>
    <t>Joursac</t>
  </si>
  <si>
    <t>Jours-lès-Baigneux</t>
  </si>
  <si>
    <t>Jou-sous-Monjou</t>
  </si>
  <si>
    <t>Joussé</t>
  </si>
  <si>
    <t>Jouvençon</t>
  </si>
  <si>
    <t>Joux</t>
  </si>
  <si>
    <t>Joux-la-Ville</t>
  </si>
  <si>
    <t>Jouy</t>
  </si>
  <si>
    <t>Jouy-aux-Arches</t>
  </si>
  <si>
    <t>Jouy-en-Argonne</t>
  </si>
  <si>
    <t>Jouy-en-Josas</t>
  </si>
  <si>
    <t>Jouy-en-Pithiverais</t>
  </si>
  <si>
    <t>Jouy-le-Châtel</t>
  </si>
  <si>
    <t>Jouy-le-Moutier</t>
  </si>
  <si>
    <t>Jouy-le-Potier</t>
  </si>
  <si>
    <t>Jouy-lès-Reims</t>
  </si>
  <si>
    <t>Jouy-Mauvoisin</t>
  </si>
  <si>
    <t>Jouy-sous-Thelle</t>
  </si>
  <si>
    <t>Jouy-sur-Eure</t>
  </si>
  <si>
    <t>Jouy-sur-Morin</t>
  </si>
  <si>
    <t>Joyeuse</t>
  </si>
  <si>
    <t>Joyeux</t>
  </si>
  <si>
    <t>Joze</t>
  </si>
  <si>
    <t>Jozerand</t>
  </si>
  <si>
    <t>Juaye-Mondaye</t>
  </si>
  <si>
    <t>Jubainville</t>
  </si>
  <si>
    <t>Jû-Belloc</t>
  </si>
  <si>
    <t>Jublains</t>
  </si>
  <si>
    <t>Jugazan</t>
  </si>
  <si>
    <t>Jugeals-Nazareth</t>
  </si>
  <si>
    <t>Jugon-les-Lacs - Commune nouvelle</t>
  </si>
  <si>
    <t>Jugy</t>
  </si>
  <si>
    <t>Juicq</t>
  </si>
  <si>
    <t>Juif</t>
  </si>
  <si>
    <t>Juignac</t>
  </si>
  <si>
    <t>Juigné-des-Moutiers</t>
  </si>
  <si>
    <t>Juigné-sur-Sarthe</t>
  </si>
  <si>
    <t>Juignettes</t>
  </si>
  <si>
    <t>Juillac</t>
  </si>
  <si>
    <t>Juillac-le-Coq</t>
  </si>
  <si>
    <t>Juillan</t>
  </si>
  <si>
    <t>Juillé</t>
  </si>
  <si>
    <t>Juillenay</t>
  </si>
  <si>
    <t>Juilles</t>
  </si>
  <si>
    <t>Juilley</t>
  </si>
  <si>
    <t>Juilly</t>
  </si>
  <si>
    <t>Jujols</t>
  </si>
  <si>
    <t>Jujurieux</t>
  </si>
  <si>
    <t>Julianges</t>
  </si>
  <si>
    <t>Juliénas</t>
  </si>
  <si>
    <t>Julienne</t>
  </si>
  <si>
    <t>Jullianges</t>
  </si>
  <si>
    <t>Jullié</t>
  </si>
  <si>
    <t>Jullouville</t>
  </si>
  <si>
    <t>Jully</t>
  </si>
  <si>
    <t>Jully-lès-Buxy</t>
  </si>
  <si>
    <t>Jully-sur-Sarce</t>
  </si>
  <si>
    <t>Julos</t>
  </si>
  <si>
    <t>Julvécourt</t>
  </si>
  <si>
    <t>Jumeauville</t>
  </si>
  <si>
    <t>Jumeaux</t>
  </si>
  <si>
    <t>Jumel</t>
  </si>
  <si>
    <t>Jumelles</t>
  </si>
  <si>
    <t>Jumencourt</t>
  </si>
  <si>
    <t>Jumièges</t>
  </si>
  <si>
    <t>Jumigny</t>
  </si>
  <si>
    <t>Jumilhac-le-Grand</t>
  </si>
  <si>
    <t>Junas</t>
  </si>
  <si>
    <t>Junay</t>
  </si>
  <si>
    <t>Juncalas</t>
  </si>
  <si>
    <t>Jungholtz</t>
  </si>
  <si>
    <t>Junhac</t>
  </si>
  <si>
    <t>Juniville</t>
  </si>
  <si>
    <t>Jupilles</t>
  </si>
  <si>
    <t>Jurançon</t>
  </si>
  <si>
    <t>Juranville</t>
  </si>
  <si>
    <t>Juré</t>
  </si>
  <si>
    <t>Jurvielle</t>
  </si>
  <si>
    <t>Jury</t>
  </si>
  <si>
    <t>Juscorps</t>
  </si>
  <si>
    <t>Jusix</t>
  </si>
  <si>
    <t>Jussac</t>
  </si>
  <si>
    <t>Jussarupt</t>
  </si>
  <si>
    <t>Jussas</t>
  </si>
  <si>
    <t>Jussecourt-Minecourt</t>
  </si>
  <si>
    <t>Jussey</t>
  </si>
  <si>
    <t>Jussy-Champagne</t>
  </si>
  <si>
    <t>Jussy-le-Chaudrier</t>
  </si>
  <si>
    <t>Justian</t>
  </si>
  <si>
    <t>Justine-Herbigny</t>
  </si>
  <si>
    <t>Justiniac</t>
  </si>
  <si>
    <t>Jutigny</t>
  </si>
  <si>
    <t>Juvaincourt</t>
  </si>
  <si>
    <t>Juvancourt</t>
  </si>
  <si>
    <t>Juvanzé</t>
  </si>
  <si>
    <t>Juvardeil</t>
  </si>
  <si>
    <t>Juvelize</t>
  </si>
  <si>
    <t>Juvignac</t>
  </si>
  <si>
    <t>Juvigné</t>
  </si>
  <si>
    <t>Juvignies</t>
  </si>
  <si>
    <t>Juvigny</t>
  </si>
  <si>
    <t>Juvigny les Vallées</t>
  </si>
  <si>
    <t>Juvigny Val d'Andaine</t>
  </si>
  <si>
    <t>Juvigny-en-Perthois</t>
  </si>
  <si>
    <t>Juvigny-sur-Loison</t>
  </si>
  <si>
    <t>Juvigny-sur-Orne</t>
  </si>
  <si>
    <t>Juvigny-sur-Seulles</t>
  </si>
  <si>
    <t>Juville</t>
  </si>
  <si>
    <t>Juvinas</t>
  </si>
  <si>
    <t>Juvincourt-et-Damary</t>
  </si>
  <si>
    <t>Juvisy-sur-Orge</t>
  </si>
  <si>
    <t>Juvrecourt</t>
  </si>
  <si>
    <t>Juxue</t>
  </si>
  <si>
    <t>Juzanvigny</t>
  </si>
  <si>
    <t>Juzennecourt</t>
  </si>
  <si>
    <t>Juzes</t>
  </si>
  <si>
    <t>Juzet-de-Luchon</t>
  </si>
  <si>
    <t>Juzet-d'Izaut</t>
  </si>
  <si>
    <t>Juziers</t>
  </si>
  <si>
    <t>Kalhausen</t>
  </si>
  <si>
    <t>Kaltenhouse</t>
  </si>
  <si>
    <t>Kanfen</t>
  </si>
  <si>
    <t>Kani-Kéli</t>
  </si>
  <si>
    <t>Kappelkinger</t>
  </si>
  <si>
    <t>Katzenthal</t>
  </si>
  <si>
    <t>Kauffenheim</t>
  </si>
  <si>
    <t>Kaysersberg Vignoble</t>
  </si>
  <si>
    <t>Kédange-sur-Canner</t>
  </si>
  <si>
    <t>Keffenach</t>
  </si>
  <si>
    <t>Kembs</t>
  </si>
  <si>
    <t>Kemplich</t>
  </si>
  <si>
    <t>Kerbach</t>
  </si>
  <si>
    <t>Kerbors</t>
  </si>
  <si>
    <t>Kerfot</t>
  </si>
  <si>
    <t>Kerfourn</t>
  </si>
  <si>
    <t>Kergloff</t>
  </si>
  <si>
    <t>Kergrist</t>
  </si>
  <si>
    <t>Kergrist-Moëlou</t>
  </si>
  <si>
    <t>Kerien</t>
  </si>
  <si>
    <t>Kerlaz</t>
  </si>
  <si>
    <t>Kerling-lès-Sierck</t>
  </si>
  <si>
    <t>Kerlouan</t>
  </si>
  <si>
    <t>Kermaria-Sulard</t>
  </si>
  <si>
    <t>Kermoroc'h</t>
  </si>
  <si>
    <t>Kernascléden</t>
  </si>
  <si>
    <t>Kernilis</t>
  </si>
  <si>
    <t>Kernouës</t>
  </si>
  <si>
    <t>Kerpert</t>
  </si>
  <si>
    <t>Kerprich-aux-Bois</t>
  </si>
  <si>
    <t>Kersaint-Plabennec</t>
  </si>
  <si>
    <t>Kertzfeld</t>
  </si>
  <si>
    <t>Kervignac</t>
  </si>
  <si>
    <t>Keskastel</t>
  </si>
  <si>
    <t>Kesseldorf</t>
  </si>
  <si>
    <t>Kienheim</t>
  </si>
  <si>
    <t>Kiffis</t>
  </si>
  <si>
    <t>Killem</t>
  </si>
  <si>
    <t>Kilstett</t>
  </si>
  <si>
    <t>Kindwiller</t>
  </si>
  <si>
    <t>Kingersheim</t>
  </si>
  <si>
    <t>Kintzheim</t>
  </si>
  <si>
    <t>Kirrberg</t>
  </si>
  <si>
    <t>Kirrwiller</t>
  </si>
  <si>
    <t>Kirsch-lès-Sierck</t>
  </si>
  <si>
    <t>Kirschnaumen</t>
  </si>
  <si>
    <t>Kirviller</t>
  </si>
  <si>
    <t>Klang</t>
  </si>
  <si>
    <t>Kleingœft</t>
  </si>
  <si>
    <t>Knœringue</t>
  </si>
  <si>
    <t>Knœrsheim</t>
  </si>
  <si>
    <t>Knutange</t>
  </si>
  <si>
    <t>Kœnigsmacker</t>
  </si>
  <si>
    <t>Kœstlach</t>
  </si>
  <si>
    <t>Kœtzingue</t>
  </si>
  <si>
    <t>Kœur-la-Grande</t>
  </si>
  <si>
    <t>Kœur-la-Petite</t>
  </si>
  <si>
    <t>Kogenheim</t>
  </si>
  <si>
    <t>Kolbsheim</t>
  </si>
  <si>
    <t>Koungou</t>
  </si>
  <si>
    <t>Kourou</t>
  </si>
  <si>
    <t>Krautergersheim</t>
  </si>
  <si>
    <t>Krautwiller</t>
  </si>
  <si>
    <t>Kriegsheim</t>
  </si>
  <si>
    <t>Kruth</t>
  </si>
  <si>
    <t>Kunheim</t>
  </si>
  <si>
    <t>Kuntzig</t>
  </si>
  <si>
    <t>Kurtzenhouse</t>
  </si>
  <si>
    <t>Kuttolsheim</t>
  </si>
  <si>
    <t>La Bachellerie</t>
  </si>
  <si>
    <t>La Baconnière</t>
  </si>
  <si>
    <t>La Baffe</t>
  </si>
  <si>
    <t>La Baleine</t>
  </si>
  <si>
    <t>La Balme</t>
  </si>
  <si>
    <t>La Balme-de-Sillingy</t>
  </si>
  <si>
    <t>La Balme-de-Thuy</t>
  </si>
  <si>
    <t>La Balme-les-Grottes</t>
  </si>
  <si>
    <t>La Barben</t>
  </si>
  <si>
    <t>La Barde</t>
  </si>
  <si>
    <t>La Baronnie</t>
  </si>
  <si>
    <t>La Barre</t>
  </si>
  <si>
    <t>La Barre-de-Monts</t>
  </si>
  <si>
    <t>La Barre-de-Semilly</t>
  </si>
  <si>
    <t>La Barthe-de-Neste</t>
  </si>
  <si>
    <t>La Bassée</t>
  </si>
  <si>
    <t>La Basse-Vaivre</t>
  </si>
  <si>
    <t>La Bastide</t>
  </si>
  <si>
    <t>La Bastide-Clairence</t>
  </si>
  <si>
    <t>La Bastide-de-Besplas</t>
  </si>
  <si>
    <t>La Bastide-de-Bousignac</t>
  </si>
  <si>
    <t>La Bastide-de-Lordat</t>
  </si>
  <si>
    <t>La Bastide-d'Engras</t>
  </si>
  <si>
    <t>La Bastide-de-Sérou</t>
  </si>
  <si>
    <t>La Bastide-des-Jourdans</t>
  </si>
  <si>
    <t>La Bastide-du-Salat</t>
  </si>
  <si>
    <t>La Bastide-Pradines</t>
  </si>
  <si>
    <t>La Bastide-Puylaurent</t>
  </si>
  <si>
    <t>La Bastide-Solages</t>
  </si>
  <si>
    <t>La Bastide-sur-l'Hers</t>
  </si>
  <si>
    <t>La Bastidonne</t>
  </si>
  <si>
    <t>La Bâthie</t>
  </si>
  <si>
    <t>La Bâtie-des-Fonds</t>
  </si>
  <si>
    <t>La Bâtie-Montgascon</t>
  </si>
  <si>
    <t>La Bâtie-Montsaléon</t>
  </si>
  <si>
    <t>La Bâtie-Neuve</t>
  </si>
  <si>
    <t>La Bâtie-Rolland</t>
  </si>
  <si>
    <t>La Bâtie-Vieille</t>
  </si>
  <si>
    <t>La Bauche</t>
  </si>
  <si>
    <t>La Baule-Escoublac</t>
  </si>
  <si>
    <t>La Baume</t>
  </si>
  <si>
    <t>La Baume-Cornillane</t>
  </si>
  <si>
    <t>La Baume-de-Transit</t>
  </si>
  <si>
    <t>La Baume-d'Hostun</t>
  </si>
  <si>
    <t>La Baussaine</t>
  </si>
  <si>
    <t>La Bazeuge</t>
  </si>
  <si>
    <t>La Bazoche-Gouet</t>
  </si>
  <si>
    <t>La Bazoge</t>
  </si>
  <si>
    <t>La Bazoge-Montpinçon</t>
  </si>
  <si>
    <t>La Bazoque</t>
  </si>
  <si>
    <t>La Bazouge-de-Chemeré</t>
  </si>
  <si>
    <t>La Bazouge-des-Alleux</t>
  </si>
  <si>
    <t>La Bazouge-du-Désert</t>
  </si>
  <si>
    <t>La Beaume</t>
  </si>
  <si>
    <t>La Bégude-de-Mazenc</t>
  </si>
  <si>
    <t>La Bellière</t>
  </si>
  <si>
    <t>La Belliole</t>
  </si>
  <si>
    <t>La Bénisson-Dieu</t>
  </si>
  <si>
    <t>La Berlière</t>
  </si>
  <si>
    <t>La Bernardière</t>
  </si>
  <si>
    <t>La Bernerie-en-Retz</t>
  </si>
  <si>
    <t>La Berthenoux</t>
  </si>
  <si>
    <t>La Besace</t>
  </si>
  <si>
    <t>La Besseyre-Saint-Mary</t>
  </si>
  <si>
    <t>La Bezole</t>
  </si>
  <si>
    <t>La Bigottière</t>
  </si>
  <si>
    <t>La Biolle</t>
  </si>
  <si>
    <t>La Bloutière</t>
  </si>
  <si>
    <t>La Boisse</t>
  </si>
  <si>
    <t>La Boissière</t>
  </si>
  <si>
    <t>La Boissière-de-Montaigu</t>
  </si>
  <si>
    <t>La Boissière-des-Landes</t>
  </si>
  <si>
    <t>La Boissière-du-Doré</t>
  </si>
  <si>
    <t>La Boissière-École</t>
  </si>
  <si>
    <t>La Boissière-en-Gâtine</t>
  </si>
  <si>
    <t>La Bollène-Vésubie</t>
  </si>
  <si>
    <t>La Bonneville</t>
  </si>
  <si>
    <t>La Bonneville-sur-Iton</t>
  </si>
  <si>
    <t>La Bosse</t>
  </si>
  <si>
    <t>La Bosse-de-Bretagne</t>
  </si>
  <si>
    <t>La Bouëxière</t>
  </si>
  <si>
    <t>La Bouilladisse</t>
  </si>
  <si>
    <t>La Bouille</t>
  </si>
  <si>
    <t>La Bouillie</t>
  </si>
  <si>
    <t>La Boulaye</t>
  </si>
  <si>
    <t>La Bourboule</t>
  </si>
  <si>
    <t>La Bourdinière-Saint-Loup</t>
  </si>
  <si>
    <t>La Bourgonce</t>
  </si>
  <si>
    <t>La Boussac</t>
  </si>
  <si>
    <t>La Bouteille</t>
  </si>
  <si>
    <t>La Brède</t>
  </si>
  <si>
    <t>La Brée-les-Bains</t>
  </si>
  <si>
    <t>La Breille-les-Pins</t>
  </si>
  <si>
    <t>La Bresse</t>
  </si>
  <si>
    <t>La Bretenière</t>
  </si>
  <si>
    <t>La Bretonnière-la-Claye</t>
  </si>
  <si>
    <t>La Bridoire</t>
  </si>
  <si>
    <t>La Brigue</t>
  </si>
  <si>
    <t>La Brillanne</t>
  </si>
  <si>
    <t>La Brionne</t>
  </si>
  <si>
    <t>La Broque</t>
  </si>
  <si>
    <t>La Brosse-Montceaux</t>
  </si>
  <si>
    <t>La Brousse</t>
  </si>
  <si>
    <t>La Bruère-sur-Loir</t>
  </si>
  <si>
    <t>La Bruffière</t>
  </si>
  <si>
    <t>La Bruguière</t>
  </si>
  <si>
    <t>La Brûlatte</t>
  </si>
  <si>
    <t>La Bruyère</t>
  </si>
  <si>
    <t>La Buisse</t>
  </si>
  <si>
    <t>La Buissière</t>
  </si>
  <si>
    <t>La Burbanche</t>
  </si>
  <si>
    <t>La Bussière</t>
  </si>
  <si>
    <t>La Bussière-sur-Ouche</t>
  </si>
  <si>
    <t>La Buxerette</t>
  </si>
  <si>
    <t>La Cabanasse</t>
  </si>
  <si>
    <t>La Cadière-d'Azur</t>
  </si>
  <si>
    <t>La Cadière-et-Cambo</t>
  </si>
  <si>
    <t>La Caillère-Saint-Hilaire</t>
  </si>
  <si>
    <t>La Caine</t>
  </si>
  <si>
    <t>La Calmette</t>
  </si>
  <si>
    <t>La Calotterie</t>
  </si>
  <si>
    <t>La Cambe</t>
  </si>
  <si>
    <t>La Canourgue</t>
  </si>
  <si>
    <t>La Capelle</t>
  </si>
  <si>
    <t>La Capelle-Balaguier</t>
  </si>
  <si>
    <t>La Capelle-Bleys</t>
  </si>
  <si>
    <t>La Capelle-Bonance</t>
  </si>
  <si>
    <t>La Capelle-et-Masmolène</t>
  </si>
  <si>
    <t>La Capelle-lès-Boulogne</t>
  </si>
  <si>
    <t>La Cassagne</t>
  </si>
  <si>
    <t>La Cassaigne</t>
  </si>
  <si>
    <t>La Cauchie</t>
  </si>
  <si>
    <t>La Caunette</t>
  </si>
  <si>
    <t>La Caure</t>
  </si>
  <si>
    <t>La Cavalerie</t>
  </si>
  <si>
    <t>La Celette</t>
  </si>
  <si>
    <t>La Celle</t>
  </si>
  <si>
    <t>La Celle-Condé</t>
  </si>
  <si>
    <t>La Celle-Dunoise</t>
  </si>
  <si>
    <t>La Celle-en-Morvan</t>
  </si>
  <si>
    <t>La Celle-Guenand</t>
  </si>
  <si>
    <t>La Celle-les-Bordes</t>
  </si>
  <si>
    <t>La Celle-Saint-Avant</t>
  </si>
  <si>
    <t>La Celle-Saint-Cloud</t>
  </si>
  <si>
    <t>La Celle-Saint-Cyr</t>
  </si>
  <si>
    <t>La Celle-sous-Chantemerle</t>
  </si>
  <si>
    <t>La Celle-sous-Gouzon</t>
  </si>
  <si>
    <t>La Celle-sur-Loire</t>
  </si>
  <si>
    <t>La Celle-sur-Morin</t>
  </si>
  <si>
    <t>La Celle-sur-Nièvre</t>
  </si>
  <si>
    <t>La Cellette</t>
  </si>
  <si>
    <t>La Cerlangue</t>
  </si>
  <si>
    <t>La Chabanne</t>
  </si>
  <si>
    <t>La Chailleuse</t>
  </si>
  <si>
    <t>La Chaise</t>
  </si>
  <si>
    <t>La Chaise-Baudouin</t>
  </si>
  <si>
    <t>La Chaise-Dieu</t>
  </si>
  <si>
    <t>La Chaize-Giraud</t>
  </si>
  <si>
    <t>La Chaize-le-Vicomte</t>
  </si>
  <si>
    <t>La Chamba</t>
  </si>
  <si>
    <t>La Chambonie</t>
  </si>
  <si>
    <t>La Chambre</t>
  </si>
  <si>
    <t>La Champenoise</t>
  </si>
  <si>
    <t>La Chapelaude</t>
  </si>
  <si>
    <t>La Chapelle</t>
  </si>
  <si>
    <t>La Chapelle du Lou du Lac</t>
  </si>
  <si>
    <t>La Chapelle-Agnon</t>
  </si>
  <si>
    <t>La Chapelle-Anthenaise</t>
  </si>
  <si>
    <t>La Chapelle-Aubareil</t>
  </si>
  <si>
    <t>La Chapelle-au-Mans</t>
  </si>
  <si>
    <t>La Chapelle-au-Moine</t>
  </si>
  <si>
    <t>La Chapelle-au-Riboul</t>
  </si>
  <si>
    <t>La Chapelle-aux-Bois</t>
  </si>
  <si>
    <t>La Chapelle-aux-Brocs</t>
  </si>
  <si>
    <t>La Chapelle-aux-Chasses</t>
  </si>
  <si>
    <t>La Chapelle-aux-Choux</t>
  </si>
  <si>
    <t>La Chapelle-aux-Filtzméens</t>
  </si>
  <si>
    <t>La Chapelle-aux-Lys</t>
  </si>
  <si>
    <t>La Chapelle-aux-Naux</t>
  </si>
  <si>
    <t>La Chapelle-aux-Saints</t>
  </si>
  <si>
    <t>La Chapelle-Baloue</t>
  </si>
  <si>
    <t>La Chapelle-Bâton</t>
  </si>
  <si>
    <t>La Chapelle-Bayvel</t>
  </si>
  <si>
    <t>La Chapelle-Bertin</t>
  </si>
  <si>
    <t>La Chapelle-Bertrand</t>
  </si>
  <si>
    <t>La Chapelle-Biche</t>
  </si>
  <si>
    <t>La Chapelle-Blanche</t>
  </si>
  <si>
    <t>La Chapelle-Blanche-Saint-Martin</t>
  </si>
  <si>
    <t>La Chapelle-Bouëxic</t>
  </si>
  <si>
    <t>La Chapelle-Cécelin</t>
  </si>
  <si>
    <t>La Chapelle-Chaussée</t>
  </si>
  <si>
    <t>La Chapelle-Craonnaise</t>
  </si>
  <si>
    <t>La Chapelle-d'Abondance</t>
  </si>
  <si>
    <t>La Chapelle-d'Alagnon</t>
  </si>
  <si>
    <t>La Chapelle-d'Aligné</t>
  </si>
  <si>
    <t>La Chapelle-d'Angillon</t>
  </si>
  <si>
    <t>La Chapelle-d'Armentières</t>
  </si>
  <si>
    <t>La Chapelle-d'Aunainville</t>
  </si>
  <si>
    <t>La Chapelle-d'Aurec</t>
  </si>
  <si>
    <t>La Chapelle-de-Bragny</t>
  </si>
  <si>
    <t>La Chapelle-de-Brain</t>
  </si>
  <si>
    <t>La Chapelle-de-Guinchay</t>
  </si>
  <si>
    <t>La Chapelle-de-la-Tour</t>
  </si>
  <si>
    <t>La Chapelle-des-Fougeretz</t>
  </si>
  <si>
    <t>La Chapelle-des-Marais</t>
  </si>
  <si>
    <t>La Chapelle-des-Pots</t>
  </si>
  <si>
    <t>La Chapelle-de-Surieu</t>
  </si>
  <si>
    <t>La Chapelle-devant-Bruyères</t>
  </si>
  <si>
    <t>La Chapelle-du-Bard</t>
  </si>
  <si>
    <t>La Chapelle-du-Bois</t>
  </si>
  <si>
    <t>La Chapelle-du-Bois-des-Faulx</t>
  </si>
  <si>
    <t>La Chapelle-du-Bourgay</t>
  </si>
  <si>
    <t>La Chapelle-du-Châtelard</t>
  </si>
  <si>
    <t>La Chapelle-du-Mont-de-France</t>
  </si>
  <si>
    <t>La Chapelle-du-Mont-du-Chat</t>
  </si>
  <si>
    <t>La Chapelle-du-Noyer</t>
  </si>
  <si>
    <t>La Chapelle-Enchérie</t>
  </si>
  <si>
    <t>La Chapelle-en-Lafaye</t>
  </si>
  <si>
    <t>La Chapelle-en-Serval</t>
  </si>
  <si>
    <t>La Chapelle-en-Valgaudémar</t>
  </si>
  <si>
    <t>La Chapelle-en-Vercors</t>
  </si>
  <si>
    <t>La Chapelle-en-Vexin</t>
  </si>
  <si>
    <t>La Chapelle-Erbrée</t>
  </si>
  <si>
    <t>La Chapelle-Faucher</t>
  </si>
  <si>
    <t>La Chapelle-Felcourt</t>
  </si>
  <si>
    <t>La Chapelle-Forainvilliers</t>
  </si>
  <si>
    <t>La Chapelle-Fortin</t>
  </si>
  <si>
    <t>La Chapelle-Gauthier</t>
  </si>
  <si>
    <t>La Chapelle-Geneste</t>
  </si>
  <si>
    <t>La Chapelle-Glain</t>
  </si>
  <si>
    <t>La Chapelle-Gonaguet</t>
  </si>
  <si>
    <t>La Chapelle-Grésignac</t>
  </si>
  <si>
    <t>La Chapelle-Hareng</t>
  </si>
  <si>
    <t>La Chapelle-Hermier</t>
  </si>
  <si>
    <t>La Chapelle-Heulin</t>
  </si>
  <si>
    <t>La Chapelle-Hugon</t>
  </si>
  <si>
    <t>La Chapelle-Huon</t>
  </si>
  <si>
    <t>La Chapelle-Iger</t>
  </si>
  <si>
    <t>La Chapelle-Janson</t>
  </si>
  <si>
    <t>La Chapelle-la-Reine</t>
  </si>
  <si>
    <t>La Chapelle-Lasson</t>
  </si>
  <si>
    <t>La Chapelle-Launay</t>
  </si>
  <si>
    <t>La Chapelle-Laurent</t>
  </si>
  <si>
    <t>La Chapelle-lès-Luxeuil</t>
  </si>
  <si>
    <t>La Chapelle-Longueville</t>
  </si>
  <si>
    <t>La Chapelle-Marcousse</t>
  </si>
  <si>
    <t>La Chapelle-Montabourlet</t>
  </si>
  <si>
    <t>La Chapelle-Montbrandeix</t>
  </si>
  <si>
    <t>La Chapelle-Montligeon</t>
  </si>
  <si>
    <t>La Chapelle-Montlinard</t>
  </si>
  <si>
    <t>La Chapelle-Montmartin</t>
  </si>
  <si>
    <t>La Chapelle-Montmoreau</t>
  </si>
  <si>
    <t>La Chapelle-Moulière</t>
  </si>
  <si>
    <t>La Chapelle-Moutils</t>
  </si>
  <si>
    <t>La Chapelle-Naude</t>
  </si>
  <si>
    <t>La Chapelle-Neuve</t>
  </si>
  <si>
    <t>La Chapelle-Onzerain</t>
  </si>
  <si>
    <t>La Chapelle-Orthemale</t>
  </si>
  <si>
    <t>La Chapelle-Palluau</t>
  </si>
  <si>
    <t>La Chapelle-Pouilloux</t>
  </si>
  <si>
    <t>La Chapelle-près-Sées</t>
  </si>
  <si>
    <t>La Chapelle-Rablais</t>
  </si>
  <si>
    <t>La Chapelle-Rainsouin</t>
  </si>
  <si>
    <t>La Chapelle-Rambaud</t>
  </si>
  <si>
    <t>La Chapelle-Saint-André</t>
  </si>
  <si>
    <t>La Chapelle-Saint-Aubert</t>
  </si>
  <si>
    <t>La Chapelle-Saint-Aubin</t>
  </si>
  <si>
    <t>La Chapelle-Saint-Fray</t>
  </si>
  <si>
    <t>La Chapelle-Saint-Géraud</t>
  </si>
  <si>
    <t>La Chapelle-Saint-Jean</t>
  </si>
  <si>
    <t>La Chapelle-Saint-Laud</t>
  </si>
  <si>
    <t>La Chapelle-Saint-Laurent</t>
  </si>
  <si>
    <t>La Chapelle-Saint-Laurian</t>
  </si>
  <si>
    <t>La Chapelle-Saint-Luc</t>
  </si>
  <si>
    <t>La Chapelle-Saint-Martial</t>
  </si>
  <si>
    <t>La Chapelle-Saint-Martin</t>
  </si>
  <si>
    <t>La Chapelle-Saint-Martin-en-Plaine</t>
  </si>
  <si>
    <t>La Chapelle-Saint-Maurice</t>
  </si>
  <si>
    <t>La Chapelle-Saint-Mesmin</t>
  </si>
  <si>
    <t>La Chapelle-Saint-Ouen</t>
  </si>
  <si>
    <t>La Chapelle-Saint-Quillain</t>
  </si>
  <si>
    <t>La Chapelle-Saint-Rémy</t>
  </si>
  <si>
    <t>La Chapelle-Saint-Sauveur</t>
  </si>
  <si>
    <t>La Chapelle-Saint-Sépulcre</t>
  </si>
  <si>
    <t>La Chapelle-Saint-Sulpice</t>
  </si>
  <si>
    <t>La Chapelle-Saint-Ursin</t>
  </si>
  <si>
    <t>La Chapelle-Souëf</t>
  </si>
  <si>
    <t>La Chapelle-sous-Brancion</t>
  </si>
  <si>
    <t>La Chapelle-sous-Dun</t>
  </si>
  <si>
    <t>La Chapelle-sous-Orbais</t>
  </si>
  <si>
    <t>La Chapelle-sous-Uchon</t>
  </si>
  <si>
    <t>La Chapelle-sur-Aveyron</t>
  </si>
  <si>
    <t>La Chapelle-sur-Chézy</t>
  </si>
  <si>
    <t>La Chapelle-sur-Coise</t>
  </si>
  <si>
    <t>La Chapelle-sur-Dun</t>
  </si>
  <si>
    <t>La Chapelle-sur-Erdre</t>
  </si>
  <si>
    <t>La Chapelle-sur-Furieuse</t>
  </si>
  <si>
    <t>La Chapelle-sur-Loire</t>
  </si>
  <si>
    <t>La Chapelle-sur-Oreuse</t>
  </si>
  <si>
    <t>La Chapelle-sur-Usson</t>
  </si>
  <si>
    <t>La Chapelle-Taillefert</t>
  </si>
  <si>
    <t>La Chapelle-Thècle</t>
  </si>
  <si>
    <t>La Chapelle-Thémer</t>
  </si>
  <si>
    <t>La Chapelle-Thouarault</t>
  </si>
  <si>
    <t>La Chapelle-Urée</t>
  </si>
  <si>
    <t>La Chapelle-Vaupelteigne</t>
  </si>
  <si>
    <t>La Chapelle-Vendômoise</t>
  </si>
  <si>
    <t>La Chapelle-Vicomtesse</t>
  </si>
  <si>
    <t>La Chapelle-Viel</t>
  </si>
  <si>
    <t>La Chapelle-Villars</t>
  </si>
  <si>
    <t>La Chapelotte</t>
  </si>
  <si>
    <t>La Charce</t>
  </si>
  <si>
    <t>La Charité-sur-Loire</t>
  </si>
  <si>
    <t>La Charme</t>
  </si>
  <si>
    <t>La Charmée</t>
  </si>
  <si>
    <t>La Chartre-sur-le-Loir</t>
  </si>
  <si>
    <t>La Chassagne</t>
  </si>
  <si>
    <t>La Châtaigneraie</t>
  </si>
  <si>
    <t>La Châtelaine</t>
  </si>
  <si>
    <t>La Châtre</t>
  </si>
  <si>
    <t>La Châtre-Langlin</t>
  </si>
  <si>
    <t>La Chaudière</t>
  </si>
  <si>
    <t>La Chaulme</t>
  </si>
  <si>
    <t>La Chaume</t>
  </si>
  <si>
    <t>La Chaumusse</t>
  </si>
  <si>
    <t>La Chaussade</t>
  </si>
  <si>
    <t>La Chaussée</t>
  </si>
  <si>
    <t>La Chaussée-d'Ivry</t>
  </si>
  <si>
    <t>La Chaussée-Saint-Victor</t>
  </si>
  <si>
    <t>La Chaussée-sur-Marne</t>
  </si>
  <si>
    <t>La Chaussée-Tirancourt</t>
  </si>
  <si>
    <t>La Chaux</t>
  </si>
  <si>
    <t>La Chaux-du-Dombief</t>
  </si>
  <si>
    <t>La Chaux-en-Bresse</t>
  </si>
  <si>
    <t>La Chavanne</t>
  </si>
  <si>
    <t>La Chavatte</t>
  </si>
  <si>
    <t>La Chenalotte</t>
  </si>
  <si>
    <t>La Cheppe</t>
  </si>
  <si>
    <t>La Chevallerais</t>
  </si>
  <si>
    <t>La Chevillotte</t>
  </si>
  <si>
    <t>La Chèvrerie</t>
  </si>
  <si>
    <t>La Chevrolière</t>
  </si>
  <si>
    <t>La Chèze</t>
  </si>
  <si>
    <t>La Chomette</t>
  </si>
  <si>
    <t>La Ciotat</t>
  </si>
  <si>
    <t>La Clayette</t>
  </si>
  <si>
    <t>La Clisse</t>
  </si>
  <si>
    <t>La Clotte</t>
  </si>
  <si>
    <t>La Clusaz</t>
  </si>
  <si>
    <t>La Cluse-et-Mijoux</t>
  </si>
  <si>
    <t>La Collancelle</t>
  </si>
  <si>
    <t>La Colle-sur-Loup</t>
  </si>
  <si>
    <t>La Colombe</t>
  </si>
  <si>
    <t>La Combe-de-Lancey</t>
  </si>
  <si>
    <t>La Comelle</t>
  </si>
  <si>
    <t>La Compôte</t>
  </si>
  <si>
    <t>La Comté</t>
  </si>
  <si>
    <t>La Condamine-Châtelard</t>
  </si>
  <si>
    <t>La Copechagnière</t>
  </si>
  <si>
    <t>La Coquille</t>
  </si>
  <si>
    <t>La Corbière</t>
  </si>
  <si>
    <t>La Corne-en-Vexin</t>
  </si>
  <si>
    <t>La Côte</t>
  </si>
  <si>
    <t>La Côte-d'Arbroz</t>
  </si>
  <si>
    <t>La Côte-en-Couzan</t>
  </si>
  <si>
    <t>La Côte-Saint-André</t>
  </si>
  <si>
    <t>La Couarde-sur-Mer</t>
  </si>
  <si>
    <t>La Coucourde</t>
  </si>
  <si>
    <t>La Coulonche</t>
  </si>
  <si>
    <t>La Cour-Marigny</t>
  </si>
  <si>
    <t>La Courneuve</t>
  </si>
  <si>
    <t>La Couronne</t>
  </si>
  <si>
    <t>La Courtète</t>
  </si>
  <si>
    <t>La Courtine</t>
  </si>
  <si>
    <t>La Couture</t>
  </si>
  <si>
    <t>La Couture-Boussey</t>
  </si>
  <si>
    <t>La Couvertoirade</t>
  </si>
  <si>
    <t>La Couyère</t>
  </si>
  <si>
    <t>La Crau</t>
  </si>
  <si>
    <t>La Crèche</t>
  </si>
  <si>
    <t>La Cresse</t>
  </si>
  <si>
    <t>La Creuse</t>
  </si>
  <si>
    <t>La Crique</t>
  </si>
  <si>
    <t>La Croisille</t>
  </si>
  <si>
    <t>La Croisille-sur-Briance</t>
  </si>
  <si>
    <t>La Croix-aux-Bois</t>
  </si>
  <si>
    <t>La Croix-aux-Mines</t>
  </si>
  <si>
    <t>La Croix-Blanche</t>
  </si>
  <si>
    <t>La Croix-Comtesse</t>
  </si>
  <si>
    <t>La Croix-de-la-Rochette</t>
  </si>
  <si>
    <t>La Croix-du-Perche</t>
  </si>
  <si>
    <t>La Croix-en-Brie</t>
  </si>
  <si>
    <t>La Croix-en-Champagne</t>
  </si>
  <si>
    <t>La Croix-en-Touraine</t>
  </si>
  <si>
    <t>La Croix-Helléan</t>
  </si>
  <si>
    <t>La Croixille</t>
  </si>
  <si>
    <t>La Croix-sur-Gartempe</t>
  </si>
  <si>
    <t>La Croix-sur-Ourcq</t>
  </si>
  <si>
    <t>La Croix-sur-Roudoule</t>
  </si>
  <si>
    <t>La Croix-Valmer</t>
  </si>
  <si>
    <t>La Cropte</t>
  </si>
  <si>
    <t>La Crouzille</t>
  </si>
  <si>
    <t>La Demie</t>
  </si>
  <si>
    <t>La Désirade</t>
  </si>
  <si>
    <t>La Destrousse</t>
  </si>
  <si>
    <t>La Devise</t>
  </si>
  <si>
    <t>La Digne-d'Amont</t>
  </si>
  <si>
    <t>La Digne-d'Aval</t>
  </si>
  <si>
    <t>La Dominelais</t>
  </si>
  <si>
    <t>La Dorée</t>
  </si>
  <si>
    <t>La Dornac</t>
  </si>
  <si>
    <t>La Douze</t>
  </si>
  <si>
    <t>La Drenne</t>
  </si>
  <si>
    <t>La Fage-Montivernoux</t>
  </si>
  <si>
    <t>La Fage-Saint-Julien</t>
  </si>
  <si>
    <t>La Fajolle</t>
  </si>
  <si>
    <t>La Falaise</t>
  </si>
  <si>
    <t>La Faloise</t>
  </si>
  <si>
    <t>La Fare-en-Champsaur</t>
  </si>
  <si>
    <t>La Fare-les-Oliviers</t>
  </si>
  <si>
    <t>La Farlède</t>
  </si>
  <si>
    <t>La Faurie</t>
  </si>
  <si>
    <t>La Faute-sur-Mer</t>
  </si>
  <si>
    <t>La Favière</t>
  </si>
  <si>
    <t>La Faye</t>
  </si>
  <si>
    <t>La Fère</t>
  </si>
  <si>
    <t>La Férée</t>
  </si>
  <si>
    <t>La Fermeté</t>
  </si>
  <si>
    <t>La Ferrière-Airoux</t>
  </si>
  <si>
    <t>La Ferrière-au-Doyen</t>
  </si>
  <si>
    <t>La Ferrière-aux-Étangs</t>
  </si>
  <si>
    <t>La Ferrière-Béchet</t>
  </si>
  <si>
    <t>La Ferrière-Bochard</t>
  </si>
  <si>
    <t>La Ferrière-en-Parthenay</t>
  </si>
  <si>
    <t>La Ferrière-sur-Risle</t>
  </si>
  <si>
    <t>La Ferté</t>
  </si>
  <si>
    <t>La Ferté Macé</t>
  </si>
  <si>
    <t>La Ferté-Alais</t>
  </si>
  <si>
    <t>La Ferté-Beauharnais</t>
  </si>
  <si>
    <t>La Ferté-Bernard</t>
  </si>
  <si>
    <t>La Ferté-Chevresis</t>
  </si>
  <si>
    <t>La Ferté-en-Ouche</t>
  </si>
  <si>
    <t>La Ferté-Gaucher</t>
  </si>
  <si>
    <t>La Ferté-Hauterive</t>
  </si>
  <si>
    <t>La Ferté-Imbault</t>
  </si>
  <si>
    <t>La Ferté-Loupière</t>
  </si>
  <si>
    <t>La Ferté-Milon</t>
  </si>
  <si>
    <t>La Ferté-Saint-Aubin</t>
  </si>
  <si>
    <t>La Ferté-Saint-Cyr</t>
  </si>
  <si>
    <t>La Ferté-Saint-Samson</t>
  </si>
  <si>
    <t>La Ferté-sous-Jouarre</t>
  </si>
  <si>
    <t>La Ferté-sur-Chiers</t>
  </si>
  <si>
    <t>La Ferté-Vidame</t>
  </si>
  <si>
    <t>La Feuillade</t>
  </si>
  <si>
    <t>La Feuillée</t>
  </si>
  <si>
    <t>La Feuillie</t>
  </si>
  <si>
    <t>La Flachère</t>
  </si>
  <si>
    <t>La Flamengrie</t>
  </si>
  <si>
    <t>La Flèche</t>
  </si>
  <si>
    <t>La Flotte</t>
  </si>
  <si>
    <t>La Folie</t>
  </si>
  <si>
    <t>La Folletière-Abenon</t>
  </si>
  <si>
    <t>La Fontaine-Saint-Martin</t>
  </si>
  <si>
    <t>La Fontelaye</t>
  </si>
  <si>
    <t>La Fontenelle</t>
  </si>
  <si>
    <t>La Force</t>
  </si>
  <si>
    <t>La Forclaz</t>
  </si>
  <si>
    <t>La Forestière</t>
  </si>
  <si>
    <t>La Forest-Landerneau</t>
  </si>
  <si>
    <t>La Forêt-de-Tessé</t>
  </si>
  <si>
    <t>La Forêt-du-Parc</t>
  </si>
  <si>
    <t>La Forêt-du-Temple</t>
  </si>
  <si>
    <t>La Forêt-Fouesnant</t>
  </si>
  <si>
    <t>La Forêt-le-Roi</t>
  </si>
  <si>
    <t>La Forêt-Sainte-Croix</t>
  </si>
  <si>
    <t>La Forêt-sur-Sèvre</t>
  </si>
  <si>
    <t>La Forge</t>
  </si>
  <si>
    <t>La Forie</t>
  </si>
  <si>
    <t>La Forteresse</t>
  </si>
  <si>
    <t>La Fosse-Corduan</t>
  </si>
  <si>
    <t>La Fouillade</t>
  </si>
  <si>
    <t>La Fouillouse</t>
  </si>
  <si>
    <t>La Foye-Monjault</t>
  </si>
  <si>
    <t>La Framboisière</t>
  </si>
  <si>
    <t>La Francheville</t>
  </si>
  <si>
    <t>La Frasnée</t>
  </si>
  <si>
    <t>La Freissinouse</t>
  </si>
  <si>
    <t>La Frénaye</t>
  </si>
  <si>
    <t>La Fresnaie-Fayel</t>
  </si>
  <si>
    <t>La Fresnais</t>
  </si>
  <si>
    <t>La Frette</t>
  </si>
  <si>
    <t>La Frette-sur-Seine</t>
  </si>
  <si>
    <t>La Gacilly</t>
  </si>
  <si>
    <t>La Gaillarde</t>
  </si>
  <si>
    <t>La Garde</t>
  </si>
  <si>
    <t>La Garde-Adhémar</t>
  </si>
  <si>
    <t>La Garde-Freinet</t>
  </si>
  <si>
    <t>La Garenne-Colombes</t>
  </si>
  <si>
    <t>La Garnache</t>
  </si>
  <si>
    <t>La Gaubretière</t>
  </si>
  <si>
    <t>La Gaudaine</t>
  </si>
  <si>
    <t>La Gaude</t>
  </si>
  <si>
    <t>La Genête</t>
  </si>
  <si>
    <t>La Genétouze</t>
  </si>
  <si>
    <t>La Genevraie</t>
  </si>
  <si>
    <t>La Genevraye</t>
  </si>
  <si>
    <t>La Genevroye</t>
  </si>
  <si>
    <t>La Geneytouse</t>
  </si>
  <si>
    <t>La Giettaz</t>
  </si>
  <si>
    <t>La Gimond</t>
  </si>
  <si>
    <t>La Godefroy</t>
  </si>
  <si>
    <t>La Godivelle</t>
  </si>
  <si>
    <t>La Gonfrière</t>
  </si>
  <si>
    <t>La Gorgue</t>
  </si>
  <si>
    <t>La Gouesnière</t>
  </si>
  <si>
    <t>La Goulafrière</t>
  </si>
  <si>
    <t>La Goutelle</t>
  </si>
  <si>
    <t>La Grand-Combe</t>
  </si>
  <si>
    <t>La Grand-Croix</t>
  </si>
  <si>
    <t>La Grande-Fosse</t>
  </si>
  <si>
    <t>La Grande-Motte</t>
  </si>
  <si>
    <t>La Grande-Paroisse</t>
  </si>
  <si>
    <t>La Grande-Résie</t>
  </si>
  <si>
    <t>La Grande-Verrière</t>
  </si>
  <si>
    <t>La Grandville</t>
  </si>
  <si>
    <t>La Grange</t>
  </si>
  <si>
    <t>La Grave</t>
  </si>
  <si>
    <t>La Gravelle</t>
  </si>
  <si>
    <t>La Grée-Saint-Laurent</t>
  </si>
  <si>
    <t>La Gresle</t>
  </si>
  <si>
    <t>La Grève-sur-Mignon</t>
  </si>
  <si>
    <t>La Grigonnais</t>
  </si>
  <si>
    <t>La Grimaudière</t>
  </si>
  <si>
    <t>La Gripperie-Saint-Symphorien</t>
  </si>
  <si>
    <t>La Groise</t>
  </si>
  <si>
    <t>La Groutte</t>
  </si>
  <si>
    <t>La Guerche</t>
  </si>
  <si>
    <t>La Guerche-de-Bretagne</t>
  </si>
  <si>
    <t>La Guerche-sur-l'Aubois</t>
  </si>
  <si>
    <t>La Guérinière</t>
  </si>
  <si>
    <t>La Guiche</t>
  </si>
  <si>
    <t>La Guierche</t>
  </si>
  <si>
    <t>La Guillermie</t>
  </si>
  <si>
    <t>La Hague</t>
  </si>
  <si>
    <t>La Haie-Fouassière</t>
  </si>
  <si>
    <t>La Haie-Traversaine</t>
  </si>
  <si>
    <t>La Hallotière</t>
  </si>
  <si>
    <t>La Harengère</t>
  </si>
  <si>
    <t>La Harmoye</t>
  </si>
  <si>
    <t>La Haute-Beaume</t>
  </si>
  <si>
    <t>La Haute-Maison</t>
  </si>
  <si>
    <t>La Hauteville</t>
  </si>
  <si>
    <t>La Haye</t>
  </si>
  <si>
    <t>La Haye-Aubrée</t>
  </si>
  <si>
    <t>La Haye-Bellefond</t>
  </si>
  <si>
    <t>La Haye-de-Calleville</t>
  </si>
  <si>
    <t>La Haye-d'Ectot</t>
  </si>
  <si>
    <t>La Haye-de-Routot</t>
  </si>
  <si>
    <t>La Haye-du-Theil</t>
  </si>
  <si>
    <t>La Haye-le-Comte</t>
  </si>
  <si>
    <t>La Haye-Malherbe</t>
  </si>
  <si>
    <t>La Haye-Pesnel</t>
  </si>
  <si>
    <t>La Haye-Saint-Sylvestre</t>
  </si>
  <si>
    <t>La Hérelle</t>
  </si>
  <si>
    <t>La Hérie</t>
  </si>
  <si>
    <t>La Herlière</t>
  </si>
  <si>
    <t>La Heunière</t>
  </si>
  <si>
    <t>La Hoguette</t>
  </si>
  <si>
    <t>La Horgne</t>
  </si>
  <si>
    <t>La Houblonnière</t>
  </si>
  <si>
    <t>La Houssaye</t>
  </si>
  <si>
    <t>La Houssaye-Béranger</t>
  </si>
  <si>
    <t>La Houssaye-en-Brie</t>
  </si>
  <si>
    <t>La Houssière</t>
  </si>
  <si>
    <t>La Houssoye</t>
  </si>
  <si>
    <t>La Jaille-Yvon</t>
  </si>
  <si>
    <t>La Jard</t>
  </si>
  <si>
    <t>La Jarne</t>
  </si>
  <si>
    <t>La Jarrie</t>
  </si>
  <si>
    <t>La Jarrie-Audouin</t>
  </si>
  <si>
    <t>La Jaudonnière</t>
  </si>
  <si>
    <t>La Javie</t>
  </si>
  <si>
    <t>La Jemaye-Ponteyraud</t>
  </si>
  <si>
    <t>La Jonchère</t>
  </si>
  <si>
    <t>La Jonchère-Saint-Maurice</t>
  </si>
  <si>
    <t>La Laigne</t>
  </si>
  <si>
    <t>La Landec</t>
  </si>
  <si>
    <t>La Lande-Chasles</t>
  </si>
  <si>
    <t>La Lande-d'Airou</t>
  </si>
  <si>
    <t>La Lande-de-Fronsac</t>
  </si>
  <si>
    <t>La Lande-de-Goult</t>
  </si>
  <si>
    <t>La Lande-de-Lougé</t>
  </si>
  <si>
    <t>La Lande-Patry</t>
  </si>
  <si>
    <t>La Lande-Saint-Léger</t>
  </si>
  <si>
    <t>La Lande-Saint-Siméon</t>
  </si>
  <si>
    <t>La Lanterne-et-les-Armonts</t>
  </si>
  <si>
    <t>La Latette</t>
  </si>
  <si>
    <t>La Laupie</t>
  </si>
  <si>
    <t>La Léchère</t>
  </si>
  <si>
    <t>La Limouzinière</t>
  </si>
  <si>
    <t>La Livinière</t>
  </si>
  <si>
    <t>La Llagonne</t>
  </si>
  <si>
    <t>La Loge</t>
  </si>
  <si>
    <t>La Loge-aux-Chèvres</t>
  </si>
  <si>
    <t>La Loge-Pomblin</t>
  </si>
  <si>
    <t>La Londe</t>
  </si>
  <si>
    <t>La Londe-les-Maures</t>
  </si>
  <si>
    <t>La Longeville</t>
  </si>
  <si>
    <t>La Longine</t>
  </si>
  <si>
    <t>La Longueville</t>
  </si>
  <si>
    <t>La Loubière</t>
  </si>
  <si>
    <t>La Loupe</t>
  </si>
  <si>
    <t>La Louptière-Thénard</t>
  </si>
  <si>
    <t>La Louvière-Lauragais</t>
  </si>
  <si>
    <t>La Loye</t>
  </si>
  <si>
    <t>La Lucerne-d'Outremer</t>
  </si>
  <si>
    <t>La Luzerne</t>
  </si>
  <si>
    <t>La Machine</t>
  </si>
  <si>
    <t>La Madelaine-sous-Montreuil</t>
  </si>
  <si>
    <t>La Madeleine</t>
  </si>
  <si>
    <t>La Madeleine-Bouvet</t>
  </si>
  <si>
    <t>La Madeleine-de-Nonancourt</t>
  </si>
  <si>
    <t>La Madeleine-sur-Loing</t>
  </si>
  <si>
    <t>La Madeleine-Villefrouin</t>
  </si>
  <si>
    <t>La Magdelaine-sur-Tarn</t>
  </si>
  <si>
    <t>La Maison-Dieu</t>
  </si>
  <si>
    <t>La Malachère</t>
  </si>
  <si>
    <t>La Malène</t>
  </si>
  <si>
    <t>La Malhoure</t>
  </si>
  <si>
    <t>La Malmaison</t>
  </si>
  <si>
    <t>La Mancelière</t>
  </si>
  <si>
    <t>La Marche</t>
  </si>
  <si>
    <t>La Marne</t>
  </si>
  <si>
    <t>La Marolle-en-Sologne</t>
  </si>
  <si>
    <t>La Marre</t>
  </si>
  <si>
    <t>La Martre</t>
  </si>
  <si>
    <t>La Martyre</t>
  </si>
  <si>
    <t>La Maxe</t>
  </si>
  <si>
    <t>La Mazière-aux-Bons-Hommes</t>
  </si>
  <si>
    <t>La Meauffe</t>
  </si>
  <si>
    <t>La Méaugon</t>
  </si>
  <si>
    <t>La Meilleraie-Tillay</t>
  </si>
  <si>
    <t>La Meilleraye-de-Bretagne</t>
  </si>
  <si>
    <t>La Membrolle-sur-Choisille</t>
  </si>
  <si>
    <t>La Ménitré</t>
  </si>
  <si>
    <t>La Merlatière</t>
  </si>
  <si>
    <t>La Mesnière</t>
  </si>
  <si>
    <t>La Meurdraquière</t>
  </si>
  <si>
    <t>La Meyze</t>
  </si>
  <si>
    <t>La Mézière</t>
  </si>
  <si>
    <t>La Milesse</t>
  </si>
  <si>
    <t>La Môle</t>
  </si>
  <si>
    <t>La Moncelle</t>
  </si>
  <si>
    <t>La Monnerie-le-Montel</t>
  </si>
  <si>
    <t>La Monselie</t>
  </si>
  <si>
    <t>La Montagne</t>
  </si>
  <si>
    <t>La Morte</t>
  </si>
  <si>
    <t>La Mothe-Saint-Héray</t>
  </si>
  <si>
    <t>La Motte</t>
  </si>
  <si>
    <t>La Motte-Chalancon</t>
  </si>
  <si>
    <t>La Motte-d'Aigues</t>
  </si>
  <si>
    <t>La Motte-d'Aveillans</t>
  </si>
  <si>
    <t>La Motte-de-Galaure</t>
  </si>
  <si>
    <t>La Motte-du-Caire</t>
  </si>
  <si>
    <t>La Motte-en-Bauges</t>
  </si>
  <si>
    <t>La Motte-en-Champsaur</t>
  </si>
  <si>
    <t>La Motte-Fanjas</t>
  </si>
  <si>
    <t>La Motte-Feuilly</t>
  </si>
  <si>
    <t>La Motte-Fouquet</t>
  </si>
  <si>
    <t>La Motte-Saint-Jean</t>
  </si>
  <si>
    <t>La Motte-Saint-Martin</t>
  </si>
  <si>
    <t>La Motte-Servolex</t>
  </si>
  <si>
    <t>La Motte-Ternant</t>
  </si>
  <si>
    <t>La Motte-Tilly</t>
  </si>
  <si>
    <t>La Mouche</t>
  </si>
  <si>
    <t>La Mulatière</t>
  </si>
  <si>
    <t>La Muraz</t>
  </si>
  <si>
    <t>La Mure</t>
  </si>
  <si>
    <t>La Mure-Argens</t>
  </si>
  <si>
    <t>La Murette</t>
  </si>
  <si>
    <t>La Neuve-Grange</t>
  </si>
  <si>
    <t>La Neuvelle-lès-Lure</t>
  </si>
  <si>
    <t>La Neuvelle-lès-Scey</t>
  </si>
  <si>
    <t>La Neuve-Lyre</t>
  </si>
  <si>
    <t>La Neuveville-devant-Lépanges</t>
  </si>
  <si>
    <t>La Neuveville-sous-Châtenois</t>
  </si>
  <si>
    <t>La Neuveville-sous-Montfort</t>
  </si>
  <si>
    <t>La Neuville</t>
  </si>
  <si>
    <t>La Neuville-à-Maire</t>
  </si>
  <si>
    <t>La Neuville-au-Pont</t>
  </si>
  <si>
    <t>La Neuville-aux-Bois</t>
  </si>
  <si>
    <t>La Neuville-aux-Joûtes</t>
  </si>
  <si>
    <t>La Neuville-aux-Larris</t>
  </si>
  <si>
    <t>La Neuville-Bosmont</t>
  </si>
  <si>
    <t>La Neuville-Chant-d'Oisel</t>
  </si>
  <si>
    <t>La Neuville-du-Bosc</t>
  </si>
  <si>
    <t>La Neuville-en-Beine</t>
  </si>
  <si>
    <t>La Neuville-en-Hez</t>
  </si>
  <si>
    <t>La Neuville-en-Tourne-à-Fuy</t>
  </si>
  <si>
    <t>La Neuville-Housset</t>
  </si>
  <si>
    <t>La Neuville-lès-Bray</t>
  </si>
  <si>
    <t>La Neuville-lès-Dorengt</t>
  </si>
  <si>
    <t>La Neuville-lès-Wasigny</t>
  </si>
  <si>
    <t>La Neuville-Roy</t>
  </si>
  <si>
    <t>La Neuville-Saint-Pierre</t>
  </si>
  <si>
    <t>La Neuville-Sire-Bernard</t>
  </si>
  <si>
    <t>La Neuville-sur-Essonne</t>
  </si>
  <si>
    <t>La Neuville-sur-Oudeuil</t>
  </si>
  <si>
    <t>La Neuville-sur-Ressons</t>
  </si>
  <si>
    <t>La Neuville-Vault</t>
  </si>
  <si>
    <t>La Nocle-Maulaix</t>
  </si>
  <si>
    <t>La Noë-Blanche</t>
  </si>
  <si>
    <t>La Noë-Poulain</t>
  </si>
  <si>
    <t>La Norville</t>
  </si>
  <si>
    <t>La Nouaille</t>
  </si>
  <si>
    <t>La Nouaye</t>
  </si>
  <si>
    <t>La Noue</t>
  </si>
  <si>
    <t>La Pacaudière</t>
  </si>
  <si>
    <t>La Pallu</t>
  </si>
  <si>
    <t>La Palme</t>
  </si>
  <si>
    <t>La Palud-sur-Verdon</t>
  </si>
  <si>
    <t>La Panouse</t>
  </si>
  <si>
    <t>La Pellerine</t>
  </si>
  <si>
    <t>La Penne</t>
  </si>
  <si>
    <t>La Penne-sur-Huveaune</t>
  </si>
  <si>
    <t>La Penne-sur-l'Ouvèze</t>
  </si>
  <si>
    <t>La Perche</t>
  </si>
  <si>
    <t>La Pernelle</t>
  </si>
  <si>
    <t>La Pérouille</t>
  </si>
  <si>
    <t>La Pesse</t>
  </si>
  <si>
    <t>La Petite-Boissière</t>
  </si>
  <si>
    <t>La Petite-Fosse</t>
  </si>
  <si>
    <t>La Petite-Marche</t>
  </si>
  <si>
    <t>La Petite-Pierre</t>
  </si>
  <si>
    <t>La Petite-Raon</t>
  </si>
  <si>
    <t>La Petite-Verrière</t>
  </si>
  <si>
    <t>La Peyratte</t>
  </si>
  <si>
    <t>La Piarre</t>
  </si>
  <si>
    <t>La Pierre</t>
  </si>
  <si>
    <t>La Pisseure</t>
  </si>
  <si>
    <t>La Plagne Tarentaise</t>
  </si>
  <si>
    <t>La Plaine</t>
  </si>
  <si>
    <t>La Plaine-des-Palmistes</t>
  </si>
  <si>
    <t>La Plaine-sur-Mer</t>
  </si>
  <si>
    <t>La Planche</t>
  </si>
  <si>
    <t>La Planée</t>
  </si>
  <si>
    <t>La Pomarède</t>
  </si>
  <si>
    <t>La Pommeraye</t>
  </si>
  <si>
    <t>La Porcherie</t>
  </si>
  <si>
    <t>La Porta</t>
  </si>
  <si>
    <t>La Porte du Der</t>
  </si>
  <si>
    <t>La Possession</t>
  </si>
  <si>
    <t>La Possonnière</t>
  </si>
  <si>
    <t>La Postolle</t>
  </si>
  <si>
    <t>La Poterie-Cap-d'Antifer</t>
  </si>
  <si>
    <t>La Poterie-Mathieu</t>
  </si>
  <si>
    <t>La Pouge</t>
  </si>
  <si>
    <t>La Prénessaye</t>
  </si>
  <si>
    <t>La Prétière</t>
  </si>
  <si>
    <t>La Proiselière-et-Langle</t>
  </si>
  <si>
    <t>La Puisaye</t>
  </si>
  <si>
    <t>La Puye</t>
  </si>
  <si>
    <t>La Pyle</t>
  </si>
  <si>
    <t>La Quarte</t>
  </si>
  <si>
    <t>La Queue-en-Brie</t>
  </si>
  <si>
    <t>La Queue-les-Yvelines</t>
  </si>
  <si>
    <t>La Quinte</t>
  </si>
  <si>
    <t>La Rabatelière</t>
  </si>
  <si>
    <t>La Racineuse</t>
  </si>
  <si>
    <t>La Ravoire</t>
  </si>
  <si>
    <t>La Redorte</t>
  </si>
  <si>
    <t>La Regrippière</t>
  </si>
  <si>
    <t>La Remaudière</t>
  </si>
  <si>
    <t>La Remuée</t>
  </si>
  <si>
    <t>La Renaudie</t>
  </si>
  <si>
    <t>La Réole</t>
  </si>
  <si>
    <t>La Réorthe</t>
  </si>
  <si>
    <t>La Répara-Auriples</t>
  </si>
  <si>
    <t>La Résie-Saint-Martin</t>
  </si>
  <si>
    <t>La Réunion</t>
  </si>
  <si>
    <t>La Ricamarie</t>
  </si>
  <si>
    <t>La Richardais</t>
  </si>
  <si>
    <t>La Riche</t>
  </si>
  <si>
    <t>La Rivière</t>
  </si>
  <si>
    <t>La Rivière-de-Corps</t>
  </si>
  <si>
    <t>La Rivière-Drugeon</t>
  </si>
  <si>
    <t>La Rivière-Enverse</t>
  </si>
  <si>
    <t>La Rivière-Saint-Sauveur</t>
  </si>
  <si>
    <t>La Rixouse</t>
  </si>
  <si>
    <t>La Robine-sur-Galabre</t>
  </si>
  <si>
    <t>La Rochebeaucourt-et-Argentine</t>
  </si>
  <si>
    <t>La Roche-Bernard</t>
  </si>
  <si>
    <t>La Roche-Blanche</t>
  </si>
  <si>
    <t>La Roche-Canillac</t>
  </si>
  <si>
    <t>La Roche-Chalais</t>
  </si>
  <si>
    <t>La Roche-Clermault</t>
  </si>
  <si>
    <t>La Roche-de-Glun</t>
  </si>
  <si>
    <t>La Roche-de-Rame</t>
  </si>
  <si>
    <t>La Roche-des-Arnauds</t>
  </si>
  <si>
    <t>La Roche-en-Brenil</t>
  </si>
  <si>
    <t>La Rochefoucauld-en-Angoumois</t>
  </si>
  <si>
    <t>La Rochegiron</t>
  </si>
  <si>
    <t>La Roche-Guyon</t>
  </si>
  <si>
    <t>La Roche-Jaudy</t>
  </si>
  <si>
    <t>La Roche-l'Abeille</t>
  </si>
  <si>
    <t>La Rochelle</t>
  </si>
  <si>
    <t>La Roche-Mabile</t>
  </si>
  <si>
    <t>La Roche-Maurice</t>
  </si>
  <si>
    <t>La Roche-Morey</t>
  </si>
  <si>
    <t>La Rochénard</t>
  </si>
  <si>
    <t>La Roche-Neuville</t>
  </si>
  <si>
    <t>La Roche-Noire</t>
  </si>
  <si>
    <t>La Roche-Posay</t>
  </si>
  <si>
    <t>La Rochepot</t>
  </si>
  <si>
    <t>La Roche-Rigault</t>
  </si>
  <si>
    <t>La Roche-sur-Foron</t>
  </si>
  <si>
    <t>La Roche-sur-Grane</t>
  </si>
  <si>
    <t>La Roche-sur-le-Buis</t>
  </si>
  <si>
    <t>La Roche-sur-Yon</t>
  </si>
  <si>
    <t>La Rochette</t>
  </si>
  <si>
    <t>La Rochette-du-Buis</t>
  </si>
  <si>
    <t>La Roche-Vanneau</t>
  </si>
  <si>
    <t>La Roche-Vineuse</t>
  </si>
  <si>
    <t>La Roë</t>
  </si>
  <si>
    <t>La Romagne</t>
  </si>
  <si>
    <t>La Romaine</t>
  </si>
  <si>
    <t>La Romieu</t>
  </si>
  <si>
    <t>La Ronde</t>
  </si>
  <si>
    <t>La Roque-Alric</t>
  </si>
  <si>
    <t>La Roque-Baignard</t>
  </si>
  <si>
    <t>La Roquebrussanne</t>
  </si>
  <si>
    <t>La Roque-d'Anthéron</t>
  </si>
  <si>
    <t>La Roque-en-Provence</t>
  </si>
  <si>
    <t>La Roque-Esclapon</t>
  </si>
  <si>
    <t>La Roque-Gageac</t>
  </si>
  <si>
    <t>La Roque-Sainte-Marguerite</t>
  </si>
  <si>
    <t>La Roque-sur-Cèze</t>
  </si>
  <si>
    <t>La Roque-sur-Pernes</t>
  </si>
  <si>
    <t>La Roquette</t>
  </si>
  <si>
    <t>La Roquette-sur-Siagne</t>
  </si>
  <si>
    <t>La Roquette-sur-Var</t>
  </si>
  <si>
    <t>La Roquille</t>
  </si>
  <si>
    <t>La Rosière</t>
  </si>
  <si>
    <t>La Rothière</t>
  </si>
  <si>
    <t>La Rouaudière</t>
  </si>
  <si>
    <t>La Rouquette</t>
  </si>
  <si>
    <t>La Rouvière</t>
  </si>
  <si>
    <t>La Rue-Saint-Pierre</t>
  </si>
  <si>
    <t>La Sabotterie</t>
  </si>
  <si>
    <t>La Salette-Fallavaux</t>
  </si>
  <si>
    <t>La Salle-en-Beaumont</t>
  </si>
  <si>
    <t>La Salle-les-Alpes</t>
  </si>
  <si>
    <t>La Salvetat-Belmontet</t>
  </si>
  <si>
    <t>La Salvetat-Lauragais</t>
  </si>
  <si>
    <t>La Salvetat-Peyralès</t>
  </si>
  <si>
    <t>La Salvetat-Saint-Gilles</t>
  </si>
  <si>
    <t>La Salvetat-sur-Agout</t>
  </si>
  <si>
    <t>La Saucelle</t>
  </si>
  <si>
    <t>La Saulce</t>
  </si>
  <si>
    <t>La Saulsotte</t>
  </si>
  <si>
    <t>La Saunière</t>
  </si>
  <si>
    <t>La Saussaye</t>
  </si>
  <si>
    <t>La Sauve</t>
  </si>
  <si>
    <t>La Sauvetat</t>
  </si>
  <si>
    <t>La Sauvetat-de-Savères</t>
  </si>
  <si>
    <t>La Sauvetat-du-Dropt</t>
  </si>
  <si>
    <t>La Sauvetat-sur-Lède</t>
  </si>
  <si>
    <t>La Sauzière-Saint-Jean</t>
  </si>
  <si>
    <t>La Séauve-sur-Semène</t>
  </si>
  <si>
    <t>La Ségalassière</t>
  </si>
  <si>
    <t>La Séguinière</t>
  </si>
  <si>
    <t>La Selle-Craonnaise</t>
  </si>
  <si>
    <t>La Selle-en-Hermoy</t>
  </si>
  <si>
    <t>La Selle-en-Luitré</t>
  </si>
  <si>
    <t>La Selle-Guerchaise</t>
  </si>
  <si>
    <t>La Selle-la-Forge</t>
  </si>
  <si>
    <t>La Selle-sur-le-Bied</t>
  </si>
  <si>
    <t>La Selve</t>
  </si>
  <si>
    <t>La Sentinelle</t>
  </si>
  <si>
    <t>La Serpent</t>
  </si>
  <si>
    <t>La Serre</t>
  </si>
  <si>
    <t>La Serre-Bussière-Vieille</t>
  </si>
  <si>
    <t>La Seyne-sur-Mer</t>
  </si>
  <si>
    <t>La Sommette</t>
  </si>
  <si>
    <t>La Sône</t>
  </si>
  <si>
    <t>La Souche</t>
  </si>
  <si>
    <t>La Souterraine</t>
  </si>
  <si>
    <t>La Sure en Chartreuse</t>
  </si>
  <si>
    <t>La Suze-sur-Sarthe</t>
  </si>
  <si>
    <t>La Table</t>
  </si>
  <si>
    <t>La Tâche</t>
  </si>
  <si>
    <t>La Tagnière</t>
  </si>
  <si>
    <t>La Taillée</t>
  </si>
  <si>
    <t>La Talaudière</t>
  </si>
  <si>
    <t>La Tardière</t>
  </si>
  <si>
    <t>La Terrasse</t>
  </si>
  <si>
    <t>La Terrasse-sur-Dorlay</t>
  </si>
  <si>
    <t>La Tessoualle</t>
  </si>
  <si>
    <t>La Teste-de-Buch</t>
  </si>
  <si>
    <t>La Thieuloye</t>
  </si>
  <si>
    <t>La Tieule</t>
  </si>
  <si>
    <t>La Tombe</t>
  </si>
  <si>
    <t>La Touche</t>
  </si>
  <si>
    <t>La Tour</t>
  </si>
  <si>
    <t>La Tour-Blanche-Cercles</t>
  </si>
  <si>
    <t>La Tour-d'Aigues</t>
  </si>
  <si>
    <t>La Tour-d'Auvergne</t>
  </si>
  <si>
    <t>La Tour-de-Salvagny</t>
  </si>
  <si>
    <t>La Tour-de-Sçay</t>
  </si>
  <si>
    <t>La Tour-du-Crieu</t>
  </si>
  <si>
    <t>La Tour-du-Meix</t>
  </si>
  <si>
    <t>La Tour-du-Pin</t>
  </si>
  <si>
    <t>La Tour-en-Jarez</t>
  </si>
  <si>
    <t>La Tour-en-Maurienne</t>
  </si>
  <si>
    <t>La Tourette</t>
  </si>
  <si>
    <t>La Tourette-Cabardès</t>
  </si>
  <si>
    <t>La Tour-Saint-Gelin</t>
  </si>
  <si>
    <t>La Tour-sur-Orb</t>
  </si>
  <si>
    <t>La Tranche-sur-Mer</t>
  </si>
  <si>
    <t>La Tranclière</t>
  </si>
  <si>
    <t>La Tremblade</t>
  </si>
  <si>
    <t>La Trétoire</t>
  </si>
  <si>
    <t>La Trimouille</t>
  </si>
  <si>
    <t>La Trinitat</t>
  </si>
  <si>
    <t>La Trinité</t>
  </si>
  <si>
    <t>La Trinité-de-Réville</t>
  </si>
  <si>
    <t>La Trinité-des-Laitiers</t>
  </si>
  <si>
    <t>La Trinité-de-Thouberville</t>
  </si>
  <si>
    <t>La Trinité-du-Mont</t>
  </si>
  <si>
    <t>La Trinité-Porhoët</t>
  </si>
  <si>
    <t>La Trinité-sur-Mer</t>
  </si>
  <si>
    <t>La Trinité-Surzur</t>
  </si>
  <si>
    <t>La Tronche</t>
  </si>
  <si>
    <t>La Truchère</t>
  </si>
  <si>
    <t>La Tuilière</t>
  </si>
  <si>
    <t>La Turballe</t>
  </si>
  <si>
    <t>La Turbie</t>
  </si>
  <si>
    <t>La Vacheresse-et-la-Rouillie</t>
  </si>
  <si>
    <t>La Vacherie</t>
  </si>
  <si>
    <t>La Vacquerie-et-Saint-Martin-de-Castries</t>
  </si>
  <si>
    <t>La Vaivre</t>
  </si>
  <si>
    <t>La Valette</t>
  </si>
  <si>
    <t>La Valette-du-Var</t>
  </si>
  <si>
    <t>La Valla-en-Gier</t>
  </si>
  <si>
    <t>La Valla-sur-Rochefort</t>
  </si>
  <si>
    <t>La Vallée</t>
  </si>
  <si>
    <t>La Vallée-au-Blé</t>
  </si>
  <si>
    <t>La Vallée-Mulâtre</t>
  </si>
  <si>
    <t>La Vancelle</t>
  </si>
  <si>
    <t>La Vaupalière</t>
  </si>
  <si>
    <t>La Vendelée</t>
  </si>
  <si>
    <t>La Vendue-Mignot</t>
  </si>
  <si>
    <t>La Ventrouze</t>
  </si>
  <si>
    <t>La Verdière</t>
  </si>
  <si>
    <t>La Vergenne</t>
  </si>
  <si>
    <t>La Vergne</t>
  </si>
  <si>
    <t>La Vernarède</t>
  </si>
  <si>
    <t>La Vernaz</t>
  </si>
  <si>
    <t>La Vernelle</t>
  </si>
  <si>
    <t>La Vernotte</t>
  </si>
  <si>
    <t>La Verpillière</t>
  </si>
  <si>
    <t>La Verrière</t>
  </si>
  <si>
    <t>La Versanne</t>
  </si>
  <si>
    <t>La Vespière-Friardel</t>
  </si>
  <si>
    <t>La Veuve</t>
  </si>
  <si>
    <t>La Vèze</t>
  </si>
  <si>
    <t>La Vicogne</t>
  </si>
  <si>
    <t>La Vicomté-sur-Rance</t>
  </si>
  <si>
    <t>La Vieille-Loye</t>
  </si>
  <si>
    <t>La Vieille-Lyre</t>
  </si>
  <si>
    <t>La Vieux-Rue</t>
  </si>
  <si>
    <t>La Ville-aux-Bois</t>
  </si>
  <si>
    <t>La Ville-aux-Bois-lès-Dizy</t>
  </si>
  <si>
    <t>La Ville-aux-Bois-lès-Pontavert</t>
  </si>
  <si>
    <t>La Ville-aux-Clercs</t>
  </si>
  <si>
    <t>La Ville-aux-Dames</t>
  </si>
  <si>
    <t>La Villedieu</t>
  </si>
  <si>
    <t>La Villedieu-du-Clain</t>
  </si>
  <si>
    <t>La Ville-Dieu-du-Temple</t>
  </si>
  <si>
    <t>La Villedieu-en-Fontenette</t>
  </si>
  <si>
    <t>La Ville-du-Bois</t>
  </si>
  <si>
    <t>La Ville-ès-Nonais</t>
  </si>
  <si>
    <t>La Villeneuve</t>
  </si>
  <si>
    <t>La Villeneuve-au-Châtelot</t>
  </si>
  <si>
    <t>La Villeneuve-au-Chêne</t>
  </si>
  <si>
    <t>La Villeneuve-Bellenoye-et-la-Maize</t>
  </si>
  <si>
    <t>La Villeneuve-en-Chevrie</t>
  </si>
  <si>
    <t>La Villeneuve-lès-Charleville</t>
  </si>
  <si>
    <t>La Villeneuve-les-Convers</t>
  </si>
  <si>
    <t>La Villeneuve-sous-Thury</t>
  </si>
  <si>
    <t>La Ville-sous-Orbais</t>
  </si>
  <si>
    <t>La Villetelle</t>
  </si>
  <si>
    <t>La Villette</t>
  </si>
  <si>
    <t>La Vineuse sur Fregande</t>
  </si>
  <si>
    <t>La Vôge-les-Bains</t>
  </si>
  <si>
    <t>La Voivre</t>
  </si>
  <si>
    <t>La Voulte-sur-Rhône</t>
  </si>
  <si>
    <t>La Vraie-Croix</t>
  </si>
  <si>
    <t>La Wantzenau</t>
  </si>
  <si>
    <t>Laà-Mondrans</t>
  </si>
  <si>
    <t>Laas</t>
  </si>
  <si>
    <t>Laàs</t>
  </si>
  <si>
    <t>Labalme</t>
  </si>
  <si>
    <t>Labarde</t>
  </si>
  <si>
    <t>Labaroche</t>
  </si>
  <si>
    <t>Labarthe</t>
  </si>
  <si>
    <t>Labarthe-Bleys</t>
  </si>
  <si>
    <t>Labarthe-Inard</t>
  </si>
  <si>
    <t>Labarthe-Rivière</t>
  </si>
  <si>
    <t>Labarthe-sur-Lèze</t>
  </si>
  <si>
    <t>Labarthète</t>
  </si>
  <si>
    <t>Labassère</t>
  </si>
  <si>
    <t>Labastide</t>
  </si>
  <si>
    <t>Labastide-Beauvoir</t>
  </si>
  <si>
    <t>Labastide-Castel-Amouroux</t>
  </si>
  <si>
    <t>Labastide-Cézéracq</t>
  </si>
  <si>
    <t>Labastide-Chalosse</t>
  </si>
  <si>
    <t>Labastide-Clermont</t>
  </si>
  <si>
    <t>Labastide-d'Anjou</t>
  </si>
  <si>
    <t>Labastide-d'Armagnac</t>
  </si>
  <si>
    <t>Labastide-de-Lévis</t>
  </si>
  <si>
    <t>Labastide-de-Penne</t>
  </si>
  <si>
    <t>Labastide-de-Virac</t>
  </si>
  <si>
    <t>Labastide-du-Haut-Mont</t>
  </si>
  <si>
    <t>Labastide-du-Temple</t>
  </si>
  <si>
    <t>Labastide-du-Vert</t>
  </si>
  <si>
    <t>Labastide-en-Val</t>
  </si>
  <si>
    <t>Labastide-Esparbairenque</t>
  </si>
  <si>
    <t>Labastide-Gabausse</t>
  </si>
  <si>
    <t>Labastide-Marnhac</t>
  </si>
  <si>
    <t>Labastide-Monréjeau</t>
  </si>
  <si>
    <t>Labastide-Paumès</t>
  </si>
  <si>
    <t>Labastide-Rouairoux</t>
  </si>
  <si>
    <t>Labastide-Saint-Georges</t>
  </si>
  <si>
    <t>Labastide-Saint-Pierre</t>
  </si>
  <si>
    <t>Labastide-Saint-Sernin</t>
  </si>
  <si>
    <t>Labastide-Savès</t>
  </si>
  <si>
    <t>Labastide-sur-Bésorgues</t>
  </si>
  <si>
    <t>Labastidette</t>
  </si>
  <si>
    <t>Labastide-Villefranche</t>
  </si>
  <si>
    <t>Labathude</t>
  </si>
  <si>
    <t>Labatie-d'Andaure</t>
  </si>
  <si>
    <t>Labatmale</t>
  </si>
  <si>
    <t>Labatut</t>
  </si>
  <si>
    <t>Labatut-Rivière</t>
  </si>
  <si>
    <t>Labbeville</t>
  </si>
  <si>
    <t>Labeaume</t>
  </si>
  <si>
    <t>Labécède-Lauragais</t>
  </si>
  <si>
    <t>Labège</t>
  </si>
  <si>
    <t>Labégude</t>
  </si>
  <si>
    <t>Labéjan</t>
  </si>
  <si>
    <t>Labenne</t>
  </si>
  <si>
    <t>L'Abergement-Clémenciat</t>
  </si>
  <si>
    <t>L'Abergement-de-Cuisery</t>
  </si>
  <si>
    <t>L'Abergement-de-Varey</t>
  </si>
  <si>
    <t>Labergement-Foigney</t>
  </si>
  <si>
    <t>Labergement-lès-Auxonne</t>
  </si>
  <si>
    <t>Labergement-lès-Seurre</t>
  </si>
  <si>
    <t>L'Abergement-Sainte-Colombe</t>
  </si>
  <si>
    <t>Labergement-Sainte-Marie</t>
  </si>
  <si>
    <t>Laberlière</t>
  </si>
  <si>
    <t>Labescau</t>
  </si>
  <si>
    <t>Labesserette</t>
  </si>
  <si>
    <t>Labessette</t>
  </si>
  <si>
    <t>Labessière-Candeil</t>
  </si>
  <si>
    <t>Labets-Biscay</t>
  </si>
  <si>
    <t>Labeuville</t>
  </si>
  <si>
    <t>Labeuvrière</t>
  </si>
  <si>
    <t>Labeyrie</t>
  </si>
  <si>
    <t>Lablachère</t>
  </si>
  <si>
    <t>Laboissière-en-Santerre</t>
  </si>
  <si>
    <t>Laboissière-en-Thelle</t>
  </si>
  <si>
    <t>Laborde</t>
  </si>
  <si>
    <t>Laborel</t>
  </si>
  <si>
    <t>Labosse</t>
  </si>
  <si>
    <t>Labouheyre</t>
  </si>
  <si>
    <t>Laboulbène</t>
  </si>
  <si>
    <t>Laboule</t>
  </si>
  <si>
    <t>Labourgade</t>
  </si>
  <si>
    <t>Labourse</t>
  </si>
  <si>
    <t>Laboutarie</t>
  </si>
  <si>
    <t>Labretonie</t>
  </si>
  <si>
    <t>Labrihe</t>
  </si>
  <si>
    <t>Labrit</t>
  </si>
  <si>
    <t>Labroquère</t>
  </si>
  <si>
    <t>Labrousse</t>
  </si>
  <si>
    <t>Labroye</t>
  </si>
  <si>
    <t>Labruguière</t>
  </si>
  <si>
    <t>Labruyère</t>
  </si>
  <si>
    <t>Labruyère-Dorsa</t>
  </si>
  <si>
    <t>Labry</t>
  </si>
  <si>
    <t>L'Absie</t>
  </si>
  <si>
    <t>Laburgade</t>
  </si>
  <si>
    <t>Lacabarède</t>
  </si>
  <si>
    <t>Lacadée</t>
  </si>
  <si>
    <t>Lacajunte</t>
  </si>
  <si>
    <t>Lacanau</t>
  </si>
  <si>
    <t>Lacanche</t>
  </si>
  <si>
    <t>Lacapelle-Barrès</t>
  </si>
  <si>
    <t>Lacapelle-Biron</t>
  </si>
  <si>
    <t>Lacapelle-Cabanac</t>
  </si>
  <si>
    <t>Lacapelle-del-Fraisse</t>
  </si>
  <si>
    <t>Lacapelle-Livron</t>
  </si>
  <si>
    <t>Lacapelle-Marival</t>
  </si>
  <si>
    <t>Lacapelle-Pinet</t>
  </si>
  <si>
    <t>Lacapelle-Ségalar</t>
  </si>
  <si>
    <t>Lacapelle-Viescamp</t>
  </si>
  <si>
    <t>Lacarre</t>
  </si>
  <si>
    <t>Lacarry-Arhan-Charritte-de-Haut</t>
  </si>
  <si>
    <t>Lacassagne</t>
  </si>
  <si>
    <t>Lacaugne</t>
  </si>
  <si>
    <t>Lacaune</t>
  </si>
  <si>
    <t>Lacaussade</t>
  </si>
  <si>
    <t>Lacave</t>
  </si>
  <si>
    <t>Lacaze</t>
  </si>
  <si>
    <t>Lac-des-Rouges-Truites</t>
  </si>
  <si>
    <t>Lacelle</t>
  </si>
  <si>
    <t>Lacenas</t>
  </si>
  <si>
    <t>Lacépède</t>
  </si>
  <si>
    <t>Lachaise</t>
  </si>
  <si>
    <t>Lachalade</t>
  </si>
  <si>
    <t>Lachambre</t>
  </si>
  <si>
    <t>Lachamp-Raphaël</t>
  </si>
  <si>
    <t>Lachamp-Ribennes</t>
  </si>
  <si>
    <t>Lachapelle</t>
  </si>
  <si>
    <t>Lachapelle-aux-Pots</t>
  </si>
  <si>
    <t>Lachapelle-Auzac</t>
  </si>
  <si>
    <t>Lachapelle-en-Blaisy</t>
  </si>
  <si>
    <t>Lachapelle-Graillouse</t>
  </si>
  <si>
    <t>Lachapelle-Saint-Pierre</t>
  </si>
  <si>
    <t>Lachapelle-sous-Aubenas</t>
  </si>
  <si>
    <t>Lachapelle-sous-Chanéac</t>
  </si>
  <si>
    <t>Lachapelle-sous-Chaux</t>
  </si>
  <si>
    <t>Lachapelle-sous-Gerberoy</t>
  </si>
  <si>
    <t>Lachapelle-sous-Rougemont</t>
  </si>
  <si>
    <t>Lachassagne</t>
  </si>
  <si>
    <t>Lachau</t>
  </si>
  <si>
    <t>Lachaussée</t>
  </si>
  <si>
    <t>Lachaussée-du-Bois-d'Écu</t>
  </si>
  <si>
    <t>Lachaux</t>
  </si>
  <si>
    <t>Lachelle</t>
  </si>
  <si>
    <t>Lachy</t>
  </si>
  <si>
    <t>Lacollonge</t>
  </si>
  <si>
    <t>Lacombe</t>
  </si>
  <si>
    <t>Lacommande</t>
  </si>
  <si>
    <t>Lacoste</t>
  </si>
  <si>
    <t>Lacougotte-Cadoul</t>
  </si>
  <si>
    <t>Lacour</t>
  </si>
  <si>
    <t>Lacour-d'Arcenay</t>
  </si>
  <si>
    <t>Lacourt</t>
  </si>
  <si>
    <t>Lacourt-Saint-Pierre</t>
  </si>
  <si>
    <t>Lacq</t>
  </si>
  <si>
    <t>Lacquy</t>
  </si>
  <si>
    <t>Lacrabe</t>
  </si>
  <si>
    <t>Lacres</t>
  </si>
  <si>
    <t>Lacroisille</t>
  </si>
  <si>
    <t>Lacroix-Barrez</t>
  </si>
  <si>
    <t>Lacroix-Falgarde</t>
  </si>
  <si>
    <t>Lacroix-Saint-Ouen</t>
  </si>
  <si>
    <t>Lacroix-sur-Meuse</t>
  </si>
  <si>
    <t>Lacropte</t>
  </si>
  <si>
    <t>Lacrost</t>
  </si>
  <si>
    <t>Lacrouzette</t>
  </si>
  <si>
    <t>Lacs</t>
  </si>
  <si>
    <t>Ladapeyre</t>
  </si>
  <si>
    <t>Ladaux</t>
  </si>
  <si>
    <t>Ladern-sur-Lauquet</t>
  </si>
  <si>
    <t>Ladevèze-Rivière</t>
  </si>
  <si>
    <t>Ladevèze-Ville</t>
  </si>
  <si>
    <t>Ladignac-le-Long</t>
  </si>
  <si>
    <t>Ladignac-sur-Rondelles</t>
  </si>
  <si>
    <t>Ladinhac</t>
  </si>
  <si>
    <t>Ladirat</t>
  </si>
  <si>
    <t>Ladiville</t>
  </si>
  <si>
    <t>Ladoix-Serrigny</t>
  </si>
  <si>
    <t>Ladon</t>
  </si>
  <si>
    <t>Lados</t>
  </si>
  <si>
    <t>Ladoye-sur-Seille</t>
  </si>
  <si>
    <t>Lafage</t>
  </si>
  <si>
    <t>Lafage-sur-Sombre</t>
  </si>
  <si>
    <t>Lafare</t>
  </si>
  <si>
    <t>Lafarre</t>
  </si>
  <si>
    <t>Lafat</t>
  </si>
  <si>
    <t>Lafauche</t>
  </si>
  <si>
    <t>Laféline</t>
  </si>
  <si>
    <t>Laferté-sur-Amance</t>
  </si>
  <si>
    <t>Laferté-sur-Aube</t>
  </si>
  <si>
    <t>Lafeuillade-en-Vézie</t>
  </si>
  <si>
    <t>Laffaux</t>
  </si>
  <si>
    <t>Laffite-Toupière</t>
  </si>
  <si>
    <t>Laffrey</t>
  </si>
  <si>
    <t>Lafitole</t>
  </si>
  <si>
    <t>Lafitte</t>
  </si>
  <si>
    <t>Lafitte-sur-Lot</t>
  </si>
  <si>
    <t>Lafitte-Vigordane</t>
  </si>
  <si>
    <t>Lafox</t>
  </si>
  <si>
    <t>Lafrançaise</t>
  </si>
  <si>
    <t>Lafraye</t>
  </si>
  <si>
    <t>Lafresguimont-Saint-Martin</t>
  </si>
  <si>
    <t>Lafrimbolle</t>
  </si>
  <si>
    <t>Lagamas</t>
  </si>
  <si>
    <t>Lagarde</t>
  </si>
  <si>
    <t>Lagarde-d'Apt</t>
  </si>
  <si>
    <t>Lagarde-Hachan</t>
  </si>
  <si>
    <t>Lagardelle</t>
  </si>
  <si>
    <t>Lagardelle-sur-Lèze</t>
  </si>
  <si>
    <t>Lagarde-Marc-la-Tour</t>
  </si>
  <si>
    <t>Lagarde-Paréol</t>
  </si>
  <si>
    <t>Lagardère</t>
  </si>
  <si>
    <t>Lagarde-sur-le-Né</t>
  </si>
  <si>
    <t>Lagardiolle</t>
  </si>
  <si>
    <t>Lagarrigue</t>
  </si>
  <si>
    <t>Lageon</t>
  </si>
  <si>
    <t>Lagery</t>
  </si>
  <si>
    <t>Lagesse</t>
  </si>
  <si>
    <t>Lagleygeolle</t>
  </si>
  <si>
    <t>Laglorieuse</t>
  </si>
  <si>
    <t>Lagnes</t>
  </si>
  <si>
    <t>Lagney</t>
  </si>
  <si>
    <t>Lagnicourt-Marcel</t>
  </si>
  <si>
    <t>Lagnieu</t>
  </si>
  <si>
    <t>Lagny</t>
  </si>
  <si>
    <t>Lagny-le-Sec</t>
  </si>
  <si>
    <t>Lagny-sur-Marne</t>
  </si>
  <si>
    <t>Lagor</t>
  </si>
  <si>
    <t>Lagorce</t>
  </si>
  <si>
    <t>Lagord</t>
  </si>
  <si>
    <t>Lagos</t>
  </si>
  <si>
    <t>Lagrâce-Dieu</t>
  </si>
  <si>
    <t>Lagrange</t>
  </si>
  <si>
    <t>Lagrasse</t>
  </si>
  <si>
    <t>Lagraulet-du-Gers</t>
  </si>
  <si>
    <t>Lagraulet-Saint-Nicolas</t>
  </si>
  <si>
    <t>Lagraulière</t>
  </si>
  <si>
    <t>Lagrave</t>
  </si>
  <si>
    <t>Lagruère</t>
  </si>
  <si>
    <t>Laguenne-sur-Avalouze</t>
  </si>
  <si>
    <t>Laguépie</t>
  </si>
  <si>
    <t>Laguian-Mazous</t>
  </si>
  <si>
    <t>Laguinge-Restoue</t>
  </si>
  <si>
    <t>Laguiole</t>
  </si>
  <si>
    <t>Lagupie</t>
  </si>
  <si>
    <t>Lahage</t>
  </si>
  <si>
    <t>Lahas</t>
  </si>
  <si>
    <t>Lahaymeix</t>
  </si>
  <si>
    <t>Lahayville</t>
  </si>
  <si>
    <t>Laheycourt</t>
  </si>
  <si>
    <t>Lahitère</t>
  </si>
  <si>
    <t>Lahitte</t>
  </si>
  <si>
    <t>Lahitte-Toupière</t>
  </si>
  <si>
    <t>Lahonce</t>
  </si>
  <si>
    <t>Lahontan</t>
  </si>
  <si>
    <t>Lahosse</t>
  </si>
  <si>
    <t>Lahourcade</t>
  </si>
  <si>
    <t>Lahoussoye</t>
  </si>
  <si>
    <t>Laifour</t>
  </si>
  <si>
    <t>L'Aigle</t>
  </si>
  <si>
    <t>Laigné-en-Belin</t>
  </si>
  <si>
    <t>Laignelet</t>
  </si>
  <si>
    <t>Laignes</t>
  </si>
  <si>
    <t>Laigneville</t>
  </si>
  <si>
    <t>Laigny</t>
  </si>
  <si>
    <t>L'Aiguillon</t>
  </si>
  <si>
    <t>L'Aiguillon-sur-Mer</t>
  </si>
  <si>
    <t>L'Aiguillon-sur-Vie</t>
  </si>
  <si>
    <t>Laillé</t>
  </si>
  <si>
    <t>Lailly</t>
  </si>
  <si>
    <t>Lailly-en-Val</t>
  </si>
  <si>
    <t>Laimont</t>
  </si>
  <si>
    <t>Lain</t>
  </si>
  <si>
    <t>Laines-aux-Bois</t>
  </si>
  <si>
    <t>Lainsecq</t>
  </si>
  <si>
    <t>Lainville-en-Vexin</t>
  </si>
  <si>
    <t>Laire</t>
  </si>
  <si>
    <t>Laires</t>
  </si>
  <si>
    <t>Lairière</t>
  </si>
  <si>
    <t>Lairoux</t>
  </si>
  <si>
    <t>Laissac-Sévérac l'Église</t>
  </si>
  <si>
    <t>Laissaud</t>
  </si>
  <si>
    <t>Laissey</t>
  </si>
  <si>
    <t>Laître-sous-Amance</t>
  </si>
  <si>
    <t>Laix</t>
  </si>
  <si>
    <t>Laiz</t>
  </si>
  <si>
    <t>Laizé</t>
  </si>
  <si>
    <t>Laize-Clinchamps</t>
  </si>
  <si>
    <t>Laizy</t>
  </si>
  <si>
    <t>Lajo</t>
  </si>
  <si>
    <t>L'Ajoupa-Bouillon</t>
  </si>
  <si>
    <t>Lajoux</t>
  </si>
  <si>
    <t>Lalacelle</t>
  </si>
  <si>
    <t>Lalande</t>
  </si>
  <si>
    <t>Lalande-de-Pomerol</t>
  </si>
  <si>
    <t>Lalande-en-Son</t>
  </si>
  <si>
    <t>Lalandelle</t>
  </si>
  <si>
    <t>Lalandusse</t>
  </si>
  <si>
    <t>Lalanne</t>
  </si>
  <si>
    <t>Lalanne-Arqué</t>
  </si>
  <si>
    <t>Lalanne-Trie</t>
  </si>
  <si>
    <t>Lalaye</t>
  </si>
  <si>
    <t>L'Albenc</t>
  </si>
  <si>
    <t>Lalbenque</t>
  </si>
  <si>
    <t>L'Albère</t>
  </si>
  <si>
    <t>Laleu</t>
  </si>
  <si>
    <t>Lalevade-d'Ardèche</t>
  </si>
  <si>
    <t>Lalheue</t>
  </si>
  <si>
    <t>Lalinde</t>
  </si>
  <si>
    <t>Lalizolle</t>
  </si>
  <si>
    <t>Lallaing</t>
  </si>
  <si>
    <t>Lalleu</t>
  </si>
  <si>
    <t>Lalley</t>
  </si>
  <si>
    <t>Lalobbe</t>
  </si>
  <si>
    <t>Lalœuf</t>
  </si>
  <si>
    <t>Lalongue</t>
  </si>
  <si>
    <t>Lalonquette</t>
  </si>
  <si>
    <t>Laloubère</t>
  </si>
  <si>
    <t>Lalouret-Laffiteau</t>
  </si>
  <si>
    <t>Lalouvesc</t>
  </si>
  <si>
    <t>Laluque</t>
  </si>
  <si>
    <t>Lamadeleine-Val-des-Anges</t>
  </si>
  <si>
    <t>Lamagdelaine</t>
  </si>
  <si>
    <t>Lamagistère</t>
  </si>
  <si>
    <t>Lamaguère</t>
  </si>
  <si>
    <t>Lamaids</t>
  </si>
  <si>
    <t>Lamalou-les-Bains</t>
  </si>
  <si>
    <t>Lamancine</t>
  </si>
  <si>
    <t>Lamanère</t>
  </si>
  <si>
    <t>Lamanon</t>
  </si>
  <si>
    <t>Lamarche</t>
  </si>
  <si>
    <t>Lamarche-sur-Saône</t>
  </si>
  <si>
    <t>Lamargelle</t>
  </si>
  <si>
    <t>Lamaronde</t>
  </si>
  <si>
    <t>Lamarque</t>
  </si>
  <si>
    <t>Lamarque-Pontacq</t>
  </si>
  <si>
    <t>Lamarque-Rustaing</t>
  </si>
  <si>
    <t>Lamasquère</t>
  </si>
  <si>
    <t>Lamastre</t>
  </si>
  <si>
    <t>Lamath</t>
  </si>
  <si>
    <t>Lamayou</t>
  </si>
  <si>
    <t>Lamazère</t>
  </si>
  <si>
    <t>Lamazière-Basse</t>
  </si>
  <si>
    <t>Lamazière-Haute</t>
  </si>
  <si>
    <t>Lamballe-Armor</t>
  </si>
  <si>
    <t>Lambersart</t>
  </si>
  <si>
    <t>Lamberville</t>
  </si>
  <si>
    <t>Lambesc</t>
  </si>
  <si>
    <t>Lamblore</t>
  </si>
  <si>
    <t>Lambres</t>
  </si>
  <si>
    <t>Lambres-lez-Douai</t>
  </si>
  <si>
    <t>Lambrey</t>
  </si>
  <si>
    <t>Lambruisse</t>
  </si>
  <si>
    <t>Laméac</t>
  </si>
  <si>
    <t>Lamécourt</t>
  </si>
  <si>
    <t>Lamelouze</t>
  </si>
  <si>
    <t>Lamenay-sur-Loire</t>
  </si>
  <si>
    <t>Lamentin</t>
  </si>
  <si>
    <t>Lametz</t>
  </si>
  <si>
    <t>Lamillarié</t>
  </si>
  <si>
    <t>Lammerville</t>
  </si>
  <si>
    <t>Lamnay</t>
  </si>
  <si>
    <t>Lamongerie</t>
  </si>
  <si>
    <t>Lamontélarié</t>
  </si>
  <si>
    <t>Lamontgie</t>
  </si>
  <si>
    <t>Lamontjoie</t>
  </si>
  <si>
    <t>Lamonzie-Montastruc</t>
  </si>
  <si>
    <t>Lamonzie-Saint-Martin</t>
  </si>
  <si>
    <t>Lamorlaye</t>
  </si>
  <si>
    <t>Lamorville</t>
  </si>
  <si>
    <t>Lamothe</t>
  </si>
  <si>
    <t>Lamothe-Capdeville</t>
  </si>
  <si>
    <t>Lamothe-Cassel</t>
  </si>
  <si>
    <t>Lamothe-Cumont</t>
  </si>
  <si>
    <t>Lamothe-Fénelon</t>
  </si>
  <si>
    <t>Lamothe-Goas</t>
  </si>
  <si>
    <t>Lamothe-Landerron</t>
  </si>
  <si>
    <t>Lamothe-Montravel</t>
  </si>
  <si>
    <t>Lamotte-Beuvron</t>
  </si>
  <si>
    <t>Lamotte-Brebière</t>
  </si>
  <si>
    <t>Lamotte-Buleux</t>
  </si>
  <si>
    <t>Lamotte-du-Rhône</t>
  </si>
  <si>
    <t>Lamotte-Warfusée</t>
  </si>
  <si>
    <t>Lamouilly</t>
  </si>
  <si>
    <t>Lamoura</t>
  </si>
  <si>
    <t>Lampaul-Guimiliau</t>
  </si>
  <si>
    <t>Lampaul-Plouarzel</t>
  </si>
  <si>
    <t>Lampaul-Ploudalmézeau</t>
  </si>
  <si>
    <t>Lampertheim</t>
  </si>
  <si>
    <t>Lampertsloch</t>
  </si>
  <si>
    <t>Lamure-sur-Azergues</t>
  </si>
  <si>
    <t>Lanans</t>
  </si>
  <si>
    <t>Lanarce</t>
  </si>
  <si>
    <t>Lanarvily</t>
  </si>
  <si>
    <t>Lanas</t>
  </si>
  <si>
    <t>Lancé</t>
  </si>
  <si>
    <t>Lanchères</t>
  </si>
  <si>
    <t>Lanches-Saint-Hilaire</t>
  </si>
  <si>
    <t>Lanchy</t>
  </si>
  <si>
    <t>Lancié</t>
  </si>
  <si>
    <t>Lancieux</t>
  </si>
  <si>
    <t>Lancôme</t>
  </si>
  <si>
    <t>Lançon</t>
  </si>
  <si>
    <t>Lançon-Provence</t>
  </si>
  <si>
    <t>Landange</t>
  </si>
  <si>
    <t>Landas</t>
  </si>
  <si>
    <t>Landaul</t>
  </si>
  <si>
    <t>Landaville</t>
  </si>
  <si>
    <t>Landavran</t>
  </si>
  <si>
    <t>Landéan</t>
  </si>
  <si>
    <t>Landebaëron</t>
  </si>
  <si>
    <t>Landébia</t>
  </si>
  <si>
    <t>Landécourt</t>
  </si>
  <si>
    <t>Landéda</t>
  </si>
  <si>
    <t>Landéhen</t>
  </si>
  <si>
    <t>Landeleau</t>
  </si>
  <si>
    <t>Landelles</t>
  </si>
  <si>
    <t>Landelles-et-Coupigny</t>
  </si>
  <si>
    <t>Landerneau</t>
  </si>
  <si>
    <t>Landeronde</t>
  </si>
  <si>
    <t>Landerrouat</t>
  </si>
  <si>
    <t>Landerrouet-sur-Ségur</t>
  </si>
  <si>
    <t>Landersheim</t>
  </si>
  <si>
    <t>Landes</t>
  </si>
  <si>
    <t>Landes-le-Gaulois</t>
  </si>
  <si>
    <t>Landes-sur-Ajon</t>
  </si>
  <si>
    <t>Landes-Vieilles-et-Neuves</t>
  </si>
  <si>
    <t>Landévant</t>
  </si>
  <si>
    <t>Landévennec</t>
  </si>
  <si>
    <t>Landevieille</t>
  </si>
  <si>
    <t>Landeyrat</t>
  </si>
  <si>
    <t>Landifay-et-Bertaignemont</t>
  </si>
  <si>
    <t>Landigou</t>
  </si>
  <si>
    <t>Landiras</t>
  </si>
  <si>
    <t>Landisacq</t>
  </si>
  <si>
    <t>Landivisiau</t>
  </si>
  <si>
    <t>Landivy</t>
  </si>
  <si>
    <t>Landogne</t>
  </si>
  <si>
    <t>Landorthe</t>
  </si>
  <si>
    <t>Landos</t>
  </si>
  <si>
    <t>Landouzy-la-Cour</t>
  </si>
  <si>
    <t>Landouzy-la-Ville</t>
  </si>
  <si>
    <t>Landrais</t>
  </si>
  <si>
    <t>Landrecies</t>
  </si>
  <si>
    <t>Landrecourt-Lempire</t>
  </si>
  <si>
    <t>Landremont</t>
  </si>
  <si>
    <t>Landres</t>
  </si>
  <si>
    <t>Landres-et-Saint-Georges</t>
  </si>
  <si>
    <t>Landresse</t>
  </si>
  <si>
    <t>Landrethun-le-Nord</t>
  </si>
  <si>
    <t>Landrethun-lès-Ardres</t>
  </si>
  <si>
    <t>Landrévarzec</t>
  </si>
  <si>
    <t>Landreville</t>
  </si>
  <si>
    <t>Landrichamps</t>
  </si>
  <si>
    <t>Landricourt</t>
  </si>
  <si>
    <t>Landroff</t>
  </si>
  <si>
    <t>Landry</t>
  </si>
  <si>
    <t>Landser</t>
  </si>
  <si>
    <t>Landudal</t>
  </si>
  <si>
    <t>Landudec</t>
  </si>
  <si>
    <t>Landujan</t>
  </si>
  <si>
    <t>Landunvez</t>
  </si>
  <si>
    <t>Lanespède</t>
  </si>
  <si>
    <t>Lanester</t>
  </si>
  <si>
    <t>Lanet</t>
  </si>
  <si>
    <t>Laneuvelle</t>
  </si>
  <si>
    <t>Laneuvelotte</t>
  </si>
  <si>
    <t>Laneuveville-aux-Bois</t>
  </si>
  <si>
    <t>Laneuveville-derrière-Foug</t>
  </si>
  <si>
    <t>Laneuveville-devant-Bayon</t>
  </si>
  <si>
    <t>Laneuveville-devant-Nancy</t>
  </si>
  <si>
    <t>Laneuveville-en-Saulnois</t>
  </si>
  <si>
    <t>Laneuveville-lès-Lorquin</t>
  </si>
  <si>
    <t>Laneuville-à-Rémy</t>
  </si>
  <si>
    <t>Laneuville-au-Pont</t>
  </si>
  <si>
    <t>Laneuville-au-Rupt</t>
  </si>
  <si>
    <t>Laneuville-sur-Meuse</t>
  </si>
  <si>
    <t>Lanfains</t>
  </si>
  <si>
    <t>Lanfroicourt</t>
  </si>
  <si>
    <t>Langan</t>
  </si>
  <si>
    <t>Langatte</t>
  </si>
  <si>
    <t>Langé</t>
  </si>
  <si>
    <t>Langeac</t>
  </si>
  <si>
    <t>Langeais</t>
  </si>
  <si>
    <t>Langensoultzbach</t>
  </si>
  <si>
    <t>Langeron</t>
  </si>
  <si>
    <t>Langesse</t>
  </si>
  <si>
    <t>Langlade</t>
  </si>
  <si>
    <t>Langley</t>
  </si>
  <si>
    <t>Langoat</t>
  </si>
  <si>
    <t>Langoëlan</t>
  </si>
  <si>
    <t>Langogne</t>
  </si>
  <si>
    <t>Langoiran</t>
  </si>
  <si>
    <t>Langolen</t>
  </si>
  <si>
    <t>Langon</t>
  </si>
  <si>
    <t>Langonnet</t>
  </si>
  <si>
    <t>Langon-sur-Cher</t>
  </si>
  <si>
    <t>Langouet</t>
  </si>
  <si>
    <t>Langres</t>
  </si>
  <si>
    <t>Langrolay-sur-Rance</t>
  </si>
  <si>
    <t>Langrune-sur-Mer</t>
  </si>
  <si>
    <t>Languédias</t>
  </si>
  <si>
    <t>Languenan</t>
  </si>
  <si>
    <t>Langueux</t>
  </si>
  <si>
    <t>Languevoisin-Quiquery</t>
  </si>
  <si>
    <t>Languidic</t>
  </si>
  <si>
    <t>Languimberg</t>
  </si>
  <si>
    <t>Langy</t>
  </si>
  <si>
    <t>Lanhères</t>
  </si>
  <si>
    <t>Lanhouarneau</t>
  </si>
  <si>
    <t>Lanildut</t>
  </si>
  <si>
    <t>Laning</t>
  </si>
  <si>
    <t>Laniscourt</t>
  </si>
  <si>
    <t>Lanleff</t>
  </si>
  <si>
    <t>Lanloup</t>
  </si>
  <si>
    <t>Lanmérin</t>
  </si>
  <si>
    <t>Lanmeur</t>
  </si>
  <si>
    <t>Lanmodez</t>
  </si>
  <si>
    <t>Lanne</t>
  </si>
  <si>
    <t>Lannéanou</t>
  </si>
  <si>
    <t>Lannebert</t>
  </si>
  <si>
    <t>Lannecaube</t>
  </si>
  <si>
    <t>Lannédern</t>
  </si>
  <si>
    <t>Lanne-en-Barétous</t>
  </si>
  <si>
    <t>Lannemaignan</t>
  </si>
  <si>
    <t>Lannemezan</t>
  </si>
  <si>
    <t>Lannepax</t>
  </si>
  <si>
    <t>Lanneplaà</t>
  </si>
  <si>
    <t>Lannes</t>
  </si>
  <si>
    <t>Lanne-Soubiran</t>
  </si>
  <si>
    <t>Lanneuffret</t>
  </si>
  <si>
    <t>Lannilis</t>
  </si>
  <si>
    <t>Lannion</t>
  </si>
  <si>
    <t>Lannoy</t>
  </si>
  <si>
    <t>Lannoy-Cuillère</t>
  </si>
  <si>
    <t>Lannux</t>
  </si>
  <si>
    <t>Lano</t>
  </si>
  <si>
    <t>Lanobre</t>
  </si>
  <si>
    <t>Lanouaille</t>
  </si>
  <si>
    <t>Lanoux</t>
  </si>
  <si>
    <t>Lanquais</t>
  </si>
  <si>
    <t>Lanques-sur-Rognon</t>
  </si>
  <si>
    <t>Lanquetot</t>
  </si>
  <si>
    <t>Lanrelas</t>
  </si>
  <si>
    <t>Lanrigan</t>
  </si>
  <si>
    <t>Lanrivain</t>
  </si>
  <si>
    <t>Lanrivoaré</t>
  </si>
  <si>
    <t>Lanrodec</t>
  </si>
  <si>
    <t>Lansac</t>
  </si>
  <si>
    <t>Lansargues</t>
  </si>
  <si>
    <t>Lans-en-Vercors</t>
  </si>
  <si>
    <t>Lanta</t>
  </si>
  <si>
    <t>Lantabat</t>
  </si>
  <si>
    <t>Lantages</t>
  </si>
  <si>
    <t>Lantan</t>
  </si>
  <si>
    <t>Lantéfontaine</t>
  </si>
  <si>
    <t>Lantenay</t>
  </si>
  <si>
    <t>Lantenne-Vertière</t>
  </si>
  <si>
    <t>Lantenot</t>
  </si>
  <si>
    <t>Lanteuil</t>
  </si>
  <si>
    <t>Lanthenans</t>
  </si>
  <si>
    <t>Lanthes</t>
  </si>
  <si>
    <t>Lantic</t>
  </si>
  <si>
    <t>Lantignié</t>
  </si>
  <si>
    <t>Lantillac</t>
  </si>
  <si>
    <t>Lantilly</t>
  </si>
  <si>
    <t>Lanton</t>
  </si>
  <si>
    <t>Lantosque</t>
  </si>
  <si>
    <t>Lantriac</t>
  </si>
  <si>
    <t>Lanty</t>
  </si>
  <si>
    <t>Lanty-sur-Aube</t>
  </si>
  <si>
    <t>Lanuéjols</t>
  </si>
  <si>
    <t>Lanuéjouls</t>
  </si>
  <si>
    <t>Lanvallay</t>
  </si>
  <si>
    <t>Lanvaudan</t>
  </si>
  <si>
    <t>Lanvellec</t>
  </si>
  <si>
    <t>Lanvénégen</t>
  </si>
  <si>
    <t>Lanvéoc</t>
  </si>
  <si>
    <t>Lanvollon</t>
  </si>
  <si>
    <t>Lanzac</t>
  </si>
  <si>
    <t>Laon</t>
  </si>
  <si>
    <t>Laons</t>
  </si>
  <si>
    <t>Lapalisse</t>
  </si>
  <si>
    <t>Lapalud</t>
  </si>
  <si>
    <t>Lapan</t>
  </si>
  <si>
    <t>Lapanouse-de-Cernon</t>
  </si>
  <si>
    <t>Laparade</t>
  </si>
  <si>
    <t>Laparrouquial</t>
  </si>
  <si>
    <t>Lapège</t>
  </si>
  <si>
    <t>Lapenche</t>
  </si>
  <si>
    <t>Lapenne</t>
  </si>
  <si>
    <t>Lapenty</t>
  </si>
  <si>
    <t>Laperche</t>
  </si>
  <si>
    <t>Laperrière-sur-Saône</t>
  </si>
  <si>
    <t>Lapeyre</t>
  </si>
  <si>
    <t>Lapeyrère</t>
  </si>
  <si>
    <t>Lapeyrouse</t>
  </si>
  <si>
    <t>Lapeyrouse-Fossat</t>
  </si>
  <si>
    <t>Lapeyrouse-Mornay</t>
  </si>
  <si>
    <t>Lapeyrugue</t>
  </si>
  <si>
    <t>Lapleau</t>
  </si>
  <si>
    <t>Laplume</t>
  </si>
  <si>
    <t>Lapoutroie</t>
  </si>
  <si>
    <t>Lapouyade</t>
  </si>
  <si>
    <t>Lappion</t>
  </si>
  <si>
    <t>Laprade</t>
  </si>
  <si>
    <t>Laprugne</t>
  </si>
  <si>
    <t>Laps</t>
  </si>
  <si>
    <t>Lapte</t>
  </si>
  <si>
    <t>Lapugnoy</t>
  </si>
  <si>
    <t>Laquenexy</t>
  </si>
  <si>
    <t>Laqueuille</t>
  </si>
  <si>
    <t>Laragne-Montéglin</t>
  </si>
  <si>
    <t>Larajasse</t>
  </si>
  <si>
    <t>Laramière</t>
  </si>
  <si>
    <t>Laran</t>
  </si>
  <si>
    <t>Larbey</t>
  </si>
  <si>
    <t>Larbont</t>
  </si>
  <si>
    <t>L'Arbresle</t>
  </si>
  <si>
    <t>Larbroye</t>
  </si>
  <si>
    <t>Larcan</t>
  </si>
  <si>
    <t>Larcat</t>
  </si>
  <si>
    <t>Larçay</t>
  </si>
  <si>
    <t>Larceveau-Arros-Cibits</t>
  </si>
  <si>
    <t>Larchamp</t>
  </si>
  <si>
    <t>Larchant</t>
  </si>
  <si>
    <t>Larche</t>
  </si>
  <si>
    <t>Lardier-et-Valença</t>
  </si>
  <si>
    <t>Lardiers</t>
  </si>
  <si>
    <t>Lardy</t>
  </si>
  <si>
    <t>Larée</t>
  </si>
  <si>
    <t>Laréole</t>
  </si>
  <si>
    <t>Largeasse</t>
  </si>
  <si>
    <t>Largentière</t>
  </si>
  <si>
    <t>L'Argentière-la-Bessée</t>
  </si>
  <si>
    <t>Largillay-Marsonnay</t>
  </si>
  <si>
    <t>Largitzen</t>
  </si>
  <si>
    <t>Largny-sur-Automne</t>
  </si>
  <si>
    <t>Larians-et-Munans</t>
  </si>
  <si>
    <t>Larivière</t>
  </si>
  <si>
    <t>Larivière-Arnoncourt</t>
  </si>
  <si>
    <t>Larmor-Baden</t>
  </si>
  <si>
    <t>Larmor-Plage</t>
  </si>
  <si>
    <t>Larnage</t>
  </si>
  <si>
    <t>Larnagol</t>
  </si>
  <si>
    <t>Larnas</t>
  </si>
  <si>
    <t>Larnat</t>
  </si>
  <si>
    <t>Larnaud</t>
  </si>
  <si>
    <t>Larnod</t>
  </si>
  <si>
    <t>Larochemillay</t>
  </si>
  <si>
    <t>Laroche-près-Feyt</t>
  </si>
  <si>
    <t>Laroche-Saint-Cydroine</t>
  </si>
  <si>
    <t>Larodde</t>
  </si>
  <si>
    <t>Laroin</t>
  </si>
  <si>
    <t>Laronxe</t>
  </si>
  <si>
    <t>Laroque</t>
  </si>
  <si>
    <t>Laroquebrou</t>
  </si>
  <si>
    <t>Laroque-de-Fa</t>
  </si>
  <si>
    <t>Laroque-des-Albères</t>
  </si>
  <si>
    <t>Laroque-d'Olmes</t>
  </si>
  <si>
    <t>Laroque-Timbaut</t>
  </si>
  <si>
    <t>Laroquevieille</t>
  </si>
  <si>
    <t>Larouillies</t>
  </si>
  <si>
    <t>Larra</t>
  </si>
  <si>
    <t>Larrau</t>
  </si>
  <si>
    <t>Larrazet</t>
  </si>
  <si>
    <t>Larré</t>
  </si>
  <si>
    <t>Larressingle</t>
  </si>
  <si>
    <t>Larressore</t>
  </si>
  <si>
    <t>Larret</t>
  </si>
  <si>
    <t>Larreule</t>
  </si>
  <si>
    <t>Larrey</t>
  </si>
  <si>
    <t>Larribar-Sorhapuru</t>
  </si>
  <si>
    <t>Larringes</t>
  </si>
  <si>
    <t>Larrivière-Saint-Savin</t>
  </si>
  <si>
    <t>Larrivoire</t>
  </si>
  <si>
    <t>Larroque</t>
  </si>
  <si>
    <t>Larroque-Engalin</t>
  </si>
  <si>
    <t>Larroque-Saint-Sernin</t>
  </si>
  <si>
    <t>Larroque-sur-l'Osse</t>
  </si>
  <si>
    <t>Larroque-Toirac</t>
  </si>
  <si>
    <t>Lartigue</t>
  </si>
  <si>
    <t>Laruns</t>
  </si>
  <si>
    <t>Laruscade</t>
  </si>
  <si>
    <t>Larzac</t>
  </si>
  <si>
    <t>Larzicourt</t>
  </si>
  <si>
    <t>Lasalle</t>
  </si>
  <si>
    <t>Lasbordes</t>
  </si>
  <si>
    <t>Lascaux</t>
  </si>
  <si>
    <t>Lascazères</t>
  </si>
  <si>
    <t>Lascelle</t>
  </si>
  <si>
    <t>Lasclaveries</t>
  </si>
  <si>
    <t>Lasfaillades</t>
  </si>
  <si>
    <t>Lasgraisses</t>
  </si>
  <si>
    <t>Laslades</t>
  </si>
  <si>
    <t>Lassales</t>
  </si>
  <si>
    <t>Lassay-les-Châteaux</t>
  </si>
  <si>
    <t>Lassay-sur-Croisne</t>
  </si>
  <si>
    <t>Lasse</t>
  </si>
  <si>
    <t>Lasserade</t>
  </si>
  <si>
    <t>Lasséran</t>
  </si>
  <si>
    <t>Lasserre</t>
  </si>
  <si>
    <t>Lasserre-de-Prouille</t>
  </si>
  <si>
    <t>Lasserre-Pradère</t>
  </si>
  <si>
    <t>Lasseube</t>
  </si>
  <si>
    <t>Lasseube-Propre</t>
  </si>
  <si>
    <t>Lasseubetat</t>
  </si>
  <si>
    <t>Lassicourt</t>
  </si>
  <si>
    <t>Lassigny</t>
  </si>
  <si>
    <t>Lasson</t>
  </si>
  <si>
    <t>Lassouts</t>
  </si>
  <si>
    <t>Lassur</t>
  </si>
  <si>
    <t>Lassy</t>
  </si>
  <si>
    <t>Lastic</t>
  </si>
  <si>
    <t>Lastours</t>
  </si>
  <si>
    <t>Lataule</t>
  </si>
  <si>
    <t>Lathuile</t>
  </si>
  <si>
    <t>Lathus-Saint-Rémy</t>
  </si>
  <si>
    <t>Latillé</t>
  </si>
  <si>
    <t>Latilly</t>
  </si>
  <si>
    <t>Latoue</t>
  </si>
  <si>
    <t>Latouille-Lentillac</t>
  </si>
  <si>
    <t>Latour-Bas-Elne</t>
  </si>
  <si>
    <t>Latour-de-Carol</t>
  </si>
  <si>
    <t>Latour-de-France</t>
  </si>
  <si>
    <t>Latour-en-Woëvre</t>
  </si>
  <si>
    <t>Latrape</t>
  </si>
  <si>
    <t>Latrecey-Ormoy-sur-Aube</t>
  </si>
  <si>
    <t>Latresne</t>
  </si>
  <si>
    <t>Latrille</t>
  </si>
  <si>
    <t>Latronche</t>
  </si>
  <si>
    <t>Latronquière</t>
  </si>
  <si>
    <t>Lattainville</t>
  </si>
  <si>
    <t>Lattes</t>
  </si>
  <si>
    <t>Lattre-Saint-Quentin</t>
  </si>
  <si>
    <t>Lau-Balagnas</t>
  </si>
  <si>
    <t>Laubert</t>
  </si>
  <si>
    <t>Laubressel</t>
  </si>
  <si>
    <t>Laubrières</t>
  </si>
  <si>
    <t>Laucourt</t>
  </si>
  <si>
    <t>Laudrefang</t>
  </si>
  <si>
    <t>Laudun-l'Ardoise</t>
  </si>
  <si>
    <t>Laugnac</t>
  </si>
  <si>
    <t>Laujuzan</t>
  </si>
  <si>
    <t>Laulne</t>
  </si>
  <si>
    <t>Laumesfeld</t>
  </si>
  <si>
    <t>Launac</t>
  </si>
  <si>
    <t>Launaguet</t>
  </si>
  <si>
    <t>Launay</t>
  </si>
  <si>
    <t>Launay-Villiers</t>
  </si>
  <si>
    <t>Launois-sur-Vence</t>
  </si>
  <si>
    <t>Launoy</t>
  </si>
  <si>
    <t>Launstroff</t>
  </si>
  <si>
    <t>Laurabuc</t>
  </si>
  <si>
    <t>Laurac</t>
  </si>
  <si>
    <t>Laurac-en-Vivarais</t>
  </si>
  <si>
    <t>Lauraët</t>
  </si>
  <si>
    <t>Lauraguel</t>
  </si>
  <si>
    <t>Laurède</t>
  </si>
  <si>
    <t>Laure-Minervois</t>
  </si>
  <si>
    <t>Laurenan</t>
  </si>
  <si>
    <t>Laurens</t>
  </si>
  <si>
    <t>Lauresses</t>
  </si>
  <si>
    <t>Lauret</t>
  </si>
  <si>
    <t>Laurie</t>
  </si>
  <si>
    <t>Laurière</t>
  </si>
  <si>
    <t>Lauris</t>
  </si>
  <si>
    <t>Lauroux</t>
  </si>
  <si>
    <t>Laussonne</t>
  </si>
  <si>
    <t>Laussou</t>
  </si>
  <si>
    <t>Lautenbachzell</t>
  </si>
  <si>
    <t>Lauterbourg</t>
  </si>
  <si>
    <t>Lauthiers</t>
  </si>
  <si>
    <t>Lautignac</t>
  </si>
  <si>
    <t>Lautrec</t>
  </si>
  <si>
    <t>Lauwin-Planque</t>
  </si>
  <si>
    <t>Lauzach</t>
  </si>
  <si>
    <t>Lauzerte</t>
  </si>
  <si>
    <t>Lauzerville</t>
  </si>
  <si>
    <t>Lauzès</t>
  </si>
  <si>
    <t>Lauzun</t>
  </si>
  <si>
    <t>Lavacquerie</t>
  </si>
  <si>
    <t>Laval</t>
  </si>
  <si>
    <t>Lavalade</t>
  </si>
  <si>
    <t>Laval-d'Aix</t>
  </si>
  <si>
    <t>Laval-de-Cère</t>
  </si>
  <si>
    <t>Lavaldens</t>
  </si>
  <si>
    <t>Laval-du-Tarn</t>
  </si>
  <si>
    <t>Laval-en-Brie</t>
  </si>
  <si>
    <t>Laval-en-Laonnois</t>
  </si>
  <si>
    <t>Lavalette</t>
  </si>
  <si>
    <t>Lavallée</t>
  </si>
  <si>
    <t>Laval-le-Prieuré</t>
  </si>
  <si>
    <t>Laval-Morency</t>
  </si>
  <si>
    <t>Laval-Pradel</t>
  </si>
  <si>
    <t>Laval-Roquecezière</t>
  </si>
  <si>
    <t>Laval-Saint-Roman</t>
  </si>
  <si>
    <t>Laval-sur-Doulon</t>
  </si>
  <si>
    <t>Laval-sur-Luzège</t>
  </si>
  <si>
    <t>Laval-sur-Tourbe</t>
  </si>
  <si>
    <t>Laval-sur-Vologne</t>
  </si>
  <si>
    <t>Lavancia-Epercy</t>
  </si>
  <si>
    <t>Lavangeot</t>
  </si>
  <si>
    <t>Lavannes</t>
  </si>
  <si>
    <t>Lavans-lès-Dole</t>
  </si>
  <si>
    <t>Lavans-lès-Saint-Claude</t>
  </si>
  <si>
    <t>Lavans-Quingey</t>
  </si>
  <si>
    <t>Lavans-Vuillafans</t>
  </si>
  <si>
    <t>Lavaqueresse</t>
  </si>
  <si>
    <t>Lavardac</t>
  </si>
  <si>
    <t>Lavardens</t>
  </si>
  <si>
    <t>Lavardin</t>
  </si>
  <si>
    <t>Lavaré</t>
  </si>
  <si>
    <t>Lavars</t>
  </si>
  <si>
    <t>Lavatoggio</t>
  </si>
  <si>
    <t>Lavau</t>
  </si>
  <si>
    <t>Lavaudieu</t>
  </si>
  <si>
    <t>Lavaufranche</t>
  </si>
  <si>
    <t>Lavault-de-Frétoy</t>
  </si>
  <si>
    <t>Lavault-Sainte-Anne</t>
  </si>
  <si>
    <t>Lavaur</t>
  </si>
  <si>
    <t>Lavaurette</t>
  </si>
  <si>
    <t>Lavau-sur-Loire</t>
  </si>
  <si>
    <t>Lavaveix-les-Mines</t>
  </si>
  <si>
    <t>Lavazan</t>
  </si>
  <si>
    <t>Laveissenet</t>
  </si>
  <si>
    <t>Laveissière</t>
  </si>
  <si>
    <t>Lavelanet</t>
  </si>
  <si>
    <t>Lavelanet-de-Comminges</t>
  </si>
  <si>
    <t>Laveline-devant-Bruyères</t>
  </si>
  <si>
    <t>Laveline-du-Houx</t>
  </si>
  <si>
    <t>Laventie</t>
  </si>
  <si>
    <t>Laveraët</t>
  </si>
  <si>
    <t>Lavercantière</t>
  </si>
  <si>
    <t>Lavergne</t>
  </si>
  <si>
    <t>Lavernat</t>
  </si>
  <si>
    <t>Lavernay</t>
  </si>
  <si>
    <t>Lavernose-Lacasse</t>
  </si>
  <si>
    <t>Lavernoy</t>
  </si>
  <si>
    <t>Laverrière</t>
  </si>
  <si>
    <t>Laversine</t>
  </si>
  <si>
    <t>Laversines</t>
  </si>
  <si>
    <t>Lavérune</t>
  </si>
  <si>
    <t>Laveyron</t>
  </si>
  <si>
    <t>Laveyrune</t>
  </si>
  <si>
    <t>Lavieu</t>
  </si>
  <si>
    <t>Laviéville</t>
  </si>
  <si>
    <t>Lavigerie</t>
  </si>
  <si>
    <t>Lavignac</t>
  </si>
  <si>
    <t>Lavigney</t>
  </si>
  <si>
    <t>Lavillatte</t>
  </si>
  <si>
    <t>Laville-aux-Bois</t>
  </si>
  <si>
    <t>Lavilledieu</t>
  </si>
  <si>
    <t>Lavilleneuve</t>
  </si>
  <si>
    <t>Lavilleneuve-au-Roi</t>
  </si>
  <si>
    <t>Lavilletertre</t>
  </si>
  <si>
    <t>Lavincourt</t>
  </si>
  <si>
    <t>Laviolle</t>
  </si>
  <si>
    <t>Laviron</t>
  </si>
  <si>
    <t>Lavit</t>
  </si>
  <si>
    <t>Lavoine</t>
  </si>
  <si>
    <t>Lavoncourt</t>
  </si>
  <si>
    <t>Lavours</t>
  </si>
  <si>
    <t>Lavoûte-Chilhac</t>
  </si>
  <si>
    <t>Lavoûte-sur-Loire</t>
  </si>
  <si>
    <t>Lavoux</t>
  </si>
  <si>
    <t>Lavoye</t>
  </si>
  <si>
    <t>Lawarde-Mauger-l'Hortoy</t>
  </si>
  <si>
    <t>Laxou</t>
  </si>
  <si>
    <t>Lay</t>
  </si>
  <si>
    <t>Laye</t>
  </si>
  <si>
    <t>Lay-Lamidou</t>
  </si>
  <si>
    <t>Laymont</t>
  </si>
  <si>
    <t>Layrac</t>
  </si>
  <si>
    <t>Layrac-sur-Tarn</t>
  </si>
  <si>
    <t>Layrisse</t>
  </si>
  <si>
    <t>Lay-Saint-Christophe</t>
  </si>
  <si>
    <t>Lay-Saint-Remy</t>
  </si>
  <si>
    <t>Lays-sur-le-Doubs</t>
  </si>
  <si>
    <t>Laz</t>
  </si>
  <si>
    <t>Lazenay</t>
  </si>
  <si>
    <t>Lazer</t>
  </si>
  <si>
    <t>Le Bailleul</t>
  </si>
  <si>
    <t>Le Baizil</t>
  </si>
  <si>
    <t>Le Ban-Saint-Martin</t>
  </si>
  <si>
    <t>Le Barboux</t>
  </si>
  <si>
    <t>Le Barcarès</t>
  </si>
  <si>
    <t>Le Bardon</t>
  </si>
  <si>
    <t>Le Barp</t>
  </si>
  <si>
    <t>Le Barroux</t>
  </si>
  <si>
    <t>Le Bar-sur-Loup</t>
  </si>
  <si>
    <t>Le Bas Ségala</t>
  </si>
  <si>
    <t>Le Bastit</t>
  </si>
  <si>
    <t>Le Béage</t>
  </si>
  <si>
    <t>Le Beaucet</t>
  </si>
  <si>
    <t>Le Beausset</t>
  </si>
  <si>
    <t>Le Bec-Hellouin</t>
  </si>
  <si>
    <t>Le Bec-Thomas</t>
  </si>
  <si>
    <t>Le Bélieu</t>
  </si>
  <si>
    <t>Le Bellay-en-Vexin</t>
  </si>
  <si>
    <t>Le Bernard</t>
  </si>
  <si>
    <t>Le Bersac</t>
  </si>
  <si>
    <t>Le Bessat</t>
  </si>
  <si>
    <t>Le Beulay</t>
  </si>
  <si>
    <t>Le Bez</t>
  </si>
  <si>
    <t>Le Bignon</t>
  </si>
  <si>
    <t>Le Bignon-du-Maine</t>
  </si>
  <si>
    <t>Le Bignon-Mirabeau</t>
  </si>
  <si>
    <t>Le Biot</t>
  </si>
  <si>
    <t>Le Bizot</t>
  </si>
  <si>
    <t>Le Blanc</t>
  </si>
  <si>
    <t>Le Blanc-Mesnil</t>
  </si>
  <si>
    <t>Le Bô</t>
  </si>
  <si>
    <t>Le Bocasse</t>
  </si>
  <si>
    <t>Le Bodéo</t>
  </si>
  <si>
    <t>Le Bois-Hellain</t>
  </si>
  <si>
    <t>Le Boisle</t>
  </si>
  <si>
    <t>Le Bois-Plage-en-Ré</t>
  </si>
  <si>
    <t>Le Bois-Robert</t>
  </si>
  <si>
    <t>Le Bonhomme</t>
  </si>
  <si>
    <t>Le Born</t>
  </si>
  <si>
    <t>Le Bosc</t>
  </si>
  <si>
    <t>Le Bosc du Theil</t>
  </si>
  <si>
    <t>Le Bosc-Renoult</t>
  </si>
  <si>
    <t>Le Bouchage</t>
  </si>
  <si>
    <t>Le Bouchaud</t>
  </si>
  <si>
    <t>Le Bouchet-Mont-Charvin</t>
  </si>
  <si>
    <t>Le Bouchet-Saint-Nicolas</t>
  </si>
  <si>
    <t>Le Bouchon-sur-Saulx</t>
  </si>
  <si>
    <t>Le Bouillon</t>
  </si>
  <si>
    <t>Le Boulay</t>
  </si>
  <si>
    <t>Le Boulay-Morin</t>
  </si>
  <si>
    <t>Le Boullay-les-Deux-Églises</t>
  </si>
  <si>
    <t>Le Boullay-Mivoye</t>
  </si>
  <si>
    <t>Le Boullay-Thierry</t>
  </si>
  <si>
    <t>Le Boulou</t>
  </si>
  <si>
    <t>Le Boupère</t>
  </si>
  <si>
    <t>Le Bourdeix</t>
  </si>
  <si>
    <t>Le Bourdet</t>
  </si>
  <si>
    <t>Le Bourg</t>
  </si>
  <si>
    <t>Le Bourg-d'Hem</t>
  </si>
  <si>
    <t>Le Bourg-d'Oisans</t>
  </si>
  <si>
    <t>Le Bourg-Dun</t>
  </si>
  <si>
    <t>Le Bourget</t>
  </si>
  <si>
    <t>Le Bourget-du-Lac</t>
  </si>
  <si>
    <t>Le Bourgneuf-la-Forêt</t>
  </si>
  <si>
    <t>Le Bourguet</t>
  </si>
  <si>
    <t>Le Bouscat</t>
  </si>
  <si>
    <t>Le Bousquet</t>
  </si>
  <si>
    <t>Le Bousquet-d'Orb</t>
  </si>
  <si>
    <t>Le Bouyssou</t>
  </si>
  <si>
    <t>Le Breil-sur-Mérize</t>
  </si>
  <si>
    <t>Le Brethon</t>
  </si>
  <si>
    <t>Le Breuil</t>
  </si>
  <si>
    <t>Le Breuil-en-Auge</t>
  </si>
  <si>
    <t>Le Breuil-en-Bessin</t>
  </si>
  <si>
    <t>Le Breuil-sur-Couze</t>
  </si>
  <si>
    <t>Le Brévedent</t>
  </si>
  <si>
    <t>Le Brignon</t>
  </si>
  <si>
    <t>Le Broc</t>
  </si>
  <si>
    <t>Le Brouilh-Monbert</t>
  </si>
  <si>
    <t>Le Brugeron</t>
  </si>
  <si>
    <t>Le Brusquet</t>
  </si>
  <si>
    <t>Le Bugue</t>
  </si>
  <si>
    <t>Le Buis</t>
  </si>
  <si>
    <t>Le Buisson</t>
  </si>
  <si>
    <t>Le Buisson-de-Cadouin</t>
  </si>
  <si>
    <t>Le Buret</t>
  </si>
  <si>
    <t>Le Burgaud</t>
  </si>
  <si>
    <t>Le Busseau</t>
  </si>
  <si>
    <t>Le Bû-sur-Rouvres</t>
  </si>
  <si>
    <t>Le Cabanial</t>
  </si>
  <si>
    <t>Le Cailar</t>
  </si>
  <si>
    <t>Le Caire</t>
  </si>
  <si>
    <t>Le Cambout</t>
  </si>
  <si>
    <t>Le Cannet</t>
  </si>
  <si>
    <t>Le Cannet-des-Maures</t>
  </si>
  <si>
    <t>Le Carbet</t>
  </si>
  <si>
    <t>Le Cardonnois</t>
  </si>
  <si>
    <t>Le Carlaret</t>
  </si>
  <si>
    <t>Le Castelet</t>
  </si>
  <si>
    <t>Le Castellard-Mélan</t>
  </si>
  <si>
    <t>Le Castellet</t>
  </si>
  <si>
    <t>Le Castéra</t>
  </si>
  <si>
    <t>Le Cateau-Cambrésis</t>
  </si>
  <si>
    <t>Le Catelet</t>
  </si>
  <si>
    <t>Le Catelier</t>
  </si>
  <si>
    <t>Le Caule-Sainte-Beuve</t>
  </si>
  <si>
    <t>Le Causé</t>
  </si>
  <si>
    <t>Le Caylar</t>
  </si>
  <si>
    <t>Le Cayrol</t>
  </si>
  <si>
    <t>Le Cellier</t>
  </si>
  <si>
    <t>Le Cendre</t>
  </si>
  <si>
    <t>Le Cercueil</t>
  </si>
  <si>
    <t>Le Cergne</t>
  </si>
  <si>
    <t>Le Chaffal</t>
  </si>
  <si>
    <t>Le Chaffaut-Saint-Jurson</t>
  </si>
  <si>
    <t>Le Chalange</t>
  </si>
  <si>
    <t>Le Chalard</t>
  </si>
  <si>
    <t>Le Chalon</t>
  </si>
  <si>
    <t>Le Chambon</t>
  </si>
  <si>
    <t>Le Chambon-Feugerolles</t>
  </si>
  <si>
    <t>Le Chambon-sur-Lignon</t>
  </si>
  <si>
    <t>Le Champ-de-la-Pierre</t>
  </si>
  <si>
    <t>Le Champ-près-Froges</t>
  </si>
  <si>
    <t>Le Champ-Saint-Père</t>
  </si>
  <si>
    <t>Le Charme</t>
  </si>
  <si>
    <t>Le Charmel</t>
  </si>
  <si>
    <t>Le Chastang</t>
  </si>
  <si>
    <t>Le Château-d'Almenêches</t>
  </si>
  <si>
    <t>Le Château-d'Oléron</t>
  </si>
  <si>
    <t>Le Châtelet</t>
  </si>
  <si>
    <t>Le Châtelet-en-Brie</t>
  </si>
  <si>
    <t>Le Châtelet-sur-Meuse</t>
  </si>
  <si>
    <t>Le Châtelet-sur-Retourne</t>
  </si>
  <si>
    <t>Le Châtelet-sur-Sormonne</t>
  </si>
  <si>
    <t>Le Chateley</t>
  </si>
  <si>
    <t>Le Châtelier</t>
  </si>
  <si>
    <t>Le Châtellier</t>
  </si>
  <si>
    <t>Le Châtenet-en-Dognon</t>
  </si>
  <si>
    <t>Le Chauchet</t>
  </si>
  <si>
    <t>Le Chautay</t>
  </si>
  <si>
    <t>Le Chay</t>
  </si>
  <si>
    <t>Le Cheix</t>
  </si>
  <si>
    <t>Le Chemin</t>
  </si>
  <si>
    <t>Le Chêne</t>
  </si>
  <si>
    <t>Le Chesnay-Rocquencourt</t>
  </si>
  <si>
    <t>Le Cheylard</t>
  </si>
  <si>
    <t>Le Cheylas</t>
  </si>
  <si>
    <t>Le Chillou</t>
  </si>
  <si>
    <t>Le Claon</t>
  </si>
  <si>
    <t>Le Clapier</t>
  </si>
  <si>
    <t>Le Clat</t>
  </si>
  <si>
    <t>Le Claux</t>
  </si>
  <si>
    <t>Le Clerjus</t>
  </si>
  <si>
    <t>Le Cloître-Pleyben</t>
  </si>
  <si>
    <t>Le Cloître-Saint-Thégonnec</t>
  </si>
  <si>
    <t>Le Collet-de-Dèze</t>
  </si>
  <si>
    <t>Le Compas</t>
  </si>
  <si>
    <t>Le Conquet</t>
  </si>
  <si>
    <t>Le Controis-en-Sologne</t>
  </si>
  <si>
    <t>Le Cormier</t>
  </si>
  <si>
    <t>Le Coteau</t>
  </si>
  <si>
    <t>Le Coudray</t>
  </si>
  <si>
    <t>Le Coudray-Macouard</t>
  </si>
  <si>
    <t>Le Coudray-Montceaux</t>
  </si>
  <si>
    <t>Le Coudray-Saint-Germer</t>
  </si>
  <si>
    <t>Le Coudray-sur-Thelle</t>
  </si>
  <si>
    <t>Le Cours</t>
  </si>
  <si>
    <t>Le Crès</t>
  </si>
  <si>
    <t>Le Crest</t>
  </si>
  <si>
    <t>Le Crestet</t>
  </si>
  <si>
    <t>Le Creusot</t>
  </si>
  <si>
    <t>Le Crocq</t>
  </si>
  <si>
    <t>Le Croisic</t>
  </si>
  <si>
    <t>Le Croisty</t>
  </si>
  <si>
    <t>Le Cros</t>
  </si>
  <si>
    <t>Le Crotoy</t>
  </si>
  <si>
    <t>Le Crouais</t>
  </si>
  <si>
    <t>Le Crouzet</t>
  </si>
  <si>
    <t>Le Crozet</t>
  </si>
  <si>
    <t>Le Cuing</t>
  </si>
  <si>
    <t>Le Deschaux</t>
  </si>
  <si>
    <t>Le Détroit</t>
  </si>
  <si>
    <t>Le Dézert</t>
  </si>
  <si>
    <t>Le Diamant</t>
  </si>
  <si>
    <t>Le Donjon</t>
  </si>
  <si>
    <t>Le Donzeil</t>
  </si>
  <si>
    <t>Le Dorat</t>
  </si>
  <si>
    <t>Le Douhet</t>
  </si>
  <si>
    <t>Le Doulieu</t>
  </si>
  <si>
    <t>Le Dourn</t>
  </si>
  <si>
    <t>Le Drennec</t>
  </si>
  <si>
    <t>Le Faget</t>
  </si>
  <si>
    <t>Le Falgoux</t>
  </si>
  <si>
    <t>Le Faou</t>
  </si>
  <si>
    <t>Le Faouët</t>
  </si>
  <si>
    <t>Le Fau</t>
  </si>
  <si>
    <t>Le Fauga</t>
  </si>
  <si>
    <t>Le Faulq</t>
  </si>
  <si>
    <t>Le Favril</t>
  </si>
  <si>
    <t>Le Fay</t>
  </si>
  <si>
    <t>Le Fayel</t>
  </si>
  <si>
    <t>Le Fay-Saint-Quentin</t>
  </si>
  <si>
    <t>Le Fel</t>
  </si>
  <si>
    <t>Le Fenouiller</t>
  </si>
  <si>
    <t>Le Ferré</t>
  </si>
  <si>
    <t>Le Fête</t>
  </si>
  <si>
    <t>Le Fidelaire</t>
  </si>
  <si>
    <t>Le Fied</t>
  </si>
  <si>
    <t>Le Fieu</t>
  </si>
  <si>
    <t>Le Fleix</t>
  </si>
  <si>
    <t>Le Fœil</t>
  </si>
  <si>
    <t>Le Folgoët</t>
  </si>
  <si>
    <t>Le Fossat</t>
  </si>
  <si>
    <t>Le Fouilloux</t>
  </si>
  <si>
    <t>Le Fournet</t>
  </si>
  <si>
    <t>Le Fousseret</t>
  </si>
  <si>
    <t>Le François</t>
  </si>
  <si>
    <t>Le Frasnois</t>
  </si>
  <si>
    <t>Le Fraysse</t>
  </si>
  <si>
    <t>Le Frêche</t>
  </si>
  <si>
    <t>Le Fréchet</t>
  </si>
  <si>
    <t>Le Freney-d'Oisans</t>
  </si>
  <si>
    <t>Le Fresne</t>
  </si>
  <si>
    <t>Le Fresne-Camilly</t>
  </si>
  <si>
    <t>Le Fresne-Poret</t>
  </si>
  <si>
    <t>Le Frestoy-Vaux</t>
  </si>
  <si>
    <t>Le Fréty</t>
  </si>
  <si>
    <t>Le Fugeret</t>
  </si>
  <si>
    <t>Le Gallet</t>
  </si>
  <si>
    <t>Le Garn</t>
  </si>
  <si>
    <t>Le Garric</t>
  </si>
  <si>
    <t>Le Gault-du-Perche</t>
  </si>
  <si>
    <t>Le Gault-Saint-Denis</t>
  </si>
  <si>
    <t>Le Gault-Soigny</t>
  </si>
  <si>
    <t>Le Gâvre</t>
  </si>
  <si>
    <t>Le Genest-Saint-Isle</t>
  </si>
  <si>
    <t>Le Gicq</t>
  </si>
  <si>
    <t>Le Girouard</t>
  </si>
  <si>
    <t>Le Givre</t>
  </si>
  <si>
    <t>Le Glaizil</t>
  </si>
  <si>
    <t>Le Gosier</t>
  </si>
  <si>
    <t>Le Grais</t>
  </si>
  <si>
    <t>Le Grand-Bornand</t>
  </si>
  <si>
    <t>Le Grand-Bourg</t>
  </si>
  <si>
    <t>Le Grand-Celland</t>
  </si>
  <si>
    <t>Le Grand-Lemps</t>
  </si>
  <si>
    <t>Le Grand-Lucé</t>
  </si>
  <si>
    <t>Le Grand-Madieu</t>
  </si>
  <si>
    <t>Le Grand-Pressigny</t>
  </si>
  <si>
    <t>Le Grand-Quevilly</t>
  </si>
  <si>
    <t>Le Grand-Serre</t>
  </si>
  <si>
    <t>Le Grand-Village-Plage</t>
  </si>
  <si>
    <t>Le Gratteris</t>
  </si>
  <si>
    <t>Le Grau-du-Roi</t>
  </si>
  <si>
    <t>Le Grès</t>
  </si>
  <si>
    <t>Le Grez</t>
  </si>
  <si>
    <t>Le Grippon</t>
  </si>
  <si>
    <t>Le Gua</t>
  </si>
  <si>
    <t>Le Gué-d'Alleré</t>
  </si>
  <si>
    <t>Le Gué-de-Longroi</t>
  </si>
  <si>
    <t>Le Gué-de-Velluire</t>
  </si>
  <si>
    <t>Le Guerno</t>
  </si>
  <si>
    <t>Le Guislain</t>
  </si>
  <si>
    <t>Le Haillan</t>
  </si>
  <si>
    <t>Le Ham</t>
  </si>
  <si>
    <t>Le Hamel</t>
  </si>
  <si>
    <t>Le Hanouard</t>
  </si>
  <si>
    <t>Le Haut Soultzbach</t>
  </si>
  <si>
    <t>Le Haut-Bréda</t>
  </si>
  <si>
    <t>Le Haut-Corlay</t>
  </si>
  <si>
    <t>Le Havre</t>
  </si>
  <si>
    <t>Le Heaulme</t>
  </si>
  <si>
    <t>Le Hérie-la-Viéville</t>
  </si>
  <si>
    <t>Le Héron</t>
  </si>
  <si>
    <t>Le Hézo</t>
  </si>
  <si>
    <t>Le Hinglé</t>
  </si>
  <si>
    <t>Le Hohwald</t>
  </si>
  <si>
    <t>Le Hom</t>
  </si>
  <si>
    <t>Le Horps</t>
  </si>
  <si>
    <t>Le Houga</t>
  </si>
  <si>
    <t>Le Houlme</t>
  </si>
  <si>
    <t>Le Housseau-Brétignolles</t>
  </si>
  <si>
    <t>Le Jardin</t>
  </si>
  <si>
    <t>Le Juch</t>
  </si>
  <si>
    <t>Le Kremlin-Bicêtre</t>
  </si>
  <si>
    <t>Le Lac-d'Issarlès</t>
  </si>
  <si>
    <t>Le Lamentin</t>
  </si>
  <si>
    <t>Le Landin</t>
  </si>
  <si>
    <t>Le Landreau</t>
  </si>
  <si>
    <t>Le Langon</t>
  </si>
  <si>
    <t>Le Larderet</t>
  </si>
  <si>
    <t>Le Lardin-Saint-Lazare</t>
  </si>
  <si>
    <t>Le Latet</t>
  </si>
  <si>
    <t>Le Lauzet-Ubaye</t>
  </si>
  <si>
    <t>Le Lavandou</t>
  </si>
  <si>
    <t>Le Leslay</t>
  </si>
  <si>
    <t>Le Lesme</t>
  </si>
  <si>
    <t>Le Leuy</t>
  </si>
  <si>
    <t>Le Liège</t>
  </si>
  <si>
    <t>Le Lindois</t>
  </si>
  <si>
    <t>Le Lion-d'Angers</t>
  </si>
  <si>
    <t>Le Lonzac</t>
  </si>
  <si>
    <t>Le Loreur</t>
  </si>
  <si>
    <t>Le Lorey</t>
  </si>
  <si>
    <t>Le Loroux</t>
  </si>
  <si>
    <t>Le Loroux-Bottereau</t>
  </si>
  <si>
    <t>Le Lorrain</t>
  </si>
  <si>
    <t>Le Louroux</t>
  </si>
  <si>
    <t>Le Louverot</t>
  </si>
  <si>
    <t>Le Luart</t>
  </si>
  <si>
    <t>Le Luc</t>
  </si>
  <si>
    <t>Le Lude</t>
  </si>
  <si>
    <t>Le Luhier</t>
  </si>
  <si>
    <t>Le Luot</t>
  </si>
  <si>
    <t>Le Mage</t>
  </si>
  <si>
    <t>Le Magnoray</t>
  </si>
  <si>
    <t>Le Magny</t>
  </si>
  <si>
    <t>Le Maisnil</t>
  </si>
  <si>
    <t>Le Malesherbois</t>
  </si>
  <si>
    <t>Le Malzieu-Forain</t>
  </si>
  <si>
    <t>Le Malzieu-Ville</t>
  </si>
  <si>
    <t>Le Manoir</t>
  </si>
  <si>
    <t>Le Mans</t>
  </si>
  <si>
    <t>Le Marais-la-Chapelle</t>
  </si>
  <si>
    <t>Le Marigot</t>
  </si>
  <si>
    <t>Le Marin</t>
  </si>
  <si>
    <t>Le Martinet</t>
  </si>
  <si>
    <t>Le Mas</t>
  </si>
  <si>
    <t>Le Mas-d'Agenais</t>
  </si>
  <si>
    <t>Le Mas-d'Artige</t>
  </si>
  <si>
    <t>Le Mas-d'Azil</t>
  </si>
  <si>
    <t>Le Mas-de-Tence</t>
  </si>
  <si>
    <t>Le Masnau-Massuguiès</t>
  </si>
  <si>
    <t>Le Mayet-d'École</t>
  </si>
  <si>
    <t>Le Mayet-de-Montagne</t>
  </si>
  <si>
    <t>Le May-sur-Èvre</t>
  </si>
  <si>
    <t>Le Mazeau</t>
  </si>
  <si>
    <t>Le Mazis</t>
  </si>
  <si>
    <t>Le Mée-sur-Seine</t>
  </si>
  <si>
    <t>Le Meillard</t>
  </si>
  <si>
    <t>Le Meix</t>
  </si>
  <si>
    <t>Le Meix-Saint-Epoing</t>
  </si>
  <si>
    <t>Le Meix-Tiercelin</t>
  </si>
  <si>
    <t>Le Mêle-sur-Sarthe</t>
  </si>
  <si>
    <t>Le Mémont</t>
  </si>
  <si>
    <t>Le Mené</t>
  </si>
  <si>
    <t>Le Ménil</t>
  </si>
  <si>
    <t>Le Ménil-Bérard</t>
  </si>
  <si>
    <t>Le Ménil-Broût</t>
  </si>
  <si>
    <t>Le Ménil-Ciboult</t>
  </si>
  <si>
    <t>Le Ménil-de-Briouze</t>
  </si>
  <si>
    <t>Le Ménil-Guyon</t>
  </si>
  <si>
    <t>Le Ménil-Scelleur</t>
  </si>
  <si>
    <t>Le Ménil-Vicomte</t>
  </si>
  <si>
    <t>Le Menoux</t>
  </si>
  <si>
    <t>Le Mérévillois</t>
  </si>
  <si>
    <t>Le Mériot</t>
  </si>
  <si>
    <t>Le Merlerault</t>
  </si>
  <si>
    <t>Le Merzer</t>
  </si>
  <si>
    <t>Le Mesge</t>
  </si>
  <si>
    <t>Le Mesnil-Adelée</t>
  </si>
  <si>
    <t>Le Mesnil-Amelot</t>
  </si>
  <si>
    <t>Le Mesnil-Amey</t>
  </si>
  <si>
    <t>Le Mesnil-Aubert</t>
  </si>
  <si>
    <t>Le Mesnil-Aubry</t>
  </si>
  <si>
    <t>Le Mesnil-au-Grain</t>
  </si>
  <si>
    <t>Le Mesnil-au-Val</t>
  </si>
  <si>
    <t>Le Mesnil-Conteville</t>
  </si>
  <si>
    <t>Le Mesnil-Durdent</t>
  </si>
  <si>
    <t>Le Mesnil-en-Thelle</t>
  </si>
  <si>
    <t>Le Mesnil-Esnard</t>
  </si>
  <si>
    <t>Le Mesnil-Eudes</t>
  </si>
  <si>
    <t>Le Mesnil-Eury</t>
  </si>
  <si>
    <t>Le Mesnil-Fuguet</t>
  </si>
  <si>
    <t>Le Mesnil-Garnier</t>
  </si>
  <si>
    <t>Le Mesnil-Gilbert</t>
  </si>
  <si>
    <t>Le Mesnil-Guillaume</t>
  </si>
  <si>
    <t>Le Mesnil-Jourdain</t>
  </si>
  <si>
    <t>Le Mesnillard</t>
  </si>
  <si>
    <t>Le Mesnil-le-Roi</t>
  </si>
  <si>
    <t>Le Mesnil-Lieubray</t>
  </si>
  <si>
    <t>Le Mesnil-Ozenne</t>
  </si>
  <si>
    <t>Le Mesnil-Réaume</t>
  </si>
  <si>
    <t>Le Mesnil-Robert</t>
  </si>
  <si>
    <t>Le Mesnil-Rouxelin</t>
  </si>
  <si>
    <t>Le Mesnil-Saint-Denis</t>
  </si>
  <si>
    <t>Le Mesnil-Saint-Firmin</t>
  </si>
  <si>
    <t>Le Mesnil-Saint-Jean</t>
  </si>
  <si>
    <t>Le Mesnil-Simon</t>
  </si>
  <si>
    <t>Le Mesnil-sous-Jumièges</t>
  </si>
  <si>
    <t>Le Mesnil-sur-Blangy</t>
  </si>
  <si>
    <t>Le Mesnil-sur-Bulles</t>
  </si>
  <si>
    <t>Le Mesnil-sur-Oger</t>
  </si>
  <si>
    <t>Le Mesnil-Théribus</t>
  </si>
  <si>
    <t>Le Mesnil-Thomas</t>
  </si>
  <si>
    <t>Le Mesnil-Véneron</t>
  </si>
  <si>
    <t>Le Mesnil-Villeman</t>
  </si>
  <si>
    <t>Le Mesnil-Villement</t>
  </si>
  <si>
    <t>Le Meux</t>
  </si>
  <si>
    <t>Le Minihic-sur-Rance</t>
  </si>
  <si>
    <t>Le Miroir</t>
  </si>
  <si>
    <t>Le Molay-Littry</t>
  </si>
  <si>
    <t>Le Monastère</t>
  </si>
  <si>
    <t>Le Monastier-sur-Gazeille</t>
  </si>
  <si>
    <t>Le Monestier</t>
  </si>
  <si>
    <t>Le Monestier-du-Percy</t>
  </si>
  <si>
    <t>Le Monêtier-les-Bains</t>
  </si>
  <si>
    <t>Le Mont</t>
  </si>
  <si>
    <t>Le Montat</t>
  </si>
  <si>
    <t>Le Mont-Dieu</t>
  </si>
  <si>
    <t>Le Monteil</t>
  </si>
  <si>
    <t>Le Monteil-au-Vicomte</t>
  </si>
  <si>
    <t>Le Montellier</t>
  </si>
  <si>
    <t>Le Montet</t>
  </si>
  <si>
    <t>Le Mont-Saint-Adrien</t>
  </si>
  <si>
    <t>Le Mont-Saint-Michel</t>
  </si>
  <si>
    <t>Le Montsaugeonnais</t>
  </si>
  <si>
    <t>Le Morne-Rouge</t>
  </si>
  <si>
    <t>Le Morne-Vert</t>
  </si>
  <si>
    <t>Le Moule</t>
  </si>
  <si>
    <t>Le Moulinet-sur-Solin</t>
  </si>
  <si>
    <t>Le Moustoir</t>
  </si>
  <si>
    <t>Le Moutaret</t>
  </si>
  <si>
    <t>Le Moutherot</t>
  </si>
  <si>
    <t>Le Mung</t>
  </si>
  <si>
    <t>Le Muy</t>
  </si>
  <si>
    <t>Le Nayrac</t>
  </si>
  <si>
    <t>Le Neubourg</t>
  </si>
  <si>
    <t>Le Neufbourg</t>
  </si>
  <si>
    <t>Le Neufour</t>
  </si>
  <si>
    <t>Le Nizan</t>
  </si>
  <si>
    <t>Le Nouvion-en-Thiérache</t>
  </si>
  <si>
    <t>Le Noyer</t>
  </si>
  <si>
    <t>Le Noyer-en-Ouche</t>
  </si>
  <si>
    <t>Le Pailly</t>
  </si>
  <si>
    <t>Le Palais</t>
  </si>
  <si>
    <t>Le Palais-sur-Vienne</t>
  </si>
  <si>
    <t>Le Pallet</t>
  </si>
  <si>
    <t>Le Parc</t>
  </si>
  <si>
    <t>Le Parcq</t>
  </si>
  <si>
    <t>Le Pas</t>
  </si>
  <si>
    <t>Le Pasquier</t>
  </si>
  <si>
    <t>Le Passage</t>
  </si>
  <si>
    <t>Le Pas-Saint-l'Homer</t>
  </si>
  <si>
    <t>Le Pavillon-Sainte-Julie</t>
  </si>
  <si>
    <t>Le Péage-de-Roussillon</t>
  </si>
  <si>
    <t>Le Pêchereau</t>
  </si>
  <si>
    <t>Le Pecq</t>
  </si>
  <si>
    <t>Le Pègue</t>
  </si>
  <si>
    <t>Le Pellerin</t>
  </si>
  <si>
    <t>Le Perchay</t>
  </si>
  <si>
    <t>Le Perray-en-Yvelines</t>
  </si>
  <si>
    <t>Le Perréon</t>
  </si>
  <si>
    <t>Le Perreux-sur-Marne</t>
  </si>
  <si>
    <t>Le Perrey</t>
  </si>
  <si>
    <t>Le Perrier</t>
  </si>
  <si>
    <t>Le Perron</t>
  </si>
  <si>
    <t>Le Perthus</t>
  </si>
  <si>
    <t>Le Pertre</t>
  </si>
  <si>
    <t>Le Pertuis</t>
  </si>
  <si>
    <t>Le Pescher</t>
  </si>
  <si>
    <t>Le Petit-Celland</t>
  </si>
  <si>
    <t>Le Petit-Fougeray</t>
  </si>
  <si>
    <t>Le Petit-Pressigny</t>
  </si>
  <si>
    <t>Le Petit-Quevilly</t>
  </si>
  <si>
    <t>Le Peyrat</t>
  </si>
  <si>
    <t>Le Pian-Médoc</t>
  </si>
  <si>
    <t>Le Pian-sur-Garonne</t>
  </si>
  <si>
    <t>Le Pin</t>
  </si>
  <si>
    <t>Le Pin-au-Haras</t>
  </si>
  <si>
    <t>Le Pin-la-Garenne</t>
  </si>
  <si>
    <t>Le Pin-Murelet</t>
  </si>
  <si>
    <t>Le Pizou</t>
  </si>
  <si>
    <t>Le Pla</t>
  </si>
  <si>
    <t>Le Plagnal</t>
  </si>
  <si>
    <t>Le Plan</t>
  </si>
  <si>
    <t>Le Plan-de-la-Tour</t>
  </si>
  <si>
    <t>Le Planois</t>
  </si>
  <si>
    <t>Le Planquay</t>
  </si>
  <si>
    <t>Le Plantay</t>
  </si>
  <si>
    <t>Le Plantis</t>
  </si>
  <si>
    <t>Le Plessier-Huleu</t>
  </si>
  <si>
    <t>Le Plessier-Rozainvillers</t>
  </si>
  <si>
    <t>Le Plessier-sur-Bulles</t>
  </si>
  <si>
    <t>Le Plessier-sur-Saint-Just</t>
  </si>
  <si>
    <t>Le Plessis-aux-Bois</t>
  </si>
  <si>
    <t>Le Plessis-Belleville</t>
  </si>
  <si>
    <t>Le Plessis-Bouchard</t>
  </si>
  <si>
    <t>Le Plessis-Brion</t>
  </si>
  <si>
    <t>Le Plessis-Dorin</t>
  </si>
  <si>
    <t>Le Plessis-Feu-Aussoux</t>
  </si>
  <si>
    <t>Le Plessis-Gassot</t>
  </si>
  <si>
    <t>Le Plessis-Grammoire</t>
  </si>
  <si>
    <t>Le Plessis-Grohan</t>
  </si>
  <si>
    <t>Le Plessis-Hébert</t>
  </si>
  <si>
    <t>Le Plessis-Lastelle</t>
  </si>
  <si>
    <t>Le Plessis-l'Échelle</t>
  </si>
  <si>
    <t>Le Plessis-l'Évêque</t>
  </si>
  <si>
    <t>Le Plessis-Luzarches</t>
  </si>
  <si>
    <t>Le Plessis-Pâté</t>
  </si>
  <si>
    <t>Le Plessis-Patte-d'Oie</t>
  </si>
  <si>
    <t>Le Plessis-Placy</t>
  </si>
  <si>
    <t>Le Plessis-Robinson</t>
  </si>
  <si>
    <t>Le Plessis-Sainte-Opportune</t>
  </si>
  <si>
    <t>Le Plessis-Trévise</t>
  </si>
  <si>
    <t>Le Ployron</t>
  </si>
  <si>
    <t>Le Poët</t>
  </si>
  <si>
    <t>Le Poët-Célard</t>
  </si>
  <si>
    <t>Le Poët-en-Percip</t>
  </si>
  <si>
    <t>Le Poët-Laval</t>
  </si>
  <si>
    <t>Le Poët-Sigillat</t>
  </si>
  <si>
    <t>Le Poinçonnet</t>
  </si>
  <si>
    <t>Le Poiré-sur-Vie</t>
  </si>
  <si>
    <t>Le Poislay</t>
  </si>
  <si>
    <t>Le Poizat-Lalleyriat</t>
  </si>
  <si>
    <t>Le Pompidou</t>
  </si>
  <si>
    <t>Le Ponchel</t>
  </si>
  <si>
    <t>Le Pondy</t>
  </si>
  <si>
    <t>Le Pont-Chrétien-Chabenet</t>
  </si>
  <si>
    <t>Le Pont-de-Beauvoisin</t>
  </si>
  <si>
    <t>Le Pont-de-Claix</t>
  </si>
  <si>
    <t>Le Pontet</t>
  </si>
  <si>
    <t>Le Porge</t>
  </si>
  <si>
    <t>Le Port</t>
  </si>
  <si>
    <t>Le Portel</t>
  </si>
  <si>
    <t>Le Port-Marly</t>
  </si>
  <si>
    <t>Le Pouget</t>
  </si>
  <si>
    <t>Le Poujol-sur-Orb</t>
  </si>
  <si>
    <t>Le Pouliguen</t>
  </si>
  <si>
    <t>Le Pout</t>
  </si>
  <si>
    <t>Le Pouzin</t>
  </si>
  <si>
    <t>Le Pradal</t>
  </si>
  <si>
    <t>Le Pradet</t>
  </si>
  <si>
    <t>Le Prêcheur</t>
  </si>
  <si>
    <t>Le Pré-d'Auge</t>
  </si>
  <si>
    <t>Le Pré-Saint-Gervais</t>
  </si>
  <si>
    <t>Le Puch</t>
  </si>
  <si>
    <t>Le Puech</t>
  </si>
  <si>
    <t>Le Puid</t>
  </si>
  <si>
    <t>Le Puley</t>
  </si>
  <si>
    <t>Le Puy</t>
  </si>
  <si>
    <t>Le Puy-en-Velay</t>
  </si>
  <si>
    <t>Le Puy-Notre-Dame</t>
  </si>
  <si>
    <t>Le Puy-Sainte-Réparade</t>
  </si>
  <si>
    <t>Le Quartier</t>
  </si>
  <si>
    <t>Le Quesne</t>
  </si>
  <si>
    <t>Le Quesnel</t>
  </si>
  <si>
    <t>Le Quesnel-Aubry</t>
  </si>
  <si>
    <t>Le Quesnoy</t>
  </si>
  <si>
    <t>Le Quesnoy-en-Artois</t>
  </si>
  <si>
    <t>Le Quillio</t>
  </si>
  <si>
    <t>Le Quiou</t>
  </si>
  <si>
    <t>Le Raincy</t>
  </si>
  <si>
    <t>Le Relecq-Kerhuon</t>
  </si>
  <si>
    <t>Le Renouard</t>
  </si>
  <si>
    <t>Le Reposoir</t>
  </si>
  <si>
    <t>Le Retail</t>
  </si>
  <si>
    <t>Le Revest-les-Eaux</t>
  </si>
  <si>
    <t>Le Rheu</t>
  </si>
  <si>
    <t>Le Rialet</t>
  </si>
  <si>
    <t>Le Ribay</t>
  </si>
  <si>
    <t>Le Riols</t>
  </si>
  <si>
    <t>Le Robert</t>
  </si>
  <si>
    <t>Le Roc</t>
  </si>
  <si>
    <t>Le Rouget-Pers</t>
  </si>
  <si>
    <t>Le Roulier</t>
  </si>
  <si>
    <t>Le Rouret</t>
  </si>
  <si>
    <t>Le Rousset-Marizy</t>
  </si>
  <si>
    <t>Le Rove</t>
  </si>
  <si>
    <t>Le Rozel</t>
  </si>
  <si>
    <t>Le Rozier</t>
  </si>
  <si>
    <t>Le Russey</t>
  </si>
  <si>
    <t>Le Saint</t>
  </si>
  <si>
    <t>Le Saix</t>
  </si>
  <si>
    <t>Le Sap-André</t>
  </si>
  <si>
    <t>Le Sappey</t>
  </si>
  <si>
    <t>Le Sappey-en-Chartreuse</t>
  </si>
  <si>
    <t>Le Sars</t>
  </si>
  <si>
    <t>Le Saulchoy</t>
  </si>
  <si>
    <t>Le Saulcy</t>
  </si>
  <si>
    <t>Le Sauze-du-Lac</t>
  </si>
  <si>
    <t>Le Ségur</t>
  </si>
  <si>
    <t>Le Sel-de-Bretagne</t>
  </si>
  <si>
    <t>Le Sen</t>
  </si>
  <si>
    <t>Le Sequestre</t>
  </si>
  <si>
    <t>Le Seure</t>
  </si>
  <si>
    <t>Le Soler</t>
  </si>
  <si>
    <t>Le Souich</t>
  </si>
  <si>
    <t>Le Soulié</t>
  </si>
  <si>
    <t>Le Sourd</t>
  </si>
  <si>
    <t>Le Sourn</t>
  </si>
  <si>
    <t>Le Subdray</t>
  </si>
  <si>
    <t>Le Syndicat</t>
  </si>
  <si>
    <t>Le Tablier</t>
  </si>
  <si>
    <t>Le Taillan-Médoc</t>
  </si>
  <si>
    <t>Le Tallud</t>
  </si>
  <si>
    <t>Le Tampon</t>
  </si>
  <si>
    <t>Le Tanu</t>
  </si>
  <si>
    <t>Le Tartre</t>
  </si>
  <si>
    <t>Le Tartre-Gaudran</t>
  </si>
  <si>
    <t>Le Tâtre</t>
  </si>
  <si>
    <t>Le Tech</t>
  </si>
  <si>
    <t>Le Teich</t>
  </si>
  <si>
    <t>Le Teil</t>
  </si>
  <si>
    <t>Le Teilleul</t>
  </si>
  <si>
    <t>Le Temple</t>
  </si>
  <si>
    <t>Le Temple-de-Bretagne</t>
  </si>
  <si>
    <t>Le Temple-sur-Lot</t>
  </si>
  <si>
    <t>Le Tertre-Saint-Denis</t>
  </si>
  <si>
    <t>Le Theil</t>
  </si>
  <si>
    <t>Le Theil-de-Bretagne</t>
  </si>
  <si>
    <t>Le Theil-en-Auge</t>
  </si>
  <si>
    <t>Le Theil-Nolent</t>
  </si>
  <si>
    <t>Le Thieulin</t>
  </si>
  <si>
    <t>Le Thil</t>
  </si>
  <si>
    <t>Le Thillay</t>
  </si>
  <si>
    <t>Le Thillot</t>
  </si>
  <si>
    <t>Le Thil-Riberpré</t>
  </si>
  <si>
    <t>Le Tholonet</t>
  </si>
  <si>
    <t>Le Tholy</t>
  </si>
  <si>
    <t>Le Thor</t>
  </si>
  <si>
    <t>Le Thoronet</t>
  </si>
  <si>
    <t>Le Thou</t>
  </si>
  <si>
    <t>Le Thoult-Trosnay</t>
  </si>
  <si>
    <t>Le Thour</t>
  </si>
  <si>
    <t>Le Thuel</t>
  </si>
  <si>
    <t>Le Thuit</t>
  </si>
  <si>
    <t>Le Thuit de l'Oison</t>
  </si>
  <si>
    <t>Le Tiercent</t>
  </si>
  <si>
    <t>Le Tignet</t>
  </si>
  <si>
    <t>Le Tilleul</t>
  </si>
  <si>
    <t>Le Tilleul-Lambert</t>
  </si>
  <si>
    <t>Le Titre</t>
  </si>
  <si>
    <t>Le Torp-Mesnil</t>
  </si>
  <si>
    <t>Le Torpt</t>
  </si>
  <si>
    <t>Le Torquesne</t>
  </si>
  <si>
    <t>Le Touquet-Paris-Plage</t>
  </si>
  <si>
    <t>Le Tour-du-Parc</t>
  </si>
  <si>
    <t>Le Tourne</t>
  </si>
  <si>
    <t>Le Touvet</t>
  </si>
  <si>
    <t>Le Trait</t>
  </si>
  <si>
    <t>Le Tranger</t>
  </si>
  <si>
    <t>Le Translay</t>
  </si>
  <si>
    <t>Le Transloy</t>
  </si>
  <si>
    <t>Le Tréhou</t>
  </si>
  <si>
    <t>Le Tremblay-Omonville</t>
  </si>
  <si>
    <t>Le Tremblay-sur-Mauldre</t>
  </si>
  <si>
    <t>Le Tremblois</t>
  </si>
  <si>
    <t>Le Tréport</t>
  </si>
  <si>
    <t>Le Trévoux</t>
  </si>
  <si>
    <t>Le Triadou</t>
  </si>
  <si>
    <t>Le Trioulou</t>
  </si>
  <si>
    <t>Le Tronchet</t>
  </si>
  <si>
    <t>Le Troncq</t>
  </si>
  <si>
    <t>Le Tronquay</t>
  </si>
  <si>
    <t>Le Truel</t>
  </si>
  <si>
    <t>Le Tuzan</t>
  </si>
  <si>
    <t>Le Val</t>
  </si>
  <si>
    <t>Le Val d'Hazey</t>
  </si>
  <si>
    <t>Le Val d'Ocre</t>
  </si>
  <si>
    <t>Le Val-d'Ajol</t>
  </si>
  <si>
    <t>Le Val-David</t>
  </si>
  <si>
    <t>Le Val-de-Gouhenans</t>
  </si>
  <si>
    <t>Le Val-de-Guéblange</t>
  </si>
  <si>
    <t>Le Val-d'Esnoms</t>
  </si>
  <si>
    <t>Le Val-Doré</t>
  </si>
  <si>
    <t>Le Val-Larrey</t>
  </si>
  <si>
    <t>Le Val-Saint-Éloi</t>
  </si>
  <si>
    <t>Le Val-Saint-Germain</t>
  </si>
  <si>
    <t>Le Val-Saint-Père</t>
  </si>
  <si>
    <t>Le Valtin</t>
  </si>
  <si>
    <t>Le Vanneau-Irleau</t>
  </si>
  <si>
    <t>Le Vast</t>
  </si>
  <si>
    <t>Le Vauclin</t>
  </si>
  <si>
    <t>Le Vaudioux</t>
  </si>
  <si>
    <t>Le Vaudoué</t>
  </si>
  <si>
    <t>Le Vaudreuil</t>
  </si>
  <si>
    <t>Le Vaulmier</t>
  </si>
  <si>
    <t>Le Vaumain</t>
  </si>
  <si>
    <t>Le Vauroux</t>
  </si>
  <si>
    <t>Le Verdier</t>
  </si>
  <si>
    <t>Le Verdon-sur-Mer</t>
  </si>
  <si>
    <t>Le Verger</t>
  </si>
  <si>
    <t>Le Verguier</t>
  </si>
  <si>
    <t>Le Vermont</t>
  </si>
  <si>
    <t>Le Verneil</t>
  </si>
  <si>
    <t>Le Vernet</t>
  </si>
  <si>
    <t>Le Vernet-Chaméane</t>
  </si>
  <si>
    <t>Le Vernet-Sainte-Marguerite</t>
  </si>
  <si>
    <t>Le Vernois</t>
  </si>
  <si>
    <t>Le Vernoy</t>
  </si>
  <si>
    <t>Le Versoud</t>
  </si>
  <si>
    <t>Le Vert</t>
  </si>
  <si>
    <t>Le Vésinet</t>
  </si>
  <si>
    <t>Le Veurdre</t>
  </si>
  <si>
    <t>Le Vey</t>
  </si>
  <si>
    <t>Le Vézier</t>
  </si>
  <si>
    <t>Le Vibal</t>
  </si>
  <si>
    <t>Le Vicel</t>
  </si>
  <si>
    <t>Le Vieil-Dampierre</t>
  </si>
  <si>
    <t>Le Vieil-Évreux</t>
  </si>
  <si>
    <t>Le Vieux-Bourg</t>
  </si>
  <si>
    <t>Le Vieux-Cérier</t>
  </si>
  <si>
    <t>Le Vieux-Marché</t>
  </si>
  <si>
    <t>Le Vigan</t>
  </si>
  <si>
    <t>Le Vigean</t>
  </si>
  <si>
    <t>Le Vigeant</t>
  </si>
  <si>
    <t>Le Vigen</t>
  </si>
  <si>
    <t>Le Vignau</t>
  </si>
  <si>
    <t>Le Vignon-en-Quercy</t>
  </si>
  <si>
    <t>Le Vilhain</t>
  </si>
  <si>
    <t>Le Villars</t>
  </si>
  <si>
    <t>Le Villey</t>
  </si>
  <si>
    <t>Le Vintrou</t>
  </si>
  <si>
    <t>Le Vivier</t>
  </si>
  <si>
    <t>Le Vivier-sur-Mer</t>
  </si>
  <si>
    <t>Le Wast</t>
  </si>
  <si>
    <t>Léalvillers</t>
  </si>
  <si>
    <t>Léaupartie</t>
  </si>
  <si>
    <t>Léaz</t>
  </si>
  <si>
    <t>Lebetain</t>
  </si>
  <si>
    <t>Lebeuville</t>
  </si>
  <si>
    <t>Lebiez</t>
  </si>
  <si>
    <t>Leboulin</t>
  </si>
  <si>
    <t>Lebucquière</t>
  </si>
  <si>
    <t>L'Écaille</t>
  </si>
  <si>
    <t>Lecci</t>
  </si>
  <si>
    <t>Lecelles</t>
  </si>
  <si>
    <t>Lecey</t>
  </si>
  <si>
    <t>Lechâtelet</t>
  </si>
  <si>
    <t>Léchelle</t>
  </si>
  <si>
    <t>L'Échelle</t>
  </si>
  <si>
    <t>L'Échelle-Saint-Aurin</t>
  </si>
  <si>
    <t>Lécluse</t>
  </si>
  <si>
    <t>Lécousse</t>
  </si>
  <si>
    <t>L'Écouvotte</t>
  </si>
  <si>
    <t>Lecques</t>
  </si>
  <si>
    <t>Lect</t>
  </si>
  <si>
    <t>Lectoure</t>
  </si>
  <si>
    <t>Lecumberry</t>
  </si>
  <si>
    <t>Lécussan</t>
  </si>
  <si>
    <t>Lédas-et-Penthiès</t>
  </si>
  <si>
    <t>Lédat</t>
  </si>
  <si>
    <t>Lédenon</t>
  </si>
  <si>
    <t>Lédergues</t>
  </si>
  <si>
    <t>Lederzeele</t>
  </si>
  <si>
    <t>Ledeuix</t>
  </si>
  <si>
    <t>Lédignan</t>
  </si>
  <si>
    <t>Ledinghem</t>
  </si>
  <si>
    <t>Ledringhem</t>
  </si>
  <si>
    <t>Lée</t>
  </si>
  <si>
    <t>Leers</t>
  </si>
  <si>
    <t>Lées-Athas</t>
  </si>
  <si>
    <t>Lefaux</t>
  </si>
  <si>
    <t>Leffard</t>
  </si>
  <si>
    <t>Leffincourt</t>
  </si>
  <si>
    <t>Leffonds</t>
  </si>
  <si>
    <t>Leffrinckoucke</t>
  </si>
  <si>
    <t>Leforest</t>
  </si>
  <si>
    <t>Legé</t>
  </si>
  <si>
    <t>Lège</t>
  </si>
  <si>
    <t>Lège-Cap-Ferret</t>
  </si>
  <si>
    <t>Légéville-et-Bonfays</t>
  </si>
  <si>
    <t>Léglantiers</t>
  </si>
  <si>
    <t>L'Église-aux-Bois</t>
  </si>
  <si>
    <t>Légny</t>
  </si>
  <si>
    <t>Léguevin</t>
  </si>
  <si>
    <t>Léguillac-de-l'Auche</t>
  </si>
  <si>
    <t>L'Éguille</t>
  </si>
  <si>
    <t>Lehaucourt</t>
  </si>
  <si>
    <t>Leigné-les-Bois</t>
  </si>
  <si>
    <t>Leignes-sur-Fontaine</t>
  </si>
  <si>
    <t>Leigné-sur-Usseau</t>
  </si>
  <si>
    <t>Leigneux</t>
  </si>
  <si>
    <t>Leintrey</t>
  </si>
  <si>
    <t>Lélex</t>
  </si>
  <si>
    <t>Lelin-Lapujolle</t>
  </si>
  <si>
    <t>Lelling</t>
  </si>
  <si>
    <t>Lemainville</t>
  </si>
  <si>
    <t>Lembach</t>
  </si>
  <si>
    <t>Lembeye</t>
  </si>
  <si>
    <t>Lembras</t>
  </si>
  <si>
    <t>Lemé</t>
  </si>
  <si>
    <t>Lème</t>
  </si>
  <si>
    <t>Leménil-Mitry</t>
  </si>
  <si>
    <t>Lémeré</t>
  </si>
  <si>
    <t>Lemmecourt</t>
  </si>
  <si>
    <t>Lemmes</t>
  </si>
  <si>
    <t>Lemoncourt</t>
  </si>
  <si>
    <t>Lempaut</t>
  </si>
  <si>
    <t>Lempdes</t>
  </si>
  <si>
    <t>Lempdes-sur-Allagnon</t>
  </si>
  <si>
    <t>Lempire</t>
  </si>
  <si>
    <t>Lemps</t>
  </si>
  <si>
    <t>Lempty</t>
  </si>
  <si>
    <t>Lempzours</t>
  </si>
  <si>
    <t>Lemud</t>
  </si>
  <si>
    <t>Lemuy</t>
  </si>
  <si>
    <t>Lenax</t>
  </si>
  <si>
    <t>Lencloître</t>
  </si>
  <si>
    <t>Lencouacq</t>
  </si>
  <si>
    <t>Lendou-en-Quercy</t>
  </si>
  <si>
    <t>Lengelsheim</t>
  </si>
  <si>
    <t>Lengronne</t>
  </si>
  <si>
    <t>Lenharrée</t>
  </si>
  <si>
    <t>Léning</t>
  </si>
  <si>
    <t>Lennon</t>
  </si>
  <si>
    <t>Lenoncourt</t>
  </si>
  <si>
    <t>Lens-Lestang</t>
  </si>
  <si>
    <t>Lent</t>
  </si>
  <si>
    <t>Lentigny</t>
  </si>
  <si>
    <t>Lentillac-du-Causse</t>
  </si>
  <si>
    <t>Lentillac-Saint-Blaise</t>
  </si>
  <si>
    <t>Lentillères</t>
  </si>
  <si>
    <t>Lentilles</t>
  </si>
  <si>
    <t>Lentilly</t>
  </si>
  <si>
    <t>Lentiol</t>
  </si>
  <si>
    <t>Lento</t>
  </si>
  <si>
    <t>Léobard</t>
  </si>
  <si>
    <t>Léogeats</t>
  </si>
  <si>
    <t>Léognan</t>
  </si>
  <si>
    <t>Léojac</t>
  </si>
  <si>
    <t>Léon</t>
  </si>
  <si>
    <t>Léoncel</t>
  </si>
  <si>
    <t>Léotoing</t>
  </si>
  <si>
    <t>Léouville</t>
  </si>
  <si>
    <t>Léoville</t>
  </si>
  <si>
    <t>Lépanges-sur-Vologne</t>
  </si>
  <si>
    <t>Lépaud</t>
  </si>
  <si>
    <t>Lépinas</t>
  </si>
  <si>
    <t>Lépine</t>
  </si>
  <si>
    <t>L'Épine</t>
  </si>
  <si>
    <t>L'Épine-aux-Bois</t>
  </si>
  <si>
    <t>Lépin-le-Lac</t>
  </si>
  <si>
    <t>Lépron-les-Vallées</t>
  </si>
  <si>
    <t>Lepuix</t>
  </si>
  <si>
    <t>Lepuix-Neuf</t>
  </si>
  <si>
    <t>Léran</t>
  </si>
  <si>
    <t>Lercoul</t>
  </si>
  <si>
    <t>Léré</t>
  </si>
  <si>
    <t>Léren</t>
  </si>
  <si>
    <t>Lérigneux</t>
  </si>
  <si>
    <t>Lerm-et-Musset</t>
  </si>
  <si>
    <t>Lerné</t>
  </si>
  <si>
    <t>Lérouville</t>
  </si>
  <si>
    <t>Lerrain</t>
  </si>
  <si>
    <t>Léry</t>
  </si>
  <si>
    <t>Lerzy</t>
  </si>
  <si>
    <t>Les Ableuvenettes</t>
  </si>
  <si>
    <t>Les Abrets en Dauphiné</t>
  </si>
  <si>
    <t>Les Abymes</t>
  </si>
  <si>
    <t>Les Achards</t>
  </si>
  <si>
    <t>Les Adjots</t>
  </si>
  <si>
    <t>Les Adrets</t>
  </si>
  <si>
    <t>Les Adrets-de-l'Estérel</t>
  </si>
  <si>
    <t>Les Ageux</t>
  </si>
  <si>
    <t>Les Aires</t>
  </si>
  <si>
    <t>Les Aix-d'Angillon</t>
  </si>
  <si>
    <t>Les Albres</t>
  </si>
  <si>
    <t>Les Alliés</t>
  </si>
  <si>
    <t>Les Allues</t>
  </si>
  <si>
    <t>Les Alluets-le-Roi</t>
  </si>
  <si>
    <t>Les Ancizes-Comps</t>
  </si>
  <si>
    <t>Les Andelys</t>
  </si>
  <si>
    <t>Les Angles</t>
  </si>
  <si>
    <t>Les Angles-sur-Corrèze</t>
  </si>
  <si>
    <t>Les Anses-d'Arlet</t>
  </si>
  <si>
    <t>Les Arcs</t>
  </si>
  <si>
    <t>Les Ardillats</t>
  </si>
  <si>
    <t>Les Arques</t>
  </si>
  <si>
    <t>Les Arsures</t>
  </si>
  <si>
    <t>Les Artigues-de-Lussac</t>
  </si>
  <si>
    <t>Les Aspres</t>
  </si>
  <si>
    <t>Les Assions</t>
  </si>
  <si>
    <t>Les Attaques</t>
  </si>
  <si>
    <t>Les Aulneaux</t>
  </si>
  <si>
    <t>Les Autels</t>
  </si>
  <si>
    <t>Les Autels-Villevillon</t>
  </si>
  <si>
    <t>Les Authieux</t>
  </si>
  <si>
    <t>Les Authieux-du-Puits</t>
  </si>
  <si>
    <t>Les Authieux-sur-Calonne</t>
  </si>
  <si>
    <t>Les Authieux-sur-le-Port-Saint-Ouen</t>
  </si>
  <si>
    <t>Les Auxons</t>
  </si>
  <si>
    <t>Les Avanchers-Valmorel</t>
  </si>
  <si>
    <t>Les Avenières Veyrins-Thuellin</t>
  </si>
  <si>
    <t>Les Avirons</t>
  </si>
  <si>
    <t>Les Aynans</t>
  </si>
  <si>
    <t>Les Ayvelles</t>
  </si>
  <si>
    <t>Les Barils</t>
  </si>
  <si>
    <t>Les Baroches</t>
  </si>
  <si>
    <t>Les Barthes</t>
  </si>
  <si>
    <t>Les Bâties</t>
  </si>
  <si>
    <t>Les Baux-de-Breteuil</t>
  </si>
  <si>
    <t>Les Baux-de-Provence</t>
  </si>
  <si>
    <t>Les Baux-Sainte-Croix</t>
  </si>
  <si>
    <t>Les Belleville</t>
  </si>
  <si>
    <t>Les Bessons</t>
  </si>
  <si>
    <t>Les Billanges</t>
  </si>
  <si>
    <t>Les Billaux</t>
  </si>
  <si>
    <t>Les Bizots</t>
  </si>
  <si>
    <t>Les Bois d'Anjou</t>
  </si>
  <si>
    <t>Les Bondons</t>
  </si>
  <si>
    <t>Les Bordes</t>
  </si>
  <si>
    <t>Les Bordes-Aumont</t>
  </si>
  <si>
    <t>Les Bordes-sur-Arize</t>
  </si>
  <si>
    <t>Les Bottereaux</t>
  </si>
  <si>
    <t>Les Bouchoux</t>
  </si>
  <si>
    <t>Les Bréseux</t>
  </si>
  <si>
    <t>Les Bréviaires</t>
  </si>
  <si>
    <t>Les Brouzils</t>
  </si>
  <si>
    <t>Les Brulais</t>
  </si>
  <si>
    <t>Les Brunels</t>
  </si>
  <si>
    <t>Les Cabannes</t>
  </si>
  <si>
    <t>Les Cammazes</t>
  </si>
  <si>
    <t>Les Cars</t>
  </si>
  <si>
    <t>Les Cassés</t>
  </si>
  <si>
    <t>Les Cent-Acres</t>
  </si>
  <si>
    <t>Les Cerqueux</t>
  </si>
  <si>
    <t>Les Chalesmes</t>
  </si>
  <si>
    <t>Les Champeaux</t>
  </si>
  <si>
    <t>Les Champs-Géraux</t>
  </si>
  <si>
    <t>Les Chapelles</t>
  </si>
  <si>
    <t>Les Chapelles-Bourbon</t>
  </si>
  <si>
    <t>Les Charmontois</t>
  </si>
  <si>
    <t>Les Châtelets</t>
  </si>
  <si>
    <t>Les Châteliers</t>
  </si>
  <si>
    <t>Les Châtelliers-Notre-Dame</t>
  </si>
  <si>
    <t>Les Chavannes-en-Maurienne</t>
  </si>
  <si>
    <t>Les Chères</t>
  </si>
  <si>
    <t>Les Choux</t>
  </si>
  <si>
    <t>Les Clayes-sous-Bois</t>
  </si>
  <si>
    <t>Les Clefs</t>
  </si>
  <si>
    <t>Les Clérimois</t>
  </si>
  <si>
    <t>Les Cluses</t>
  </si>
  <si>
    <t>Les Combes</t>
  </si>
  <si>
    <t>Les Contamines-Montjoie</t>
  </si>
  <si>
    <t>Les Corvées-les-Yys</t>
  </si>
  <si>
    <t>Les Costes-Gozon</t>
  </si>
  <si>
    <t>Les Coteaux Périgourdins</t>
  </si>
  <si>
    <t>Les Côtes-d'Arey</t>
  </si>
  <si>
    <t>Les Côtes-de-Corps</t>
  </si>
  <si>
    <t>Les Cresnays</t>
  </si>
  <si>
    <t>Les Croûtes</t>
  </si>
  <si>
    <t>Les Crozets</t>
  </si>
  <si>
    <t>Les Damps</t>
  </si>
  <si>
    <t>Les Déserts</t>
  </si>
  <si>
    <t>Les Deux Alpes</t>
  </si>
  <si>
    <t>Les Deux-Fays</t>
  </si>
  <si>
    <t>Les Deux-Villes</t>
  </si>
  <si>
    <t>Les Échelles</t>
  </si>
  <si>
    <t>Les Écorces</t>
  </si>
  <si>
    <t>Les Écrennes</t>
  </si>
  <si>
    <t>Les Éduts</t>
  </si>
  <si>
    <t>Les Églises-d'Argenteuil</t>
  </si>
  <si>
    <t>Les Églisottes-et-Chalaures</t>
  </si>
  <si>
    <t>Les Éparges</t>
  </si>
  <si>
    <t>Les Éparres</t>
  </si>
  <si>
    <t>Les Epesses</t>
  </si>
  <si>
    <t>Les Essards</t>
  </si>
  <si>
    <t>Les Essards-Taignevaux</t>
  </si>
  <si>
    <t>Les Essarts</t>
  </si>
  <si>
    <t>Les Essarts-le-Roi</t>
  </si>
  <si>
    <t>Les Essarts-lès-Sézanne</t>
  </si>
  <si>
    <t>Les Essarts-le-Vicomte</t>
  </si>
  <si>
    <t>Les Esseintes</t>
  </si>
  <si>
    <t>Les Estables</t>
  </si>
  <si>
    <t>Les Étangs</t>
  </si>
  <si>
    <t>Les Étilleux</t>
  </si>
  <si>
    <t>Les Eyzies</t>
  </si>
  <si>
    <t>Les Farges</t>
  </si>
  <si>
    <t>Les Ferres</t>
  </si>
  <si>
    <t>Les Fessey</t>
  </si>
  <si>
    <t>Les Fins</t>
  </si>
  <si>
    <t>Les Fontenelles</t>
  </si>
  <si>
    <t>Les Forges</t>
  </si>
  <si>
    <t>Les Fosses</t>
  </si>
  <si>
    <t>Les Fougerêts</t>
  </si>
  <si>
    <t>Les Fourgs</t>
  </si>
  <si>
    <t>Les Garennes sur Loire</t>
  </si>
  <si>
    <t>Les Genettes</t>
  </si>
  <si>
    <t>Les Gets</t>
  </si>
  <si>
    <t>Les Gonds</t>
  </si>
  <si>
    <t>Les Goulles</t>
  </si>
  <si>
    <t>Les Gours</t>
  </si>
  <si>
    <t>Les Grandes-Armoises</t>
  </si>
  <si>
    <t>Les Grandes-Chapelles</t>
  </si>
  <si>
    <t>Les Grandes-Loges</t>
  </si>
  <si>
    <t>Les Grandes-Ventes</t>
  </si>
  <si>
    <t>Les Grands-Chézeaux</t>
  </si>
  <si>
    <t>Les Granges</t>
  </si>
  <si>
    <t>Les Granges-Gontardes</t>
  </si>
  <si>
    <t>Les Granges-le-Roi</t>
  </si>
  <si>
    <t>Les Grangettes</t>
  </si>
  <si>
    <t>Les Gras</t>
  </si>
  <si>
    <t>Les Groseillers</t>
  </si>
  <si>
    <t>Les Guerreaux</t>
  </si>
  <si>
    <t>Les Haies</t>
  </si>
  <si>
    <t>Les Halles</t>
  </si>
  <si>
    <t>Les Hautes-Rivières</t>
  </si>
  <si>
    <t>Les Hauts de Forterre</t>
  </si>
  <si>
    <t>Les Hauts-d'Anjou</t>
  </si>
  <si>
    <t>Les Hauts-de-Caux</t>
  </si>
  <si>
    <t>Les Hauts-de-Chée</t>
  </si>
  <si>
    <t>Les Hauts-Talican</t>
  </si>
  <si>
    <t>Les Hayes</t>
  </si>
  <si>
    <t>Les Hays</t>
  </si>
  <si>
    <t>Les Herbiers</t>
  </si>
  <si>
    <t>Les Hermaux</t>
  </si>
  <si>
    <t>Les Hermites</t>
  </si>
  <si>
    <t>Les Hogues</t>
  </si>
  <si>
    <t>Les Hôpitaux-Neufs</t>
  </si>
  <si>
    <t>Les Hôpitaux-Vieux</t>
  </si>
  <si>
    <t>Les Houches</t>
  </si>
  <si>
    <t>Les Iffs</t>
  </si>
  <si>
    <t>Les Ifs</t>
  </si>
  <si>
    <t>Les Ilhes</t>
  </si>
  <si>
    <t>Les Isles-Bardel</t>
  </si>
  <si>
    <t>Les Islettes</t>
  </si>
  <si>
    <t>Les Issards</t>
  </si>
  <si>
    <t>Les Istres-et-Bury</t>
  </si>
  <si>
    <t>Les Junies</t>
  </si>
  <si>
    <t>Les Landes-Genusson</t>
  </si>
  <si>
    <t>Les Laubies</t>
  </si>
  <si>
    <t>Les Lèches</t>
  </si>
  <si>
    <t>Les Lèves-et-Thoumeyragues</t>
  </si>
  <si>
    <t>Les Lilas</t>
  </si>
  <si>
    <t>Les Loges</t>
  </si>
  <si>
    <t>Les Loges-en-Josas</t>
  </si>
  <si>
    <t>Les Loges-Marchis</t>
  </si>
  <si>
    <t>Les Loges-Margueron</t>
  </si>
  <si>
    <t>Les Loges-Saulces</t>
  </si>
  <si>
    <t>Les Loges-sur-Brécey</t>
  </si>
  <si>
    <t>Les Lucs-sur-Boulogne</t>
  </si>
  <si>
    <t>Les Mages</t>
  </si>
  <si>
    <t>Les Magnils-Reigniers</t>
  </si>
  <si>
    <t>Les Magny</t>
  </si>
  <si>
    <t>Les Maillys</t>
  </si>
  <si>
    <t>Les Marêts</t>
  </si>
  <si>
    <t>Les Mars</t>
  </si>
  <si>
    <t>Les Martres-d'Artière</t>
  </si>
  <si>
    <t>Les Martres-de-Veyre</t>
  </si>
  <si>
    <t>Les Martys</t>
  </si>
  <si>
    <t>Les Matelles</t>
  </si>
  <si>
    <t>Les Mathes</t>
  </si>
  <si>
    <t>Les Mayons</t>
  </si>
  <si>
    <t>Les Mazures</t>
  </si>
  <si>
    <t>Les Mées</t>
  </si>
  <si>
    <t>Les Menus</t>
  </si>
  <si>
    <t>Les Mesneux</t>
  </si>
  <si>
    <t>Les Mesnuls</t>
  </si>
  <si>
    <t>Les Métairies</t>
  </si>
  <si>
    <t>Les Moitiers-d'Allonne</t>
  </si>
  <si>
    <t>Les Molières</t>
  </si>
  <si>
    <t>Les Mollettes</t>
  </si>
  <si>
    <t>Les Monceaux</t>
  </si>
  <si>
    <t>Les Monthairons</t>
  </si>
  <si>
    <t>Les Montils</t>
  </si>
  <si>
    <t>Les Monts d'Andaine</t>
  </si>
  <si>
    <t>Les Monts d'Aunay</t>
  </si>
  <si>
    <t>Les Monts du Roumois</t>
  </si>
  <si>
    <t>Les Monts-Verts</t>
  </si>
  <si>
    <t>Les Moussières</t>
  </si>
  <si>
    <t>Les Moutiers-en-Auge</t>
  </si>
  <si>
    <t>Les Moutiers-en-Cinglais</t>
  </si>
  <si>
    <t>Les Moutiers-en-Retz</t>
  </si>
  <si>
    <t>Les Mujouls</t>
  </si>
  <si>
    <t>Les Mureaux</t>
  </si>
  <si>
    <t>Les Nans</t>
  </si>
  <si>
    <t>Les Neyrolles</t>
  </si>
  <si>
    <t>Les Noës</t>
  </si>
  <si>
    <t>Les Noës-près-Troyes</t>
  </si>
  <si>
    <t>Les Nouillers</t>
  </si>
  <si>
    <t>Les Ollières-sur-Eyrieux</t>
  </si>
  <si>
    <t>Les Omergues</t>
  </si>
  <si>
    <t>Les Ormes</t>
  </si>
  <si>
    <t>Les Ormes-sur-Voulzie</t>
  </si>
  <si>
    <t>Les Orres</t>
  </si>
  <si>
    <t>Les Paroches</t>
  </si>
  <si>
    <t>Les Pavillons-sous-Bois</t>
  </si>
  <si>
    <t>Les Pechs du Vers</t>
  </si>
  <si>
    <t>Les Peintures</t>
  </si>
  <si>
    <t>Les Pennes-Mirabeau</t>
  </si>
  <si>
    <t>Les Petites-Armoises</t>
  </si>
  <si>
    <t>Les Petites-Loges</t>
  </si>
  <si>
    <t>Les Pieux</t>
  </si>
  <si>
    <t>Les Pilles</t>
  </si>
  <si>
    <t>Les Pineaux</t>
  </si>
  <si>
    <t>Les Pins</t>
  </si>
  <si>
    <t>Les Pinthières</t>
  </si>
  <si>
    <t>Les Places</t>
  </si>
  <si>
    <t>Les Plains-et-Grands-Essarts</t>
  </si>
  <si>
    <t>Les Planches-en-Montagne</t>
  </si>
  <si>
    <t>Les Planches-près-Arbois</t>
  </si>
  <si>
    <t>Les Plans</t>
  </si>
  <si>
    <t>Les Plantiers</t>
  </si>
  <si>
    <t>Les Pontets</t>
  </si>
  <si>
    <t>Les Ponts-de-Cé</t>
  </si>
  <si>
    <t>Les Portes du Coglais</t>
  </si>
  <si>
    <t>Les Portes-en-Ré</t>
  </si>
  <si>
    <t>Les Poulières</t>
  </si>
  <si>
    <t>Les Pradeaux</t>
  </si>
  <si>
    <t>Les Préaux</t>
  </si>
  <si>
    <t>Les Premiers Sapins</t>
  </si>
  <si>
    <t>Les Prés</t>
  </si>
  <si>
    <t>Les Pujols</t>
  </si>
  <si>
    <t>Les Rairies</t>
  </si>
  <si>
    <t>Les Repôts</t>
  </si>
  <si>
    <t>Les Ressuintes</t>
  </si>
  <si>
    <t>Les Riceys</t>
  </si>
  <si>
    <t>Les Rives</t>
  </si>
  <si>
    <t>Les Rivières-Henruel</t>
  </si>
  <si>
    <t>Les Roches-de-Condrieu</t>
  </si>
  <si>
    <t>Les Roches-l'Évêque</t>
  </si>
  <si>
    <t>Les Roises</t>
  </si>
  <si>
    <t>Les Rouges-Eaux</t>
  </si>
  <si>
    <t>Les Rousses</t>
  </si>
  <si>
    <t>Les Rues-des-Vignes</t>
  </si>
  <si>
    <t>Les Sables-d'Olonne</t>
  </si>
  <si>
    <t>Les Salces</t>
  </si>
  <si>
    <t>Les Salelles</t>
  </si>
  <si>
    <t>Les Salles</t>
  </si>
  <si>
    <t>Les Salles-de-Castillon</t>
  </si>
  <si>
    <t>Les Salles-du-Gardon</t>
  </si>
  <si>
    <t>Les Salles-Lavauguyon</t>
  </si>
  <si>
    <t>Les Salles-sur-Verdon</t>
  </si>
  <si>
    <t>Les Sauvages</t>
  </si>
  <si>
    <t>Les Septvallons</t>
  </si>
  <si>
    <t>Les Sièges</t>
  </si>
  <si>
    <t>Les Sorinières</t>
  </si>
  <si>
    <t>Les Souhesmes-Rampont</t>
  </si>
  <si>
    <t>Les Ternes</t>
  </si>
  <si>
    <t>Les Terres-de-Chaux</t>
  </si>
  <si>
    <t>Les Thilliers-en-Vexin</t>
  </si>
  <si>
    <t>Les Thons</t>
  </si>
  <si>
    <t>Les Thuiles</t>
  </si>
  <si>
    <t>Les Tonils</t>
  </si>
  <si>
    <t>Les Touches</t>
  </si>
  <si>
    <t>Les Touches-de-Périgny</t>
  </si>
  <si>
    <t>Les Tourreilles</t>
  </si>
  <si>
    <t>Les Tourrettes</t>
  </si>
  <si>
    <t>Les Trois Lacs</t>
  </si>
  <si>
    <t>Les Trois-Bassins</t>
  </si>
  <si>
    <t>Les Trois-Châteaux</t>
  </si>
  <si>
    <t>Les Trois-Domaines</t>
  </si>
  <si>
    <t>Les Trois-Îlets</t>
  </si>
  <si>
    <t>Les Trois-Moutiers</t>
  </si>
  <si>
    <t>Les Trois-Pierres</t>
  </si>
  <si>
    <t>Les Ulis</t>
  </si>
  <si>
    <t>Les Ulmes</t>
  </si>
  <si>
    <t>Les Vallées de la Vanne</t>
  </si>
  <si>
    <t>Les Vallois</t>
  </si>
  <si>
    <t>Les Vans</t>
  </si>
  <si>
    <t>Les Vastres</t>
  </si>
  <si>
    <t>Les Velluire-sur-Vendée</t>
  </si>
  <si>
    <t>Les Ventes</t>
  </si>
  <si>
    <t>Les Ventes-de-Bourse</t>
  </si>
  <si>
    <t>Les Vigneaux</t>
  </si>
  <si>
    <t>Les Villages Vovéens</t>
  </si>
  <si>
    <t>Les Villards-sur-Thônes</t>
  </si>
  <si>
    <t>Les Villedieu</t>
  </si>
  <si>
    <t>Les Villettes</t>
  </si>
  <si>
    <t>Les Voivres</t>
  </si>
  <si>
    <t>Les Yveteaux</t>
  </si>
  <si>
    <t>Lesbœufs</t>
  </si>
  <si>
    <t>Lesbois</t>
  </si>
  <si>
    <t>L'Escale</t>
  </si>
  <si>
    <t>Lescar</t>
  </si>
  <si>
    <t>L'Escarène</t>
  </si>
  <si>
    <t>Leschaux</t>
  </si>
  <si>
    <t>Leschelle</t>
  </si>
  <si>
    <t>Lescheraines</t>
  </si>
  <si>
    <t>Leschères</t>
  </si>
  <si>
    <t>Leschères-sur-le-Blaiseron</t>
  </si>
  <si>
    <t>Lescherolles</t>
  </si>
  <si>
    <t>Lescheroux</t>
  </si>
  <si>
    <t>Lesches</t>
  </si>
  <si>
    <t>Lesches-en-Diois</t>
  </si>
  <si>
    <t>Lescouët-Gouarec</t>
  </si>
  <si>
    <t>Lescousse</t>
  </si>
  <si>
    <t>Lescout</t>
  </si>
  <si>
    <t>Lescun</t>
  </si>
  <si>
    <t>Lescuns</t>
  </si>
  <si>
    <t>Lescure</t>
  </si>
  <si>
    <t>Lescure-d'Albigeois</t>
  </si>
  <si>
    <t>Lescure-Jaoul</t>
  </si>
  <si>
    <t>Lescurry</t>
  </si>
  <si>
    <t>Lesdins</t>
  </si>
  <si>
    <t>Lesges</t>
  </si>
  <si>
    <t>Lesgor</t>
  </si>
  <si>
    <t>Lésignac-Durand</t>
  </si>
  <si>
    <t>Lésigny</t>
  </si>
  <si>
    <t>Lesme</t>
  </si>
  <si>
    <t>Lesménils</t>
  </si>
  <si>
    <t>Lesmont</t>
  </si>
  <si>
    <t>Lesneven</t>
  </si>
  <si>
    <t>Lesparre-Médoc</t>
  </si>
  <si>
    <t>Lesparrou</t>
  </si>
  <si>
    <t>Lesperon</t>
  </si>
  <si>
    <t>Lespéron</t>
  </si>
  <si>
    <t>Lespesses</t>
  </si>
  <si>
    <t>Lespielle</t>
  </si>
  <si>
    <t>Lespignan</t>
  </si>
  <si>
    <t>Lespinasse</t>
  </si>
  <si>
    <t>Lespinassière</t>
  </si>
  <si>
    <t>Lespinoy</t>
  </si>
  <si>
    <t>Lespiteau</t>
  </si>
  <si>
    <t>Lespouey</t>
  </si>
  <si>
    <t>Lespourcy</t>
  </si>
  <si>
    <t>Lespugue</t>
  </si>
  <si>
    <t>Lesquerde</t>
  </si>
  <si>
    <t>Lesquielles-Saint-Germain</t>
  </si>
  <si>
    <t>Lesquin</t>
  </si>
  <si>
    <t>Lessac</t>
  </si>
  <si>
    <t>Lessard-en-Bresse</t>
  </si>
  <si>
    <t>Lessard-et-le-Chêne</t>
  </si>
  <si>
    <t>Lessard-le-National</t>
  </si>
  <si>
    <t>Lessay</t>
  </si>
  <si>
    <t>Lesse</t>
  </si>
  <si>
    <t>Lesseux</t>
  </si>
  <si>
    <t>Lessy</t>
  </si>
  <si>
    <t>Lestanville</t>
  </si>
  <si>
    <t>Lestards</t>
  </si>
  <si>
    <t>Lestelle-Bétharram</t>
  </si>
  <si>
    <t>Lestelle-de-Saint-Martory</t>
  </si>
  <si>
    <t>Lesterps</t>
  </si>
  <si>
    <t>Lestiac-sur-Garonne</t>
  </si>
  <si>
    <t>Lestiou</t>
  </si>
  <si>
    <t>Lestrade-et-Thouels</t>
  </si>
  <si>
    <t>Lestre</t>
  </si>
  <si>
    <t>L'Estréchure</t>
  </si>
  <si>
    <t>Lestrem</t>
  </si>
  <si>
    <t>L'Étang-Bertrand</t>
  </si>
  <si>
    <t>L'Étang-la-Ville</t>
  </si>
  <si>
    <t>L'Étang-Salé</t>
  </si>
  <si>
    <t>L'Étang-Vergy</t>
  </si>
  <si>
    <t>Létanne</t>
  </si>
  <si>
    <t>Lételon</t>
  </si>
  <si>
    <t>Léthuin</t>
  </si>
  <si>
    <t>Letia</t>
  </si>
  <si>
    <t>L'Étoile</t>
  </si>
  <si>
    <t>Létra</t>
  </si>
  <si>
    <t>L'Étrat</t>
  </si>
  <si>
    <t>Létricourt</t>
  </si>
  <si>
    <t>Letteguives</t>
  </si>
  <si>
    <t>Lettret</t>
  </si>
  <si>
    <t>Leubringhen</t>
  </si>
  <si>
    <t>Leuc</t>
  </si>
  <si>
    <t>Leucamp</t>
  </si>
  <si>
    <t>Leucate</t>
  </si>
  <si>
    <t>Leuchey</t>
  </si>
  <si>
    <t>Leudeville</t>
  </si>
  <si>
    <t>Leudon-en-Brie</t>
  </si>
  <si>
    <t>Leuglay</t>
  </si>
  <si>
    <t>Leugny</t>
  </si>
  <si>
    <t>Leuhan</t>
  </si>
  <si>
    <t>Leuilly-sous-Coucy</t>
  </si>
  <si>
    <t>Leulinghem</t>
  </si>
  <si>
    <t>Leulinghen-Bernes</t>
  </si>
  <si>
    <t>Leurville</t>
  </si>
  <si>
    <t>Leury</t>
  </si>
  <si>
    <t>Leutenheim</t>
  </si>
  <si>
    <t>Leuville-sur-Orge</t>
  </si>
  <si>
    <t>Leuvrigny</t>
  </si>
  <si>
    <t>Levainville</t>
  </si>
  <si>
    <t>Leval</t>
  </si>
  <si>
    <t>Levallois-Perret</t>
  </si>
  <si>
    <t>Levaré</t>
  </si>
  <si>
    <t>Levécourt</t>
  </si>
  <si>
    <t>Levens</t>
  </si>
  <si>
    <t>Levergies</t>
  </si>
  <si>
    <t>Levernois</t>
  </si>
  <si>
    <t>Lèves</t>
  </si>
  <si>
    <t>Levesville-la-Chenard</t>
  </si>
  <si>
    <t>Levet</t>
  </si>
  <si>
    <t>Levie</t>
  </si>
  <si>
    <t>Levier</t>
  </si>
  <si>
    <t>Lévignac</t>
  </si>
  <si>
    <t>Lévignac-de-Guyenne</t>
  </si>
  <si>
    <t>Lévignacq</t>
  </si>
  <si>
    <t>Lévignen</t>
  </si>
  <si>
    <t>Lévigny</t>
  </si>
  <si>
    <t>Levis</t>
  </si>
  <si>
    <t>Lévis-Saint-Nom</t>
  </si>
  <si>
    <t>Levoncourt</t>
  </si>
  <si>
    <t>Levroux</t>
  </si>
  <si>
    <t>Lewarde</t>
  </si>
  <si>
    <t>Lexy</t>
  </si>
  <si>
    <t>Ley</t>
  </si>
  <si>
    <t>Leychert</t>
  </si>
  <si>
    <t>Leyme</t>
  </si>
  <si>
    <t>Leymen</t>
  </si>
  <si>
    <t>Leyment</t>
  </si>
  <si>
    <t>Leynes</t>
  </si>
  <si>
    <t>Leynhac</t>
  </si>
  <si>
    <t>Leyr</t>
  </si>
  <si>
    <t>Leyrat</t>
  </si>
  <si>
    <t>Leyrieu</t>
  </si>
  <si>
    <t>Leyritz-Moncassin</t>
  </si>
  <si>
    <t>Leyssard</t>
  </si>
  <si>
    <t>Leyvaux</t>
  </si>
  <si>
    <t>Leyviller</t>
  </si>
  <si>
    <t>Lézan</t>
  </si>
  <si>
    <t>Lézardrieux</t>
  </si>
  <si>
    <t>Lézat-sur-Lèze</t>
  </si>
  <si>
    <t>Lezay</t>
  </si>
  <si>
    <t>Lezennes</t>
  </si>
  <si>
    <t>Lezéville</t>
  </si>
  <si>
    <t>Lezey</t>
  </si>
  <si>
    <t>Lez-Fontaine</t>
  </si>
  <si>
    <t>Lézignan</t>
  </si>
  <si>
    <t>Lézignan-Corbières</t>
  </si>
  <si>
    <t>Lézignan-la-Cèbe</t>
  </si>
  <si>
    <t>Lézigneux</t>
  </si>
  <si>
    <t>Lézinnes</t>
  </si>
  <si>
    <t>Lezoux</t>
  </si>
  <si>
    <t>L'Habit</t>
  </si>
  <si>
    <t>L'Haÿ-les-Roses</t>
  </si>
  <si>
    <t>Lhéraule</t>
  </si>
  <si>
    <t>L'Herbergement</t>
  </si>
  <si>
    <t>Lherm</t>
  </si>
  <si>
    <t>L'Herm</t>
  </si>
  <si>
    <t>L'Hermenault</t>
  </si>
  <si>
    <t>L'Hermitage</t>
  </si>
  <si>
    <t>Lhéry</t>
  </si>
  <si>
    <t>Lhez</t>
  </si>
  <si>
    <t>L'Hôme-Chamondot</t>
  </si>
  <si>
    <t>Lhommaizé</t>
  </si>
  <si>
    <t>Lhomme</t>
  </si>
  <si>
    <t>L'Honor-de-Cos</t>
  </si>
  <si>
    <t>L'Hôpital</t>
  </si>
  <si>
    <t>L'Hôpital-d'Orion</t>
  </si>
  <si>
    <t>L'Hôpital-du-Grosbois</t>
  </si>
  <si>
    <t>L'Hôpital-le-Grand</t>
  </si>
  <si>
    <t>L'Hôpital-le-Mercier</t>
  </si>
  <si>
    <t>L'Hôpital-Saint-Blaise</t>
  </si>
  <si>
    <t>L'Hôpital-Saint-Lieffroy</t>
  </si>
  <si>
    <t>L'Hôpital-sous-Rochefort</t>
  </si>
  <si>
    <t>Lhor</t>
  </si>
  <si>
    <t>L'Horme</t>
  </si>
  <si>
    <t>L'Hosmes</t>
  </si>
  <si>
    <t>Lhospitalet</t>
  </si>
  <si>
    <t>L'Hospitalet</t>
  </si>
  <si>
    <t>L'Hospitalet-du-Larzac</t>
  </si>
  <si>
    <t>L'Hospitalet-près-l'Andorre</t>
  </si>
  <si>
    <t>L'Hôtellerie</t>
  </si>
  <si>
    <t>L'Houmeau</t>
  </si>
  <si>
    <t>Lhoumois</t>
  </si>
  <si>
    <t>Lhuis</t>
  </si>
  <si>
    <t>L'Huisserie</t>
  </si>
  <si>
    <t>Lhuître</t>
  </si>
  <si>
    <t>Lhuys</t>
  </si>
  <si>
    <t>Liac</t>
  </si>
  <si>
    <t>Liancourt</t>
  </si>
  <si>
    <t>Liancourt-Fosse</t>
  </si>
  <si>
    <t>Liancourt-Saint-Pierre</t>
  </si>
  <si>
    <t>Liart</t>
  </si>
  <si>
    <t>Lias</t>
  </si>
  <si>
    <t>Lias-d'Armagnac</t>
  </si>
  <si>
    <t>Liausson</t>
  </si>
  <si>
    <t>Libaros</t>
  </si>
  <si>
    <t>Libercourt</t>
  </si>
  <si>
    <t>Libermont</t>
  </si>
  <si>
    <t>Libourne</t>
  </si>
  <si>
    <t>Licey-sur-Vingeanne</t>
  </si>
  <si>
    <t>Lichans-Sunhar</t>
  </si>
  <si>
    <t>Lichères</t>
  </si>
  <si>
    <t>Lichères-près-Aigremont</t>
  </si>
  <si>
    <t>Lichères-sur-Yonne</t>
  </si>
  <si>
    <t>Lichos</t>
  </si>
  <si>
    <t>Licourt</t>
  </si>
  <si>
    <t>Licq-Athérey</t>
  </si>
  <si>
    <t>Licques</t>
  </si>
  <si>
    <t>Licy-Clignon</t>
  </si>
  <si>
    <t>Lidrezing</t>
  </si>
  <si>
    <t>Liebenswiller</t>
  </si>
  <si>
    <t>Liebsdorf</t>
  </si>
  <si>
    <t>Liebvillers</t>
  </si>
  <si>
    <t>Liederschiedt</t>
  </si>
  <si>
    <t>Lieffrans</t>
  </si>
  <si>
    <t>Liéhon</t>
  </si>
  <si>
    <t>Liencourt</t>
  </si>
  <si>
    <t>Lieoux</t>
  </si>
  <si>
    <t>Lièpvre</t>
  </si>
  <si>
    <t>Liéramont</t>
  </si>
  <si>
    <t>Liercourt</t>
  </si>
  <si>
    <t>Lières</t>
  </si>
  <si>
    <t>Liernais</t>
  </si>
  <si>
    <t>Liernolles</t>
  </si>
  <si>
    <t>Lierval</t>
  </si>
  <si>
    <t>Lierville</t>
  </si>
  <si>
    <t>Lies</t>
  </si>
  <si>
    <t>Liesle</t>
  </si>
  <si>
    <t>Liesse-Notre-Dame</t>
  </si>
  <si>
    <t>Liessies</t>
  </si>
  <si>
    <t>Liesville-sur-Douve</t>
  </si>
  <si>
    <t>Liettres</t>
  </si>
  <si>
    <t>Lieuche</t>
  </si>
  <si>
    <t>Lieucourt</t>
  </si>
  <si>
    <t>Lieudieu</t>
  </si>
  <si>
    <t>Lieurac</t>
  </si>
  <si>
    <t>Lieuran-Cabrières</t>
  </si>
  <si>
    <t>Lieuran-lès-Béziers</t>
  </si>
  <si>
    <t>Lieurey</t>
  </si>
  <si>
    <t>Lieuron</t>
  </si>
  <si>
    <t>Lieusaint</t>
  </si>
  <si>
    <t>Lieu-Saint-Amand</t>
  </si>
  <si>
    <t>Lieutadès</t>
  </si>
  <si>
    <t>Lieuvillers</t>
  </si>
  <si>
    <t>Liévans</t>
  </si>
  <si>
    <t>Liévin</t>
  </si>
  <si>
    <t>Liez</t>
  </si>
  <si>
    <t>Liézey</t>
  </si>
  <si>
    <t>Liffol-le-Grand</t>
  </si>
  <si>
    <t>Liffol-le-Petit</t>
  </si>
  <si>
    <t>Liffré</t>
  </si>
  <si>
    <t>Ligardes</t>
  </si>
  <si>
    <t>Ligescourt</t>
  </si>
  <si>
    <t>Liginiac</t>
  </si>
  <si>
    <t>Liglet</t>
  </si>
  <si>
    <t>Lignac</t>
  </si>
  <si>
    <t>Lignairolles</t>
  </si>
  <si>
    <t>Lignan-de-Bazas</t>
  </si>
  <si>
    <t>Lignan-de-Bordeaux</t>
  </si>
  <si>
    <t>Lignan-sur-Orb</t>
  </si>
  <si>
    <t>Lignareix</t>
  </si>
  <si>
    <t>Ligné</t>
  </si>
  <si>
    <t>Lignères</t>
  </si>
  <si>
    <t>Lignereuil</t>
  </si>
  <si>
    <t>Lignerolles</t>
  </si>
  <si>
    <t>Lignéville</t>
  </si>
  <si>
    <t>Ligneyrac</t>
  </si>
  <si>
    <t>Lignières-Châtelain</t>
  </si>
  <si>
    <t>Lignières-de-Touraine</t>
  </si>
  <si>
    <t>Lignières-en-Vimeu</t>
  </si>
  <si>
    <t>Lignières-Orgères</t>
  </si>
  <si>
    <t>Lignières-Sonneville</t>
  </si>
  <si>
    <t>Lignières-sur-Aire</t>
  </si>
  <si>
    <t>Lignol</t>
  </si>
  <si>
    <t>Lignol-le-Château</t>
  </si>
  <si>
    <t>Lignon</t>
  </si>
  <si>
    <t>Lignorelles</t>
  </si>
  <si>
    <t>Lignou</t>
  </si>
  <si>
    <t>Ligny-en-Barrois</t>
  </si>
  <si>
    <t>Ligny-en-Brionnais</t>
  </si>
  <si>
    <t>Ligny-en-Cambrésis</t>
  </si>
  <si>
    <t>Ligny-le-Châtel</t>
  </si>
  <si>
    <t>Ligny-le-Ribault</t>
  </si>
  <si>
    <t>Ligny-lès-Aire</t>
  </si>
  <si>
    <t>Ligny-Saint-Flochel</t>
  </si>
  <si>
    <t>Ligny-sur-Canche</t>
  </si>
  <si>
    <t>Ligny-Thilloy</t>
  </si>
  <si>
    <t>Ligré</t>
  </si>
  <si>
    <t>Ligron</t>
  </si>
  <si>
    <t>Ligsdorf</t>
  </si>
  <si>
    <t>Ligueil</t>
  </si>
  <si>
    <t>Ligueux</t>
  </si>
  <si>
    <t>Ligugé</t>
  </si>
  <si>
    <t>Lihons</t>
  </si>
  <si>
    <t>Lihus</t>
  </si>
  <si>
    <t>L'Île-Bouchard</t>
  </si>
  <si>
    <t>L'Île-d'Elle</t>
  </si>
  <si>
    <t>L'Île-d'Olonne</t>
  </si>
  <si>
    <t>L'Île-d'Yeu</t>
  </si>
  <si>
    <t>L'Île-Rousse</t>
  </si>
  <si>
    <t>L'Île-Saint-Denis</t>
  </si>
  <si>
    <t>Lilhac</t>
  </si>
  <si>
    <t>Lillebonne</t>
  </si>
  <si>
    <t>Lillemer</t>
  </si>
  <si>
    <t>Lillers</t>
  </si>
  <si>
    <t>Lilly</t>
  </si>
  <si>
    <t>Limalonges</t>
  </si>
  <si>
    <t>Limans</t>
  </si>
  <si>
    <t>Limanton</t>
  </si>
  <si>
    <t>Limas</t>
  </si>
  <si>
    <t>Limay</t>
  </si>
  <si>
    <t>Limbrassac</t>
  </si>
  <si>
    <t>Limé</t>
  </si>
  <si>
    <t>Limeil-Brévannes</t>
  </si>
  <si>
    <t>Limendous</t>
  </si>
  <si>
    <t>Limeray</t>
  </si>
  <si>
    <t>Limersheim</t>
  </si>
  <si>
    <t>Limerzel</t>
  </si>
  <si>
    <t>Limésy</t>
  </si>
  <si>
    <t>Limetz-Villez</t>
  </si>
  <si>
    <t>Limeuil</t>
  </si>
  <si>
    <t>Limeux</t>
  </si>
  <si>
    <t>Limeyrat</t>
  </si>
  <si>
    <t>Limey-Remenauville</t>
  </si>
  <si>
    <t>Limoges</t>
  </si>
  <si>
    <t>Limoges-Fourches</t>
  </si>
  <si>
    <t>Limogne-en-Quercy</t>
  </si>
  <si>
    <t>Limoise</t>
  </si>
  <si>
    <t>Limon</t>
  </si>
  <si>
    <t>Limonest</t>
  </si>
  <si>
    <t>Limons</t>
  </si>
  <si>
    <t>Limont-Fontaine</t>
  </si>
  <si>
    <t>Limony</t>
  </si>
  <si>
    <t>Limours</t>
  </si>
  <si>
    <t>Limousis</t>
  </si>
  <si>
    <t>Limoux</t>
  </si>
  <si>
    <t>Limpiville</t>
  </si>
  <si>
    <t>Linac</t>
  </si>
  <si>
    <t>Linard-Malval</t>
  </si>
  <si>
    <t>Linards</t>
  </si>
  <si>
    <t>Linars</t>
  </si>
  <si>
    <t>Linas</t>
  </si>
  <si>
    <t>Linay</t>
  </si>
  <si>
    <t>Linazay</t>
  </si>
  <si>
    <t>Lindebeuf</t>
  </si>
  <si>
    <t>Lindre-Basse</t>
  </si>
  <si>
    <t>Lindre-Haute</t>
  </si>
  <si>
    <t>Lindry</t>
  </si>
  <si>
    <t>Linexert</t>
  </si>
  <si>
    <t>Lingé</t>
  </si>
  <si>
    <t>Lingeard</t>
  </si>
  <si>
    <t>Lingèvres</t>
  </si>
  <si>
    <t>Linghem</t>
  </si>
  <si>
    <t>Lingolsheim</t>
  </si>
  <si>
    <t>Lingreville</t>
  </si>
  <si>
    <t>Linguizzetta</t>
  </si>
  <si>
    <t>Liniers</t>
  </si>
  <si>
    <t>Liniez</t>
  </si>
  <si>
    <t>Linsdorf</t>
  </si>
  <si>
    <t>Linselles</t>
  </si>
  <si>
    <t>Linthal</t>
  </si>
  <si>
    <t>Linthelles</t>
  </si>
  <si>
    <t>Linthes</t>
  </si>
  <si>
    <t>Lintot</t>
  </si>
  <si>
    <t>Lintot-les-Bois</t>
  </si>
  <si>
    <t>Linxe</t>
  </si>
  <si>
    <t>Liny-devant-Dun</t>
  </si>
  <si>
    <t>Linzeux</t>
  </si>
  <si>
    <t>Liocourt</t>
  </si>
  <si>
    <t>Liomer</t>
  </si>
  <si>
    <t>Lion-devant-Dun</t>
  </si>
  <si>
    <t>Lion-en-Beauce</t>
  </si>
  <si>
    <t>Lion-en-Sullias</t>
  </si>
  <si>
    <t>Lion-sur-Mer</t>
  </si>
  <si>
    <t>Liorac-sur-Louyre</t>
  </si>
  <si>
    <t>Liouc</t>
  </si>
  <si>
    <t>Liourdres</t>
  </si>
  <si>
    <t>Lioux</t>
  </si>
  <si>
    <t>Lioux-les-Monges</t>
  </si>
  <si>
    <t>Liposthey</t>
  </si>
  <si>
    <t>Lipsheim</t>
  </si>
  <si>
    <t>Lirac</t>
  </si>
  <si>
    <t>Lirey</t>
  </si>
  <si>
    <t>Lironcourt</t>
  </si>
  <si>
    <t>Lironville</t>
  </si>
  <si>
    <t>Liry</t>
  </si>
  <si>
    <t>Lisbourg</t>
  </si>
  <si>
    <t>Lisieux</t>
  </si>
  <si>
    <t>Lisle</t>
  </si>
  <si>
    <t>L'Isle-Adam</t>
  </si>
  <si>
    <t>L'Isle-Arné</t>
  </si>
  <si>
    <t>L'Isle-Bouzon</t>
  </si>
  <si>
    <t>L'Isle-d'Abeau</t>
  </si>
  <si>
    <t>L'Isle-de-Noé</t>
  </si>
  <si>
    <t>L'Isle-d'Espagnac</t>
  </si>
  <si>
    <t>Lisle-en-Barrois</t>
  </si>
  <si>
    <t>L'Isle-en-Dodon</t>
  </si>
  <si>
    <t>L'Isle-en-Rigault</t>
  </si>
  <si>
    <t>L'Isle-Jourdain</t>
  </si>
  <si>
    <t>L'Isle-sur-la-Sorgue</t>
  </si>
  <si>
    <t>L'Isle-sur-le-Doubs</t>
  </si>
  <si>
    <t>L'Isle-sur-Serein</t>
  </si>
  <si>
    <t>Lisle-sur-Tarn</t>
  </si>
  <si>
    <t>Lislet</t>
  </si>
  <si>
    <t>Lison</t>
  </si>
  <si>
    <t>Lisores</t>
  </si>
  <si>
    <t>Lisors</t>
  </si>
  <si>
    <t>Lissac</t>
  </si>
  <si>
    <t>Lissac-et-Mouret</t>
  </si>
  <si>
    <t>Lissac-sur-Couze</t>
  </si>
  <si>
    <t>Lissay-Lochy</t>
  </si>
  <si>
    <t>Lisse-en-Champagne</t>
  </si>
  <si>
    <t>Lisses</t>
  </si>
  <si>
    <t>Lisseuil</t>
  </si>
  <si>
    <t>Lissey</t>
  </si>
  <si>
    <t>Lissieu</t>
  </si>
  <si>
    <t>Lissy</t>
  </si>
  <si>
    <t>Listrac-de-Durèze</t>
  </si>
  <si>
    <t>Listrac-Médoc</t>
  </si>
  <si>
    <t>Lit-et-Mixe</t>
  </si>
  <si>
    <t>Litteau</t>
  </si>
  <si>
    <t>Littenheim</t>
  </si>
  <si>
    <t>Litz</t>
  </si>
  <si>
    <t>Livarot-Pays-d'Auge</t>
  </si>
  <si>
    <t>Liverdun</t>
  </si>
  <si>
    <t>Liverdy-en-Brie</t>
  </si>
  <si>
    <t>Livernon</t>
  </si>
  <si>
    <t>Livers-Cazelles</t>
  </si>
  <si>
    <t>Livet</t>
  </si>
  <si>
    <t>Livet-en-Saosnois</t>
  </si>
  <si>
    <t>Livet-et-Gavet</t>
  </si>
  <si>
    <t>Livet-sur-Authou</t>
  </si>
  <si>
    <t>Livilliers</t>
  </si>
  <si>
    <t>Livinhac-le-Haut</t>
  </si>
  <si>
    <t>Livré-la-Touche</t>
  </si>
  <si>
    <t>Livré-sur-Changeon</t>
  </si>
  <si>
    <t>Livron</t>
  </si>
  <si>
    <t>Livron-sur-Drôme</t>
  </si>
  <si>
    <t>Livry</t>
  </si>
  <si>
    <t>Livry-Gargan</t>
  </si>
  <si>
    <t>Livry-Louvercy</t>
  </si>
  <si>
    <t>Livry-sur-Seine</t>
  </si>
  <si>
    <t>Lixhausen</t>
  </si>
  <si>
    <t>Lixheim</t>
  </si>
  <si>
    <t>Lixing-lès-Rouhling</t>
  </si>
  <si>
    <t>Lixing-lès-Saint-Avold</t>
  </si>
  <si>
    <t>Lixy</t>
  </si>
  <si>
    <t>Lizac</t>
  </si>
  <si>
    <t>Lizant</t>
  </si>
  <si>
    <t>Lizeray</t>
  </si>
  <si>
    <t>Lizières</t>
  </si>
  <si>
    <t>Lizine</t>
  </si>
  <si>
    <t>Lizines</t>
  </si>
  <si>
    <t>Lizio</t>
  </si>
  <si>
    <t>Lizos</t>
  </si>
  <si>
    <t>Lizy-sur-Ourcq</t>
  </si>
  <si>
    <t>Llauro</t>
  </si>
  <si>
    <t>Llo</t>
  </si>
  <si>
    <t>Llupia</t>
  </si>
  <si>
    <t>Lobsann</t>
  </si>
  <si>
    <t>Locarn</t>
  </si>
  <si>
    <t>Loc-Brévalaire</t>
  </si>
  <si>
    <t>Loc-Eguiner</t>
  </si>
  <si>
    <t>Loc-Envel</t>
  </si>
  <si>
    <t>Loches</t>
  </si>
  <si>
    <t>Loches-sur-Ource</t>
  </si>
  <si>
    <t>Loché-sur-Indrois</t>
  </si>
  <si>
    <t>Lochwiller</t>
  </si>
  <si>
    <t>Locmalo</t>
  </si>
  <si>
    <t>Locmaria</t>
  </si>
  <si>
    <t>Locmaria-Grand-Champ</t>
  </si>
  <si>
    <t>Locmaria-Plouzané</t>
  </si>
  <si>
    <t>Locmariaquer</t>
  </si>
  <si>
    <t>Locmélar</t>
  </si>
  <si>
    <t>Locminé</t>
  </si>
  <si>
    <t>Locmiquélic</t>
  </si>
  <si>
    <t>Locoal-Mendon</t>
  </si>
  <si>
    <t>Locon</t>
  </si>
  <si>
    <t>Loconville</t>
  </si>
  <si>
    <t>Locqueltas</t>
  </si>
  <si>
    <t>Locquénolé</t>
  </si>
  <si>
    <t>Locquignol</t>
  </si>
  <si>
    <t>Locquirec</t>
  </si>
  <si>
    <t>Locronan</t>
  </si>
  <si>
    <t>Loctudy</t>
  </si>
  <si>
    <t>Locunolé</t>
  </si>
  <si>
    <t>Loddes</t>
  </si>
  <si>
    <t>Lodes</t>
  </si>
  <si>
    <t>Lodève</t>
  </si>
  <si>
    <t>Lods</t>
  </si>
  <si>
    <t>Lœuilley</t>
  </si>
  <si>
    <t>Loffre</t>
  </si>
  <si>
    <t>Loge-Fougereuse</t>
  </si>
  <si>
    <t>Logelheim</t>
  </si>
  <si>
    <t>Lognes</t>
  </si>
  <si>
    <t>Logny-Bogny</t>
  </si>
  <si>
    <t>Logny-lès-Aubenton</t>
  </si>
  <si>
    <t>Logonna-Daoulas</t>
  </si>
  <si>
    <t>Logrian-Florian</t>
  </si>
  <si>
    <t>Logron</t>
  </si>
  <si>
    <t>Loguivy-Plougras</t>
  </si>
  <si>
    <t>Lohéac</t>
  </si>
  <si>
    <t>Lohitzun-Oyhercq</t>
  </si>
  <si>
    <t>Lohr</t>
  </si>
  <si>
    <t>Lohuec</t>
  </si>
  <si>
    <t>Loigny-la-Bataille</t>
  </si>
  <si>
    <t>Loir en Vallée</t>
  </si>
  <si>
    <t>Loiré</t>
  </si>
  <si>
    <t>Loire-Authion</t>
  </si>
  <si>
    <t>Loireauxence</t>
  </si>
  <si>
    <t>Loire-les-Marais</t>
  </si>
  <si>
    <t>Loiré-sur-Nie</t>
  </si>
  <si>
    <t>Loire-sur-Rhône</t>
  </si>
  <si>
    <t>Loiron-Ruillé</t>
  </si>
  <si>
    <t>Loisail</t>
  </si>
  <si>
    <t>Loisey</t>
  </si>
  <si>
    <t>Loisia</t>
  </si>
  <si>
    <t>Loisieux</t>
  </si>
  <si>
    <t>Loisin</t>
  </si>
  <si>
    <t>Loison</t>
  </si>
  <si>
    <t>Loison-sous-Lens</t>
  </si>
  <si>
    <t>Loison-sur-Créquoise</t>
  </si>
  <si>
    <t>Loisy</t>
  </si>
  <si>
    <t>Loisy-en-Brie</t>
  </si>
  <si>
    <t>Loisy-sur-Marne</t>
  </si>
  <si>
    <t>Loivre</t>
  </si>
  <si>
    <t>Loix</t>
  </si>
  <si>
    <t>Lolif</t>
  </si>
  <si>
    <t>Lolme</t>
  </si>
  <si>
    <t>Lombard</t>
  </si>
  <si>
    <t>Lombers</t>
  </si>
  <si>
    <t>Lombez</t>
  </si>
  <si>
    <t>Lombia</t>
  </si>
  <si>
    <t>Lombrès</t>
  </si>
  <si>
    <t>Lombreuil</t>
  </si>
  <si>
    <t>Lombron</t>
  </si>
  <si>
    <t>Lommerange</t>
  </si>
  <si>
    <t>Lommoye</t>
  </si>
  <si>
    <t>Lomont</t>
  </si>
  <si>
    <t>Lomont-sur-Crête</t>
  </si>
  <si>
    <t>Lompnas</t>
  </si>
  <si>
    <t>Lonçon</t>
  </si>
  <si>
    <t>Londigny</t>
  </si>
  <si>
    <t>Londinières</t>
  </si>
  <si>
    <t>Long</t>
  </si>
  <si>
    <t>Longages</t>
  </si>
  <si>
    <t>Longaulnay</t>
  </si>
  <si>
    <t>Longavesnes</t>
  </si>
  <si>
    <t>Longchamp</t>
  </si>
  <si>
    <t>Longchamp-sous-Châtenois</t>
  </si>
  <si>
    <t>Longchamps-sur-Aire</t>
  </si>
  <si>
    <t>Longchamp-sur-Aujon</t>
  </si>
  <si>
    <t>Longchaumois</t>
  </si>
  <si>
    <t>Longcochon</t>
  </si>
  <si>
    <t>Longeault-Pluvault</t>
  </si>
  <si>
    <t>Longeau-Percey</t>
  </si>
  <si>
    <t>Longeaux</t>
  </si>
  <si>
    <t>Longechaux</t>
  </si>
  <si>
    <t>Longechenal</t>
  </si>
  <si>
    <t>Longecourt-en-Plaine</t>
  </si>
  <si>
    <t>Longecourt-lès-Culêtre</t>
  </si>
  <si>
    <t>Longemaison</t>
  </si>
  <si>
    <t>Longepierre</t>
  </si>
  <si>
    <t>Longes</t>
  </si>
  <si>
    <t>Longessaigne</t>
  </si>
  <si>
    <t>Longevelle</t>
  </si>
  <si>
    <t>Longevelle-lès-Russey</t>
  </si>
  <si>
    <t>Longevelle-sur-Doubs</t>
  </si>
  <si>
    <t>Longèves</t>
  </si>
  <si>
    <t>Longeville</t>
  </si>
  <si>
    <t>Longeville-en-Barrois</t>
  </si>
  <si>
    <t>Longeville-lès-Metz</t>
  </si>
  <si>
    <t>Longeville-lès-Saint-Avold</t>
  </si>
  <si>
    <t>Longevilles-Mont-d'Or</t>
  </si>
  <si>
    <t>Longeville-sur-Mer</t>
  </si>
  <si>
    <t>Longeville-sur-Mogne</t>
  </si>
  <si>
    <t>Longfossé</t>
  </si>
  <si>
    <t>Longjumeau</t>
  </si>
  <si>
    <t>Longlaville</t>
  </si>
  <si>
    <t>Longmesnil</t>
  </si>
  <si>
    <t>Longnes</t>
  </si>
  <si>
    <t>Longny les Villages</t>
  </si>
  <si>
    <t>Longperrier</t>
  </si>
  <si>
    <t>Longpont</t>
  </si>
  <si>
    <t>Longpont-sur-Orge</t>
  </si>
  <si>
    <t>Longpré-les-Corps-Saints</t>
  </si>
  <si>
    <t>Longpré-le-Sec</t>
  </si>
  <si>
    <t>Longré</t>
  </si>
  <si>
    <t>Longroy</t>
  </si>
  <si>
    <t>Longsols</t>
  </si>
  <si>
    <t>Longueau</t>
  </si>
  <si>
    <t>Longueil</t>
  </si>
  <si>
    <t>Longueil-Annel</t>
  </si>
  <si>
    <t>Longueil-Sainte-Marie</t>
  </si>
  <si>
    <t>Longué-Jumelles</t>
  </si>
  <si>
    <t>Longuenée-en-Anjou</t>
  </si>
  <si>
    <t>Longuenesse</t>
  </si>
  <si>
    <t>Longuerue</t>
  </si>
  <si>
    <t>Longuesse</t>
  </si>
  <si>
    <t>Longues-sur-Mer</t>
  </si>
  <si>
    <t>Longueval</t>
  </si>
  <si>
    <t>Longueville-sur-Aube</t>
  </si>
  <si>
    <t>Longueville-sur-Scie</t>
  </si>
  <si>
    <t>Longuevillette</t>
  </si>
  <si>
    <t>Longuyon</t>
  </si>
  <si>
    <t>Longvic</t>
  </si>
  <si>
    <t>Longvillers</t>
  </si>
  <si>
    <t>Longvilliers</t>
  </si>
  <si>
    <t>Longwé</t>
  </si>
  <si>
    <t>Longwy</t>
  </si>
  <si>
    <t>Longwy-sur-le-Doubs</t>
  </si>
  <si>
    <t>Lonlay-l'Abbaye</t>
  </si>
  <si>
    <t>Lonlay-le-Tesson</t>
  </si>
  <si>
    <t>Lonnes</t>
  </si>
  <si>
    <t>Lonny</t>
  </si>
  <si>
    <t>Lonrai</t>
  </si>
  <si>
    <t>Lons</t>
  </si>
  <si>
    <t>Lons-le-Saunier</t>
  </si>
  <si>
    <t>Lonzac</t>
  </si>
  <si>
    <t>Looberghe</t>
  </si>
  <si>
    <t>Loon-Plage</t>
  </si>
  <si>
    <t>Loos</t>
  </si>
  <si>
    <t>Loos-en-Gohelle</t>
  </si>
  <si>
    <t>Looze</t>
  </si>
  <si>
    <t>Lopérec</t>
  </si>
  <si>
    <t>Loperhet</t>
  </si>
  <si>
    <t>Lopigna</t>
  </si>
  <si>
    <t>Loqueffret</t>
  </si>
  <si>
    <t>Lor</t>
  </si>
  <si>
    <t>Loray</t>
  </si>
  <si>
    <t>L'Orbrie</t>
  </si>
  <si>
    <t>Lorcières</t>
  </si>
  <si>
    <t>Lorcy</t>
  </si>
  <si>
    <t>Lordat</t>
  </si>
  <si>
    <t>L'Orée-d'Écouves</t>
  </si>
  <si>
    <t>Lorentzen</t>
  </si>
  <si>
    <t>Loreto-di-Casinca</t>
  </si>
  <si>
    <t>Loreto-di-Tallano</t>
  </si>
  <si>
    <t>Lorette</t>
  </si>
  <si>
    <t>Loretz-d'Argenton</t>
  </si>
  <si>
    <t>Loreux</t>
  </si>
  <si>
    <t>Lorey</t>
  </si>
  <si>
    <t>Lorges</t>
  </si>
  <si>
    <t>Lorgies</t>
  </si>
  <si>
    <t>Lorgues</t>
  </si>
  <si>
    <t>Lorient</t>
  </si>
  <si>
    <t>Loriges</t>
  </si>
  <si>
    <t>Lorignac</t>
  </si>
  <si>
    <t>Lorigné</t>
  </si>
  <si>
    <t>Loriol-du-Comtat</t>
  </si>
  <si>
    <t>Loriol-sur-Drôme</t>
  </si>
  <si>
    <t>Lorlanges</t>
  </si>
  <si>
    <t>Lorleau</t>
  </si>
  <si>
    <t>Lormaison</t>
  </si>
  <si>
    <t>Lormaye</t>
  </si>
  <si>
    <t>Lormes</t>
  </si>
  <si>
    <t>Lormont</t>
  </si>
  <si>
    <t>Lornay</t>
  </si>
  <si>
    <t>Loromontzey</t>
  </si>
  <si>
    <t>Lorp-Sentaraille</t>
  </si>
  <si>
    <t>Lorquin</t>
  </si>
  <si>
    <t>Lorrez-le-Bocage-Préaux</t>
  </si>
  <si>
    <t>Lorris</t>
  </si>
  <si>
    <t>Lorry-lès-Metz</t>
  </si>
  <si>
    <t>Lorry-Mardigny</t>
  </si>
  <si>
    <t>Lortet</t>
  </si>
  <si>
    <t>Los Masos</t>
  </si>
  <si>
    <t>Loscouët-sur-Meu</t>
  </si>
  <si>
    <t>Losne</t>
  </si>
  <si>
    <t>Losse</t>
  </si>
  <si>
    <t>Lostanges</t>
  </si>
  <si>
    <t>Lostroff</t>
  </si>
  <si>
    <t>Lothey</t>
  </si>
  <si>
    <t>Lottinghen</t>
  </si>
  <si>
    <t>Louailles</t>
  </si>
  <si>
    <t>Louannec</t>
  </si>
  <si>
    <t>Louans</t>
  </si>
  <si>
    <t>Louan-Villegruis-Fontaine</t>
  </si>
  <si>
    <t>Louargat</t>
  </si>
  <si>
    <t>Louâtre</t>
  </si>
  <si>
    <t>Loubajac</t>
  </si>
  <si>
    <t>Loubaresse</t>
  </si>
  <si>
    <t>Loubaut</t>
  </si>
  <si>
    <t>Loubédat</t>
  </si>
  <si>
    <t>Loubejac</t>
  </si>
  <si>
    <t>Loubens</t>
  </si>
  <si>
    <t>Loubens-Lauragais</t>
  </si>
  <si>
    <t>Loubers</t>
  </si>
  <si>
    <t>Loubersan</t>
  </si>
  <si>
    <t>Loubès-Bernac</t>
  </si>
  <si>
    <t>Loubeyrat</t>
  </si>
  <si>
    <t>Loubieng</t>
  </si>
  <si>
    <t>Loubières</t>
  </si>
  <si>
    <t>Loubigné</t>
  </si>
  <si>
    <t>Loubillé</t>
  </si>
  <si>
    <t>Loubressac</t>
  </si>
  <si>
    <t>Loucelles</t>
  </si>
  <si>
    <t>Louchats</t>
  </si>
  <si>
    <t>Louches</t>
  </si>
  <si>
    <t>Louchy-Montfand</t>
  </si>
  <si>
    <t>Loucrup</t>
  </si>
  <si>
    <t>Loudéac</t>
  </si>
  <si>
    <t>Loudenvielle</t>
  </si>
  <si>
    <t>Loudervielle</t>
  </si>
  <si>
    <t>Loudes</t>
  </si>
  <si>
    <t>Loudet</t>
  </si>
  <si>
    <t>Loudrefing</t>
  </si>
  <si>
    <t>Loudun</t>
  </si>
  <si>
    <t>Loué</t>
  </si>
  <si>
    <t>Louer</t>
  </si>
  <si>
    <t>Louesme</t>
  </si>
  <si>
    <t>Loueuse</t>
  </si>
  <si>
    <t>Louey</t>
  </si>
  <si>
    <t>Lougé-sur-Maire</t>
  </si>
  <si>
    <t>Lougratte</t>
  </si>
  <si>
    <t>Lougres</t>
  </si>
  <si>
    <t>Louhans</t>
  </si>
  <si>
    <t>Louhossoa</t>
  </si>
  <si>
    <t>Louignac</t>
  </si>
  <si>
    <t>Louin</t>
  </si>
  <si>
    <t>Louisfert</t>
  </si>
  <si>
    <t>Louit</t>
  </si>
  <si>
    <t>Loulans-Verchamp</t>
  </si>
  <si>
    <t>Loulay</t>
  </si>
  <si>
    <t>Loulle</t>
  </si>
  <si>
    <t>Loupeigne</t>
  </si>
  <si>
    <t>Loupershouse</t>
  </si>
  <si>
    <t>Loupes</t>
  </si>
  <si>
    <t>Loupfougères</t>
  </si>
  <si>
    <t>Loupia</t>
  </si>
  <si>
    <t>Loupiac</t>
  </si>
  <si>
    <t>Loupiac-de-la-Réole</t>
  </si>
  <si>
    <t>Loupian</t>
  </si>
  <si>
    <t>Louplande</t>
  </si>
  <si>
    <t>Loupmont</t>
  </si>
  <si>
    <t>Louppy-le-Château</t>
  </si>
  <si>
    <t>Louppy-sur-Loison</t>
  </si>
  <si>
    <t>Lourches</t>
  </si>
  <si>
    <t>Lourde</t>
  </si>
  <si>
    <t>Lourdes</t>
  </si>
  <si>
    <t>Lourdios-Ichère</t>
  </si>
  <si>
    <t>Lourdoueix-Saint-Michel</t>
  </si>
  <si>
    <t>Lourdoueix-Saint-Pierre</t>
  </si>
  <si>
    <t>Lourenties</t>
  </si>
  <si>
    <t>Loures-Barousse</t>
  </si>
  <si>
    <t>Louresse-Rochemenier</t>
  </si>
  <si>
    <t>Lourmais</t>
  </si>
  <si>
    <t>Lourmarin</t>
  </si>
  <si>
    <t>Lournand</t>
  </si>
  <si>
    <t>Lourouer-Saint-Laurent</t>
  </si>
  <si>
    <t>Louroux-Bourbonnais</t>
  </si>
  <si>
    <t>Louroux-de-Beaune</t>
  </si>
  <si>
    <t>Louroux-de-Bouble</t>
  </si>
  <si>
    <t>Lourquen</t>
  </si>
  <si>
    <t>Lourties-Monbrun</t>
  </si>
  <si>
    <t>Loury</t>
  </si>
  <si>
    <t>Louslitges</t>
  </si>
  <si>
    <t>Loussous-Débat</t>
  </si>
  <si>
    <t>Loutehel</t>
  </si>
  <si>
    <t>Loutzviller</t>
  </si>
  <si>
    <t>Louvagny</t>
  </si>
  <si>
    <t>Louvatange</t>
  </si>
  <si>
    <t>Louveciennes</t>
  </si>
  <si>
    <t>Louvemont</t>
  </si>
  <si>
    <t>Louvemont-Côte-du-Poivre</t>
  </si>
  <si>
    <t>Louvencourt</t>
  </si>
  <si>
    <t>Louverné</t>
  </si>
  <si>
    <t>Louversey</t>
  </si>
  <si>
    <t>Louvetot</t>
  </si>
  <si>
    <t>Louvie-Juzon</t>
  </si>
  <si>
    <t>Louvières</t>
  </si>
  <si>
    <t>Louvières-en-Auge</t>
  </si>
  <si>
    <t>Louviers</t>
  </si>
  <si>
    <t>Louvie-Soubiron</t>
  </si>
  <si>
    <t>Louvigné</t>
  </si>
  <si>
    <t>Louvigné-de-Bais</t>
  </si>
  <si>
    <t>Louvigné-du-Désert</t>
  </si>
  <si>
    <t>Louvignies-Quesnoy</t>
  </si>
  <si>
    <t>Louvigny</t>
  </si>
  <si>
    <t>Louvil</t>
  </si>
  <si>
    <t>Louville-la-Chenard</t>
  </si>
  <si>
    <t>Louvilliers-en-Drouais</t>
  </si>
  <si>
    <t>Louvilliers-lès-Perche</t>
  </si>
  <si>
    <t>Louvrechy</t>
  </si>
  <si>
    <t>Louvres</t>
  </si>
  <si>
    <t>Louvroil</t>
  </si>
  <si>
    <t>Louye</t>
  </si>
  <si>
    <t>Louzac-Saint-André</t>
  </si>
  <si>
    <t>Louzes</t>
  </si>
  <si>
    <t>Louzignac</t>
  </si>
  <si>
    <t>Louzouer</t>
  </si>
  <si>
    <t>Louzy</t>
  </si>
  <si>
    <t>Lovagny</t>
  </si>
  <si>
    <t>Loyat</t>
  </si>
  <si>
    <t>Loye-sur-Arnon</t>
  </si>
  <si>
    <t>Loyettes</t>
  </si>
  <si>
    <t>Lozanne</t>
  </si>
  <si>
    <t>Lozay</t>
  </si>
  <si>
    <t>Loze</t>
  </si>
  <si>
    <t>Lozinghem</t>
  </si>
  <si>
    <t>Lozzi</t>
  </si>
  <si>
    <t>Luant</t>
  </si>
  <si>
    <t>Lubbon</t>
  </si>
  <si>
    <t>Lubécourt</t>
  </si>
  <si>
    <t>Lubersac</t>
  </si>
  <si>
    <t>Lubey</t>
  </si>
  <si>
    <t>Lubilhac</t>
  </si>
  <si>
    <t>Lubine</t>
  </si>
  <si>
    <t>Lublé</t>
  </si>
  <si>
    <t>Lubret-Saint-Luc</t>
  </si>
  <si>
    <t>Luby-Betmont</t>
  </si>
  <si>
    <t>Luc</t>
  </si>
  <si>
    <t>Luc-Armau</t>
  </si>
  <si>
    <t>Lucarré</t>
  </si>
  <si>
    <t>Luçay-le-Libre</t>
  </si>
  <si>
    <t>Luçay-le-Mâle</t>
  </si>
  <si>
    <t>Lucbardez-et-Bargues</t>
  </si>
  <si>
    <t>Lucciana</t>
  </si>
  <si>
    <t>Lucé</t>
  </si>
  <si>
    <t>Luceau</t>
  </si>
  <si>
    <t>Lucelle</t>
  </si>
  <si>
    <t>Lucenay</t>
  </si>
  <si>
    <t>Lucenay-le-Duc</t>
  </si>
  <si>
    <t>Lucenay-lès-Aix</t>
  </si>
  <si>
    <t>Lucenay-l'Évêque</t>
  </si>
  <si>
    <t>Luc-en-Diois</t>
  </si>
  <si>
    <t>Lucéram</t>
  </si>
  <si>
    <t>Lucé-sous-Ballon</t>
  </si>
  <si>
    <t>Lucey</t>
  </si>
  <si>
    <t>Lucgarier</t>
  </si>
  <si>
    <t>Luchapt</t>
  </si>
  <si>
    <t>Luchat</t>
  </si>
  <si>
    <t>Luché-Pringé</t>
  </si>
  <si>
    <t>Luché-sur-Brioux</t>
  </si>
  <si>
    <t>Luché-Thouarsais</t>
  </si>
  <si>
    <t>Lucheux</t>
  </si>
  <si>
    <t>Luchy</t>
  </si>
  <si>
    <t>Lucinges</t>
  </si>
  <si>
    <t>Luc-la-Primaube</t>
  </si>
  <si>
    <t>Lucmau</t>
  </si>
  <si>
    <t>Luçon</t>
  </si>
  <si>
    <t>Lucq-de-Béarn</t>
  </si>
  <si>
    <t>Lucquy</t>
  </si>
  <si>
    <t>Luc-sur-Aude</t>
  </si>
  <si>
    <t>Luc-sur-Mer</t>
  </si>
  <si>
    <t>Luc-sur-Orbieu</t>
  </si>
  <si>
    <t>Lucy</t>
  </si>
  <si>
    <t>Lucy-le-Bocage</t>
  </si>
  <si>
    <t>Lucy-le-Bois</t>
  </si>
  <si>
    <t>Lucy-sur-Cure</t>
  </si>
  <si>
    <t>Lucy-sur-Yonne</t>
  </si>
  <si>
    <t>Ludes</t>
  </si>
  <si>
    <t>Ludesse</t>
  </si>
  <si>
    <t>Ludiès</t>
  </si>
  <si>
    <t>Ludon-Médoc</t>
  </si>
  <si>
    <t>Ludres</t>
  </si>
  <si>
    <t>Lüe</t>
  </si>
  <si>
    <t>Luemschwiller</t>
  </si>
  <si>
    <t>Lugagnac</t>
  </si>
  <si>
    <t>Lugagnan</t>
  </si>
  <si>
    <t>Lugaignac</t>
  </si>
  <si>
    <t>Lugan</t>
  </si>
  <si>
    <t>Lugarde</t>
  </si>
  <si>
    <t>Lugasson</t>
  </si>
  <si>
    <t>Luglon</t>
  </si>
  <si>
    <t>Lugny</t>
  </si>
  <si>
    <t>Lugny-Bourbonnais</t>
  </si>
  <si>
    <t>Lugny-Champagne</t>
  </si>
  <si>
    <t>Lugny-lès-Charolles</t>
  </si>
  <si>
    <t>Lugo-di-Nazza</t>
  </si>
  <si>
    <t>Lugon-et-l'Île-du-Carnay</t>
  </si>
  <si>
    <t>Lugos</t>
  </si>
  <si>
    <t>Lugrin</t>
  </si>
  <si>
    <t>Lugy</t>
  </si>
  <si>
    <t>Luigny</t>
  </si>
  <si>
    <t>Luisant</t>
  </si>
  <si>
    <t>Luisetaines</t>
  </si>
  <si>
    <t>Luitré-Dompierre</t>
  </si>
  <si>
    <t>Lullin</t>
  </si>
  <si>
    <t>Lully</t>
  </si>
  <si>
    <t>Lumbin</t>
  </si>
  <si>
    <t>Lumbres</t>
  </si>
  <si>
    <t>Lumeau</t>
  </si>
  <si>
    <t>Lumes</t>
  </si>
  <si>
    <t>Lumigny-Nesles-Ormeaux</t>
  </si>
  <si>
    <t>Lumio</t>
  </si>
  <si>
    <t>Lunac</t>
  </si>
  <si>
    <t>Lunan</t>
  </si>
  <si>
    <t>Lunas</t>
  </si>
  <si>
    <t>Lunay</t>
  </si>
  <si>
    <t>Luneau</t>
  </si>
  <si>
    <t>Lunegarde</t>
  </si>
  <si>
    <t>Lunel</t>
  </si>
  <si>
    <t>Lunel-Viel</t>
  </si>
  <si>
    <t>Luneray</t>
  </si>
  <si>
    <t>Lunery</t>
  </si>
  <si>
    <t>Lunéville</t>
  </si>
  <si>
    <t>L'Union</t>
  </si>
  <si>
    <t>Lupcourt</t>
  </si>
  <si>
    <t>Lupé</t>
  </si>
  <si>
    <t>Lupersat</t>
  </si>
  <si>
    <t>Lupiac</t>
  </si>
  <si>
    <t>Luplanté</t>
  </si>
  <si>
    <t>Luppé-Violles</t>
  </si>
  <si>
    <t>Luppy</t>
  </si>
  <si>
    <t>Lupsault</t>
  </si>
  <si>
    <t>Lupstein</t>
  </si>
  <si>
    <t>Luquet</t>
  </si>
  <si>
    <t>Lurais</t>
  </si>
  <si>
    <t>Luray</t>
  </si>
  <si>
    <t>Lurbe-Saint-Christau</t>
  </si>
  <si>
    <t>Lurcy</t>
  </si>
  <si>
    <t>Lurcy-le-Bourg</t>
  </si>
  <si>
    <t>Lurcy-Lévis</t>
  </si>
  <si>
    <t>Lure</t>
  </si>
  <si>
    <t>Luré</t>
  </si>
  <si>
    <t>Lureuil</t>
  </si>
  <si>
    <t>Luri</t>
  </si>
  <si>
    <t>Luriecq</t>
  </si>
  <si>
    <t>Lurs</t>
  </si>
  <si>
    <t>Lury-sur-Arnon</t>
  </si>
  <si>
    <t>Lusanger</t>
  </si>
  <si>
    <t>Luscan</t>
  </si>
  <si>
    <t>Lusignac</t>
  </si>
  <si>
    <t>Lusignan</t>
  </si>
  <si>
    <t>Lusignan-Petit</t>
  </si>
  <si>
    <t>Lusigny</t>
  </si>
  <si>
    <t>Lusigny-sur-Barse</t>
  </si>
  <si>
    <t>Lusigny-sur-Ouche</t>
  </si>
  <si>
    <t>Lus-la-Croix-Haute</t>
  </si>
  <si>
    <t>Lussac</t>
  </si>
  <si>
    <t>Lussac-les-Châteaux</t>
  </si>
  <si>
    <t>Lussac-les-Églises</t>
  </si>
  <si>
    <t>Lussagnet</t>
  </si>
  <si>
    <t>Lussagnet-Lusson</t>
  </si>
  <si>
    <t>Lussan</t>
  </si>
  <si>
    <t>Lussan-Adeilhac</t>
  </si>
  <si>
    <t>Lussant</t>
  </si>
  <si>
    <t>Lussas</t>
  </si>
  <si>
    <t>Lussas-et-Nontronneau</t>
  </si>
  <si>
    <t>Lussat</t>
  </si>
  <si>
    <t>Lussault-sur-Loire</t>
  </si>
  <si>
    <t>Lusse</t>
  </si>
  <si>
    <t>Lusseray</t>
  </si>
  <si>
    <t>Lustar</t>
  </si>
  <si>
    <t>Luthenay-Uxeloup</t>
  </si>
  <si>
    <t>Lutilhous</t>
  </si>
  <si>
    <t>Luttange</t>
  </si>
  <si>
    <t>Luttenbach-près-Munster</t>
  </si>
  <si>
    <t>Lutterbach</t>
  </si>
  <si>
    <t>Lutzelbourg</t>
  </si>
  <si>
    <t>Lutzelhouse</t>
  </si>
  <si>
    <t>Luvigny</t>
  </si>
  <si>
    <t>Lux</t>
  </si>
  <si>
    <t>Luxé</t>
  </si>
  <si>
    <t>Luxémont-et-Villotte</t>
  </si>
  <si>
    <t>Luxe-Sumberraute</t>
  </si>
  <si>
    <t>Luxeuil-les-Bains</t>
  </si>
  <si>
    <t>Luxey</t>
  </si>
  <si>
    <t>Luxiol</t>
  </si>
  <si>
    <t>Luyères</t>
  </si>
  <si>
    <t>Luynes</t>
  </si>
  <si>
    <t>Luzancy</t>
  </si>
  <si>
    <t>Luzarches</t>
  </si>
  <si>
    <t>Luzay</t>
  </si>
  <si>
    <t>Luze</t>
  </si>
  <si>
    <t>Luzé</t>
  </si>
  <si>
    <t>Luzech</t>
  </si>
  <si>
    <t>Luzenac</t>
  </si>
  <si>
    <t>Luzeret</t>
  </si>
  <si>
    <t>Luzillat</t>
  </si>
  <si>
    <t>Luzillé</t>
  </si>
  <si>
    <t>Luzinay</t>
  </si>
  <si>
    <t>Luzoir</t>
  </si>
  <si>
    <t>Luz-Saint-Sauveur</t>
  </si>
  <si>
    <t>Luzy</t>
  </si>
  <si>
    <t>Luzy-Saint-Martin</t>
  </si>
  <si>
    <t>Luzy-sur-Marne</t>
  </si>
  <si>
    <t>Lyas</t>
  </si>
  <si>
    <t>Lyaud</t>
  </si>
  <si>
    <t>Lye</t>
  </si>
  <si>
    <t>Ly-Fontaine</t>
  </si>
  <si>
    <t>Lynde</t>
  </si>
  <si>
    <t>Lyoffans</t>
  </si>
  <si>
    <t>Lyon</t>
  </si>
  <si>
    <t>Lyons-la-Forêt</t>
  </si>
  <si>
    <t>Lys</t>
  </si>
  <si>
    <t>Lys-Haut-Layon</t>
  </si>
  <si>
    <t>Lys-lez-Lannoy</t>
  </si>
  <si>
    <t>Lys-Saint-Georges</t>
  </si>
  <si>
    <t>Maast-et-Violaine</t>
  </si>
  <si>
    <t>Maâtz</t>
  </si>
  <si>
    <t>Mably</t>
  </si>
  <si>
    <t>Macaye</t>
  </si>
  <si>
    <t>Macé</t>
  </si>
  <si>
    <t>Macey</t>
  </si>
  <si>
    <t>Machault</t>
  </si>
  <si>
    <t>Maché</t>
  </si>
  <si>
    <t>Machecoul-Saint-Même</t>
  </si>
  <si>
    <t>Mâchecourt</t>
  </si>
  <si>
    <t>Machemont</t>
  </si>
  <si>
    <t>Macheren</t>
  </si>
  <si>
    <t>Machézal</t>
  </si>
  <si>
    <t>Machiel</t>
  </si>
  <si>
    <t>Machilly</t>
  </si>
  <si>
    <t>Machy</t>
  </si>
  <si>
    <t>Mackenheim</t>
  </si>
  <si>
    <t>Mackwiller</t>
  </si>
  <si>
    <t>Maclas</t>
  </si>
  <si>
    <t>Macogny</t>
  </si>
  <si>
    <t>Mâcon</t>
  </si>
  <si>
    <t>Maconcourt</t>
  </si>
  <si>
    <t>Maconge</t>
  </si>
  <si>
    <t>Macornay</t>
  </si>
  <si>
    <t>Macouba</t>
  </si>
  <si>
    <t>Macouria</t>
  </si>
  <si>
    <t>Macqueville</t>
  </si>
  <si>
    <t>Macquigny</t>
  </si>
  <si>
    <t>Madaillan</t>
  </si>
  <si>
    <t>Madecourt</t>
  </si>
  <si>
    <t>Madegney</t>
  </si>
  <si>
    <t>Madic</t>
  </si>
  <si>
    <t>Madière</t>
  </si>
  <si>
    <t>Madirac</t>
  </si>
  <si>
    <t>Madiran</t>
  </si>
  <si>
    <t>Madonne-et-Lamerey</t>
  </si>
  <si>
    <t>Madranges</t>
  </si>
  <si>
    <t>Madré</t>
  </si>
  <si>
    <t>Madriat</t>
  </si>
  <si>
    <t>Maël-Carhaix</t>
  </si>
  <si>
    <t>Maël-Pestivien</t>
  </si>
  <si>
    <t>Maen Roch</t>
  </si>
  <si>
    <t>Maennolsheim</t>
  </si>
  <si>
    <t>Maffliers</t>
  </si>
  <si>
    <t>Maffrécourt</t>
  </si>
  <si>
    <t>Magalas</t>
  </si>
  <si>
    <t>Magescq</t>
  </si>
  <si>
    <t>Magland</t>
  </si>
  <si>
    <t>Magnac-Bourg</t>
  </si>
  <si>
    <t>Magnac-Laval</t>
  </si>
  <si>
    <t>Magnac-Lavalette-Villars</t>
  </si>
  <si>
    <t>Magnac-sur-Touvre</t>
  </si>
  <si>
    <t>Magnan</t>
  </si>
  <si>
    <t>Magnant</t>
  </si>
  <si>
    <t>Magnanville</t>
  </si>
  <si>
    <t>Magnas</t>
  </si>
  <si>
    <t>Magnat-l'Étrange</t>
  </si>
  <si>
    <t>Magné</t>
  </si>
  <si>
    <t>Magnet</t>
  </si>
  <si>
    <t>Magneux</t>
  </si>
  <si>
    <t>Magneux-Haute-Rive</t>
  </si>
  <si>
    <t>Magneville</t>
  </si>
  <si>
    <t>Magnicourt</t>
  </si>
  <si>
    <t>Magnicourt-en-Comte</t>
  </si>
  <si>
    <t>Magnicourt-sur-Canche</t>
  </si>
  <si>
    <t>Magnien</t>
  </si>
  <si>
    <t>Magnières</t>
  </si>
  <si>
    <t>Magnieu</t>
  </si>
  <si>
    <t>Magnivray</t>
  </si>
  <si>
    <t>Magnoncourt</t>
  </si>
  <si>
    <t>Magny</t>
  </si>
  <si>
    <t>Magny-Châtelard</t>
  </si>
  <si>
    <t>Magny-Cours</t>
  </si>
  <si>
    <t>Magny-Danigon</t>
  </si>
  <si>
    <t>Magny-en-Bessin</t>
  </si>
  <si>
    <t>Magny-en-Vexin</t>
  </si>
  <si>
    <t>Magny-Fouchard</t>
  </si>
  <si>
    <t>Magny-Jobert</t>
  </si>
  <si>
    <t>Magny-la-Fosse</t>
  </si>
  <si>
    <t>Magny-Lambert</t>
  </si>
  <si>
    <t>Magny-la-Ville</t>
  </si>
  <si>
    <t>Magny-le-Désert</t>
  </si>
  <si>
    <t>Magny-le-Hongre</t>
  </si>
  <si>
    <t>Magny-lès-Aubigny</t>
  </si>
  <si>
    <t>Magny-les-Hameaux</t>
  </si>
  <si>
    <t>Magny-lès-Jussey</t>
  </si>
  <si>
    <t>Magny-lès-Villers</t>
  </si>
  <si>
    <t>Magny-Lormes</t>
  </si>
  <si>
    <t>Magny-Montarlot</t>
  </si>
  <si>
    <t>Magny-Saint-Médard</t>
  </si>
  <si>
    <t>Magny-sur-Tille</t>
  </si>
  <si>
    <t>Magny-Vernois</t>
  </si>
  <si>
    <t>Magoar</t>
  </si>
  <si>
    <t>Magrie</t>
  </si>
  <si>
    <t>Magrin</t>
  </si>
  <si>
    <t>Magstatt-le-Bas</t>
  </si>
  <si>
    <t>Magstatt-le-Haut</t>
  </si>
  <si>
    <t>Mahalon</t>
  </si>
  <si>
    <t>Mahéru</t>
  </si>
  <si>
    <t>Maîche</t>
  </si>
  <si>
    <t>Maidières</t>
  </si>
  <si>
    <t>Maignaut-Tauzia</t>
  </si>
  <si>
    <t>Maigné</t>
  </si>
  <si>
    <t>Maignelay-Montigny</t>
  </si>
  <si>
    <t>Mailhac</t>
  </si>
  <si>
    <t>Mailhac-sur-Benaize</t>
  </si>
  <si>
    <t>Mailhoc</t>
  </si>
  <si>
    <t>Mailholas</t>
  </si>
  <si>
    <t>Maillane</t>
  </si>
  <si>
    <t>Maillas</t>
  </si>
  <si>
    <t>Maillat</t>
  </si>
  <si>
    <t>Maillé</t>
  </si>
  <si>
    <t>Maillebois</t>
  </si>
  <si>
    <t>Maillères</t>
  </si>
  <si>
    <t>Mailleroncourt-Charette</t>
  </si>
  <si>
    <t>Mailleroncourt-Saint-Pancras</t>
  </si>
  <si>
    <t>Maillet</t>
  </si>
  <si>
    <t>Mailley-et-Chazelot</t>
  </si>
  <si>
    <t>Maillezais</t>
  </si>
  <si>
    <t>Maillot</t>
  </si>
  <si>
    <t>Mailly</t>
  </si>
  <si>
    <t>Mailly-Champagne</t>
  </si>
  <si>
    <t>Mailly-la-Ville</t>
  </si>
  <si>
    <t>Mailly-le-Camp</t>
  </si>
  <si>
    <t>Mailly-le-Château</t>
  </si>
  <si>
    <t>Mailly-Maillet</t>
  </si>
  <si>
    <t>Mailly-Raineval</t>
  </si>
  <si>
    <t>Mailly-sur-Seille</t>
  </si>
  <si>
    <t>Maimbeville</t>
  </si>
  <si>
    <t>Maincy</t>
  </si>
  <si>
    <t>Maine-de-Boixe</t>
  </si>
  <si>
    <t>Maing</t>
  </si>
  <si>
    <t>Mainneville</t>
  </si>
  <si>
    <t>Mainsat</t>
  </si>
  <si>
    <t>Maintenay</t>
  </si>
  <si>
    <t>Maintenon</t>
  </si>
  <si>
    <t>Mainvillers</t>
  </si>
  <si>
    <t>Mainvilliers</t>
  </si>
  <si>
    <t>Mainxe-Gondeville</t>
  </si>
  <si>
    <t>Mainzac</t>
  </si>
  <si>
    <t>Mairé</t>
  </si>
  <si>
    <t>Mairé-Levescault</t>
  </si>
  <si>
    <t>Mairieux</t>
  </si>
  <si>
    <t>Mairy-Mainville</t>
  </si>
  <si>
    <t>Mairy-sur-Marne</t>
  </si>
  <si>
    <t>Maisdon-sur-Sèvre</t>
  </si>
  <si>
    <t>Maisey-le-Duc</t>
  </si>
  <si>
    <t>Maisnières</t>
  </si>
  <si>
    <t>Maisnil</t>
  </si>
  <si>
    <t>Maisnil-lès-Ruitz</t>
  </si>
  <si>
    <t>Maisod</t>
  </si>
  <si>
    <t>Maisoncelle</t>
  </si>
  <si>
    <t>Maisoncelle-et-Villers</t>
  </si>
  <si>
    <t>Maisoncelles</t>
  </si>
  <si>
    <t>Maisoncelle-Saint-Pierre</t>
  </si>
  <si>
    <t>Maisoncelles-du-Maine</t>
  </si>
  <si>
    <t>Maisoncelles-en-Brie</t>
  </si>
  <si>
    <t>Maisoncelles-en-Gâtinais</t>
  </si>
  <si>
    <t>Maisoncelles-Pelvey</t>
  </si>
  <si>
    <t>Maisoncelles-sur-Ajon</t>
  </si>
  <si>
    <t>Maisoncelle-Tuilerie</t>
  </si>
  <si>
    <t>Maison-des-Champs</t>
  </si>
  <si>
    <t>Maison-Feyne</t>
  </si>
  <si>
    <t>Maisonnais</t>
  </si>
  <si>
    <t>Maisonnais-sur-Tardoire</t>
  </si>
  <si>
    <t>Maisonnay</t>
  </si>
  <si>
    <t>Maisonneuve</t>
  </si>
  <si>
    <t>Maisonnisses</t>
  </si>
  <si>
    <t>Maison-Ponthieu</t>
  </si>
  <si>
    <t>Maison-Roland</t>
  </si>
  <si>
    <t>Maison-Rouge</t>
  </si>
  <si>
    <t>Maisons</t>
  </si>
  <si>
    <t>Maisons-Alfort</t>
  </si>
  <si>
    <t>Maisons-du-Bois-Lièvremont</t>
  </si>
  <si>
    <t>Maisons-en-Champagne</t>
  </si>
  <si>
    <t>Maisonsgoutte</t>
  </si>
  <si>
    <t>Maisons-Laffitte</t>
  </si>
  <si>
    <t>Maisons-lès-Chaource</t>
  </si>
  <si>
    <t>Maisons-lès-Soulaines</t>
  </si>
  <si>
    <t>Maisontiers</t>
  </si>
  <si>
    <t>Maisse</t>
  </si>
  <si>
    <t>Maissemy</t>
  </si>
  <si>
    <t>Maixe</t>
  </si>
  <si>
    <t>Maizeray</t>
  </si>
  <si>
    <t>Maizeroy</t>
  </si>
  <si>
    <t>Maizet</t>
  </si>
  <si>
    <t>Maizey</t>
  </si>
  <si>
    <t>Maizicourt</t>
  </si>
  <si>
    <t>Maizières</t>
  </si>
  <si>
    <t>Maizières-la-Grande-Paroisse</t>
  </si>
  <si>
    <t>Maizières-lès-Brienne</t>
  </si>
  <si>
    <t>Maizières-lès-Metz</t>
  </si>
  <si>
    <t>Maizières-lès-Vic</t>
  </si>
  <si>
    <t>Maizières-sur-Amance</t>
  </si>
  <si>
    <t>Maizilly</t>
  </si>
  <si>
    <t>Maizy</t>
  </si>
  <si>
    <t>Majastres</t>
  </si>
  <si>
    <t>Malabat</t>
  </si>
  <si>
    <t>Malafretaz</t>
  </si>
  <si>
    <t>Mâlain</t>
  </si>
  <si>
    <t>Malaincourt</t>
  </si>
  <si>
    <t>Malaincourt-sur-Meuse</t>
  </si>
  <si>
    <t>Malakoff</t>
  </si>
  <si>
    <t>Malancourt</t>
  </si>
  <si>
    <t>Malandry</t>
  </si>
  <si>
    <t>Malange</t>
  </si>
  <si>
    <t>Malansac</t>
  </si>
  <si>
    <t>Malarce-sur-la-Thines</t>
  </si>
  <si>
    <t>Malataverne</t>
  </si>
  <si>
    <t>Malaucène</t>
  </si>
  <si>
    <t>Malaucourt-sur-Seille</t>
  </si>
  <si>
    <t>Malaunay</t>
  </si>
  <si>
    <t>Malause</t>
  </si>
  <si>
    <t>Malaussanne</t>
  </si>
  <si>
    <t>Malaussène</t>
  </si>
  <si>
    <t>Malauzat</t>
  </si>
  <si>
    <t>Malavillers</t>
  </si>
  <si>
    <t>Malay</t>
  </si>
  <si>
    <t>Malay-le-Grand</t>
  </si>
  <si>
    <t>Malay-le-Petit</t>
  </si>
  <si>
    <t>Malbo</t>
  </si>
  <si>
    <t>Malbosc</t>
  </si>
  <si>
    <t>Malbouhans</t>
  </si>
  <si>
    <t>Malbrans</t>
  </si>
  <si>
    <t>Malbuisson</t>
  </si>
  <si>
    <t>Malegoude</t>
  </si>
  <si>
    <t>Malemort</t>
  </si>
  <si>
    <t>Malemort-du-Comtat</t>
  </si>
  <si>
    <t>Malestroit</t>
  </si>
  <si>
    <t>Maleville</t>
  </si>
  <si>
    <t>Malguénac</t>
  </si>
  <si>
    <t>Malherbe-sur-Ajon</t>
  </si>
  <si>
    <t>Malicornay</t>
  </si>
  <si>
    <t>Malicorne</t>
  </si>
  <si>
    <t>Malicorne-sur-Sarthe</t>
  </si>
  <si>
    <t>Maligny</t>
  </si>
  <si>
    <t>Malijai</t>
  </si>
  <si>
    <t>Malincourt</t>
  </si>
  <si>
    <t>Malintrat</t>
  </si>
  <si>
    <t>Malissard</t>
  </si>
  <si>
    <t>Mallefougasse-Augès</t>
  </si>
  <si>
    <t>Malleloy</t>
  </si>
  <si>
    <t>Mallemoisson</t>
  </si>
  <si>
    <t>Mallemort</t>
  </si>
  <si>
    <t>Malléon</t>
  </si>
  <si>
    <t>Malleret</t>
  </si>
  <si>
    <t>Malleret-Boussac</t>
  </si>
  <si>
    <t>Malleval</t>
  </si>
  <si>
    <t>Malleval-en-Vercors</t>
  </si>
  <si>
    <t>Malleville-les-Grès</t>
  </si>
  <si>
    <t>Malleville-sur-le-Bec</t>
  </si>
  <si>
    <t>Mallièvre</t>
  </si>
  <si>
    <t>Malling</t>
  </si>
  <si>
    <t>Malmerspach</t>
  </si>
  <si>
    <t>Malmy</t>
  </si>
  <si>
    <t>Malons-et-Elze</t>
  </si>
  <si>
    <t>Malouy</t>
  </si>
  <si>
    <t>Malpart</t>
  </si>
  <si>
    <t>Malpas</t>
  </si>
  <si>
    <t>Malras</t>
  </si>
  <si>
    <t>Malrevers</t>
  </si>
  <si>
    <t>Malroy</t>
  </si>
  <si>
    <t>Maltat</t>
  </si>
  <si>
    <t>Maltot</t>
  </si>
  <si>
    <t>Malvalette</t>
  </si>
  <si>
    <t>Malves-en-Minervois</t>
  </si>
  <si>
    <t>Malvezie</t>
  </si>
  <si>
    <t>Malvières</t>
  </si>
  <si>
    <t>Malviès</t>
  </si>
  <si>
    <t>Malville</t>
  </si>
  <si>
    <t>Malvillers</t>
  </si>
  <si>
    <t>Malzéville</t>
  </si>
  <si>
    <t>Malzy</t>
  </si>
  <si>
    <t>Mamers</t>
  </si>
  <si>
    <t>Mametz</t>
  </si>
  <si>
    <t>Mamey</t>
  </si>
  <si>
    <t>Mamirolle</t>
  </si>
  <si>
    <t>Mamoudzou</t>
  </si>
  <si>
    <t>Mana</t>
  </si>
  <si>
    <t>Manas</t>
  </si>
  <si>
    <t>Manas-Bastanous</t>
  </si>
  <si>
    <t>Mancenans</t>
  </si>
  <si>
    <t>Mancenans-Lizerne</t>
  </si>
  <si>
    <t>Mancey</t>
  </si>
  <si>
    <t>Manciet</t>
  </si>
  <si>
    <t>Mancioux</t>
  </si>
  <si>
    <t>Mancy</t>
  </si>
  <si>
    <t>Mandagout</t>
  </si>
  <si>
    <t>Mandailles-Saint-Julien</t>
  </si>
  <si>
    <t>Mandelieu-la-Napoule</t>
  </si>
  <si>
    <t>Manderen-Ritzing</t>
  </si>
  <si>
    <t>Mandeure</t>
  </si>
  <si>
    <t>Mandeville</t>
  </si>
  <si>
    <t>Mandeville-en-Bessin</t>
  </si>
  <si>
    <t>Mandray</t>
  </si>
  <si>
    <t>Mandres</t>
  </si>
  <si>
    <t>Mandres-aux-Quatre-Tours</t>
  </si>
  <si>
    <t>Mandres-en-Barrois</t>
  </si>
  <si>
    <t>Mandres-la-Côte</t>
  </si>
  <si>
    <t>Mandres-les-Roses</t>
  </si>
  <si>
    <t>Mandres-sur-Vair</t>
  </si>
  <si>
    <t>Mandrevillars</t>
  </si>
  <si>
    <t>Manduel</t>
  </si>
  <si>
    <t>Mane</t>
  </si>
  <si>
    <t>Manéglise</t>
  </si>
  <si>
    <t>Manéhouville</t>
  </si>
  <si>
    <t>Manent-Montané</t>
  </si>
  <si>
    <t>Manerbe</t>
  </si>
  <si>
    <t>Mangiennes</t>
  </si>
  <si>
    <t>Manglieu</t>
  </si>
  <si>
    <t>Mangonville</t>
  </si>
  <si>
    <t>Manhac</t>
  </si>
  <si>
    <t>Manheulles</t>
  </si>
  <si>
    <t>Manhoué</t>
  </si>
  <si>
    <t>Manicamp</t>
  </si>
  <si>
    <t>Manigod</t>
  </si>
  <si>
    <t>Manin</t>
  </si>
  <si>
    <t>Maninghem</t>
  </si>
  <si>
    <t>Maninghen-Henne</t>
  </si>
  <si>
    <t>Maniquerville</t>
  </si>
  <si>
    <t>Manlay</t>
  </si>
  <si>
    <t>Manneville-ès-Plains</t>
  </si>
  <si>
    <t>Manneville-la-Goupil</t>
  </si>
  <si>
    <t>Manneville-la-Pipard</t>
  </si>
  <si>
    <t>Manneville-la-Raoult</t>
  </si>
  <si>
    <t>Manneville-sur-Risle</t>
  </si>
  <si>
    <t>Mannevillette</t>
  </si>
  <si>
    <t>Mano</t>
  </si>
  <si>
    <t>Manois</t>
  </si>
  <si>
    <t>Manom</t>
  </si>
  <si>
    <t>Manoncourt-en-Vermois</t>
  </si>
  <si>
    <t>Manoncourt-en-Woëvre</t>
  </si>
  <si>
    <t>Manonville</t>
  </si>
  <si>
    <t>Manonviller</t>
  </si>
  <si>
    <t>Manosque</t>
  </si>
  <si>
    <t>Manot</t>
  </si>
  <si>
    <t>Manou</t>
  </si>
  <si>
    <t>Manre</t>
  </si>
  <si>
    <t>Mansac</t>
  </si>
  <si>
    <t>Mansan</t>
  </si>
  <si>
    <t>Mansat-la-Courrière</t>
  </si>
  <si>
    <t>Mansempuy</t>
  </si>
  <si>
    <t>Mansencôme</t>
  </si>
  <si>
    <t>Manses</t>
  </si>
  <si>
    <t>Mansigné</t>
  </si>
  <si>
    <t>Mansle</t>
  </si>
  <si>
    <t>Manso</t>
  </si>
  <si>
    <t>Mansonville</t>
  </si>
  <si>
    <t>Manspach</t>
  </si>
  <si>
    <t>Mant</t>
  </si>
  <si>
    <t>Mantallot</t>
  </si>
  <si>
    <t>Mantenay-Montlin</t>
  </si>
  <si>
    <t>Mantes-la-Jolie</t>
  </si>
  <si>
    <t>Mantes-la-Ville</t>
  </si>
  <si>
    <t>Mantet</t>
  </si>
  <si>
    <t>Manteyer</t>
  </si>
  <si>
    <t>Manthelan</t>
  </si>
  <si>
    <t>Manthes</t>
  </si>
  <si>
    <t>Mantilly</t>
  </si>
  <si>
    <t>Mantoche</t>
  </si>
  <si>
    <t>Mantry</t>
  </si>
  <si>
    <t>Manvieux</t>
  </si>
  <si>
    <t>Many</t>
  </si>
  <si>
    <t>Manzac-sur-Vern</t>
  </si>
  <si>
    <t>Manzat</t>
  </si>
  <si>
    <t>Manziat</t>
  </si>
  <si>
    <t>Marac</t>
  </si>
  <si>
    <t>Marainviller</t>
  </si>
  <si>
    <t>Marainville-sur-Madon</t>
  </si>
  <si>
    <t>Marais-Vernier</t>
  </si>
  <si>
    <t>Marambat</t>
  </si>
  <si>
    <t>Marandeuil</t>
  </si>
  <si>
    <t>Marange-Silvange</t>
  </si>
  <si>
    <t>Marange-Zondrange</t>
  </si>
  <si>
    <t>Marans</t>
  </si>
  <si>
    <t>Maransin</t>
  </si>
  <si>
    <t>Marant</t>
  </si>
  <si>
    <t>Maranville</t>
  </si>
  <si>
    <t>Maranwez</t>
  </si>
  <si>
    <t>Marast</t>
  </si>
  <si>
    <t>Marat</t>
  </si>
  <si>
    <t>Maraussan</t>
  </si>
  <si>
    <t>Maravat</t>
  </si>
  <si>
    <t>Maray</t>
  </si>
  <si>
    <t>Maraye-en-Othe</t>
  </si>
  <si>
    <t>Marbache</t>
  </si>
  <si>
    <t>Marbeuf</t>
  </si>
  <si>
    <t>Marbéville</t>
  </si>
  <si>
    <t>Marbois</t>
  </si>
  <si>
    <t>Marboué</t>
  </si>
  <si>
    <t>Marboz</t>
  </si>
  <si>
    <t>Marby</t>
  </si>
  <si>
    <t>Marçais</t>
  </si>
  <si>
    <t>Marçay</t>
  </si>
  <si>
    <t>Marcé</t>
  </si>
  <si>
    <t>Marcelcave</t>
  </si>
  <si>
    <t>Marcellaz</t>
  </si>
  <si>
    <t>Marcellaz-Albanais</t>
  </si>
  <si>
    <t>Marcellois</t>
  </si>
  <si>
    <t>Marcellus</t>
  </si>
  <si>
    <t>Marcenais</t>
  </si>
  <si>
    <t>Marcenat</t>
  </si>
  <si>
    <t>Marcenay</t>
  </si>
  <si>
    <t>Marcenod</t>
  </si>
  <si>
    <t>Marcé-sur-Esves</t>
  </si>
  <si>
    <t>Marcey-les-Grèves</t>
  </si>
  <si>
    <t>Marchais</t>
  </si>
  <si>
    <t>Marchamp</t>
  </si>
  <si>
    <t>Marchampt</t>
  </si>
  <si>
    <t>Marchastel</t>
  </si>
  <si>
    <t>Marchaux-Chaudefontaine</t>
  </si>
  <si>
    <t>Marché-Allouarde</t>
  </si>
  <si>
    <t>Marchélepot-Misery</t>
  </si>
  <si>
    <t>Marchemaisons</t>
  </si>
  <si>
    <t>Marchémoret</t>
  </si>
  <si>
    <t>Marchenoir</t>
  </si>
  <si>
    <t>Marcheprime</t>
  </si>
  <si>
    <t>Marches</t>
  </si>
  <si>
    <t>Marcheseuil</t>
  </si>
  <si>
    <t>Marchésieux</t>
  </si>
  <si>
    <t>Marchéville</t>
  </si>
  <si>
    <t>Marchéville-en-Woëvre</t>
  </si>
  <si>
    <t>Marchezais</t>
  </si>
  <si>
    <t>Marchiennes</t>
  </si>
  <si>
    <t>Marciac</t>
  </si>
  <si>
    <t>Marcieu</t>
  </si>
  <si>
    <t>Marcieux</t>
  </si>
  <si>
    <t>Marcigny</t>
  </si>
  <si>
    <t>Marcigny-sous-Thil</t>
  </si>
  <si>
    <t>Marcilhac-sur-Célé</t>
  </si>
  <si>
    <t>Marcillac-la-Croisille</t>
  </si>
  <si>
    <t>Marcillac-la-Croze</t>
  </si>
  <si>
    <t>Marcillac-Lanville</t>
  </si>
  <si>
    <t>Marcillac-Saint-Quentin</t>
  </si>
  <si>
    <t>Marcillac-Vallon</t>
  </si>
  <si>
    <t>Marcillat</t>
  </si>
  <si>
    <t>Marcillat-en-Combraille</t>
  </si>
  <si>
    <t>Marcillé</t>
  </si>
  <si>
    <t>Marcillé-la-Ville</t>
  </si>
  <si>
    <t>Marcillé-Raoul</t>
  </si>
  <si>
    <t>Marcillé-Robert</t>
  </si>
  <si>
    <t>Marcilloles</t>
  </si>
  <si>
    <t>Marcilly</t>
  </si>
  <si>
    <t>Marcilly-d'Azergues</t>
  </si>
  <si>
    <t>Marcilly-en-Bassigny</t>
  </si>
  <si>
    <t>Marcilly-en-Beauce</t>
  </si>
  <si>
    <t>Marcilly-en-Gault</t>
  </si>
  <si>
    <t>Marcilly-en-Villette</t>
  </si>
  <si>
    <t>Marcilly-et-Dracy</t>
  </si>
  <si>
    <t>Marcilly-la-Campagne</t>
  </si>
  <si>
    <t>Marcilly-la-Gueurce</t>
  </si>
  <si>
    <t>Marcilly-le-Châtel</t>
  </si>
  <si>
    <t>Marcilly-le-Hayer</t>
  </si>
  <si>
    <t>Marcilly-lès-Buxy</t>
  </si>
  <si>
    <t>Marcilly-Ogny</t>
  </si>
  <si>
    <t>Marcilly-sur-Eure</t>
  </si>
  <si>
    <t>Marcilly-sur-Maulne</t>
  </si>
  <si>
    <t>Marcilly-sur-Seine</t>
  </si>
  <si>
    <t>Marcilly-sur-Tille</t>
  </si>
  <si>
    <t>Marcilly-sur-Vienne</t>
  </si>
  <si>
    <t>Marck</t>
  </si>
  <si>
    <t>Marckolsheim</t>
  </si>
  <si>
    <t>Marclopt</t>
  </si>
  <si>
    <t>Marcoing</t>
  </si>
  <si>
    <t>Marcolès</t>
  </si>
  <si>
    <t>Marcollin</t>
  </si>
  <si>
    <t>Marcols-les-Eaux</t>
  </si>
  <si>
    <t>Marçon</t>
  </si>
  <si>
    <t>Marconne</t>
  </si>
  <si>
    <t>Marconnelle</t>
  </si>
  <si>
    <t>Marcorignan</t>
  </si>
  <si>
    <t>Marcoussis</t>
  </si>
  <si>
    <t>Marcoux</t>
  </si>
  <si>
    <t>Marcq</t>
  </si>
  <si>
    <t>Marcq-en-Barœul</t>
  </si>
  <si>
    <t>Marcq-en-Ostrevent</t>
  </si>
  <si>
    <t>Marcy</t>
  </si>
  <si>
    <t>Marcy-l'Étoile</t>
  </si>
  <si>
    <t>Marcy-sous-Marle</t>
  </si>
  <si>
    <t>Mardeuil</t>
  </si>
  <si>
    <t>Mardié</t>
  </si>
  <si>
    <t>Mardilly</t>
  </si>
  <si>
    <t>Mardor</t>
  </si>
  <si>
    <t>Mareau-aux-Bois</t>
  </si>
  <si>
    <t>Mareau-aux-Prés</t>
  </si>
  <si>
    <t>Mareil-en-Champagne</t>
  </si>
  <si>
    <t>Mareil-en-France</t>
  </si>
  <si>
    <t>Mareil-le-Guyon</t>
  </si>
  <si>
    <t>Mareilles</t>
  </si>
  <si>
    <t>Mareil-Marly</t>
  </si>
  <si>
    <t>Mareil-sur-Loir</t>
  </si>
  <si>
    <t>Mareil-sur-Mauldre</t>
  </si>
  <si>
    <t>Marenla</t>
  </si>
  <si>
    <t>Marennes</t>
  </si>
  <si>
    <t>Marennes-Hiers-Brouage</t>
  </si>
  <si>
    <t>Maresché</t>
  </si>
  <si>
    <t>Maresches</t>
  </si>
  <si>
    <t>Maresquel-Ecquemicourt</t>
  </si>
  <si>
    <t>Marest</t>
  </si>
  <si>
    <t>Marestaing</t>
  </si>
  <si>
    <t>Marest-Dampcourt</t>
  </si>
  <si>
    <t>Marestmontiers</t>
  </si>
  <si>
    <t>Marest-sur-Matz</t>
  </si>
  <si>
    <t>Maresville</t>
  </si>
  <si>
    <t>Maretz</t>
  </si>
  <si>
    <t>Mareugheol</t>
  </si>
  <si>
    <t>Mareuil</t>
  </si>
  <si>
    <t>Mareuil en Périgord</t>
  </si>
  <si>
    <t>Mareuil-Caubert</t>
  </si>
  <si>
    <t>Mareuil-en-Brie</t>
  </si>
  <si>
    <t>Mareuil-en-Dôle</t>
  </si>
  <si>
    <t>Mareuil-la-Motte</t>
  </si>
  <si>
    <t>Mareuil-le-Port</t>
  </si>
  <si>
    <t>Mareuil-lès-Meaux</t>
  </si>
  <si>
    <t>Mareuil-sur-Arnon</t>
  </si>
  <si>
    <t>Mareuil-sur-Cher</t>
  </si>
  <si>
    <t>Mareuil-sur-Lay-Dissais</t>
  </si>
  <si>
    <t>Mareuil-sur-Ourcq</t>
  </si>
  <si>
    <t>Marey</t>
  </si>
  <si>
    <t>Marey-lès-Fussey</t>
  </si>
  <si>
    <t>Marey-sur-Tille</t>
  </si>
  <si>
    <t>Marfaux</t>
  </si>
  <si>
    <t>Marfontaine</t>
  </si>
  <si>
    <t>Margaux-Cantenac</t>
  </si>
  <si>
    <t>Margencel</t>
  </si>
  <si>
    <t>Margency</t>
  </si>
  <si>
    <t>Margerides</t>
  </si>
  <si>
    <t>Margerie-Chantagret</t>
  </si>
  <si>
    <t>Margerie-Hancourt</t>
  </si>
  <si>
    <t>Margès</t>
  </si>
  <si>
    <t>Margival</t>
  </si>
  <si>
    <t>Margny</t>
  </si>
  <si>
    <t>Margny-aux-Cerises</t>
  </si>
  <si>
    <t>Margny-lès-Compiègne</t>
  </si>
  <si>
    <t>Margny-sur-Matz</t>
  </si>
  <si>
    <t>Margon</t>
  </si>
  <si>
    <t>Margouët-Meymes</t>
  </si>
  <si>
    <t>Margueray</t>
  </si>
  <si>
    <t>Marguerittes</t>
  </si>
  <si>
    <t>Margueron</t>
  </si>
  <si>
    <t>Marguestau</t>
  </si>
  <si>
    <t>Margut</t>
  </si>
  <si>
    <t>Mariac</t>
  </si>
  <si>
    <t>Maricourt</t>
  </si>
  <si>
    <t>Marie</t>
  </si>
  <si>
    <t>Marieulles</t>
  </si>
  <si>
    <t>Marieux</t>
  </si>
  <si>
    <t>Marignac</t>
  </si>
  <si>
    <t>Marignac-en-Diois</t>
  </si>
  <si>
    <t>Marignac-Lasclares</t>
  </si>
  <si>
    <t>Marignac-Laspeyres</t>
  </si>
  <si>
    <t>Marignana</t>
  </si>
  <si>
    <t>Marignane</t>
  </si>
  <si>
    <t>Marigna-sur-Valouse</t>
  </si>
  <si>
    <t>Marigné-Laillé</t>
  </si>
  <si>
    <t>Marigné-Peuton</t>
  </si>
  <si>
    <t>Marignier</t>
  </si>
  <si>
    <t>Marignieu</t>
  </si>
  <si>
    <t>Marigny</t>
  </si>
  <si>
    <t>Marigny-Chemereau</t>
  </si>
  <si>
    <t>Marigny-en-Orxois</t>
  </si>
  <si>
    <t>Marigny-le-Cahouët</t>
  </si>
  <si>
    <t>Marigny-le-Châtel</t>
  </si>
  <si>
    <t>Marigny-l'Église</t>
  </si>
  <si>
    <t>Marigny-Le-Lozon</t>
  </si>
  <si>
    <t>Marigny-lès-Reullée</t>
  </si>
  <si>
    <t>Marigny-les-Usages</t>
  </si>
  <si>
    <t>Marigny-Marmande</t>
  </si>
  <si>
    <t>Marigny-Saint-Marcel</t>
  </si>
  <si>
    <t>Marigny-sur-Yonne</t>
  </si>
  <si>
    <t>Marillac-le-Franc</t>
  </si>
  <si>
    <t>Marillet</t>
  </si>
  <si>
    <t>Marimbault</t>
  </si>
  <si>
    <t>Marimont-lès-Bénestroff</t>
  </si>
  <si>
    <t>Marin</t>
  </si>
  <si>
    <t>Maringes</t>
  </si>
  <si>
    <t>Maringues</t>
  </si>
  <si>
    <t>Mariol</t>
  </si>
  <si>
    <t>Marions</t>
  </si>
  <si>
    <t>Maripasoula</t>
  </si>
  <si>
    <t>Marizy-Sainte-Geneviève</t>
  </si>
  <si>
    <t>Marizy-Saint-Mard</t>
  </si>
  <si>
    <t>Marle</t>
  </si>
  <si>
    <t>Marlemont</t>
  </si>
  <si>
    <t>Marlenheim</t>
  </si>
  <si>
    <t>Marlers</t>
  </si>
  <si>
    <t>Marles-en-Brie</t>
  </si>
  <si>
    <t>Marles-les-Mines</t>
  </si>
  <si>
    <t>Marles-sur-Canche</t>
  </si>
  <si>
    <t>Marlhes</t>
  </si>
  <si>
    <t>Marliac</t>
  </si>
  <si>
    <t>Marliens</t>
  </si>
  <si>
    <t>Marlieux</t>
  </si>
  <si>
    <t>Marlioz</t>
  </si>
  <si>
    <t>Marly-Gomont</t>
  </si>
  <si>
    <t>Marly-la-Ville</t>
  </si>
  <si>
    <t>Marly-le-Roi</t>
  </si>
  <si>
    <t>Marly-sous-Issy</t>
  </si>
  <si>
    <t>Marly-sur-Arroux</t>
  </si>
  <si>
    <t>Marmagne</t>
  </si>
  <si>
    <t>Marmande</t>
  </si>
  <si>
    <t>Marmanhac</t>
  </si>
  <si>
    <t>Marmeaux</t>
  </si>
  <si>
    <t>Marminiac</t>
  </si>
  <si>
    <t>Marmont-Pachas</t>
  </si>
  <si>
    <t>Marmoutier</t>
  </si>
  <si>
    <t>Marnac</t>
  </si>
  <si>
    <t>Marnans</t>
  </si>
  <si>
    <t>Marnaves</t>
  </si>
  <si>
    <t>Marnay</t>
  </si>
  <si>
    <t>Marnay-sur-Marne</t>
  </si>
  <si>
    <t>Marnay-sur-Seine</t>
  </si>
  <si>
    <t>Marnaz</t>
  </si>
  <si>
    <t>Marnes</t>
  </si>
  <si>
    <t>Marnes-la-Coquette</t>
  </si>
  <si>
    <t>Marnézia</t>
  </si>
  <si>
    <t>Marnhagues-et-Latour</t>
  </si>
  <si>
    <t>Marnoz</t>
  </si>
  <si>
    <t>Marœuil</t>
  </si>
  <si>
    <t>Maroilles</t>
  </si>
  <si>
    <t>Marolles</t>
  </si>
  <si>
    <t>Marolles-en-Beauce</t>
  </si>
  <si>
    <t>Marolles-en-Brie</t>
  </si>
  <si>
    <t>Marolles-en-Hurepoix</t>
  </si>
  <si>
    <t>Marolles-lès-Bailly</t>
  </si>
  <si>
    <t>Marolles-les-Braults</t>
  </si>
  <si>
    <t>Marolles-les-Buis</t>
  </si>
  <si>
    <t>Marolles-lès-Saint-Calais</t>
  </si>
  <si>
    <t>Marolles-sous-Lignières</t>
  </si>
  <si>
    <t>Marolles-sur-Seine</t>
  </si>
  <si>
    <t>Marollette</t>
  </si>
  <si>
    <t>Marols</t>
  </si>
  <si>
    <t>Maromme</t>
  </si>
  <si>
    <t>Maron</t>
  </si>
  <si>
    <t>Mâron</t>
  </si>
  <si>
    <t>Maroncourt</t>
  </si>
  <si>
    <t>Marpaps</t>
  </si>
  <si>
    <t>Marpent</t>
  </si>
  <si>
    <t>Marpiré</t>
  </si>
  <si>
    <t>Marquaix</t>
  </si>
  <si>
    <t>Marquay</t>
  </si>
  <si>
    <t>Marquefave</t>
  </si>
  <si>
    <t>Marquéglise</t>
  </si>
  <si>
    <t>Marquein</t>
  </si>
  <si>
    <t>Marquerie</t>
  </si>
  <si>
    <t>Marques</t>
  </si>
  <si>
    <t>Marquette-en-Ostrevant</t>
  </si>
  <si>
    <t>Marquette-lez-Lille</t>
  </si>
  <si>
    <t>Marquigny</t>
  </si>
  <si>
    <t>Marquillies</t>
  </si>
  <si>
    <t>Marquion</t>
  </si>
  <si>
    <t>Marquise</t>
  </si>
  <si>
    <t>Marquivillers</t>
  </si>
  <si>
    <t>Marquixanes</t>
  </si>
  <si>
    <t>Marray</t>
  </si>
  <si>
    <t>Marre</t>
  </si>
  <si>
    <t>Mars</t>
  </si>
  <si>
    <t>Marsac</t>
  </si>
  <si>
    <t>Marsac-en-Livradois</t>
  </si>
  <si>
    <t>Marsac-sur-Don</t>
  </si>
  <si>
    <t>Marsac-sur-l'Isle</t>
  </si>
  <si>
    <t>Marsainvilliers</t>
  </si>
  <si>
    <t>Marsais</t>
  </si>
  <si>
    <t>Marsais-Sainte-Radégonde</t>
  </si>
  <si>
    <t>Marsal</t>
  </si>
  <si>
    <t>Marsalès</t>
  </si>
  <si>
    <t>Marsan</t>
  </si>
  <si>
    <t>Marsangis</t>
  </si>
  <si>
    <t>Marsangy</t>
  </si>
  <si>
    <t>Marsannay-la-Côte</t>
  </si>
  <si>
    <t>Marsannay-le-Bois</t>
  </si>
  <si>
    <t>Marsanne</t>
  </si>
  <si>
    <t>Marsas</t>
  </si>
  <si>
    <t>Marsat</t>
  </si>
  <si>
    <t>Marsaz</t>
  </si>
  <si>
    <t>Marseillan</t>
  </si>
  <si>
    <t>Marseille</t>
  </si>
  <si>
    <t>Marseille-en-Beauvaisis</t>
  </si>
  <si>
    <t>Marseilles-lès-Aubigny</t>
  </si>
  <si>
    <t>Marseillette</t>
  </si>
  <si>
    <t>Marsillargues</t>
  </si>
  <si>
    <t>Marsilly</t>
  </si>
  <si>
    <t>Mars-la-Tour</t>
  </si>
  <si>
    <t>Marsolan</t>
  </si>
  <si>
    <t>Marson</t>
  </si>
  <si>
    <t>Marsonnas</t>
  </si>
  <si>
    <t>Marson-sur-Barboure</t>
  </si>
  <si>
    <t>Marsoulas</t>
  </si>
  <si>
    <t>Marssac-sur-Tarn</t>
  </si>
  <si>
    <t>Mars-sous-Bourcq</t>
  </si>
  <si>
    <t>Mars-sur-Allier</t>
  </si>
  <si>
    <t>Martagny</t>
  </si>
  <si>
    <t>Martailly-lès-Brancion</t>
  </si>
  <si>
    <t>Martainneville</t>
  </si>
  <si>
    <t>Martainville</t>
  </si>
  <si>
    <t>Martainville-Épreville</t>
  </si>
  <si>
    <t>Martaizé</t>
  </si>
  <si>
    <t>Martel</t>
  </si>
  <si>
    <t>Marthemont</t>
  </si>
  <si>
    <t>Marthille</t>
  </si>
  <si>
    <t>Marthod</t>
  </si>
  <si>
    <t>Marthon</t>
  </si>
  <si>
    <t>Martiel</t>
  </si>
  <si>
    <t>Martigna</t>
  </si>
  <si>
    <t>Martignargues</t>
  </si>
  <si>
    <t>Martignas-sur-Jalle</t>
  </si>
  <si>
    <t>Martignat</t>
  </si>
  <si>
    <t>Martigné-Ferchaud</t>
  </si>
  <si>
    <t>Martigné-sur-Mayenne</t>
  </si>
  <si>
    <t>Martigny-Courpierre</t>
  </si>
  <si>
    <t>Martigny-le-Comte</t>
  </si>
  <si>
    <t>Martigny-les-Bains</t>
  </si>
  <si>
    <t>Martigny-les-Gerbonvaux</t>
  </si>
  <si>
    <t>Martigny-sur-l'Ante</t>
  </si>
  <si>
    <t>Martigues</t>
  </si>
  <si>
    <t>Martillac</t>
  </si>
  <si>
    <t>Martincourt</t>
  </si>
  <si>
    <t>Martincourt-sur-Meuse</t>
  </si>
  <si>
    <t>Martin-Église</t>
  </si>
  <si>
    <t>Martinet</t>
  </si>
  <si>
    <t>Martinpuich</t>
  </si>
  <si>
    <t>Martinvast</t>
  </si>
  <si>
    <t>Martinvelle</t>
  </si>
  <si>
    <t>Martisserre</t>
  </si>
  <si>
    <t>Martizay</t>
  </si>
  <si>
    <t>Martot</t>
  </si>
  <si>
    <t>Martres</t>
  </si>
  <si>
    <t>Martres-de-Rivière</t>
  </si>
  <si>
    <t>Martres-sur-Morge</t>
  </si>
  <si>
    <t>Martres-Tolosane</t>
  </si>
  <si>
    <t>Martrin</t>
  </si>
  <si>
    <t>Martrois</t>
  </si>
  <si>
    <t>Maruéjols-lès-Gardon</t>
  </si>
  <si>
    <t>Marval</t>
  </si>
  <si>
    <t>Marvaux-Vieux</t>
  </si>
  <si>
    <t>Marvejols</t>
  </si>
  <si>
    <t>Marvelise</t>
  </si>
  <si>
    <t>Marville</t>
  </si>
  <si>
    <t>Marville-Moutiers-Brûlé</t>
  </si>
  <si>
    <t>Mary</t>
  </si>
  <si>
    <t>Mary-sur-Marne</t>
  </si>
  <si>
    <t>Marzan</t>
  </si>
  <si>
    <t>Marzens</t>
  </si>
  <si>
    <t>Marzy</t>
  </si>
  <si>
    <t>Mas-Blanc-des-Alpilles</t>
  </si>
  <si>
    <t>Mas-Cabardès</t>
  </si>
  <si>
    <t>Mascaraàs-Haron</t>
  </si>
  <si>
    <t>Mascaras</t>
  </si>
  <si>
    <t>Mascarville</t>
  </si>
  <si>
    <t>Masclat</t>
  </si>
  <si>
    <t>Mas-d'Auvignon</t>
  </si>
  <si>
    <t>Mas-de-Londres</t>
  </si>
  <si>
    <t>Mas-des-Cours</t>
  </si>
  <si>
    <t>Masevaux-Niederbruck</t>
  </si>
  <si>
    <t>Mas-Grenier</t>
  </si>
  <si>
    <t>Maslacq</t>
  </si>
  <si>
    <t>Masléon</t>
  </si>
  <si>
    <t>Maslives</t>
  </si>
  <si>
    <t>Masnières</t>
  </si>
  <si>
    <t>Masny</t>
  </si>
  <si>
    <t>Masparraute</t>
  </si>
  <si>
    <t>Maspie-Lalonquère-Juillacq</t>
  </si>
  <si>
    <t>Masquières</t>
  </si>
  <si>
    <t>Massabrac</t>
  </si>
  <si>
    <t>Massac</t>
  </si>
  <si>
    <t>Massac-Séran</t>
  </si>
  <si>
    <t>Massaguel</t>
  </si>
  <si>
    <t>Mas-Saint-Chély</t>
  </si>
  <si>
    <t>Mas-Saintes-Puelles</t>
  </si>
  <si>
    <t>Massals</t>
  </si>
  <si>
    <t>Massangis</t>
  </si>
  <si>
    <t>Massat</t>
  </si>
  <si>
    <t>Massay</t>
  </si>
  <si>
    <t>Massegros Causses Gorges</t>
  </si>
  <si>
    <t>Masseilles</t>
  </si>
  <si>
    <t>Massels</t>
  </si>
  <si>
    <t>Massérac</t>
  </si>
  <si>
    <t>Masseret</t>
  </si>
  <si>
    <t>Masseube</t>
  </si>
  <si>
    <t>Massiac</t>
  </si>
  <si>
    <t>Massieu</t>
  </si>
  <si>
    <t>Massieux</t>
  </si>
  <si>
    <t>Massiges</t>
  </si>
  <si>
    <t>Massignac</t>
  </si>
  <si>
    <t>Massignieu-de-Rives</t>
  </si>
  <si>
    <t>Massillargues-Attuech</t>
  </si>
  <si>
    <t>Massilly</t>
  </si>
  <si>
    <t>Massingy</t>
  </si>
  <si>
    <t>Massingy-lès-Semur</t>
  </si>
  <si>
    <t>Massingy-lès-Vitteaux</t>
  </si>
  <si>
    <t>Massognes</t>
  </si>
  <si>
    <t>Massoins</t>
  </si>
  <si>
    <t>Massongy</t>
  </si>
  <si>
    <t>Massoulès</t>
  </si>
  <si>
    <t>Massugas</t>
  </si>
  <si>
    <t>Massy</t>
  </si>
  <si>
    <t>Mastaing</t>
  </si>
  <si>
    <t>Matafelon-Granges</t>
  </si>
  <si>
    <t>Matemale</t>
  </si>
  <si>
    <t>Matha</t>
  </si>
  <si>
    <t>Mathaux</t>
  </si>
  <si>
    <t>Mathay</t>
  </si>
  <si>
    <t>Mathenay</t>
  </si>
  <si>
    <t>Mathieu</t>
  </si>
  <si>
    <t>Mathons</t>
  </si>
  <si>
    <t>Mathonville</t>
  </si>
  <si>
    <t>Matignicourt-Goncourt</t>
  </si>
  <si>
    <t>Matignon</t>
  </si>
  <si>
    <t>Matigny</t>
  </si>
  <si>
    <t>Matougues</t>
  </si>
  <si>
    <t>Matour</t>
  </si>
  <si>
    <t>Matoury</t>
  </si>
  <si>
    <t>Matra</t>
  </si>
  <si>
    <t>Matringhem</t>
  </si>
  <si>
    <t>Mattaincourt</t>
  </si>
  <si>
    <t>Mattexey</t>
  </si>
  <si>
    <t>Matton-et-Clémency</t>
  </si>
  <si>
    <t>Matzenheim</t>
  </si>
  <si>
    <t>Maubec</t>
  </si>
  <si>
    <t>Maubert-Fontaine</t>
  </si>
  <si>
    <t>Maubeuge</t>
  </si>
  <si>
    <t>Maubourguet</t>
  </si>
  <si>
    <t>Mauchamps</t>
  </si>
  <si>
    <t>Maucomble</t>
  </si>
  <si>
    <t>Maucor</t>
  </si>
  <si>
    <t>Maucourt</t>
  </si>
  <si>
    <t>Maucourt-sur-Orne</t>
  </si>
  <si>
    <t>Maudétour-en-Vexin</t>
  </si>
  <si>
    <t>Mauges-sur-Loire</t>
  </si>
  <si>
    <t>Mauguio</t>
  </si>
  <si>
    <t>Maulan</t>
  </si>
  <si>
    <t>Maulay</t>
  </si>
  <si>
    <t>Maule</t>
  </si>
  <si>
    <t>Mauléon</t>
  </si>
  <si>
    <t>Mauléon-Barousse</t>
  </si>
  <si>
    <t>Mauléon-d'Armagnac</t>
  </si>
  <si>
    <t>Mauléon-Licharre</t>
  </si>
  <si>
    <t>Maulers</t>
  </si>
  <si>
    <t>Maulette</t>
  </si>
  <si>
    <t>Maulévrier</t>
  </si>
  <si>
    <t>Maulévrier-Sainte-Gertrude</t>
  </si>
  <si>
    <t>Maulichères</t>
  </si>
  <si>
    <t>Maumusson</t>
  </si>
  <si>
    <t>Maumusson-Laguian</t>
  </si>
  <si>
    <t>Mauny</t>
  </si>
  <si>
    <t>Maupas</t>
  </si>
  <si>
    <t>Mauperthuis</t>
  </si>
  <si>
    <t>Maupertuis</t>
  </si>
  <si>
    <t>Maupertus-sur-Mer</t>
  </si>
  <si>
    <t>Mauprévoir</t>
  </si>
  <si>
    <t>Mauquenchy</t>
  </si>
  <si>
    <t>Mauran</t>
  </si>
  <si>
    <t>Maure</t>
  </si>
  <si>
    <t>Maurecourt</t>
  </si>
  <si>
    <t>Mauregard</t>
  </si>
  <si>
    <t>Mauregny-en-Haye</t>
  </si>
  <si>
    <t>Maureilhan</t>
  </si>
  <si>
    <t>Maureillas-las-Illas</t>
  </si>
  <si>
    <t>Mauremont</t>
  </si>
  <si>
    <t>Maurens</t>
  </si>
  <si>
    <t>Maurens-Scopont</t>
  </si>
  <si>
    <t>Maurepas</t>
  </si>
  <si>
    <t>Mauressac</t>
  </si>
  <si>
    <t>Mauressargues</t>
  </si>
  <si>
    <t>Maureville</t>
  </si>
  <si>
    <t>Mauriac</t>
  </si>
  <si>
    <t>Mauries</t>
  </si>
  <si>
    <t>Maurines</t>
  </si>
  <si>
    <t>Maurois</t>
  </si>
  <si>
    <t>Mauron</t>
  </si>
  <si>
    <t>Mauroux</t>
  </si>
  <si>
    <t>Maurrin</t>
  </si>
  <si>
    <t>Maurs</t>
  </si>
  <si>
    <t>Maurupt-le-Montois</t>
  </si>
  <si>
    <t>Maury</t>
  </si>
  <si>
    <t>Mausoléo</t>
  </si>
  <si>
    <t>Maussac</t>
  </si>
  <si>
    <t>Maussane-les-Alpilles</t>
  </si>
  <si>
    <t>Maussans</t>
  </si>
  <si>
    <t>Mautes</t>
  </si>
  <si>
    <t>Mauvages</t>
  </si>
  <si>
    <t>Mauvaisin</t>
  </si>
  <si>
    <t>Mauves</t>
  </si>
  <si>
    <t>Mauves-sur-Huisne</t>
  </si>
  <si>
    <t>Mauves-sur-Loire</t>
  </si>
  <si>
    <t>Mauvezin</t>
  </si>
  <si>
    <t>Mauvezin-d'Armagnac</t>
  </si>
  <si>
    <t>Mauvezin-de-Prat</t>
  </si>
  <si>
    <t>Mauvezin-de-Sainte-Croix</t>
  </si>
  <si>
    <t>Mauvezin-sur-Gupie</t>
  </si>
  <si>
    <t>Mauvières</t>
  </si>
  <si>
    <t>Mauvilly</t>
  </si>
  <si>
    <t>Maux</t>
  </si>
  <si>
    <t>Mauzac</t>
  </si>
  <si>
    <t>Mauzac-et-Grand-Castang</t>
  </si>
  <si>
    <t>Mauzens-et-Miremont</t>
  </si>
  <si>
    <t>Mauzé-sur-le-Mignon</t>
  </si>
  <si>
    <t>Mauzun</t>
  </si>
  <si>
    <t>Maves</t>
  </si>
  <si>
    <t>Mavilly-Mandelot</t>
  </si>
  <si>
    <t>Maxent</t>
  </si>
  <si>
    <t>Maxéville</t>
  </si>
  <si>
    <t>Maxey-sur-Meuse</t>
  </si>
  <si>
    <t>Maxey-sur-Vaise</t>
  </si>
  <si>
    <t>Maxilly-sur-Léman</t>
  </si>
  <si>
    <t>Maxilly-sur-Saône</t>
  </si>
  <si>
    <t>Maxou</t>
  </si>
  <si>
    <t>Maxstadt</t>
  </si>
  <si>
    <t>Mayac</t>
  </si>
  <si>
    <t>May-en-Multien</t>
  </si>
  <si>
    <t>Mayenne</t>
  </si>
  <si>
    <t>Mayet</t>
  </si>
  <si>
    <t>Maylis</t>
  </si>
  <si>
    <t>Maynal</t>
  </si>
  <si>
    <t>Mayot</t>
  </si>
  <si>
    <t>Mayrac</t>
  </si>
  <si>
    <t>Mayran</t>
  </si>
  <si>
    <t>Mayrègne</t>
  </si>
  <si>
    <t>Mayres</t>
  </si>
  <si>
    <t>Mayres-Savel</t>
  </si>
  <si>
    <t>Mayreville</t>
  </si>
  <si>
    <t>Mayrinhac-Lentour</t>
  </si>
  <si>
    <t>Mayronnes</t>
  </si>
  <si>
    <t>Maysel</t>
  </si>
  <si>
    <t>May-sur-Orne</t>
  </si>
  <si>
    <t>Mazamet</t>
  </si>
  <si>
    <t>Mazan</t>
  </si>
  <si>
    <t>Mazangé</t>
  </si>
  <si>
    <t>Mazan-l'Abbaye</t>
  </si>
  <si>
    <t>Mazaugues</t>
  </si>
  <si>
    <t>Mazaye</t>
  </si>
  <si>
    <t>Mazeirat</t>
  </si>
  <si>
    <t>Mazeley</t>
  </si>
  <si>
    <t>Mazé-Milon</t>
  </si>
  <si>
    <t>Mazerat-Aurouze</t>
  </si>
  <si>
    <t>Mazeray</t>
  </si>
  <si>
    <t>Mazères</t>
  </si>
  <si>
    <t>Mazères-de-Neste</t>
  </si>
  <si>
    <t>Mazères-Lezons</t>
  </si>
  <si>
    <t>Mazères-sur-Salat</t>
  </si>
  <si>
    <t>Mazerier</t>
  </si>
  <si>
    <t>Mazerny</t>
  </si>
  <si>
    <t>Mazerolles</t>
  </si>
  <si>
    <t>Mazerolles-du-Razès</t>
  </si>
  <si>
    <t>Mazerolles-le-Salin</t>
  </si>
  <si>
    <t>Mazerulles</t>
  </si>
  <si>
    <t>Mazet-Saint-Voy</t>
  </si>
  <si>
    <t>Mazeuil</t>
  </si>
  <si>
    <t>Mazeyrat-d'Allier</t>
  </si>
  <si>
    <t>Mazeyrolles</t>
  </si>
  <si>
    <t>Mazières-de-Touraine</t>
  </si>
  <si>
    <t>Mazières-en-Gâtine</t>
  </si>
  <si>
    <t>Mazières-en-Mauges</t>
  </si>
  <si>
    <t>Mazières-Naresse</t>
  </si>
  <si>
    <t>Mazille</t>
  </si>
  <si>
    <t>Mazingarbe</t>
  </si>
  <si>
    <t>Mazinghem</t>
  </si>
  <si>
    <t>Mazinghien</t>
  </si>
  <si>
    <t>Mazion</t>
  </si>
  <si>
    <t>Mazirat</t>
  </si>
  <si>
    <t>Mazirot</t>
  </si>
  <si>
    <t>Mazoires</t>
  </si>
  <si>
    <t>Mazouau</t>
  </si>
  <si>
    <t>Mazuby</t>
  </si>
  <si>
    <t>Mazzola</t>
  </si>
  <si>
    <t>Méailles</t>
  </si>
  <si>
    <t>Méallet</t>
  </si>
  <si>
    <t>Méasnes</t>
  </si>
  <si>
    <t>Meaucé</t>
  </si>
  <si>
    <t>Meaulne-Vitray</t>
  </si>
  <si>
    <t>Méaulte</t>
  </si>
  <si>
    <t>Méautis</t>
  </si>
  <si>
    <t>Meaux</t>
  </si>
  <si>
    <t>Meaux-la-Montagne</t>
  </si>
  <si>
    <t>Meauzac</t>
  </si>
  <si>
    <t>Mecé</t>
  </si>
  <si>
    <t>Mechmont</t>
  </si>
  <si>
    <t>Mécleuves</t>
  </si>
  <si>
    <t>Mecquignies</t>
  </si>
  <si>
    <t>Mécrin</t>
  </si>
  <si>
    <t>Mécringes</t>
  </si>
  <si>
    <t>Médan</t>
  </si>
  <si>
    <t>Médavy</t>
  </si>
  <si>
    <t>Medeyrolles</t>
  </si>
  <si>
    <t>Médière</t>
  </si>
  <si>
    <t>Médillac</t>
  </si>
  <si>
    <t>Médis</t>
  </si>
  <si>
    <t>Médonville</t>
  </si>
  <si>
    <t>Médréac</t>
  </si>
  <si>
    <t>Mée</t>
  </si>
  <si>
    <t>Mées</t>
  </si>
  <si>
    <t>Mégange</t>
  </si>
  <si>
    <t>Megève</t>
  </si>
  <si>
    <t>Mégevette</t>
  </si>
  <si>
    <t>Mégrit</t>
  </si>
  <si>
    <t>Méharicourt</t>
  </si>
  <si>
    <t>Méharin</t>
  </si>
  <si>
    <t>Méhers</t>
  </si>
  <si>
    <t>Méhoncourt</t>
  </si>
  <si>
    <t>Méhoudin</t>
  </si>
  <si>
    <t>Mehun-sur-Yèvre</t>
  </si>
  <si>
    <t>Meigneux</t>
  </si>
  <si>
    <t>Meilhac</t>
  </si>
  <si>
    <t>Meilhan</t>
  </si>
  <si>
    <t>Meilhan-sur-Garonne</t>
  </si>
  <si>
    <t>Meilhards</t>
  </si>
  <si>
    <t>Meilhaud</t>
  </si>
  <si>
    <t>Meillac</t>
  </si>
  <si>
    <t>Meillant</t>
  </si>
  <si>
    <t>Meillard</t>
  </si>
  <si>
    <t>Meilleray</t>
  </si>
  <si>
    <t>Meillerie</t>
  </si>
  <si>
    <t>Meillers</t>
  </si>
  <si>
    <t>Meillon</t>
  </si>
  <si>
    <t>Meillonnas</t>
  </si>
  <si>
    <t>Meilly-sur-Rouvres</t>
  </si>
  <si>
    <t>Meisenthal</t>
  </si>
  <si>
    <t>Meistratzheim</t>
  </si>
  <si>
    <t>Méjannes-le-Clap</t>
  </si>
  <si>
    <t>Méjannes-lès-Alès</t>
  </si>
  <si>
    <t>Mela</t>
  </si>
  <si>
    <t>Mélagues</t>
  </si>
  <si>
    <t>Mélamare</t>
  </si>
  <si>
    <t>Melay</t>
  </si>
  <si>
    <t>Mélecey</t>
  </si>
  <si>
    <t>Melesse</t>
  </si>
  <si>
    <t>Melgven</t>
  </si>
  <si>
    <t>Mélicocq</t>
  </si>
  <si>
    <t>Mélicourt</t>
  </si>
  <si>
    <t>Méligny-le-Grand</t>
  </si>
  <si>
    <t>Méligny-le-Petit</t>
  </si>
  <si>
    <t>Melin</t>
  </si>
  <si>
    <t>Melincourt</t>
  </si>
  <si>
    <t>Mélisey</t>
  </si>
  <si>
    <t>Meljac</t>
  </si>
  <si>
    <t>Mellac</t>
  </si>
  <si>
    <t>Mellé</t>
  </si>
  <si>
    <t>Mellecey</t>
  </si>
  <si>
    <t>Melleran</t>
  </si>
  <si>
    <t>Melleray</t>
  </si>
  <si>
    <t>Melleroy</t>
  </si>
  <si>
    <t>Melleville</t>
  </si>
  <si>
    <t>Mellionnec</t>
  </si>
  <si>
    <t>Meloisey</t>
  </si>
  <si>
    <t>Melrand</t>
  </si>
  <si>
    <t>Melsheim</t>
  </si>
  <si>
    <t>Melun</t>
  </si>
  <si>
    <t>Melve</t>
  </si>
  <si>
    <t>Melz-sur-Seine</t>
  </si>
  <si>
    <t>Membrey</t>
  </si>
  <si>
    <t>Méménil</t>
  </si>
  <si>
    <t>Memmelshoffen</t>
  </si>
  <si>
    <t>Menades</t>
  </si>
  <si>
    <t>Ménarmont</t>
  </si>
  <si>
    <t>Menars</t>
  </si>
  <si>
    <t>Menat</t>
  </si>
  <si>
    <t>Menaucourt</t>
  </si>
  <si>
    <t>Mencas</t>
  </si>
  <si>
    <t>Menchhoffen</t>
  </si>
  <si>
    <t>Mendionde</t>
  </si>
  <si>
    <t>Menditte</t>
  </si>
  <si>
    <t>Mendive</t>
  </si>
  <si>
    <t>Ménéac</t>
  </si>
  <si>
    <t>Ménerbes</t>
  </si>
  <si>
    <t>Ménerval</t>
  </si>
  <si>
    <t>Ménerville</t>
  </si>
  <si>
    <t>Menesble</t>
  </si>
  <si>
    <t>Méneslies</t>
  </si>
  <si>
    <t>Ménesplet</t>
  </si>
  <si>
    <t>Ménesqueville</t>
  </si>
  <si>
    <t>Ménessaire</t>
  </si>
  <si>
    <t>Menestreau</t>
  </si>
  <si>
    <t>Ménestreau-en-Villette</t>
  </si>
  <si>
    <t>Menet</t>
  </si>
  <si>
    <t>Menetou-Couture</t>
  </si>
  <si>
    <t>Menetou-Râtel</t>
  </si>
  <si>
    <t>Menetou-Salon</t>
  </si>
  <si>
    <t>Menetou-sur-Nahon</t>
  </si>
  <si>
    <t>Ménétréol-sous-Sancerre</t>
  </si>
  <si>
    <t>Ménétréols-sous-Vatan</t>
  </si>
  <si>
    <t>Ménétréol-sur-Sauldre</t>
  </si>
  <si>
    <t>Ménetreuil</t>
  </si>
  <si>
    <t>Ménétreux-le-Pitois</t>
  </si>
  <si>
    <t>Ménétrol</t>
  </si>
  <si>
    <t>Menétru-le-Vignoble</t>
  </si>
  <si>
    <t>Menétrux-en-Joux</t>
  </si>
  <si>
    <t>Ménévillers</t>
  </si>
  <si>
    <t>Menglon</t>
  </si>
  <si>
    <t>Ménigoute</t>
  </si>
  <si>
    <t>Ménil</t>
  </si>
  <si>
    <t>Ménil-Annelles</t>
  </si>
  <si>
    <t>Ménil-aux-Bois</t>
  </si>
  <si>
    <t>Ménil-de-Senones</t>
  </si>
  <si>
    <t>Ménil-en-Xaintois</t>
  </si>
  <si>
    <t>Ménil-Erreux</t>
  </si>
  <si>
    <t>Ménil-Froger</t>
  </si>
  <si>
    <t>Ménil-Gondouin</t>
  </si>
  <si>
    <t>Ménil-Hermei</t>
  </si>
  <si>
    <t>Ménil-Hubert-en-Exmes</t>
  </si>
  <si>
    <t>Ménil-Hubert-sur-Orne</t>
  </si>
  <si>
    <t>Ménil-la-Horgne</t>
  </si>
  <si>
    <t>Ménil-la-Tour</t>
  </si>
  <si>
    <t>Ménil-Lépinois</t>
  </si>
  <si>
    <t>Ménilles</t>
  </si>
  <si>
    <t>Ménil-sur-Belvitte</t>
  </si>
  <si>
    <t>Ménil-sur-Saulx</t>
  </si>
  <si>
    <t>Ménil-Vin</t>
  </si>
  <si>
    <t>Mennecy</t>
  </si>
  <si>
    <t>Mennessis</t>
  </si>
  <si>
    <t>Mennetou-sur-Cher</t>
  </si>
  <si>
    <t>Menneval</t>
  </si>
  <si>
    <t>Menneville</t>
  </si>
  <si>
    <t>Mennevret</t>
  </si>
  <si>
    <t>Mennouveaux</t>
  </si>
  <si>
    <t>Ménoire</t>
  </si>
  <si>
    <t>Menomblet</t>
  </si>
  <si>
    <t>Menoncourt</t>
  </si>
  <si>
    <t>Ménonval</t>
  </si>
  <si>
    <t>Menotey</t>
  </si>
  <si>
    <t>Menou</t>
  </si>
  <si>
    <t>Menouville</t>
  </si>
  <si>
    <t>Menoux</t>
  </si>
  <si>
    <t>Mens</t>
  </si>
  <si>
    <t>Mensignac</t>
  </si>
  <si>
    <t>Menskirch</t>
  </si>
  <si>
    <t>Mentheville</t>
  </si>
  <si>
    <t>Menthonnex-en-Bornes</t>
  </si>
  <si>
    <t>Menthonnex-sous-Clermont</t>
  </si>
  <si>
    <t>Menthon-Saint-Bernard</t>
  </si>
  <si>
    <t>Mentières</t>
  </si>
  <si>
    <t>Menton</t>
  </si>
  <si>
    <t>Mentque-Nortbécourt</t>
  </si>
  <si>
    <t>Menucourt</t>
  </si>
  <si>
    <t>Menville</t>
  </si>
  <si>
    <t>Méobecq</t>
  </si>
  <si>
    <t>Méolans-Revel</t>
  </si>
  <si>
    <t>Méounes-lès-Montrieux</t>
  </si>
  <si>
    <t>Mer</t>
  </si>
  <si>
    <t>Méracq</t>
  </si>
  <si>
    <t>Méral</t>
  </si>
  <si>
    <t>Méras</t>
  </si>
  <si>
    <t>Mercatel</t>
  </si>
  <si>
    <t>Mercenac</t>
  </si>
  <si>
    <t>Merceuil</t>
  </si>
  <si>
    <t>Mercey</t>
  </si>
  <si>
    <t>Mercey-le-Grand</t>
  </si>
  <si>
    <t>Mercey-sur-Saône</t>
  </si>
  <si>
    <t>Mercin-et-Vaux</t>
  </si>
  <si>
    <t>Merckeghem</t>
  </si>
  <si>
    <t>Merck-Saint-Liévin</t>
  </si>
  <si>
    <t>Mercœur</t>
  </si>
  <si>
    <t>Mercuer</t>
  </si>
  <si>
    <t>Mercuès</t>
  </si>
  <si>
    <t>Mercurey</t>
  </si>
  <si>
    <t>Mercurol-Veaunes</t>
  </si>
  <si>
    <t>Mercury</t>
  </si>
  <si>
    <t>Mercus-Garrabet</t>
  </si>
  <si>
    <t>Mercy</t>
  </si>
  <si>
    <t>Mercy-le-Bas</t>
  </si>
  <si>
    <t>Mercy-le-Haut</t>
  </si>
  <si>
    <t>Merdrignac</t>
  </si>
  <si>
    <t>Méré</t>
  </si>
  <si>
    <t>Méreau</t>
  </si>
  <si>
    <t>Méréaucourt</t>
  </si>
  <si>
    <t>Méréglise</t>
  </si>
  <si>
    <t>Mérélessart</t>
  </si>
  <si>
    <t>Mérens</t>
  </si>
  <si>
    <t>Mérens-les-Vals</t>
  </si>
  <si>
    <t>Mérenvielle</t>
  </si>
  <si>
    <t>Méreuil</t>
  </si>
  <si>
    <t>Méréville</t>
  </si>
  <si>
    <t>Merey</t>
  </si>
  <si>
    <t>Mérey-sous-Montrond</t>
  </si>
  <si>
    <t>Mérey-Vieilley</t>
  </si>
  <si>
    <t>Merfy</t>
  </si>
  <si>
    <t>Mergey</t>
  </si>
  <si>
    <t>Meria</t>
  </si>
  <si>
    <t>Mérial</t>
  </si>
  <si>
    <t>Méricourt</t>
  </si>
  <si>
    <t>Méricourt-en-Vimeu</t>
  </si>
  <si>
    <t>Méricourt-l'Abbé</t>
  </si>
  <si>
    <t>Mériel</t>
  </si>
  <si>
    <t>Mérifons</t>
  </si>
  <si>
    <t>Mérignac</t>
  </si>
  <si>
    <t>Mérignas</t>
  </si>
  <si>
    <t>Mérignat</t>
  </si>
  <si>
    <t>Mérignies</t>
  </si>
  <si>
    <t>Mérigny</t>
  </si>
  <si>
    <t>Mérigon</t>
  </si>
  <si>
    <t>Mérilheu</t>
  </si>
  <si>
    <t>Mérillac</t>
  </si>
  <si>
    <t>Mérinchal</t>
  </si>
  <si>
    <t>Mérindol</t>
  </si>
  <si>
    <t>Mérindol-les-Oliviers</t>
  </si>
  <si>
    <t>Mérinville</t>
  </si>
  <si>
    <t>Méritein</t>
  </si>
  <si>
    <t>Merkwiller-Pechelbronn</t>
  </si>
  <si>
    <t>Merlas</t>
  </si>
  <si>
    <t>Merlaut</t>
  </si>
  <si>
    <t>Merléac</t>
  </si>
  <si>
    <t>Merle-Leignec</t>
  </si>
  <si>
    <t>Merles</t>
  </si>
  <si>
    <t>Merles-sur-Loison</t>
  </si>
  <si>
    <t>Merlevenez</t>
  </si>
  <si>
    <t>Merlieux-et-Fouquerolles</t>
  </si>
  <si>
    <t>Merlimont</t>
  </si>
  <si>
    <t>Merlines</t>
  </si>
  <si>
    <t>Mernel</t>
  </si>
  <si>
    <t>Mérobert</t>
  </si>
  <si>
    <t>Mérona</t>
  </si>
  <si>
    <t>Mérouville</t>
  </si>
  <si>
    <t>Meroux-Moval</t>
  </si>
  <si>
    <t>Merpins</t>
  </si>
  <si>
    <t>Merrey</t>
  </si>
  <si>
    <t>Merrey-sur-Arce</t>
  </si>
  <si>
    <t>Merri</t>
  </si>
  <si>
    <t>Merris</t>
  </si>
  <si>
    <t>Merry-la-Vallée</t>
  </si>
  <si>
    <t>Merry-Sec</t>
  </si>
  <si>
    <t>Merry-sur-Yonne</t>
  </si>
  <si>
    <t>Merschweiller</t>
  </si>
  <si>
    <t>Mers-les-Bains</t>
  </si>
  <si>
    <t>Mers-sur-Indre</t>
  </si>
  <si>
    <t>Mersuay</t>
  </si>
  <si>
    <t>Merten</t>
  </si>
  <si>
    <t>Mertrud</t>
  </si>
  <si>
    <t>Mertzen</t>
  </si>
  <si>
    <t>Mertzwiller</t>
  </si>
  <si>
    <t>Méru</t>
  </si>
  <si>
    <t>Mervans</t>
  </si>
  <si>
    <t>Mervent</t>
  </si>
  <si>
    <t>Mervilla</t>
  </si>
  <si>
    <t>Merville</t>
  </si>
  <si>
    <t>Merville-Franceville-Plage</t>
  </si>
  <si>
    <t>Merviller</t>
  </si>
  <si>
    <t>Méry</t>
  </si>
  <si>
    <t>Méry-Bissières-en-Auge</t>
  </si>
  <si>
    <t>Méry-ès-Bois</t>
  </si>
  <si>
    <t>Méry-la-Bataille</t>
  </si>
  <si>
    <t>Méry-Prémecy</t>
  </si>
  <si>
    <t>Méry-sur-Cher</t>
  </si>
  <si>
    <t>Méry-sur-Marne</t>
  </si>
  <si>
    <t>Méry-sur-Oise</t>
  </si>
  <si>
    <t>Méry-sur-Seine</t>
  </si>
  <si>
    <t>Mésandans</t>
  </si>
  <si>
    <t>Mésanger</t>
  </si>
  <si>
    <t>Mésangueville</t>
  </si>
  <si>
    <t>Mesbrecourt-Richecourt</t>
  </si>
  <si>
    <t>Meschers-sur-Gironde</t>
  </si>
  <si>
    <t>Mescoules</t>
  </si>
  <si>
    <t>Mesgrigny</t>
  </si>
  <si>
    <t>Mésigny</t>
  </si>
  <si>
    <t>Meslan</t>
  </si>
  <si>
    <t>Mesland</t>
  </si>
  <si>
    <t>Meslay</t>
  </si>
  <si>
    <t>Meslay-du-Maine</t>
  </si>
  <si>
    <t>Meslay-le-Grenet</t>
  </si>
  <si>
    <t>Meslay-le-Vidame</t>
  </si>
  <si>
    <t>Meslières</t>
  </si>
  <si>
    <t>Mesmay</t>
  </si>
  <si>
    <t>Mesmont</t>
  </si>
  <si>
    <t>Mesnac</t>
  </si>
  <si>
    <t>Mesnard-la-Barotière</t>
  </si>
  <si>
    <t>Mesnay</t>
  </si>
  <si>
    <t>Mesnières-en-Bray</t>
  </si>
  <si>
    <t>Mesnil-Bruntel</t>
  </si>
  <si>
    <t>Mesnil-Domqueur</t>
  </si>
  <si>
    <t>Mesnil-en-Arrouaise</t>
  </si>
  <si>
    <t>Mesnil-en-Ouche</t>
  </si>
  <si>
    <t>Mesnil-Follemprise</t>
  </si>
  <si>
    <t>Mesnil-la-Comtesse</t>
  </si>
  <si>
    <t>Mesnil-Lettre</t>
  </si>
  <si>
    <t>Mesnil-Martinsart</t>
  </si>
  <si>
    <t>Mesnil-Mauger</t>
  </si>
  <si>
    <t>Mesnil-Panneville</t>
  </si>
  <si>
    <t>Mesnil-Raoul</t>
  </si>
  <si>
    <t>Mesnil-Roc'h</t>
  </si>
  <si>
    <t>Mesnil-Rousset</t>
  </si>
  <si>
    <t>Mesnil-Saint-Georges</t>
  </si>
  <si>
    <t>Mesnil-Saint-Laurent</t>
  </si>
  <si>
    <t>Mesnil-Saint-Loup</t>
  </si>
  <si>
    <t>Mesnil-Saint-Nicaise</t>
  </si>
  <si>
    <t>Mesnil-Saint-Père</t>
  </si>
  <si>
    <t>Mesnil-Sellières</t>
  </si>
  <si>
    <t>Mesnil-sous-Vienne</t>
  </si>
  <si>
    <t>Mesnils-sur-Iton</t>
  </si>
  <si>
    <t>Mesnil-sur-l'Estrée</t>
  </si>
  <si>
    <t>Mesnil-Verclives</t>
  </si>
  <si>
    <t>Mesnois</t>
  </si>
  <si>
    <t>Mespaul</t>
  </si>
  <si>
    <t>Mesplède</t>
  </si>
  <si>
    <t>Mesples</t>
  </si>
  <si>
    <t>Mespuits</t>
  </si>
  <si>
    <t>Mesquer</t>
  </si>
  <si>
    <t>Messac</t>
  </si>
  <si>
    <t>Messanges</t>
  </si>
  <si>
    <t>Messas</t>
  </si>
  <si>
    <t>Messé</t>
  </si>
  <si>
    <t>Messei</t>
  </si>
  <si>
    <t>Messein</t>
  </si>
  <si>
    <t>Messeix</t>
  </si>
  <si>
    <t>Messemé</t>
  </si>
  <si>
    <t>Messery</t>
  </si>
  <si>
    <t>Messey-sur-Grosne</t>
  </si>
  <si>
    <t>Messia-sur-Sorne</t>
  </si>
  <si>
    <t>Messigny-et-Vantoux</t>
  </si>
  <si>
    <t>Messimy</t>
  </si>
  <si>
    <t>Messimy-sur-Saône</t>
  </si>
  <si>
    <t>Messincourt</t>
  </si>
  <si>
    <t>Messon</t>
  </si>
  <si>
    <t>Messy</t>
  </si>
  <si>
    <t>Mesterrieux</t>
  </si>
  <si>
    <t>Mestes</t>
  </si>
  <si>
    <t>Mesves-sur-Loire</t>
  </si>
  <si>
    <t>Mesvres</t>
  </si>
  <si>
    <t>Métabief</t>
  </si>
  <si>
    <t>Métairies-Saint-Quirin</t>
  </si>
  <si>
    <t>Méteren</t>
  </si>
  <si>
    <t>Méthamis</t>
  </si>
  <si>
    <t>Métigny</t>
  </si>
  <si>
    <t>Metting</t>
  </si>
  <si>
    <t>Mettray</t>
  </si>
  <si>
    <t>Metz</t>
  </si>
  <si>
    <t>Metz-en-Couture</t>
  </si>
  <si>
    <t>Metzeral</t>
  </si>
  <si>
    <t>Metzeresche</t>
  </si>
  <si>
    <t>Metzervisse</t>
  </si>
  <si>
    <t>Metzing</t>
  </si>
  <si>
    <t>Metz-le-Comte</t>
  </si>
  <si>
    <t>Metz-Robert</t>
  </si>
  <si>
    <t>Meucon</t>
  </si>
  <si>
    <t>Meudon</t>
  </si>
  <si>
    <t>Meuilley</t>
  </si>
  <si>
    <t>Meulan-en-Yvelines</t>
  </si>
  <si>
    <t>Meulers</t>
  </si>
  <si>
    <t>Meulson</t>
  </si>
  <si>
    <t>Meunet-Planches</t>
  </si>
  <si>
    <t>Meunet-sur-Vatan</t>
  </si>
  <si>
    <t>Meung-sur-Loire</t>
  </si>
  <si>
    <t>Meurcé</t>
  </si>
  <si>
    <t>Meurchin</t>
  </si>
  <si>
    <t>Meurcourt</t>
  </si>
  <si>
    <t>Meures</t>
  </si>
  <si>
    <t>Meurival</t>
  </si>
  <si>
    <t>Meursac</t>
  </si>
  <si>
    <t>Meursanges</t>
  </si>
  <si>
    <t>Meursault</t>
  </si>
  <si>
    <t>Meurville</t>
  </si>
  <si>
    <t>Meusnes</t>
  </si>
  <si>
    <t>Meussia</t>
  </si>
  <si>
    <t>Meuvaines</t>
  </si>
  <si>
    <t>Meuzac</t>
  </si>
  <si>
    <t>Mévoisins</t>
  </si>
  <si>
    <t>Mévouillon</t>
  </si>
  <si>
    <t>Meximieux</t>
  </si>
  <si>
    <t>Mexy</t>
  </si>
  <si>
    <t>Mey</t>
  </si>
  <si>
    <t>Meyenheim</t>
  </si>
  <si>
    <t>Meylan</t>
  </si>
  <si>
    <t>Meymac</t>
  </si>
  <si>
    <t>Meynes</t>
  </si>
  <si>
    <t>Meyrals</t>
  </si>
  <si>
    <t>Meyrannes</t>
  </si>
  <si>
    <t>Meyrargues</t>
  </si>
  <si>
    <t>Meyras</t>
  </si>
  <si>
    <t>Meyreuil</t>
  </si>
  <si>
    <t>Meyrié</t>
  </si>
  <si>
    <t>Meyrieu-les-Étangs</t>
  </si>
  <si>
    <t>Meyrieux-Trouet</t>
  </si>
  <si>
    <t>Meyrignac-l'Église</t>
  </si>
  <si>
    <t>Meyronne</t>
  </si>
  <si>
    <t>Meyrueis</t>
  </si>
  <si>
    <t>Meys</t>
  </si>
  <si>
    <t>Meyssac</t>
  </si>
  <si>
    <t>Meysse</t>
  </si>
  <si>
    <t>Meyssiez</t>
  </si>
  <si>
    <t>Meyzieu</t>
  </si>
  <si>
    <t>Mézangers</t>
  </si>
  <si>
    <t>Mèze</t>
  </si>
  <si>
    <t>Mézel</t>
  </si>
  <si>
    <t>Mézens</t>
  </si>
  <si>
    <t>Mézeray</t>
  </si>
  <si>
    <t>Mézères</t>
  </si>
  <si>
    <t>Mézériat</t>
  </si>
  <si>
    <t>Mézerolles</t>
  </si>
  <si>
    <t>Mézerville</t>
  </si>
  <si>
    <t>Mézidon Vallée d'Auge</t>
  </si>
  <si>
    <t>Mézières-en-Brenne</t>
  </si>
  <si>
    <t>Mézières-en-Drouais</t>
  </si>
  <si>
    <t>Mézières-en-Gâtinais</t>
  </si>
  <si>
    <t>Mézières-en-Santerre</t>
  </si>
  <si>
    <t>Mézières-en-Vexin</t>
  </si>
  <si>
    <t>Mézières-lez-Cléry</t>
  </si>
  <si>
    <t>Mézières-sous-Lavardin</t>
  </si>
  <si>
    <t>Mézières-sur-Couesnon</t>
  </si>
  <si>
    <t>Mézières-sur-Oise</t>
  </si>
  <si>
    <t>Mézières-sur-Ponthouin</t>
  </si>
  <si>
    <t>Mézières-sur-Seine</t>
  </si>
  <si>
    <t>Mézilhac</t>
  </si>
  <si>
    <t>Mézilles</t>
  </si>
  <si>
    <t>Mézin</t>
  </si>
  <si>
    <t>Méziré</t>
  </si>
  <si>
    <t>Mézos</t>
  </si>
  <si>
    <t>Mézy-Moulins</t>
  </si>
  <si>
    <t>Mézy-sur-Seine</t>
  </si>
  <si>
    <t>Mhère</t>
  </si>
  <si>
    <t>Mialet</t>
  </si>
  <si>
    <t>Mialos</t>
  </si>
  <si>
    <t>Miannay</t>
  </si>
  <si>
    <t>Michelbach-le-Bas</t>
  </si>
  <si>
    <t>Michelbach-le-Haut</t>
  </si>
  <si>
    <t>Michery</t>
  </si>
  <si>
    <t>Midrevaux</t>
  </si>
  <si>
    <t>Mièges</t>
  </si>
  <si>
    <t>Miélan</t>
  </si>
  <si>
    <t>Miermaigne</t>
  </si>
  <si>
    <t>Miers</t>
  </si>
  <si>
    <t>Miéry</t>
  </si>
  <si>
    <t>Mietesheim</t>
  </si>
  <si>
    <t>Mieussy</t>
  </si>
  <si>
    <t>Mieuxcé</t>
  </si>
  <si>
    <t>Migé</t>
  </si>
  <si>
    <t>Migennes</t>
  </si>
  <si>
    <t>Miglos</t>
  </si>
  <si>
    <t>Mignaloux-Beauvoir</t>
  </si>
  <si>
    <t>Mignavillers</t>
  </si>
  <si>
    <t>Migné</t>
  </si>
  <si>
    <t>Migné-Auxances</t>
  </si>
  <si>
    <t>Mignères</t>
  </si>
  <si>
    <t>Mignerette</t>
  </si>
  <si>
    <t>Mignéville</t>
  </si>
  <si>
    <t>Mignières</t>
  </si>
  <si>
    <t>Mignovillard</t>
  </si>
  <si>
    <t>Migny</t>
  </si>
  <si>
    <t>Migré</t>
  </si>
  <si>
    <t>Migron</t>
  </si>
  <si>
    <t>Mijanès</t>
  </si>
  <si>
    <t>Mijoux</t>
  </si>
  <si>
    <t>Milhac</t>
  </si>
  <si>
    <t>Milhac-de-Nontron</t>
  </si>
  <si>
    <t>Milhars</t>
  </si>
  <si>
    <t>Milhas</t>
  </si>
  <si>
    <t>Milhaud</t>
  </si>
  <si>
    <t>Milhavet</t>
  </si>
  <si>
    <t>Milizac-Guipronvel</t>
  </si>
  <si>
    <t>Millac</t>
  </si>
  <si>
    <t>Millam</t>
  </si>
  <si>
    <t>Millançay</t>
  </si>
  <si>
    <t>Millas</t>
  </si>
  <si>
    <t>Millau</t>
  </si>
  <si>
    <t>Millay</t>
  </si>
  <si>
    <t>Millebosc</t>
  </si>
  <si>
    <t>Millemont</t>
  </si>
  <si>
    <t>Millencourt</t>
  </si>
  <si>
    <t>Millencourt-en-Ponthieu</t>
  </si>
  <si>
    <t>Millery</t>
  </si>
  <si>
    <t>Millevaches</t>
  </si>
  <si>
    <t>Millières</t>
  </si>
  <si>
    <t>Millonfosse</t>
  </si>
  <si>
    <t>Milly-la-Forêt</t>
  </si>
  <si>
    <t>Milly-Lamartine</t>
  </si>
  <si>
    <t>Milly-sur-Bradon</t>
  </si>
  <si>
    <t>Milly-sur-Thérain</t>
  </si>
  <si>
    <t>Milon-la-Chapelle</t>
  </si>
  <si>
    <t>Mimbaste</t>
  </si>
  <si>
    <t>Mimet</t>
  </si>
  <si>
    <t>Mimeure</t>
  </si>
  <si>
    <t>Mimizan</t>
  </si>
  <si>
    <t>Minaucourt-le-Mesnil-lès-Hurlus</t>
  </si>
  <si>
    <t>Minerve</t>
  </si>
  <si>
    <t>Mingot</t>
  </si>
  <si>
    <t>Mingoval</t>
  </si>
  <si>
    <t>Miniac-Morvan</t>
  </si>
  <si>
    <t>Miniac-sous-Bécherel</t>
  </si>
  <si>
    <t>Minihy-Tréguier</t>
  </si>
  <si>
    <t>Minorville</t>
  </si>
  <si>
    <t>Minot</t>
  </si>
  <si>
    <t>Minversheim</t>
  </si>
  <si>
    <t>Minzac</t>
  </si>
  <si>
    <t>Minzier</t>
  </si>
  <si>
    <t>Miolles</t>
  </si>
  <si>
    <t>Mionnay</t>
  </si>
  <si>
    <t>Mions</t>
  </si>
  <si>
    <t>Mios</t>
  </si>
  <si>
    <t>Miossens-Lanusse</t>
  </si>
  <si>
    <t>Mirabeau</t>
  </si>
  <si>
    <t>Mirabel-aux-Baronnies</t>
  </si>
  <si>
    <t>Mirabel-et-Blacons</t>
  </si>
  <si>
    <t>Miradoux</t>
  </si>
  <si>
    <t>Miramas</t>
  </si>
  <si>
    <t>Mirambeau</t>
  </si>
  <si>
    <t>Miramont-d'Astarac</t>
  </si>
  <si>
    <t>Miramont-de-Comminges</t>
  </si>
  <si>
    <t>Miramont-de-Guyenne</t>
  </si>
  <si>
    <t>Miramont-de-Quercy</t>
  </si>
  <si>
    <t>Miramont-Latour</t>
  </si>
  <si>
    <t>Miramont-Sensacq</t>
  </si>
  <si>
    <t>Mirande</t>
  </si>
  <si>
    <t>Mirandol-Bourgnounac</t>
  </si>
  <si>
    <t>Mirannes</t>
  </si>
  <si>
    <t>Miraumont</t>
  </si>
  <si>
    <t>Miraval-Cabardès</t>
  </si>
  <si>
    <t>Mirbel</t>
  </si>
  <si>
    <t>Miré</t>
  </si>
  <si>
    <t>Mirebeau</t>
  </si>
  <si>
    <t>Mirebeau-sur-Bèze</t>
  </si>
  <si>
    <t>Mirecourt</t>
  </si>
  <si>
    <t>Mirefleurs</t>
  </si>
  <si>
    <t>Miremont</t>
  </si>
  <si>
    <t>Mirepeisset</t>
  </si>
  <si>
    <t>Mirepeix</t>
  </si>
  <si>
    <t>Mirepoix</t>
  </si>
  <si>
    <t>Mirepoix-sur-Tarn</t>
  </si>
  <si>
    <t>Mireval</t>
  </si>
  <si>
    <t>Mireval-Lauragais</t>
  </si>
  <si>
    <t>Miribel</t>
  </si>
  <si>
    <t>Miribel-Lanchâtre</t>
  </si>
  <si>
    <t>Miribel-les-Échelles</t>
  </si>
  <si>
    <t>Mirmande</t>
  </si>
  <si>
    <t>Mirvaux</t>
  </si>
  <si>
    <t>Mirville</t>
  </si>
  <si>
    <t>Miscon</t>
  </si>
  <si>
    <t>Miserey</t>
  </si>
  <si>
    <t>Miserey-Salines</t>
  </si>
  <si>
    <t>Misérieux</t>
  </si>
  <si>
    <t>Mison</t>
  </si>
  <si>
    <t>Missècle</t>
  </si>
  <si>
    <t>Missègre</t>
  </si>
  <si>
    <t>Missery</t>
  </si>
  <si>
    <t>Missillac</t>
  </si>
  <si>
    <t>Missiriac</t>
  </si>
  <si>
    <t>Misson</t>
  </si>
  <si>
    <t>Missy-aux-Bois</t>
  </si>
  <si>
    <t>Missy-lès-Pierrepont</t>
  </si>
  <si>
    <t>Missy-sur-Aisne</t>
  </si>
  <si>
    <t>Misy-sur-Yonne</t>
  </si>
  <si>
    <t>Mitry-Mory</t>
  </si>
  <si>
    <t>Mittainville</t>
  </si>
  <si>
    <t>Mittainvilliers-Vérigny</t>
  </si>
  <si>
    <t>Mittelbergheim</t>
  </si>
  <si>
    <t>Mittelbronn</t>
  </si>
  <si>
    <t>Mittelhausbergen</t>
  </si>
  <si>
    <t>Mittelschaeffolsheim</t>
  </si>
  <si>
    <t>Mittelwihr</t>
  </si>
  <si>
    <t>Mittersheim</t>
  </si>
  <si>
    <t>Mittlach</t>
  </si>
  <si>
    <t>Mitzach</t>
  </si>
  <si>
    <t>Mizérieux</t>
  </si>
  <si>
    <t>Mizoën</t>
  </si>
  <si>
    <t>Moca-Croce</t>
  </si>
  <si>
    <t>Modane</t>
  </si>
  <si>
    <t>Modène</t>
  </si>
  <si>
    <t>Moëlan-sur-Mer</t>
  </si>
  <si>
    <t>Mœrnach</t>
  </si>
  <si>
    <t>Moëslains</t>
  </si>
  <si>
    <t>Mœurs-Verdey</t>
  </si>
  <si>
    <t>Mœuvres</t>
  </si>
  <si>
    <t>Moëze</t>
  </si>
  <si>
    <t>Moffans-et-Vacheresse</t>
  </si>
  <si>
    <t>Mogeville</t>
  </si>
  <si>
    <t>Mogneneins</t>
  </si>
  <si>
    <t>Mogneville</t>
  </si>
  <si>
    <t>Mognéville</t>
  </si>
  <si>
    <t>Mogues</t>
  </si>
  <si>
    <t>Mohon</t>
  </si>
  <si>
    <t>Moidieu-Détourbe</t>
  </si>
  <si>
    <t>Moigny-sur-École</t>
  </si>
  <si>
    <t>Moimay</t>
  </si>
  <si>
    <t>Moineville</t>
  </si>
  <si>
    <t>Moinville-la-Jeulin</t>
  </si>
  <si>
    <t>Moirans</t>
  </si>
  <si>
    <t>Moirans-en-Montagne</t>
  </si>
  <si>
    <t>Moirax</t>
  </si>
  <si>
    <t>Moiré</t>
  </si>
  <si>
    <t>Moiremont</t>
  </si>
  <si>
    <t>Moirey-Flabas-Crépion</t>
  </si>
  <si>
    <t>Moiron</t>
  </si>
  <si>
    <t>Moisdon-la-Rivière</t>
  </si>
  <si>
    <t>Moisenay</t>
  </si>
  <si>
    <t>Moislains</t>
  </si>
  <si>
    <t>Moissac</t>
  </si>
  <si>
    <t>Moissac-Bellevue</t>
  </si>
  <si>
    <t>Moissac-Vallée-Française</t>
  </si>
  <si>
    <t>Moissannes</t>
  </si>
  <si>
    <t>Moissat</t>
  </si>
  <si>
    <t>Moisselles</t>
  </si>
  <si>
    <t>Moissey</t>
  </si>
  <si>
    <t>Moissieu-sur-Dolon</t>
  </si>
  <si>
    <t>Moisson</t>
  </si>
  <si>
    <t>Moissy-Cramayel</t>
  </si>
  <si>
    <t>Moissy-Moulinot</t>
  </si>
  <si>
    <t>Moisville</t>
  </si>
  <si>
    <t>Moisy</t>
  </si>
  <si>
    <t>Moïta</t>
  </si>
  <si>
    <t>Moitron</t>
  </si>
  <si>
    <t>Moitron-sur-Sarthe</t>
  </si>
  <si>
    <t>Moivre</t>
  </si>
  <si>
    <t>Moivrons</t>
  </si>
  <si>
    <t>Molac</t>
  </si>
  <si>
    <t>Molagnies</t>
  </si>
  <si>
    <t>Molain</t>
  </si>
  <si>
    <t>Molamboz</t>
  </si>
  <si>
    <t>Molandier</t>
  </si>
  <si>
    <t>Molas</t>
  </si>
  <si>
    <t>Molay</t>
  </si>
  <si>
    <t>Môlay</t>
  </si>
  <si>
    <t>Moléans</t>
  </si>
  <si>
    <t>Molèdes</t>
  </si>
  <si>
    <t>Molesme</t>
  </si>
  <si>
    <t>Molezon</t>
  </si>
  <si>
    <t>Moliens</t>
  </si>
  <si>
    <t>Molières</t>
  </si>
  <si>
    <t>Molières-Cavaillac</t>
  </si>
  <si>
    <t>Molières-sur-Cèze</t>
  </si>
  <si>
    <t>Moliets-et-Maa</t>
  </si>
  <si>
    <t>Molinchart</t>
  </si>
  <si>
    <t>Molines-en-Queyras</t>
  </si>
  <si>
    <t>Molinet</t>
  </si>
  <si>
    <t>Molinons</t>
  </si>
  <si>
    <t>Molinot</t>
  </si>
  <si>
    <t>Molins-sur-Aube</t>
  </si>
  <si>
    <t>Molitg-les-Bains</t>
  </si>
  <si>
    <t>Mollans</t>
  </si>
  <si>
    <t>Mollans-sur-Ouvèze</t>
  </si>
  <si>
    <t>Mollau</t>
  </si>
  <si>
    <t>Mollégès</t>
  </si>
  <si>
    <t>Molles</t>
  </si>
  <si>
    <t>Molleville</t>
  </si>
  <si>
    <t>Molliens-au-Bois</t>
  </si>
  <si>
    <t>Molliens-Dreuil</t>
  </si>
  <si>
    <t>Mollkirch</t>
  </si>
  <si>
    <t>Molompize</t>
  </si>
  <si>
    <t>Molosmes</t>
  </si>
  <si>
    <t>Moloy</t>
  </si>
  <si>
    <t>Molphey</t>
  </si>
  <si>
    <t>Molring</t>
  </si>
  <si>
    <t>Molsheim</t>
  </si>
  <si>
    <t>Moltifao</t>
  </si>
  <si>
    <t>Momas</t>
  </si>
  <si>
    <t>Mombrier</t>
  </si>
  <si>
    <t>Momères</t>
  </si>
  <si>
    <t>Momerstroff</t>
  </si>
  <si>
    <t>Momuy</t>
  </si>
  <si>
    <t>Momy</t>
  </si>
  <si>
    <t>Monacia-d'Aullène</t>
  </si>
  <si>
    <t>Monacia-d'Orezza</t>
  </si>
  <si>
    <t>Monampteuil</t>
  </si>
  <si>
    <t>Monassut-Audiracq</t>
  </si>
  <si>
    <t>Monay</t>
  </si>
  <si>
    <t>Monbahus</t>
  </si>
  <si>
    <t>Monbalen</t>
  </si>
  <si>
    <t>Monbardon</t>
  </si>
  <si>
    <t>Monbazillac</t>
  </si>
  <si>
    <t>Monbéqui</t>
  </si>
  <si>
    <t>Monblanc</t>
  </si>
  <si>
    <t>Monbrun</t>
  </si>
  <si>
    <t>Moncale</t>
  </si>
  <si>
    <t>Moncassin</t>
  </si>
  <si>
    <t>Moncaup</t>
  </si>
  <si>
    <t>Moncaut</t>
  </si>
  <si>
    <t>Moncayolle-Larrory-Mendibieu</t>
  </si>
  <si>
    <t>Monceau-le-Neuf-et-Faucouzy</t>
  </si>
  <si>
    <t>Monceau-lès-Leups</t>
  </si>
  <si>
    <t>Monceau-le-Waast</t>
  </si>
  <si>
    <t>Monceau-Saint-Waast</t>
  </si>
  <si>
    <t>Monceau-sur-Oise</t>
  </si>
  <si>
    <t>Monceaux</t>
  </si>
  <si>
    <t>Monceaux-en-Bessin</t>
  </si>
  <si>
    <t>Monceaux-l'Abbaye</t>
  </si>
  <si>
    <t>Monceaux-le-Comte</t>
  </si>
  <si>
    <t>Monceaux-sur-Dordogne</t>
  </si>
  <si>
    <t>Moncé-en-Belin</t>
  </si>
  <si>
    <t>Moncé-en-Saosnois</t>
  </si>
  <si>
    <t>Moncel-lès-Lunéville</t>
  </si>
  <si>
    <t>Moncel-sur-Seille</t>
  </si>
  <si>
    <t>Moncel-sur-Vair</t>
  </si>
  <si>
    <t>Moncetz-l'Abbaye</t>
  </si>
  <si>
    <t>Moncetz-Longevas</t>
  </si>
  <si>
    <t>Moncey</t>
  </si>
  <si>
    <t>Monchaux-Soreng</t>
  </si>
  <si>
    <t>Monchaux-sur-Écaillon</t>
  </si>
  <si>
    <t>Moncheaux</t>
  </si>
  <si>
    <t>Moncheaux-lès-Frévent</t>
  </si>
  <si>
    <t>Monchecourt</t>
  </si>
  <si>
    <t>Monchel-sur-Canche</t>
  </si>
  <si>
    <t>Moncheux</t>
  </si>
  <si>
    <t>Monchiet</t>
  </si>
  <si>
    <t>Monchy-au-Bois</t>
  </si>
  <si>
    <t>Monchy-Breton</t>
  </si>
  <si>
    <t>Monchy-Cayeux</t>
  </si>
  <si>
    <t>Monchy-Humières</t>
  </si>
  <si>
    <t>Monchy-Lagache</t>
  </si>
  <si>
    <t>Monchy-le-Preux</t>
  </si>
  <si>
    <t>Monchy-Saint-Éloi</t>
  </si>
  <si>
    <t>Monchy-sur-Eu</t>
  </si>
  <si>
    <t>Moncla</t>
  </si>
  <si>
    <t>Monclar</t>
  </si>
  <si>
    <t>Monclar-de-Quercy</t>
  </si>
  <si>
    <t>Monclar-sur-Losse</t>
  </si>
  <si>
    <t>Moncley</t>
  </si>
  <si>
    <t>Moncontour</t>
  </si>
  <si>
    <t>Moncorneil-Grazan</t>
  </si>
  <si>
    <t>Moncourt</t>
  </si>
  <si>
    <t>Moncoutant-sur-Sèvre</t>
  </si>
  <si>
    <t>Moncrabeau</t>
  </si>
  <si>
    <t>Moncy</t>
  </si>
  <si>
    <t>Mondavezan</t>
  </si>
  <si>
    <t>Mondelange</t>
  </si>
  <si>
    <t>Mondement-Montgivroux</t>
  </si>
  <si>
    <t>Mondescourt</t>
  </si>
  <si>
    <t>Mondevert</t>
  </si>
  <si>
    <t>Mondeville</t>
  </si>
  <si>
    <t>Mondicourt</t>
  </si>
  <si>
    <t>Mondigny</t>
  </si>
  <si>
    <t>Mondilhan</t>
  </si>
  <si>
    <t>Mondion</t>
  </si>
  <si>
    <t>Mondon</t>
  </si>
  <si>
    <t>Mondonville</t>
  </si>
  <si>
    <t>Mondonville-Saint-Jean</t>
  </si>
  <si>
    <t>Mondorff</t>
  </si>
  <si>
    <t>Mondoubleau</t>
  </si>
  <si>
    <t>Mondouzil</t>
  </si>
  <si>
    <t>Mondragon</t>
  </si>
  <si>
    <t>Mondrainville</t>
  </si>
  <si>
    <t>Mondrepuis</t>
  </si>
  <si>
    <t>Mondreville</t>
  </si>
  <si>
    <t>Monein</t>
  </si>
  <si>
    <t>Monès</t>
  </si>
  <si>
    <t>Monesple</t>
  </si>
  <si>
    <t>Monestier</t>
  </si>
  <si>
    <t>Monestier-d'Ambel</t>
  </si>
  <si>
    <t>Monestier-de-Clermont</t>
  </si>
  <si>
    <t>Monestier-Merlines</t>
  </si>
  <si>
    <t>Monestier-Port-Dieu</t>
  </si>
  <si>
    <t>Monestiés</t>
  </si>
  <si>
    <t>Monestrol</t>
  </si>
  <si>
    <t>Monétay-sur-Allier</t>
  </si>
  <si>
    <t>Monétay-sur-Loire</t>
  </si>
  <si>
    <t>Monéteau</t>
  </si>
  <si>
    <t>Monêtier-Allemont</t>
  </si>
  <si>
    <t>Monfaucon</t>
  </si>
  <si>
    <t>Monferran-Plavès</t>
  </si>
  <si>
    <t>Monferran-Savès</t>
  </si>
  <si>
    <t>Monflanquin</t>
  </si>
  <si>
    <t>Monfort</t>
  </si>
  <si>
    <t>Monfréville</t>
  </si>
  <si>
    <t>Mongaillard</t>
  </si>
  <si>
    <t>Mongausy</t>
  </si>
  <si>
    <t>Mongauzy</t>
  </si>
  <si>
    <t>Monget</t>
  </si>
  <si>
    <t>Monguilhem</t>
  </si>
  <si>
    <t>Monheurt</t>
  </si>
  <si>
    <t>Monhoudou</t>
  </si>
  <si>
    <t>Monieux</t>
  </si>
  <si>
    <t>Monistrol-d'Allier</t>
  </si>
  <si>
    <t>Monistrol-sur-Loire</t>
  </si>
  <si>
    <t>Monlaur-Bernet</t>
  </si>
  <si>
    <t>Monléon-Magnoac</t>
  </si>
  <si>
    <t>Monlet</t>
  </si>
  <si>
    <t>Monlezun</t>
  </si>
  <si>
    <t>Monlezun-d'Armagnac</t>
  </si>
  <si>
    <t>Monlong</t>
  </si>
  <si>
    <t>Monmadalès</t>
  </si>
  <si>
    <t>Monmarvès</t>
  </si>
  <si>
    <t>Monnaie</t>
  </si>
  <si>
    <t>Monneren</t>
  </si>
  <si>
    <t>Monnerville</t>
  </si>
  <si>
    <t>Monnes</t>
  </si>
  <si>
    <t>Monnetay</t>
  </si>
  <si>
    <t>Monnetier-Mornex</t>
  </si>
  <si>
    <t>Monnet-la-Ville</t>
  </si>
  <si>
    <t>Monneville</t>
  </si>
  <si>
    <t>Monnières</t>
  </si>
  <si>
    <t>Monoblet</t>
  </si>
  <si>
    <t>Monpardiac</t>
  </si>
  <si>
    <t>Monpazier</t>
  </si>
  <si>
    <t>Monpezat</t>
  </si>
  <si>
    <t>Monplaisant</t>
  </si>
  <si>
    <t>Monprimblanc</t>
  </si>
  <si>
    <t>Monsac</t>
  </si>
  <si>
    <t>Monsaguel</t>
  </si>
  <si>
    <t>Mons-Boubert</t>
  </si>
  <si>
    <t>Monségur</t>
  </si>
  <si>
    <t>Monsempron-Libos</t>
  </si>
  <si>
    <t>Mons-en-Barœul</t>
  </si>
  <si>
    <t>Mons-en-Laonnois</t>
  </si>
  <si>
    <t>Mons-en-Montois</t>
  </si>
  <si>
    <t>Mons-en-Pévèle</t>
  </si>
  <si>
    <t>Monsireigne</t>
  </si>
  <si>
    <t>Monsteroux-Milieu</t>
  </si>
  <si>
    <t>Monsures</t>
  </si>
  <si>
    <t>Monswiller</t>
  </si>
  <si>
    <t>Mont Lozère et Goulet</t>
  </si>
  <si>
    <t>Montabard</t>
  </si>
  <si>
    <t>Montabot</t>
  </si>
  <si>
    <t>Montacher-Villegardin</t>
  </si>
  <si>
    <t>Montadet</t>
  </si>
  <si>
    <t>Montady</t>
  </si>
  <si>
    <t>Montagagne</t>
  </si>
  <si>
    <t>Montagnac</t>
  </si>
  <si>
    <t>Montagnac-d'Auberoche</t>
  </si>
  <si>
    <t>Montagnac-la-Crempse</t>
  </si>
  <si>
    <t>Montagnac-Montpezat</t>
  </si>
  <si>
    <t>Montagnac-sur-Auvignon</t>
  </si>
  <si>
    <t>Montagnac-sur-Lède</t>
  </si>
  <si>
    <t>Montagna-le-Reconduit</t>
  </si>
  <si>
    <t>Montagnat</t>
  </si>
  <si>
    <t>Montagne</t>
  </si>
  <si>
    <t>Montagne-Fayel</t>
  </si>
  <si>
    <t>Montagney</t>
  </si>
  <si>
    <t>Montagney-Servigney</t>
  </si>
  <si>
    <t>Montagnieu</t>
  </si>
  <si>
    <t>Montagnol</t>
  </si>
  <si>
    <t>Montagnole</t>
  </si>
  <si>
    <t>Montagny</t>
  </si>
  <si>
    <t>Montagny-en-Vexin</t>
  </si>
  <si>
    <t>Montagny-lès-Beaune</t>
  </si>
  <si>
    <t>Montagny-lès-Buxy</t>
  </si>
  <si>
    <t>Montagny-les-Lanches</t>
  </si>
  <si>
    <t>Montagny-lès-Seurre</t>
  </si>
  <si>
    <t>Montagny-près-Louhans</t>
  </si>
  <si>
    <t>Montagny-Sainte-Félicité</t>
  </si>
  <si>
    <t>Montagoudin</t>
  </si>
  <si>
    <t>Montagrier</t>
  </si>
  <si>
    <t>Montagudet</t>
  </si>
  <si>
    <t>Montagut</t>
  </si>
  <si>
    <t>Montaignac-Saint-Hippolyte</t>
  </si>
  <si>
    <t>Montaigu</t>
  </si>
  <si>
    <t>Montaigu-de-Quercy</t>
  </si>
  <si>
    <t>Montaiguët-en-Forez</t>
  </si>
  <si>
    <t>Montaigu-la-Brisette</t>
  </si>
  <si>
    <t>Montaigu-le-Blin</t>
  </si>
  <si>
    <t>Montaigu-les-Bois</t>
  </si>
  <si>
    <t>Montaigut</t>
  </si>
  <si>
    <t>Montaigut-le-Blanc</t>
  </si>
  <si>
    <t>Montaigut-sur-Save</t>
  </si>
  <si>
    <t>Montaigu-Vendée</t>
  </si>
  <si>
    <t>Montaillé</t>
  </si>
  <si>
    <t>Montailleur</t>
  </si>
  <si>
    <t>Montaillou</t>
  </si>
  <si>
    <t>Montain</t>
  </si>
  <si>
    <t>Montaïn</t>
  </si>
  <si>
    <t>Montainville</t>
  </si>
  <si>
    <t>Montalba-le-Château</t>
  </si>
  <si>
    <t>Montalembert</t>
  </si>
  <si>
    <t>Montalet-le-Bois</t>
  </si>
  <si>
    <t>Montalieu-Vercieu</t>
  </si>
  <si>
    <t>Montalzat</t>
  </si>
  <si>
    <t>Montamat</t>
  </si>
  <si>
    <t>Montambert</t>
  </si>
  <si>
    <t>Montamel</t>
  </si>
  <si>
    <t>Montamisé</t>
  </si>
  <si>
    <t>Montanay</t>
  </si>
  <si>
    <t>Montancy</t>
  </si>
  <si>
    <t>Montandon</t>
  </si>
  <si>
    <t>Montaner</t>
  </si>
  <si>
    <t>Montanges</t>
  </si>
  <si>
    <t>Montans</t>
  </si>
  <si>
    <t>Montapas</t>
  </si>
  <si>
    <t>Montarcher</t>
  </si>
  <si>
    <t>Montardit</t>
  </si>
  <si>
    <t>Montardon</t>
  </si>
  <si>
    <t>Montaren-et-Saint-Médiers</t>
  </si>
  <si>
    <t>Montargis</t>
  </si>
  <si>
    <t>Montarlot-lès-Rioz</t>
  </si>
  <si>
    <t>Montarnaud</t>
  </si>
  <si>
    <t>Montaron</t>
  </si>
  <si>
    <t>Montastruc</t>
  </si>
  <si>
    <t>Montastruc-de-Salies</t>
  </si>
  <si>
    <t>Montastruc-la-Conseillère</t>
  </si>
  <si>
    <t>Montastruc-Savès</t>
  </si>
  <si>
    <t>Montataire</t>
  </si>
  <si>
    <t>Montauban</t>
  </si>
  <si>
    <t>Montauban-de-Bretagne</t>
  </si>
  <si>
    <t>Montauban-de-Luchon</t>
  </si>
  <si>
    <t>Montauban-de-Picardie</t>
  </si>
  <si>
    <t>Montauban-sur-l'Ouvèze</t>
  </si>
  <si>
    <t>Montaud</t>
  </si>
  <si>
    <t>Montaudin</t>
  </si>
  <si>
    <t>Montaulieu</t>
  </si>
  <si>
    <t>Montaulin</t>
  </si>
  <si>
    <t>Montauriol</t>
  </si>
  <si>
    <t>Montauroux</t>
  </si>
  <si>
    <t>Montaut</t>
  </si>
  <si>
    <t>Montaut-les-Créneaux</t>
  </si>
  <si>
    <t>Montautour</t>
  </si>
  <si>
    <t>Montauville</t>
  </si>
  <si>
    <t>Montay</t>
  </si>
  <si>
    <t>Montayral</t>
  </si>
  <si>
    <t>Montazeau</t>
  </si>
  <si>
    <t>Montazels</t>
  </si>
  <si>
    <t>Montbard</t>
  </si>
  <si>
    <t>Montbarla</t>
  </si>
  <si>
    <t>Montbarrey</t>
  </si>
  <si>
    <t>Montbarrois</t>
  </si>
  <si>
    <t>Montbartier</t>
  </si>
  <si>
    <t>Montbavin</t>
  </si>
  <si>
    <t>Montbazens</t>
  </si>
  <si>
    <t>Montbazin</t>
  </si>
  <si>
    <t>Montbazon</t>
  </si>
  <si>
    <t>Montbel</t>
  </si>
  <si>
    <t>Montbéliard</t>
  </si>
  <si>
    <t>Montbéliardot</t>
  </si>
  <si>
    <t>Montbellet</t>
  </si>
  <si>
    <t>Montbenoît</t>
  </si>
  <si>
    <t>Montberaud</t>
  </si>
  <si>
    <t>Mont-Bernanchon</t>
  </si>
  <si>
    <t>Montbernard</t>
  </si>
  <si>
    <t>Montberon</t>
  </si>
  <si>
    <t>Montbert</t>
  </si>
  <si>
    <t>Montberthault</t>
  </si>
  <si>
    <t>Montbeton</t>
  </si>
  <si>
    <t>Montbeugny</t>
  </si>
  <si>
    <t>Montbizot</t>
  </si>
  <si>
    <t>Montblainville</t>
  </si>
  <si>
    <t>Montboillon</t>
  </si>
  <si>
    <t>Montboissier</t>
  </si>
  <si>
    <t>Montbolo</t>
  </si>
  <si>
    <t>Montbonnot-Saint-Martin</t>
  </si>
  <si>
    <t>Mont-Bonvillers</t>
  </si>
  <si>
    <t>Montboucher</t>
  </si>
  <si>
    <t>Montboucher-sur-Jabron</t>
  </si>
  <si>
    <t>Montboudif</t>
  </si>
  <si>
    <t>Montbouton</t>
  </si>
  <si>
    <t>Montbouy</t>
  </si>
  <si>
    <t>Montboyer</t>
  </si>
  <si>
    <t>Montbozon</t>
  </si>
  <si>
    <t>Montbrand</t>
  </si>
  <si>
    <t>Montbras</t>
  </si>
  <si>
    <t>Montbray</t>
  </si>
  <si>
    <t>Montbré</t>
  </si>
  <si>
    <t>Montbrehain</t>
  </si>
  <si>
    <t>Montbrison</t>
  </si>
  <si>
    <t>Montbrison-sur-Lez</t>
  </si>
  <si>
    <t>Montbron</t>
  </si>
  <si>
    <t>Montbronn</t>
  </si>
  <si>
    <t>Montbrun</t>
  </si>
  <si>
    <t>Montbrun-Bocage</t>
  </si>
  <si>
    <t>Montbrun-des-Corbières</t>
  </si>
  <si>
    <t>Montbrun-Lauragais</t>
  </si>
  <si>
    <t>Montbrun-les-Bains</t>
  </si>
  <si>
    <t>Montcabrier</t>
  </si>
  <si>
    <t>Montcaret</t>
  </si>
  <si>
    <t>Montcarra</t>
  </si>
  <si>
    <t>Mont-Cauvaire</t>
  </si>
  <si>
    <t>Montcavrel</t>
  </si>
  <si>
    <t>Montceau-et-Écharnant</t>
  </si>
  <si>
    <t>Montceau-les-Mines</t>
  </si>
  <si>
    <t>Montceaux</t>
  </si>
  <si>
    <t>Montceaux-lès-Meaux</t>
  </si>
  <si>
    <t>Montceaux-lès-Provins</t>
  </si>
  <si>
    <t>Montceaux-lès-Vaudes</t>
  </si>
  <si>
    <t>Montceaux-l'Étoile</t>
  </si>
  <si>
    <t>Montceaux-Ragny</t>
  </si>
  <si>
    <t>Montcel</t>
  </si>
  <si>
    <t>Montcenis</t>
  </si>
  <si>
    <t>Montcet</t>
  </si>
  <si>
    <t>Montcey</t>
  </si>
  <si>
    <t>Montchaboud</t>
  </si>
  <si>
    <t>Montchal</t>
  </si>
  <si>
    <t>Montchâlons</t>
  </si>
  <si>
    <t>Montchamp</t>
  </si>
  <si>
    <t>Montchanin</t>
  </si>
  <si>
    <t>Montcharvot</t>
  </si>
  <si>
    <t>Montchauvet</t>
  </si>
  <si>
    <t>Montchenu</t>
  </si>
  <si>
    <t>Montcheutin</t>
  </si>
  <si>
    <t>Montchevrel</t>
  </si>
  <si>
    <t>Montchevreuil</t>
  </si>
  <si>
    <t>Montchevrier</t>
  </si>
  <si>
    <t>Montclard</t>
  </si>
  <si>
    <t>Montclar-de-Comminges</t>
  </si>
  <si>
    <t>Montclar-Lauragais</t>
  </si>
  <si>
    <t>Montclar-sur-Gervanne</t>
  </si>
  <si>
    <t>Montcléra</t>
  </si>
  <si>
    <t>Montclus</t>
  </si>
  <si>
    <t>Montcombroux-les-Mines</t>
  </si>
  <si>
    <t>Montcony</t>
  </si>
  <si>
    <t>Montcornet</t>
  </si>
  <si>
    <t>Montcourt</t>
  </si>
  <si>
    <t>Montcourt-Fromonville</t>
  </si>
  <si>
    <t>Montcoy</t>
  </si>
  <si>
    <t>Montcresson</t>
  </si>
  <si>
    <t>Montcuit</t>
  </si>
  <si>
    <t>Montcuq-en-Quercy-Blanc</t>
  </si>
  <si>
    <t>Montcusel</t>
  </si>
  <si>
    <t>Montcy-Notre-Dame</t>
  </si>
  <si>
    <t>Montdardier</t>
  </si>
  <si>
    <t>Mont-d'Astarac</t>
  </si>
  <si>
    <t>Montdauphin</t>
  </si>
  <si>
    <t>Mont-Dauphin</t>
  </si>
  <si>
    <t>Mont-de-Galié</t>
  </si>
  <si>
    <t>Mont-de-Laval</t>
  </si>
  <si>
    <t>Mont-de-Marrast</t>
  </si>
  <si>
    <t>Mont-de-Marsan</t>
  </si>
  <si>
    <t>Mont-devant-Sassey</t>
  </si>
  <si>
    <t>Mont-de-Vougney</t>
  </si>
  <si>
    <t>Montdidier</t>
  </si>
  <si>
    <t>Mont-Disse</t>
  </si>
  <si>
    <t>Mont-Dol</t>
  </si>
  <si>
    <t>Mont-Dore</t>
  </si>
  <si>
    <t>Montdoré</t>
  </si>
  <si>
    <t>Mont-d'Origny</t>
  </si>
  <si>
    <t>Montdoumerc</t>
  </si>
  <si>
    <t>Montdragon</t>
  </si>
  <si>
    <t>Montdurausse</t>
  </si>
  <si>
    <t>Monteaux</t>
  </si>
  <si>
    <t>Montebourg</t>
  </si>
  <si>
    <t>Montech</t>
  </si>
  <si>
    <t>Montécheroux</t>
  </si>
  <si>
    <t>Montegrosso</t>
  </si>
  <si>
    <t>Montégut</t>
  </si>
  <si>
    <t>Montégut-Arros</t>
  </si>
  <si>
    <t>Montégut-Bourjac</t>
  </si>
  <si>
    <t>Montégut-en-Couserans</t>
  </si>
  <si>
    <t>Montégut-Lauragais</t>
  </si>
  <si>
    <t>Montégut-Plantaurel</t>
  </si>
  <si>
    <t>Montégut-Savès</t>
  </si>
  <si>
    <t>Monteignet-sur-l'Andelot</t>
  </si>
  <si>
    <t>Monteils</t>
  </si>
  <si>
    <t>Montel-de-Gelat</t>
  </si>
  <si>
    <t>Montéléger</t>
  </si>
  <si>
    <t>Montélier</t>
  </si>
  <si>
    <t>Montélimar</t>
  </si>
  <si>
    <t>Montels</t>
  </si>
  <si>
    <t>Montembœuf</t>
  </si>
  <si>
    <t>Montenach</t>
  </si>
  <si>
    <t>Montenay</t>
  </si>
  <si>
    <t>Montendre</t>
  </si>
  <si>
    <t>Montendry</t>
  </si>
  <si>
    <t>Montenescourt</t>
  </si>
  <si>
    <t>Monteneuf</t>
  </si>
  <si>
    <t>Montenils</t>
  </si>
  <si>
    <t>Montenois</t>
  </si>
  <si>
    <t>Montenoison</t>
  </si>
  <si>
    <t>Montenoy</t>
  </si>
  <si>
    <t>Montépilloy</t>
  </si>
  <si>
    <t>Monteplain</t>
  </si>
  <si>
    <t>Montépreux</t>
  </si>
  <si>
    <t>Monterblanc</t>
  </si>
  <si>
    <t>Montereau</t>
  </si>
  <si>
    <t>Montereau-Fault-Yonne</t>
  </si>
  <si>
    <t>Montereau-sur-le-Jard</t>
  </si>
  <si>
    <t>Monterfil</t>
  </si>
  <si>
    <t>Montérolier</t>
  </si>
  <si>
    <t>Montertelot</t>
  </si>
  <si>
    <t>Montescot</t>
  </si>
  <si>
    <t>Montescourt-Lizerolles</t>
  </si>
  <si>
    <t>Montespan</t>
  </si>
  <si>
    <t>Montesquieu</t>
  </si>
  <si>
    <t>Montesquieu-Avantès</t>
  </si>
  <si>
    <t>Montesquieu-des-Albères</t>
  </si>
  <si>
    <t>Montesquieu-Guittaut</t>
  </si>
  <si>
    <t>Montesquieu-Lauragais</t>
  </si>
  <si>
    <t>Montesquieu-Volvestre</t>
  </si>
  <si>
    <t>Montesquiou</t>
  </si>
  <si>
    <t>Montessaux</t>
  </si>
  <si>
    <t>Montesson</t>
  </si>
  <si>
    <t>Montestruc-sur-Gers</t>
  </si>
  <si>
    <t>Montet-et-Bouxal</t>
  </si>
  <si>
    <t>Mont-et-Marré</t>
  </si>
  <si>
    <t>Monteton</t>
  </si>
  <si>
    <t>Monteux</t>
  </si>
  <si>
    <t>Montévrain</t>
  </si>
  <si>
    <t>Monteynard</t>
  </si>
  <si>
    <t>Montézic</t>
  </si>
  <si>
    <t>Montfa</t>
  </si>
  <si>
    <t>Montfalcon</t>
  </si>
  <si>
    <t>Montfarville</t>
  </si>
  <si>
    <t>Montfaucon-d'Argonne</t>
  </si>
  <si>
    <t>Montfaucon-en-Velay</t>
  </si>
  <si>
    <t>Montfermeil</t>
  </si>
  <si>
    <t>Montfermier</t>
  </si>
  <si>
    <t>Montfermy</t>
  </si>
  <si>
    <t>Montferrand</t>
  </si>
  <si>
    <t>Montferrand-du-Périgord</t>
  </si>
  <si>
    <t>Montferrand-la-Fare</t>
  </si>
  <si>
    <t>Montferrand-le-Château</t>
  </si>
  <si>
    <t>Montferrat</t>
  </si>
  <si>
    <t>Montferrer</t>
  </si>
  <si>
    <t>Montferrier</t>
  </si>
  <si>
    <t>Montferrier-sur-Lez</t>
  </si>
  <si>
    <t>Montfey</t>
  </si>
  <si>
    <t>Montfiquet</t>
  </si>
  <si>
    <t>Montfleur</t>
  </si>
  <si>
    <t>Montflours</t>
  </si>
  <si>
    <t>Montflovin</t>
  </si>
  <si>
    <t>Montfort</t>
  </si>
  <si>
    <t>Montfort-en-Chalosse</t>
  </si>
  <si>
    <t>Montfort-l'Amaury</t>
  </si>
  <si>
    <t>Montfort-le-Gesnois</t>
  </si>
  <si>
    <t>Montfort-sur-Argens</t>
  </si>
  <si>
    <t>Montfort-sur-Boulzane</t>
  </si>
  <si>
    <t>Montfort-sur-Meu</t>
  </si>
  <si>
    <t>Montfort-sur-Risle</t>
  </si>
  <si>
    <t>Montfranc</t>
  </si>
  <si>
    <t>Montfrin</t>
  </si>
  <si>
    <t>Montfroc</t>
  </si>
  <si>
    <t>Montfuron</t>
  </si>
  <si>
    <t>Montgaillard</t>
  </si>
  <si>
    <t>Montgaillard-de-Salies</t>
  </si>
  <si>
    <t>Montgaillard-Lauragais</t>
  </si>
  <si>
    <t>Montgaillard-sur-Save</t>
  </si>
  <si>
    <t>Montgardin</t>
  </si>
  <si>
    <t>Montgauch</t>
  </si>
  <si>
    <t>Montgaudry</t>
  </si>
  <si>
    <t>Montgazin</t>
  </si>
  <si>
    <t>Montgeard</t>
  </si>
  <si>
    <t>Montgé-en-Goële</t>
  </si>
  <si>
    <t>Montgenèvre</t>
  </si>
  <si>
    <t>Montgenost</t>
  </si>
  <si>
    <t>Montgérain</t>
  </si>
  <si>
    <t>Montgermont</t>
  </si>
  <si>
    <t>Montgeron</t>
  </si>
  <si>
    <t>Montgeroult</t>
  </si>
  <si>
    <t>Montgesoye</t>
  </si>
  <si>
    <t>Montgesty</t>
  </si>
  <si>
    <t>Montgey</t>
  </si>
  <si>
    <t>Montgibaud</t>
  </si>
  <si>
    <t>Montgilbert</t>
  </si>
  <si>
    <t>Montgiscard</t>
  </si>
  <si>
    <t>Montgivray</t>
  </si>
  <si>
    <t>Montgobert</t>
  </si>
  <si>
    <t>Montgon</t>
  </si>
  <si>
    <t>Montgradail</t>
  </si>
  <si>
    <t>Montgras</t>
  </si>
  <si>
    <t>Montgreleix</t>
  </si>
  <si>
    <t>Montgru-Saint-Hilaire</t>
  </si>
  <si>
    <t>Montguers</t>
  </si>
  <si>
    <t>Montgueux</t>
  </si>
  <si>
    <t>Montguyon</t>
  </si>
  <si>
    <t>Montharville</t>
  </si>
  <si>
    <t>Monthault</t>
  </si>
  <si>
    <t>Monthaut</t>
  </si>
  <si>
    <t>Monthelie</t>
  </si>
  <si>
    <t>Monthelon</t>
  </si>
  <si>
    <t>Monthenault</t>
  </si>
  <si>
    <t>Montheries</t>
  </si>
  <si>
    <t>Monthermé</t>
  </si>
  <si>
    <t>Monthiers</t>
  </si>
  <si>
    <t>Monthieux</t>
  </si>
  <si>
    <t>Monthion</t>
  </si>
  <si>
    <t>Monthodon</t>
  </si>
  <si>
    <t>Monthoiron</t>
  </si>
  <si>
    <t>Monthois</t>
  </si>
  <si>
    <t>Montholier</t>
  </si>
  <si>
    <t>Montholon</t>
  </si>
  <si>
    <t>Monthou-sur-Bièvre</t>
  </si>
  <si>
    <t>Monthou-sur-Cher</t>
  </si>
  <si>
    <t>Monthuchon</t>
  </si>
  <si>
    <t>Monthurel</t>
  </si>
  <si>
    <t>Monthureux-le-Sec</t>
  </si>
  <si>
    <t>Monthureux-sur-Saône</t>
  </si>
  <si>
    <t>Monthyon</t>
  </si>
  <si>
    <t>Monticello</t>
  </si>
  <si>
    <t>Montiéramey</t>
  </si>
  <si>
    <t>Montierchaume</t>
  </si>
  <si>
    <t>Montier-en-l'Isle</t>
  </si>
  <si>
    <t>Montiers</t>
  </si>
  <si>
    <t>Montiers-sur-Saulx</t>
  </si>
  <si>
    <t>Monties</t>
  </si>
  <si>
    <t>Montignac</t>
  </si>
  <si>
    <t>Montignac-Charente</t>
  </si>
  <si>
    <t>Montignac-de-Lauzun</t>
  </si>
  <si>
    <t>Montignac-le-Coq</t>
  </si>
  <si>
    <t>Montignac-Toupinerie</t>
  </si>
  <si>
    <t>Montignargues</t>
  </si>
  <si>
    <t>Montigné-le-Brillant</t>
  </si>
  <si>
    <t>Montigné-lès-Rairies</t>
  </si>
  <si>
    <t>Montigny</t>
  </si>
  <si>
    <t>Montigny-aux-Amognes</t>
  </si>
  <si>
    <t>Montigny-devant-Sassey</t>
  </si>
  <si>
    <t>Montigny-en-Arrouaise</t>
  </si>
  <si>
    <t>Montigny-en-Cambrésis</t>
  </si>
  <si>
    <t>Montigny-en-Gohelle</t>
  </si>
  <si>
    <t>Montigny-en-Morvan</t>
  </si>
  <si>
    <t>Montigny-en-Ostrevent</t>
  </si>
  <si>
    <t>Montigny-l'Allier</t>
  </si>
  <si>
    <t>Montigny-la-Resle</t>
  </si>
  <si>
    <t>Montigny-le-Bretonneux</t>
  </si>
  <si>
    <t>Montigny-le-Chartif</t>
  </si>
  <si>
    <t>Montigny-le-Franc</t>
  </si>
  <si>
    <t>Montigny-le-Guesdier</t>
  </si>
  <si>
    <t>Montigny-Lencoup</t>
  </si>
  <si>
    <t>Montigny-Lengrain</t>
  </si>
  <si>
    <t>Montigny-lès-Arsures</t>
  </si>
  <si>
    <t>Montigny-lès-Cherlieu</t>
  </si>
  <si>
    <t>Montigny-lès-Condé</t>
  </si>
  <si>
    <t>Montigny-lès-Cormeilles</t>
  </si>
  <si>
    <t>Montigny-les-Jongleurs</t>
  </si>
  <si>
    <t>Montigny-lès-Metz</t>
  </si>
  <si>
    <t>Montigny-les-Monts</t>
  </si>
  <si>
    <t>Montigny-lès-Vaucouleurs</t>
  </si>
  <si>
    <t>Montigny-lès-Vesoul</t>
  </si>
  <si>
    <t>Montigny-Montfort</t>
  </si>
  <si>
    <t>Montigny-Mornay-Villeneuve-sur-Vingeanne</t>
  </si>
  <si>
    <t>Montigny-Saint-Barthélemy</t>
  </si>
  <si>
    <t>Montigny-sous-Marle</t>
  </si>
  <si>
    <t>Montigny-sur-Armançon</t>
  </si>
  <si>
    <t>Montigny-sur-Aube</t>
  </si>
  <si>
    <t>Montigny-sur-Avre</t>
  </si>
  <si>
    <t>Montigny-sur-Canne</t>
  </si>
  <si>
    <t>Montigny-sur-Chiers</t>
  </si>
  <si>
    <t>Montigny-sur-Crécy</t>
  </si>
  <si>
    <t>Montigny-sur-l'Ain</t>
  </si>
  <si>
    <t>Montigny-sur-l'Hallue</t>
  </si>
  <si>
    <t>Montigny-sur-Loing</t>
  </si>
  <si>
    <t>Montigny-sur-Meuse</t>
  </si>
  <si>
    <t>Montigny-sur-Vence</t>
  </si>
  <si>
    <t>Montigny-sur-Vesle</t>
  </si>
  <si>
    <t>Montillières-sur-Orne</t>
  </si>
  <si>
    <t>Montilliers</t>
  </si>
  <si>
    <t>Montillot</t>
  </si>
  <si>
    <t>Montilly</t>
  </si>
  <si>
    <t>Montilly-sur-Noireau</t>
  </si>
  <si>
    <t>Montils</t>
  </si>
  <si>
    <t>Montipouret</t>
  </si>
  <si>
    <t>Montirat</t>
  </si>
  <si>
    <t>Montireau</t>
  </si>
  <si>
    <t>Montiron</t>
  </si>
  <si>
    <t>Montivernage</t>
  </si>
  <si>
    <t>Montivilliers</t>
  </si>
  <si>
    <t>Montjardin</t>
  </si>
  <si>
    <t>Montjaux</t>
  </si>
  <si>
    <t>Montjavoult</t>
  </si>
  <si>
    <t>Montjay</t>
  </si>
  <si>
    <t>Montjean</t>
  </si>
  <si>
    <t>Montjoi</t>
  </si>
  <si>
    <t>Montjoie-en-Couserans</t>
  </si>
  <si>
    <t>Montjoie-le-Château</t>
  </si>
  <si>
    <t>Montjoie-Saint-Martin</t>
  </si>
  <si>
    <t>Montjoire</t>
  </si>
  <si>
    <t>Montjoux</t>
  </si>
  <si>
    <t>Montjoyer</t>
  </si>
  <si>
    <t>Montjustin</t>
  </si>
  <si>
    <t>Montjustin-et-Velotte</t>
  </si>
  <si>
    <t>Montlainsia</t>
  </si>
  <si>
    <t>Montlandon</t>
  </si>
  <si>
    <t>Montlaur</t>
  </si>
  <si>
    <t>Montlaur-en-Diois</t>
  </si>
  <si>
    <t>Mont-Laurent</t>
  </si>
  <si>
    <t>Montlaux</t>
  </si>
  <si>
    <t>Montlauzun</t>
  </si>
  <si>
    <t>Montlay-en-Auxois</t>
  </si>
  <si>
    <t>Montlebon</t>
  </si>
  <si>
    <t>Mont-lès-Lamarche</t>
  </si>
  <si>
    <t>Mont-lès-Neufchâteau</t>
  </si>
  <si>
    <t>Mont-lès-Seurre</t>
  </si>
  <si>
    <t>Mont-l'Étroit</t>
  </si>
  <si>
    <t>Mont-l'Évêque</t>
  </si>
  <si>
    <t>Mont-le-Vernois</t>
  </si>
  <si>
    <t>Montlevicq</t>
  </si>
  <si>
    <t>Mont-le-Vignoble</t>
  </si>
  <si>
    <t>Montlevon</t>
  </si>
  <si>
    <t>Montlhéry</t>
  </si>
  <si>
    <t>Montliard</t>
  </si>
  <si>
    <t>Montlieu-la-Garde</t>
  </si>
  <si>
    <t>Montlignon</t>
  </si>
  <si>
    <t>Montliot-et-Courcelles</t>
  </si>
  <si>
    <t>Montlivault</t>
  </si>
  <si>
    <t>Montlognon</t>
  </si>
  <si>
    <t>Montloué</t>
  </si>
  <si>
    <t>Montlouis</t>
  </si>
  <si>
    <t>Mont-Louis</t>
  </si>
  <si>
    <t>Montlouis-sur-Loire</t>
  </si>
  <si>
    <t>Montluçon</t>
  </si>
  <si>
    <t>Montluel</t>
  </si>
  <si>
    <t>Montmachoux</t>
  </si>
  <si>
    <t>Montmacq</t>
  </si>
  <si>
    <t>Montmagny</t>
  </si>
  <si>
    <t>Montmahoux</t>
  </si>
  <si>
    <t>Montmain</t>
  </si>
  <si>
    <t>Montmançon</t>
  </si>
  <si>
    <t>Montmarault</t>
  </si>
  <si>
    <t>Montmarlon</t>
  </si>
  <si>
    <t>Montmartin</t>
  </si>
  <si>
    <t>Montmartin-le-Haut</t>
  </si>
  <si>
    <t>Montmartin-sur-Mer</t>
  </si>
  <si>
    <t>Montmaur</t>
  </si>
  <si>
    <t>Montmaur-en-Diois</t>
  </si>
  <si>
    <t>Montmaurin</t>
  </si>
  <si>
    <t>Montmédy</t>
  </si>
  <si>
    <t>Montmeillant</t>
  </si>
  <si>
    <t>Montmelard</t>
  </si>
  <si>
    <t>Montmelas-Saint-Sorlin</t>
  </si>
  <si>
    <t>Montmélian</t>
  </si>
  <si>
    <t>Montmérac</t>
  </si>
  <si>
    <t>Montmerle-sur-Saône</t>
  </si>
  <si>
    <t>Montmerrei</t>
  </si>
  <si>
    <t>Montmeyan</t>
  </si>
  <si>
    <t>Montmeyran</t>
  </si>
  <si>
    <t>Montmirail</t>
  </si>
  <si>
    <t>Montmiral</t>
  </si>
  <si>
    <t>Montmirat</t>
  </si>
  <si>
    <t>Montmirey-la-Ville</t>
  </si>
  <si>
    <t>Montmirey-le-Château</t>
  </si>
  <si>
    <t>Montmoreau</t>
  </si>
  <si>
    <t>Montmorency</t>
  </si>
  <si>
    <t>Montmorency-Beaufort</t>
  </si>
  <si>
    <t>Montmorillon</t>
  </si>
  <si>
    <t>Montmorin</t>
  </si>
  <si>
    <t>Montmorot</t>
  </si>
  <si>
    <t>Montmort</t>
  </si>
  <si>
    <t>Montmort-Lucy</t>
  </si>
  <si>
    <t>Montmotier</t>
  </si>
  <si>
    <t>Montmoyen</t>
  </si>
  <si>
    <t>Montmurat</t>
  </si>
  <si>
    <t>Montner</t>
  </si>
  <si>
    <t>Mont-Notre-Dame</t>
  </si>
  <si>
    <t>Montoillot</t>
  </si>
  <si>
    <t>Montoir-de-Bretagne</t>
  </si>
  <si>
    <t>Montoire-sur-le-Loir</t>
  </si>
  <si>
    <t>Montois-la-Montagne</t>
  </si>
  <si>
    <t>Montoison</t>
  </si>
  <si>
    <t>Montoldre</t>
  </si>
  <si>
    <t>Montolieu</t>
  </si>
  <si>
    <t>Montolivet</t>
  </si>
  <si>
    <t>Montonvillers</t>
  </si>
  <si>
    <t>Montord</t>
  </si>
  <si>
    <t>Mont-Ormel</t>
  </si>
  <si>
    <t>Montory</t>
  </si>
  <si>
    <t>Montot</t>
  </si>
  <si>
    <t>Montot-sur-Rognon</t>
  </si>
  <si>
    <t>Montouliers</t>
  </si>
  <si>
    <t>Montoulieu</t>
  </si>
  <si>
    <t>Montoulieu-Saint-Bernard</t>
  </si>
  <si>
    <t>Montournais</t>
  </si>
  <si>
    <t>Montoussé</t>
  </si>
  <si>
    <t>Montoussin</t>
  </si>
  <si>
    <t>Montpellier</t>
  </si>
  <si>
    <t>Montpellier-de-Médillan</t>
  </si>
  <si>
    <t>Montpensier</t>
  </si>
  <si>
    <t>Montperreux</t>
  </si>
  <si>
    <t>Montpeyroux</t>
  </si>
  <si>
    <t>Montpezat</t>
  </si>
  <si>
    <t>Montpézat</t>
  </si>
  <si>
    <t>Montpezat-de-Quercy</t>
  </si>
  <si>
    <t>Montpezat-sous-Bauzon</t>
  </si>
  <si>
    <t>Montpinchon</t>
  </si>
  <si>
    <t>Montpinier</t>
  </si>
  <si>
    <t>Montpitol</t>
  </si>
  <si>
    <t>Montplonne</t>
  </si>
  <si>
    <t>Montpon-Ménestérol</t>
  </si>
  <si>
    <t>Montpont-en-Bresse</t>
  </si>
  <si>
    <t>Montpothier</t>
  </si>
  <si>
    <t>Montpouillan</t>
  </si>
  <si>
    <t>Mont-près-Chambord</t>
  </si>
  <si>
    <t>Montrabé</t>
  </si>
  <si>
    <t>Montrabot</t>
  </si>
  <si>
    <t>Montracol</t>
  </si>
  <si>
    <t>Montravers</t>
  </si>
  <si>
    <t>Montréal</t>
  </si>
  <si>
    <t>Montréal-la-Cluse</t>
  </si>
  <si>
    <t>Montréal-les-Sources</t>
  </si>
  <si>
    <t>Montrécourt</t>
  </si>
  <si>
    <t>Montredon</t>
  </si>
  <si>
    <t>Montredon-des-Corbières</t>
  </si>
  <si>
    <t>Montredon-Labessonnié</t>
  </si>
  <si>
    <t>Montregard</t>
  </si>
  <si>
    <t>Montréjeau</t>
  </si>
  <si>
    <t>Montrelais</t>
  </si>
  <si>
    <t>Montrem</t>
  </si>
  <si>
    <t>Montrésor</t>
  </si>
  <si>
    <t>Montret</t>
  </si>
  <si>
    <t>Montreuil</t>
  </si>
  <si>
    <t>Montreuil-au-Houlme</t>
  </si>
  <si>
    <t>Montreuil-aux-Lions</t>
  </si>
  <si>
    <t>Montreuil-Bellay</t>
  </si>
  <si>
    <t>Montreuil-des-Landes</t>
  </si>
  <si>
    <t>Montreuil-en-Auge</t>
  </si>
  <si>
    <t>Montreuil-en-Caux</t>
  </si>
  <si>
    <t>Montreuil-en-Touraine</t>
  </si>
  <si>
    <t>Montreuil-Juigné</t>
  </si>
  <si>
    <t>Montreuil-la-Cambe</t>
  </si>
  <si>
    <t>Montreuil-l'Argillé</t>
  </si>
  <si>
    <t>Montreuil-le-Chétif</t>
  </si>
  <si>
    <t>Montreuil-le-Gast</t>
  </si>
  <si>
    <t>Montreuil-le-Henri</t>
  </si>
  <si>
    <t>Montreuillon</t>
  </si>
  <si>
    <t>Montreuil-Poulay</t>
  </si>
  <si>
    <t>Montreuil-sous-Pérouse</t>
  </si>
  <si>
    <t>Montreuil-sur-Barse</t>
  </si>
  <si>
    <t>Montreuil-sur-Blaise</t>
  </si>
  <si>
    <t>Montreuil-sur-Brêche</t>
  </si>
  <si>
    <t>Montreuil-sur-Epte</t>
  </si>
  <si>
    <t>Montreuil-sur-Ille</t>
  </si>
  <si>
    <t>Montreuil-sur-Loir</t>
  </si>
  <si>
    <t>Montreuil-sur-Lozon</t>
  </si>
  <si>
    <t>Montreuil-sur-Maine</t>
  </si>
  <si>
    <t>Montreuil-sur-Thérain</t>
  </si>
  <si>
    <t>Montreuil-sur-Thonnance</t>
  </si>
  <si>
    <t>Montreux-Château</t>
  </si>
  <si>
    <t>Montreux-Jeune</t>
  </si>
  <si>
    <t>Montreux-Vieux</t>
  </si>
  <si>
    <t>Montrevault-sur-Èvre</t>
  </si>
  <si>
    <t>Montrevel</t>
  </si>
  <si>
    <t>Montrevel-en-Bresse</t>
  </si>
  <si>
    <t>Montréverd</t>
  </si>
  <si>
    <t>Montrichard Val de Cher</t>
  </si>
  <si>
    <t>Montricher-Albanne</t>
  </si>
  <si>
    <t>Montricoux</t>
  </si>
  <si>
    <t>Montrieux-en-Sologne</t>
  </si>
  <si>
    <t>Montriond</t>
  </si>
  <si>
    <t>Mont-Roc</t>
  </si>
  <si>
    <t>Montrodat</t>
  </si>
  <si>
    <t>Montrollet</t>
  </si>
  <si>
    <t>Montrol-Sénard</t>
  </si>
  <si>
    <t>Montromant</t>
  </si>
  <si>
    <t>Montrond</t>
  </si>
  <si>
    <t>Montrond-le-Château</t>
  </si>
  <si>
    <t>Montrond-les-Bains</t>
  </si>
  <si>
    <t>Montrosier</t>
  </si>
  <si>
    <t>Montrottier</t>
  </si>
  <si>
    <t>Montroty</t>
  </si>
  <si>
    <t>Montrouge</t>
  </si>
  <si>
    <t>Montrouveau</t>
  </si>
  <si>
    <t>Montrozier</t>
  </si>
  <si>
    <t>Montry</t>
  </si>
  <si>
    <t>Monts</t>
  </si>
  <si>
    <t>Mont-Saint-Aignan</t>
  </si>
  <si>
    <t>Mont-Saint-Éloi</t>
  </si>
  <si>
    <t>Mont-Saint-Jean</t>
  </si>
  <si>
    <t>Mont-Saint-Léger</t>
  </si>
  <si>
    <t>Mont-Saint-Martin</t>
  </si>
  <si>
    <t>Mont-Saint-Père</t>
  </si>
  <si>
    <t>Mont-Saint-Remy</t>
  </si>
  <si>
    <t>Mont-Saint-Sulpice</t>
  </si>
  <si>
    <t>Mont-Saint-Vincent</t>
  </si>
  <si>
    <t>Montsalès</t>
  </si>
  <si>
    <t>Montsalier</t>
  </si>
  <si>
    <t>Montsalvy</t>
  </si>
  <si>
    <t>Montsapey</t>
  </si>
  <si>
    <t>Montsauche-les-Settons</t>
  </si>
  <si>
    <t>Montsaunès</t>
  </si>
  <si>
    <t>Mont-Saxonnex</t>
  </si>
  <si>
    <t>Monts-de-Randon</t>
  </si>
  <si>
    <t>Montsec</t>
  </si>
  <si>
    <t>Montsecret-Clairefougère</t>
  </si>
  <si>
    <t>Montségur</t>
  </si>
  <si>
    <t>Montségur-sur-Lauzon</t>
  </si>
  <si>
    <t>Montselgues</t>
  </si>
  <si>
    <t>Monts-en-Bessin</t>
  </si>
  <si>
    <t>Montsenelle</t>
  </si>
  <si>
    <t>Monts-en-Ternois</t>
  </si>
  <si>
    <t>Montséret</t>
  </si>
  <si>
    <t>Montsérié</t>
  </si>
  <si>
    <t>Montseron</t>
  </si>
  <si>
    <t>Montseveroux</t>
  </si>
  <si>
    <t>Montsinéry-Tonnegrande</t>
  </si>
  <si>
    <t>Montsoreau</t>
  </si>
  <si>
    <t>Montsoué</t>
  </si>
  <si>
    <t>Montsoult</t>
  </si>
  <si>
    <t>Mont-sous-Vaudrey</t>
  </si>
  <si>
    <t>Monts-sur-Guesnes</t>
  </si>
  <si>
    <t>Monts-sur-Orne</t>
  </si>
  <si>
    <t>Mont-sur-Courville</t>
  </si>
  <si>
    <t>Mont-sur-Meurthe</t>
  </si>
  <si>
    <t>Mont-sur-Monnet</t>
  </si>
  <si>
    <t>Montsûrs</t>
  </si>
  <si>
    <t>Montsuzain</t>
  </si>
  <si>
    <t>Montureux-et-Prantigny</t>
  </si>
  <si>
    <t>Montureux-lès-Baulay</t>
  </si>
  <si>
    <t>Montusclat</t>
  </si>
  <si>
    <t>Montussaint</t>
  </si>
  <si>
    <t>Montussan</t>
  </si>
  <si>
    <t>Montvalen</t>
  </si>
  <si>
    <t>Montvalent</t>
  </si>
  <si>
    <t>Montvalezan</t>
  </si>
  <si>
    <t>Montval-sur-Loir</t>
  </si>
  <si>
    <t>Montvendre</t>
  </si>
  <si>
    <t>Montverdun</t>
  </si>
  <si>
    <t>Montvernier</t>
  </si>
  <si>
    <t>Montvert</t>
  </si>
  <si>
    <t>Montvicq</t>
  </si>
  <si>
    <t>Montville</t>
  </si>
  <si>
    <t>Montzéville</t>
  </si>
  <si>
    <t>Monviel</t>
  </si>
  <si>
    <t>Monze</t>
  </si>
  <si>
    <t>Moon-sur-Elle</t>
  </si>
  <si>
    <t>Moosch</t>
  </si>
  <si>
    <t>Mooslargue</t>
  </si>
  <si>
    <t>Moraches</t>
  </si>
  <si>
    <t>Moragne</t>
  </si>
  <si>
    <t>Morainville</t>
  </si>
  <si>
    <t>Morainville-Jouveaux</t>
  </si>
  <si>
    <t>Morainvilliers</t>
  </si>
  <si>
    <t>Morancé</t>
  </si>
  <si>
    <t>Morancez</t>
  </si>
  <si>
    <t>Morancourt</t>
  </si>
  <si>
    <t>Morand</t>
  </si>
  <si>
    <t>Morangis</t>
  </si>
  <si>
    <t>Morangles</t>
  </si>
  <si>
    <t>Morannes sur Sarthe-Daumeray</t>
  </si>
  <si>
    <t>Moranville</t>
  </si>
  <si>
    <t>Moras</t>
  </si>
  <si>
    <t>Moras-en-Valloire</t>
  </si>
  <si>
    <t>Morbecque</t>
  </si>
  <si>
    <t>Morbier</t>
  </si>
  <si>
    <t>Morcenx-la-Nouvelle</t>
  </si>
  <si>
    <t>Morchain</t>
  </si>
  <si>
    <t>Morchies</t>
  </si>
  <si>
    <t>Morcourt</t>
  </si>
  <si>
    <t>Mordelles</t>
  </si>
  <si>
    <t>Moréac</t>
  </si>
  <si>
    <t>Morée</t>
  </si>
  <si>
    <t>Moreilles</t>
  </si>
  <si>
    <t>Morelmaison</t>
  </si>
  <si>
    <t>Morembert</t>
  </si>
  <si>
    <t>Morestel</t>
  </si>
  <si>
    <t>Moret-Loing-et-Orvanne</t>
  </si>
  <si>
    <t>Morette</t>
  </si>
  <si>
    <t>Moreuil</t>
  </si>
  <si>
    <t>Morey</t>
  </si>
  <si>
    <t>Morey-Saint-Denis</t>
  </si>
  <si>
    <t>Morfontaine</t>
  </si>
  <si>
    <t>Morganx</t>
  </si>
  <si>
    <t>Morgemoulin</t>
  </si>
  <si>
    <t>Morgny</t>
  </si>
  <si>
    <t>Morgny-en-Thiérache</t>
  </si>
  <si>
    <t>Morgny-la-Pommeraye</t>
  </si>
  <si>
    <t>Morhange</t>
  </si>
  <si>
    <t>Moriat</t>
  </si>
  <si>
    <t>Morienne</t>
  </si>
  <si>
    <t>Morienval</t>
  </si>
  <si>
    <t>Morières-lès-Avignon</t>
  </si>
  <si>
    <t>Moriers</t>
  </si>
  <si>
    <t>Moriez</t>
  </si>
  <si>
    <t>Morigny</t>
  </si>
  <si>
    <t>Morigny-Champigny</t>
  </si>
  <si>
    <t>Morillon</t>
  </si>
  <si>
    <t>Moringhem</t>
  </si>
  <si>
    <t>Morionvilliers</t>
  </si>
  <si>
    <t>Morisel</t>
  </si>
  <si>
    <t>Moriville</t>
  </si>
  <si>
    <t>Moriviller</t>
  </si>
  <si>
    <t>Morizécourt</t>
  </si>
  <si>
    <t>Morizès</t>
  </si>
  <si>
    <t>Morlaàs</t>
  </si>
  <si>
    <t>Morlac</t>
  </si>
  <si>
    <t>Morlaix</t>
  </si>
  <si>
    <t>Morlancourt</t>
  </si>
  <si>
    <t>Morlanne</t>
  </si>
  <si>
    <t>Morlet</t>
  </si>
  <si>
    <t>Morley</t>
  </si>
  <si>
    <t>Morlhon-le-Haut</t>
  </si>
  <si>
    <t>Morlincourt</t>
  </si>
  <si>
    <t>Mormant</t>
  </si>
  <si>
    <t>Mormant-sur-Vernisson</t>
  </si>
  <si>
    <t>Mormès</t>
  </si>
  <si>
    <t>Mormoiron</t>
  </si>
  <si>
    <t>Mornac</t>
  </si>
  <si>
    <t>Mornac-sur-Seudre</t>
  </si>
  <si>
    <t>Mornand-en-Forez</t>
  </si>
  <si>
    <t>Mornans</t>
  </si>
  <si>
    <t>Mornant</t>
  </si>
  <si>
    <t>Mornas</t>
  </si>
  <si>
    <t>Mornay</t>
  </si>
  <si>
    <t>Mornay-Berry</t>
  </si>
  <si>
    <t>Mornay-sur-Allier</t>
  </si>
  <si>
    <t>Morne-à-l'Eau</t>
  </si>
  <si>
    <t>Moroges</t>
  </si>
  <si>
    <t>Morogues</t>
  </si>
  <si>
    <t>Morosaglia</t>
  </si>
  <si>
    <t>Morre</t>
  </si>
  <si>
    <t>Morsain</t>
  </si>
  <si>
    <t>Morsains</t>
  </si>
  <si>
    <t>Morsan</t>
  </si>
  <si>
    <t>Morsang-sur-Orge</t>
  </si>
  <si>
    <t>Morsang-sur-Seine</t>
  </si>
  <si>
    <t>Morsbronn-les-Bains</t>
  </si>
  <si>
    <t>Morschwiller</t>
  </si>
  <si>
    <t>Morschwiller-le-Bas</t>
  </si>
  <si>
    <t>Morsiglia</t>
  </si>
  <si>
    <t>Mortagne</t>
  </si>
  <si>
    <t>Mortagne-au-Perche</t>
  </si>
  <si>
    <t>Mortagne-du-Nord</t>
  </si>
  <si>
    <t>Mortagne-sur-Gironde</t>
  </si>
  <si>
    <t>Mortagne-sur-Sèvre</t>
  </si>
  <si>
    <t>Mortain-Bocage</t>
  </si>
  <si>
    <t>Mortcerf</t>
  </si>
  <si>
    <t>Morteau</t>
  </si>
  <si>
    <t>Morteaux-Coulibœuf</t>
  </si>
  <si>
    <t>Mortefontaine</t>
  </si>
  <si>
    <t>Mortefontaine-en-Thelle</t>
  </si>
  <si>
    <t>Mortemart</t>
  </si>
  <si>
    <t>Mortemer</t>
  </si>
  <si>
    <t>Mortery</t>
  </si>
  <si>
    <t>Morthomiers</t>
  </si>
  <si>
    <t>Mortiers</t>
  </si>
  <si>
    <t>Morton</t>
  </si>
  <si>
    <t>Mortrée</t>
  </si>
  <si>
    <t>Morval</t>
  </si>
  <si>
    <t>Morvillars</t>
  </si>
  <si>
    <t>Morville-en-Beauce</t>
  </si>
  <si>
    <t>Morville-lès-Vic</t>
  </si>
  <si>
    <t>Morvillers</t>
  </si>
  <si>
    <t>Morvillers-Saint-Saturnin</t>
  </si>
  <si>
    <t>Morville-sur-Andelle</t>
  </si>
  <si>
    <t>Morville-sur-Nied</t>
  </si>
  <si>
    <t>Morville-sur-Seille</t>
  </si>
  <si>
    <t>Morvilliers</t>
  </si>
  <si>
    <t>Mory</t>
  </si>
  <si>
    <t>Mory-Montcrux</t>
  </si>
  <si>
    <t>Morzine</t>
  </si>
  <si>
    <t>Mosles</t>
  </si>
  <si>
    <t>Moslins</t>
  </si>
  <si>
    <t>Mosnac</t>
  </si>
  <si>
    <t>Mosnay</t>
  </si>
  <si>
    <t>Mosnes</t>
  </si>
  <si>
    <t>Mosset</t>
  </si>
  <si>
    <t>Mosson</t>
  </si>
  <si>
    <t>Mostuéjouls</t>
  </si>
  <si>
    <t>Motey-Besuche</t>
  </si>
  <si>
    <t>Mothern</t>
  </si>
  <si>
    <t>Motreff</t>
  </si>
  <si>
    <t>Mottereau</t>
  </si>
  <si>
    <t>Motteville</t>
  </si>
  <si>
    <t>Mottier</t>
  </si>
  <si>
    <t>Motz</t>
  </si>
  <si>
    <t>Mouacourt</t>
  </si>
  <si>
    <t>Mouais</t>
  </si>
  <si>
    <t>Mouans-Sartoux</t>
  </si>
  <si>
    <t>Mouaville</t>
  </si>
  <si>
    <t>Mouazé</t>
  </si>
  <si>
    <t>Mouchamps</t>
  </si>
  <si>
    <t>Mouchan</t>
  </si>
  <si>
    <t>Mouchard</t>
  </si>
  <si>
    <t>Mouchès</t>
  </si>
  <si>
    <t>Mouchin</t>
  </si>
  <si>
    <t>Mouchy-le-Châtel</t>
  </si>
  <si>
    <t>Moudeyres</t>
  </si>
  <si>
    <t>Mouen</t>
  </si>
  <si>
    <t>Mouettes</t>
  </si>
  <si>
    <t>Mouffy</t>
  </si>
  <si>
    <t>Mouflaines</t>
  </si>
  <si>
    <t>Mouflers</t>
  </si>
  <si>
    <t>Mouflières</t>
  </si>
  <si>
    <t>Mougins</t>
  </si>
  <si>
    <t>Mouguerre</t>
  </si>
  <si>
    <t>Mouhers</t>
  </si>
  <si>
    <t>Mouhet</t>
  </si>
  <si>
    <t>Mouhous</t>
  </si>
  <si>
    <t>Mouillac</t>
  </si>
  <si>
    <t>Mouilleron</t>
  </si>
  <si>
    <t>Mouilleron-le-Captif</t>
  </si>
  <si>
    <t>Mouilleron-Saint-Germain</t>
  </si>
  <si>
    <t>Mouilly</t>
  </si>
  <si>
    <t>Moulainville</t>
  </si>
  <si>
    <t>Moularès</t>
  </si>
  <si>
    <t>Moulay</t>
  </si>
  <si>
    <t>Moulayrès</t>
  </si>
  <si>
    <t>Moulédous</t>
  </si>
  <si>
    <t>Moulès-et-Baucels</t>
  </si>
  <si>
    <t>Mouleydier</t>
  </si>
  <si>
    <t>Moulézan</t>
  </si>
  <si>
    <t>Moulhard</t>
  </si>
  <si>
    <t>Moulidars</t>
  </si>
  <si>
    <t>Mouliets-et-Villemartin</t>
  </si>
  <si>
    <t>Mouliherne</t>
  </si>
  <si>
    <t>Moulineaux</t>
  </si>
  <si>
    <t>Moulines</t>
  </si>
  <si>
    <t>Moulinet</t>
  </si>
  <si>
    <t>Moulin-Mage</t>
  </si>
  <si>
    <t>Moulin-Neuf</t>
  </si>
  <si>
    <t>Moulins</t>
  </si>
  <si>
    <t>Moulins en Bessin</t>
  </si>
  <si>
    <t>Moulins-Engilbert</t>
  </si>
  <si>
    <t>Moulins-en-Tonnerrois</t>
  </si>
  <si>
    <t>Moulins-la-Marche</t>
  </si>
  <si>
    <t>Moulins-le-Carbonnel</t>
  </si>
  <si>
    <t>Moulins-lès-Metz</t>
  </si>
  <si>
    <t>Moulin-sous-Touvent</t>
  </si>
  <si>
    <t>Moulins-Saint-Hubert</t>
  </si>
  <si>
    <t>Moulins-sur-Céphons</t>
  </si>
  <si>
    <t>Moulins-sur-Orne</t>
  </si>
  <si>
    <t>Moulins-sur-Ouanne</t>
  </si>
  <si>
    <t>Moulins-sur-Tardoire</t>
  </si>
  <si>
    <t>Moulins-sur-Yèvre</t>
  </si>
  <si>
    <t>Moulis</t>
  </si>
  <si>
    <t>Moulis-en-Médoc</t>
  </si>
  <si>
    <t>Moulismes</t>
  </si>
  <si>
    <t>Moulle</t>
  </si>
  <si>
    <t>Moulon</t>
  </si>
  <si>
    <t>Moulotte</t>
  </si>
  <si>
    <t>Moult-Chicheboville</t>
  </si>
  <si>
    <t>Moumoulous</t>
  </si>
  <si>
    <t>Moumour</t>
  </si>
  <si>
    <t>Mounes-Prohencoux</t>
  </si>
  <si>
    <t>Mourède</t>
  </si>
  <si>
    <t>Mourens</t>
  </si>
  <si>
    <t>Mourenx</t>
  </si>
  <si>
    <t>Mouret</t>
  </si>
  <si>
    <t>Moureuille</t>
  </si>
  <si>
    <t>Mourèze</t>
  </si>
  <si>
    <t>Mouriès</t>
  </si>
  <si>
    <t>Mouriez</t>
  </si>
  <si>
    <t>Mourioux-Vieilleville</t>
  </si>
  <si>
    <t>Mourmelon-le-Grand</t>
  </si>
  <si>
    <t>Mourmelon-le-Petit</t>
  </si>
  <si>
    <t>Mournans-Charbonny</t>
  </si>
  <si>
    <t>Mouron</t>
  </si>
  <si>
    <t>Mouron-sur-Yonne</t>
  </si>
  <si>
    <t>Mouroux</t>
  </si>
  <si>
    <t>Mours</t>
  </si>
  <si>
    <t>Mours-Saint-Eusèbe</t>
  </si>
  <si>
    <t>Mourvilles-Basses</t>
  </si>
  <si>
    <t>Mourvilles-Hautes</t>
  </si>
  <si>
    <t>Mouscardès</t>
  </si>
  <si>
    <t>Moussac</t>
  </si>
  <si>
    <t>Moussages</t>
  </si>
  <si>
    <t>Moussan</t>
  </si>
  <si>
    <t>Moussé</t>
  </si>
  <si>
    <t>Mousseaux-lès-Bray</t>
  </si>
  <si>
    <t>Mousseaux-Neuville</t>
  </si>
  <si>
    <t>Mousseaux-sur-Seine</t>
  </si>
  <si>
    <t>Moussey</t>
  </si>
  <si>
    <t>Mousson</t>
  </si>
  <si>
    <t>Moussoulens</t>
  </si>
  <si>
    <t>Moussy</t>
  </si>
  <si>
    <t>Moussy-le-Neuf</t>
  </si>
  <si>
    <t>Moussy-le-Vieux</t>
  </si>
  <si>
    <t>Moussy-Verneuil</t>
  </si>
  <si>
    <t>Moustajon</t>
  </si>
  <si>
    <t>Moustéru</t>
  </si>
  <si>
    <t>Moustey</t>
  </si>
  <si>
    <t>Moustier-en-Fagne</t>
  </si>
  <si>
    <t>Moustiers-Sainte-Marie</t>
  </si>
  <si>
    <t>Moustier-Ventadour</t>
  </si>
  <si>
    <t>Moustoir-Ac</t>
  </si>
  <si>
    <t>Mouterhouse</t>
  </si>
  <si>
    <t>Mouterre-Silly</t>
  </si>
  <si>
    <t>Mouterre-sur-Blourde</t>
  </si>
  <si>
    <t>Mouthe</t>
  </si>
  <si>
    <t>Mouthier-en-Bresse</t>
  </si>
  <si>
    <t>Mouthier-Haute-Pierre</t>
  </si>
  <si>
    <t>Mouthiers-sur-Boëme</t>
  </si>
  <si>
    <t>Mouthoumet</t>
  </si>
  <si>
    <t>Moutier-d'Ahun</t>
  </si>
  <si>
    <t>Moutier-Malcard</t>
  </si>
  <si>
    <t>Moutier-Rozeille</t>
  </si>
  <si>
    <t>Moutiers</t>
  </si>
  <si>
    <t>Moûtiers</t>
  </si>
  <si>
    <t>Moutiers-au-Perche</t>
  </si>
  <si>
    <t>Moutiers-en-Puisaye</t>
  </si>
  <si>
    <t>Moutiers-les-Mauxfaits</t>
  </si>
  <si>
    <t>Moutiers-Saint-Jean</t>
  </si>
  <si>
    <t>Moutiers-sur-le-Lay</t>
  </si>
  <si>
    <t>Mouton</t>
  </si>
  <si>
    <t>Moutonne</t>
  </si>
  <si>
    <t>Moutonneau</t>
  </si>
  <si>
    <t>Moutoux</t>
  </si>
  <si>
    <t>Moutrot</t>
  </si>
  <si>
    <t>Mouvaux</t>
  </si>
  <si>
    <t>Moux</t>
  </si>
  <si>
    <t>Moux-en-Morvan</t>
  </si>
  <si>
    <t>Mouxy</t>
  </si>
  <si>
    <t>Mouy</t>
  </si>
  <si>
    <t>Mouy-sur-Seine</t>
  </si>
  <si>
    <t>Mouzay</t>
  </si>
  <si>
    <t>Mouzeil</t>
  </si>
  <si>
    <t>Mouzens</t>
  </si>
  <si>
    <t>Mouzeuil-Saint-Martin</t>
  </si>
  <si>
    <t>Mouzieys-Panens</t>
  </si>
  <si>
    <t>Mouzieys-Teulet</t>
  </si>
  <si>
    <t>Mouzillon</t>
  </si>
  <si>
    <t>Mouzon</t>
  </si>
  <si>
    <t>Moyaux</t>
  </si>
  <si>
    <t>Moydans</t>
  </si>
  <si>
    <t>Moÿ-de-l'Aisne</t>
  </si>
  <si>
    <t>Moye</t>
  </si>
  <si>
    <t>Moyemont</t>
  </si>
  <si>
    <t>Moyen</t>
  </si>
  <si>
    <t>Moyencourt</t>
  </si>
  <si>
    <t>Moyencourt-lès-Poix</t>
  </si>
  <si>
    <t>Moyenmoutier</t>
  </si>
  <si>
    <t>Moyenneville</t>
  </si>
  <si>
    <t>Moyenvic</t>
  </si>
  <si>
    <t>Moyeuvre-Grande</t>
  </si>
  <si>
    <t>Moyeuvre-Petite</t>
  </si>
  <si>
    <t>Moyon Villages</t>
  </si>
  <si>
    <t>Moyrazès</t>
  </si>
  <si>
    <t>Moyvillers</t>
  </si>
  <si>
    <t>Mozac</t>
  </si>
  <si>
    <t>Mozé-sur-Louet</t>
  </si>
  <si>
    <t>Mtsamboro</t>
  </si>
  <si>
    <t>M'Tsangamouji</t>
  </si>
  <si>
    <t>Muchedent</t>
  </si>
  <si>
    <t>Mudaison</t>
  </si>
  <si>
    <t>Muespach</t>
  </si>
  <si>
    <t>Muespach-le-Haut</t>
  </si>
  <si>
    <t>Mugron</t>
  </si>
  <si>
    <t>Muhlbach-sur-Bruche</t>
  </si>
  <si>
    <t>Muhlbach-sur-Munster</t>
  </si>
  <si>
    <t>Muides-sur-Loire</t>
  </si>
  <si>
    <t>Muidorge</t>
  </si>
  <si>
    <t>Muids</t>
  </si>
  <si>
    <t>Muille-Villette</t>
  </si>
  <si>
    <t>Muirancourt</t>
  </si>
  <si>
    <t>Muizon</t>
  </si>
  <si>
    <t>Mulcent</t>
  </si>
  <si>
    <t>Mulcey</t>
  </si>
  <si>
    <t>Mulhausen</t>
  </si>
  <si>
    <t>Mulhouse</t>
  </si>
  <si>
    <t>Mulsanne</t>
  </si>
  <si>
    <t>Mulsans</t>
  </si>
  <si>
    <t>Mun</t>
  </si>
  <si>
    <t>Munchhausen</t>
  </si>
  <si>
    <t>Munchhouse</t>
  </si>
  <si>
    <t>Muncq-Nieurlet</t>
  </si>
  <si>
    <t>Mundolsheim</t>
  </si>
  <si>
    <t>Muneville-le-Bingard</t>
  </si>
  <si>
    <t>Muneville-sur-Mer</t>
  </si>
  <si>
    <t>Munster</t>
  </si>
  <si>
    <t>Muntzenheim</t>
  </si>
  <si>
    <t>Munwiller</t>
  </si>
  <si>
    <t>Muracciole</t>
  </si>
  <si>
    <t>Murasson</t>
  </si>
  <si>
    <t>Murat</t>
  </si>
  <si>
    <t>Murat-le-Quaire</t>
  </si>
  <si>
    <t>Murato</t>
  </si>
  <si>
    <t>Murat-sur-Vèbre</t>
  </si>
  <si>
    <t>Murbach</t>
  </si>
  <si>
    <t>Mur-de-Barrez</t>
  </si>
  <si>
    <t>Mur-de-Sologne</t>
  </si>
  <si>
    <t>Mureaumont</t>
  </si>
  <si>
    <t>Mureils</t>
  </si>
  <si>
    <t>Mûres</t>
  </si>
  <si>
    <t>Muret</t>
  </si>
  <si>
    <t>Muret-et-Crouttes</t>
  </si>
  <si>
    <t>Muret-le-Château</t>
  </si>
  <si>
    <t>Murianette</t>
  </si>
  <si>
    <t>Murinais</t>
  </si>
  <si>
    <t>Murles</t>
  </si>
  <si>
    <t>Murlin</t>
  </si>
  <si>
    <t>Murol</t>
  </si>
  <si>
    <t>Murols</t>
  </si>
  <si>
    <t>Muron</t>
  </si>
  <si>
    <t>Murs</t>
  </si>
  <si>
    <t>Mûrs-Erigné</t>
  </si>
  <si>
    <t>Murs-et-Gélignieux</t>
  </si>
  <si>
    <t>Mur-sur-Allier</t>
  </si>
  <si>
    <t>Murtin-et-Bogny</t>
  </si>
  <si>
    <t>Murvaux</t>
  </si>
  <si>
    <t>Murviel-lès-Béziers</t>
  </si>
  <si>
    <t>Murviel-lès-Montpellier</t>
  </si>
  <si>
    <t>Murville</t>
  </si>
  <si>
    <t>Murzo</t>
  </si>
  <si>
    <t>Mus</t>
  </si>
  <si>
    <t>Muscourt</t>
  </si>
  <si>
    <t>Musculdy</t>
  </si>
  <si>
    <t>Musièges</t>
  </si>
  <si>
    <t>Musigny</t>
  </si>
  <si>
    <t>Mussey-sur-Marne</t>
  </si>
  <si>
    <t>Mussidan</t>
  </si>
  <si>
    <t>Mussig</t>
  </si>
  <si>
    <t>Mussy-la-Fosse</t>
  </si>
  <si>
    <t>Mussy-sous-Dun</t>
  </si>
  <si>
    <t>Mussy-sur-Seine</t>
  </si>
  <si>
    <t>Mutigney</t>
  </si>
  <si>
    <t>Mutigny</t>
  </si>
  <si>
    <t>Mutrécy</t>
  </si>
  <si>
    <t>Muttersholtz</t>
  </si>
  <si>
    <t>Mutzenhouse</t>
  </si>
  <si>
    <t>Mutzig</t>
  </si>
  <si>
    <t>Muzeray</t>
  </si>
  <si>
    <t>Muzillac</t>
  </si>
  <si>
    <t>Muzy</t>
  </si>
  <si>
    <t>Myans</t>
  </si>
  <si>
    <t>Myennes</t>
  </si>
  <si>
    <t>Myon</t>
  </si>
  <si>
    <t>Nabas</t>
  </si>
  <si>
    <t>Nabinaud</t>
  </si>
  <si>
    <t>Nabirat</t>
  </si>
  <si>
    <t>Nabringhen</t>
  </si>
  <si>
    <t>Nachamps</t>
  </si>
  <si>
    <t>Nadaillac</t>
  </si>
  <si>
    <t>Nadaillac-de-Rouge</t>
  </si>
  <si>
    <t>Nadillac</t>
  </si>
  <si>
    <t>Nagel-Séez-Mesnil</t>
  </si>
  <si>
    <t>Nages</t>
  </si>
  <si>
    <t>Nages-et-Solorgues</t>
  </si>
  <si>
    <t>Nahuja</t>
  </si>
  <si>
    <t>Nailhac</t>
  </si>
  <si>
    <t>Naillat</t>
  </si>
  <si>
    <t>Nailloux</t>
  </si>
  <si>
    <t>Nailly</t>
  </si>
  <si>
    <t>Naintré</t>
  </si>
  <si>
    <t>Nainville-les-Roches</t>
  </si>
  <si>
    <t>Naisey-les-Granges</t>
  </si>
  <si>
    <t>Naives-en-Blois</t>
  </si>
  <si>
    <t>Naives-Rosières</t>
  </si>
  <si>
    <t>Naix-aux-Forges</t>
  </si>
  <si>
    <t>Najac</t>
  </si>
  <si>
    <t>Nalliers</t>
  </si>
  <si>
    <t>Nalzen</t>
  </si>
  <si>
    <t>Nambsheim</t>
  </si>
  <si>
    <t>Nampcel</t>
  </si>
  <si>
    <t>Nampcelles-la-Cour</t>
  </si>
  <si>
    <t>Nampont</t>
  </si>
  <si>
    <t>Namps-Maisnil</t>
  </si>
  <si>
    <t>Nampteuil-sous-Muret</t>
  </si>
  <si>
    <t>Nampty</t>
  </si>
  <si>
    <t>Nançay</t>
  </si>
  <si>
    <t>Nance</t>
  </si>
  <si>
    <t>Nances</t>
  </si>
  <si>
    <t>Nanchez</t>
  </si>
  <si>
    <t>Nanclars</t>
  </si>
  <si>
    <t>Nançois-le-Grand</t>
  </si>
  <si>
    <t>Nançois-sur-Ornain</t>
  </si>
  <si>
    <t>Nancras</t>
  </si>
  <si>
    <t>Nancray</t>
  </si>
  <si>
    <t>Nancray-sur-Rimarde</t>
  </si>
  <si>
    <t>Nancuise</t>
  </si>
  <si>
    <t>Nancy</t>
  </si>
  <si>
    <t>Nancy-sur-Cluses</t>
  </si>
  <si>
    <t>Nandax</t>
  </si>
  <si>
    <t>Nandy</t>
  </si>
  <si>
    <t>Nangis</t>
  </si>
  <si>
    <t>Nangy</t>
  </si>
  <si>
    <t>Nannay</t>
  </si>
  <si>
    <t>Nans</t>
  </si>
  <si>
    <t>Nans-les-Pins</t>
  </si>
  <si>
    <t>Nan-sous-Thil</t>
  </si>
  <si>
    <t>Nans-sous-Sainte-Anne</t>
  </si>
  <si>
    <t>Nant</t>
  </si>
  <si>
    <t>Nanteau-sur-Essonne</t>
  </si>
  <si>
    <t>Nanteau-sur-Lunain</t>
  </si>
  <si>
    <t>Nanterre</t>
  </si>
  <si>
    <t>Nantes</t>
  </si>
  <si>
    <t>Nantes-en-Ratier</t>
  </si>
  <si>
    <t>Nanteuil</t>
  </si>
  <si>
    <t>Nanteuil-Auriac-de-Bourzac</t>
  </si>
  <si>
    <t>Nanteuil-en-Vallée</t>
  </si>
  <si>
    <t>Nanteuil-la-Forêt</t>
  </si>
  <si>
    <t>Nanteuil-la-Fosse</t>
  </si>
  <si>
    <t>Nanteuil-le-Haudouin</t>
  </si>
  <si>
    <t>Nanteuil-lès-Meaux</t>
  </si>
  <si>
    <t>Nanteuil-Notre-Dame</t>
  </si>
  <si>
    <t>Nanteuil-sur-Aisne</t>
  </si>
  <si>
    <t>Nanteuil-sur-Marne</t>
  </si>
  <si>
    <t>Nantheuil</t>
  </si>
  <si>
    <t>Nanthiat</t>
  </si>
  <si>
    <t>Nantiat</t>
  </si>
  <si>
    <t>Nantillé</t>
  </si>
  <si>
    <t>Nantillois</t>
  </si>
  <si>
    <t>Nantilly</t>
  </si>
  <si>
    <t>Nant-le-Grand</t>
  </si>
  <si>
    <t>Nant-le-Petit</t>
  </si>
  <si>
    <t>Nantois</t>
  </si>
  <si>
    <t>Nanton</t>
  </si>
  <si>
    <t>Nantouillet</t>
  </si>
  <si>
    <t>Nantoux</t>
  </si>
  <si>
    <t>Nantua</t>
  </si>
  <si>
    <t>Naours</t>
  </si>
  <si>
    <t>Narbéfontaine</t>
  </si>
  <si>
    <t>Narbief</t>
  </si>
  <si>
    <t>Narbonne</t>
  </si>
  <si>
    <t>Narcastet</t>
  </si>
  <si>
    <t>Narcy</t>
  </si>
  <si>
    <t>Nargis</t>
  </si>
  <si>
    <t>Narnhac</t>
  </si>
  <si>
    <t>Narp</t>
  </si>
  <si>
    <t>Narrosse</t>
  </si>
  <si>
    <t>Nasbinals</t>
  </si>
  <si>
    <t>Nassandres sur Risle</t>
  </si>
  <si>
    <t>Nassiet</t>
  </si>
  <si>
    <t>Nassigny</t>
  </si>
  <si>
    <t>Nastringues</t>
  </si>
  <si>
    <t>Natzwiller</t>
  </si>
  <si>
    <t>Naucelle</t>
  </si>
  <si>
    <t>Naucelles</t>
  </si>
  <si>
    <t>Naujac-sur-Mer</t>
  </si>
  <si>
    <t>Naujan-et-Postiac</t>
  </si>
  <si>
    <t>Nauroy</t>
  </si>
  <si>
    <t>Naussac</t>
  </si>
  <si>
    <t>Naussac-Fontanes</t>
  </si>
  <si>
    <t>Naussannes</t>
  </si>
  <si>
    <t>Nauvay</t>
  </si>
  <si>
    <t>Nauviale</t>
  </si>
  <si>
    <t>Navacelles</t>
  </si>
  <si>
    <t>Navailles-Angos</t>
  </si>
  <si>
    <t>Navarrenx</t>
  </si>
  <si>
    <t>Naveil</t>
  </si>
  <si>
    <t>Navenne</t>
  </si>
  <si>
    <t>Naves</t>
  </si>
  <si>
    <t>Nâves-Parmelan</t>
  </si>
  <si>
    <t>Navilly</t>
  </si>
  <si>
    <t>Navour-sur-Grosne</t>
  </si>
  <si>
    <t>Nay</t>
  </si>
  <si>
    <t>Nayemont-les-Fosses</t>
  </si>
  <si>
    <t>Nazelles-Négron</t>
  </si>
  <si>
    <t>Néac</t>
  </si>
  <si>
    <t>Néant-sur-Yvel</t>
  </si>
  <si>
    <t>Neau</t>
  </si>
  <si>
    <t>Neaufles-Auvergny</t>
  </si>
  <si>
    <t>Neaufles-Saint-Martin</t>
  </si>
  <si>
    <t>Neauphe-sous-Essai</t>
  </si>
  <si>
    <t>Neauphe-sur-Dive</t>
  </si>
  <si>
    <t>Neauphle-le-Château</t>
  </si>
  <si>
    <t>Neauphle-le-Vieux</t>
  </si>
  <si>
    <t>Neauphlette</t>
  </si>
  <si>
    <t>Neaux</t>
  </si>
  <si>
    <t>Nébian</t>
  </si>
  <si>
    <t>Nébias</t>
  </si>
  <si>
    <t>Nébing</t>
  </si>
  <si>
    <t>Nébouzat</t>
  </si>
  <si>
    <t>Nécy</t>
  </si>
  <si>
    <t>Nedde</t>
  </si>
  <si>
    <t>Nédon</t>
  </si>
  <si>
    <t>Nédonchel</t>
  </si>
  <si>
    <t>Neewiller-près-Lauterbourg</t>
  </si>
  <si>
    <t>Neffes</t>
  </si>
  <si>
    <t>Neffiès</t>
  </si>
  <si>
    <t>Néfiach</t>
  </si>
  <si>
    <t>Nègrepelisse</t>
  </si>
  <si>
    <t>Négreville</t>
  </si>
  <si>
    <t>Négrondes</t>
  </si>
  <si>
    <t>Néhou</t>
  </si>
  <si>
    <t>Nelling</t>
  </si>
  <si>
    <t>Nemours</t>
  </si>
  <si>
    <t>Nempont-Saint-Firmin</t>
  </si>
  <si>
    <t>Nénigan</t>
  </si>
  <si>
    <t>Néons-sur-Creuse</t>
  </si>
  <si>
    <t>Néoules</t>
  </si>
  <si>
    <t>Néoux</t>
  </si>
  <si>
    <t>Nepvant</t>
  </si>
  <si>
    <t>Nérac</t>
  </si>
  <si>
    <t>Nerbis</t>
  </si>
  <si>
    <t>Nercillac</t>
  </si>
  <si>
    <t>Néré</t>
  </si>
  <si>
    <t>Néret</t>
  </si>
  <si>
    <t>Nérigean</t>
  </si>
  <si>
    <t>Nérignac</t>
  </si>
  <si>
    <t>Néris-les-Bains</t>
  </si>
  <si>
    <t>Nernier</t>
  </si>
  <si>
    <t>Néron</t>
  </si>
  <si>
    <t>Néronde</t>
  </si>
  <si>
    <t>Nérondes</t>
  </si>
  <si>
    <t>Néronde-sur-Dore</t>
  </si>
  <si>
    <t>Ners</t>
  </si>
  <si>
    <t>Nersac</t>
  </si>
  <si>
    <t>Nervieux</t>
  </si>
  <si>
    <t>Nerville-la-Forêt</t>
  </si>
  <si>
    <t>Néry</t>
  </si>
  <si>
    <t>Neschers</t>
  </si>
  <si>
    <t>Nescus</t>
  </si>
  <si>
    <t>Nesle</t>
  </si>
  <si>
    <t>Nesle-et-Massoult</t>
  </si>
  <si>
    <t>Nesle-Hodeng</t>
  </si>
  <si>
    <t>Nesle-la-Reposte</t>
  </si>
  <si>
    <t>Nesle-le-Repons</t>
  </si>
  <si>
    <t>Nesle-l'Hôpital</t>
  </si>
  <si>
    <t>Nesle-Normandeuse</t>
  </si>
  <si>
    <t>Nesles</t>
  </si>
  <si>
    <t>Nesles-la-Montagne</t>
  </si>
  <si>
    <t>Nesles-la-Vallée</t>
  </si>
  <si>
    <t>Neslette</t>
  </si>
  <si>
    <t>Nesmy</t>
  </si>
  <si>
    <t>Nesploy</t>
  </si>
  <si>
    <t>Nespouls</t>
  </si>
  <si>
    <t>Nessa</t>
  </si>
  <si>
    <t>Nestier</t>
  </si>
  <si>
    <t>Nettancourt</t>
  </si>
  <si>
    <t>Neublans-Abergement</t>
  </si>
  <si>
    <t>Neubois</t>
  </si>
  <si>
    <t>Neuchâtel-Urtière</t>
  </si>
  <si>
    <t>Neuf-Berquin</t>
  </si>
  <si>
    <t>Neufbosc</t>
  </si>
  <si>
    <t>Neuf-Brisach</t>
  </si>
  <si>
    <t>Neufchâtel-en-Bray</t>
  </si>
  <si>
    <t>Neufchâtel-en-Saosnois</t>
  </si>
  <si>
    <t>Neufchâtel-Hardelot</t>
  </si>
  <si>
    <t>Neufchâtel-sur-Aisne</t>
  </si>
  <si>
    <t>Neufchef</t>
  </si>
  <si>
    <t>Neufchelles</t>
  </si>
  <si>
    <t>Neuf-Église</t>
  </si>
  <si>
    <t>Neuffons</t>
  </si>
  <si>
    <t>Neuffontaines</t>
  </si>
  <si>
    <t>Neufgrange</t>
  </si>
  <si>
    <t>Neuflieux</t>
  </si>
  <si>
    <t>Neuflize</t>
  </si>
  <si>
    <t>Neufmaisons</t>
  </si>
  <si>
    <t>Neufmanil</t>
  </si>
  <si>
    <t>Neuf-Marché</t>
  </si>
  <si>
    <t>Neufmesnil</t>
  </si>
  <si>
    <t>Neuf-Mesnil</t>
  </si>
  <si>
    <t>Neufmoulin</t>
  </si>
  <si>
    <t>Neufmoulins</t>
  </si>
  <si>
    <t>Neufmoutiers-en-Brie</t>
  </si>
  <si>
    <t>Neufvillage</t>
  </si>
  <si>
    <t>Neufvy-sur-Aronde</t>
  </si>
  <si>
    <t>Neugartheim-Ittlenheim</t>
  </si>
  <si>
    <t>Neuhaeusel</t>
  </si>
  <si>
    <t>Neuil</t>
  </si>
  <si>
    <t>Neuilh</t>
  </si>
  <si>
    <t>Neuillac</t>
  </si>
  <si>
    <t>Neuillay-les-Bois</t>
  </si>
  <si>
    <t>Neuillé</t>
  </si>
  <si>
    <t>Neuillé-le-Lierre</t>
  </si>
  <si>
    <t>Neuillé-Pont-Pierre</t>
  </si>
  <si>
    <t>Neuilly</t>
  </si>
  <si>
    <t>Neuilly-Crimolois</t>
  </si>
  <si>
    <t>Neuilly-en-Donjon</t>
  </si>
  <si>
    <t>Neuilly-en-Dun</t>
  </si>
  <si>
    <t>Neuilly-en-Sancerre</t>
  </si>
  <si>
    <t>Neuilly-en-Thelle</t>
  </si>
  <si>
    <t>Neuilly-en-Vexin</t>
  </si>
  <si>
    <t>Neuilly-le-Bisson</t>
  </si>
  <si>
    <t>Neuilly-le-Brignon</t>
  </si>
  <si>
    <t>Neuilly-le-Dien</t>
  </si>
  <si>
    <t>Neuilly-le-Réal</t>
  </si>
  <si>
    <t>Neuilly-le-Vendin</t>
  </si>
  <si>
    <t>Neuilly-l'Évêque</t>
  </si>
  <si>
    <t>Neuilly-l'Hôpital</t>
  </si>
  <si>
    <t>Neuilly-Plaisance</t>
  </si>
  <si>
    <t>Neuilly-Saint-Front</t>
  </si>
  <si>
    <t>Neuilly-sous-Clermont</t>
  </si>
  <si>
    <t>Neuilly-sur-Marne</t>
  </si>
  <si>
    <t>Neuilly-sur-Seine</t>
  </si>
  <si>
    <t>Neuilly-sur-Suize</t>
  </si>
  <si>
    <t>Neulette</t>
  </si>
  <si>
    <t>Neulise</t>
  </si>
  <si>
    <t>Neulles</t>
  </si>
  <si>
    <t>Neulliac</t>
  </si>
  <si>
    <t>Neung-sur-Beuvron</t>
  </si>
  <si>
    <t>Neunkirchen-lès-Bouzonville</t>
  </si>
  <si>
    <t>Neure</t>
  </si>
  <si>
    <t>Neurey-en-Vaux</t>
  </si>
  <si>
    <t>Neurey-lès-la-Demie</t>
  </si>
  <si>
    <t>Neussargues en Pinatelle</t>
  </si>
  <si>
    <t>Neuvecelle</t>
  </si>
  <si>
    <t>Neuve-Chapelle</t>
  </si>
  <si>
    <t>Neuve-Église</t>
  </si>
  <si>
    <t>Neuvéglise-sur-Truyère</t>
  </si>
  <si>
    <t>Neuvelle-lès-Cromary</t>
  </si>
  <si>
    <t>Neuvelle-lès-la-Charité</t>
  </si>
  <si>
    <t>Neuvelle-lès-Voisey</t>
  </si>
  <si>
    <t>Neuve-Maison</t>
  </si>
  <si>
    <t>Neuves-Maisons</t>
  </si>
  <si>
    <t>Neuvic</t>
  </si>
  <si>
    <t>Neuvic-Entier</t>
  </si>
  <si>
    <t>Neuvicq</t>
  </si>
  <si>
    <t>Neuvicq-le-Château</t>
  </si>
  <si>
    <t>Neuvillalais</t>
  </si>
  <si>
    <t>Neuville-au-Bois</t>
  </si>
  <si>
    <t>Neuville-au-Cornet</t>
  </si>
  <si>
    <t>Neuville-au-Plain</t>
  </si>
  <si>
    <t>Neuville-aux-Bois</t>
  </si>
  <si>
    <t>Neuville-Bosc</t>
  </si>
  <si>
    <t>Neuville-Bourjonval</t>
  </si>
  <si>
    <t>Neuville-Coppegueule</t>
  </si>
  <si>
    <t>Neuville-Day</t>
  </si>
  <si>
    <t>Neuville-de-Poitou</t>
  </si>
  <si>
    <t>Neuville-en-Avesnois</t>
  </si>
  <si>
    <t>Neuville-en-Beaumont</t>
  </si>
  <si>
    <t>Neuville-en-Ferrain</t>
  </si>
  <si>
    <t>Neuville-en-Verdunois</t>
  </si>
  <si>
    <t>Neuville-Ferrières</t>
  </si>
  <si>
    <t>Neuville-les-Dames</t>
  </si>
  <si>
    <t>Neuville-lès-Decize</t>
  </si>
  <si>
    <t>Neuville-lès-This</t>
  </si>
  <si>
    <t>Neuville-lès-Vaucouleurs</t>
  </si>
  <si>
    <t>Neuville-lez-Beaulieu</t>
  </si>
  <si>
    <t>Neuviller-la-Roche</t>
  </si>
  <si>
    <t>Neuviller-lès-Badonviller</t>
  </si>
  <si>
    <t>Neuvillers-sur-Fave</t>
  </si>
  <si>
    <t>Neuviller-sur-Moselle</t>
  </si>
  <si>
    <t>Neuville-Saint-Amand</t>
  </si>
  <si>
    <t>Neuville-Saint-Rémy</t>
  </si>
  <si>
    <t>Neuville-Saint-Vaast</t>
  </si>
  <si>
    <t>Neuville-sous-Montreuil</t>
  </si>
  <si>
    <t>Neuville-sur-Ailette</t>
  </si>
  <si>
    <t>Neuville-sur-Ain</t>
  </si>
  <si>
    <t>Neuville-sur-Authou</t>
  </si>
  <si>
    <t>Neuville-sur-Brenne</t>
  </si>
  <si>
    <t>Neuville-sur-Escaut</t>
  </si>
  <si>
    <t>Neuville-sur-Margival</t>
  </si>
  <si>
    <t>Neuville-sur-Oise</t>
  </si>
  <si>
    <t>Neuville-sur-Ornain</t>
  </si>
  <si>
    <t>Neuville-sur-Saône</t>
  </si>
  <si>
    <t>Neuville-sur-Sarthe</t>
  </si>
  <si>
    <t>Neuville-sur-Seine</t>
  </si>
  <si>
    <t>Neuville-sur-Touques</t>
  </si>
  <si>
    <t>Neuville-sur-Vanne</t>
  </si>
  <si>
    <t>Neuvillette</t>
  </si>
  <si>
    <t>Neuvillette-en-Charnie</t>
  </si>
  <si>
    <t>Neuville-Vitasse</t>
  </si>
  <si>
    <t>Neuvilley</t>
  </si>
  <si>
    <t>Neuvilly</t>
  </si>
  <si>
    <t>Neuvilly-en-Argonne</t>
  </si>
  <si>
    <t>Neuvireuil</t>
  </si>
  <si>
    <t>Neuvizy</t>
  </si>
  <si>
    <t>Neuvy</t>
  </si>
  <si>
    <t>Neuvy-au-Houlme</t>
  </si>
  <si>
    <t>Neuvy-Bouin</t>
  </si>
  <si>
    <t>Neuvy-Deux-Clochers</t>
  </si>
  <si>
    <t>Neuvy-en-Beauce</t>
  </si>
  <si>
    <t>Neuvy-en-Dunois</t>
  </si>
  <si>
    <t>Neuvy-en-Sullias</t>
  </si>
  <si>
    <t>Neuvy-Grandchamp</t>
  </si>
  <si>
    <t>Neuvy-le-Barrois</t>
  </si>
  <si>
    <t>Neuvy-le-Roi</t>
  </si>
  <si>
    <t>Neuvy-Pailloux</t>
  </si>
  <si>
    <t>Neuvy-Saint-Sépulchre</t>
  </si>
  <si>
    <t>Neuvy-Sautour</t>
  </si>
  <si>
    <t>Neuvy-sur-Barangeon</t>
  </si>
  <si>
    <t>Neuvy-sur-Loire</t>
  </si>
  <si>
    <t>Neuwiller</t>
  </si>
  <si>
    <t>Neuwiller-lès-Saverne</t>
  </si>
  <si>
    <t>Névache</t>
  </si>
  <si>
    <t>Nevers</t>
  </si>
  <si>
    <t>Névez</t>
  </si>
  <si>
    <t>Névian</t>
  </si>
  <si>
    <t>Néville</t>
  </si>
  <si>
    <t>Nevoy</t>
  </si>
  <si>
    <t>Nevy-lès-Dole</t>
  </si>
  <si>
    <t>Nevy-sur-Seille</t>
  </si>
  <si>
    <t>Nexon</t>
  </si>
  <si>
    <t>Neydens</t>
  </si>
  <si>
    <t>Neyron</t>
  </si>
  <si>
    <t>Nézel</t>
  </si>
  <si>
    <t>Nézignan-l'Évêque</t>
  </si>
  <si>
    <t>Niafles</t>
  </si>
  <si>
    <t>Niaux</t>
  </si>
  <si>
    <t>Nibas</t>
  </si>
  <si>
    <t>Nibelle</t>
  </si>
  <si>
    <t>Nibles</t>
  </si>
  <si>
    <t>Nice</t>
  </si>
  <si>
    <t>Nicey</t>
  </si>
  <si>
    <t>Nicey-sur-Aire</t>
  </si>
  <si>
    <t>Nicole</t>
  </si>
  <si>
    <t>Nicorps</t>
  </si>
  <si>
    <t>Niderhoff</t>
  </si>
  <si>
    <t>Niderviller</t>
  </si>
  <si>
    <t>Niederbronn-les-Bains</t>
  </si>
  <si>
    <t>Niederentzen</t>
  </si>
  <si>
    <t>Niederhaslach</t>
  </si>
  <si>
    <t>Niederhausbergen</t>
  </si>
  <si>
    <t>Niederhergheim</t>
  </si>
  <si>
    <t>Niederlauterbach</t>
  </si>
  <si>
    <t>Niedermodern</t>
  </si>
  <si>
    <t>Niedermorschwihr</t>
  </si>
  <si>
    <t>Niedernai</t>
  </si>
  <si>
    <t>Niederrœdern</t>
  </si>
  <si>
    <t>Niederschaeffolsheim</t>
  </si>
  <si>
    <t>Niedersoultzbach</t>
  </si>
  <si>
    <t>Niedersteinbach</t>
  </si>
  <si>
    <t>Niederstinzel</t>
  </si>
  <si>
    <t>Niedervisse</t>
  </si>
  <si>
    <t>Nielles-lès-Ardres</t>
  </si>
  <si>
    <t>Nielles-lès-Bléquin</t>
  </si>
  <si>
    <t>Nielles-lès-Calais</t>
  </si>
  <si>
    <t>Nieppe</t>
  </si>
  <si>
    <t>Niergnies</t>
  </si>
  <si>
    <t>Nieudan</t>
  </si>
  <si>
    <t>Nieuil</t>
  </si>
  <si>
    <t>Nieuil-l'Espoir</t>
  </si>
  <si>
    <t>Nieul</t>
  </si>
  <si>
    <t>Nieul-le-Dolent</t>
  </si>
  <si>
    <t>Nieul-lès-Saintes</t>
  </si>
  <si>
    <t>Nieulle-sur-Seudre</t>
  </si>
  <si>
    <t>Nieul-le-Virouil</t>
  </si>
  <si>
    <t>Nieul-sur-Mer</t>
  </si>
  <si>
    <t>Nieurlet</t>
  </si>
  <si>
    <t>Niévroz</t>
  </si>
  <si>
    <t>Niffer</t>
  </si>
  <si>
    <t>Niherne</t>
  </si>
  <si>
    <t>Nilvange</t>
  </si>
  <si>
    <t>Nîmes</t>
  </si>
  <si>
    <t>Ninville</t>
  </si>
  <si>
    <t>Niort</t>
  </si>
  <si>
    <t>Niort-de-Sault</t>
  </si>
  <si>
    <t>Niozelles</t>
  </si>
  <si>
    <t>Nissan-lez-Enserune</t>
  </si>
  <si>
    <t>Nistos</t>
  </si>
  <si>
    <t>Nitry</t>
  </si>
  <si>
    <t>Nitting</t>
  </si>
  <si>
    <t>Nivelle</t>
  </si>
  <si>
    <t>Nivigne et Suran</t>
  </si>
  <si>
    <t>Nivillac</t>
  </si>
  <si>
    <t>Nivillers</t>
  </si>
  <si>
    <t>Nivolas-Vermelle</t>
  </si>
  <si>
    <t>Nivollet-Montgriffon</t>
  </si>
  <si>
    <t>Nixéville-Blercourt</t>
  </si>
  <si>
    <t>Nizan-Gesse</t>
  </si>
  <si>
    <t>Nizas</t>
  </si>
  <si>
    <t>Nizerolles</t>
  </si>
  <si>
    <t>Nizy-le-Comte</t>
  </si>
  <si>
    <t>Noailhac</t>
  </si>
  <si>
    <t>Noaillac</t>
  </si>
  <si>
    <t>Noaillan</t>
  </si>
  <si>
    <t>Noailles</t>
  </si>
  <si>
    <t>Noailly</t>
  </si>
  <si>
    <t>Noalhac</t>
  </si>
  <si>
    <t>Noalhat</t>
  </si>
  <si>
    <t>Noards</t>
  </si>
  <si>
    <t>Nocario</t>
  </si>
  <si>
    <t>Noceta</t>
  </si>
  <si>
    <t>Nochize</t>
  </si>
  <si>
    <t>Nod-sur-Seine</t>
  </si>
  <si>
    <t>Noé</t>
  </si>
  <si>
    <t>Noël-Cerneux</t>
  </si>
  <si>
    <t>Noé-les-Mallets</t>
  </si>
  <si>
    <t>Nœux-lès-Auxi</t>
  </si>
  <si>
    <t>Nœux-les-Mines</t>
  </si>
  <si>
    <t>Nogaret</t>
  </si>
  <si>
    <t>Nogaro</t>
  </si>
  <si>
    <t>Nogent</t>
  </si>
  <si>
    <t>Nogentel</t>
  </si>
  <si>
    <t>Nogent-en-Othe</t>
  </si>
  <si>
    <t>Nogent-l'Abbesse</t>
  </si>
  <si>
    <t>Nogent-l'Artaud</t>
  </si>
  <si>
    <t>Nogent-le-Bernard</t>
  </si>
  <si>
    <t>Nogent-le-Phaye</t>
  </si>
  <si>
    <t>Nogent-le-Roi</t>
  </si>
  <si>
    <t>Nogent-le-Rotrou</t>
  </si>
  <si>
    <t>Nogent-le-Sec</t>
  </si>
  <si>
    <t>Nogent-lès-Montbard</t>
  </si>
  <si>
    <t>Nogent-sur-Aube</t>
  </si>
  <si>
    <t>Nogent-sur-Eure</t>
  </si>
  <si>
    <t>Nogent-sur-Loir</t>
  </si>
  <si>
    <t>Nogent-sur-Marne</t>
  </si>
  <si>
    <t>Nogent-sur-Oise</t>
  </si>
  <si>
    <t>Nogent-sur-Seine</t>
  </si>
  <si>
    <t>Nogent-sur-Vernisson</t>
  </si>
  <si>
    <t>Nogna</t>
  </si>
  <si>
    <t>Noguères</t>
  </si>
  <si>
    <t>Nohanent</t>
  </si>
  <si>
    <t>Nohant-en-Goût</t>
  </si>
  <si>
    <t>Nohant-en-Graçay</t>
  </si>
  <si>
    <t>Nohant-Vic</t>
  </si>
  <si>
    <t>Nohèdes</t>
  </si>
  <si>
    <t>Nohic</t>
  </si>
  <si>
    <t>Noidan</t>
  </si>
  <si>
    <t>Noidans-le-Ferroux</t>
  </si>
  <si>
    <t>Noidans-lès-Vesoul</t>
  </si>
  <si>
    <t>Noidant-Chatenoy</t>
  </si>
  <si>
    <t>Noidant-le-Rocheux</t>
  </si>
  <si>
    <t>Noilhan</t>
  </si>
  <si>
    <t>Nointel</t>
  </si>
  <si>
    <t>Nointot</t>
  </si>
  <si>
    <t>Noircourt</t>
  </si>
  <si>
    <t>Noirefontaine</t>
  </si>
  <si>
    <t>Noirémont</t>
  </si>
  <si>
    <t>Noirétable</t>
  </si>
  <si>
    <t>Noirlieu</t>
  </si>
  <si>
    <t>Noirmoutier-en-l'Île</t>
  </si>
  <si>
    <t>Noiron</t>
  </si>
  <si>
    <t>Noiron-sous-Gevrey</t>
  </si>
  <si>
    <t>Noiron-sur-Bèze</t>
  </si>
  <si>
    <t>Noiron-sur-Seine</t>
  </si>
  <si>
    <t>Noironte</t>
  </si>
  <si>
    <t>Noirval</t>
  </si>
  <si>
    <t>Noiseau</t>
  </si>
  <si>
    <t>Noisiel</t>
  </si>
  <si>
    <t>Noisseville</t>
  </si>
  <si>
    <t>Noisy-le-Grand</t>
  </si>
  <si>
    <t>Noisy-le-Roi</t>
  </si>
  <si>
    <t>Noisy-le-Sec</t>
  </si>
  <si>
    <t>Noisy-Rudignon</t>
  </si>
  <si>
    <t>Noisy-sur-École</t>
  </si>
  <si>
    <t>Noisy-sur-Oise</t>
  </si>
  <si>
    <t>Noizay</t>
  </si>
  <si>
    <t>Nojeon-en-Vexin</t>
  </si>
  <si>
    <t>Nolléval</t>
  </si>
  <si>
    <t>Nollieux</t>
  </si>
  <si>
    <t>Nomain</t>
  </si>
  <si>
    <t>Nomdieu</t>
  </si>
  <si>
    <t>Nomécourt</t>
  </si>
  <si>
    <t>Nomeny</t>
  </si>
  <si>
    <t>Nomexy</t>
  </si>
  <si>
    <t>Nommay</t>
  </si>
  <si>
    <t>Nompatelize</t>
  </si>
  <si>
    <t>Nonac</t>
  </si>
  <si>
    <t>Nonancourt</t>
  </si>
  <si>
    <t>Nonant</t>
  </si>
  <si>
    <t>Nonant-le-Pin</t>
  </si>
  <si>
    <t>Nonards</t>
  </si>
  <si>
    <t>Noncourt-sur-le-Rongeant</t>
  </si>
  <si>
    <t>Nonette-Orsonnette</t>
  </si>
  <si>
    <t>Nonglard</t>
  </si>
  <si>
    <t>Nonhigny</t>
  </si>
  <si>
    <t>Nonsard-Lamarche</t>
  </si>
  <si>
    <t>Nontron</t>
  </si>
  <si>
    <t>Nonville</t>
  </si>
  <si>
    <t>Nonvilliers-Grandhoux</t>
  </si>
  <si>
    <t>Nonza</t>
  </si>
  <si>
    <t>Nonzeville</t>
  </si>
  <si>
    <t>Noordpeene</t>
  </si>
  <si>
    <t>Nordausques</t>
  </si>
  <si>
    <t>Nordhouse</t>
  </si>
  <si>
    <t>Noreuil</t>
  </si>
  <si>
    <t>Norges-la-Ville</t>
  </si>
  <si>
    <t>Normanville</t>
  </si>
  <si>
    <t>Normier</t>
  </si>
  <si>
    <t>Norolles</t>
  </si>
  <si>
    <t>Noron-l'Abbaye</t>
  </si>
  <si>
    <t>Noron-la-Poterie</t>
  </si>
  <si>
    <t>Noroy</t>
  </si>
  <si>
    <t>Noroy-le-Bourg</t>
  </si>
  <si>
    <t>Noroy-sur-Ourcq</t>
  </si>
  <si>
    <t>Norrent-Fontes</t>
  </si>
  <si>
    <t>Norrey-en-Auge</t>
  </si>
  <si>
    <t>Norrois</t>
  </si>
  <si>
    <t>Norroy</t>
  </si>
  <si>
    <t>Norroy-le-Sec</t>
  </si>
  <si>
    <t>Norroy-lès-Pont-à-Mousson</t>
  </si>
  <si>
    <t>Norroy-le-Veneur</t>
  </si>
  <si>
    <t>Nortkerque</t>
  </si>
  <si>
    <t>Nort-Leulinghem</t>
  </si>
  <si>
    <t>Nort-sur-Erdre</t>
  </si>
  <si>
    <t>Norville</t>
  </si>
  <si>
    <t>Nossage-et-Bénévent</t>
  </si>
  <si>
    <t>Nossoncourt</t>
  </si>
  <si>
    <t>Nostang</t>
  </si>
  <si>
    <t>Noth</t>
  </si>
  <si>
    <t>Nothalten</t>
  </si>
  <si>
    <t>Notre-Dame-d'Aliermont</t>
  </si>
  <si>
    <t>Notre-Dame-de-Bellecombe</t>
  </si>
  <si>
    <t>Notre-Dame-de-Bliquetuit</t>
  </si>
  <si>
    <t>Notre-Dame-de-Boisset</t>
  </si>
  <si>
    <t>Notre-Dame-de-Bondeville</t>
  </si>
  <si>
    <t>Notre-Dame-de-Cenilly</t>
  </si>
  <si>
    <t>Notre-Dame-de-Commiers</t>
  </si>
  <si>
    <t>Notre-Dame-de-la-Mer</t>
  </si>
  <si>
    <t>Notre-Dame-de-l'Isle</t>
  </si>
  <si>
    <t>Notre-Dame-de-Livaye</t>
  </si>
  <si>
    <t>Notre-Dame-de-Livoye</t>
  </si>
  <si>
    <t>Notre-Dame-de-Londres</t>
  </si>
  <si>
    <t>Notre-Dame-de-l'Osier</t>
  </si>
  <si>
    <t>Notre-Dame-de-Mésage</t>
  </si>
  <si>
    <t>Notre-Dame-de-Monts</t>
  </si>
  <si>
    <t>Notre-Dame-d'Épine</t>
  </si>
  <si>
    <t>Notre-Dame-de-Riez</t>
  </si>
  <si>
    <t>Notre-Dame-des-Landes</t>
  </si>
  <si>
    <t>Notre-Dame-des-Millières</t>
  </si>
  <si>
    <t>Notre-Dame-d'Estrées-Corbon</t>
  </si>
  <si>
    <t>Notre-Dame-de-Vaulx</t>
  </si>
  <si>
    <t>Notre-Dame-d'Oé</t>
  </si>
  <si>
    <t>Notre-Dame-du-Bec</t>
  </si>
  <si>
    <t>Notre-Dame-du-Cruet</t>
  </si>
  <si>
    <t>Notre-Dame-du-Hamel</t>
  </si>
  <si>
    <t>Notre-Dame-du-Parc</t>
  </si>
  <si>
    <t>Notre-Dame-du-Pé</t>
  </si>
  <si>
    <t>Notre-Dame-du-Pré</t>
  </si>
  <si>
    <t>Nottonville</t>
  </si>
  <si>
    <t>Nouaillé-Maupertuis</t>
  </si>
  <si>
    <t>Nouainville</t>
  </si>
  <si>
    <t>Nouan-le-Fuzelier</t>
  </si>
  <si>
    <t>Nouans</t>
  </si>
  <si>
    <t>Nouans-les-Fontaines</t>
  </si>
  <si>
    <t>Nouart</t>
  </si>
  <si>
    <t>Nouâtre</t>
  </si>
  <si>
    <t>Noueilles</t>
  </si>
  <si>
    <t>Noues de Sienne</t>
  </si>
  <si>
    <t>Nougaroulet</t>
  </si>
  <si>
    <t>Nouhant</t>
  </si>
  <si>
    <t>Nouic</t>
  </si>
  <si>
    <t>Nouilhan</t>
  </si>
  <si>
    <t>Nouillonpont</t>
  </si>
  <si>
    <t>Nouilly</t>
  </si>
  <si>
    <t>Noulens</t>
  </si>
  <si>
    <t>Nourard-le-Franc</t>
  </si>
  <si>
    <t>Nourray</t>
  </si>
  <si>
    <t>Nousse</t>
  </si>
  <si>
    <t>Nousseviller-lès-Bitche</t>
  </si>
  <si>
    <t>Nousseviller-Saint-Nabor</t>
  </si>
  <si>
    <t>Nousty</t>
  </si>
  <si>
    <t>Nouvelle-Église</t>
  </si>
  <si>
    <t>Nouvion</t>
  </si>
  <si>
    <t>Nouvion-et-Catillon</t>
  </si>
  <si>
    <t>Nouvion-le-Comte</t>
  </si>
  <si>
    <t>Nouvion-le-Vineux</t>
  </si>
  <si>
    <t>Nouvion-sur-Meuse</t>
  </si>
  <si>
    <t>Nouvoitou</t>
  </si>
  <si>
    <t>Nouvron-Vingré</t>
  </si>
  <si>
    <t>Nouzerines</t>
  </si>
  <si>
    <t>Nouzerolles</t>
  </si>
  <si>
    <t>Nouziers</t>
  </si>
  <si>
    <t>Nouzilly</t>
  </si>
  <si>
    <t>Nouzonville</t>
  </si>
  <si>
    <t>Novacelles</t>
  </si>
  <si>
    <t>Novalaise</t>
  </si>
  <si>
    <t>Novale</t>
  </si>
  <si>
    <t>Novéant-sur-Moselle</t>
  </si>
  <si>
    <t>Novel</t>
  </si>
  <si>
    <t>Novella</t>
  </si>
  <si>
    <t>Noves</t>
  </si>
  <si>
    <t>Noviant-aux-Prés</t>
  </si>
  <si>
    <t>Novillard</t>
  </si>
  <si>
    <t>Novillars</t>
  </si>
  <si>
    <t>Novillers</t>
  </si>
  <si>
    <t>Novion-Porcien</t>
  </si>
  <si>
    <t>Novy-Chevrières</t>
  </si>
  <si>
    <t>Noyal</t>
  </si>
  <si>
    <t>Noyal-Châtillon-sur-Seiche</t>
  </si>
  <si>
    <t>Noyales</t>
  </si>
  <si>
    <t>Noyal-Muzillac</t>
  </si>
  <si>
    <t>Noyal-Pontivy</t>
  </si>
  <si>
    <t>Noyal-sous-Bazouges</t>
  </si>
  <si>
    <t>Noyal-sur-Brutz</t>
  </si>
  <si>
    <t>Noyal-sur-Vilaine</t>
  </si>
  <si>
    <t>Noyant-d'Allier</t>
  </si>
  <si>
    <t>Noyant-de-Touraine</t>
  </si>
  <si>
    <t>Noyant-et-Aconin</t>
  </si>
  <si>
    <t>Noyant-Villages</t>
  </si>
  <si>
    <t>Noyarey</t>
  </si>
  <si>
    <t>Noyelles-en-Chaussée</t>
  </si>
  <si>
    <t>Noyelles-Godault</t>
  </si>
  <si>
    <t>Noyelles-lès-Humières</t>
  </si>
  <si>
    <t>Noyelles-lès-Seclin</t>
  </si>
  <si>
    <t>Noyelles-lès-Vermelles</t>
  </si>
  <si>
    <t>Noyelles-sous-Bellonne</t>
  </si>
  <si>
    <t>Noyelles-sous-Lens</t>
  </si>
  <si>
    <t>Noyelles-sur-Escaut</t>
  </si>
  <si>
    <t>Noyelles-sur-Mer</t>
  </si>
  <si>
    <t>Noyelles-sur-Sambre</t>
  </si>
  <si>
    <t>Noyelles-sur-Selle</t>
  </si>
  <si>
    <t>Noyellette</t>
  </si>
  <si>
    <t>Noyelle-Vion</t>
  </si>
  <si>
    <t>Noyen-sur-Sarthe</t>
  </si>
  <si>
    <t>Noyen-sur-Seine</t>
  </si>
  <si>
    <t>Noyers</t>
  </si>
  <si>
    <t>Noyers-Auzécourt</t>
  </si>
  <si>
    <t>Noyers-Pont-Maugis</t>
  </si>
  <si>
    <t>Noyers-Saint-Martin</t>
  </si>
  <si>
    <t>Noyers-sur-Cher</t>
  </si>
  <si>
    <t>Noyers-sur-Jabron</t>
  </si>
  <si>
    <t>Noyon</t>
  </si>
  <si>
    <t>Nozay</t>
  </si>
  <si>
    <t>Nozeroy</t>
  </si>
  <si>
    <t>Nozières</t>
  </si>
  <si>
    <t>Nuaillé</t>
  </si>
  <si>
    <t>Nuaillé-d'Aunis</t>
  </si>
  <si>
    <t>Nuaillé-sur-Boutonne</t>
  </si>
  <si>
    <t>Nuars</t>
  </si>
  <si>
    <t>Nubécourt</t>
  </si>
  <si>
    <t>Nucourt</t>
  </si>
  <si>
    <t>Nueil-les-Aubiers</t>
  </si>
  <si>
    <t>Nueil-sous-Faye</t>
  </si>
  <si>
    <t>Nuillé-le-Jalais</t>
  </si>
  <si>
    <t>Nuillé-sur-Vicoin</t>
  </si>
  <si>
    <t>Nuisement-sur-Coole</t>
  </si>
  <si>
    <t>Nuits</t>
  </si>
  <si>
    <t>Nuits-Saint-Georges</t>
  </si>
  <si>
    <t>Nullemont</t>
  </si>
  <si>
    <t>Nully</t>
  </si>
  <si>
    <t>Nuncq-Hautecôte</t>
  </si>
  <si>
    <t>Nuret-le-Ferron</t>
  </si>
  <si>
    <t>Nurieux-Volognat</t>
  </si>
  <si>
    <t>Nurlu</t>
  </si>
  <si>
    <t>Nuzéjouls</t>
  </si>
  <si>
    <t>Nyer</t>
  </si>
  <si>
    <t>Nyons</t>
  </si>
  <si>
    <t>Obenheim</t>
  </si>
  <si>
    <t>Oberbronn</t>
  </si>
  <si>
    <t>Oberbruck</t>
  </si>
  <si>
    <t>Oberdorff</t>
  </si>
  <si>
    <t>Oberdorf-Spachbach</t>
  </si>
  <si>
    <t>Oberentzen</t>
  </si>
  <si>
    <t>Obergailbach</t>
  </si>
  <si>
    <t>Oberhaslach</t>
  </si>
  <si>
    <t>Oberhausbergen</t>
  </si>
  <si>
    <t>Oberhergheim</t>
  </si>
  <si>
    <t>Oberhoffen-lès-Wissembourg</t>
  </si>
  <si>
    <t>Oberhoffen-sur-Moder</t>
  </si>
  <si>
    <t>Oberlarg</t>
  </si>
  <si>
    <t>Oberlauterbach</t>
  </si>
  <si>
    <t>Obermodern-Zutzendorf</t>
  </si>
  <si>
    <t>Obermorschwihr</t>
  </si>
  <si>
    <t>Obermorschwiller</t>
  </si>
  <si>
    <t>Obernai</t>
  </si>
  <si>
    <t>Oberrœdern</t>
  </si>
  <si>
    <t>Obersaasheim</t>
  </si>
  <si>
    <t>Oberschaeffolsheim</t>
  </si>
  <si>
    <t>Obersoultzbach</t>
  </si>
  <si>
    <t>Obersteinbach</t>
  </si>
  <si>
    <t>Oberstinzel</t>
  </si>
  <si>
    <t>Obervisse</t>
  </si>
  <si>
    <t>Obies</t>
  </si>
  <si>
    <t>Objat</t>
  </si>
  <si>
    <t>Oblinghem</t>
  </si>
  <si>
    <t>Obrechies</t>
  </si>
  <si>
    <t>Obreck</t>
  </si>
  <si>
    <t>Obsonville</t>
  </si>
  <si>
    <t>Obterre</t>
  </si>
  <si>
    <t>Obtrée</t>
  </si>
  <si>
    <t>Ocana</t>
  </si>
  <si>
    <t>Occagnes</t>
  </si>
  <si>
    <t>Occey</t>
  </si>
  <si>
    <t>Occhiatana</t>
  </si>
  <si>
    <t>Occoches</t>
  </si>
  <si>
    <t>Ochancourt</t>
  </si>
  <si>
    <t>Oches</t>
  </si>
  <si>
    <t>Ochey</t>
  </si>
  <si>
    <t>Ochtezeele</t>
  </si>
  <si>
    <t>Ocquerre</t>
  </si>
  <si>
    <t>Ocqueville</t>
  </si>
  <si>
    <t>Octeville-l'Avenel</t>
  </si>
  <si>
    <t>Octeville-sur-Mer</t>
  </si>
  <si>
    <t>Octon</t>
  </si>
  <si>
    <t>Odars</t>
  </si>
  <si>
    <t>Odenas</t>
  </si>
  <si>
    <t>Oderen</t>
  </si>
  <si>
    <t>Ô-de-Selle</t>
  </si>
  <si>
    <t>Odomez</t>
  </si>
  <si>
    <t>Odos</t>
  </si>
  <si>
    <t>Odratzheim</t>
  </si>
  <si>
    <t>Oëlleville</t>
  </si>
  <si>
    <t>Oermingen</t>
  </si>
  <si>
    <t>Œting</t>
  </si>
  <si>
    <t>Œuf-en-Ternois</t>
  </si>
  <si>
    <t>Œuilly</t>
  </si>
  <si>
    <t>Oeyregave</t>
  </si>
  <si>
    <t>Oeyreluy</t>
  </si>
  <si>
    <t>Offekerque</t>
  </si>
  <si>
    <t>Offemont</t>
  </si>
  <si>
    <t>Offendorf</t>
  </si>
  <si>
    <t>Offignies</t>
  </si>
  <si>
    <t>Offin</t>
  </si>
  <si>
    <t>Offlanges</t>
  </si>
  <si>
    <t>Offoy</t>
  </si>
  <si>
    <t>Offranville</t>
  </si>
  <si>
    <t>Offrethun</t>
  </si>
  <si>
    <t>Offroicourt</t>
  </si>
  <si>
    <t>Offwiller</t>
  </si>
  <si>
    <t>Ogenne-Camptort</t>
  </si>
  <si>
    <t>Ogeu-les-Bains</t>
  </si>
  <si>
    <t>Ogéviller</t>
  </si>
  <si>
    <t>Ogliastro</t>
  </si>
  <si>
    <t>Ognes</t>
  </si>
  <si>
    <t>Ognéville</t>
  </si>
  <si>
    <t>Ognolles</t>
  </si>
  <si>
    <t>Ogy-Montoy-Flanville</t>
  </si>
  <si>
    <t>Oherville</t>
  </si>
  <si>
    <t>Ohis</t>
  </si>
  <si>
    <t>Ohlungen</t>
  </si>
  <si>
    <t>Ohnenheim</t>
  </si>
  <si>
    <t>Oigney</t>
  </si>
  <si>
    <t>Oignies</t>
  </si>
  <si>
    <t>Oigny</t>
  </si>
  <si>
    <t>Oigny-en-Valois</t>
  </si>
  <si>
    <t>Oinville-Saint-Liphard</t>
  </si>
  <si>
    <t>Oinville-sous-Auneau</t>
  </si>
  <si>
    <t>Oinville-sur-Montcient</t>
  </si>
  <si>
    <t>Oiry</t>
  </si>
  <si>
    <t>Oiselay-et-Grachaux</t>
  </si>
  <si>
    <t>Oisemont</t>
  </si>
  <si>
    <t>Oisilly</t>
  </si>
  <si>
    <t>Oisly</t>
  </si>
  <si>
    <t>Oison</t>
  </si>
  <si>
    <t>Oisseau</t>
  </si>
  <si>
    <t>Oisseau-le-Petit</t>
  </si>
  <si>
    <t>Oissel</t>
  </si>
  <si>
    <t>Oissery</t>
  </si>
  <si>
    <t>Oissy</t>
  </si>
  <si>
    <t>Oisy</t>
  </si>
  <si>
    <t>Oisy-le-Verger</t>
  </si>
  <si>
    <t>Oizé</t>
  </si>
  <si>
    <t>Oizon</t>
  </si>
  <si>
    <t>Olargues</t>
  </si>
  <si>
    <t>Olby</t>
  </si>
  <si>
    <t>Olcani</t>
  </si>
  <si>
    <t>Oléac-Debat</t>
  </si>
  <si>
    <t>Oléac-Dessus</t>
  </si>
  <si>
    <t>Olemps</t>
  </si>
  <si>
    <t>Olendon</t>
  </si>
  <si>
    <t>Oletta</t>
  </si>
  <si>
    <t>Olette</t>
  </si>
  <si>
    <t>Olivese</t>
  </si>
  <si>
    <t>Olivet</t>
  </si>
  <si>
    <t>Olizy</t>
  </si>
  <si>
    <t>Olizy-Primat</t>
  </si>
  <si>
    <t>Olizy-sur-Chiers</t>
  </si>
  <si>
    <t>Ollainville</t>
  </si>
  <si>
    <t>Ollans</t>
  </si>
  <si>
    <t>Ollé</t>
  </si>
  <si>
    <t>Olley</t>
  </si>
  <si>
    <t>Ollezy</t>
  </si>
  <si>
    <t>Ollières</t>
  </si>
  <si>
    <t>Olliergues</t>
  </si>
  <si>
    <t>Ollioules</t>
  </si>
  <si>
    <t>Olloix</t>
  </si>
  <si>
    <t>Olmet</t>
  </si>
  <si>
    <t>Olmeta-di-Capocorso</t>
  </si>
  <si>
    <t>Olmeta-di-Tuda</t>
  </si>
  <si>
    <t>Olmet-et-Villecun</t>
  </si>
  <si>
    <t>Olmeto</t>
  </si>
  <si>
    <t>Olmi-Cappella</t>
  </si>
  <si>
    <t>Olmiccia</t>
  </si>
  <si>
    <t>Olmo</t>
  </si>
  <si>
    <t>Olonzac</t>
  </si>
  <si>
    <t>Oloron-Sainte-Marie</t>
  </si>
  <si>
    <t>Ols-et-Rinhodes</t>
  </si>
  <si>
    <t>Oltingue</t>
  </si>
  <si>
    <t>Olwisheim</t>
  </si>
  <si>
    <t>Omblèze</t>
  </si>
  <si>
    <t>Ombrée d'Anjou</t>
  </si>
  <si>
    <t>Omécourt</t>
  </si>
  <si>
    <t>Omelmont</t>
  </si>
  <si>
    <t>Omerville</t>
  </si>
  <si>
    <t>Omessa</t>
  </si>
  <si>
    <t>Omet</t>
  </si>
  <si>
    <t>Omex</t>
  </si>
  <si>
    <t>Omey</t>
  </si>
  <si>
    <t>Omicourt</t>
  </si>
  <si>
    <t>Omissy</t>
  </si>
  <si>
    <t>Ommeray</t>
  </si>
  <si>
    <t>Ommoy</t>
  </si>
  <si>
    <t>Omont</t>
  </si>
  <si>
    <t>Omonville</t>
  </si>
  <si>
    <t>Omps</t>
  </si>
  <si>
    <t>Oms</t>
  </si>
  <si>
    <t>Onans</t>
  </si>
  <si>
    <t>Onard</t>
  </si>
  <si>
    <t>Onay</t>
  </si>
  <si>
    <t>Oncieu</t>
  </si>
  <si>
    <t>Oncy-sur-École</t>
  </si>
  <si>
    <t>Ondes</t>
  </si>
  <si>
    <t>Ondres</t>
  </si>
  <si>
    <t>Ondreville-sur-Essonne</t>
  </si>
  <si>
    <t>Onesse-Laharie</t>
  </si>
  <si>
    <t>Onet-le-Château</t>
  </si>
  <si>
    <t>Oneux</t>
  </si>
  <si>
    <t>Ongles</t>
  </si>
  <si>
    <t>Onglières</t>
  </si>
  <si>
    <t>Onjon</t>
  </si>
  <si>
    <t>Onlay</t>
  </si>
  <si>
    <t>Onnaing</t>
  </si>
  <si>
    <t>Onnion</t>
  </si>
  <si>
    <t>Ons-en-Bray</t>
  </si>
  <si>
    <t>Ontex</t>
  </si>
  <si>
    <t>Onville</t>
  </si>
  <si>
    <t>Oô</t>
  </si>
  <si>
    <t>Oost-Cappel</t>
  </si>
  <si>
    <t>Opio</t>
  </si>
  <si>
    <t>Opoul-Périllos</t>
  </si>
  <si>
    <t>Oppède</t>
  </si>
  <si>
    <t>Oppedette</t>
  </si>
  <si>
    <t>Oppenans</t>
  </si>
  <si>
    <t>Oppy</t>
  </si>
  <si>
    <t>Optevoz</t>
  </si>
  <si>
    <t>Oraàs</t>
  </si>
  <si>
    <t>Oradour</t>
  </si>
  <si>
    <t>Oradour-Fanais</t>
  </si>
  <si>
    <t>Oradour-Saint-Genest</t>
  </si>
  <si>
    <t>Oradour-sur-Glane</t>
  </si>
  <si>
    <t>Oradour-sur-Vayres</t>
  </si>
  <si>
    <t>Orain</t>
  </si>
  <si>
    <t>Orainville</t>
  </si>
  <si>
    <t>Oraison</t>
  </si>
  <si>
    <t>Orange</t>
  </si>
  <si>
    <t>Orbais-l'Abbaye</t>
  </si>
  <si>
    <t>Orban</t>
  </si>
  <si>
    <t>Orbec</t>
  </si>
  <si>
    <t>Orbeil</t>
  </si>
  <si>
    <t>Orbessan</t>
  </si>
  <si>
    <t>Orbey</t>
  </si>
  <si>
    <t>Orbigny</t>
  </si>
  <si>
    <t>Orbigny-au-Mont</t>
  </si>
  <si>
    <t>Orbigny-au-Val</t>
  </si>
  <si>
    <t>Orçay</t>
  </si>
  <si>
    <t>Orcemont</t>
  </si>
  <si>
    <t>Orcenais</t>
  </si>
  <si>
    <t>Orcet</t>
  </si>
  <si>
    <t>Orcevaux</t>
  </si>
  <si>
    <t>Orchamps</t>
  </si>
  <si>
    <t>Orchamps-Vennes</t>
  </si>
  <si>
    <t>Orches</t>
  </si>
  <si>
    <t>Orchies</t>
  </si>
  <si>
    <t>Orcier</t>
  </si>
  <si>
    <t>Orcières</t>
  </si>
  <si>
    <t>Orcinas</t>
  </si>
  <si>
    <t>Orcines</t>
  </si>
  <si>
    <t>Orcival</t>
  </si>
  <si>
    <t>Orconte</t>
  </si>
  <si>
    <t>Ordan-Larroque</t>
  </si>
  <si>
    <t>Ordiarp</t>
  </si>
  <si>
    <t>Ordizan</t>
  </si>
  <si>
    <t>Ordonnac</t>
  </si>
  <si>
    <t>Ordonnaz</t>
  </si>
  <si>
    <t>Ore</t>
  </si>
  <si>
    <t>Orée d'Anjou</t>
  </si>
  <si>
    <t>Orègue</t>
  </si>
  <si>
    <t>Oreilla</t>
  </si>
  <si>
    <t>Orelle</t>
  </si>
  <si>
    <t>Oresmaux</t>
  </si>
  <si>
    <t>Organ</t>
  </si>
  <si>
    <t>Orgeans-Blanchefontaine</t>
  </si>
  <si>
    <t>Orgedeuil</t>
  </si>
  <si>
    <t>Orgeix</t>
  </si>
  <si>
    <t>Orgelet</t>
  </si>
  <si>
    <t>Orgères</t>
  </si>
  <si>
    <t>Orgères-en-Beauce</t>
  </si>
  <si>
    <t>Orgerus</t>
  </si>
  <si>
    <t>Orgeux</t>
  </si>
  <si>
    <t>Orgeval</t>
  </si>
  <si>
    <t>Orgibet</t>
  </si>
  <si>
    <t>Orglandes</t>
  </si>
  <si>
    <t>Orgnac-l'Aven</t>
  </si>
  <si>
    <t>Orgnac-sur-Vézère</t>
  </si>
  <si>
    <t>Orgon</t>
  </si>
  <si>
    <t>Orgueil</t>
  </si>
  <si>
    <t>Oricourt</t>
  </si>
  <si>
    <t>Orieux</t>
  </si>
  <si>
    <t>Orignac</t>
  </si>
  <si>
    <t>Origne</t>
  </si>
  <si>
    <t>Origné</t>
  </si>
  <si>
    <t>Orignolles</t>
  </si>
  <si>
    <t>Origny</t>
  </si>
  <si>
    <t>Origny-en-Thiérache</t>
  </si>
  <si>
    <t>Origny-le-Roux</t>
  </si>
  <si>
    <t>Origny-le-Sec</t>
  </si>
  <si>
    <t>Origny-Sainte-Benoite</t>
  </si>
  <si>
    <t>Orin</t>
  </si>
  <si>
    <t>Orincles</t>
  </si>
  <si>
    <t>Oriocourt</t>
  </si>
  <si>
    <t>Oriol-en-Royans</t>
  </si>
  <si>
    <t>Oriolles</t>
  </si>
  <si>
    <t>Orion</t>
  </si>
  <si>
    <t>Oris-en-Rattier</t>
  </si>
  <si>
    <t>Orist</t>
  </si>
  <si>
    <t>Orival</t>
  </si>
  <si>
    <t>Orléans</t>
  </si>
  <si>
    <t>Orléat</t>
  </si>
  <si>
    <t>Orleix</t>
  </si>
  <si>
    <t>Orliac</t>
  </si>
  <si>
    <t>Orliac-de-Bar</t>
  </si>
  <si>
    <t>Orliaguet</t>
  </si>
  <si>
    <t>Orliénas</t>
  </si>
  <si>
    <t>Orlu</t>
  </si>
  <si>
    <t>Orly</t>
  </si>
  <si>
    <t>Orly-sur-Morin</t>
  </si>
  <si>
    <t>Ormancey</t>
  </si>
  <si>
    <t>Ormenans</t>
  </si>
  <si>
    <t>Ormersviller</t>
  </si>
  <si>
    <t>Ormes</t>
  </si>
  <si>
    <t>Ormes-et-Ville</t>
  </si>
  <si>
    <t>Ormesson</t>
  </si>
  <si>
    <t>Ormesson-sur-Marne</t>
  </si>
  <si>
    <t>Ormoiche</t>
  </si>
  <si>
    <t>Ormoy</t>
  </si>
  <si>
    <t>Ormoy-la-Rivière</t>
  </si>
  <si>
    <t>Ormoy-le-Davien</t>
  </si>
  <si>
    <t>Ormoy-lès-Sexfontaines</t>
  </si>
  <si>
    <t>Ormoy-Villers</t>
  </si>
  <si>
    <t>Ornacieux-Balbins</t>
  </si>
  <si>
    <t>Ornaisons</t>
  </si>
  <si>
    <t>Ornans</t>
  </si>
  <si>
    <t>Ornes</t>
  </si>
  <si>
    <t>Ornex</t>
  </si>
  <si>
    <t>Ornézan</t>
  </si>
  <si>
    <t>Orniac</t>
  </si>
  <si>
    <t>Ornolac-Ussat-les-Bains</t>
  </si>
  <si>
    <t>Ornon</t>
  </si>
  <si>
    <t>Oroër</t>
  </si>
  <si>
    <t>Oroix</t>
  </si>
  <si>
    <t>Oroux</t>
  </si>
  <si>
    <t>Orphin</t>
  </si>
  <si>
    <t>Orpierre</t>
  </si>
  <si>
    <t>Orquevaux</t>
  </si>
  <si>
    <t>Orret</t>
  </si>
  <si>
    <t>Orriule</t>
  </si>
  <si>
    <t>Orrouer</t>
  </si>
  <si>
    <t>Orrouy</t>
  </si>
  <si>
    <t>Orry-la-Ville</t>
  </si>
  <si>
    <t>Ors</t>
  </si>
  <si>
    <t>Orsan</t>
  </si>
  <si>
    <t>Orsanco</t>
  </si>
  <si>
    <t>Orsans</t>
  </si>
  <si>
    <t>Orsay</t>
  </si>
  <si>
    <t>Orschwihr</t>
  </si>
  <si>
    <t>Orschwiller</t>
  </si>
  <si>
    <t>Orsennes</t>
  </si>
  <si>
    <t>Orsinval</t>
  </si>
  <si>
    <t>Orsonville</t>
  </si>
  <si>
    <t>Ortaffa</t>
  </si>
  <si>
    <t>Ortale</t>
  </si>
  <si>
    <t>Orthevielle</t>
  </si>
  <si>
    <t>Orthez</t>
  </si>
  <si>
    <t>Orthoux-Sérignac-Quilhan</t>
  </si>
  <si>
    <t>Ortillon</t>
  </si>
  <si>
    <t>Ortiporio</t>
  </si>
  <si>
    <t>Orto</t>
  </si>
  <si>
    <t>Ortoncourt</t>
  </si>
  <si>
    <t>Orus</t>
  </si>
  <si>
    <t>Orval</t>
  </si>
  <si>
    <t>Orval sur Sienne</t>
  </si>
  <si>
    <t>Orvault</t>
  </si>
  <si>
    <t>Orve</t>
  </si>
  <si>
    <t>Orveau</t>
  </si>
  <si>
    <t>Orville</t>
  </si>
  <si>
    <t>Orvillers-Sorel</t>
  </si>
  <si>
    <t>Orvilliers</t>
  </si>
  <si>
    <t>Orvilliers-Saint-Julien</t>
  </si>
  <si>
    <t>Orx</t>
  </si>
  <si>
    <t>Osani</t>
  </si>
  <si>
    <t>Osches</t>
  </si>
  <si>
    <t>Osenbach</t>
  </si>
  <si>
    <t>Oslon</t>
  </si>
  <si>
    <t>Osly-Courtil</t>
  </si>
  <si>
    <t>Osmanville</t>
  </si>
  <si>
    <t>Os-Marsillon</t>
  </si>
  <si>
    <t>Osmery</t>
  </si>
  <si>
    <t>Osmets</t>
  </si>
  <si>
    <t>Osmoy</t>
  </si>
  <si>
    <t>Osmoy-Saint-Valery</t>
  </si>
  <si>
    <t>Osne-le-Val</t>
  </si>
  <si>
    <t>Osnes</t>
  </si>
  <si>
    <t>Osny</t>
  </si>
  <si>
    <t>Ossages</t>
  </si>
  <si>
    <t>Ossas-Suhare</t>
  </si>
  <si>
    <t>Osse</t>
  </si>
  <si>
    <t>Osse-en-Aspe</t>
  </si>
  <si>
    <t>Osséja</t>
  </si>
  <si>
    <t>Osselle-Routelle</t>
  </si>
  <si>
    <t>Ossen</t>
  </si>
  <si>
    <t>Ossenx</t>
  </si>
  <si>
    <t>Osserain-Rivareyte</t>
  </si>
  <si>
    <t>Ossès</t>
  </si>
  <si>
    <t>Ossey-les-Trois-Maisons</t>
  </si>
  <si>
    <t>Ossun</t>
  </si>
  <si>
    <t>Ossun-ez-Angles</t>
  </si>
  <si>
    <t>Ostabat-Asme</t>
  </si>
  <si>
    <t>Ostel</t>
  </si>
  <si>
    <t>Ostheim</t>
  </si>
  <si>
    <t>Osthoffen</t>
  </si>
  <si>
    <t>Osthouse</t>
  </si>
  <si>
    <t>Ostreville</t>
  </si>
  <si>
    <t>Ostricourt</t>
  </si>
  <si>
    <t>Ostwald</t>
  </si>
  <si>
    <t>Othe</t>
  </si>
  <si>
    <t>Othis</t>
  </si>
  <si>
    <t>Ottange</t>
  </si>
  <si>
    <t>Ottersthal</t>
  </si>
  <si>
    <t>Otterswiller</t>
  </si>
  <si>
    <t>Ottmarsheim</t>
  </si>
  <si>
    <t>Ottonville</t>
  </si>
  <si>
    <t>Ottrott</t>
  </si>
  <si>
    <t>Ottwiller</t>
  </si>
  <si>
    <t>Ouagne</t>
  </si>
  <si>
    <t>Ouainville</t>
  </si>
  <si>
    <t>Ouanary</t>
  </si>
  <si>
    <t>Ouangani</t>
  </si>
  <si>
    <t>Ouanne</t>
  </si>
  <si>
    <t>Ouarville</t>
  </si>
  <si>
    <t>Ouches</t>
  </si>
  <si>
    <t>Oucques La Nouvelle</t>
  </si>
  <si>
    <t>Oudalle</t>
  </si>
  <si>
    <t>Oudan</t>
  </si>
  <si>
    <t>Oudeuil</t>
  </si>
  <si>
    <t>Oudezeele</t>
  </si>
  <si>
    <t>Oudincourt</t>
  </si>
  <si>
    <t>Oudon</t>
  </si>
  <si>
    <t>Oudrenne</t>
  </si>
  <si>
    <t>Oudry</t>
  </si>
  <si>
    <t>Oueilloux</t>
  </si>
  <si>
    <t>Ouerre</t>
  </si>
  <si>
    <t>Ouessant</t>
  </si>
  <si>
    <t>Ouézy</t>
  </si>
  <si>
    <t>Ouffières</t>
  </si>
  <si>
    <t>Ouge</t>
  </si>
  <si>
    <t>Ouges</t>
  </si>
  <si>
    <t>Ougney</t>
  </si>
  <si>
    <t>Ougney-Douvot</t>
  </si>
  <si>
    <t>Ougny</t>
  </si>
  <si>
    <t>Ouhans</t>
  </si>
  <si>
    <t>Ouides</t>
  </si>
  <si>
    <t>Ouillon</t>
  </si>
  <si>
    <t>Ouilly-du-Houley</t>
  </si>
  <si>
    <t>Ouilly-le-Tesson</t>
  </si>
  <si>
    <t>Ouilly-le-Vicomte</t>
  </si>
  <si>
    <t>Ouistreham</t>
  </si>
  <si>
    <t>Oulches</t>
  </si>
  <si>
    <t>Oulches-la-Vallée-Foulon</t>
  </si>
  <si>
    <t>Oulchy-la-Ville</t>
  </si>
  <si>
    <t>Oulchy-le-Château</t>
  </si>
  <si>
    <t>Oulins</t>
  </si>
  <si>
    <t>Oulles</t>
  </si>
  <si>
    <t>Oullins</t>
  </si>
  <si>
    <t>Oulon</t>
  </si>
  <si>
    <t>Ounans</t>
  </si>
  <si>
    <t>Oupia</t>
  </si>
  <si>
    <t>Our</t>
  </si>
  <si>
    <t>Ourches</t>
  </si>
  <si>
    <t>Ourches-sur-Meuse</t>
  </si>
  <si>
    <t>Ourde</t>
  </si>
  <si>
    <t>Ourdis-Cotdoussan</t>
  </si>
  <si>
    <t>Ourdon</t>
  </si>
  <si>
    <t>Ourouer-les-Bourdelins</t>
  </si>
  <si>
    <t>Ouroux-en-Morvan</t>
  </si>
  <si>
    <t>Ouroux-sous-le-Bois-Sainte-Marie</t>
  </si>
  <si>
    <t>Ouroux-sur-Saône</t>
  </si>
  <si>
    <t>Oursbelille</t>
  </si>
  <si>
    <t>Oursel-Maison</t>
  </si>
  <si>
    <t>Ourton</t>
  </si>
  <si>
    <t>Ourville-en-Caux</t>
  </si>
  <si>
    <t>Ousse</t>
  </si>
  <si>
    <t>Ousse-Suzan</t>
  </si>
  <si>
    <t>Oussières</t>
  </si>
  <si>
    <t>Ousson-sur-Loire</t>
  </si>
  <si>
    <t>Oussoy-en-Gâtinais</t>
  </si>
  <si>
    <t>Oust</t>
  </si>
  <si>
    <t>Ousté</t>
  </si>
  <si>
    <t>Oust-Marest</t>
  </si>
  <si>
    <t>Outarville</t>
  </si>
  <si>
    <t>Outines</t>
  </si>
  <si>
    <t>Outreau</t>
  </si>
  <si>
    <t>Outrebois</t>
  </si>
  <si>
    <t>Outremécourt</t>
  </si>
  <si>
    <t>Outrepont</t>
  </si>
  <si>
    <t>Outriaz</t>
  </si>
  <si>
    <t>Ouvans</t>
  </si>
  <si>
    <t>Ouveillan</t>
  </si>
  <si>
    <t>Ouve-Wirquin</t>
  </si>
  <si>
    <t>Ouville</t>
  </si>
  <si>
    <t>Ouville-l'Abbaye</t>
  </si>
  <si>
    <t>Ouville-la-Rivière</t>
  </si>
  <si>
    <t>Ouvrouer-les-Champs</t>
  </si>
  <si>
    <t>Ouzilly</t>
  </si>
  <si>
    <t>Ouzouer-des-Champs</t>
  </si>
  <si>
    <t>Ouzouer-le-Doyen</t>
  </si>
  <si>
    <t>Ouzouer-sous-Bellegarde</t>
  </si>
  <si>
    <t>Ouzouer-sur-Loire</t>
  </si>
  <si>
    <t>Ouzouer-sur-Trézée</t>
  </si>
  <si>
    <t>Ouzous</t>
  </si>
  <si>
    <t>Ovanches</t>
  </si>
  <si>
    <t>Ovillers-la-Boisselle</t>
  </si>
  <si>
    <t>Oxelaëre</t>
  </si>
  <si>
    <t>Oyé</t>
  </si>
  <si>
    <t>Oye-et-Pallet</t>
  </si>
  <si>
    <t>Oye-Plage</t>
  </si>
  <si>
    <t>Oyes</t>
  </si>
  <si>
    <t>Oyeu</t>
  </si>
  <si>
    <t>Oyonnax</t>
  </si>
  <si>
    <t>Oyré</t>
  </si>
  <si>
    <t>Oyrières</t>
  </si>
  <si>
    <t>Oysonville</t>
  </si>
  <si>
    <t>Oytier-Saint-Oblas</t>
  </si>
  <si>
    <t>Oz</t>
  </si>
  <si>
    <t>Ozan</t>
  </si>
  <si>
    <t>Oze</t>
  </si>
  <si>
    <t>Ozenay</t>
  </si>
  <si>
    <t>Ozenx-Montestrucq</t>
  </si>
  <si>
    <t>Ozerailles</t>
  </si>
  <si>
    <t>Ozeville</t>
  </si>
  <si>
    <t>Ozières</t>
  </si>
  <si>
    <t>Ozillac</t>
  </si>
  <si>
    <t>Ozoir-la-Ferrière</t>
  </si>
  <si>
    <t>Ozolles</t>
  </si>
  <si>
    <t>Ozon</t>
  </si>
  <si>
    <t>Ozouer-le-Voulgis</t>
  </si>
  <si>
    <t>Ozourt</t>
  </si>
  <si>
    <t>Paars</t>
  </si>
  <si>
    <t>Pabu</t>
  </si>
  <si>
    <t>Pacé</t>
  </si>
  <si>
    <t>Pact</t>
  </si>
  <si>
    <t>Pacy-sur-Armançon</t>
  </si>
  <si>
    <t>Pacy-sur-Eure</t>
  </si>
  <si>
    <t>Padern</t>
  </si>
  <si>
    <t>Padiès</t>
  </si>
  <si>
    <t>Padirac</t>
  </si>
  <si>
    <t>Padoux</t>
  </si>
  <si>
    <t>Pageas</t>
  </si>
  <si>
    <t>Pagney</t>
  </si>
  <si>
    <t>Pagney-derrière-Barine</t>
  </si>
  <si>
    <t>Pagnoz</t>
  </si>
  <si>
    <t>Pagny-la-Blanche-Côte</t>
  </si>
  <si>
    <t>Pagny-la-Ville</t>
  </si>
  <si>
    <t>Pagny-le-Château</t>
  </si>
  <si>
    <t>Pagny-lès-Goin</t>
  </si>
  <si>
    <t>Pagny-sur-Meuse</t>
  </si>
  <si>
    <t>Pagny-sur-Moselle</t>
  </si>
  <si>
    <t>Pagolle</t>
  </si>
  <si>
    <t>Pailhac</t>
  </si>
  <si>
    <t>Pailharès</t>
  </si>
  <si>
    <t>Pailherols</t>
  </si>
  <si>
    <t>Pailhès</t>
  </si>
  <si>
    <t>Paillart</t>
  </si>
  <si>
    <t>Paillé</t>
  </si>
  <si>
    <t>Paillencourt</t>
  </si>
  <si>
    <t>Paillet</t>
  </si>
  <si>
    <t>Pailloles</t>
  </si>
  <si>
    <t>Paimbœuf</t>
  </si>
  <si>
    <t>Paimpol</t>
  </si>
  <si>
    <t>Paimpont</t>
  </si>
  <si>
    <t>Painblanc</t>
  </si>
  <si>
    <t>Pair-et-Grandrupt</t>
  </si>
  <si>
    <t>Paissy</t>
  </si>
  <si>
    <t>Paisy-Cosdon</t>
  </si>
  <si>
    <t>Paizay-le-Chapt</t>
  </si>
  <si>
    <t>Paizay-le-Sec</t>
  </si>
  <si>
    <t>Paizay-Naudouin-Embourie</t>
  </si>
  <si>
    <t>Pajay</t>
  </si>
  <si>
    <t>Palairac</t>
  </si>
  <si>
    <t>Palaiseau</t>
  </si>
  <si>
    <t>Palaiseul</t>
  </si>
  <si>
    <t>Palaja</t>
  </si>
  <si>
    <t>Palaminy</t>
  </si>
  <si>
    <t>Palante</t>
  </si>
  <si>
    <t>Palantine</t>
  </si>
  <si>
    <t>Palasca</t>
  </si>
  <si>
    <t>Palau-de-Cerdagne</t>
  </si>
  <si>
    <t>Palau-del-Vidre</t>
  </si>
  <si>
    <t>Palavas-les-Flots</t>
  </si>
  <si>
    <t>Palazinges</t>
  </si>
  <si>
    <t>Paley</t>
  </si>
  <si>
    <t>Palhers</t>
  </si>
  <si>
    <t>Palinges</t>
  </si>
  <si>
    <t>Palise</t>
  </si>
  <si>
    <t>Palisse</t>
  </si>
  <si>
    <t>Palladuc</t>
  </si>
  <si>
    <t>Pallanne</t>
  </si>
  <si>
    <t>Palleau</t>
  </si>
  <si>
    <t>Pallegney</t>
  </si>
  <si>
    <t>Palleville</t>
  </si>
  <si>
    <t>Palluau</t>
  </si>
  <si>
    <t>Palluaud</t>
  </si>
  <si>
    <t>Palluau-sur-Indre</t>
  </si>
  <si>
    <t>Pallud</t>
  </si>
  <si>
    <t>Palluel</t>
  </si>
  <si>
    <t>Palmas d'Aveyron</t>
  </si>
  <si>
    <t>Palneca</t>
  </si>
  <si>
    <t>Palogneux</t>
  </si>
  <si>
    <t>Paluel</t>
  </si>
  <si>
    <t>Pamandzi</t>
  </si>
  <si>
    <t>Pamfou</t>
  </si>
  <si>
    <t>Pamiers</t>
  </si>
  <si>
    <t>Pampelonne</t>
  </si>
  <si>
    <t>Pamplie</t>
  </si>
  <si>
    <t>Pamproux</t>
  </si>
  <si>
    <t>Panassac</t>
  </si>
  <si>
    <t>Panazol</t>
  </si>
  <si>
    <t>Pancé</t>
  </si>
  <si>
    <t>Pancheraccia</t>
  </si>
  <si>
    <t>Pancy-Courtecon</t>
  </si>
  <si>
    <t>Pandrignes</t>
  </si>
  <si>
    <t>Pange</t>
  </si>
  <si>
    <t>Panges</t>
  </si>
  <si>
    <t>Panissières</t>
  </si>
  <si>
    <t>Panjas</t>
  </si>
  <si>
    <t>Pannecé</t>
  </si>
  <si>
    <t>Pannecières</t>
  </si>
  <si>
    <t>Pannes</t>
  </si>
  <si>
    <t>Pannessières</t>
  </si>
  <si>
    <t>Panon</t>
  </si>
  <si>
    <t>Panossas</t>
  </si>
  <si>
    <t>Pansey</t>
  </si>
  <si>
    <t>Pantin</t>
  </si>
  <si>
    <t>Panzoult</t>
  </si>
  <si>
    <t>Papaichton</t>
  </si>
  <si>
    <t>Papleux</t>
  </si>
  <si>
    <t>Paradou</t>
  </si>
  <si>
    <t>Parassy</t>
  </si>
  <si>
    <t>Parata</t>
  </si>
  <si>
    <t>Paray-Douaville</t>
  </si>
  <si>
    <t>Paray-le-Frésil</t>
  </si>
  <si>
    <t>Paray-le-Monial</t>
  </si>
  <si>
    <t>Paray-sous-Briailles</t>
  </si>
  <si>
    <t>Paray-Vieille-Poste</t>
  </si>
  <si>
    <t>Paraza</t>
  </si>
  <si>
    <t>Parbayse</t>
  </si>
  <si>
    <t>Parçay-Meslay</t>
  </si>
  <si>
    <t>Parçay-sur-Vienne</t>
  </si>
  <si>
    <t>Parc-d'Anxtot</t>
  </si>
  <si>
    <t>Parcé</t>
  </si>
  <si>
    <t>Parcé-sur-Sarthe</t>
  </si>
  <si>
    <t>Parcey</t>
  </si>
  <si>
    <t>Parcieux</t>
  </si>
  <si>
    <t>Parcoul-Chenaud</t>
  </si>
  <si>
    <t>Parcy-et-Tigny</t>
  </si>
  <si>
    <t>Pardailhan</t>
  </si>
  <si>
    <t>Pardaillan</t>
  </si>
  <si>
    <t>Pardies</t>
  </si>
  <si>
    <t>Pardies-Piétat</t>
  </si>
  <si>
    <t>Paréac</t>
  </si>
  <si>
    <t>Pareid</t>
  </si>
  <si>
    <t>Parempuyre</t>
  </si>
  <si>
    <t>Parennes</t>
  </si>
  <si>
    <t>Parent</t>
  </si>
  <si>
    <t>Parentignat</t>
  </si>
  <si>
    <t>Parentis-en-Born</t>
  </si>
  <si>
    <t>Parenty</t>
  </si>
  <si>
    <t>Parey-Saint-Césaire</t>
  </si>
  <si>
    <t>Parey-sous-Montfort</t>
  </si>
  <si>
    <t>Parfondeval</t>
  </si>
  <si>
    <t>Parfondru</t>
  </si>
  <si>
    <t>Parfondrupt</t>
  </si>
  <si>
    <t>Parfouru-sur-Odon</t>
  </si>
  <si>
    <t>Pargnan</t>
  </si>
  <si>
    <t>Pargny</t>
  </si>
  <si>
    <t>Pargny-Filain</t>
  </si>
  <si>
    <t>Pargny-la-Dhuys</t>
  </si>
  <si>
    <t>Pargny-les-Bois</t>
  </si>
  <si>
    <t>Pargny-lès-Reims</t>
  </si>
  <si>
    <t>Pargny-sous-Mureau</t>
  </si>
  <si>
    <t>Pargny-sur-Saulx</t>
  </si>
  <si>
    <t>Pargues</t>
  </si>
  <si>
    <t>Parignargues</t>
  </si>
  <si>
    <t>Parigné</t>
  </si>
  <si>
    <t>Parigné-le-Pôlin</t>
  </si>
  <si>
    <t>Parigné-l'Évêque</t>
  </si>
  <si>
    <t>Parigné-sur-Braye</t>
  </si>
  <si>
    <t>Parigny</t>
  </si>
  <si>
    <t>Parigny-la-Rose</t>
  </si>
  <si>
    <t>Parigny-les-Vaux</t>
  </si>
  <si>
    <t>Paris</t>
  </si>
  <si>
    <t>Paris-l'Hôpital</t>
  </si>
  <si>
    <t>Parisot</t>
  </si>
  <si>
    <t>Parlan</t>
  </si>
  <si>
    <t>Parleboscq</t>
  </si>
  <si>
    <t>Parly</t>
  </si>
  <si>
    <t>Parmain</t>
  </si>
  <si>
    <t>Parmilieu</t>
  </si>
  <si>
    <t>Parnac</t>
  </si>
  <si>
    <t>Parnans</t>
  </si>
  <si>
    <t>Parnay</t>
  </si>
  <si>
    <t>Parnes</t>
  </si>
  <si>
    <t>Parné-sur-Roc</t>
  </si>
  <si>
    <t>Parnoy-en-Bassigny</t>
  </si>
  <si>
    <t>Paron</t>
  </si>
  <si>
    <t>Paroy</t>
  </si>
  <si>
    <t>Paroy-en-Othe</t>
  </si>
  <si>
    <t>Paroy-sur-Saulx</t>
  </si>
  <si>
    <t>Paroy-sur-Tholon</t>
  </si>
  <si>
    <t>Parpeville</t>
  </si>
  <si>
    <t>Parranquet</t>
  </si>
  <si>
    <t>Parroy</t>
  </si>
  <si>
    <t>Parsac-Rimondeix</t>
  </si>
  <si>
    <t>Pars-lès-Chavanges</t>
  </si>
  <si>
    <t>Pars-lès-Romilly</t>
  </si>
  <si>
    <t>Parthenay</t>
  </si>
  <si>
    <t>Parthenay-de-Bretagne</t>
  </si>
  <si>
    <t>Partinello</t>
  </si>
  <si>
    <t>Parux</t>
  </si>
  <si>
    <t>Parves et Nattages</t>
  </si>
  <si>
    <t>Parville</t>
  </si>
  <si>
    <t>Parvillers-le-Quesnoy</t>
  </si>
  <si>
    <t>Parzac</t>
  </si>
  <si>
    <t>Pas-de-Jeu</t>
  </si>
  <si>
    <t>Pas-en-Artois</t>
  </si>
  <si>
    <t>Pasilly</t>
  </si>
  <si>
    <t>Paslières</t>
  </si>
  <si>
    <t>Pasly</t>
  </si>
  <si>
    <t>Pasques</t>
  </si>
  <si>
    <t>Passa</t>
  </si>
  <si>
    <t>Passais Villages</t>
  </si>
  <si>
    <t>Passavant</t>
  </si>
  <si>
    <t>Passavant-en-Argonne</t>
  </si>
  <si>
    <t>Passavant-la-Rochère</t>
  </si>
  <si>
    <t>Passavant-sur-Layon</t>
  </si>
  <si>
    <t>Passel</t>
  </si>
  <si>
    <t>Passenans</t>
  </si>
  <si>
    <t>Passirac</t>
  </si>
  <si>
    <t>Passonfontaine</t>
  </si>
  <si>
    <t>Passy</t>
  </si>
  <si>
    <t>Passy-en-Valois</t>
  </si>
  <si>
    <t>Passy-Grigny</t>
  </si>
  <si>
    <t>Passy-sur-Marne</t>
  </si>
  <si>
    <t>Passy-sur-Seine</t>
  </si>
  <si>
    <t>Pastricciola</t>
  </si>
  <si>
    <t>Patay</t>
  </si>
  <si>
    <t>Patornay</t>
  </si>
  <si>
    <t>Patrimonio</t>
  </si>
  <si>
    <t>Paucourt</t>
  </si>
  <si>
    <t>Paudy</t>
  </si>
  <si>
    <t>Pauilhac</t>
  </si>
  <si>
    <t>Pauillac</t>
  </si>
  <si>
    <t>Paule</t>
  </si>
  <si>
    <t>Paulhac</t>
  </si>
  <si>
    <t>Paulhac-en-Margeride</t>
  </si>
  <si>
    <t>Paulhaguet</t>
  </si>
  <si>
    <t>Paulhan</t>
  </si>
  <si>
    <t>Paulhe</t>
  </si>
  <si>
    <t>Paulhenc</t>
  </si>
  <si>
    <t>Paulhiac</t>
  </si>
  <si>
    <t>Pauligne</t>
  </si>
  <si>
    <t>Paulin</t>
  </si>
  <si>
    <t>Paulinet</t>
  </si>
  <si>
    <t>Paulmy</t>
  </si>
  <si>
    <t>Paulnay</t>
  </si>
  <si>
    <t>Paulx</t>
  </si>
  <si>
    <t>Paunat</t>
  </si>
  <si>
    <t>Paussac-et-Saint-Vivien</t>
  </si>
  <si>
    <t>Pauvres</t>
  </si>
  <si>
    <t>Pavant</t>
  </si>
  <si>
    <t>Pavezin</t>
  </si>
  <si>
    <t>Pavie</t>
  </si>
  <si>
    <t>Pavilly</t>
  </si>
  <si>
    <t>Payns</t>
  </si>
  <si>
    <t>Payrac</t>
  </si>
  <si>
    <t>Payra-sur-l'Hers</t>
  </si>
  <si>
    <t>Payrignac</t>
  </si>
  <si>
    <t>Payrin-Augmontel</t>
  </si>
  <si>
    <t>Payros-Cazautets</t>
  </si>
  <si>
    <t>Payroux</t>
  </si>
  <si>
    <t>Pays de Belvès</t>
  </si>
  <si>
    <t>Pays-de-Clerval</t>
  </si>
  <si>
    <t>Payssous</t>
  </si>
  <si>
    <t>Payzac</t>
  </si>
  <si>
    <t>Pazayac</t>
  </si>
  <si>
    <t>Paziols</t>
  </si>
  <si>
    <t>Pazy</t>
  </si>
  <si>
    <t>Péas</t>
  </si>
  <si>
    <t>Peaugres</t>
  </si>
  <si>
    <t>Péaule</t>
  </si>
  <si>
    <t>Péault</t>
  </si>
  <si>
    <t>Pébées</t>
  </si>
  <si>
    <t>Pébrac</t>
  </si>
  <si>
    <t>Pech</t>
  </si>
  <si>
    <t>Péchabou</t>
  </si>
  <si>
    <t>Pécharic-et-le-Py</t>
  </si>
  <si>
    <t>Péchaudier</t>
  </si>
  <si>
    <t>Pechbonnieu</t>
  </si>
  <si>
    <t>Pechbusque</t>
  </si>
  <si>
    <t>Pech-Luna</t>
  </si>
  <si>
    <t>Pécorade</t>
  </si>
  <si>
    <t>Pecquencourt</t>
  </si>
  <si>
    <t>Pecqueuse</t>
  </si>
  <si>
    <t>Pécy</t>
  </si>
  <si>
    <t>Pédernec</t>
  </si>
  <si>
    <t>Pégairolles-de-Buèges</t>
  </si>
  <si>
    <t>Pégairolles-de-l'Escalette</t>
  </si>
  <si>
    <t>Pégomas</t>
  </si>
  <si>
    <t>Péguilhan</t>
  </si>
  <si>
    <t>Peigney</t>
  </si>
  <si>
    <t>Peillac</t>
  </si>
  <si>
    <t>Peille</t>
  </si>
  <si>
    <t>Peillon</t>
  </si>
  <si>
    <t>Peillonnex</t>
  </si>
  <si>
    <t>Peintre</t>
  </si>
  <si>
    <t>Peipin</t>
  </si>
  <si>
    <t>Peisey-Nancroix</t>
  </si>
  <si>
    <t>Pel-et-Der</t>
  </si>
  <si>
    <t>Pélissanne</t>
  </si>
  <si>
    <t>Pellafol</t>
  </si>
  <si>
    <t>Pelleautier</t>
  </si>
  <si>
    <t>Pellefigue</t>
  </si>
  <si>
    <t>Pellegrue</t>
  </si>
  <si>
    <t>Pelleport</t>
  </si>
  <si>
    <t>Pellerey</t>
  </si>
  <si>
    <t>Pellevoisin</t>
  </si>
  <si>
    <t>Pelonne</t>
  </si>
  <si>
    <t>Pelouse</t>
  </si>
  <si>
    <t>Pelousey</t>
  </si>
  <si>
    <t>Peltre</t>
  </si>
  <si>
    <t>Pélussin</t>
  </si>
  <si>
    <t>Pelves</t>
  </si>
  <si>
    <t>Penchard</t>
  </si>
  <si>
    <t>Pencran</t>
  </si>
  <si>
    <t>Pendé</t>
  </si>
  <si>
    <t>Pénestin</t>
  </si>
  <si>
    <t>Penguily</t>
  </si>
  <si>
    <t>Penin</t>
  </si>
  <si>
    <t>Penmarch</t>
  </si>
  <si>
    <t>Pennautier</t>
  </si>
  <si>
    <t>Penne-d'Agenais</t>
  </si>
  <si>
    <t>Pennedepie</t>
  </si>
  <si>
    <t>Pennesières</t>
  </si>
  <si>
    <t>Pennes-le-Sec</t>
  </si>
  <si>
    <t>Penol</t>
  </si>
  <si>
    <t>Pensol</t>
  </si>
  <si>
    <t>Penta-Acquatella</t>
  </si>
  <si>
    <t>Penta-di-Casinca</t>
  </si>
  <si>
    <t>Penvénan</t>
  </si>
  <si>
    <t>Péone</t>
  </si>
  <si>
    <t>Pépieux</t>
  </si>
  <si>
    <t>Pérassay</t>
  </si>
  <si>
    <t>Peray</t>
  </si>
  <si>
    <t>Perceneige</t>
  </si>
  <si>
    <t>Percey</t>
  </si>
  <si>
    <t>Percey-le-Grand</t>
  </si>
  <si>
    <t>Perche en Nocé</t>
  </si>
  <si>
    <t>Perchède</t>
  </si>
  <si>
    <t>Percy</t>
  </si>
  <si>
    <t>Percy-en-Normandie</t>
  </si>
  <si>
    <t>Perdreauville</t>
  </si>
  <si>
    <t>Péré</t>
  </si>
  <si>
    <t>Péreille</t>
  </si>
  <si>
    <t>Perelli</t>
  </si>
  <si>
    <t>Pérenchies</t>
  </si>
  <si>
    <t>Péret</t>
  </si>
  <si>
    <t>Péret-Bel-Air</t>
  </si>
  <si>
    <t>Péreyres</t>
  </si>
  <si>
    <t>Pergain-Taillac</t>
  </si>
  <si>
    <t>Peri</t>
  </si>
  <si>
    <t>Périers</t>
  </si>
  <si>
    <t>Périers-en-Auge</t>
  </si>
  <si>
    <t>Périers-sur-le-Dan</t>
  </si>
  <si>
    <t>Pérignac</t>
  </si>
  <si>
    <t>Pérignat-lès-Sarliève</t>
  </si>
  <si>
    <t>Pérignat-sur-Allier</t>
  </si>
  <si>
    <t>Périgné</t>
  </si>
  <si>
    <t>Périgneux</t>
  </si>
  <si>
    <t>Périgny</t>
  </si>
  <si>
    <t>Périgny-la-Rose</t>
  </si>
  <si>
    <t>Périgueux</t>
  </si>
  <si>
    <t>Périssac</t>
  </si>
  <si>
    <t>Perles-et-Castelet</t>
  </si>
  <si>
    <t>Pern</t>
  </si>
  <si>
    <t>Pernand-Vergelesses</t>
  </si>
  <si>
    <t>Pernant</t>
  </si>
  <si>
    <t>Pernay</t>
  </si>
  <si>
    <t>Pernes-lès-Boulogne</t>
  </si>
  <si>
    <t>Pernes-les-Fontaines</t>
  </si>
  <si>
    <t>Pernois</t>
  </si>
  <si>
    <t>Pero-Casevecchie</t>
  </si>
  <si>
    <t>Pérols</t>
  </si>
  <si>
    <t>Pérols-sur-Vézère</t>
  </si>
  <si>
    <t>Péron</t>
  </si>
  <si>
    <t>Péronnas</t>
  </si>
  <si>
    <t>Péronne</t>
  </si>
  <si>
    <t>Péronne-en-Mélantois</t>
  </si>
  <si>
    <t>Péronville</t>
  </si>
  <si>
    <t>Pérouges</t>
  </si>
  <si>
    <t>Pérouse</t>
  </si>
  <si>
    <t>Péroy-les-Gombries</t>
  </si>
  <si>
    <t>Perpezac-le-Blanc</t>
  </si>
  <si>
    <t>Perpezac-le-Noir</t>
  </si>
  <si>
    <t>Perpezat</t>
  </si>
  <si>
    <t>Perpignan</t>
  </si>
  <si>
    <t>Perquie</t>
  </si>
  <si>
    <t>Perrancey-les-Vieux-Moulins</t>
  </si>
  <si>
    <t>Perrecy-les-Forges</t>
  </si>
  <si>
    <t>Perreuil</t>
  </si>
  <si>
    <t>Perreux</t>
  </si>
  <si>
    <t>Perrex</t>
  </si>
  <si>
    <t>Perrier</t>
  </si>
  <si>
    <t>Perrières</t>
  </si>
  <si>
    <t>Perriers-en-Beauficel</t>
  </si>
  <si>
    <t>Perriers-sur-Andelle</t>
  </si>
  <si>
    <t>Perrignier</t>
  </si>
  <si>
    <t>Perrigny</t>
  </si>
  <si>
    <t>Perrigny-lès-Dijon</t>
  </si>
  <si>
    <t>Perrigny-sur-Armançon</t>
  </si>
  <si>
    <t>Perrigny-sur-l'Ognon</t>
  </si>
  <si>
    <t>Perrigny-sur-Loire</t>
  </si>
  <si>
    <t>Perrogney-les-Fontaines</t>
  </si>
  <si>
    <t>Perros-Guirec</t>
  </si>
  <si>
    <t>Perrou</t>
  </si>
  <si>
    <t>Perrouse</t>
  </si>
  <si>
    <t>Perruel</t>
  </si>
  <si>
    <t>Perrusse</t>
  </si>
  <si>
    <t>Perrusson</t>
  </si>
  <si>
    <t>Pers</t>
  </si>
  <si>
    <t>Persac</t>
  </si>
  <si>
    <t>Persan</t>
  </si>
  <si>
    <t>Pers-en-Gâtinais</t>
  </si>
  <si>
    <t>Pers-Jussy</t>
  </si>
  <si>
    <t>Persquen</t>
  </si>
  <si>
    <t>Perthes</t>
  </si>
  <si>
    <t>Perthes-lès-Brienne</t>
  </si>
  <si>
    <t>Pertheville-Ners</t>
  </si>
  <si>
    <t>Pertuis</t>
  </si>
  <si>
    <t>Pervenchères</t>
  </si>
  <si>
    <t>Perville</t>
  </si>
  <si>
    <t>Pescadoires</t>
  </si>
  <si>
    <t>Peschadoires</t>
  </si>
  <si>
    <t>Péseux</t>
  </si>
  <si>
    <t>Peslières</t>
  </si>
  <si>
    <t>Pesmes</t>
  </si>
  <si>
    <t>Pessac</t>
  </si>
  <si>
    <t>Pessac-sur-Dordogne</t>
  </si>
  <si>
    <t>Pessan</t>
  </si>
  <si>
    <t>Pessans</t>
  </si>
  <si>
    <t>Pessat-Villeneuve</t>
  </si>
  <si>
    <t>Pessines</t>
  </si>
  <si>
    <t>Pessoulens</t>
  </si>
  <si>
    <t>Petersbach</t>
  </si>
  <si>
    <t>Petit-Auverné</t>
  </si>
  <si>
    <t>Petit-Bersac</t>
  </si>
  <si>
    <t>Petit-Bourg</t>
  </si>
  <si>
    <t>Petit-Canal</t>
  </si>
  <si>
    <t>Petit-Caux</t>
  </si>
  <si>
    <t>Petit-Couronne</t>
  </si>
  <si>
    <t>Petit-Croix</t>
  </si>
  <si>
    <t>Petite-Chaux</t>
  </si>
  <si>
    <t>Petitefontaine</t>
  </si>
  <si>
    <t>Petite-Forêt</t>
  </si>
  <si>
    <t>Petite-Île</t>
  </si>
  <si>
    <t>Petite-Rosselle</t>
  </si>
  <si>
    <t>Petit-Failly</t>
  </si>
  <si>
    <t>Petit-Fayt</t>
  </si>
  <si>
    <t>Petit-Landau</t>
  </si>
  <si>
    <t>Petitmagny</t>
  </si>
  <si>
    <t>Petit-Mars</t>
  </si>
  <si>
    <t>Petit-Mesnil</t>
  </si>
  <si>
    <t>Petitmont</t>
  </si>
  <si>
    <t>Petit-Noir</t>
  </si>
  <si>
    <t>Petit-Palais-et-Cornemps</t>
  </si>
  <si>
    <t>Petit-Réderching</t>
  </si>
  <si>
    <t>Petit-Tenquin</t>
  </si>
  <si>
    <t>Petit-Verly</t>
  </si>
  <si>
    <t>Petiville</t>
  </si>
  <si>
    <t>Petosse</t>
  </si>
  <si>
    <t>Petreto-Bicchisano</t>
  </si>
  <si>
    <t>Pettoncourt</t>
  </si>
  <si>
    <t>Pettonville</t>
  </si>
  <si>
    <t>Peujard</t>
  </si>
  <si>
    <t>Peumerit</t>
  </si>
  <si>
    <t>Peumerit-Quintin</t>
  </si>
  <si>
    <t>Peuplingues</t>
  </si>
  <si>
    <t>Peuton</t>
  </si>
  <si>
    <t>Peuvillers</t>
  </si>
  <si>
    <t>Peux-et-Couffouleux</t>
  </si>
  <si>
    <t>Pévange</t>
  </si>
  <si>
    <t>Pévy</t>
  </si>
  <si>
    <t>Pexiora</t>
  </si>
  <si>
    <t>Pexonne</t>
  </si>
  <si>
    <t>Pey</t>
  </si>
  <si>
    <t>Peymeinade</t>
  </si>
  <si>
    <t>Peynier</t>
  </si>
  <si>
    <t>Peypin</t>
  </si>
  <si>
    <t>Peypin-d'Aigues</t>
  </si>
  <si>
    <t>Peyrabout</t>
  </si>
  <si>
    <t>Peyrat-de-Bellac</t>
  </si>
  <si>
    <t>Peyrat-la-Nonière</t>
  </si>
  <si>
    <t>Peyrat-le-Château</t>
  </si>
  <si>
    <t>Peyraube</t>
  </si>
  <si>
    <t>Peyraud</t>
  </si>
  <si>
    <t>Peyre</t>
  </si>
  <si>
    <t>Peyre en Aubrac</t>
  </si>
  <si>
    <t>Peyrecave</t>
  </si>
  <si>
    <t>Peyrefitte-du-Razès</t>
  </si>
  <si>
    <t>Peyrefitte-sur-l'Hers</t>
  </si>
  <si>
    <t>Peyregoux</t>
  </si>
  <si>
    <t>Peyrehorade</t>
  </si>
  <si>
    <t>Peyreleau</t>
  </si>
  <si>
    <t>Peyrelevade</t>
  </si>
  <si>
    <t>Peyrelongue-Abos</t>
  </si>
  <si>
    <t>Peyremale</t>
  </si>
  <si>
    <t>Peyrens</t>
  </si>
  <si>
    <t>Peyrestortes</t>
  </si>
  <si>
    <t>Peyret-Saint-André</t>
  </si>
  <si>
    <t>Peyriac-de-Mer</t>
  </si>
  <si>
    <t>Peyriac-Minervois</t>
  </si>
  <si>
    <t>Peyriat</t>
  </si>
  <si>
    <t>Peyrière</t>
  </si>
  <si>
    <t>Peyrieu</t>
  </si>
  <si>
    <t>Peyrignac</t>
  </si>
  <si>
    <t>Peyriguère</t>
  </si>
  <si>
    <t>Peyrilhac</t>
  </si>
  <si>
    <t>Peyrillac-et-Millac</t>
  </si>
  <si>
    <t>Peyrilles</t>
  </si>
  <si>
    <t>Peyrins</t>
  </si>
  <si>
    <t>Peyrissac</t>
  </si>
  <si>
    <t>Peyrissas</t>
  </si>
  <si>
    <t>Peyrole</t>
  </si>
  <si>
    <t>Peyrolles</t>
  </si>
  <si>
    <t>Peyrolles-en-Provence</t>
  </si>
  <si>
    <t>Peyroules</t>
  </si>
  <si>
    <t>Peyrouse</t>
  </si>
  <si>
    <t>Peyrouzet</t>
  </si>
  <si>
    <t>Peyruis</t>
  </si>
  <si>
    <t>Peyrun</t>
  </si>
  <si>
    <t>Peyrus</t>
  </si>
  <si>
    <t>Peyrusse</t>
  </si>
  <si>
    <t>Peyrusse-Grande</t>
  </si>
  <si>
    <t>Peyrusse-le-Roc</t>
  </si>
  <si>
    <t>Peyrusse-Massas</t>
  </si>
  <si>
    <t>Peyrusse-Vieille</t>
  </si>
  <si>
    <t>Peyssies</t>
  </si>
  <si>
    <t>Peyzac-le-Moustier</t>
  </si>
  <si>
    <t>Peyzieux-sur-Saône</t>
  </si>
  <si>
    <t>Pézarches</t>
  </si>
  <si>
    <t>Pezé-le-Robert</t>
  </si>
  <si>
    <t>Pézenas</t>
  </si>
  <si>
    <t>Pézènes-les-Mines</t>
  </si>
  <si>
    <t>Pezens</t>
  </si>
  <si>
    <t>Pézilla-de-Conflent</t>
  </si>
  <si>
    <t>Pézilla-la-Rivière</t>
  </si>
  <si>
    <t>Pezou</t>
  </si>
  <si>
    <t>Pezuls</t>
  </si>
  <si>
    <t>Pfaffenheim</t>
  </si>
  <si>
    <t>Pfalzweyer</t>
  </si>
  <si>
    <t>Pfastatt</t>
  </si>
  <si>
    <t>Pfetterhouse</t>
  </si>
  <si>
    <t>Pfulgriesheim</t>
  </si>
  <si>
    <t>Phaffans</t>
  </si>
  <si>
    <t>Phalempin</t>
  </si>
  <si>
    <t>Phalsbourg</t>
  </si>
  <si>
    <t>Philippsbourg</t>
  </si>
  <si>
    <t>Philondenx</t>
  </si>
  <si>
    <t>Phlin</t>
  </si>
  <si>
    <t>Pia</t>
  </si>
  <si>
    <t>Piacé</t>
  </si>
  <si>
    <t>Piana</t>
  </si>
  <si>
    <t>Pianello</t>
  </si>
  <si>
    <t>Piano</t>
  </si>
  <si>
    <t>Pianottoli-Caldarello</t>
  </si>
  <si>
    <t>Piazzali</t>
  </si>
  <si>
    <t>Piazzole</t>
  </si>
  <si>
    <t>Piblange</t>
  </si>
  <si>
    <t>Pibrac</t>
  </si>
  <si>
    <t>Picarreau</t>
  </si>
  <si>
    <t>Picauville</t>
  </si>
  <si>
    <t>Pichanges</t>
  </si>
  <si>
    <t>Picherande</t>
  </si>
  <si>
    <t>Picquigny</t>
  </si>
  <si>
    <t>Pied-de-Borne</t>
  </si>
  <si>
    <t>Piedicorte-di-Gaggio</t>
  </si>
  <si>
    <t>Piedicroce</t>
  </si>
  <si>
    <t>Piedigriggio</t>
  </si>
  <si>
    <t>Piedipartino</t>
  </si>
  <si>
    <t>Pie-d'Orezza</t>
  </si>
  <si>
    <t>Piégon</t>
  </si>
  <si>
    <t>Piégros-la-Clastre</t>
  </si>
  <si>
    <t>Piégut</t>
  </si>
  <si>
    <t>Piégut-Pluviers</t>
  </si>
  <si>
    <t>Piencourt</t>
  </si>
  <si>
    <t>Piennes</t>
  </si>
  <si>
    <t>Piennes-Onvillers</t>
  </si>
  <si>
    <t>Pierlas</t>
  </si>
  <si>
    <t>Pierre-Bénite</t>
  </si>
  <si>
    <t>Pierre-Buffière</t>
  </si>
  <si>
    <t>Pierre-Châtel</t>
  </si>
  <si>
    <t>Pierreclos</t>
  </si>
  <si>
    <t>Pierrecourt</t>
  </si>
  <si>
    <t>Pierre-de-Bresse</t>
  </si>
  <si>
    <t>Pierrefeu</t>
  </si>
  <si>
    <t>Pierrefeu-du-Var</t>
  </si>
  <si>
    <t>Pierrefiche</t>
  </si>
  <si>
    <t>Pierrefiques</t>
  </si>
  <si>
    <t>Pierrefitte</t>
  </si>
  <si>
    <t>Pierrefitte-en-Auge</t>
  </si>
  <si>
    <t>Pierrefitte-en-Beauvaisis</t>
  </si>
  <si>
    <t>Pierrefitte-en-Cinglais</t>
  </si>
  <si>
    <t>Pierrefitte-ès-Bois</t>
  </si>
  <si>
    <t>Pierrefitte-Nestalas</t>
  </si>
  <si>
    <t>Pierrefitte-sur-Aire</t>
  </si>
  <si>
    <t>Pierrefitte-sur-Loire</t>
  </si>
  <si>
    <t>Pierrefitte-sur-Sauldre</t>
  </si>
  <si>
    <t>Pierrefitte-sur-Seine</t>
  </si>
  <si>
    <t>Pierrefonds</t>
  </si>
  <si>
    <t>Pierrefontaine-lès-Blamont</t>
  </si>
  <si>
    <t>Pierrefontaine-les-Varans</t>
  </si>
  <si>
    <t>Pierrefort</t>
  </si>
  <si>
    <t>Pierregot</t>
  </si>
  <si>
    <t>Pierre-la-Treiche</t>
  </si>
  <si>
    <t>Pierrelatte</t>
  </si>
  <si>
    <t>Pierrelaye</t>
  </si>
  <si>
    <t>Pierre-Levée</t>
  </si>
  <si>
    <t>Pierrelongue</t>
  </si>
  <si>
    <t>Pierremande</t>
  </si>
  <si>
    <t>Pierremont</t>
  </si>
  <si>
    <t>Pierremont-sur-Amance</t>
  </si>
  <si>
    <t>Pierre-Morains</t>
  </si>
  <si>
    <t>Pierre-Percée</t>
  </si>
  <si>
    <t>Pierre-Perthuis</t>
  </si>
  <si>
    <t>Pierrepont</t>
  </si>
  <si>
    <t>Pierrepont-sur-l'Arentèle</t>
  </si>
  <si>
    <t>Pierrerue</t>
  </si>
  <si>
    <t>Pierres</t>
  </si>
  <si>
    <t>Pierreval</t>
  </si>
  <si>
    <t>Pierrevert</t>
  </si>
  <si>
    <t>Pierreville</t>
  </si>
  <si>
    <t>Pierrevillers</t>
  </si>
  <si>
    <t>Pierric</t>
  </si>
  <si>
    <t>Pierry</t>
  </si>
  <si>
    <t>Pietracorbara</t>
  </si>
  <si>
    <t>Pietra-di-Verde</t>
  </si>
  <si>
    <t>Pietralba</t>
  </si>
  <si>
    <t>Pietraserena</t>
  </si>
  <si>
    <t>Pietricaggio</t>
  </si>
  <si>
    <t>Pietrosella</t>
  </si>
  <si>
    <t>Pietroso</t>
  </si>
  <si>
    <t>Piets-Plasence-Moustrou</t>
  </si>
  <si>
    <t>Pieusse</t>
  </si>
  <si>
    <t>Piève</t>
  </si>
  <si>
    <t>Piffonds</t>
  </si>
  <si>
    <t>Pignan</t>
  </si>
  <si>
    <t>Pignans</t>
  </si>
  <si>
    <t>Pignicourt</t>
  </si>
  <si>
    <t>Pignols</t>
  </si>
  <si>
    <t>Pigny</t>
  </si>
  <si>
    <t>Pihem</t>
  </si>
  <si>
    <t>Pihen-lès-Guînes</t>
  </si>
  <si>
    <t>Pila-Canale</t>
  </si>
  <si>
    <t>Pillac</t>
  </si>
  <si>
    <t>Pillemoine</t>
  </si>
  <si>
    <t>Pillon</t>
  </si>
  <si>
    <t>Pimbo</t>
  </si>
  <si>
    <t>Pimelles</t>
  </si>
  <si>
    <t>Pimorin</t>
  </si>
  <si>
    <t>Pimprez</t>
  </si>
  <si>
    <t>Pin</t>
  </si>
  <si>
    <t>Pinas</t>
  </si>
  <si>
    <t>Pinay</t>
  </si>
  <si>
    <t>Pin-Balma</t>
  </si>
  <si>
    <t>Pincé</t>
  </si>
  <si>
    <t>Pindères</t>
  </si>
  <si>
    <t>Pindray</t>
  </si>
  <si>
    <t>Pinel-Hauterive</t>
  </si>
  <si>
    <t>Pineuilh</t>
  </si>
  <si>
    <t>Piney</t>
  </si>
  <si>
    <t>Pino</t>
  </si>
  <si>
    <t>Pinols</t>
  </si>
  <si>
    <t>Pinon</t>
  </si>
  <si>
    <t>Pinsac</t>
  </si>
  <si>
    <t>Pinsaguel</t>
  </si>
  <si>
    <t>Pins-Justaret</t>
  </si>
  <si>
    <t>Pintac</t>
  </si>
  <si>
    <t>Pinterville</t>
  </si>
  <si>
    <t>Pintheville</t>
  </si>
  <si>
    <t>Piobetta</t>
  </si>
  <si>
    <t>Pioggiola</t>
  </si>
  <si>
    <t>Piolenc</t>
  </si>
  <si>
    <t>Pionnat</t>
  </si>
  <si>
    <t>Pionsat</t>
  </si>
  <si>
    <t>Pipriac</t>
  </si>
  <si>
    <t>Piquecos</t>
  </si>
  <si>
    <t>Pirajoux</t>
  </si>
  <si>
    <t>Piré-Chancé</t>
  </si>
  <si>
    <t>Pirey</t>
  </si>
  <si>
    <t>Piriac-sur-Mer</t>
  </si>
  <si>
    <t>Pirmil</t>
  </si>
  <si>
    <t>Pirou</t>
  </si>
  <si>
    <t>Pis</t>
  </si>
  <si>
    <t>Pisany</t>
  </si>
  <si>
    <t>Piscop</t>
  </si>
  <si>
    <t>Piseux</t>
  </si>
  <si>
    <t>Pisieu</t>
  </si>
  <si>
    <t>Pisseleu</t>
  </si>
  <si>
    <t>Pisseloup</t>
  </si>
  <si>
    <t>Pissos</t>
  </si>
  <si>
    <t>Pissotte</t>
  </si>
  <si>
    <t>Pissy</t>
  </si>
  <si>
    <t>Pissy-Pôville</t>
  </si>
  <si>
    <t>Pisy</t>
  </si>
  <si>
    <t>Pitgam</t>
  </si>
  <si>
    <t>Pithiviers</t>
  </si>
  <si>
    <t>Pithiviers-le-Vieil</t>
  </si>
  <si>
    <t>Pithon</t>
  </si>
  <si>
    <t>Pîtres</t>
  </si>
  <si>
    <t>Pittefaux</t>
  </si>
  <si>
    <t>Pizay</t>
  </si>
  <si>
    <t>Pizieux</t>
  </si>
  <si>
    <t>Plabennec</t>
  </si>
  <si>
    <t>Placé</t>
  </si>
  <si>
    <t>Placey</t>
  </si>
  <si>
    <t>Plachy-Buyon</t>
  </si>
  <si>
    <t>Plagne</t>
  </si>
  <si>
    <t>Plagnole</t>
  </si>
  <si>
    <t>Plaigne</t>
  </si>
  <si>
    <t>Plailly</t>
  </si>
  <si>
    <t>Plaimbois-du-Miroir</t>
  </si>
  <si>
    <t>Plaimbois-Vennes</t>
  </si>
  <si>
    <t>Plaimpied-Givaudins</t>
  </si>
  <si>
    <t>Plaine</t>
  </si>
  <si>
    <t>Plaine-d'Argenson</t>
  </si>
  <si>
    <t>Plaine-de-Walsch</t>
  </si>
  <si>
    <t>Plaine-et-Vallées</t>
  </si>
  <si>
    <t>Plaine-Haute</t>
  </si>
  <si>
    <t>Plainemont</t>
  </si>
  <si>
    <t>Plaines-Saint-Lange</t>
  </si>
  <si>
    <t>Plainfaing</t>
  </si>
  <si>
    <t>Plainoiseau</t>
  </si>
  <si>
    <t>Plaintel</t>
  </si>
  <si>
    <t>Plainval</t>
  </si>
  <si>
    <t>Plainville</t>
  </si>
  <si>
    <t>Plaisance</t>
  </si>
  <si>
    <t>Plaisance-du-Touch</t>
  </si>
  <si>
    <t>Plaisia</t>
  </si>
  <si>
    <t>Plaisians</t>
  </si>
  <si>
    <t>Plaisir</t>
  </si>
  <si>
    <t>Plaissan</t>
  </si>
  <si>
    <t>Planaise</t>
  </si>
  <si>
    <t>Planay</t>
  </si>
  <si>
    <t>Plancher-Bas</t>
  </si>
  <si>
    <t>Plancherine</t>
  </si>
  <si>
    <t>Plancher-les-Mines</t>
  </si>
  <si>
    <t>Planches</t>
  </si>
  <si>
    <t>Planchez</t>
  </si>
  <si>
    <t>Plancoët</t>
  </si>
  <si>
    <t>Plancy-l'Abbaye</t>
  </si>
  <si>
    <t>Plan-d'Aups-Sainte-Baume</t>
  </si>
  <si>
    <t>Plan-de-Baix</t>
  </si>
  <si>
    <t>Plan-de-Cuques</t>
  </si>
  <si>
    <t>Plan-d'Orgon</t>
  </si>
  <si>
    <t>Planès</t>
  </si>
  <si>
    <t>Planèzes</t>
  </si>
  <si>
    <t>Planfoy</t>
  </si>
  <si>
    <t>Planioles</t>
  </si>
  <si>
    <t>Planquery</t>
  </si>
  <si>
    <t>Planques</t>
  </si>
  <si>
    <t>Planrupt</t>
  </si>
  <si>
    <t>Planty</t>
  </si>
  <si>
    <t>Planzolles</t>
  </si>
  <si>
    <t>Plappeville</t>
  </si>
  <si>
    <t>Plasne</t>
  </si>
  <si>
    <t>Plasnes</t>
  </si>
  <si>
    <t>Plassac</t>
  </si>
  <si>
    <t>Plassac-Rouffiac</t>
  </si>
  <si>
    <t>Plassay</t>
  </si>
  <si>
    <t>Plateau d'Hauteville</t>
  </si>
  <si>
    <t>Plateau-des-Petites-Roches</t>
  </si>
  <si>
    <t>Plats</t>
  </si>
  <si>
    <t>Plaudren</t>
  </si>
  <si>
    <t>Plauzat</t>
  </si>
  <si>
    <t>Plavilla</t>
  </si>
  <si>
    <t>Plazac</t>
  </si>
  <si>
    <t>Pleaux</t>
  </si>
  <si>
    <t>Pléboulle</t>
  </si>
  <si>
    <t>Pléchâtel</t>
  </si>
  <si>
    <t>Plédéliac</t>
  </si>
  <si>
    <t>Plédran</t>
  </si>
  <si>
    <t>Pléguien</t>
  </si>
  <si>
    <t>Pléhédel</t>
  </si>
  <si>
    <t>Pleine-Fougères</t>
  </si>
  <si>
    <t>Pleine-Selve</t>
  </si>
  <si>
    <t>Pleine-Sève</t>
  </si>
  <si>
    <t>Plélan-le-Grand</t>
  </si>
  <si>
    <t>Plélan-le-Petit</t>
  </si>
  <si>
    <t>Plélauff</t>
  </si>
  <si>
    <t>Plélo</t>
  </si>
  <si>
    <t>Plémet</t>
  </si>
  <si>
    <t>Plémy</t>
  </si>
  <si>
    <t>Plénée-Jugon</t>
  </si>
  <si>
    <t>Pléneuf-Val-André</t>
  </si>
  <si>
    <t>Plénise</t>
  </si>
  <si>
    <t>Plénisette</t>
  </si>
  <si>
    <t>Plerguer</t>
  </si>
  <si>
    <t>Plérin</t>
  </si>
  <si>
    <t>Plerneuf</t>
  </si>
  <si>
    <t>Plescop</t>
  </si>
  <si>
    <t>Plesder</t>
  </si>
  <si>
    <t>Plésidy</t>
  </si>
  <si>
    <t>Pleslin-Trigavou</t>
  </si>
  <si>
    <t>Plesnois</t>
  </si>
  <si>
    <t>Plesnoy</t>
  </si>
  <si>
    <t>Plessé</t>
  </si>
  <si>
    <t>Plessis-Barbuise</t>
  </si>
  <si>
    <t>Plessis-de-Roye</t>
  </si>
  <si>
    <t>Plessis-Saint-Benoist</t>
  </si>
  <si>
    <t>Plessis-Saint-Jean</t>
  </si>
  <si>
    <t>Plestan</t>
  </si>
  <si>
    <t>Plestin-les-Grèves</t>
  </si>
  <si>
    <t>Pleubian</t>
  </si>
  <si>
    <t>Pleucadeuc</t>
  </si>
  <si>
    <t>Pleudaniel</t>
  </si>
  <si>
    <t>Pleudihen-sur-Rance</t>
  </si>
  <si>
    <t>Pleugriffet</t>
  </si>
  <si>
    <t>Pleugueneuc</t>
  </si>
  <si>
    <t>Pleumartin</t>
  </si>
  <si>
    <t>Pleumeleuc</t>
  </si>
  <si>
    <t>Pleumeur-Bodou</t>
  </si>
  <si>
    <t>Pleumeur-Gautier</t>
  </si>
  <si>
    <t>Pleure</t>
  </si>
  <si>
    <t>Pleurs</t>
  </si>
  <si>
    <t>Pleurtuit</t>
  </si>
  <si>
    <t>Pleuven</t>
  </si>
  <si>
    <t>Pleuvezain</t>
  </si>
  <si>
    <t>Pleuville</t>
  </si>
  <si>
    <t>Pléven</t>
  </si>
  <si>
    <t>Plévenon</t>
  </si>
  <si>
    <t>Plévin</t>
  </si>
  <si>
    <t>Pleyben</t>
  </si>
  <si>
    <t>Pleyber-Christ</t>
  </si>
  <si>
    <t>Pliboux</t>
  </si>
  <si>
    <t>Plichancourt</t>
  </si>
  <si>
    <t>Plieux</t>
  </si>
  <si>
    <t>Plivot</t>
  </si>
  <si>
    <t>Plobannalec-Lesconil</t>
  </si>
  <si>
    <t>Plobsheim</t>
  </si>
  <si>
    <t>Ploemel</t>
  </si>
  <si>
    <t>Ploemeur</t>
  </si>
  <si>
    <t>Ploërdut</t>
  </si>
  <si>
    <t>Ploeren</t>
  </si>
  <si>
    <t>Ploërmel</t>
  </si>
  <si>
    <t>Plœuc-L'Hermitage</t>
  </si>
  <si>
    <t>Ploéven</t>
  </si>
  <si>
    <t>Ploëzal</t>
  </si>
  <si>
    <t>Plogastel-Saint-Germain</t>
  </si>
  <si>
    <t>Plogoff</t>
  </si>
  <si>
    <t>Plogonnec</t>
  </si>
  <si>
    <t>Ploisy</t>
  </si>
  <si>
    <t>Plombières-les-Bains</t>
  </si>
  <si>
    <t>Plombières-lès-Dijon</t>
  </si>
  <si>
    <t>Plomelin</t>
  </si>
  <si>
    <t>Plomeur</t>
  </si>
  <si>
    <t>Plomion</t>
  </si>
  <si>
    <t>Plomodiern</t>
  </si>
  <si>
    <t>Plonéis</t>
  </si>
  <si>
    <t>Plonéour-Lanvern</t>
  </si>
  <si>
    <t>Plonévez-du-Faou</t>
  </si>
  <si>
    <t>Plonévez-Porzay</t>
  </si>
  <si>
    <t>Plorec-sur-Arguenon</t>
  </si>
  <si>
    <t>Plottes</t>
  </si>
  <si>
    <t>Plouaret</t>
  </si>
  <si>
    <t>Plouarzel</t>
  </si>
  <si>
    <t>Plouasne</t>
  </si>
  <si>
    <t>Plouay</t>
  </si>
  <si>
    <t>Ploubazlanec</t>
  </si>
  <si>
    <t>Ploubezre</t>
  </si>
  <si>
    <t>Ploudalmézeau</t>
  </si>
  <si>
    <t>Ploudaniel</t>
  </si>
  <si>
    <t>Ploudiry</t>
  </si>
  <si>
    <t>Plouëc-du-Trieux</t>
  </si>
  <si>
    <t>Plouédern</t>
  </si>
  <si>
    <t>Plouégat-Guérand</t>
  </si>
  <si>
    <t>Plouégat-Moysan</t>
  </si>
  <si>
    <t>Plouénan</t>
  </si>
  <si>
    <t>Plouër-sur-Rance</t>
  </si>
  <si>
    <t>Plouescat</t>
  </si>
  <si>
    <t>Plouézec</t>
  </si>
  <si>
    <t>Plouezoc'h</t>
  </si>
  <si>
    <t>Ploufragan</t>
  </si>
  <si>
    <t>Plougar</t>
  </si>
  <si>
    <t>Plougasnou</t>
  </si>
  <si>
    <t>Plougastel-Daoulas</t>
  </si>
  <si>
    <t>Plougonvelin</t>
  </si>
  <si>
    <t>Plougonven</t>
  </si>
  <si>
    <t>Plougonver</t>
  </si>
  <si>
    <t>Plougoulm</t>
  </si>
  <si>
    <t>Plougoumelen</t>
  </si>
  <si>
    <t>Plougourvest</t>
  </si>
  <si>
    <t>Plougras</t>
  </si>
  <si>
    <t>Plougrescant</t>
  </si>
  <si>
    <t>Plouguenast-Langast</t>
  </si>
  <si>
    <t>Plouguerneau</t>
  </si>
  <si>
    <t>Plouguernével</t>
  </si>
  <si>
    <t>Plouguiel</t>
  </si>
  <si>
    <t>Plouguin</t>
  </si>
  <si>
    <t>Plouha</t>
  </si>
  <si>
    <t>Plouharnel</t>
  </si>
  <si>
    <t>Plouhinec</t>
  </si>
  <si>
    <t>Plouider</t>
  </si>
  <si>
    <t>Plouigneau</t>
  </si>
  <si>
    <t>Plouisy</t>
  </si>
  <si>
    <t>Ploulec'h</t>
  </si>
  <si>
    <t>Ploumagoar</t>
  </si>
  <si>
    <t>Ploumilliau</t>
  </si>
  <si>
    <t>Ploumoguer</t>
  </si>
  <si>
    <t>Plounéour-Brignogan-plages</t>
  </si>
  <si>
    <t>Plounéour-Ménez</t>
  </si>
  <si>
    <t>Plounérin</t>
  </si>
  <si>
    <t>Plounéventer</t>
  </si>
  <si>
    <t>Plounévézel</t>
  </si>
  <si>
    <t>Plounévez-Lochrist</t>
  </si>
  <si>
    <t>Plounévez-Moëdec</t>
  </si>
  <si>
    <t>Plounévez-Quintin</t>
  </si>
  <si>
    <t>Plourac'h</t>
  </si>
  <si>
    <t>Plouray</t>
  </si>
  <si>
    <t>Plourhan</t>
  </si>
  <si>
    <t>Plourin</t>
  </si>
  <si>
    <t>Plourin-lès-Morlaix</t>
  </si>
  <si>
    <t>Plourivo</t>
  </si>
  <si>
    <t>Plouvain</t>
  </si>
  <si>
    <t>Plouvara</t>
  </si>
  <si>
    <t>Plouvien</t>
  </si>
  <si>
    <t>Plouvorn</t>
  </si>
  <si>
    <t>Plouyé</t>
  </si>
  <si>
    <t>Plouzané</t>
  </si>
  <si>
    <t>Plouzélambre</t>
  </si>
  <si>
    <t>Plouzévédé</t>
  </si>
  <si>
    <t>Plovan</t>
  </si>
  <si>
    <t>Ployart-et-Vaurseine</t>
  </si>
  <si>
    <t>Plozévet</t>
  </si>
  <si>
    <t>Pludual</t>
  </si>
  <si>
    <t>Pluduno</t>
  </si>
  <si>
    <t>Plufur</t>
  </si>
  <si>
    <t>Pluguffan</t>
  </si>
  <si>
    <t>Pluherlin</t>
  </si>
  <si>
    <t>Plumaudan</t>
  </si>
  <si>
    <t>Plumaugat</t>
  </si>
  <si>
    <t>Plumelec</t>
  </si>
  <si>
    <t>Pluméliau-Bieuzy</t>
  </si>
  <si>
    <t>Plumelin</t>
  </si>
  <si>
    <t>Plumergat</t>
  </si>
  <si>
    <t>Plumetot</t>
  </si>
  <si>
    <t>Plumieux</t>
  </si>
  <si>
    <t>Plumont</t>
  </si>
  <si>
    <t>Pluneret</t>
  </si>
  <si>
    <t>Plurien</t>
  </si>
  <si>
    <t>Plusquellec</t>
  </si>
  <si>
    <t>Plussulien</t>
  </si>
  <si>
    <t>Pluvet</t>
  </si>
  <si>
    <t>Pluvigner</t>
  </si>
  <si>
    <t>Pluzunet</t>
  </si>
  <si>
    <t>Pocancy</t>
  </si>
  <si>
    <t>Pocé-les-Bois</t>
  </si>
  <si>
    <t>Pocé-sur-Cisse</t>
  </si>
  <si>
    <t>Podensac</t>
  </si>
  <si>
    <t>Pœuilly</t>
  </si>
  <si>
    <t>Poey-de-Lescar</t>
  </si>
  <si>
    <t>Poey-d'Oloron</t>
  </si>
  <si>
    <t>Poëzat</t>
  </si>
  <si>
    <t>Poggio-di-Nazza</t>
  </si>
  <si>
    <t>Poggio-di-Venaco</t>
  </si>
  <si>
    <t>Poggio-d'Oletta</t>
  </si>
  <si>
    <t>Poggiolo</t>
  </si>
  <si>
    <t>Poggio-Marinaccio</t>
  </si>
  <si>
    <t>Poggio-Mezzana</t>
  </si>
  <si>
    <t>Pogny</t>
  </si>
  <si>
    <t>Poids-de-Fiole</t>
  </si>
  <si>
    <t>Poigny</t>
  </si>
  <si>
    <t>Poigny-la-Forêt</t>
  </si>
  <si>
    <t>Poil</t>
  </si>
  <si>
    <t>Poilcourt-Sydney</t>
  </si>
  <si>
    <t>Poilhes</t>
  </si>
  <si>
    <t>Poillé-sur-Vègre</t>
  </si>
  <si>
    <t>Poilley</t>
  </si>
  <si>
    <t>Poilly</t>
  </si>
  <si>
    <t>Poilly-lez-Gien</t>
  </si>
  <si>
    <t>Poilly-sur-Serein</t>
  </si>
  <si>
    <t>Poilly-sur-Tholon</t>
  </si>
  <si>
    <t>Poinçon-lès-Larrey</t>
  </si>
  <si>
    <t>Poincy</t>
  </si>
  <si>
    <t>Poinsenot</t>
  </si>
  <si>
    <t>Poinson-lès-Fayl</t>
  </si>
  <si>
    <t>Poinson-lès-Grancey</t>
  </si>
  <si>
    <t>Poinson-lès-Nogent</t>
  </si>
  <si>
    <t>Pointe-à-Pitre</t>
  </si>
  <si>
    <t>Pointel</t>
  </si>
  <si>
    <t>Pointe-Noire</t>
  </si>
  <si>
    <t>Pointis-de-Rivière</t>
  </si>
  <si>
    <t>Pointis-Inard</t>
  </si>
  <si>
    <t>Pointre</t>
  </si>
  <si>
    <t>Poinville</t>
  </si>
  <si>
    <t>Poiroux</t>
  </si>
  <si>
    <t>Poisat</t>
  </si>
  <si>
    <t>Poiseul</t>
  </si>
  <si>
    <t>Poiseul-la-Grange</t>
  </si>
  <si>
    <t>Poiseul-la-Ville-et-Laperrière</t>
  </si>
  <si>
    <t>Poiseul-lès-Saulx</t>
  </si>
  <si>
    <t>Poiseux</t>
  </si>
  <si>
    <t>Poisieux</t>
  </si>
  <si>
    <t>Poisson</t>
  </si>
  <si>
    <t>Poissons</t>
  </si>
  <si>
    <t>Poissy</t>
  </si>
  <si>
    <t>Poisvilliers</t>
  </si>
  <si>
    <t>Poisy</t>
  </si>
  <si>
    <t>Poitiers</t>
  </si>
  <si>
    <t>Poivres</t>
  </si>
  <si>
    <t>Poix</t>
  </si>
  <si>
    <t>Poix-de-Picardie</t>
  </si>
  <si>
    <t>Poix-du-Nord</t>
  </si>
  <si>
    <t>Poix-Terron</t>
  </si>
  <si>
    <t>Polaincourt-et-Clairefontaine</t>
  </si>
  <si>
    <t>Polastron</t>
  </si>
  <si>
    <t>Poleymieux-au-Mont-d'Or</t>
  </si>
  <si>
    <t>Poliénas</t>
  </si>
  <si>
    <t>Polignac</t>
  </si>
  <si>
    <t>Poligné</t>
  </si>
  <si>
    <t>Poligny</t>
  </si>
  <si>
    <t>Polincove</t>
  </si>
  <si>
    <t>Polisot</t>
  </si>
  <si>
    <t>Polisy</t>
  </si>
  <si>
    <t>Pollestres</t>
  </si>
  <si>
    <t>Polliat</t>
  </si>
  <si>
    <t>Pollieu</t>
  </si>
  <si>
    <t>Pollionnay</t>
  </si>
  <si>
    <t>Polminhac</t>
  </si>
  <si>
    <t>Polveroso</t>
  </si>
  <si>
    <t>Pomacle</t>
  </si>
  <si>
    <t>Pomarède</t>
  </si>
  <si>
    <t>Pomarez</t>
  </si>
  <si>
    <t>Pomas</t>
  </si>
  <si>
    <t>Pomayrols</t>
  </si>
  <si>
    <t>Pomerol</t>
  </si>
  <si>
    <t>Pomérols</t>
  </si>
  <si>
    <t>Pomeys</t>
  </si>
  <si>
    <t>Pommard</t>
  </si>
  <si>
    <t>Pommera</t>
  </si>
  <si>
    <t>Pommeret</t>
  </si>
  <si>
    <t>Pommereuil</t>
  </si>
  <si>
    <t>Pommereux</t>
  </si>
  <si>
    <t>Pommeréval</t>
  </si>
  <si>
    <t>Pommerieux</t>
  </si>
  <si>
    <t>Pommérieux</t>
  </si>
  <si>
    <t>Pommerit-le-Vicomte</t>
  </si>
  <si>
    <t>Pommerol</t>
  </si>
  <si>
    <t>Pommeuse</t>
  </si>
  <si>
    <t>Pommevic</t>
  </si>
  <si>
    <t>Pommier</t>
  </si>
  <si>
    <t>Pommier-de-Beaurepaire</t>
  </si>
  <si>
    <t>Pommiers</t>
  </si>
  <si>
    <t>Pommiers-Moulons</t>
  </si>
  <si>
    <t>Pomoy</t>
  </si>
  <si>
    <t>Pompaire</t>
  </si>
  <si>
    <t>Pompéjac</t>
  </si>
  <si>
    <t>Pompertuzat</t>
  </si>
  <si>
    <t>Pompey</t>
  </si>
  <si>
    <t>Pompiac</t>
  </si>
  <si>
    <t>Pompierre</t>
  </si>
  <si>
    <t>Pompierre-sur-Doubs</t>
  </si>
  <si>
    <t>Pompiey</t>
  </si>
  <si>
    <t>Pompignac</t>
  </si>
  <si>
    <t>Pompignan</t>
  </si>
  <si>
    <t>Pompogne</t>
  </si>
  <si>
    <t>Pomponne</t>
  </si>
  <si>
    <t>Pomport</t>
  </si>
  <si>
    <t>Pomps</t>
  </si>
  <si>
    <t>Poncey-lès-Athée</t>
  </si>
  <si>
    <t>Poncey-sur-l'Ignon</t>
  </si>
  <si>
    <t>Ponches-Estruval</t>
  </si>
  <si>
    <t>Ponchon</t>
  </si>
  <si>
    <t>Poncin</t>
  </si>
  <si>
    <t>Poncins</t>
  </si>
  <si>
    <t>Pondaurat</t>
  </si>
  <si>
    <t>Ponet-et-Saint-Auban</t>
  </si>
  <si>
    <t>Ponlat-Taillebourg</t>
  </si>
  <si>
    <t>Pons</t>
  </si>
  <si>
    <t>Ponsampère</t>
  </si>
  <si>
    <t>Ponsan-Soubiran</t>
  </si>
  <si>
    <t>Ponsas</t>
  </si>
  <si>
    <t>Ponson-Debat-Pouts</t>
  </si>
  <si>
    <t>Ponson-Dessus</t>
  </si>
  <si>
    <t>Ponsonnas</t>
  </si>
  <si>
    <t>Pont</t>
  </si>
  <si>
    <t>Pont de Montvert - Sud Mont Lozère</t>
  </si>
  <si>
    <t>Pontacq</t>
  </si>
  <si>
    <t>Pontailler-sur-Saône</t>
  </si>
  <si>
    <t>Pontaix</t>
  </si>
  <si>
    <t>Pont-à-Marcq</t>
  </si>
  <si>
    <t>Pont-à-Mousson</t>
  </si>
  <si>
    <t>Pont-Arcy</t>
  </si>
  <si>
    <t>Pontarion</t>
  </si>
  <si>
    <t>Pontarlier</t>
  </si>
  <si>
    <t>Pontarmé</t>
  </si>
  <si>
    <t>Pontaubault</t>
  </si>
  <si>
    <t>Pontaubert</t>
  </si>
  <si>
    <t>Pont-Audemer</t>
  </si>
  <si>
    <t>Pontault-Combault</t>
  </si>
  <si>
    <t>Pontaumur</t>
  </si>
  <si>
    <t>Pont-Authou</t>
  </si>
  <si>
    <t>Pont-Aven</t>
  </si>
  <si>
    <t>Pont-à-Vendin</t>
  </si>
  <si>
    <t>Pontavert</t>
  </si>
  <si>
    <t>Pont-Bellanger</t>
  </si>
  <si>
    <t>Pontcarré</t>
  </si>
  <si>
    <t>Pontcey</t>
  </si>
  <si>
    <t>Pontchardon</t>
  </si>
  <si>
    <t>Pontcharra</t>
  </si>
  <si>
    <t>Pontcharraud</t>
  </si>
  <si>
    <t>Pontchâteau</t>
  </si>
  <si>
    <t>Pontcirq</t>
  </si>
  <si>
    <t>Pont-Croix</t>
  </si>
  <si>
    <t>Pont-d'Ain</t>
  </si>
  <si>
    <t>Pont-de-Barret</t>
  </si>
  <si>
    <t>Pont-de-Buis-lès-Quimerch</t>
  </si>
  <si>
    <t>Pont-de-Chéruy</t>
  </si>
  <si>
    <t>Pont-de-Labeaume</t>
  </si>
  <si>
    <t>Pont-de-l'Arche</t>
  </si>
  <si>
    <t>Pont-de-Larn</t>
  </si>
  <si>
    <t>Pont-de-l'Isère</t>
  </si>
  <si>
    <t>Pont-de-Metz</t>
  </si>
  <si>
    <t>Pont-de-Poitte</t>
  </si>
  <si>
    <t>Pont-de-Roide-Vermondans</t>
  </si>
  <si>
    <t>Pont-de-Ruan</t>
  </si>
  <si>
    <t>Pont-de-Salars</t>
  </si>
  <si>
    <t>Pont-de-Vaux</t>
  </si>
  <si>
    <t>Pont-de-Veyle</t>
  </si>
  <si>
    <t>Pont-d'Héry</t>
  </si>
  <si>
    <t>Pont-d'Ouilly</t>
  </si>
  <si>
    <t>Pont-du-Bois</t>
  </si>
  <si>
    <t>Pont-du-Casse</t>
  </si>
  <si>
    <t>Pont-du-Château</t>
  </si>
  <si>
    <t>Pont-du-Navoy</t>
  </si>
  <si>
    <t>Pontécoulant</t>
  </si>
  <si>
    <t>Ponteilla</t>
  </si>
  <si>
    <t>Ponteils-et-Brésis</t>
  </si>
  <si>
    <t>Pont-en-Royans</t>
  </si>
  <si>
    <t>Pontenx-les-Forges</t>
  </si>
  <si>
    <t>Pont-et-Massène</t>
  </si>
  <si>
    <t>Pont-Évêque</t>
  </si>
  <si>
    <t>Pontevès</t>
  </si>
  <si>
    <t>Pontfaverger-Moronvilliers</t>
  </si>
  <si>
    <t>Pontgibaud</t>
  </si>
  <si>
    <t>Pontgouin</t>
  </si>
  <si>
    <t>Pont-Hébert</t>
  </si>
  <si>
    <t>Ponthévrard</t>
  </si>
  <si>
    <t>Ponthion</t>
  </si>
  <si>
    <t>Ponthoile</t>
  </si>
  <si>
    <t>Pontiacq-Viellepinte</t>
  </si>
  <si>
    <t>Pontigny</t>
  </si>
  <si>
    <t>Pontis</t>
  </si>
  <si>
    <t>Pontivy</t>
  </si>
  <si>
    <t>Pont-l'Abbé</t>
  </si>
  <si>
    <t>Pont-l'Abbé-d'Arnoult</t>
  </si>
  <si>
    <t>Pont-lès-Bonfays</t>
  </si>
  <si>
    <t>Pont-les-Moulins</t>
  </si>
  <si>
    <t>Pont-l'Évêque</t>
  </si>
  <si>
    <t>Pontlevoy</t>
  </si>
  <si>
    <t>Pontmain</t>
  </si>
  <si>
    <t>Pont-Melvez</t>
  </si>
  <si>
    <t>Pont-Noyelles</t>
  </si>
  <si>
    <t>Pontoise</t>
  </si>
  <si>
    <t>Pontoise-lès-Noyon</t>
  </si>
  <si>
    <t>Pontonx-sur-l'Adour</t>
  </si>
  <si>
    <t>Pontorson</t>
  </si>
  <si>
    <t>Pontours</t>
  </si>
  <si>
    <t>Pontoux</t>
  </si>
  <si>
    <t>Pontoy</t>
  </si>
  <si>
    <t>Pont-Péan</t>
  </si>
  <si>
    <t>Pontpierre</t>
  </si>
  <si>
    <t>Pontpoint</t>
  </si>
  <si>
    <t>Pont-Remy</t>
  </si>
  <si>
    <t>Pontrieux</t>
  </si>
  <si>
    <t>Pontru</t>
  </si>
  <si>
    <t>Pontruet</t>
  </si>
  <si>
    <t>Ponts sur Seulles</t>
  </si>
  <si>
    <t>Pont-Sainte-Marie</t>
  </si>
  <si>
    <t>Pont-Sainte-Maxence</t>
  </si>
  <si>
    <t>Pont-Saint-Esprit</t>
  </si>
  <si>
    <t>Pont-Saint-Mard</t>
  </si>
  <si>
    <t>Pont-Saint-Pierre</t>
  </si>
  <si>
    <t>Pont-Saint-Vincent</t>
  </si>
  <si>
    <t>Pont-Salomon</t>
  </si>
  <si>
    <t>Pont-Scorff</t>
  </si>
  <si>
    <t>Ponts-et-Marais</t>
  </si>
  <si>
    <t>Pont-sur-l'Ognon</t>
  </si>
  <si>
    <t>Pont-sur-Madon</t>
  </si>
  <si>
    <t>Pont-sur-Meuse</t>
  </si>
  <si>
    <t>Pont-sur-Sambre</t>
  </si>
  <si>
    <t>Pont-sur-Seine</t>
  </si>
  <si>
    <t>Pont-sur-Vanne</t>
  </si>
  <si>
    <t>Pont-sur-Yonne</t>
  </si>
  <si>
    <t>Pontvallain</t>
  </si>
  <si>
    <t>Popian</t>
  </si>
  <si>
    <t>Popolasca</t>
  </si>
  <si>
    <t>Porcaro</t>
  </si>
  <si>
    <t>Porcelette</t>
  </si>
  <si>
    <t>Porchères</t>
  </si>
  <si>
    <t>Porcheux</t>
  </si>
  <si>
    <t>Porcheville</t>
  </si>
  <si>
    <t>Porcieu-Amblagnieu</t>
  </si>
  <si>
    <t>Pordic</t>
  </si>
  <si>
    <t>Pornic</t>
  </si>
  <si>
    <t>Pornichet</t>
  </si>
  <si>
    <t>Porquéricourt</t>
  </si>
  <si>
    <t>Porri</t>
  </si>
  <si>
    <t>Porspoder</t>
  </si>
  <si>
    <t>Porta</t>
  </si>
  <si>
    <t>Port-Bail-sur-Mer</t>
  </si>
  <si>
    <t>Port-Brillet</t>
  </si>
  <si>
    <t>Port-de-Bouc</t>
  </si>
  <si>
    <t>Port-de-Lanne</t>
  </si>
  <si>
    <t>Port-d'Envaux</t>
  </si>
  <si>
    <t>Port-de-Piles</t>
  </si>
  <si>
    <t>Port-des-Barques</t>
  </si>
  <si>
    <t>Porte des Pierres Dorées</t>
  </si>
  <si>
    <t>Porte du Ried</t>
  </si>
  <si>
    <t>Porte-de-Benauge</t>
  </si>
  <si>
    <t>Porte-de-Savoie</t>
  </si>
  <si>
    <t>Porte-des-Bonnevaux</t>
  </si>
  <si>
    <t>Porte-de-Seine</t>
  </si>
  <si>
    <t>Porte-du-Quercy</t>
  </si>
  <si>
    <t>Portel-des-Corbières</t>
  </si>
  <si>
    <t>Port-en-Bessin-Huppain</t>
  </si>
  <si>
    <t>Porté-Puymorens</t>
  </si>
  <si>
    <t>Portes</t>
  </si>
  <si>
    <t>Portes-en-Valdaine</t>
  </si>
  <si>
    <t>Portes-lès-Valence</t>
  </si>
  <si>
    <t>Portet</t>
  </si>
  <si>
    <t>Portet-d'Aspet</t>
  </si>
  <si>
    <t>Portet-de-Luchon</t>
  </si>
  <si>
    <t>Portets</t>
  </si>
  <si>
    <t>Portet-sur-Garonne</t>
  </si>
  <si>
    <t>Portieux</t>
  </si>
  <si>
    <t>Portiragnes</t>
  </si>
  <si>
    <t>Port-Jérôme-sur-Seine</t>
  </si>
  <si>
    <t>Port-la-Nouvelle</t>
  </si>
  <si>
    <t>Port-Launay</t>
  </si>
  <si>
    <t>Port-le-Grand</t>
  </si>
  <si>
    <t>Port-Lesney</t>
  </si>
  <si>
    <t>Port-Louis</t>
  </si>
  <si>
    <t>Port-Mort</t>
  </si>
  <si>
    <t>Porto-Vecchio</t>
  </si>
  <si>
    <t>Ports</t>
  </si>
  <si>
    <t>Port-Sainte-Foy-et-Ponchapt</t>
  </si>
  <si>
    <t>Port-Sainte-Marie</t>
  </si>
  <si>
    <t>Port-Saint-Louis-du-Rhône</t>
  </si>
  <si>
    <t>Port-Saint-Père</t>
  </si>
  <si>
    <t>Port-sur-Saône</t>
  </si>
  <si>
    <t>Port-sur-Seille</t>
  </si>
  <si>
    <t>Port-Vendres</t>
  </si>
  <si>
    <t>Posanges</t>
  </si>
  <si>
    <t>Poses</t>
  </si>
  <si>
    <t>Possesse</t>
  </si>
  <si>
    <t>Postroff</t>
  </si>
  <si>
    <t>Potangis</t>
  </si>
  <si>
    <t>Potelières</t>
  </si>
  <si>
    <t>Potelle</t>
  </si>
  <si>
    <t>Pothières</t>
  </si>
  <si>
    <t>Potigny</t>
  </si>
  <si>
    <t>Potte</t>
  </si>
  <si>
    <t>Pouançay</t>
  </si>
  <si>
    <t>Pouan-les-Vallées</t>
  </si>
  <si>
    <t>Pouant</t>
  </si>
  <si>
    <t>Poubeau</t>
  </si>
  <si>
    <t>Poucharramet</t>
  </si>
  <si>
    <t>Poudenas</t>
  </si>
  <si>
    <t>Poudenx</t>
  </si>
  <si>
    <t>Poudis</t>
  </si>
  <si>
    <t>Poueyferré</t>
  </si>
  <si>
    <t>Pougnadoresse</t>
  </si>
  <si>
    <t>Pougne-Hérisson</t>
  </si>
  <si>
    <t>Pougny</t>
  </si>
  <si>
    <t>Pougues-les-Eaux</t>
  </si>
  <si>
    <t>Pougy</t>
  </si>
  <si>
    <t>Pouillac</t>
  </si>
  <si>
    <t>Pouillat</t>
  </si>
  <si>
    <t>Pouillé</t>
  </si>
  <si>
    <t>Pouillé-les-Côteaux</t>
  </si>
  <si>
    <t>Pouillenay</t>
  </si>
  <si>
    <t>Pouilley-Français</t>
  </si>
  <si>
    <t>Pouilley-les-Vignes</t>
  </si>
  <si>
    <t>Pouillon</t>
  </si>
  <si>
    <t>Pouilloux</t>
  </si>
  <si>
    <t>Pouilly</t>
  </si>
  <si>
    <t>Pouilly-en-Auxois</t>
  </si>
  <si>
    <t>Pouilly-lès-Feurs</t>
  </si>
  <si>
    <t>Pouilly-les-Nonains</t>
  </si>
  <si>
    <t>Pouilly-sous-Charlieu</t>
  </si>
  <si>
    <t>Pouilly-sur-Loire</t>
  </si>
  <si>
    <t>Pouilly-sur-Meuse</t>
  </si>
  <si>
    <t>Pouilly-sur-Saône</t>
  </si>
  <si>
    <t>Pouilly-sur-Serre</t>
  </si>
  <si>
    <t>Pouilly-sur-Vingeanne</t>
  </si>
  <si>
    <t>Poujols</t>
  </si>
  <si>
    <t>Poulaines</t>
  </si>
  <si>
    <t>Poulainville</t>
  </si>
  <si>
    <t>Poulangy</t>
  </si>
  <si>
    <t>Poulan-Pouzols</t>
  </si>
  <si>
    <t>Pouldergat</t>
  </si>
  <si>
    <t>Pouldreuzic</t>
  </si>
  <si>
    <t>Poule-les-Écharmeaux</t>
  </si>
  <si>
    <t>Pouliacq</t>
  </si>
  <si>
    <t>Pouligney-Lusans</t>
  </si>
  <si>
    <t>Pouligny-Notre-Dame</t>
  </si>
  <si>
    <t>Pouligny-Saint-Martin</t>
  </si>
  <si>
    <t>Pouligny-Saint-Pierre</t>
  </si>
  <si>
    <t>Poullan-sur-Mer</t>
  </si>
  <si>
    <t>Poullaouen</t>
  </si>
  <si>
    <t>Poullignac</t>
  </si>
  <si>
    <t>Poulx</t>
  </si>
  <si>
    <t>Poumarous</t>
  </si>
  <si>
    <t>Poupas</t>
  </si>
  <si>
    <t>Poupry</t>
  </si>
  <si>
    <t>Pouques-Lormes</t>
  </si>
  <si>
    <t>Pourcharesses</t>
  </si>
  <si>
    <t>Pourchères</t>
  </si>
  <si>
    <t>Pourcieux</t>
  </si>
  <si>
    <t>Pourcy</t>
  </si>
  <si>
    <t>Pourlans</t>
  </si>
  <si>
    <t>Pournoy-la-Chétive</t>
  </si>
  <si>
    <t>Pournoy-la-Grasse</t>
  </si>
  <si>
    <t>Pourrain</t>
  </si>
  <si>
    <t>Pourrières</t>
  </si>
  <si>
    <t>Poursac</t>
  </si>
  <si>
    <t>Poursay-Garnaud</t>
  </si>
  <si>
    <t>Poursiugues-Boucoue</t>
  </si>
  <si>
    <t>Pouru-aux-Bois</t>
  </si>
  <si>
    <t>Pouru-Saint-Remy</t>
  </si>
  <si>
    <t>Poussan</t>
  </si>
  <si>
    <t>Poussanges</t>
  </si>
  <si>
    <t>Poussay</t>
  </si>
  <si>
    <t>Pousseaux</t>
  </si>
  <si>
    <t>Poussignac</t>
  </si>
  <si>
    <t>Pousthomy</t>
  </si>
  <si>
    <t>Pouvrai</t>
  </si>
  <si>
    <t>Pouxeux</t>
  </si>
  <si>
    <t>Pouy</t>
  </si>
  <si>
    <t>Pouyastruc</t>
  </si>
  <si>
    <t>Pouydesseaux</t>
  </si>
  <si>
    <t>Pouy-de-Touges</t>
  </si>
  <si>
    <t>Pouydraguin</t>
  </si>
  <si>
    <t>Pouylebon</t>
  </si>
  <si>
    <t>Pouy-Loubrin</t>
  </si>
  <si>
    <t>Pouy-Roquelaure</t>
  </si>
  <si>
    <t>Pouy-sur-Vannes</t>
  </si>
  <si>
    <t>Pouzac</t>
  </si>
  <si>
    <t>Pouzauges</t>
  </si>
  <si>
    <t>Pouzay</t>
  </si>
  <si>
    <t>Pouze</t>
  </si>
  <si>
    <t>Pouzilhac</t>
  </si>
  <si>
    <t>Pouzol</t>
  </si>
  <si>
    <t>Pouzolles</t>
  </si>
  <si>
    <t>Pouzols</t>
  </si>
  <si>
    <t>Pouzols-Minervois</t>
  </si>
  <si>
    <t>Pouzy-Mésangy</t>
  </si>
  <si>
    <t>Poyanne</t>
  </si>
  <si>
    <t>Poyans</t>
  </si>
  <si>
    <t>Poyartin</t>
  </si>
  <si>
    <t>Poyols</t>
  </si>
  <si>
    <t>Pozières</t>
  </si>
  <si>
    <t>Pradelle</t>
  </si>
  <si>
    <t>Pradelles</t>
  </si>
  <si>
    <t>Pradelles-Cabardès</t>
  </si>
  <si>
    <t>Prades-d'Aubrac</t>
  </si>
  <si>
    <t>Prades-le-Lez</t>
  </si>
  <si>
    <t>Prades-Salars</t>
  </si>
  <si>
    <t>Prades-sur-Vernazobre</t>
  </si>
  <si>
    <t>Pradettes</t>
  </si>
  <si>
    <t>Pradières</t>
  </si>
  <si>
    <t>Pradiers</t>
  </si>
  <si>
    <t>Pradinas</t>
  </si>
  <si>
    <t>Pradines</t>
  </si>
  <si>
    <t>Pradons</t>
  </si>
  <si>
    <t>Prads-Haute-Bléone</t>
  </si>
  <si>
    <t>Prahecq</t>
  </si>
  <si>
    <t>Prailles-La Couarde</t>
  </si>
  <si>
    <t>Pralognan-la-Vanoise</t>
  </si>
  <si>
    <t>Prâlon</t>
  </si>
  <si>
    <t>Pralong</t>
  </si>
  <si>
    <t>Pranles</t>
  </si>
  <si>
    <t>Pranzac</t>
  </si>
  <si>
    <t>Praslay</t>
  </si>
  <si>
    <t>Praslin</t>
  </si>
  <si>
    <t>Prasville</t>
  </si>
  <si>
    <t>Prat</t>
  </si>
  <si>
    <t>Prat-Bonrepaux</t>
  </si>
  <si>
    <t>Prato-di-Giovellina</t>
  </si>
  <si>
    <t>Prats-de-Carlux</t>
  </si>
  <si>
    <t>Prats-de-Mollo-la-Preste</t>
  </si>
  <si>
    <t>Prats-de-Sournia</t>
  </si>
  <si>
    <t>Prats-du-Périgord</t>
  </si>
  <si>
    <t>Pratviel</t>
  </si>
  <si>
    <t>Praye</t>
  </si>
  <si>
    <t>Prayols</t>
  </si>
  <si>
    <t>Prayssac</t>
  </si>
  <si>
    <t>Prayssas</t>
  </si>
  <si>
    <t>Praz-sur-Arly</t>
  </si>
  <si>
    <t>Préaux</t>
  </si>
  <si>
    <t>Préaux-Bocage</t>
  </si>
  <si>
    <t>Prébois</t>
  </si>
  <si>
    <t>Précey</t>
  </si>
  <si>
    <t>Préchac</t>
  </si>
  <si>
    <t>Préchacq-Josbaig</t>
  </si>
  <si>
    <t>Préchacq-les-Bains</t>
  </si>
  <si>
    <t>Préchacq-Navarrenx</t>
  </si>
  <si>
    <t>Préchac-sur-Adour</t>
  </si>
  <si>
    <t>Précieux</t>
  </si>
  <si>
    <t>Précigné</t>
  </si>
  <si>
    <t>Précilhon</t>
  </si>
  <si>
    <t>Précy</t>
  </si>
  <si>
    <t>Précy-le-Sec</t>
  </si>
  <si>
    <t>Précy-Notre-Dame</t>
  </si>
  <si>
    <t>Précy-Saint-Martin</t>
  </si>
  <si>
    <t>Précy-sous-Thil</t>
  </si>
  <si>
    <t>Précy-sur-Marne</t>
  </si>
  <si>
    <t>Précy-sur-Oise</t>
  </si>
  <si>
    <t>Précy-sur-Vrin</t>
  </si>
  <si>
    <t>Prédefin</t>
  </si>
  <si>
    <t>Prée-d'Anjou</t>
  </si>
  <si>
    <t>Pré-en-Pail-Saint-Samson</t>
  </si>
  <si>
    <t>Préfailles</t>
  </si>
  <si>
    <t>Préfontaines</t>
  </si>
  <si>
    <t>Prégilbert</t>
  </si>
  <si>
    <t>Préguillac</t>
  </si>
  <si>
    <t>Préhy</t>
  </si>
  <si>
    <t>Preignac</t>
  </si>
  <si>
    <t>Preignan</t>
  </si>
  <si>
    <t>Preigney</t>
  </si>
  <si>
    <t>Preixan</t>
  </si>
  <si>
    <t>Prémanon</t>
  </si>
  <si>
    <t>Premeaux-Prissey</t>
  </si>
  <si>
    <t>Prémery</t>
  </si>
  <si>
    <t>Prémesques</t>
  </si>
  <si>
    <t>Prémeyzel</t>
  </si>
  <si>
    <t>Prémian</t>
  </si>
  <si>
    <t>Prémierfait</t>
  </si>
  <si>
    <t>Prémilhat</t>
  </si>
  <si>
    <t>Prémillieu</t>
  </si>
  <si>
    <t>Prémont</t>
  </si>
  <si>
    <t>Prémontré</t>
  </si>
  <si>
    <t>Prendeignes</t>
  </si>
  <si>
    <t>Préneron</t>
  </si>
  <si>
    <t>Prenois</t>
  </si>
  <si>
    <t>Prény</t>
  </si>
  <si>
    <t>Préporché</t>
  </si>
  <si>
    <t>Présailles</t>
  </si>
  <si>
    <t>Pré-Saint-Évroult</t>
  </si>
  <si>
    <t>Pré-Saint-Martin</t>
  </si>
  <si>
    <t>Préseau</t>
  </si>
  <si>
    <t>Présentevillers</t>
  </si>
  <si>
    <t>Préserville</t>
  </si>
  <si>
    <t>Présilly</t>
  </si>
  <si>
    <t>Presle</t>
  </si>
  <si>
    <t>Presles-en-Brie</t>
  </si>
  <si>
    <t>Presles-et-Boves</t>
  </si>
  <si>
    <t>Presles-et-Thierny</t>
  </si>
  <si>
    <t>Presly</t>
  </si>
  <si>
    <t>Presnoy</t>
  </si>
  <si>
    <t>Pressac</t>
  </si>
  <si>
    <t>Pressagny-l'Orgueilleux</t>
  </si>
  <si>
    <t>Pressignac</t>
  </si>
  <si>
    <t>Pressignac-Vicq</t>
  </si>
  <si>
    <t>Pressigny</t>
  </si>
  <si>
    <t>Pressigny-les-Pins</t>
  </si>
  <si>
    <t>Pressins</t>
  </si>
  <si>
    <t>Pressy</t>
  </si>
  <si>
    <t>Pressy-sous-Dondin</t>
  </si>
  <si>
    <t>Pretin</t>
  </si>
  <si>
    <t>Prétot-Vicquemare</t>
  </si>
  <si>
    <t>Prêtreville</t>
  </si>
  <si>
    <t>Préty</t>
  </si>
  <si>
    <t>Pretz-en-Argonne</t>
  </si>
  <si>
    <t>Preuilly</t>
  </si>
  <si>
    <t>Preuilly-la-Ville</t>
  </si>
  <si>
    <t>Preuilly-sur-Claise</t>
  </si>
  <si>
    <t>Preures</t>
  </si>
  <si>
    <t>Preuschdorf</t>
  </si>
  <si>
    <t>Preuseville</t>
  </si>
  <si>
    <t>Preutin-Higny</t>
  </si>
  <si>
    <t>Preux-au-Bois</t>
  </si>
  <si>
    <t>Preux-au-Sart</t>
  </si>
  <si>
    <t>Préval</t>
  </si>
  <si>
    <t>Prévelles</t>
  </si>
  <si>
    <t>Prévenchères</t>
  </si>
  <si>
    <t>Préveranges</t>
  </si>
  <si>
    <t>Prévessin-Moëns</t>
  </si>
  <si>
    <t>Prévillers</t>
  </si>
  <si>
    <t>Prévinquières</t>
  </si>
  <si>
    <t>Prévocourt</t>
  </si>
  <si>
    <t>Prey</t>
  </si>
  <si>
    <t>Preyssac-d'Excideuil</t>
  </si>
  <si>
    <t>Prez</t>
  </si>
  <si>
    <t>Prez-sous-Lafauche</t>
  </si>
  <si>
    <t>Priay</t>
  </si>
  <si>
    <t>Priez</t>
  </si>
  <si>
    <t>Prignac</t>
  </si>
  <si>
    <t>Prignac-et-Marcamps</t>
  </si>
  <si>
    <t>Prigonrieux</t>
  </si>
  <si>
    <t>Primarette</t>
  </si>
  <si>
    <t>Primelin</t>
  </si>
  <si>
    <t>Primelles</t>
  </si>
  <si>
    <t>Prinçay</t>
  </si>
  <si>
    <t>Princé</t>
  </si>
  <si>
    <t>Prin-Deyrançon</t>
  </si>
  <si>
    <t>Pringy</t>
  </si>
  <si>
    <t>Prinquiau</t>
  </si>
  <si>
    <t>Prinsuéjols-Malbouzon</t>
  </si>
  <si>
    <t>Printzheim</t>
  </si>
  <si>
    <t>Prisces</t>
  </si>
  <si>
    <t>Prisches</t>
  </si>
  <si>
    <t>Prissac</t>
  </si>
  <si>
    <t>Prissé</t>
  </si>
  <si>
    <t>Privas</t>
  </si>
  <si>
    <t>Privezac</t>
  </si>
  <si>
    <t>Prix-lès-Mézières</t>
  </si>
  <si>
    <t>Priziac</t>
  </si>
  <si>
    <t>Prizy</t>
  </si>
  <si>
    <t>Proissans</t>
  </si>
  <si>
    <t>Proisy</t>
  </si>
  <si>
    <t>Proix</t>
  </si>
  <si>
    <t>Projan</t>
  </si>
  <si>
    <t>Promilhanes</t>
  </si>
  <si>
    <t>Prompsat</t>
  </si>
  <si>
    <t>Prondines</t>
  </si>
  <si>
    <t>Pronleroy</t>
  </si>
  <si>
    <t>Pronville-en-Artois</t>
  </si>
  <si>
    <t>Propiac</t>
  </si>
  <si>
    <t>Propières</t>
  </si>
  <si>
    <t>Propriano</t>
  </si>
  <si>
    <t>Prosnes</t>
  </si>
  <si>
    <t>Prouilly</t>
  </si>
  <si>
    <t>Proupiary</t>
  </si>
  <si>
    <t>Prouvais</t>
  </si>
  <si>
    <t>Prouville</t>
  </si>
  <si>
    <t>Prouvy</t>
  </si>
  <si>
    <t>Prouzel</t>
  </si>
  <si>
    <t>Provenchère</t>
  </si>
  <si>
    <t>Provenchères-et-Colroy</t>
  </si>
  <si>
    <t>Provenchères-lès-Darney</t>
  </si>
  <si>
    <t>Provency</t>
  </si>
  <si>
    <t>Proverville</t>
  </si>
  <si>
    <t>Proveysieux</t>
  </si>
  <si>
    <t>Proville</t>
  </si>
  <si>
    <t>Provin</t>
  </si>
  <si>
    <t>Provins</t>
  </si>
  <si>
    <t>Proviseux-et-Plesnoy</t>
  </si>
  <si>
    <t>Proyart</t>
  </si>
  <si>
    <t>Prudemanche</t>
  </si>
  <si>
    <t>Prudhomat</t>
  </si>
  <si>
    <t>Prugnanes</t>
  </si>
  <si>
    <t>Prugny</t>
  </si>
  <si>
    <t>Pruillé-le-Chétif</t>
  </si>
  <si>
    <t>Pruillé-l'Éguillé</t>
  </si>
  <si>
    <t>Pruines</t>
  </si>
  <si>
    <t>Prunay</t>
  </si>
  <si>
    <t>Prunay-Belleville</t>
  </si>
  <si>
    <t>Prunay-Cassereau</t>
  </si>
  <si>
    <t>Prunay-en-Yvelines</t>
  </si>
  <si>
    <t>Prunay-le-Gillon</t>
  </si>
  <si>
    <t>Prunay-le-Temple</t>
  </si>
  <si>
    <t>Prunay-sur-Essonne</t>
  </si>
  <si>
    <t>Prunelli-di-Casacconi</t>
  </si>
  <si>
    <t>Prunelli-di-Fiumorbo</t>
  </si>
  <si>
    <t>Prunet</t>
  </si>
  <si>
    <t>Prunet-et-Belpuig</t>
  </si>
  <si>
    <t>Prunières</t>
  </si>
  <si>
    <t>Pruniers</t>
  </si>
  <si>
    <t>Pruniers-en-Sologne</t>
  </si>
  <si>
    <t>Pruno</t>
  </si>
  <si>
    <t>Prusly-sur-Ource</t>
  </si>
  <si>
    <t>Pruzilly</t>
  </si>
  <si>
    <t>Puberg</t>
  </si>
  <si>
    <t>Publier</t>
  </si>
  <si>
    <t>Publy</t>
  </si>
  <si>
    <t>Puceul</t>
  </si>
  <si>
    <t>Puchay</t>
  </si>
  <si>
    <t>Puch-d'Agenais</t>
  </si>
  <si>
    <t>Puchevillers</t>
  </si>
  <si>
    <t>Puéchabon</t>
  </si>
  <si>
    <t>Puéchoursi</t>
  </si>
  <si>
    <t>Puechredon</t>
  </si>
  <si>
    <t>Puessans</t>
  </si>
  <si>
    <t>Puget</t>
  </si>
  <si>
    <t>Puget-Rostang</t>
  </si>
  <si>
    <t>Puget-sur-Argens</t>
  </si>
  <si>
    <t>Puget-Théniers</t>
  </si>
  <si>
    <t>Puget-Ville</t>
  </si>
  <si>
    <t>Pugey</t>
  </si>
  <si>
    <t>Puginier</t>
  </si>
  <si>
    <t>Pugnac</t>
  </si>
  <si>
    <t>Pugny-Chatenod</t>
  </si>
  <si>
    <t>Puichéric</t>
  </si>
  <si>
    <t>Puihardy</t>
  </si>
  <si>
    <t>Puilacher</t>
  </si>
  <si>
    <t>Puilaurens</t>
  </si>
  <si>
    <t>Puilboreau</t>
  </si>
  <si>
    <t>Puilly-et-Charbeaux</t>
  </si>
  <si>
    <t>Puimichel</t>
  </si>
  <si>
    <t>Puimisson</t>
  </si>
  <si>
    <t>Puimoisson</t>
  </si>
  <si>
    <t>Puiseaux</t>
  </si>
  <si>
    <t>Puiselet-le-Marais</t>
  </si>
  <si>
    <t>Puisenval</t>
  </si>
  <si>
    <t>Puiseux</t>
  </si>
  <si>
    <t>Puiseux-en-Bray</t>
  </si>
  <si>
    <t>Puiseux-en-France</t>
  </si>
  <si>
    <t>Puiseux-en-Retz</t>
  </si>
  <si>
    <t>Puiseux-le-Hauberger</t>
  </si>
  <si>
    <t>Puiseux-Pontoise</t>
  </si>
  <si>
    <t>Puisieulx</t>
  </si>
  <si>
    <t>Puisieux</t>
  </si>
  <si>
    <t>Puisieux-et-Clanlieu</t>
  </si>
  <si>
    <t>Puissalicon</t>
  </si>
  <si>
    <t>Puisseguin</t>
  </si>
  <si>
    <t>Puisserguier</t>
  </si>
  <si>
    <t>Puits</t>
  </si>
  <si>
    <t>Puits-et-Nuisement</t>
  </si>
  <si>
    <t>Puits-la-Vallée</t>
  </si>
  <si>
    <t>Puivert</t>
  </si>
  <si>
    <t>Pujaudran</t>
  </si>
  <si>
    <t>Pujaut</t>
  </si>
  <si>
    <t>Pujo</t>
  </si>
  <si>
    <t>Pujo-le-Plan</t>
  </si>
  <si>
    <t>Pujols</t>
  </si>
  <si>
    <t>Pujols-sur-Ciron</t>
  </si>
  <si>
    <t>Puligny-Montrachet</t>
  </si>
  <si>
    <t>Pullay</t>
  </si>
  <si>
    <t>Pulligny</t>
  </si>
  <si>
    <t>Pulney</t>
  </si>
  <si>
    <t>Pulnoy</t>
  </si>
  <si>
    <t>Pulvérières</t>
  </si>
  <si>
    <t>Pulversheim</t>
  </si>
  <si>
    <t>Punchy</t>
  </si>
  <si>
    <t>Punerot</t>
  </si>
  <si>
    <t>Puntous</t>
  </si>
  <si>
    <t>Pupillin</t>
  </si>
  <si>
    <t>Pure</t>
  </si>
  <si>
    <t>Purgerot</t>
  </si>
  <si>
    <t>Pusey</t>
  </si>
  <si>
    <t>Pusignan</t>
  </si>
  <si>
    <t>Pussay</t>
  </si>
  <si>
    <t>Pussigny</t>
  </si>
  <si>
    <t>Pusy-et-Épenoux</t>
  </si>
  <si>
    <t>Putanges-le-Lac</t>
  </si>
  <si>
    <t>Puteaux</t>
  </si>
  <si>
    <t>Putot-en-Auge</t>
  </si>
  <si>
    <t>Puttelange-aux-Lacs</t>
  </si>
  <si>
    <t>Puttelange-lès-Thionville</t>
  </si>
  <si>
    <t>Puttigny</t>
  </si>
  <si>
    <t>Puxe</t>
  </si>
  <si>
    <t>Puxieux</t>
  </si>
  <si>
    <t>Puybarban</t>
  </si>
  <si>
    <t>Puybegon</t>
  </si>
  <si>
    <t>Puybrun</t>
  </si>
  <si>
    <t>Puycalvel</t>
  </si>
  <si>
    <t>Puycapel</t>
  </si>
  <si>
    <t>Puycasquier</t>
  </si>
  <si>
    <t>Puycelsi</t>
  </si>
  <si>
    <t>Puycornet</t>
  </si>
  <si>
    <t>Puydaniel</t>
  </si>
  <si>
    <t>Puy-d'Arnac</t>
  </si>
  <si>
    <t>Puydarrieux</t>
  </si>
  <si>
    <t>Puy-de-Serre</t>
  </si>
  <si>
    <t>Puy-du-Lac</t>
  </si>
  <si>
    <t>Puygaillard-de-Lomagne</t>
  </si>
  <si>
    <t>Puygaillard-de-Quercy</t>
  </si>
  <si>
    <t>Puygiron</t>
  </si>
  <si>
    <t>Puygouzon</t>
  </si>
  <si>
    <t>Puygros</t>
  </si>
  <si>
    <t>Puy-Guillaume</t>
  </si>
  <si>
    <t>Puyjourdes</t>
  </si>
  <si>
    <t>Puylagarde</t>
  </si>
  <si>
    <t>Puylaroque</t>
  </si>
  <si>
    <t>Puylaurens</t>
  </si>
  <si>
    <t>Puylausic</t>
  </si>
  <si>
    <t>Puy-l'Évêque</t>
  </si>
  <si>
    <t>Puyloubier</t>
  </si>
  <si>
    <t>Puy-Malsignat</t>
  </si>
  <si>
    <t>Puymaurin</t>
  </si>
  <si>
    <t>Puyméras</t>
  </si>
  <si>
    <t>Puymiclan</t>
  </si>
  <si>
    <t>Puymirol</t>
  </si>
  <si>
    <t>Puymoyen</t>
  </si>
  <si>
    <t>Puynormand</t>
  </si>
  <si>
    <t>Puyol-Cazalet</t>
  </si>
  <si>
    <t>Puyoô</t>
  </si>
  <si>
    <t>Puyravault</t>
  </si>
  <si>
    <t>Puyréaux</t>
  </si>
  <si>
    <t>Puyrolland</t>
  </si>
  <si>
    <t>Puy-Saint-André</t>
  </si>
  <si>
    <t>Puy-Saint-Eusèbe</t>
  </si>
  <si>
    <t>Puy-Saint-Gulmier</t>
  </si>
  <si>
    <t>Puy-Saint-Martin</t>
  </si>
  <si>
    <t>Puy-Saint-Pierre</t>
  </si>
  <si>
    <t>Puy-Saint-Vincent</t>
  </si>
  <si>
    <t>Puy-Sanières</t>
  </si>
  <si>
    <t>Puységur</t>
  </si>
  <si>
    <t>Puysségur</t>
  </si>
  <si>
    <t>Puysserampion</t>
  </si>
  <si>
    <t>Puyvalador</t>
  </si>
  <si>
    <t>Puyvert</t>
  </si>
  <si>
    <t>Puzeaux</t>
  </si>
  <si>
    <t>Puzieux</t>
  </si>
  <si>
    <t>Py</t>
  </si>
  <si>
    <t>Pys</t>
  </si>
  <si>
    <t>Quaëdypre</t>
  </si>
  <si>
    <t>Quaix-en-Chartreuse</t>
  </si>
  <si>
    <t>Quantilly</t>
  </si>
  <si>
    <t>Quarante</t>
  </si>
  <si>
    <t>Quarouble</t>
  </si>
  <si>
    <t>Quarré-les-Tombes</t>
  </si>
  <si>
    <t>Quasquara</t>
  </si>
  <si>
    <t>Quatre-Champs</t>
  </si>
  <si>
    <t>Quatremare</t>
  </si>
  <si>
    <t>Quatzenheim</t>
  </si>
  <si>
    <t>Quéant</t>
  </si>
  <si>
    <t>Queaux</t>
  </si>
  <si>
    <t>Québriac</t>
  </si>
  <si>
    <t>Quédillac</t>
  </si>
  <si>
    <t>Queige</t>
  </si>
  <si>
    <t>Quelaines-Saint-Gault</t>
  </si>
  <si>
    <t>Quelmes</t>
  </si>
  <si>
    <t>Quéménéven</t>
  </si>
  <si>
    <t>Quemigny-sur-Seine</t>
  </si>
  <si>
    <t>Quemper-Guézennec</t>
  </si>
  <si>
    <t>Quemperven</t>
  </si>
  <si>
    <t>Quend</t>
  </si>
  <si>
    <t>Quenne</t>
  </si>
  <si>
    <t>Quenoche</t>
  </si>
  <si>
    <t>Quenza</t>
  </si>
  <si>
    <t>Quercamps</t>
  </si>
  <si>
    <t>Quercitello</t>
  </si>
  <si>
    <t>Quérénaing</t>
  </si>
  <si>
    <t>Quérigut</t>
  </si>
  <si>
    <t>Quernes</t>
  </si>
  <si>
    <t>Querrien</t>
  </si>
  <si>
    <t>Querrieu</t>
  </si>
  <si>
    <t>Quers</t>
  </si>
  <si>
    <t>Quesmy</t>
  </si>
  <si>
    <t>Quesnoy-le-Montant</t>
  </si>
  <si>
    <t>Quesnoy-sur-Airaines</t>
  </si>
  <si>
    <t>Quesnoy-sur-Deûle</t>
  </si>
  <si>
    <t>Quesques</t>
  </si>
  <si>
    <t>Quessoy</t>
  </si>
  <si>
    <t>Questembert</t>
  </si>
  <si>
    <t>Questrecques</t>
  </si>
  <si>
    <t>Quet-en-Beaumont</t>
  </si>
  <si>
    <t>Quetigny</t>
  </si>
  <si>
    <t>Quettehou</t>
  </si>
  <si>
    <t>Quetteville</t>
  </si>
  <si>
    <t>Quettreville-sur-Sienne</t>
  </si>
  <si>
    <t>Queudes</t>
  </si>
  <si>
    <t>Queuille</t>
  </si>
  <si>
    <t>Quevauvillers</t>
  </si>
  <si>
    <t>Quéven</t>
  </si>
  <si>
    <t>Quévert</t>
  </si>
  <si>
    <t>Quevillon</t>
  </si>
  <si>
    <t>Quevilloncourt</t>
  </si>
  <si>
    <t>Quévreville-la-Poterie</t>
  </si>
  <si>
    <t>Queyrac</t>
  </si>
  <si>
    <t>Queyrières</t>
  </si>
  <si>
    <t>Queyssac</t>
  </si>
  <si>
    <t>Queyssac-les-Vignes</t>
  </si>
  <si>
    <t>Quézac</t>
  </si>
  <si>
    <t>Quiberon</t>
  </si>
  <si>
    <t>Quiberville</t>
  </si>
  <si>
    <t>Quibou</t>
  </si>
  <si>
    <t>Quié</t>
  </si>
  <si>
    <t>Quiers</t>
  </si>
  <si>
    <t>Quiers-sur-Bézonde</t>
  </si>
  <si>
    <t>Quiéry-la-Motte</t>
  </si>
  <si>
    <t>Quierzy</t>
  </si>
  <si>
    <t>Quiestède</t>
  </si>
  <si>
    <t>Quiévelon</t>
  </si>
  <si>
    <t>Quiévrechain</t>
  </si>
  <si>
    <t>Quièvrecourt</t>
  </si>
  <si>
    <t>Quiévy</t>
  </si>
  <si>
    <t>Quilen</t>
  </si>
  <si>
    <t>Quillan</t>
  </si>
  <si>
    <t>Quillebeuf-sur-Seine</t>
  </si>
  <si>
    <t>Quilly</t>
  </si>
  <si>
    <t>Quimper</t>
  </si>
  <si>
    <t>Quimperlé</t>
  </si>
  <si>
    <t>Quincampoix</t>
  </si>
  <si>
    <t>Quincampoix-Fleuzy</t>
  </si>
  <si>
    <t>Quinçay</t>
  </si>
  <si>
    <t>Quincerot</t>
  </si>
  <si>
    <t>Quincey</t>
  </si>
  <si>
    <t>Quincié-en-Beaujolais</t>
  </si>
  <si>
    <t>Quincieu</t>
  </si>
  <si>
    <t>Quincieux</t>
  </si>
  <si>
    <t>Quincy</t>
  </si>
  <si>
    <t>Quincy-Basse</t>
  </si>
  <si>
    <t>Quincy-Landzécourt</t>
  </si>
  <si>
    <t>Quincy-le-Vicomte</t>
  </si>
  <si>
    <t>Quincy-sous-le-Mont</t>
  </si>
  <si>
    <t>Quincy-sous-Sénart</t>
  </si>
  <si>
    <t>Quincy-Voisins</t>
  </si>
  <si>
    <t>Quinéville</t>
  </si>
  <si>
    <t>Quingey</t>
  </si>
  <si>
    <t>Quinquempoix</t>
  </si>
  <si>
    <t>Quins</t>
  </si>
  <si>
    <t>Quinsac</t>
  </si>
  <si>
    <t>Quinson</t>
  </si>
  <si>
    <t>Quinssaines</t>
  </si>
  <si>
    <t>Quintal</t>
  </si>
  <si>
    <t>Quintenas</t>
  </si>
  <si>
    <t>Quintenic</t>
  </si>
  <si>
    <t>Quint-Fonsegrives</t>
  </si>
  <si>
    <t>Quintigny</t>
  </si>
  <si>
    <t>Quintillan</t>
  </si>
  <si>
    <t>Quintin</t>
  </si>
  <si>
    <t>Quirbajou</t>
  </si>
  <si>
    <t>Quiry-le-Sec</t>
  </si>
  <si>
    <t>Quissac</t>
  </si>
  <si>
    <t>Quistinic</t>
  </si>
  <si>
    <t>Quittebeuf</t>
  </si>
  <si>
    <t>Quivières</t>
  </si>
  <si>
    <t>Quœux-Haut-Maînil</t>
  </si>
  <si>
    <t>Rabastens</t>
  </si>
  <si>
    <t>Rabastens-de-Bigorre</t>
  </si>
  <si>
    <t>Rabat-les-Trois-Seigneurs</t>
  </si>
  <si>
    <t>Rabou</t>
  </si>
  <si>
    <t>Rabouillet</t>
  </si>
  <si>
    <t>Racécourt</t>
  </si>
  <si>
    <t>Rachecourt-sur-Marne</t>
  </si>
  <si>
    <t>Rachecourt-Suzémont</t>
  </si>
  <si>
    <t>Râches</t>
  </si>
  <si>
    <t>Racquinghem</t>
  </si>
  <si>
    <t>Racrange</t>
  </si>
  <si>
    <t>Raddon-et-Chapendu</t>
  </si>
  <si>
    <t>Radenac</t>
  </si>
  <si>
    <t>Radepont</t>
  </si>
  <si>
    <t>Radinghem</t>
  </si>
  <si>
    <t>Radinghem-en-Weppes</t>
  </si>
  <si>
    <t>Radonvilliers</t>
  </si>
  <si>
    <t>Raedersdorf</t>
  </si>
  <si>
    <t>Raedersheim</t>
  </si>
  <si>
    <t>Raffetot</t>
  </si>
  <si>
    <t>Rageade</t>
  </si>
  <si>
    <t>Rahart</t>
  </si>
  <si>
    <t>Rahay</t>
  </si>
  <si>
    <t>Rahling</t>
  </si>
  <si>
    <t>Rahon</t>
  </si>
  <si>
    <t>Rai</t>
  </si>
  <si>
    <t>Raids</t>
  </si>
  <si>
    <t>Raillencourt-Sainte-Olle</t>
  </si>
  <si>
    <t>Railleu</t>
  </si>
  <si>
    <t>Raillicourt</t>
  </si>
  <si>
    <t>Raillimont</t>
  </si>
  <si>
    <t>Raimbeaucourt</t>
  </si>
  <si>
    <t>Rainans</t>
  </si>
  <si>
    <t>Raincheval</t>
  </si>
  <si>
    <t>Raincourt</t>
  </si>
  <si>
    <t>Rainfreville</t>
  </si>
  <si>
    <t>Rainneville</t>
  </si>
  <si>
    <t>Rainsars</t>
  </si>
  <si>
    <t>Rainville</t>
  </si>
  <si>
    <t>Rainvillers</t>
  </si>
  <si>
    <t>Raismes</t>
  </si>
  <si>
    <t>Raissac</t>
  </si>
  <si>
    <t>Raissac-d'Aude</t>
  </si>
  <si>
    <t>Raissac-sur-Lampy</t>
  </si>
  <si>
    <t>Raival</t>
  </si>
  <si>
    <t>Raix</t>
  </si>
  <si>
    <t>Raizeux</t>
  </si>
  <si>
    <t>Ramasse</t>
  </si>
  <si>
    <t>Ramatuelle</t>
  </si>
  <si>
    <t>Rambaud</t>
  </si>
  <si>
    <t>Rambervillers</t>
  </si>
  <si>
    <t>Rambluzin-et-Benoite-Vaux</t>
  </si>
  <si>
    <t>Rambouillet</t>
  </si>
  <si>
    <t>Rambucourt</t>
  </si>
  <si>
    <t>Ramburelles</t>
  </si>
  <si>
    <t>Rambures</t>
  </si>
  <si>
    <t>Ramecourt</t>
  </si>
  <si>
    <t>Ramerupt</t>
  </si>
  <si>
    <t>Ramicourt</t>
  </si>
  <si>
    <t>Rammersmatt</t>
  </si>
  <si>
    <t>Ramonchamp</t>
  </si>
  <si>
    <t>Ramonville-Saint-Agne</t>
  </si>
  <si>
    <t>Ramoulu</t>
  </si>
  <si>
    <t>Ramous</t>
  </si>
  <si>
    <t>Ramousies</t>
  </si>
  <si>
    <t>Ramouzens</t>
  </si>
  <si>
    <t>Rampan</t>
  </si>
  <si>
    <t>Rampieux</t>
  </si>
  <si>
    <t>Rampillon</t>
  </si>
  <si>
    <t>Rampoux</t>
  </si>
  <si>
    <t>Rancé</t>
  </si>
  <si>
    <t>Rancenay</t>
  </si>
  <si>
    <t>Rancennes</t>
  </si>
  <si>
    <t>Ranchal</t>
  </si>
  <si>
    <t>Ranchot</t>
  </si>
  <si>
    <t>Ranchy</t>
  </si>
  <si>
    <t>Rancon</t>
  </si>
  <si>
    <t>Rançonnières</t>
  </si>
  <si>
    <t>Rancourt</t>
  </si>
  <si>
    <t>Rancourt-sur-Ornain</t>
  </si>
  <si>
    <t>Rancy</t>
  </si>
  <si>
    <t>Randan</t>
  </si>
  <si>
    <t>Randevillers</t>
  </si>
  <si>
    <t>Rânes</t>
  </si>
  <si>
    <t>Rang</t>
  </si>
  <si>
    <t>Rang-du-Fliers</t>
  </si>
  <si>
    <t>Rangecourt</t>
  </si>
  <si>
    <t>Rangen</t>
  </si>
  <si>
    <t>Ranguevaux</t>
  </si>
  <si>
    <t>Rannée</t>
  </si>
  <si>
    <t>Ranrupt</t>
  </si>
  <si>
    <t>Ranspach</t>
  </si>
  <si>
    <t>Ranspach-le-Bas</t>
  </si>
  <si>
    <t>Ranspach-le-Haut</t>
  </si>
  <si>
    <t>Rantigny</t>
  </si>
  <si>
    <t>Ranton</t>
  </si>
  <si>
    <t>Rantzwiller</t>
  </si>
  <si>
    <t>Ranville</t>
  </si>
  <si>
    <t>Ranville-Breuillaud</t>
  </si>
  <si>
    <t>Ranzevelle</t>
  </si>
  <si>
    <t>Ranzières</t>
  </si>
  <si>
    <t>Raon-aux-Bois</t>
  </si>
  <si>
    <t>Raon-lès-Leau</t>
  </si>
  <si>
    <t>Raon-l'Étape</t>
  </si>
  <si>
    <t>Raon-sur-Plaine</t>
  </si>
  <si>
    <t>Rapaggio</t>
  </si>
  <si>
    <t>Rapale</t>
  </si>
  <si>
    <t>Rapey</t>
  </si>
  <si>
    <t>Rapilly</t>
  </si>
  <si>
    <t>Rapsécourt</t>
  </si>
  <si>
    <t>Raray</t>
  </si>
  <si>
    <t>Rarécourt</t>
  </si>
  <si>
    <t>Rasiguères</t>
  </si>
  <si>
    <t>Raslay</t>
  </si>
  <si>
    <t>Rasteau</t>
  </si>
  <si>
    <t>Ratenelle</t>
  </si>
  <si>
    <t>Ratières</t>
  </si>
  <si>
    <t>Ratte</t>
  </si>
  <si>
    <t>Ratzwiller</t>
  </si>
  <si>
    <t>Raucoules</t>
  </si>
  <si>
    <t>Raucourt</t>
  </si>
  <si>
    <t>Raucourt-au-Bois</t>
  </si>
  <si>
    <t>Raucourt-et-Flaba</t>
  </si>
  <si>
    <t>Raulhac</t>
  </si>
  <si>
    <t>Rauret</t>
  </si>
  <si>
    <t>Rauville-la-Bigot</t>
  </si>
  <si>
    <t>Rauville-la-Place</t>
  </si>
  <si>
    <t>Rauwiller</t>
  </si>
  <si>
    <t>Rauzan</t>
  </si>
  <si>
    <t>Raveau</t>
  </si>
  <si>
    <t>Ravel</t>
  </si>
  <si>
    <t>Ravenel</t>
  </si>
  <si>
    <t>Raves</t>
  </si>
  <si>
    <t>Ravières</t>
  </si>
  <si>
    <t>Ravigny</t>
  </si>
  <si>
    <t>Raville</t>
  </si>
  <si>
    <t>Raville-sur-Sânon</t>
  </si>
  <si>
    <t>Ravilloles</t>
  </si>
  <si>
    <t>Raye-sur-Authie</t>
  </si>
  <si>
    <t>Rayet</t>
  </si>
  <si>
    <t>Raymond</t>
  </si>
  <si>
    <t>Raynans</t>
  </si>
  <si>
    <t>Rayol-Canadel-sur-Mer</t>
  </si>
  <si>
    <t>Rayssac</t>
  </si>
  <si>
    <t>Ray-sur-Saône</t>
  </si>
  <si>
    <t>Razac-de-Saussignac</t>
  </si>
  <si>
    <t>Razac-d'Eymet</t>
  </si>
  <si>
    <t>Razac-sur-l'Isle</t>
  </si>
  <si>
    <t>Raze</t>
  </si>
  <si>
    <t>Razecueillé</t>
  </si>
  <si>
    <t>Razengues</t>
  </si>
  <si>
    <t>Razès</t>
  </si>
  <si>
    <t>Razimet</t>
  </si>
  <si>
    <t>Razines</t>
  </si>
  <si>
    <t>Réal</t>
  </si>
  <si>
    <t>Réalcamp</t>
  </si>
  <si>
    <t>Réallon</t>
  </si>
  <si>
    <t>Réalmont</t>
  </si>
  <si>
    <t>Réalville</t>
  </si>
  <si>
    <t>Réans</t>
  </si>
  <si>
    <t>Réau</t>
  </si>
  <si>
    <t>Réaumont</t>
  </si>
  <si>
    <t>Réaumur</t>
  </si>
  <si>
    <t>Réaup-Lisse</t>
  </si>
  <si>
    <t>Réauville</t>
  </si>
  <si>
    <t>Réaux sur Trèfle</t>
  </si>
  <si>
    <t>Rebais</t>
  </si>
  <si>
    <t>Rébénacq</t>
  </si>
  <si>
    <t>Rebergues</t>
  </si>
  <si>
    <t>Rebets</t>
  </si>
  <si>
    <t>Rebeuville</t>
  </si>
  <si>
    <t>Rebigue</t>
  </si>
  <si>
    <t>Rebourguil</t>
  </si>
  <si>
    <t>Reboursin</t>
  </si>
  <si>
    <t>Rebréchien</t>
  </si>
  <si>
    <t>Rebreuve-Ranchicourt</t>
  </si>
  <si>
    <t>Rebreuve-sur-Canche</t>
  </si>
  <si>
    <t>Rebreuviette</t>
  </si>
  <si>
    <t>Recanoz</t>
  </si>
  <si>
    <t>Recey-sur-Ource</t>
  </si>
  <si>
    <t>Réchésy</t>
  </si>
  <si>
    <t>Réchicourt-la-Petite</t>
  </si>
  <si>
    <t>Réchicourt-le-Château</t>
  </si>
  <si>
    <t>Récicourt</t>
  </si>
  <si>
    <t>Réclainville</t>
  </si>
  <si>
    <t>Reclesne</t>
  </si>
  <si>
    <t>Reclinghem</t>
  </si>
  <si>
    <t>Réclonville</t>
  </si>
  <si>
    <t>Recloses</t>
  </si>
  <si>
    <t>Recologne</t>
  </si>
  <si>
    <t>Recologne-lès-Rioz</t>
  </si>
  <si>
    <t>Recoubeau-Jansac</t>
  </si>
  <si>
    <t>Recoules-d'Aubrac</t>
  </si>
  <si>
    <t>Recoules-de-Fumas</t>
  </si>
  <si>
    <t>Récourt</t>
  </si>
  <si>
    <t>Récourt-le-Creux</t>
  </si>
  <si>
    <t>Recouvrance</t>
  </si>
  <si>
    <t>Recques-sur-Course</t>
  </si>
  <si>
    <t>Recques-sur-Hem</t>
  </si>
  <si>
    <t>Recquignies</t>
  </si>
  <si>
    <t>Reculfoz</t>
  </si>
  <si>
    <t>Recurt</t>
  </si>
  <si>
    <t>Recy</t>
  </si>
  <si>
    <t>Rédange</t>
  </si>
  <si>
    <t>Rédené</t>
  </si>
  <si>
    <t>Redessan</t>
  </si>
  <si>
    <t>Réding</t>
  </si>
  <si>
    <t>Redon</t>
  </si>
  <si>
    <t>Redortiers</t>
  </si>
  <si>
    <t>Réez-Fosse-Martin</t>
  </si>
  <si>
    <t>Reffannes</t>
  </si>
  <si>
    <t>Reffroy</t>
  </si>
  <si>
    <t>Reffuveille</t>
  </si>
  <si>
    <t>Régades</t>
  </si>
  <si>
    <t>Régat</t>
  </si>
  <si>
    <t>Régina</t>
  </si>
  <si>
    <t>Regnauville</t>
  </si>
  <si>
    <t>Regnévelle</t>
  </si>
  <si>
    <t>Regnéville-sur-Mer</t>
  </si>
  <si>
    <t>Regnéville-sur-Meuse</t>
  </si>
  <si>
    <t>Regney</t>
  </si>
  <si>
    <t>Régnié-Durette</t>
  </si>
  <si>
    <t>Regnière-Écluse</t>
  </si>
  <si>
    <t>Regniowez</t>
  </si>
  <si>
    <t>Regny</t>
  </si>
  <si>
    <t>Régny</t>
  </si>
  <si>
    <t>Réguiny</t>
  </si>
  <si>
    <t>Réguisheim</t>
  </si>
  <si>
    <t>Régusse</t>
  </si>
  <si>
    <t>Rehaincourt</t>
  </si>
  <si>
    <t>Rehainviller</t>
  </si>
  <si>
    <t>Rehaupal</t>
  </si>
  <si>
    <t>Reherrey</t>
  </si>
  <si>
    <t>Réhon</t>
  </si>
  <si>
    <t>Reichsfeld</t>
  </si>
  <si>
    <t>Reichshoffen</t>
  </si>
  <si>
    <t>Reichstett</t>
  </si>
  <si>
    <t>Reignac</t>
  </si>
  <si>
    <t>Reignac-sur-Indre</t>
  </si>
  <si>
    <t>Reignat</t>
  </si>
  <si>
    <t>Reigneville-Bocage</t>
  </si>
  <si>
    <t>Reignier-Ésery</t>
  </si>
  <si>
    <t>Reigny</t>
  </si>
  <si>
    <t>Reilhac</t>
  </si>
  <si>
    <t>Reilhaguet</t>
  </si>
  <si>
    <t>Reilhanette</t>
  </si>
  <si>
    <t>Reillanne</t>
  </si>
  <si>
    <t>Reillon</t>
  </si>
  <si>
    <t>Reilly</t>
  </si>
  <si>
    <t>Reims</t>
  </si>
  <si>
    <t>Reims-la-Brûlée</t>
  </si>
  <si>
    <t>Reinhardsmunster</t>
  </si>
  <si>
    <t>Reiningue</t>
  </si>
  <si>
    <t>Reipertswiller</t>
  </si>
  <si>
    <t>Reithouse</t>
  </si>
  <si>
    <t>Réjaumont</t>
  </si>
  <si>
    <t>Rejet-de-Beaulieu</t>
  </si>
  <si>
    <t>Relanges</t>
  </si>
  <si>
    <t>Relans</t>
  </si>
  <si>
    <t>Relevant</t>
  </si>
  <si>
    <t>Rely</t>
  </si>
  <si>
    <t>Remaisnil</t>
  </si>
  <si>
    <t>Rémalard en Perche</t>
  </si>
  <si>
    <t>Remaucourt</t>
  </si>
  <si>
    <t>Remaugies</t>
  </si>
  <si>
    <t>Remauville</t>
  </si>
  <si>
    <t>Rembercourt-Sommaisne</t>
  </si>
  <si>
    <t>Rembercourt-sur-Mad</t>
  </si>
  <si>
    <t>Rémécourt</t>
  </si>
  <si>
    <t>Rémelfang</t>
  </si>
  <si>
    <t>Rémelfing</t>
  </si>
  <si>
    <t>Rémeling</t>
  </si>
  <si>
    <t>Remennecourt</t>
  </si>
  <si>
    <t>Remenoville</t>
  </si>
  <si>
    <t>Rémérangles</t>
  </si>
  <si>
    <t>Réméréville</t>
  </si>
  <si>
    <t>Rémering</t>
  </si>
  <si>
    <t>Rémering-lès-Puttelange</t>
  </si>
  <si>
    <t>Remiencourt</t>
  </si>
  <si>
    <t>Remies</t>
  </si>
  <si>
    <t>Remigny</t>
  </si>
  <si>
    <t>Rémilly</t>
  </si>
  <si>
    <t>Remilly Les Marais</t>
  </si>
  <si>
    <t>Remilly-Aillicourt</t>
  </si>
  <si>
    <t>Remilly-en-Montagne</t>
  </si>
  <si>
    <t>Remilly-les-Pothées</t>
  </si>
  <si>
    <t>Remilly-sur-Tille</t>
  </si>
  <si>
    <t>Remilly-Wirquin</t>
  </si>
  <si>
    <t>Réminiac</t>
  </si>
  <si>
    <t>Remiremont</t>
  </si>
  <si>
    <t>Remire-Montjoly</t>
  </si>
  <si>
    <t>Remoiville</t>
  </si>
  <si>
    <t>Remollon</t>
  </si>
  <si>
    <t>Remomeix</t>
  </si>
  <si>
    <t>Remoncourt</t>
  </si>
  <si>
    <t>Rémondans-Vaivre</t>
  </si>
  <si>
    <t>Remoray-Boujeons</t>
  </si>
  <si>
    <t>Remouillé</t>
  </si>
  <si>
    <t>Remoulins</t>
  </si>
  <si>
    <t>Removille</t>
  </si>
  <si>
    <t>Rempnat</t>
  </si>
  <si>
    <t>Rémuzat</t>
  </si>
  <si>
    <t>Remy</t>
  </si>
  <si>
    <t>Rémy</t>
  </si>
  <si>
    <t>Renac</t>
  </si>
  <si>
    <t>Renage</t>
  </si>
  <si>
    <t>Renaison</t>
  </si>
  <si>
    <t>Renansart</t>
  </si>
  <si>
    <t>Renaucourt</t>
  </si>
  <si>
    <t>Renauvoid</t>
  </si>
  <si>
    <t>Renay</t>
  </si>
  <si>
    <t>Renazé</t>
  </si>
  <si>
    <t>Rencurel</t>
  </si>
  <si>
    <t>René</t>
  </si>
  <si>
    <t>Renédale</t>
  </si>
  <si>
    <t>Renescure</t>
  </si>
  <si>
    <t>Renève</t>
  </si>
  <si>
    <t>Réning</t>
  </si>
  <si>
    <t>Rennemoulin</t>
  </si>
  <si>
    <t>Rennepont</t>
  </si>
  <si>
    <t>Rennes</t>
  </si>
  <si>
    <t>Rennes-en-Grenouilles</t>
  </si>
  <si>
    <t>Rennes-le-Château</t>
  </si>
  <si>
    <t>Rennes-les-Bains</t>
  </si>
  <si>
    <t>Rennes-sur-Loue</t>
  </si>
  <si>
    <t>Renneval</t>
  </si>
  <si>
    <t>Renneville</t>
  </si>
  <si>
    <t>Renno</t>
  </si>
  <si>
    <t>Rentières</t>
  </si>
  <si>
    <t>Renty</t>
  </si>
  <si>
    <t>Renung</t>
  </si>
  <si>
    <t>Renwez</t>
  </si>
  <si>
    <t>Réotier</t>
  </si>
  <si>
    <t>Repaix</t>
  </si>
  <si>
    <t>Réparsac</t>
  </si>
  <si>
    <t>Repel</t>
  </si>
  <si>
    <t>Repentigny</t>
  </si>
  <si>
    <t>Replonges</t>
  </si>
  <si>
    <t>Reppe</t>
  </si>
  <si>
    <t>Requeil</t>
  </si>
  <si>
    <t>Réquista</t>
  </si>
  <si>
    <t>Résenlieu</t>
  </si>
  <si>
    <t>Résigny</t>
  </si>
  <si>
    <t>Resson</t>
  </si>
  <si>
    <t>Ressons-le-Long</t>
  </si>
  <si>
    <t>Ressons-sur-Matz</t>
  </si>
  <si>
    <t>Restigné</t>
  </si>
  <si>
    <t>Restinclières</t>
  </si>
  <si>
    <t>Rétaud</t>
  </si>
  <si>
    <t>Reterre</t>
  </si>
  <si>
    <t>Rethel</t>
  </si>
  <si>
    <t>Retheuil</t>
  </si>
  <si>
    <t>Rethondes</t>
  </si>
  <si>
    <t>Rethonvillers</t>
  </si>
  <si>
    <t>Retiers</t>
  </si>
  <si>
    <t>Retjons</t>
  </si>
  <si>
    <t>Retonfey</t>
  </si>
  <si>
    <t>Rétonval</t>
  </si>
  <si>
    <t>Retournac</t>
  </si>
  <si>
    <t>Retschwiller</t>
  </si>
  <si>
    <t>Rettel</t>
  </si>
  <si>
    <t>Rety</t>
  </si>
  <si>
    <t>Retzwiller</t>
  </si>
  <si>
    <t>Reugney</t>
  </si>
  <si>
    <t>Reugny</t>
  </si>
  <si>
    <t>Reuil</t>
  </si>
  <si>
    <t>Reuil-en-Brie</t>
  </si>
  <si>
    <t>Reuilly</t>
  </si>
  <si>
    <t>Reuilly-Sauvigny</t>
  </si>
  <si>
    <t>Reuil-sur-Brêche</t>
  </si>
  <si>
    <t>Reulle-Vergy</t>
  </si>
  <si>
    <t>Reumont</t>
  </si>
  <si>
    <t>Reutenbourg</t>
  </si>
  <si>
    <t>Reuves</t>
  </si>
  <si>
    <t>Reuville</t>
  </si>
  <si>
    <t>Reux</t>
  </si>
  <si>
    <t>Réveillon</t>
  </si>
  <si>
    <t>Revel</t>
  </si>
  <si>
    <t>Revelles</t>
  </si>
  <si>
    <t>Revel-Tourdan</t>
  </si>
  <si>
    <t>Revens</t>
  </si>
  <si>
    <t>Reventin-Vaugris</t>
  </si>
  <si>
    <t>Revercourt</t>
  </si>
  <si>
    <t>Revest-des-Brousses</t>
  </si>
  <si>
    <t>Revest-du-Bion</t>
  </si>
  <si>
    <t>Revest-les-Roches</t>
  </si>
  <si>
    <t>Revest-Saint-Martin</t>
  </si>
  <si>
    <t>Reviers</t>
  </si>
  <si>
    <t>Revigny</t>
  </si>
  <si>
    <t>Revigny-sur-Ornain</t>
  </si>
  <si>
    <t>Réville</t>
  </si>
  <si>
    <t>Réville-aux-Bois</t>
  </si>
  <si>
    <t>Revin</t>
  </si>
  <si>
    <t>Revonnas</t>
  </si>
  <si>
    <t>Rexingen</t>
  </si>
  <si>
    <t>Rexpoëde</t>
  </si>
  <si>
    <t>Reyersviller</t>
  </si>
  <si>
    <t>Reygade</t>
  </si>
  <si>
    <t>Reynel</t>
  </si>
  <si>
    <t>Reynès</t>
  </si>
  <si>
    <t>Reyniès</t>
  </si>
  <si>
    <t>Reyrevignes</t>
  </si>
  <si>
    <t>Reyrieux</t>
  </si>
  <si>
    <t>Reyssouze</t>
  </si>
  <si>
    <t>Reyvroz</t>
  </si>
  <si>
    <t>Rezay</t>
  </si>
  <si>
    <t>Rezé</t>
  </si>
  <si>
    <t>Rézentières</t>
  </si>
  <si>
    <t>Rezonville-Vionville</t>
  </si>
  <si>
    <t>Rezza</t>
  </si>
  <si>
    <t>Rhèges</t>
  </si>
  <si>
    <t>Rhinau</t>
  </si>
  <si>
    <t>Rhodes</t>
  </si>
  <si>
    <t>Rhodon</t>
  </si>
  <si>
    <t>Rhuis</t>
  </si>
  <si>
    <t>Ri</t>
  </si>
  <si>
    <t>Riaillé</t>
  </si>
  <si>
    <t>Rians</t>
  </si>
  <si>
    <t>Riantec</t>
  </si>
  <si>
    <t>Ria-Sirach</t>
  </si>
  <si>
    <t>Riaucourt</t>
  </si>
  <si>
    <t>Riaville</t>
  </si>
  <si>
    <t>Ribagnac</t>
  </si>
  <si>
    <t>Ribarrouy</t>
  </si>
  <si>
    <t>Ribaute</t>
  </si>
  <si>
    <t>Ribaute-les-Tavernes</t>
  </si>
  <si>
    <t>Ribeaucourt</t>
  </si>
  <si>
    <t>Ribeauville</t>
  </si>
  <si>
    <t>Ribeauvillé</t>
  </si>
  <si>
    <t>Ribécourt-Dreslincourt</t>
  </si>
  <si>
    <t>Ribécourt-la-Tour</t>
  </si>
  <si>
    <t>Ribemont</t>
  </si>
  <si>
    <t>Ribemont-sur-Ancre</t>
  </si>
  <si>
    <t>Ribérac</t>
  </si>
  <si>
    <t>Ribes</t>
  </si>
  <si>
    <t>Ribeyret</t>
  </si>
  <si>
    <t>Ribouisse</t>
  </si>
  <si>
    <t>Riboux</t>
  </si>
  <si>
    <t>Ricarville-du-Val</t>
  </si>
  <si>
    <t>Ricaud</t>
  </si>
  <si>
    <t>Richardménil</t>
  </si>
  <si>
    <t>Richarville</t>
  </si>
  <si>
    <t>Riche</t>
  </si>
  <si>
    <t>Richebourg</t>
  </si>
  <si>
    <t>Richecourt</t>
  </si>
  <si>
    <t>Richelieu</t>
  </si>
  <si>
    <t>Richeling</t>
  </si>
  <si>
    <t>Richemont</t>
  </si>
  <si>
    <t>Richerenches</t>
  </si>
  <si>
    <t>Richeval</t>
  </si>
  <si>
    <t>Richeville</t>
  </si>
  <si>
    <t>Richtolsheim</t>
  </si>
  <si>
    <t>Richwiller</t>
  </si>
  <si>
    <t>Ricourt</t>
  </si>
  <si>
    <t>Ricquebourg</t>
  </si>
  <si>
    <t>Riec-sur-Bélon</t>
  </si>
  <si>
    <t>Riedisheim</t>
  </si>
  <si>
    <t>Riedseltz</t>
  </si>
  <si>
    <t>Riel-les-Eaux</t>
  </si>
  <si>
    <t>Riencourt</t>
  </si>
  <si>
    <t>Riencourt-lès-Bapaume</t>
  </si>
  <si>
    <t>Riencourt-lès-Cagnicourt</t>
  </si>
  <si>
    <t>Riervescemont</t>
  </si>
  <si>
    <t>Riespach</t>
  </si>
  <si>
    <t>Rieucazé</t>
  </si>
  <si>
    <t>Rieucros</t>
  </si>
  <si>
    <t>Rieulay</t>
  </si>
  <si>
    <t>Rieumajou</t>
  </si>
  <si>
    <t>Rieumes</t>
  </si>
  <si>
    <t>Rieupeyroux</t>
  </si>
  <si>
    <t>Rieussec</t>
  </si>
  <si>
    <t>Rieux</t>
  </si>
  <si>
    <t>Rieux-de-Pelleport</t>
  </si>
  <si>
    <t>Rieux-en-Cambrésis</t>
  </si>
  <si>
    <t>Rieux-en-Val</t>
  </si>
  <si>
    <t>Rieux-Minervois</t>
  </si>
  <si>
    <t>Rieux-Volvestre</t>
  </si>
  <si>
    <t>Riez</t>
  </si>
  <si>
    <t>Rigarda</t>
  </si>
  <si>
    <t>Rigaud</t>
  </si>
  <si>
    <t>Rignac</t>
  </si>
  <si>
    <t>Rigney</t>
  </si>
  <si>
    <t>Rignieux-le-Franc</t>
  </si>
  <si>
    <t>Rignosot</t>
  </si>
  <si>
    <t>Rignovelle</t>
  </si>
  <si>
    <t>Rigny</t>
  </si>
  <si>
    <t>Rigny-la-Nonneuse</t>
  </si>
  <si>
    <t>Rigny-la-Salle</t>
  </si>
  <si>
    <t>Rigny-le-Ferron</t>
  </si>
  <si>
    <t>Rigny-Saint-Martin</t>
  </si>
  <si>
    <t>Rigny-sur-Arroux</t>
  </si>
  <si>
    <t>Rigny-Ussé</t>
  </si>
  <si>
    <t>Riguepeu</t>
  </si>
  <si>
    <t>Rilhac-Lastours</t>
  </si>
  <si>
    <t>Rilhac-Rancon</t>
  </si>
  <si>
    <t>Rilhac-Treignac</t>
  </si>
  <si>
    <t>Rilhac-Xaintrie</t>
  </si>
  <si>
    <t>Rillans</t>
  </si>
  <si>
    <t>Rillé</t>
  </si>
  <si>
    <t>Rillieux-la-Pape</t>
  </si>
  <si>
    <t>Rilly-la-Montagne</t>
  </si>
  <si>
    <t>Rilly-Sainte-Syre</t>
  </si>
  <si>
    <t>Rilly-sur-Aisne</t>
  </si>
  <si>
    <t>Rilly-sur-Loire</t>
  </si>
  <si>
    <t>Rilly-sur-Vienne</t>
  </si>
  <si>
    <t>Rimaucourt</t>
  </si>
  <si>
    <t>Rimbach-près-Guebwiller</t>
  </si>
  <si>
    <t>Rimbach-près-Masevaux</t>
  </si>
  <si>
    <t>Rimbachzell</t>
  </si>
  <si>
    <t>Rimbez-et-Baudiets</t>
  </si>
  <si>
    <t>Rimboval</t>
  </si>
  <si>
    <t>Rimeize</t>
  </si>
  <si>
    <t>Rimling</t>
  </si>
  <si>
    <t>Rimogne</t>
  </si>
  <si>
    <t>Rimon-et-Savel</t>
  </si>
  <si>
    <t>Rimons</t>
  </si>
  <si>
    <t>Rimont</t>
  </si>
  <si>
    <t>Rimou</t>
  </si>
  <si>
    <t>Rimplas</t>
  </si>
  <si>
    <t>Rimsdorf</t>
  </si>
  <si>
    <t>Ringendorf</t>
  </si>
  <si>
    <t>Rinxent</t>
  </si>
  <si>
    <t>Riocaud</t>
  </si>
  <si>
    <t>Riolas</t>
  </si>
  <si>
    <t>Riols</t>
  </si>
  <si>
    <t>Riom</t>
  </si>
  <si>
    <t>Riom-ès-Montagnes</t>
  </si>
  <si>
    <t>Rioms</t>
  </si>
  <si>
    <t>Rion-des-Landes</t>
  </si>
  <si>
    <t>Rions</t>
  </si>
  <si>
    <t>Riorges</t>
  </si>
  <si>
    <t>Riotord</t>
  </si>
  <si>
    <t>Rioux</t>
  </si>
  <si>
    <t>Rioux-Martin</t>
  </si>
  <si>
    <t>Rioz</t>
  </si>
  <si>
    <t>Riquewihr</t>
  </si>
  <si>
    <t>Ris</t>
  </si>
  <si>
    <t>Riscle</t>
  </si>
  <si>
    <t>Ris-Orangis</t>
  </si>
  <si>
    <t>Risoul</t>
  </si>
  <si>
    <t>Rittershoffen</t>
  </si>
  <si>
    <t>Riupeyrous</t>
  </si>
  <si>
    <t>Rivarennes</t>
  </si>
  <si>
    <t>Rivas</t>
  </si>
  <si>
    <t>Rivecourt</t>
  </si>
  <si>
    <t>Rive-de-Gier</t>
  </si>
  <si>
    <t>Rivedoux-Plage</t>
  </si>
  <si>
    <t>Rivehaute</t>
  </si>
  <si>
    <t>Rivel</t>
  </si>
  <si>
    <t>Riventosa</t>
  </si>
  <si>
    <t>Rivèrenert</t>
  </si>
  <si>
    <t>Riverie</t>
  </si>
  <si>
    <t>Rivery</t>
  </si>
  <si>
    <t>Rives</t>
  </si>
  <si>
    <t>Rives d'Andaine</t>
  </si>
  <si>
    <t>Rives de l'Yon</t>
  </si>
  <si>
    <t>Rives Dervoises</t>
  </si>
  <si>
    <t>Rivesaltes</t>
  </si>
  <si>
    <t>Rives-d'Autise</t>
  </si>
  <si>
    <t>Rives-du-Couesnon</t>
  </si>
  <si>
    <t>Rives-du-Loir-en-Anjou</t>
  </si>
  <si>
    <t>Rives-en-Seine</t>
  </si>
  <si>
    <t>Rivière-les-Fosses</t>
  </si>
  <si>
    <t>Rivière-Pilote</t>
  </si>
  <si>
    <t>Rivières</t>
  </si>
  <si>
    <t>Rivière-Saas-et-Gourby</t>
  </si>
  <si>
    <t>Rivière-Salée</t>
  </si>
  <si>
    <t>Rivières-le-Bois</t>
  </si>
  <si>
    <t>Rivière-sur-Tarn</t>
  </si>
  <si>
    <t>Riville</t>
  </si>
  <si>
    <t>Rivolet</t>
  </si>
  <si>
    <t>Rix</t>
  </si>
  <si>
    <t>Rixheim</t>
  </si>
  <si>
    <t>Rizaucourt-Buchey</t>
  </si>
  <si>
    <t>Roaillan</t>
  </si>
  <si>
    <t>Roaix</t>
  </si>
  <si>
    <t>Roanne</t>
  </si>
  <si>
    <t>Roannes-Saint-Mary</t>
  </si>
  <si>
    <t>Robécourt</t>
  </si>
  <si>
    <t>Robecq</t>
  </si>
  <si>
    <t>Robersart</t>
  </si>
  <si>
    <t>Robert-Espagne</t>
  </si>
  <si>
    <t>Robertot</t>
  </si>
  <si>
    <t>Roberval</t>
  </si>
  <si>
    <t>Robiac-Rochessadoule</t>
  </si>
  <si>
    <t>Robion</t>
  </si>
  <si>
    <t>Rocamadour</t>
  </si>
  <si>
    <t>Rocbaron</t>
  </si>
  <si>
    <t>Rocé</t>
  </si>
  <si>
    <t>Roche</t>
  </si>
  <si>
    <t>Rochebaudin</t>
  </si>
  <si>
    <t>Rochebrune</t>
  </si>
  <si>
    <t>Roche-Charles-la-Mayrand</t>
  </si>
  <si>
    <t>Rochechinard</t>
  </si>
  <si>
    <t>Rochechouart</t>
  </si>
  <si>
    <t>Rochecolombe</t>
  </si>
  <si>
    <t>Rochecorbon</t>
  </si>
  <si>
    <t>Roche-d'Agoux</t>
  </si>
  <si>
    <t>Roche-en-Régnier</t>
  </si>
  <si>
    <t>Roche-et-Raucourt</t>
  </si>
  <si>
    <t>Rochefort-du-Gard</t>
  </si>
  <si>
    <t>Rochefort-en-Terre</t>
  </si>
  <si>
    <t>Rochefort-en-Valdaine</t>
  </si>
  <si>
    <t>Rochefort-en-Yvelines</t>
  </si>
  <si>
    <t>Rochefort-Montagne</t>
  </si>
  <si>
    <t>Rochefort-Samson</t>
  </si>
  <si>
    <t>Rochefort-sur-Brévon</t>
  </si>
  <si>
    <t>Rochefort-sur-la-Côte</t>
  </si>
  <si>
    <t>Rochefort-sur-Loire</t>
  </si>
  <si>
    <t>Rochefort-sur-Nenon</t>
  </si>
  <si>
    <t>Rochefourchat</t>
  </si>
  <si>
    <t>Rochegude</t>
  </si>
  <si>
    <t>Rochejean</t>
  </si>
  <si>
    <t>Roche-la-Molière</t>
  </si>
  <si>
    <t>Roche-le-Peyroux</t>
  </si>
  <si>
    <t>Roche-lès-Clerval</t>
  </si>
  <si>
    <t>Roche-lez-Beaupré</t>
  </si>
  <si>
    <t>Rochemaure</t>
  </si>
  <si>
    <t>Rochepaule</t>
  </si>
  <si>
    <t>Rocher</t>
  </si>
  <si>
    <t>Roches</t>
  </si>
  <si>
    <t>Roche-Saint-Secret-Béconne</t>
  </si>
  <si>
    <t>Roches-Bettaincourt</t>
  </si>
  <si>
    <t>Rocheservière</t>
  </si>
  <si>
    <t>Roches-lès-Blamont</t>
  </si>
  <si>
    <t>Roches-Prémarie-Andillé</t>
  </si>
  <si>
    <t>Rochessauve</t>
  </si>
  <si>
    <t>Rochesson</t>
  </si>
  <si>
    <t>Roches-sur-Marne</t>
  </si>
  <si>
    <t>Roche-sur-Linotte-et-Sorans-les-Cordiers</t>
  </si>
  <si>
    <t>Rochetaillée</t>
  </si>
  <si>
    <t>Rochetaillée-sur-Saône</t>
  </si>
  <si>
    <t>Rochetoirin</t>
  </si>
  <si>
    <t>Rochetrejoux</t>
  </si>
  <si>
    <t>Rocheville</t>
  </si>
  <si>
    <t>Rochonvillers</t>
  </si>
  <si>
    <t>Rochy-Condé</t>
  </si>
  <si>
    <t>Rocles</t>
  </si>
  <si>
    <t>Roclincourt</t>
  </si>
  <si>
    <t>Rocourt-Saint-Martin</t>
  </si>
  <si>
    <t>Rocquefort</t>
  </si>
  <si>
    <t>Rocquemont</t>
  </si>
  <si>
    <t>Rocquencourt</t>
  </si>
  <si>
    <t>Rocques</t>
  </si>
  <si>
    <t>Rocquigny</t>
  </si>
  <si>
    <t>Rocroi</t>
  </si>
  <si>
    <t>Rodalbe</t>
  </si>
  <si>
    <t>Rodelinghem</t>
  </si>
  <si>
    <t>Rodelle</t>
  </si>
  <si>
    <t>Rodemack</t>
  </si>
  <si>
    <t>Roderen</t>
  </si>
  <si>
    <t>Rodern</t>
  </si>
  <si>
    <t>Rodès</t>
  </si>
  <si>
    <t>Rodez</t>
  </si>
  <si>
    <t>Rodilhan</t>
  </si>
  <si>
    <t>Rodome</t>
  </si>
  <si>
    <t>Roëllecourt</t>
  </si>
  <si>
    <t>Rœschwoog</t>
  </si>
  <si>
    <t>Rœulx</t>
  </si>
  <si>
    <t>Rœux</t>
  </si>
  <si>
    <t>Roézé-sur-Sarthe</t>
  </si>
  <si>
    <t>Roffey</t>
  </si>
  <si>
    <t>Roffiac</t>
  </si>
  <si>
    <t>Rogécourt</t>
  </si>
  <si>
    <t>Rogerville</t>
  </si>
  <si>
    <t>Rogéville</t>
  </si>
  <si>
    <t>Roggenhouse</t>
  </si>
  <si>
    <t>Rogna</t>
  </si>
  <si>
    <t>Rognac</t>
  </si>
  <si>
    <t>Rognaix</t>
  </si>
  <si>
    <t>Rognes</t>
  </si>
  <si>
    <t>Rognon</t>
  </si>
  <si>
    <t>Rognonas</t>
  </si>
  <si>
    <t>Rogny</t>
  </si>
  <si>
    <t>Rogny-les-Sept-Écluses</t>
  </si>
  <si>
    <t>Rogues</t>
  </si>
  <si>
    <t>Rogy</t>
  </si>
  <si>
    <t>Rohaire</t>
  </si>
  <si>
    <t>Rohan</t>
  </si>
  <si>
    <t>Rohrbach-lès-Bitche</t>
  </si>
  <si>
    <t>Rohrwiller</t>
  </si>
  <si>
    <t>Roiffé</t>
  </si>
  <si>
    <t>Roiffieux</t>
  </si>
  <si>
    <t>Roiglise</t>
  </si>
  <si>
    <t>Roilly</t>
  </si>
  <si>
    <t>Roinville</t>
  </si>
  <si>
    <t>Roinvilliers</t>
  </si>
  <si>
    <t>Roisel</t>
  </si>
  <si>
    <t>Roisey</t>
  </si>
  <si>
    <t>Roissard</t>
  </si>
  <si>
    <t>Roissy-en-Brie</t>
  </si>
  <si>
    <t>Roissy-en-France</t>
  </si>
  <si>
    <t>Roiville</t>
  </si>
  <si>
    <t>Roizy</t>
  </si>
  <si>
    <t>Rolampont</t>
  </si>
  <si>
    <t>Rolbing</t>
  </si>
  <si>
    <t>Rollainville</t>
  </si>
  <si>
    <t>Rollancourt</t>
  </si>
  <si>
    <t>Rolleboise</t>
  </si>
  <si>
    <t>Rolleville</t>
  </si>
  <si>
    <t>Rollot</t>
  </si>
  <si>
    <t>Romagnat</t>
  </si>
  <si>
    <t>Romagne</t>
  </si>
  <si>
    <t>Romagné</t>
  </si>
  <si>
    <t>Romagne-sous-les-Côtes</t>
  </si>
  <si>
    <t>Romagne-sous-Montfaucon</t>
  </si>
  <si>
    <t>Romagnieu</t>
  </si>
  <si>
    <t>Romagny</t>
  </si>
  <si>
    <t>Romagny Fontenay</t>
  </si>
  <si>
    <t>Romagny-sous-Rougemont</t>
  </si>
  <si>
    <t>Romain</t>
  </si>
  <si>
    <t>Romain-aux-Bois</t>
  </si>
  <si>
    <t>Romain-sur-Meuse</t>
  </si>
  <si>
    <t>Romainville</t>
  </si>
  <si>
    <t>Romanèche-Thorins</t>
  </si>
  <si>
    <t>Romange</t>
  </si>
  <si>
    <t>Romans</t>
  </si>
  <si>
    <t>Romans-sur-Isère</t>
  </si>
  <si>
    <t>Romanswiller</t>
  </si>
  <si>
    <t>Romazières</t>
  </si>
  <si>
    <t>Romazy</t>
  </si>
  <si>
    <t>Rombach-le-Franc</t>
  </si>
  <si>
    <t>Rombas</t>
  </si>
  <si>
    <t>Rombies-et-Marchipont</t>
  </si>
  <si>
    <t>Rombly</t>
  </si>
  <si>
    <t>Romegoux</t>
  </si>
  <si>
    <t>Romelfing</t>
  </si>
  <si>
    <t>Romenay</t>
  </si>
  <si>
    <t>Romeny-sur-Marne</t>
  </si>
  <si>
    <t>Romeries</t>
  </si>
  <si>
    <t>Romery</t>
  </si>
  <si>
    <t>Romescamps</t>
  </si>
  <si>
    <t>Romestaing</t>
  </si>
  <si>
    <t>Romeyer</t>
  </si>
  <si>
    <t>Romigny</t>
  </si>
  <si>
    <t>Romiguières</t>
  </si>
  <si>
    <t>Romillé</t>
  </si>
  <si>
    <t>Romilly</t>
  </si>
  <si>
    <t>Romilly-la-Puthenaye</t>
  </si>
  <si>
    <t>Romilly-sur-Andelle</t>
  </si>
  <si>
    <t>Romilly-sur-Seine</t>
  </si>
  <si>
    <t>Romont</t>
  </si>
  <si>
    <t>Romorantin-Lanthenay</t>
  </si>
  <si>
    <t>Rompon</t>
  </si>
  <si>
    <t>Rônai</t>
  </si>
  <si>
    <t>Roncenay</t>
  </si>
  <si>
    <t>Roncey</t>
  </si>
  <si>
    <t>Ronchamp</t>
  </si>
  <si>
    <t>Ronchaux</t>
  </si>
  <si>
    <t>Ronchères</t>
  </si>
  <si>
    <t>Roncherolles-en-Bray</t>
  </si>
  <si>
    <t>Roncherolles-sur-le-Vivier</t>
  </si>
  <si>
    <t>Ronchin</t>
  </si>
  <si>
    <t>Ronchois</t>
  </si>
  <si>
    <t>Roncourt</t>
  </si>
  <si>
    <t>Roncq</t>
  </si>
  <si>
    <t>Rondefontaine</t>
  </si>
  <si>
    <t>Rongères</t>
  </si>
  <si>
    <t>Ronnet</t>
  </si>
  <si>
    <t>Ronno</t>
  </si>
  <si>
    <t>Ronquerolles</t>
  </si>
  <si>
    <t>Ronsenac</t>
  </si>
  <si>
    <t>Ronssoy</t>
  </si>
  <si>
    <t>Rontalon</t>
  </si>
  <si>
    <t>Rontignon</t>
  </si>
  <si>
    <t>Ronvaux</t>
  </si>
  <si>
    <t>Roost-Warendin</t>
  </si>
  <si>
    <t>Roppe</t>
  </si>
  <si>
    <t>Roppenheim</t>
  </si>
  <si>
    <t>Roppentzwiller</t>
  </si>
  <si>
    <t>Roppeviller</t>
  </si>
  <si>
    <t>Roquebillière</t>
  </si>
  <si>
    <t>Roquebrun</t>
  </si>
  <si>
    <t>Roquebrune</t>
  </si>
  <si>
    <t>Roquebrune-Cap-Martin</t>
  </si>
  <si>
    <t>Roquebrune-sur-Argens</t>
  </si>
  <si>
    <t>Roquecor</t>
  </si>
  <si>
    <t>Roquecourbe</t>
  </si>
  <si>
    <t>Roquecourbe-Minervois</t>
  </si>
  <si>
    <t>Roquedur</t>
  </si>
  <si>
    <t>Roquefère</t>
  </si>
  <si>
    <t>Roquefeuil</t>
  </si>
  <si>
    <t>Roquefixade</t>
  </si>
  <si>
    <t>Roquefort</t>
  </si>
  <si>
    <t>Roquefort-de-Sault</t>
  </si>
  <si>
    <t>Roquefort-des-Corbières</t>
  </si>
  <si>
    <t>Roquefort-la-Bédoule</t>
  </si>
  <si>
    <t>Roquefort-les-Cascades</t>
  </si>
  <si>
    <t>Roquefort-les-Pins</t>
  </si>
  <si>
    <t>Roquefort-sur-Garonne</t>
  </si>
  <si>
    <t>Roquefort-sur-Soulzon</t>
  </si>
  <si>
    <t>Roquelaure</t>
  </si>
  <si>
    <t>Roquelaure-Saint-Aubin</t>
  </si>
  <si>
    <t>Roquemaure</t>
  </si>
  <si>
    <t>Roquepine</t>
  </si>
  <si>
    <t>Roqueredonde</t>
  </si>
  <si>
    <t>Roques</t>
  </si>
  <si>
    <t>Roquesérière</t>
  </si>
  <si>
    <t>Roquessels</t>
  </si>
  <si>
    <t>Roquestéron</t>
  </si>
  <si>
    <t>Roquetaillade-et-Conilhac</t>
  </si>
  <si>
    <t>Roquetoire</t>
  </si>
  <si>
    <t>Roquettes</t>
  </si>
  <si>
    <t>Roquevaire</t>
  </si>
  <si>
    <t>Roquevidal</t>
  </si>
  <si>
    <t>Roquiague</t>
  </si>
  <si>
    <t>Rorbach-lès-Dieuze</t>
  </si>
  <si>
    <t>Rorschwihr</t>
  </si>
  <si>
    <t>Rosans</t>
  </si>
  <si>
    <t>Rosay</t>
  </si>
  <si>
    <t>Rosay-sur-Lieure</t>
  </si>
  <si>
    <t>Rosazia</t>
  </si>
  <si>
    <t>Rosbruck</t>
  </si>
  <si>
    <t>Roscanvel</t>
  </si>
  <si>
    <t>Roscoff</t>
  </si>
  <si>
    <t>Rosel</t>
  </si>
  <si>
    <t>Rosenwiller</t>
  </si>
  <si>
    <t>Roset-Fluans</t>
  </si>
  <si>
    <t>Rosey</t>
  </si>
  <si>
    <t>Rosheim</t>
  </si>
  <si>
    <t>Rosières-aux-Salines</t>
  </si>
  <si>
    <t>Rosières-en-Haye</t>
  </si>
  <si>
    <t>Rosières-en-Santerre</t>
  </si>
  <si>
    <t>Rosières-près-Troyes</t>
  </si>
  <si>
    <t>Rosières-sur-Barbèche</t>
  </si>
  <si>
    <t>Rosières-sur-Mance</t>
  </si>
  <si>
    <t>Rosiers-d'Égletons</t>
  </si>
  <si>
    <t>Rosiers-de-Juillac</t>
  </si>
  <si>
    <t>Rosis</t>
  </si>
  <si>
    <t>Rosnay</t>
  </si>
  <si>
    <t>Rosnay-l'Hôpital</t>
  </si>
  <si>
    <t>Rosnoën</t>
  </si>
  <si>
    <t>Rosny-sous-Bois</t>
  </si>
  <si>
    <t>Rosny-sur-Seine</t>
  </si>
  <si>
    <t>Rosoy</t>
  </si>
  <si>
    <t>Rosoy-en-Multien</t>
  </si>
  <si>
    <t>Rospez</t>
  </si>
  <si>
    <t>Rospigliani</t>
  </si>
  <si>
    <t>Rosporden</t>
  </si>
  <si>
    <t>Rosselange</t>
  </si>
  <si>
    <t>Rossfeld</t>
  </si>
  <si>
    <t>Rossillon</t>
  </si>
  <si>
    <t>Rosteig</t>
  </si>
  <si>
    <t>Rostrenen</t>
  </si>
  <si>
    <t>Rosult</t>
  </si>
  <si>
    <t>Rosureux</t>
  </si>
  <si>
    <t>Rotalier</t>
  </si>
  <si>
    <t>Rotangy</t>
  </si>
  <si>
    <t>Rothau</t>
  </si>
  <si>
    <t>Rothbach</t>
  </si>
  <si>
    <t>Rotherens</t>
  </si>
  <si>
    <t>Rothois</t>
  </si>
  <si>
    <t>Rothonay</t>
  </si>
  <si>
    <t>Rots</t>
  </si>
  <si>
    <t>Rottelsheim</t>
  </si>
  <si>
    <t>Rottier</t>
  </si>
  <si>
    <t>Rouairoux</t>
  </si>
  <si>
    <t>Rouans</t>
  </si>
  <si>
    <t>Roubaix</t>
  </si>
  <si>
    <t>Roubia</t>
  </si>
  <si>
    <t>Roubion</t>
  </si>
  <si>
    <t>Roucy</t>
  </si>
  <si>
    <t>Roudouallec</t>
  </si>
  <si>
    <t>Rouécourt</t>
  </si>
  <si>
    <t>Rouède</t>
  </si>
  <si>
    <t>Rouelles</t>
  </si>
  <si>
    <t>Rouen</t>
  </si>
  <si>
    <t>Rouessé-Fontaine</t>
  </si>
  <si>
    <t>Rouessé-Vassé</t>
  </si>
  <si>
    <t>Rouet</t>
  </si>
  <si>
    <t>Rouez</t>
  </si>
  <si>
    <t>Rouffach</t>
  </si>
  <si>
    <t>Rouffange</t>
  </si>
  <si>
    <t>Rouffiac</t>
  </si>
  <si>
    <t>Rouffiac-d'Aude</t>
  </si>
  <si>
    <t>Rouffiac-des-Corbières</t>
  </si>
  <si>
    <t>Rouffiac-Tolosan</t>
  </si>
  <si>
    <t>Rouffignac</t>
  </si>
  <si>
    <t>Rouffignac-de-Sigoulès</t>
  </si>
  <si>
    <t>Rouffignac-Saint-Cernin-de-Reilhac</t>
  </si>
  <si>
    <t>Rouffilhac</t>
  </si>
  <si>
    <t>Rouffy</t>
  </si>
  <si>
    <t>Rougé</t>
  </si>
  <si>
    <t>Rougefay</t>
  </si>
  <si>
    <t>Rougegoutte</t>
  </si>
  <si>
    <t>Rougemontiers</t>
  </si>
  <si>
    <t>Rougemont-le-Château</t>
  </si>
  <si>
    <t>Rougemontot</t>
  </si>
  <si>
    <t>Rougeou</t>
  </si>
  <si>
    <t>Rouge-Perriers</t>
  </si>
  <si>
    <t>Rougeries</t>
  </si>
  <si>
    <t>Rougeux</t>
  </si>
  <si>
    <t>Rougiers</t>
  </si>
  <si>
    <t>Rougnac</t>
  </si>
  <si>
    <t>Rougnat</t>
  </si>
  <si>
    <t>Rougon</t>
  </si>
  <si>
    <t>Rouhe</t>
  </si>
  <si>
    <t>Rouhling</t>
  </si>
  <si>
    <t>Rouillac</t>
  </si>
  <si>
    <t>Rouillé</t>
  </si>
  <si>
    <t>Rouillon</t>
  </si>
  <si>
    <t>Rouilly</t>
  </si>
  <si>
    <t>Rouilly-Sacey</t>
  </si>
  <si>
    <t>Rouilly-Saint-Loup</t>
  </si>
  <si>
    <t>Roujan</t>
  </si>
  <si>
    <t>Roulans</t>
  </si>
  <si>
    <t>Roullens</t>
  </si>
  <si>
    <t>Roullet-Saint-Estèphe</t>
  </si>
  <si>
    <t>Roumagne</t>
  </si>
  <si>
    <t>Roumare</t>
  </si>
  <si>
    <t>Rou-Marson</t>
  </si>
  <si>
    <t>Roumégoux</t>
  </si>
  <si>
    <t>Roumengoux</t>
  </si>
  <si>
    <t>Roumens</t>
  </si>
  <si>
    <t>Roumoules</t>
  </si>
  <si>
    <t>Rountzenheim-Auenheim</t>
  </si>
  <si>
    <t>Roupeldange</t>
  </si>
  <si>
    <t>Rouperroux</t>
  </si>
  <si>
    <t>Rouperroux-le-Coquet</t>
  </si>
  <si>
    <t>Roupy</t>
  </si>
  <si>
    <t>Roura</t>
  </si>
  <si>
    <t>Rousies</t>
  </si>
  <si>
    <t>Roussas</t>
  </si>
  <si>
    <t>Roussayrolles</t>
  </si>
  <si>
    <t>Rousseloy</t>
  </si>
  <si>
    <t>Roussennac</t>
  </si>
  <si>
    <t>Roussent</t>
  </si>
  <si>
    <t>Rousses</t>
  </si>
  <si>
    <t>Rousset</t>
  </si>
  <si>
    <t>Rousset-les-Vignes</t>
  </si>
  <si>
    <t>Roussieux</t>
  </si>
  <si>
    <t>Roussillon</t>
  </si>
  <si>
    <t>Roussillon-en-Morvan</t>
  </si>
  <si>
    <t>Roussines</t>
  </si>
  <si>
    <t>Rousson</t>
  </si>
  <si>
    <t>Roussy-le-Village</t>
  </si>
  <si>
    <t>Routes</t>
  </si>
  <si>
    <t>Routier</t>
  </si>
  <si>
    <t>Routot</t>
  </si>
  <si>
    <t>Rouves</t>
  </si>
  <si>
    <t>Rouvignies</t>
  </si>
  <si>
    <t>Rouville</t>
  </si>
  <si>
    <t>Rouvillers</t>
  </si>
  <si>
    <t>Rouvray</t>
  </si>
  <si>
    <t>Rouvray-Catillon</t>
  </si>
  <si>
    <t>Rouvray-Saint-Denis</t>
  </si>
  <si>
    <t>Rouvray-Sainte-Croix</t>
  </si>
  <si>
    <t>Rouvrel</t>
  </si>
  <si>
    <t>Rouvres</t>
  </si>
  <si>
    <t>Rouvres-en-Multien</t>
  </si>
  <si>
    <t>Rouvres-en-Plaine</t>
  </si>
  <si>
    <t>Rouvres-en-Woëvre</t>
  </si>
  <si>
    <t>Rouvres-en-Xaintois</t>
  </si>
  <si>
    <t>Rouvres-la-Chétive</t>
  </si>
  <si>
    <t>Rouvres-les-Bois</t>
  </si>
  <si>
    <t>Rouvres-les-Vignes</t>
  </si>
  <si>
    <t>Rouvres-Saint-Jean</t>
  </si>
  <si>
    <t>Rouvres-sous-Meilly</t>
  </si>
  <si>
    <t>Rouvres-sur-Aube</t>
  </si>
  <si>
    <t>Rouvrois-sur-Meuse</t>
  </si>
  <si>
    <t>Rouvrois-sur-Othain</t>
  </si>
  <si>
    <t>Rouvroy</t>
  </si>
  <si>
    <t>Rouvroy-en-Santerre</t>
  </si>
  <si>
    <t>Rouvroy-les-Merles</t>
  </si>
  <si>
    <t>Rouvroy-Ripont</t>
  </si>
  <si>
    <t>Rouvroy-sur-Audry</t>
  </si>
  <si>
    <t>Rouvroy-sur-Marne</t>
  </si>
  <si>
    <t>Rouvroy-sur-Serre</t>
  </si>
  <si>
    <t>Rouxmesnil-Bouteilles</t>
  </si>
  <si>
    <t>Rouy</t>
  </si>
  <si>
    <t>Rouy-le-Grand</t>
  </si>
  <si>
    <t>Rouy-le-Petit</t>
  </si>
  <si>
    <t>Rouze</t>
  </si>
  <si>
    <t>Rouzède</t>
  </si>
  <si>
    <t>Rouziers</t>
  </si>
  <si>
    <t>Rouziers-de-Touraine</t>
  </si>
  <si>
    <t>Roville-aux-Chênes</t>
  </si>
  <si>
    <t>Roville-devant-Bayon</t>
  </si>
  <si>
    <t>Rovon</t>
  </si>
  <si>
    <t>Royan</t>
  </si>
  <si>
    <t>Royas</t>
  </si>
  <si>
    <t>Royat</t>
  </si>
  <si>
    <t>Royaucourt</t>
  </si>
  <si>
    <t>Royaucourt-et-Chailvet</t>
  </si>
  <si>
    <t>Royaumeix</t>
  </si>
  <si>
    <t>Roy-Boissy</t>
  </si>
  <si>
    <t>Roybon</t>
  </si>
  <si>
    <t>Roye</t>
  </si>
  <si>
    <t>Royer</t>
  </si>
  <si>
    <t>Royère-de-Vassivière</t>
  </si>
  <si>
    <t>Royères</t>
  </si>
  <si>
    <t>Roye-sur-Matz</t>
  </si>
  <si>
    <t>Roynac</t>
  </si>
  <si>
    <t>Royon</t>
  </si>
  <si>
    <t>Royville</t>
  </si>
  <si>
    <t>Rozay-en-Brie</t>
  </si>
  <si>
    <t>Rozelieures</t>
  </si>
  <si>
    <t>Rozérieulles</t>
  </si>
  <si>
    <t>Rozerotte</t>
  </si>
  <si>
    <t>Rozès</t>
  </si>
  <si>
    <t>Rozet-Saint-Albin</t>
  </si>
  <si>
    <t>Rozier-Côtes-d'Aurec</t>
  </si>
  <si>
    <t>Rozier-en-Donzy</t>
  </si>
  <si>
    <t>Rozières-en-Beauce</t>
  </si>
  <si>
    <t>Rozières-sur-Crise</t>
  </si>
  <si>
    <t>Rozières-sur-Mouzon</t>
  </si>
  <si>
    <t>Roziers-Saint-Georges</t>
  </si>
  <si>
    <t>Roz-Landrieux</t>
  </si>
  <si>
    <t>Rozoy-Bellevalle</t>
  </si>
  <si>
    <t>Rozoy-le-Vieil</t>
  </si>
  <si>
    <t>Rozoy-sur-Serre</t>
  </si>
  <si>
    <t>Roz-sur-Couesnon</t>
  </si>
  <si>
    <t>Ruages</t>
  </si>
  <si>
    <t>Ruan</t>
  </si>
  <si>
    <t>Ruan-sur-Egvonne</t>
  </si>
  <si>
    <t>Ruaudin</t>
  </si>
  <si>
    <t>Rubelles</t>
  </si>
  <si>
    <t>Rubempré</t>
  </si>
  <si>
    <t>Rubercy</t>
  </si>
  <si>
    <t>Rubescourt</t>
  </si>
  <si>
    <t>Rubigny</t>
  </si>
  <si>
    <t>Rubrouck</t>
  </si>
  <si>
    <t>Ruca</t>
  </si>
  <si>
    <t>Ruch</t>
  </si>
  <si>
    <t>Rudeau-Ladosse</t>
  </si>
  <si>
    <t>Rudelle</t>
  </si>
  <si>
    <t>Ruederbach</t>
  </si>
  <si>
    <t>Rueil-la-Gadelière</t>
  </si>
  <si>
    <t>Rueil-Malmaison</t>
  </si>
  <si>
    <t>Ruelisheim</t>
  </si>
  <si>
    <t>Ruelle-sur-Touvre</t>
  </si>
  <si>
    <t>Ruesnes</t>
  </si>
  <si>
    <t>Ruffec</t>
  </si>
  <si>
    <t>Ruffey-le-Château</t>
  </si>
  <si>
    <t>Ruffey-lès-Beaune</t>
  </si>
  <si>
    <t>Ruffey-lès-Echirey</t>
  </si>
  <si>
    <t>Ruffey-sur-Seille</t>
  </si>
  <si>
    <t>Ruffiac</t>
  </si>
  <si>
    <t>Ruffieu</t>
  </si>
  <si>
    <t>Ruffieux</t>
  </si>
  <si>
    <t>Ruffigné</t>
  </si>
  <si>
    <t>Rugles</t>
  </si>
  <si>
    <t>Rugney</t>
  </si>
  <si>
    <t>Rugny</t>
  </si>
  <si>
    <t>Ruhans</t>
  </si>
  <si>
    <t>Ruillé-en-Champagne</t>
  </si>
  <si>
    <t>Ruillé-Froid-Fonds</t>
  </si>
  <si>
    <t>Ruisseauville</t>
  </si>
  <si>
    <t>Ruitz</t>
  </si>
  <si>
    <t>Rullac-Saint-Cirq</t>
  </si>
  <si>
    <t>Rully</t>
  </si>
  <si>
    <t>Rumaucourt</t>
  </si>
  <si>
    <t>Rumegies</t>
  </si>
  <si>
    <t>Rumersheim-le-Haut</t>
  </si>
  <si>
    <t>Rumesnil</t>
  </si>
  <si>
    <t>Rumigny</t>
  </si>
  <si>
    <t>Rumilly</t>
  </si>
  <si>
    <t>Rumilly-en-Cambrésis</t>
  </si>
  <si>
    <t>Rumilly-lès-Vaudes</t>
  </si>
  <si>
    <t>Ruminghem</t>
  </si>
  <si>
    <t>Rumont</t>
  </si>
  <si>
    <t>Runan</t>
  </si>
  <si>
    <t>Rungis</t>
  </si>
  <si>
    <t>Ruoms</t>
  </si>
  <si>
    <t>Rupéreux</t>
  </si>
  <si>
    <t>Ruppes</t>
  </si>
  <si>
    <t>Rupt</t>
  </si>
  <si>
    <t>Rupt-aux-Nonains</t>
  </si>
  <si>
    <t>Rupt-devant-Saint-Mihiel</t>
  </si>
  <si>
    <t>Rupt-en-Woëvre</t>
  </si>
  <si>
    <t>Rupt-sur-Moselle</t>
  </si>
  <si>
    <t>Rupt-sur-Othain</t>
  </si>
  <si>
    <t>Rupt-sur-Saône</t>
  </si>
  <si>
    <t>Rurange-lès-Thionville</t>
  </si>
  <si>
    <t>Rurey</t>
  </si>
  <si>
    <t>Rusio</t>
  </si>
  <si>
    <t>Russ</t>
  </si>
  <si>
    <t>Russange</t>
  </si>
  <si>
    <t>Russy-Bémont</t>
  </si>
  <si>
    <t>Rustenhart</t>
  </si>
  <si>
    <t>Rustiques</t>
  </si>
  <si>
    <t>Rustrel</t>
  </si>
  <si>
    <t>Rustroff</t>
  </si>
  <si>
    <t>Rutali</t>
  </si>
  <si>
    <t>Ruvigny</t>
  </si>
  <si>
    <t>Ruyaulcourt</t>
  </si>
  <si>
    <t>Ruy-Montceau</t>
  </si>
  <si>
    <t>Ruynes-en-Margeride</t>
  </si>
  <si>
    <t>Ry</t>
  </si>
  <si>
    <t>Rye</t>
  </si>
  <si>
    <t>Ryes</t>
  </si>
  <si>
    <t>Saâcy-sur-Marne</t>
  </si>
  <si>
    <t>Saales</t>
  </si>
  <si>
    <t>Saâne-Saint-Just</t>
  </si>
  <si>
    <t>Saasenheim</t>
  </si>
  <si>
    <t>Sabadel-Latronquière</t>
  </si>
  <si>
    <t>Sabadel-Lauzès</t>
  </si>
  <si>
    <t>Sabaillan</t>
  </si>
  <si>
    <t>Sabalos</t>
  </si>
  <si>
    <t>Sabarat</t>
  </si>
  <si>
    <t>Sabarros</t>
  </si>
  <si>
    <t>Sabazan</t>
  </si>
  <si>
    <t>Sablé-sur-Sarthe</t>
  </si>
  <si>
    <t>Sablet</t>
  </si>
  <si>
    <t>Sablières</t>
  </si>
  <si>
    <t>Sablonceaux</t>
  </si>
  <si>
    <t>Sablonnières</t>
  </si>
  <si>
    <t>Sablons</t>
  </si>
  <si>
    <t>Sablons sur Huisne</t>
  </si>
  <si>
    <t>Sabonnères</t>
  </si>
  <si>
    <t>Sabran</t>
  </si>
  <si>
    <t>Sabres</t>
  </si>
  <si>
    <t>Saccourvielle</t>
  </si>
  <si>
    <t>Sacé</t>
  </si>
  <si>
    <t>Sacey</t>
  </si>
  <si>
    <t>Saché</t>
  </si>
  <si>
    <t>Sachin</t>
  </si>
  <si>
    <t>Sachy</t>
  </si>
  <si>
    <t>Sacierges-Saint-Martin</t>
  </si>
  <si>
    <t>Saclas</t>
  </si>
  <si>
    <t>Saclay</t>
  </si>
  <si>
    <t>Saconin-et-Breuil</t>
  </si>
  <si>
    <t>Sacoué</t>
  </si>
  <si>
    <t>Sacquenay</t>
  </si>
  <si>
    <t>Sacquenville</t>
  </si>
  <si>
    <t>Sacy</t>
  </si>
  <si>
    <t>Sacy-le-Grand</t>
  </si>
  <si>
    <t>Sacy-le-Petit</t>
  </si>
  <si>
    <t>Sadeillan</t>
  </si>
  <si>
    <t>Sadillac</t>
  </si>
  <si>
    <t>Sadirac</t>
  </si>
  <si>
    <t>Sadournin</t>
  </si>
  <si>
    <t>Sadroc</t>
  </si>
  <si>
    <t>Saessolsheim</t>
  </si>
  <si>
    <t>Saffais</t>
  </si>
  <si>
    <t>Saffloz</t>
  </si>
  <si>
    <t>Saffré</t>
  </si>
  <si>
    <t>Saffres</t>
  </si>
  <si>
    <t>Sagelat</t>
  </si>
  <si>
    <t>Sagnat</t>
  </si>
  <si>
    <t>Sagnes-et-Goudoulet</t>
  </si>
  <si>
    <t>Sagonne</t>
  </si>
  <si>
    <t>Sagy</t>
  </si>
  <si>
    <t>Sahorre</t>
  </si>
  <si>
    <t>Sahune</t>
  </si>
  <si>
    <t>Sahurs</t>
  </si>
  <si>
    <t>Sai</t>
  </si>
  <si>
    <t>Saignes</t>
  </si>
  <si>
    <t>Saigneville</t>
  </si>
  <si>
    <t>Saignon</t>
  </si>
  <si>
    <t>Saiguède</t>
  </si>
  <si>
    <t>Sailhan</t>
  </si>
  <si>
    <t>Saillac</t>
  </si>
  <si>
    <t>Saillagouse</t>
  </si>
  <si>
    <t>Saillans</t>
  </si>
  <si>
    <t>Saillant</t>
  </si>
  <si>
    <t>Saillat-sur-Vienne</t>
  </si>
  <si>
    <t>Saillenard</t>
  </si>
  <si>
    <t>Sail-les-Bains</t>
  </si>
  <si>
    <t>Sailly</t>
  </si>
  <si>
    <t>Sailly-Achâtel</t>
  </si>
  <si>
    <t>Sailly-au-Bois</t>
  </si>
  <si>
    <t>Sailly-en-Ostrevent</t>
  </si>
  <si>
    <t>Sailly-Flibeaucourt</t>
  </si>
  <si>
    <t>Sailly-Labourse</t>
  </si>
  <si>
    <t>Sailly-Laurette</t>
  </si>
  <si>
    <t>Sailly-le-Sec</t>
  </si>
  <si>
    <t>Sailly-lez-Cambrai</t>
  </si>
  <si>
    <t>Sailly-lez-Lannoy</t>
  </si>
  <si>
    <t>Sailly-Saillisel</t>
  </si>
  <si>
    <t>Sailly-sur-la-Lys</t>
  </si>
  <si>
    <t>Sail-sous-Couzan</t>
  </si>
  <si>
    <t>Sain-Bel</t>
  </si>
  <si>
    <t>Saincaize-Meauce</t>
  </si>
  <si>
    <t>Sainghin-en-Mélantois</t>
  </si>
  <si>
    <t>Sainghin-en-Weppes</t>
  </si>
  <si>
    <t>Sainneville</t>
  </si>
  <si>
    <t>Sainpuits</t>
  </si>
  <si>
    <t>Sains</t>
  </si>
  <si>
    <t>Sains-du-Nord</t>
  </si>
  <si>
    <t>Sains-en-Amiénois</t>
  </si>
  <si>
    <t>Sains-en-Gohelle</t>
  </si>
  <si>
    <t>Sains-lès-Fressin</t>
  </si>
  <si>
    <t>Sains-lès-Marquion</t>
  </si>
  <si>
    <t>Sains-lès-Pernes</t>
  </si>
  <si>
    <t>Sains-Morainvillers</t>
  </si>
  <si>
    <t>Sains-Richaumont</t>
  </si>
  <si>
    <t>Saint Antoine l'Abbaye</t>
  </si>
  <si>
    <t>Saint Aulaye-Puymangou</t>
  </si>
  <si>
    <t>Saint Bonnet-Laval</t>
  </si>
  <si>
    <t>Saint François Longchamp</t>
  </si>
  <si>
    <t>Saint Geniez d'Olt et d'Aubrac</t>
  </si>
  <si>
    <t>Saint Géry-Vers</t>
  </si>
  <si>
    <t>Saint Martin de l'If</t>
  </si>
  <si>
    <t>Saint Maurice Étusson</t>
  </si>
  <si>
    <t>Saint Privat en Périgord</t>
  </si>
  <si>
    <t>Saint-Abit</t>
  </si>
  <si>
    <t>Saint-Abraham</t>
  </si>
  <si>
    <t>Saint-Acheul</t>
  </si>
  <si>
    <t>Saint-Adjutory</t>
  </si>
  <si>
    <t>Saint-Adrien</t>
  </si>
  <si>
    <t>Saint-Affrique</t>
  </si>
  <si>
    <t>Saint-Affrique-les-Montagnes</t>
  </si>
  <si>
    <t>Saint-Agathon</t>
  </si>
  <si>
    <t>Saint-Agnan</t>
  </si>
  <si>
    <t>Saint-Agnan-de-Cernières</t>
  </si>
  <si>
    <t>Saint-Agnan-en-Vercors</t>
  </si>
  <si>
    <t>Saint-Agnan-sur-Sarthe</t>
  </si>
  <si>
    <t>Saint-Agnant</t>
  </si>
  <si>
    <t>Saint-Agnant-de-Versillat</t>
  </si>
  <si>
    <t>Saint-Agnant-près-Crocq</t>
  </si>
  <si>
    <t>Saint-Agne</t>
  </si>
  <si>
    <t>Saint-Agnet</t>
  </si>
  <si>
    <t>Saint-Agnin-sur-Bion</t>
  </si>
  <si>
    <t>Saint-Agoulin</t>
  </si>
  <si>
    <t>Saint-Agrève</t>
  </si>
  <si>
    <t>Saint-Aignan</t>
  </si>
  <si>
    <t>Saint-Aignan-de-Couptrain</t>
  </si>
  <si>
    <t>Saint-Aignan-des-Noyers</t>
  </si>
  <si>
    <t>Saint-Aignan-Grandlieu</t>
  </si>
  <si>
    <t>Saint-Aignan-le-Jaillard</t>
  </si>
  <si>
    <t>Saint-Aignan-sur-Roë</t>
  </si>
  <si>
    <t>Saint-Aignan-sur-Ry</t>
  </si>
  <si>
    <t>Saint-Aigny</t>
  </si>
  <si>
    <t>Saint-Aigulin</t>
  </si>
  <si>
    <t>Saint-Ail</t>
  </si>
  <si>
    <t>Saint-Albain</t>
  </si>
  <si>
    <t>Saint-Alban</t>
  </si>
  <si>
    <t>Saint-Alban-Auriolles</t>
  </si>
  <si>
    <t>Saint-Alban-d'Ay</t>
  </si>
  <si>
    <t>Saint-Alban-de-Montbel</t>
  </si>
  <si>
    <t>Saint-Alban-de-Roche</t>
  </si>
  <si>
    <t>Saint-Alban-des-Villards</t>
  </si>
  <si>
    <t>Saint-Alban-d'Hurtières</t>
  </si>
  <si>
    <t>Saint-Alban-du-Rhône</t>
  </si>
  <si>
    <t>Saint-Alban-en-Montagne</t>
  </si>
  <si>
    <t>Saint-Alban-les-Eaux</t>
  </si>
  <si>
    <t>Saint-Alban-Leysse</t>
  </si>
  <si>
    <t>Saint-Alban-sur-Limagnole</t>
  </si>
  <si>
    <t>Saint-Albin-de-Vaulserre</t>
  </si>
  <si>
    <t>Saint-Alexandre</t>
  </si>
  <si>
    <t>Saint-Algis</t>
  </si>
  <si>
    <t>Saint-Allouestre</t>
  </si>
  <si>
    <t>Saint-Alpinien</t>
  </si>
  <si>
    <t>Saint-Alyre-d'Arlanc</t>
  </si>
  <si>
    <t>Saint-Alyre-ès-Montagne</t>
  </si>
  <si>
    <t>Saint-Amadou</t>
  </si>
  <si>
    <t>Saint-Amancet</t>
  </si>
  <si>
    <t>Saint-Amand-de-Vergt</t>
  </si>
  <si>
    <t>Saint-Amand-en-Puisaye</t>
  </si>
  <si>
    <t>Saint-Amandin</t>
  </si>
  <si>
    <t>Saint-Amand-Jartoudeix</t>
  </si>
  <si>
    <t>Saint-Amand-le-Petit</t>
  </si>
  <si>
    <t>Saint-Amand-les-Eaux</t>
  </si>
  <si>
    <t>Saint-Amand-Longpré</t>
  </si>
  <si>
    <t>Saint-Amand-Magnazeix</t>
  </si>
  <si>
    <t>Saint-Amand-Montrond</t>
  </si>
  <si>
    <t>Saint-Amand-sur-Fion</t>
  </si>
  <si>
    <t>Saint-Amand-sur-Ornain</t>
  </si>
  <si>
    <t>Saint-Amand-sur-Sèvre</t>
  </si>
  <si>
    <t>Saint-Amand-Villages</t>
  </si>
  <si>
    <t>Saint-Amans</t>
  </si>
  <si>
    <t>Saint-Amans-de-Pellagal</t>
  </si>
  <si>
    <t>Saint-Amans-des-Cots</t>
  </si>
  <si>
    <t>Saint-Amans-du-Pech</t>
  </si>
  <si>
    <t>Saint-Amans-Soult</t>
  </si>
  <si>
    <t>Saint-Amans-Valtoret</t>
  </si>
  <si>
    <t>Saint-Amant-de-Boixe</t>
  </si>
  <si>
    <t>Saint-Amant-de-Nouère</t>
  </si>
  <si>
    <t>Saint-Amant-Roche-Savine</t>
  </si>
  <si>
    <t>Saint-Amant-Tallende</t>
  </si>
  <si>
    <t>Saint-Amarin</t>
  </si>
  <si>
    <t>Saint-Ambreuil</t>
  </si>
  <si>
    <t>Saint-Ambroix</t>
  </si>
  <si>
    <t>Saint-Amé</t>
  </si>
  <si>
    <t>Saint-Amour</t>
  </si>
  <si>
    <t>Saint-Amour-Bellevue</t>
  </si>
  <si>
    <t>Saint-Andelain</t>
  </si>
  <si>
    <t>Saint-Andéol</t>
  </si>
  <si>
    <t>Saint-Andéol-de-Berg</t>
  </si>
  <si>
    <t>Saint-Andéol-de-Fourchades</t>
  </si>
  <si>
    <t>Saint-Andéol-de-Vals</t>
  </si>
  <si>
    <t>Saint-Andeux</t>
  </si>
  <si>
    <t>Saint-Andiol</t>
  </si>
  <si>
    <t>Saint-André-Capcèze</t>
  </si>
  <si>
    <t>Saint-André-d'Allas</t>
  </si>
  <si>
    <t>Saint-André-d'Apchon</t>
  </si>
  <si>
    <t>Saint-André-de-Bâgé</t>
  </si>
  <si>
    <t>Saint-André-de-Boëge</t>
  </si>
  <si>
    <t>Saint-André-de-Bohon</t>
  </si>
  <si>
    <t>Saint-André-de-Briouze</t>
  </si>
  <si>
    <t>Saint-André-de-Buèges</t>
  </si>
  <si>
    <t>Saint-André-de-Chalencon</t>
  </si>
  <si>
    <t>Saint-André-de-Corcy</t>
  </si>
  <si>
    <t>Saint-André-de-Cruzières</t>
  </si>
  <si>
    <t>Saint-André-de-Cubzac</t>
  </si>
  <si>
    <t>Saint-André-de-Double</t>
  </si>
  <si>
    <t>Saint-André-de-Lancize</t>
  </si>
  <si>
    <t>Saint-André-de-la-Roche</t>
  </si>
  <si>
    <t>Saint-André-de-l'Épine</t>
  </si>
  <si>
    <t>Saint-André-de-l'Eure</t>
  </si>
  <si>
    <t>Saint-André-de-Lidon</t>
  </si>
  <si>
    <t>Saint-André-de-Majencoules</t>
  </si>
  <si>
    <t>Saint-André-d'Embrun</t>
  </si>
  <si>
    <t>Saint-André-de-Messei</t>
  </si>
  <si>
    <t>Saint-André-de-Najac</t>
  </si>
  <si>
    <t>Saint-André-de-Roquelongue</t>
  </si>
  <si>
    <t>Saint-André-de-Roquepertuis</t>
  </si>
  <si>
    <t>Saint-André-de-Rosans</t>
  </si>
  <si>
    <t>Saint-André-de-Sangonis</t>
  </si>
  <si>
    <t>Saint-André-des-Eaux</t>
  </si>
  <si>
    <t>Saint-André-de-Seignanx</t>
  </si>
  <si>
    <t>Saint-André-de-Valborgne</t>
  </si>
  <si>
    <t>Saint-André-de-Vézines</t>
  </si>
  <si>
    <t>Saint-André-d'Hébertot</t>
  </si>
  <si>
    <t>Saint-André-d'Huiriat</t>
  </si>
  <si>
    <t>Saint-André-d'Olérargues</t>
  </si>
  <si>
    <t>Saint-André-du-Bois</t>
  </si>
  <si>
    <t>Saint-André-en-Barrois</t>
  </si>
  <si>
    <t>Saint-André-en-Bresse</t>
  </si>
  <si>
    <t>Saint-André-en-Morvan</t>
  </si>
  <si>
    <t>Saint-André-en-Royans</t>
  </si>
  <si>
    <t>Saint-André-en-Terre-Plaine</t>
  </si>
  <si>
    <t>Saint-André-en-Vivarais</t>
  </si>
  <si>
    <t>Saint-André-et-Appelles</t>
  </si>
  <si>
    <t>Saint-André-Farivillers</t>
  </si>
  <si>
    <t>Saint-André-Goule-d'Oie</t>
  </si>
  <si>
    <t>Saint-André-Lachamp</t>
  </si>
  <si>
    <t>Saint-André-la-Côte</t>
  </si>
  <si>
    <t>Saint-André-le-Bouchoux</t>
  </si>
  <si>
    <t>Saint-André-le-Coq</t>
  </si>
  <si>
    <t>Saint-André-le-Désert</t>
  </si>
  <si>
    <t>Saint-André-le-Gaz</t>
  </si>
  <si>
    <t>Saint-André-le-Puy</t>
  </si>
  <si>
    <t>Saint-André-les-Alpes</t>
  </si>
  <si>
    <t>Saint-André-les-Vergers</t>
  </si>
  <si>
    <t>Saint-André-lez-Lille</t>
  </si>
  <si>
    <t>Saint-André-sur-Cailly</t>
  </si>
  <si>
    <t>Saint-André-sur-Orne</t>
  </si>
  <si>
    <t>Saint-André-sur-Sèvre</t>
  </si>
  <si>
    <t>Saint-André-sur-Vieux-Jonc</t>
  </si>
  <si>
    <t>Saint-Androny</t>
  </si>
  <si>
    <t>Saint-Ange-et-Torçay</t>
  </si>
  <si>
    <t>Saint-Angel</t>
  </si>
  <si>
    <t>Saint-Anthème</t>
  </si>
  <si>
    <t>Saint-Anthot</t>
  </si>
  <si>
    <t>Saint-Antoine</t>
  </si>
  <si>
    <t>Saint-Antoine-de-Breuilh</t>
  </si>
  <si>
    <t>Saint-Antoine-de-Ficalba</t>
  </si>
  <si>
    <t>Saint-Antoine-du-Queyret</t>
  </si>
  <si>
    <t>Saint-Antoine-du-Rocher</t>
  </si>
  <si>
    <t>Saint-Antoine-la-Forêt</t>
  </si>
  <si>
    <t>Saint-Antoine-sur-l'Isle</t>
  </si>
  <si>
    <t>Saint-Antonin</t>
  </si>
  <si>
    <t>Saint-Antonin-de-Sommaire</t>
  </si>
  <si>
    <t>Saint-Antonin-du-Var</t>
  </si>
  <si>
    <t>Saint-Antonin-Noble-Val</t>
  </si>
  <si>
    <t>Saint-Antonin-sur-Bayon</t>
  </si>
  <si>
    <t>Saint-Aoustrille</t>
  </si>
  <si>
    <t>Saint-Août</t>
  </si>
  <si>
    <t>Saint-Apollinaire</t>
  </si>
  <si>
    <t>Saint-Apollinaire-de-Rias</t>
  </si>
  <si>
    <t>Saint-Appolinaire</t>
  </si>
  <si>
    <t>Saint-Appolinard</t>
  </si>
  <si>
    <t>Saint-Aquilin</t>
  </si>
  <si>
    <t>Saint-Aquilin-de-Corbion</t>
  </si>
  <si>
    <t>Saint-Araille</t>
  </si>
  <si>
    <t>Saint-Arailles</t>
  </si>
  <si>
    <t>Saint-Arcons-d'Allier</t>
  </si>
  <si>
    <t>Saint-Arcons-de-Barges</t>
  </si>
  <si>
    <t>Saint-Arey</t>
  </si>
  <si>
    <t>Saint-Armel</t>
  </si>
  <si>
    <t>Saint-Armou</t>
  </si>
  <si>
    <t>Saint-Arnac</t>
  </si>
  <si>
    <t>Saint-Arnoult</t>
  </si>
  <si>
    <t>Saint-Arnoult-des-Bois</t>
  </si>
  <si>
    <t>Saint-Arnoult-en-Yvelines</t>
  </si>
  <si>
    <t>Saint-Arroman</t>
  </si>
  <si>
    <t>Saint-Arroumex</t>
  </si>
  <si>
    <t>Saint-Astier</t>
  </si>
  <si>
    <t>Saint-Auban</t>
  </si>
  <si>
    <t>Saint-Auban-d'Oze</t>
  </si>
  <si>
    <t>Saint-Auban-sur-l'Ouvèze</t>
  </si>
  <si>
    <t>Saint-Aubert</t>
  </si>
  <si>
    <t>Saint-Aubin-Celloville</t>
  </si>
  <si>
    <t>Saint-Aubin-d'Appenai</t>
  </si>
  <si>
    <t>Saint-Aubin-d'Arquenay</t>
  </si>
  <si>
    <t>Saint-Aubin-d'Aubigné</t>
  </si>
  <si>
    <t>Saint-Aubin-de-Blaye</t>
  </si>
  <si>
    <t>Saint-Aubin-de-Bonneval</t>
  </si>
  <si>
    <t>Saint-Aubin-de-Branne</t>
  </si>
  <si>
    <t>Saint-Aubin-de-Cadelech</t>
  </si>
  <si>
    <t>Saint-Aubin-de-Courteraie</t>
  </si>
  <si>
    <t>Saint-Aubin-de-Crétot</t>
  </si>
  <si>
    <t>Saint-Aubin-d'Écrosville</t>
  </si>
  <si>
    <t>Saint-Aubin-de-Lanquais</t>
  </si>
  <si>
    <t>Saint-Aubin-de-Locquenay</t>
  </si>
  <si>
    <t>Saint-Aubin-de-Médoc</t>
  </si>
  <si>
    <t>Saint-Aubin-de-Nabirat</t>
  </si>
  <si>
    <t>Saint-Aubin-des-Bois</t>
  </si>
  <si>
    <t>Saint-Aubin-de-Scellon</t>
  </si>
  <si>
    <t>Saint-Aubin-des-Châteaux</t>
  </si>
  <si>
    <t>Saint-Aubin-des-Chaumes</t>
  </si>
  <si>
    <t>Saint-Aubin-des-Coudrais</t>
  </si>
  <si>
    <t>Saint-Aubin-des-Landes</t>
  </si>
  <si>
    <t>Saint-Aubin-des-Ormeaux</t>
  </si>
  <si>
    <t>Saint-Aubin-des-Préaux</t>
  </si>
  <si>
    <t>Saint-Aubin-de-Terregatte</t>
  </si>
  <si>
    <t>Saint-Aubin-du-Cormier</t>
  </si>
  <si>
    <t>Saint-Aubin-du-Désert</t>
  </si>
  <si>
    <t>Saint-Aubin-du-Plain</t>
  </si>
  <si>
    <t>Saint-Aubin-du-Thenney</t>
  </si>
  <si>
    <t>Saint-Aubin-en-Bray</t>
  </si>
  <si>
    <t>Saint-Aubin-en-Charollais</t>
  </si>
  <si>
    <t>Saint-Aubin-Épinay</t>
  </si>
  <si>
    <t>Saint-Aubin-Fosse-Louvain</t>
  </si>
  <si>
    <t>Saint-Aubin-la-Plaine</t>
  </si>
  <si>
    <t>Saint-Aubin-le-Cauf</t>
  </si>
  <si>
    <t>Saint-Aubin-le-Cloud</t>
  </si>
  <si>
    <t>Saint-Aubin-le-Dépeint</t>
  </si>
  <si>
    <t>Saint-Aubin-le-Monial</t>
  </si>
  <si>
    <t>Saint-Aubin-lès-Elbeuf</t>
  </si>
  <si>
    <t>Saint-Aubin-les-Forges</t>
  </si>
  <si>
    <t>Saint-Aubin-Montenoy</t>
  </si>
  <si>
    <t>Saint-Aubin-Rivière</t>
  </si>
  <si>
    <t>Saint-Aubin-Routot</t>
  </si>
  <si>
    <t>Saint-Aubin-sous-Erquery</t>
  </si>
  <si>
    <t>Saint-Aubin-sur-Aire</t>
  </si>
  <si>
    <t>Saint-Aubin-sur-Gaillon</t>
  </si>
  <si>
    <t>Saint-Aubin-sur-Loire</t>
  </si>
  <si>
    <t>Saint-Aubin-sur-Mer</t>
  </si>
  <si>
    <t>Saint-Aubin-sur-Quillebeuf</t>
  </si>
  <si>
    <t>Saint-Aubin-sur-Scie</t>
  </si>
  <si>
    <t>Saint-Aubin-sur-Yonne</t>
  </si>
  <si>
    <t>Saint-Augustin</t>
  </si>
  <si>
    <t>Saint-Augustin-des-Bois</t>
  </si>
  <si>
    <t>Saint-Aulaire</t>
  </si>
  <si>
    <t>Saint-Aulais-la-Chapelle</t>
  </si>
  <si>
    <t>Saint-Aunès</t>
  </si>
  <si>
    <t>Saint-Aunix-Lengros</t>
  </si>
  <si>
    <t>Saint-Aupre</t>
  </si>
  <si>
    <t>Saint-Austremoine</t>
  </si>
  <si>
    <t>Saint-Auvent</t>
  </si>
  <si>
    <t>Saint-Avaugourd-des-Landes</t>
  </si>
  <si>
    <t>Saint-Avé</t>
  </si>
  <si>
    <t>Saint-Aventin</t>
  </si>
  <si>
    <t>Saint-Avertin</t>
  </si>
  <si>
    <t>Saint-Avit</t>
  </si>
  <si>
    <t>Saint-Avit-de-Soulège</t>
  </si>
  <si>
    <t>Saint-Avit-de-Tardes</t>
  </si>
  <si>
    <t>Saint-Avit-de-Vialard</t>
  </si>
  <si>
    <t>Saint-Avit-Frandat</t>
  </si>
  <si>
    <t>Saint-Avit-le-Pauvre</t>
  </si>
  <si>
    <t>Saint-Avit-les-Guespières</t>
  </si>
  <si>
    <t>Saint-Avit-Rivière</t>
  </si>
  <si>
    <t>Saint-Avit-Saint-Nazaire</t>
  </si>
  <si>
    <t>Saint-Avit-Sénieur</t>
  </si>
  <si>
    <t>Saint-Avold</t>
  </si>
  <si>
    <t>Saint-Avre</t>
  </si>
  <si>
    <t>Saint-Ay</t>
  </si>
  <si>
    <t>Saint-Aybert</t>
  </si>
  <si>
    <t>Saint-Babel</t>
  </si>
  <si>
    <t>Saint-Baldoph</t>
  </si>
  <si>
    <t>Saint-Bandry</t>
  </si>
  <si>
    <t>Saint-Baraing</t>
  </si>
  <si>
    <t>Saint-Bard</t>
  </si>
  <si>
    <t>Saint-Bardoux</t>
  </si>
  <si>
    <t>Saint-Barnabé</t>
  </si>
  <si>
    <t>Saint-Barthélemy-d'Agenais</t>
  </si>
  <si>
    <t>Saint-Barthélemy-d'Anjou</t>
  </si>
  <si>
    <t>Saint-Barthélemy-de-Bellegarde</t>
  </si>
  <si>
    <t>Saint-Barthélemy-de-Bussière</t>
  </si>
  <si>
    <t>Saint-Barthélemy-de-Séchilienne</t>
  </si>
  <si>
    <t>Saint-Barthélemy-de-Vals</t>
  </si>
  <si>
    <t>Saint-Barthélemy-Grozon</t>
  </si>
  <si>
    <t>Saint-Barthélemy-le-Meil</t>
  </si>
  <si>
    <t>Saint-Barthélemy-le-Plain</t>
  </si>
  <si>
    <t>Saint-Barthélemy-Lestra</t>
  </si>
  <si>
    <t>Saint-Basile</t>
  </si>
  <si>
    <t>Saint-Baslemont</t>
  </si>
  <si>
    <t>Saint-Baudel</t>
  </si>
  <si>
    <t>Saint-Baudelle</t>
  </si>
  <si>
    <t>Saint-Baudille-de-la-Tour</t>
  </si>
  <si>
    <t>Saint-Baudille-et-Pipet</t>
  </si>
  <si>
    <t>Saint-Baussant</t>
  </si>
  <si>
    <t>Saint-Bauzeil</t>
  </si>
  <si>
    <t>Saint-Bauzély</t>
  </si>
  <si>
    <t>Saint-Bauzile</t>
  </si>
  <si>
    <t>Saint-Bauzille-de-la-Sylve</t>
  </si>
  <si>
    <t>Saint-Bauzille-de-Montmel</t>
  </si>
  <si>
    <t>Saint-Bauzille-de-Putois</t>
  </si>
  <si>
    <t>Saint-Bazile</t>
  </si>
  <si>
    <t>Saint-Bazile-de-Meyssac</t>
  </si>
  <si>
    <t>Saint-Béat-Lez</t>
  </si>
  <si>
    <t>Saint-Beaulize</t>
  </si>
  <si>
    <t>Saint-Beauzeil</t>
  </si>
  <si>
    <t>Saint-Beauzély</t>
  </si>
  <si>
    <t>Saint-Beauzile</t>
  </si>
  <si>
    <t>Saint-Beauzire</t>
  </si>
  <si>
    <t>Saint-Bénézet</t>
  </si>
  <si>
    <t>Saint-Bénigne</t>
  </si>
  <si>
    <t>Saint-Benin</t>
  </si>
  <si>
    <t>Saint-Benin-d'Azy</t>
  </si>
  <si>
    <t>Saint-Benin-des-Bois</t>
  </si>
  <si>
    <t>Saint-Benoist-sur-Mer</t>
  </si>
  <si>
    <t>Saint-Benoist-sur-Vanne</t>
  </si>
  <si>
    <t>Saint-Benoît</t>
  </si>
  <si>
    <t>Saint-Benoît-de-Carmaux</t>
  </si>
  <si>
    <t>Saint-Benoît-des-Ombres</t>
  </si>
  <si>
    <t>Saint-Benoît-des-Ondes</t>
  </si>
  <si>
    <t>Saint-Benoît-d'Hébertot</t>
  </si>
  <si>
    <t>Saint-Benoît-du-Sault</t>
  </si>
  <si>
    <t>Saint-Benoit-en-Diois</t>
  </si>
  <si>
    <t>Saint-Benoît-la-Chipotte</t>
  </si>
  <si>
    <t>Saint-Benoît-la-Forêt</t>
  </si>
  <si>
    <t>Saint-Benoît-sur-Loire</t>
  </si>
  <si>
    <t>Saint-Benoît-sur-Seine</t>
  </si>
  <si>
    <t>Saint-Bérain</t>
  </si>
  <si>
    <t>Saint-Berain-sous-Sanvignes</t>
  </si>
  <si>
    <t>Saint-Bérain-sur-Dheune</t>
  </si>
  <si>
    <t>Saint-Bernard</t>
  </si>
  <si>
    <t>Saint-Béron</t>
  </si>
  <si>
    <t>Saint-Berthevin</t>
  </si>
  <si>
    <t>Saint-Berthevin-la-Tannière</t>
  </si>
  <si>
    <t>Saint-Bertrand-de-Comminges</t>
  </si>
  <si>
    <t>Saint-Biez-en-Belin</t>
  </si>
  <si>
    <t>Saint-Bihy</t>
  </si>
  <si>
    <t>Saint-Blaise-du-Buis</t>
  </si>
  <si>
    <t>Saint-Blaise-la-Roche</t>
  </si>
  <si>
    <t>Saint-Blancard</t>
  </si>
  <si>
    <t>Saint-Blimont</t>
  </si>
  <si>
    <t>Saint-Blin</t>
  </si>
  <si>
    <t>Saint-Boès</t>
  </si>
  <si>
    <t>Saint-Bohaire</t>
  </si>
  <si>
    <t>Saint-Boil</t>
  </si>
  <si>
    <t>Saint-Boingt</t>
  </si>
  <si>
    <t>Saint-Bomer</t>
  </si>
  <si>
    <t>Saint-Bômer-les-Forges</t>
  </si>
  <si>
    <t>Saint-Bon</t>
  </si>
  <si>
    <t>Saint-Bonnet</t>
  </si>
  <si>
    <t>Saint-Bonnet-Briance</t>
  </si>
  <si>
    <t>Saint-Bonnet-de-Bellac</t>
  </si>
  <si>
    <t>Saint-Bonnet-de-Chavagne</t>
  </si>
  <si>
    <t>Saint-Bonnet-de-Chirac</t>
  </si>
  <si>
    <t>Saint-Bonnet-de-Condat</t>
  </si>
  <si>
    <t>Saint-Bonnet-de-Cray</t>
  </si>
  <si>
    <t>Saint-Bonnet-de-Four</t>
  </si>
  <si>
    <t>Saint-Bonnet-de-Joux</t>
  </si>
  <si>
    <t>Saint-Bonnet-de-Mure</t>
  </si>
  <si>
    <t>Saint-Bonnet-de-Rochefort</t>
  </si>
  <si>
    <t>Saint-Bonnet-de-Salendrinque</t>
  </si>
  <si>
    <t>Saint-Bonnet-de-Salers</t>
  </si>
  <si>
    <t>Saint-Bonnet-des-Bruyères</t>
  </si>
  <si>
    <t>Saint-Bonnet-des-Quarts</t>
  </si>
  <si>
    <t>Saint-Bonnet-de-Vieille-Vigne</t>
  </si>
  <si>
    <t>Saint-Bonnet-du-Gard</t>
  </si>
  <si>
    <t>Saint-Bonnet-Elvert</t>
  </si>
  <si>
    <t>Saint-Bonnet-en-Bresse</t>
  </si>
  <si>
    <t>Saint-Bonnet-en-Champsaur</t>
  </si>
  <si>
    <t>Saint-Bonnet-la-Rivière</t>
  </si>
  <si>
    <t>Saint-Bonnet-le-Bourg</t>
  </si>
  <si>
    <t>Saint-Bonnet-le-Chastel</t>
  </si>
  <si>
    <t>Saint-Bonnet-le-Château</t>
  </si>
  <si>
    <t>Saint-Bonnet-le-Courreau</t>
  </si>
  <si>
    <t>Saint-Bonnet-le-Froid</t>
  </si>
  <si>
    <t>Saint-Bonnet-l'Enfantier</t>
  </si>
  <si>
    <t>Saint-Bonnet-lès-Allier</t>
  </si>
  <si>
    <t>Saint-Bonnet-les-Oules</t>
  </si>
  <si>
    <t>Saint-Bonnet-les-Tours-de-Merle</t>
  </si>
  <si>
    <t>Saint-Bonnet-le-Troncy</t>
  </si>
  <si>
    <t>Saint-Bonnet-près-Bort</t>
  </si>
  <si>
    <t>Saint-Bonnet-près-Orcival</t>
  </si>
  <si>
    <t>Saint-Bonnet-près-Riom</t>
  </si>
  <si>
    <t>Saint-Bonnet-sur-Gironde</t>
  </si>
  <si>
    <t>Saint-Bonnet-Tronçais</t>
  </si>
  <si>
    <t>Saint-Bonnot</t>
  </si>
  <si>
    <t>Saint-Bouize</t>
  </si>
  <si>
    <t>Saint-Brancher</t>
  </si>
  <si>
    <t>Saint-Branchs</t>
  </si>
  <si>
    <t>Saint-Brandan</t>
  </si>
  <si>
    <t>Saint-Brès</t>
  </si>
  <si>
    <t>Saint-Bresson</t>
  </si>
  <si>
    <t>Saint-Bressou</t>
  </si>
  <si>
    <t>Saint-Brevin-les-Pins</t>
  </si>
  <si>
    <t>Saint-Briac-sur-Mer</t>
  </si>
  <si>
    <t>Saint-Brice</t>
  </si>
  <si>
    <t>Saint-Brice-Courcelles</t>
  </si>
  <si>
    <t>Saint-Brice-de-Landelles</t>
  </si>
  <si>
    <t>Saint-Brice-sous-Forêt</t>
  </si>
  <si>
    <t>Saint-Brice-sous-Rânes</t>
  </si>
  <si>
    <t>Saint-Brice-sur-Vienne</t>
  </si>
  <si>
    <t>Saint-Brieuc</t>
  </si>
  <si>
    <t>Saint-Brieuc-de-Mauron</t>
  </si>
  <si>
    <t>Saint-Brieuc-des-Iffs</t>
  </si>
  <si>
    <t>Saint-Bris-des-Bois</t>
  </si>
  <si>
    <t>Saint-Bris-le-Vineux</t>
  </si>
  <si>
    <t>Saint-Brisson</t>
  </si>
  <si>
    <t>Saint-Brisson-sur-Loire</t>
  </si>
  <si>
    <t>Saint-Broing</t>
  </si>
  <si>
    <t>Saint-Broing-les-Moines</t>
  </si>
  <si>
    <t>Saint-Broingt-le-Bois</t>
  </si>
  <si>
    <t>Saint-Broingt-les-Fosses</t>
  </si>
  <si>
    <t>Saint-Broladre</t>
  </si>
  <si>
    <t>Saint-Bueil</t>
  </si>
  <si>
    <t>Saint-Calais</t>
  </si>
  <si>
    <t>Saint-Calais-du-Désert</t>
  </si>
  <si>
    <t>Saint-Calez-en-Saosnois</t>
  </si>
  <si>
    <t>Saint-Cannat</t>
  </si>
  <si>
    <t>Saint-Caprais</t>
  </si>
  <si>
    <t>Saint-Caprais-de-Bordeaux</t>
  </si>
  <si>
    <t>Saint-Caprais-de-Lerm</t>
  </si>
  <si>
    <t>Saint-Capraise-de-Lalinde</t>
  </si>
  <si>
    <t>Saint-Capraise-d'Eymet</t>
  </si>
  <si>
    <t>Saint-Caradec</t>
  </si>
  <si>
    <t>Saint-Caradec-Trégomel</t>
  </si>
  <si>
    <t>Saint-Carné</t>
  </si>
  <si>
    <t>Saint-Carreuc</t>
  </si>
  <si>
    <t>Saint-Cassien</t>
  </si>
  <si>
    <t>Saint-Cassin</t>
  </si>
  <si>
    <t>Saint-Castin</t>
  </si>
  <si>
    <t>Saint-Cast-le-Guildo</t>
  </si>
  <si>
    <t>Saint-Célerin</t>
  </si>
  <si>
    <t>Saint-Céneri-le-Gérei</t>
  </si>
  <si>
    <t>Saint-Céols</t>
  </si>
  <si>
    <t>Saint-Céré</t>
  </si>
  <si>
    <t>Saint-Cergues</t>
  </si>
  <si>
    <t>Saint-Cernin</t>
  </si>
  <si>
    <t>Saint-Cernin-de-Labarde</t>
  </si>
  <si>
    <t>Saint-Cernin-de-Larche</t>
  </si>
  <si>
    <t>Saint-Cernin-de-l'Herm</t>
  </si>
  <si>
    <t>Saint-Césaire</t>
  </si>
  <si>
    <t>Saint-Césaire-de-Gauzignan</t>
  </si>
  <si>
    <t>Saint-Cézaire-sur-Siagne</t>
  </si>
  <si>
    <t>Saint-Cézert</t>
  </si>
  <si>
    <t>Saint-Chabrais</t>
  </si>
  <si>
    <t>Saint-Chaffrey</t>
  </si>
  <si>
    <t>Saint-Chamant</t>
  </si>
  <si>
    <t>Saint-Chamarand</t>
  </si>
  <si>
    <t>Saint-Chamas</t>
  </si>
  <si>
    <t>Saint-Chamassy</t>
  </si>
  <si>
    <t>Saint-Chamond</t>
  </si>
  <si>
    <t>Saint-Chaptes</t>
  </si>
  <si>
    <t>Saint-Charles-la-Forêt</t>
  </si>
  <si>
    <t>Saint-Chartier</t>
  </si>
  <si>
    <t>Saint-Chef</t>
  </si>
  <si>
    <t>Saint-Chels</t>
  </si>
  <si>
    <t>Saint-Chély-d'Apcher</t>
  </si>
  <si>
    <t>Saint-Chély-d'Aubrac</t>
  </si>
  <si>
    <t>Saint-Chéron</t>
  </si>
  <si>
    <t>Saint-Chinian</t>
  </si>
  <si>
    <t>Saint-Christaud</t>
  </si>
  <si>
    <t>Saint-Christ-Briost</t>
  </si>
  <si>
    <t>Saint-Christo-en-Jarez</t>
  </si>
  <si>
    <t>Saint-Christol</t>
  </si>
  <si>
    <t>Saint-Christol-de-Rodières</t>
  </si>
  <si>
    <t>Saint-Christol-lez-Alès</t>
  </si>
  <si>
    <t>Saint-Christoly-de-Blaye</t>
  </si>
  <si>
    <t>Saint-Christoly-Médoc</t>
  </si>
  <si>
    <t>Saint-Christophe-à-Berry</t>
  </si>
  <si>
    <t>Saint-Christophe-d'Allier</t>
  </si>
  <si>
    <t>Saint-Christophe-de-Chaulieu</t>
  </si>
  <si>
    <t>Saint-Christophe-de-Double</t>
  </si>
  <si>
    <t>Saint-Christophe-des-Bardes</t>
  </si>
  <si>
    <t>Saint-Christophe-des-Bois</t>
  </si>
  <si>
    <t>Saint-Christophe-de-Valains</t>
  </si>
  <si>
    <t>Saint-Christophe-Dodinicourt</t>
  </si>
  <si>
    <t>Saint-Christophe-du-Bois</t>
  </si>
  <si>
    <t>Saint-Christophe-du-Foc</t>
  </si>
  <si>
    <t>Saint-Christophe-du-Jambet</t>
  </si>
  <si>
    <t>Saint-Christophe-du-Ligneron</t>
  </si>
  <si>
    <t>Saint-Christophe-en-Bazelle</t>
  </si>
  <si>
    <t>Saint-Christophe-en-Boucherie</t>
  </si>
  <si>
    <t>Saint-Christophe-en-Bresse</t>
  </si>
  <si>
    <t>Saint-Christophe-en-Brionnais</t>
  </si>
  <si>
    <t>Saint-Christophe-en-Champagne</t>
  </si>
  <si>
    <t>Saint-Christophe-en-Oisans</t>
  </si>
  <si>
    <t>Saint-Christophe-et-le-Laris</t>
  </si>
  <si>
    <t>Saint-Christophe-le-Chaudry</t>
  </si>
  <si>
    <t>Saint-Christophe-sur-Avre</t>
  </si>
  <si>
    <t>Saint-Christophe-sur-Condé</t>
  </si>
  <si>
    <t>Saint-Christophe-sur-Dolaison</t>
  </si>
  <si>
    <t>Saint-Christophe-sur-Guiers</t>
  </si>
  <si>
    <t>Saint-Christophe-sur-le-Nais</t>
  </si>
  <si>
    <t>Saint-Christophe-sur-Roc</t>
  </si>
  <si>
    <t>Saint-Christophe-Vallon</t>
  </si>
  <si>
    <t>Saint-Cibard</t>
  </si>
  <si>
    <t>Saint-Cierge-la-Serre</t>
  </si>
  <si>
    <t>Saint-Cierge-sous-le-Cheylard</t>
  </si>
  <si>
    <t>Saint-Ciergues</t>
  </si>
  <si>
    <t>Saint-Ciers-Champagne</t>
  </si>
  <si>
    <t>Saint-Ciers-d'Abzac</t>
  </si>
  <si>
    <t>Saint-Ciers-de-Canesse</t>
  </si>
  <si>
    <t>Saint-Ciers-du-Taillon</t>
  </si>
  <si>
    <t>Saint-Ciers-sur-Bonnieure</t>
  </si>
  <si>
    <t>Saint-Ciers-sur-Gironde</t>
  </si>
  <si>
    <t>Saint-Cirgue</t>
  </si>
  <si>
    <t>Saint-Cirgues</t>
  </si>
  <si>
    <t>Saint-Cirgues-de-Jordanne</t>
  </si>
  <si>
    <t>Saint-Cirgues-de-Malbert</t>
  </si>
  <si>
    <t>Saint-Cirgues-de-Prades</t>
  </si>
  <si>
    <t>Saint-Cirgues-en-Montagne</t>
  </si>
  <si>
    <t>Saint-Cirgues-la-Loutre</t>
  </si>
  <si>
    <t>Saint-Cirgues-sur-Couze</t>
  </si>
  <si>
    <t>Saint-Cirice</t>
  </si>
  <si>
    <t>Saint-Cirq</t>
  </si>
  <si>
    <t>Saint-Cirq-Lapopie</t>
  </si>
  <si>
    <t>Saint-Cirq-Madelon</t>
  </si>
  <si>
    <t>Saint-Cirq-Souillaguet</t>
  </si>
  <si>
    <t>Saint-Civran</t>
  </si>
  <si>
    <t>Saint-Clair</t>
  </si>
  <si>
    <t>Saint-Clair-de-Halouze</t>
  </si>
  <si>
    <t>Saint-Clair-de-la-Tour</t>
  </si>
  <si>
    <t>Saint-Clair-du-Rhône</t>
  </si>
  <si>
    <t>Saint-Clair-sur-Epte</t>
  </si>
  <si>
    <t>Saint-Clair-sur-Galaure</t>
  </si>
  <si>
    <t>Saint-Clair-sur-l'Elle</t>
  </si>
  <si>
    <t>Saint-Clair-sur-les-Monts</t>
  </si>
  <si>
    <t>Saint-Clar</t>
  </si>
  <si>
    <t>Saint-Clar-de-Rivière</t>
  </si>
  <si>
    <t>Saint-Claud</t>
  </si>
  <si>
    <t>Saint-Claude</t>
  </si>
  <si>
    <t>Saint-Claude-de-Diray</t>
  </si>
  <si>
    <t>Saint-Clément</t>
  </si>
  <si>
    <t>Saint-Clément-à-Arnes</t>
  </si>
  <si>
    <t>Saint-Clément-de-la-Place</t>
  </si>
  <si>
    <t>Saint-Clément-de-Régnat</t>
  </si>
  <si>
    <t>Saint-Clément-de-Rivière</t>
  </si>
  <si>
    <t>Saint-Clément-des-Baleines</t>
  </si>
  <si>
    <t>Saint-Clément-des-Levées</t>
  </si>
  <si>
    <t>Saint-Clément-de-Valorgue</t>
  </si>
  <si>
    <t>Saint-Clément-de-Vers</t>
  </si>
  <si>
    <t>Saint-Clément-les-Places</t>
  </si>
  <si>
    <t>Saint-Clément-Rancoudray</t>
  </si>
  <si>
    <t>Saint-Clément-sur-Durance</t>
  </si>
  <si>
    <t>Saint-Clément-sur-Guye</t>
  </si>
  <si>
    <t>Saint-Clément-sur-Valsonne</t>
  </si>
  <si>
    <t>Saint-Clet</t>
  </si>
  <si>
    <t>Saint-Cloud</t>
  </si>
  <si>
    <t>Saint-Colomban</t>
  </si>
  <si>
    <t>Saint-Colomban-des-Villards</t>
  </si>
  <si>
    <t>Saint-Colomb-de-Lauzun</t>
  </si>
  <si>
    <t>Saint-Côme</t>
  </si>
  <si>
    <t>Saint-Côme-de-Fresné</t>
  </si>
  <si>
    <t>Saint-Côme-d'Olt</t>
  </si>
  <si>
    <t>Saint-Côme-et-Maruéjols</t>
  </si>
  <si>
    <t>Saint-Congard</t>
  </si>
  <si>
    <t>Saint-Connan</t>
  </si>
  <si>
    <t>Saint-Connec</t>
  </si>
  <si>
    <t>Saint-Constant-Fournoulès</t>
  </si>
  <si>
    <t>Saint-Contest</t>
  </si>
  <si>
    <t>Saint-Corneille</t>
  </si>
  <si>
    <t>Saint-Cosme</t>
  </si>
  <si>
    <t>Saint-Cosme-en-Vairais</t>
  </si>
  <si>
    <t>Saint-Couat-d'Aude</t>
  </si>
  <si>
    <t>Saint-Couat-du-Razès</t>
  </si>
  <si>
    <t>Saint-Coulitz</t>
  </si>
  <si>
    <t>Saint-Coulomb</t>
  </si>
  <si>
    <t>Saint-Coutant</t>
  </si>
  <si>
    <t>Saint-Coutant-le-Grand</t>
  </si>
  <si>
    <t>Saint-Créac</t>
  </si>
  <si>
    <t>Saint-Crépin</t>
  </si>
  <si>
    <t>Saint-Crépin-aux-Bois</t>
  </si>
  <si>
    <t>Saint-Crépin-d'Auberoche</t>
  </si>
  <si>
    <t>Saint-Crépin-et-Carlucet</t>
  </si>
  <si>
    <t>Saint-Crépin-Ibouvillers</t>
  </si>
  <si>
    <t>Saint-Crespin</t>
  </si>
  <si>
    <t>Saint-Cricq</t>
  </si>
  <si>
    <t>Saint-Cricq-Chalosse</t>
  </si>
  <si>
    <t>Saint-Cricq-du-Gave</t>
  </si>
  <si>
    <t>Saint-Cricq-Villeneuve</t>
  </si>
  <si>
    <t>Saint-Cybardeaux</t>
  </si>
  <si>
    <t>Saint-Cybranet</t>
  </si>
  <si>
    <t>Saint-Cyprien</t>
  </si>
  <si>
    <t>Saint-Cyr</t>
  </si>
  <si>
    <t>Saint-Cyran-du-Jambot</t>
  </si>
  <si>
    <t>Saint-Cyr-au-Mont-d'Or</t>
  </si>
  <si>
    <t>Saint-Cyr-de-Favières</t>
  </si>
  <si>
    <t>Saint-Cyr-de-Salerne</t>
  </si>
  <si>
    <t>Saint-Cyr-des-Gâts</t>
  </si>
  <si>
    <t>Saint-Cyr-de-Valorges</t>
  </si>
  <si>
    <t>Saint-Cyr-du-Bailleul</t>
  </si>
  <si>
    <t>Saint-Cyr-du-Doret</t>
  </si>
  <si>
    <t>Saint-Cyr-du-Gault</t>
  </si>
  <si>
    <t>Saint-Cyr-en-Arthies</t>
  </si>
  <si>
    <t>Saint-Cyr-en-Pail</t>
  </si>
  <si>
    <t>Saint-Cyr-en-Talmondais</t>
  </si>
  <si>
    <t>Saint-Cyr-en-Val</t>
  </si>
  <si>
    <t>Saint-Cyr-la-Campagne</t>
  </si>
  <si>
    <t>Saint-Cyr-la-Lande</t>
  </si>
  <si>
    <t>Saint-Cyr-la-Rivière</t>
  </si>
  <si>
    <t>Saint-Cyr-la-Roche</t>
  </si>
  <si>
    <t>Saint-Cyr-la-Rosière</t>
  </si>
  <si>
    <t>Saint-Cyr-le-Chatoux</t>
  </si>
  <si>
    <t>Saint-Cyr-l'École</t>
  </si>
  <si>
    <t>Saint-Cyr-le-Gravelais</t>
  </si>
  <si>
    <t>Saint-Cyr-les-Champagnes</t>
  </si>
  <si>
    <t>Saint-Cyr-les-Colons</t>
  </si>
  <si>
    <t>Saint-Cyr-les-Vignes</t>
  </si>
  <si>
    <t>Saint-Cyr-Montmalin</t>
  </si>
  <si>
    <t>Saint-Cyr-sous-Dourdan</t>
  </si>
  <si>
    <t>Saint-Cyr-sur-le-Rhône</t>
  </si>
  <si>
    <t>Saint-Cyr-sur-Loire</t>
  </si>
  <si>
    <t>Saint-Cyr-sur-Menthon</t>
  </si>
  <si>
    <t>Saint-Cyr-sur-Mer</t>
  </si>
  <si>
    <t>Saint-Cyr-sur-Morin</t>
  </si>
  <si>
    <t>Saint-Dalmas-le-Selvage</t>
  </si>
  <si>
    <t>Saint-Denis-Catus</t>
  </si>
  <si>
    <t>Saint-Denis-Combarnazat</t>
  </si>
  <si>
    <t>Saint-Deniscourt</t>
  </si>
  <si>
    <t>Saint-Denis-d'Aclon</t>
  </si>
  <si>
    <t>Saint-Denis-d'Anjou</t>
  </si>
  <si>
    <t>Saint-Denis-d'Augerons</t>
  </si>
  <si>
    <t>Saint-Denis-de-Cabanne</t>
  </si>
  <si>
    <t>Saint-Denis-de-Gastines</t>
  </si>
  <si>
    <t>Saint-Denis-de-Jouhet</t>
  </si>
  <si>
    <t>Saint-Denis-de-l'Hôtel</t>
  </si>
  <si>
    <t>Saint-Denis-de-Mailloc</t>
  </si>
  <si>
    <t>Saint-Denis-de-Méré</t>
  </si>
  <si>
    <t>Saint-Denis-de-Palin</t>
  </si>
  <si>
    <t>Saint-Denis-de-Pile</t>
  </si>
  <si>
    <t>Saint-Denis-des-Coudrais</t>
  </si>
  <si>
    <t>Saint-Denis-des-Monts</t>
  </si>
  <si>
    <t>Saint-Denis-des-Murs</t>
  </si>
  <si>
    <t>Saint-Denis-des-Puits</t>
  </si>
  <si>
    <t>Saint-Denis-de-Vaux</t>
  </si>
  <si>
    <t>Saint-Denis-d'Oléron</t>
  </si>
  <si>
    <t>Saint-Denis-d'Orques</t>
  </si>
  <si>
    <t>Saint-Denis-du-Maine</t>
  </si>
  <si>
    <t>Saint-Denis-du-Payré</t>
  </si>
  <si>
    <t>Saint-Denis-en-Bugey</t>
  </si>
  <si>
    <t>Saint-Denis-en-Margeride</t>
  </si>
  <si>
    <t>Saint-Denis-en-Val</t>
  </si>
  <si>
    <t>Saint-Denis-la-Chevasse</t>
  </si>
  <si>
    <t>Saint-Denis-Lanneray</t>
  </si>
  <si>
    <t>Saint-Denis-le-Ferment</t>
  </si>
  <si>
    <t>Saint-Denis-le-Gast</t>
  </si>
  <si>
    <t>Saint-Denis-lès-Bourg</t>
  </si>
  <si>
    <t>Saint-Denis-lès-Martel</t>
  </si>
  <si>
    <t>Saint-Denis-lès-Rebais</t>
  </si>
  <si>
    <t>Saint-Denis-lès-Sens</t>
  </si>
  <si>
    <t>Saint-Denis-le-Thiboult</t>
  </si>
  <si>
    <t>Saint-Denis-le-Vêtu</t>
  </si>
  <si>
    <t>Saint-Denis-sur-Coise</t>
  </si>
  <si>
    <t>Saint-Denis-sur-Huisne</t>
  </si>
  <si>
    <t>Saint-Denis-sur-Loire</t>
  </si>
  <si>
    <t>Saint-Denis-sur-Sarthon</t>
  </si>
  <si>
    <t>Saint-Denis-sur-Scie</t>
  </si>
  <si>
    <t>Saint-Denœux</t>
  </si>
  <si>
    <t>Saint-Denoual</t>
  </si>
  <si>
    <t>Saint-Derrien</t>
  </si>
  <si>
    <t>Saint-Désert</t>
  </si>
  <si>
    <t>Saint-Désir</t>
  </si>
  <si>
    <t>Saint-Désirat</t>
  </si>
  <si>
    <t>Saint-Désiré</t>
  </si>
  <si>
    <t>Saint-Dézéry</t>
  </si>
  <si>
    <t>Saint-Didier</t>
  </si>
  <si>
    <t>Saint-Didier-au-Mont-d'Or</t>
  </si>
  <si>
    <t>Saint-Didier-d'Aussiat</t>
  </si>
  <si>
    <t>Saint-Didier-de-Bizonnes</t>
  </si>
  <si>
    <t>Saint-Didier-de-Formans</t>
  </si>
  <si>
    <t>Saint-Didier-de-la-Tour</t>
  </si>
  <si>
    <t>Saint-Didier-des-Bois</t>
  </si>
  <si>
    <t>Saint-Didier-en-Bresse</t>
  </si>
  <si>
    <t>Saint-Didier-en-Brionnais</t>
  </si>
  <si>
    <t>Saint-Didier-en-Donjon</t>
  </si>
  <si>
    <t>Saint-Didier-en-Velay</t>
  </si>
  <si>
    <t>Saint-Didier-la-Forêt</t>
  </si>
  <si>
    <t>Saint-Didier-sous-Aubenas</t>
  </si>
  <si>
    <t>Saint-Didier-sur-Arroux</t>
  </si>
  <si>
    <t>Saint-Didier-sur-Beaujeu</t>
  </si>
  <si>
    <t>Saint-Didier-sur-Chalaronne</t>
  </si>
  <si>
    <t>Saint-Didier-sur-Doulon</t>
  </si>
  <si>
    <t>Saint-Didier-sur-Rochefort</t>
  </si>
  <si>
    <t>Saint-Dié-des-Vosges</t>
  </si>
  <si>
    <t>Saint-Dier-d'Auvergne</t>
  </si>
  <si>
    <t>Saint-Diéry</t>
  </si>
  <si>
    <t>Saint-Dionisy</t>
  </si>
  <si>
    <t>Saint-Divy</t>
  </si>
  <si>
    <t>Saint-Dizant-du-Bois</t>
  </si>
  <si>
    <t>Saint-Dizant-du-Gua</t>
  </si>
  <si>
    <t>Saint-Dizier</t>
  </si>
  <si>
    <t>Saint-Dizier-en-Diois</t>
  </si>
  <si>
    <t>Saint-Dizier-la-Tour</t>
  </si>
  <si>
    <t>Saint-Dizier-les-Domaines</t>
  </si>
  <si>
    <t>Saint-Dizier-l'Évêque</t>
  </si>
  <si>
    <t>Saint-Dizier-Masbaraud</t>
  </si>
  <si>
    <t>Saint-Dolay</t>
  </si>
  <si>
    <t>Saint-Domet</t>
  </si>
  <si>
    <t>Saint-Domineuc</t>
  </si>
  <si>
    <t>Saint-Donan</t>
  </si>
  <si>
    <t>Saint-Donat</t>
  </si>
  <si>
    <t>Saint-Donat-sur-l'Herbasse</t>
  </si>
  <si>
    <t>Saint-Dos</t>
  </si>
  <si>
    <t>Saint-Doulchard</t>
  </si>
  <si>
    <t>Saint-Drézéry</t>
  </si>
  <si>
    <t>Saint-Dyé-sur-Loire</t>
  </si>
  <si>
    <t>Sainte-Adresse</t>
  </si>
  <si>
    <t>Sainte-Agathe</t>
  </si>
  <si>
    <t>Sainte-Agathe-d'Aliermont</t>
  </si>
  <si>
    <t>Sainte-Agathe-en-Donzy</t>
  </si>
  <si>
    <t>Sainte-Agathe-la-Bouteresse</t>
  </si>
  <si>
    <t>Sainte-Agnès</t>
  </si>
  <si>
    <t>Sainte-Anastasie</t>
  </si>
  <si>
    <t>Sainte-Anastasie-sur-Issole</t>
  </si>
  <si>
    <t>Sainte-Anne</t>
  </si>
  <si>
    <t>Sainte-Anne-d'Auray</t>
  </si>
  <si>
    <t>Sainte-Anne-Saint-Priest</t>
  </si>
  <si>
    <t>Sainte-Anne-sur-Brivet</t>
  </si>
  <si>
    <t>Sainte-Anne-sur-Gervonde</t>
  </si>
  <si>
    <t>Sainte-Anne-sur-Vilaine</t>
  </si>
  <si>
    <t>Sainte-Aulde</t>
  </si>
  <si>
    <t>Sainte-Aurence-Cazaux</t>
  </si>
  <si>
    <t>Sainte-Austreberthe</t>
  </si>
  <si>
    <t>Sainte-Barbe</t>
  </si>
  <si>
    <t>Sainte-Bazeille</t>
  </si>
  <si>
    <t>Sainte-Beuve-en-Rivière</t>
  </si>
  <si>
    <t>Sainte-Blandine</t>
  </si>
  <si>
    <t>Sainte-Brigitte</t>
  </si>
  <si>
    <t>Sainte-Camelle</t>
  </si>
  <si>
    <t>Sainte-Catherine</t>
  </si>
  <si>
    <t>Sainte-Catherine-de-Fierbois</t>
  </si>
  <si>
    <t>Sainte-Cécile-d'Andorge</t>
  </si>
  <si>
    <t>Sainte-Cécile-du-Cayrou</t>
  </si>
  <si>
    <t>Sainte-Cécile-les-Vignes</t>
  </si>
  <si>
    <t>Sainte-Céronne-lès-Mortagne</t>
  </si>
  <si>
    <t>Sainte-Cérotte</t>
  </si>
  <si>
    <t>Sainte-Christie</t>
  </si>
  <si>
    <t>Sainte-Christie-d'Armagnac</t>
  </si>
  <si>
    <t>Sainte-Christine</t>
  </si>
  <si>
    <t>Sainte-Colombe</t>
  </si>
  <si>
    <t>Sainte-Colombe-de-Duras</t>
  </si>
  <si>
    <t>Sainte-Colombe-de-la-Commanderie</t>
  </si>
  <si>
    <t>Sainte-Colombe-des-Bois</t>
  </si>
  <si>
    <t>Sainte-Colombe-de-Villeneuve</t>
  </si>
  <si>
    <t>Sainte-Colombe-en-Auxois</t>
  </si>
  <si>
    <t>Sainte-Colombe-en-Bruilhois</t>
  </si>
  <si>
    <t>Sainte-Colombe-la-Commanderie</t>
  </si>
  <si>
    <t>Sainte-Colombe-près-Vernon</t>
  </si>
  <si>
    <t>Sainte-Colombe-sur-Gand</t>
  </si>
  <si>
    <t>Sainte-Colombe-sur-Guette</t>
  </si>
  <si>
    <t>Sainte-Colombe-sur-l'Hers</t>
  </si>
  <si>
    <t>Sainte-Colombe-sur-Seine</t>
  </si>
  <si>
    <t>Sainte-Colome</t>
  </si>
  <si>
    <t>Sainte-Consorce</t>
  </si>
  <si>
    <t>Sainte-Croix-à-Lauze</t>
  </si>
  <si>
    <t>Sainte-Croix-aux-Mines</t>
  </si>
  <si>
    <t>Sainte-Croix-de-Caderle</t>
  </si>
  <si>
    <t>Sainte-Croix-de-Mareuil</t>
  </si>
  <si>
    <t>Sainte-Croix-de-Quintillargues</t>
  </si>
  <si>
    <t>Sainte-Croix-du-Mont</t>
  </si>
  <si>
    <t>Sainte-Croix-du-Verdon</t>
  </si>
  <si>
    <t>Sainte-Croix-en-Jarez</t>
  </si>
  <si>
    <t>Sainte-Croix-en-Plaine</t>
  </si>
  <si>
    <t>Sainte-Croix-sur-Buchy</t>
  </si>
  <si>
    <t>Sainte-Croix-sur-Mer</t>
  </si>
  <si>
    <t>Sainte-Croix-Vallée-Française</t>
  </si>
  <si>
    <t>Sainte-Croix-Volvestre</t>
  </si>
  <si>
    <t>Saint-Edmond</t>
  </si>
  <si>
    <t>Sainte-Dode</t>
  </si>
  <si>
    <t>Sainte-Eanne</t>
  </si>
  <si>
    <t>Sainte-Engrâce</t>
  </si>
  <si>
    <t>Sainte-Eugénie-de-Villeneuve</t>
  </si>
  <si>
    <t>Sainte-Eulalie</t>
  </si>
  <si>
    <t>Sainte-Eulalie-d'Ans</t>
  </si>
  <si>
    <t>Sainte-Eulalie-de-Cernon</t>
  </si>
  <si>
    <t>Sainte-Eulalie-d'Olt</t>
  </si>
  <si>
    <t>Sainte-Eulalie-en-Born</t>
  </si>
  <si>
    <t>Sainte-Eulalie-en-Royans</t>
  </si>
  <si>
    <t>Sainte-Euphémie</t>
  </si>
  <si>
    <t>Sainte-Euphémie-sur-Ouvèze</t>
  </si>
  <si>
    <t>Sainte-Eusoye</t>
  </si>
  <si>
    <t>Sainte-Fauste</t>
  </si>
  <si>
    <t>Sainte-Féréole</t>
  </si>
  <si>
    <t>Sainte-Feyre</t>
  </si>
  <si>
    <t>Sainte-Feyre-la-Montagne</t>
  </si>
  <si>
    <t>Sainte-Flaive-des-Loups</t>
  </si>
  <si>
    <t>Sainte-Florence</t>
  </si>
  <si>
    <t>Sainte-Florine</t>
  </si>
  <si>
    <t>Sainte-Foi</t>
  </si>
  <si>
    <t>Sainte-Fortunade</t>
  </si>
  <si>
    <t>Sainte-Foy</t>
  </si>
  <si>
    <t>Sainte-Foy-d'Aigrefeuille</t>
  </si>
  <si>
    <t>Sainte-Foy-de-Belvès</t>
  </si>
  <si>
    <t>Sainte-Foy-de-Longas</t>
  </si>
  <si>
    <t>Sainte-Foy-de-Peyrolières</t>
  </si>
  <si>
    <t>Sainte-Foy-la-Grande</t>
  </si>
  <si>
    <t>Sainte-Foy-la-Longue</t>
  </si>
  <si>
    <t>Sainte-Foy-l'Argentière</t>
  </si>
  <si>
    <t>Sainte-Foy-lès-Lyon</t>
  </si>
  <si>
    <t>Sainte-Foy-Saint-Sulpice</t>
  </si>
  <si>
    <t>Sainte-Foy-Tarentaise</t>
  </si>
  <si>
    <t>Sainte-Gauburge-Sainte-Colombe</t>
  </si>
  <si>
    <t>Sainte-Gemme</t>
  </si>
  <si>
    <t>Sainte-Gemme-en-Sancerrois</t>
  </si>
  <si>
    <t>Sainte-Gemme-la-Plaine</t>
  </si>
  <si>
    <t>Sainte-Gemme-Martaillac</t>
  </si>
  <si>
    <t>Sainte-Gemme-Moronval</t>
  </si>
  <si>
    <t>Sainte-Gemmes-le-Robert</t>
  </si>
  <si>
    <t>Sainte-Gemmes-sur-Loire</t>
  </si>
  <si>
    <t>Sainte-Geneviève</t>
  </si>
  <si>
    <t>Sainte-Geneviève-des-Bois</t>
  </si>
  <si>
    <t>Sainte-Geneviève-lès-Gasny</t>
  </si>
  <si>
    <t>Saint-Égrève</t>
  </si>
  <si>
    <t>Sainte-Hélène</t>
  </si>
  <si>
    <t>Sainte-Hélène-Bondeville</t>
  </si>
  <si>
    <t>Sainte-Hélène-du-Lac</t>
  </si>
  <si>
    <t>Sainte-Hélène-sur-Isère</t>
  </si>
  <si>
    <t>Sainte-Hermine</t>
  </si>
  <si>
    <t>Sainte-Honorine-de-Ducy</t>
  </si>
  <si>
    <t>Sainte-Honorine-du-Fay</t>
  </si>
  <si>
    <t>Sainte-Honorine-la-Chardonne</t>
  </si>
  <si>
    <t>Sainte-Honorine-la-Guillaume</t>
  </si>
  <si>
    <t>Sainte-Jalle</t>
  </si>
  <si>
    <t>Sainte-Jamme-sur-Sarthe</t>
  </si>
  <si>
    <t>Sainte-Julie</t>
  </si>
  <si>
    <t>Sainte-Juliette</t>
  </si>
  <si>
    <t>Sainte-Juliette-sur-Viaur</t>
  </si>
  <si>
    <t>Sainte-Léocadie</t>
  </si>
  <si>
    <t>Sainte-Lheurine</t>
  </si>
  <si>
    <t>Saint-Élie</t>
  </si>
  <si>
    <t>Saint-Élier</t>
  </si>
  <si>
    <t>Saint-Éliph</t>
  </si>
  <si>
    <t>Sainte-Livrade</t>
  </si>
  <si>
    <t>Sainte-Livrade-sur-Lot</t>
  </si>
  <si>
    <t>Saint-Élix-d'Astarac</t>
  </si>
  <si>
    <t>Saint-Élix-le-Château</t>
  </si>
  <si>
    <t>Saint-Élix-Séglan</t>
  </si>
  <si>
    <t>Saint-Élix-Theux</t>
  </si>
  <si>
    <t>Sainte-Lizaigne</t>
  </si>
  <si>
    <t>Saint-Ellier-du-Maine</t>
  </si>
  <si>
    <t>Saint-Ellier-les-Bois</t>
  </si>
  <si>
    <t>Saint-Éloi</t>
  </si>
  <si>
    <t>Saint-Éloi-de-Fourques</t>
  </si>
  <si>
    <t>Saint-Eloy</t>
  </si>
  <si>
    <t>Saint-Éloy-d'Allier</t>
  </si>
  <si>
    <t>Saint-Éloy-de-Gy</t>
  </si>
  <si>
    <t>Saint-Éloy-la-Glacière</t>
  </si>
  <si>
    <t>Saint-Éloy-les-Mines</t>
  </si>
  <si>
    <t>Saint-Éloy-les-Tuileries</t>
  </si>
  <si>
    <t>Sainte-Luce</t>
  </si>
  <si>
    <t>Sainte-Luce-sur-Loire</t>
  </si>
  <si>
    <t>Sainte-Lucie-de-Tallano</t>
  </si>
  <si>
    <t>Sainte-Magnance</t>
  </si>
  <si>
    <t>Saint-Éman</t>
  </si>
  <si>
    <t>Sainte-Marguerite</t>
  </si>
  <si>
    <t>Sainte-Marguerite-de-Carrouges</t>
  </si>
  <si>
    <t>Sainte-Marguerite-d'Elle</t>
  </si>
  <si>
    <t>Sainte-Marguerite-Lafigère</t>
  </si>
  <si>
    <t>Sainte-Marguerite-sur-Duclair</t>
  </si>
  <si>
    <t>Sainte-Marguerite-sur-Mer</t>
  </si>
  <si>
    <t>Sainte-Marie</t>
  </si>
  <si>
    <t>Sainte-Marie-à-Py</t>
  </si>
  <si>
    <t>Sainte-Marie-au-Bosc</t>
  </si>
  <si>
    <t>Sainte-Marie-aux-Chênes</t>
  </si>
  <si>
    <t>Sainte-Marie-aux-Mines</t>
  </si>
  <si>
    <t>Sainte-Marie-Cappel</t>
  </si>
  <si>
    <t>Sainte-Marie-d'Alloix</t>
  </si>
  <si>
    <t>Sainte-Marie-d'Alvey</t>
  </si>
  <si>
    <t>Sainte-Marie-d'Attez</t>
  </si>
  <si>
    <t>Sainte-Marie-de-Cuines</t>
  </si>
  <si>
    <t>Sainte-Marie-de-Gosse</t>
  </si>
  <si>
    <t>Sainte-Marie-de-Ré</t>
  </si>
  <si>
    <t>Sainte-Marie-des-Champs</t>
  </si>
  <si>
    <t>Sainte-Marie-de-Vatimesnil</t>
  </si>
  <si>
    <t>Sainte-Marie-de-Vaux</t>
  </si>
  <si>
    <t>Sainte-Marie-du-Bois</t>
  </si>
  <si>
    <t>Sainte-Marie-du-Lac-Nuisement</t>
  </si>
  <si>
    <t>Sainte-Marie-du-Mont</t>
  </si>
  <si>
    <t>Sainte-Marie-en-Chanois</t>
  </si>
  <si>
    <t>Sainte-Marie-en-Chaux</t>
  </si>
  <si>
    <t>Sainte-Marie-Kerque</t>
  </si>
  <si>
    <t>Sainte-Marie-la-Blanche</t>
  </si>
  <si>
    <t>Sainte-Marie-la-Mer</t>
  </si>
  <si>
    <t>Sainte-Marie-Lapanouze</t>
  </si>
  <si>
    <t>Sainte-Marie-la-Robert</t>
  </si>
  <si>
    <t>Sainte-Marie-Outre-l'Eau</t>
  </si>
  <si>
    <t>Sainte-Marie-sur-Ouche</t>
  </si>
  <si>
    <t>Sainte-Marthe</t>
  </si>
  <si>
    <t>Sainte-Maure</t>
  </si>
  <si>
    <t>Sainte-Maure-de-Peyriac</t>
  </si>
  <si>
    <t>Sainte-Maure-de-Touraine</t>
  </si>
  <si>
    <t>Sainte-Maxime</t>
  </si>
  <si>
    <t>Sainte-Même</t>
  </si>
  <si>
    <t>Sainte-Menehould</t>
  </si>
  <si>
    <t>Sainte-Mère</t>
  </si>
  <si>
    <t>Sainte-Mère-Église</t>
  </si>
  <si>
    <t>Sainte-Mesme</t>
  </si>
  <si>
    <t>Saint-Émiland</t>
  </si>
  <si>
    <t>Saint-Émilion</t>
  </si>
  <si>
    <t>Sainte-Mondane</t>
  </si>
  <si>
    <t>Sainte-Montaine</t>
  </si>
  <si>
    <t>Sainte-Nathalène</t>
  </si>
  <si>
    <t>Sainte-Néomaye</t>
  </si>
  <si>
    <t>Saint-Ennemond</t>
  </si>
  <si>
    <t>Sainte-Olive</t>
  </si>
  <si>
    <t>Sainte-Opportune</t>
  </si>
  <si>
    <t>Sainte-Opportune-du-Bosc</t>
  </si>
  <si>
    <t>Sainte-Opportune-la-Mare</t>
  </si>
  <si>
    <t>Sainte-Orse</t>
  </si>
  <si>
    <t>Sainte-Ouenne</t>
  </si>
  <si>
    <t>Saint-Épain</t>
  </si>
  <si>
    <t>Sainte-Pallaye</t>
  </si>
  <si>
    <t>Sainte-Paule</t>
  </si>
  <si>
    <t>Sainte-Pazanne</t>
  </si>
  <si>
    <t>Sainte-Pexine</t>
  </si>
  <si>
    <t>Sainte-Pôle</t>
  </si>
  <si>
    <t>Sainte-Preuve</t>
  </si>
  <si>
    <t>Saint-Epvre</t>
  </si>
  <si>
    <t>Sainte-Radegonde</t>
  </si>
  <si>
    <t>Sainte-Radégonde</t>
  </si>
  <si>
    <t>Sainte-Radégonde-des-Noyers</t>
  </si>
  <si>
    <t>Sainte-Ramée</t>
  </si>
  <si>
    <t>Saint-Erblon</t>
  </si>
  <si>
    <t>Sainte-Reine</t>
  </si>
  <si>
    <t>Sainte-Reine-de-Bretagne</t>
  </si>
  <si>
    <t>Saint-Erme-Outre-et-Ramecourt</t>
  </si>
  <si>
    <t>Sainte-Rose</t>
  </si>
  <si>
    <t>Sainte-Ruffine</t>
  </si>
  <si>
    <t>Sainte-Sabine</t>
  </si>
  <si>
    <t>Sainte-Sabine-sur-Longève</t>
  </si>
  <si>
    <t>Sainte-Savine</t>
  </si>
  <si>
    <t>Saint-Escobille</t>
  </si>
  <si>
    <t>Sainte-Scolasse-sur-Sarthe</t>
  </si>
  <si>
    <t>Sainte-Segrée</t>
  </si>
  <si>
    <t>Sainte-Sève</t>
  </si>
  <si>
    <t>Sainte-Sévère</t>
  </si>
  <si>
    <t>Sainte-Sévère-sur-Indre</t>
  </si>
  <si>
    <t>Sainte-Sigolène</t>
  </si>
  <si>
    <t>Saintes-Maries-de-la-Mer</t>
  </si>
  <si>
    <t>Sainte-Solange</t>
  </si>
  <si>
    <t>Sainte-Soline</t>
  </si>
  <si>
    <t>Sainte-Souline</t>
  </si>
  <si>
    <t>Sainte-Soulle</t>
  </si>
  <si>
    <t>Saint-Esprit</t>
  </si>
  <si>
    <t>Saint-Esteben</t>
  </si>
  <si>
    <t>Saint-Estèphe</t>
  </si>
  <si>
    <t>Saint-Estève</t>
  </si>
  <si>
    <t>Saint-Estève-Janson</t>
  </si>
  <si>
    <t>Sainte-Suzanne</t>
  </si>
  <si>
    <t>Sainte-Suzanne-et-Chammes</t>
  </si>
  <si>
    <t>Sainte-Suzanne-sur-Vire</t>
  </si>
  <si>
    <t>Sainte-Terre</t>
  </si>
  <si>
    <t>Sainte-Thérence</t>
  </si>
  <si>
    <t>Sainte-Thorette</t>
  </si>
  <si>
    <t>Saint-Étienne</t>
  </si>
  <si>
    <t>Saint-Étienne-à-Arnes</t>
  </si>
  <si>
    <t>Saint-Étienne-au-Mont</t>
  </si>
  <si>
    <t>Saint-Étienne-au-Temple</t>
  </si>
  <si>
    <t>Saint-Étienne-aux-Clos</t>
  </si>
  <si>
    <t>Saint-Étienne-Cantalès</t>
  </si>
  <si>
    <t>Saint-Étienne-d'Albagnan</t>
  </si>
  <si>
    <t>Saint-Étienne-de-Baïgorry</t>
  </si>
  <si>
    <t>Saint-Étienne-de-Boulogne</t>
  </si>
  <si>
    <t>Saint-Étienne-de-Brillouet</t>
  </si>
  <si>
    <t>Saint-Étienne-de-Carlat</t>
  </si>
  <si>
    <t>Saint-Étienne-de-Chigny</t>
  </si>
  <si>
    <t>Saint-Étienne-de-Chomeil</t>
  </si>
  <si>
    <t>Saint-Étienne-de-Crossey</t>
  </si>
  <si>
    <t>Saint-Étienne-de-Cuines</t>
  </si>
  <si>
    <t>Saint-Étienne-de-Fontbellon</t>
  </si>
  <si>
    <t>Saint-Étienne-de-Fougères</t>
  </si>
  <si>
    <t>Saint-Étienne-de-Gourgas</t>
  </si>
  <si>
    <t>Saint-Étienne-de-Lisse</t>
  </si>
  <si>
    <t>Saint-Étienne-de-l'Olm</t>
  </si>
  <si>
    <t>Saint-Étienne-de-Lugdarès</t>
  </si>
  <si>
    <t>Saint-Étienne-de-Maurs</t>
  </si>
  <si>
    <t>Saint-Étienne-de-Mer-Morte</t>
  </si>
  <si>
    <t>Saint-Étienne-de-Montluc</t>
  </si>
  <si>
    <t>Saint-Étienne-de-Puycorbier</t>
  </si>
  <si>
    <t>Saint-Étienne-de-Saint-Geoirs</t>
  </si>
  <si>
    <t>Saint-Étienne-des-Champs</t>
  </si>
  <si>
    <t>Saint-Étienne-de-Serre</t>
  </si>
  <si>
    <t>Saint-Étienne-des-Guérets</t>
  </si>
  <si>
    <t>Saint-Étienne-des-Oullières</t>
  </si>
  <si>
    <t>Saint-Étienne-des-Sorts</t>
  </si>
  <si>
    <t>Saint-Étienne-de-Tinée</t>
  </si>
  <si>
    <t>Saint-Étienne-de-Tulmont</t>
  </si>
  <si>
    <t>Saint-Étienne-de-Valoux</t>
  </si>
  <si>
    <t>Saint-Étienne-de-Vicq</t>
  </si>
  <si>
    <t>Saint-Étienne-de-Villeréal</t>
  </si>
  <si>
    <t>Saint-Étienne-d'Orthe</t>
  </si>
  <si>
    <t>Saint-Étienne-du-Bois</t>
  </si>
  <si>
    <t>Saint-Étienne-du-Grès</t>
  </si>
  <si>
    <t>Saint-Étienne-du-Gué-de-l'Isle</t>
  </si>
  <si>
    <t>Saint-Étienne-du-Rouvray</t>
  </si>
  <si>
    <t>Saint-Étienne-du-Valdonnez</t>
  </si>
  <si>
    <t>Saint-Étienne-du-Vauvray</t>
  </si>
  <si>
    <t>Saint-Étienne-du-Vigan</t>
  </si>
  <si>
    <t>Saint-Étienne-en-Bresse</t>
  </si>
  <si>
    <t>Saint-Étienne-Estréchoux</t>
  </si>
  <si>
    <t>Saint-Étienne-la-Geneste</t>
  </si>
  <si>
    <t>Saint-Étienne-l'Allier</t>
  </si>
  <si>
    <t>Saint-Étienne-Lardeyrol</t>
  </si>
  <si>
    <t>Saint-Étienne-la-Thillaye</t>
  </si>
  <si>
    <t>Saint-Étienne-la-Varenne</t>
  </si>
  <si>
    <t>Saint-Étienne-le-Laus</t>
  </si>
  <si>
    <t>Saint-Étienne-le-Molard</t>
  </si>
  <si>
    <t>Saint-Étienne-les-Orgues</t>
  </si>
  <si>
    <t>Saint-Étienne-lès-Remiremont</t>
  </si>
  <si>
    <t>Saint-Étienne-Roilaye</t>
  </si>
  <si>
    <t>Saint-Étienne-sous-Bailleul</t>
  </si>
  <si>
    <t>Saint-Étienne-sous-Barbuise</t>
  </si>
  <si>
    <t>Saint-Étienne-sur-Blesle</t>
  </si>
  <si>
    <t>Saint-Étienne-sur-Chalaronne</t>
  </si>
  <si>
    <t>Saint-Étienne-sur-Reyssouze</t>
  </si>
  <si>
    <t>Saint-Étienne-sur-Suippe</t>
  </si>
  <si>
    <t>Saint-Étienne-sur-Usson</t>
  </si>
  <si>
    <t>Saint-Étienne-Vallée-Française</t>
  </si>
  <si>
    <t>Sainte-Tréphine</t>
  </si>
  <si>
    <t>Sainte-Trie</t>
  </si>
  <si>
    <t>Sainte-Tulle</t>
  </si>
  <si>
    <t>Saint-Eugène</t>
  </si>
  <si>
    <t>Saint-Eulien</t>
  </si>
  <si>
    <t>Saint-Euphraise-et-Clairizet</t>
  </si>
  <si>
    <t>Saint-Euphrône</t>
  </si>
  <si>
    <t>Saint-Eusèbe</t>
  </si>
  <si>
    <t>Saint-Eustache</t>
  </si>
  <si>
    <t>Saint-Eustache-la-Forêt</t>
  </si>
  <si>
    <t>Saint-Eutrope-de-Born</t>
  </si>
  <si>
    <t>Sainte-Valière</t>
  </si>
  <si>
    <t>Saint-Évarzec</t>
  </si>
  <si>
    <t>Sainte-Vaubourg</t>
  </si>
  <si>
    <t>Sainte-Verge</t>
  </si>
  <si>
    <t>Sainte-Vertu</t>
  </si>
  <si>
    <t>Saint-Evroult-de-Montfort</t>
  </si>
  <si>
    <t>Saint-Evroult-Notre-Dame-du-Bois</t>
  </si>
  <si>
    <t>Saint-Exupéry</t>
  </si>
  <si>
    <t>Saint-Exupéry-les-Roches</t>
  </si>
  <si>
    <t>Saint-Fargeau</t>
  </si>
  <si>
    <t>Saint-Fargeau-Ponthierry</t>
  </si>
  <si>
    <t>Saint-Fargeol</t>
  </si>
  <si>
    <t>Saint-Faust</t>
  </si>
  <si>
    <t>Saint-Félicien</t>
  </si>
  <si>
    <t>Saint-Féliu-d'Amont</t>
  </si>
  <si>
    <t>Saint-Féliu-d'Avall</t>
  </si>
  <si>
    <t>Saint-Félix</t>
  </si>
  <si>
    <t>Saint-Félix-de-Bourdeilles</t>
  </si>
  <si>
    <t>Saint-Félix-de-Foncaude</t>
  </si>
  <si>
    <t>Saint-Félix-de-l'Héras</t>
  </si>
  <si>
    <t>Saint-Félix-de-Lodez</t>
  </si>
  <si>
    <t>Saint-Félix-de-Lunel</t>
  </si>
  <si>
    <t>Saint-Félix-de-Pallières</t>
  </si>
  <si>
    <t>Saint-Félix-de-Reillac-et-Mortemart</t>
  </si>
  <si>
    <t>Saint-Félix-de-Rieutord</t>
  </si>
  <si>
    <t>Saint-Félix-de-Sorgues</t>
  </si>
  <si>
    <t>Saint-Félix-de-Tournegat</t>
  </si>
  <si>
    <t>Saint-Félix-de-Villadeix</t>
  </si>
  <si>
    <t>Saint-Félix-Lauragais</t>
  </si>
  <si>
    <t>Saint-Fergeux</t>
  </si>
  <si>
    <t>Saint-Ferjeux</t>
  </si>
  <si>
    <t>Saint-Ferme</t>
  </si>
  <si>
    <t>Saint-Ferréol</t>
  </si>
  <si>
    <t>Saint-Ferréol-d'Auroure</t>
  </si>
  <si>
    <t>Saint-Ferréol-de-Comminges</t>
  </si>
  <si>
    <t>Saint-Ferréol-des-Côtes</t>
  </si>
  <si>
    <t>Saint-Ferréol-Trente-Pas</t>
  </si>
  <si>
    <t>Saint-Ferriol</t>
  </si>
  <si>
    <t>Saint-Fiacre</t>
  </si>
  <si>
    <t>Saint-Fiacre-sur-Maine</t>
  </si>
  <si>
    <t>Saint-Fiel</t>
  </si>
  <si>
    <t>Saint-Firmin</t>
  </si>
  <si>
    <t>Saint-Firmin-des-Bois</t>
  </si>
  <si>
    <t>Saint-Firmin-des-Prés</t>
  </si>
  <si>
    <t>Saint-Firmin-sur-Loire</t>
  </si>
  <si>
    <t>Saint-Flavy</t>
  </si>
  <si>
    <t>Saint-Florent</t>
  </si>
  <si>
    <t>Saint-Florentin</t>
  </si>
  <si>
    <t>Saint-Florent-sur-Auzonnet</t>
  </si>
  <si>
    <t>Saint-Florent-sur-Cher</t>
  </si>
  <si>
    <t>Saint-Floret</t>
  </si>
  <si>
    <t>Saint-Floris</t>
  </si>
  <si>
    <t>Saint-Flour</t>
  </si>
  <si>
    <t>Saint-Flour-de-Mercoire</t>
  </si>
  <si>
    <t>Saint-Flovier</t>
  </si>
  <si>
    <t>Saint-Floxel</t>
  </si>
  <si>
    <t>Saint-Folquin</t>
  </si>
  <si>
    <t>Saint-Fons</t>
  </si>
  <si>
    <t>Saint-Forgeot</t>
  </si>
  <si>
    <t>Saint-Forget</t>
  </si>
  <si>
    <t>Saint-Forgeux</t>
  </si>
  <si>
    <t>Saint-Forgeux-Lespinasse</t>
  </si>
  <si>
    <t>Saint-Fort-sur-Gironde</t>
  </si>
  <si>
    <t>Saint-Fort-sur-le-Né</t>
  </si>
  <si>
    <t>Saint-Fortunat-sur-Eyrieux</t>
  </si>
  <si>
    <t>Saint-Fraigne</t>
  </si>
  <si>
    <t>Saint-Fraimbault</t>
  </si>
  <si>
    <t>Saint-Fraimbault-de-Prières</t>
  </si>
  <si>
    <t>Saint-Frajou</t>
  </si>
  <si>
    <t>Saint-Franc</t>
  </si>
  <si>
    <t>Saint-Franchy</t>
  </si>
  <si>
    <t>Saint-François</t>
  </si>
  <si>
    <t>Saint-François-de-Sales</t>
  </si>
  <si>
    <t>Saint-François-Lacroix</t>
  </si>
  <si>
    <t>Saint-Frégant</t>
  </si>
  <si>
    <t>Saint-Fréjoux</t>
  </si>
  <si>
    <t>Saint-Frézal-d'Albuges</t>
  </si>
  <si>
    <t>Saint-Frichoux</t>
  </si>
  <si>
    <t>Saint-Frion</t>
  </si>
  <si>
    <t>Saint-Fromond</t>
  </si>
  <si>
    <t>Saint-Front</t>
  </si>
  <si>
    <t>Saint-Front-d'Alemps</t>
  </si>
  <si>
    <t>Saint-Front-de-Pradoux</t>
  </si>
  <si>
    <t>Saint-Front-la-Rivière</t>
  </si>
  <si>
    <t>Saint-Front-sur-Lémance</t>
  </si>
  <si>
    <t>Saint-Front-sur-Nizonne</t>
  </si>
  <si>
    <t>Saint-Froult</t>
  </si>
  <si>
    <t>Saint-Fulgent</t>
  </si>
  <si>
    <t>Saint-Fulgent-des-Ormes</t>
  </si>
  <si>
    <t>Saint-Fuscien</t>
  </si>
  <si>
    <t>Saint-Gal</t>
  </si>
  <si>
    <t>Saint-Galmier</t>
  </si>
  <si>
    <t>Saint-Gal-sur-Sioule</t>
  </si>
  <si>
    <t>Saint-Gand</t>
  </si>
  <si>
    <t>Saint-Ganton</t>
  </si>
  <si>
    <t>Saint-Gatien-des-Bois</t>
  </si>
  <si>
    <t>Saint-Gaudens</t>
  </si>
  <si>
    <t>Saint-Gaudent</t>
  </si>
  <si>
    <t>Saint-Gaudéric</t>
  </si>
  <si>
    <t>Saint-Gaultier</t>
  </si>
  <si>
    <t>Saint-Gauzens</t>
  </si>
  <si>
    <t>Saint-Gein</t>
  </si>
  <si>
    <t>Saint-Gelais</t>
  </si>
  <si>
    <t>Saint-Gély-du-Fesc</t>
  </si>
  <si>
    <t>Saint-Gence</t>
  </si>
  <si>
    <t>Saint-Généroux</t>
  </si>
  <si>
    <t>Saint-Genès-Champanelle</t>
  </si>
  <si>
    <t>Saint-Genès-Champespe</t>
  </si>
  <si>
    <t>Saint-Genès-de-Blaye</t>
  </si>
  <si>
    <t>Saint-Genès-de-Castillon</t>
  </si>
  <si>
    <t>Saint-Genès-de-Fronsac</t>
  </si>
  <si>
    <t>Saint-Genès-de-Lombaud</t>
  </si>
  <si>
    <t>Saint-Genès-du-Retz</t>
  </si>
  <si>
    <t>Saint-Genès-la-Tourette</t>
  </si>
  <si>
    <t>Saint-Genest</t>
  </si>
  <si>
    <t>Saint-Genest-d'Ambière</t>
  </si>
  <si>
    <t>Saint-Genest-de-Beauzon</t>
  </si>
  <si>
    <t>Saint-Genest-de-Contest</t>
  </si>
  <si>
    <t>Saint-Genest-Lachamp</t>
  </si>
  <si>
    <t>Saint-Genest-Lerpt</t>
  </si>
  <si>
    <t>Saint-Genest-Malifaux</t>
  </si>
  <si>
    <t>Saint-Genest-sur-Roselle</t>
  </si>
  <si>
    <t>Saint-Geneys-près-Saint-Paulien</t>
  </si>
  <si>
    <t>Saint-Gengoulph</t>
  </si>
  <si>
    <t>Saint-Gengoux-de-Scissé</t>
  </si>
  <si>
    <t>Saint-Gengoux-le-National</t>
  </si>
  <si>
    <t>Saint-Geniès</t>
  </si>
  <si>
    <t>Saint-Geniès-Bellevue</t>
  </si>
  <si>
    <t>Saint-Geniès-de-Comolas</t>
  </si>
  <si>
    <t>Saint-Geniès-de-Fontedit</t>
  </si>
  <si>
    <t>Saint-Geniès-de-Malgoirès</t>
  </si>
  <si>
    <t>Saint-Geniès-des-Mourgues</t>
  </si>
  <si>
    <t>Saint-Geniès-de-Varensal</t>
  </si>
  <si>
    <t>Saint-Geniez</t>
  </si>
  <si>
    <t>Saint-Geniez-ô-Merle</t>
  </si>
  <si>
    <t>Saint-Genis-de-Saintonge</t>
  </si>
  <si>
    <t>Saint-Génis-des-Fontaines</t>
  </si>
  <si>
    <t>Saint-Genis-d'Hiersac</t>
  </si>
  <si>
    <t>Saint-Genis-du-Bois</t>
  </si>
  <si>
    <t>Saint-Genis-l'Argentière</t>
  </si>
  <si>
    <t>Saint-Genis-Laval</t>
  </si>
  <si>
    <t>Saint-Genis-les-Ollières</t>
  </si>
  <si>
    <t>Saint-Genis-Pouilly</t>
  </si>
  <si>
    <t>Saint-Genis-sur-Menthon</t>
  </si>
  <si>
    <t>Saint-Genix-les-Villages</t>
  </si>
  <si>
    <t>Saint-Genou</t>
  </si>
  <si>
    <t>Saint-Genouph</t>
  </si>
  <si>
    <t>Saint-Geoire-en-Valdaine</t>
  </si>
  <si>
    <t>Saint-Geoirs</t>
  </si>
  <si>
    <t>Saint-Georges</t>
  </si>
  <si>
    <t>Saint-Georges-Antignac</t>
  </si>
  <si>
    <t>Saint-Georges-Armont</t>
  </si>
  <si>
    <t>Saint-Georges-Blancaneix</t>
  </si>
  <si>
    <t>Saint-Georges-Buttavent</t>
  </si>
  <si>
    <t>Saint-Georges-d'Annebecq</t>
  </si>
  <si>
    <t>Saint-Georges-d'Aurac</t>
  </si>
  <si>
    <t>Saint-Georges-de-Baroille</t>
  </si>
  <si>
    <t>Saint-Georges-de-Commiers</t>
  </si>
  <si>
    <t>Saint-Georges-de-Didonne</t>
  </si>
  <si>
    <t>Saint-Georges-de-Gréhaigne</t>
  </si>
  <si>
    <t>Saint-Georges-de-la-Couée</t>
  </si>
  <si>
    <t>Saint-Georges-de-la-Rivière</t>
  </si>
  <si>
    <t>Saint-Georges-de-Livoye</t>
  </si>
  <si>
    <t>Saint-Georges-d'Elle</t>
  </si>
  <si>
    <t>Saint-Georges-de-Longuepierre</t>
  </si>
  <si>
    <t>Saint-Georges-de-Luzençon</t>
  </si>
  <si>
    <t>Saint-Georges-de-Mons</t>
  </si>
  <si>
    <t>Saint-Georges-de-Montclard</t>
  </si>
  <si>
    <t>Saint-Georges-de-Noisné</t>
  </si>
  <si>
    <t>Saint-Georges-de-Pointindoux</t>
  </si>
  <si>
    <t>Saint-Georges-de-Poisieux</t>
  </si>
  <si>
    <t>Saint-Georges-de-Reintembault</t>
  </si>
  <si>
    <t>Saint-Georges-de-Reneins</t>
  </si>
  <si>
    <t>Saint-Georges-de-Rex</t>
  </si>
  <si>
    <t>Saint-Georges-de-Rouelley</t>
  </si>
  <si>
    <t>Saint-Georges-des-Agoûts</t>
  </si>
  <si>
    <t>Saint-Georges-des-Coteaux</t>
  </si>
  <si>
    <t>Saint-Georges-des-Groseillers</t>
  </si>
  <si>
    <t>Saint-Georges-d'Espéranche</t>
  </si>
  <si>
    <t>Saint-Georges-d'Hurtières</t>
  </si>
  <si>
    <t>Saint-Georges-d'Oléron</t>
  </si>
  <si>
    <t>Saint-Georges-d'Orques</t>
  </si>
  <si>
    <t>Saint-Georges-du-Bois</t>
  </si>
  <si>
    <t>Saint-Georges-du-Rosay</t>
  </si>
  <si>
    <t>Saint-Georges-du-Vièvre</t>
  </si>
  <si>
    <t>Saint-Georges-en-Couzan</t>
  </si>
  <si>
    <t>Saint-Georges-Haute-Ville</t>
  </si>
  <si>
    <t>Saint-Georges-Lagricol</t>
  </si>
  <si>
    <t>Saint-Georges-la-Pouge</t>
  </si>
  <si>
    <t>Saint-Georges-le-Fléchard</t>
  </si>
  <si>
    <t>Saint-Georges-le-Gaultier</t>
  </si>
  <si>
    <t>Saint-Georges-lès-Baillargeaux</t>
  </si>
  <si>
    <t>Saint-Georges-les-Bains</t>
  </si>
  <si>
    <t>Saint-Georges-les-Landes</t>
  </si>
  <si>
    <t>Saint-Georges-Montcocq</t>
  </si>
  <si>
    <t>Saint-Georges-Motel</t>
  </si>
  <si>
    <t>Saint-Georges-Nigremont</t>
  </si>
  <si>
    <t>Saint-Georges-sur-Allier</t>
  </si>
  <si>
    <t>Saint-Georges-sur-Arnon</t>
  </si>
  <si>
    <t>Saint-Georges-sur-Baulche</t>
  </si>
  <si>
    <t>Saint-Georges-sur-Cher</t>
  </si>
  <si>
    <t>Saint-Georges-sur-Erve</t>
  </si>
  <si>
    <t>Saint-Georges-sur-Eure</t>
  </si>
  <si>
    <t>Saint-Georges-sur-Fontaine</t>
  </si>
  <si>
    <t>Saint-Georges-sur-l'Aa</t>
  </si>
  <si>
    <t>Saint-Georges-sur-la-Prée</t>
  </si>
  <si>
    <t>Saint-Georges-sur-Loire</t>
  </si>
  <si>
    <t>Saint-Georges-sur-Moulon</t>
  </si>
  <si>
    <t>Saint-Georges-sur-Renon</t>
  </si>
  <si>
    <t>Saint-Geours-d'Auribat</t>
  </si>
  <si>
    <t>Saint-Geours-de-Maremne</t>
  </si>
  <si>
    <t>Saint-Gérand</t>
  </si>
  <si>
    <t>Saint-Gérand-de-Vaux</t>
  </si>
  <si>
    <t>Saint-Gérand-le-Puy</t>
  </si>
  <si>
    <t>Saint-Géraud</t>
  </si>
  <si>
    <t>Saint-Géraud-de-Corps</t>
  </si>
  <si>
    <t>Saint-Germain-au-Mont-d'Or</t>
  </si>
  <si>
    <t>Saint-Germain-Beaupré</t>
  </si>
  <si>
    <t>Saint-Germain-Chassenay</t>
  </si>
  <si>
    <t>Saint-Germain-d'Anxure</t>
  </si>
  <si>
    <t>Saint-Germain-d'Arcé</t>
  </si>
  <si>
    <t>Saint-Germain-d'Aunay</t>
  </si>
  <si>
    <t>Saint-Germain-de-Belvès</t>
  </si>
  <si>
    <t>Saint-Germain-de-Calberte</t>
  </si>
  <si>
    <t>Saint-Germain-de-Clairefeuille</t>
  </si>
  <si>
    <t>Saint-Germain-de-Coulamer</t>
  </si>
  <si>
    <t>Saint-Germain-de-Fresney</t>
  </si>
  <si>
    <t>Saint-Germain-de-Grave</t>
  </si>
  <si>
    <t>Saint-Germain-de-Joux</t>
  </si>
  <si>
    <t>Saint-Germain-de-la-Coudre</t>
  </si>
  <si>
    <t>Saint-Germain-de-la-Grange</t>
  </si>
  <si>
    <t>Saint-Germain-de-la-Rivière</t>
  </si>
  <si>
    <t>Saint-Germain-de-Livet</t>
  </si>
  <si>
    <t>Saint-Germain-d'Elle</t>
  </si>
  <si>
    <t>Saint-Germain-de-Longue-Chaume</t>
  </si>
  <si>
    <t>Saint-Germain-de-Lusignan</t>
  </si>
  <si>
    <t>Saint-Germain-de-Martigny</t>
  </si>
  <si>
    <t>Saint-Germain-de-Modéon</t>
  </si>
  <si>
    <t>Saint-Germain-de-Montbron</t>
  </si>
  <si>
    <t>Saint-Germain-de-Pasquier</t>
  </si>
  <si>
    <t>Saint-Germain-de-Prinçay</t>
  </si>
  <si>
    <t>Saint-Germain-de-Salles</t>
  </si>
  <si>
    <t>Saint-Germain-des-Angles</t>
  </si>
  <si>
    <t>Saint-Germain-des-Bois</t>
  </si>
  <si>
    <t>Saint-Germain-des-Champs</t>
  </si>
  <si>
    <t>Saint-Germain-des-Essourts</t>
  </si>
  <si>
    <t>Saint-Germain-des-Fossés</t>
  </si>
  <si>
    <t>Saint-Germain-des-Grois</t>
  </si>
  <si>
    <t>Saint-Germain-des-Prés</t>
  </si>
  <si>
    <t>Saint-Germain-d'Esteuil</t>
  </si>
  <si>
    <t>Saint-Germain-d'Étables</t>
  </si>
  <si>
    <t>Saint-Germain-de-Tournebut</t>
  </si>
  <si>
    <t>Saint-Germain-de-Varreville</t>
  </si>
  <si>
    <t>Saint-Germain-de-Vibrac</t>
  </si>
  <si>
    <t>Saint-Germain-du-Bel-Air</t>
  </si>
  <si>
    <t>Saint-Germain-du-Bois</t>
  </si>
  <si>
    <t>Saint-Germain-du-Corbéis</t>
  </si>
  <si>
    <t>Saint-Germain-du-Pert</t>
  </si>
  <si>
    <t>Saint-Germain-du-Pinel</t>
  </si>
  <si>
    <t>Saint-Germain-du-Plain</t>
  </si>
  <si>
    <t>Saint-Germain-du-Puch</t>
  </si>
  <si>
    <t>Saint-Germain-du-Puy</t>
  </si>
  <si>
    <t>Saint-Germain-du-Salembre</t>
  </si>
  <si>
    <t>Saint-Germain-du-Seudre</t>
  </si>
  <si>
    <t>Saint-Germain-du-Teil</t>
  </si>
  <si>
    <t>Saint-Germain-en-Brionnais</t>
  </si>
  <si>
    <t>Saint-Germain-en-Coglès</t>
  </si>
  <si>
    <t>Saint-Germain-en-Laye</t>
  </si>
  <si>
    <t>Saint-Germain-en-Montagne</t>
  </si>
  <si>
    <t>Saint-Germain-et-Mons</t>
  </si>
  <si>
    <t>Saint-Germain-la-Blanche-Herbe</t>
  </si>
  <si>
    <t>Saint-Germain-la-Campagne</t>
  </si>
  <si>
    <t>Saint-Germain-la-Montagne</t>
  </si>
  <si>
    <t>Saint-Germain-Langot</t>
  </si>
  <si>
    <t>Saint-Germain-la-Poterie</t>
  </si>
  <si>
    <t>Saint-Germain-Laprade</t>
  </si>
  <si>
    <t>Saint-Germain-Laval</t>
  </si>
  <si>
    <t>Saint-Germain-la-Ville</t>
  </si>
  <si>
    <t>Saint-Germain-Lavolps</t>
  </si>
  <si>
    <t>Saint-Germain-Laxis</t>
  </si>
  <si>
    <t>Saint-Germain-le-Châtelet</t>
  </si>
  <si>
    <t>Saint-Germain-le-Fouilloux</t>
  </si>
  <si>
    <t>Saint-Germain-le-Gaillard</t>
  </si>
  <si>
    <t>Saint-Germain-le-Guillaume</t>
  </si>
  <si>
    <t>Saint-Germain-Lembron</t>
  </si>
  <si>
    <t>Saint-Germain-le-Rocheux</t>
  </si>
  <si>
    <t>Saint-Germain-lès-Arpajon</t>
  </si>
  <si>
    <t>Saint-Germain-les-Belles</t>
  </si>
  <si>
    <t>Saint-Germain-lès-Buxy</t>
  </si>
  <si>
    <t>Saint-Germain-lès-Corbeil</t>
  </si>
  <si>
    <t>Saint-Germain-les-Paroisses</t>
  </si>
  <si>
    <t>Saint-Germain-Lespinasse</t>
  </si>
  <si>
    <t>Saint-Germain-lès-Senailly</t>
  </si>
  <si>
    <t>Saint-Germain-les-Vergnes</t>
  </si>
  <si>
    <t>Saint-Germain-le-Vasson</t>
  </si>
  <si>
    <t>Saint-Germain-le-Vieux</t>
  </si>
  <si>
    <t>Saint-Germain-l'Herm</t>
  </si>
  <si>
    <t>Saint-Germainmont</t>
  </si>
  <si>
    <t>Saint-Germain-Nuelles</t>
  </si>
  <si>
    <t>Saint-Germain-près-Herment</t>
  </si>
  <si>
    <t>Saint-Germain-sous-Cailly</t>
  </si>
  <si>
    <t>Saint-Germain-sous-Doue</t>
  </si>
  <si>
    <t>Saint-Germain-sur-Avre</t>
  </si>
  <si>
    <t>Saint-Germain-sur-Ay</t>
  </si>
  <si>
    <t>Saint-Germain-sur-Bresle</t>
  </si>
  <si>
    <t>Saint-Germain-sur-Eaulne</t>
  </si>
  <si>
    <t>Saint-Germain-sur-École</t>
  </si>
  <si>
    <t>Saint-Germain-sur-Ille</t>
  </si>
  <si>
    <t>Saint-Germain-sur-Meuse</t>
  </si>
  <si>
    <t>Saint-Germain-sur-Morin</t>
  </si>
  <si>
    <t>Saint-Germain-sur-Renon</t>
  </si>
  <si>
    <t>Saint-Germain-sur-Rhône</t>
  </si>
  <si>
    <t>Saint-Germain-sur-Sèves</t>
  </si>
  <si>
    <t>Saint-Germain-sur-Vienne</t>
  </si>
  <si>
    <t>Saint-Germé</t>
  </si>
  <si>
    <t>Saint-Germer-de-Fly</t>
  </si>
  <si>
    <t>Saint-Germier</t>
  </si>
  <si>
    <t>Saint-Géron</t>
  </si>
  <si>
    <t>Saint-Gérons</t>
  </si>
  <si>
    <t>Saint-Gervais</t>
  </si>
  <si>
    <t>Saint-Gervais-d'Auvergne</t>
  </si>
  <si>
    <t>Saint-Gervais-des-Sablons</t>
  </si>
  <si>
    <t>Saint-Gervais-de-Vic</t>
  </si>
  <si>
    <t>Saint-Gervais-du-Perron</t>
  </si>
  <si>
    <t>Saint-Gervais-en-Belin</t>
  </si>
  <si>
    <t>Saint-Gervais-en-Vallière</t>
  </si>
  <si>
    <t>Saint-Gervais-la-Forêt</t>
  </si>
  <si>
    <t>Saint-Gervais-les-Bains</t>
  </si>
  <si>
    <t>Saint-Gervais-les-Trois-Clochers</t>
  </si>
  <si>
    <t>Saint-Gervais-sous-Meymont</t>
  </si>
  <si>
    <t>Saint-Gervais-sur-Couches</t>
  </si>
  <si>
    <t>Saint-Gervais-sur-Mare</t>
  </si>
  <si>
    <t>Saint-Gervais-sur-Roubion</t>
  </si>
  <si>
    <t>Saint-Gervasy</t>
  </si>
  <si>
    <t>Saint-Gervazy</t>
  </si>
  <si>
    <t>Saint-Geyrac</t>
  </si>
  <si>
    <t>Saint-Gibrien</t>
  </si>
  <si>
    <t>Saint-Gildas</t>
  </si>
  <si>
    <t>Saint-Gildas-de-Rhuys</t>
  </si>
  <si>
    <t>Saint-Gildas-des-Bois</t>
  </si>
  <si>
    <t>Saint-Gilles</t>
  </si>
  <si>
    <t>Saint-Gilles-Croix-de-Vie</t>
  </si>
  <si>
    <t>Saint-Gilles-de-Crétot</t>
  </si>
  <si>
    <t>Saint-Gilles-de-la-Neuville</t>
  </si>
  <si>
    <t>Saint-Gilles-des-Marais</t>
  </si>
  <si>
    <t>Saint-Gilles-les-Bois</t>
  </si>
  <si>
    <t>Saint-Gilles-les-Forêts</t>
  </si>
  <si>
    <t>Saint-Gilles-Pligeaux</t>
  </si>
  <si>
    <t>Saint-Gilles-Vieux-Marché</t>
  </si>
  <si>
    <t>Saint-Gineis-en-Coiron</t>
  </si>
  <si>
    <t>Saint-Girons</t>
  </si>
  <si>
    <t>Saint-Girons-d'Aiguevives</t>
  </si>
  <si>
    <t>Saint-Girons-en-Béarn</t>
  </si>
  <si>
    <t>Saint-Gladie-Arrive-Munein</t>
  </si>
  <si>
    <t>Saint-Glen</t>
  </si>
  <si>
    <t>Saint-Goazec</t>
  </si>
  <si>
    <t>Saint-Gobain</t>
  </si>
  <si>
    <t>Saint-Gobert</t>
  </si>
  <si>
    <t>Saint-Goin</t>
  </si>
  <si>
    <t>Saint-Gondon</t>
  </si>
  <si>
    <t>Saint-Gondran</t>
  </si>
  <si>
    <t>Saint-Gonlay</t>
  </si>
  <si>
    <t>Saint-Gonnery</t>
  </si>
  <si>
    <t>Saint-Gor</t>
  </si>
  <si>
    <t>Saint-Gorgon</t>
  </si>
  <si>
    <t>Saint-Gorgon-Main</t>
  </si>
  <si>
    <t>Saint-Gourgon</t>
  </si>
  <si>
    <t>Saint-Gourson</t>
  </si>
  <si>
    <t>Saint-Goussaud</t>
  </si>
  <si>
    <t>Saint-Gratien</t>
  </si>
  <si>
    <t>Saint-Gratien-Savigny</t>
  </si>
  <si>
    <t>Saint-Gravé</t>
  </si>
  <si>
    <t>Saint-Grégoire</t>
  </si>
  <si>
    <t>Saint-Grégoire-d'Ardennes</t>
  </si>
  <si>
    <t>Saint-Grégoire-du-Vièvre</t>
  </si>
  <si>
    <t>Saint-Griède</t>
  </si>
  <si>
    <t>Saint-Groux</t>
  </si>
  <si>
    <t>Saint-Guilhem-le-Désert</t>
  </si>
  <si>
    <t>Saint-Guillaume</t>
  </si>
  <si>
    <t>Saint-Guinoux</t>
  </si>
  <si>
    <t>Saint-Guiraud</t>
  </si>
  <si>
    <t>Saint-Guyomard</t>
  </si>
  <si>
    <t>Saint-Haon</t>
  </si>
  <si>
    <t>Saint-Haon-le-Châtel</t>
  </si>
  <si>
    <t>Saint-Haon-le-Vieux</t>
  </si>
  <si>
    <t>Saint-Héand</t>
  </si>
  <si>
    <t>Saint-Hélen</t>
  </si>
  <si>
    <t>Saint-Hélier</t>
  </si>
  <si>
    <t>Saint-Hellier</t>
  </si>
  <si>
    <t>Saint-Herblain</t>
  </si>
  <si>
    <t>Saint-Hérent</t>
  </si>
  <si>
    <t>Saint-Hernin</t>
  </si>
  <si>
    <t>Saint-Hervé</t>
  </si>
  <si>
    <t>Saint-Hilaire</t>
  </si>
  <si>
    <t>Saint-Hilaire-au-Temple</t>
  </si>
  <si>
    <t>Saint-Hilaire-Bonneval</t>
  </si>
  <si>
    <t>Saint-Hilaire-Cottes</t>
  </si>
  <si>
    <t>Saint-Hilaire-Cusson-la-Valmitte</t>
  </si>
  <si>
    <t>Saint-Hilaire-de-Beauvoir</t>
  </si>
  <si>
    <t>Saint-Hilaire-de-Brens</t>
  </si>
  <si>
    <t>Saint-Hilaire-de-Brethmas</t>
  </si>
  <si>
    <t>Saint-Hilaire-de-Briouze</t>
  </si>
  <si>
    <t>Saint-Hilaire-de-Chaléons</t>
  </si>
  <si>
    <t>Saint-Hilaire-de-Clisson</t>
  </si>
  <si>
    <t>Saint-Hilaire-de-Court</t>
  </si>
  <si>
    <t>Saint-Hilaire-de-Gondilly</t>
  </si>
  <si>
    <t>Saint-Hilaire-de-la-Côte</t>
  </si>
  <si>
    <t>Saint-Hilaire-de-la-Noaille</t>
  </si>
  <si>
    <t>Saint-Hilaire-de-Lavit</t>
  </si>
  <si>
    <t>Saint-Hilaire-de-Lusignan</t>
  </si>
  <si>
    <t>Saint-Hilaire-de-Riez</t>
  </si>
  <si>
    <t>Saint-Hilaire-des-Landes</t>
  </si>
  <si>
    <t>Saint-Hilaire-des-Loges</t>
  </si>
  <si>
    <t>Saint-Hilaire-d'Estissac</t>
  </si>
  <si>
    <t>Saint-Hilaire-de-Villefranche</t>
  </si>
  <si>
    <t>Saint-Hilaire-de-Voust</t>
  </si>
  <si>
    <t>Saint-Hilaire-d'Ozilhan</t>
  </si>
  <si>
    <t>Saint-Hilaire-du-Bois</t>
  </si>
  <si>
    <t>Saint-Hilaire-du-Harcouët</t>
  </si>
  <si>
    <t>Saint-Hilaire-du-Maine</t>
  </si>
  <si>
    <t>Saint-Hilaire-du-Rosier</t>
  </si>
  <si>
    <t>Saint-Hilaire-en-Lignières</t>
  </si>
  <si>
    <t>Saint-Hilaire-en-Morvan</t>
  </si>
  <si>
    <t>Saint-Hilaire-en-Woëvre</t>
  </si>
  <si>
    <t>Saint-Hilaire-Foissac</t>
  </si>
  <si>
    <t>Saint-Hilaire-Fontaine</t>
  </si>
  <si>
    <t>Saint-Hilaire-la-Croix</t>
  </si>
  <si>
    <t>Saint-Hilaire-la-Forêt</t>
  </si>
  <si>
    <t>Saint-Hilaire-la-Gravelle</t>
  </si>
  <si>
    <t>Saint-Hilaire-la-Palud</t>
  </si>
  <si>
    <t>Saint-Hilaire-la-Plaine</t>
  </si>
  <si>
    <t>Saint-Hilaire-la-Treille</t>
  </si>
  <si>
    <t>Saint-Hilaire-le-Château</t>
  </si>
  <si>
    <t>Saint-Hilaire-le-Châtel</t>
  </si>
  <si>
    <t>Saint-Hilaire-le-Grand</t>
  </si>
  <si>
    <t>Saint-Hilaire-le-Petit</t>
  </si>
  <si>
    <t>Saint-Hilaire-les-Andrésis</t>
  </si>
  <si>
    <t>Saint-Hilaire-les-Courbes</t>
  </si>
  <si>
    <t>Saint-Hilaire-les-Monges</t>
  </si>
  <si>
    <t>Saint-Hilaire-les-Places</t>
  </si>
  <si>
    <t>Saint-Hilaire-le-Vouhis</t>
  </si>
  <si>
    <t>Saint-Hilaire-lez-Cambrai</t>
  </si>
  <si>
    <t>Saint-Hilaire-Luc</t>
  </si>
  <si>
    <t>Saint-Hilaire-Peyroux</t>
  </si>
  <si>
    <t>Saint-Hilaire-Saint-Mesmin</t>
  </si>
  <si>
    <t>Saint-Hilaire-sous-Charlieu</t>
  </si>
  <si>
    <t>Saint-Hilaire-sous-Romilly</t>
  </si>
  <si>
    <t>Saint-Hilaire-sur-Benaize</t>
  </si>
  <si>
    <t>Saint-Hilaire-sur-Erre</t>
  </si>
  <si>
    <t>Saint-Hilaire-sur-Helpe</t>
  </si>
  <si>
    <t>Saint-Hilaire-sur-Puiseaux</t>
  </si>
  <si>
    <t>Saint-Hilaire-sur-Risle</t>
  </si>
  <si>
    <t>Saint-Hilaire-Taurieux</t>
  </si>
  <si>
    <t>Saint-Hilarion</t>
  </si>
  <si>
    <t>Saint-Hilliers</t>
  </si>
  <si>
    <t>Saint-Hippolyte</t>
  </si>
  <si>
    <t>Saint-Hippolyte-de-Caton</t>
  </si>
  <si>
    <t>Saint-Hippolyte-de-Montaigu</t>
  </si>
  <si>
    <t>Saint-Hippolyte-du-Fort</t>
  </si>
  <si>
    <t>Saint-Hippolyte-le-Graveyron</t>
  </si>
  <si>
    <t>Saint-Honoré</t>
  </si>
  <si>
    <t>Saint-Honoré-les-Bains</t>
  </si>
  <si>
    <t>Saint-Hostien</t>
  </si>
  <si>
    <t>Saint-Huruge</t>
  </si>
  <si>
    <t>Saint-Hymer</t>
  </si>
  <si>
    <t>Saint-Hymetière-sur-Valouse</t>
  </si>
  <si>
    <t>Saint-Igeaux</t>
  </si>
  <si>
    <t>Saint-Igest</t>
  </si>
  <si>
    <t>Saint-Ignan</t>
  </si>
  <si>
    <t>Saint-Ignat</t>
  </si>
  <si>
    <t>Saintigny</t>
  </si>
  <si>
    <t>Saint-Igny-de-Roche</t>
  </si>
  <si>
    <t>Saint-Igny-de-Vers</t>
  </si>
  <si>
    <t>Saint-Illide</t>
  </si>
  <si>
    <t>Saint-Illiers-la-Ville</t>
  </si>
  <si>
    <t>Saint-Illiers-le-Bois</t>
  </si>
  <si>
    <t>Saint-Ilpize</t>
  </si>
  <si>
    <t>Saint-Imoges</t>
  </si>
  <si>
    <t>Saintines</t>
  </si>
  <si>
    <t>Saint-Inglevert</t>
  </si>
  <si>
    <t>Saint-Ismier</t>
  </si>
  <si>
    <t>Saint-Izaire</t>
  </si>
  <si>
    <t>Saint-Jacques</t>
  </si>
  <si>
    <t>Saint-Jacques-d'Aliermont</t>
  </si>
  <si>
    <t>Saint-Jacques-d'Ambur</t>
  </si>
  <si>
    <t>Saint-Jacques-d'Atticieux</t>
  </si>
  <si>
    <t>Saint-Jacques-de-la-Lande</t>
  </si>
  <si>
    <t>Saint-Jacques-de-Néhou</t>
  </si>
  <si>
    <t>Saint-Jacques-des-Blats</t>
  </si>
  <si>
    <t>Saint-Jacques-des-Guérets</t>
  </si>
  <si>
    <t>Saint-Jacques-de-Thouars</t>
  </si>
  <si>
    <t>Saint-Jacques-en-Valgodemard</t>
  </si>
  <si>
    <t>Saint-Jacques-sur-Darnétal</t>
  </si>
  <si>
    <t>Saint-Jacut-de-la-Mer</t>
  </si>
  <si>
    <t>Saint-Jacut-les-Pins</t>
  </si>
  <si>
    <t>Saint-Jal</t>
  </si>
  <si>
    <t>Saint-James</t>
  </si>
  <si>
    <t>Saint-Jammes</t>
  </si>
  <si>
    <t>Saint-Jans-Cappel</t>
  </si>
  <si>
    <t>Saint-Jean</t>
  </si>
  <si>
    <t>Saint-Jean-aux-Amognes</t>
  </si>
  <si>
    <t>Saint-Jean-aux-Bois</t>
  </si>
  <si>
    <t>Saint-Jean-Bonnefonds</t>
  </si>
  <si>
    <t>Saint-Jean-Brévelay</t>
  </si>
  <si>
    <t>Saint-Jean-Cap-Ferrat</t>
  </si>
  <si>
    <t>Saint-Jean-Chambre</t>
  </si>
  <si>
    <t>Saint-Jean-d'Aigues-Vives</t>
  </si>
  <si>
    <t>Saint-Jean-d'Alcapiès</t>
  </si>
  <si>
    <t>Saint-Jean-d'Angély</t>
  </si>
  <si>
    <t>Saint-Jean-d'Angle</t>
  </si>
  <si>
    <t>Saint-Jean-d'Arves</t>
  </si>
  <si>
    <t>Saint-Jean-d'Arvey</t>
  </si>
  <si>
    <t>Saint-Jean-d'Assé</t>
  </si>
  <si>
    <t>Saint-Jean-d'Ataux</t>
  </si>
  <si>
    <t>Saint-Jean-d'Aubrigoux</t>
  </si>
  <si>
    <t>Saint-Jean-d'Aulps</t>
  </si>
  <si>
    <t>Saint-Jean-d'Avelanne</t>
  </si>
  <si>
    <t>Saint-Jean-de-Barrou</t>
  </si>
  <si>
    <t>Saint-Jean-de-Bassel</t>
  </si>
  <si>
    <t>Saint-Jean-de-Beauregard</t>
  </si>
  <si>
    <t>Saint-Jean-de-Beugné</t>
  </si>
  <si>
    <t>Saint-Jean-de-Blaignac</t>
  </si>
  <si>
    <t>Saint-Jean-de-Bœuf</t>
  </si>
  <si>
    <t>Saint-Jean-de-Boiseau</t>
  </si>
  <si>
    <t>Saint-Jean-de-Bonneval</t>
  </si>
  <si>
    <t>Saint-Jean-de-Bournay</t>
  </si>
  <si>
    <t>Saint-Jean-de-Braye</t>
  </si>
  <si>
    <t>Saint-Jean-de-Buèges</t>
  </si>
  <si>
    <t>Saint-Jean-de-Ceyrargues</t>
  </si>
  <si>
    <t>Saint-Jean-de-Chevelu</t>
  </si>
  <si>
    <t>Saint-Jean-de-Côle</t>
  </si>
  <si>
    <t>Saint-Jean-de-Cornies</t>
  </si>
  <si>
    <t>Saint-Jean-de-Couz</t>
  </si>
  <si>
    <t>Saint-Jean-de-Crieulon</t>
  </si>
  <si>
    <t>Saint-Jean-de-Cuculles</t>
  </si>
  <si>
    <t>Saint-Jean-de-Daye</t>
  </si>
  <si>
    <t>Saint-Jean-de-Duras</t>
  </si>
  <si>
    <t>Saint-Jean-de-Folleville</t>
  </si>
  <si>
    <t>Saint-Jean-de-Fos</t>
  </si>
  <si>
    <t>Saint-Jean-de-Gonville</t>
  </si>
  <si>
    <t>Saint-Jean-de-la-Blaquière</t>
  </si>
  <si>
    <t>Saint-Jean-de-la-Croix</t>
  </si>
  <si>
    <t>Saint-Jean-de-la-Haize</t>
  </si>
  <si>
    <t>Saint-Jean-de-la-Motte</t>
  </si>
  <si>
    <t>Saint-Jean-de-la-Neuville</t>
  </si>
  <si>
    <t>Saint-Jean-de-la-Porte</t>
  </si>
  <si>
    <t>Saint-Jean-de-la-Rivière</t>
  </si>
  <si>
    <t>Saint-Jean-de-la-Ruelle</t>
  </si>
  <si>
    <t>Saint-Jean-de-Laur</t>
  </si>
  <si>
    <t>Saint-Jean-de-Lier</t>
  </si>
  <si>
    <t>Saint-Jean-de-Liversay</t>
  </si>
  <si>
    <t>Saint-Jean-de-Livet</t>
  </si>
  <si>
    <t>Saint-Jean-d'Elle</t>
  </si>
  <si>
    <t>Saint-Jean-Delnous</t>
  </si>
  <si>
    <t>Saint-Jean-de-Losne</t>
  </si>
  <si>
    <t>Saint-Jean-de-Luz</t>
  </si>
  <si>
    <t>Saint-Jean-de-Marcel</t>
  </si>
  <si>
    <t>Saint-Jean-de-Marsacq</t>
  </si>
  <si>
    <t>Saint-Jean-de-Maruéjols-et-Avéjan</t>
  </si>
  <si>
    <t>Saint-Jean-de-Maurienne</t>
  </si>
  <si>
    <t>Saint-Jean-de-Minervois</t>
  </si>
  <si>
    <t>Saint-Jean-de-Moirans</t>
  </si>
  <si>
    <t>Saint-Jean-de-Monts</t>
  </si>
  <si>
    <t>Saint-Jean-de-Muzols</t>
  </si>
  <si>
    <t>Saint-Jean-de-Nay</t>
  </si>
  <si>
    <t>Saint-Jean-de-Niost</t>
  </si>
  <si>
    <t>Saint-Jean-de-Paracol</t>
  </si>
  <si>
    <t>Saint-Jean-de-Rebervilliers</t>
  </si>
  <si>
    <t>Saint-Jean-de-Rives</t>
  </si>
  <si>
    <t>Saint-Jean-de-Sauves</t>
  </si>
  <si>
    <t>Saint-Jean-de-Savigny</t>
  </si>
  <si>
    <t>Saint-Jean-des-Champs</t>
  </si>
  <si>
    <t>Saint-Jean-des-Échelles</t>
  </si>
  <si>
    <t>Saint-Jean-de-Serres</t>
  </si>
  <si>
    <t>Saint-Jean-de-Sixt</t>
  </si>
  <si>
    <t>Saint-Jean-des-Ollières</t>
  </si>
  <si>
    <t>Saint-Jean-de-Soudain</t>
  </si>
  <si>
    <t>Saint-Jean-d'Estissac</t>
  </si>
  <si>
    <t>Saint-Jean-des-Vignes</t>
  </si>
  <si>
    <t>Saint-Jean-de-Tholome</t>
  </si>
  <si>
    <t>Saint-Jean-de-Thouars</t>
  </si>
  <si>
    <t>Saint-Jean-de-Thurac</t>
  </si>
  <si>
    <t>Saint-Jean-de-Thurigneux</t>
  </si>
  <si>
    <t>Saint-Jean-de-Trézy</t>
  </si>
  <si>
    <t>Saint-Jean-de-Valériscle</t>
  </si>
  <si>
    <t>Saint-Jean-de-Vals</t>
  </si>
  <si>
    <t>Saint-Jean-devant-Possesse</t>
  </si>
  <si>
    <t>Saint-Jean-de-Vaulx</t>
  </si>
  <si>
    <t>Saint-Jean-de-Vaux</t>
  </si>
  <si>
    <t>Saint-Jean-de-Védas</t>
  </si>
  <si>
    <t>Saint-Jean-de-Verges</t>
  </si>
  <si>
    <t>Saint-Jean-d'Hérans</t>
  </si>
  <si>
    <t>Saint-Jean-d'Heurs</t>
  </si>
  <si>
    <t>Saint-Jean-d'Illac</t>
  </si>
  <si>
    <t>Saint-Jean-d'Ormont</t>
  </si>
  <si>
    <t>Saint-Jean-du-Bois</t>
  </si>
  <si>
    <t>Saint-Jean-du-Bouzet</t>
  </si>
  <si>
    <t>Saint-Jean-du-Bruel</t>
  </si>
  <si>
    <t>Saint-Jean-du-Cardonnay</t>
  </si>
  <si>
    <t>Saint-Jean-du-Castillonnais</t>
  </si>
  <si>
    <t>Saint-Jean-du-Corail-des-Bois</t>
  </si>
  <si>
    <t>Saint-Jean-du-Doigt</t>
  </si>
  <si>
    <t>Saint-Jean-du-Falga</t>
  </si>
  <si>
    <t>Saint-Jean-du-Gard</t>
  </si>
  <si>
    <t>Saint-Jean-du-Pin</t>
  </si>
  <si>
    <t>Saint-Jean-du-Thenney</t>
  </si>
  <si>
    <t>Saint-Jean-en-Royans</t>
  </si>
  <si>
    <t>Saint-Jean-en-Val</t>
  </si>
  <si>
    <t>Saint-Jean-et-Saint-Paul</t>
  </si>
  <si>
    <t>Saint-Jean-Froidmentel</t>
  </si>
  <si>
    <t>Saint-Jean-Kerdaniel</t>
  </si>
  <si>
    <t>Saint-Jean-Kourtzerode</t>
  </si>
  <si>
    <t>Saint-Jean-la-Bussière</t>
  </si>
  <si>
    <t>Saint-Jean-Lachalm</t>
  </si>
  <si>
    <t>Saint-Jean-la-Fouillouse</t>
  </si>
  <si>
    <t>Saint-Jean-Lagineste</t>
  </si>
  <si>
    <t>Saint-Jean-la-Poterie</t>
  </si>
  <si>
    <t>Saint-Jean-Lasseille</t>
  </si>
  <si>
    <t>Saint-Jean-la-Vêtre</t>
  </si>
  <si>
    <t>Saint-Jean-le-Blanc</t>
  </si>
  <si>
    <t>Saint-Jean-le-Centenier</t>
  </si>
  <si>
    <t>Saint-Jean-le-Comtal</t>
  </si>
  <si>
    <t>Saint-Jean-lès-Buzy</t>
  </si>
  <si>
    <t>Saint-Jean-les-Deux-Jumeaux</t>
  </si>
  <si>
    <t>Saint-Jean-lès-Longuyon</t>
  </si>
  <si>
    <t>Saint-Jean-Lespinasse</t>
  </si>
  <si>
    <t>Saint-Jean-le-Thomas</t>
  </si>
  <si>
    <t>Saint-Jean-le-Vieux</t>
  </si>
  <si>
    <t>Saint-Jean-Lherm</t>
  </si>
  <si>
    <t>Saint-Jean-Ligoure</t>
  </si>
  <si>
    <t>Saint-Jean-Mirabel</t>
  </si>
  <si>
    <t>Saint-Jeannet</t>
  </si>
  <si>
    <t>Saint-Jean-Pied-de-Port</t>
  </si>
  <si>
    <t>Saint-Jean-Pierre-Fixte</t>
  </si>
  <si>
    <t>Saint-Jean-Pla-de-Corts</t>
  </si>
  <si>
    <t>Saint-Jean-Poudge</t>
  </si>
  <si>
    <t>Saint-Jean-Poutge</t>
  </si>
  <si>
    <t>Saint-Jean-Rohrbach</t>
  </si>
  <si>
    <t>Saint-Jean-Roure</t>
  </si>
  <si>
    <t>Saint-Jean-Saint-Germain</t>
  </si>
  <si>
    <t>Saint-Jean-Saint-Gervais</t>
  </si>
  <si>
    <t>Saint-Jean-Saint-Maurice-sur-Loire</t>
  </si>
  <si>
    <t>Saint-Jean-Saint-Nicolas</t>
  </si>
  <si>
    <t>Saint-Jean-Saverne</t>
  </si>
  <si>
    <t>Saint-Jean-Soleymieux</t>
  </si>
  <si>
    <t>Saint-Jean-sur-Mayenne</t>
  </si>
  <si>
    <t>Saint-Jean-sur-Moivre</t>
  </si>
  <si>
    <t>Saint-Jean-sur-Reyssouze</t>
  </si>
  <si>
    <t>Saint-Jean-sur-Tourbe</t>
  </si>
  <si>
    <t>Saint-Jean-sur-Veyle</t>
  </si>
  <si>
    <t>Saint-Jean-sur-Vilaine</t>
  </si>
  <si>
    <t>Saint-Jean-Trolimon</t>
  </si>
  <si>
    <t>Saint-Jeanvrin</t>
  </si>
  <si>
    <t>Saint-Jeoire</t>
  </si>
  <si>
    <t>Saint-Jeoire-Prieuré</t>
  </si>
  <si>
    <t>Saint-Jeure-d'Andaure</t>
  </si>
  <si>
    <t>Saint-Jeure-d'Ay</t>
  </si>
  <si>
    <t>Saint-Jeures</t>
  </si>
  <si>
    <t>Saint-Joachim</t>
  </si>
  <si>
    <t>Saint-Jodard</t>
  </si>
  <si>
    <t>Saint-Joire</t>
  </si>
  <si>
    <t>Saint-Jorioz</t>
  </si>
  <si>
    <t>Saint-Jory</t>
  </si>
  <si>
    <t>Saint-Jory-de-Chalais</t>
  </si>
  <si>
    <t>Saint-Jory-las-Bloux</t>
  </si>
  <si>
    <t>Saint-Joseph</t>
  </si>
  <si>
    <t>Saint-Joseph-de-Rivière</t>
  </si>
  <si>
    <t>Saint-Joseph-des-Bancs</t>
  </si>
  <si>
    <t>Saint-Josse</t>
  </si>
  <si>
    <t>Saint-Jouan-de-l'Isle</t>
  </si>
  <si>
    <t>Saint-Jouan-des-Guérets</t>
  </si>
  <si>
    <t>Saint-Jouin</t>
  </si>
  <si>
    <t>Saint-Jouin-Bruneval</t>
  </si>
  <si>
    <t>Saint-Jouin-de-Blavou</t>
  </si>
  <si>
    <t>Saint-Jouvent</t>
  </si>
  <si>
    <t>Saint-Juan</t>
  </si>
  <si>
    <t>Saint-Judoce</t>
  </si>
  <si>
    <t>Saint-Juéry</t>
  </si>
  <si>
    <t>Saint-Juire-Champgillon</t>
  </si>
  <si>
    <t>Saint-Julia</t>
  </si>
  <si>
    <t>Saint-Julia-de-Bec</t>
  </si>
  <si>
    <t>Saint-Julien</t>
  </si>
  <si>
    <t>Saint-Julien-aux-Bois</t>
  </si>
  <si>
    <t>Saint-Julien-Beychevelle</t>
  </si>
  <si>
    <t>Saint-Julien-Chapteuil</t>
  </si>
  <si>
    <t>Saint-Julien-d'Ance</t>
  </si>
  <si>
    <t>Saint-Julien-d'Armagnac</t>
  </si>
  <si>
    <t>Saint-Julien-d'Asse</t>
  </si>
  <si>
    <t>Saint-Julien-de-Briola</t>
  </si>
  <si>
    <t>Saint-Julien-de-Cassagnas</t>
  </si>
  <si>
    <t>Saint-Julien-de-Chédon</t>
  </si>
  <si>
    <t>Saint-Julien-de-Civry</t>
  </si>
  <si>
    <t>Saint-Julien-de-Concelles</t>
  </si>
  <si>
    <t>Saint-Julien-de-Coppel</t>
  </si>
  <si>
    <t>Saint-Julien-de-Gras-Capou</t>
  </si>
  <si>
    <t>Saint-Julien-de-Jonzy</t>
  </si>
  <si>
    <t>Saint-Julien-de-la-Liègue</t>
  </si>
  <si>
    <t>Saint-Julien-de-Lampon</t>
  </si>
  <si>
    <t>Saint-Julien-de-la-Nef</t>
  </si>
  <si>
    <t>Saint-Julien-de-l'Escap</t>
  </si>
  <si>
    <t>Saint-Julien-de-l'Herms</t>
  </si>
  <si>
    <t>Saint-Julien-de-Peyrolas</t>
  </si>
  <si>
    <t>Saint-Julien-des-Chazes</t>
  </si>
  <si>
    <t>Saint-Julien-des-Landes</t>
  </si>
  <si>
    <t>Saint-Julien-des-Points</t>
  </si>
  <si>
    <t>Saint-Julien-de-Toursac</t>
  </si>
  <si>
    <t>Saint-Julien-de-Vouvantes</t>
  </si>
  <si>
    <t>Saint-Julien-d'Intres</t>
  </si>
  <si>
    <t>Saint-Julien-d'Oddes</t>
  </si>
  <si>
    <t>Saint-Julien-du-Gua</t>
  </si>
  <si>
    <t>Saint-Julien-du-Pinet</t>
  </si>
  <si>
    <t>Saint-Julien-du-Puy</t>
  </si>
  <si>
    <t>Saint-Julien-du-Sault</t>
  </si>
  <si>
    <t>Saint-Julien-du-Serre</t>
  </si>
  <si>
    <t>Saint-Julien-du-Terroux</t>
  </si>
  <si>
    <t>Saint-Julien-du-Verdon</t>
  </si>
  <si>
    <t>Saint-Julien-en-Beauchêne</t>
  </si>
  <si>
    <t>Saint-Julien-en-Born</t>
  </si>
  <si>
    <t>Saint-Julien-en-Champsaur</t>
  </si>
  <si>
    <t>Saint-Julien-en-Genevois</t>
  </si>
  <si>
    <t>Saint-Julien-en-Quint</t>
  </si>
  <si>
    <t>Saint-Julien-en-Saint-Alban</t>
  </si>
  <si>
    <t>Saint-Julien-en-Vercors</t>
  </si>
  <si>
    <t>Saint-Julien-Gaulène</t>
  </si>
  <si>
    <t>Saint-Julien-Innocence-Eulalie</t>
  </si>
  <si>
    <t>Saint-Julien-la-Geneste</t>
  </si>
  <si>
    <t>Saint-Julien-la-Genête</t>
  </si>
  <si>
    <t>Saint-Julien-l'Ars</t>
  </si>
  <si>
    <t>Saint-Julien-le-Châtel</t>
  </si>
  <si>
    <t>Saint-Julien-le-Pèlerin</t>
  </si>
  <si>
    <t>Saint-Julien-le-Petit</t>
  </si>
  <si>
    <t>Saint-Julien-le-Roux</t>
  </si>
  <si>
    <t>Saint-Julien-lès-Gorze</t>
  </si>
  <si>
    <t>Saint-Julien-lès-Metz</t>
  </si>
  <si>
    <t>Saint-Julien-lès-Montbéliard</t>
  </si>
  <si>
    <t>Saint-Julien-les-Rosiers</t>
  </si>
  <si>
    <t>Saint-Julien-lès-Russey</t>
  </si>
  <si>
    <t>Saint-Julien-les-Villas</t>
  </si>
  <si>
    <t>Saint-Julien-le-Vendômois</t>
  </si>
  <si>
    <t>Saint-Julien-Maumont</t>
  </si>
  <si>
    <t>Saint-Julien-Molhesabate</t>
  </si>
  <si>
    <t>Saint-Julien-Molin-Molette</t>
  </si>
  <si>
    <t>Saint-Julien-Mont-Denis</t>
  </si>
  <si>
    <t>Saint-Julien-Puy-Lavèze</t>
  </si>
  <si>
    <t>Saint-Julien-sous-les-Côtes</t>
  </si>
  <si>
    <t>Saint-Julien-sur-Bibost</t>
  </si>
  <si>
    <t>Saint-Julien-sur-Calonne</t>
  </si>
  <si>
    <t>Saint-Julien-sur-Cher</t>
  </si>
  <si>
    <t>Saint-Julien-sur-Dheune</t>
  </si>
  <si>
    <t>Saint-Julien-sur-Garonne</t>
  </si>
  <si>
    <t>Saint-Julien-sur-Reyssouze</t>
  </si>
  <si>
    <t>Saint-Julien-sur-Sarthe</t>
  </si>
  <si>
    <t>Saint-Julien-sur-Veyle</t>
  </si>
  <si>
    <t>Saint-Julien-Vocance</t>
  </si>
  <si>
    <t>Saint-Junien</t>
  </si>
  <si>
    <t>Saint-Junien-la-Bregère</t>
  </si>
  <si>
    <t>Saint-Junien-les-Combes</t>
  </si>
  <si>
    <t>Saint-Jure</t>
  </si>
  <si>
    <t>Saint-Jurs</t>
  </si>
  <si>
    <t>Saint-Just</t>
  </si>
  <si>
    <t>Saint-Just-Chaleyssin</t>
  </si>
  <si>
    <t>Saint-Just-d'Ardèche</t>
  </si>
  <si>
    <t>Saint-Just-d'Avray</t>
  </si>
  <si>
    <t>Saint-Just-de-Claix</t>
  </si>
  <si>
    <t>Saint-Just-en-Bas</t>
  </si>
  <si>
    <t>Saint-Just-en-Brie</t>
  </si>
  <si>
    <t>Saint-Just-en-Chaussée</t>
  </si>
  <si>
    <t>Saint-Just-en-Chevalet</t>
  </si>
  <si>
    <t>Saint-Just-et-le-Bézu</t>
  </si>
  <si>
    <t>Saint-Just-et-Vacquières</t>
  </si>
  <si>
    <t>Saint-Just-Ibarre</t>
  </si>
  <si>
    <t>Saint-Justin</t>
  </si>
  <si>
    <t>Saint-Just-la-Pendue</t>
  </si>
  <si>
    <t>Saint-Just-le-Martel</t>
  </si>
  <si>
    <t>Saint-Just-Luzac</t>
  </si>
  <si>
    <t>Saint-Just-Malmont</t>
  </si>
  <si>
    <t>Saint-Just-près-Brioude</t>
  </si>
  <si>
    <t>Saint-Just-Saint-Rambert</t>
  </si>
  <si>
    <t>Saint-Just-Sauvage</t>
  </si>
  <si>
    <t>Saint-Just-sur-Dive</t>
  </si>
  <si>
    <t>Saint-Just-sur-Viaur</t>
  </si>
  <si>
    <t>Saint-Juvat</t>
  </si>
  <si>
    <t>Saint-Juvin</t>
  </si>
  <si>
    <t>Saint-Lactencin</t>
  </si>
  <si>
    <t>Saint-Lager</t>
  </si>
  <si>
    <t>Saint-Lager-Bressac</t>
  </si>
  <si>
    <t>Saint-Lamain</t>
  </si>
  <si>
    <t>Saint-Lambert</t>
  </si>
  <si>
    <t>Saint-Lambert-et-Mont-de-Jeux</t>
  </si>
  <si>
    <t>Saint-Lambert-la-Potherie</t>
  </si>
  <si>
    <t>Saint-Lambert-sur-Dive</t>
  </si>
  <si>
    <t>Saint-Langis-lès-Mortagne</t>
  </si>
  <si>
    <t>Saint-Lanne</t>
  </si>
  <si>
    <t>Saint-Laon</t>
  </si>
  <si>
    <t>Saint-Lary</t>
  </si>
  <si>
    <t>Saint-Lary-Boujean</t>
  </si>
  <si>
    <t>Saint-Lary-Soulan</t>
  </si>
  <si>
    <t>Saint-Lattier</t>
  </si>
  <si>
    <t>Saint-Launeuc</t>
  </si>
  <si>
    <t>Saint-Laure</t>
  </si>
  <si>
    <t>Saint-Laurent</t>
  </si>
  <si>
    <t>Saint-Laurent-Blangy</t>
  </si>
  <si>
    <t>Saint-Laurent-Bretagne</t>
  </si>
  <si>
    <t>Saint-Laurent-Chabreuges</t>
  </si>
  <si>
    <t>Saint-Laurent-d'Agny</t>
  </si>
  <si>
    <t>Saint-Laurent-d'Aigouze</t>
  </si>
  <si>
    <t>Saint-Laurent-d'Andenay</t>
  </si>
  <si>
    <t>Saint-Laurent-d'Arce</t>
  </si>
  <si>
    <t>Saint-Laurent-de-Brèvedent</t>
  </si>
  <si>
    <t>Saint-Laurent-de-Carnols</t>
  </si>
  <si>
    <t>Saint-Laurent-de-Cerdans</t>
  </si>
  <si>
    <t>Saint-Laurent-de-Céris</t>
  </si>
  <si>
    <t>Saint-Laurent-de-Chamousset</t>
  </si>
  <si>
    <t>Saint-Laurent-de-Cognac</t>
  </si>
  <si>
    <t>Saint-Laurent-de-Condel</t>
  </si>
  <si>
    <t>Saint-Laurent-de-Cuves</t>
  </si>
  <si>
    <t>Saint-Laurent-de-Gosse</t>
  </si>
  <si>
    <t>Saint-Laurent-de-Jourdes</t>
  </si>
  <si>
    <t>Saint-Laurent-de-la-Cabrerisse</t>
  </si>
  <si>
    <t>Saint-Laurent-de-la-Prée</t>
  </si>
  <si>
    <t>Saint-Laurent-de-la-Salanque</t>
  </si>
  <si>
    <t>Saint-Laurent-de-la-Salle</t>
  </si>
  <si>
    <t>Saint-Laurent-de-Lévézou</t>
  </si>
  <si>
    <t>Saint-Laurent-de-Lin</t>
  </si>
  <si>
    <t>Saint-Laurent-de-Mure</t>
  </si>
  <si>
    <t>Saint-Laurent-de-Muret</t>
  </si>
  <si>
    <t>Saint-Laurent-de-Neste</t>
  </si>
  <si>
    <t>Saint-Laurent-des-Arbres</t>
  </si>
  <si>
    <t>Saint-Laurent-des-Bois</t>
  </si>
  <si>
    <t>Saint-Laurent-des-Combes</t>
  </si>
  <si>
    <t>Saint-Laurent-des-Hommes</t>
  </si>
  <si>
    <t>Saint-Laurent-des-Vignes</t>
  </si>
  <si>
    <t>Saint-Laurent-de-Terregatte</t>
  </si>
  <si>
    <t>Saint-Laurent-de-Veyrès</t>
  </si>
  <si>
    <t>Saint-Laurent-d'Olt</t>
  </si>
  <si>
    <t>Saint-Laurent-d'Onay</t>
  </si>
  <si>
    <t>Saint-Laurent-du-Bois</t>
  </si>
  <si>
    <t>Saint-Laurent-du-Cros</t>
  </si>
  <si>
    <t>Saint-Laurent-du-Maroni</t>
  </si>
  <si>
    <t>Saint-Laurent-du-Pape</t>
  </si>
  <si>
    <t>Saint-Laurent-du-Plan</t>
  </si>
  <si>
    <t>Saint-Laurent-du-Pont</t>
  </si>
  <si>
    <t>Saint-Laurent-du-Tencement</t>
  </si>
  <si>
    <t>Saint-Laurent-du-Var</t>
  </si>
  <si>
    <t>Saint-Laurent-du-Verdon</t>
  </si>
  <si>
    <t>Saint-Laurent-en-Beaumont</t>
  </si>
  <si>
    <t>Saint-Laurent-en-Brionnais</t>
  </si>
  <si>
    <t>Saint-Laurent-en-Caux</t>
  </si>
  <si>
    <t>Saint-Laurent-en-Gâtines</t>
  </si>
  <si>
    <t>Saint-Laurent-en-Grandvaux</t>
  </si>
  <si>
    <t>Saint-Laurent-en-Royans</t>
  </si>
  <si>
    <t>Saint-Laurent-l'Abbaye</t>
  </si>
  <si>
    <t>Saint-Laurent-la-Conche</t>
  </si>
  <si>
    <t>Saint-Laurent-la-Gâtine</t>
  </si>
  <si>
    <t>Saint-Laurent-la-Vallée</t>
  </si>
  <si>
    <t>Saint-Laurent-la-Vernède</t>
  </si>
  <si>
    <t>Saint-Laurent-le-Minier</t>
  </si>
  <si>
    <t>Saint-Laurent-les-Bains-Laval-d'Aurelle</t>
  </si>
  <si>
    <t>Saint-Laurent-les-Églises</t>
  </si>
  <si>
    <t>Saint-Laurent-les-Tours</t>
  </si>
  <si>
    <t>Saint-Laurent-Médoc</t>
  </si>
  <si>
    <t>Saint-Laurent-Nouan</t>
  </si>
  <si>
    <t>Saint-Laurent-Rochefort</t>
  </si>
  <si>
    <t>Saint-Laurent-sous-Coiron</t>
  </si>
  <si>
    <t>Saint-Laurent-sur-Gorre</t>
  </si>
  <si>
    <t>Saint-Laurent-sur-Mer</t>
  </si>
  <si>
    <t>Saint-Laurent-sur-Othain</t>
  </si>
  <si>
    <t>Saint-Laurent-sur-Oust</t>
  </si>
  <si>
    <t>Saint-Laurent-sur-Saône</t>
  </si>
  <si>
    <t>Saint-Laurent-sur-Sèvre</t>
  </si>
  <si>
    <t>Saint-Laurs</t>
  </si>
  <si>
    <t>Saint-Léger-aux-Bois</t>
  </si>
  <si>
    <t>Saint-Léger-Bridereix</t>
  </si>
  <si>
    <t>Saint-Léger-de-Balson</t>
  </si>
  <si>
    <t>Saint-Léger-de-Fougeret</t>
  </si>
  <si>
    <t>Saint-Léger-de-Linières</t>
  </si>
  <si>
    <t>Saint-Léger-de-Montbrillais</t>
  </si>
  <si>
    <t>Saint-Léger-de-Montbrun</t>
  </si>
  <si>
    <t>Saint-Léger-de-Peyre</t>
  </si>
  <si>
    <t>Saint-Léger-de-Rôtes</t>
  </si>
  <si>
    <t>Saint-Léger-des-Aubées</t>
  </si>
  <si>
    <t>Saint-Léger-des-Prés</t>
  </si>
  <si>
    <t>Saint-Léger-des-Vignes</t>
  </si>
  <si>
    <t>Saint-Léger-du-Bois</t>
  </si>
  <si>
    <t>Saint-Léger-Dubosq</t>
  </si>
  <si>
    <t>Saint-Léger-du-Bourg-Denis</t>
  </si>
  <si>
    <t>Saint-Léger-du-Gennetey</t>
  </si>
  <si>
    <t>Saint-Léger-du-Malzieu</t>
  </si>
  <si>
    <t>Saint-Léger-du-Ventoux</t>
  </si>
  <si>
    <t>Saint-Léger-en-Bray</t>
  </si>
  <si>
    <t>Saint-Léger-en-Yvelines</t>
  </si>
  <si>
    <t>Saint-Léger-la-Montagne</t>
  </si>
  <si>
    <t>Saint-Léger-le-Guérétois</t>
  </si>
  <si>
    <t>Saint-Léger-le-Petit</t>
  </si>
  <si>
    <t>Saint-Léger-lès-Authie</t>
  </si>
  <si>
    <t>Saint-Léger-lès-Domart</t>
  </si>
  <si>
    <t>Saint-Léger-les-Mélèzes</t>
  </si>
  <si>
    <t>Saint-Léger-lès-Paray</t>
  </si>
  <si>
    <t>Saint-Léger-les-Vignes</t>
  </si>
  <si>
    <t>Saint-Léger-Magnazeix</t>
  </si>
  <si>
    <t>Saint-Léger-près-Troyes</t>
  </si>
  <si>
    <t>Saint-Léger-sous-Beuvray</t>
  </si>
  <si>
    <t>Saint-Léger-sous-Brienne</t>
  </si>
  <si>
    <t>Saint-Léger-sous-Cholet</t>
  </si>
  <si>
    <t>Saint-Léger-sous-la-Bussière</t>
  </si>
  <si>
    <t>Saint-Léger-sous-Margerie</t>
  </si>
  <si>
    <t>Saint-Léger-sur-Bresle</t>
  </si>
  <si>
    <t>Saint-Léger-sur-Dheune</t>
  </si>
  <si>
    <t>Saint-Léger-sur-Roanne</t>
  </si>
  <si>
    <t>Saint-Léger-sur-Sarthe</t>
  </si>
  <si>
    <t>Saint-Léger-sur-Vouzance</t>
  </si>
  <si>
    <t>Saint-Léger-Triey</t>
  </si>
  <si>
    <t>Saint-Léger-Vauban</t>
  </si>
  <si>
    <t>Saint-Léomer</t>
  </si>
  <si>
    <t>Saint-Léon</t>
  </si>
  <si>
    <t>Saint-Léonard-de-Noblat</t>
  </si>
  <si>
    <t>Saint-Léonard-des-Bois</t>
  </si>
  <si>
    <t>Saint-Léonard-des-Parcs</t>
  </si>
  <si>
    <t>Saint-Léonard-en-Beauce</t>
  </si>
  <si>
    <t>Saint-Léon-d'Issigeac</t>
  </si>
  <si>
    <t>Saint-Léons</t>
  </si>
  <si>
    <t>Saint-Léon-sur-l'Isle</t>
  </si>
  <si>
    <t>Saint-Léon-sur-Vézère</t>
  </si>
  <si>
    <t>Saint-Léopardin-d'Augy</t>
  </si>
  <si>
    <t>Saint-Léry</t>
  </si>
  <si>
    <t>Saint-Leu</t>
  </si>
  <si>
    <t>Saint-Leu-d'Esserent</t>
  </si>
  <si>
    <t>Saint-Leu-la-Forêt</t>
  </si>
  <si>
    <t>Saint-Lézer</t>
  </si>
  <si>
    <t>Saint-Lieux-lès-Lavaur</t>
  </si>
  <si>
    <t>Saint-Lin</t>
  </si>
  <si>
    <t>Saint-Lions</t>
  </si>
  <si>
    <t>Saint-Lizier</t>
  </si>
  <si>
    <t>Saint-Lizier-du-Planté</t>
  </si>
  <si>
    <t>Saint-Lô</t>
  </si>
  <si>
    <t>Saint-Longis</t>
  </si>
  <si>
    <t>Saint-Lon-les-Mines</t>
  </si>
  <si>
    <t>Saint-Lormel</t>
  </si>
  <si>
    <t>Saint-Lothain</t>
  </si>
  <si>
    <t>Saint-Loube</t>
  </si>
  <si>
    <t>Saint-Loubert</t>
  </si>
  <si>
    <t>Saint-Loubès</t>
  </si>
  <si>
    <t>Saint-Loubouer</t>
  </si>
  <si>
    <t>Saint-Louet-sur-Seulles</t>
  </si>
  <si>
    <t>Saint-Louet-sur-Vire</t>
  </si>
  <si>
    <t>Saint-Louis</t>
  </si>
  <si>
    <t>Saint-Louis-de-Montferrand</t>
  </si>
  <si>
    <t>Saint-Louis-en-l'Isle</t>
  </si>
  <si>
    <t>Saint-Louis-et-Parahou</t>
  </si>
  <si>
    <t>Saint-Louis-lès-Bitche</t>
  </si>
  <si>
    <t>Saint-Loup</t>
  </si>
  <si>
    <t>Saint-Loup-Cammas</t>
  </si>
  <si>
    <t>Saint-Loup-de-Buffigny</t>
  </si>
  <si>
    <t>Saint-Loup-de-Naud</t>
  </si>
  <si>
    <t>Saint-Loup-des-Chaumes</t>
  </si>
  <si>
    <t>Saint-Loup-des-Vignes</t>
  </si>
  <si>
    <t>Saint-Loup-de-Varennes</t>
  </si>
  <si>
    <t>Saint-Loup-d'Ordon</t>
  </si>
  <si>
    <t>Saint-Loup-du-Dorat</t>
  </si>
  <si>
    <t>Saint-Loup-du-Gast</t>
  </si>
  <si>
    <t>Saint-Loup-en-Champagne</t>
  </si>
  <si>
    <t>Saint-Loup-en-Comminges</t>
  </si>
  <si>
    <t>Saint-Loup-Géanges</t>
  </si>
  <si>
    <t>Saint-Loup-Hors</t>
  </si>
  <si>
    <t>Saint-Loup-Lamairé</t>
  </si>
  <si>
    <t>Saint-Loup-Nantouard</t>
  </si>
  <si>
    <t>Saint-Loup-sur-Aujon</t>
  </si>
  <si>
    <t>Saint-Loup-sur-Semouse</t>
  </si>
  <si>
    <t>Saint-Loup-Terrier</t>
  </si>
  <si>
    <t>Saint-Lubin-de-Cravant</t>
  </si>
  <si>
    <t>Saint-Lubin-de-la-Haye</t>
  </si>
  <si>
    <t>Saint-Lubin-des-Joncherets</t>
  </si>
  <si>
    <t>Saint-Lubin-en-Vergonnois</t>
  </si>
  <si>
    <t>Saint-Luc</t>
  </si>
  <si>
    <t>Saint-Lucien</t>
  </si>
  <si>
    <t>Saint-Lumier-en-Champagne</t>
  </si>
  <si>
    <t>Saint-Lumier-la-Populeuse</t>
  </si>
  <si>
    <t>Saint-Lumine-de-Clisson</t>
  </si>
  <si>
    <t>Saint-Lumine-de-Coutais</t>
  </si>
  <si>
    <t>Saint-Lunaire</t>
  </si>
  <si>
    <t>Saint-Luperce</t>
  </si>
  <si>
    <t>Saint-Lupien</t>
  </si>
  <si>
    <t>Saint-Lyé</t>
  </si>
  <si>
    <t>Saint-Lyé-la-Forêt</t>
  </si>
  <si>
    <t>Saint-Lyphard</t>
  </si>
  <si>
    <t>Saint-Lys</t>
  </si>
  <si>
    <t>Saint-Macaire</t>
  </si>
  <si>
    <t>Saint-Macaire-du-Bois</t>
  </si>
  <si>
    <t>Saint-Maclou</t>
  </si>
  <si>
    <t>Saint-Maclou-de-Folleville</t>
  </si>
  <si>
    <t>Saint-Maclou-la-Brière</t>
  </si>
  <si>
    <t>Saint-Macoux</t>
  </si>
  <si>
    <t>Saint-Maden</t>
  </si>
  <si>
    <t>Saint-Magne</t>
  </si>
  <si>
    <t>Saint-Magne-de-Castillon</t>
  </si>
  <si>
    <t>Saint-Maigner</t>
  </si>
  <si>
    <t>Saint-Maigrin</t>
  </si>
  <si>
    <t>Saint-Maime</t>
  </si>
  <si>
    <t>Saint-Maime-de-Péreyrol</t>
  </si>
  <si>
    <t>Saint-Maixant</t>
  </si>
  <si>
    <t>Saint-Maixent</t>
  </si>
  <si>
    <t>Saint-Maixent-de-Beugné</t>
  </si>
  <si>
    <t>Saint-Maixent-l'École</t>
  </si>
  <si>
    <t>Saint-Maixent-sur-Vie</t>
  </si>
  <si>
    <t>Saint-Maixme-Hauterive</t>
  </si>
  <si>
    <t>Saint-Malo</t>
  </si>
  <si>
    <t>Saint-Malo-de-Beignon</t>
  </si>
  <si>
    <t>Saint-Malo-de-Guersac</t>
  </si>
  <si>
    <t>Saint-Malo-de-la-Lande</t>
  </si>
  <si>
    <t>Saint-Malo-de-Phily</t>
  </si>
  <si>
    <t>Saint-Malo-des-Trois-Fontaines</t>
  </si>
  <si>
    <t>Saint-Malô-du-Bois</t>
  </si>
  <si>
    <t>Saint-Malo-en-Donziois</t>
  </si>
  <si>
    <t>Saint-Malon-sur-Mel</t>
  </si>
  <si>
    <t>Saint-Mamert-du-Gard</t>
  </si>
  <si>
    <t>Saint-Mamet</t>
  </si>
  <si>
    <t>Saint-Mamet-la-Salvetat</t>
  </si>
  <si>
    <t>Saint-Mammès</t>
  </si>
  <si>
    <t>Saint-Mandé</t>
  </si>
  <si>
    <t>Saint-Mandé-sur-Brédoire</t>
  </si>
  <si>
    <t>Saint-Mandrier-sur-Mer</t>
  </si>
  <si>
    <t>Saint-Manvieu-Norrey</t>
  </si>
  <si>
    <t>Saint-Marc-à-Frongier</t>
  </si>
  <si>
    <t>Saint-Marc-à-Loubaud</t>
  </si>
  <si>
    <t>Saint-Marcan</t>
  </si>
  <si>
    <t>Saint-Marc-du-Cor</t>
  </si>
  <si>
    <t>Saint-Marceau</t>
  </si>
  <si>
    <t>Saint-Marcel-Bel-Accueil</t>
  </si>
  <si>
    <t>Saint-Marcel-Campes</t>
  </si>
  <si>
    <t>Saint-Marcel-d'Ardèche</t>
  </si>
  <si>
    <t>Saint-Marcel-de-Careiret</t>
  </si>
  <si>
    <t>Saint-Marcel-de-Félines</t>
  </si>
  <si>
    <t>Saint-Marcel-du-Périgord</t>
  </si>
  <si>
    <t>Saint-Marcel-d'Urfé</t>
  </si>
  <si>
    <t>Saint-Marcel-en-Marcillat</t>
  </si>
  <si>
    <t>Saint-Marcel-en-Murat</t>
  </si>
  <si>
    <t>Saint-Marcelin-de-Cray</t>
  </si>
  <si>
    <t>Saint-Marcel-l'Éclairé</t>
  </si>
  <si>
    <t>Saint-Marcel-lès-Annonay</t>
  </si>
  <si>
    <t>Saint-Marcel-lès-Sauzet</t>
  </si>
  <si>
    <t>Saint-Marcel-lès-Valence</t>
  </si>
  <si>
    <t>Saint-Marcellin</t>
  </si>
  <si>
    <t>Saint-Marcellin-en-Forez</t>
  </si>
  <si>
    <t>Saint-Marcellin-lès-Vaison</t>
  </si>
  <si>
    <t>Saint-Marcel-Paulel</t>
  </si>
  <si>
    <t>Saint-Marcel-sur-Aude</t>
  </si>
  <si>
    <t>Saint-Marcet</t>
  </si>
  <si>
    <t>Saint-Marc-Jaumegarde</t>
  </si>
  <si>
    <t>Saint-Marc-la-Lande</t>
  </si>
  <si>
    <t>Saint-Marc-le-Blanc</t>
  </si>
  <si>
    <t>Saint-Marcory</t>
  </si>
  <si>
    <t>Saint-Marcouf</t>
  </si>
  <si>
    <t>Saint-Marc-sur-Seine</t>
  </si>
  <si>
    <t>Saint-Mard-de-Réno</t>
  </si>
  <si>
    <t>Saint-Mard-de-Vaux</t>
  </si>
  <si>
    <t>Saint-Mard-lès-Rouffy</t>
  </si>
  <si>
    <t>Saint-Mards</t>
  </si>
  <si>
    <t>Saint-Mards-de-Blacarville</t>
  </si>
  <si>
    <t>Saint-Mards-de-Fresne</t>
  </si>
  <si>
    <t>Saint-Mards-en-Othe</t>
  </si>
  <si>
    <t>Saint-Mard-sur-Auve</t>
  </si>
  <si>
    <t>Saint-Mard-sur-le-Mont</t>
  </si>
  <si>
    <t>Saint-Marien</t>
  </si>
  <si>
    <t>Saint-Mariens</t>
  </si>
  <si>
    <t>Saint-Marsal</t>
  </si>
  <si>
    <t>Saint-Mars-de-Coutais</t>
  </si>
  <si>
    <t>Saint-Mars-d'Égrenne</t>
  </si>
  <si>
    <t>Saint-Mars-de-Locquenay</t>
  </si>
  <si>
    <t>Saint-Mars-d'Outillé</t>
  </si>
  <si>
    <t>Saint-Mars-du-Désert</t>
  </si>
  <si>
    <t>Saint-Mars-la-Brière</t>
  </si>
  <si>
    <t>Saint-Mars-la-Réorthe</t>
  </si>
  <si>
    <t>Saint-Mars-sur-Colmont</t>
  </si>
  <si>
    <t>Saint-Mars-sur-la-Futaie</t>
  </si>
  <si>
    <t>Saint-Mars-Vieux-Maisons</t>
  </si>
  <si>
    <t>Saint-Martial</t>
  </si>
  <si>
    <t>Saint-Martial-d'Albarède</t>
  </si>
  <si>
    <t>Saint-Martial-d'Artenset</t>
  </si>
  <si>
    <t>Saint-Martial-de-Gimel</t>
  </si>
  <si>
    <t>Saint-Martial-de-Mirambeau</t>
  </si>
  <si>
    <t>Saint-Martial-de-Nabirat</t>
  </si>
  <si>
    <t>Saint-Martial-de-Valette</t>
  </si>
  <si>
    <t>Saint-Martial-de-Vitaterne</t>
  </si>
  <si>
    <t>Saint-Martial-Entraygues</t>
  </si>
  <si>
    <t>Saint-Martial-le-Mont</t>
  </si>
  <si>
    <t>Saint-Martial-le-Vieux</t>
  </si>
  <si>
    <t>Saint-Martial-sur-Isop</t>
  </si>
  <si>
    <t>Saint-Martial-sur-Né</t>
  </si>
  <si>
    <t>Saint-Martial-Viveyrol</t>
  </si>
  <si>
    <t>Saint-Martin-au-Bosc</t>
  </si>
  <si>
    <t>Saint-Martin-aux-Arbres</t>
  </si>
  <si>
    <t>Saint-Martin-aux-Bois</t>
  </si>
  <si>
    <t>Saint-Martin-aux-Buneaux</t>
  </si>
  <si>
    <t>Saint-Martin-aux-Champs</t>
  </si>
  <si>
    <t>Saint-Martin-aux-Chartrains</t>
  </si>
  <si>
    <t>Saint-Martin-Belle-Roche</t>
  </si>
  <si>
    <t>Saint-Martin-Boulogne</t>
  </si>
  <si>
    <t>Saint-Martin-Cantalès</t>
  </si>
  <si>
    <t>Saint-Martin-Château</t>
  </si>
  <si>
    <t>Saint-Martin-Choquel</t>
  </si>
  <si>
    <t>Saint-Martin-Curton</t>
  </si>
  <si>
    <t>Saint-Martin-d'Abbat</t>
  </si>
  <si>
    <t>Saint-Martin-d'Ablois</t>
  </si>
  <si>
    <t>Saint-Martin-d'Août</t>
  </si>
  <si>
    <t>Saint-Martin-d'Arberoue</t>
  </si>
  <si>
    <t>Saint-Martin-d'Arc</t>
  </si>
  <si>
    <t>Saint-Martin-d'Ardèche</t>
  </si>
  <si>
    <t>Saint-Martin-d'Armagnac</t>
  </si>
  <si>
    <t>Saint-Martin-d'Arrossa</t>
  </si>
  <si>
    <t>Saint-Martin-d'Ary</t>
  </si>
  <si>
    <t>Saint-Martin-d'Aubigny</t>
  </si>
  <si>
    <t>Saint-Martin-d'Audouville</t>
  </si>
  <si>
    <t>Saint-Martin-d'Auxigny</t>
  </si>
  <si>
    <t>Saint-Martin-d'Auxy</t>
  </si>
  <si>
    <t>Saint-Martin-de-Bavel</t>
  </si>
  <si>
    <t>Saint-Martin-de-Beauville</t>
  </si>
  <si>
    <t>Saint-Martin-de-Bernegoue</t>
  </si>
  <si>
    <t>Saint-Martin-de-Bienfaite-la-Cressonnière</t>
  </si>
  <si>
    <t>Saint-Martin-de-Blagny</t>
  </si>
  <si>
    <t>Saint-Martin-de-Bonfossé</t>
  </si>
  <si>
    <t>Saint-Martin-de-Boscherville</t>
  </si>
  <si>
    <t>Saint-Martin-de-Bossenay</t>
  </si>
  <si>
    <t>Saint-Martin-de-Boubaux</t>
  </si>
  <si>
    <t>Saint-Martin-de-Bréthencourt</t>
  </si>
  <si>
    <t>Saint-Martin-de-Brômes</t>
  </si>
  <si>
    <t>Saint-Martin-de-Caralp</t>
  </si>
  <si>
    <t>Saint-Martin-de-Castillon</t>
  </si>
  <si>
    <t>Saint-Martin-de-Cenilly</t>
  </si>
  <si>
    <t>Saint-Martin-de-Clelles</t>
  </si>
  <si>
    <t>Saint-Martin-de-Commune</t>
  </si>
  <si>
    <t>Saint-Martin-de-Connée</t>
  </si>
  <si>
    <t>Saint-Martin-de-Coux</t>
  </si>
  <si>
    <t>Saint-Martin-de-Crau</t>
  </si>
  <si>
    <t>Saint-Martin-d'Écublei</t>
  </si>
  <si>
    <t>Saint-Martin-de-Fenouillet</t>
  </si>
  <si>
    <t>Saint-Martin-de-Fontenay</t>
  </si>
  <si>
    <t>Saint-Martin-de-Fraigneau</t>
  </si>
  <si>
    <t>Saint-Martin-de-Fressengeas</t>
  </si>
  <si>
    <t>Saint-Martin-de-Fugères</t>
  </si>
  <si>
    <t>Saint-Martin-de-Goyne</t>
  </si>
  <si>
    <t>Saint-Martin-de-Gurson</t>
  </si>
  <si>
    <t>Saint-Martin-de-Hinx</t>
  </si>
  <si>
    <t>Saint-Martin-de-Juillers</t>
  </si>
  <si>
    <t>Saint-Martin-de-Jussac</t>
  </si>
  <si>
    <t>Saint-Martin-de-la-Brasque</t>
  </si>
  <si>
    <t>Saint-Martin-de-la-Cluze</t>
  </si>
  <si>
    <t>Saint-Martin-de-la-Lieue</t>
  </si>
  <si>
    <t>Saint-Martin-de-la-Mer</t>
  </si>
  <si>
    <t>Saint-Martin-de-Lansuscle</t>
  </si>
  <si>
    <t>Saint-Martin-de-la-Porte</t>
  </si>
  <si>
    <t>Saint-Martin-de-l'Arçon</t>
  </si>
  <si>
    <t>Saint-Martin-de-Laye</t>
  </si>
  <si>
    <t>Saint-Martin-de-Lenne</t>
  </si>
  <si>
    <t>Saint-Martin-de-Lerm</t>
  </si>
  <si>
    <t>Saint-Martin-de-Lixy</t>
  </si>
  <si>
    <t>Saint-Martin-de-Londres</t>
  </si>
  <si>
    <t>Saint-Martin-de-Mâcon</t>
  </si>
  <si>
    <t>Saint-Martin-de-Mailloc</t>
  </si>
  <si>
    <t>Saint-Martin-de-Mieux</t>
  </si>
  <si>
    <t>Saint-Martin-de-Nigelles</t>
  </si>
  <si>
    <t>Saint-Martin-d'Entraunes</t>
  </si>
  <si>
    <t>Saint-Martin-de-Pallières</t>
  </si>
  <si>
    <t>Saint-Martin-de-Queyrières</t>
  </si>
  <si>
    <t>Saint-Martin-de-Ré</t>
  </si>
  <si>
    <t>Saint-Martin-de-Ribérac</t>
  </si>
  <si>
    <t>Saint-Martin-de-Saint-Maixent</t>
  </si>
  <si>
    <t>Saint-Martin-de-Salencey</t>
  </si>
  <si>
    <t>Saint-Martin-de-Sanzay</t>
  </si>
  <si>
    <t>Saint-Martin-des-Bois</t>
  </si>
  <si>
    <t>Saint-Martin-des-Champs</t>
  </si>
  <si>
    <t>Saint-Martin-des-Combes</t>
  </si>
  <si>
    <t>Saint-Martin-de-Seignanx</t>
  </si>
  <si>
    <t>Saint-Martin-des-Entrées</t>
  </si>
  <si>
    <t>Saint-Martin-de-Sescas</t>
  </si>
  <si>
    <t>Saint-Martin-des-Fontaines</t>
  </si>
  <si>
    <t>Saint-Martin-des-Lais</t>
  </si>
  <si>
    <t>Saint-Martin-des-Landes</t>
  </si>
  <si>
    <t>Saint-Martin-des-Monts</t>
  </si>
  <si>
    <t>Saint-Martin-des-Noyers</t>
  </si>
  <si>
    <t>Saint-Martin-des-Olmes</t>
  </si>
  <si>
    <t>Saint-Martin-des-Pézerits</t>
  </si>
  <si>
    <t>Saint-Martin-des-Plains</t>
  </si>
  <si>
    <t>Saint-Martin-des-Prés</t>
  </si>
  <si>
    <t>Saint-Martin-des-Puits</t>
  </si>
  <si>
    <t>Saint-Martin-des-Tilleuls</t>
  </si>
  <si>
    <t>Saint-Martin-d'Estréaux</t>
  </si>
  <si>
    <t>Saint-Martin-de-Valamas</t>
  </si>
  <si>
    <t>Saint-Martin-de-Valgalgues</t>
  </si>
  <si>
    <t>Saint-Martin-de-Varreville</t>
  </si>
  <si>
    <t>Saint-Martin-de-Vaulserre</t>
  </si>
  <si>
    <t>Saint-Martin-de-Villeréal</t>
  </si>
  <si>
    <t>Saint-Martin-de-Villereglan</t>
  </si>
  <si>
    <t>Saint-Martin-d'Hardinghem</t>
  </si>
  <si>
    <t>Saint-Martin-d'Hères</t>
  </si>
  <si>
    <t>Saint-Martin-d'Heuille</t>
  </si>
  <si>
    <t>Saint-Martin-d'Ollières</t>
  </si>
  <si>
    <t>Saint-Martin-d'Oney</t>
  </si>
  <si>
    <t>Saint-Martin-d'Ordon</t>
  </si>
  <si>
    <t>Saint-Martin-d'Oydes</t>
  </si>
  <si>
    <t>Saint-Martin-du-Bec</t>
  </si>
  <si>
    <t>Saint-Martin-du-Bois</t>
  </si>
  <si>
    <t>Saint-Martin-du-Boschet</t>
  </si>
  <si>
    <t>Saint-Martin-du-Clocher</t>
  </si>
  <si>
    <t>Saint-Martin-du-Fouilloux</t>
  </si>
  <si>
    <t>Saint-Martin-du-Frêne</t>
  </si>
  <si>
    <t>Saint-Martin-du-Lac</t>
  </si>
  <si>
    <t>Saint-Martin-du-Limet</t>
  </si>
  <si>
    <t>Saint-Martin-du-Manoir</t>
  </si>
  <si>
    <t>Saint-Martin-du-Mont</t>
  </si>
  <si>
    <t>Saint-Martin-du-Puy</t>
  </si>
  <si>
    <t>Saint-Martin-d'Uriage</t>
  </si>
  <si>
    <t>Saint-Martin-du-Tartre</t>
  </si>
  <si>
    <t>Saint-Martin-du-Tertre</t>
  </si>
  <si>
    <t>Saint-Martin-du-Tilleul</t>
  </si>
  <si>
    <t>Saint-Martin-du-Var</t>
  </si>
  <si>
    <t>Saint-Martin-du-Vieux-Bellême</t>
  </si>
  <si>
    <t>Saint-Martin-du-Vivier</t>
  </si>
  <si>
    <t>Saint-Martin-en-Bière</t>
  </si>
  <si>
    <t>Saint-Martin-en-Bresse</t>
  </si>
  <si>
    <t>Saint-Martin-en-Gâtinois</t>
  </si>
  <si>
    <t>Saint-Martin-en-Haut</t>
  </si>
  <si>
    <t>Saint-Martin-en-Vercors</t>
  </si>
  <si>
    <t>Saint-Martin-Gimois</t>
  </si>
  <si>
    <t>Saint-Martinien</t>
  </si>
  <si>
    <t>Saint-Martin-Labouval</t>
  </si>
  <si>
    <t>Saint-Martin-la-Campagne</t>
  </si>
  <si>
    <t>Saint-Martin-Lacaussade</t>
  </si>
  <si>
    <t>Saint-Martin-la-Garenne</t>
  </si>
  <si>
    <t>Saint-Martin-Laguépie</t>
  </si>
  <si>
    <t>Saint-Martin-l'Aiguillon</t>
  </si>
  <si>
    <t>Saint-Martin-Lalande</t>
  </si>
  <si>
    <t>Saint-Martin-la-Méanne</t>
  </si>
  <si>
    <t>Saint-Martin-la-Pallu</t>
  </si>
  <si>
    <t>Saint-Martin-la-Patrouille</t>
  </si>
  <si>
    <t>Saint-Martin-la-Plaine</t>
  </si>
  <si>
    <t>Saint-Martin-l'Ars</t>
  </si>
  <si>
    <t>Saint-Martin-Lars-en-Sainte-Hermine</t>
  </si>
  <si>
    <t>Saint-Martin-la-Sauveté</t>
  </si>
  <si>
    <t>Saint-Martin-l'Astier</t>
  </si>
  <si>
    <t>Saint-Martin-le-Beau</t>
  </si>
  <si>
    <t>Saint-Martin-le-Bouillant</t>
  </si>
  <si>
    <t>Saint-Martin-le-Châtel</t>
  </si>
  <si>
    <t>Saint-Martin-le-Colonel</t>
  </si>
  <si>
    <t>Saint-Martin-le-Gaillard</t>
  </si>
  <si>
    <t>Saint-Martin-le-Gréard</t>
  </si>
  <si>
    <t>Saint-Martin-le-Mault</t>
  </si>
  <si>
    <t>Saint-Martin-le-Nœud</t>
  </si>
  <si>
    <t>Saint-Martin-le-Pin</t>
  </si>
  <si>
    <t>Saint-Martin-le-Redon</t>
  </si>
  <si>
    <t>Saint-Martin-les-Eaux</t>
  </si>
  <si>
    <t>Saint-Martin-lès-Langres</t>
  </si>
  <si>
    <t>Saint-Martin-lès-Seyne</t>
  </si>
  <si>
    <t>Saint-Martin-Lestra</t>
  </si>
  <si>
    <t>Saint-Martin-le-Vieil</t>
  </si>
  <si>
    <t>Saint-Martin-le-Vieux</t>
  </si>
  <si>
    <t>Saint-Martin-le-Vinoux</t>
  </si>
  <si>
    <t>Saint-Martin-lez-Tatinghem</t>
  </si>
  <si>
    <t>Saint-Martin-l'Heureux</t>
  </si>
  <si>
    <t>Saint-Martin-l'Hortier</t>
  </si>
  <si>
    <t>Saint-Martin-Longueau</t>
  </si>
  <si>
    <t>Saint-Martin-Lys</t>
  </si>
  <si>
    <t>Saint-Martin-Osmonville</t>
  </si>
  <si>
    <t>Saint-Martin-Petit</t>
  </si>
  <si>
    <t>Saint-Martin-Rivière</t>
  </si>
  <si>
    <t>Saint-Martin-Sainte-Catherine</t>
  </si>
  <si>
    <t>Saint-Martin-Saint-Firmin</t>
  </si>
  <si>
    <t>Saint-Martin-Sepert</t>
  </si>
  <si>
    <t>Saint-Martin-sous-Montaigu</t>
  </si>
  <si>
    <t>Saint-Martin-sous-Vigouroux</t>
  </si>
  <si>
    <t>Saint-Martin-sur-Armançon</t>
  </si>
  <si>
    <t>Saint-Martin-sur-Cojeul</t>
  </si>
  <si>
    <t>Saint-Martin-sur-Écaillon</t>
  </si>
  <si>
    <t>Saint-Martin-sur-la-Chambre</t>
  </si>
  <si>
    <t>Saint-Martin-sur-Lavezon</t>
  </si>
  <si>
    <t>Saint-Martin-sur-le-Pré</t>
  </si>
  <si>
    <t>Saint-Martin-sur-Nohain</t>
  </si>
  <si>
    <t>Saint-Martin-sur-Ocre</t>
  </si>
  <si>
    <t>Saint-Martin-sur-Oust</t>
  </si>
  <si>
    <t>Saint-Martin-Terressus</t>
  </si>
  <si>
    <t>Saint-Martin-Valmeroux</t>
  </si>
  <si>
    <t>Saint-Martin-Vésubie</t>
  </si>
  <si>
    <t>Saint-Martory</t>
  </si>
  <si>
    <t>Saint-Mary</t>
  </si>
  <si>
    <t>Saint-Mary-le-Plain</t>
  </si>
  <si>
    <t>Saint-Masmes</t>
  </si>
  <si>
    <t>Saint-Mathieu</t>
  </si>
  <si>
    <t>Saint-Mathieu-de-Tréviers</t>
  </si>
  <si>
    <t>Saint-Mathurin</t>
  </si>
  <si>
    <t>Saint-Maudan</t>
  </si>
  <si>
    <t>Saint-Maudez</t>
  </si>
  <si>
    <t>Saint-Maugan</t>
  </si>
  <si>
    <t>Saint-Maulvis</t>
  </si>
  <si>
    <t>Saint-Maur-des-Bois</t>
  </si>
  <si>
    <t>Saint-Maur-des-Fossés</t>
  </si>
  <si>
    <t>Saint-Maurice-aux-Forges</t>
  </si>
  <si>
    <t>Saint-Maurice-aux-Riches-Hommes</t>
  </si>
  <si>
    <t>Saint-Maurice-Colombier</t>
  </si>
  <si>
    <t>Saint-Maurice-Crillat</t>
  </si>
  <si>
    <t>Saint-Maurice-d'Ardèche</t>
  </si>
  <si>
    <t>Saint-Maurice-de-Beynost</t>
  </si>
  <si>
    <t>Saint-Maurice-de-Cazevieille</t>
  </si>
  <si>
    <t>Saint-Maurice-de-Gourdans</t>
  </si>
  <si>
    <t>Saint-Maurice-de-Lestapel</t>
  </si>
  <si>
    <t>Saint-Maurice-de-Lignon</t>
  </si>
  <si>
    <t>Saint-Maurice-de-Rémens</t>
  </si>
  <si>
    <t>Saint-Maurice-de-Satonnay</t>
  </si>
  <si>
    <t>Saint-Maurice-des-Champs</t>
  </si>
  <si>
    <t>Saint-Maurice-des-Lions</t>
  </si>
  <si>
    <t>Saint-Maurice-des-Noues</t>
  </si>
  <si>
    <t>Saint-Maurice-d'Ételan</t>
  </si>
  <si>
    <t>Saint-Maurice-d'Ibie</t>
  </si>
  <si>
    <t>Saint-Maurice-en-Chalencon</t>
  </si>
  <si>
    <t>Saint-Maurice-en-Cotentin</t>
  </si>
  <si>
    <t>Saint-Maurice-en-Gourgois</t>
  </si>
  <si>
    <t>Saint-Maurice-en-Quercy</t>
  </si>
  <si>
    <t>Saint-Maurice-en-Rivière</t>
  </si>
  <si>
    <t>Saint-Maurice-en-Trièves</t>
  </si>
  <si>
    <t>Saint-Maurice-en-Valgodemard</t>
  </si>
  <si>
    <t>Saint-Maurice-la-Clouère</t>
  </si>
  <si>
    <t>Saint-Maurice-la-Souterraine</t>
  </si>
  <si>
    <t>Saint-Maurice-le-Girard</t>
  </si>
  <si>
    <t>Saint-Maurice-les-Brousses</t>
  </si>
  <si>
    <t>Saint-Maurice-lès-Châteauneuf</t>
  </si>
  <si>
    <t>Saint-Maurice-lès-Couches</t>
  </si>
  <si>
    <t>Saint-Maurice-le-Vieil</t>
  </si>
  <si>
    <t>Saint-Maurice-l'Exil</t>
  </si>
  <si>
    <t>Saint-Maurice-Montcouronne</t>
  </si>
  <si>
    <t>Saint-Maurice-Navacelles</t>
  </si>
  <si>
    <t>Saint-Maurice-près-Crocq</t>
  </si>
  <si>
    <t>Saint-Maurice-près-Pionsat</t>
  </si>
  <si>
    <t>Saint-Maurice-Saint-Germain</t>
  </si>
  <si>
    <t>Saint-Maurice-sous-les-Côtes</t>
  </si>
  <si>
    <t>Saint-Maurice-sur-Adour</t>
  </si>
  <si>
    <t>Saint-Maurice-sur-Aveyron</t>
  </si>
  <si>
    <t>Saint-Maurice-sur-Eygues</t>
  </si>
  <si>
    <t>Saint-Maurice-sur-Fessard</t>
  </si>
  <si>
    <t>Saint-Maurice-sur-Mortagne</t>
  </si>
  <si>
    <t>Saint-Maurice-sur-Moselle</t>
  </si>
  <si>
    <t>Saint-Maurice-sur-Vingeanne</t>
  </si>
  <si>
    <t>Saint-Maurice-Thizouaille</t>
  </si>
  <si>
    <t>Saint-Maurin</t>
  </si>
  <si>
    <t>Saint-Maur-sur-le-Loir</t>
  </si>
  <si>
    <t>Saint-Max</t>
  </si>
  <si>
    <t>Saint-Maxent</t>
  </si>
  <si>
    <t>Saint-Maximin</t>
  </si>
  <si>
    <t>Saint-Maximin-la-Sainte-Baume</t>
  </si>
  <si>
    <t>Saint-Maxire</t>
  </si>
  <si>
    <t>Saint-May</t>
  </si>
  <si>
    <t>Saint-Mayeux</t>
  </si>
  <si>
    <t>Saint-Méard</t>
  </si>
  <si>
    <t>Saint-Méard-de-Drône</t>
  </si>
  <si>
    <t>Saint-Méard-de-Gurçon</t>
  </si>
  <si>
    <t>Saint-Médard-d'Aunis</t>
  </si>
  <si>
    <t>Saint-Médard-de-Guizières</t>
  </si>
  <si>
    <t>Saint-Médard-de-Mussidan</t>
  </si>
  <si>
    <t>Saint-Médard-de-Presque</t>
  </si>
  <si>
    <t>Saint-Médard-d'Excideuil</t>
  </si>
  <si>
    <t>Saint-Médard-d'Eyrans</t>
  </si>
  <si>
    <t>Saint-Médard-en-Forez</t>
  </si>
  <si>
    <t>Saint-Médard-en-Jalles</t>
  </si>
  <si>
    <t>Saint-Médard-la-Rochette</t>
  </si>
  <si>
    <t>Saint-Médard-Nicourby</t>
  </si>
  <si>
    <t>Saint-Médard-sur-Ille</t>
  </si>
  <si>
    <t>Saint-Méen</t>
  </si>
  <si>
    <t>Saint-Méen-le-Grand</t>
  </si>
  <si>
    <t>Saint-Melaine-sur-Aubance</t>
  </si>
  <si>
    <t>Saint-Mélany</t>
  </si>
  <si>
    <t>Saint-Méloir-des-Bois</t>
  </si>
  <si>
    <t>Saint-Méloir-des-Ondes</t>
  </si>
  <si>
    <t>Saint-Même-les-Carrières</t>
  </si>
  <si>
    <t>Saint-Memmie</t>
  </si>
  <si>
    <t>Saint-Menge</t>
  </si>
  <si>
    <t>Saint-Menges</t>
  </si>
  <si>
    <t>Saint-Menoux</t>
  </si>
  <si>
    <t>Saint-Merd-de-Lapleau</t>
  </si>
  <si>
    <t>Saint-Merd-la-Breuille</t>
  </si>
  <si>
    <t>Saint-Merd-les-Oussines</t>
  </si>
  <si>
    <t>Saint-Méry</t>
  </si>
  <si>
    <t>Saint-Meslin-du-Bosc</t>
  </si>
  <si>
    <t>Saint-Mesmes</t>
  </si>
  <si>
    <t>Saint-Mesmin</t>
  </si>
  <si>
    <t>Saint-Mexant</t>
  </si>
  <si>
    <t>Saint-Mézard</t>
  </si>
  <si>
    <t>Saint-M'Hervé</t>
  </si>
  <si>
    <t>Saint-Micaud</t>
  </si>
  <si>
    <t>Saint-Michel</t>
  </si>
  <si>
    <t>Saint-Michel-Chef-Chef</t>
  </si>
  <si>
    <t>Saint-Michel-d'Aurance</t>
  </si>
  <si>
    <t>Saint-Michel-de-Bannières</t>
  </si>
  <si>
    <t>Saint-Michel-de-Boulogne</t>
  </si>
  <si>
    <t>Saint-Michel-de-Castelnau</t>
  </si>
  <si>
    <t>Saint-Michel-de-Chabrillanoux</t>
  </si>
  <si>
    <t>Saint-Michel-de-Chaillol</t>
  </si>
  <si>
    <t>Saint-Michel-de-Chavaignes</t>
  </si>
  <si>
    <t>Saint-Michel-de-Dèze</t>
  </si>
  <si>
    <t>Saint-Michel-de-Double</t>
  </si>
  <si>
    <t>Saint-Michel-de-Fronsac</t>
  </si>
  <si>
    <t>Saint-Michel-de-Lanès</t>
  </si>
  <si>
    <t>Saint-Michel-de-Lapujade</t>
  </si>
  <si>
    <t>Saint-Michel-de-la-Roë</t>
  </si>
  <si>
    <t>Saint-Michel-de-Llotes</t>
  </si>
  <si>
    <t>Saint-Michel-de-Maurienne</t>
  </si>
  <si>
    <t>Saint-Michel-de-Montaigne</t>
  </si>
  <si>
    <t>Saint-Michel-de-Montjoie</t>
  </si>
  <si>
    <t>Saint-Michel-de-Plélan</t>
  </si>
  <si>
    <t>Saint-Michel-de-Rieufret</t>
  </si>
  <si>
    <t>Saint-Michel-de-Saint-Geoirs</t>
  </si>
  <si>
    <t>Saint-Michel-d'Euzet</t>
  </si>
  <si>
    <t>Saint-Michel-de-Vax</t>
  </si>
  <si>
    <t>Saint-Michel-de-Veisse</t>
  </si>
  <si>
    <t>Saint-Michel-de-Villadeix</t>
  </si>
  <si>
    <t>Saint-Michel-de-Volangis</t>
  </si>
  <si>
    <t>Saint-Michel-d'Halescourt</t>
  </si>
  <si>
    <t>Saint-Michel-en-Beaumont</t>
  </si>
  <si>
    <t>Saint-Michel-en-Brenne</t>
  </si>
  <si>
    <t>Saint-Michel-en-Grève</t>
  </si>
  <si>
    <t>Saint-Michel-en-l'Herm</t>
  </si>
  <si>
    <t>Saint-Michel-Escalus</t>
  </si>
  <si>
    <t>Saint-Michel-Labadié</t>
  </si>
  <si>
    <t>Saint-Michel-le-Cloucq</t>
  </si>
  <si>
    <t>Saint-Michel-les-Portes</t>
  </si>
  <si>
    <t>Saint-Michel-l'Observatoire</t>
  </si>
  <si>
    <t>Saint-Michel-Loubéjou</t>
  </si>
  <si>
    <t>Saint-Michel-sous-Bois</t>
  </si>
  <si>
    <t>Saint-Michel-sur-Meurthe</t>
  </si>
  <si>
    <t>Saint-Michel-sur-Orge</t>
  </si>
  <si>
    <t>Saint-Michel-sur-Rhône</t>
  </si>
  <si>
    <t>Saint-Michel-sur-Savasse</t>
  </si>
  <si>
    <t>Saint-Michel-sur-Ternoise</t>
  </si>
  <si>
    <t>Saint-Michel-Tubœuf</t>
  </si>
  <si>
    <t>Saint-Mihiel</t>
  </si>
  <si>
    <t>Saint-Mitre-les-Remparts</t>
  </si>
  <si>
    <t>Saint-Molf</t>
  </si>
  <si>
    <t>Saint-Momelin</t>
  </si>
  <si>
    <t>Saint-Mont</t>
  </si>
  <si>
    <t>Saint-Montan</t>
  </si>
  <si>
    <t>Saint-Moré</t>
  </si>
  <si>
    <t>Saint-Moreil</t>
  </si>
  <si>
    <t>Saint-Morel</t>
  </si>
  <si>
    <t>Saint-Morillon</t>
  </si>
  <si>
    <t>Saint-Mury-Monteymond</t>
  </si>
  <si>
    <t>Saint-Myon</t>
  </si>
  <si>
    <t>Saint-Nabor</t>
  </si>
  <si>
    <t>Saint-Nabord</t>
  </si>
  <si>
    <t>Saint-Nabord-sur-Aube</t>
  </si>
  <si>
    <t>Saint-Nauphary</t>
  </si>
  <si>
    <t>Saint-Nazaire</t>
  </si>
  <si>
    <t>Saint-Nazaire-d'Aude</t>
  </si>
  <si>
    <t>Saint-Nazaire-de-Ladarez</t>
  </si>
  <si>
    <t>Saint-Nazaire-de-Pézan</t>
  </si>
  <si>
    <t>Saint-Nazaire-des-Gardies</t>
  </si>
  <si>
    <t>Saint-Nazaire-de-Valentane</t>
  </si>
  <si>
    <t>Saint-Nazaire-en-Royans</t>
  </si>
  <si>
    <t>Saint-Nazaire-le-Désert</t>
  </si>
  <si>
    <t>Saint-Nazaire-les-Eymes</t>
  </si>
  <si>
    <t>Saint-Nazaire-sur-Charente</t>
  </si>
  <si>
    <t>Saint-Nectaire</t>
  </si>
  <si>
    <t>Saint-Nexans</t>
  </si>
  <si>
    <t>Saint-Nic</t>
  </si>
  <si>
    <t>Saint-Nicodème</t>
  </si>
  <si>
    <t>Saint-Nicolas-aux-Bois</t>
  </si>
  <si>
    <t>Saint-Nicolas-d'Aliermont</t>
  </si>
  <si>
    <t>Saint-Nicolas-de-Bourgueil</t>
  </si>
  <si>
    <t>Saint-Nicolas-de-la-Balerme</t>
  </si>
  <si>
    <t>Saint-Nicolas-de-la-Grave</t>
  </si>
  <si>
    <t>Saint-Nicolas-de-la-Haie</t>
  </si>
  <si>
    <t>Saint-Nicolas-de-la-Taille</t>
  </si>
  <si>
    <t>Saint-Nicolas-de-Macherin</t>
  </si>
  <si>
    <t>Saint-Nicolas-de-Pierrepont</t>
  </si>
  <si>
    <t>Saint-Nicolas-de-Port</t>
  </si>
  <si>
    <t>Saint-Nicolas-de-Redon</t>
  </si>
  <si>
    <t>Saint-Nicolas-des-Biefs</t>
  </si>
  <si>
    <t>Saint-Nicolas-des-Bois</t>
  </si>
  <si>
    <t>Saint-Nicolas-des-Motets</t>
  </si>
  <si>
    <t>Saint-Nicolas-de-Sommaire</t>
  </si>
  <si>
    <t>Saint-Nicolas-du-Pélem</t>
  </si>
  <si>
    <t>Saint-Nicolas-du-Tertre</t>
  </si>
  <si>
    <t>Saint-Nicolas-la-Chapelle</t>
  </si>
  <si>
    <t>Saint-Nicolas-lès-Cîteaux</t>
  </si>
  <si>
    <t>Saint-Nizier-d'Azergues</t>
  </si>
  <si>
    <t>Saint-Nizier-de-Fornas</t>
  </si>
  <si>
    <t>Saint-Nizier-du-Moucherotte</t>
  </si>
  <si>
    <t>Saint-Nizier-le-Bouchoux</t>
  </si>
  <si>
    <t>Saint-Nizier-le-Désert</t>
  </si>
  <si>
    <t>Saint-Nizier-sous-Charlieu</t>
  </si>
  <si>
    <t>Saint-Nizier-sur-Arroux</t>
  </si>
  <si>
    <t>Saint-Nolff</t>
  </si>
  <si>
    <t>Saint-Nom-la-Bretèche</t>
  </si>
  <si>
    <t>Saint-Offenge</t>
  </si>
  <si>
    <t>Saint-Omer</t>
  </si>
  <si>
    <t>Saint-Omer-Capelle</t>
  </si>
  <si>
    <t>Saint-Omer-en-Chaussée</t>
  </si>
  <si>
    <t>Saint-Ondras</t>
  </si>
  <si>
    <t>Saint-Onen-la-Chapelle</t>
  </si>
  <si>
    <t>Saint-Oradoux-de-Chirouze</t>
  </si>
  <si>
    <t>Saint-Oradoux-près-Crocq</t>
  </si>
  <si>
    <t>Saint-Orens</t>
  </si>
  <si>
    <t>Saint-Orens-de-Gameville</t>
  </si>
  <si>
    <t>Saint-Orens-Pouy-Petit</t>
  </si>
  <si>
    <t>Saint-Ost</t>
  </si>
  <si>
    <t>Saint-Ouen</t>
  </si>
  <si>
    <t>Saint-Ouen-d'Aunis</t>
  </si>
  <si>
    <t>Saint-Ouen-de-Mimbré</t>
  </si>
  <si>
    <t>Saint-Ouen-de-Pontcheuil</t>
  </si>
  <si>
    <t>Saint-Ouen-des-Alleux</t>
  </si>
  <si>
    <t>Saint-Ouen-de-Sécherouvre</t>
  </si>
  <si>
    <t>Saint-Ouën-des-Toits</t>
  </si>
  <si>
    <t>Saint-Ouen-de-Thouberville</t>
  </si>
  <si>
    <t>Saint-Ouen-Domprot</t>
  </si>
  <si>
    <t>Saint-Ouen-du-Breuil</t>
  </si>
  <si>
    <t>Saint-Ouen-du-Mesnil-Oger</t>
  </si>
  <si>
    <t>Saint-Ouen-du-Tilleul</t>
  </si>
  <si>
    <t>Saint-Ouen-en-Belin</t>
  </si>
  <si>
    <t>Saint-Ouen-en-Brie</t>
  </si>
  <si>
    <t>Saint-Ouen-en-Champagne</t>
  </si>
  <si>
    <t>Saint-Ouen-la-Thène</t>
  </si>
  <si>
    <t>Saint-Ouen-l'Aumône</t>
  </si>
  <si>
    <t>Saint-Ouen-le-Brisoult</t>
  </si>
  <si>
    <t>Saint-Ouen-le-Mauger</t>
  </si>
  <si>
    <t>Saint-Ouen-le-Pin</t>
  </si>
  <si>
    <t>Saint-Ouen-lès-Parey</t>
  </si>
  <si>
    <t>Saint-Ouen-les-Vignes</t>
  </si>
  <si>
    <t>Saint-Ouen-Marchefroy</t>
  </si>
  <si>
    <t>Saint-Ouen-sous-Bailly</t>
  </si>
  <si>
    <t>Saint-Ouen-sur-Gartempe</t>
  </si>
  <si>
    <t>Saint-Ouen-sur-Iton</t>
  </si>
  <si>
    <t>Saint-Ouen-sur-Loire</t>
  </si>
  <si>
    <t>Saint-Ouen-sur-Morin</t>
  </si>
  <si>
    <t>Saint-Ouen-sur-Seine</t>
  </si>
  <si>
    <t>Saint-Oulph</t>
  </si>
  <si>
    <t>Saint-Ours</t>
  </si>
  <si>
    <t>Saint-Outrille</t>
  </si>
  <si>
    <t>Saint-Ovin</t>
  </si>
  <si>
    <t>Saint-Pabu</t>
  </si>
  <si>
    <t>Saint-Paër</t>
  </si>
  <si>
    <t>Saint-Pair</t>
  </si>
  <si>
    <t>Saint-Pair-sur-Mer</t>
  </si>
  <si>
    <t>Saint-Palais</t>
  </si>
  <si>
    <t>Saint-Palais-de-Négrignac</t>
  </si>
  <si>
    <t>Saint-Palais-de-Phiolin</t>
  </si>
  <si>
    <t>Saint-Palais-du-Né</t>
  </si>
  <si>
    <t>Saint-Palais-sur-Mer</t>
  </si>
  <si>
    <t>Saint-Pal-de-Chalencon</t>
  </si>
  <si>
    <t>Saint-Pal-de-Mons</t>
  </si>
  <si>
    <t>Saint-Pal-de-Senouire</t>
  </si>
  <si>
    <t>Saint-Pancrace</t>
  </si>
  <si>
    <t>Saint-Pancré</t>
  </si>
  <si>
    <t>Saint-Pandelon</t>
  </si>
  <si>
    <t>Saint-Pantaléon</t>
  </si>
  <si>
    <t>Saint-Pantaléon-de-Lapleau</t>
  </si>
  <si>
    <t>Saint-Pantaléon-de-Larche</t>
  </si>
  <si>
    <t>Saint-Pantaléon-les-Vignes</t>
  </si>
  <si>
    <t>Saint-Pantaly-d'Excideuil</t>
  </si>
  <si>
    <t>Saint-Papoul</t>
  </si>
  <si>
    <t>Saint-Pardon-de-Conques</t>
  </si>
  <si>
    <t>Saint-Pardoult</t>
  </si>
  <si>
    <t>Saint-Pardoux</t>
  </si>
  <si>
    <t>Saint-Pardoux-Corbier</t>
  </si>
  <si>
    <t>Saint-Pardoux-d'Arnet</t>
  </si>
  <si>
    <t>Saint-Pardoux-de-Drône</t>
  </si>
  <si>
    <t>Saint-Pardoux-du-Breuil</t>
  </si>
  <si>
    <t>Saint-Pardoux-et-Vielvic</t>
  </si>
  <si>
    <t>Saint-Pardoux-Isaac</t>
  </si>
  <si>
    <t>Saint-Pardoux-la-Croisille</t>
  </si>
  <si>
    <t>Saint-Pardoux-la-Rivière</t>
  </si>
  <si>
    <t>Saint-Pardoux-le-Lac</t>
  </si>
  <si>
    <t>Saint-Pardoux-le-Neuf</t>
  </si>
  <si>
    <t>Saint-Pardoux-les-Cards</t>
  </si>
  <si>
    <t>Saint-Pardoux-le-Vieux</t>
  </si>
  <si>
    <t>Saint-Pardoux-l'Ortigier</t>
  </si>
  <si>
    <t>Saint-Pardoux-Morterolles</t>
  </si>
  <si>
    <t>Saint-Pardoux-Soutiers</t>
  </si>
  <si>
    <t>Saint-Pargoire</t>
  </si>
  <si>
    <t>Saint-Parize-en-Viry</t>
  </si>
  <si>
    <t>Saint-Parize-le-Châtel</t>
  </si>
  <si>
    <t>Saint-Parres-aux-Tertres</t>
  </si>
  <si>
    <t>Saint-Parres-lès-Vaudes</t>
  </si>
  <si>
    <t>Saint-Parthem</t>
  </si>
  <si>
    <t>Saint-Pastour</t>
  </si>
  <si>
    <t>Saint-Pastous</t>
  </si>
  <si>
    <t>Saint-Paterne - Le Chevain</t>
  </si>
  <si>
    <t>Saint-Paterne-Racan</t>
  </si>
  <si>
    <t>Saint-Pathus</t>
  </si>
  <si>
    <t>Saint-Patrice-de-Claids</t>
  </si>
  <si>
    <t>Saint-Patrice-du-Désert</t>
  </si>
  <si>
    <t>Saint-Paul</t>
  </si>
  <si>
    <t>Saint-Paul-aux-Bois</t>
  </si>
  <si>
    <t>Saint-Paul-Cap-de-Joux</t>
  </si>
  <si>
    <t>Saint-Paul-de-Baïse</t>
  </si>
  <si>
    <t>Saint-Paul-de-Fenouillet</t>
  </si>
  <si>
    <t>Saint-Paul-de-Fourques</t>
  </si>
  <si>
    <t>Saint-Paul-de-Jarrat</t>
  </si>
  <si>
    <t>Saint-Paul-de-Salers</t>
  </si>
  <si>
    <t>Saint-Paul-de-Serre</t>
  </si>
  <si>
    <t>Saint-Paul-des-Landes</t>
  </si>
  <si>
    <t>Saint-Paul-d'Espis</t>
  </si>
  <si>
    <t>Saint-Paul-de-Tartas</t>
  </si>
  <si>
    <t>Saint-Paul-de-Varax</t>
  </si>
  <si>
    <t>Saint-Paul-de-Varces</t>
  </si>
  <si>
    <t>Saint-Paul-de-Vence</t>
  </si>
  <si>
    <t>Saint-Paul-de-Vern</t>
  </si>
  <si>
    <t>Saint-Paul-d'Izeaux</t>
  </si>
  <si>
    <t>Saint-Paul-d'Oueil</t>
  </si>
  <si>
    <t>Saint-Paul-du-Bois</t>
  </si>
  <si>
    <t>Saint-Paul-du-Vernay</t>
  </si>
  <si>
    <t>Saint-Paul-d'Uzore</t>
  </si>
  <si>
    <t>Saint-Paul-en-Born</t>
  </si>
  <si>
    <t>Saint-Paul-en-Chablais</t>
  </si>
  <si>
    <t>Saint-Paul-en-Cornillon</t>
  </si>
  <si>
    <t>Saint-Paul-en-Forêt</t>
  </si>
  <si>
    <t>Saint-Paul-en-Gâtine</t>
  </si>
  <si>
    <t>Saint-Paul-en-Jarez</t>
  </si>
  <si>
    <t>Saint-Paul-en-Pareds</t>
  </si>
  <si>
    <t>Saint-Paulet</t>
  </si>
  <si>
    <t>Saint-Paulet-de-Caisson</t>
  </si>
  <si>
    <t>Saint-Paul-et-Valmalle</t>
  </si>
  <si>
    <t>Saint-Paul-Flaugnac</t>
  </si>
  <si>
    <t>Saint-Paulien</t>
  </si>
  <si>
    <t>Saint-Paul-la-Coste</t>
  </si>
  <si>
    <t>Saint-Paul-la-Roche</t>
  </si>
  <si>
    <t>Saint-Paul-le-Froid</t>
  </si>
  <si>
    <t>Saint-Paul-le-Gaultier</t>
  </si>
  <si>
    <t>Saint-Paul-le-Jeune</t>
  </si>
  <si>
    <t>Saint-Paul-lès-Dax</t>
  </si>
  <si>
    <t>Saint-Paul-lès-Durance</t>
  </si>
  <si>
    <t>Saint-Paul-les-Fonts</t>
  </si>
  <si>
    <t>Saint-Paul-lès-Monestier</t>
  </si>
  <si>
    <t>Saint-Paul-lès-Romans</t>
  </si>
  <si>
    <t>Saint-Paul-Lizonne</t>
  </si>
  <si>
    <t>Saint-Paul-Mont-Penit</t>
  </si>
  <si>
    <t>Saint-Paul-sur-Isère</t>
  </si>
  <si>
    <t>Saint-Paul-sur-Save</t>
  </si>
  <si>
    <t>Saint-Paul-sur-Ubaye</t>
  </si>
  <si>
    <t>Saint-Paul-Trois-Châteaux</t>
  </si>
  <si>
    <t>Saint-Pavace</t>
  </si>
  <si>
    <t>Saint-Pé-d'Ardet</t>
  </si>
  <si>
    <t>Saint-Pé-de-Bigorre</t>
  </si>
  <si>
    <t>Saint-Pé-Delbosc</t>
  </si>
  <si>
    <t>Saint-Pé-de-Léren</t>
  </si>
  <si>
    <t>Saint-Pée-sur-Nivelle</t>
  </si>
  <si>
    <t>Saint-Péran</t>
  </si>
  <si>
    <t>Saint-Péravy-la-Colombe</t>
  </si>
  <si>
    <t>Saint-Péray</t>
  </si>
  <si>
    <t>Saint-Perdon</t>
  </si>
  <si>
    <t>Saint-Perdoux</t>
  </si>
  <si>
    <t>Saint-Père</t>
  </si>
  <si>
    <t>Saint-Père-en-Retz</t>
  </si>
  <si>
    <t>Saint-Père-Marc-en-Poulet</t>
  </si>
  <si>
    <t>Saint-Père-sur-Loire</t>
  </si>
  <si>
    <t>Saint-Péreuse</t>
  </si>
  <si>
    <t>Saint-Pern</t>
  </si>
  <si>
    <t>Saint-Perreux</t>
  </si>
  <si>
    <t>Saint-Pé-Saint-Simon</t>
  </si>
  <si>
    <t>Saint-Péver</t>
  </si>
  <si>
    <t>Saint-Pey-d'Armens</t>
  </si>
  <si>
    <t>Saint-Pey-de-Castets</t>
  </si>
  <si>
    <t>Saint-Phal</t>
  </si>
  <si>
    <t>Saint-Philbert-de-Bouaine</t>
  </si>
  <si>
    <t>Saint-Philbert-de-Grand-Lieu</t>
  </si>
  <si>
    <t>Saint-Philbert-des-Champs</t>
  </si>
  <si>
    <t>Saint-Philbert-du-Peuple</t>
  </si>
  <si>
    <t>Saint-Philbert-sur-Boissey</t>
  </si>
  <si>
    <t>Saint-Philbert-sur-Orne</t>
  </si>
  <si>
    <t>Saint-Philbert-sur-Risle</t>
  </si>
  <si>
    <t>Saint-Philibert</t>
  </si>
  <si>
    <t>Saint-Philippe</t>
  </si>
  <si>
    <t>Saint-Philippe-d'Aiguille</t>
  </si>
  <si>
    <t>Saint-Philippe-du-Seignal</t>
  </si>
  <si>
    <t>Saint-Piat</t>
  </si>
  <si>
    <t>Saint-Pierre-à-Arnes</t>
  </si>
  <si>
    <t>Saint-Pierre-Aigle</t>
  </si>
  <si>
    <t>Saint-Pierre-Avez</t>
  </si>
  <si>
    <t>Saint-Pierre-Azif</t>
  </si>
  <si>
    <t>Saint-Pierre-Bellevue</t>
  </si>
  <si>
    <t>Saint-Pierre-Bénouville</t>
  </si>
  <si>
    <t>Saint-Pierre-Bois</t>
  </si>
  <si>
    <t>Saint-Pierre-Brouck</t>
  </si>
  <si>
    <t>Saint-Pierre-Canivet</t>
  </si>
  <si>
    <t>Saint-Pierre-Chérignat</t>
  </si>
  <si>
    <t>Saint-Pierre-Colamine</t>
  </si>
  <si>
    <t>Saint-Pierre-d'Albigny</t>
  </si>
  <si>
    <t>Saint-Pierre-d'Alvey</t>
  </si>
  <si>
    <t>Saint-Pierre-d'Amilly</t>
  </si>
  <si>
    <t>Saint-Pierre-d'Argençon</t>
  </si>
  <si>
    <t>Saint-Pierre-d'Arthéglise</t>
  </si>
  <si>
    <t>Saint-Pierre-d'Aubézies</t>
  </si>
  <si>
    <t>Saint-Pierre-d'Aurillac</t>
  </si>
  <si>
    <t>Saint-Pierre-de-Bailleul</t>
  </si>
  <si>
    <t>Saint-Pierre-de-Bat</t>
  </si>
  <si>
    <t>Saint-Pierre-de-Belleville</t>
  </si>
  <si>
    <t>Saint-Pierre-de-Bœuf</t>
  </si>
  <si>
    <t>Saint-Pierre-de-Bressieux</t>
  </si>
  <si>
    <t>Saint-Pierre-de-Buzet</t>
  </si>
  <si>
    <t>Saint-Pierre-de-Cernières</t>
  </si>
  <si>
    <t>Saint-Pierre-de-Chandieu</t>
  </si>
  <si>
    <t>Saint-Pierre-de-Chartreuse</t>
  </si>
  <si>
    <t>Saint-Pierre-de-Chérennes</t>
  </si>
  <si>
    <t>Saint-Pierre-de-Chevillé</t>
  </si>
  <si>
    <t>Saint-Pierre-de-Chignac</t>
  </si>
  <si>
    <t>Saint-Pierre-de-Clairac</t>
  </si>
  <si>
    <t>Saint-Pierre-de-Côle</t>
  </si>
  <si>
    <t>Saint-Pierre-de-Colombier</t>
  </si>
  <si>
    <t>Saint-Pierre-de-Cormeilles</t>
  </si>
  <si>
    <t>Saint-Pierre-de-Coutances</t>
  </si>
  <si>
    <t>Saint-Pierre-de-Curtille</t>
  </si>
  <si>
    <t>Saint-Pierre-de-Frugie</t>
  </si>
  <si>
    <t>Saint-Pierre-de-Genebroz</t>
  </si>
  <si>
    <t>Saint-Pierre-de-Jards</t>
  </si>
  <si>
    <t>Saint-Pierre-de-Juillers</t>
  </si>
  <si>
    <t>Saint-Pierre-de-la-Fage</t>
  </si>
  <si>
    <t>Saint-Pierre-de-Lages</t>
  </si>
  <si>
    <t>Saint-Pierre-de-l'Isle</t>
  </si>
  <si>
    <t>Saint-Pierre-dels-Forcats</t>
  </si>
  <si>
    <t>Saint-Pierre-de-Maillé</t>
  </si>
  <si>
    <t>Saint-Pierre-de-Manneville</t>
  </si>
  <si>
    <t>Saint-Pierre-de-Méaroz</t>
  </si>
  <si>
    <t>Saint-Pierre-de-Mésage</t>
  </si>
  <si>
    <t>Saint-Pierre-de-Mézoargues</t>
  </si>
  <si>
    <t>Saint-Pierre-de-Mons</t>
  </si>
  <si>
    <t>Saint-Pierre-de-Nogaret</t>
  </si>
  <si>
    <t>Saint-Pierre-d'Entremont</t>
  </si>
  <si>
    <t>Saint-Pierre-de-Rivière</t>
  </si>
  <si>
    <t>Saint-Pierre-de-Salerne</t>
  </si>
  <si>
    <t>Saint-Pierre-des-Bois</t>
  </si>
  <si>
    <t>Saint-Pierre-des-Champs</t>
  </si>
  <si>
    <t>Saint-Pierre-des-Corps</t>
  </si>
  <si>
    <t>Saint-Pierre-des-Échaubrognes</t>
  </si>
  <si>
    <t>Saint-Pierre-de-Semilly</t>
  </si>
  <si>
    <t>Saint-Pierre-des-Fleurs</t>
  </si>
  <si>
    <t>Saint-Pierre-des-Ifs</t>
  </si>
  <si>
    <t>Saint-Pierre-des-Jonquières</t>
  </si>
  <si>
    <t>Saint-Pierre-des-Landes</t>
  </si>
  <si>
    <t>Saint-Pierre-des-Loges</t>
  </si>
  <si>
    <t>Saint-Pierre-des-Nids</t>
  </si>
  <si>
    <t>Saint-Pierre-des-Ormes</t>
  </si>
  <si>
    <t>Saint-Pierre-de-Soucy</t>
  </si>
  <si>
    <t>Saint-Pierre-des-Tripiers</t>
  </si>
  <si>
    <t>Saint-Pierre-de-Trivisy</t>
  </si>
  <si>
    <t>Saint-Pierre-de-Varengeville</t>
  </si>
  <si>
    <t>Saint-Pierre-de-Varennes</t>
  </si>
  <si>
    <t>Saint-Pierre-de-Vassols</t>
  </si>
  <si>
    <t>Saint-Pierre-d'Exideuil</t>
  </si>
  <si>
    <t>Saint-Pierre-d'Eyraud</t>
  </si>
  <si>
    <t>Saint-Pierre-d'Irube</t>
  </si>
  <si>
    <t>Saint-Pierre-d'Oléron</t>
  </si>
  <si>
    <t>Saint-Pierre-du-Bosguérard</t>
  </si>
  <si>
    <t>Saint-Pierre-du-Bû</t>
  </si>
  <si>
    <t>Saint-Pierre-du-Champ</t>
  </si>
  <si>
    <t>Saint-Pierre-du-Chemin</t>
  </si>
  <si>
    <t>Saint-Pierre-du-Fresne</t>
  </si>
  <si>
    <t>Saint-Pierre-du-Jonquet</t>
  </si>
  <si>
    <t>Saint-Pierre-du-Lorouër</t>
  </si>
  <si>
    <t>Saint-Pierre-du-Mont</t>
  </si>
  <si>
    <t>Saint-Pierre-du-Palais</t>
  </si>
  <si>
    <t>Saint-Pierre-du-Perray</t>
  </si>
  <si>
    <t>Saint-Pierre-du-Regard</t>
  </si>
  <si>
    <t>Saint-Pierre-du-Val</t>
  </si>
  <si>
    <t>Saint-Pierre-du-Vauvray</t>
  </si>
  <si>
    <t>Saint-Pierre-Église</t>
  </si>
  <si>
    <t>Saint-Pierre-en-Auge</t>
  </si>
  <si>
    <t>Saint-Pierre-en-Faucigny</t>
  </si>
  <si>
    <t>Saint-Pierre-en-Port</t>
  </si>
  <si>
    <t>Saint-Pierre-en-Val</t>
  </si>
  <si>
    <t>Saint-Pierre-en-Vaux</t>
  </si>
  <si>
    <t>Saint-Pierre-es-Champs</t>
  </si>
  <si>
    <t>Saint-Pierre-Eynac</t>
  </si>
  <si>
    <t>Saint-Pierre-la-Bourlhonne</t>
  </si>
  <si>
    <t>Saint-Pierre-la-Bruyère</t>
  </si>
  <si>
    <t>Saint-Pierre-la-Cour</t>
  </si>
  <si>
    <t>Saint-Pierre-Lafeuille</t>
  </si>
  <si>
    <t>Saint-Pierre-la-Garenne</t>
  </si>
  <si>
    <t>Saint-Pierre-Langers</t>
  </si>
  <si>
    <t>Saint-Pierre-la-Noaille</t>
  </si>
  <si>
    <t>Saint-Pierre-La-Noue</t>
  </si>
  <si>
    <t>Saint-Pierre-la-Palud</t>
  </si>
  <si>
    <t>Saint-Pierre-la-Roche</t>
  </si>
  <si>
    <t>Saint-Pierre-Laval</t>
  </si>
  <si>
    <t>Saint-Pierre-le-Bost</t>
  </si>
  <si>
    <t>Saint-Pierre-le-Chastel</t>
  </si>
  <si>
    <t>Saint-Pierre-le-Moûtier</t>
  </si>
  <si>
    <t>Saint-Pierre-lès-Bitry</t>
  </si>
  <si>
    <t>Saint-Pierre-les-Bois</t>
  </si>
  <si>
    <t>Saint-Pierre-lès-Elbeuf</t>
  </si>
  <si>
    <t>Saint-Pierre-les-Étieux</t>
  </si>
  <si>
    <t>Saint-Pierre-lès-Franqueville</t>
  </si>
  <si>
    <t>Saint-Pierre-lès-Nemours</t>
  </si>
  <si>
    <t>Saint-Pierre-le-Vieux</t>
  </si>
  <si>
    <t>Saint-Pierre-le-Viger</t>
  </si>
  <si>
    <t>Saint-Pierremont</t>
  </si>
  <si>
    <t>Saint-Pierre-Quiberon</t>
  </si>
  <si>
    <t>Saint-Pierre-Roche</t>
  </si>
  <si>
    <t>Saint-Pierre-Saint-Jean</t>
  </si>
  <si>
    <t>Saint-Pierre-sur-Doux</t>
  </si>
  <si>
    <t>Saint-Pierre-sur-Dropt</t>
  </si>
  <si>
    <t>Saint-Pierre-sur-Erve</t>
  </si>
  <si>
    <t>Saint-Pierre-sur-Orthe</t>
  </si>
  <si>
    <t>Saint-Pierre-sur-Vence</t>
  </si>
  <si>
    <t>Saint-Pierre-Toirac</t>
  </si>
  <si>
    <t>Saint-Pierreville</t>
  </si>
  <si>
    <t>Saint-Pierrevillers</t>
  </si>
  <si>
    <t>Saint-Plaisir</t>
  </si>
  <si>
    <t>Saint-Plancard</t>
  </si>
  <si>
    <t>Saint-Planchers</t>
  </si>
  <si>
    <t>Saint-Plantaire</t>
  </si>
  <si>
    <t>Saint-Point</t>
  </si>
  <si>
    <t>Saint-Point-Lac</t>
  </si>
  <si>
    <t>Saint-Pois</t>
  </si>
  <si>
    <t>Saint-Poix</t>
  </si>
  <si>
    <t>Saint-Pol-de-Léon</t>
  </si>
  <si>
    <t>Saint-Polgues</t>
  </si>
  <si>
    <t>Saint-Pol-sur-Ternoise</t>
  </si>
  <si>
    <t>Saint-Polycarpe</t>
  </si>
  <si>
    <t>Saint-Pompain</t>
  </si>
  <si>
    <t>Saint-Pompont</t>
  </si>
  <si>
    <t>Saint-Poncy</t>
  </si>
  <si>
    <t>Saint-Pons</t>
  </si>
  <si>
    <t>Saint-Pons-de-Mauchiens</t>
  </si>
  <si>
    <t>Saint-Pons-de-Thomières</t>
  </si>
  <si>
    <t>Saint-Pons-la-Calm</t>
  </si>
  <si>
    <t>Saint-Pont</t>
  </si>
  <si>
    <t>Saint-Porchaire</t>
  </si>
  <si>
    <t>Saint-Porquier</t>
  </si>
  <si>
    <t>Saint-Pôtan</t>
  </si>
  <si>
    <t>Saint-Pouange</t>
  </si>
  <si>
    <t>Saint-Pourçain-sur-Besbre</t>
  </si>
  <si>
    <t>Saint-Pourçain-sur-Sioule</t>
  </si>
  <si>
    <t>Saint-Prancher</t>
  </si>
  <si>
    <t>Saint-Préjet-Armandon</t>
  </si>
  <si>
    <t>Saint-Préjet-d'Allier</t>
  </si>
  <si>
    <t>Saint-Prest</t>
  </si>
  <si>
    <t>Saint-Preuil</t>
  </si>
  <si>
    <t>Saint-Priest</t>
  </si>
  <si>
    <t>Saint-Priest-Bramefant</t>
  </si>
  <si>
    <t>Saint-Priest-d'Andelot</t>
  </si>
  <si>
    <t>Saint-Priest-de-Gimel</t>
  </si>
  <si>
    <t>Saint-Priest-des-Champs</t>
  </si>
  <si>
    <t>Saint-Priest-en-Jarez</t>
  </si>
  <si>
    <t>Saint-Priest-en-Murat</t>
  </si>
  <si>
    <t>Saint-Priest-la-Feuille</t>
  </si>
  <si>
    <t>Saint-Priest-la-Marche</t>
  </si>
  <si>
    <t>Saint-Priest-la-Plaine</t>
  </si>
  <si>
    <t>Saint-Priest-la-Prugne</t>
  </si>
  <si>
    <t>Saint-Priest-la-Roche</t>
  </si>
  <si>
    <t>Saint-Priest-la-Vêtre</t>
  </si>
  <si>
    <t>Saint-Priest-les-Fougères</t>
  </si>
  <si>
    <t>Saint-Priest-Ligoure</t>
  </si>
  <si>
    <t>Saint-Priest-Palus</t>
  </si>
  <si>
    <t>Saint-Priest-sous-Aixe</t>
  </si>
  <si>
    <t>Saint-Priest-Taurion</t>
  </si>
  <si>
    <t>Saint-Prim</t>
  </si>
  <si>
    <t>Saint-Privat</t>
  </si>
  <si>
    <t>Saint-Privat-d'Allier</t>
  </si>
  <si>
    <t>Saint-Privat-de-Champclos</t>
  </si>
  <si>
    <t>Saint-Privat-des-Vieux</t>
  </si>
  <si>
    <t>Saint-Privat-de-Vallongue</t>
  </si>
  <si>
    <t>Saint-Privat-du-Dragon</t>
  </si>
  <si>
    <t>Saint-Privat-du-Fau</t>
  </si>
  <si>
    <t>Saint-Privat-la-Montagne</t>
  </si>
  <si>
    <t>Saint-Privé</t>
  </si>
  <si>
    <t>Saint-Prix</t>
  </si>
  <si>
    <t>Saint-Prix-lès-Arnay</t>
  </si>
  <si>
    <t>Saint-Projet</t>
  </si>
  <si>
    <t>Saint-Projet-de-Salers</t>
  </si>
  <si>
    <t>Saint-Prouant</t>
  </si>
  <si>
    <t>Saint-Pryvé-Saint-Mesmin</t>
  </si>
  <si>
    <t>Saint-Puy</t>
  </si>
  <si>
    <t>Saint-Python</t>
  </si>
  <si>
    <t>Saint-Quantin-de-Rançanne</t>
  </si>
  <si>
    <t>Saint-Quay-Perros</t>
  </si>
  <si>
    <t>Saint-Quay-Portrieux</t>
  </si>
  <si>
    <t>Saint-Quentin</t>
  </si>
  <si>
    <t>Saint-Quentin-de-Baron</t>
  </si>
  <si>
    <t>Saint-Quentin-de-Blavou</t>
  </si>
  <si>
    <t>Saint-Quentin-de-Caplong</t>
  </si>
  <si>
    <t>Saint-Quentin-de-Chalais</t>
  </si>
  <si>
    <t>Saint-Quentin-des-Prés</t>
  </si>
  <si>
    <t>Saint-Quentin-du-Dropt</t>
  </si>
  <si>
    <t>Saint-Quentin-en-Tourmont</t>
  </si>
  <si>
    <t>Saint-Quentin-Fallavier</t>
  </si>
  <si>
    <t>Saint-Quentin-la-Chabanne</t>
  </si>
  <si>
    <t>Saint-Quentin-la-Motte-Croix-au-Bailly</t>
  </si>
  <si>
    <t>Saint-Quentin-la-Poterie</t>
  </si>
  <si>
    <t>Saint-Quentin-la-Tour</t>
  </si>
  <si>
    <t>Saint-Quentin-le-Petit</t>
  </si>
  <si>
    <t>Saint-Quentin-les-Anges</t>
  </si>
  <si>
    <t>Saint-Quentin-les-Chardonnets</t>
  </si>
  <si>
    <t>Saint-Quentin-les-Marais</t>
  </si>
  <si>
    <t>Saint-Quentin-le-Verger</t>
  </si>
  <si>
    <t>Saint-Quentin-sur-Charente</t>
  </si>
  <si>
    <t>Saint-Quentin-sur-Coole</t>
  </si>
  <si>
    <t>Saint-Quentin-sur-Indrois</t>
  </si>
  <si>
    <t>Saint-Quentin-sur-Isère</t>
  </si>
  <si>
    <t>Saint-Quentin-sur-le-Homme</t>
  </si>
  <si>
    <t>Saint-Quentin-sur-Nohain</t>
  </si>
  <si>
    <t>Saint-Quentin-sur-Sauxillanges</t>
  </si>
  <si>
    <t>Saint-Quintin-sur-Sioule</t>
  </si>
  <si>
    <t>Saint-Quirc</t>
  </si>
  <si>
    <t>Saint-Quirin</t>
  </si>
  <si>
    <t>Saint-Rabier</t>
  </si>
  <si>
    <t>Saint-Racho</t>
  </si>
  <si>
    <t>Saint-Rambert-d'Albon</t>
  </si>
  <si>
    <t>Saint-Rambert-en-Bugey</t>
  </si>
  <si>
    <t>Saint-Raphaël</t>
  </si>
  <si>
    <t>Saint-Régis-du-Coin</t>
  </si>
  <si>
    <t>Saint-Règle</t>
  </si>
  <si>
    <t>Saint-Remèze</t>
  </si>
  <si>
    <t>Saint-Remimont</t>
  </si>
  <si>
    <t>Saint-Rémy</t>
  </si>
  <si>
    <t>Saint-Rémy-au-Bois</t>
  </si>
  <si>
    <t>Saint-Rémy-aux-Bois</t>
  </si>
  <si>
    <t>Saint-Rémy-Blanzy</t>
  </si>
  <si>
    <t>Saint-Rémy-Boscrocourt</t>
  </si>
  <si>
    <t>Saint-Remy-Chaussée</t>
  </si>
  <si>
    <t>Saint-Rémy-de-Blot</t>
  </si>
  <si>
    <t>Saint-Rémy-de-Chargnat</t>
  </si>
  <si>
    <t>Saint-Rémy-de-Chaudes-Aigues</t>
  </si>
  <si>
    <t>Saint-Rémy-de-Maurienne</t>
  </si>
  <si>
    <t>Saint-Rémy-de-Provence</t>
  </si>
  <si>
    <t>Saint-Rémy-de-Sillé</t>
  </si>
  <si>
    <t>Saint-Rémy-des-Monts</t>
  </si>
  <si>
    <t>Saint-Remy-du-Nord</t>
  </si>
  <si>
    <t>Saint-Rémy-du-Plain</t>
  </si>
  <si>
    <t>Saint-Rémy-du-Val</t>
  </si>
  <si>
    <t>Saint-Remy-en-Bouzemont-Saint-Genest-et-Isson</t>
  </si>
  <si>
    <t>Saint-Rémy-en-Comté</t>
  </si>
  <si>
    <t>Saint-Remy-en-l'Eau</t>
  </si>
  <si>
    <t>Saint-Rémy-en-Rollat</t>
  </si>
  <si>
    <t>Saint-Remy-la-Calonne</t>
  </si>
  <si>
    <t>Saint-Rémy-la-Vanne</t>
  </si>
  <si>
    <t>Saint-Remy-le-Petit</t>
  </si>
  <si>
    <t>Saint-Rémy-lès-Chevreuse</t>
  </si>
  <si>
    <t>Saint-Rémy-l'Honoré</t>
  </si>
  <si>
    <t>Saint-Remy-sous-Barbuise</t>
  </si>
  <si>
    <t>Saint-Remy-sous-Broyes</t>
  </si>
  <si>
    <t>Saint-Rémy-sur-Avre</t>
  </si>
  <si>
    <t>Saint-Remy-sur-Bussy</t>
  </si>
  <si>
    <t>Saint-Rémy-sur-Creuse</t>
  </si>
  <si>
    <t>Saint-Rémy-sur-Durolle</t>
  </si>
  <si>
    <t>Saint-Renan</t>
  </si>
  <si>
    <t>Saint-Restitut</t>
  </si>
  <si>
    <t>Saint-Révérend</t>
  </si>
  <si>
    <t>Saint-Révérien</t>
  </si>
  <si>
    <t>Saint-Rieul</t>
  </si>
  <si>
    <t>Saint-Rimay</t>
  </si>
  <si>
    <t>Saint-Riquier</t>
  </si>
  <si>
    <t>Saint-Riquier-en-Rivière</t>
  </si>
  <si>
    <t>Saint-Riquier-ès-Plains</t>
  </si>
  <si>
    <t>Saint-Rirand</t>
  </si>
  <si>
    <t>Saint-Rivoal</t>
  </si>
  <si>
    <t>Saint-Robert</t>
  </si>
  <si>
    <t>Saint-Roch</t>
  </si>
  <si>
    <t>Saint-Roch-sur-Égrenne</t>
  </si>
  <si>
    <t>Saint-Rogatien</t>
  </si>
  <si>
    <t>Saint-Romain</t>
  </si>
  <si>
    <t>Saint-Romain-au-Mont-d'Or</t>
  </si>
  <si>
    <t>Saint-Romain-d'Ay</t>
  </si>
  <si>
    <t>Saint-Romain-de-Benet</t>
  </si>
  <si>
    <t>Saint-Romain-de-Colbosc</t>
  </si>
  <si>
    <t>Saint-Romain-de-Jalionas</t>
  </si>
  <si>
    <t>Saint-Romain-de-Lerps</t>
  </si>
  <si>
    <t>Saint-Romain-de-Monpazier</t>
  </si>
  <si>
    <t>Saint-Romain-de-Popey</t>
  </si>
  <si>
    <t>Saint-Romain-de-Surieu</t>
  </si>
  <si>
    <t>Saint-Romain-d'Urfé</t>
  </si>
  <si>
    <t>Saint-Romain-en-Gal</t>
  </si>
  <si>
    <t>Saint-Romain-en-Gier</t>
  </si>
  <si>
    <t>Saint-Romain-en-Jarez</t>
  </si>
  <si>
    <t>Saint-Romain-en-Viennois</t>
  </si>
  <si>
    <t>Saint-Romain-et-Saint-Clément</t>
  </si>
  <si>
    <t>Saint-Romain-Lachalm</t>
  </si>
  <si>
    <t>Saint-Romain-la-Motte</t>
  </si>
  <si>
    <t>Saint-Romain-la-Virvée</t>
  </si>
  <si>
    <t>Saint-Romain-le-Noble</t>
  </si>
  <si>
    <t>Saint-Romain-le-Puy</t>
  </si>
  <si>
    <t>Saint-Romain-les-Atheux</t>
  </si>
  <si>
    <t>Saint-Romain-sous-Gourdon</t>
  </si>
  <si>
    <t>Saint-Romain-sous-Versigny</t>
  </si>
  <si>
    <t>Saint-Romain-sur-Cher</t>
  </si>
  <si>
    <t>Saint-Roman</t>
  </si>
  <si>
    <t>Saint-Roman-de-Codières</t>
  </si>
  <si>
    <t>Saint-Roman-de-Malegarde</t>
  </si>
  <si>
    <t>Saint-Romans</t>
  </si>
  <si>
    <t>Saint-Romans-des-Champs</t>
  </si>
  <si>
    <t>Saint-Romans-lès-Melle</t>
  </si>
  <si>
    <t>Saint-Rome</t>
  </si>
  <si>
    <t>Saint-Rome-de-Cernon</t>
  </si>
  <si>
    <t>Saint-Rome-de-Tarn</t>
  </si>
  <si>
    <t>Saint-Rustice</t>
  </si>
  <si>
    <t>Saintry-sur-Seine</t>
  </si>
  <si>
    <t>Saint-Saëns</t>
  </si>
  <si>
    <t>Saint-Saire</t>
  </si>
  <si>
    <t>Saint-Salvadour</t>
  </si>
  <si>
    <t>Saint-Salvi-de-Carcavès</t>
  </si>
  <si>
    <t>Saint-Salvy</t>
  </si>
  <si>
    <t>Saint-Salvy-de-la-Balme</t>
  </si>
  <si>
    <t>Saint-Samson</t>
  </si>
  <si>
    <t>Saint-Samson-de-la-Roque</t>
  </si>
  <si>
    <t>Saint-Samson-la-Poterie</t>
  </si>
  <si>
    <t>Saint-Samson-sur-Rance</t>
  </si>
  <si>
    <t>Saint-Sandoux</t>
  </si>
  <si>
    <t>Saint-Santin</t>
  </si>
  <si>
    <t>Saint-Santin-Cantalès</t>
  </si>
  <si>
    <t>Saint-Santin-de-Maurs</t>
  </si>
  <si>
    <t>Saint-Sardos</t>
  </si>
  <si>
    <t>Saint-Satur</t>
  </si>
  <si>
    <t>Saint-Saturnin</t>
  </si>
  <si>
    <t>Saint-Saturnin-de-Lenne</t>
  </si>
  <si>
    <t>Saint-Saturnin-de-Lucian</t>
  </si>
  <si>
    <t>Saint-Saturnin-du-Bois</t>
  </si>
  <si>
    <t>Saint-Saturnin-du-Limet</t>
  </si>
  <si>
    <t>Saint-Saturnin-lès-Apt</t>
  </si>
  <si>
    <t>Saint-Saturnin-lès-Avignon</t>
  </si>
  <si>
    <t>Saint-Saud-Lacoussière</t>
  </si>
  <si>
    <t>Saint-Sauflieu</t>
  </si>
  <si>
    <t>Saint-Saulge</t>
  </si>
  <si>
    <t>Saint-Saulve</t>
  </si>
  <si>
    <t>Saint-Saury</t>
  </si>
  <si>
    <t>Saint-Sauvant</t>
  </si>
  <si>
    <t>Saint-Sauves-d'Auvergne</t>
  </si>
  <si>
    <t>Saint-Sauveur-Camprieu</t>
  </si>
  <si>
    <t>Saint-Sauveur-d'Aunis</t>
  </si>
  <si>
    <t>Saint-Sauveur-de-Carrouges</t>
  </si>
  <si>
    <t>Saint-Sauveur-de-Cruzières</t>
  </si>
  <si>
    <t>Saint-Sauveur-de-Ginestoux</t>
  </si>
  <si>
    <t>Saint-Sauveur-d'Émalleville</t>
  </si>
  <si>
    <t>Saint-Sauveur-de-Meilhan</t>
  </si>
  <si>
    <t>Saint-Sauveur-de-Montagut</t>
  </si>
  <si>
    <t>Saint-Sauveur-de-Pierrepont</t>
  </si>
  <si>
    <t>Saint-Sauveur-de-Puynormand</t>
  </si>
  <si>
    <t>Saint-Sauveur-des-Landes</t>
  </si>
  <si>
    <t>Saint-Sauveur-en-Diois</t>
  </si>
  <si>
    <t>Saint-Sauveur-en-Puisaye</t>
  </si>
  <si>
    <t>Saint-Sauveur-en-Rue</t>
  </si>
  <si>
    <t>Saint-Sauveur-Gouvernet</t>
  </si>
  <si>
    <t>Saint-Sauveur-Lalande</t>
  </si>
  <si>
    <t>Saint-Sauveur-la-Pommeraye</t>
  </si>
  <si>
    <t>Saint-Sauveur-la-Sagne</t>
  </si>
  <si>
    <t>Saint-Sauveur-lès-Bray</t>
  </si>
  <si>
    <t>Saint-Sauveur-le-Vicomte</t>
  </si>
  <si>
    <t>Saint-Sauveur-Marville</t>
  </si>
  <si>
    <t>Saint-Sauveur-sur-École</t>
  </si>
  <si>
    <t>Saint-Sauveur-sur-Tinée</t>
  </si>
  <si>
    <t>Saint-Sauveur-Villages</t>
  </si>
  <si>
    <t>Saint-Sauvier</t>
  </si>
  <si>
    <t>Saint-Sauvy</t>
  </si>
  <si>
    <t>Saint-Savin</t>
  </si>
  <si>
    <t>Saint-Savinien</t>
  </si>
  <si>
    <t>Saint-Saviol</t>
  </si>
  <si>
    <t>Saint-Savournin</t>
  </si>
  <si>
    <t>Saint-Sébastien</t>
  </si>
  <si>
    <t>Saint-Sébastien-d'Aigrefeuille</t>
  </si>
  <si>
    <t>Saint-Sébastien-de-Morsent</t>
  </si>
  <si>
    <t>Saint-Sébastien-de-Raids</t>
  </si>
  <si>
    <t>Saint-Sébastien-sur-Loire</t>
  </si>
  <si>
    <t>Saint-Secondin</t>
  </si>
  <si>
    <t>Saint-Ségal</t>
  </si>
  <si>
    <t>Saint-Séglin</t>
  </si>
  <si>
    <t>Saint-Seine</t>
  </si>
  <si>
    <t>Saint-Seine-en-Bâche</t>
  </si>
  <si>
    <t>Saint-Seine-l'Abbaye</t>
  </si>
  <si>
    <t>Saint-Seine-sur-Vingeanne</t>
  </si>
  <si>
    <t>Saint-Selve</t>
  </si>
  <si>
    <t>Saint-Senier-de-Beuvron</t>
  </si>
  <si>
    <t>Saint-Senier-sous-Avranches</t>
  </si>
  <si>
    <t>Saint-Senoch</t>
  </si>
  <si>
    <t>Saint-Senoux</t>
  </si>
  <si>
    <t>Saints-en-Puisaye</t>
  </si>
  <si>
    <t>Saint-Sériès</t>
  </si>
  <si>
    <t>Saint-Sernin</t>
  </si>
  <si>
    <t>Saint-Sernin-du-Bois</t>
  </si>
  <si>
    <t>Saint-Sernin-du-Plain</t>
  </si>
  <si>
    <t>Saint-Sernin-lès-Lavaur</t>
  </si>
  <si>
    <t>Saint-Sernin-sur-Rance</t>
  </si>
  <si>
    <t>Saint-Sérotin</t>
  </si>
  <si>
    <t>Saint-Servant</t>
  </si>
  <si>
    <t>Saint-Setiers</t>
  </si>
  <si>
    <t>Saint-Seurin-de-Bourg</t>
  </si>
  <si>
    <t>Saint-Seurin-de-Cadourne</t>
  </si>
  <si>
    <t>Saint-Seurin-de-Cursac</t>
  </si>
  <si>
    <t>Saint-Seurin-de-Palenne</t>
  </si>
  <si>
    <t>Saint-Seurin-de-Prats</t>
  </si>
  <si>
    <t>Saint-Seurin-sur-l'Isle</t>
  </si>
  <si>
    <t>Saint-Sève</t>
  </si>
  <si>
    <t>Saint-Sever</t>
  </si>
  <si>
    <t>Saint-Sever-de-Rustan</t>
  </si>
  <si>
    <t>Saint-Sever-de-Saintonge</t>
  </si>
  <si>
    <t>Saint-Sever-du-Moustier</t>
  </si>
  <si>
    <t>Saint-Séverin-d'Estissac</t>
  </si>
  <si>
    <t>Saint-Séverin-sur-Boutonne</t>
  </si>
  <si>
    <t>Saints-Geosmes</t>
  </si>
  <si>
    <t>Saint-Siffret</t>
  </si>
  <si>
    <t>Saint-Sigismond</t>
  </si>
  <si>
    <t>Saint-Sigismond-de-Clermont</t>
  </si>
  <si>
    <t>Saint-Silvain-Bas-le-Roc</t>
  </si>
  <si>
    <t>Saint-Silvain-Bellegarde</t>
  </si>
  <si>
    <t>Saint-Silvain-Montaigut</t>
  </si>
  <si>
    <t>Saint-Silvain-sous-Toulx</t>
  </si>
  <si>
    <t>Saint-Siméon</t>
  </si>
  <si>
    <t>Saint-Siméon-de-Bressieux</t>
  </si>
  <si>
    <t>Saint-Simeux</t>
  </si>
  <si>
    <t>Saint-Simon</t>
  </si>
  <si>
    <t>Saint-Simon-de-Bordes</t>
  </si>
  <si>
    <t>Saint-Simon-de-Pellouaille</t>
  </si>
  <si>
    <t>Saint-Sixt</t>
  </si>
  <si>
    <t>Saint-Sixte</t>
  </si>
  <si>
    <t>Saint-Solve</t>
  </si>
  <si>
    <t>Saint-Sorlin-d'Arves</t>
  </si>
  <si>
    <t>Saint-Sorlin-de-Conac</t>
  </si>
  <si>
    <t>Saint-Sorlin-de-Morestel</t>
  </si>
  <si>
    <t>Saint-Sorlin-de-Vienne</t>
  </si>
  <si>
    <t>Saint-Sorlin-en-Bugey</t>
  </si>
  <si>
    <t>Saint-Sorlin-en-Valloire</t>
  </si>
  <si>
    <t>Saint-Sornin</t>
  </si>
  <si>
    <t>Saint-Sornin-la-Marche</t>
  </si>
  <si>
    <t>Saint-Sornin-Lavolps</t>
  </si>
  <si>
    <t>Saint-Sornin-Leulac</t>
  </si>
  <si>
    <t>Saint-Soulan</t>
  </si>
  <si>
    <t>Saint-Souplet</t>
  </si>
  <si>
    <t>Saint-Souplet-sur-Py</t>
  </si>
  <si>
    <t>Saint-Soupplets</t>
  </si>
  <si>
    <t>Saint-Sozy</t>
  </si>
  <si>
    <t>Saint-Stail</t>
  </si>
  <si>
    <t>Saint-Suliac</t>
  </si>
  <si>
    <t>Saint-Sulpice</t>
  </si>
  <si>
    <t>Saint-Sulpice-d'Arnoult</t>
  </si>
  <si>
    <t>Saint-Sulpice-de-Cognac</t>
  </si>
  <si>
    <t>Saint-Sulpice-de-Faleyrens</t>
  </si>
  <si>
    <t>Saint-Sulpice-de-Favières</t>
  </si>
  <si>
    <t>Saint-Sulpice-de-Grimbouville</t>
  </si>
  <si>
    <t>Saint-Sulpice-de-Guilleragues</t>
  </si>
  <si>
    <t>Saint-Sulpice-de-Pommeray</t>
  </si>
  <si>
    <t>Saint-Sulpice-de-Pommiers</t>
  </si>
  <si>
    <t>Saint-Sulpice-de-Roumagnac</t>
  </si>
  <si>
    <t>Saint-Sulpice-de-Royan</t>
  </si>
  <si>
    <t>Saint-Sulpice-de-Ruffec</t>
  </si>
  <si>
    <t>Saint-Sulpice-des-Landes</t>
  </si>
  <si>
    <t>Saint-Sulpice-des-Rivoires</t>
  </si>
  <si>
    <t>Saint-Sulpice-d'Excideuil</t>
  </si>
  <si>
    <t>Saint-Sulpice-en-Pareds</t>
  </si>
  <si>
    <t>Saint-Sulpice-et-Cameyrac</t>
  </si>
  <si>
    <t>Saint-Sulpice-la-Forêt</t>
  </si>
  <si>
    <t>Saint-Sulpice-la-Pointe</t>
  </si>
  <si>
    <t>Saint-Sulpice-Laurière</t>
  </si>
  <si>
    <t>Saint-Sulpice-le-Dunois</t>
  </si>
  <si>
    <t>Saint-Sulpice-le-Guérétois</t>
  </si>
  <si>
    <t>Saint-Sulpice-les-Bois</t>
  </si>
  <si>
    <t>Saint-Sulpice-les-Champs</t>
  </si>
  <si>
    <t>Saint-Sulpice-les-Feuilles</t>
  </si>
  <si>
    <t>Saint-Sulpice-sur-Lèze</t>
  </si>
  <si>
    <t>Saint-Sulpice-sur-Risle</t>
  </si>
  <si>
    <t>Saint-Supplet</t>
  </si>
  <si>
    <t>Saint-Sylvain</t>
  </si>
  <si>
    <t>Saint-Sylvestre</t>
  </si>
  <si>
    <t>Saint-Sylvestre-Cappel</t>
  </si>
  <si>
    <t>Saint-Sylvestre-de-Cormeilles</t>
  </si>
  <si>
    <t>Saint-Sylvestre-Pragoulin</t>
  </si>
  <si>
    <t>Saint-Sylvestre-sur-Lot</t>
  </si>
  <si>
    <t>Saint-Symphorien-d'Ancelles</t>
  </si>
  <si>
    <t>Saint-Symphorien-de-Lay</t>
  </si>
  <si>
    <t>Saint-Symphorien-de-Mahun</t>
  </si>
  <si>
    <t>Saint-Symphorien-de-Marmagne</t>
  </si>
  <si>
    <t>Saint-Symphorien-des-Bois</t>
  </si>
  <si>
    <t>Saint-Symphorien-des-Bruyères</t>
  </si>
  <si>
    <t>Saint-Symphorien-de-Thénières</t>
  </si>
  <si>
    <t>Saint-Symphorien-d'Ozon</t>
  </si>
  <si>
    <t>Saint-Symphorien-sous-Chomérac</t>
  </si>
  <si>
    <t>Saint-Symphorien-sur-Coise</t>
  </si>
  <si>
    <t>Saint-Symphorien-sur-Saône</t>
  </si>
  <si>
    <t>Saint-Thégonnec Loc-Eguiner</t>
  </si>
  <si>
    <t>Saint-Thélo</t>
  </si>
  <si>
    <t>Saint-Théodorit</t>
  </si>
  <si>
    <t>Saint-Théoffrey</t>
  </si>
  <si>
    <t>Saint-Thibaud-de-Couz</t>
  </si>
  <si>
    <t>Saint-Thibault</t>
  </si>
  <si>
    <t>Saint-Thibault-des-Vignes</t>
  </si>
  <si>
    <t>Saint-Thibaut</t>
  </si>
  <si>
    <t>Saint-Thibéry</t>
  </si>
  <si>
    <t>Saint-Thiébaud</t>
  </si>
  <si>
    <t>Saint-Thiébault</t>
  </si>
  <si>
    <t>Saint-Thierry</t>
  </si>
  <si>
    <t>Saint-Thois</t>
  </si>
  <si>
    <t>Saint-Thomas</t>
  </si>
  <si>
    <t>Saint-Thomas-de-Conac</t>
  </si>
  <si>
    <t>Saint-Thomas-de-Courceriers</t>
  </si>
  <si>
    <t>Saint-Thomas-en-Argonne</t>
  </si>
  <si>
    <t>Saint-Thomas-en-Royans</t>
  </si>
  <si>
    <t>Saint-Thomas-la-Garde</t>
  </si>
  <si>
    <t>Saint-Thomé</t>
  </si>
  <si>
    <t>Saint-Thonan</t>
  </si>
  <si>
    <t>Saint-Thual</t>
  </si>
  <si>
    <t>Saint-Thurial</t>
  </si>
  <si>
    <t>Saint-Thuriau</t>
  </si>
  <si>
    <t>Saint-Thurien</t>
  </si>
  <si>
    <t>Saint-Tricat</t>
  </si>
  <si>
    <t>Saint-Trimoël</t>
  </si>
  <si>
    <t>Saint-Trinit</t>
  </si>
  <si>
    <t>Saint-Trivier-de-Courtes</t>
  </si>
  <si>
    <t>Saint-Trivier-sur-Moignans</t>
  </si>
  <si>
    <t>Saint-Trojan</t>
  </si>
  <si>
    <t>Saint-Trojan-les-Bains</t>
  </si>
  <si>
    <t>Saint-Tropez</t>
  </si>
  <si>
    <t>Saint-Tugdual</t>
  </si>
  <si>
    <t>Saint-Ulphace</t>
  </si>
  <si>
    <t>Saint-Ulrich</t>
  </si>
  <si>
    <t>Saint-Uniac</t>
  </si>
  <si>
    <t>Saint-Urbain</t>
  </si>
  <si>
    <t>Saint-Urbain-Maconcourt</t>
  </si>
  <si>
    <t>Saint-Urcisse</t>
  </si>
  <si>
    <t>Saint-Urcize</t>
  </si>
  <si>
    <t>Saint-Usage</t>
  </si>
  <si>
    <t>Saint-Usuge</t>
  </si>
  <si>
    <t>Saint-Utin</t>
  </si>
  <si>
    <t>Saint-Uze</t>
  </si>
  <si>
    <t>Saint-Vaast-de-Longmont</t>
  </si>
  <si>
    <t>Saint-Vaast-d'Équiqueville</t>
  </si>
  <si>
    <t>Saint-Vaast-Dieppedalle</t>
  </si>
  <si>
    <t>Saint-Vaast-du-Val</t>
  </si>
  <si>
    <t>Saint-Vaast-en-Auge</t>
  </si>
  <si>
    <t>Saint-Vaast-en-Cambrésis</t>
  </si>
  <si>
    <t>Saint-Vaast-en-Chaussée</t>
  </si>
  <si>
    <t>Saint-Vaast-la-Hougue</t>
  </si>
  <si>
    <t>Saint-Vaast-lès-Mello</t>
  </si>
  <si>
    <t>Saint-Vaast-sur-Seulles</t>
  </si>
  <si>
    <t>Saint-Vaize</t>
  </si>
  <si>
    <t>Saint-Valentin</t>
  </si>
  <si>
    <t>Saint-Valérien</t>
  </si>
  <si>
    <t>Saint-Valery</t>
  </si>
  <si>
    <t>Saint-Valery-en-Caux</t>
  </si>
  <si>
    <t>Saint-Valery-sur-Somme</t>
  </si>
  <si>
    <t>Saint-Vallerin</t>
  </si>
  <si>
    <t>Saint-Vallier</t>
  </si>
  <si>
    <t>Saint-Vallier-de-Thiey</t>
  </si>
  <si>
    <t>Saint-Vallier-sur-Marne</t>
  </si>
  <si>
    <t>Saint-Varent</t>
  </si>
  <si>
    <t>Saint-Vaury</t>
  </si>
  <si>
    <t>Saint-Venant</t>
  </si>
  <si>
    <t>Saint-Vénérand</t>
  </si>
  <si>
    <t>Saint-Vérain</t>
  </si>
  <si>
    <t>Saint-Véran</t>
  </si>
  <si>
    <t>Saint-Vérand</t>
  </si>
  <si>
    <t>Saint-Vert</t>
  </si>
  <si>
    <t>Saint-Viance</t>
  </si>
  <si>
    <t>Saint-Viâtre</t>
  </si>
  <si>
    <t>Saint-Viaud</t>
  </si>
  <si>
    <t>Saint-Victeur</t>
  </si>
  <si>
    <t>Saint-Victor</t>
  </si>
  <si>
    <t>Saint-Victor-de-Buthon</t>
  </si>
  <si>
    <t>Saint-Victor-de-Cessieu</t>
  </si>
  <si>
    <t>Saint-Victor-de-Chrétienville</t>
  </si>
  <si>
    <t>Saint-Victor-de-Malcap</t>
  </si>
  <si>
    <t>Saint-Victor-de-Morestel</t>
  </si>
  <si>
    <t>Saint-Victor-d'Épine</t>
  </si>
  <si>
    <t>Saint-Victor-des-Oules</t>
  </si>
  <si>
    <t>Saint-Victor-en-Marche</t>
  </si>
  <si>
    <t>Saint-Victoret</t>
  </si>
  <si>
    <t>Saint-Victor-et-Melvieu</t>
  </si>
  <si>
    <t>Saint-Victor-l'Abbaye</t>
  </si>
  <si>
    <t>Saint-Victor-la-Coste</t>
  </si>
  <si>
    <t>Saint-Victor-la-Rivière</t>
  </si>
  <si>
    <t>Saint-Victor-Malescours</t>
  </si>
  <si>
    <t>Saint-Victor-Montvianeix</t>
  </si>
  <si>
    <t>Saint-Victor-Rouzaud</t>
  </si>
  <si>
    <t>Saint-Victor-sur-Arlanc</t>
  </si>
  <si>
    <t>Saint-Victor-sur-Avre</t>
  </si>
  <si>
    <t>Saint-Victor-sur-Ouche</t>
  </si>
  <si>
    <t>Saint-Victor-sur-Rhins</t>
  </si>
  <si>
    <t>Saint-Victour</t>
  </si>
  <si>
    <t>Saint-Victurnien</t>
  </si>
  <si>
    <t>Saint-Vidal</t>
  </si>
  <si>
    <t>Saint-Vigor</t>
  </si>
  <si>
    <t>Saint-Vigor-des-Monts</t>
  </si>
  <si>
    <t>Saint-Vigor-d'Ymonville</t>
  </si>
  <si>
    <t>Saint-Vigor-le-Grand</t>
  </si>
  <si>
    <t>Saint-Vincent-Bragny</t>
  </si>
  <si>
    <t>Saint-Vincent-Cramesnil</t>
  </si>
  <si>
    <t>Saint-Vincent-d'Autéjac</t>
  </si>
  <si>
    <t>Saint-Vincent-de-Barbeyrargues</t>
  </si>
  <si>
    <t>Saint-Vincent-de-Barrès</t>
  </si>
  <si>
    <t>Saint-Vincent-de-Boisset</t>
  </si>
  <si>
    <t>Saint-Vincent-de-Connezac</t>
  </si>
  <si>
    <t>Saint-Vincent-de-Cosse</t>
  </si>
  <si>
    <t>Saint-Vincent-de-Durfort</t>
  </si>
  <si>
    <t>Saint-Vincent-de-Lamontjoie</t>
  </si>
  <si>
    <t>Saint-Vincent-de-Mercuze</t>
  </si>
  <si>
    <t>Saint-Vincent-de-Paul</t>
  </si>
  <si>
    <t>Saint-Vincent-de-Pertignas</t>
  </si>
  <si>
    <t>Saint-Vincent-de-Reins</t>
  </si>
  <si>
    <t>Saint-Vincent-de-Salers</t>
  </si>
  <si>
    <t>Saint-Vincent-des-Bois</t>
  </si>
  <si>
    <t>Saint-Vincent-des-Landes</t>
  </si>
  <si>
    <t>Saint-Vincent-des-Prés</t>
  </si>
  <si>
    <t>Saint-Vincent-de-Tyrosse</t>
  </si>
  <si>
    <t>Saint-Vincent-d'Olargues</t>
  </si>
  <si>
    <t>Saint-Vincent-du-Boulay</t>
  </si>
  <si>
    <t>Saint-Vincent-du-Lorouër</t>
  </si>
  <si>
    <t>Saint-Vincent-du-Pendit</t>
  </si>
  <si>
    <t>Saint-Vincent-en-Bresse</t>
  </si>
  <si>
    <t>Saint-Vincent-Jalmoutiers</t>
  </si>
  <si>
    <t>Saint-Vincent-la-Châtre</t>
  </si>
  <si>
    <t>Saint-Vincent-la-Commanderie</t>
  </si>
  <si>
    <t>Saint-Vincent-le-Paluel</t>
  </si>
  <si>
    <t>Saint-Vincent-Lespinasse</t>
  </si>
  <si>
    <t>Saint-Vincent-Rive-d'Olt</t>
  </si>
  <si>
    <t>Saint-Vincent-Sterlanges</t>
  </si>
  <si>
    <t>Saint-Vincent-sur-Graon</t>
  </si>
  <si>
    <t>Saint-Vincent-sur-Jabron</t>
  </si>
  <si>
    <t>Saint-Vincent-sur-Jard</t>
  </si>
  <si>
    <t>Saint-Vincent-sur-l'Isle</t>
  </si>
  <si>
    <t>Saint-Vincent-sur-Oust</t>
  </si>
  <si>
    <t>Saint-Vit</t>
  </si>
  <si>
    <t>Saint-Vital</t>
  </si>
  <si>
    <t>Saint-Vite</t>
  </si>
  <si>
    <t>Saint-Vitte</t>
  </si>
  <si>
    <t>Saint-Vitte-sur-Briance</t>
  </si>
  <si>
    <t>Saint-Vivien</t>
  </si>
  <si>
    <t>Saint-Vivien-de-Blaye</t>
  </si>
  <si>
    <t>Saint-Vivien-de-Médoc</t>
  </si>
  <si>
    <t>Saint-Vivien-de-Monségur</t>
  </si>
  <si>
    <t>Saint-Voir</t>
  </si>
  <si>
    <t>Saint-Vougay</t>
  </si>
  <si>
    <t>Saint-Vrain</t>
  </si>
  <si>
    <t>Saint-Vran</t>
  </si>
  <si>
    <t>Saint-Vulbas</t>
  </si>
  <si>
    <t>Saint-Waast</t>
  </si>
  <si>
    <t>Saint-Witz</t>
  </si>
  <si>
    <t>Saint-Xandre</t>
  </si>
  <si>
    <t>Saint-Yaguen</t>
  </si>
  <si>
    <t>Saint-Yan</t>
  </si>
  <si>
    <t>Saint-Ybard</t>
  </si>
  <si>
    <t>Saint-Ybars</t>
  </si>
  <si>
    <t>Saint-Yon</t>
  </si>
  <si>
    <t>Saint-Yorre</t>
  </si>
  <si>
    <t>Saint-Yrieix-la-Montagne</t>
  </si>
  <si>
    <t>Saint-Yrieix-la-Perche</t>
  </si>
  <si>
    <t>Saint-Yrieix-le-Déjalat</t>
  </si>
  <si>
    <t>Saint-Yrieix-les-Bois</t>
  </si>
  <si>
    <t>Saint-Yrieix-sous-Aixe</t>
  </si>
  <si>
    <t>Saint-Yrieix-sur-Charente</t>
  </si>
  <si>
    <t>Saint-Ythaire</t>
  </si>
  <si>
    <t>Saint-Yvi</t>
  </si>
  <si>
    <t>Saint-Yvoine</t>
  </si>
  <si>
    <t>Saint-Yzan-de-Soudiac</t>
  </si>
  <si>
    <t>Saint-Yzans-de-Médoc</t>
  </si>
  <si>
    <t>Saint-Zacharie</t>
  </si>
  <si>
    <t>Sainville</t>
  </si>
  <si>
    <t>Saires</t>
  </si>
  <si>
    <t>Saires-la-Verrerie</t>
  </si>
  <si>
    <t>Saissac</t>
  </si>
  <si>
    <t>Saisseval</t>
  </si>
  <si>
    <t>Saisy</t>
  </si>
  <si>
    <t>Saivres</t>
  </si>
  <si>
    <t>Saix</t>
  </si>
  <si>
    <t>Saïx</t>
  </si>
  <si>
    <t>Saizenay</t>
  </si>
  <si>
    <t>Saizerais</t>
  </si>
  <si>
    <t>Saizy</t>
  </si>
  <si>
    <t>Sajas</t>
  </si>
  <si>
    <t>Salagnac</t>
  </si>
  <si>
    <t>Salagnon</t>
  </si>
  <si>
    <t>Salaise-sur-Sanne</t>
  </si>
  <si>
    <t>Salans</t>
  </si>
  <si>
    <t>Salasc</t>
  </si>
  <si>
    <t>Salaunes</t>
  </si>
  <si>
    <t>Salavas</t>
  </si>
  <si>
    <t>Salavre</t>
  </si>
  <si>
    <t>Salazac</t>
  </si>
  <si>
    <t>Salazie</t>
  </si>
  <si>
    <t>Salbris</t>
  </si>
  <si>
    <t>Saléchan</t>
  </si>
  <si>
    <t>Saleich</t>
  </si>
  <si>
    <t>Saleignes</t>
  </si>
  <si>
    <t>Saleilles</t>
  </si>
  <si>
    <t>Salency</t>
  </si>
  <si>
    <t>Saléon</t>
  </si>
  <si>
    <t>Salérans</t>
  </si>
  <si>
    <t>Salerm</t>
  </si>
  <si>
    <t>Salernes</t>
  </si>
  <si>
    <t>Salers</t>
  </si>
  <si>
    <t>Sales</t>
  </si>
  <si>
    <t>Salesches</t>
  </si>
  <si>
    <t>Salettes</t>
  </si>
  <si>
    <t>Saleux</t>
  </si>
  <si>
    <t>Salice</t>
  </si>
  <si>
    <t>Saliès</t>
  </si>
  <si>
    <t>Salies-de-Béarn</t>
  </si>
  <si>
    <t>Salies-du-Salat</t>
  </si>
  <si>
    <t>Salignac</t>
  </si>
  <si>
    <t>Salignac-de-Mirambeau</t>
  </si>
  <si>
    <t>Salignac-Eyvigues</t>
  </si>
  <si>
    <t>Salignac-sur-Charente</t>
  </si>
  <si>
    <t>Saligney</t>
  </si>
  <si>
    <t>Saligny-sur-Roudon</t>
  </si>
  <si>
    <t>Saligos</t>
  </si>
  <si>
    <t>Salindres</t>
  </si>
  <si>
    <t>Salinelles</t>
  </si>
  <si>
    <t>Salins</t>
  </si>
  <si>
    <t>Salins-Fontaine</t>
  </si>
  <si>
    <t>Salins-les-Bains</t>
  </si>
  <si>
    <t>Salives</t>
  </si>
  <si>
    <t>Sallagriffon</t>
  </si>
  <si>
    <t>Sallanches</t>
  </si>
  <si>
    <t>Sallaumines</t>
  </si>
  <si>
    <t>Sallebœuf</t>
  </si>
  <si>
    <t>Sallèdes</t>
  </si>
  <si>
    <t>Sallèles-Cabardès</t>
  </si>
  <si>
    <t>Sallèles-d'Aude</t>
  </si>
  <si>
    <t>Sallen</t>
  </si>
  <si>
    <t>Sallenelles</t>
  </si>
  <si>
    <t>Sallenôves</t>
  </si>
  <si>
    <t>Sallertaine</t>
  </si>
  <si>
    <t>Salles-Adour</t>
  </si>
  <si>
    <t>Salles-Arbuissonnas-en-Beaujolais</t>
  </si>
  <si>
    <t>Salles-Courbatiès</t>
  </si>
  <si>
    <t>Salles-Curan</t>
  </si>
  <si>
    <t>Salles-d'Angles</t>
  </si>
  <si>
    <t>Salles-d'Armagnac</t>
  </si>
  <si>
    <t>Salles-d'Aude</t>
  </si>
  <si>
    <t>Salles-de-Barbezieux</t>
  </si>
  <si>
    <t>Salles-de-Belvès</t>
  </si>
  <si>
    <t>Salles-de-Villefagnan</t>
  </si>
  <si>
    <t>Salles-et-Pratviel</t>
  </si>
  <si>
    <t>Salles-la-Source</t>
  </si>
  <si>
    <t>Salles-Lavalette</t>
  </si>
  <si>
    <t>Salles-Mongiscard</t>
  </si>
  <si>
    <t>Sallespisse</t>
  </si>
  <si>
    <t>Salles-sous-Bois</t>
  </si>
  <si>
    <t>Salles-sur-Garonne</t>
  </si>
  <si>
    <t>Salles-sur-l'Hers</t>
  </si>
  <si>
    <t>Salles-sur-Mer</t>
  </si>
  <si>
    <t>Salmagne</t>
  </si>
  <si>
    <t>Salmaise</t>
  </si>
  <si>
    <t>Salmbach</t>
  </si>
  <si>
    <t>Salmiech</t>
  </si>
  <si>
    <t>Salomé</t>
  </si>
  <si>
    <t>Salon</t>
  </si>
  <si>
    <t>Salon-de-Provence</t>
  </si>
  <si>
    <t>Salon-la-Tour</t>
  </si>
  <si>
    <t>Salonnes</t>
  </si>
  <si>
    <t>Salornay-sur-Guye</t>
  </si>
  <si>
    <t>Salouël</t>
  </si>
  <si>
    <t>Salperwick</t>
  </si>
  <si>
    <t>Salsein</t>
  </si>
  <si>
    <t>Salses-le-Château</t>
  </si>
  <si>
    <t>Salsigne</t>
  </si>
  <si>
    <t>Salt-en-Donzy</t>
  </si>
  <si>
    <t>Salvagnac</t>
  </si>
  <si>
    <t>Salvagnac-Cajarc</t>
  </si>
  <si>
    <t>Salvezines</t>
  </si>
  <si>
    <t>Salviac</t>
  </si>
  <si>
    <t>Salvizinet</t>
  </si>
  <si>
    <t>Salza</t>
  </si>
  <si>
    <t>Salzuit</t>
  </si>
  <si>
    <t>Samadet</t>
  </si>
  <si>
    <t>Saman</t>
  </si>
  <si>
    <t>Samaran</t>
  </si>
  <si>
    <t>Samatan</t>
  </si>
  <si>
    <t>Samazan</t>
  </si>
  <si>
    <t>Sambin</t>
  </si>
  <si>
    <t>Sambourg</t>
  </si>
  <si>
    <t>Saméon</t>
  </si>
  <si>
    <t>Samer</t>
  </si>
  <si>
    <t>Samerey</t>
  </si>
  <si>
    <t>Sames</t>
  </si>
  <si>
    <t>Sammarçolles</t>
  </si>
  <si>
    <t>Sammeron</t>
  </si>
  <si>
    <t>Samoëns</t>
  </si>
  <si>
    <t>Samognat</t>
  </si>
  <si>
    <t>Samogneux</t>
  </si>
  <si>
    <t>Samois-sur-Seine</t>
  </si>
  <si>
    <t>Samonac</t>
  </si>
  <si>
    <t>Samoreau</t>
  </si>
  <si>
    <t>Samouillan</t>
  </si>
  <si>
    <t>Samoussy</t>
  </si>
  <si>
    <t>Sampans</t>
  </si>
  <si>
    <t>Sampigny</t>
  </si>
  <si>
    <t>Sampigny-lès-Maranges</t>
  </si>
  <si>
    <t>Sampolo</t>
  </si>
  <si>
    <t>Sampzon</t>
  </si>
  <si>
    <t>Samson</t>
  </si>
  <si>
    <t>Samsons-Lion</t>
  </si>
  <si>
    <t>Samuran</t>
  </si>
  <si>
    <t>Sana</t>
  </si>
  <si>
    <t>Sanary-sur-Mer</t>
  </si>
  <si>
    <t>Sancé</t>
  </si>
  <si>
    <t>Sancergues</t>
  </si>
  <si>
    <t>Sancerre</t>
  </si>
  <si>
    <t>Sancey</t>
  </si>
  <si>
    <t>Sancheville</t>
  </si>
  <si>
    <t>Sanchey</t>
  </si>
  <si>
    <t>Sancoins</t>
  </si>
  <si>
    <t>Sancourt</t>
  </si>
  <si>
    <t>Sancy</t>
  </si>
  <si>
    <t>Sancy-les-Cheminots</t>
  </si>
  <si>
    <t>Sancy-lès-Provins</t>
  </si>
  <si>
    <t>San-Damiano</t>
  </si>
  <si>
    <t>Sandarville</t>
  </si>
  <si>
    <t>Sandaucourt</t>
  </si>
  <si>
    <t>Sandillon</t>
  </si>
  <si>
    <t>Sandouville</t>
  </si>
  <si>
    <t>Sandrans</t>
  </si>
  <si>
    <t>Sangatte</t>
  </si>
  <si>
    <t>San-Gavino-d'Ampugnani</t>
  </si>
  <si>
    <t>San-Gavino-di-Carbini</t>
  </si>
  <si>
    <t>San-Gavino-di-Fiumorbo</t>
  </si>
  <si>
    <t>San-Gavino-di-Tenda</t>
  </si>
  <si>
    <t>Sanghen</t>
  </si>
  <si>
    <t>San-Giovanni-di-Moriani</t>
  </si>
  <si>
    <t>San-Giuliano</t>
  </si>
  <si>
    <t>Sanguinet</t>
  </si>
  <si>
    <t>Sanilhac</t>
  </si>
  <si>
    <t>Sanilhac-Sagriès</t>
  </si>
  <si>
    <t>San-Lorenzo</t>
  </si>
  <si>
    <t>San-Martino-di-Lota</t>
  </si>
  <si>
    <t>Sannerville</t>
  </si>
  <si>
    <t>Sannes</t>
  </si>
  <si>
    <t>San-Nicolao</t>
  </si>
  <si>
    <t>Sannois</t>
  </si>
  <si>
    <t>Sanous</t>
  </si>
  <si>
    <t>Sanry-lès-Vigy</t>
  </si>
  <si>
    <t>Sanry-sur-Nied</t>
  </si>
  <si>
    <t>Sansa</t>
  </si>
  <si>
    <t>Sansac-de-Marmiesse</t>
  </si>
  <si>
    <t>Sansac-Veinazès</t>
  </si>
  <si>
    <t>Sansais</t>
  </si>
  <si>
    <t>Sansan</t>
  </si>
  <si>
    <t>Sanssac-l'Église</t>
  </si>
  <si>
    <t>Sanssat</t>
  </si>
  <si>
    <t>Sans-Vallois</t>
  </si>
  <si>
    <t>Santa-Lucia-di-Mercurio</t>
  </si>
  <si>
    <t>Santa-Lucia-di-Moriani</t>
  </si>
  <si>
    <t>Santa-Maria-di-Lota</t>
  </si>
  <si>
    <t>Santa-Maria-Figaniella</t>
  </si>
  <si>
    <t>Santa-Maria-Poggio</t>
  </si>
  <si>
    <t>Santa-Maria-Siché</t>
  </si>
  <si>
    <t>Sant'Andréa-di-Bozio</t>
  </si>
  <si>
    <t>Sant'Andréa-di-Cotone</t>
  </si>
  <si>
    <t>Sant'Andréa-d'Orcino</t>
  </si>
  <si>
    <t>Santans</t>
  </si>
  <si>
    <t>Santa-Reparata-di-Balagna</t>
  </si>
  <si>
    <t>Santa-Reparata-di-Moriani</t>
  </si>
  <si>
    <t>Santeau</t>
  </si>
  <si>
    <t>Santec</t>
  </si>
  <si>
    <t>Santenay</t>
  </si>
  <si>
    <t>Santeny</t>
  </si>
  <si>
    <t>Santes</t>
  </si>
  <si>
    <t>Santeuil</t>
  </si>
  <si>
    <t>Santigny</t>
  </si>
  <si>
    <t>Santilly</t>
  </si>
  <si>
    <t>Santo-Pietro-di-Tenda</t>
  </si>
  <si>
    <t>Santo-Pietro-di-Venaco</t>
  </si>
  <si>
    <t>Santosse</t>
  </si>
  <si>
    <t>Santranges</t>
  </si>
  <si>
    <t>Sanvensa</t>
  </si>
  <si>
    <t>Sanvignes-les-Mines</t>
  </si>
  <si>
    <t>Sanxay</t>
  </si>
  <si>
    <t>Sanzey</t>
  </si>
  <si>
    <t>Saon</t>
  </si>
  <si>
    <t>Saône</t>
  </si>
  <si>
    <t>Saonnet</t>
  </si>
  <si>
    <t>Saorge</t>
  </si>
  <si>
    <t>Saosnes</t>
  </si>
  <si>
    <t>Saou</t>
  </si>
  <si>
    <t>Sap-en-Auge</t>
  </si>
  <si>
    <t>Sapignicourt</t>
  </si>
  <si>
    <t>Sapignies</t>
  </si>
  <si>
    <t>Sapogne-et-Feuchères</t>
  </si>
  <si>
    <t>Sapogne-sur-Marche</t>
  </si>
  <si>
    <t>Sapois</t>
  </si>
  <si>
    <t>Saponay</t>
  </si>
  <si>
    <t>Saponcourt</t>
  </si>
  <si>
    <t>Saramon</t>
  </si>
  <si>
    <t>Saran</t>
  </si>
  <si>
    <t>Saraz</t>
  </si>
  <si>
    <t>Sarbazan</t>
  </si>
  <si>
    <t>Sarcé</t>
  </si>
  <si>
    <t>Sarceaux</t>
  </si>
  <si>
    <t>Sarcelles</t>
  </si>
  <si>
    <t>Sarcenas</t>
  </si>
  <si>
    <t>Sarcey</t>
  </si>
  <si>
    <t>Sarcos</t>
  </si>
  <si>
    <t>Sarcus</t>
  </si>
  <si>
    <t>Sarcy</t>
  </si>
  <si>
    <t>Sardan</t>
  </si>
  <si>
    <t>Sardent</t>
  </si>
  <si>
    <t>Sardieu</t>
  </si>
  <si>
    <t>Sardon</t>
  </si>
  <si>
    <t>Sardy-lès-Épiry</t>
  </si>
  <si>
    <t>Sare</t>
  </si>
  <si>
    <t>Sargé-lès-le-Mans</t>
  </si>
  <si>
    <t>Sargé-sur-Braye</t>
  </si>
  <si>
    <t>Sariac-Magnoac</t>
  </si>
  <si>
    <t>Sari-d'Orcino</t>
  </si>
  <si>
    <t>Sari-Solenzara</t>
  </si>
  <si>
    <t>Sarlabous</t>
  </si>
  <si>
    <t>Sarlande</t>
  </si>
  <si>
    <t>Sarlat-la-Canéda</t>
  </si>
  <si>
    <t>Sarliac-sur-l'Isle</t>
  </si>
  <si>
    <t>Sarniguet</t>
  </si>
  <si>
    <t>Sarnois</t>
  </si>
  <si>
    <t>Saron-sur-Aube</t>
  </si>
  <si>
    <t>Sarp</t>
  </si>
  <si>
    <t>Sarpourenx</t>
  </si>
  <si>
    <t>Sarragachies</t>
  </si>
  <si>
    <t>Sarrageois</t>
  </si>
  <si>
    <t>Sarraguzan</t>
  </si>
  <si>
    <t>Sarralbe</t>
  </si>
  <si>
    <t>Sarraltroff</t>
  </si>
  <si>
    <t>Sarran</t>
  </si>
  <si>
    <t>Sarrance</t>
  </si>
  <si>
    <t>Sarrancolin</t>
  </si>
  <si>
    <t>Sarrant</t>
  </si>
  <si>
    <t>Sarras</t>
  </si>
  <si>
    <t>Sarrazac</t>
  </si>
  <si>
    <t>Sarraziet</t>
  </si>
  <si>
    <t>Sarrebourg</t>
  </si>
  <si>
    <t>Sarrecave</t>
  </si>
  <si>
    <t>Sarreguemines</t>
  </si>
  <si>
    <t>Sarreinsming</t>
  </si>
  <si>
    <t>Sarremezan</t>
  </si>
  <si>
    <t>Sarre-Union</t>
  </si>
  <si>
    <t>Sarrewerden</t>
  </si>
  <si>
    <t>Sarrey</t>
  </si>
  <si>
    <t>Sarriac-Bigorre</t>
  </si>
  <si>
    <t>Sarrians</t>
  </si>
  <si>
    <t>Sarrigné</t>
  </si>
  <si>
    <t>Sarrogna</t>
  </si>
  <si>
    <t>Sarrola-Carcopino</t>
  </si>
  <si>
    <t>Sarron</t>
  </si>
  <si>
    <t>Sarrouilles</t>
  </si>
  <si>
    <t>Sarroux - Saint Julien</t>
  </si>
  <si>
    <t>Sarry</t>
  </si>
  <si>
    <t>Sars-et-Rosières</t>
  </si>
  <si>
    <t>Sars-le-Bois</t>
  </si>
  <si>
    <t>Sars-Poteries</t>
  </si>
  <si>
    <t>Sartène</t>
  </si>
  <si>
    <t>Sartes</t>
  </si>
  <si>
    <t>Sartilly-Baie-Bocage</t>
  </si>
  <si>
    <t>Sarton</t>
  </si>
  <si>
    <t>Sartrouville</t>
  </si>
  <si>
    <t>Sarzay</t>
  </si>
  <si>
    <t>Sarzeau</t>
  </si>
  <si>
    <t>Sasnières</t>
  </si>
  <si>
    <t>Sassangy</t>
  </si>
  <si>
    <t>Sassay</t>
  </si>
  <si>
    <t>Sassegnies</t>
  </si>
  <si>
    <t>Sassenage</t>
  </si>
  <si>
    <t>Sassenay</t>
  </si>
  <si>
    <t>Sassetot-le-Malgardé</t>
  </si>
  <si>
    <t>Sassetot-le-Mauconduit</t>
  </si>
  <si>
    <t>Sasseville</t>
  </si>
  <si>
    <t>Sassey</t>
  </si>
  <si>
    <t>Sassey-sur-Meuse</t>
  </si>
  <si>
    <t>Sassierges-Saint-Germain</t>
  </si>
  <si>
    <t>Sassis</t>
  </si>
  <si>
    <t>Sassy</t>
  </si>
  <si>
    <t>Sathonay-Camp</t>
  </si>
  <si>
    <t>Sathonay-Village</t>
  </si>
  <si>
    <t>Satillieu</t>
  </si>
  <si>
    <t>Satolas-et-Bonce</t>
  </si>
  <si>
    <t>Saturargues</t>
  </si>
  <si>
    <t>Saubens</t>
  </si>
  <si>
    <t>Saubion</t>
  </si>
  <si>
    <t>Saubole</t>
  </si>
  <si>
    <t>Saubrigues</t>
  </si>
  <si>
    <t>Saubusse</t>
  </si>
  <si>
    <t>Saucats</t>
  </si>
  <si>
    <t>Saucède</t>
  </si>
  <si>
    <t>Sauchay</t>
  </si>
  <si>
    <t>Sauchy-Cauchy</t>
  </si>
  <si>
    <t>Sauchy-Lestrée</t>
  </si>
  <si>
    <t>Sauclières</t>
  </si>
  <si>
    <t>Saudemont</t>
  </si>
  <si>
    <t>Saudoy</t>
  </si>
  <si>
    <t>Saudron</t>
  </si>
  <si>
    <t>Saudrupt</t>
  </si>
  <si>
    <t>Saugeot</t>
  </si>
  <si>
    <t>Saugnac-et-Cambran</t>
  </si>
  <si>
    <t>Saugnacq-et-Muret</t>
  </si>
  <si>
    <t>Saugon</t>
  </si>
  <si>
    <t>Saugues</t>
  </si>
  <si>
    <t>Sauguis-Saint-Étienne</t>
  </si>
  <si>
    <t>Saugy</t>
  </si>
  <si>
    <t>Saujac</t>
  </si>
  <si>
    <t>Saujon</t>
  </si>
  <si>
    <t>Saül</t>
  </si>
  <si>
    <t>Saulces-Champenoises</t>
  </si>
  <si>
    <t>Saulces-Monclin</t>
  </si>
  <si>
    <t>Saulce-sur-Rhône</t>
  </si>
  <si>
    <t>Saulcet</t>
  </si>
  <si>
    <t>Saulchery</t>
  </si>
  <si>
    <t>Saulchoy</t>
  </si>
  <si>
    <t>Saulchoy-sous-Poix</t>
  </si>
  <si>
    <t>Saulcy-sur-Meurthe</t>
  </si>
  <si>
    <t>Saules</t>
  </si>
  <si>
    <t>Saulgé</t>
  </si>
  <si>
    <t>Saulges</t>
  </si>
  <si>
    <t>Saulgond</t>
  </si>
  <si>
    <t>Sauliac-sur-Célé</t>
  </si>
  <si>
    <t>Saulieu</t>
  </si>
  <si>
    <t>Saulles</t>
  </si>
  <si>
    <t>Saulmory-Villefranche</t>
  </si>
  <si>
    <t>Saulnay</t>
  </si>
  <si>
    <t>Saulnes</t>
  </si>
  <si>
    <t>Saulnières</t>
  </si>
  <si>
    <t>Saulnot</t>
  </si>
  <si>
    <t>Saulny</t>
  </si>
  <si>
    <t>Saulon-la-Chapelle</t>
  </si>
  <si>
    <t>Saulon-la-Rue</t>
  </si>
  <si>
    <t>Sault</t>
  </si>
  <si>
    <t>Saultain</t>
  </si>
  <si>
    <t>Sault-Brénaz</t>
  </si>
  <si>
    <t>Sault-de-Navailles</t>
  </si>
  <si>
    <t>Sault-lès-Rethel</t>
  </si>
  <si>
    <t>Sault-Saint-Remy</t>
  </si>
  <si>
    <t>Saulty</t>
  </si>
  <si>
    <t>Saulvaux</t>
  </si>
  <si>
    <t>Saulx</t>
  </si>
  <si>
    <t>Saulxerotte</t>
  </si>
  <si>
    <t>Saulx-le-Duc</t>
  </si>
  <si>
    <t>Saulx-lès-Champlon</t>
  </si>
  <si>
    <t>Saulx-les-Chartreux</t>
  </si>
  <si>
    <t>Saulx-Marchais</t>
  </si>
  <si>
    <t>Saulxures</t>
  </si>
  <si>
    <t>Saulxures-lès-Bulgnéville</t>
  </si>
  <si>
    <t>Saulxures-lès-Nancy</t>
  </si>
  <si>
    <t>Saulxures-lès-Vannes</t>
  </si>
  <si>
    <t>Saulxures-sur-Moselotte</t>
  </si>
  <si>
    <t>Saulzais-le-Potier</t>
  </si>
  <si>
    <t>Saulzet</t>
  </si>
  <si>
    <t>Saulzet-le-Froid</t>
  </si>
  <si>
    <t>Saulzoir</t>
  </si>
  <si>
    <t>Saumane</t>
  </si>
  <si>
    <t>Saumane-de-Vaucluse</t>
  </si>
  <si>
    <t>Sauméjan</t>
  </si>
  <si>
    <t>Saumeray</t>
  </si>
  <si>
    <t>Saumont</t>
  </si>
  <si>
    <t>Saumont-la-Poterie</t>
  </si>
  <si>
    <t>Saumos</t>
  </si>
  <si>
    <t>Saumur</t>
  </si>
  <si>
    <t>Saunay</t>
  </si>
  <si>
    <t>Saunières</t>
  </si>
  <si>
    <t>Sauqueville</t>
  </si>
  <si>
    <t>Saurais</t>
  </si>
  <si>
    <t>Saurat</t>
  </si>
  <si>
    <t>Sauret-Besserve</t>
  </si>
  <si>
    <t>Saurier</t>
  </si>
  <si>
    <t>Sausheim</t>
  </si>
  <si>
    <t>Saussan</t>
  </si>
  <si>
    <t>Saussay</t>
  </si>
  <si>
    <t>Saussay-la-Campagne</t>
  </si>
  <si>
    <t>Saussemesnil</t>
  </si>
  <si>
    <t>Saussenac</t>
  </si>
  <si>
    <t>Saussens</t>
  </si>
  <si>
    <t>Sausses</t>
  </si>
  <si>
    <t>Sausset-les-Pins</t>
  </si>
  <si>
    <t>Sausseuzemare-en-Caux</t>
  </si>
  <si>
    <t>Saussey</t>
  </si>
  <si>
    <t>Saussignac</t>
  </si>
  <si>
    <t>Saussines</t>
  </si>
  <si>
    <t>Saussy</t>
  </si>
  <si>
    <t>Sautel</t>
  </si>
  <si>
    <t>Sauternes</t>
  </si>
  <si>
    <t>Sauteyrargues</t>
  </si>
  <si>
    <t>Sauto</t>
  </si>
  <si>
    <t>Sautron</t>
  </si>
  <si>
    <t>Sauvagnac</t>
  </si>
  <si>
    <t>Sauvagnas</t>
  </si>
  <si>
    <t>Sauvagnat</t>
  </si>
  <si>
    <t>Sauvagnat-Sainte-Marthe</t>
  </si>
  <si>
    <t>Sauvagney</t>
  </si>
  <si>
    <t>Sauvagnon</t>
  </si>
  <si>
    <t>Sauvagny</t>
  </si>
  <si>
    <t>Sauvain</t>
  </si>
  <si>
    <t>Sauvat</t>
  </si>
  <si>
    <t>Sauve</t>
  </si>
  <si>
    <t>Sauvelade</t>
  </si>
  <si>
    <t>Sauverny</t>
  </si>
  <si>
    <t>Sauvessanges</t>
  </si>
  <si>
    <t>Sauveterre</t>
  </si>
  <si>
    <t>Sauveterre-de-Béarn</t>
  </si>
  <si>
    <t>Sauveterre-de-Comminges</t>
  </si>
  <si>
    <t>Sauveterre-de-Guyenne</t>
  </si>
  <si>
    <t>Sauveterre-de-Rouergue</t>
  </si>
  <si>
    <t>Sauveterre-la-Lémance</t>
  </si>
  <si>
    <t>Sauveterre-Saint-Denis</t>
  </si>
  <si>
    <t>Sauviac</t>
  </si>
  <si>
    <t>Sauvian</t>
  </si>
  <si>
    <t>Sauviat</t>
  </si>
  <si>
    <t>Sauviat-sur-Vige</t>
  </si>
  <si>
    <t>Sauvignac</t>
  </si>
  <si>
    <t>Sauvigney-lès-Gray</t>
  </si>
  <si>
    <t>Sauvigney-lès-Pesmes</t>
  </si>
  <si>
    <t>Sauvigny</t>
  </si>
  <si>
    <t>Sauvigny-le-Beuréal</t>
  </si>
  <si>
    <t>Sauvigny-le-Bois</t>
  </si>
  <si>
    <t>Sauvigny-les-Bois</t>
  </si>
  <si>
    <t>Sauville</t>
  </si>
  <si>
    <t>Sauvillers-Mongival</t>
  </si>
  <si>
    <t>Sauvimont</t>
  </si>
  <si>
    <t>Sauvoy</t>
  </si>
  <si>
    <t>Saux-et-Pomarède</t>
  </si>
  <si>
    <t>Sauxillanges</t>
  </si>
  <si>
    <t>Sauze</t>
  </si>
  <si>
    <t>Sauzelles</t>
  </si>
  <si>
    <t>Sauzet</t>
  </si>
  <si>
    <t>Sauzé-Vaussais</t>
  </si>
  <si>
    <t>Sauzon</t>
  </si>
  <si>
    <t>Savarthès</t>
  </si>
  <si>
    <t>Savas</t>
  </si>
  <si>
    <t>Savas-Mépin</t>
  </si>
  <si>
    <t>Savasse</t>
  </si>
  <si>
    <t>Savenay</t>
  </si>
  <si>
    <t>Savenès</t>
  </si>
  <si>
    <t>Savennes</t>
  </si>
  <si>
    <t>Savennières</t>
  </si>
  <si>
    <t>Saverdun</t>
  </si>
  <si>
    <t>Savères</t>
  </si>
  <si>
    <t>Saverne</t>
  </si>
  <si>
    <t>Saveuse</t>
  </si>
  <si>
    <t>Savianges</t>
  </si>
  <si>
    <t>Savières</t>
  </si>
  <si>
    <t>Savignac</t>
  </si>
  <si>
    <t>Savignac-de-Duras</t>
  </si>
  <si>
    <t>Savignac-de-l'Isle</t>
  </si>
  <si>
    <t>Savignac-de-Miremont</t>
  </si>
  <si>
    <t>Savignac-de-Nontron</t>
  </si>
  <si>
    <t>Savignac-Lédrier</t>
  </si>
  <si>
    <t>Savignac-les-Églises</t>
  </si>
  <si>
    <t>Savignac-les-Ormeaux</t>
  </si>
  <si>
    <t>Savignac-Mona</t>
  </si>
  <si>
    <t>Savignac-sur-Leyze</t>
  </si>
  <si>
    <t>Savignargues</t>
  </si>
  <si>
    <t>Savigné</t>
  </si>
  <si>
    <t>Savigné-l'Évêque</t>
  </si>
  <si>
    <t>Savigné-sous-le-Lude</t>
  </si>
  <si>
    <t>Savigné-sur-Lathan</t>
  </si>
  <si>
    <t>Savigneux</t>
  </si>
  <si>
    <t>Savignies</t>
  </si>
  <si>
    <t>Savigny-en-Revermont</t>
  </si>
  <si>
    <t>Savigny-en-Sancerre</t>
  </si>
  <si>
    <t>Savigny-en-Septaine</t>
  </si>
  <si>
    <t>Savigny-en-Terre-Plaine</t>
  </si>
  <si>
    <t>Savigny-en-Véron</t>
  </si>
  <si>
    <t>Savigny-lès-Beaune</t>
  </si>
  <si>
    <t>Savigny-le-Sec</t>
  </si>
  <si>
    <t>Savigny-le-Temple</t>
  </si>
  <si>
    <t>Savigny-Lévescault</t>
  </si>
  <si>
    <t>Savigny-le-Vieux</t>
  </si>
  <si>
    <t>Savigny-Poil-Fol</t>
  </si>
  <si>
    <t>Savigny-sous-Faye</t>
  </si>
  <si>
    <t>Savigny-sous-Mâlain</t>
  </si>
  <si>
    <t>Savigny-sur-Aisne</t>
  </si>
  <si>
    <t>Savigny-sur-Ardres</t>
  </si>
  <si>
    <t>Savigny-sur-Braye</t>
  </si>
  <si>
    <t>Savigny-sur-Clairis</t>
  </si>
  <si>
    <t>Savigny-sur-Grosne</t>
  </si>
  <si>
    <t>Savigny-sur-Orge</t>
  </si>
  <si>
    <t>Savigny-sur-Seille</t>
  </si>
  <si>
    <t>Savilly</t>
  </si>
  <si>
    <t>Savines-le-Lac</t>
  </si>
  <si>
    <t>Savins</t>
  </si>
  <si>
    <t>Savoillan</t>
  </si>
  <si>
    <t>Savoisy</t>
  </si>
  <si>
    <t>Savolles</t>
  </si>
  <si>
    <t>Savonnières</t>
  </si>
  <si>
    <t>Savonnières-devant-Bar</t>
  </si>
  <si>
    <t>Savonnières-en-Perthois</t>
  </si>
  <si>
    <t>Savouges</t>
  </si>
  <si>
    <t>Savournon</t>
  </si>
  <si>
    <t>Savoyeux</t>
  </si>
  <si>
    <t>Savy</t>
  </si>
  <si>
    <t>Savy-Berlette</t>
  </si>
  <si>
    <t>Saxel</t>
  </si>
  <si>
    <t>Saxi-Bourdon</t>
  </si>
  <si>
    <t>Saxon-Sion</t>
  </si>
  <si>
    <t>Sayat</t>
  </si>
  <si>
    <t>Saze</t>
  </si>
  <si>
    <t>Sazeray</t>
  </si>
  <si>
    <t>Sazeret</t>
  </si>
  <si>
    <t>Sazilly</t>
  </si>
  <si>
    <t>Sazos</t>
  </si>
  <si>
    <t>Scaër</t>
  </si>
  <si>
    <t>Scata</t>
  </si>
  <si>
    <t>Sceau-Saint-Angel</t>
  </si>
  <si>
    <t>Sceautres</t>
  </si>
  <si>
    <t>Sceaux</t>
  </si>
  <si>
    <t>Sceaux-d'Anjou</t>
  </si>
  <si>
    <t>Sceaux-du-Gâtinais</t>
  </si>
  <si>
    <t>Sceaux-sur-Huisne</t>
  </si>
  <si>
    <t>Scey-Maisières</t>
  </si>
  <si>
    <t>Scey-sur-Saône-et-Saint-Albin</t>
  </si>
  <si>
    <t>Schaeffersheim</t>
  </si>
  <si>
    <t>Schaffhouse-près-Seltz</t>
  </si>
  <si>
    <t>Schalbach</t>
  </si>
  <si>
    <t>Schalkendorf</t>
  </si>
  <si>
    <t>Scharrachbergheim-Irmstett</t>
  </si>
  <si>
    <t>Scheibenhard</t>
  </si>
  <si>
    <t>Scherlenheim</t>
  </si>
  <si>
    <t>Scherwiller</t>
  </si>
  <si>
    <t>Schillersdorf</t>
  </si>
  <si>
    <t>Schiltigheim</t>
  </si>
  <si>
    <t>Schirmeck</t>
  </si>
  <si>
    <t>Schirrhein</t>
  </si>
  <si>
    <t>Schirrhoffen</t>
  </si>
  <si>
    <t>Schleithal</t>
  </si>
  <si>
    <t>Schmittviller</t>
  </si>
  <si>
    <t>Schneckenbusch</t>
  </si>
  <si>
    <t>Schnersheim</t>
  </si>
  <si>
    <t>Schœlcher</t>
  </si>
  <si>
    <t>Schœnau</t>
  </si>
  <si>
    <t>Schœnbourg</t>
  </si>
  <si>
    <t>Schœneck</t>
  </si>
  <si>
    <t>Schœnenbourg</t>
  </si>
  <si>
    <t>Schopperten</t>
  </si>
  <si>
    <t>Schorbach</t>
  </si>
  <si>
    <t>Schweighouse-sur-Moder</t>
  </si>
  <si>
    <t>Schweighouse-Thann</t>
  </si>
  <si>
    <t>Schwenheim</t>
  </si>
  <si>
    <t>Schwerdorff</t>
  </si>
  <si>
    <t>Schweyen</t>
  </si>
  <si>
    <t>Schwindratzheim</t>
  </si>
  <si>
    <t>Schwoben</t>
  </si>
  <si>
    <t>Schwobsheim</t>
  </si>
  <si>
    <t>Sciecq</t>
  </si>
  <si>
    <t>Scientrier</t>
  </si>
  <si>
    <t>Scieurac-et-Flourès</t>
  </si>
  <si>
    <t>Sciez</t>
  </si>
  <si>
    <t>Scillé</t>
  </si>
  <si>
    <t>Scionzier</t>
  </si>
  <si>
    <t>Scolca</t>
  </si>
  <si>
    <t>Scorbé-Clairvaux</t>
  </si>
  <si>
    <t>Scrignac</t>
  </si>
  <si>
    <t>Scrupt</t>
  </si>
  <si>
    <t>Scy-Chazelles</t>
  </si>
  <si>
    <t>Scye</t>
  </si>
  <si>
    <t>Séailles</t>
  </si>
  <si>
    <t>Sébazac-Concourès</t>
  </si>
  <si>
    <t>Sébécourt</t>
  </si>
  <si>
    <t>Sébeville</t>
  </si>
  <si>
    <t>Seboncourt</t>
  </si>
  <si>
    <t>Sebourg</t>
  </si>
  <si>
    <t>Sébrazac</t>
  </si>
  <si>
    <t>Séby</t>
  </si>
  <si>
    <t>Secenans</t>
  </si>
  <si>
    <t>Séchault</t>
  </si>
  <si>
    <t>Sécheras</t>
  </si>
  <si>
    <t>Sécheval</t>
  </si>
  <si>
    <t>Séchilienne</t>
  </si>
  <si>
    <t>Séchin</t>
  </si>
  <si>
    <t>Seclin</t>
  </si>
  <si>
    <t>Secondigné-sur-Belle</t>
  </si>
  <si>
    <t>Secondigny</t>
  </si>
  <si>
    <t>Secourt</t>
  </si>
  <si>
    <t>Sedan</t>
  </si>
  <si>
    <t>Sédeilhac</t>
  </si>
  <si>
    <t>Séderon</t>
  </si>
  <si>
    <t>Sedze-Maubecq</t>
  </si>
  <si>
    <t>Sedzère</t>
  </si>
  <si>
    <t>Sées</t>
  </si>
  <si>
    <t>Séez</t>
  </si>
  <si>
    <t>Ségalas</t>
  </si>
  <si>
    <t>Séglien</t>
  </si>
  <si>
    <t>Ségny</t>
  </si>
  <si>
    <t>Segonzac</t>
  </si>
  <si>
    <t>Ségos</t>
  </si>
  <si>
    <t>Ségoufielle</t>
  </si>
  <si>
    <t>Segré-en-Anjou Bleu</t>
  </si>
  <si>
    <t>Ségreville</t>
  </si>
  <si>
    <t>Ségrie</t>
  </si>
  <si>
    <t>Segrois</t>
  </si>
  <si>
    <t>Ségry</t>
  </si>
  <si>
    <t>Ségur</t>
  </si>
  <si>
    <t>Ségura</t>
  </si>
  <si>
    <t>Séguret</t>
  </si>
  <si>
    <t>Ségur-le-Château</t>
  </si>
  <si>
    <t>Ségur-les-Villas</t>
  </si>
  <si>
    <t>Ségus</t>
  </si>
  <si>
    <t>Seich</t>
  </si>
  <si>
    <t>Seichamps</t>
  </si>
  <si>
    <t>Seichebrières</t>
  </si>
  <si>
    <t>Seicheprey</t>
  </si>
  <si>
    <t>Seiches-sur-le-Loir</t>
  </si>
  <si>
    <t>Seignalens</t>
  </si>
  <si>
    <t>Seigné</t>
  </si>
  <si>
    <t>Seignelay</t>
  </si>
  <si>
    <t>Seigneulles</t>
  </si>
  <si>
    <t>Seignosse</t>
  </si>
  <si>
    <t>Seigny</t>
  </si>
  <si>
    <t>Seigy</t>
  </si>
  <si>
    <t>Seilh</t>
  </si>
  <si>
    <t>Seilhac</t>
  </si>
  <si>
    <t>Seilhan</t>
  </si>
  <si>
    <t>Seillans</t>
  </si>
  <si>
    <t>Seillonnaz</t>
  </si>
  <si>
    <t>Seillons-Source-d'Argens</t>
  </si>
  <si>
    <t>Seine-Port</t>
  </si>
  <si>
    <t>Seingbouse</t>
  </si>
  <si>
    <t>Seissan</t>
  </si>
  <si>
    <t>Seix</t>
  </si>
  <si>
    <t>Selaincourt</t>
  </si>
  <si>
    <t>Selens</t>
  </si>
  <si>
    <t>Sélestat</t>
  </si>
  <si>
    <t>Séligné</t>
  </si>
  <si>
    <t>Séligney</t>
  </si>
  <si>
    <t>Selles</t>
  </si>
  <si>
    <t>Selles-Saint-Denis</t>
  </si>
  <si>
    <t>Selles-sur-Cher</t>
  </si>
  <si>
    <t>Selles-sur-Nahon</t>
  </si>
  <si>
    <t>Sellières</t>
  </si>
  <si>
    <t>Selommes</t>
  </si>
  <si>
    <t>Seloncourt</t>
  </si>
  <si>
    <t>Selongey</t>
  </si>
  <si>
    <t>Selonnet</t>
  </si>
  <si>
    <t>Seltz</t>
  </si>
  <si>
    <t>Sémalens</t>
  </si>
  <si>
    <t>Semallé</t>
  </si>
  <si>
    <t>Semarey</t>
  </si>
  <si>
    <t>Sembadel</t>
  </si>
  <si>
    <t>Sembas</t>
  </si>
  <si>
    <t>Semblançay</t>
  </si>
  <si>
    <t>Sembleçay</t>
  </si>
  <si>
    <t>Sembouès</t>
  </si>
  <si>
    <t>Séméac</t>
  </si>
  <si>
    <t>Séméacq-Blachon</t>
  </si>
  <si>
    <t>Semécourt</t>
  </si>
  <si>
    <t>Sémelay</t>
  </si>
  <si>
    <t>Semens</t>
  </si>
  <si>
    <t>Sementron</t>
  </si>
  <si>
    <t>Sémeries</t>
  </si>
  <si>
    <t>Semezanges</t>
  </si>
  <si>
    <t>Sémézies-Cachan</t>
  </si>
  <si>
    <t>Semide</t>
  </si>
  <si>
    <t>Semillac</t>
  </si>
  <si>
    <t>Semilly</t>
  </si>
  <si>
    <t>Semmadon</t>
  </si>
  <si>
    <t>Semoine</t>
  </si>
  <si>
    <t>Semond</t>
  </si>
  <si>
    <t>Semondans</t>
  </si>
  <si>
    <t>Semousies</t>
  </si>
  <si>
    <t>Semoussac</t>
  </si>
  <si>
    <t>Semoutiers-Montsaon</t>
  </si>
  <si>
    <t>Semoy</t>
  </si>
  <si>
    <t>Sempesserre</t>
  </si>
  <si>
    <t>Sempigny</t>
  </si>
  <si>
    <t>Sempy</t>
  </si>
  <si>
    <t>Semur-en-Auxois</t>
  </si>
  <si>
    <t>Semur-en-Brionnais</t>
  </si>
  <si>
    <t>Semur-en-Vallon</t>
  </si>
  <si>
    <t>Semussac</t>
  </si>
  <si>
    <t>Semuy</t>
  </si>
  <si>
    <t>Sénac</t>
  </si>
  <si>
    <t>Senaide</t>
  </si>
  <si>
    <t>Sénaillac-Latronquière</t>
  </si>
  <si>
    <t>Sénaillac-Lauzès</t>
  </si>
  <si>
    <t>Senailly</t>
  </si>
  <si>
    <t>Senantes</t>
  </si>
  <si>
    <t>Sénarens</t>
  </si>
  <si>
    <t>Senargent-Mignafans</t>
  </si>
  <si>
    <t>Senarpont</t>
  </si>
  <si>
    <t>Sénas</t>
  </si>
  <si>
    <t>Senaux</t>
  </si>
  <si>
    <t>Senconac</t>
  </si>
  <si>
    <t>Sendets</t>
  </si>
  <si>
    <t>Séné</t>
  </si>
  <si>
    <t>Sénéchas</t>
  </si>
  <si>
    <t>Sénergues</t>
  </si>
  <si>
    <t>Sénestis</t>
  </si>
  <si>
    <t>Séneujols</t>
  </si>
  <si>
    <t>Senez</t>
  </si>
  <si>
    <t>Sénezergues</t>
  </si>
  <si>
    <t>Sengouagnet</t>
  </si>
  <si>
    <t>Séniergues</t>
  </si>
  <si>
    <t>Senillé-Saint-Sauveur</t>
  </si>
  <si>
    <t>Seninghem</t>
  </si>
  <si>
    <t>Senlecques</t>
  </si>
  <si>
    <t>Senlis</t>
  </si>
  <si>
    <t>Senlis-le-Sec</t>
  </si>
  <si>
    <t>Senlisse</t>
  </si>
  <si>
    <t>Senneçay</t>
  </si>
  <si>
    <t>Sennecey-le-Grand</t>
  </si>
  <si>
    <t>Sennecey-lès-Dijon</t>
  </si>
  <si>
    <t>Sennely</t>
  </si>
  <si>
    <t>Sennevières</t>
  </si>
  <si>
    <t>Senneville-sur-Fécamp</t>
  </si>
  <si>
    <t>Sennevoy-le-Bas</t>
  </si>
  <si>
    <t>Sennevoy-le-Haut</t>
  </si>
  <si>
    <t>Senon</t>
  </si>
  <si>
    <t>Senonches</t>
  </si>
  <si>
    <t>Senoncourt</t>
  </si>
  <si>
    <t>Senoncourt-les-Maujouy</t>
  </si>
  <si>
    <t>Senones</t>
  </si>
  <si>
    <t>Senonges</t>
  </si>
  <si>
    <t>Senonnes</t>
  </si>
  <si>
    <t>Senots</t>
  </si>
  <si>
    <t>Senouillac</t>
  </si>
  <si>
    <t>Sénoville</t>
  </si>
  <si>
    <t>Senozan</t>
  </si>
  <si>
    <t>Sens</t>
  </si>
  <si>
    <t>Sens-Beaujeu</t>
  </si>
  <si>
    <t>Sens-de-Bretagne</t>
  </si>
  <si>
    <t>Sens-sur-Seille</t>
  </si>
  <si>
    <t>Sentein</t>
  </si>
  <si>
    <t>Sentelie</t>
  </si>
  <si>
    <t>Sentenac-de-Sérou</t>
  </si>
  <si>
    <t>Sentenac-d'Oust</t>
  </si>
  <si>
    <t>Sentheim</t>
  </si>
  <si>
    <t>Sentous</t>
  </si>
  <si>
    <t>Senuc</t>
  </si>
  <si>
    <t>Senven-Léhart</t>
  </si>
  <si>
    <t>Sépeaux-Saint Romain</t>
  </si>
  <si>
    <t>Sepmeries</t>
  </si>
  <si>
    <t>Sepmes</t>
  </si>
  <si>
    <t>Seppois-le-Bas</t>
  </si>
  <si>
    <t>Seppois-le-Haut</t>
  </si>
  <si>
    <t>Septème</t>
  </si>
  <si>
    <t>Septèmes-les-Vallons</t>
  </si>
  <si>
    <t>Septeuil</t>
  </si>
  <si>
    <t>Septfonds</t>
  </si>
  <si>
    <t>Septfontaines</t>
  </si>
  <si>
    <t>Sept-Meules</t>
  </si>
  <si>
    <t>Septmoncel les Molunes</t>
  </si>
  <si>
    <t>Septmonts</t>
  </si>
  <si>
    <t>Septsarges</t>
  </si>
  <si>
    <t>Sept-Saulx</t>
  </si>
  <si>
    <t>Sept-Sorts</t>
  </si>
  <si>
    <t>Septvaux</t>
  </si>
  <si>
    <t>Sepvigny</t>
  </si>
  <si>
    <t>Sepvret</t>
  </si>
  <si>
    <t>Sepx</t>
  </si>
  <si>
    <t>Sequedin</t>
  </si>
  <si>
    <t>Sequehart</t>
  </si>
  <si>
    <t>Serain</t>
  </si>
  <si>
    <t>Seraincourt</t>
  </si>
  <si>
    <t>Sérandon</t>
  </si>
  <si>
    <t>Séranon</t>
  </si>
  <si>
    <t>Serans</t>
  </si>
  <si>
    <t>Seranville</t>
  </si>
  <si>
    <t>Séranvillers-Forenville</t>
  </si>
  <si>
    <t>Seraucourt-le-Grand</t>
  </si>
  <si>
    <t>Seraumont</t>
  </si>
  <si>
    <t>Serazereux</t>
  </si>
  <si>
    <t>Serbannes</t>
  </si>
  <si>
    <t>Serbonnes</t>
  </si>
  <si>
    <t>Serches</t>
  </si>
  <si>
    <t>Sercœur</t>
  </si>
  <si>
    <t>Sercus</t>
  </si>
  <si>
    <t>Sercy</t>
  </si>
  <si>
    <t>Serdinya</t>
  </si>
  <si>
    <t>Sère</t>
  </si>
  <si>
    <t>Serécourt</t>
  </si>
  <si>
    <t>Sère-en-Lavedan</t>
  </si>
  <si>
    <t>Séreilhac</t>
  </si>
  <si>
    <t>Sère-Lanso</t>
  </si>
  <si>
    <t>Serémange-Erzange</t>
  </si>
  <si>
    <t>Sérempuy</t>
  </si>
  <si>
    <t>Sérénac</t>
  </si>
  <si>
    <t>Sérent</t>
  </si>
  <si>
    <t>Sère-Rustaing</t>
  </si>
  <si>
    <t>Sérévillers</t>
  </si>
  <si>
    <t>Serez</t>
  </si>
  <si>
    <t>Sérézin-de-la-Tour</t>
  </si>
  <si>
    <t>Sérézin-du-Rhône</t>
  </si>
  <si>
    <t>Sergeac</t>
  </si>
  <si>
    <t>Sergenaux</t>
  </si>
  <si>
    <t>Sergenon</t>
  </si>
  <si>
    <t>Sergines</t>
  </si>
  <si>
    <t>Sergy</t>
  </si>
  <si>
    <t>Séricourt</t>
  </si>
  <si>
    <t>Sérifontaine</t>
  </si>
  <si>
    <t>Sérignac</t>
  </si>
  <si>
    <t>Sérignac-Péboudou</t>
  </si>
  <si>
    <t>Sérignac-sur-Garonne</t>
  </si>
  <si>
    <t>Sérignan</t>
  </si>
  <si>
    <t>Sérignan-du-Comtat</t>
  </si>
  <si>
    <t>Sérigné</t>
  </si>
  <si>
    <t>Sérigny</t>
  </si>
  <si>
    <t>Sérilhac</t>
  </si>
  <si>
    <t>Seringes-et-Nesles</t>
  </si>
  <si>
    <t>Séris</t>
  </si>
  <si>
    <t>Serley</t>
  </si>
  <si>
    <t>Sermages</t>
  </si>
  <si>
    <t>Sermaise</t>
  </si>
  <si>
    <t>Sermaises</t>
  </si>
  <si>
    <t>Sermaize</t>
  </si>
  <si>
    <t>Sermaize-les-Bains</t>
  </si>
  <si>
    <t>Sermamagny</t>
  </si>
  <si>
    <t>Sermange</t>
  </si>
  <si>
    <t>Sermano</t>
  </si>
  <si>
    <t>Sermentizon</t>
  </si>
  <si>
    <t>Sermérieu</t>
  </si>
  <si>
    <t>Sermersheim</t>
  </si>
  <si>
    <t>Sermesse</t>
  </si>
  <si>
    <t>Sermiers</t>
  </si>
  <si>
    <t>Sermizelles</t>
  </si>
  <si>
    <t>Sermoise</t>
  </si>
  <si>
    <t>Sermoise-sur-Loire</t>
  </si>
  <si>
    <t>Sermoyer</t>
  </si>
  <si>
    <t>Sermur</t>
  </si>
  <si>
    <t>Sernhac</t>
  </si>
  <si>
    <t>Serocourt</t>
  </si>
  <si>
    <t>Séron</t>
  </si>
  <si>
    <t>Serpaize</t>
  </si>
  <si>
    <t>Serques</t>
  </si>
  <si>
    <t>Serqueux</t>
  </si>
  <si>
    <t>Serquigny</t>
  </si>
  <si>
    <t>Serra-di-Ferro</t>
  </si>
  <si>
    <t>Serra-di-Fiumorbo</t>
  </si>
  <si>
    <t>Serra-di-Scopamène</t>
  </si>
  <si>
    <t>Serralongue</t>
  </si>
  <si>
    <t>Serraval</t>
  </si>
  <si>
    <t>Serre-les-Moulières</t>
  </si>
  <si>
    <t>Serre-les-Sapins</t>
  </si>
  <si>
    <t>Serre-Nerpol</t>
  </si>
  <si>
    <t>Serres</t>
  </si>
  <si>
    <t>Serres-Castet</t>
  </si>
  <si>
    <t>Serres-et-Montguyard</t>
  </si>
  <si>
    <t>Serres-Gaston</t>
  </si>
  <si>
    <t>Serreslous-et-Arribans</t>
  </si>
  <si>
    <t>Serres-Morlaàs</t>
  </si>
  <si>
    <t>Serres-Sainte-Marie</t>
  </si>
  <si>
    <t>Serres-sur-Arget</t>
  </si>
  <si>
    <t>Serriera</t>
  </si>
  <si>
    <t>Serrières</t>
  </si>
  <si>
    <t>Serrières-de-Briord</t>
  </si>
  <si>
    <t>Serrières-en-Chautagne</t>
  </si>
  <si>
    <t>Serrières-sur-Ain</t>
  </si>
  <si>
    <t>Serrigny</t>
  </si>
  <si>
    <t>Serrigny-en-Bresse</t>
  </si>
  <si>
    <t>Serris</t>
  </si>
  <si>
    <t>Serrouville</t>
  </si>
  <si>
    <t>Serruelles</t>
  </si>
  <si>
    <t>Sers</t>
  </si>
  <si>
    <t>Servais</t>
  </si>
  <si>
    <t>Serval</t>
  </si>
  <si>
    <t>Servance-Miellin</t>
  </si>
  <si>
    <t>Servanches</t>
  </si>
  <si>
    <t>Servant</t>
  </si>
  <si>
    <t>Servas</t>
  </si>
  <si>
    <t>Servaville-Salmonville</t>
  </si>
  <si>
    <t>Serverette</t>
  </si>
  <si>
    <t>Serves-sur-Rhône</t>
  </si>
  <si>
    <t>Servian</t>
  </si>
  <si>
    <t>Servières-le-Château</t>
  </si>
  <si>
    <t>Serviers-et-Labaume</t>
  </si>
  <si>
    <t>Serviès</t>
  </si>
  <si>
    <t>Serviès-en-Val</t>
  </si>
  <si>
    <t>Servignat</t>
  </si>
  <si>
    <t>Servigney</t>
  </si>
  <si>
    <t>Servigny-lès-Raville</t>
  </si>
  <si>
    <t>Servigny-lès-Sainte-Barbe</t>
  </si>
  <si>
    <t>Servilly</t>
  </si>
  <si>
    <t>Servin</t>
  </si>
  <si>
    <t>Servins</t>
  </si>
  <si>
    <t>Servon</t>
  </si>
  <si>
    <t>Servon-Melzicourt</t>
  </si>
  <si>
    <t>Servon-sur-Vilaine</t>
  </si>
  <si>
    <t>Servoz</t>
  </si>
  <si>
    <t>Sery</t>
  </si>
  <si>
    <t>Séry-lès-Mézières</t>
  </si>
  <si>
    <t>Séry-Magneval</t>
  </si>
  <si>
    <t>Serzy-et-Prin</t>
  </si>
  <si>
    <t>Sessenheim</t>
  </si>
  <si>
    <t>Sète</t>
  </si>
  <si>
    <t>Setques</t>
  </si>
  <si>
    <t>Seugy</t>
  </si>
  <si>
    <t>Seuil</t>
  </si>
  <si>
    <t>Seuil-d'Argonne</t>
  </si>
  <si>
    <t>Seuillet</t>
  </si>
  <si>
    <t>Seuilly</t>
  </si>
  <si>
    <t>Seulline</t>
  </si>
  <si>
    <t>Seur</t>
  </si>
  <si>
    <t>Seurre</t>
  </si>
  <si>
    <t>Seux</t>
  </si>
  <si>
    <t>Seuzey</t>
  </si>
  <si>
    <t>Sevelinges</t>
  </si>
  <si>
    <t>Sevenans</t>
  </si>
  <si>
    <t>Sévérac</t>
  </si>
  <si>
    <t>Sévérac d'Aveyron</t>
  </si>
  <si>
    <t>Seveux-Motey</t>
  </si>
  <si>
    <t>Sévignac</t>
  </si>
  <si>
    <t>Sévignacq</t>
  </si>
  <si>
    <t>Sévignacq-Meyracq</t>
  </si>
  <si>
    <t>Sévigny</t>
  </si>
  <si>
    <t>Sévigny-la-Forêt</t>
  </si>
  <si>
    <t>Sévigny-Waleppe</t>
  </si>
  <si>
    <t>Sevrai</t>
  </si>
  <si>
    <t>Sevran</t>
  </si>
  <si>
    <t>Sèvremoine</t>
  </si>
  <si>
    <t>Sèvremont</t>
  </si>
  <si>
    <t>Sèvres</t>
  </si>
  <si>
    <t>Sèvres-Anxaumont</t>
  </si>
  <si>
    <t>Sevrey</t>
  </si>
  <si>
    <t>Sevrier</t>
  </si>
  <si>
    <t>Sévry</t>
  </si>
  <si>
    <t>Sewen</t>
  </si>
  <si>
    <t>Sexcles</t>
  </si>
  <si>
    <t>Sexey-aux-Forges</t>
  </si>
  <si>
    <t>Sexfontaines</t>
  </si>
  <si>
    <t>Seychalles</t>
  </si>
  <si>
    <t>Seyches</t>
  </si>
  <si>
    <t>Seyne</t>
  </si>
  <si>
    <t>Seynes</t>
  </si>
  <si>
    <t>Seyre</t>
  </si>
  <si>
    <t>Seyresse</t>
  </si>
  <si>
    <t>Seyssel</t>
  </si>
  <si>
    <t>Seysses</t>
  </si>
  <si>
    <t>Seysses-Savès</t>
  </si>
  <si>
    <t>Seyssinet-Pariset</t>
  </si>
  <si>
    <t>Seyssins</t>
  </si>
  <si>
    <t>Seyssuel</t>
  </si>
  <si>
    <t>Seytroux</t>
  </si>
  <si>
    <t>Sézanne</t>
  </si>
  <si>
    <t>Siarrouy</t>
  </si>
  <si>
    <t>Siaugues-Sainte-Marie</t>
  </si>
  <si>
    <t>Sibiril</t>
  </si>
  <si>
    <t>Sibiville</t>
  </si>
  <si>
    <t>Siccieu-Saint-Julien-et-Carisieu</t>
  </si>
  <si>
    <t>Sichamps</t>
  </si>
  <si>
    <t>Sickert</t>
  </si>
  <si>
    <t>Sideville</t>
  </si>
  <si>
    <t>Sidiailles</t>
  </si>
  <si>
    <t>Siecq</t>
  </si>
  <si>
    <t>Siegen</t>
  </si>
  <si>
    <t>Sierck-les-Bains</t>
  </si>
  <si>
    <t>Sierentz</t>
  </si>
  <si>
    <t>Siersthal</t>
  </si>
  <si>
    <t>Sierville</t>
  </si>
  <si>
    <t>Siest</t>
  </si>
  <si>
    <t>Sieurac</t>
  </si>
  <si>
    <t>Sieuras</t>
  </si>
  <si>
    <t>Siévoz</t>
  </si>
  <si>
    <t>Siewiller</t>
  </si>
  <si>
    <t>Sigale</t>
  </si>
  <si>
    <t>Sigalens</t>
  </si>
  <si>
    <t>Sigean</t>
  </si>
  <si>
    <t>Sigloy</t>
  </si>
  <si>
    <t>Signac</t>
  </si>
  <si>
    <t>Signes</t>
  </si>
  <si>
    <t>Signéville</t>
  </si>
  <si>
    <t>Signy-l'Abbaye</t>
  </si>
  <si>
    <t>Signy-le-Petit</t>
  </si>
  <si>
    <t>Signy-Montlibert</t>
  </si>
  <si>
    <t>Signy-Signets</t>
  </si>
  <si>
    <t>Sigogne</t>
  </si>
  <si>
    <t>Sigonce</t>
  </si>
  <si>
    <t>Sigottier</t>
  </si>
  <si>
    <t>Sigoulès-et-Flaugeac</t>
  </si>
  <si>
    <t>Sigournais</t>
  </si>
  <si>
    <t>Sigoyer</t>
  </si>
  <si>
    <t>Siguer</t>
  </si>
  <si>
    <t>Sigy</t>
  </si>
  <si>
    <t>Sigy-en-Bray</t>
  </si>
  <si>
    <t>Sigy-le-Châtel</t>
  </si>
  <si>
    <t>Silfiac</t>
  </si>
  <si>
    <t>Silhac</t>
  </si>
  <si>
    <t>Sillans</t>
  </si>
  <si>
    <t>Sillans-la-Cascade</t>
  </si>
  <si>
    <t>Sillars</t>
  </si>
  <si>
    <t>Sillas</t>
  </si>
  <si>
    <t>Sillegny</t>
  </si>
  <si>
    <t>Sillé-le-Guillaume</t>
  </si>
  <si>
    <t>Sillé-le-Philippe</t>
  </si>
  <si>
    <t>Sillery</t>
  </si>
  <si>
    <t>Silley-Amancey</t>
  </si>
  <si>
    <t>Silley-Bléfond</t>
  </si>
  <si>
    <t>Sillingy</t>
  </si>
  <si>
    <t>Silly-en-Saulnois</t>
  </si>
  <si>
    <t>Silly-la-Poterie</t>
  </si>
  <si>
    <t>Silly-le-Long</t>
  </si>
  <si>
    <t>Silly-sur-Nied</t>
  </si>
  <si>
    <t>Silly-Tillard</t>
  </si>
  <si>
    <t>Silmont</t>
  </si>
  <si>
    <t>Siltzheim</t>
  </si>
  <si>
    <t>Silvareccio</t>
  </si>
  <si>
    <t>Silvarouvres</t>
  </si>
  <si>
    <t>Simacourbe</t>
  </si>
  <si>
    <t>Simandre</t>
  </si>
  <si>
    <t>Simandres</t>
  </si>
  <si>
    <t>Simandre-sur-Suran</t>
  </si>
  <si>
    <t>Simard</t>
  </si>
  <si>
    <t>Simencourt</t>
  </si>
  <si>
    <t>Simeyrols</t>
  </si>
  <si>
    <t>Simiane-Collongue</t>
  </si>
  <si>
    <t>Simiane-la-Rotonde</t>
  </si>
  <si>
    <t>Simorre</t>
  </si>
  <si>
    <t>Simplé</t>
  </si>
  <si>
    <t>Sinard</t>
  </si>
  <si>
    <t>Sinceny</t>
  </si>
  <si>
    <t>Sincey-lès-Rouvray</t>
  </si>
  <si>
    <t>Singles</t>
  </si>
  <si>
    <t>Singleyrac</t>
  </si>
  <si>
    <t>Singly</t>
  </si>
  <si>
    <t>Sin-le-Noble</t>
  </si>
  <si>
    <t>Sinnamary</t>
  </si>
  <si>
    <t>Sinzos</t>
  </si>
  <si>
    <t>Sioniac</t>
  </si>
  <si>
    <t>Sion-les-Mines</t>
  </si>
  <si>
    <t>Sionne</t>
  </si>
  <si>
    <t>Sionviller</t>
  </si>
  <si>
    <t>Siorac-de-Ribérac</t>
  </si>
  <si>
    <t>Siorac-en-Périgord</t>
  </si>
  <si>
    <t>Siouville-Hague</t>
  </si>
  <si>
    <t>Sirac</t>
  </si>
  <si>
    <t>Siracourt</t>
  </si>
  <si>
    <t>Siradan</t>
  </si>
  <si>
    <t>Siran</t>
  </si>
  <si>
    <t>Sireix</t>
  </si>
  <si>
    <t>Sireuil</t>
  </si>
  <si>
    <t>Sirod</t>
  </si>
  <si>
    <t>Siros</t>
  </si>
  <si>
    <t>Sisco</t>
  </si>
  <si>
    <t>Sissonne</t>
  </si>
  <si>
    <t>Sissy</t>
  </si>
  <si>
    <t>Sistels</t>
  </si>
  <si>
    <t>Sisteron</t>
  </si>
  <si>
    <t>Sivergues</t>
  </si>
  <si>
    <t>Sivignon</t>
  </si>
  <si>
    <t>Sivry-Ante</t>
  </si>
  <si>
    <t>Sivry-Courtry</t>
  </si>
  <si>
    <t>Sivry-la-Perche</t>
  </si>
  <si>
    <t>Sivry-sur-Meuse</t>
  </si>
  <si>
    <t>Six-Fours-les-Plages</t>
  </si>
  <si>
    <t>Sixt-Fer-à-Cheval</t>
  </si>
  <si>
    <t>Sixt-sur-Aff</t>
  </si>
  <si>
    <t>Sizun</t>
  </si>
  <si>
    <t>Smarves</t>
  </si>
  <si>
    <t>Smermesnil</t>
  </si>
  <si>
    <t>Soccia</t>
  </si>
  <si>
    <t>Sochaux</t>
  </si>
  <si>
    <t>Socourt</t>
  </si>
  <si>
    <t>Socx</t>
  </si>
  <si>
    <t>Sode</t>
  </si>
  <si>
    <t>Sognolles-en-Montois</t>
  </si>
  <si>
    <t>Sogny-aux-Moulins</t>
  </si>
  <si>
    <t>Sogny-en-l'Angle</t>
  </si>
  <si>
    <t>Soignolles</t>
  </si>
  <si>
    <t>Soignolles-en-Brie</t>
  </si>
  <si>
    <t>Soindres</t>
  </si>
  <si>
    <t>Soing-Cubry-Charentenay</t>
  </si>
  <si>
    <t>Soings-en-Sologne</t>
  </si>
  <si>
    <t>Soirans</t>
  </si>
  <si>
    <t>Soissons</t>
  </si>
  <si>
    <t>Soissons-sur-Nacey</t>
  </si>
  <si>
    <t>Soisy-Bouy</t>
  </si>
  <si>
    <t>Soisy-sous-Montmorency</t>
  </si>
  <si>
    <t>Soisy-sur-École</t>
  </si>
  <si>
    <t>Soisy-sur-Seine</t>
  </si>
  <si>
    <t>Soize</t>
  </si>
  <si>
    <t>Soizy-aux-Bois</t>
  </si>
  <si>
    <t>Solaize</t>
  </si>
  <si>
    <t>Solaure en Diois</t>
  </si>
  <si>
    <t>Solbach</t>
  </si>
  <si>
    <t>Soleilhas</t>
  </si>
  <si>
    <t>Solemont</t>
  </si>
  <si>
    <t>Solente</t>
  </si>
  <si>
    <t>Solérieux</t>
  </si>
  <si>
    <t>Solers</t>
  </si>
  <si>
    <t>Solesmes</t>
  </si>
  <si>
    <t>Soleymieu</t>
  </si>
  <si>
    <t>Soleymieux</t>
  </si>
  <si>
    <t>Solférino</t>
  </si>
  <si>
    <t>Solgne</t>
  </si>
  <si>
    <t>Soliers</t>
  </si>
  <si>
    <t>Solignac</t>
  </si>
  <si>
    <t>Solignac-sous-Roche</t>
  </si>
  <si>
    <t>Solignac-sur-Loire</t>
  </si>
  <si>
    <t>Solignat</t>
  </si>
  <si>
    <t>Soligny-la-Trappe</t>
  </si>
  <si>
    <t>Soligny-les-Étangs</t>
  </si>
  <si>
    <t>Sollacaro</t>
  </si>
  <si>
    <t>Solliès-Pont</t>
  </si>
  <si>
    <t>Solliès-Toucas</t>
  </si>
  <si>
    <t>Solliès-Ville</t>
  </si>
  <si>
    <t>Sologny</t>
  </si>
  <si>
    <t>Solomiac</t>
  </si>
  <si>
    <t>Solre-le-Château</t>
  </si>
  <si>
    <t>Solrinnes</t>
  </si>
  <si>
    <t>Solterre</t>
  </si>
  <si>
    <t>Solutré-Pouilly</t>
  </si>
  <si>
    <t>Somain</t>
  </si>
  <si>
    <t>Sombacour</t>
  </si>
  <si>
    <t>Sombernon</t>
  </si>
  <si>
    <t>Sombrin</t>
  </si>
  <si>
    <t>Sombrun</t>
  </si>
  <si>
    <t>Somloire</t>
  </si>
  <si>
    <t>Sommaing</t>
  </si>
  <si>
    <t>Sommancourt</t>
  </si>
  <si>
    <t>Sommant</t>
  </si>
  <si>
    <t>Sommauthe</t>
  </si>
  <si>
    <t>Somme-Bionne</t>
  </si>
  <si>
    <t>Sommecaise</t>
  </si>
  <si>
    <t>Sommedieue</t>
  </si>
  <si>
    <t>Sommeilles</t>
  </si>
  <si>
    <t>Sommelans</t>
  </si>
  <si>
    <t>Sommelonne</t>
  </si>
  <si>
    <t>Sommepy-Tahure</t>
  </si>
  <si>
    <t>Sommerance</t>
  </si>
  <si>
    <t>Sommerécourt</t>
  </si>
  <si>
    <t>Sommereux</t>
  </si>
  <si>
    <t>Sommeron</t>
  </si>
  <si>
    <t>Sommervieu</t>
  </si>
  <si>
    <t>Sommerviller</t>
  </si>
  <si>
    <t>Sommery</t>
  </si>
  <si>
    <t>Sommesnil</t>
  </si>
  <si>
    <t>Sommesous</t>
  </si>
  <si>
    <t>Somme-Suippe</t>
  </si>
  <si>
    <t>Somme-Tourbe</t>
  </si>
  <si>
    <t>Sommette-Eaucourt</t>
  </si>
  <si>
    <t>Sommeval</t>
  </si>
  <si>
    <t>Somme-Vesle</t>
  </si>
  <si>
    <t>Sommevoire</t>
  </si>
  <si>
    <t>Somme-Yèvre</t>
  </si>
  <si>
    <t>Sommières</t>
  </si>
  <si>
    <t>Sommières-du-Clain</t>
  </si>
  <si>
    <t>Sompuis</t>
  </si>
  <si>
    <t>Somsois</t>
  </si>
  <si>
    <t>Son</t>
  </si>
  <si>
    <t>Sonac</t>
  </si>
  <si>
    <t>Sonchamp</t>
  </si>
  <si>
    <t>Soncourt</t>
  </si>
  <si>
    <t>Soncourt-sur-Marne</t>
  </si>
  <si>
    <t>Sondernach</t>
  </si>
  <si>
    <t>Sondersdorf</t>
  </si>
  <si>
    <t>Songeons</t>
  </si>
  <si>
    <t>Songeson</t>
  </si>
  <si>
    <t>Songy</t>
  </si>
  <si>
    <t>Sonnac</t>
  </si>
  <si>
    <t>Sonnac-sur-l'Hers</t>
  </si>
  <si>
    <t>Sonnay</t>
  </si>
  <si>
    <t>Sonnaz</t>
  </si>
  <si>
    <t>Sons-et-Ronchères</t>
  </si>
  <si>
    <t>Sonthonnax-la-Montagne</t>
  </si>
  <si>
    <t>Sonzay</t>
  </si>
  <si>
    <t>Soorts-Hossegor</t>
  </si>
  <si>
    <t>Soppe-le-Bas</t>
  </si>
  <si>
    <t>Sor</t>
  </si>
  <si>
    <t>Sorans-lès-Breurey</t>
  </si>
  <si>
    <t>Sorbais</t>
  </si>
  <si>
    <t>Sorbets</t>
  </si>
  <si>
    <t>Sorbey</t>
  </si>
  <si>
    <t>Sorbier</t>
  </si>
  <si>
    <t>Sorbiers</t>
  </si>
  <si>
    <t>Sorbollano</t>
  </si>
  <si>
    <t>Sorbon</t>
  </si>
  <si>
    <t>Sorbo-Ocagnano</t>
  </si>
  <si>
    <t>Sorbs</t>
  </si>
  <si>
    <t>Sorcy-Bauthémont</t>
  </si>
  <si>
    <t>Sorcy-Saint-Martin</t>
  </si>
  <si>
    <t>Sorde-l'Abbaye</t>
  </si>
  <si>
    <t>Sore</t>
  </si>
  <si>
    <t>Soréac</t>
  </si>
  <si>
    <t>Sorède</t>
  </si>
  <si>
    <t>Sorel</t>
  </si>
  <si>
    <t>Sorel-en-Vimeu</t>
  </si>
  <si>
    <t>Sorel-Moussel</t>
  </si>
  <si>
    <t>Sorèze</t>
  </si>
  <si>
    <t>Sorgeat</t>
  </si>
  <si>
    <t>Sorges et Ligueux en Périgord</t>
  </si>
  <si>
    <t>Sorgues</t>
  </si>
  <si>
    <t>Sorigny</t>
  </si>
  <si>
    <t>Sorio</t>
  </si>
  <si>
    <t>Sormery</t>
  </si>
  <si>
    <t>Sormonne</t>
  </si>
  <si>
    <t>Sornac</t>
  </si>
  <si>
    <t>Sornay</t>
  </si>
  <si>
    <t>Sornéville</t>
  </si>
  <si>
    <t>Sorquainville</t>
  </si>
  <si>
    <t>Sorrus</t>
  </si>
  <si>
    <t>Sort-en-Chalosse</t>
  </si>
  <si>
    <t>Sortosville</t>
  </si>
  <si>
    <t>Sortosville-en-Beaumont</t>
  </si>
  <si>
    <t>Sos</t>
  </si>
  <si>
    <t>Sospel</t>
  </si>
  <si>
    <t>Sossais</t>
  </si>
  <si>
    <t>Sost</t>
  </si>
  <si>
    <t>Sotta</t>
  </si>
  <si>
    <t>Sottevast</t>
  </si>
  <si>
    <t>Sotteville</t>
  </si>
  <si>
    <t>Sotteville-lès-Rouen</t>
  </si>
  <si>
    <t>Sotteville-sous-le-Val</t>
  </si>
  <si>
    <t>Sotteville-sur-Mer</t>
  </si>
  <si>
    <t>Soturac</t>
  </si>
  <si>
    <t>Sotzeling</t>
  </si>
  <si>
    <t>Souain-Perthes-lès-Hurlus</t>
  </si>
  <si>
    <t>Soual</t>
  </si>
  <si>
    <t>Souancé-au-Perche</t>
  </si>
  <si>
    <t>Souanyas</t>
  </si>
  <si>
    <t>Souastre</t>
  </si>
  <si>
    <t>Soubès</t>
  </si>
  <si>
    <t>Soubise</t>
  </si>
  <si>
    <t>Soublecause</t>
  </si>
  <si>
    <t>Soubran</t>
  </si>
  <si>
    <t>Soubrebost</t>
  </si>
  <si>
    <t>Soucé</t>
  </si>
  <si>
    <t>Souchez</t>
  </si>
  <si>
    <t>Soucht</t>
  </si>
  <si>
    <t>Soucia</t>
  </si>
  <si>
    <t>Soucieu-en-Jarrest</t>
  </si>
  <si>
    <t>Soucirac</t>
  </si>
  <si>
    <t>Souclin</t>
  </si>
  <si>
    <t>Soucy</t>
  </si>
  <si>
    <t>Soudaine-Lavinadière</t>
  </si>
  <si>
    <t>Soudan</t>
  </si>
  <si>
    <t>Soudat</t>
  </si>
  <si>
    <t>Soudé</t>
  </si>
  <si>
    <t>Soudeilles</t>
  </si>
  <si>
    <t>Soudorgues</t>
  </si>
  <si>
    <t>Soudron</t>
  </si>
  <si>
    <t>Soueich</t>
  </si>
  <si>
    <t>Soueix-Rogalle</t>
  </si>
  <si>
    <t>Souel</t>
  </si>
  <si>
    <t>Soues</t>
  </si>
  <si>
    <t>Souesmes</t>
  </si>
  <si>
    <t>Souffelweyersheim</t>
  </si>
  <si>
    <t>Soufflenheim</t>
  </si>
  <si>
    <t>Souffrignac</t>
  </si>
  <si>
    <t>Sougé</t>
  </si>
  <si>
    <t>Sougéal</t>
  </si>
  <si>
    <t>Sougé-le-Ganelon</t>
  </si>
  <si>
    <t>Sougères-en-Puisaye</t>
  </si>
  <si>
    <t>Sougraigne</t>
  </si>
  <si>
    <t>Sougy</t>
  </si>
  <si>
    <t>Sougy-sur-Loire</t>
  </si>
  <si>
    <t>Souhey</t>
  </si>
  <si>
    <t>Souilhanels</t>
  </si>
  <si>
    <t>Souilhe</t>
  </si>
  <si>
    <t>Souillac</t>
  </si>
  <si>
    <t>Souillé</t>
  </si>
  <si>
    <t>Souilly</t>
  </si>
  <si>
    <t>Soula</t>
  </si>
  <si>
    <t>Soulac-sur-Mer</t>
  </si>
  <si>
    <t>Soulages</t>
  </si>
  <si>
    <t>Soulages-Bonneval</t>
  </si>
  <si>
    <t>Soulaines-Dhuys</t>
  </si>
  <si>
    <t>Soulaines-sur-Aubance</t>
  </si>
  <si>
    <t>Soulaire-et-Bourg</t>
  </si>
  <si>
    <t>Soulaires</t>
  </si>
  <si>
    <t>Soulan</t>
  </si>
  <si>
    <t>Soulanges</t>
  </si>
  <si>
    <t>Soulangis</t>
  </si>
  <si>
    <t>Soulangy</t>
  </si>
  <si>
    <t>Soulatgé</t>
  </si>
  <si>
    <t>Soulaucourt-sur-Mouzon</t>
  </si>
  <si>
    <t>Soulaures</t>
  </si>
  <si>
    <t>Soulce-Cernay</t>
  </si>
  <si>
    <t>Souleuvre en Bocage</t>
  </si>
  <si>
    <t>Soulgé-sur-Ouette</t>
  </si>
  <si>
    <t>Soulières</t>
  </si>
  <si>
    <t>Soulignac</t>
  </si>
  <si>
    <t>Souligné-Flacé</t>
  </si>
  <si>
    <t>Souligné-sous-Ballon</t>
  </si>
  <si>
    <t>Soulignonne</t>
  </si>
  <si>
    <t>Souligny</t>
  </si>
  <si>
    <t>Soulitré</t>
  </si>
  <si>
    <t>Soullans</t>
  </si>
  <si>
    <t>Soulom</t>
  </si>
  <si>
    <t>Soulomès</t>
  </si>
  <si>
    <t>Soulosse-sous-Saint-Élophe</t>
  </si>
  <si>
    <t>Soultzbach-les-Bains</t>
  </si>
  <si>
    <t>Soultzeren</t>
  </si>
  <si>
    <t>Soultz-Haut-Rhin</t>
  </si>
  <si>
    <t>Soultz-les-Bains</t>
  </si>
  <si>
    <t>Soultzmatt</t>
  </si>
  <si>
    <t>Soultz-sous-Forêts</t>
  </si>
  <si>
    <t>Soulvache</t>
  </si>
  <si>
    <t>Soumaintrain</t>
  </si>
  <si>
    <t>Soumans</t>
  </si>
  <si>
    <t>Soumensac</t>
  </si>
  <si>
    <t>Souméras</t>
  </si>
  <si>
    <t>Soumont</t>
  </si>
  <si>
    <t>Soumont-Saint-Quentin</t>
  </si>
  <si>
    <t>Soumoulou</t>
  </si>
  <si>
    <t>Soupex</t>
  </si>
  <si>
    <t>Soupir</t>
  </si>
  <si>
    <t>Souppes-sur-Loing</t>
  </si>
  <si>
    <t>Souprosse</t>
  </si>
  <si>
    <t>Souraïde</t>
  </si>
  <si>
    <t>Sourans</t>
  </si>
  <si>
    <t>Source-Seine</t>
  </si>
  <si>
    <t>Sourcieux-les-Mines</t>
  </si>
  <si>
    <t>Sourdeval</t>
  </si>
  <si>
    <t>Sourdon</t>
  </si>
  <si>
    <t>Sourdun</t>
  </si>
  <si>
    <t>Sournia</t>
  </si>
  <si>
    <t>Sourniac</t>
  </si>
  <si>
    <t>Sourribes</t>
  </si>
  <si>
    <t>Sours</t>
  </si>
  <si>
    <t>Soursac</t>
  </si>
  <si>
    <t>Sourzac</t>
  </si>
  <si>
    <t>Sousceyrac-en-Quercy</t>
  </si>
  <si>
    <t>Sousmoulins</t>
  </si>
  <si>
    <t>Sous-Parsat</t>
  </si>
  <si>
    <t>Souspierre</t>
  </si>
  <si>
    <t>Soussac</t>
  </si>
  <si>
    <t>Soussans</t>
  </si>
  <si>
    <t>Soussey-sur-Brionne</t>
  </si>
  <si>
    <t>Soustelle</t>
  </si>
  <si>
    <t>Soustons</t>
  </si>
  <si>
    <t>Sousville</t>
  </si>
  <si>
    <t>Souternon</t>
  </si>
  <si>
    <t>Souvans</t>
  </si>
  <si>
    <t>Souvignargues</t>
  </si>
  <si>
    <t>Souvigné</t>
  </si>
  <si>
    <t>Souvigné-sur-Même</t>
  </si>
  <si>
    <t>Souvigné-sur-Sarthe</t>
  </si>
  <si>
    <t>Souvigny</t>
  </si>
  <si>
    <t>Souvigny-de-Touraine</t>
  </si>
  <si>
    <t>Souvigny-en-Sologne</t>
  </si>
  <si>
    <t>Souyeaux</t>
  </si>
  <si>
    <t>Souzay-Champigny</t>
  </si>
  <si>
    <t>Souzy</t>
  </si>
  <si>
    <t>Souzy-la-Briche</t>
  </si>
  <si>
    <t>Soveria</t>
  </si>
  <si>
    <t>Soyans</t>
  </si>
  <si>
    <t>Soyaux</t>
  </si>
  <si>
    <t>Soyécourt</t>
  </si>
  <si>
    <t>Soye-en-Septaine</t>
  </si>
  <si>
    <t>Soyers</t>
  </si>
  <si>
    <t>Soyons</t>
  </si>
  <si>
    <t>Sparsbach</t>
  </si>
  <si>
    <t>Speloncato</t>
  </si>
  <si>
    <t>Spéracèdes</t>
  </si>
  <si>
    <t>Spézet</t>
  </si>
  <si>
    <t>Spicheren</t>
  </si>
  <si>
    <t>Spincourt</t>
  </si>
  <si>
    <t>Sponville</t>
  </si>
  <si>
    <t>Spoy</t>
  </si>
  <si>
    <t>Spycker</t>
  </si>
  <si>
    <t>Squiffiec</t>
  </si>
  <si>
    <t>Staffelfelden</t>
  </si>
  <si>
    <t>Stains</t>
  </si>
  <si>
    <t>Stainville</t>
  </si>
  <si>
    <t>Staple</t>
  </si>
  <si>
    <t>Stattmatten</t>
  </si>
  <si>
    <t>Steenbecque</t>
  </si>
  <si>
    <t>Steene</t>
  </si>
  <si>
    <t>Steenvoorde</t>
  </si>
  <si>
    <t>Steenwerck</t>
  </si>
  <si>
    <t>Steige</t>
  </si>
  <si>
    <t>Steinbourg</t>
  </si>
  <si>
    <t>Steinbrunn-le-Bas</t>
  </si>
  <si>
    <t>Steinbrunn-le-Haut</t>
  </si>
  <si>
    <t>Steinseltz</t>
  </si>
  <si>
    <t>Steinsoultz</t>
  </si>
  <si>
    <t>Stenay</t>
  </si>
  <si>
    <t>Sternenberg</t>
  </si>
  <si>
    <t>Stigny</t>
  </si>
  <si>
    <t>Still</t>
  </si>
  <si>
    <t>Stiring-Wendel</t>
  </si>
  <si>
    <t>Stonne</t>
  </si>
  <si>
    <t>Storckensohn</t>
  </si>
  <si>
    <t>Stosswihr</t>
  </si>
  <si>
    <t>Stotzheim</t>
  </si>
  <si>
    <t>Strasbourg</t>
  </si>
  <si>
    <t>Strazeele</t>
  </si>
  <si>
    <t>Strenquels</t>
  </si>
  <si>
    <t>Strueth</t>
  </si>
  <si>
    <t>Struth</t>
  </si>
  <si>
    <t>Stuckange</t>
  </si>
  <si>
    <t>Stundwiller</t>
  </si>
  <si>
    <t>Sturzelbronn</t>
  </si>
  <si>
    <t>Stutzheim-Offenheim</t>
  </si>
  <si>
    <t>Suarce</t>
  </si>
  <si>
    <t>Suaux</t>
  </si>
  <si>
    <t>Sublaines</t>
  </si>
  <si>
    <t>Subles</t>
  </si>
  <si>
    <t>Subligny</t>
  </si>
  <si>
    <t>Succieu</t>
  </si>
  <si>
    <t>Sucé-sur-Erdre</t>
  </si>
  <si>
    <t>Sucy-en-Brie</t>
  </si>
  <si>
    <t>Suèvres</t>
  </si>
  <si>
    <t>Sugères</t>
  </si>
  <si>
    <t>Suhescun</t>
  </si>
  <si>
    <t>Suilly-la-Tour</t>
  </si>
  <si>
    <t>Suin</t>
  </si>
  <si>
    <t>Suippes</t>
  </si>
  <si>
    <t>Suisse</t>
  </si>
  <si>
    <t>Suizy-le-Franc</t>
  </si>
  <si>
    <t>Sulignat</t>
  </si>
  <si>
    <t>Sully</t>
  </si>
  <si>
    <t>Sully-la-Chapelle</t>
  </si>
  <si>
    <t>Sully-sur-Loire</t>
  </si>
  <si>
    <t>Sulniac</t>
  </si>
  <si>
    <t>Sumène</t>
  </si>
  <si>
    <t>Sundhoffen</t>
  </si>
  <si>
    <t>Sundhouse</t>
  </si>
  <si>
    <t>Supt</t>
  </si>
  <si>
    <t>Surat</t>
  </si>
  <si>
    <t>Surba</t>
  </si>
  <si>
    <t>Surbourg</t>
  </si>
  <si>
    <t>Surcamps</t>
  </si>
  <si>
    <t>Surdoux</t>
  </si>
  <si>
    <t>Suré</t>
  </si>
  <si>
    <t>Suresnes</t>
  </si>
  <si>
    <t>Surfonds</t>
  </si>
  <si>
    <t>Surfontaine</t>
  </si>
  <si>
    <t>Surgères</t>
  </si>
  <si>
    <t>Surgy</t>
  </si>
  <si>
    <t>Suriauville</t>
  </si>
  <si>
    <t>Surin</t>
  </si>
  <si>
    <t>Surjoux-Lhopital</t>
  </si>
  <si>
    <t>Surmont</t>
  </si>
  <si>
    <t>Surques</t>
  </si>
  <si>
    <t>Surrain</t>
  </si>
  <si>
    <t>Surtainville</t>
  </si>
  <si>
    <t>Surtauville</t>
  </si>
  <si>
    <t>Surville</t>
  </si>
  <si>
    <t>Survilliers</t>
  </si>
  <si>
    <t>Sury</t>
  </si>
  <si>
    <t>Sury-aux-Bois</t>
  </si>
  <si>
    <t>Sury-en-Vaux</t>
  </si>
  <si>
    <t>Sury-ès-Bois</t>
  </si>
  <si>
    <t>Sury-le-Comtal</t>
  </si>
  <si>
    <t>Sury-près-Léré</t>
  </si>
  <si>
    <t>Surzur</t>
  </si>
  <si>
    <t>Sus</t>
  </si>
  <si>
    <t>Susmiou</t>
  </si>
  <si>
    <t>Sussac</t>
  </si>
  <si>
    <t>Sus-Saint-Léger</t>
  </si>
  <si>
    <t>Sussargues</t>
  </si>
  <si>
    <t>Sussat</t>
  </si>
  <si>
    <t>Sussey</t>
  </si>
  <si>
    <t>Susville</t>
  </si>
  <si>
    <t>Suzan</t>
  </si>
  <si>
    <t>Suzanne</t>
  </si>
  <si>
    <t>Suzannecourt</t>
  </si>
  <si>
    <t>Suzay</t>
  </si>
  <si>
    <t>Suze</t>
  </si>
  <si>
    <t>Suze-la-Rousse</t>
  </si>
  <si>
    <t>Suzette</t>
  </si>
  <si>
    <t>Suzoy</t>
  </si>
  <si>
    <t>Sy</t>
  </si>
  <si>
    <t>Syam</t>
  </si>
  <si>
    <t>Sylvains-Lès-Moulins</t>
  </si>
  <si>
    <t>Sylvanès</t>
  </si>
  <si>
    <t>Tabaille-Usquain</t>
  </si>
  <si>
    <t>Tabanac</t>
  </si>
  <si>
    <t>Tabre</t>
  </si>
  <si>
    <t>Tachoires</t>
  </si>
  <si>
    <t>Tacoignières</t>
  </si>
  <si>
    <t>Taconnay</t>
  </si>
  <si>
    <t>Taden</t>
  </si>
  <si>
    <t>Tadousse-Ussau</t>
  </si>
  <si>
    <t>Taglio-Isolaccio</t>
  </si>
  <si>
    <t>Tagnon</t>
  </si>
  <si>
    <t>Tagolsheim</t>
  </si>
  <si>
    <t>Tagsdorf</t>
  </si>
  <si>
    <t>Tailhac</t>
  </si>
  <si>
    <t>Taillades</t>
  </si>
  <si>
    <t>Taillancourt</t>
  </si>
  <si>
    <t>Taillant</t>
  </si>
  <si>
    <t>Taillebourg</t>
  </si>
  <si>
    <t>Taillecavat</t>
  </si>
  <si>
    <t>Taillecourt</t>
  </si>
  <si>
    <t>Taillefontaine</t>
  </si>
  <si>
    <t>Taillepied</t>
  </si>
  <si>
    <t>Taillet</t>
  </si>
  <si>
    <t>Taillette</t>
  </si>
  <si>
    <t>Taillis</t>
  </si>
  <si>
    <t>Tailly</t>
  </si>
  <si>
    <t>Tain-l'Hermitage</t>
  </si>
  <si>
    <t>Taintrux</t>
  </si>
  <si>
    <t>Taisnières-en-Thiérache</t>
  </si>
  <si>
    <t>Taisnières-sur-Hon</t>
  </si>
  <si>
    <t>Taissy</t>
  </si>
  <si>
    <t>Taïx</t>
  </si>
  <si>
    <t>Taizé</t>
  </si>
  <si>
    <t>Taizé-Aizie</t>
  </si>
  <si>
    <t>Taizy</t>
  </si>
  <si>
    <t>Tajan</t>
  </si>
  <si>
    <t>Talairan</t>
  </si>
  <si>
    <t>Talais</t>
  </si>
  <si>
    <t>Talange</t>
  </si>
  <si>
    <t>Talant</t>
  </si>
  <si>
    <t>Talasani</t>
  </si>
  <si>
    <t>Talazac</t>
  </si>
  <si>
    <t>Talcy</t>
  </si>
  <si>
    <t>Talence</t>
  </si>
  <si>
    <t>Talencieux</t>
  </si>
  <si>
    <t>Talensac</t>
  </si>
  <si>
    <t>Talissieu</t>
  </si>
  <si>
    <t>Talizat</t>
  </si>
  <si>
    <t>Tallans</t>
  </si>
  <si>
    <t>Tallard</t>
  </si>
  <si>
    <t>Tallenay</t>
  </si>
  <si>
    <t>Tallende</t>
  </si>
  <si>
    <t>Taller</t>
  </si>
  <si>
    <t>Talloires-Montmin</t>
  </si>
  <si>
    <t>Tallone</t>
  </si>
  <si>
    <t>Tallud-Sainte-Gemme</t>
  </si>
  <si>
    <t>Talmas</t>
  </si>
  <si>
    <t>Talmay</t>
  </si>
  <si>
    <t>Talmontiers</t>
  </si>
  <si>
    <t>Talmont-Saint-Hilaire</t>
  </si>
  <si>
    <t>Talmont-sur-Gironde</t>
  </si>
  <si>
    <t>Talon</t>
  </si>
  <si>
    <t>Talus-Saint-Prix</t>
  </si>
  <si>
    <t>Taluyers</t>
  </si>
  <si>
    <t>Tamerville</t>
  </si>
  <si>
    <t>Tamnay-en-Bazois</t>
  </si>
  <si>
    <t>Tamniès</t>
  </si>
  <si>
    <t>Tanavelle</t>
  </si>
  <si>
    <t>Tanay</t>
  </si>
  <si>
    <t>Tancarville</t>
  </si>
  <si>
    <t>Tancon</t>
  </si>
  <si>
    <t>Tanconville</t>
  </si>
  <si>
    <t>Tancrou</t>
  </si>
  <si>
    <t>Tangry</t>
  </si>
  <si>
    <t>Taninges</t>
  </si>
  <si>
    <t>Tanis</t>
  </si>
  <si>
    <t>Tanlay</t>
  </si>
  <si>
    <t>Tanneron</t>
  </si>
  <si>
    <t>Tannerre-en-Puisaye</t>
  </si>
  <si>
    <t>Tannières</t>
  </si>
  <si>
    <t>Tannois</t>
  </si>
  <si>
    <t>Tanques</t>
  </si>
  <si>
    <t>Tantonville</t>
  </si>
  <si>
    <t>Tanus</t>
  </si>
  <si>
    <t>Tanville</t>
  </si>
  <si>
    <t>Tanzac</t>
  </si>
  <si>
    <t>Taponas</t>
  </si>
  <si>
    <t>Taponnat-Fleurignac</t>
  </si>
  <si>
    <t>Tarabel</t>
  </si>
  <si>
    <t>Taradeau</t>
  </si>
  <si>
    <t>Tarare</t>
  </si>
  <si>
    <t>Tarascon</t>
  </si>
  <si>
    <t>Tarascon-sur-Ariège</t>
  </si>
  <si>
    <t>Tarasteix</t>
  </si>
  <si>
    <t>Tarbes</t>
  </si>
  <si>
    <t>Tarcenay-Foucherans</t>
  </si>
  <si>
    <t>Tardes</t>
  </si>
  <si>
    <t>Tardets-Sorholus</t>
  </si>
  <si>
    <t>Tardinghen</t>
  </si>
  <si>
    <t>Tarentaise</t>
  </si>
  <si>
    <t>Tarerach</t>
  </si>
  <si>
    <t>Targassonne</t>
  </si>
  <si>
    <t>Target</t>
  </si>
  <si>
    <t>Targon</t>
  </si>
  <si>
    <t>Tarnac</t>
  </si>
  <si>
    <t>Tarnès</t>
  </si>
  <si>
    <t>Tarnos</t>
  </si>
  <si>
    <t>Taron-Sadirac-Viellenave</t>
  </si>
  <si>
    <t>Tarquimpol</t>
  </si>
  <si>
    <t>Tarrano</t>
  </si>
  <si>
    <t>Tarsac</t>
  </si>
  <si>
    <t>Tarsacq</t>
  </si>
  <si>
    <t>Tarsul</t>
  </si>
  <si>
    <t>Tart</t>
  </si>
  <si>
    <t>Tartaras</t>
  </si>
  <si>
    <t>Tartas</t>
  </si>
  <si>
    <t>Tartécourt</t>
  </si>
  <si>
    <t>Tartiers</t>
  </si>
  <si>
    <t>Tartigny</t>
  </si>
  <si>
    <t>Tart-le-Bas</t>
  </si>
  <si>
    <t>Tartonne</t>
  </si>
  <si>
    <t>Tarzy</t>
  </si>
  <si>
    <t>Tasque</t>
  </si>
  <si>
    <t>Tassé</t>
  </si>
  <si>
    <t>Tassenières</t>
  </si>
  <si>
    <t>Tassillé</t>
  </si>
  <si>
    <t>Tassin-la-Demi-Lune</t>
  </si>
  <si>
    <t>Tasso</t>
  </si>
  <si>
    <t>Taugon</t>
  </si>
  <si>
    <t>Taulé</t>
  </si>
  <si>
    <t>Taulignan</t>
  </si>
  <si>
    <t>Taulis</t>
  </si>
  <si>
    <t>Taupont</t>
  </si>
  <si>
    <t>Tauriac</t>
  </si>
  <si>
    <t>Tauriac-de-Camarès</t>
  </si>
  <si>
    <t>Tauriac-de-Naucelle</t>
  </si>
  <si>
    <t>Tauriers</t>
  </si>
  <si>
    <t>Taurignan-Castet</t>
  </si>
  <si>
    <t>Taurignan-Vieux</t>
  </si>
  <si>
    <t>Taurinya</t>
  </si>
  <si>
    <t>Taurize</t>
  </si>
  <si>
    <t>Taussac</t>
  </si>
  <si>
    <t>Taussac-la-Billière</t>
  </si>
  <si>
    <t>Tautavel</t>
  </si>
  <si>
    <t>Tauves</t>
  </si>
  <si>
    <t>Tauxigny-Saint-Bauld</t>
  </si>
  <si>
    <t>Tavaco</t>
  </si>
  <si>
    <t>Tavant</t>
  </si>
  <si>
    <t>Tavaux</t>
  </si>
  <si>
    <t>Tavaux-et-Pontséricourt</t>
  </si>
  <si>
    <t>Tavel</t>
  </si>
  <si>
    <t>Tavera</t>
  </si>
  <si>
    <t>Tavernay</t>
  </si>
  <si>
    <t>Tavernes</t>
  </si>
  <si>
    <t>Taverny</t>
  </si>
  <si>
    <t>Tavers</t>
  </si>
  <si>
    <t>Taxat-Senat</t>
  </si>
  <si>
    <t>Taxenne</t>
  </si>
  <si>
    <t>Tayac</t>
  </si>
  <si>
    <t>Taybosc</t>
  </si>
  <si>
    <t>Tayrac</t>
  </si>
  <si>
    <t>Tazilly</t>
  </si>
  <si>
    <t>Têche</t>
  </si>
  <si>
    <t>Técou</t>
  </si>
  <si>
    <t>Teigny</t>
  </si>
  <si>
    <t>Teilhède</t>
  </si>
  <si>
    <t>Teilhet</t>
  </si>
  <si>
    <t>Teillay</t>
  </si>
  <si>
    <t>Teillé</t>
  </si>
  <si>
    <t>Teillet</t>
  </si>
  <si>
    <t>Teillet-Argenty</t>
  </si>
  <si>
    <t>Teillots</t>
  </si>
  <si>
    <t>Teissières-de-Cornet</t>
  </si>
  <si>
    <t>Teissières-lès-Bouliès</t>
  </si>
  <si>
    <t>Telgruc-sur-Mer</t>
  </si>
  <si>
    <t>Tellancourt</t>
  </si>
  <si>
    <t>Tellecey</t>
  </si>
  <si>
    <t>Tellières-le-Plessis</t>
  </si>
  <si>
    <t>Teloché</t>
  </si>
  <si>
    <t>Temple-Laguyon</t>
  </si>
  <si>
    <t>Templemars</t>
  </si>
  <si>
    <t>Templeuve-en-Pévèle</t>
  </si>
  <si>
    <t>Templeux-la-Fosse</t>
  </si>
  <si>
    <t>Templeux-le-Guérard</t>
  </si>
  <si>
    <t>Tenay</t>
  </si>
  <si>
    <t>Tence</t>
  </si>
  <si>
    <t>Tencin</t>
  </si>
  <si>
    <t>Tende</t>
  </si>
  <si>
    <t>Tendon</t>
  </si>
  <si>
    <t>Tendron</t>
  </si>
  <si>
    <t>Tendu</t>
  </si>
  <si>
    <t>Teneur</t>
  </si>
  <si>
    <t>Tennie</t>
  </si>
  <si>
    <t>Tenteling</t>
  </si>
  <si>
    <t>Tercé</t>
  </si>
  <si>
    <t>Tercillat</t>
  </si>
  <si>
    <t>Tercis-les-Bains</t>
  </si>
  <si>
    <t>Terdeghem</t>
  </si>
  <si>
    <t>Tergnier</t>
  </si>
  <si>
    <t>Terjat</t>
  </si>
  <si>
    <t>Termes-d'Armagnac</t>
  </si>
  <si>
    <t>Terminiers</t>
  </si>
  <si>
    <t>Ternand</t>
  </si>
  <si>
    <t>Ternant</t>
  </si>
  <si>
    <t>Ternant-les-Eaux</t>
  </si>
  <si>
    <t>Ternas</t>
  </si>
  <si>
    <t>Ternay</t>
  </si>
  <si>
    <t>Ternuay-Melay-et-Saint-Hilaire</t>
  </si>
  <si>
    <t>Terny-Sorny</t>
  </si>
  <si>
    <t>Terramesnil</t>
  </si>
  <si>
    <t>Terranjou</t>
  </si>
  <si>
    <t>Terrasson-Lavilledieu</t>
  </si>
  <si>
    <t>Terrats</t>
  </si>
  <si>
    <t>Terraube</t>
  </si>
  <si>
    <t>Terrebasse</t>
  </si>
  <si>
    <t>Terre-de-Bancalié</t>
  </si>
  <si>
    <t>Terre-de-Bas</t>
  </si>
  <si>
    <t>Terre-de-Haut</t>
  </si>
  <si>
    <t>Terre-et-Marais</t>
  </si>
  <si>
    <t>Terrefondrée</t>
  </si>
  <si>
    <t>Terrehault</t>
  </si>
  <si>
    <t>Terres de Bord</t>
  </si>
  <si>
    <t>Terres de Druance</t>
  </si>
  <si>
    <t>Terres-de-Caux</t>
  </si>
  <si>
    <t>Terres-de-Haute-Charente</t>
  </si>
  <si>
    <t>Terroles</t>
  </si>
  <si>
    <t>Terrou</t>
  </si>
  <si>
    <t>Tersanne</t>
  </si>
  <si>
    <t>Tersannes</t>
  </si>
  <si>
    <t>Terssac</t>
  </si>
  <si>
    <t>Tertry</t>
  </si>
  <si>
    <t>Terville</t>
  </si>
  <si>
    <t>Tessancourt-sur-Aubette</t>
  </si>
  <si>
    <t>Tessé-Froulay</t>
  </si>
  <si>
    <t>Tessel</t>
  </si>
  <si>
    <t>Tesson</t>
  </si>
  <si>
    <t>Tessy-Bocage</t>
  </si>
  <si>
    <t>Tétaigne</t>
  </si>
  <si>
    <t>Téteghem-Coudekerque-Village</t>
  </si>
  <si>
    <t>Téterchen</t>
  </si>
  <si>
    <t>Téthieu</t>
  </si>
  <si>
    <t>Teting-sur-Nied</t>
  </si>
  <si>
    <t>Teuillac</t>
  </si>
  <si>
    <t>Teulat</t>
  </si>
  <si>
    <t>Teurthéville-Bocage</t>
  </si>
  <si>
    <t>Teurthéville-Hague</t>
  </si>
  <si>
    <t>Teyjat</t>
  </si>
  <si>
    <t>Teyran</t>
  </si>
  <si>
    <t>Teyssières</t>
  </si>
  <si>
    <t>Teyssieu</t>
  </si>
  <si>
    <t>Teyssode</t>
  </si>
  <si>
    <t>Thaas</t>
  </si>
  <si>
    <t>Thaims</t>
  </si>
  <si>
    <t>Thairé</t>
  </si>
  <si>
    <t>Thaix</t>
  </si>
  <si>
    <t>Thalamy</t>
  </si>
  <si>
    <t>Thal-Drulingen</t>
  </si>
  <si>
    <t>Thal-Marmoutier</t>
  </si>
  <si>
    <t>Thann</t>
  </si>
  <si>
    <t>Thannenkirch</t>
  </si>
  <si>
    <t>Thanvillé</t>
  </si>
  <si>
    <t>Thaon</t>
  </si>
  <si>
    <t>Tharaux</t>
  </si>
  <si>
    <t>Tharoiseau</t>
  </si>
  <si>
    <t>Tharot</t>
  </si>
  <si>
    <t>Thaumiers</t>
  </si>
  <si>
    <t>Thauron</t>
  </si>
  <si>
    <t>Thauvenay</t>
  </si>
  <si>
    <t>Thèbe</t>
  </si>
  <si>
    <t>Théding</t>
  </si>
  <si>
    <t>Thédirac</t>
  </si>
  <si>
    <t>Thégra</t>
  </si>
  <si>
    <t>Théhillac</t>
  </si>
  <si>
    <t>Theillay</t>
  </si>
  <si>
    <t>Theil-Rabier</t>
  </si>
  <si>
    <t>Theix-Noyalo</t>
  </si>
  <si>
    <t>Theizé</t>
  </si>
  <si>
    <t>Théligny</t>
  </si>
  <si>
    <t>Thélis-la-Combe</t>
  </si>
  <si>
    <t>Thélod</t>
  </si>
  <si>
    <t>Thelonne</t>
  </si>
  <si>
    <t>Thélus</t>
  </si>
  <si>
    <t>Théméricourt</t>
  </si>
  <si>
    <t>Thémines</t>
  </si>
  <si>
    <t>Théminettes</t>
  </si>
  <si>
    <t>Thénac</t>
  </si>
  <si>
    <t>Thenailles</t>
  </si>
  <si>
    <t>Thenay</t>
  </si>
  <si>
    <t>Thenelles</t>
  </si>
  <si>
    <t>Thénésol</t>
  </si>
  <si>
    <t>Theneuil</t>
  </si>
  <si>
    <t>Theneuille</t>
  </si>
  <si>
    <t>Thénezay</t>
  </si>
  <si>
    <t>Thénioux</t>
  </si>
  <si>
    <t>Thenissey</t>
  </si>
  <si>
    <t>Thénisy</t>
  </si>
  <si>
    <t>Thennelières</t>
  </si>
  <si>
    <t>Thennes</t>
  </si>
  <si>
    <t>Thenon</t>
  </si>
  <si>
    <t>Thénorgues</t>
  </si>
  <si>
    <t>Thénouville</t>
  </si>
  <si>
    <t>Théoule-sur-Mer</t>
  </si>
  <si>
    <t>Therdonne</t>
  </si>
  <si>
    <t>Thèreval</t>
  </si>
  <si>
    <t>Thérines</t>
  </si>
  <si>
    <t>Thermes-Magnoac</t>
  </si>
  <si>
    <t>Thérondels</t>
  </si>
  <si>
    <t>Thérouanne</t>
  </si>
  <si>
    <t>Thérouldeville</t>
  </si>
  <si>
    <t>Thervay</t>
  </si>
  <si>
    <t>Thésée</t>
  </si>
  <si>
    <t>Thésy</t>
  </si>
  <si>
    <t>Theuley</t>
  </si>
  <si>
    <t>Théus</t>
  </si>
  <si>
    <t>Theuville</t>
  </si>
  <si>
    <t>Theuville-aux-Maillots</t>
  </si>
  <si>
    <t>Thevet-Saint-Julien</t>
  </si>
  <si>
    <t>Théville</t>
  </si>
  <si>
    <t>Theys</t>
  </si>
  <si>
    <t>They-sous-Montfort</t>
  </si>
  <si>
    <t>They-sous-Vaudemont</t>
  </si>
  <si>
    <t>Théza</t>
  </si>
  <si>
    <t>Thézac</t>
  </si>
  <si>
    <t>Thézan-des-Corbières</t>
  </si>
  <si>
    <t>Thézan-lès-Béziers</t>
  </si>
  <si>
    <t>Thèze</t>
  </si>
  <si>
    <t>Thézey-Saint-Martin</t>
  </si>
  <si>
    <t>Théziers</t>
  </si>
  <si>
    <t>Thézy-Glimont</t>
  </si>
  <si>
    <t>Thiais</t>
  </si>
  <si>
    <t>Thiancourt</t>
  </si>
  <si>
    <t>Thianges</t>
  </si>
  <si>
    <t>Thiant</t>
  </si>
  <si>
    <t>Thiaucourt-Regniéville</t>
  </si>
  <si>
    <t>Thiaville-sur-Meurthe</t>
  </si>
  <si>
    <t>Thiberville</t>
  </si>
  <si>
    <t>Thibie</t>
  </si>
  <si>
    <t>Thibivillers</t>
  </si>
  <si>
    <t>Thibouville</t>
  </si>
  <si>
    <t>Thicourt</t>
  </si>
  <si>
    <t>Thiébauménil</t>
  </si>
  <si>
    <t>Thiéblemont-Farémont</t>
  </si>
  <si>
    <t>Thiébouhans</t>
  </si>
  <si>
    <t>Thieffrain</t>
  </si>
  <si>
    <t>Thieffrans</t>
  </si>
  <si>
    <t>Thiéfosse</t>
  </si>
  <si>
    <t>Thiel-sur-Acolin</t>
  </si>
  <si>
    <t>Thiembronne</t>
  </si>
  <si>
    <t>Thiénans</t>
  </si>
  <si>
    <t>Thiennes</t>
  </si>
  <si>
    <t>Thiepval</t>
  </si>
  <si>
    <t>Thiergeville</t>
  </si>
  <si>
    <t>Thiernu</t>
  </si>
  <si>
    <t>Thiers</t>
  </si>
  <si>
    <t>Thiers-sur-Thève</t>
  </si>
  <si>
    <t>Thierville</t>
  </si>
  <si>
    <t>Thierville-sur-Meuse</t>
  </si>
  <si>
    <t>Thiéry</t>
  </si>
  <si>
    <t>Thiescourt</t>
  </si>
  <si>
    <t>Thiétreville</t>
  </si>
  <si>
    <t>Thieulloy-l'Abbaye</t>
  </si>
  <si>
    <t>Thieulloy-la-Ville</t>
  </si>
  <si>
    <t>Thieuloy-Saint-Antoine</t>
  </si>
  <si>
    <t>Thieux</t>
  </si>
  <si>
    <t>Thièvres</t>
  </si>
  <si>
    <t>Thiézac</t>
  </si>
  <si>
    <t>Thignonville</t>
  </si>
  <si>
    <t>Thil</t>
  </si>
  <si>
    <t>Thilay</t>
  </si>
  <si>
    <t>Thilleux</t>
  </si>
  <si>
    <t>Thillois</t>
  </si>
  <si>
    <t>Thillombois</t>
  </si>
  <si>
    <t>Thillot</t>
  </si>
  <si>
    <t>Thil-Manneville</t>
  </si>
  <si>
    <t>Thilouze</t>
  </si>
  <si>
    <t>Thil-sur-Arroux</t>
  </si>
  <si>
    <t>Thimert-Gâtelles</t>
  </si>
  <si>
    <t>Thimonville</t>
  </si>
  <si>
    <t>Thimory</t>
  </si>
  <si>
    <t>Thin-le-Moutier</t>
  </si>
  <si>
    <t>Thiolières</t>
  </si>
  <si>
    <t>Thionne</t>
  </si>
  <si>
    <t>Thionville</t>
  </si>
  <si>
    <t>Thiouville</t>
  </si>
  <si>
    <t>Thiraucourt</t>
  </si>
  <si>
    <t>Thiré</t>
  </si>
  <si>
    <t>Thiron-Gardais</t>
  </si>
  <si>
    <t>This</t>
  </si>
  <si>
    <t>Thise</t>
  </si>
  <si>
    <t>Thivars</t>
  </si>
  <si>
    <t>Thivencelle</t>
  </si>
  <si>
    <t>Thiverny</t>
  </si>
  <si>
    <t>Thiverval-Grignon</t>
  </si>
  <si>
    <t>Thivet</t>
  </si>
  <si>
    <t>Thiviers</t>
  </si>
  <si>
    <t>Thiville</t>
  </si>
  <si>
    <t>Thizay</t>
  </si>
  <si>
    <t>Thizy</t>
  </si>
  <si>
    <t>Thizy-les-Bourgs</t>
  </si>
  <si>
    <t>Thoard</t>
  </si>
  <si>
    <t>Thodure</t>
  </si>
  <si>
    <t>Thoigné</t>
  </si>
  <si>
    <t>Thoiras</t>
  </si>
  <si>
    <t>Thoires</t>
  </si>
  <si>
    <t>Thoiré-sous-Contensor</t>
  </si>
  <si>
    <t>Thoiré-sur-Dinan</t>
  </si>
  <si>
    <t>Thoirette-Coisia</t>
  </si>
  <si>
    <t>Thoiria</t>
  </si>
  <si>
    <t>Thoiry</t>
  </si>
  <si>
    <t>Thoissey</t>
  </si>
  <si>
    <t>Thoissia</t>
  </si>
  <si>
    <t>Thoisy-la-Berchère</t>
  </si>
  <si>
    <t>Thoisy-le-Désert</t>
  </si>
  <si>
    <t>Thoix</t>
  </si>
  <si>
    <t>Thol-lès-Millières</t>
  </si>
  <si>
    <t>Thollet</t>
  </si>
  <si>
    <t>Thollon-les-Mémises</t>
  </si>
  <si>
    <t>Thomery</t>
  </si>
  <si>
    <t>Thomirey</t>
  </si>
  <si>
    <t>Thonac</t>
  </si>
  <si>
    <t>Thônes</t>
  </si>
  <si>
    <t>Thonnance-lès-Joinville</t>
  </si>
  <si>
    <t>Thonnance-les-Moulins</t>
  </si>
  <si>
    <t>Thonne-la-Long</t>
  </si>
  <si>
    <t>Thonne-les-Près</t>
  </si>
  <si>
    <t>Thonne-le-Thil</t>
  </si>
  <si>
    <t>Thonnelle</t>
  </si>
  <si>
    <t>Thonon-les-Bains</t>
  </si>
  <si>
    <t>Thonville</t>
  </si>
  <si>
    <t>Thorailles</t>
  </si>
  <si>
    <t>Thoraise</t>
  </si>
  <si>
    <t>Thorame-Basse</t>
  </si>
  <si>
    <t>Thorame-Haute</t>
  </si>
  <si>
    <t>Thoras</t>
  </si>
  <si>
    <t>Thorée-les-Pins</t>
  </si>
  <si>
    <t>Thoré-la-Rochette</t>
  </si>
  <si>
    <t>Thorey</t>
  </si>
  <si>
    <t>Thorey-en-Plaine</t>
  </si>
  <si>
    <t>Thorey-Lyautey</t>
  </si>
  <si>
    <t>Thorey-sous-Charny</t>
  </si>
  <si>
    <t>Thorey-sur-Ouche</t>
  </si>
  <si>
    <t>Thorigné-d'Anjou</t>
  </si>
  <si>
    <t>Thorigné-en-Charnie</t>
  </si>
  <si>
    <t>Thorigné-Fouillard</t>
  </si>
  <si>
    <t>Thorigné-sur-Dué</t>
  </si>
  <si>
    <t>Thorigny</t>
  </si>
  <si>
    <t>Thorigny-sur-Marne</t>
  </si>
  <si>
    <t>Thorigny-sur-Oreuse</t>
  </si>
  <si>
    <t>Thorrenc</t>
  </si>
  <si>
    <t>Thors</t>
  </si>
  <si>
    <t>Thory</t>
  </si>
  <si>
    <t>Thoste</t>
  </si>
  <si>
    <t>Thou</t>
  </si>
  <si>
    <t>Thouaré-sur-Loire</t>
  </si>
  <si>
    <t>Thouars</t>
  </si>
  <si>
    <t>Thouarsais-Bouildroux</t>
  </si>
  <si>
    <t>Thouars-sur-Arize</t>
  </si>
  <si>
    <t>Thouars-sur-Garonne</t>
  </si>
  <si>
    <t>Thourie</t>
  </si>
  <si>
    <t>Thouron</t>
  </si>
  <si>
    <t>Thourotte</t>
  </si>
  <si>
    <t>Thoury</t>
  </si>
  <si>
    <t>Thoury-Férottes</t>
  </si>
  <si>
    <t>Thoux</t>
  </si>
  <si>
    <t>Thubœuf</t>
  </si>
  <si>
    <t>Thue et Mue</t>
  </si>
  <si>
    <t>Thuès-Entre-Valls</t>
  </si>
  <si>
    <t>Thueyts</t>
  </si>
  <si>
    <t>Thugny-Trugny</t>
  </si>
  <si>
    <t>Thuilley-aux-Groseilles</t>
  </si>
  <si>
    <t>Thuillières</t>
  </si>
  <si>
    <t>Thuir</t>
  </si>
  <si>
    <t>Thulay</t>
  </si>
  <si>
    <t>Thumeréville</t>
  </si>
  <si>
    <t>Thumeries</t>
  </si>
  <si>
    <t>Thun-l'Évêque</t>
  </si>
  <si>
    <t>Thun-Saint-Amand</t>
  </si>
  <si>
    <t>Thun-Saint-Martin</t>
  </si>
  <si>
    <t>Thurageau</t>
  </si>
  <si>
    <t>Thuré</t>
  </si>
  <si>
    <t>Thuret</t>
  </si>
  <si>
    <t>Thurey</t>
  </si>
  <si>
    <t>Thurey-le-Mont</t>
  </si>
  <si>
    <t>Thurins</t>
  </si>
  <si>
    <t>Thury</t>
  </si>
  <si>
    <t>Thury-en-Valois</t>
  </si>
  <si>
    <t>Thury-sous-Clermont</t>
  </si>
  <si>
    <t>Thusy</t>
  </si>
  <si>
    <t>Thuy</t>
  </si>
  <si>
    <t>Thyez</t>
  </si>
  <si>
    <t>Tibiran-Jaunac</t>
  </si>
  <si>
    <t>Ticheville</t>
  </si>
  <si>
    <t>Tichey</t>
  </si>
  <si>
    <t>Tieffenbach</t>
  </si>
  <si>
    <t>Tiercé</t>
  </si>
  <si>
    <t>Tiercelet</t>
  </si>
  <si>
    <t>Tieste-Uragnoux</t>
  </si>
  <si>
    <t>Tiffauges</t>
  </si>
  <si>
    <t>Tigeaux</t>
  </si>
  <si>
    <t>Tigery</t>
  </si>
  <si>
    <t>Tignac</t>
  </si>
  <si>
    <t>Tignécourt</t>
  </si>
  <si>
    <t>Tignes</t>
  </si>
  <si>
    <t>Tignieu-Jameyzieu</t>
  </si>
  <si>
    <t>Tigny-Noyelle</t>
  </si>
  <si>
    <t>Tigy</t>
  </si>
  <si>
    <t>Til-Châtel</t>
  </si>
  <si>
    <t>Tilh</t>
  </si>
  <si>
    <t>Tilhouse</t>
  </si>
  <si>
    <t>Tillac</t>
  </si>
  <si>
    <t>Tillay-le-Péneux</t>
  </si>
  <si>
    <t>Tillé</t>
  </si>
  <si>
    <t>Tillenay</t>
  </si>
  <si>
    <t>Tilleul-Dame-Agnès</t>
  </si>
  <si>
    <t>Tilleux</t>
  </si>
  <si>
    <t>Tillières-sur-Avre</t>
  </si>
  <si>
    <t>Tilloloy</t>
  </si>
  <si>
    <t>Tilloy-et-Bellay</t>
  </si>
  <si>
    <t>Tilloy-Floriville</t>
  </si>
  <si>
    <t>Tilloy-lès-Hermaville</t>
  </si>
  <si>
    <t>Tilloy-lès-Mofflaines</t>
  </si>
  <si>
    <t>Tilloy-lez-Cambrai</t>
  </si>
  <si>
    <t>Tilloy-lez-Marchiennes</t>
  </si>
  <si>
    <t>Tilly-Capelle</t>
  </si>
  <si>
    <t>Tilly-sur-Meuse</t>
  </si>
  <si>
    <t>Tilly-sur-Seulles</t>
  </si>
  <si>
    <t>Tilques</t>
  </si>
  <si>
    <t>Tincey-et-Pontrebeau</t>
  </si>
  <si>
    <t>Tinchebray-Bocage</t>
  </si>
  <si>
    <t>Tincourt-Boucly</t>
  </si>
  <si>
    <t>Tincques</t>
  </si>
  <si>
    <t>Tincry</t>
  </si>
  <si>
    <t>Tingry</t>
  </si>
  <si>
    <t>Tinqueux</t>
  </si>
  <si>
    <t>Tinténiac</t>
  </si>
  <si>
    <t>Tintry</t>
  </si>
  <si>
    <t>Tintury</t>
  </si>
  <si>
    <t>Tiranges</t>
  </si>
  <si>
    <t>Tirent-Pontéjac</t>
  </si>
  <si>
    <t>Tirepied-sur-Sée</t>
  </si>
  <si>
    <t>Tissey</t>
  </si>
  <si>
    <t>Tivernon</t>
  </si>
  <si>
    <t>Tiviers</t>
  </si>
  <si>
    <t>Tizac-de-Curton</t>
  </si>
  <si>
    <t>Tizac-de-Lapouyade</t>
  </si>
  <si>
    <t>Tocane-Saint-Apre</t>
  </si>
  <si>
    <t>Tocqueville</t>
  </si>
  <si>
    <t>Tocqueville-en-Caux</t>
  </si>
  <si>
    <t>Tocqueville-les-Murs</t>
  </si>
  <si>
    <t>Tœufles</t>
  </si>
  <si>
    <t>Toges</t>
  </si>
  <si>
    <t>Togny-aux-Bœufs</t>
  </si>
  <si>
    <t>Tolla</t>
  </si>
  <si>
    <t>Tollaincourt</t>
  </si>
  <si>
    <t>Tollent</t>
  </si>
  <si>
    <t>Tollevast</t>
  </si>
  <si>
    <t>Tombebœuf</t>
  </si>
  <si>
    <t>Tomblaine</t>
  </si>
  <si>
    <t>Tomino</t>
  </si>
  <si>
    <t>Tonnac</t>
  </si>
  <si>
    <t>Tonnay-Boutonne</t>
  </si>
  <si>
    <t>Tonnay-Charente</t>
  </si>
  <si>
    <t>Tonneins</t>
  </si>
  <si>
    <t>Tonnerre</t>
  </si>
  <si>
    <t>Tonnoy</t>
  </si>
  <si>
    <t>Tonquédec</t>
  </si>
  <si>
    <t>Torcé</t>
  </si>
  <si>
    <t>Torcé-en-Vallée</t>
  </si>
  <si>
    <t>Torcenay</t>
  </si>
  <si>
    <t>Torcé-Viviers-en-Charnie</t>
  </si>
  <si>
    <t>Torchamp</t>
  </si>
  <si>
    <t>Torchefelon</t>
  </si>
  <si>
    <t>Torcheville</t>
  </si>
  <si>
    <t>Torcieu</t>
  </si>
  <si>
    <t>Torcy</t>
  </si>
  <si>
    <t>Torcy-en-Valois</t>
  </si>
  <si>
    <t>Torcy-et-Pouligny</t>
  </si>
  <si>
    <t>Torcy-le-Grand</t>
  </si>
  <si>
    <t>Torcy-le-Petit</t>
  </si>
  <si>
    <t>Tordères</t>
  </si>
  <si>
    <t>Torfou</t>
  </si>
  <si>
    <t>Torigny-les-Villes</t>
  </si>
  <si>
    <t>Tornac</t>
  </si>
  <si>
    <t>Tornay</t>
  </si>
  <si>
    <t>Torpes</t>
  </si>
  <si>
    <t>Torreilles</t>
  </si>
  <si>
    <t>Torsac</t>
  </si>
  <si>
    <t>Torsiac</t>
  </si>
  <si>
    <t>Tortebesse</t>
  </si>
  <si>
    <t>Tortefontaine</t>
  </si>
  <si>
    <t>Tortequesne</t>
  </si>
  <si>
    <t>Torteron</t>
  </si>
  <si>
    <t>Tortezais</t>
  </si>
  <si>
    <t>Torvilliers</t>
  </si>
  <si>
    <t>Torxé</t>
  </si>
  <si>
    <t>Tosse</t>
  </si>
  <si>
    <t>Tossiat</t>
  </si>
  <si>
    <t>Tostat</t>
  </si>
  <si>
    <t>Totainville</t>
  </si>
  <si>
    <t>Tôtes</t>
  </si>
  <si>
    <t>Touchay</t>
  </si>
  <si>
    <t>Toucy</t>
  </si>
  <si>
    <t>Toudon</t>
  </si>
  <si>
    <t>Touët-de-l'Escarène</t>
  </si>
  <si>
    <t>Touët-sur-Var</t>
  </si>
  <si>
    <t>Touffailles</t>
  </si>
  <si>
    <t>Toufflers</t>
  </si>
  <si>
    <t>Touffreville</t>
  </si>
  <si>
    <t>Touffréville</t>
  </si>
  <si>
    <t>Touffreville-la-Corbeline</t>
  </si>
  <si>
    <t>Touffreville-sur-Eu</t>
  </si>
  <si>
    <t>Touget</t>
  </si>
  <si>
    <t>Touille</t>
  </si>
  <si>
    <t>Touillon</t>
  </si>
  <si>
    <t>Touillon-et-Loutelet</t>
  </si>
  <si>
    <t>Toujouse</t>
  </si>
  <si>
    <t>Toul</t>
  </si>
  <si>
    <t>Toulaud</t>
  </si>
  <si>
    <t>Toulenne</t>
  </si>
  <si>
    <t>Touligny</t>
  </si>
  <si>
    <t>Toulis-et-Attencourt</t>
  </si>
  <si>
    <t>Toulon</t>
  </si>
  <si>
    <t>Toulonjac</t>
  </si>
  <si>
    <t>Toulon-sur-Allier</t>
  </si>
  <si>
    <t>Toulon-sur-Arroux</t>
  </si>
  <si>
    <t>Toulouges</t>
  </si>
  <si>
    <t>Toulouse</t>
  </si>
  <si>
    <t>Toulouse-le-Château</t>
  </si>
  <si>
    <t>Toulouzette</t>
  </si>
  <si>
    <t>Toulx-Sainte-Croix</t>
  </si>
  <si>
    <t>Touques</t>
  </si>
  <si>
    <t>Touquettes</t>
  </si>
  <si>
    <t>Touquin</t>
  </si>
  <si>
    <t>Tourailles</t>
  </si>
  <si>
    <t>Tourbes</t>
  </si>
  <si>
    <t>Tourcelles-Chaumont</t>
  </si>
  <si>
    <t>Tourch</t>
  </si>
  <si>
    <t>Tourcoing</t>
  </si>
  <si>
    <t>Tour-de-Faure</t>
  </si>
  <si>
    <t>Tourdun</t>
  </si>
  <si>
    <t>Tour-en-Bessin</t>
  </si>
  <si>
    <t>Tour-en-Sologne</t>
  </si>
  <si>
    <t>Tourette-du-Château</t>
  </si>
  <si>
    <t>Tourgéville</t>
  </si>
  <si>
    <t>Tourliac</t>
  </si>
  <si>
    <t>Tourly</t>
  </si>
  <si>
    <t>Tourmignies</t>
  </si>
  <si>
    <t>Tourmont</t>
  </si>
  <si>
    <t>Tournai-sur-Dive</t>
  </si>
  <si>
    <t>Tournan</t>
  </si>
  <si>
    <t>Tournan-en-Brie</t>
  </si>
  <si>
    <t>Tournans</t>
  </si>
  <si>
    <t>Tournavaux</t>
  </si>
  <si>
    <t>Tournecoupe</t>
  </si>
  <si>
    <t>Tournedos-Bois-Hubert</t>
  </si>
  <si>
    <t>Tournefeuille</t>
  </si>
  <si>
    <t>Tournefort</t>
  </si>
  <si>
    <t>Tournehem-sur-la-Hem</t>
  </si>
  <si>
    <t>Tournemire</t>
  </si>
  <si>
    <t>Tournes</t>
  </si>
  <si>
    <t>Tourneville</t>
  </si>
  <si>
    <t>Tournières</t>
  </si>
  <si>
    <t>Tournissan</t>
  </si>
  <si>
    <t>Tournoisis</t>
  </si>
  <si>
    <t>Tournon</t>
  </si>
  <si>
    <t>Tournon-d'Agenais</t>
  </si>
  <si>
    <t>Tournon-Saint-Martin</t>
  </si>
  <si>
    <t>Tournon-Saint-Pierre</t>
  </si>
  <si>
    <t>Tournon-sur-Rhône</t>
  </si>
  <si>
    <t>Tournous-Darré</t>
  </si>
  <si>
    <t>Tournous-Devant</t>
  </si>
  <si>
    <t>Tournus</t>
  </si>
  <si>
    <t>Tourouvre au Perche</t>
  </si>
  <si>
    <t>Tourouzelle</t>
  </si>
  <si>
    <t>Tourreilles</t>
  </si>
  <si>
    <t>Tourrenquets</t>
  </si>
  <si>
    <t>Tourrette-Levens</t>
  </si>
  <si>
    <t>Tourrettes</t>
  </si>
  <si>
    <t>Tourrettes-sur-Loup</t>
  </si>
  <si>
    <t>Tourriers</t>
  </si>
  <si>
    <t>Tours</t>
  </si>
  <si>
    <t>Tours-en-Savoie</t>
  </si>
  <si>
    <t>Tours-en-Vimeu</t>
  </si>
  <si>
    <t>Tours-sur-Marne</t>
  </si>
  <si>
    <t>Tours-sur-Meymont</t>
  </si>
  <si>
    <t>Tourtenay</t>
  </si>
  <si>
    <t>Tourteron</t>
  </si>
  <si>
    <t>Tourtoirac</t>
  </si>
  <si>
    <t>Tourtour</t>
  </si>
  <si>
    <t>Tourtouse</t>
  </si>
  <si>
    <t>Tourtrès</t>
  </si>
  <si>
    <t>Tourtrol</t>
  </si>
  <si>
    <t>Tourves</t>
  </si>
  <si>
    <t>Tourville-en-Auge</t>
  </si>
  <si>
    <t>Tourville-la-Campagne</t>
  </si>
  <si>
    <t>Tourville-la-Rivière</t>
  </si>
  <si>
    <t>Tourville-les-Ifs</t>
  </si>
  <si>
    <t>Tourville-sur-Arques</t>
  </si>
  <si>
    <t>Tourville-sur-Odon</t>
  </si>
  <si>
    <t>Tourville-sur-Pont-Audemer</t>
  </si>
  <si>
    <t>Tourville-sur-Sienne</t>
  </si>
  <si>
    <t>Toury</t>
  </si>
  <si>
    <t>Toury-Lurcy</t>
  </si>
  <si>
    <t>Toury-sur-Jour</t>
  </si>
  <si>
    <t>Tourzel-Ronzières</t>
  </si>
  <si>
    <t>Toussaint</t>
  </si>
  <si>
    <t>Toussieu</t>
  </si>
  <si>
    <t>Toussieux</t>
  </si>
  <si>
    <t>Tousson</t>
  </si>
  <si>
    <t>Toussus-le-Noble</t>
  </si>
  <si>
    <t>Toutainville</t>
  </si>
  <si>
    <t>Toutenant</t>
  </si>
  <si>
    <t>Toutencourt</t>
  </si>
  <si>
    <t>Toutens</t>
  </si>
  <si>
    <t>Toutlemonde</t>
  </si>
  <si>
    <t>Toutry</t>
  </si>
  <si>
    <t>Touvérac</t>
  </si>
  <si>
    <t>Touvois</t>
  </si>
  <si>
    <t>Touvre</t>
  </si>
  <si>
    <t>Touzac</t>
  </si>
  <si>
    <t>Tox</t>
  </si>
  <si>
    <t>Toy-Viam</t>
  </si>
  <si>
    <t>Tracy-Bocage</t>
  </si>
  <si>
    <t>Tracy-le-Mont</t>
  </si>
  <si>
    <t>Tracy-le-Val</t>
  </si>
  <si>
    <t>Tracy-sur-Loire</t>
  </si>
  <si>
    <t>Tracy-sur-Mer</t>
  </si>
  <si>
    <t>Traenheim</t>
  </si>
  <si>
    <t>Tragny</t>
  </si>
  <si>
    <t>Traînel</t>
  </si>
  <si>
    <t>Traînou</t>
  </si>
  <si>
    <t>Traitiéfontaine</t>
  </si>
  <si>
    <t>Traize</t>
  </si>
  <si>
    <t>Tralaigues</t>
  </si>
  <si>
    <t>Tralonca</t>
  </si>
  <si>
    <t>Tramain</t>
  </si>
  <si>
    <t>Tramayes</t>
  </si>
  <si>
    <t>Trambly</t>
  </si>
  <si>
    <t>Tramecourt</t>
  </si>
  <si>
    <t>Tramery</t>
  </si>
  <si>
    <t>Tramezaïgues</t>
  </si>
  <si>
    <t>Tramolé</t>
  </si>
  <si>
    <t>Tramont-Émy</t>
  </si>
  <si>
    <t>Tramont-Lassus</t>
  </si>
  <si>
    <t>Tramont-Saint-André</t>
  </si>
  <si>
    <t>Tramoyes</t>
  </si>
  <si>
    <t>Trampot</t>
  </si>
  <si>
    <t>Trancault</t>
  </si>
  <si>
    <t>Trancrainville</t>
  </si>
  <si>
    <t>Trangé</t>
  </si>
  <si>
    <t>Trannes</t>
  </si>
  <si>
    <t>Tranqueville-Graux</t>
  </si>
  <si>
    <t>Trans</t>
  </si>
  <si>
    <t>Trans-en-Provence</t>
  </si>
  <si>
    <t>Trans-la-Forêt</t>
  </si>
  <si>
    <t>Trans-sur-Erdre</t>
  </si>
  <si>
    <t>Tranzault</t>
  </si>
  <si>
    <t>Trappes</t>
  </si>
  <si>
    <t>Trassanel</t>
  </si>
  <si>
    <t>Traubach-le-Bas</t>
  </si>
  <si>
    <t>Traubach-le-Haut</t>
  </si>
  <si>
    <t>Trausse</t>
  </si>
  <si>
    <t>Travaillan</t>
  </si>
  <si>
    <t>Travecy</t>
  </si>
  <si>
    <t>Traversères</t>
  </si>
  <si>
    <t>Trayes</t>
  </si>
  <si>
    <t>Tréal</t>
  </si>
  <si>
    <t>Tréauville</t>
  </si>
  <si>
    <t>Trébabu</t>
  </si>
  <si>
    <t>Treban</t>
  </si>
  <si>
    <t>Tréban</t>
  </si>
  <si>
    <t>Trébas</t>
  </si>
  <si>
    <t>Trébédan</t>
  </si>
  <si>
    <t>Trèbes</t>
  </si>
  <si>
    <t>Trébeurden</t>
  </si>
  <si>
    <t>Trébons</t>
  </si>
  <si>
    <t>Trébons-de-Luchon</t>
  </si>
  <si>
    <t>Trébons-sur-la-Grasse</t>
  </si>
  <si>
    <t>Trébrivan</t>
  </si>
  <si>
    <t>Trébry</t>
  </si>
  <si>
    <t>Tréclun</t>
  </si>
  <si>
    <t>Trécon</t>
  </si>
  <si>
    <t>Trédaniel</t>
  </si>
  <si>
    <t>Trédarzec</t>
  </si>
  <si>
    <t>Trédias</t>
  </si>
  <si>
    <t>Trédion</t>
  </si>
  <si>
    <t>Trédrez-Locquémeau</t>
  </si>
  <si>
    <t>Tréduder</t>
  </si>
  <si>
    <t>Trefcon</t>
  </si>
  <si>
    <t>Treffendel</t>
  </si>
  <si>
    <t>Treffiagat</t>
  </si>
  <si>
    <t>Treffieux</t>
  </si>
  <si>
    <t>Treffléan</t>
  </si>
  <si>
    <t>Treffort</t>
  </si>
  <si>
    <t>Treffrin</t>
  </si>
  <si>
    <t>Tréflaouénan</t>
  </si>
  <si>
    <t>Tréflévénez</t>
  </si>
  <si>
    <t>Tréflez</t>
  </si>
  <si>
    <t>Tréfols</t>
  </si>
  <si>
    <t>Tréfumel</t>
  </si>
  <si>
    <t>Trégarantec</t>
  </si>
  <si>
    <t>Trégarvan</t>
  </si>
  <si>
    <t>Trégastel</t>
  </si>
  <si>
    <t>Tréglamus</t>
  </si>
  <si>
    <t>Tréglonou</t>
  </si>
  <si>
    <t>Trégomeur</t>
  </si>
  <si>
    <t>Trégonneau</t>
  </si>
  <si>
    <t>Trégourez</t>
  </si>
  <si>
    <t>Trégrom</t>
  </si>
  <si>
    <t>Tréguennec</t>
  </si>
  <si>
    <t>Trégueux</t>
  </si>
  <si>
    <t>Tréguidel</t>
  </si>
  <si>
    <t>Tréguier</t>
  </si>
  <si>
    <t>Trégunc</t>
  </si>
  <si>
    <t>Tréhorenteuc</t>
  </si>
  <si>
    <t>Treignac</t>
  </si>
  <si>
    <t>Treignat</t>
  </si>
  <si>
    <t>Treigny-Perreuse-Sainte-Colombe</t>
  </si>
  <si>
    <t>Treilles</t>
  </si>
  <si>
    <t>Treilles-en-Gâtinais</t>
  </si>
  <si>
    <t>Treillières</t>
  </si>
  <si>
    <t>Treis-Sants-en-Ouche</t>
  </si>
  <si>
    <t>Treix</t>
  </si>
  <si>
    <t>Treize-Septiers</t>
  </si>
  <si>
    <t>Treize-Vents</t>
  </si>
  <si>
    <t>Tréjouls</t>
  </si>
  <si>
    <t>Trélans</t>
  </si>
  <si>
    <t>Trélazé</t>
  </si>
  <si>
    <t>Trélévern</t>
  </si>
  <si>
    <t>Trelins</t>
  </si>
  <si>
    <t>Trélissac</t>
  </si>
  <si>
    <t>Trélivan</t>
  </si>
  <si>
    <t>Trélon</t>
  </si>
  <si>
    <t>Trélou-sur-Marne</t>
  </si>
  <si>
    <t>Trémaouézan</t>
  </si>
  <si>
    <t>Trémargat</t>
  </si>
  <si>
    <t>Trémauville</t>
  </si>
  <si>
    <t>Tremblay-en-France</t>
  </si>
  <si>
    <t>Tremblay-les-Villages</t>
  </si>
  <si>
    <t>Tremblecourt</t>
  </si>
  <si>
    <t>Tremblois-lès-Carignan</t>
  </si>
  <si>
    <t>Tremblois-lès-Rocroi</t>
  </si>
  <si>
    <t>Trémeheuc</t>
  </si>
  <si>
    <t>Trémel</t>
  </si>
  <si>
    <t>Trémentines</t>
  </si>
  <si>
    <t>Tréméoc</t>
  </si>
  <si>
    <t>Tréméreuc</t>
  </si>
  <si>
    <t>Trémery</t>
  </si>
  <si>
    <t>Trémeur</t>
  </si>
  <si>
    <t>Tréméven</t>
  </si>
  <si>
    <t>Trémilly</t>
  </si>
  <si>
    <t>Tréminis</t>
  </si>
  <si>
    <t>Trémoins</t>
  </si>
  <si>
    <t>Trémolat</t>
  </si>
  <si>
    <t>Trémons</t>
  </si>
  <si>
    <t>Trémont</t>
  </si>
  <si>
    <t>Trémont-sur-Saulx</t>
  </si>
  <si>
    <t>Trémonzey</t>
  </si>
  <si>
    <t>Trémorel</t>
  </si>
  <si>
    <t>Trémouille</t>
  </si>
  <si>
    <t>Trémouilles</t>
  </si>
  <si>
    <t>Trémouille-Saint-Loup</t>
  </si>
  <si>
    <t>Trémoulet</t>
  </si>
  <si>
    <t>Trémuson</t>
  </si>
  <si>
    <t>Trenal</t>
  </si>
  <si>
    <t>Trensacq</t>
  </si>
  <si>
    <t>Trentels</t>
  </si>
  <si>
    <t>Tréogan</t>
  </si>
  <si>
    <t>Tréogat</t>
  </si>
  <si>
    <t>Tréon</t>
  </si>
  <si>
    <t>Tréouergat</t>
  </si>
  <si>
    <t>Trépail</t>
  </si>
  <si>
    <t>Trépot</t>
  </si>
  <si>
    <t>Tréprel</t>
  </si>
  <si>
    <t>Trept</t>
  </si>
  <si>
    <t>Trésauvaux</t>
  </si>
  <si>
    <t>Tresbœuf</t>
  </si>
  <si>
    <t>Trescault</t>
  </si>
  <si>
    <t>Trescléoux</t>
  </si>
  <si>
    <t>Trésilley</t>
  </si>
  <si>
    <t>Treslon</t>
  </si>
  <si>
    <t>Tresnay</t>
  </si>
  <si>
    <t>Trespoux-Rassiels</t>
  </si>
  <si>
    <t>Tresques</t>
  </si>
  <si>
    <t>Tressan</t>
  </si>
  <si>
    <t>Tressandans</t>
  </si>
  <si>
    <t>Tressange</t>
  </si>
  <si>
    <t>Tresserre</t>
  </si>
  <si>
    <t>Tresserve</t>
  </si>
  <si>
    <t>Tresses</t>
  </si>
  <si>
    <t>Tressignaux</t>
  </si>
  <si>
    <t>Tressin</t>
  </si>
  <si>
    <t>Tresson</t>
  </si>
  <si>
    <t>Treteau</t>
  </si>
  <si>
    <t>Trets</t>
  </si>
  <si>
    <t>Treux</t>
  </si>
  <si>
    <t>Treuzy-Levelay</t>
  </si>
  <si>
    <t>Trévé</t>
  </si>
  <si>
    <t>Trévenans</t>
  </si>
  <si>
    <t>Tréveneuc</t>
  </si>
  <si>
    <t>Tréveray</t>
  </si>
  <si>
    <t>Trévérec</t>
  </si>
  <si>
    <t>Trévérien</t>
  </si>
  <si>
    <t>Trèves</t>
  </si>
  <si>
    <t>Trévien</t>
  </si>
  <si>
    <t>Trévières</t>
  </si>
  <si>
    <t>Trévignin</t>
  </si>
  <si>
    <t>Trévillach</t>
  </si>
  <si>
    <t>Tréville</t>
  </si>
  <si>
    <t>Trévillers</t>
  </si>
  <si>
    <t>Trévol</t>
  </si>
  <si>
    <t>Trévou-Tréguignec</t>
  </si>
  <si>
    <t>Trévoux</t>
  </si>
  <si>
    <t>Trévron</t>
  </si>
  <si>
    <t>Trézelles</t>
  </si>
  <si>
    <t>Trézény</t>
  </si>
  <si>
    <t>Tréziers</t>
  </si>
  <si>
    <t>Trézilidé</t>
  </si>
  <si>
    <t>Trézioux</t>
  </si>
  <si>
    <t>Triac-Lautrait</t>
  </si>
  <si>
    <t>Triaize</t>
  </si>
  <si>
    <t>Tribehou</t>
  </si>
  <si>
    <t>Trichey</t>
  </si>
  <si>
    <t>Tricot</t>
  </si>
  <si>
    <t>Trie-Château</t>
  </si>
  <si>
    <t>Trie-la-Ville</t>
  </si>
  <si>
    <t>Triel-sur-Seine</t>
  </si>
  <si>
    <t>Triembach-au-Val</t>
  </si>
  <si>
    <t>Trie-sur-Baïse</t>
  </si>
  <si>
    <t>Trieux</t>
  </si>
  <si>
    <t>Trigance</t>
  </si>
  <si>
    <t>Trignac</t>
  </si>
  <si>
    <t>Trigny</t>
  </si>
  <si>
    <t>Triguères</t>
  </si>
  <si>
    <t>Trilbardou</t>
  </si>
  <si>
    <t>Trilla</t>
  </si>
  <si>
    <t>Trilport</t>
  </si>
  <si>
    <t>Trimer</t>
  </si>
  <si>
    <t>Trinay</t>
  </si>
  <si>
    <t>Triors</t>
  </si>
  <si>
    <t>Triqueville</t>
  </si>
  <si>
    <t>Trith-Saint-Léger</t>
  </si>
  <si>
    <t>Tritteling-Redlach</t>
  </si>
  <si>
    <t>Trivy</t>
  </si>
  <si>
    <t>Trizac</t>
  </si>
  <si>
    <t>Trizay</t>
  </si>
  <si>
    <t>Trizay-Coutretot-Saint-Serge</t>
  </si>
  <si>
    <t>Trizay-lès-Bonneval</t>
  </si>
  <si>
    <t>Troarn</t>
  </si>
  <si>
    <t>Troche</t>
  </si>
  <si>
    <t>Trochères</t>
  </si>
  <si>
    <t>Trocy-en-Multien</t>
  </si>
  <si>
    <t>Troësnes</t>
  </si>
  <si>
    <t>Troguéry</t>
  </si>
  <si>
    <t>Trogues</t>
  </si>
  <si>
    <t>Trois-Fonds</t>
  </si>
  <si>
    <t>Troisfontaines</t>
  </si>
  <si>
    <t>Trois-Fontaines-l'Abbaye</t>
  </si>
  <si>
    <t>Troisfontaines-la-Ville</t>
  </si>
  <si>
    <t>Trois-Palis</t>
  </si>
  <si>
    <t>Trois-Puits</t>
  </si>
  <si>
    <t>Trois-Rivières</t>
  </si>
  <si>
    <t>Troissereux</t>
  </si>
  <si>
    <t>Troissy</t>
  </si>
  <si>
    <t>Troisvaux</t>
  </si>
  <si>
    <t>Trois-Vèvres</t>
  </si>
  <si>
    <t>Troisvilles</t>
  </si>
  <si>
    <t>Trois-Villes</t>
  </si>
  <si>
    <t>Tromarey</t>
  </si>
  <si>
    <t>Tromborn</t>
  </si>
  <si>
    <t>Troncens</t>
  </si>
  <si>
    <t>Tronchoy</t>
  </si>
  <si>
    <t>Tronchy</t>
  </si>
  <si>
    <t>Trondes</t>
  </si>
  <si>
    <t>Tronget</t>
  </si>
  <si>
    <t>Tronsanges</t>
  </si>
  <si>
    <t>Tronville</t>
  </si>
  <si>
    <t>Tronville-en-Barrois</t>
  </si>
  <si>
    <t>Troo</t>
  </si>
  <si>
    <t>Trosly-Breuil</t>
  </si>
  <si>
    <t>Trosly-Loire</t>
  </si>
  <si>
    <t>Trouans</t>
  </si>
  <si>
    <t>Troubat</t>
  </si>
  <si>
    <t>Trouhans</t>
  </si>
  <si>
    <t>Trouhaut</t>
  </si>
  <si>
    <t>Trouillas</t>
  </si>
  <si>
    <t>Trouley-Labarthe</t>
  </si>
  <si>
    <t>Troussencourt</t>
  </si>
  <si>
    <t>Troussey</t>
  </si>
  <si>
    <t>Trouvans</t>
  </si>
  <si>
    <t>Trouville</t>
  </si>
  <si>
    <t>Trouville-la-Haule</t>
  </si>
  <si>
    <t>Trouville-sur-Mer</t>
  </si>
  <si>
    <t>Trouy</t>
  </si>
  <si>
    <t>Troye-d'Ariège</t>
  </si>
  <si>
    <t>Troyes</t>
  </si>
  <si>
    <t>Troyon</t>
  </si>
  <si>
    <t>Truchtersheim</t>
  </si>
  <si>
    <t>Trucy</t>
  </si>
  <si>
    <t>Trucy-l'Orgueilleux</t>
  </si>
  <si>
    <t>Trucy-sur-Yonne</t>
  </si>
  <si>
    <t>Trugny</t>
  </si>
  <si>
    <t>Truinas</t>
  </si>
  <si>
    <t>Trumilly</t>
  </si>
  <si>
    <t>Trungy</t>
  </si>
  <si>
    <t>Truyes</t>
  </si>
  <si>
    <t>Tsingoni</t>
  </si>
  <si>
    <t>Tubersent</t>
  </si>
  <si>
    <t>Tuchan</t>
  </si>
  <si>
    <t>Tucquegnieux</t>
  </si>
  <si>
    <t>Tudeils</t>
  </si>
  <si>
    <t>Tudelle</t>
  </si>
  <si>
    <t>Tuffalun</t>
  </si>
  <si>
    <t>Tuffé Val de la Chéronne</t>
  </si>
  <si>
    <t>Tugéras-Saint-Maurice</t>
  </si>
  <si>
    <t>Tugny-et-Pont</t>
  </si>
  <si>
    <t>Tulette</t>
  </si>
  <si>
    <t>Tulle</t>
  </si>
  <si>
    <t>Tullins</t>
  </si>
  <si>
    <t>Tully</t>
  </si>
  <si>
    <t>Tupigny</t>
  </si>
  <si>
    <t>Tupin-et-Semons</t>
  </si>
  <si>
    <t>Turcey</t>
  </si>
  <si>
    <t>Turckheim</t>
  </si>
  <si>
    <t>Turenne</t>
  </si>
  <si>
    <t>Turgon</t>
  </si>
  <si>
    <t>Turgy</t>
  </si>
  <si>
    <t>Turny</t>
  </si>
  <si>
    <t>Turquant</t>
  </si>
  <si>
    <t>Turquestein-Blancrupt</t>
  </si>
  <si>
    <t>Turqueville</t>
  </si>
  <si>
    <t>Turretot</t>
  </si>
  <si>
    <t>Turriers</t>
  </si>
  <si>
    <t>Tursac</t>
  </si>
  <si>
    <t>Tusson</t>
  </si>
  <si>
    <t>Tuzaguet</t>
  </si>
  <si>
    <t>Ubaye-Serre-Ponçon</t>
  </si>
  <si>
    <t>Ubexy</t>
  </si>
  <si>
    <t>Ubraye</t>
  </si>
  <si>
    <t>Ucciani</t>
  </si>
  <si>
    <t>Ucel</t>
  </si>
  <si>
    <t>Uchacq-et-Parentis</t>
  </si>
  <si>
    <t>Uchaud</t>
  </si>
  <si>
    <t>Uchaux</t>
  </si>
  <si>
    <t>Uchizy</t>
  </si>
  <si>
    <t>Uchon</t>
  </si>
  <si>
    <t>Uckange</t>
  </si>
  <si>
    <t>Ueberstrass</t>
  </si>
  <si>
    <t>Uffheim</t>
  </si>
  <si>
    <t>Uffholtz</t>
  </si>
  <si>
    <t>Ugine</t>
  </si>
  <si>
    <t>Uglas</t>
  </si>
  <si>
    <t>Ugnouas</t>
  </si>
  <si>
    <t>Ugny</t>
  </si>
  <si>
    <t>Ugny-le-Gay</t>
  </si>
  <si>
    <t>Ugny-l'Équipée</t>
  </si>
  <si>
    <t>Ugny-sur-Meuse</t>
  </si>
  <si>
    <t>Uhart-Cize</t>
  </si>
  <si>
    <t>Uhart-Mixe</t>
  </si>
  <si>
    <t>Uhlwiller</t>
  </si>
  <si>
    <t>Uhrwiller</t>
  </si>
  <si>
    <t>Ully-Saint-Georges</t>
  </si>
  <si>
    <t>Umpeau</t>
  </si>
  <si>
    <t>Unac</t>
  </si>
  <si>
    <t>Uncey-le-Franc</t>
  </si>
  <si>
    <t>Unchair</t>
  </si>
  <si>
    <t>Ungersheim</t>
  </si>
  <si>
    <t>Unias</t>
  </si>
  <si>
    <t>Unienville</t>
  </si>
  <si>
    <t>Unieux</t>
  </si>
  <si>
    <t>Unverre</t>
  </si>
  <si>
    <t>Unzent</t>
  </si>
  <si>
    <t>Upaix</t>
  </si>
  <si>
    <t>Upie</t>
  </si>
  <si>
    <t>Ur</t>
  </si>
  <si>
    <t>Urau</t>
  </si>
  <si>
    <t>Urbalacone</t>
  </si>
  <si>
    <t>Urbanya</t>
  </si>
  <si>
    <t>Urbeis</t>
  </si>
  <si>
    <t>Urbès</t>
  </si>
  <si>
    <t>Urbise</t>
  </si>
  <si>
    <t>Urçay</t>
  </si>
  <si>
    <t>Urcel</t>
  </si>
  <si>
    <t>Urcerey</t>
  </si>
  <si>
    <t>Urciers</t>
  </si>
  <si>
    <t>Urcuit</t>
  </si>
  <si>
    <t>Urcy</t>
  </si>
  <si>
    <t>Urdens</t>
  </si>
  <si>
    <t>Urdès</t>
  </si>
  <si>
    <t>Urdos</t>
  </si>
  <si>
    <t>Urepel</t>
  </si>
  <si>
    <t>Urgons</t>
  </si>
  <si>
    <t>Urgosse</t>
  </si>
  <si>
    <t>Uriménil</t>
  </si>
  <si>
    <t>Urmatt</t>
  </si>
  <si>
    <t>Urost</t>
  </si>
  <si>
    <t>Urrugne</t>
  </si>
  <si>
    <t>Urs</t>
  </si>
  <si>
    <t>Urschenheim</t>
  </si>
  <si>
    <t>Urt</t>
  </si>
  <si>
    <t>Urtaca</t>
  </si>
  <si>
    <t>Urtière</t>
  </si>
  <si>
    <t>Uruffe</t>
  </si>
  <si>
    <t>Urval</t>
  </si>
  <si>
    <t>Urville</t>
  </si>
  <si>
    <t>Urvillers</t>
  </si>
  <si>
    <t>Ury</t>
  </si>
  <si>
    <t>Urzy</t>
  </si>
  <si>
    <t>Us</t>
  </si>
  <si>
    <t>Usclades-et-Rieutord</t>
  </si>
  <si>
    <t>Usclas-d'Hérault</t>
  </si>
  <si>
    <t>Usclas-du-Bosc</t>
  </si>
  <si>
    <t>Usinens</t>
  </si>
  <si>
    <t>Ussac</t>
  </si>
  <si>
    <t>Ussat</t>
  </si>
  <si>
    <t>Usseau</t>
  </si>
  <si>
    <t>Ussel</t>
  </si>
  <si>
    <t>Ussel-d'Allier</t>
  </si>
  <si>
    <t>Usson</t>
  </si>
  <si>
    <t>Usson-du-Poitou</t>
  </si>
  <si>
    <t>Usson-en-Forez</t>
  </si>
  <si>
    <t>Ussy</t>
  </si>
  <si>
    <t>Ussy-sur-Marne</t>
  </si>
  <si>
    <t>Ustaritz</t>
  </si>
  <si>
    <t>Ustou</t>
  </si>
  <si>
    <t>Utelle</t>
  </si>
  <si>
    <t>Uttenheim</t>
  </si>
  <si>
    <t>Uttenhoffen</t>
  </si>
  <si>
    <t>Uttwiller</t>
  </si>
  <si>
    <t>Uvernet-Fours</t>
  </si>
  <si>
    <t>Uxeau</t>
  </si>
  <si>
    <t>Uxegney</t>
  </si>
  <si>
    <t>Uxelles</t>
  </si>
  <si>
    <t>Uxem</t>
  </si>
  <si>
    <t>Uz</t>
  </si>
  <si>
    <t>Uza</t>
  </si>
  <si>
    <t>Uzan</t>
  </si>
  <si>
    <t>Uzay-le-Venon</t>
  </si>
  <si>
    <t>Uzech</t>
  </si>
  <si>
    <t>Uzein</t>
  </si>
  <si>
    <t>Uzel</t>
  </si>
  <si>
    <t>Uzelle</t>
  </si>
  <si>
    <t>Uzemain</t>
  </si>
  <si>
    <t>Uzer</t>
  </si>
  <si>
    <t>Uzerche</t>
  </si>
  <si>
    <t>Uzès</t>
  </si>
  <si>
    <t>Uzeste</t>
  </si>
  <si>
    <t>Uzos</t>
  </si>
  <si>
    <t>Vaas</t>
  </si>
  <si>
    <t>Vabre</t>
  </si>
  <si>
    <t>Vabres</t>
  </si>
  <si>
    <t>Vabres-l'Abbaye</t>
  </si>
  <si>
    <t>Vacherauville</t>
  </si>
  <si>
    <t>Vachères</t>
  </si>
  <si>
    <t>Vachères-en-Quint</t>
  </si>
  <si>
    <t>Vacheresse</t>
  </si>
  <si>
    <t>Vacognes-Neuilly</t>
  </si>
  <si>
    <t>Vacquerie-le-Boucq</t>
  </si>
  <si>
    <t>Vacqueriette-Erquières</t>
  </si>
  <si>
    <t>Vacqueville</t>
  </si>
  <si>
    <t>Vacqueyras</t>
  </si>
  <si>
    <t>Vacquières</t>
  </si>
  <si>
    <t>Vacquiers</t>
  </si>
  <si>
    <t>Vadans</t>
  </si>
  <si>
    <t>Vadelaincourt</t>
  </si>
  <si>
    <t>Vadenay</t>
  </si>
  <si>
    <t>Vadencourt</t>
  </si>
  <si>
    <t>Vadonville</t>
  </si>
  <si>
    <t>Vagnas</t>
  </si>
  <si>
    <t>Vagney</t>
  </si>
  <si>
    <t>Vahl-Ebersing</t>
  </si>
  <si>
    <t>Vahl-lès-Bénestroff</t>
  </si>
  <si>
    <t>Vahl-lès-Faulquemont</t>
  </si>
  <si>
    <t>Vaiges</t>
  </si>
  <si>
    <t>Vailhan</t>
  </si>
  <si>
    <t>Vailhauquès</t>
  </si>
  <si>
    <t>Vailhourles</t>
  </si>
  <si>
    <t>Vaillant</t>
  </si>
  <si>
    <t>Vailly</t>
  </si>
  <si>
    <t>Vailly-sur-Aisne</t>
  </si>
  <si>
    <t>Vailly-sur-Sauldre</t>
  </si>
  <si>
    <t>Vains</t>
  </si>
  <si>
    <t>Vaire</t>
  </si>
  <si>
    <t>Vairé</t>
  </si>
  <si>
    <t>Vaire-sous-Corbie</t>
  </si>
  <si>
    <t>Vaires-sur-Marne</t>
  </si>
  <si>
    <t>Vair-sur-Loire</t>
  </si>
  <si>
    <t>Vaison-la-Romaine</t>
  </si>
  <si>
    <t>Vaïssac</t>
  </si>
  <si>
    <t>Vaite</t>
  </si>
  <si>
    <t>Vaivre-et-Montoille</t>
  </si>
  <si>
    <t>Val Buëch-Méouge</t>
  </si>
  <si>
    <t>Val d'Anast</t>
  </si>
  <si>
    <t>Val d'Arcomie</t>
  </si>
  <si>
    <t>Val d'Arry</t>
  </si>
  <si>
    <t>Val de Briey</t>
  </si>
  <si>
    <t>Val de Chaise</t>
  </si>
  <si>
    <t>Val de Drôme</t>
  </si>
  <si>
    <t>Val de Lambronne</t>
  </si>
  <si>
    <t>Val de Livre</t>
  </si>
  <si>
    <t>Val de Louyre et Caudeau</t>
  </si>
  <si>
    <t>Val de Virvée</t>
  </si>
  <si>
    <t>Val d'Erdre-Auxence</t>
  </si>
  <si>
    <t>Val des Vignes</t>
  </si>
  <si>
    <t>Val d'Issoire</t>
  </si>
  <si>
    <t>Val d'Oingt</t>
  </si>
  <si>
    <t>Val d'Orger</t>
  </si>
  <si>
    <t>Val d'Oronaye</t>
  </si>
  <si>
    <t>Val d'Oust</t>
  </si>
  <si>
    <t>Val en Vignes</t>
  </si>
  <si>
    <t>Val Suran</t>
  </si>
  <si>
    <t>Valady</t>
  </si>
  <si>
    <t>Valailles</t>
  </si>
  <si>
    <t>Valaire</t>
  </si>
  <si>
    <t>Valambray</t>
  </si>
  <si>
    <t>Val-au-Perche</t>
  </si>
  <si>
    <t>Valaurie</t>
  </si>
  <si>
    <t>Valavoire</t>
  </si>
  <si>
    <t>Valay</t>
  </si>
  <si>
    <t>Valbeleix</t>
  </si>
  <si>
    <t>Valbelle</t>
  </si>
  <si>
    <t>Valbois</t>
  </si>
  <si>
    <t>Valbonnais</t>
  </si>
  <si>
    <t>Valbonne</t>
  </si>
  <si>
    <t>Valcabrère</t>
  </si>
  <si>
    <t>Valcanville</t>
  </si>
  <si>
    <t>Valcebollère</t>
  </si>
  <si>
    <t>Val-Cenis</t>
  </si>
  <si>
    <t>Valcivières</t>
  </si>
  <si>
    <t>Val-Couesnon</t>
  </si>
  <si>
    <t>Valcourt</t>
  </si>
  <si>
    <t>Valdahon</t>
  </si>
  <si>
    <t>Val-d'Aigoual</t>
  </si>
  <si>
    <t>Valdallière</t>
  </si>
  <si>
    <t>Valdampierre</t>
  </si>
  <si>
    <t>Val-d'Arc</t>
  </si>
  <si>
    <t>Val-d'Auge</t>
  </si>
  <si>
    <t>Val-d'Auzon</t>
  </si>
  <si>
    <t>Valdeblore</t>
  </si>
  <si>
    <t>Val-de-Bonnieure</t>
  </si>
  <si>
    <t>Val-de-Bride</t>
  </si>
  <si>
    <t>Val-de-Chalvagne</t>
  </si>
  <si>
    <t>Val-de-Dagne</t>
  </si>
  <si>
    <t>Val-de-la-Haye</t>
  </si>
  <si>
    <t>Valdelaume</t>
  </si>
  <si>
    <t>Val-de-Livenne</t>
  </si>
  <si>
    <t>Val-de-Mercy</t>
  </si>
  <si>
    <t>Val-de-Meuse</t>
  </si>
  <si>
    <t>Val-de-Moder</t>
  </si>
  <si>
    <t>Val-d'Épy</t>
  </si>
  <si>
    <t>Val-de-Reuil</t>
  </si>
  <si>
    <t>Valderiès</t>
  </si>
  <si>
    <t>Val-de-Roulans</t>
  </si>
  <si>
    <t>Valderoure</t>
  </si>
  <si>
    <t>Val-de-Saâne</t>
  </si>
  <si>
    <t>Val-de-Scie</t>
  </si>
  <si>
    <t>Val-des-Marais</t>
  </si>
  <si>
    <t>Val-de-Sos</t>
  </si>
  <si>
    <t>Val-des-Prés</t>
  </si>
  <si>
    <t>Val-d'Étangson</t>
  </si>
  <si>
    <t>Val-de-Vesle</t>
  </si>
  <si>
    <t>Val-de-Vie</t>
  </si>
  <si>
    <t>Val-de-Vière</t>
  </si>
  <si>
    <t>Val-de-Virieu</t>
  </si>
  <si>
    <t>Valdieu-Lutran</t>
  </si>
  <si>
    <t>Val-d'Isère</t>
  </si>
  <si>
    <t>Valdivienne</t>
  </si>
  <si>
    <t>Val-d'Izé</t>
  </si>
  <si>
    <t>Valdoie</t>
  </si>
  <si>
    <t>Val-d'Oire-et-Gartempe</t>
  </si>
  <si>
    <t>Val-d'Ornain</t>
  </si>
  <si>
    <t>Valdoule</t>
  </si>
  <si>
    <t>Valdrôme</t>
  </si>
  <si>
    <t>Val-du-Faby</t>
  </si>
  <si>
    <t>Val-du-Layon</t>
  </si>
  <si>
    <t>Val-du-Maine</t>
  </si>
  <si>
    <t>Val-du-Mignon</t>
  </si>
  <si>
    <t>Valdurenque</t>
  </si>
  <si>
    <t>Valeille</t>
  </si>
  <si>
    <t>Valeilles</t>
  </si>
  <si>
    <t>Valeins</t>
  </si>
  <si>
    <t>Valempoulières</t>
  </si>
  <si>
    <t>Valençay</t>
  </si>
  <si>
    <t>Valence</t>
  </si>
  <si>
    <t>Valence-d'Albigeois</t>
  </si>
  <si>
    <t>Valence-en-Brie</t>
  </si>
  <si>
    <t>Valence-en-Poitou</t>
  </si>
  <si>
    <t>Valence-sur-Baïse</t>
  </si>
  <si>
    <t>Valenciennes</t>
  </si>
  <si>
    <t>Valencin</t>
  </si>
  <si>
    <t>Valencisse</t>
  </si>
  <si>
    <t>Valencogne</t>
  </si>
  <si>
    <t>Valennes</t>
  </si>
  <si>
    <t>Valensole</t>
  </si>
  <si>
    <t>Valentigney</t>
  </si>
  <si>
    <t>Valentine</t>
  </si>
  <si>
    <t>Valenton</t>
  </si>
  <si>
    <t>Valergues</t>
  </si>
  <si>
    <t>Valernes</t>
  </si>
  <si>
    <t>Valescourt</t>
  </si>
  <si>
    <t>Val-et-Châtillon</t>
  </si>
  <si>
    <t>Valette</t>
  </si>
  <si>
    <t>Valeyrac</t>
  </si>
  <si>
    <t>Valff</t>
  </si>
  <si>
    <t>Valflaunès</t>
  </si>
  <si>
    <t>Valfleury</t>
  </si>
  <si>
    <t>Valforêt</t>
  </si>
  <si>
    <t>Val-Fouzon</t>
  </si>
  <si>
    <t>Valframbert</t>
  </si>
  <si>
    <t>Valfroicourt</t>
  </si>
  <si>
    <t>Valgelon-La Rochette</t>
  </si>
  <si>
    <t>Valgorge</t>
  </si>
  <si>
    <t>Valherbasse</t>
  </si>
  <si>
    <t>Valhey</t>
  </si>
  <si>
    <t>Valhuon</t>
  </si>
  <si>
    <t>Valiergues</t>
  </si>
  <si>
    <t>Valignat</t>
  </si>
  <si>
    <t>Valigny</t>
  </si>
  <si>
    <t>Valines</t>
  </si>
  <si>
    <t>Valjouffrey</t>
  </si>
  <si>
    <t>Valjouze</t>
  </si>
  <si>
    <t>Vallabrègues</t>
  </si>
  <si>
    <t>Vallabrix</t>
  </si>
  <si>
    <t>Vallan</t>
  </si>
  <si>
    <t>Vallangoujard</t>
  </si>
  <si>
    <t>Vallans</t>
  </si>
  <si>
    <t>Vallant-Saint-Georges</t>
  </si>
  <si>
    <t>Vallauris</t>
  </si>
  <si>
    <t>Vallecalle</t>
  </si>
  <si>
    <t>Valle-d'Alesani</t>
  </si>
  <si>
    <t>Valle-di-Campoloro</t>
  </si>
  <si>
    <t>Valle-di-Mezzana</t>
  </si>
  <si>
    <t>Valle-di-Rostino</t>
  </si>
  <si>
    <t>Valle-d'Orezza</t>
  </si>
  <si>
    <t>Vallée-de-Ronsard</t>
  </si>
  <si>
    <t>Vallées en Champagne</t>
  </si>
  <si>
    <t>Vallées-d'Antraigues-Asperjoc</t>
  </si>
  <si>
    <t>Vallègue</t>
  </si>
  <si>
    <t>Valleiry</t>
  </si>
  <si>
    <t>Vallenay</t>
  </si>
  <si>
    <t>Vallentigny</t>
  </si>
  <si>
    <t>Vallerange</t>
  </si>
  <si>
    <t>Vallérargues</t>
  </si>
  <si>
    <t>Vallères</t>
  </si>
  <si>
    <t>Valleret</t>
  </si>
  <si>
    <t>Vallereuil</t>
  </si>
  <si>
    <t>Vallerois-le-Bois</t>
  </si>
  <si>
    <t>Vallerois-Lorioz</t>
  </si>
  <si>
    <t>Valleroy</t>
  </si>
  <si>
    <t>Valleroy-aux-Saules</t>
  </si>
  <si>
    <t>Valleroy-le-Sec</t>
  </si>
  <si>
    <t>Vallery</t>
  </si>
  <si>
    <t>Vallesvilles</t>
  </si>
  <si>
    <t>Vallet</t>
  </si>
  <si>
    <t>Valletot</t>
  </si>
  <si>
    <t>Vallica</t>
  </si>
  <si>
    <t>Vallière</t>
  </si>
  <si>
    <t>Vallières</t>
  </si>
  <si>
    <t>Vallières-les-Grandes</t>
  </si>
  <si>
    <t>Vallières-sur-Fier</t>
  </si>
  <si>
    <t>Valliguières</t>
  </si>
  <si>
    <t>Valliquerville</t>
  </si>
  <si>
    <t>Valloire</t>
  </si>
  <si>
    <t>Valloire-sur-Cisse</t>
  </si>
  <si>
    <t>Vallois</t>
  </si>
  <si>
    <t>Vallon-en-Sully</t>
  </si>
  <si>
    <t>Vallon-Pont-d'Arc</t>
  </si>
  <si>
    <t>Vallons-de-l'Erdre</t>
  </si>
  <si>
    <t>Vallon-sur-Gée</t>
  </si>
  <si>
    <t>Vallorcine</t>
  </si>
  <si>
    <t>Vallouise-Pelvoux</t>
  </si>
  <si>
    <t>Valmanya</t>
  </si>
  <si>
    <t>Val-Maravel</t>
  </si>
  <si>
    <t>Valmascle</t>
  </si>
  <si>
    <t>Valmeinier</t>
  </si>
  <si>
    <t>Valmestroff</t>
  </si>
  <si>
    <t>Valmigère</t>
  </si>
  <si>
    <t>Valmondois</t>
  </si>
  <si>
    <t>Valmont</t>
  </si>
  <si>
    <t>Val-Mont</t>
  </si>
  <si>
    <t>Valmunster</t>
  </si>
  <si>
    <t>Valmy</t>
  </si>
  <si>
    <t>Valognes</t>
  </si>
  <si>
    <t>Valojoulx</t>
  </si>
  <si>
    <t>Valonne</t>
  </si>
  <si>
    <t>Valorbiquet</t>
  </si>
  <si>
    <t>Valoreille</t>
  </si>
  <si>
    <t>Valouse</t>
  </si>
  <si>
    <t>Valprivas</t>
  </si>
  <si>
    <t>Valpuiseaux</t>
  </si>
  <si>
    <t>Valras-Plage</t>
  </si>
  <si>
    <t>Valravillon</t>
  </si>
  <si>
    <t>Valréas</t>
  </si>
  <si>
    <t>Val-Revermont</t>
  </si>
  <si>
    <t>Valromey-sur-Séran</t>
  </si>
  <si>
    <t>Valros</t>
  </si>
  <si>
    <t>Vals-des-Tilles</t>
  </si>
  <si>
    <t>Valsemé</t>
  </si>
  <si>
    <t>Valserhône</t>
  </si>
  <si>
    <t>Valserres</t>
  </si>
  <si>
    <t>Vals-le-Chastel</t>
  </si>
  <si>
    <t>Vals-les-Bains</t>
  </si>
  <si>
    <t>Valsonne</t>
  </si>
  <si>
    <t>Val-Sonnette</t>
  </si>
  <si>
    <t>Vals-près-le-Puy</t>
  </si>
  <si>
    <t>Val-Suzon</t>
  </si>
  <si>
    <t>Valuéjols</t>
  </si>
  <si>
    <t>Valvignères</t>
  </si>
  <si>
    <t>Valzergues</t>
  </si>
  <si>
    <t>Valzin en Petite Montagne</t>
  </si>
  <si>
    <t>Valz-sous-Châteauneuf</t>
  </si>
  <si>
    <t>Vanault-le-Châtel</t>
  </si>
  <si>
    <t>Vanault-les-Dames</t>
  </si>
  <si>
    <t>Vançais</t>
  </si>
  <si>
    <t>Vancé</t>
  </si>
  <si>
    <t>Vandeins</t>
  </si>
  <si>
    <t>Vandelainville</t>
  </si>
  <si>
    <t>Vandelans</t>
  </si>
  <si>
    <t>Vandeléville</t>
  </si>
  <si>
    <t>Vandélicourt</t>
  </si>
  <si>
    <t>Vandenesse</t>
  </si>
  <si>
    <t>Vandenesse-en-Auxois</t>
  </si>
  <si>
    <t>Vandeuil</t>
  </si>
  <si>
    <t>Vandières</t>
  </si>
  <si>
    <t>Vandœuvre-lès-Nancy</t>
  </si>
  <si>
    <t>Vandoncourt</t>
  </si>
  <si>
    <t>Vandrimare</t>
  </si>
  <si>
    <t>Vandy</t>
  </si>
  <si>
    <t>Vanlay</t>
  </si>
  <si>
    <t>Vannaire</t>
  </si>
  <si>
    <t>Vanne</t>
  </si>
  <si>
    <t>Vannecourt</t>
  </si>
  <si>
    <t>Vannecrocq</t>
  </si>
  <si>
    <t>Vannes</t>
  </si>
  <si>
    <t>Vannes-le-Châtel</t>
  </si>
  <si>
    <t>Vannes-sur-Cosson</t>
  </si>
  <si>
    <t>Vannoz</t>
  </si>
  <si>
    <t>Vanosc</t>
  </si>
  <si>
    <t>Vantoux</t>
  </si>
  <si>
    <t>Vantoux-et-Longevelle</t>
  </si>
  <si>
    <t>Vanves</t>
  </si>
  <si>
    <t>Vanvey</t>
  </si>
  <si>
    <t>Vanvillé</t>
  </si>
  <si>
    <t>Vanxains</t>
  </si>
  <si>
    <t>Vany</t>
  </si>
  <si>
    <t>Vanzac</t>
  </si>
  <si>
    <t>Vanzay</t>
  </si>
  <si>
    <t>Vanzy</t>
  </si>
  <si>
    <t>Vaour</t>
  </si>
  <si>
    <t>Varacieux</t>
  </si>
  <si>
    <t>Varages</t>
  </si>
  <si>
    <t>Varaignes</t>
  </si>
  <si>
    <t>Varaire</t>
  </si>
  <si>
    <t>Varaize</t>
  </si>
  <si>
    <t>Varambon</t>
  </si>
  <si>
    <t>Varanges</t>
  </si>
  <si>
    <t>Varangéville</t>
  </si>
  <si>
    <t>Varaville</t>
  </si>
  <si>
    <t>Varces-Allières-et-Risset</t>
  </si>
  <si>
    <t>Vareilles</t>
  </si>
  <si>
    <t>Varengeville-sur-Mer</t>
  </si>
  <si>
    <t>Varenguebec</t>
  </si>
  <si>
    <t>Varenne-l'Arconce</t>
  </si>
  <si>
    <t>Varennes</t>
  </si>
  <si>
    <t>Varenne-Saint-Germain</t>
  </si>
  <si>
    <t>Varennes-Changy</t>
  </si>
  <si>
    <t>Varennes-en-Argonne</t>
  </si>
  <si>
    <t>Varennes-Jarcy</t>
  </si>
  <si>
    <t>Varennes-le-Grand</t>
  </si>
  <si>
    <t>Varennes-lès-Mâcon</t>
  </si>
  <si>
    <t>Varennes-lès-Narcy</t>
  </si>
  <si>
    <t>Varennes-Saint-Honorat</t>
  </si>
  <si>
    <t>Varennes-Saint-Sauveur</t>
  </si>
  <si>
    <t>Varennes-sous-Dun</t>
  </si>
  <si>
    <t>Varennes-sur-Allier</t>
  </si>
  <si>
    <t>Varennes-sur-Amance</t>
  </si>
  <si>
    <t>Varennes-sur-Loire</t>
  </si>
  <si>
    <t>Varennes-sur-Morge</t>
  </si>
  <si>
    <t>Varennes-sur-Seine</t>
  </si>
  <si>
    <t>Varennes-sur-Tèche</t>
  </si>
  <si>
    <t>Varennes-sur-Usson</t>
  </si>
  <si>
    <t>Varennes-Vauzelles</t>
  </si>
  <si>
    <t>Varès</t>
  </si>
  <si>
    <t>Varesnes</t>
  </si>
  <si>
    <t>Varetz</t>
  </si>
  <si>
    <t>Varilhes</t>
  </si>
  <si>
    <t>Varinfroy</t>
  </si>
  <si>
    <t>Variscourt</t>
  </si>
  <si>
    <t>Varize</t>
  </si>
  <si>
    <t>Varize-Vaudoncourt</t>
  </si>
  <si>
    <t>Varmonzey</t>
  </si>
  <si>
    <t>Varnéville</t>
  </si>
  <si>
    <t>Varneville-Bretteville</t>
  </si>
  <si>
    <t>Varogne</t>
  </si>
  <si>
    <t>Varois-et-Chaignot</t>
  </si>
  <si>
    <t>Varouville</t>
  </si>
  <si>
    <t>Varrains</t>
  </si>
  <si>
    <t>Varreddes</t>
  </si>
  <si>
    <t>Vars</t>
  </si>
  <si>
    <t>Varsberg</t>
  </si>
  <si>
    <t>Vars-sur-Roseix</t>
  </si>
  <si>
    <t>Varzay</t>
  </si>
  <si>
    <t>Varzy</t>
  </si>
  <si>
    <t>Vascœuil</t>
  </si>
  <si>
    <t>Vasles</t>
  </si>
  <si>
    <t>Vasperviller</t>
  </si>
  <si>
    <t>Vassel</t>
  </si>
  <si>
    <t>Vasselay</t>
  </si>
  <si>
    <t>Vasselin</t>
  </si>
  <si>
    <t>Vassens</t>
  </si>
  <si>
    <t>Vasseny</t>
  </si>
  <si>
    <t>Vassieux-en-Vercors</t>
  </si>
  <si>
    <t>Vassimont-et-Chapelaine</t>
  </si>
  <si>
    <t>Vassincourt</t>
  </si>
  <si>
    <t>Vassogne</t>
  </si>
  <si>
    <t>Vassonville</t>
  </si>
  <si>
    <t>Vassy-sous-Pisy</t>
  </si>
  <si>
    <t>Vatan</t>
  </si>
  <si>
    <t>Vathiménil</t>
  </si>
  <si>
    <t>Vatierville</t>
  </si>
  <si>
    <t>Vatilieu</t>
  </si>
  <si>
    <t>Vatimont</t>
  </si>
  <si>
    <t>Vatry</t>
  </si>
  <si>
    <t>Vattetot-sous-Beaumont</t>
  </si>
  <si>
    <t>Vattetot-sur-Mer</t>
  </si>
  <si>
    <t>Vatteville</t>
  </si>
  <si>
    <t>Vatteville-la-Rue</t>
  </si>
  <si>
    <t>Vauban</t>
  </si>
  <si>
    <t>Vaubecourt</t>
  </si>
  <si>
    <t>Vaubexy</t>
  </si>
  <si>
    <t>Vaucelles-et-Beffecourt</t>
  </si>
  <si>
    <t>Vauchamps</t>
  </si>
  <si>
    <t>Vauchassis</t>
  </si>
  <si>
    <t>Vauchelles</t>
  </si>
  <si>
    <t>Vauchelles-lès-Authie</t>
  </si>
  <si>
    <t>Vauchelles-lès-Domart</t>
  </si>
  <si>
    <t>Vauchelles-les-Quesnoy</t>
  </si>
  <si>
    <t>Vauchonvilliers</t>
  </si>
  <si>
    <t>Vauchoux</t>
  </si>
  <si>
    <t>Vauciennes</t>
  </si>
  <si>
    <t>Vauclaix</t>
  </si>
  <si>
    <t>Vauclerc</t>
  </si>
  <si>
    <t>Vaucluse</t>
  </si>
  <si>
    <t>Vauclusotte</t>
  </si>
  <si>
    <t>Vaucogne</t>
  </si>
  <si>
    <t>Vauconcourt-Nervezain</t>
  </si>
  <si>
    <t>Vaucouleurs</t>
  </si>
  <si>
    <t>Vaucourt</t>
  </si>
  <si>
    <t>Vaucourtois</t>
  </si>
  <si>
    <t>Vaucresson</t>
  </si>
  <si>
    <t>Vaudancourt</t>
  </si>
  <si>
    <t>Vaudebarrier</t>
  </si>
  <si>
    <t>Vaudelnay</t>
  </si>
  <si>
    <t>Vaudemange</t>
  </si>
  <si>
    <t>Vaudémont</t>
  </si>
  <si>
    <t>Vaudes</t>
  </si>
  <si>
    <t>Vaudesincourt</t>
  </si>
  <si>
    <t>Vaudesson</t>
  </si>
  <si>
    <t>Vaudeurs</t>
  </si>
  <si>
    <t>Vaudevant</t>
  </si>
  <si>
    <t>Vaudeville</t>
  </si>
  <si>
    <t>Vaudéville</t>
  </si>
  <si>
    <t>Vaudeville-le-Haut</t>
  </si>
  <si>
    <t>Vaudherland</t>
  </si>
  <si>
    <t>Vaudigny</t>
  </si>
  <si>
    <t>Vaudoncourt</t>
  </si>
  <si>
    <t>Vaudoy-en-Brie</t>
  </si>
  <si>
    <t>Vaudreching</t>
  </si>
  <si>
    <t>Vaudrecourt</t>
  </si>
  <si>
    <t>Vaudrémont</t>
  </si>
  <si>
    <t>Vaudreuille</t>
  </si>
  <si>
    <t>Vaudreville</t>
  </si>
  <si>
    <t>Vaudrey</t>
  </si>
  <si>
    <t>Vaudricourt</t>
  </si>
  <si>
    <t>Vaudringhem</t>
  </si>
  <si>
    <t>Vaudrivillers</t>
  </si>
  <si>
    <t>Vaufrey</t>
  </si>
  <si>
    <t>Vaugines</t>
  </si>
  <si>
    <t>Vaugneray</t>
  </si>
  <si>
    <t>Vaugrigneuse</t>
  </si>
  <si>
    <t>Vauhallan</t>
  </si>
  <si>
    <t>Vaujany</t>
  </si>
  <si>
    <t>Vaujours</t>
  </si>
  <si>
    <t>Vaulnaveys-le-Bas</t>
  </si>
  <si>
    <t>Vaulnaveys-le-Haut</t>
  </si>
  <si>
    <t>Vaulry</t>
  </si>
  <si>
    <t>Vault-de-Lugny</t>
  </si>
  <si>
    <t>Vaulx-en-Velin</t>
  </si>
  <si>
    <t>Vaulx-Milieu</t>
  </si>
  <si>
    <t>Vaulx-Vraucourt</t>
  </si>
  <si>
    <t>Vaumas</t>
  </si>
  <si>
    <t>Vaumeilh</t>
  </si>
  <si>
    <t>Vaumoise</t>
  </si>
  <si>
    <t>Vaumort</t>
  </si>
  <si>
    <t>Vaunac</t>
  </si>
  <si>
    <t>Vaunaveys-la-Rochette</t>
  </si>
  <si>
    <t>Vaunoise</t>
  </si>
  <si>
    <t>Vaupillon</t>
  </si>
  <si>
    <t>Vaupoisson</t>
  </si>
  <si>
    <t>Vauquois</t>
  </si>
  <si>
    <t>Vauréal</t>
  </si>
  <si>
    <t>Vaureilles</t>
  </si>
  <si>
    <t>Vausseroux</t>
  </si>
  <si>
    <t>Vautebis</t>
  </si>
  <si>
    <t>Vauthiermont</t>
  </si>
  <si>
    <t>Vautorte</t>
  </si>
  <si>
    <t>Vauvenargues</t>
  </si>
  <si>
    <t>Vauvert</t>
  </si>
  <si>
    <t>Vauville</t>
  </si>
  <si>
    <t>Vauvillers</t>
  </si>
  <si>
    <t>Vaux</t>
  </si>
  <si>
    <t>Vaux d'Amognes</t>
  </si>
  <si>
    <t>Vauxaillon</t>
  </si>
  <si>
    <t>Vaux-Andigny</t>
  </si>
  <si>
    <t>Vauxbons</t>
  </si>
  <si>
    <t>Vauxbuin</t>
  </si>
  <si>
    <t>Vaux-Champagne</t>
  </si>
  <si>
    <t>Vaux-en-Amiénois</t>
  </si>
  <si>
    <t>Vaux-en-Beaujolais</t>
  </si>
  <si>
    <t>Vaux-en-Bugey</t>
  </si>
  <si>
    <t>Vaux-en-Dieulet</t>
  </si>
  <si>
    <t>Vaux-en-Pré</t>
  </si>
  <si>
    <t>Vaux-en-Vermandois</t>
  </si>
  <si>
    <t>Vaux-et-Chantegrue</t>
  </si>
  <si>
    <t>Vaux-Lavalette</t>
  </si>
  <si>
    <t>Vaux-le-Moncelot</t>
  </si>
  <si>
    <t>Vaux-le-Pénil</t>
  </si>
  <si>
    <t>Vaux-lès-Mouron</t>
  </si>
  <si>
    <t>Vaux-lès-Mouzon</t>
  </si>
  <si>
    <t>Vaux-lès-Palameix</t>
  </si>
  <si>
    <t>Vaux-lès-Rubigny</t>
  </si>
  <si>
    <t>Vaux-lès-Saint-Claude</t>
  </si>
  <si>
    <t>Vaux-Marquenneville</t>
  </si>
  <si>
    <t>Vaux-Montreuil</t>
  </si>
  <si>
    <t>Vauxrenard</t>
  </si>
  <si>
    <t>Vauxrezis</t>
  </si>
  <si>
    <t>Vaux-Rouillac</t>
  </si>
  <si>
    <t>Vaux-Saules</t>
  </si>
  <si>
    <t>Vaux-sur-Aure</t>
  </si>
  <si>
    <t>Vaux-sur-Blaise</t>
  </si>
  <si>
    <t>Vaux-sur-Eure</t>
  </si>
  <si>
    <t>Vaux-sur-Lunain</t>
  </si>
  <si>
    <t>Vaux-sur-Mer</t>
  </si>
  <si>
    <t>Vaux-sur-Poligny</t>
  </si>
  <si>
    <t>Vaux-sur-Saint-Urbain</t>
  </si>
  <si>
    <t>Vaux-sur-Seine</t>
  </si>
  <si>
    <t>Vaux-sur-Seulles</t>
  </si>
  <si>
    <t>Vaux-sur-Somme</t>
  </si>
  <si>
    <t>Vaux-sur-Vienne</t>
  </si>
  <si>
    <t>Vauxtin</t>
  </si>
  <si>
    <t>Vaux-Villaine</t>
  </si>
  <si>
    <t>Vavincourt</t>
  </si>
  <si>
    <t>Vavray-le-Grand</t>
  </si>
  <si>
    <t>Vavray-le-Petit</t>
  </si>
  <si>
    <t>Vaxainville</t>
  </si>
  <si>
    <t>Vaxoncourt</t>
  </si>
  <si>
    <t>Vaxy</t>
  </si>
  <si>
    <t>Vay</t>
  </si>
  <si>
    <t>Vaychis</t>
  </si>
  <si>
    <t>Vaylats</t>
  </si>
  <si>
    <t>Vayrac</t>
  </si>
  <si>
    <t>Vayres</t>
  </si>
  <si>
    <t>Vayres-sur-Essonne</t>
  </si>
  <si>
    <t>Vazeilles-Limandre</t>
  </si>
  <si>
    <t>Vazerac</t>
  </si>
  <si>
    <t>Veauce</t>
  </si>
  <si>
    <t>Veauche</t>
  </si>
  <si>
    <t>Veauchette</t>
  </si>
  <si>
    <t>Veaugues</t>
  </si>
  <si>
    <t>Veauville-lès-Quelles</t>
  </si>
  <si>
    <t>Vèbre</t>
  </si>
  <si>
    <t>Vebret</t>
  </si>
  <si>
    <t>Vebron</t>
  </si>
  <si>
    <t>Veckersviller</t>
  </si>
  <si>
    <t>Veckring</t>
  </si>
  <si>
    <t>Vecoux</t>
  </si>
  <si>
    <t>Vecquemont</t>
  </si>
  <si>
    <t>Vecqueville</t>
  </si>
  <si>
    <t>Vedène</t>
  </si>
  <si>
    <t>Védrines-Saint-Loup</t>
  </si>
  <si>
    <t>Végennes</t>
  </si>
  <si>
    <t>Vého</t>
  </si>
  <si>
    <t>Veigné</t>
  </si>
  <si>
    <t>Veigy-Foncenex</t>
  </si>
  <si>
    <t>Veilhes</t>
  </si>
  <si>
    <t>Veilleins</t>
  </si>
  <si>
    <t>Veilly</t>
  </si>
  <si>
    <t>Veix</t>
  </si>
  <si>
    <t>Velaine-sous-Amance</t>
  </si>
  <si>
    <t>Velanne</t>
  </si>
  <si>
    <t>Velars-sur-Ouche</t>
  </si>
  <si>
    <t>Velaux</t>
  </si>
  <si>
    <t>Velennes</t>
  </si>
  <si>
    <t>Velesmes-Échevanne</t>
  </si>
  <si>
    <t>Velesmes-Essarts</t>
  </si>
  <si>
    <t>Velet</t>
  </si>
  <si>
    <t>Vélieux</t>
  </si>
  <si>
    <t>Vélines</t>
  </si>
  <si>
    <t>Vélizy-Villacoublay</t>
  </si>
  <si>
    <t>Vellèches</t>
  </si>
  <si>
    <t>Vellechevreux-et-Courbenans</t>
  </si>
  <si>
    <t>Velleclaire</t>
  </si>
  <si>
    <t>Vellefaux</t>
  </si>
  <si>
    <t>Vellefrey-et-Vellefrange</t>
  </si>
  <si>
    <t>Vellefrie</t>
  </si>
  <si>
    <t>Velleguindry-et-Levrecey</t>
  </si>
  <si>
    <t>Velle-le-Châtel</t>
  </si>
  <si>
    <t>Velleminfroy</t>
  </si>
  <si>
    <t>Vellemoz</t>
  </si>
  <si>
    <t>Velleron</t>
  </si>
  <si>
    <t>Vellerot-lès-Belvoir</t>
  </si>
  <si>
    <t>Vellerot-lès-Vercel</t>
  </si>
  <si>
    <t>Velles</t>
  </si>
  <si>
    <t>Vellescot</t>
  </si>
  <si>
    <t>Velle-sur-Moselle</t>
  </si>
  <si>
    <t>Vellevans</t>
  </si>
  <si>
    <t>Vellexon-Queutrey-et-Vaudey</t>
  </si>
  <si>
    <t>Velloreille-lès-Choye</t>
  </si>
  <si>
    <t>Velogny</t>
  </si>
  <si>
    <t>Velone-Orneto</t>
  </si>
  <si>
    <t>Velorcey</t>
  </si>
  <si>
    <t>Velosnes</t>
  </si>
  <si>
    <t>Velotte-et-Tatignécourt</t>
  </si>
  <si>
    <t>Vélu</t>
  </si>
  <si>
    <t>Velving</t>
  </si>
  <si>
    <t>Vélye</t>
  </si>
  <si>
    <t>Velzic</t>
  </si>
  <si>
    <t>Vémars</t>
  </si>
  <si>
    <t>Venaco</t>
  </si>
  <si>
    <t>Venansault</t>
  </si>
  <si>
    <t>Venanson</t>
  </si>
  <si>
    <t>Venarey-les-Laumes</t>
  </si>
  <si>
    <t>Venas</t>
  </si>
  <si>
    <t>Venasque</t>
  </si>
  <si>
    <t>Vence</t>
  </si>
  <si>
    <t>Vendargues</t>
  </si>
  <si>
    <t>Vendat</t>
  </si>
  <si>
    <t>Vendays-Montalivet</t>
  </si>
  <si>
    <t>Vendegies-au-Bois</t>
  </si>
  <si>
    <t>Vendegies-sur-Écaillon</t>
  </si>
  <si>
    <t>Vendelles</t>
  </si>
  <si>
    <t>Vendémian</t>
  </si>
  <si>
    <t>Vendenesse-lès-Charolles</t>
  </si>
  <si>
    <t>Vendenesse-sur-Arroux</t>
  </si>
  <si>
    <t>Vendenheim</t>
  </si>
  <si>
    <t>Vendes</t>
  </si>
  <si>
    <t>Vendeuil</t>
  </si>
  <si>
    <t>Vendeuil-Caply</t>
  </si>
  <si>
    <t>Vendeuvre</t>
  </si>
  <si>
    <t>Vendeuvre-sur-Barse</t>
  </si>
  <si>
    <t>Vendeville</t>
  </si>
  <si>
    <t>Vendhuile</t>
  </si>
  <si>
    <t>Vendières</t>
  </si>
  <si>
    <t>Vendine</t>
  </si>
  <si>
    <t>Vendin-lès-Béthune</t>
  </si>
  <si>
    <t>Vendin-le-Vieil</t>
  </si>
  <si>
    <t>Vendœuvres</t>
  </si>
  <si>
    <t>Vendoire</t>
  </si>
  <si>
    <t>Vendôme</t>
  </si>
  <si>
    <t>Vendranges</t>
  </si>
  <si>
    <t>Vendrennes</t>
  </si>
  <si>
    <t>Vendres</t>
  </si>
  <si>
    <t>Vendresse</t>
  </si>
  <si>
    <t>Vendresse-Beaulne</t>
  </si>
  <si>
    <t>Vendrest</t>
  </si>
  <si>
    <t>Vénéjan</t>
  </si>
  <si>
    <t>Venelles</t>
  </si>
  <si>
    <t>Vénérand</t>
  </si>
  <si>
    <t>Venère</t>
  </si>
  <si>
    <t>Vénérieu</t>
  </si>
  <si>
    <t>Vénérolles</t>
  </si>
  <si>
    <t>Venerque</t>
  </si>
  <si>
    <t>Vénès</t>
  </si>
  <si>
    <t>Venesmes</t>
  </si>
  <si>
    <t>Vénestanville</t>
  </si>
  <si>
    <t>Venette</t>
  </si>
  <si>
    <t>Veney</t>
  </si>
  <si>
    <t>Venise</t>
  </si>
  <si>
    <t>Venisey</t>
  </si>
  <si>
    <t>Vénissieux</t>
  </si>
  <si>
    <t>Venizel</t>
  </si>
  <si>
    <t>Venizy</t>
  </si>
  <si>
    <t>Vennans</t>
  </si>
  <si>
    <t>Vennecy</t>
  </si>
  <si>
    <t>Vennes</t>
  </si>
  <si>
    <t>Vennezey</t>
  </si>
  <si>
    <t>Venon</t>
  </si>
  <si>
    <t>Venouse</t>
  </si>
  <si>
    <t>Venoy</t>
  </si>
  <si>
    <t>Vensac</t>
  </si>
  <si>
    <t>Vensat</t>
  </si>
  <si>
    <t>Ventabren</t>
  </si>
  <si>
    <t>Ventalon en Cévennes</t>
  </si>
  <si>
    <t>Ventavon</t>
  </si>
  <si>
    <t>Ventelay</t>
  </si>
  <si>
    <t>Ventenac</t>
  </si>
  <si>
    <t>Ventenac-Cabardès</t>
  </si>
  <si>
    <t>Ventenac-en-Minervois</t>
  </si>
  <si>
    <t>Venterol</t>
  </si>
  <si>
    <t>Ventes-Saint-Rémy</t>
  </si>
  <si>
    <t>Venteuges</t>
  </si>
  <si>
    <t>Venteuil</t>
  </si>
  <si>
    <t>Venthon</t>
  </si>
  <si>
    <t>Ventiseri</t>
  </si>
  <si>
    <t>Ventouse</t>
  </si>
  <si>
    <t>Ventron</t>
  </si>
  <si>
    <t>Venzolasca</t>
  </si>
  <si>
    <t>Ver</t>
  </si>
  <si>
    <t>Vérac</t>
  </si>
  <si>
    <t>Véranne</t>
  </si>
  <si>
    <t>Véraza</t>
  </si>
  <si>
    <t>Verberie</t>
  </si>
  <si>
    <t>Verbiesles</t>
  </si>
  <si>
    <t>Vercel-Villedieu-le-Camp</t>
  </si>
  <si>
    <t>Verchain-Maugré</t>
  </si>
  <si>
    <t>Verchaix</t>
  </si>
  <si>
    <t>Vercheny</t>
  </si>
  <si>
    <t>Verchin</t>
  </si>
  <si>
    <t>Verchocq</t>
  </si>
  <si>
    <t>Verclause</t>
  </si>
  <si>
    <t>Vercoiran</t>
  </si>
  <si>
    <t>Vercourt</t>
  </si>
  <si>
    <t>Verdaches</t>
  </si>
  <si>
    <t>Verdalle</t>
  </si>
  <si>
    <t>Verdelais</t>
  </si>
  <si>
    <t>Verdelot</t>
  </si>
  <si>
    <t>Verdenal</t>
  </si>
  <si>
    <t>Verderel-lès-Sauqueuse</t>
  </si>
  <si>
    <t>Verderonne</t>
  </si>
  <si>
    <t>Verdèse</t>
  </si>
  <si>
    <t>Verdets</t>
  </si>
  <si>
    <t>Verdigny</t>
  </si>
  <si>
    <t>Verdille</t>
  </si>
  <si>
    <t>Verdilly</t>
  </si>
  <si>
    <t>Verdon</t>
  </si>
  <si>
    <t>Verdonnet</t>
  </si>
  <si>
    <t>Verdun</t>
  </si>
  <si>
    <t>Verdun-en-Lauragais</t>
  </si>
  <si>
    <t>Verdun-sur-Garonne</t>
  </si>
  <si>
    <t>Verdun-sur-le-Doubs</t>
  </si>
  <si>
    <t>Vereaux</t>
  </si>
  <si>
    <t>Verel-de-Montbel</t>
  </si>
  <si>
    <t>Verel-Pragondran</t>
  </si>
  <si>
    <t>Véretz</t>
  </si>
  <si>
    <t>Vereux</t>
  </si>
  <si>
    <t>Verfeil</t>
  </si>
  <si>
    <t>Verfeuil</t>
  </si>
  <si>
    <t>Vergaville</t>
  </si>
  <si>
    <t>Vergéal</t>
  </si>
  <si>
    <t>Vergeroux</t>
  </si>
  <si>
    <t>Vergetot</t>
  </si>
  <si>
    <t>Vergezac</t>
  </si>
  <si>
    <t>Vergèze</t>
  </si>
  <si>
    <t>Vergheas</t>
  </si>
  <si>
    <t>Vergies</t>
  </si>
  <si>
    <t>Vergigny</t>
  </si>
  <si>
    <t>Vergisson</t>
  </si>
  <si>
    <t>Vergné</t>
  </si>
  <si>
    <t>Vergoignan</t>
  </si>
  <si>
    <t>Vergongheon</t>
  </si>
  <si>
    <t>Vergons</t>
  </si>
  <si>
    <t>Vergranne</t>
  </si>
  <si>
    <t>Vergt</t>
  </si>
  <si>
    <t>Vergt-de-Biron</t>
  </si>
  <si>
    <t>Véria</t>
  </si>
  <si>
    <t>Vérignon</t>
  </si>
  <si>
    <t>Vérin</t>
  </si>
  <si>
    <t>Vérines</t>
  </si>
  <si>
    <t>Vérissey</t>
  </si>
  <si>
    <t>Verjon</t>
  </si>
  <si>
    <t>Verjux</t>
  </si>
  <si>
    <t>Verlans</t>
  </si>
  <si>
    <t>Ver-lès-Chartres</t>
  </si>
  <si>
    <t>Verlhac-Tescou</t>
  </si>
  <si>
    <t>Verlin</t>
  </si>
  <si>
    <t>Verlincthun</t>
  </si>
  <si>
    <t>Verlinghem</t>
  </si>
  <si>
    <t>Verlus</t>
  </si>
  <si>
    <t>Vermand</t>
  </si>
  <si>
    <t>Vermandovillers</t>
  </si>
  <si>
    <t>Vermelles</t>
  </si>
  <si>
    <t>Vermenton</t>
  </si>
  <si>
    <t>Vernais</t>
  </si>
  <si>
    <t>Vernaison</t>
  </si>
  <si>
    <t>Vernajoul</t>
  </si>
  <si>
    <t>Vernancourt</t>
  </si>
  <si>
    <t>Vernantes</t>
  </si>
  <si>
    <t>Vernantois</t>
  </si>
  <si>
    <t>Vernas</t>
  </si>
  <si>
    <t>Vernassal</t>
  </si>
  <si>
    <t>Vernaux</t>
  </si>
  <si>
    <t>Vernay</t>
  </si>
  <si>
    <t>Verne</t>
  </si>
  <si>
    <t>Vernègues</t>
  </si>
  <si>
    <t>Verneiges</t>
  </si>
  <si>
    <t>Verneil-le-Chétif</t>
  </si>
  <si>
    <t>Verneix</t>
  </si>
  <si>
    <t>Vernet</t>
  </si>
  <si>
    <t>Vernet-les-Bains</t>
  </si>
  <si>
    <t>Verneugheol</t>
  </si>
  <si>
    <t>Verneuil</t>
  </si>
  <si>
    <t>Verneuil d'Avre et d'Iton</t>
  </si>
  <si>
    <t>Verneuil-en-Bourbonnais</t>
  </si>
  <si>
    <t>Verneuil-en-Halatte</t>
  </si>
  <si>
    <t>Verneuil-Grand</t>
  </si>
  <si>
    <t>Verneuil-le-Château</t>
  </si>
  <si>
    <t>Verneuil-l'Étang</t>
  </si>
  <si>
    <t>Verneuil-Moustiers</t>
  </si>
  <si>
    <t>Verneuil-Petit</t>
  </si>
  <si>
    <t>Verneuil-sous-Coucy</t>
  </si>
  <si>
    <t>Verneuil-sur-Igneraie</t>
  </si>
  <si>
    <t>Verneuil-sur-Indre</t>
  </si>
  <si>
    <t>Verneuil-sur-Seine</t>
  </si>
  <si>
    <t>Verneuil-sur-Serre</t>
  </si>
  <si>
    <t>Verneuil-sur-Vienne</t>
  </si>
  <si>
    <t>Verneusses</t>
  </si>
  <si>
    <t>Vernéville</t>
  </si>
  <si>
    <t>Vernie</t>
  </si>
  <si>
    <t>Vernierfontaine</t>
  </si>
  <si>
    <t>Vernines</t>
  </si>
  <si>
    <t>Verniolle</t>
  </si>
  <si>
    <t>Vernioz</t>
  </si>
  <si>
    <t>Vernix</t>
  </si>
  <si>
    <t>Vernoil-le-Fourrier</t>
  </si>
  <si>
    <t>Vernois-lès-Belvoir</t>
  </si>
  <si>
    <t>Vernois-lès-Vesvres</t>
  </si>
  <si>
    <t>Vernois-sur-Mance</t>
  </si>
  <si>
    <t>Vernols</t>
  </si>
  <si>
    <t>Vernon</t>
  </si>
  <si>
    <t>Vernonvilliers</t>
  </si>
  <si>
    <t>Vernosc-lès-Annonay</t>
  </si>
  <si>
    <t>Vernot</t>
  </si>
  <si>
    <t>Vernou-en-Sologne</t>
  </si>
  <si>
    <t>Vernouillet</t>
  </si>
  <si>
    <t>Vernou-la-Celle-sur-Seine</t>
  </si>
  <si>
    <t>Vernou-sur-Brenne</t>
  </si>
  <si>
    <t>Vernoux</t>
  </si>
  <si>
    <t>Vernoux-en-Gâtine</t>
  </si>
  <si>
    <t>Vernoux-en-Vivarais</t>
  </si>
  <si>
    <t>Vernoux-sur-Boutonne</t>
  </si>
  <si>
    <t>Vernoy</t>
  </si>
  <si>
    <t>Vern-sur-Seiche</t>
  </si>
  <si>
    <t>Vernusse</t>
  </si>
  <si>
    <t>Verny</t>
  </si>
  <si>
    <t>Vero</t>
  </si>
  <si>
    <t>Véron</t>
  </si>
  <si>
    <t>Véronne</t>
  </si>
  <si>
    <t>Véronnes</t>
  </si>
  <si>
    <t>Verosvres</t>
  </si>
  <si>
    <t>Verpel</t>
  </si>
  <si>
    <t>Verpillières</t>
  </si>
  <si>
    <t>Verpillières-sur-Ource</t>
  </si>
  <si>
    <t>Verquières</t>
  </si>
  <si>
    <t>Verquigneul</t>
  </si>
  <si>
    <t>Verquin</t>
  </si>
  <si>
    <t>Verrens-Arvey</t>
  </si>
  <si>
    <t>Verreries-de-Moussans</t>
  </si>
  <si>
    <t>Verrey-sous-Drée</t>
  </si>
  <si>
    <t>Verrey-sous-Salmaise</t>
  </si>
  <si>
    <t>Verricourt</t>
  </si>
  <si>
    <t>Verrie</t>
  </si>
  <si>
    <t>Verrières</t>
  </si>
  <si>
    <t>Verrières-de-Joux</t>
  </si>
  <si>
    <t>Verrières-en-Anjou</t>
  </si>
  <si>
    <t>Verrières-en-Forez</t>
  </si>
  <si>
    <t>Verrières-le-Buisson</t>
  </si>
  <si>
    <t>Verrue</t>
  </si>
  <si>
    <t>Verruyes</t>
  </si>
  <si>
    <t>Vers</t>
  </si>
  <si>
    <t>Versailles</t>
  </si>
  <si>
    <t>Versailleux</t>
  </si>
  <si>
    <t>Versainville</t>
  </si>
  <si>
    <t>Versaugues</t>
  </si>
  <si>
    <t>Verseilles-le-Bas</t>
  </si>
  <si>
    <t>Verseilles-le-Haut</t>
  </si>
  <si>
    <t>Vers-en-Montagne</t>
  </si>
  <si>
    <t>Versigny</t>
  </si>
  <si>
    <t>Versols-et-Lapeyre</t>
  </si>
  <si>
    <t>Verson</t>
  </si>
  <si>
    <t>Versonnex</t>
  </si>
  <si>
    <t>Vers-Pont-du-Gard</t>
  </si>
  <si>
    <t>Vers-sous-Sellières</t>
  </si>
  <si>
    <t>Vers-sur-Méouge</t>
  </si>
  <si>
    <t>Vers-sur-Selle</t>
  </si>
  <si>
    <t>Ver-sur-Launette</t>
  </si>
  <si>
    <t>Ver-sur-Mer</t>
  </si>
  <si>
    <t>Vert</t>
  </si>
  <si>
    <t>Vertain</t>
  </si>
  <si>
    <t>Vertaizon</t>
  </si>
  <si>
    <t>Vertamboz</t>
  </si>
  <si>
    <t>Vertault</t>
  </si>
  <si>
    <t>Verteillac</t>
  </si>
  <si>
    <t>Vert-en-Drouais</t>
  </si>
  <si>
    <t>Verteuil-d'Agenais</t>
  </si>
  <si>
    <t>Verteuil-sur-Charente</t>
  </si>
  <si>
    <t>Verthemex</t>
  </si>
  <si>
    <t>Vertheuil</t>
  </si>
  <si>
    <t>Vert-le-Grand</t>
  </si>
  <si>
    <t>Vert-le-Petit</t>
  </si>
  <si>
    <t>Vertolaye</t>
  </si>
  <si>
    <t>Verton</t>
  </si>
  <si>
    <t>Vertou</t>
  </si>
  <si>
    <t>Vertrieu</t>
  </si>
  <si>
    <t>Vert-Saint-Denis</t>
  </si>
  <si>
    <t>Vert-Toulon</t>
  </si>
  <si>
    <t>Vervant</t>
  </si>
  <si>
    <t>Vervezelle</t>
  </si>
  <si>
    <t>Vervins</t>
  </si>
  <si>
    <t>Véry</t>
  </si>
  <si>
    <t>Verzé</t>
  </si>
  <si>
    <t>Verzeille</t>
  </si>
  <si>
    <t>Verzenay</t>
  </si>
  <si>
    <t>Verzy</t>
  </si>
  <si>
    <t>Vesaignes-sous-Lafauche</t>
  </si>
  <si>
    <t>Vesaignes-sur-Marne</t>
  </si>
  <si>
    <t>Vesancy</t>
  </si>
  <si>
    <t>Vesc</t>
  </si>
  <si>
    <t>Vescemont</t>
  </si>
  <si>
    <t>Vescheim</t>
  </si>
  <si>
    <t>Vescles</t>
  </si>
  <si>
    <t>Vescours</t>
  </si>
  <si>
    <t>Vesdun</t>
  </si>
  <si>
    <t>Vésigneul-sur-Marne</t>
  </si>
  <si>
    <t>Vésines</t>
  </si>
  <si>
    <t>Vesles-et-Caumont</t>
  </si>
  <si>
    <t>Veslud</t>
  </si>
  <si>
    <t>Vesly</t>
  </si>
  <si>
    <t>Vesoul</t>
  </si>
  <si>
    <t>Vesseaux</t>
  </si>
  <si>
    <t>Vestric-et-Candiac</t>
  </si>
  <si>
    <t>Vesvres</t>
  </si>
  <si>
    <t>Vesvres-sous-Chalancey</t>
  </si>
  <si>
    <t>Vétheuil</t>
  </si>
  <si>
    <t>Vétraz-Monthoux</t>
  </si>
  <si>
    <t>Vêtre-sur-Anzon</t>
  </si>
  <si>
    <t>Vétrigne</t>
  </si>
  <si>
    <t>Veuil</t>
  </si>
  <si>
    <t>Veuilly-la-Poterie</t>
  </si>
  <si>
    <t>Veules-les-Roses</t>
  </si>
  <si>
    <t>Veulettes-sur-Mer</t>
  </si>
  <si>
    <t>Veurey-Voroize</t>
  </si>
  <si>
    <t>Veuvey-sur-Ouche</t>
  </si>
  <si>
    <t>Veuxhaulles-sur-Aube</t>
  </si>
  <si>
    <t>Veuzain-sur-Loire</t>
  </si>
  <si>
    <t>Vevy</t>
  </si>
  <si>
    <t>Vexaincourt</t>
  </si>
  <si>
    <t>Vexin-sur-Epte</t>
  </si>
  <si>
    <t>Veynes</t>
  </si>
  <si>
    <t>Veyrac</t>
  </si>
  <si>
    <t>Veyreau</t>
  </si>
  <si>
    <t>Veyre-Monton</t>
  </si>
  <si>
    <t>Veyrier-du-Lac</t>
  </si>
  <si>
    <t>Veyrières</t>
  </si>
  <si>
    <t>Veyrignac</t>
  </si>
  <si>
    <t>Veyrines-de-Domme</t>
  </si>
  <si>
    <t>Veyrines-de-Vergt</t>
  </si>
  <si>
    <t>Veyssilieu</t>
  </si>
  <si>
    <t>Vez</t>
  </si>
  <si>
    <t>Vézac</t>
  </si>
  <si>
    <t>Vézannes</t>
  </si>
  <si>
    <t>Vézaponin</t>
  </si>
  <si>
    <t>Vèze</t>
  </si>
  <si>
    <t>Vézelay</t>
  </si>
  <si>
    <t>Vézelin-sur-Loire</t>
  </si>
  <si>
    <t>Vézelise</t>
  </si>
  <si>
    <t>Vézelois</t>
  </si>
  <si>
    <t>Vezels-Roussy</t>
  </si>
  <si>
    <t>Vézénobres</t>
  </si>
  <si>
    <t>Vézeronce-Curtin</t>
  </si>
  <si>
    <t>Vézézoux</t>
  </si>
  <si>
    <t>Vézières</t>
  </si>
  <si>
    <t>Vézillon</t>
  </si>
  <si>
    <t>Vézilly</t>
  </si>
  <si>
    <t>Vezin-le-Coquet</t>
  </si>
  <si>
    <t>Vézinnes</t>
  </si>
  <si>
    <t>Vezins</t>
  </si>
  <si>
    <t>Vézins-de-Lévézou</t>
  </si>
  <si>
    <t>Vezot</t>
  </si>
  <si>
    <t>Vezzani</t>
  </si>
  <si>
    <t>Viala-du-Pas-de-Jaux</t>
  </si>
  <si>
    <t>Viala-du-Tarn</t>
  </si>
  <si>
    <t>Vialas</t>
  </si>
  <si>
    <t>Vialer</t>
  </si>
  <si>
    <t>Viam</t>
  </si>
  <si>
    <t>Vianges</t>
  </si>
  <si>
    <t>Vianne</t>
  </si>
  <si>
    <t>Viâpres-le-Petit</t>
  </si>
  <si>
    <t>Viarmes</t>
  </si>
  <si>
    <t>Vias</t>
  </si>
  <si>
    <t>Viazac</t>
  </si>
  <si>
    <t>Vibersviller</t>
  </si>
  <si>
    <t>Vibeuf</t>
  </si>
  <si>
    <t>Vibrac</t>
  </si>
  <si>
    <t>Vibraye</t>
  </si>
  <si>
    <t>Vic-de-Chassenay</t>
  </si>
  <si>
    <t>Vic-des-Prés</t>
  </si>
  <si>
    <t>Vic-en-Bigorre</t>
  </si>
  <si>
    <t>Vic-Fezensac</t>
  </si>
  <si>
    <t>Vichel</t>
  </si>
  <si>
    <t>Vichel-Nanteuil</t>
  </si>
  <si>
    <t>Vichères</t>
  </si>
  <si>
    <t>Vicherey</t>
  </si>
  <si>
    <t>Vichy</t>
  </si>
  <si>
    <t>Vic-la-Gardiole</t>
  </si>
  <si>
    <t>Vic-le-Comte</t>
  </si>
  <si>
    <t>Vic-le-Fesq</t>
  </si>
  <si>
    <t>Vico</t>
  </si>
  <si>
    <t>Vicq</t>
  </si>
  <si>
    <t>Vicq-d'Auribat</t>
  </si>
  <si>
    <t>Vicq-Exemplet</t>
  </si>
  <si>
    <t>Vicq-sur-Breuilh</t>
  </si>
  <si>
    <t>Vicq-sur-Gartempe</t>
  </si>
  <si>
    <t>Vicq-sur-Mer</t>
  </si>
  <si>
    <t>Vicq-sur-Nahon</t>
  </si>
  <si>
    <t>Vicques</t>
  </si>
  <si>
    <t>Vic-sous-Thil</t>
  </si>
  <si>
    <t>Vic-sur-Aisne</t>
  </si>
  <si>
    <t>Vic-sur-Cère</t>
  </si>
  <si>
    <t>Vic-sur-Seille</t>
  </si>
  <si>
    <t>Victot-Pontfol</t>
  </si>
  <si>
    <t>Vidai</t>
  </si>
  <si>
    <t>Vidaillac</t>
  </si>
  <si>
    <t>Vidaillat</t>
  </si>
  <si>
    <t>Vidauban</t>
  </si>
  <si>
    <t>Videcosville</t>
  </si>
  <si>
    <t>Videix</t>
  </si>
  <si>
    <t>Videlles</t>
  </si>
  <si>
    <t>Vidou</t>
  </si>
  <si>
    <t>Vidouze</t>
  </si>
  <si>
    <t>Viefvillers</t>
  </si>
  <si>
    <t>Vieil-Hesdin</t>
  </si>
  <si>
    <t>Vieille-Brioude</t>
  </si>
  <si>
    <t>Vieille-Chapelle</t>
  </si>
  <si>
    <t>Vieille-Église</t>
  </si>
  <si>
    <t>Vieille-Église-en-Yvelines</t>
  </si>
  <si>
    <t>Vieilles-Maisons-sur-Joudry</t>
  </si>
  <si>
    <t>Vieillespesse</t>
  </si>
  <si>
    <t>Vieille-Toulouse</t>
  </si>
  <si>
    <t>Vieillevie</t>
  </si>
  <si>
    <t>Vieillevigne</t>
  </si>
  <si>
    <t>Vieilley</t>
  </si>
  <si>
    <t>Vieilmoulin</t>
  </si>
  <si>
    <t>Vieil-Moutier</t>
  </si>
  <si>
    <t>Viel-Arcy</t>
  </si>
  <si>
    <t>Viella</t>
  </si>
  <si>
    <t>Vielle-Adour</t>
  </si>
  <si>
    <t>Vielle-Aure</t>
  </si>
  <si>
    <t>Vielle-Louron</t>
  </si>
  <si>
    <t>Viellenave-d'Arthez</t>
  </si>
  <si>
    <t>Viellenave-de-Navarrenx</t>
  </si>
  <si>
    <t>Vielle-Saint-Girons</t>
  </si>
  <si>
    <t>Vielleségure</t>
  </si>
  <si>
    <t>Vielle-Soubiran</t>
  </si>
  <si>
    <t>Vielle-Tursan</t>
  </si>
  <si>
    <t>Vielmanay</t>
  </si>
  <si>
    <t>Vielmur-sur-Agout</t>
  </si>
  <si>
    <t>Vielprat</t>
  </si>
  <si>
    <t>Viel-Saint-Remy</t>
  </si>
  <si>
    <t>Viels-Maisons</t>
  </si>
  <si>
    <t>Vielverge</t>
  </si>
  <si>
    <t>Viennay</t>
  </si>
  <si>
    <t>Vienne</t>
  </si>
  <si>
    <t>Vienne-en-Arthies</t>
  </si>
  <si>
    <t>Vienne-en-Bessin</t>
  </si>
  <si>
    <t>Vienne-en-Val</t>
  </si>
  <si>
    <t>Vienne-la-Ville</t>
  </si>
  <si>
    <t>Vienne-le-Château</t>
  </si>
  <si>
    <t>Viens</t>
  </si>
  <si>
    <t>Vienville</t>
  </si>
  <si>
    <t>Vier-Bordes</t>
  </si>
  <si>
    <t>Viersat</t>
  </si>
  <si>
    <t>Vierville</t>
  </si>
  <si>
    <t>Vierville-sur-Mer</t>
  </si>
  <si>
    <t>Vierzon</t>
  </si>
  <si>
    <t>Vierzy</t>
  </si>
  <si>
    <t>Viesly</t>
  </si>
  <si>
    <t>Viéthorey</t>
  </si>
  <si>
    <t>Vieu-d'Izenave</t>
  </si>
  <si>
    <t>Vieure</t>
  </si>
  <si>
    <t>Vieussan</t>
  </si>
  <si>
    <t>Vieuvicq</t>
  </si>
  <si>
    <t>Vieuvy</t>
  </si>
  <si>
    <t>Vieux</t>
  </si>
  <si>
    <t>Vieux-Berquin</t>
  </si>
  <si>
    <t>Vieux-Boucau-les-Bains</t>
  </si>
  <si>
    <t>Vieux-Bourg</t>
  </si>
  <si>
    <t>Vieux-Champagne</t>
  </si>
  <si>
    <t>Vieux-Charmont</t>
  </si>
  <si>
    <t>Vieux-Château</t>
  </si>
  <si>
    <t>Vieux-Condé</t>
  </si>
  <si>
    <t>Vieux-Ferrette</t>
  </si>
  <si>
    <t>Vieux-Fort</t>
  </si>
  <si>
    <t>Vieux-Habitants</t>
  </si>
  <si>
    <t>Vieux-lès-Asfeld</t>
  </si>
  <si>
    <t>Vieux-Lixheim</t>
  </si>
  <si>
    <t>Vieux-Manoir</t>
  </si>
  <si>
    <t>Vieux-Mesnil</t>
  </si>
  <si>
    <t>Vieux-Moulin</t>
  </si>
  <si>
    <t>Vieux-Pont</t>
  </si>
  <si>
    <t>Vieux-Port</t>
  </si>
  <si>
    <t>Vieux-Reng</t>
  </si>
  <si>
    <t>Vieux-Rouen-sur-Bresle</t>
  </si>
  <si>
    <t>Vieux-Ruffec</t>
  </si>
  <si>
    <t>Vieux-Thann</t>
  </si>
  <si>
    <t>Vieux-Viel</t>
  </si>
  <si>
    <t>Vieux-Vy-sur-Couesnon</t>
  </si>
  <si>
    <t>Vieuzos</t>
  </si>
  <si>
    <t>Viévigne</t>
  </si>
  <si>
    <t>Viéville</t>
  </si>
  <si>
    <t>Viéville-en-Haye</t>
  </si>
  <si>
    <t>Viévy</t>
  </si>
  <si>
    <t>Vievy-le-Rayé</t>
  </si>
  <si>
    <t>Viey</t>
  </si>
  <si>
    <t>Vif</t>
  </si>
  <si>
    <t>Viffort</t>
  </si>
  <si>
    <t>Vigeois</t>
  </si>
  <si>
    <t>Viger</t>
  </si>
  <si>
    <t>Vigeville</t>
  </si>
  <si>
    <t>Viglain</t>
  </si>
  <si>
    <t>Vignacourt</t>
  </si>
  <si>
    <t>Vignale</t>
  </si>
  <si>
    <t>Vignats</t>
  </si>
  <si>
    <t>Vignaux</t>
  </si>
  <si>
    <t>Vignec</t>
  </si>
  <si>
    <t>Vignely</t>
  </si>
  <si>
    <t>Vignemont</t>
  </si>
  <si>
    <t>Vignes</t>
  </si>
  <si>
    <t>Vignes-la-Côte</t>
  </si>
  <si>
    <t>Vigneulles</t>
  </si>
  <si>
    <t>Vigneulles-lès-Hattonchâtel</t>
  </si>
  <si>
    <t>Vigneul-sous-Montmédy</t>
  </si>
  <si>
    <t>Vigneux-de-Bretagne</t>
  </si>
  <si>
    <t>Vigneux-Hocquet</t>
  </si>
  <si>
    <t>Vigneux-sur-Seine</t>
  </si>
  <si>
    <t>Vignevieille</t>
  </si>
  <si>
    <t>Vignieu</t>
  </si>
  <si>
    <t>Vignoc</t>
  </si>
  <si>
    <t>Vignol</t>
  </si>
  <si>
    <t>Vignoles</t>
  </si>
  <si>
    <t>Vignolles</t>
  </si>
  <si>
    <t>Vignols</t>
  </si>
  <si>
    <t>Vignonet</t>
  </si>
  <si>
    <t>Vignory</t>
  </si>
  <si>
    <t>Vignot</t>
  </si>
  <si>
    <t>Vignoux-sous-les-Aix</t>
  </si>
  <si>
    <t>Vignoux-sur-Barangeon</t>
  </si>
  <si>
    <t>Vigny</t>
  </si>
  <si>
    <t>Vigoulant</t>
  </si>
  <si>
    <t>Vigoulet-Auzil</t>
  </si>
  <si>
    <t>Vigoux</t>
  </si>
  <si>
    <t>Vigueron</t>
  </si>
  <si>
    <t>Vigy</t>
  </si>
  <si>
    <t>Vijon</t>
  </si>
  <si>
    <t>Vilcey-sur-Trey</t>
  </si>
  <si>
    <t>Vildé-Guingalan</t>
  </si>
  <si>
    <t>Villabé</t>
  </si>
  <si>
    <t>Villabon</t>
  </si>
  <si>
    <t>Villac</t>
  </si>
  <si>
    <t>Villacerf</t>
  </si>
  <si>
    <t>Villacourt</t>
  </si>
  <si>
    <t>Villadin</t>
  </si>
  <si>
    <t>Villafans</t>
  </si>
  <si>
    <t>Village-Neuf</t>
  </si>
  <si>
    <t>Villages du Lac de Paladru</t>
  </si>
  <si>
    <t>Villaines-en-Duesmois</t>
  </si>
  <si>
    <t>Villaines-la-Carelle</t>
  </si>
  <si>
    <t>Villaines-la-Gonais</t>
  </si>
  <si>
    <t>Villaines-la-Juhel</t>
  </si>
  <si>
    <t>Villaines-les-Prévôtes</t>
  </si>
  <si>
    <t>Villaines-les-Rochers</t>
  </si>
  <si>
    <t>Villaines-sous-Bois</t>
  </si>
  <si>
    <t>Villaines-sous-Lucé</t>
  </si>
  <si>
    <t>Villaines-sous-Malicorne</t>
  </si>
  <si>
    <t>Villainville</t>
  </si>
  <si>
    <t>Villalier</t>
  </si>
  <si>
    <t>Villamblain</t>
  </si>
  <si>
    <t>Villamblard</t>
  </si>
  <si>
    <t>Villamée</t>
  </si>
  <si>
    <t>Villampuy</t>
  </si>
  <si>
    <t>Villandraut</t>
  </si>
  <si>
    <t>Villandry</t>
  </si>
  <si>
    <t>Villanière</t>
  </si>
  <si>
    <t>Villapourçon</t>
  </si>
  <si>
    <t>Villard</t>
  </si>
  <si>
    <t>Villar-d'Arêne</t>
  </si>
  <si>
    <t>Villard-Bonnot</t>
  </si>
  <si>
    <t>Villard-de-Lans</t>
  </si>
  <si>
    <t>Villard-d'Héry</t>
  </si>
  <si>
    <t>Villardebelle</t>
  </si>
  <si>
    <t>Villard-Léger</t>
  </si>
  <si>
    <t>Villard-Notre-Dame</t>
  </si>
  <si>
    <t>Villardonnel</t>
  </si>
  <si>
    <t>Villard-Reculas</t>
  </si>
  <si>
    <t>Villard-Reymond</t>
  </si>
  <si>
    <t>Villard-Saint-Christophe</t>
  </si>
  <si>
    <t>Villard-Saint-Sauveur</t>
  </si>
  <si>
    <t>Villard-Sallet</t>
  </si>
  <si>
    <t>Villards-d'Héria</t>
  </si>
  <si>
    <t>Villard-sur-Doron</t>
  </si>
  <si>
    <t>Villarembert</t>
  </si>
  <si>
    <t>Villar-en-Val</t>
  </si>
  <si>
    <t>Villargent</t>
  </si>
  <si>
    <t>Villargoix</t>
  </si>
  <si>
    <t>Villargondran</t>
  </si>
  <si>
    <t>Villariès</t>
  </si>
  <si>
    <t>Villar-Loubière</t>
  </si>
  <si>
    <t>Villarodin-Bourget</t>
  </si>
  <si>
    <t>Villaroger</t>
  </si>
  <si>
    <t>Villaroux</t>
  </si>
  <si>
    <t>Villars</t>
  </si>
  <si>
    <t>Villar-Saint-Anselme</t>
  </si>
  <si>
    <t>Villar-Saint-Pancrace</t>
  </si>
  <si>
    <t>Villars-Colmars</t>
  </si>
  <si>
    <t>Villars-en-Azois</t>
  </si>
  <si>
    <t>Villars-en-Pons</t>
  </si>
  <si>
    <t>Villars-et-Villenotte</t>
  </si>
  <si>
    <t>Villars-Fontaine</t>
  </si>
  <si>
    <t>Villars-le-Pautel</t>
  </si>
  <si>
    <t>Villars-lès-Blamont</t>
  </si>
  <si>
    <t>Villars-les-Bois</t>
  </si>
  <si>
    <t>Villars-les-Dombes</t>
  </si>
  <si>
    <t>Villars-le-Sec</t>
  </si>
  <si>
    <t>Villars-Saint-Georges</t>
  </si>
  <si>
    <t>Villars-Santenoge</t>
  </si>
  <si>
    <t>Villars-sous-Dampjoux</t>
  </si>
  <si>
    <t>Villars-sous-Écot</t>
  </si>
  <si>
    <t>Villars-sur-Var</t>
  </si>
  <si>
    <t>Villarzel-Cabardès</t>
  </si>
  <si>
    <t>Villarzel-du-Razès</t>
  </si>
  <si>
    <t>Villasavary</t>
  </si>
  <si>
    <t>Villate</t>
  </si>
  <si>
    <t>Villaudric</t>
  </si>
  <si>
    <t>Villautou</t>
  </si>
  <si>
    <t>Villavard</t>
  </si>
  <si>
    <t>Villaz</t>
  </si>
  <si>
    <t>Ville</t>
  </si>
  <si>
    <t>Villé</t>
  </si>
  <si>
    <t>Ville-au-Montois</t>
  </si>
  <si>
    <t>Ville-au-Val</t>
  </si>
  <si>
    <t>Villebarou</t>
  </si>
  <si>
    <t>Villebaudon</t>
  </si>
  <si>
    <t>Villebazy</t>
  </si>
  <si>
    <t>Villebéon</t>
  </si>
  <si>
    <t>Villebernier</t>
  </si>
  <si>
    <t>Villeberny</t>
  </si>
  <si>
    <t>Villebichot</t>
  </si>
  <si>
    <t>Villeblevin</t>
  </si>
  <si>
    <t>Villebois</t>
  </si>
  <si>
    <t>Villebois-Lavalette</t>
  </si>
  <si>
    <t>Villebois-les-Pins</t>
  </si>
  <si>
    <t>Villebon</t>
  </si>
  <si>
    <t>Villebon-sur-Yvette</t>
  </si>
  <si>
    <t>Villebougis</t>
  </si>
  <si>
    <t>Villebourg</t>
  </si>
  <si>
    <t>Villebout</t>
  </si>
  <si>
    <t>Villebramar</t>
  </si>
  <si>
    <t>Villebret</t>
  </si>
  <si>
    <t>Villebrumier</t>
  </si>
  <si>
    <t>Villecelin</t>
  </si>
  <si>
    <t>Villecerf</t>
  </si>
  <si>
    <t>Villecey-sur-Mad</t>
  </si>
  <si>
    <t>Villechauve</t>
  </si>
  <si>
    <t>Villechenève</t>
  </si>
  <si>
    <t>Villechétif</t>
  </si>
  <si>
    <t>Villechétive</t>
  </si>
  <si>
    <t>Villecien</t>
  </si>
  <si>
    <t>Villécloye</t>
  </si>
  <si>
    <t>Villecomtal</t>
  </si>
  <si>
    <t>Villecomtal-sur-Arros</t>
  </si>
  <si>
    <t>Villecomte</t>
  </si>
  <si>
    <t>Villeconin</t>
  </si>
  <si>
    <t>Villecourt</t>
  </si>
  <si>
    <t>Villecresnes</t>
  </si>
  <si>
    <t>Villecroze</t>
  </si>
  <si>
    <t>Villedaigne</t>
  </si>
  <si>
    <t>Ville-d'Avray</t>
  </si>
  <si>
    <t>Ville-devant-Belrain</t>
  </si>
  <si>
    <t>Ville-devant-Chaumont</t>
  </si>
  <si>
    <t>Villedieu</t>
  </si>
  <si>
    <t>Villedieu-le-Château</t>
  </si>
  <si>
    <t>Villedieu-lès-Bailleul</t>
  </si>
  <si>
    <t>Villedieu-les-Poêles-Rouffigny</t>
  </si>
  <si>
    <t>Villedieu-sur-Indre</t>
  </si>
  <si>
    <t>Ville-di-Paraso</t>
  </si>
  <si>
    <t>Ville-di-Pietrabugno</t>
  </si>
  <si>
    <t>Villedômain</t>
  </si>
  <si>
    <t>Villedômer</t>
  </si>
  <si>
    <t>Ville-Dommange</t>
  </si>
  <si>
    <t>Villedoux</t>
  </si>
  <si>
    <t>Villedubert</t>
  </si>
  <si>
    <t>Ville-du-Pont</t>
  </si>
  <si>
    <t>Ville-en-Blaisois</t>
  </si>
  <si>
    <t>Ville-en-Sallaz</t>
  </si>
  <si>
    <t>Ville-en-Selve</t>
  </si>
  <si>
    <t>Ville-en-Tardenois</t>
  </si>
  <si>
    <t>Ville-en-Vermois</t>
  </si>
  <si>
    <t>Ville-en-Woëvre</t>
  </si>
  <si>
    <t>Villefagnan</t>
  </si>
  <si>
    <t>Villefargeau</t>
  </si>
  <si>
    <t>Villefavard</t>
  </si>
  <si>
    <t>Villeferry</t>
  </si>
  <si>
    <t>Villefloure</t>
  </si>
  <si>
    <t>Villefollet</t>
  </si>
  <si>
    <t>Villefontaine</t>
  </si>
  <si>
    <t>Villefort</t>
  </si>
  <si>
    <t>Villefranche</t>
  </si>
  <si>
    <t>Villefranche-d'Albigeois</t>
  </si>
  <si>
    <t>Villefranche-d'Allier</t>
  </si>
  <si>
    <t>Villefranche-de-Conflent</t>
  </si>
  <si>
    <t>Villefranche-de-Lauragais</t>
  </si>
  <si>
    <t>Villefranche-de-Lonchat</t>
  </si>
  <si>
    <t>Villefranche-de-Panat</t>
  </si>
  <si>
    <t>Villefranche-de-Rouergue</t>
  </si>
  <si>
    <t>Villefranche-du-Périgord</t>
  </si>
  <si>
    <t>Villefranche-du-Queyran</t>
  </si>
  <si>
    <t>Villefranche-le-Château</t>
  </si>
  <si>
    <t>Villefranche-sur-Cher</t>
  </si>
  <si>
    <t>Villefranche-sur-Mer</t>
  </si>
  <si>
    <t>Villefranche-sur-Saône</t>
  </si>
  <si>
    <t>Villefrancœur</t>
  </si>
  <si>
    <t>Villefrancon</t>
  </si>
  <si>
    <t>Villefranque</t>
  </si>
  <si>
    <t>Villegailhenc</t>
  </si>
  <si>
    <t>Villegats</t>
  </si>
  <si>
    <t>Villegaudin</t>
  </si>
  <si>
    <t>Villegenon</t>
  </si>
  <si>
    <t>Villegly</t>
  </si>
  <si>
    <t>Villegongis</t>
  </si>
  <si>
    <t>Villegouge</t>
  </si>
  <si>
    <t>Villegouin</t>
  </si>
  <si>
    <t>Villegusien-le-Lac</t>
  </si>
  <si>
    <t>Villeherviers</t>
  </si>
  <si>
    <t>Ville-Houdlémont</t>
  </si>
  <si>
    <t>Villejoubert</t>
  </si>
  <si>
    <t>Villejuif</t>
  </si>
  <si>
    <t>Villejust</t>
  </si>
  <si>
    <t>Ville-la-Grand</t>
  </si>
  <si>
    <t>Ville-Langy</t>
  </si>
  <si>
    <t>Villelaure</t>
  </si>
  <si>
    <t>Ville-le-Marclet</t>
  </si>
  <si>
    <t>Villeloin-Coulangé</t>
  </si>
  <si>
    <t>Villelongue</t>
  </si>
  <si>
    <t>Villelongue-d'Aude</t>
  </si>
  <si>
    <t>Villelongue-de-la-Salanque</t>
  </si>
  <si>
    <t>Villelongue-dels-Monts</t>
  </si>
  <si>
    <t>Villeloup</t>
  </si>
  <si>
    <t>Villemade</t>
  </si>
  <si>
    <t>Villemagne</t>
  </si>
  <si>
    <t>Villemagne-l'Argentière</t>
  </si>
  <si>
    <t>Villemain</t>
  </si>
  <si>
    <t>Villemandeur</t>
  </si>
  <si>
    <t>Villemanoche</t>
  </si>
  <si>
    <t>Villemardy</t>
  </si>
  <si>
    <t>Villemaréchal</t>
  </si>
  <si>
    <t>Villemareuil</t>
  </si>
  <si>
    <t>Villematier</t>
  </si>
  <si>
    <t>Villemaury</t>
  </si>
  <si>
    <t>Villembits</t>
  </si>
  <si>
    <t>Villembray</t>
  </si>
  <si>
    <t>Villemer</t>
  </si>
  <si>
    <t>Villemereuil</t>
  </si>
  <si>
    <t>Villemeux-sur-Eure</t>
  </si>
  <si>
    <t>Villemoirieu</t>
  </si>
  <si>
    <t>Villemoiron-en-Othe</t>
  </si>
  <si>
    <t>Villemoisson-sur-Orge</t>
  </si>
  <si>
    <t>Villemolaque</t>
  </si>
  <si>
    <t>Villemomble</t>
  </si>
  <si>
    <t>Villemontais</t>
  </si>
  <si>
    <t>Villemontoire</t>
  </si>
  <si>
    <t>Villemorien</t>
  </si>
  <si>
    <t>Villemorin</t>
  </si>
  <si>
    <t>Villemort</t>
  </si>
  <si>
    <t>Villemotier</t>
  </si>
  <si>
    <t>Villemoustaussou</t>
  </si>
  <si>
    <t>Villemoutiers</t>
  </si>
  <si>
    <t>Villemoyenne</t>
  </si>
  <si>
    <t>Villemur</t>
  </si>
  <si>
    <t>Villemurlin</t>
  </si>
  <si>
    <t>Villemur-sur-Tarn</t>
  </si>
  <si>
    <t>Villemus</t>
  </si>
  <si>
    <t>Villenauxe-la-Grande</t>
  </si>
  <si>
    <t>Villenauxe-la-Petite</t>
  </si>
  <si>
    <t>Villenave</t>
  </si>
  <si>
    <t>Villenave-de-Rions</t>
  </si>
  <si>
    <t>Villenave-d'Ornon</t>
  </si>
  <si>
    <t>Villenave-près-Béarn</t>
  </si>
  <si>
    <t>Villenave-près-Marsac</t>
  </si>
  <si>
    <t>Villenavotte</t>
  </si>
  <si>
    <t>Villeneuve-au-Chemin</t>
  </si>
  <si>
    <t>Villeneuve-d'Allier</t>
  </si>
  <si>
    <t>Villeneuve-d'Amont</t>
  </si>
  <si>
    <t>Villeneuve-d'Ascq</t>
  </si>
  <si>
    <t>Villeneuve-d'Aval</t>
  </si>
  <si>
    <t>Villeneuve-de-Berg</t>
  </si>
  <si>
    <t>Villeneuve-de-Duras</t>
  </si>
  <si>
    <t>Villeneuve-de-la-Raho</t>
  </si>
  <si>
    <t>Villeneuve-de-Marc</t>
  </si>
  <si>
    <t>Villeneuve-de-Marsan</t>
  </si>
  <si>
    <t>Villeneuve-d'Entraunes</t>
  </si>
  <si>
    <t>Villeneuve-de-Rivière</t>
  </si>
  <si>
    <t>Villeneuve-d'Olmes</t>
  </si>
  <si>
    <t>Villeneuve-du-Latou</t>
  </si>
  <si>
    <t>Villeneuve-du-Paréage</t>
  </si>
  <si>
    <t>Villeneuve-en-Montagne</t>
  </si>
  <si>
    <t>Villeneuve-en-Perseigne</t>
  </si>
  <si>
    <t>Villeneuve-en-Retz</t>
  </si>
  <si>
    <t>Villeneuve-Frouville</t>
  </si>
  <si>
    <t>Villeneuve-la-Comptal</t>
  </si>
  <si>
    <t>Villeneuve-la-Comtesse</t>
  </si>
  <si>
    <t>Villeneuve-la-Dondagre</t>
  </si>
  <si>
    <t>Villeneuve-la-Garenne</t>
  </si>
  <si>
    <t>Villeneuve-la-Guyard</t>
  </si>
  <si>
    <t>Villeneuve-la-Lionne</t>
  </si>
  <si>
    <t>Villeneuve-l'Archevêque</t>
  </si>
  <si>
    <t>Villeneuve-la-Rivière</t>
  </si>
  <si>
    <t>Villeneuve-le-Comte</t>
  </si>
  <si>
    <t>Villeneuve-Lécussan</t>
  </si>
  <si>
    <t>Villeneuve-le-Roi</t>
  </si>
  <si>
    <t>Villeneuve-lès-Avignon</t>
  </si>
  <si>
    <t>Villeneuve-lès-Béziers</t>
  </si>
  <si>
    <t>Villeneuve-les-Bordes</t>
  </si>
  <si>
    <t>Villeneuve-lès-Bouloc</t>
  </si>
  <si>
    <t>Villeneuve-les-Cerfs</t>
  </si>
  <si>
    <t>Villeneuve-les-Corbières</t>
  </si>
  <si>
    <t>Villeneuve-les-Genêts</t>
  </si>
  <si>
    <t>Villeneuve-lès-Lavaur</t>
  </si>
  <si>
    <t>Villeneuve-lès-Maguelone</t>
  </si>
  <si>
    <t>Villeneuve-lès-Montréal</t>
  </si>
  <si>
    <t>Villeneuve-les-Sablons</t>
  </si>
  <si>
    <t>Villeneuve-Loubet</t>
  </si>
  <si>
    <t>Villeneuve-Minervois</t>
  </si>
  <si>
    <t>Villeneuve-Renneville-Chevigny</t>
  </si>
  <si>
    <t>Villeneuve-Saint-Denis</t>
  </si>
  <si>
    <t>Villeneuve-Saint-Georges</t>
  </si>
  <si>
    <t>Villeneuve-Saint-Germain</t>
  </si>
  <si>
    <t>Villeneuve-Saint-Salves</t>
  </si>
  <si>
    <t>Villeneuve-Saint-Vistre-et-Villevotte</t>
  </si>
  <si>
    <t>Villeneuve-sous-Charigny</t>
  </si>
  <si>
    <t>Villeneuve-sous-Dammartin</t>
  </si>
  <si>
    <t>Villeneuve-sous-Pymont</t>
  </si>
  <si>
    <t>Villeneuve-sur-Aisne</t>
  </si>
  <si>
    <t>Villeneuve-sur-Allier</t>
  </si>
  <si>
    <t>Villeneuve-sur-Auvers</t>
  </si>
  <si>
    <t>Villeneuve-sur-Bellot</t>
  </si>
  <si>
    <t>Villeneuve-sur-Cher</t>
  </si>
  <si>
    <t>Villeneuve-sur-Conie</t>
  </si>
  <si>
    <t>Villeneuve-sur-Fère</t>
  </si>
  <si>
    <t>Villeneuve-sur-Lot</t>
  </si>
  <si>
    <t>Villeneuve-sur-Verberie</t>
  </si>
  <si>
    <t>Villeneuve-sur-Vère</t>
  </si>
  <si>
    <t>Villeneuve-sur-Yonne</t>
  </si>
  <si>
    <t>Villeneuve-Tolosane</t>
  </si>
  <si>
    <t>Villeneuvette</t>
  </si>
  <si>
    <t>Villennes-sur-Seine</t>
  </si>
  <si>
    <t>Villenouvelle</t>
  </si>
  <si>
    <t>Villenoy</t>
  </si>
  <si>
    <t>Villentrois-Faverolles-en-Berry</t>
  </si>
  <si>
    <t>Villeny</t>
  </si>
  <si>
    <t>Villepail</t>
  </si>
  <si>
    <t>Villeparisis</t>
  </si>
  <si>
    <t>Villeparois</t>
  </si>
  <si>
    <t>Villeperdrix</t>
  </si>
  <si>
    <t>Villeperdue</t>
  </si>
  <si>
    <t>Villeperrot</t>
  </si>
  <si>
    <t>Villepinte</t>
  </si>
  <si>
    <t>Villeporcher</t>
  </si>
  <si>
    <t>Villepot</t>
  </si>
  <si>
    <t>Villepreux</t>
  </si>
  <si>
    <t>Villequier-Aumont</t>
  </si>
  <si>
    <t>Villequiers</t>
  </si>
  <si>
    <t>Viller</t>
  </si>
  <si>
    <t>Villerable</t>
  </si>
  <si>
    <t>Villerbon</t>
  </si>
  <si>
    <t>Villeréal</t>
  </si>
  <si>
    <t>Villereau</t>
  </si>
  <si>
    <t>Villerest</t>
  </si>
  <si>
    <t>Villereversure</t>
  </si>
  <si>
    <t>Villermain</t>
  </si>
  <si>
    <t>Villeromain</t>
  </si>
  <si>
    <t>Villeron</t>
  </si>
  <si>
    <t>Villerouge-Termenès</t>
  </si>
  <si>
    <t>Villeroy</t>
  </si>
  <si>
    <t>Villeroy-sur-Méholle</t>
  </si>
  <si>
    <t>Villers</t>
  </si>
  <si>
    <t>Villers-Agron-Aiguizy</t>
  </si>
  <si>
    <t>Villers-Allerand</t>
  </si>
  <si>
    <t>Villers-au-Bois</t>
  </si>
  <si>
    <t>Villers-au-Flos</t>
  </si>
  <si>
    <t>Villers-au-Tertre</t>
  </si>
  <si>
    <t>Villers-aux-Bois</t>
  </si>
  <si>
    <t>Villers-aux-Érables</t>
  </si>
  <si>
    <t>Villers-aux-Nœuds</t>
  </si>
  <si>
    <t>Villers-aux-Vents</t>
  </si>
  <si>
    <t>Villers-Bocage</t>
  </si>
  <si>
    <t>Villers-Bouton</t>
  </si>
  <si>
    <t>Villers-Bretonneux</t>
  </si>
  <si>
    <t>Villers-Brûlin</t>
  </si>
  <si>
    <t>Villers-Buzon</t>
  </si>
  <si>
    <t>Villers-Campsart</t>
  </si>
  <si>
    <t>Villers-Canivet</t>
  </si>
  <si>
    <t>Villers-Carbonnel</t>
  </si>
  <si>
    <t>Villers-Châtel</t>
  </si>
  <si>
    <t>Villers-Chemin-et-Mont-lès-Étrelles</t>
  </si>
  <si>
    <t>Villers-Chief</t>
  </si>
  <si>
    <t>Villers-Cotterêts</t>
  </si>
  <si>
    <t>Villers-devant-Dun</t>
  </si>
  <si>
    <t>Villers-devant-le-Thour</t>
  </si>
  <si>
    <t>Villers-devant-Mouzon</t>
  </si>
  <si>
    <t>Villers-Écalles</t>
  </si>
  <si>
    <t>Villers-en-Argonne</t>
  </si>
  <si>
    <t>Villers-en-Arthies</t>
  </si>
  <si>
    <t>Villers-en-Cauchies</t>
  </si>
  <si>
    <t>Villers-en-Haye</t>
  </si>
  <si>
    <t>Villers-en-Vexin</t>
  </si>
  <si>
    <t>Villerserine</t>
  </si>
  <si>
    <t>Villersexel</t>
  </si>
  <si>
    <t>Villers-Farlay</t>
  </si>
  <si>
    <t>Villers-Faucon</t>
  </si>
  <si>
    <t>Villers-Franqueux</t>
  </si>
  <si>
    <t>Villers-Grélot</t>
  </si>
  <si>
    <t>Villers-Guislain</t>
  </si>
  <si>
    <t>Villers-Hélon</t>
  </si>
  <si>
    <t>Villers-la-Chèvre</t>
  </si>
  <si>
    <t>Villers-la-Combe</t>
  </si>
  <si>
    <t>Villers-la-Faye</t>
  </si>
  <si>
    <t>Villers-la-Montagne</t>
  </si>
  <si>
    <t>Villers-la-Ville</t>
  </si>
  <si>
    <t>Villers-le-Château</t>
  </si>
  <si>
    <t>Villers-le-Lac</t>
  </si>
  <si>
    <t>Villers-le-Rond</t>
  </si>
  <si>
    <t>Villers-les-Bois</t>
  </si>
  <si>
    <t>Villers-lès-Cagnicourt</t>
  </si>
  <si>
    <t>Villers-le-Sec</t>
  </si>
  <si>
    <t>Villers-lès-Guise</t>
  </si>
  <si>
    <t>Villers-lès-Luxeuil</t>
  </si>
  <si>
    <t>Villers-lès-Mangiennes</t>
  </si>
  <si>
    <t>Villers-lès-Moivrons</t>
  </si>
  <si>
    <t>Villers-lès-Nancy</t>
  </si>
  <si>
    <t>Villers-les-Pots</t>
  </si>
  <si>
    <t>Villers-lès-Roye</t>
  </si>
  <si>
    <t>Villers-le-Tilleul</t>
  </si>
  <si>
    <t>Villers-le-Tourneur</t>
  </si>
  <si>
    <t>Villers-l'Hôpital</t>
  </si>
  <si>
    <t>Villers-Marmery</t>
  </si>
  <si>
    <t>Villers-Outréaux</t>
  </si>
  <si>
    <t>Villers-Pater</t>
  </si>
  <si>
    <t>Villers-Patras</t>
  </si>
  <si>
    <t>Villers-Plouich</t>
  </si>
  <si>
    <t>Villers-Pol</t>
  </si>
  <si>
    <t>Villers-Robert</t>
  </si>
  <si>
    <t>Villers-Rotin</t>
  </si>
  <si>
    <t>Villers-Saint-Barthélemy</t>
  </si>
  <si>
    <t>Villers-Saint-Christophe</t>
  </si>
  <si>
    <t>Villers-Saint-Frambourg-Ognon</t>
  </si>
  <si>
    <t>Villers-Saint-Genest</t>
  </si>
  <si>
    <t>Villers-Saint-Martin</t>
  </si>
  <si>
    <t>Villers-Saint-Paul</t>
  </si>
  <si>
    <t>Villers-Saint-Sépulcre</t>
  </si>
  <si>
    <t>Villers-Semeuse</t>
  </si>
  <si>
    <t>Villers-Sire-Nicole</t>
  </si>
  <si>
    <t>Villers-Sir-Simon</t>
  </si>
  <si>
    <t>Villers-sous-Ailly</t>
  </si>
  <si>
    <t>Villers-sous-Chalamont</t>
  </si>
  <si>
    <t>Villers-sous-Châtillon</t>
  </si>
  <si>
    <t>Villers-sous-Foucarmont</t>
  </si>
  <si>
    <t>Villers-sous-Montrond</t>
  </si>
  <si>
    <t>Villers-sous-Pareid</t>
  </si>
  <si>
    <t>Villers-sous-Prény</t>
  </si>
  <si>
    <t>Villers-sous-Saint-Leu</t>
  </si>
  <si>
    <t>Villers-Stoncourt</t>
  </si>
  <si>
    <t>Villers-sur-Auchy</t>
  </si>
  <si>
    <t>Villers-sur-Authie</t>
  </si>
  <si>
    <t>Villers-sur-Bar</t>
  </si>
  <si>
    <t>Villers-sur-Bonnières</t>
  </si>
  <si>
    <t>Villers-sur-Coudun</t>
  </si>
  <si>
    <t>Villers-sur-Fère</t>
  </si>
  <si>
    <t>Villers-sur-le-Mont</t>
  </si>
  <si>
    <t>Villers-sur-le-Roule</t>
  </si>
  <si>
    <t>Villers-sur-Mer</t>
  </si>
  <si>
    <t>Villers-sur-Meuse</t>
  </si>
  <si>
    <t>Villers-sur-Nied</t>
  </si>
  <si>
    <t>Villers-sur-Port</t>
  </si>
  <si>
    <t>Villers-sur-Saulnot</t>
  </si>
  <si>
    <t>Villers-Tournelle</t>
  </si>
  <si>
    <t>Villers-Vaudey</t>
  </si>
  <si>
    <t>Villers-Vermont</t>
  </si>
  <si>
    <t>Villers-Vicomte</t>
  </si>
  <si>
    <t>Villerupt</t>
  </si>
  <si>
    <t>Villerville</t>
  </si>
  <si>
    <t>Villery</t>
  </si>
  <si>
    <t>Villes</t>
  </si>
  <si>
    <t>Ville-Saint-Jacques</t>
  </si>
  <si>
    <t>Ville-Savoye</t>
  </si>
  <si>
    <t>Villeselve</t>
  </si>
  <si>
    <t>Villeseneux</t>
  </si>
  <si>
    <t>Villesèque</t>
  </si>
  <si>
    <t>Villesèque-des-Corbières</t>
  </si>
  <si>
    <t>Villesèquelande</t>
  </si>
  <si>
    <t>Villesiscle</t>
  </si>
  <si>
    <t>Ville-sous-Anjou</t>
  </si>
  <si>
    <t>Ville-sous-la-Ferté</t>
  </si>
  <si>
    <t>Villespassans</t>
  </si>
  <si>
    <t>Villespy</t>
  </si>
  <si>
    <t>Villes-sur-Auzon</t>
  </si>
  <si>
    <t>Ville-sur-Ancre</t>
  </si>
  <si>
    <t>Ville-sur-Arce</t>
  </si>
  <si>
    <t>Ville-sur-Cousances</t>
  </si>
  <si>
    <t>Ville-sur-Illon</t>
  </si>
  <si>
    <t>Ville-sur-Jarnioux</t>
  </si>
  <si>
    <t>Ville-sur-Lumes</t>
  </si>
  <si>
    <t>Ville-sur-Retourne</t>
  </si>
  <si>
    <t>Ville-sur-Saulx</t>
  </si>
  <si>
    <t>Ville-sur-Terre</t>
  </si>
  <si>
    <t>Ville-sur-Tourbe</t>
  </si>
  <si>
    <t>Ville-sur-Yron</t>
  </si>
  <si>
    <t>Villetaneuse</t>
  </si>
  <si>
    <t>Villetelle</t>
  </si>
  <si>
    <t>Villethierry</t>
  </si>
  <si>
    <t>Villeton</t>
  </si>
  <si>
    <t>Villetoureix</t>
  </si>
  <si>
    <t>Villetritouls</t>
  </si>
  <si>
    <t>Villetrun</t>
  </si>
  <si>
    <t>Villette-d'Anthon</t>
  </si>
  <si>
    <t>Villette-de-Vienne</t>
  </si>
  <si>
    <t>Villette-lès-Arbois</t>
  </si>
  <si>
    <t>Villette-lès-Dole</t>
  </si>
  <si>
    <t>Villettes</t>
  </si>
  <si>
    <t>Villette-sur-Ain</t>
  </si>
  <si>
    <t>Villette-sur-Aube</t>
  </si>
  <si>
    <t>Villeurbanne</t>
  </si>
  <si>
    <t>Villevallier</t>
  </si>
  <si>
    <t>Villevaudé</t>
  </si>
  <si>
    <t>Villevenard</t>
  </si>
  <si>
    <t>Villeveyrac</t>
  </si>
  <si>
    <t>Villevieille</t>
  </si>
  <si>
    <t>Villevieux</t>
  </si>
  <si>
    <t>Villevocance</t>
  </si>
  <si>
    <t>Villevoques</t>
  </si>
  <si>
    <t>Villexanton</t>
  </si>
  <si>
    <t>Villexavier</t>
  </si>
  <si>
    <t>Villey-le-Sec</t>
  </si>
  <si>
    <t>Villey-Saint-Étienne</t>
  </si>
  <si>
    <t>Villey-sur-Tille</t>
  </si>
  <si>
    <t>Villez-sous-Bailleul</t>
  </si>
  <si>
    <t>Villez-sur-le-Neubourg</t>
  </si>
  <si>
    <t>Villié-Morgon</t>
  </si>
  <si>
    <t>Villiers</t>
  </si>
  <si>
    <t>Villiers-Adam</t>
  </si>
  <si>
    <t>Villiers-au-Bouin</t>
  </si>
  <si>
    <t>Villiers-aux-Corneilles</t>
  </si>
  <si>
    <t>Villiers-Charlemagne</t>
  </si>
  <si>
    <t>Villiers-Couture</t>
  </si>
  <si>
    <t>Villiers-en-Bière</t>
  </si>
  <si>
    <t>Villiers-en-Bois</t>
  </si>
  <si>
    <t>Villiers-en-Désœuvre</t>
  </si>
  <si>
    <t>Villiers-en-Lieu</t>
  </si>
  <si>
    <t>Villiers-en-Morvan</t>
  </si>
  <si>
    <t>Villiers-en-Plaine</t>
  </si>
  <si>
    <t>Villiersfaux</t>
  </si>
  <si>
    <t>Villiers-Fossard</t>
  </si>
  <si>
    <t>Villiers-Herbisse</t>
  </si>
  <si>
    <t>Villiers-le-Bâcle</t>
  </si>
  <si>
    <t>Villiers-le-Bel</t>
  </si>
  <si>
    <t>Villiers-le-Bois</t>
  </si>
  <si>
    <t>Villiers-le-Duc</t>
  </si>
  <si>
    <t>Villiers-le-Mahieu</t>
  </si>
  <si>
    <t>Villiers-le-Morhier</t>
  </si>
  <si>
    <t>Villiers-le-Roux</t>
  </si>
  <si>
    <t>Villiers-lès-Aprey</t>
  </si>
  <si>
    <t>Villiers-le-Sec</t>
  </si>
  <si>
    <t>Villiers-les-Hauts</t>
  </si>
  <si>
    <t>Villiers-Louis</t>
  </si>
  <si>
    <t>Villiers-Saint-Benoît</t>
  </si>
  <si>
    <t>Villiers-Saint-Denis</t>
  </si>
  <si>
    <t>Villiers-Saint-Frédéric</t>
  </si>
  <si>
    <t>Villiers-Saint-Georges</t>
  </si>
  <si>
    <t>Villiers-Saint-Orien</t>
  </si>
  <si>
    <t>Villiers-sous-Grez</t>
  </si>
  <si>
    <t>Villiers-sous-Mortagne</t>
  </si>
  <si>
    <t>Villiers-sous-Praslin</t>
  </si>
  <si>
    <t>Villiers-sur-Chizé</t>
  </si>
  <si>
    <t>Villiers-sur-Loir</t>
  </si>
  <si>
    <t>Villiers-sur-Marne</t>
  </si>
  <si>
    <t>Villiers-sur-Morin</t>
  </si>
  <si>
    <t>Villiers-sur-Orge</t>
  </si>
  <si>
    <t>Villiers-sur-Seine</t>
  </si>
  <si>
    <t>Villiers-sur-Suize</t>
  </si>
  <si>
    <t>Villiers-sur-Yonne</t>
  </si>
  <si>
    <t>Villiers-Vineux</t>
  </si>
  <si>
    <t>Villieu-Loyes-Mollon</t>
  </si>
  <si>
    <t>Villing</t>
  </si>
  <si>
    <t>Villognon</t>
  </si>
  <si>
    <t>Villon</t>
  </si>
  <si>
    <t>Villoncourt</t>
  </si>
  <si>
    <t>Villons-les-Buissons</t>
  </si>
  <si>
    <t>Villorceau</t>
  </si>
  <si>
    <t>Villosanges</t>
  </si>
  <si>
    <t>Villotte</t>
  </si>
  <si>
    <t>Villotte-devant-Louppy</t>
  </si>
  <si>
    <t>Villotte-Saint-Seine</t>
  </si>
  <si>
    <t>Villotte-sur-Aire</t>
  </si>
  <si>
    <t>Villotte-sur-Ource</t>
  </si>
  <si>
    <t>Villouxel</t>
  </si>
  <si>
    <t>Villuis</t>
  </si>
  <si>
    <t>Villy</t>
  </si>
  <si>
    <t>Villy-Bocage</t>
  </si>
  <si>
    <t>Villy-en-Auxois</t>
  </si>
  <si>
    <t>Villy-en-Trodes</t>
  </si>
  <si>
    <t>Villy-le-Bois</t>
  </si>
  <si>
    <t>Villy-le-Bouveret</t>
  </si>
  <si>
    <t>Villy-le-Maréchal</t>
  </si>
  <si>
    <t>Villy-le-Moutier</t>
  </si>
  <si>
    <t>Villy-le-Pelloux</t>
  </si>
  <si>
    <t>Villy-lez-Falaise</t>
  </si>
  <si>
    <t>Villy-sur-Yères</t>
  </si>
  <si>
    <t>Vilory</t>
  </si>
  <si>
    <t>Vilosnes-Haraumont</t>
  </si>
  <si>
    <t>Vilsberg</t>
  </si>
  <si>
    <t>Vimarcé</t>
  </si>
  <si>
    <t>Vimenet</t>
  </si>
  <si>
    <t>Viménil</t>
  </si>
  <si>
    <t>Vimines</t>
  </si>
  <si>
    <t>Vimont</t>
  </si>
  <si>
    <t>Vimory</t>
  </si>
  <si>
    <t>Vimoutiers</t>
  </si>
  <si>
    <t>Vimpelles</t>
  </si>
  <si>
    <t>Vimy</t>
  </si>
  <si>
    <t>Vinantes</t>
  </si>
  <si>
    <t>Vinassan</t>
  </si>
  <si>
    <t>Vinax</t>
  </si>
  <si>
    <t>Vinay</t>
  </si>
  <si>
    <t>Vinça</t>
  </si>
  <si>
    <t>Vincelles</t>
  </si>
  <si>
    <t>Vincelottes</t>
  </si>
  <si>
    <t>Vincennes</t>
  </si>
  <si>
    <t>Vincent-Froideville</t>
  </si>
  <si>
    <t>Vincey</t>
  </si>
  <si>
    <t>Vincly</t>
  </si>
  <si>
    <t>Vincy-Manœuvre</t>
  </si>
  <si>
    <t>Vincy-Reuil-et-Magny</t>
  </si>
  <si>
    <t>Vindecy</t>
  </si>
  <si>
    <t>Vindelle</t>
  </si>
  <si>
    <t>Vindey</t>
  </si>
  <si>
    <t>Vindrac-Alayrac</t>
  </si>
  <si>
    <t>Vindry-sur-Turdine</t>
  </si>
  <si>
    <t>Vinets</t>
  </si>
  <si>
    <t>Vineuil</t>
  </si>
  <si>
    <t>Vineuil-Saint-Firmin</t>
  </si>
  <si>
    <t>Vinezac</t>
  </si>
  <si>
    <t>Vingrau</t>
  </si>
  <si>
    <t>Vinnemerville</t>
  </si>
  <si>
    <t>Vinneuf</t>
  </si>
  <si>
    <t>Vinon</t>
  </si>
  <si>
    <t>Vinon-sur-Verdon</t>
  </si>
  <si>
    <t>Vinsobres</t>
  </si>
  <si>
    <t>Vins-sur-Caramy</t>
  </si>
  <si>
    <t>Vinzelles</t>
  </si>
  <si>
    <t>Vinzier</t>
  </si>
  <si>
    <t>Vinzieux</t>
  </si>
  <si>
    <t>Viocourt</t>
  </si>
  <si>
    <t>Viodos-Abense-de-Bas</t>
  </si>
  <si>
    <t>Violaines</t>
  </si>
  <si>
    <t>Violay</t>
  </si>
  <si>
    <t>Violès</t>
  </si>
  <si>
    <t>Violot</t>
  </si>
  <si>
    <t>Viols-en-Laval</t>
  </si>
  <si>
    <t>Viols-le-Fort</t>
  </si>
  <si>
    <t>Vioménil</t>
  </si>
  <si>
    <t>Vion</t>
  </si>
  <si>
    <t>Vions</t>
  </si>
  <si>
    <t>Viozan</t>
  </si>
  <si>
    <t>Viplaix</t>
  </si>
  <si>
    <t>Vira</t>
  </si>
  <si>
    <t>Virac</t>
  </si>
  <si>
    <t>Virandeville</t>
  </si>
  <si>
    <t>Virargues</t>
  </si>
  <si>
    <t>Virazeil</t>
  </si>
  <si>
    <t>Viré</t>
  </si>
  <si>
    <t>Vire Normandie</t>
  </si>
  <si>
    <t>Vireaux</t>
  </si>
  <si>
    <t>Virecourt</t>
  </si>
  <si>
    <t>Viré-en-Champagne</t>
  </si>
  <si>
    <t>Virelade</t>
  </si>
  <si>
    <t>Vire-sur-Lot</t>
  </si>
  <si>
    <t>Vireux-Molhain</t>
  </si>
  <si>
    <t>Vireux-Wallerand</t>
  </si>
  <si>
    <t>Virey-le-Grand</t>
  </si>
  <si>
    <t>Virey-sous-Bar</t>
  </si>
  <si>
    <t>Virginy</t>
  </si>
  <si>
    <t>Viriat</t>
  </si>
  <si>
    <t>Viricelles</t>
  </si>
  <si>
    <t>Virieu-le-Grand</t>
  </si>
  <si>
    <t>Virigneux</t>
  </si>
  <si>
    <t>Virignin</t>
  </si>
  <si>
    <t>Viriville</t>
  </si>
  <si>
    <t>Virlet</t>
  </si>
  <si>
    <t>Virming</t>
  </si>
  <si>
    <t>Viroflay</t>
  </si>
  <si>
    <t>Virollet</t>
  </si>
  <si>
    <t>Vironchaux</t>
  </si>
  <si>
    <t>Vironvay</t>
  </si>
  <si>
    <t>Virsac</t>
  </si>
  <si>
    <t>Virson</t>
  </si>
  <si>
    <t>Virville</t>
  </si>
  <si>
    <t>Viry</t>
  </si>
  <si>
    <t>Viry-Châtillon</t>
  </si>
  <si>
    <t>Viry-Noureuil</t>
  </si>
  <si>
    <t>Visan</t>
  </si>
  <si>
    <t>Viscomtat</t>
  </si>
  <si>
    <t>Viscos</t>
  </si>
  <si>
    <t>Vis-en-Artois</t>
  </si>
  <si>
    <t>Viserny</t>
  </si>
  <si>
    <t>Visker</t>
  </si>
  <si>
    <t>Vismes</t>
  </si>
  <si>
    <t>Visoncourt</t>
  </si>
  <si>
    <t>Vissac-Auteyrac</t>
  </si>
  <si>
    <t>Vissec</t>
  </si>
  <si>
    <t>Visseiche</t>
  </si>
  <si>
    <t>Viterbe</t>
  </si>
  <si>
    <t>Viterne</t>
  </si>
  <si>
    <t>Vitot</t>
  </si>
  <si>
    <t>Vitrac</t>
  </si>
  <si>
    <t>Vitrac-Saint-Vincent</t>
  </si>
  <si>
    <t>Vitrac-sur-Montane</t>
  </si>
  <si>
    <t>Vitrai-sous-Laigle</t>
  </si>
  <si>
    <t>Vitray-en-Beauce</t>
  </si>
  <si>
    <t>Vitré</t>
  </si>
  <si>
    <t>Vitreux</t>
  </si>
  <si>
    <t>Vitrey</t>
  </si>
  <si>
    <t>Vitrey-sur-Mance</t>
  </si>
  <si>
    <t>Vitrimont</t>
  </si>
  <si>
    <t>Vitrolles</t>
  </si>
  <si>
    <t>Vitrolles-en-Lubéron</t>
  </si>
  <si>
    <t>Vitry-aux-Loges</t>
  </si>
  <si>
    <t>Vitry-en-Artois</t>
  </si>
  <si>
    <t>Vitry-en-Charollais</t>
  </si>
  <si>
    <t>Vitry-en-Montagne</t>
  </si>
  <si>
    <t>Vitry-en-Perthois</t>
  </si>
  <si>
    <t>Vitry-Laché</t>
  </si>
  <si>
    <t>Vitry-la-Ville</t>
  </si>
  <si>
    <t>Vitry-le-Croisé</t>
  </si>
  <si>
    <t>Vitry-le-François</t>
  </si>
  <si>
    <t>Vitry-lès-Nogent</t>
  </si>
  <si>
    <t>Vitry-sur-Loire</t>
  </si>
  <si>
    <t>Vitry-sur-Orne</t>
  </si>
  <si>
    <t>Vitry-sur-Seine</t>
  </si>
  <si>
    <t>Vittarville</t>
  </si>
  <si>
    <t>Vitteaux</t>
  </si>
  <si>
    <t>Vittefleur</t>
  </si>
  <si>
    <t>Vittel</t>
  </si>
  <si>
    <t>Vittersbourg</t>
  </si>
  <si>
    <t>Vittoncourt</t>
  </si>
  <si>
    <t>Vittonville</t>
  </si>
  <si>
    <t>Vitz-sur-Authie</t>
  </si>
  <si>
    <t>Viuz-en-Sallaz</t>
  </si>
  <si>
    <t>Viuz-la-Chiésaz</t>
  </si>
  <si>
    <t>Vivaise</t>
  </si>
  <si>
    <t>Vivans</t>
  </si>
  <si>
    <t>Vivario</t>
  </si>
  <si>
    <t>Viven</t>
  </si>
  <si>
    <t>Viverols</t>
  </si>
  <si>
    <t>Vivès</t>
  </si>
  <si>
    <t>Vivey</t>
  </si>
  <si>
    <t>Vivier-au-Court</t>
  </si>
  <si>
    <t>Vivières</t>
  </si>
  <si>
    <t>Viviers</t>
  </si>
  <si>
    <t>Viviers-du-Lac</t>
  </si>
  <si>
    <t>Viviers-le-Gras</t>
  </si>
  <si>
    <t>Viviers-lès-Lavaur</t>
  </si>
  <si>
    <t>Viviers-lès-Montagnes</t>
  </si>
  <si>
    <t>Viviers-lès-Offroicourt</t>
  </si>
  <si>
    <t>Viviers-sur-Artaut</t>
  </si>
  <si>
    <t>Viviers-sur-Chiers</t>
  </si>
  <si>
    <t>Viviès</t>
  </si>
  <si>
    <t>Viviez</t>
  </si>
  <si>
    <t>Vivoin</t>
  </si>
  <si>
    <t>Vivonne</t>
  </si>
  <si>
    <t>Vix</t>
  </si>
  <si>
    <t>Vizille</t>
  </si>
  <si>
    <t>Vocance</t>
  </si>
  <si>
    <t>Vodable</t>
  </si>
  <si>
    <t>Vœgtlinshoffen</t>
  </si>
  <si>
    <t>Vœlfling-lès-Bouzonville</t>
  </si>
  <si>
    <t>Vœllerdingen</t>
  </si>
  <si>
    <t>Vœuil-et-Giget</t>
  </si>
  <si>
    <t>Vogelgrun</t>
  </si>
  <si>
    <t>Voglans</t>
  </si>
  <si>
    <t>Vogüé</t>
  </si>
  <si>
    <t>Voharies</t>
  </si>
  <si>
    <t>Void-Vacon</t>
  </si>
  <si>
    <t>Voigny</t>
  </si>
  <si>
    <t>Voilemont</t>
  </si>
  <si>
    <t>Voillans</t>
  </si>
  <si>
    <t>Voillecomte</t>
  </si>
  <si>
    <t>Voimhaut</t>
  </si>
  <si>
    <t>Voinémont</t>
  </si>
  <si>
    <t>Voingt</t>
  </si>
  <si>
    <t>Voinsles</t>
  </si>
  <si>
    <t>Voires</t>
  </si>
  <si>
    <t>Voiron</t>
  </si>
  <si>
    <t>Voiscreville</t>
  </si>
  <si>
    <t>Voise</t>
  </si>
  <si>
    <t>Voisenon</t>
  </si>
  <si>
    <t>Voisey</t>
  </si>
  <si>
    <t>Voisines</t>
  </si>
  <si>
    <t>Voisins-le-Bretonneux</t>
  </si>
  <si>
    <t>Voissant</t>
  </si>
  <si>
    <t>Voissay</t>
  </si>
  <si>
    <t>Voiteur</t>
  </si>
  <si>
    <t>Voivres-lès-le-Mans</t>
  </si>
  <si>
    <t>Volckerinckhove</t>
  </si>
  <si>
    <t>Volesvres</t>
  </si>
  <si>
    <t>Volgelsheim</t>
  </si>
  <si>
    <t>Volksberg</t>
  </si>
  <si>
    <t>Vollore-Montagne</t>
  </si>
  <si>
    <t>Vollore-Ville</t>
  </si>
  <si>
    <t>Volmerange-lès-Boulay</t>
  </si>
  <si>
    <t>Volmerange-les-Mines</t>
  </si>
  <si>
    <t>Volmunster</t>
  </si>
  <si>
    <t>Volnay</t>
  </si>
  <si>
    <t>Volon</t>
  </si>
  <si>
    <t>Volonne</t>
  </si>
  <si>
    <t>Volpajola</t>
  </si>
  <si>
    <t>Volstroff</t>
  </si>
  <si>
    <t>Volvent</t>
  </si>
  <si>
    <t>Volvic</t>
  </si>
  <si>
    <t>Volx</t>
  </si>
  <si>
    <t>Vomécourt</t>
  </si>
  <si>
    <t>Vomécourt-sur-Madon</t>
  </si>
  <si>
    <t>Voncourt</t>
  </si>
  <si>
    <t>Voncq</t>
  </si>
  <si>
    <t>Vonges</t>
  </si>
  <si>
    <t>Vongnes</t>
  </si>
  <si>
    <t>Vonnas</t>
  </si>
  <si>
    <t>Voray-sur-l'Ognon</t>
  </si>
  <si>
    <t>Voreppe</t>
  </si>
  <si>
    <t>Vorey</t>
  </si>
  <si>
    <t>Vorges</t>
  </si>
  <si>
    <t>Vorges-les-Pins</t>
  </si>
  <si>
    <t>Vorly</t>
  </si>
  <si>
    <t>Vornay</t>
  </si>
  <si>
    <t>Vosbles-Valfin</t>
  </si>
  <si>
    <t>Vosne-Romanée</t>
  </si>
  <si>
    <t>Vosnon</t>
  </si>
  <si>
    <t>Vou</t>
  </si>
  <si>
    <t>Vouarces</t>
  </si>
  <si>
    <t>Voudenay</t>
  </si>
  <si>
    <t>Voué</t>
  </si>
  <si>
    <t>Vouécourt</t>
  </si>
  <si>
    <t>Vougécourt</t>
  </si>
  <si>
    <t>Vougeot</t>
  </si>
  <si>
    <t>Vougrey</t>
  </si>
  <si>
    <t>Vougy</t>
  </si>
  <si>
    <t>Vouharte</t>
  </si>
  <si>
    <t>Vouhé</t>
  </si>
  <si>
    <t>Vouhenans</t>
  </si>
  <si>
    <t>Vouillé</t>
  </si>
  <si>
    <t>Vouillé-les-Marais</t>
  </si>
  <si>
    <t>Vouillers</t>
  </si>
  <si>
    <t>Vouillon</t>
  </si>
  <si>
    <t>Voujeaucourt</t>
  </si>
  <si>
    <t>Voulaines-les-Templiers</t>
  </si>
  <si>
    <t>Voulangis</t>
  </si>
  <si>
    <t>Voulême</t>
  </si>
  <si>
    <t>Voulgézac</t>
  </si>
  <si>
    <t>Voulmentin</t>
  </si>
  <si>
    <t>Voulon</t>
  </si>
  <si>
    <t>Voulpaix</t>
  </si>
  <si>
    <t>Voulton</t>
  </si>
  <si>
    <t>Voulx</t>
  </si>
  <si>
    <t>Vouneuil-sous-Biard</t>
  </si>
  <si>
    <t>Vouneuil-sur-Vienne</t>
  </si>
  <si>
    <t>Vourey</t>
  </si>
  <si>
    <t>Vourles</t>
  </si>
  <si>
    <t>Voussac</t>
  </si>
  <si>
    <t>Voutenay-sur-Cure</t>
  </si>
  <si>
    <t>Voutezac</t>
  </si>
  <si>
    <t>Vouthon</t>
  </si>
  <si>
    <t>Vouthon-Bas</t>
  </si>
  <si>
    <t>Vouthon-Haut</t>
  </si>
  <si>
    <t>Voutré</t>
  </si>
  <si>
    <t>Vouvant</t>
  </si>
  <si>
    <t>Vouvray</t>
  </si>
  <si>
    <t>Vouvray-sur-Huisne</t>
  </si>
  <si>
    <t>Vouxey</t>
  </si>
  <si>
    <t>Vouzailles</t>
  </si>
  <si>
    <t>Vouzan</t>
  </si>
  <si>
    <t>Vouzeron</t>
  </si>
  <si>
    <t>Vouziers</t>
  </si>
  <si>
    <t>Vouzon</t>
  </si>
  <si>
    <t>Vouzy</t>
  </si>
  <si>
    <t>Vovray-en-Bornes</t>
  </si>
  <si>
    <t>Voyenne</t>
  </si>
  <si>
    <t>Voyennes</t>
  </si>
  <si>
    <t>Voyer</t>
  </si>
  <si>
    <t>Vraignes-en-Vermandois</t>
  </si>
  <si>
    <t>Vraignes-lès-Hornoy</t>
  </si>
  <si>
    <t>Vraincourt</t>
  </si>
  <si>
    <t>Vraiville</t>
  </si>
  <si>
    <t>Vraux</t>
  </si>
  <si>
    <t>Vrécourt</t>
  </si>
  <si>
    <t>Vred</t>
  </si>
  <si>
    <t>Vregille</t>
  </si>
  <si>
    <t>Vregny</t>
  </si>
  <si>
    <t>Vrély</t>
  </si>
  <si>
    <t>Vriange</t>
  </si>
  <si>
    <t>Vrigne aux Bois</t>
  </si>
  <si>
    <t>Vrigne-Meuse</t>
  </si>
  <si>
    <t>Vrigny</t>
  </si>
  <si>
    <t>Vrocourt</t>
  </si>
  <si>
    <t>Vroil</t>
  </si>
  <si>
    <t>Vron</t>
  </si>
  <si>
    <t>Vroncourt</t>
  </si>
  <si>
    <t>Vroncourt-la-Côte</t>
  </si>
  <si>
    <t>Vroville</t>
  </si>
  <si>
    <t>Vry</t>
  </si>
  <si>
    <t>Vue</t>
  </si>
  <si>
    <t>Vuillafans</t>
  </si>
  <si>
    <t>Vuillecin</t>
  </si>
  <si>
    <t>Vuillery</t>
  </si>
  <si>
    <t>Vulaines</t>
  </si>
  <si>
    <t>Vulaines-lès-Provins</t>
  </si>
  <si>
    <t>Vulaines-sur-Seine</t>
  </si>
  <si>
    <t>Vulbens</t>
  </si>
  <si>
    <t>Vulmont</t>
  </si>
  <si>
    <t>Vulvoz</t>
  </si>
  <si>
    <t>Vyans-le-Val</t>
  </si>
  <si>
    <t>Vy-le-Ferroux</t>
  </si>
  <si>
    <t>Vy-lès-Filain</t>
  </si>
  <si>
    <t>Vy-lès-Lure</t>
  </si>
  <si>
    <t>Vy-lès-Rupt</t>
  </si>
  <si>
    <t>Vyt-lès-Belvoir</t>
  </si>
  <si>
    <t>Waben</t>
  </si>
  <si>
    <t>Wacquemoulin</t>
  </si>
  <si>
    <t>Wacquinghen</t>
  </si>
  <si>
    <t>Wagnon</t>
  </si>
  <si>
    <t>Wahagnies</t>
  </si>
  <si>
    <t>Wahlenheim</t>
  </si>
  <si>
    <t>Wail</t>
  </si>
  <si>
    <t>Wailly</t>
  </si>
  <si>
    <t>Wailly-Beaucamp</t>
  </si>
  <si>
    <t>Walbach</t>
  </si>
  <si>
    <t>Walbourg</t>
  </si>
  <si>
    <t>Waldersbach</t>
  </si>
  <si>
    <t>Waldhouse</t>
  </si>
  <si>
    <t>Waldighofen</t>
  </si>
  <si>
    <t>Waldolwisheim</t>
  </si>
  <si>
    <t>Waldweistroff</t>
  </si>
  <si>
    <t>Waldwisse</t>
  </si>
  <si>
    <t>Walincourt-Selvigny</t>
  </si>
  <si>
    <t>Wallers</t>
  </si>
  <si>
    <t>Wallers-en-Fagne</t>
  </si>
  <si>
    <t>Wallon-Cappel</t>
  </si>
  <si>
    <t>Walschbronn</t>
  </si>
  <si>
    <t>Walscheid</t>
  </si>
  <si>
    <t>Waltembourg</t>
  </si>
  <si>
    <t>Waltenheim</t>
  </si>
  <si>
    <t>Waltenheim-sur-Zorn</t>
  </si>
  <si>
    <t>Waly</t>
  </si>
  <si>
    <t>Wambaix</t>
  </si>
  <si>
    <t>Wambercourt</t>
  </si>
  <si>
    <t>Wambez</t>
  </si>
  <si>
    <t>Wambrechies</t>
  </si>
  <si>
    <t>Wamin</t>
  </si>
  <si>
    <t>Wanchy-Capval</t>
  </si>
  <si>
    <t>Wancourt</t>
  </si>
  <si>
    <t>Wandignies-Hamage</t>
  </si>
  <si>
    <t>Wangenbourg-Engenthal</t>
  </si>
  <si>
    <t>Wannehain</t>
  </si>
  <si>
    <t>Wanquetin</t>
  </si>
  <si>
    <t>Warcq</t>
  </si>
  <si>
    <t>Wardrecques</t>
  </si>
  <si>
    <t>Wargemoulin-Hurlus</t>
  </si>
  <si>
    <t>Wargnies</t>
  </si>
  <si>
    <t>Wargnies-le-Grand</t>
  </si>
  <si>
    <t>Wargnies-le-Petit</t>
  </si>
  <si>
    <t>Warhem</t>
  </si>
  <si>
    <t>Warlaing</t>
  </si>
  <si>
    <t>Warlencourt-Eaucourt</t>
  </si>
  <si>
    <t>Warlincourt-lès-Pas</t>
  </si>
  <si>
    <t>Warloy-Baillon</t>
  </si>
  <si>
    <t>Warluis</t>
  </si>
  <si>
    <t>Warlus</t>
  </si>
  <si>
    <t>Warluzel</t>
  </si>
  <si>
    <t>Warmeriville</t>
  </si>
  <si>
    <t>Warnécourt</t>
  </si>
  <si>
    <t>Warneton</t>
  </si>
  <si>
    <t>Warsy</t>
  </si>
  <si>
    <t>Warvillers</t>
  </si>
  <si>
    <t>Wasigny</t>
  </si>
  <si>
    <t>Wasnes-au-Bac</t>
  </si>
  <si>
    <t>Wasquehal</t>
  </si>
  <si>
    <t>Wasselonne</t>
  </si>
  <si>
    <t>Wasserbourg</t>
  </si>
  <si>
    <t>Wassigny</t>
  </si>
  <si>
    <t>Wassy</t>
  </si>
  <si>
    <t>Watigny</t>
  </si>
  <si>
    <t>Watronville</t>
  </si>
  <si>
    <t>Watten</t>
  </si>
  <si>
    <t>Wattignies</t>
  </si>
  <si>
    <t>Wattignies-la-Victoire</t>
  </si>
  <si>
    <t>Wattrelos</t>
  </si>
  <si>
    <t>Wattwiller</t>
  </si>
  <si>
    <t>Wavignies</t>
  </si>
  <si>
    <t>Waville</t>
  </si>
  <si>
    <t>Wavrans-sur-l'Aa</t>
  </si>
  <si>
    <t>Wavrans-sur-Ternoise</t>
  </si>
  <si>
    <t>Wavrechain-sous-Denain</t>
  </si>
  <si>
    <t>Wavrechain-sous-Faulx</t>
  </si>
  <si>
    <t>Wavrille</t>
  </si>
  <si>
    <t>Wavrin</t>
  </si>
  <si>
    <t>Waziers</t>
  </si>
  <si>
    <t>Weckolsheim</t>
  </si>
  <si>
    <t>Wegscheid</t>
  </si>
  <si>
    <t>Weinbourg</t>
  </si>
  <si>
    <t>Weislingen</t>
  </si>
  <si>
    <t>Weitbruch</t>
  </si>
  <si>
    <t>Weiterswiller</t>
  </si>
  <si>
    <t>Welles-Pérennes</t>
  </si>
  <si>
    <t>Wemaers-Cappel</t>
  </si>
  <si>
    <t>Wentzwiller</t>
  </si>
  <si>
    <t>Werentzhouse</t>
  </si>
  <si>
    <t>Wervicq-Sud</t>
  </si>
  <si>
    <t>West-Cappel</t>
  </si>
  <si>
    <t>Westhalten</t>
  </si>
  <si>
    <t>Westhoffen</t>
  </si>
  <si>
    <t>Westhouse</t>
  </si>
  <si>
    <t>Westhouse-Marmoutier</t>
  </si>
  <si>
    <t>Westrehem</t>
  </si>
  <si>
    <t>Wettolsheim</t>
  </si>
  <si>
    <t>Weyersheim</t>
  </si>
  <si>
    <t>Wickerschwihr</t>
  </si>
  <si>
    <t>Wickersheim-Wilshausen</t>
  </si>
  <si>
    <t>Wicquinghem</t>
  </si>
  <si>
    <t>Wicres</t>
  </si>
  <si>
    <t>Widehem</t>
  </si>
  <si>
    <t>Widensolen</t>
  </si>
  <si>
    <t>Wiège-Faty</t>
  </si>
  <si>
    <t>Wiencourt-l'Équipée</t>
  </si>
  <si>
    <t>Wierre-au-Bois</t>
  </si>
  <si>
    <t>Wierre-Effroy</t>
  </si>
  <si>
    <t>Wiesviller</t>
  </si>
  <si>
    <t>Wignehies</t>
  </si>
  <si>
    <t>Wignicourt</t>
  </si>
  <si>
    <t>Wihr-au-Val</t>
  </si>
  <si>
    <t>Wildenstein</t>
  </si>
  <si>
    <t>Wildersbach</t>
  </si>
  <si>
    <t>Willeman</t>
  </si>
  <si>
    <t>Willems</t>
  </si>
  <si>
    <t>Willencourt</t>
  </si>
  <si>
    <t>Willer</t>
  </si>
  <si>
    <t>Willeroncourt</t>
  </si>
  <si>
    <t>Willer-sur-Thur</t>
  </si>
  <si>
    <t>Willerval</t>
  </si>
  <si>
    <t>Willerwald</t>
  </si>
  <si>
    <t>Willgottheim</t>
  </si>
  <si>
    <t>Williers</t>
  </si>
  <si>
    <t>Willies</t>
  </si>
  <si>
    <t>Wilwisheim</t>
  </si>
  <si>
    <t>Wimereux</t>
  </si>
  <si>
    <t>Wimille</t>
  </si>
  <si>
    <t>Wimmenau</t>
  </si>
  <si>
    <t>Wimy</t>
  </si>
  <si>
    <t>Windstein</t>
  </si>
  <si>
    <t>Wingen</t>
  </si>
  <si>
    <t>Wingen-sur-Moder</t>
  </si>
  <si>
    <t>Wingersheim les Quatre Bans</t>
  </si>
  <si>
    <t>Wingles</t>
  </si>
  <si>
    <t>Winnezeele</t>
  </si>
  <si>
    <t>Wintersbourg</t>
  </si>
  <si>
    <t>Wintershouse</t>
  </si>
  <si>
    <t>Wintzenbach</t>
  </si>
  <si>
    <t>Wintzenheim</t>
  </si>
  <si>
    <t>Wintzenheim-Kochersberg</t>
  </si>
  <si>
    <t>Wirwignes</t>
  </si>
  <si>
    <t>Wiry-au-Mont</t>
  </si>
  <si>
    <t>Wisches</t>
  </si>
  <si>
    <t>Wisembach</t>
  </si>
  <si>
    <t>Wiseppe</t>
  </si>
  <si>
    <t>Wismes</t>
  </si>
  <si>
    <t>Wisques</t>
  </si>
  <si>
    <t>Wissant</t>
  </si>
  <si>
    <t>Wissembourg</t>
  </si>
  <si>
    <t>Wissignicourt</t>
  </si>
  <si>
    <t>Wissous</t>
  </si>
  <si>
    <t>Witry-lès-Reims</t>
  </si>
  <si>
    <t>Wittelsheim</t>
  </si>
  <si>
    <t>Wittenheim</t>
  </si>
  <si>
    <t>Witternesse</t>
  </si>
  <si>
    <t>Witternheim</t>
  </si>
  <si>
    <t>Wittersdorf</t>
  </si>
  <si>
    <t>Wittersheim</t>
  </si>
  <si>
    <t>Wittes</t>
  </si>
  <si>
    <t>Wittisheim</t>
  </si>
  <si>
    <t>Wittring</t>
  </si>
  <si>
    <t>Wiwersheim</t>
  </si>
  <si>
    <t>Wizernes</t>
  </si>
  <si>
    <t>Woël</t>
  </si>
  <si>
    <t>Wœlfling-lès-Sarreguemines</t>
  </si>
  <si>
    <t>Wœrth</t>
  </si>
  <si>
    <t>Woignarue</t>
  </si>
  <si>
    <t>Woimbey</t>
  </si>
  <si>
    <t>Woincourt</t>
  </si>
  <si>
    <t>Woippy</t>
  </si>
  <si>
    <t>Woirel</t>
  </si>
  <si>
    <t>Wolfgantzen</t>
  </si>
  <si>
    <t>Wolfisheim</t>
  </si>
  <si>
    <t>Wolfskirchen</t>
  </si>
  <si>
    <t>Wolschheim</t>
  </si>
  <si>
    <t>Wolschwiller</t>
  </si>
  <si>
    <t>Wolxheim</t>
  </si>
  <si>
    <t>Wormhout</t>
  </si>
  <si>
    <t>Woustviller</t>
  </si>
  <si>
    <t>Wuenheim</t>
  </si>
  <si>
    <t>Wuisse</t>
  </si>
  <si>
    <t>Wulverdinghe</t>
  </si>
  <si>
    <t>Wy-dit-Joli-Village</t>
  </si>
  <si>
    <t>Wylder</t>
  </si>
  <si>
    <t>Xaffévillers</t>
  </si>
  <si>
    <t>Xaintrailles</t>
  </si>
  <si>
    <t>Xaintray</t>
  </si>
  <si>
    <t>Xambes</t>
  </si>
  <si>
    <t>Xammes</t>
  </si>
  <si>
    <t>Xamontarupt</t>
  </si>
  <si>
    <t>Xanrey</t>
  </si>
  <si>
    <t>Xanton-Chassenon</t>
  </si>
  <si>
    <t>Xaronval</t>
  </si>
  <si>
    <t>Xermaménil</t>
  </si>
  <si>
    <t>Xertigny</t>
  </si>
  <si>
    <t>Xeuilley</t>
  </si>
  <si>
    <t>Xirocourt</t>
  </si>
  <si>
    <t>Xivray-et-Marvoisin</t>
  </si>
  <si>
    <t>Xivry-Circourt</t>
  </si>
  <si>
    <t>Xocourt</t>
  </si>
  <si>
    <t>Xonrupt-Longemer</t>
  </si>
  <si>
    <t>Xonville</t>
  </si>
  <si>
    <t>Xouaxange</t>
  </si>
  <si>
    <t>Xousse</t>
  </si>
  <si>
    <t>Xures</t>
  </si>
  <si>
    <t>Y</t>
  </si>
  <si>
    <t>Yainville</t>
  </si>
  <si>
    <t>Yaucourt-Bussus</t>
  </si>
  <si>
    <t>Ychoux</t>
  </si>
  <si>
    <t>Ydes</t>
  </si>
  <si>
    <t>Yébleron</t>
  </si>
  <si>
    <t>Yèbles</t>
  </si>
  <si>
    <t>Yenne</t>
  </si>
  <si>
    <t>Yermenonville</t>
  </si>
  <si>
    <t>Yerres</t>
  </si>
  <si>
    <t>Yerville</t>
  </si>
  <si>
    <t>Yèvre-la-Ville</t>
  </si>
  <si>
    <t>Yèvres</t>
  </si>
  <si>
    <t>Yèvres-le-Petit</t>
  </si>
  <si>
    <t>Yffiniac</t>
  </si>
  <si>
    <t>Ygos-Saint-Saturnin</t>
  </si>
  <si>
    <t>Ygrande</t>
  </si>
  <si>
    <t>Ymare</t>
  </si>
  <si>
    <t>Ymeray</t>
  </si>
  <si>
    <t>Ymonville</t>
  </si>
  <si>
    <t>Yolet</t>
  </si>
  <si>
    <t>Yoncq</t>
  </si>
  <si>
    <t>Yonval</t>
  </si>
  <si>
    <t>Youx</t>
  </si>
  <si>
    <t>Yport</t>
  </si>
  <si>
    <t>Ypreville-Biville</t>
  </si>
  <si>
    <t>Yquebeuf</t>
  </si>
  <si>
    <t>Yquelon</t>
  </si>
  <si>
    <t>Yronde-et-Buron</t>
  </si>
  <si>
    <t>Yrouerre</t>
  </si>
  <si>
    <t>Yssac-la-Tourette</t>
  </si>
  <si>
    <t>Yssandon</t>
  </si>
  <si>
    <t>Yssingeaux</t>
  </si>
  <si>
    <t>Ytrac</t>
  </si>
  <si>
    <t>Ytres</t>
  </si>
  <si>
    <t>Yutz</t>
  </si>
  <si>
    <t>Yvecrique</t>
  </si>
  <si>
    <t>Yvernaumont</t>
  </si>
  <si>
    <t>Yversay</t>
  </si>
  <si>
    <t>Yves</t>
  </si>
  <si>
    <t>Yvetot</t>
  </si>
  <si>
    <t>Yvetot-Bocage</t>
  </si>
  <si>
    <t>Yvias</t>
  </si>
  <si>
    <t>Yviers</t>
  </si>
  <si>
    <t>Yvignac-la-Tour</t>
  </si>
  <si>
    <t>Yville-sur-Seine</t>
  </si>
  <si>
    <t>Yvoire</t>
  </si>
  <si>
    <t>Yvoy-le-Marron</t>
  </si>
  <si>
    <t>Yvrac</t>
  </si>
  <si>
    <t>Yvrac-et-Malleyrand</t>
  </si>
  <si>
    <t>Yvré-le-Pôlin</t>
  </si>
  <si>
    <t>Yvré-l'Évêque</t>
  </si>
  <si>
    <t>Yvrench</t>
  </si>
  <si>
    <t>Yvrencheux</t>
  </si>
  <si>
    <t>Yzengremer</t>
  </si>
  <si>
    <t>Yzernay</t>
  </si>
  <si>
    <t>Yzeron</t>
  </si>
  <si>
    <t>Yzeure</t>
  </si>
  <si>
    <t>Yzeures-sur-Creuse</t>
  </si>
  <si>
    <t>Yzeux</t>
  </si>
  <si>
    <t>Yzosse</t>
  </si>
  <si>
    <t>Zaessingue</t>
  </si>
  <si>
    <t>Zalana</t>
  </si>
  <si>
    <t>Zarbeling</t>
  </si>
  <si>
    <t>Zegerscappel</t>
  </si>
  <si>
    <t>Zehnacker</t>
  </si>
  <si>
    <t>Zeinheim</t>
  </si>
  <si>
    <t>Zellenberg</t>
  </si>
  <si>
    <t>Zellwiller</t>
  </si>
  <si>
    <t>Zermezeele</t>
  </si>
  <si>
    <t>Zérubia</t>
  </si>
  <si>
    <t>Zetting</t>
  </si>
  <si>
    <t>Zévaco</t>
  </si>
  <si>
    <t>Zicavo</t>
  </si>
  <si>
    <t>Zigliara</t>
  </si>
  <si>
    <t>Zilia</t>
  </si>
  <si>
    <t>Zilling</t>
  </si>
  <si>
    <t>Zillisheim</t>
  </si>
  <si>
    <t>Zimmerbach</t>
  </si>
  <si>
    <t>Zimmersheim</t>
  </si>
  <si>
    <t>Zimming</t>
  </si>
  <si>
    <t>Zincourt</t>
  </si>
  <si>
    <t>Zinswiller</t>
  </si>
  <si>
    <t>Zittersheim</t>
  </si>
  <si>
    <t>Zommange</t>
  </si>
  <si>
    <t>Zonza</t>
  </si>
  <si>
    <t>Zoteux</t>
  </si>
  <si>
    <t>Zouafques</t>
  </si>
  <si>
    <t>Zoufftgen</t>
  </si>
  <si>
    <t>Zoza</t>
  </si>
  <si>
    <t>Zuani</t>
  </si>
  <si>
    <t>Zudausques</t>
  </si>
  <si>
    <t>Zutkerque</t>
  </si>
  <si>
    <t>Zuydcoote</t>
  </si>
  <si>
    <t>Zuytpeene</t>
  </si>
  <si>
    <t>lstLocatieNv3Bulgarije</t>
  </si>
  <si>
    <t>lstLocatieNv3Tsjechië</t>
  </si>
  <si>
    <t>lstLocatieNv3Denemarken</t>
  </si>
  <si>
    <t>lstLocatieNv3Duitsland</t>
  </si>
  <si>
    <t>lstLocatieNv3Estland</t>
  </si>
  <si>
    <t>lstLocatieNv3Ierland</t>
  </si>
  <si>
    <t>lstLocatieNv3Griekenland</t>
  </si>
  <si>
    <t>lstLocatieNv3Spanje</t>
  </si>
  <si>
    <t>lstLocatieNv3Frankrijk</t>
  </si>
  <si>
    <t>lstLocatieNv3Kroatië</t>
  </si>
  <si>
    <t>lstLocatieNv3Italië</t>
  </si>
  <si>
    <t>lstLocatieNv3Cyprus</t>
  </si>
  <si>
    <t>lstLocatieNv3Letland</t>
  </si>
  <si>
    <t>lstLocatieNv3Litouwen</t>
  </si>
  <si>
    <t>lstLocatieNv3Luxemburg</t>
  </si>
  <si>
    <t>lstLocatieNv3Hongarije</t>
  </si>
  <si>
    <t>lstLocatieNv3Malta</t>
  </si>
  <si>
    <t>lstLocatieNv3Nederland</t>
  </si>
  <si>
    <t>lstLocatieNv3Oostenrijk</t>
  </si>
  <si>
    <t>lstLocatieNv3Polen</t>
  </si>
  <si>
    <t>lstLocatieNv3Portugal</t>
  </si>
  <si>
    <t>lstLocatieNv3Roemenië</t>
  </si>
  <si>
    <t>lstLocatieNv3Slovenië</t>
  </si>
  <si>
    <t>lstLocatieNv3Slowakije</t>
  </si>
  <si>
    <t>lstLocatieNv3Finland</t>
  </si>
  <si>
    <t>lstLocatieNv3Zweden</t>
  </si>
  <si>
    <t>lstLocatieNv3VerenigdKoninkrijk</t>
  </si>
  <si>
    <t>lstLocatieNv3Liechtenstein</t>
  </si>
  <si>
    <t>lstLocatieNv3Zwitserland</t>
  </si>
  <si>
    <t>lstLocatieNv3Turkije</t>
  </si>
  <si>
    <t>Landen met een gemeentelijst</t>
  </si>
  <si>
    <t>Instructies bij werkbladen [nog aan te vullen]</t>
  </si>
  <si>
    <t>Geplande reserveopbouw/-afbouw met eigen middelen</t>
  </si>
  <si>
    <t>Geplande reserveopbouw/-afbouw met subsidies</t>
  </si>
  <si>
    <t>WERKNEMERS MET RSZ-BIJDRAGE</t>
  </si>
  <si>
    <t>MEDEWERKERS ZONDER RSZ-BIJDRAGE</t>
  </si>
  <si>
    <t>2. Werknemers met RSZ-bijdrage</t>
  </si>
  <si>
    <t>3. Medewerkers zonder RSZ-bijdrage</t>
  </si>
  <si>
    <t>Werknemers met RSZ-bijdrage:</t>
  </si>
  <si>
    <t>Medewerkers zonder RSZ-bijdrage:</t>
  </si>
  <si>
    <t>Werknemers (binnen RSZ)</t>
  </si>
  <si>
    <t>Medewerkers (buiten RSZ)</t>
  </si>
  <si>
    <t>kd4wsor_test_v2</t>
  </si>
  <si>
    <t>Fysieke aanwezigheid/product</t>
  </si>
  <si>
    <t>Digitale aanwezigheid/product</t>
  </si>
  <si>
    <t>Fysieke en digitale aanwezigheid/product</t>
  </si>
  <si>
    <t>Status productie</t>
  </si>
  <si>
    <t>Reeds tewerkgesteld?</t>
  </si>
  <si>
    <t>Functie / functiegroep</t>
  </si>
  <si>
    <t>6. Optionele toelichting</t>
  </si>
  <si>
    <t>8. Samenvatting</t>
  </si>
  <si>
    <t>Onttrekking aan de uitgestelde belastingen</t>
  </si>
  <si>
    <t>Overboeking naar de uitgestelde belastingen</t>
  </si>
  <si>
    <t xml:space="preserve">Belastingen op het resultaat (+)/(-) </t>
  </si>
  <si>
    <t>Belastingen</t>
  </si>
  <si>
    <t>Regularisering van belastingen en terugneming van voorzieningen voor belastingen</t>
  </si>
  <si>
    <t>Winst (Verlies) van het boekjaar (+)/(-)</t>
  </si>
  <si>
    <t>Onttrekking aan de belastingvrije reserves</t>
  </si>
  <si>
    <t>Overboeking naar de belastingvrije reserves</t>
  </si>
  <si>
    <t>Te bestemmen winst (verlies) van het boekjaar (+)/(-)</t>
  </si>
  <si>
    <t>67/77</t>
  </si>
  <si>
    <t>670/3</t>
  </si>
  <si>
    <t>77</t>
  </si>
  <si>
    <t>9904</t>
  </si>
  <si>
    <t>789</t>
  </si>
  <si>
    <t>689</t>
  </si>
  <si>
    <t>9905</t>
  </si>
  <si>
    <t>Loongroep volgens paritair comité</t>
  </si>
  <si>
    <t>RESULTAATSPLANNING</t>
  </si>
  <si>
    <t>Voeg op dit blad optioneel jouw extra toelichting toe.</t>
  </si>
  <si>
    <t>OPTIONELE TOELICHTING</t>
  </si>
  <si>
    <t>Transdisciplinaire kunsten</t>
  </si>
  <si>
    <t>Cross-sectorale kunsten</t>
  </si>
  <si>
    <t>Hoofdactor, geen samenwerking</t>
  </si>
  <si>
    <t>Hoofdactor, in samenwerking</t>
  </si>
  <si>
    <t>Werkingssubsidie: Kunstendecreet²</t>
  </si>
  <si>
    <t>Werkingssubsidie: overige DCJM²</t>
  </si>
  <si>
    <t>Werkingssubsidie: overige beleidsdomeinen²</t>
  </si>
  <si>
    <t>Projectsubsidie: Kunstendecreet²</t>
  </si>
  <si>
    <t>Projectsubsidie: overige DCJM²</t>
  </si>
  <si>
    <t>Projectsubsidie: overige beleidsdomeinen²</t>
  </si>
  <si>
    <t>Tussenkomst: Kunstendecreet²</t>
  </si>
  <si>
    <t>Tussenkomst: overige DCJM²</t>
  </si>
  <si>
    <t>Tussenkomst: overige beleidsdomeinen²</t>
  </si>
  <si>
    <t>Overige subsidies Vlaamse entiteiten²</t>
  </si>
  <si>
    <t>7. Resultaatsplanning</t>
  </si>
  <si>
    <t>Verzekeringen (niet-personeel)²</t>
  </si>
  <si>
    <t>Uitzendpersoneel en personen die ter beschikking worden gesteld van de vereniging¹</t>
  </si>
  <si>
    <t>Bezoldigingen en rechtstreekse sociale voordelen¹</t>
  </si>
  <si>
    <t>Werkgeversbijdragen voor sociale verzekeringen¹</t>
  </si>
  <si>
    <t>Werkgeverspremies voor buitenwettelijke verzekeringen¹</t>
  </si>
  <si>
    <t>Andere personeelskosten¹</t>
  </si>
  <si>
    <t>Ouderdoms- en overlevingspensioenen¹</t>
  </si>
  <si>
    <t>Verplicht en leeg / nvt</t>
  </si>
  <si>
    <t>Leeg verplicht invulveld</t>
  </si>
  <si>
    <t>Niet verplicht invulveld of veld ingevuld door de gebruiker</t>
  </si>
  <si>
    <t>Begroting:</t>
  </si>
  <si>
    <t>N62</t>
  </si>
  <si>
    <t>M15</t>
  </si>
  <si>
    <t>Resultaatsplanning</t>
  </si>
  <si>
    <t>Ter beschikking gesteld personeel - Factuur</t>
  </si>
  <si>
    <t>Rechten en royalty's²</t>
  </si>
  <si>
    <t>Kleinevergoedingsregeling²</t>
  </si>
  <si>
    <t>Bestuurder - Onbetaald</t>
  </si>
  <si>
    <t>Bestuurder - Onkostenvergoeding</t>
  </si>
  <si>
    <t>Kunstenaar (niet-zelfstandig) - Factuur</t>
  </si>
  <si>
    <t>Kunstenaar (niet-zelfstandig) - Kleine vergoeding voor artistiek werk in opdracht (KVR)</t>
  </si>
  <si>
    <t>Kunstenaar (niet-zelfstandig) - Onkostenvergoeding</t>
  </si>
  <si>
    <t>Kunstenaar (niet-zelfstandig) - Onbetaald</t>
  </si>
  <si>
    <t>Kunstenaar (niet-zelfstandig) - Vrijwilligersvergoeding</t>
  </si>
  <si>
    <t>Kunstenaar (niet-zelfstandig)</t>
  </si>
  <si>
    <t>Vergoeding voor occasionele prestatie</t>
  </si>
  <si>
    <t>Vergoeding voor auteurs- en naburige rechten</t>
  </si>
  <si>
    <t>Zelfstandige (zonder kunstenaarskaart) - Vergoeding voor auteurs- en naburige rechten</t>
  </si>
  <si>
    <t>Kunstenaar (niet-zelfstandig) - Vergoeding voor auteurs- en naburige rechten</t>
  </si>
  <si>
    <t>Niet-kunstenaar (niet zelfstandig)</t>
  </si>
  <si>
    <t>Niet-kunstenaar (niet zelfstandig) - Vergoeding voor occasionele prestatie</t>
  </si>
  <si>
    <t>Zelfstandige (zonder kunstenaarskaart) - Vergoeding voor occasionele prestatie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</si>
</sst>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quot;€&quot;"/>
    <numFmt numFmtId="165" formatCode="#,##0.00;\(#,##0.00\);#,##0.00;@"/>
    <numFmt numFmtId="166" formatCode="#,##0.00;\(#,##0.00\);;@"/>
    <numFmt numFmtId="167" formatCode="000"/>
    <numFmt numFmtId="168" formatCode="###\-##\-####\-###\-#"/>
    <numFmt numFmtId="169" formatCode="0_ ;\-0\ "/>
  </numFmts>
  <fonts count="41" x14ac:knownFonts="1">
    <font>
      <sz val="11"/>
      <color theme="1"/>
      <name val="Calibri"/>
      <family val="2"/>
      <scheme val="minor"/>
    </font>
    <font>
      <b/>
      <sz val="11"/>
      <color theme="0"/>
      <name val="Calibri"/>
      <family val="2"/>
      <scheme val="minor"/>
    </font>
    <font>
      <b/>
      <sz val="11"/>
      <color theme="1"/>
      <name val="Calibri"/>
      <family val="2"/>
      <scheme val="minor"/>
    </font>
    <font>
      <b/>
      <sz val="12"/>
      <color theme="1"/>
      <name val="Calibri"/>
      <family val="2"/>
      <scheme val="minor"/>
    </font>
    <font>
      <sz val="16"/>
      <color theme="1"/>
      <name val="Calibri"/>
      <family val="2"/>
      <scheme val="minor"/>
    </font>
    <font>
      <b/>
      <sz val="16"/>
      <color theme="0"/>
      <name val="Calibri"/>
      <family val="2"/>
      <scheme val="minor"/>
    </font>
    <font>
      <b/>
      <sz val="16"/>
      <color theme="1"/>
      <name val="Calibri"/>
      <family val="2"/>
      <scheme val="minor"/>
    </font>
    <font>
      <b/>
      <sz val="11"/>
      <color theme="8"/>
      <name val="Calibri"/>
      <family val="2"/>
      <scheme val="minor"/>
    </font>
    <font>
      <sz val="11"/>
      <name val="Calibri"/>
      <family val="2"/>
      <scheme val="minor"/>
    </font>
    <font>
      <u/>
      <sz val="11"/>
      <color theme="10"/>
      <name val="Calibri"/>
      <family val="2"/>
      <scheme val="minor"/>
    </font>
    <font>
      <b/>
      <u/>
      <sz val="11"/>
      <color theme="10"/>
      <name val="Calibri"/>
      <family val="2"/>
      <scheme val="minor"/>
    </font>
    <font>
      <sz val="10"/>
      <color theme="1"/>
      <name val="Calibri"/>
      <family val="2"/>
      <scheme val="minor"/>
    </font>
    <font>
      <sz val="12"/>
      <color theme="1"/>
      <name val="Calibri"/>
      <family val="2"/>
      <scheme val="minor"/>
    </font>
    <font>
      <b/>
      <sz val="11"/>
      <color theme="9"/>
      <name val="Calibri"/>
      <family val="2"/>
      <scheme val="minor"/>
    </font>
    <font>
      <b/>
      <i/>
      <sz val="11"/>
      <color theme="0"/>
      <name val="Calibri"/>
      <family val="2"/>
      <scheme val="minor"/>
    </font>
    <font>
      <b/>
      <sz val="11"/>
      <name val="Calibri"/>
      <family val="2"/>
      <scheme val="minor"/>
    </font>
    <font>
      <sz val="11"/>
      <color rgb="FF000000"/>
      <name val="Calibri"/>
      <family val="2"/>
    </font>
    <font>
      <sz val="8"/>
      <name val="Calibri"/>
      <family val="2"/>
      <scheme val="minor"/>
    </font>
    <font>
      <b/>
      <sz val="10"/>
      <color theme="0"/>
      <name val="Calibri"/>
      <family val="2"/>
      <scheme val="minor"/>
    </font>
    <font>
      <b/>
      <sz val="9"/>
      <color theme="0"/>
      <name val="Calibri"/>
      <family val="2"/>
      <scheme val="minor"/>
    </font>
    <font>
      <b/>
      <sz val="11"/>
      <color theme="4" tint="-0.499984740745262"/>
      <name val="Calibri"/>
      <family val="2"/>
      <scheme val="minor"/>
    </font>
    <font>
      <b/>
      <sz val="10"/>
      <color theme="1"/>
      <name val="Calibri"/>
      <family val="2"/>
      <scheme val="minor"/>
    </font>
    <font>
      <b/>
      <sz val="11"/>
      <color theme="10"/>
      <name val="Calibri"/>
      <family val="2"/>
      <scheme val="minor"/>
    </font>
    <font>
      <sz val="11"/>
      <color theme="10"/>
      <name val="Calibri"/>
      <family val="2"/>
      <scheme val="minor"/>
    </font>
    <font>
      <sz val="10"/>
      <name val="Calibri"/>
      <family val="2"/>
      <scheme val="minor"/>
    </font>
    <font>
      <b/>
      <sz val="11"/>
      <color theme="8" tint="-0.249977111117893"/>
      <name val="Calibri"/>
      <family val="2"/>
      <scheme val="minor"/>
    </font>
    <font>
      <sz val="9"/>
      <color theme="1"/>
      <name val="Calibri"/>
      <family val="2"/>
      <scheme val="minor"/>
    </font>
    <font>
      <sz val="12"/>
      <color theme="0"/>
      <name val="Calibri"/>
      <family val="2"/>
      <scheme val="minor"/>
    </font>
    <font>
      <b/>
      <u/>
      <sz val="10"/>
      <color theme="10"/>
      <name val="Calibri"/>
      <family val="2"/>
      <scheme val="minor"/>
    </font>
    <font>
      <sz val="9"/>
      <name val="Calibri"/>
      <family val="2"/>
      <scheme val="minor"/>
    </font>
    <font>
      <b/>
      <sz val="9"/>
      <color theme="1"/>
      <name val="Calibri"/>
      <family val="2"/>
      <scheme val="minor"/>
    </font>
    <font>
      <sz val="16"/>
      <color theme="4" tint="-0.499984740745262"/>
      <name val="Calibri Light"/>
      <family val="2"/>
      <scheme val="major"/>
    </font>
    <font>
      <sz val="16"/>
      <color theme="0"/>
      <name val="Calibri Light"/>
      <family val="2"/>
      <scheme val="major"/>
    </font>
    <font>
      <sz val="20"/>
      <color theme="1"/>
      <name val="Calibri"/>
      <family val="2"/>
      <scheme val="minor"/>
    </font>
    <font>
      <b/>
      <sz val="10"/>
      <color theme="8" tint="-0.249977111117893"/>
      <name val="Calibri"/>
      <family val="2"/>
      <scheme val="minor"/>
    </font>
    <font>
      <b/>
      <sz val="10"/>
      <name val="Calibri"/>
      <family val="2"/>
      <scheme val="minor"/>
    </font>
    <font>
      <b/>
      <sz val="10"/>
      <color theme="9" tint="-0.249977111117893"/>
      <name val="Calibri"/>
      <family val="2"/>
      <scheme val="minor"/>
    </font>
    <font>
      <sz val="11"/>
      <color theme="0"/>
      <name val="Calibri"/>
      <family val="2"/>
      <scheme val="minor"/>
    </font>
    <font>
      <b/>
      <sz val="10"/>
      <color theme="4" tint="-0.499984740745262"/>
      <name val="Calibri Light"/>
      <family val="2"/>
      <scheme val="major"/>
    </font>
    <font>
      <b/>
      <sz val="10"/>
      <color theme="1"/>
      <name val="Calibri Light"/>
      <family val="2"/>
      <scheme val="major"/>
    </font>
    <font>
      <i/>
      <sz val="11"/>
      <color theme="4" tint="-0.499984740745262"/>
      <name val="Calibri"/>
      <family val="2"/>
      <scheme val="minor"/>
    </font>
  </fonts>
  <fills count="13">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9"/>
        <bgColor indexed="64"/>
      </patternFill>
    </fill>
    <fill>
      <patternFill patternType="solid">
        <fgColor theme="8"/>
        <bgColor indexed="64"/>
      </patternFill>
    </fill>
    <fill>
      <patternFill patternType="solid">
        <fgColor theme="4"/>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gray0625">
        <bgColor theme="4" tint="0.79992065187536243"/>
      </patternFill>
    </fill>
    <fill>
      <patternFill patternType="solid">
        <fgColor theme="4" tint="-0.249977111117893"/>
        <bgColor indexed="64"/>
      </patternFill>
    </fill>
    <fill>
      <patternFill patternType="solid">
        <fgColor theme="0"/>
        <bgColor indexed="64"/>
      </patternFill>
    </fill>
  </fills>
  <borders count="29">
    <border>
      <left/>
      <right/>
      <top/>
      <bottom/>
      <diagonal/>
    </border>
    <border>
      <left style="thin">
        <color theme="8"/>
      </left>
      <right style="thin">
        <color theme="8"/>
      </right>
      <top style="thin">
        <color theme="8"/>
      </top>
      <bottom style="thin">
        <color theme="8"/>
      </bottom>
      <diagonal/>
    </border>
    <border>
      <left style="thin">
        <color auto="1"/>
      </left>
      <right style="thin">
        <color auto="1"/>
      </right>
      <top style="thin">
        <color auto="1"/>
      </top>
      <bottom style="thin">
        <color auto="1"/>
      </bottom>
      <diagonal/>
    </border>
    <border>
      <left style="thin">
        <color theme="4"/>
      </left>
      <right style="thin">
        <color theme="4"/>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diagonal/>
    </border>
    <border>
      <left/>
      <right style="thin">
        <color theme="4"/>
      </right>
      <top/>
      <bottom/>
      <diagonal/>
    </border>
    <border>
      <left style="thin">
        <color theme="4"/>
      </left>
      <right/>
      <top/>
      <bottom/>
      <diagonal/>
    </border>
    <border>
      <left/>
      <right style="thin">
        <color auto="1"/>
      </right>
      <top/>
      <bottom/>
      <diagonal/>
    </border>
    <border>
      <left style="thin">
        <color auto="1"/>
      </left>
      <right style="thin">
        <color auto="1"/>
      </right>
      <top/>
      <bottom style="thin">
        <color auto="1"/>
      </bottom>
      <diagonal/>
    </border>
    <border>
      <left style="thin">
        <color indexed="64"/>
      </left>
      <right/>
      <top/>
      <bottom/>
      <diagonal/>
    </border>
    <border>
      <left/>
      <right style="thin">
        <color theme="4"/>
      </right>
      <top style="thin">
        <color theme="0"/>
      </top>
      <bottom/>
      <diagonal/>
    </border>
    <border>
      <left/>
      <right style="thin">
        <color auto="1"/>
      </right>
      <top style="thin">
        <color theme="0"/>
      </top>
      <bottom/>
      <diagonal/>
    </border>
    <border>
      <left/>
      <right/>
      <top style="thin">
        <color theme="4"/>
      </top>
      <bottom style="thin">
        <color theme="4"/>
      </bottom>
      <diagonal/>
    </border>
    <border>
      <left style="medium">
        <color theme="4" tint="-0.499984740745262"/>
      </left>
      <right/>
      <top/>
      <bottom/>
      <diagonal/>
    </border>
    <border>
      <left/>
      <right/>
      <top style="thin">
        <color theme="0"/>
      </top>
      <bottom/>
      <diagonal/>
    </border>
    <border>
      <left/>
      <right style="medium">
        <color theme="4" tint="-0.499984740745262"/>
      </right>
      <top/>
      <bottom/>
      <diagonal/>
    </border>
    <border>
      <left style="dotted">
        <color auto="1"/>
      </left>
      <right/>
      <top/>
      <bottom/>
      <diagonal/>
    </border>
    <border>
      <left style="dotted">
        <color auto="1"/>
      </left>
      <right/>
      <top/>
      <bottom style="dotted">
        <color auto="1"/>
      </bottom>
      <diagonal/>
    </border>
    <border>
      <left/>
      <right/>
      <top/>
      <bottom style="dotted">
        <color auto="1"/>
      </bottom>
      <diagonal/>
    </border>
    <border>
      <left style="thin">
        <color theme="4" tint="0.39991454817346722"/>
      </left>
      <right style="thin">
        <color theme="4" tint="0.39994506668294322"/>
      </right>
      <top/>
      <bottom style="thin">
        <color theme="4" tint="0.39991454817346722"/>
      </bottom>
      <diagonal/>
    </border>
    <border>
      <left style="thin">
        <color theme="4" tint="0.39994506668294322"/>
      </left>
      <right style="thin">
        <color theme="4" tint="0.39994506668294322"/>
      </right>
      <top/>
      <bottom style="thin">
        <color theme="4" tint="0.39991454817346722"/>
      </bottom>
      <diagonal/>
    </border>
    <border>
      <left style="thin">
        <color theme="4" tint="0.39988402966399123"/>
      </left>
      <right style="thin">
        <color theme="4" tint="0.39991454817346722"/>
      </right>
      <top/>
      <bottom style="thin">
        <color theme="4" tint="0.39991454817346722"/>
      </bottom>
      <diagonal/>
    </border>
    <border>
      <left style="thin">
        <color theme="4" tint="-0.499984740745262"/>
      </left>
      <right/>
      <top/>
      <bottom/>
      <diagonal/>
    </border>
    <border>
      <left/>
      <right style="thin">
        <color theme="4" tint="0.39994506668294322"/>
      </right>
      <top/>
      <bottom/>
      <diagonal/>
    </border>
    <border>
      <left style="hair">
        <color auto="1"/>
      </left>
      <right/>
      <top/>
      <bottom/>
      <diagonal/>
    </border>
    <border>
      <left style="hair">
        <color indexed="64"/>
      </left>
      <right style="thin">
        <color indexed="64"/>
      </right>
      <top/>
      <bottom/>
      <diagonal/>
    </border>
    <border>
      <left style="hair">
        <color indexed="64"/>
      </left>
      <right style="hair">
        <color indexed="64"/>
      </right>
      <top/>
      <bottom/>
      <diagonal/>
    </border>
    <border>
      <left/>
      <right style="thin">
        <color theme="4" tint="-0.499984740745262"/>
      </right>
      <top/>
      <bottom/>
      <diagonal/>
    </border>
  </borders>
  <cellStyleXfs count="4">
    <xf numFmtId="0" fontId="0" fillId="0" borderId="0"/>
    <xf numFmtId="0" fontId="9" fillId="0" borderId="0" applyNumberFormat="0" applyFill="0" applyBorder="0" applyAlignment="0" applyProtection="0"/>
    <xf numFmtId="0" fontId="16" fillId="0" borderId="0"/>
    <xf numFmtId="0" fontId="16" fillId="0" borderId="0"/>
  </cellStyleXfs>
  <cellXfs count="340">
    <xf numFmtId="0" fontId="0" fillId="0" borderId="0" xfId="0"/>
    <xf numFmtId="0" fontId="2" fillId="0" borderId="0" xfId="0" applyFont="1"/>
    <xf numFmtId="0" fontId="4" fillId="0" borderId="0" xfId="0" applyFont="1" applyAlignment="1">
      <alignment horizontal="left"/>
    </xf>
    <xf numFmtId="0" fontId="3" fillId="0" borderId="0" xfId="0" applyFont="1" applyAlignment="1">
      <alignment horizontal="left"/>
    </xf>
    <xf numFmtId="0" fontId="2" fillId="0" borderId="0" xfId="0" applyFont="1" applyAlignment="1">
      <alignment horizontal="left"/>
    </xf>
    <xf numFmtId="0" fontId="7" fillId="0" borderId="0" xfId="0" applyFont="1"/>
    <xf numFmtId="0" fontId="11" fillId="3" borderId="0" xfId="0" applyFont="1" applyFill="1" applyAlignment="1">
      <alignment horizontal="center" vertical="center"/>
    </xf>
    <xf numFmtId="0" fontId="0" fillId="0" borderId="0" xfId="0" applyAlignment="1"/>
    <xf numFmtId="0" fontId="0" fillId="0" borderId="0" xfId="0" applyAlignment="1">
      <alignment vertical="center"/>
    </xf>
    <xf numFmtId="0" fontId="14" fillId="6" borderId="6" xfId="0" applyFont="1" applyFill="1" applyBorder="1" applyAlignment="1">
      <alignment horizontal="center" vertical="center"/>
    </xf>
    <xf numFmtId="0" fontId="0" fillId="8" borderId="3" xfId="0" applyFill="1" applyBorder="1" applyAlignment="1" applyProtection="1">
      <alignment horizontal="center" vertical="center"/>
    </xf>
    <xf numFmtId="0" fontId="0" fillId="0" borderId="2" xfId="0" applyFill="1" applyBorder="1" applyAlignment="1" applyProtection="1">
      <alignment horizontal="center" vertical="center"/>
      <protection locked="0"/>
    </xf>
    <xf numFmtId="0" fontId="0" fillId="3" borderId="4" xfId="0" applyFill="1" applyBorder="1" applyAlignment="1" applyProtection="1">
      <alignment horizontal="center" vertical="center"/>
    </xf>
    <xf numFmtId="0" fontId="0" fillId="3" borderId="3" xfId="0" applyFill="1" applyBorder="1" applyAlignment="1" applyProtection="1">
      <alignment horizontal="center" vertical="center"/>
    </xf>
    <xf numFmtId="49" fontId="0" fillId="0" borderId="2" xfId="0" applyNumberFormat="1" applyFill="1" applyBorder="1" applyAlignment="1" applyProtection="1">
      <alignment horizontal="center" vertical="center"/>
      <protection locked="0"/>
    </xf>
    <xf numFmtId="49" fontId="0" fillId="0" borderId="9" xfId="0" applyNumberFormat="1" applyFill="1" applyBorder="1" applyAlignment="1" applyProtection="1">
      <alignment horizontal="center" vertical="center"/>
      <protection locked="0"/>
    </xf>
    <xf numFmtId="49" fontId="0" fillId="0" borderId="2" xfId="0" applyNumberFormat="1" applyFont="1" applyFill="1" applyBorder="1" applyAlignment="1" applyProtection="1">
      <alignment horizontal="center" vertical="center"/>
      <protection locked="0"/>
    </xf>
    <xf numFmtId="0" fontId="14" fillId="6" borderId="7"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8" xfId="0" applyFont="1" applyFill="1" applyBorder="1" applyAlignment="1">
      <alignment horizontal="right" vertical="center"/>
    </xf>
    <xf numFmtId="0" fontId="14" fillId="6" borderId="11" xfId="0" applyFont="1" applyFill="1" applyBorder="1" applyAlignment="1">
      <alignment horizontal="center" vertical="center"/>
    </xf>
    <xf numFmtId="0" fontId="14" fillId="6" borderId="12" xfId="0" applyFont="1" applyFill="1" applyBorder="1" applyAlignment="1">
      <alignment horizontal="center" vertical="center"/>
    </xf>
    <xf numFmtId="0" fontId="0" fillId="7" borderId="10" xfId="0" applyNumberFormat="1" applyFill="1" applyBorder="1" applyAlignment="1" applyProtection="1">
      <alignment horizontal="center" vertical="center"/>
    </xf>
    <xf numFmtId="0" fontId="0" fillId="7" borderId="0" xfId="0" applyNumberFormat="1" applyFill="1" applyBorder="1" applyAlignment="1" applyProtection="1">
      <alignment vertical="center"/>
    </xf>
    <xf numFmtId="0" fontId="0" fillId="7" borderId="13" xfId="0" applyNumberFormat="1" applyFill="1" applyBorder="1" applyAlignment="1" applyProtection="1">
      <alignment vertical="center"/>
    </xf>
    <xf numFmtId="0" fontId="0" fillId="7" borderId="4" xfId="0" applyNumberFormat="1" applyFill="1" applyBorder="1" applyAlignment="1" applyProtection="1">
      <alignment vertical="center"/>
    </xf>
    <xf numFmtId="0" fontId="0" fillId="0" borderId="0" xfId="0" applyProtection="1">
      <protection locked="0"/>
    </xf>
    <xf numFmtId="0" fontId="21" fillId="0" borderId="0" xfId="0" applyNumberFormat="1" applyFont="1"/>
    <xf numFmtId="0" fontId="21" fillId="0" borderId="0" xfId="0" applyNumberFormat="1" applyFont="1" applyAlignment="1"/>
    <xf numFmtId="0" fontId="21" fillId="0" borderId="0" xfId="0" applyNumberFormat="1" applyFont="1" applyFill="1" applyBorder="1" applyAlignment="1"/>
    <xf numFmtId="0" fontId="13" fillId="0" borderId="0" xfId="0" applyFont="1" applyAlignment="1">
      <alignment horizontal="left"/>
    </xf>
    <xf numFmtId="0" fontId="11" fillId="0" borderId="0" xfId="0" applyFont="1"/>
    <xf numFmtId="164" fontId="11" fillId="10" borderId="0" xfId="0" applyNumberFormat="1" applyFont="1" applyFill="1" applyBorder="1" applyAlignment="1">
      <alignment horizontal="center" vertical="center"/>
    </xf>
    <xf numFmtId="0" fontId="0" fillId="2" borderId="0" xfId="0" applyFill="1"/>
    <xf numFmtId="0" fontId="11" fillId="0" borderId="0" xfId="0" applyNumberFormat="1" applyFont="1"/>
    <xf numFmtId="0" fontId="11" fillId="0" borderId="0" xfId="0" applyFont="1" applyAlignment="1">
      <alignment vertical="center"/>
    </xf>
    <xf numFmtId="0" fontId="11" fillId="0" borderId="0" xfId="0" applyNumberFormat="1" applyFont="1" applyAlignment="1">
      <alignment vertical="center"/>
    </xf>
    <xf numFmtId="0" fontId="11" fillId="0" borderId="0" xfId="0" applyFont="1" applyFill="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21" fillId="2" borderId="0" xfId="0" applyNumberFormat="1" applyFont="1" applyFill="1"/>
    <xf numFmtId="0" fontId="21" fillId="0" borderId="0" xfId="0" applyFont="1" applyAlignment="1">
      <alignment vertical="center"/>
    </xf>
    <xf numFmtId="0" fontId="8" fillId="0" borderId="0" xfId="0" applyFont="1"/>
    <xf numFmtId="0" fontId="24" fillId="0" borderId="0" xfId="0" applyFont="1" applyAlignment="1">
      <alignment vertical="center"/>
    </xf>
    <xf numFmtId="0" fontId="11" fillId="0" borderId="0" xfId="0" applyFont="1" applyAlignment="1">
      <alignment vertical="top"/>
    </xf>
    <xf numFmtId="0" fontId="11" fillId="0" borderId="0" xfId="0" applyFont="1" applyAlignment="1"/>
    <xf numFmtId="0" fontId="11" fillId="2" borderId="0" xfId="0" applyFont="1" applyFill="1"/>
    <xf numFmtId="0" fontId="25" fillId="0" borderId="0" xfId="0" applyFont="1" applyAlignment="1">
      <alignment horizontal="center"/>
    </xf>
    <xf numFmtId="0" fontId="6" fillId="0" borderId="0" xfId="0" applyFont="1" applyAlignment="1">
      <alignment horizontal="left"/>
    </xf>
    <xf numFmtId="0" fontId="1" fillId="2" borderId="0" xfId="0" applyFont="1" applyFill="1"/>
    <xf numFmtId="0" fontId="15" fillId="0" borderId="0" xfId="0" applyFont="1"/>
    <xf numFmtId="0" fontId="8" fillId="0" borderId="17" xfId="0" applyFont="1" applyBorder="1"/>
    <xf numFmtId="0" fontId="8" fillId="0" borderId="17" xfId="0" applyFont="1" applyBorder="1" applyAlignment="1">
      <alignment horizontal="left" indent="1"/>
    </xf>
    <xf numFmtId="0" fontId="15" fillId="0" borderId="0" xfId="0" applyFont="1" applyAlignment="1">
      <alignment horizontal="left"/>
    </xf>
    <xf numFmtId="0" fontId="11" fillId="0" borderId="0" xfId="0" applyFont="1" applyProtection="1">
      <protection locked="0"/>
    </xf>
    <xf numFmtId="0" fontId="28" fillId="0" borderId="0" xfId="1" applyFont="1" applyAlignment="1"/>
    <xf numFmtId="49" fontId="11" fillId="0" borderId="0" xfId="0" applyNumberFormat="1" applyFont="1" applyBorder="1" applyAlignment="1">
      <alignment horizontal="left"/>
    </xf>
    <xf numFmtId="0" fontId="11" fillId="0" borderId="0" xfId="0" applyNumberFormat="1" applyFont="1" applyBorder="1" applyAlignment="1">
      <alignment horizontal="right"/>
    </xf>
    <xf numFmtId="164" fontId="11" fillId="0" borderId="0" xfId="0" applyNumberFormat="1" applyFont="1" applyBorder="1" applyAlignment="1">
      <alignment horizontal="right"/>
    </xf>
    <xf numFmtId="0" fontId="24" fillId="0" borderId="0" xfId="0" applyNumberFormat="1" applyFont="1"/>
    <xf numFmtId="49" fontId="11" fillId="0" borderId="0" xfId="0" applyNumberFormat="1" applyFont="1" applyBorder="1" applyAlignment="1">
      <alignment horizontal="left" vertical="top"/>
    </xf>
    <xf numFmtId="0" fontId="11" fillId="0" borderId="0" xfId="0" applyNumberFormat="1" applyFont="1" applyAlignment="1">
      <alignment vertical="top"/>
    </xf>
    <xf numFmtId="0" fontId="24" fillId="0" borderId="0" xfId="0" applyNumberFormat="1" applyFont="1" applyAlignment="1"/>
    <xf numFmtId="0" fontId="11" fillId="0" borderId="0" xfId="0" applyNumberFormat="1" applyFont="1" applyAlignment="1"/>
    <xf numFmtId="0" fontId="24" fillId="0" borderId="0" xfId="0" applyFont="1" applyFill="1" applyBorder="1" applyAlignment="1">
      <alignment horizontal="left" vertical="center"/>
    </xf>
    <xf numFmtId="0" fontId="24" fillId="0" borderId="0" xfId="0" applyFont="1" applyFill="1" applyBorder="1" applyAlignment="1">
      <alignment vertical="center"/>
    </xf>
    <xf numFmtId="0" fontId="24" fillId="0" borderId="0" xfId="0" quotePrefix="1" applyNumberFormat="1" applyFont="1" applyFill="1" applyBorder="1" applyAlignment="1">
      <alignment horizontal="left" vertical="center"/>
    </xf>
    <xf numFmtId="166" fontId="24" fillId="0" borderId="14" xfId="0" applyNumberFormat="1" applyFont="1" applyFill="1" applyBorder="1" applyAlignment="1" applyProtection="1">
      <alignment horizontal="right" vertical="center"/>
    </xf>
    <xf numFmtId="165" fontId="24" fillId="0" borderId="0" xfId="0" applyNumberFormat="1" applyFont="1" applyFill="1" applyBorder="1" applyAlignment="1" applyProtection="1">
      <alignment horizontal="right" vertical="center"/>
      <protection locked="0"/>
    </xf>
    <xf numFmtId="0" fontId="24" fillId="0" borderId="0" xfId="0" applyNumberFormat="1" applyFont="1" applyFill="1" applyBorder="1" applyAlignment="1">
      <alignment vertical="center"/>
    </xf>
    <xf numFmtId="0" fontId="11" fillId="0" borderId="0" xfId="0" applyNumberFormat="1" applyFont="1" applyFill="1" applyBorder="1" applyAlignment="1">
      <alignment vertical="center"/>
    </xf>
    <xf numFmtId="164" fontId="11" fillId="0" borderId="0" xfId="0" applyNumberFormat="1" applyFont="1" applyFill="1" applyBorder="1" applyAlignment="1">
      <alignment vertical="center"/>
    </xf>
    <xf numFmtId="0" fontId="11" fillId="0" borderId="0" xfId="0" quotePrefix="1" applyNumberFormat="1" applyFont="1" applyFill="1" applyBorder="1" applyAlignment="1">
      <alignment horizontal="left" vertical="center"/>
    </xf>
    <xf numFmtId="165" fontId="11" fillId="0" borderId="0" xfId="0" applyNumberFormat="1" applyFont="1" applyFill="1" applyBorder="1" applyAlignment="1" applyProtection="1">
      <alignment horizontal="right" vertical="center"/>
      <protection locked="0"/>
    </xf>
    <xf numFmtId="0" fontId="11" fillId="0" borderId="0" xfId="0" applyFont="1" applyFill="1" applyAlignment="1">
      <alignment horizontal="left" vertical="center"/>
    </xf>
    <xf numFmtId="165" fontId="11" fillId="0" borderId="0" xfId="0" quotePrefix="1" applyNumberFormat="1" applyFont="1" applyFill="1" applyBorder="1" applyAlignment="1" applyProtection="1">
      <alignment horizontal="right" vertical="center"/>
      <protection locked="0"/>
    </xf>
    <xf numFmtId="0" fontId="11" fillId="0" borderId="0" xfId="0" applyNumberFormat="1" applyFont="1" applyFill="1" applyAlignment="1">
      <alignment vertical="center"/>
    </xf>
    <xf numFmtId="165" fontId="11" fillId="0" borderId="0" xfId="0" applyNumberFormat="1" applyFont="1" applyFill="1" applyBorder="1" applyAlignment="1" applyProtection="1">
      <alignment horizontal="right" vertical="center"/>
    </xf>
    <xf numFmtId="0" fontId="11" fillId="2" borderId="0" xfId="0" applyFont="1" applyFill="1" applyAlignment="1">
      <alignment horizontal="left"/>
    </xf>
    <xf numFmtId="0" fontId="11" fillId="1" borderId="0" xfId="0" applyFont="1" applyFill="1" applyBorder="1"/>
    <xf numFmtId="0" fontId="11" fillId="1" borderId="0" xfId="0" applyNumberFormat="1" applyFont="1" applyFill="1" applyBorder="1"/>
    <xf numFmtId="0" fontId="24" fillId="1" borderId="0" xfId="0" applyNumberFormat="1" applyFont="1" applyFill="1" applyBorder="1"/>
    <xf numFmtId="0" fontId="11" fillId="0" borderId="0" xfId="0" applyNumberFormat="1" applyFont="1" applyFill="1" applyBorder="1" applyAlignment="1"/>
    <xf numFmtId="0" fontId="11" fillId="0" borderId="0" xfId="0" applyFont="1" applyAlignment="1">
      <alignment horizontal="left"/>
    </xf>
    <xf numFmtId="0" fontId="21" fillId="0" borderId="0" xfId="0" applyFont="1" applyAlignment="1">
      <alignment horizontal="left"/>
    </xf>
    <xf numFmtId="0" fontId="18" fillId="0" borderId="0" xfId="0" applyFont="1" applyFill="1" applyBorder="1" applyAlignment="1">
      <alignment vertical="center"/>
    </xf>
    <xf numFmtId="0" fontId="11" fillId="0" borderId="0" xfId="0" applyFont="1" applyFill="1" applyBorder="1" applyAlignment="1">
      <alignment vertical="top"/>
    </xf>
    <xf numFmtId="166" fontId="24" fillId="0" borderId="14" xfId="0" applyNumberFormat="1" applyFont="1" applyFill="1" applyBorder="1" applyAlignment="1" applyProtection="1">
      <alignment horizontal="right" vertical="top"/>
    </xf>
    <xf numFmtId="0" fontId="11" fillId="0" borderId="0" xfId="0" applyNumberFormat="1" applyFont="1" applyFill="1" applyBorder="1" applyAlignment="1">
      <alignment vertical="top"/>
    </xf>
    <xf numFmtId="0" fontId="11" fillId="0" borderId="0" xfId="0" applyFont="1" applyFill="1" applyBorder="1" applyAlignment="1">
      <alignment horizontal="left" vertical="top"/>
    </xf>
    <xf numFmtId="0" fontId="11" fillId="0" borderId="0" xfId="0" quotePrefix="1" applyNumberFormat="1" applyFont="1" applyFill="1" applyBorder="1" applyAlignment="1">
      <alignment horizontal="left" vertical="top"/>
    </xf>
    <xf numFmtId="0" fontId="11" fillId="0" borderId="0" xfId="0" applyFont="1" applyFill="1" applyAlignment="1">
      <alignment vertical="top"/>
    </xf>
    <xf numFmtId="0" fontId="11" fillId="0" borderId="0" xfId="0" applyFont="1" applyFill="1" applyAlignment="1">
      <alignment horizontal="left" vertical="top"/>
    </xf>
    <xf numFmtId="0" fontId="11" fillId="0" borderId="0" xfId="0" applyNumberFormat="1" applyFont="1" applyFill="1" applyAlignment="1">
      <alignment vertical="top"/>
    </xf>
    <xf numFmtId="165" fontId="11" fillId="0" borderId="0" xfId="0" applyNumberFormat="1" applyFont="1" applyFill="1" applyBorder="1" applyAlignment="1" applyProtection="1">
      <alignment horizontal="left" vertical="top" wrapText="1"/>
      <protection locked="0"/>
    </xf>
    <xf numFmtId="0" fontId="19" fillId="2" borderId="0" xfId="0" applyNumberFormat="1" applyFont="1" applyFill="1" applyBorder="1" applyAlignment="1">
      <alignment vertical="center"/>
    </xf>
    <xf numFmtId="0" fontId="19" fillId="2" borderId="0" xfId="0" applyNumberFormat="1" applyFont="1" applyFill="1" applyBorder="1" applyAlignment="1">
      <alignment horizontal="left" vertical="center"/>
    </xf>
    <xf numFmtId="0" fontId="19" fillId="2" borderId="14" xfId="0" applyNumberFormat="1" applyFont="1" applyFill="1" applyBorder="1" applyAlignment="1">
      <alignment horizontal="center" vertical="center"/>
    </xf>
    <xf numFmtId="0" fontId="19" fillId="2" borderId="0" xfId="0" applyNumberFormat="1" applyFont="1" applyFill="1" applyBorder="1" applyAlignment="1">
      <alignment horizontal="center" vertical="center"/>
    </xf>
    <xf numFmtId="0" fontId="19" fillId="2" borderId="16" xfId="0" applyNumberFormat="1" applyFont="1" applyFill="1" applyBorder="1" applyAlignment="1">
      <alignment horizontal="center" vertical="center"/>
    </xf>
    <xf numFmtId="0" fontId="26" fillId="0" borderId="0" xfId="0" applyNumberFormat="1" applyFont="1" applyAlignment="1">
      <alignment vertical="center"/>
    </xf>
    <xf numFmtId="0" fontId="26" fillId="0" borderId="0" xfId="0" applyFont="1" applyAlignment="1">
      <alignment vertical="center"/>
    </xf>
    <xf numFmtId="164" fontId="26" fillId="0" borderId="0" xfId="0" applyNumberFormat="1" applyFont="1" applyAlignment="1">
      <alignment vertical="center"/>
    </xf>
    <xf numFmtId="0" fontId="29" fillId="0" borderId="0" xfId="0" applyFont="1" applyAlignment="1">
      <alignment horizontal="left" vertical="center"/>
    </xf>
    <xf numFmtId="0" fontId="30" fillId="2" borderId="0" xfId="0" applyNumberFormat="1" applyFont="1" applyFill="1" applyAlignment="1">
      <alignment vertical="center"/>
    </xf>
    <xf numFmtId="0" fontId="30" fillId="0" borderId="0" xfId="0" applyNumberFormat="1" applyFont="1" applyAlignment="1">
      <alignment vertical="center"/>
    </xf>
    <xf numFmtId="0" fontId="25" fillId="0" borderId="0" xfId="0" applyFont="1" applyAlignment="1">
      <alignment vertical="top"/>
    </xf>
    <xf numFmtId="0" fontId="1" fillId="0" borderId="0" xfId="0" applyFont="1"/>
    <xf numFmtId="0" fontId="31" fillId="0" borderId="0" xfId="0" applyFont="1" applyAlignment="1">
      <alignment vertical="center"/>
    </xf>
    <xf numFmtId="0" fontId="5" fillId="0" borderId="0" xfId="0" applyFont="1" applyAlignment="1">
      <alignment vertical="center"/>
    </xf>
    <xf numFmtId="0" fontId="32" fillId="0" borderId="0" xfId="0" applyFont="1" applyAlignment="1">
      <alignment vertical="center"/>
    </xf>
    <xf numFmtId="0" fontId="0" fillId="2" borderId="0" xfId="0" applyFill="1" applyAlignment="1">
      <alignment vertical="top" wrapText="1"/>
    </xf>
    <xf numFmtId="0" fontId="25" fillId="2" borderId="0" xfId="0" applyFont="1" applyFill="1" applyAlignment="1">
      <alignment vertical="top"/>
    </xf>
    <xf numFmtId="0" fontId="0" fillId="0" borderId="0" xfId="0" applyAlignment="1">
      <alignment vertical="top" wrapText="1"/>
    </xf>
    <xf numFmtId="0" fontId="20" fillId="0" borderId="0" xfId="0" applyFont="1" applyAlignment="1">
      <alignment horizontal="left"/>
    </xf>
    <xf numFmtId="0" fontId="10" fillId="0" borderId="0" xfId="1" applyFont="1" applyAlignment="1" applyProtection="1">
      <protection locked="0"/>
    </xf>
    <xf numFmtId="0" fontId="15" fillId="0" borderId="0" xfId="0" applyFont="1" applyAlignment="1">
      <alignment horizontal="center"/>
    </xf>
    <xf numFmtId="0" fontId="12" fillId="0" borderId="0" xfId="0" applyFont="1" applyAlignment="1">
      <alignment vertical="center" wrapText="1"/>
    </xf>
    <xf numFmtId="0" fontId="8" fillId="0" borderId="18" xfId="0" applyFont="1" applyBorder="1"/>
    <xf numFmtId="0" fontId="7" fillId="0" borderId="0" xfId="0" applyFont="1" applyBorder="1"/>
    <xf numFmtId="0" fontId="20" fillId="0" borderId="0" xfId="0" applyFont="1" applyProtection="1">
      <protection locked="0"/>
    </xf>
    <xf numFmtId="0" fontId="20" fillId="0" borderId="0" xfId="0" applyFont="1" applyBorder="1" applyProtection="1">
      <protection locked="0"/>
    </xf>
    <xf numFmtId="0" fontId="34" fillId="0" borderId="0" xfId="0" applyFont="1" applyAlignment="1">
      <alignment horizontal="right"/>
    </xf>
    <xf numFmtId="0" fontId="11" fillId="0" borderId="0" xfId="0" applyFont="1" applyAlignment="1">
      <alignment horizontal="left" indent="1"/>
    </xf>
    <xf numFmtId="0" fontId="34" fillId="0" borderId="0" xfId="0" applyFont="1" applyAlignment="1">
      <alignment horizontal="left"/>
    </xf>
    <xf numFmtId="0" fontId="0" fillId="0" borderId="0" xfId="0" applyFont="1"/>
    <xf numFmtId="0" fontId="0" fillId="9" borderId="1" xfId="0" applyFont="1" applyFill="1" applyBorder="1" applyAlignment="1">
      <alignment vertical="center"/>
    </xf>
    <xf numFmtId="0" fontId="0" fillId="0" borderId="0" xfId="0" applyFont="1" applyAlignment="1">
      <alignment horizontal="left" indent="1"/>
    </xf>
    <xf numFmtId="0" fontId="0" fillId="5" borderId="0" xfId="0" applyFont="1" applyFill="1"/>
    <xf numFmtId="0" fontId="0" fillId="4" borderId="0" xfId="0" applyFont="1" applyFill="1"/>
    <xf numFmtId="0" fontId="0" fillId="0" borderId="19" xfId="0" applyFont="1" applyBorder="1"/>
    <xf numFmtId="0" fontId="0" fillId="0" borderId="19" xfId="0" applyFont="1" applyBorder="1" applyAlignment="1">
      <alignment horizontal="left" indent="1"/>
    </xf>
    <xf numFmtId="0" fontId="0" fillId="0" borderId="18" xfId="0" applyFont="1" applyBorder="1"/>
    <xf numFmtId="0" fontId="0" fillId="0" borderId="0" xfId="0" applyFont="1" applyBorder="1"/>
    <xf numFmtId="0" fontId="0" fillId="0" borderId="0" xfId="0" applyFont="1" applyProtection="1"/>
    <xf numFmtId="0" fontId="36" fillId="0" borderId="0" xfId="0" applyFont="1" applyAlignment="1">
      <alignment horizontal="left"/>
    </xf>
    <xf numFmtId="0" fontId="35" fillId="0" borderId="0" xfId="0" applyNumberFormat="1" applyFont="1" applyAlignment="1">
      <alignment horizontal="right" vertical="top"/>
    </xf>
    <xf numFmtId="0" fontId="11" fillId="1" borderId="0" xfId="0" applyFont="1" applyFill="1" applyBorder="1" applyAlignment="1">
      <alignment horizontal="right"/>
    </xf>
    <xf numFmtId="166" fontId="24" fillId="0" borderId="0" xfId="0" applyNumberFormat="1" applyFont="1" applyFill="1" applyBorder="1" applyAlignment="1" applyProtection="1">
      <alignment horizontal="right" vertical="top"/>
    </xf>
    <xf numFmtId="49"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14" fillId="6" borderId="0" xfId="0" applyFont="1" applyFill="1" applyAlignment="1">
      <alignment horizontal="right" vertical="center"/>
    </xf>
    <xf numFmtId="0" fontId="0" fillId="0" borderId="2" xfId="0"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vertical="center"/>
    </xf>
    <xf numFmtId="0" fontId="0" fillId="0" borderId="0" xfId="0" applyAlignment="1">
      <alignment horizontal="center" vertical="top"/>
    </xf>
    <xf numFmtId="0" fontId="35" fillId="0" borderId="0" xfId="0" applyFont="1"/>
    <xf numFmtId="0" fontId="1" fillId="0" borderId="0" xfId="0" applyFont="1" applyAlignment="1">
      <alignment horizontal="center" vertical="top"/>
    </xf>
    <xf numFmtId="0" fontId="36" fillId="2" borderId="0" xfId="0" applyFont="1" applyFill="1" applyAlignment="1">
      <alignment vertical="center"/>
    </xf>
    <xf numFmtId="0" fontId="19" fillId="2" borderId="0" xfId="0" applyFont="1" applyFill="1" applyAlignment="1">
      <alignment vertical="center"/>
    </xf>
    <xf numFmtId="0" fontId="8" fillId="0" borderId="0" xfId="0" applyFont="1" applyAlignment="1">
      <alignment vertical="top"/>
    </xf>
    <xf numFmtId="0" fontId="0" fillId="0" borderId="0" xfId="0" applyAlignment="1">
      <alignment vertical="top"/>
    </xf>
    <xf numFmtId="0" fontId="35" fillId="2" borderId="0" xfId="0" applyFont="1" applyFill="1"/>
    <xf numFmtId="167" fontId="11" fillId="0" borderId="0" xfId="0" applyNumberFormat="1" applyFont="1" applyAlignment="1">
      <alignment horizontal="center" vertical="center"/>
    </xf>
    <xf numFmtId="1" fontId="11" fillId="0" borderId="20" xfId="0" applyNumberFormat="1" applyFont="1" applyBorder="1" applyAlignment="1" applyProtection="1">
      <alignment horizontal="left" vertical="center"/>
      <protection locked="0"/>
    </xf>
    <xf numFmtId="0" fontId="11" fillId="0" borderId="21" xfId="0" applyFont="1" applyBorder="1" applyAlignment="1" applyProtection="1">
      <alignment horizontal="left" vertical="center"/>
      <protection locked="0"/>
    </xf>
    <xf numFmtId="1" fontId="11" fillId="0" borderId="22" xfId="0" applyNumberFormat="1" applyFont="1" applyBorder="1" applyAlignment="1" applyProtection="1">
      <alignment horizontal="left" vertical="center"/>
      <protection locked="0"/>
    </xf>
    <xf numFmtId="0" fontId="8" fillId="0" borderId="0" xfId="0" applyFont="1" applyAlignment="1">
      <alignment horizontal="left" vertical="center"/>
    </xf>
    <xf numFmtId="0" fontId="0" fillId="0" borderId="0" xfId="0" applyAlignment="1">
      <alignment horizontal="left" vertical="center"/>
    </xf>
    <xf numFmtId="0" fontId="34" fillId="0" borderId="0" xfId="0" applyFont="1" applyAlignment="1">
      <alignment vertical="center"/>
    </xf>
    <xf numFmtId="0" fontId="0" fillId="2" borderId="0" xfId="0" applyFill="1" applyAlignment="1">
      <alignment horizontal="center" vertical="top"/>
    </xf>
    <xf numFmtId="0" fontId="8" fillId="2" borderId="0" xfId="0" applyFont="1" applyFill="1"/>
    <xf numFmtId="168" fontId="11" fillId="0" borderId="21" xfId="0" applyNumberFormat="1" applyFont="1" applyBorder="1" applyAlignment="1" applyProtection="1">
      <alignment horizontal="left" vertical="center"/>
      <protection locked="0"/>
    </xf>
    <xf numFmtId="0" fontId="38" fillId="0" borderId="0" xfId="0" applyFont="1" applyAlignment="1">
      <alignment vertical="top"/>
    </xf>
    <xf numFmtId="0" fontId="39" fillId="0" borderId="0" xfId="0" applyFont="1" applyAlignment="1">
      <alignment vertical="top"/>
    </xf>
    <xf numFmtId="0" fontId="38" fillId="0" borderId="23" xfId="0" applyFont="1" applyBorder="1" applyAlignment="1">
      <alignment horizontal="left" vertical="top" indent="1"/>
    </xf>
    <xf numFmtId="0" fontId="0" fillId="0" borderId="10" xfId="0" applyBorder="1"/>
    <xf numFmtId="0" fontId="0" fillId="0" borderId="10" xfId="0" applyBorder="1" applyAlignment="1">
      <alignment vertical="top"/>
    </xf>
    <xf numFmtId="0" fontId="0" fillId="0" borderId="10" xfId="0" applyBorder="1" applyAlignment="1">
      <alignment horizontal="left" vertical="center"/>
    </xf>
    <xf numFmtId="0" fontId="0" fillId="0" borderId="0" xfId="0" applyBorder="1"/>
    <xf numFmtId="0" fontId="0" fillId="0" borderId="0" xfId="0" applyBorder="1" applyAlignment="1">
      <alignment vertical="top"/>
    </xf>
    <xf numFmtId="0" fontId="0" fillId="0" borderId="0" xfId="0" applyBorder="1" applyAlignment="1">
      <alignment horizontal="left" vertical="center"/>
    </xf>
    <xf numFmtId="0" fontId="37" fillId="2" borderId="0" xfId="0" applyFont="1" applyFill="1" applyAlignment="1">
      <alignment horizontal="right"/>
    </xf>
    <xf numFmtId="14" fontId="11" fillId="0" borderId="21" xfId="0" applyNumberFormat="1" applyFont="1" applyBorder="1" applyAlignment="1" applyProtection="1">
      <alignment horizontal="left" vertical="center"/>
      <protection locked="0"/>
    </xf>
    <xf numFmtId="1" fontId="11" fillId="0" borderId="24" xfId="0" applyNumberFormat="1" applyFont="1" applyBorder="1" applyAlignment="1" applyProtection="1">
      <alignment horizontal="left" vertical="center"/>
    </xf>
    <xf numFmtId="0" fontId="11" fillId="0" borderId="21" xfId="0" applyFont="1" applyBorder="1" applyAlignment="1" applyProtection="1">
      <alignment horizontal="left" vertical="center"/>
      <protection locked="0"/>
    </xf>
    <xf numFmtId="49" fontId="0" fillId="0" borderId="0" xfId="0" applyNumberFormat="1"/>
    <xf numFmtId="164" fontId="11" fillId="0" borderId="21" xfId="0" applyNumberFormat="1" applyFont="1" applyBorder="1" applyAlignment="1" applyProtection="1">
      <alignment horizontal="right" vertical="center"/>
      <protection locked="0"/>
    </xf>
    <xf numFmtId="4" fontId="11" fillId="0" borderId="21" xfId="0" applyNumberFormat="1" applyFont="1" applyBorder="1" applyAlignment="1" applyProtection="1">
      <alignment horizontal="right" vertical="center"/>
      <protection locked="0"/>
    </xf>
    <xf numFmtId="0" fontId="11" fillId="0" borderId="21" xfId="0" applyFont="1" applyBorder="1" applyAlignment="1" applyProtection="1">
      <alignment horizontal="right" vertical="center"/>
      <protection locked="0"/>
    </xf>
    <xf numFmtId="0" fontId="24" fillId="0" borderId="0" xfId="0" applyFont="1" applyAlignment="1">
      <alignment vertical="top"/>
    </xf>
    <xf numFmtId="0" fontId="0" fillId="3" borderId="3" xfId="0" applyFill="1" applyBorder="1" applyAlignment="1" applyProtection="1">
      <alignment horizontal="center" vertical="center"/>
      <protection locked="0"/>
    </xf>
    <xf numFmtId="165" fontId="11" fillId="0" borderId="0" xfId="0" applyNumberFormat="1" applyFont="1" applyFill="1" applyBorder="1" applyAlignment="1">
      <alignment vertical="center"/>
    </xf>
    <xf numFmtId="4" fontId="11" fillId="0" borderId="0" xfId="0" applyNumberFormat="1" applyFont="1" applyFill="1" applyBorder="1" applyAlignment="1">
      <alignment vertical="center"/>
    </xf>
    <xf numFmtId="0" fontId="26" fillId="0" borderId="0" xfId="0" applyFont="1" applyFill="1" applyBorder="1" applyAlignment="1">
      <alignment vertical="center"/>
    </xf>
    <xf numFmtId="0" fontId="11" fillId="0" borderId="10" xfId="0" applyFont="1" applyBorder="1" applyAlignment="1"/>
    <xf numFmtId="0" fontId="26" fillId="0" borderId="10" xfId="0" applyNumberFormat="1" applyFont="1" applyBorder="1" applyAlignment="1">
      <alignment vertical="center"/>
    </xf>
    <xf numFmtId="0" fontId="11" fillId="0" borderId="10" xfId="0" applyNumberFormat="1" applyFont="1" applyFill="1" applyBorder="1" applyAlignment="1">
      <alignment vertical="center"/>
    </xf>
    <xf numFmtId="165" fontId="11" fillId="0" borderId="10" xfId="0" applyNumberFormat="1" applyFont="1" applyFill="1" applyBorder="1" applyAlignment="1">
      <alignment vertical="center"/>
    </xf>
    <xf numFmtId="4" fontId="11" fillId="0" borderId="10" xfId="0" applyNumberFormat="1" applyFont="1" applyFill="1" applyBorder="1" applyAlignment="1">
      <alignment vertical="center"/>
    </xf>
    <xf numFmtId="166" fontId="24" fillId="0" borderId="0" xfId="0" applyNumberFormat="1" applyFont="1" applyFill="1" applyBorder="1" applyAlignment="1" applyProtection="1">
      <alignment horizontal="right" vertical="center"/>
    </xf>
    <xf numFmtId="164" fontId="26" fillId="0" borderId="10" xfId="0" applyNumberFormat="1" applyFont="1" applyBorder="1" applyAlignment="1">
      <alignment vertical="center"/>
    </xf>
    <xf numFmtId="0" fontId="11" fillId="0" borderId="10" xfId="0" applyNumberFormat="1" applyFont="1" applyBorder="1" applyAlignment="1">
      <alignment vertical="center"/>
    </xf>
    <xf numFmtId="0" fontId="24" fillId="0" borderId="10" xfId="0" applyNumberFormat="1" applyFont="1" applyBorder="1" applyAlignment="1"/>
    <xf numFmtId="0" fontId="29" fillId="0" borderId="10" xfId="0" applyFont="1" applyBorder="1" applyAlignment="1">
      <alignment horizontal="left" vertical="center"/>
    </xf>
    <xf numFmtId="0" fontId="24" fillId="0" borderId="10" xfId="0" applyFont="1" applyBorder="1" applyAlignment="1">
      <alignment vertical="center"/>
    </xf>
    <xf numFmtId="164" fontId="11" fillId="0" borderId="10" xfId="0" applyNumberFormat="1" applyFont="1" applyFill="1" applyBorder="1" applyAlignment="1">
      <alignment vertical="center"/>
    </xf>
    <xf numFmtId="0" fontId="29" fillId="0" borderId="25" xfId="0" applyFont="1" applyBorder="1" applyAlignment="1">
      <alignment horizontal="left" vertical="center"/>
    </xf>
    <xf numFmtId="0" fontId="24" fillId="0" borderId="25" xfId="0" applyFont="1" applyBorder="1" applyAlignment="1">
      <alignment vertical="center"/>
    </xf>
    <xf numFmtId="0" fontId="26" fillId="0" borderId="25" xfId="0" applyFont="1" applyBorder="1" applyAlignment="1">
      <alignment vertical="center"/>
    </xf>
    <xf numFmtId="0" fontId="11" fillId="0" borderId="25" xfId="0" applyFont="1" applyBorder="1" applyAlignment="1">
      <alignment vertical="center"/>
    </xf>
    <xf numFmtId="0" fontId="26" fillId="0" borderId="27" xfId="0" applyNumberFormat="1" applyFont="1" applyBorder="1" applyAlignment="1">
      <alignment vertical="center"/>
    </xf>
    <xf numFmtId="0" fontId="29" fillId="0" borderId="26" xfId="0" applyFont="1" applyBorder="1" applyAlignment="1">
      <alignment horizontal="left" vertical="center"/>
    </xf>
    <xf numFmtId="0" fontId="11" fillId="0" borderId="27" xfId="0" applyNumberFormat="1" applyFont="1" applyFill="1" applyBorder="1" applyAlignment="1">
      <alignment vertical="center"/>
    </xf>
    <xf numFmtId="0" fontId="11" fillId="0" borderId="26" xfId="0" applyFont="1" applyBorder="1" applyAlignment="1">
      <alignment vertical="center"/>
    </xf>
    <xf numFmtId="0" fontId="11" fillId="0" borderId="0" xfId="0" applyFont="1" applyBorder="1" applyAlignment="1"/>
    <xf numFmtId="164" fontId="26" fillId="0" borderId="0" xfId="0" applyNumberFormat="1" applyFont="1" applyBorder="1" applyAlignment="1">
      <alignment vertical="center"/>
    </xf>
    <xf numFmtId="0" fontId="11" fillId="0" borderId="0" xfId="0" applyNumberFormat="1" applyFont="1" applyBorder="1" applyAlignment="1">
      <alignment vertical="center"/>
    </xf>
    <xf numFmtId="164" fontId="26" fillId="0" borderId="25" xfId="0" applyNumberFormat="1" applyFont="1" applyBorder="1" applyAlignment="1">
      <alignment vertical="center"/>
    </xf>
    <xf numFmtId="0" fontId="11" fillId="0" borderId="25" xfId="0" applyNumberFormat="1" applyFont="1" applyBorder="1" applyAlignment="1">
      <alignment vertical="center"/>
    </xf>
    <xf numFmtId="164" fontId="11" fillId="0" borderId="27" xfId="0" applyNumberFormat="1" applyFont="1" applyFill="1" applyBorder="1" applyAlignment="1">
      <alignment vertical="center"/>
    </xf>
    <xf numFmtId="0" fontId="34" fillId="0" borderId="0" xfId="0" applyFont="1" applyFill="1" applyBorder="1" applyAlignment="1">
      <alignment vertical="center"/>
    </xf>
    <xf numFmtId="0" fontId="26" fillId="0" borderId="0" xfId="0" applyNumberFormat="1" applyFont="1" applyBorder="1" applyAlignment="1">
      <alignment vertical="center"/>
    </xf>
    <xf numFmtId="0" fontId="34" fillId="0" borderId="0" xfId="0" applyFont="1" applyAlignment="1">
      <alignment horizontal="left" vertical="center" indent="1"/>
    </xf>
    <xf numFmtId="0" fontId="11" fillId="0" borderId="0" xfId="0" applyFont="1" applyAlignment="1">
      <alignment horizontal="right" vertical="center" indent="1"/>
    </xf>
    <xf numFmtId="0" fontId="14" fillId="6" borderId="0" xfId="0" applyFont="1" applyFill="1" applyBorder="1" applyAlignment="1">
      <alignment horizontal="right" vertical="center"/>
    </xf>
    <xf numFmtId="0" fontId="26" fillId="0" borderId="10" xfId="0" applyFont="1" applyBorder="1" applyAlignment="1">
      <alignment vertical="center"/>
    </xf>
    <xf numFmtId="0" fontId="11" fillId="0" borderId="10" xfId="0" applyFont="1" applyBorder="1" applyAlignment="1">
      <alignment vertical="center"/>
    </xf>
    <xf numFmtId="0" fontId="26" fillId="0" borderId="0" xfId="0" applyFont="1" applyAlignment="1">
      <alignment horizontal="left"/>
    </xf>
    <xf numFmtId="0" fontId="0" fillId="0" borderId="2" xfId="0" applyNumberFormat="1" applyBorder="1" applyAlignment="1">
      <alignment horizontal="center" vertical="center"/>
    </xf>
    <xf numFmtId="0" fontId="11" fillId="0" borderId="10" xfId="0" applyFont="1" applyBorder="1" applyAlignment="1">
      <alignment vertical="top"/>
    </xf>
    <xf numFmtId="0" fontId="11" fillId="0" borderId="10" xfId="0" applyNumberFormat="1" applyFont="1" applyFill="1" applyBorder="1" applyAlignment="1">
      <alignment vertical="top"/>
    </xf>
    <xf numFmtId="166" fontId="34" fillId="0" borderId="0" xfId="0" applyNumberFormat="1" applyFont="1" applyAlignment="1">
      <alignment vertical="top"/>
    </xf>
    <xf numFmtId="0" fontId="0" fillId="0" borderId="0" xfId="0" applyNumberFormat="1"/>
    <xf numFmtId="0" fontId="0" fillId="0" borderId="2" xfId="0" applyNumberFormat="1" applyFont="1" applyFill="1" applyBorder="1" applyAlignment="1" applyProtection="1">
      <alignment horizontal="center" vertical="center"/>
      <protection locked="0"/>
    </xf>
    <xf numFmtId="0" fontId="25" fillId="0" borderId="0" xfId="0" applyFont="1" applyAlignment="1">
      <alignment vertical="center"/>
    </xf>
    <xf numFmtId="0" fontId="0" fillId="0" borderId="26" xfId="0" applyBorder="1" applyAlignment="1">
      <alignment vertical="top"/>
    </xf>
    <xf numFmtId="0" fontId="0" fillId="0" borderId="26" xfId="0" applyBorder="1" applyAlignment="1">
      <alignment horizontal="left" vertical="center"/>
    </xf>
    <xf numFmtId="0" fontId="38" fillId="0" borderId="0" xfId="0" applyFont="1" applyFill="1" applyAlignment="1">
      <alignment vertical="top"/>
    </xf>
    <xf numFmtId="0" fontId="34" fillId="0" borderId="0" xfId="0" applyFont="1" applyAlignment="1">
      <alignment horizontal="left" vertical="center"/>
    </xf>
    <xf numFmtId="0" fontId="10" fillId="0" borderId="0" xfId="1" applyFont="1"/>
    <xf numFmtId="49" fontId="0" fillId="8" borderId="4" xfId="0" applyNumberFormat="1" applyFill="1" applyBorder="1" applyAlignment="1" applyProtection="1">
      <alignment horizontal="center" vertical="center"/>
    </xf>
    <xf numFmtId="0" fontId="0" fillId="0" borderId="0" xfId="0" applyAlignment="1" applyProtection="1">
      <alignment horizontal="center" vertical="top"/>
      <protection locked="0"/>
    </xf>
    <xf numFmtId="0" fontId="0" fillId="0" borderId="0" xfId="0" applyFill="1" applyAlignment="1">
      <alignment horizontal="left" vertical="center"/>
    </xf>
    <xf numFmtId="169" fontId="11" fillId="0" borderId="21" xfId="0" applyNumberFormat="1" applyFont="1" applyBorder="1" applyAlignment="1" applyProtection="1">
      <alignment horizontal="left" vertical="center"/>
      <protection locked="0"/>
    </xf>
    <xf numFmtId="0" fontId="0" fillId="0" borderId="0" xfId="0" applyFill="1"/>
    <xf numFmtId="49" fontId="0" fillId="0" borderId="0" xfId="0" applyNumberFormat="1" applyFill="1"/>
    <xf numFmtId="0" fontId="11" fillId="0" borderId="0" xfId="0" applyFont="1" applyAlignment="1" applyProtection="1">
      <alignment vertical="top"/>
      <protection locked="0"/>
    </xf>
    <xf numFmtId="0" fontId="19" fillId="2" borderId="0" xfId="0" applyNumberFormat="1" applyFont="1" applyFill="1" applyBorder="1" applyAlignment="1">
      <alignment vertical="top"/>
    </xf>
    <xf numFmtId="0" fontId="34" fillId="0" borderId="0" xfId="0" applyFont="1" applyFill="1" applyBorder="1" applyAlignment="1">
      <alignment vertical="top"/>
    </xf>
    <xf numFmtId="0" fontId="11" fillId="2" borderId="0" xfId="0" applyFont="1" applyFill="1" applyAlignment="1">
      <alignment vertical="top"/>
    </xf>
    <xf numFmtId="0" fontId="0" fillId="0" borderId="25" xfId="0" applyBorder="1" applyAlignment="1">
      <alignment vertical="top"/>
    </xf>
    <xf numFmtId="0" fontId="0" fillId="0" borderId="25" xfId="0" applyBorder="1" applyAlignment="1">
      <alignment horizontal="left" vertical="center"/>
    </xf>
    <xf numFmtId="0" fontId="2" fillId="0" borderId="19" xfId="0" applyFont="1" applyBorder="1"/>
    <xf numFmtId="0" fontId="25" fillId="0" borderId="0" xfId="0" applyFont="1" applyAlignment="1">
      <alignment horizontal="center" vertical="center"/>
    </xf>
    <xf numFmtId="0" fontId="10" fillId="0" borderId="0" xfId="1" applyFont="1" applyProtection="1">
      <protection locked="0"/>
    </xf>
    <xf numFmtId="0" fontId="0" fillId="3" borderId="0" xfId="0" applyFill="1" applyBorder="1" applyAlignment="1" applyProtection="1">
      <alignment horizontal="center" vertical="center"/>
    </xf>
    <xf numFmtId="0" fontId="34" fillId="0" borderId="0" xfId="0" applyFont="1" applyAlignment="1">
      <alignment horizontal="left" vertical="top"/>
    </xf>
    <xf numFmtId="0" fontId="11" fillId="0" borderId="0" xfId="0" applyFont="1" applyProtection="1"/>
    <xf numFmtId="0" fontId="28" fillId="0" borderId="0" xfId="1" applyFont="1" applyAlignment="1" applyProtection="1"/>
    <xf numFmtId="0" fontId="34" fillId="0" borderId="0" xfId="0" applyFont="1" applyAlignment="1" applyProtection="1">
      <alignment horizontal="left" vertical="top"/>
    </xf>
    <xf numFmtId="49" fontId="11" fillId="0" borderId="0" xfId="0" applyNumberFormat="1" applyFont="1" applyBorder="1" applyAlignment="1" applyProtection="1">
      <alignment horizontal="left"/>
    </xf>
    <xf numFmtId="0" fontId="11" fillId="0" borderId="0" xfId="0" applyNumberFormat="1" applyFont="1" applyBorder="1" applyAlignment="1" applyProtection="1">
      <alignment horizontal="right"/>
    </xf>
    <xf numFmtId="164" fontId="11" fillId="0" borderId="0" xfId="0" applyNumberFormat="1" applyFont="1" applyBorder="1" applyAlignment="1" applyProtection="1">
      <alignment horizontal="right"/>
    </xf>
    <xf numFmtId="0" fontId="11" fillId="0" borderId="0" xfId="0" applyNumberFormat="1" applyFont="1" applyProtection="1"/>
    <xf numFmtId="0" fontId="34" fillId="0" borderId="0" xfId="0" applyFont="1" applyAlignment="1" applyProtection="1">
      <alignment horizontal="right"/>
    </xf>
    <xf numFmtId="0" fontId="21" fillId="0" borderId="0" xfId="0" applyNumberFormat="1" applyFont="1" applyProtection="1"/>
    <xf numFmtId="0" fontId="0" fillId="0" borderId="0" xfId="0" applyProtection="1"/>
    <xf numFmtId="0" fontId="11" fillId="0" borderId="0" xfId="0" applyFont="1" applyAlignment="1" applyProtection="1">
      <alignment horizontal="right" vertical="center" indent="1"/>
    </xf>
    <xf numFmtId="0" fontId="34" fillId="0" borderId="0" xfId="0" applyFont="1" applyAlignment="1" applyProtection="1">
      <alignment horizontal="left" vertical="center" indent="1"/>
    </xf>
    <xf numFmtId="0" fontId="0" fillId="0" borderId="10" xfId="0" applyBorder="1" applyProtection="1"/>
    <xf numFmtId="0" fontId="11" fillId="0" borderId="0" xfId="0" applyFont="1" applyAlignment="1" applyProtection="1">
      <alignment vertical="top"/>
    </xf>
    <xf numFmtId="0" fontId="24" fillId="0" borderId="0" xfId="0" applyFont="1" applyAlignment="1" applyProtection="1">
      <alignment vertical="top"/>
    </xf>
    <xf numFmtId="49" fontId="11" fillId="0" borderId="0" xfId="0" applyNumberFormat="1" applyFont="1" applyBorder="1" applyAlignment="1" applyProtection="1">
      <alignment horizontal="left" vertical="top"/>
    </xf>
    <xf numFmtId="0" fontId="11" fillId="0" borderId="0" xfId="0" applyNumberFormat="1" applyFont="1" applyAlignment="1" applyProtection="1">
      <alignment vertical="top"/>
    </xf>
    <xf numFmtId="0" fontId="11" fillId="0" borderId="0" xfId="0" applyFont="1" applyAlignment="1" applyProtection="1"/>
    <xf numFmtId="0" fontId="11" fillId="0" borderId="10" xfId="0" applyFont="1" applyBorder="1" applyAlignment="1" applyProtection="1"/>
    <xf numFmtId="0" fontId="21" fillId="0" borderId="0" xfId="0" applyNumberFormat="1" applyFont="1" applyAlignment="1" applyProtection="1"/>
    <xf numFmtId="0" fontId="19" fillId="2" borderId="0" xfId="0" applyNumberFormat="1" applyFont="1" applyFill="1" applyBorder="1" applyAlignment="1" applyProtection="1">
      <alignment vertical="center"/>
    </xf>
    <xf numFmtId="0" fontId="19" fillId="2" borderId="0"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0" fontId="19" fillId="2" borderId="0" xfId="0" applyNumberFormat="1" applyFont="1" applyFill="1" applyBorder="1" applyAlignment="1" applyProtection="1">
      <alignment horizontal="center" vertical="center"/>
    </xf>
    <xf numFmtId="0" fontId="19" fillId="2" borderId="16" xfId="0" applyNumberFormat="1" applyFont="1" applyFill="1" applyBorder="1" applyAlignment="1" applyProtection="1">
      <alignment horizontal="center" vertical="center"/>
    </xf>
    <xf numFmtId="0" fontId="26" fillId="0" borderId="10" xfId="0" applyFont="1" applyBorder="1" applyAlignment="1" applyProtection="1">
      <alignment vertical="center"/>
    </xf>
    <xf numFmtId="0" fontId="26" fillId="0" borderId="0" xfId="0" applyFont="1" applyAlignment="1" applyProtection="1">
      <alignment vertical="center"/>
    </xf>
    <xf numFmtId="0" fontId="30" fillId="2" borderId="0" xfId="0" applyNumberFormat="1" applyFont="1" applyFill="1" applyAlignment="1" applyProtection="1">
      <alignment vertical="center"/>
    </xf>
    <xf numFmtId="0" fontId="30" fillId="0" borderId="0" xfId="0" applyNumberFormat="1" applyFont="1" applyAlignment="1" applyProtection="1">
      <alignment vertical="center"/>
    </xf>
    <xf numFmtId="0" fontId="34" fillId="0" borderId="0" xfId="0" applyFont="1" applyFill="1" applyBorder="1" applyAlignment="1" applyProtection="1">
      <alignment vertical="center"/>
    </xf>
    <xf numFmtId="0" fontId="24" fillId="0" borderId="0" xfId="0" applyFont="1" applyFill="1" applyBorder="1" applyAlignment="1" applyProtection="1">
      <alignment horizontal="left" vertical="center"/>
    </xf>
    <xf numFmtId="0" fontId="24" fillId="0" borderId="0" xfId="0" applyFont="1" applyFill="1" applyBorder="1" applyAlignment="1" applyProtection="1">
      <alignment vertical="center"/>
    </xf>
    <xf numFmtId="0" fontId="24" fillId="0" borderId="0" xfId="0" quotePrefix="1" applyNumberFormat="1" applyFont="1" applyFill="1" applyBorder="1" applyAlignment="1" applyProtection="1">
      <alignment horizontal="left" vertical="center"/>
    </xf>
    <xf numFmtId="165" fontId="24" fillId="0" borderId="0" xfId="0" applyNumberFormat="1" applyFont="1" applyFill="1" applyBorder="1" applyAlignment="1" applyProtection="1">
      <alignment horizontal="right" vertical="center"/>
    </xf>
    <xf numFmtId="0" fontId="24"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0" fontId="11" fillId="0" borderId="10" xfId="0" applyFont="1" applyBorder="1" applyAlignment="1" applyProtection="1">
      <alignment vertical="center"/>
    </xf>
    <xf numFmtId="0" fontId="11" fillId="0" borderId="0" xfId="0" applyFont="1" applyAlignment="1" applyProtection="1">
      <alignment vertical="center"/>
    </xf>
    <xf numFmtId="0" fontId="21" fillId="0" borderId="0" xfId="0" applyFont="1" applyAlignment="1" applyProtection="1">
      <alignment vertical="center"/>
    </xf>
    <xf numFmtId="0" fontId="11"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1" fillId="0" borderId="0" xfId="0" quotePrefix="1" applyNumberFormat="1" applyFont="1" applyFill="1" applyBorder="1" applyAlignment="1" applyProtection="1">
      <alignment horizontal="left" vertical="center"/>
    </xf>
    <xf numFmtId="0" fontId="11" fillId="0" borderId="0" xfId="0" applyFont="1" applyFill="1" applyAlignment="1" applyProtection="1">
      <alignment horizontal="left" vertical="center"/>
    </xf>
    <xf numFmtId="0" fontId="11" fillId="0" borderId="0" xfId="0" applyFont="1" applyFill="1" applyAlignment="1" applyProtection="1">
      <alignment vertical="center"/>
    </xf>
    <xf numFmtId="0" fontId="11" fillId="0" borderId="0" xfId="0" applyNumberFormat="1" applyFont="1" applyFill="1" applyAlignment="1" applyProtection="1">
      <alignment vertical="center"/>
    </xf>
    <xf numFmtId="0" fontId="11" fillId="2" borderId="0" xfId="0" applyFont="1" applyFill="1" applyProtection="1"/>
    <xf numFmtId="0" fontId="11" fillId="2" borderId="0" xfId="0" applyFont="1" applyFill="1" applyAlignment="1" applyProtection="1">
      <alignment horizontal="left"/>
    </xf>
    <xf numFmtId="0" fontId="11" fillId="1" borderId="0" xfId="0" applyFont="1" applyFill="1" applyBorder="1" applyProtection="1"/>
    <xf numFmtId="0" fontId="21" fillId="2" borderId="0" xfId="0" applyNumberFormat="1" applyFont="1" applyFill="1" applyProtection="1"/>
    <xf numFmtId="0" fontId="21" fillId="0" borderId="0" xfId="0" applyNumberFormat="1" applyFont="1" applyFill="1" applyBorder="1" applyAlignment="1" applyProtection="1"/>
    <xf numFmtId="0" fontId="11" fillId="0" borderId="0" xfId="0" applyFont="1" applyAlignment="1" applyProtection="1">
      <alignment horizontal="left"/>
    </xf>
    <xf numFmtId="0" fontId="21" fillId="0" borderId="0" xfId="0" applyFont="1" applyAlignment="1" applyProtection="1">
      <alignment horizontal="left"/>
    </xf>
    <xf numFmtId="0" fontId="39" fillId="0" borderId="0" xfId="0" applyFont="1" applyBorder="1" applyAlignment="1">
      <alignment vertical="top"/>
    </xf>
    <xf numFmtId="0" fontId="38" fillId="0" borderId="28" xfId="0" applyFont="1" applyBorder="1" applyAlignment="1">
      <alignment horizontal="left" vertical="top" indent="1"/>
    </xf>
    <xf numFmtId="0" fontId="18" fillId="11" borderId="0" xfId="0" applyFont="1" applyFill="1" applyAlignment="1" applyProtection="1">
      <alignment horizontal="left" vertical="center"/>
    </xf>
    <xf numFmtId="0" fontId="18" fillId="11" borderId="0" xfId="0" applyFont="1" applyFill="1" applyBorder="1" applyAlignment="1" applyProtection="1">
      <alignment horizontal="left" vertical="center"/>
    </xf>
    <xf numFmtId="0" fontId="18" fillId="11" borderId="0" xfId="0" applyFont="1" applyFill="1" applyBorder="1" applyAlignment="1" applyProtection="1">
      <alignment vertical="center"/>
    </xf>
    <xf numFmtId="0" fontId="18" fillId="11" borderId="0" xfId="0" quotePrefix="1" applyNumberFormat="1" applyFont="1" applyFill="1" applyBorder="1" applyAlignment="1" applyProtection="1">
      <alignment horizontal="left" vertical="center"/>
    </xf>
    <xf numFmtId="166" fontId="18" fillId="11" borderId="14" xfId="0" applyNumberFormat="1" applyFont="1" applyFill="1" applyBorder="1" applyAlignment="1" applyProtection="1">
      <alignment horizontal="right" vertical="center"/>
    </xf>
    <xf numFmtId="166" fontId="18" fillId="11" borderId="0" xfId="0" applyNumberFormat="1" applyFont="1" applyFill="1" applyBorder="1" applyAlignment="1" applyProtection="1">
      <alignment horizontal="right" vertical="center"/>
    </xf>
    <xf numFmtId="165" fontId="18" fillId="11" borderId="0" xfId="0" applyNumberFormat="1" applyFont="1" applyFill="1" applyBorder="1" applyAlignment="1" applyProtection="1">
      <alignment horizontal="right" vertical="center"/>
    </xf>
    <xf numFmtId="0" fontId="18" fillId="11" borderId="0" xfId="0" applyNumberFormat="1" applyFont="1" applyFill="1" applyBorder="1" applyAlignment="1" applyProtection="1">
      <alignment vertical="center"/>
    </xf>
    <xf numFmtId="0" fontId="40" fillId="0" borderId="0" xfId="0" applyFont="1" applyProtection="1">
      <protection locked="0"/>
    </xf>
    <xf numFmtId="0" fontId="31" fillId="0" borderId="0" xfId="0" applyFont="1" applyProtection="1"/>
    <xf numFmtId="0" fontId="18" fillId="0" borderId="0" xfId="0" applyFont="1" applyFill="1" applyBorder="1" applyAlignment="1" applyProtection="1">
      <alignment horizontal="left" vertical="center"/>
    </xf>
    <xf numFmtId="0" fontId="18" fillId="0" borderId="0" xfId="0" applyFont="1" applyFill="1" applyAlignment="1" applyProtection="1">
      <alignment horizontal="left" vertical="center"/>
    </xf>
    <xf numFmtId="0" fontId="18" fillId="0" borderId="0" xfId="0" applyFont="1" applyFill="1" applyBorder="1" applyAlignment="1" applyProtection="1">
      <alignment vertical="center"/>
    </xf>
    <xf numFmtId="0" fontId="18" fillId="0" borderId="0" xfId="0" quotePrefix="1" applyNumberFormat="1" applyFont="1" applyFill="1" applyBorder="1" applyAlignment="1" applyProtection="1">
      <alignment horizontal="left" vertical="center"/>
    </xf>
    <xf numFmtId="166" fontId="18" fillId="0" borderId="0" xfId="0" applyNumberFormat="1" applyFont="1" applyFill="1" applyBorder="1" applyAlignment="1" applyProtection="1">
      <alignment horizontal="right" vertical="center"/>
    </xf>
    <xf numFmtId="165" fontId="18" fillId="0" borderId="0" xfId="0" applyNumberFormat="1" applyFont="1" applyFill="1" applyBorder="1" applyAlignment="1" applyProtection="1">
      <alignment horizontal="right" vertical="center"/>
    </xf>
    <xf numFmtId="0" fontId="18" fillId="0" borderId="0" xfId="0" applyNumberFormat="1" applyFont="1" applyFill="1" applyBorder="1" applyAlignment="1" applyProtection="1">
      <alignment vertical="center"/>
    </xf>
    <xf numFmtId="0" fontId="21" fillId="0" borderId="0" xfId="0" applyFont="1" applyFill="1" applyAlignment="1" applyProtection="1">
      <alignment vertical="center"/>
    </xf>
    <xf numFmtId="166" fontId="11" fillId="0" borderId="10" xfId="0" applyNumberFormat="1" applyFont="1" applyBorder="1" applyAlignment="1">
      <alignment vertical="top"/>
    </xf>
    <xf numFmtId="164" fontId="0" fillId="12" borderId="2" xfId="0" applyNumberFormat="1" applyFont="1" applyFill="1" applyBorder="1" applyAlignment="1">
      <alignment horizontal="center" vertical="center"/>
    </xf>
    <xf numFmtId="0" fontId="0" fillId="0" borderId="0" xfId="0" applyFill="1" applyBorder="1" applyAlignment="1">
      <alignment horizontal="left" vertical="center"/>
    </xf>
    <xf numFmtId="0" fontId="37" fillId="0" borderId="0" xfId="0" applyFont="1" applyAlignment="1" applyProtection="1">
      <alignment vertical="top"/>
      <protection hidden="1"/>
    </xf>
    <xf numFmtId="0" fontId="5" fillId="2" borderId="0" xfId="0" applyFont="1" applyFill="1" applyAlignment="1">
      <alignment horizontal="center"/>
    </xf>
    <xf numFmtId="0" fontId="25" fillId="0" borderId="0" xfId="0" applyFont="1" applyAlignment="1">
      <alignment horizontal="center" vertical="center"/>
    </xf>
    <xf numFmtId="0" fontId="10" fillId="0" borderId="0" xfId="1" applyFont="1" applyProtection="1">
      <protection locked="0"/>
    </xf>
    <xf numFmtId="0" fontId="22" fillId="0" borderId="0" xfId="1" applyFont="1" applyProtection="1">
      <protection locked="0"/>
    </xf>
    <xf numFmtId="0" fontId="23" fillId="0" borderId="0" xfId="1" applyFont="1" applyAlignment="1" applyProtection="1">
      <alignment horizontal="left" indent="1"/>
      <protection locked="0"/>
    </xf>
    <xf numFmtId="0" fontId="10" fillId="0" borderId="0" xfId="1" applyFont="1" applyFill="1" applyProtection="1">
      <protection locked="0"/>
    </xf>
    <xf numFmtId="0" fontId="27" fillId="2" borderId="0" xfId="0" applyFont="1" applyFill="1" applyAlignment="1">
      <alignment horizontal="center" vertical="top"/>
    </xf>
    <xf numFmtId="0" fontId="31" fillId="0" borderId="0" xfId="0" applyFont="1" applyAlignment="1">
      <alignment horizontal="left" vertical="center"/>
    </xf>
    <xf numFmtId="0" fontId="11" fillId="0" borderId="0" xfId="0" applyFont="1" applyFill="1" applyBorder="1" applyAlignment="1">
      <alignment horizontal="left" vertical="center" wrapText="1"/>
    </xf>
    <xf numFmtId="0" fontId="11" fillId="0" borderId="0" xfId="0" applyFont="1" applyFill="1" applyBorder="1" applyAlignment="1">
      <alignment horizontal="left" vertical="top" wrapText="1"/>
    </xf>
    <xf numFmtId="0" fontId="31" fillId="0" borderId="0" xfId="0" applyFont="1" applyAlignment="1" applyProtection="1">
      <alignment horizontal="left" vertical="center"/>
    </xf>
    <xf numFmtId="0" fontId="11" fillId="0" borderId="0" xfId="0" applyFont="1" applyFill="1" applyBorder="1" applyAlignment="1" applyProtection="1">
      <alignment horizontal="left"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4" fillId="6" borderId="15" xfId="0" applyFont="1" applyFill="1" applyBorder="1" applyAlignment="1">
      <alignment horizontal="center" vertical="center" textRotation="90"/>
    </xf>
    <xf numFmtId="0" fontId="14" fillId="6" borderId="0" xfId="0" applyFont="1" applyFill="1" applyBorder="1" applyAlignment="1">
      <alignment horizontal="center" vertical="center" textRotation="90"/>
    </xf>
  </cellXfs>
  <cellStyles count="4">
    <cellStyle name="Hyperlink" xfId="1" builtinId="8"/>
    <cellStyle name="Normal 2" xfId="2" xr:uid="{E684F63F-0058-41B5-B04A-FE1D8A1C1B40}"/>
    <cellStyle name="Normal 3" xfId="3" xr:uid="{F93048C9-BA38-467C-BD98-A3064654389C}"/>
    <cellStyle name="Standaard" xfId="0" builtinId="0"/>
  </cellStyles>
  <dxfs count="81">
    <dxf>
      <font>
        <b/>
        <i val="0"/>
        <color auto="1"/>
      </font>
      <fill>
        <patternFill>
          <bgColor theme="8" tint="0.59996337778862885"/>
        </patternFill>
      </fill>
    </dxf>
    <dxf>
      <font>
        <b/>
        <i val="0"/>
        <color auto="1"/>
      </font>
      <fill>
        <patternFill>
          <bgColor theme="9" tint="0.39994506668294322"/>
        </patternFill>
      </fill>
    </dxf>
    <dxf>
      <font>
        <b/>
        <i val="0"/>
        <color auto="1"/>
      </font>
      <fill>
        <patternFill>
          <bgColor theme="8" tint="0.59996337778862885"/>
        </patternFill>
      </fill>
    </dxf>
    <dxf>
      <font>
        <b/>
        <i val="0"/>
        <color theme="0"/>
      </font>
      <fill>
        <patternFill>
          <bgColor theme="9"/>
        </patternFill>
      </fill>
    </dxf>
    <dxf>
      <font>
        <b/>
        <i val="0"/>
        <color theme="0"/>
      </font>
      <fill>
        <patternFill>
          <bgColor theme="8"/>
        </patternFill>
      </fill>
    </dxf>
    <dxf>
      <font>
        <b val="0"/>
        <i val="0"/>
        <color theme="0" tint="-0.499984740745262"/>
      </font>
      <fill>
        <patternFill>
          <bgColor theme="3" tint="0.79998168889431442"/>
        </patternFill>
      </fill>
    </dxf>
    <dxf>
      <font>
        <color theme="5" tint="-0.24994659260841701"/>
      </font>
    </dxf>
    <dxf>
      <font>
        <color theme="8" tint="-0.24994659260841701"/>
      </font>
    </dxf>
    <dxf>
      <font>
        <color theme="8" tint="-0.499984740745262"/>
      </font>
      <fill>
        <patternFill>
          <bgColor theme="8" tint="0.79998168889431442"/>
        </patternFill>
      </fill>
      <border>
        <vertical/>
        <horizontal/>
      </border>
    </dxf>
    <dxf>
      <font>
        <color theme="5" tint="-0.499984740745262"/>
      </font>
      <fill>
        <patternFill>
          <bgColor theme="5" tint="0.79998168889431442"/>
        </patternFill>
      </fill>
      <border>
        <vertical/>
        <horizontal/>
      </border>
    </dxf>
    <dxf>
      <font>
        <b/>
        <i val="0"/>
        <color theme="9" tint="-0.24994659260841701"/>
      </font>
    </dxf>
    <dxf>
      <font>
        <b/>
        <i val="0"/>
        <color theme="8" tint="-0.24994659260841701"/>
      </font>
    </dxf>
    <dxf>
      <font>
        <color auto="1"/>
      </font>
      <fill>
        <patternFill>
          <bgColor theme="9"/>
        </patternFill>
      </fill>
    </dxf>
    <dxf>
      <fill>
        <patternFill>
          <bgColor theme="8"/>
        </patternFill>
      </fill>
    </dxf>
    <dxf>
      <fill>
        <patternFill>
          <bgColor theme="8"/>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ont>
        <color theme="1"/>
      </font>
      <fill>
        <patternFill>
          <bgColor theme="9" tint="0.79998168889431442"/>
        </patternFill>
      </fill>
      <border>
        <left style="thin">
          <color theme="8"/>
        </left>
        <right style="thin">
          <color theme="8"/>
        </right>
        <top style="thin">
          <color theme="8"/>
        </top>
        <bottom style="thin">
          <color theme="8"/>
        </bottom>
        <vertical/>
        <horizontal/>
      </border>
    </dxf>
    <dxf>
      <font>
        <strike/>
        <color theme="8" tint="-0.24994659260841701"/>
      </font>
      <numFmt numFmtId="166" formatCode="#,##0.00;\(#,##0.00\);;@"/>
      <fill>
        <patternFill patternType="gray0625"/>
      </fill>
    </dxf>
    <dxf>
      <fill>
        <patternFill>
          <bgColor theme="3" tint="0.59996337778862885"/>
        </patternFill>
      </fill>
      <border>
        <bottom style="thin">
          <color theme="3" tint="0.39994506668294322"/>
        </bottom>
      </border>
    </dxf>
    <dxf>
      <font>
        <color theme="1"/>
      </font>
      <fill>
        <patternFill>
          <bgColor theme="9" tint="0.79998168889431442"/>
        </patternFill>
      </fill>
      <border>
        <left style="thin">
          <color auto="1"/>
        </left>
        <right style="thin">
          <color auto="1"/>
        </right>
        <top style="thin">
          <color auto="1"/>
        </top>
        <bottom style="thin">
          <color auto="1"/>
        </bottom>
        <vertical/>
        <horizontal/>
      </border>
    </dxf>
    <dxf>
      <font>
        <color theme="1"/>
      </font>
      <fill>
        <patternFill>
          <bgColor theme="9" tint="0.79998168889431442"/>
        </patternFill>
      </fill>
      <border>
        <left style="thin">
          <color theme="8"/>
        </left>
        <right style="thin">
          <color theme="8"/>
        </right>
        <top style="thin">
          <color theme="8"/>
        </top>
        <bottom style="thin">
          <color theme="8"/>
        </bottom>
        <vertical/>
        <horizontal/>
      </border>
    </dxf>
    <dxf>
      <fill>
        <patternFill>
          <bgColor theme="8"/>
        </patternFill>
      </fill>
    </dxf>
    <dxf>
      <fill>
        <patternFill>
          <bgColor rgb="FFF0F0F0"/>
        </patternFill>
      </fill>
      <border>
        <bottom style="thin">
          <color theme="3" tint="0.59996337778862885"/>
        </bottom>
      </border>
    </dxf>
    <dxf>
      <fill>
        <patternFill>
          <bgColor theme="3" tint="0.79998168889431442"/>
        </patternFill>
      </fill>
      <border>
        <bottom style="thin">
          <color theme="3" tint="0.59996337778862885"/>
        </bottom>
      </border>
    </dxf>
    <dxf>
      <fill>
        <patternFill>
          <bgColor theme="4" tint="0.79998168889431442"/>
        </patternFill>
      </fill>
      <border>
        <bottom style="thin">
          <color theme="4" tint="0.59996337778862885"/>
        </bottom>
      </border>
    </dxf>
    <dxf>
      <fill>
        <patternFill>
          <bgColor theme="4" tint="0.59996337778862885"/>
        </patternFill>
      </fill>
      <border>
        <bottom style="thin">
          <color theme="4" tint="0.39994506668294322"/>
        </bottom>
      </border>
    </dxf>
    <dxf>
      <fill>
        <patternFill>
          <bgColor theme="4" tint="0.39994506668294322"/>
        </patternFill>
      </fill>
      <border>
        <bottom style="thin">
          <color theme="4"/>
        </bottom>
      </border>
    </dxf>
    <dxf>
      <font>
        <b/>
        <i val="0"/>
        <color theme="0"/>
      </font>
      <fill>
        <patternFill>
          <bgColor theme="4"/>
        </patternFill>
      </fill>
      <border>
        <bottom style="thin">
          <color theme="4" tint="-0.24994659260841701"/>
        </bottom>
      </border>
    </dxf>
    <dxf>
      <font>
        <b/>
        <i val="0"/>
        <color theme="0"/>
      </font>
      <fill>
        <patternFill>
          <bgColor theme="4" tint="-0.24994659260841701"/>
        </patternFill>
      </fill>
      <border>
        <top style="thin">
          <color theme="4" tint="-0.499984740745262"/>
        </top>
        <bottom style="thin">
          <color theme="4" tint="-0.499984740745262"/>
        </bottom>
      </border>
    </dxf>
    <dxf>
      <font>
        <b/>
        <i val="0"/>
        <color theme="9" tint="-0.24994659260841701"/>
      </font>
    </dxf>
    <dxf>
      <font>
        <b val="0"/>
        <i val="0"/>
        <color auto="1"/>
      </font>
      <fill>
        <patternFill>
          <bgColor theme="9" tint="0.79998168889431442"/>
        </patternFill>
      </fill>
      <border>
        <left style="thin">
          <color theme="8"/>
        </left>
        <right style="thin">
          <color theme="8"/>
        </right>
        <top style="thin">
          <color theme="8"/>
        </top>
        <bottom style="thin">
          <color theme="8"/>
        </bottom>
        <vertical/>
        <horizontal/>
      </border>
    </dxf>
    <dxf>
      <font>
        <b val="0"/>
        <i val="0"/>
        <color auto="1"/>
      </font>
      <fill>
        <patternFill>
          <bgColor theme="0"/>
        </patternFill>
      </fill>
      <border>
        <left style="thin">
          <color auto="1"/>
        </left>
        <right style="thin">
          <color auto="1"/>
        </right>
        <top style="thin">
          <color auto="1"/>
        </top>
        <bottom style="thin">
          <color auto="1"/>
        </bottom>
        <vertical/>
        <horizontal/>
      </border>
    </dxf>
    <dxf>
      <fill>
        <patternFill patternType="solid">
          <bgColor theme="0"/>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strike/>
        <color theme="8" tint="-0.24994659260841701"/>
      </font>
      <fill>
        <patternFill patternType="gray0625"/>
      </fill>
    </dxf>
    <dxf>
      <font>
        <b/>
        <i val="0"/>
        <color theme="8" tint="-0.24994659260841701"/>
      </font>
    </dxf>
    <dxf>
      <fill>
        <patternFill>
          <bgColor rgb="FFF0F0F0"/>
        </patternFill>
      </fill>
      <border>
        <bottom style="thin">
          <color theme="3" tint="0.59996337778862885"/>
        </bottom>
      </border>
    </dxf>
    <dxf>
      <fill>
        <patternFill>
          <bgColor theme="3" tint="0.79998168889431442"/>
        </patternFill>
      </fill>
      <border>
        <bottom style="thin">
          <color theme="3" tint="0.59996337778862885"/>
        </bottom>
      </border>
    </dxf>
    <dxf>
      <fill>
        <patternFill>
          <bgColor theme="4" tint="0.79998168889431442"/>
        </patternFill>
      </fill>
      <border>
        <bottom style="thin">
          <color theme="4" tint="0.59996337778862885"/>
        </bottom>
      </border>
    </dxf>
    <dxf>
      <fill>
        <patternFill>
          <bgColor theme="3" tint="0.59996337778862885"/>
        </patternFill>
      </fill>
      <border>
        <bottom style="thin">
          <color theme="3" tint="0.39994506668294322"/>
        </bottom>
      </border>
    </dxf>
    <dxf>
      <fill>
        <patternFill>
          <bgColor theme="4" tint="0.59996337778862885"/>
        </patternFill>
      </fill>
      <border>
        <bottom style="thin">
          <color theme="4" tint="0.39994506668294322"/>
        </bottom>
      </border>
    </dxf>
    <dxf>
      <fill>
        <patternFill>
          <bgColor theme="4" tint="0.39994506668294322"/>
        </patternFill>
      </fill>
      <border>
        <bottom style="thin">
          <color theme="4"/>
        </bottom>
      </border>
    </dxf>
    <dxf>
      <font>
        <b/>
        <i val="0"/>
        <color theme="0"/>
      </font>
      <fill>
        <patternFill>
          <bgColor theme="4"/>
        </patternFill>
      </fill>
      <border>
        <bottom style="thin">
          <color theme="4" tint="-0.24994659260841701"/>
        </bottom>
      </border>
    </dxf>
    <dxf>
      <font>
        <b/>
        <i val="0"/>
        <color theme="0"/>
      </font>
      <fill>
        <patternFill>
          <bgColor theme="4" tint="-0.24994659260841701"/>
        </patternFill>
      </fill>
      <border>
        <top style="thin">
          <color theme="4" tint="-0.499984740745262"/>
        </top>
        <bottom style="thin">
          <color theme="4" tint="-0.499984740745262"/>
        </bottom>
      </border>
    </dxf>
    <dxf>
      <fill>
        <patternFill>
          <bgColor rgb="FFF0F0F0"/>
        </patternFill>
      </fill>
      <border>
        <bottom style="thin">
          <color theme="3" tint="0.59996337778862885"/>
        </bottom>
      </border>
    </dxf>
    <dxf>
      <fill>
        <patternFill>
          <bgColor theme="3" tint="0.79998168889431442"/>
        </patternFill>
      </fill>
      <border>
        <bottom style="thin">
          <color theme="3" tint="0.59996337778862885"/>
        </bottom>
      </border>
    </dxf>
    <dxf>
      <fill>
        <patternFill>
          <bgColor theme="4" tint="0.79998168889431442"/>
        </patternFill>
      </fill>
      <border>
        <bottom style="thin">
          <color theme="4" tint="0.59996337778862885"/>
        </bottom>
      </border>
    </dxf>
    <dxf>
      <fill>
        <patternFill>
          <bgColor theme="3" tint="0.59996337778862885"/>
        </patternFill>
      </fill>
      <border>
        <bottom style="thin">
          <color theme="3" tint="0.39994506668294322"/>
        </bottom>
      </border>
    </dxf>
    <dxf>
      <fill>
        <patternFill>
          <bgColor theme="4" tint="0.59996337778862885"/>
        </patternFill>
      </fill>
      <border>
        <bottom style="thin">
          <color theme="4" tint="0.39994506668294322"/>
        </bottom>
      </border>
    </dxf>
    <dxf>
      <fill>
        <patternFill>
          <bgColor theme="4" tint="0.39994506668294322"/>
        </patternFill>
      </fill>
      <border>
        <bottom style="thin">
          <color theme="4"/>
        </bottom>
      </border>
    </dxf>
    <dxf>
      <font>
        <b/>
        <i val="0"/>
        <color theme="0"/>
      </font>
      <fill>
        <patternFill>
          <bgColor theme="4"/>
        </patternFill>
      </fill>
      <border>
        <bottom style="thin">
          <color theme="4" tint="-0.24994659260841701"/>
        </bottom>
      </border>
    </dxf>
    <dxf>
      <font>
        <b/>
        <i val="0"/>
        <color theme="0"/>
      </font>
      <fill>
        <patternFill>
          <bgColor theme="4" tint="-0.24994659260841701"/>
        </patternFill>
      </fill>
      <border>
        <top style="thin">
          <color theme="4" tint="-0.499984740745262"/>
        </top>
        <bottom style="thin">
          <color theme="4" tint="-0.499984740745262"/>
        </bottom>
      </border>
    </dxf>
    <dxf>
      <font>
        <b/>
        <i val="0"/>
        <color theme="9" tint="-0.24994659260841701"/>
      </font>
    </dxf>
    <dxf>
      <font>
        <color theme="1"/>
      </font>
      <fill>
        <patternFill>
          <bgColor theme="0"/>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color theme="1"/>
      </font>
      <fill>
        <patternFill patternType="none">
          <bgColor auto="1"/>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color theme="1"/>
      </font>
      <fill>
        <patternFill patternType="solid">
          <bgColor theme="0"/>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color theme="1"/>
      </font>
      <fill>
        <patternFill>
          <bgColor theme="0"/>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strike/>
        <color theme="8" tint="-0.24994659260841701"/>
      </font>
      <numFmt numFmtId="166" formatCode="#,##0.00;\(#,##0.00\);;@"/>
      <fill>
        <patternFill patternType="gray0625"/>
      </fill>
    </dxf>
    <dxf>
      <font>
        <color auto="1"/>
      </font>
      <fill>
        <patternFill>
          <bgColor theme="9"/>
        </patternFill>
      </fill>
    </dxf>
    <dxf>
      <fill>
        <patternFill>
          <bgColor theme="8"/>
        </patternFill>
      </fill>
    </dxf>
    <dxf>
      <fill>
        <patternFill>
          <bgColor theme="8"/>
        </patternFill>
      </fill>
    </dxf>
    <dxf>
      <font>
        <b/>
        <i val="0"/>
        <color theme="9" tint="-0.24994659260841701"/>
      </font>
    </dxf>
    <dxf>
      <font>
        <b/>
        <i val="0"/>
        <color theme="8" tint="-0.24994659260841701"/>
      </font>
    </dxf>
    <dxf>
      <fill>
        <patternFill>
          <bgColor theme="9" tint="0.79998168889431442"/>
        </patternFill>
      </fill>
      <border>
        <left style="thin">
          <color theme="8" tint="-0.24994659260841701"/>
        </left>
        <right style="thin">
          <color theme="8" tint="-0.24994659260841701"/>
        </right>
        <top style="thin">
          <color theme="8" tint="-0.24994659260841701"/>
        </top>
        <bottom style="thin">
          <color theme="8" tint="-0.24994659260841701"/>
        </bottom>
        <vertical/>
        <horizontal/>
      </border>
    </dxf>
    <dxf>
      <fill>
        <patternFill>
          <bgColor theme="9" tint="0.79998168889431442"/>
        </patternFill>
      </fill>
      <border>
        <left style="thin">
          <color theme="8"/>
        </left>
        <right style="thin">
          <color theme="8"/>
        </right>
        <top style="thin">
          <color theme="8"/>
        </top>
        <bottom style="thin">
          <color theme="8"/>
        </bottom>
      </border>
    </dxf>
    <dxf>
      <font>
        <strike/>
        <color theme="8" tint="-0.24994659260841701"/>
      </font>
      <fill>
        <patternFill patternType="gray0625">
          <bgColor theme="0" tint="-0.14996795556505021"/>
        </patternFill>
      </fill>
    </dxf>
    <dxf>
      <fill>
        <patternFill>
          <bgColor theme="9"/>
        </patternFill>
      </fill>
    </dxf>
    <dxf>
      <fill>
        <patternFill>
          <bgColor theme="8"/>
        </patternFill>
      </fill>
    </dxf>
    <dxf>
      <fill>
        <patternFill>
          <bgColor theme="9" tint="0.79998168889431442"/>
        </patternFill>
      </fill>
      <border>
        <left style="thin">
          <color theme="8"/>
        </left>
        <right style="thin">
          <color theme="8"/>
        </right>
        <top style="thin">
          <color theme="8"/>
        </top>
        <bottom style="thin">
          <color theme="8"/>
        </bottom>
      </border>
    </dxf>
    <dxf>
      <font>
        <strike/>
        <color theme="8" tint="-0.24994659260841701"/>
      </font>
      <fill>
        <patternFill patternType="gray0625">
          <bgColor theme="0" tint="-0.14996795556505021"/>
        </patternFill>
      </fill>
    </dxf>
    <dxf>
      <fill>
        <patternFill>
          <bgColor theme="9"/>
        </patternFill>
      </fill>
    </dxf>
    <dxf>
      <fill>
        <patternFill>
          <bgColor theme="8"/>
        </patternFill>
      </fill>
    </dxf>
    <dxf>
      <font>
        <b/>
        <i val="0"/>
        <color theme="9" tint="-0.24994659260841701"/>
      </font>
    </dxf>
    <dxf>
      <fill>
        <patternFill>
          <bgColor theme="4" tint="0.79998168889431442"/>
        </patternFill>
      </fill>
    </dxf>
    <dxf>
      <fill>
        <patternFill>
          <bgColor theme="9" tint="0.79998168889431442"/>
        </patternFill>
      </fill>
      <border>
        <left style="thin">
          <color theme="8"/>
        </left>
        <right style="thin">
          <color theme="8"/>
        </right>
        <top style="thin">
          <color theme="8"/>
        </top>
        <bottom style="thin">
          <color theme="8"/>
        </bottom>
      </border>
    </dxf>
    <dxf>
      <font>
        <strike/>
        <color theme="8" tint="-0.24994659260841701"/>
      </font>
      <fill>
        <patternFill patternType="gray0625">
          <bgColor theme="0" tint="-0.14996795556505021"/>
        </patternFill>
      </fill>
    </dxf>
    <dxf>
      <fill>
        <patternFill>
          <bgColor theme="8"/>
        </patternFill>
      </fill>
    </dxf>
    <dxf>
      <fill>
        <patternFill>
          <bgColor theme="4" tint="0.79998168889431442"/>
        </patternFill>
      </fill>
    </dxf>
    <dxf>
      <fill>
        <patternFill>
          <bgColor theme="9" tint="0.79998168889431442"/>
        </patternFill>
      </fill>
      <border>
        <left style="thin">
          <color theme="8"/>
        </left>
        <right style="thin">
          <color theme="8"/>
        </right>
        <top style="thin">
          <color theme="8"/>
        </top>
        <bottom style="thin">
          <color theme="8"/>
        </bottom>
      </border>
    </dxf>
    <dxf>
      <font>
        <strike/>
        <color theme="8" tint="-0.24994659260841701"/>
      </font>
      <fill>
        <patternFill patternType="gray0625">
          <bgColor theme="0" tint="-0.14996795556505021"/>
        </patternFill>
      </fill>
    </dxf>
    <dxf>
      <fill>
        <patternFill>
          <bgColor theme="8"/>
        </patternFill>
      </fill>
    </dxf>
    <dxf>
      <fill>
        <patternFill>
          <bgColor theme="4" tint="0.79998168889431442"/>
        </patternFill>
      </fill>
    </dxf>
  </dxfs>
  <tableStyles count="0" defaultTableStyle="TableStyleMedium2" defaultPivotStyle="PivotStyleLight16"/>
  <colors>
    <mruColors>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vlaanderen.be/cjm/sites/default/files/2021-06/Handleiding_aanvraag_werkingssubsidie_KD4.pdf"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Vooraf!A1"/><Relationship Id="rId1" Type="http://schemas.openxmlformats.org/officeDocument/2006/relationships/hyperlink" Target="#'Werknemers (binnen RSZ)'!A1"/></Relationships>
</file>

<file path=xl/drawings/_rels/drawing3.xml.rels><?xml version="1.0" encoding="UTF-8" standalone="yes"?>
<Relationships xmlns="http://schemas.openxmlformats.org/package/2006/relationships"><Relationship Id="rId2" Type="http://schemas.openxmlformats.org/officeDocument/2006/relationships/hyperlink" Target="#Activiteiten!A1"/><Relationship Id="rId1" Type="http://schemas.openxmlformats.org/officeDocument/2006/relationships/hyperlink" Target="#'Medewerkers (buiten RSZ)'!A1"/></Relationships>
</file>

<file path=xl/drawings/_rels/drawing4.xml.rels><?xml version="1.0" encoding="UTF-8" standalone="yes"?>
<Relationships xmlns="http://schemas.openxmlformats.org/package/2006/relationships"><Relationship Id="rId2" Type="http://schemas.openxmlformats.org/officeDocument/2006/relationships/hyperlink" Target="#'Werknemers (binnen RSZ)'!A1"/><Relationship Id="rId1" Type="http://schemas.openxmlformats.org/officeDocument/2006/relationships/hyperlink" Target="#Begroting!A1"/></Relationships>
</file>

<file path=xl/drawings/_rels/drawing5.xml.rels><?xml version="1.0" encoding="UTF-8" standalone="yes"?>
<Relationships xmlns="http://schemas.openxmlformats.org/package/2006/relationships"><Relationship Id="rId2" Type="http://schemas.openxmlformats.org/officeDocument/2006/relationships/hyperlink" Target="#'Medewerkers (buiten RSZ)'!A1"/><Relationship Id="rId1" Type="http://schemas.openxmlformats.org/officeDocument/2006/relationships/hyperlink" Target="#Toelichting!A1"/></Relationships>
</file>

<file path=xl/drawings/_rels/drawing6.xml.rels><?xml version="1.0" encoding="UTF-8" standalone="yes"?>
<Relationships xmlns="http://schemas.openxmlformats.org/package/2006/relationships"><Relationship Id="rId2" Type="http://schemas.openxmlformats.org/officeDocument/2006/relationships/hyperlink" Target="#Begroting!A1"/><Relationship Id="rId1" Type="http://schemas.openxmlformats.org/officeDocument/2006/relationships/hyperlink" Target="#Resultaatsplanning!A1"/></Relationships>
</file>

<file path=xl/drawings/_rels/drawing7.xml.rels><?xml version="1.0" encoding="UTF-8" standalone="yes"?>
<Relationships xmlns="http://schemas.openxmlformats.org/package/2006/relationships"><Relationship Id="rId2" Type="http://schemas.openxmlformats.org/officeDocument/2006/relationships/hyperlink" Target="#Toelichting!A1"/><Relationship Id="rId1" Type="http://schemas.openxmlformats.org/officeDocument/2006/relationships/hyperlink" Target="#Samenvatting!A1"/></Relationships>
</file>

<file path=xl/drawings/_rels/drawing8.xml.rels><?xml version="1.0" encoding="UTF-8" standalone="yes"?>
<Relationships xmlns="http://schemas.openxmlformats.org/package/2006/relationships"><Relationship Id="rId1" Type="http://schemas.openxmlformats.org/officeDocument/2006/relationships/hyperlink" Target="#Resultaatsplanning!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3</xdr:col>
      <xdr:colOff>655919</xdr:colOff>
      <xdr:row>1</xdr:row>
      <xdr:rowOff>458725</xdr:rowOff>
    </xdr:to>
    <xdr:pic>
      <xdr:nvPicPr>
        <xdr:cNvPr id="2" name="Afbeelding 1">
          <a:extLst>
            <a:ext uri="{FF2B5EF4-FFF2-40B4-BE49-F238E27FC236}">
              <a16:creationId xmlns:a16="http://schemas.microsoft.com/office/drawing/2014/main" id="{8CE97CF7-30F2-4D0F-8BD6-940B486BEB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28600"/>
          <a:ext cx="2850479" cy="420625"/>
        </a:xfrm>
        <a:prstGeom prst="rect">
          <a:avLst/>
        </a:prstGeom>
      </xdr:spPr>
    </xdr:pic>
    <xdr:clientData/>
  </xdr:twoCellAnchor>
  <xdr:twoCellAnchor editAs="oneCell">
    <xdr:from>
      <xdr:col>10</xdr:col>
      <xdr:colOff>500965</xdr:colOff>
      <xdr:row>0</xdr:row>
      <xdr:rowOff>140475</xdr:rowOff>
    </xdr:from>
    <xdr:to>
      <xdr:col>12</xdr:col>
      <xdr:colOff>1318</xdr:colOff>
      <xdr:row>2</xdr:row>
      <xdr:rowOff>122555</xdr:rowOff>
    </xdr:to>
    <xdr:pic>
      <xdr:nvPicPr>
        <xdr:cNvPr id="3" name="Afbeelding 2">
          <a:extLst>
            <a:ext uri="{FF2B5EF4-FFF2-40B4-BE49-F238E27FC236}">
              <a16:creationId xmlns:a16="http://schemas.microsoft.com/office/drawing/2014/main" id="{EE460F5F-00B6-4849-8AFF-CCDC1FAE59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5345" y="140475"/>
          <a:ext cx="1601568" cy="650100"/>
        </a:xfrm>
        <a:prstGeom prst="rect">
          <a:avLst/>
        </a:prstGeom>
      </xdr:spPr>
    </xdr:pic>
    <xdr:clientData/>
  </xdr:twoCellAnchor>
  <xdr:twoCellAnchor>
    <xdr:from>
      <xdr:col>2</xdr:col>
      <xdr:colOff>15240</xdr:colOff>
      <xdr:row>8</xdr:row>
      <xdr:rowOff>19050</xdr:rowOff>
    </xdr:from>
    <xdr:to>
      <xdr:col>4</xdr:col>
      <xdr:colOff>666750</xdr:colOff>
      <xdr:row>31</xdr:row>
      <xdr:rowOff>167640</xdr:rowOff>
    </xdr:to>
    <xdr:sp macro="" textlink="">
      <xdr:nvSpPr>
        <xdr:cNvPr id="4" name="Tekstvak 3">
          <a:extLst>
            <a:ext uri="{FF2B5EF4-FFF2-40B4-BE49-F238E27FC236}">
              <a16:creationId xmlns:a16="http://schemas.microsoft.com/office/drawing/2014/main" id="{854F17E0-FEE5-4DD4-BD1B-EEA6240A82E9}"/>
            </a:ext>
          </a:extLst>
        </xdr:cNvPr>
        <xdr:cNvSpPr txBox="1"/>
      </xdr:nvSpPr>
      <xdr:spPr>
        <a:xfrm>
          <a:off x="339090" y="1981200"/>
          <a:ext cx="3547110" cy="3796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BE" sz="1050">
              <a:solidFill>
                <a:schemeClr val="dk1"/>
              </a:solidFill>
              <a:effectLst/>
              <a:latin typeface="+mn-lt"/>
              <a:ea typeface="+mn-ea"/>
              <a:cs typeface="+mn-cs"/>
            </a:rPr>
            <a:t>Dit model moet ingevuld worden in het kader van een aanvraag van een werkingssubsidie binnen het</a:t>
          </a:r>
          <a:r>
            <a:rPr lang="nl-BE" sz="1050" baseline="0">
              <a:solidFill>
                <a:schemeClr val="dk1"/>
              </a:solidFill>
              <a:effectLst/>
              <a:latin typeface="+mn-lt"/>
              <a:ea typeface="+mn-ea"/>
              <a:cs typeface="+mn-cs"/>
            </a:rPr>
            <a:t> Kunstendecreet</a:t>
          </a:r>
          <a:r>
            <a:rPr lang="nl-BE" sz="1050">
              <a:solidFill>
                <a:schemeClr val="dk1"/>
              </a:solidFill>
              <a:effectLst/>
              <a:latin typeface="+mn-lt"/>
              <a:ea typeface="+mn-ea"/>
              <a:cs typeface="+mn-cs"/>
            </a:rPr>
            <a:t>.</a:t>
          </a:r>
        </a:p>
        <a:p>
          <a:endParaRPr kumimoji="0" lang="nl-BE" sz="105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l-BE" sz="1050" b="1" i="0" u="none" strike="noStrike" kern="0" cap="none" spc="0" normalizeH="0" baseline="0" noProof="0">
              <a:ln>
                <a:noFill/>
              </a:ln>
              <a:solidFill>
                <a:prstClr val="black"/>
              </a:solidFill>
              <a:effectLst/>
              <a:uLnTx/>
              <a:uFillTx/>
              <a:latin typeface="+mn-lt"/>
              <a:ea typeface="+mn-ea"/>
              <a:cs typeface="+mn-cs"/>
            </a:rPr>
            <a:t>Invulinstructies</a:t>
          </a:r>
          <a:r>
            <a:rPr kumimoji="0" lang="nl-BE" sz="1050" b="0" i="0" u="none" strike="noStrike" kern="0" cap="none" spc="0" normalizeH="0" baseline="0" noProof="0">
              <a:ln>
                <a:noFill/>
              </a:ln>
              <a:solidFill>
                <a:prstClr val="black"/>
              </a:solidFill>
              <a:effectLst/>
              <a:uLnTx/>
              <a:uFillTx/>
              <a:latin typeface="+mn-lt"/>
              <a:ea typeface="+mn-ea"/>
              <a:cs typeface="+mn-cs"/>
            </a:rPr>
            <a:t> per werkblad vind je onderaan op dit blad. De volledige handleiding kan je via onderstaande link downloaden: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nl-BE" sz="105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nl-BE" sz="105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nl-BE" sz="105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a:solidFill>
                <a:schemeClr val="dk1"/>
              </a:solidFill>
              <a:effectLst/>
              <a:latin typeface="+mn-lt"/>
              <a:ea typeface="+mn-ea"/>
              <a:cs typeface="+mn-cs"/>
            </a:rPr>
            <a:t>Vul enkel die velden in die hiervoor voorzien zijn (zie ook ‘</a:t>
          </a:r>
          <a:r>
            <a:rPr lang="nl-BE" sz="1050" b="1">
              <a:solidFill>
                <a:schemeClr val="dk1"/>
              </a:solidFill>
              <a:effectLst/>
              <a:latin typeface="+mn-lt"/>
              <a:ea typeface="+mn-ea"/>
              <a:cs typeface="+mn-cs"/>
            </a:rPr>
            <a:t>Gebruikte kleurcodes</a:t>
          </a:r>
          <a:r>
            <a:rPr lang="nl-BE" sz="1050">
              <a:solidFill>
                <a:schemeClr val="dk1"/>
              </a:solidFill>
              <a:effectLst/>
              <a:latin typeface="+mn-lt"/>
              <a:ea typeface="+mn-ea"/>
              <a:cs typeface="+mn-cs"/>
            </a:rPr>
            <a:t>’ rechts).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a:solidFill>
                <a:schemeClr val="dk1"/>
              </a:solidFill>
              <a:effectLst/>
              <a:latin typeface="+mn-lt"/>
              <a:ea typeface="+mn-ea"/>
              <a:cs typeface="+mn-cs"/>
            </a:rPr>
            <a:t>Gebruik steeds de </a:t>
          </a:r>
          <a:r>
            <a:rPr lang="nl-BE" sz="1050" b="1">
              <a:solidFill>
                <a:schemeClr val="dk1"/>
              </a:solidFill>
              <a:effectLst/>
              <a:latin typeface="+mn-lt"/>
              <a:ea typeface="+mn-ea"/>
              <a:cs typeface="+mn-cs"/>
            </a:rPr>
            <a:t>boekhoudkundige regels </a:t>
          </a:r>
          <a:r>
            <a:rPr lang="nl-BE" sz="1050">
              <a:solidFill>
                <a:schemeClr val="dk1"/>
              </a:solidFill>
              <a:effectLst/>
              <a:latin typeface="+mn-lt"/>
              <a:ea typeface="+mn-ea"/>
              <a:cs typeface="+mn-cs"/>
            </a:rPr>
            <a:t>die op jouw organisatie van toepassing zijn.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a:solidFill>
                <a:schemeClr val="dk1"/>
              </a:solidFill>
              <a:effectLst/>
              <a:latin typeface="+mn-lt"/>
              <a:ea typeface="+mn-ea"/>
              <a:cs typeface="+mn-cs"/>
            </a:rPr>
            <a:t>Los alle </a:t>
          </a:r>
          <a:r>
            <a:rPr lang="nl-BE" sz="1050" b="1">
              <a:solidFill>
                <a:schemeClr val="dk1"/>
              </a:solidFill>
              <a:effectLst/>
              <a:latin typeface="+mn-lt"/>
              <a:ea typeface="+mn-ea"/>
              <a:cs typeface="+mn-cs"/>
            </a:rPr>
            <a:t>foutmeldingen</a:t>
          </a:r>
          <a:r>
            <a:rPr lang="nl-BE" sz="1050">
              <a:solidFill>
                <a:schemeClr val="dk1"/>
              </a:solidFill>
              <a:effectLst/>
              <a:latin typeface="+mn-lt"/>
              <a:ea typeface="+mn-ea"/>
              <a:cs typeface="+mn-cs"/>
            </a:rPr>
            <a:t> op vooraleer je het model indient via een daartoe bestemde KIOSK-module. Fouten worden samengevat zowel bovenaan op elk blad van dit model, als gezamenlijk op blad ‘Samenvatting’.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a:solidFill>
                <a:schemeClr val="dk1"/>
              </a:solidFill>
              <a:effectLst/>
              <a:latin typeface="+mn-lt"/>
              <a:ea typeface="+mn-ea"/>
              <a:cs typeface="+mn-cs"/>
            </a:rPr>
            <a:t>Gebruik</a:t>
          </a:r>
          <a:r>
            <a:rPr lang="nl-BE" sz="1050" baseline="0">
              <a:solidFill>
                <a:schemeClr val="dk1"/>
              </a:solidFill>
              <a:effectLst/>
              <a:latin typeface="+mn-lt"/>
              <a:ea typeface="+mn-ea"/>
              <a:cs typeface="+mn-cs"/>
            </a:rPr>
            <a:t> b</a:t>
          </a:r>
          <a:r>
            <a:rPr lang="nl-BE" sz="1050">
              <a:solidFill>
                <a:schemeClr val="dk1"/>
              </a:solidFill>
              <a:effectLst/>
              <a:latin typeface="+mn-lt"/>
              <a:ea typeface="+mn-ea"/>
              <a:cs typeface="+mn-cs"/>
            </a:rPr>
            <a:t>ij het </a:t>
          </a:r>
          <a:r>
            <a:rPr lang="nl-BE" sz="1050" b="1">
              <a:solidFill>
                <a:schemeClr val="dk1"/>
              </a:solidFill>
              <a:effectLst/>
              <a:latin typeface="+mn-lt"/>
              <a:ea typeface="+mn-ea"/>
              <a:cs typeface="+mn-cs"/>
            </a:rPr>
            <a:t>plakken van data </a:t>
          </a:r>
          <a:r>
            <a:rPr lang="nl-BE" sz="1050">
              <a:solidFill>
                <a:schemeClr val="dk1"/>
              </a:solidFill>
              <a:effectLst/>
              <a:latin typeface="+mn-lt"/>
              <a:ea typeface="+mn-ea"/>
              <a:cs typeface="+mn-cs"/>
            </a:rPr>
            <a:t>exclusief de </a:t>
          </a:r>
          <a:r>
            <a:rPr lang="nl-BE" sz="1050" b="0">
              <a:solidFill>
                <a:schemeClr val="dk1"/>
              </a:solidFill>
              <a:effectLst/>
              <a:latin typeface="+mn-lt"/>
              <a:ea typeface="+mn-ea"/>
              <a:cs typeface="+mn-cs"/>
            </a:rPr>
            <a:t>‘waarden plakken’</a:t>
          </a:r>
          <a:r>
            <a:rPr lang="nl-BE" sz="1050">
              <a:solidFill>
                <a:schemeClr val="dk1"/>
              </a:solidFill>
              <a:effectLst/>
              <a:latin typeface="+mn-lt"/>
              <a:ea typeface="+mn-ea"/>
              <a:cs typeface="+mn-cs"/>
            </a:rPr>
            <a:t>-functie om problemen met de lay-out te voorkomen.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b="0">
              <a:solidFill>
                <a:schemeClr val="dk1"/>
              </a:solidFill>
              <a:effectLst/>
              <a:latin typeface="+mn-lt"/>
              <a:ea typeface="+mn-ea"/>
              <a:cs typeface="+mn-cs"/>
            </a:rPr>
            <a:t>Verander de </a:t>
          </a:r>
          <a:r>
            <a:rPr lang="nl-BE" sz="1050" b="1">
              <a:solidFill>
                <a:schemeClr val="dk1"/>
              </a:solidFill>
              <a:effectLst/>
              <a:latin typeface="+mn-lt"/>
              <a:ea typeface="+mn-ea"/>
              <a:cs typeface="+mn-cs"/>
            </a:rPr>
            <a:t>structuur van het sjabloon </a:t>
          </a:r>
          <a:r>
            <a:rPr lang="nl-BE" sz="1050" b="0">
              <a:solidFill>
                <a:schemeClr val="dk1"/>
              </a:solidFill>
              <a:effectLst/>
              <a:latin typeface="+mn-lt"/>
              <a:ea typeface="+mn-ea"/>
              <a:cs typeface="+mn-cs"/>
            </a:rPr>
            <a:t>niet</a:t>
          </a:r>
          <a:r>
            <a:rPr lang="nl-BE" sz="1050" b="1">
              <a:solidFill>
                <a:schemeClr val="dk1"/>
              </a:solidFill>
              <a:effectLst/>
              <a:latin typeface="+mn-lt"/>
              <a:ea typeface="+mn-ea"/>
              <a:cs typeface="+mn-cs"/>
            </a:rPr>
            <a:t> </a:t>
          </a:r>
          <a:r>
            <a:rPr lang="nl-BE" sz="1050">
              <a:solidFill>
                <a:schemeClr val="dk1"/>
              </a:solidFill>
              <a:effectLst/>
              <a:latin typeface="+mn-lt"/>
              <a:ea typeface="+mn-ea"/>
              <a:cs typeface="+mn-cs"/>
            </a:rPr>
            <a:t>door bv. rijen / kolommen te verplaatsen, toe te voegen of te verwijderen.</a:t>
          </a:r>
        </a:p>
      </xdr:txBody>
    </xdr:sp>
    <xdr:clientData/>
  </xdr:twoCellAnchor>
  <xdr:twoCellAnchor>
    <xdr:from>
      <xdr:col>7</xdr:col>
      <xdr:colOff>7620</xdr:colOff>
      <xdr:row>24</xdr:row>
      <xdr:rowOff>91440</xdr:rowOff>
    </xdr:from>
    <xdr:to>
      <xdr:col>11</xdr:col>
      <xdr:colOff>7620</xdr:colOff>
      <xdr:row>31</xdr:row>
      <xdr:rowOff>114300</xdr:rowOff>
    </xdr:to>
    <xdr:sp macro="" textlink="">
      <xdr:nvSpPr>
        <xdr:cNvPr id="8" name="Tekstvak 7">
          <a:extLst>
            <a:ext uri="{FF2B5EF4-FFF2-40B4-BE49-F238E27FC236}">
              <a16:creationId xmlns:a16="http://schemas.microsoft.com/office/drawing/2014/main" id="{405B65A1-276F-4B89-BA31-AA7384AA4AC9}"/>
            </a:ext>
          </a:extLst>
        </xdr:cNvPr>
        <xdr:cNvSpPr txBox="1"/>
      </xdr:nvSpPr>
      <xdr:spPr>
        <a:xfrm>
          <a:off x="3970020" y="4472940"/>
          <a:ext cx="6057900" cy="1120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BE" sz="1050" b="0" baseline="0">
              <a:solidFill>
                <a:schemeClr val="dk1"/>
              </a:solidFill>
              <a:effectLst/>
              <a:latin typeface="+mn-lt"/>
              <a:ea typeface="+mn-ea"/>
              <a:cs typeface="+mn-cs"/>
            </a:rPr>
            <a:t>Dit bestand is geoptimaliseerd voor </a:t>
          </a:r>
          <a:r>
            <a:rPr lang="nl-BE" sz="1050" b="1" baseline="0">
              <a:solidFill>
                <a:schemeClr val="dk1"/>
              </a:solidFill>
              <a:effectLst/>
              <a:latin typeface="+mn-lt"/>
              <a:ea typeface="+mn-ea"/>
              <a:cs typeface="+mn-cs"/>
            </a:rPr>
            <a:t>Microsoft Excel 365</a:t>
          </a:r>
          <a:r>
            <a:rPr lang="nl-BE" sz="1050" b="0" baseline="0">
              <a:solidFill>
                <a:schemeClr val="dk1"/>
              </a:solidFill>
              <a:effectLst/>
              <a:latin typeface="+mn-lt"/>
              <a:ea typeface="+mn-ea"/>
              <a:cs typeface="+mn-cs"/>
            </a:rPr>
            <a:t>, maar werd ontworpen met het oog op maximale compatibiliteit met oudere versies van Excel alsook met alternatieve software.</a:t>
          </a:r>
        </a:p>
        <a:p>
          <a:endParaRPr lang="nl-BE" sz="1050" b="0" baseline="0">
            <a:solidFill>
              <a:schemeClr val="dk1"/>
            </a:solidFill>
            <a:effectLst/>
            <a:latin typeface="+mn-lt"/>
            <a:ea typeface="+mn-ea"/>
            <a:cs typeface="+mn-cs"/>
          </a:endParaRPr>
        </a:p>
        <a:p>
          <a:r>
            <a:rPr lang="nl-BE" sz="1050" b="0" baseline="0">
              <a:solidFill>
                <a:schemeClr val="dk1"/>
              </a:solidFill>
              <a:effectLst/>
              <a:latin typeface="+mn-lt"/>
              <a:ea typeface="+mn-ea"/>
              <a:cs typeface="+mn-cs"/>
            </a:rPr>
            <a:t>Mocht je toch problemen ervaren bij het invullen van de bevraging in de door jou gebruikte software of niet zeker zijn dat alles juist werkt, en je hebt geen toegang tot een recente desktopversie van Microsoft Excel, dan kunnen we jou als gratis alternatief Excel Online aanbevelen op http://office.live.com.</a:t>
          </a:r>
        </a:p>
      </xdr:txBody>
    </xdr:sp>
    <xdr:clientData/>
  </xdr:twoCellAnchor>
  <xdr:twoCellAnchor>
    <xdr:from>
      <xdr:col>2</xdr:col>
      <xdr:colOff>223520</xdr:colOff>
      <xdr:row>15</xdr:row>
      <xdr:rowOff>49530</xdr:rowOff>
    </xdr:from>
    <xdr:to>
      <xdr:col>4</xdr:col>
      <xdr:colOff>647700</xdr:colOff>
      <xdr:row>18</xdr:row>
      <xdr:rowOff>7620</xdr:rowOff>
    </xdr:to>
    <xdr:sp macro="" textlink="">
      <xdr:nvSpPr>
        <xdr:cNvPr id="5" name="Tekstvak 4">
          <a:hlinkClick xmlns:r="http://schemas.openxmlformats.org/officeDocument/2006/relationships" r:id="rId3"/>
          <a:extLst>
            <a:ext uri="{FF2B5EF4-FFF2-40B4-BE49-F238E27FC236}">
              <a16:creationId xmlns:a16="http://schemas.microsoft.com/office/drawing/2014/main" id="{50013143-DFD9-4447-AEF7-918A49F6EF85}"/>
            </a:ext>
          </a:extLst>
        </xdr:cNvPr>
        <xdr:cNvSpPr txBox="1"/>
      </xdr:nvSpPr>
      <xdr:spPr>
        <a:xfrm>
          <a:off x="541020" y="3008630"/>
          <a:ext cx="3319780" cy="415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lang="nl-BE" sz="1000" u="sng"/>
            <a:t>https://www.vlaanderen.be/cjm/sites/default/files/2021-06/Handleiding_aanvraag_werkingssubsidie_KD4.pdf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775174</xdr:colOff>
      <xdr:row>0</xdr:row>
      <xdr:rowOff>55245</xdr:rowOff>
    </xdr:from>
    <xdr:to>
      <xdr:col>2</xdr:col>
      <xdr:colOff>1855174</xdr:colOff>
      <xdr:row>0</xdr:row>
      <xdr:rowOff>271245</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0F92415F-4090-4EA3-89C6-96E267EE6F4E}"/>
            </a:ext>
          </a:extLst>
        </xdr:cNvPr>
        <xdr:cNvSpPr/>
      </xdr:nvSpPr>
      <xdr:spPr>
        <a:xfrm>
          <a:off x="1251424" y="55245"/>
          <a:ext cx="1080000" cy="21600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7555</xdr:colOff>
      <xdr:row>0</xdr:row>
      <xdr:rowOff>54502</xdr:rowOff>
    </xdr:from>
    <xdr:to>
      <xdr:col>2</xdr:col>
      <xdr:colOff>775135</xdr:colOff>
      <xdr:row>0</xdr:row>
      <xdr:rowOff>268597</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0CF7AA90-5887-47DD-9DC0-CAC9C511D3A9}"/>
            </a:ext>
          </a:extLst>
        </xdr:cNvPr>
        <xdr:cNvSpPr/>
      </xdr:nvSpPr>
      <xdr:spPr>
        <a:xfrm flipH="1">
          <a:off x="167575" y="54502"/>
          <a:ext cx="1072380" cy="214095"/>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771364</xdr:colOff>
      <xdr:row>0</xdr:row>
      <xdr:rowOff>50165</xdr:rowOff>
    </xdr:from>
    <xdr:to>
      <xdr:col>3</xdr:col>
      <xdr:colOff>778214</xdr:colOff>
      <xdr:row>0</xdr:row>
      <xdr:rowOff>269975</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26992F56-433E-4480-851F-7106FB7B8F0A}"/>
            </a:ext>
          </a:extLst>
        </xdr:cNvPr>
        <xdr:cNvSpPr/>
      </xdr:nvSpPr>
      <xdr:spPr>
        <a:xfrm>
          <a:off x="1247614" y="50165"/>
          <a:ext cx="1080000" cy="21981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7555</xdr:colOff>
      <xdr:row>0</xdr:row>
      <xdr:rowOff>54502</xdr:rowOff>
    </xdr:from>
    <xdr:to>
      <xdr:col>2</xdr:col>
      <xdr:colOff>775135</xdr:colOff>
      <xdr:row>0</xdr:row>
      <xdr:rowOff>268597</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C1020C9A-0E75-40DB-A7F2-58187A5E2909}"/>
            </a:ext>
          </a:extLst>
        </xdr:cNvPr>
        <xdr:cNvSpPr/>
      </xdr:nvSpPr>
      <xdr:spPr>
        <a:xfrm flipH="1">
          <a:off x="165035" y="51962"/>
          <a:ext cx="1071110" cy="216635"/>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770094</xdr:colOff>
      <xdr:row>0</xdr:row>
      <xdr:rowOff>47625</xdr:rowOff>
    </xdr:from>
    <xdr:to>
      <xdr:col>2</xdr:col>
      <xdr:colOff>1850094</xdr:colOff>
      <xdr:row>0</xdr:row>
      <xdr:rowOff>269975</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A9B731D8-E142-477D-83D0-BB6C4A7EFE31}"/>
            </a:ext>
          </a:extLst>
        </xdr:cNvPr>
        <xdr:cNvSpPr/>
      </xdr:nvSpPr>
      <xdr:spPr>
        <a:xfrm>
          <a:off x="1233644" y="47625"/>
          <a:ext cx="1080000" cy="22235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7555</xdr:colOff>
      <xdr:row>0</xdr:row>
      <xdr:rowOff>54502</xdr:rowOff>
    </xdr:from>
    <xdr:to>
      <xdr:col>2</xdr:col>
      <xdr:colOff>775135</xdr:colOff>
      <xdr:row>0</xdr:row>
      <xdr:rowOff>268597</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A880B795-11A7-4594-B5F5-86D0FB58A8DF}"/>
            </a:ext>
          </a:extLst>
        </xdr:cNvPr>
        <xdr:cNvSpPr/>
      </xdr:nvSpPr>
      <xdr:spPr>
        <a:xfrm flipH="1">
          <a:off x="165035" y="51962"/>
          <a:ext cx="1071110" cy="216635"/>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475978</xdr:colOff>
      <xdr:row>0</xdr:row>
      <xdr:rowOff>68366</xdr:rowOff>
    </xdr:from>
    <xdr:to>
      <xdr:col>9</xdr:col>
      <xdr:colOff>1546453</xdr:colOff>
      <xdr:row>0</xdr:row>
      <xdr:rowOff>276746</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E60ABB8F-FCA8-4442-B43A-FFF34088145E}"/>
            </a:ext>
          </a:extLst>
        </xdr:cNvPr>
        <xdr:cNvSpPr/>
      </xdr:nvSpPr>
      <xdr:spPr>
        <a:xfrm>
          <a:off x="1245598" y="68366"/>
          <a:ext cx="1070475" cy="20838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0</xdr:colOff>
      <xdr:row>0</xdr:row>
      <xdr:rowOff>68366</xdr:rowOff>
    </xdr:from>
    <xdr:to>
      <xdr:col>9</xdr:col>
      <xdr:colOff>475027</xdr:colOff>
      <xdr:row>0</xdr:row>
      <xdr:rowOff>276746</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04D06841-915C-4536-8AC0-29270A82DFDB}"/>
            </a:ext>
          </a:extLst>
        </xdr:cNvPr>
        <xdr:cNvSpPr/>
      </xdr:nvSpPr>
      <xdr:spPr>
        <a:xfrm flipH="1">
          <a:off x="160020" y="68366"/>
          <a:ext cx="1084627" cy="208380"/>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475978</xdr:colOff>
      <xdr:row>0</xdr:row>
      <xdr:rowOff>68366</xdr:rowOff>
    </xdr:from>
    <xdr:to>
      <xdr:col>9</xdr:col>
      <xdr:colOff>1546453</xdr:colOff>
      <xdr:row>0</xdr:row>
      <xdr:rowOff>276746</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BAE9A7F5-439B-4590-8FD9-0528B74B9FC5}"/>
            </a:ext>
          </a:extLst>
        </xdr:cNvPr>
        <xdr:cNvSpPr/>
      </xdr:nvSpPr>
      <xdr:spPr>
        <a:xfrm>
          <a:off x="1245598" y="68366"/>
          <a:ext cx="1070475" cy="20838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0</xdr:colOff>
      <xdr:row>0</xdr:row>
      <xdr:rowOff>68366</xdr:rowOff>
    </xdr:from>
    <xdr:to>
      <xdr:col>9</xdr:col>
      <xdr:colOff>475027</xdr:colOff>
      <xdr:row>0</xdr:row>
      <xdr:rowOff>276746</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BA81DE13-B360-48EB-B994-2B74AE37C20D}"/>
            </a:ext>
          </a:extLst>
        </xdr:cNvPr>
        <xdr:cNvSpPr/>
      </xdr:nvSpPr>
      <xdr:spPr>
        <a:xfrm flipH="1">
          <a:off x="160020" y="68366"/>
          <a:ext cx="1084627" cy="208380"/>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475978</xdr:colOff>
      <xdr:row>0</xdr:row>
      <xdr:rowOff>68366</xdr:rowOff>
    </xdr:from>
    <xdr:to>
      <xdr:col>9</xdr:col>
      <xdr:colOff>1546453</xdr:colOff>
      <xdr:row>0</xdr:row>
      <xdr:rowOff>276746</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FEA7A7D9-FB5D-43BD-8C2A-80C166F6F070}"/>
            </a:ext>
          </a:extLst>
        </xdr:cNvPr>
        <xdr:cNvSpPr/>
      </xdr:nvSpPr>
      <xdr:spPr>
        <a:xfrm>
          <a:off x="1241788" y="69636"/>
          <a:ext cx="1075555" cy="20584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0</xdr:colOff>
      <xdr:row>0</xdr:row>
      <xdr:rowOff>68366</xdr:rowOff>
    </xdr:from>
    <xdr:to>
      <xdr:col>9</xdr:col>
      <xdr:colOff>475027</xdr:colOff>
      <xdr:row>0</xdr:row>
      <xdr:rowOff>276746</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4F9CCF10-AE22-4301-9352-C577BA67FACB}"/>
            </a:ext>
          </a:extLst>
        </xdr:cNvPr>
        <xdr:cNvSpPr/>
      </xdr:nvSpPr>
      <xdr:spPr>
        <a:xfrm flipH="1">
          <a:off x="158750" y="69636"/>
          <a:ext cx="1082087" cy="205840"/>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xdr:colOff>
      <xdr:row>0</xdr:row>
      <xdr:rowOff>45720</xdr:rowOff>
    </xdr:from>
    <xdr:to>
      <xdr:col>2</xdr:col>
      <xdr:colOff>926512</xdr:colOff>
      <xdr:row>0</xdr:row>
      <xdr:rowOff>261720</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021E9DF9-1BDC-445E-A7A1-EFB75EF7B59E}"/>
            </a:ext>
          </a:extLst>
        </xdr:cNvPr>
        <xdr:cNvSpPr/>
      </xdr:nvSpPr>
      <xdr:spPr>
        <a:xfrm flipH="1">
          <a:off x="171450" y="47625"/>
          <a:ext cx="1082722" cy="212190"/>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8D9A4F-AC84-48E3-8553-A7881FA79DFF}" name="tblRelatietypeVergoeding" displayName="tblRelatietypeVergoeding" ref="AP1:AP19" totalsRowShown="0">
  <autoFilter ref="AP1:AP19" xr:uid="{8225E5C0-7389-428E-BECE-4C678410D1DC}"/>
  <tableColumns count="1">
    <tableColumn id="1" xr3:uid="{CE5B4470-E744-431B-9284-AE584BC4BFFD}" name="Relatietype en vergoedingswijze"/>
  </tableColumns>
  <tableStyleInfo showFirstColumn="0" showLastColumn="0" showRowStripes="1" showColumnStripes="0"/>
</table>
</file>

<file path=xl/theme/theme1.xml><?xml version="1.0" encoding="utf-8"?>
<a:theme xmlns:a="http://schemas.openxmlformats.org/drawingml/2006/main" name="DCJM">
  <a:themeElements>
    <a:clrScheme name="Aangepast 1">
      <a:dk1>
        <a:sysClr val="windowText" lastClr="000000"/>
      </a:dk1>
      <a:lt1>
        <a:sysClr val="window" lastClr="FFFFFF"/>
      </a:lt1>
      <a:dk2>
        <a:srgbClr val="989898"/>
      </a:dk2>
      <a:lt2>
        <a:srgbClr val="FFFFFF"/>
      </a:lt2>
      <a:accent1>
        <a:srgbClr val="2B979D"/>
      </a:accent1>
      <a:accent2>
        <a:srgbClr val="4BA144"/>
      </a:accent2>
      <a:accent3>
        <a:srgbClr val="735781"/>
      </a:accent3>
      <a:accent4>
        <a:srgbClr val="23789C"/>
      </a:accent4>
      <a:accent5>
        <a:srgbClr val="C63131"/>
      </a:accent5>
      <a:accent6>
        <a:srgbClr val="968C19"/>
      </a:accent6>
      <a:hlink>
        <a:srgbClr val="2B979D"/>
      </a:hlink>
      <a:folHlink>
        <a:srgbClr val="6C651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A4F89-A955-4683-AE14-917940EC3E79}">
  <sheetPr codeName="Blad3">
    <pageSetUpPr fitToPage="1"/>
  </sheetPr>
  <dimension ref="A1:N62"/>
  <sheetViews>
    <sheetView showGridLines="0" tabSelected="1" zoomScaleNormal="100" workbookViewId="0"/>
  </sheetViews>
  <sheetFormatPr defaultRowHeight="14.4" x14ac:dyDescent="0.3"/>
  <cols>
    <col min="1" max="2" width="2.33203125" customWidth="1"/>
    <col min="3" max="3" width="30" customWidth="1"/>
    <col min="4" max="5" width="12.21875" customWidth="1"/>
    <col min="6" max="7" width="2.33203125" customWidth="1"/>
    <col min="8" max="10" width="19.44140625" customWidth="1"/>
    <col min="11" max="11" width="28.33203125" customWidth="1"/>
    <col min="12" max="13" width="2.33203125" customWidth="1"/>
    <col min="14" max="14" width="8.88671875" hidden="1" customWidth="1"/>
  </cols>
  <sheetData>
    <row r="1" spans="1:13" ht="15" customHeight="1" x14ac:dyDescent="0.4">
      <c r="A1" s="26"/>
      <c r="C1" s="2"/>
      <c r="D1" s="3"/>
      <c r="E1" s="47"/>
    </row>
    <row r="2" spans="1:13" s="1" customFormat="1" ht="36.75" customHeight="1" x14ac:dyDescent="0.4">
      <c r="C2" s="48"/>
      <c r="D2" s="3"/>
      <c r="E2" s="4"/>
    </row>
    <row r="3" spans="1:13" ht="15" customHeight="1" x14ac:dyDescent="0.4">
      <c r="C3" s="2"/>
      <c r="D3" s="3"/>
    </row>
    <row r="4" spans="1:13" s="1" customFormat="1" ht="27" customHeight="1" x14ac:dyDescent="0.4">
      <c r="A4" s="49"/>
      <c r="B4" s="49"/>
      <c r="C4" s="324" t="str">
        <f>"Kunstendecreet: cijferbijlage bij de "&amp;LOWER(Sjabloon_fase)&amp;" van een "&amp;IF(Sjabloon_subsidiesoort="Project", "projectsubsidie", "werkingssubsidie")</f>
        <v>Kunstendecreet: cijferbijlage bij de aanvraag van een werkingssubsidie</v>
      </c>
      <c r="D4" s="324"/>
      <c r="E4" s="324"/>
      <c r="F4" s="324"/>
      <c r="G4" s="324"/>
      <c r="H4" s="324"/>
      <c r="I4" s="324"/>
      <c r="J4" s="324"/>
      <c r="K4" s="324"/>
      <c r="L4" s="49"/>
      <c r="M4" s="49"/>
    </row>
    <row r="5" spans="1:13" s="1" customFormat="1" ht="21" customHeight="1" x14ac:dyDescent="0.3">
      <c r="A5" s="49"/>
      <c r="B5" s="49"/>
      <c r="C5" s="330" t="str">
        <f>"Meerjarenplanning voor de beleidsperiode "&amp;Datum_beleidsperiode</f>
        <v>Meerjarenplanning voor de beleidsperiode 2023–2027</v>
      </c>
      <c r="D5" s="330"/>
      <c r="E5" s="330"/>
      <c r="F5" s="330"/>
      <c r="G5" s="330"/>
      <c r="H5" s="330"/>
      <c r="I5" s="330"/>
      <c r="J5" s="330"/>
      <c r="K5" s="330"/>
      <c r="L5" s="49"/>
      <c r="M5" s="49"/>
    </row>
    <row r="6" spans="1:13" s="31" customFormat="1" ht="18" customHeight="1" x14ac:dyDescent="0.3">
      <c r="C6" s="325" t="str" cm="1">
        <f t="array" aca="1" ref="C6" ca="1">IF(Sjabloon_status="Test", Watermark_test, IF((Datum_vervaldatum-TODAY())&lt;=0, Watermark_vervallen, IF((Datum_deadline-TODAY())&lt;0, Watermark_aanmaning, "")))</f>
        <v>Dit model dient enkel voor testdoeleinden. De definitieve versie kan hiervan afwijken. Niet gebruiken bij de echte aanvraag!</v>
      </c>
      <c r="D6" s="325"/>
      <c r="E6" s="325"/>
      <c r="F6" s="325"/>
      <c r="G6" s="325"/>
      <c r="H6" s="325"/>
      <c r="I6" s="325"/>
      <c r="J6" s="325"/>
      <c r="K6" s="325"/>
    </row>
    <row r="7" spans="1:13" s="125" customFormat="1" ht="14.4" customHeight="1" x14ac:dyDescent="0.3">
      <c r="B7" s="120" t="s">
        <v>3436</v>
      </c>
      <c r="D7" s="5"/>
      <c r="E7" s="50"/>
      <c r="F7" s="51"/>
      <c r="G7" s="120" t="s">
        <v>3437</v>
      </c>
    </row>
    <row r="8" spans="1:13" s="125" customFormat="1" ht="7.2" customHeight="1" x14ac:dyDescent="0.3">
      <c r="E8" s="42"/>
      <c r="F8" s="51"/>
    </row>
    <row r="9" spans="1:13" s="125" customFormat="1" ht="14.4" customHeight="1" x14ac:dyDescent="0.3">
      <c r="E9" s="42"/>
      <c r="F9" s="52"/>
      <c r="H9" s="126"/>
      <c r="I9" s="123" t="s">
        <v>94977</v>
      </c>
      <c r="J9" s="123"/>
      <c r="K9" s="31"/>
      <c r="L9" s="127"/>
    </row>
    <row r="10" spans="1:13" s="125" customFormat="1" ht="7.2" customHeight="1" x14ac:dyDescent="0.3">
      <c r="E10" s="42"/>
      <c r="F10" s="51"/>
      <c r="I10" s="31"/>
      <c r="J10" s="31"/>
      <c r="K10" s="31"/>
    </row>
    <row r="11" spans="1:13" s="125" customFormat="1" ht="14.4" customHeight="1" x14ac:dyDescent="0.3">
      <c r="E11" s="42"/>
      <c r="F11" s="52"/>
      <c r="H11" s="321"/>
      <c r="I11" s="123" t="s">
        <v>94978</v>
      </c>
      <c r="J11" s="123"/>
      <c r="K11" s="31"/>
      <c r="L11" s="127"/>
    </row>
    <row r="12" spans="1:13" s="125" customFormat="1" ht="7.2" customHeight="1" x14ac:dyDescent="0.3">
      <c r="E12" s="42"/>
      <c r="F12" s="52"/>
      <c r="I12" s="123"/>
      <c r="J12" s="123"/>
      <c r="K12" s="31"/>
      <c r="L12" s="127"/>
    </row>
    <row r="13" spans="1:13" s="125" customFormat="1" ht="14.4" customHeight="1" x14ac:dyDescent="0.3">
      <c r="E13" s="42"/>
      <c r="F13" s="52"/>
      <c r="H13" s="6" t="s">
        <v>10</v>
      </c>
      <c r="I13" s="123" t="s">
        <v>8</v>
      </c>
      <c r="J13" s="123"/>
      <c r="K13" s="31"/>
      <c r="L13" s="127"/>
    </row>
    <row r="14" spans="1:13" s="125" customFormat="1" ht="7.2" customHeight="1" x14ac:dyDescent="0.3">
      <c r="E14" s="42"/>
      <c r="F14" s="52"/>
      <c r="H14" s="31"/>
      <c r="I14" s="123"/>
      <c r="J14" s="123"/>
      <c r="K14" s="31"/>
      <c r="L14" s="127"/>
    </row>
    <row r="15" spans="1:13" s="125" customFormat="1" ht="14.4" customHeight="1" x14ac:dyDescent="0.3">
      <c r="E15" s="42"/>
      <c r="F15" s="52"/>
      <c r="H15" s="32" t="s">
        <v>10</v>
      </c>
      <c r="I15" s="123" t="s">
        <v>44</v>
      </c>
      <c r="J15" s="123"/>
      <c r="K15" s="31"/>
      <c r="L15" s="127"/>
    </row>
    <row r="16" spans="1:13" s="125" customFormat="1" ht="7.2" customHeight="1" x14ac:dyDescent="0.3">
      <c r="E16" s="42"/>
      <c r="F16" s="52"/>
      <c r="I16" s="123"/>
      <c r="J16" s="123"/>
      <c r="K16" s="31"/>
      <c r="L16" s="127"/>
    </row>
    <row r="17" spans="2:14" s="125" customFormat="1" ht="14.4" customHeight="1" x14ac:dyDescent="0.3">
      <c r="E17" s="42"/>
      <c r="F17" s="52"/>
      <c r="H17" s="128"/>
      <c r="I17" s="123" t="s">
        <v>9</v>
      </c>
      <c r="J17" s="123"/>
      <c r="K17" s="124" t="s">
        <v>52</v>
      </c>
      <c r="L17" s="127"/>
    </row>
    <row r="18" spans="2:14" s="125" customFormat="1" ht="14.4" customHeight="1" x14ac:dyDescent="0.3">
      <c r="E18" s="42"/>
      <c r="F18" s="52"/>
      <c r="I18" s="123" t="s">
        <v>40</v>
      </c>
      <c r="J18" s="123"/>
      <c r="K18" s="31"/>
      <c r="L18" s="127"/>
    </row>
    <row r="19" spans="2:14" s="125" customFormat="1" ht="7.2" customHeight="1" x14ac:dyDescent="0.3">
      <c r="E19" s="42"/>
      <c r="F19" s="52"/>
      <c r="I19" s="31"/>
      <c r="J19" s="31"/>
      <c r="K19" s="31"/>
    </row>
    <row r="20" spans="2:14" s="125" customFormat="1" ht="14.4" customHeight="1" x14ac:dyDescent="0.3">
      <c r="E20" s="42"/>
      <c r="F20" s="51"/>
      <c r="H20" s="129"/>
      <c r="I20" s="123" t="s">
        <v>11</v>
      </c>
      <c r="J20" s="123"/>
      <c r="K20" s="135" t="s">
        <v>53</v>
      </c>
      <c r="L20" s="127"/>
    </row>
    <row r="21" spans="2:14" s="125" customFormat="1" ht="14.4" customHeight="1" x14ac:dyDescent="0.3">
      <c r="E21" s="42"/>
      <c r="F21" s="51"/>
      <c r="I21" s="123" t="s">
        <v>41</v>
      </c>
      <c r="J21" s="123"/>
      <c r="K21" s="31"/>
      <c r="L21" s="127"/>
    </row>
    <row r="22" spans="2:14" s="125" customFormat="1" ht="14.4" customHeight="1" x14ac:dyDescent="0.3">
      <c r="E22" s="42"/>
      <c r="F22" s="118"/>
      <c r="G22" s="130"/>
      <c r="H22" s="130"/>
      <c r="I22" s="131"/>
      <c r="J22" s="131"/>
      <c r="K22" s="130"/>
      <c r="L22" s="131"/>
    </row>
    <row r="23" spans="2:14" s="125" customFormat="1" ht="7.2" customHeight="1" x14ac:dyDescent="0.3">
      <c r="E23" s="42"/>
      <c r="F23" s="51"/>
      <c r="I23" s="127"/>
      <c r="J23" s="127"/>
      <c r="L23" s="127"/>
    </row>
    <row r="24" spans="2:14" s="125" customFormat="1" ht="14.4" customHeight="1" x14ac:dyDescent="0.3">
      <c r="E24" s="42"/>
      <c r="F24" s="51"/>
      <c r="G24" s="120" t="s">
        <v>96</v>
      </c>
    </row>
    <row r="25" spans="2:14" s="125" customFormat="1" ht="14.4" customHeight="1" x14ac:dyDescent="0.3">
      <c r="E25" s="42"/>
      <c r="F25" s="52"/>
      <c r="M25" s="42"/>
      <c r="N25" s="42"/>
    </row>
    <row r="26" spans="2:14" s="125" customFormat="1" ht="14.4" customHeight="1" x14ac:dyDescent="0.3">
      <c r="E26" s="42"/>
      <c r="F26" s="52"/>
      <c r="M26" s="42"/>
      <c r="N26" s="42"/>
    </row>
    <row r="27" spans="2:14" s="125" customFormat="1" ht="14.4" customHeight="1" x14ac:dyDescent="0.3">
      <c r="E27" s="42"/>
      <c r="F27" s="52"/>
      <c r="M27" s="42"/>
      <c r="N27" s="42"/>
    </row>
    <row r="28" spans="2:14" s="125" customFormat="1" ht="14.4" customHeight="1" x14ac:dyDescent="0.3">
      <c r="E28" s="42"/>
      <c r="F28" s="52"/>
      <c r="M28" s="42"/>
      <c r="N28" s="42"/>
    </row>
    <row r="29" spans="2:14" s="125" customFormat="1" ht="14.4" customHeight="1" x14ac:dyDescent="0.3">
      <c r="E29" s="42"/>
      <c r="F29" s="52"/>
      <c r="M29" s="42"/>
      <c r="N29" s="42"/>
    </row>
    <row r="30" spans="2:14" s="125" customFormat="1" ht="14.4" customHeight="1" x14ac:dyDescent="0.3">
      <c r="E30" s="42"/>
      <c r="F30" s="52"/>
      <c r="M30" s="42"/>
      <c r="N30" s="42"/>
    </row>
    <row r="31" spans="2:14" s="125" customFormat="1" ht="14.4" customHeight="1" x14ac:dyDescent="0.3">
      <c r="E31" s="42"/>
      <c r="F31" s="52"/>
      <c r="M31" s="42"/>
      <c r="N31" s="42"/>
    </row>
    <row r="32" spans="2:14" s="125" customFormat="1" x14ac:dyDescent="0.3">
      <c r="B32" s="130"/>
      <c r="C32" s="130"/>
      <c r="D32" s="130"/>
      <c r="E32" s="130"/>
      <c r="F32" s="132"/>
      <c r="G32" s="130"/>
      <c r="H32" s="130"/>
      <c r="I32" s="130"/>
      <c r="J32" s="130"/>
      <c r="K32" s="130"/>
      <c r="L32" s="130"/>
    </row>
    <row r="33" spans="2:8" s="125" customFormat="1" ht="7.2" customHeight="1" x14ac:dyDescent="0.3">
      <c r="B33" s="133"/>
      <c r="C33" s="133"/>
      <c r="D33" s="133"/>
      <c r="E33" s="133"/>
      <c r="F33" s="133"/>
      <c r="G33" s="133"/>
      <c r="H33" s="133"/>
    </row>
    <row r="34" spans="2:8" s="125" customFormat="1" x14ac:dyDescent="0.3">
      <c r="B34" s="121" t="s">
        <v>7</v>
      </c>
      <c r="C34" s="133"/>
      <c r="D34" s="119"/>
      <c r="E34" s="133"/>
      <c r="F34" s="133"/>
      <c r="G34" s="133"/>
      <c r="H34" s="133"/>
    </row>
    <row r="35" spans="2:8" s="125" customFormat="1" ht="7.2" customHeight="1" x14ac:dyDescent="0.3"/>
    <row r="36" spans="2:8" s="125" customFormat="1" x14ac:dyDescent="0.3">
      <c r="B36" s="134"/>
      <c r="C36" s="327" t="s">
        <v>46</v>
      </c>
      <c r="D36" s="327"/>
      <c r="E36" s="327"/>
      <c r="F36" s="327"/>
      <c r="G36" s="327"/>
      <c r="H36" s="327"/>
    </row>
    <row r="37" spans="2:8" s="125" customFormat="1" x14ac:dyDescent="0.3">
      <c r="B37" s="134"/>
      <c r="C37" s="328" t="s">
        <v>42</v>
      </c>
      <c r="D37" s="328"/>
      <c r="E37" s="328"/>
      <c r="F37" s="328"/>
      <c r="G37" s="328"/>
      <c r="H37" s="328"/>
    </row>
    <row r="38" spans="2:8" s="125" customFormat="1" x14ac:dyDescent="0.3">
      <c r="B38" s="134"/>
      <c r="C38" s="328" t="s">
        <v>37</v>
      </c>
      <c r="D38" s="328"/>
      <c r="E38" s="328"/>
      <c r="F38" s="328"/>
      <c r="G38" s="328"/>
      <c r="H38" s="328"/>
    </row>
    <row r="39" spans="2:8" s="125" customFormat="1" x14ac:dyDescent="0.3">
      <c r="B39" s="134"/>
      <c r="C39" s="328" t="s">
        <v>97</v>
      </c>
      <c r="D39" s="328"/>
      <c r="E39" s="328"/>
      <c r="F39" s="328"/>
      <c r="G39" s="328"/>
      <c r="H39" s="328"/>
    </row>
    <row r="40" spans="2:8" s="125" customFormat="1" x14ac:dyDescent="0.3">
      <c r="B40" s="134"/>
      <c r="C40" s="328" t="s">
        <v>38</v>
      </c>
      <c r="D40" s="328"/>
      <c r="E40" s="328"/>
      <c r="F40" s="328"/>
      <c r="G40" s="328"/>
      <c r="H40" s="328"/>
    </row>
    <row r="41" spans="2:8" s="125" customFormat="1" x14ac:dyDescent="0.3">
      <c r="B41" s="134"/>
      <c r="C41" s="328" t="s">
        <v>36</v>
      </c>
      <c r="D41" s="328"/>
      <c r="E41" s="328"/>
      <c r="F41" s="328"/>
      <c r="G41" s="328"/>
      <c r="H41" s="328"/>
    </row>
    <row r="42" spans="2:8" s="125" customFormat="1" x14ac:dyDescent="0.3">
      <c r="B42" s="134"/>
      <c r="C42" s="326" t="s">
        <v>415</v>
      </c>
      <c r="D42" s="326"/>
      <c r="E42" s="326"/>
      <c r="F42" s="326"/>
      <c r="G42" s="326"/>
      <c r="H42" s="326"/>
    </row>
    <row r="43" spans="2:8" s="125" customFormat="1" x14ac:dyDescent="0.3">
      <c r="B43" s="134"/>
      <c r="C43" s="329" t="s">
        <v>94919</v>
      </c>
      <c r="D43" s="329"/>
      <c r="E43" s="329"/>
      <c r="F43" s="329"/>
      <c r="G43" s="329"/>
      <c r="H43" s="329"/>
    </row>
    <row r="44" spans="2:8" s="125" customFormat="1" x14ac:dyDescent="0.3">
      <c r="B44" s="134"/>
      <c r="C44" s="326" t="s">
        <v>94920</v>
      </c>
      <c r="D44" s="326"/>
      <c r="E44" s="326"/>
      <c r="F44" s="326"/>
      <c r="G44" s="326"/>
      <c r="H44" s="326"/>
    </row>
    <row r="45" spans="2:8" s="125" customFormat="1" x14ac:dyDescent="0.3">
      <c r="B45" s="134"/>
      <c r="C45" s="245" t="str">
        <f>"4. "&amp;IF(Controleblad!D17="Aanvraag", "Begroting", "Resultatenrekening")</f>
        <v>4. Begroting</v>
      </c>
      <c r="D45" s="245"/>
      <c r="E45" s="245"/>
      <c r="F45" s="245"/>
      <c r="G45" s="245"/>
      <c r="H45" s="245"/>
    </row>
    <row r="46" spans="2:8" s="125" customFormat="1" x14ac:dyDescent="0.3">
      <c r="B46" s="134"/>
      <c r="C46" s="245" t="str">
        <f>"5. Toelichting "&amp;IF(Controleblad!D17="Aanvraag", "bij begroting", "bij resultatenrekening")</f>
        <v>5. Toelichting bij begroting</v>
      </c>
      <c r="D46" s="245"/>
      <c r="E46" s="245"/>
      <c r="F46" s="245"/>
      <c r="G46" s="245"/>
      <c r="H46" s="245"/>
    </row>
    <row r="47" spans="2:8" s="125" customFormat="1" x14ac:dyDescent="0.3">
      <c r="B47" s="134"/>
      <c r="C47" s="245" t="s">
        <v>94932</v>
      </c>
      <c r="D47" s="245"/>
      <c r="E47" s="245"/>
      <c r="F47" s="245"/>
      <c r="G47" s="245"/>
      <c r="H47" s="245"/>
    </row>
    <row r="48" spans="2:8" s="125" customFormat="1" x14ac:dyDescent="0.3">
      <c r="B48" s="134"/>
      <c r="C48" s="245" t="s">
        <v>94968</v>
      </c>
      <c r="D48" s="245"/>
      <c r="E48" s="245"/>
      <c r="F48" s="245"/>
      <c r="G48" s="245"/>
      <c r="H48" s="245"/>
    </row>
    <row r="49" spans="1:14" s="125" customFormat="1" x14ac:dyDescent="0.3">
      <c r="B49" s="134"/>
      <c r="C49" s="326" t="s">
        <v>94933</v>
      </c>
      <c r="D49" s="326"/>
      <c r="E49" s="326"/>
      <c r="F49" s="326"/>
      <c r="G49" s="326"/>
      <c r="H49" s="326"/>
    </row>
    <row r="50" spans="1:14" s="125" customFormat="1" x14ac:dyDescent="0.3">
      <c r="B50" s="130"/>
      <c r="C50" s="243"/>
      <c r="D50" s="243"/>
      <c r="E50" s="243"/>
      <c r="F50" s="243"/>
      <c r="G50" s="243"/>
      <c r="H50" s="243"/>
      <c r="I50" s="130"/>
      <c r="J50" s="130"/>
      <c r="K50" s="130"/>
      <c r="L50" s="130"/>
    </row>
    <row r="51" spans="1:14" ht="7.2" customHeight="1" x14ac:dyDescent="0.3"/>
    <row r="52" spans="1:14" x14ac:dyDescent="0.3">
      <c r="B52" s="120" t="s">
        <v>94914</v>
      </c>
    </row>
    <row r="53" spans="1:14" ht="7.2" customHeight="1" x14ac:dyDescent="0.3"/>
    <row r="61" spans="1:14" x14ac:dyDescent="0.3">
      <c r="M61" s="26"/>
    </row>
    <row r="62" spans="1:14" x14ac:dyDescent="0.3">
      <c r="A62" s="33"/>
      <c r="B62" s="33"/>
      <c r="C62" s="33"/>
      <c r="D62" s="33"/>
      <c r="E62" s="33"/>
      <c r="F62" s="33"/>
      <c r="G62" s="33"/>
      <c r="H62" s="33"/>
      <c r="I62" s="33"/>
      <c r="J62" s="33"/>
      <c r="K62" s="33"/>
      <c r="L62" s="33"/>
      <c r="M62" s="33"/>
      <c r="N62" t="s">
        <v>13</v>
      </c>
    </row>
  </sheetData>
  <sheetProtection algorithmName="SHA-512" hashValue="NHWyaj+MXX5RxHabpGcamCFb/+QFhm3TEPjC0bkfH0yBG53dCxBh4kEpJ/lB4UcXzN3933R8qfefYNehuc+MYA==" saltValue="zkvSqIErp8bdWJ9A7+VuAw==" spinCount="100000" sheet="1" objects="1" scenarios="1" selectLockedCells="1"/>
  <mergeCells count="13">
    <mergeCell ref="C4:K4"/>
    <mergeCell ref="C6:K6"/>
    <mergeCell ref="C49:H49"/>
    <mergeCell ref="C36:H36"/>
    <mergeCell ref="C37:H37"/>
    <mergeCell ref="C38:H38"/>
    <mergeCell ref="C40:H40"/>
    <mergeCell ref="C41:H41"/>
    <mergeCell ref="C39:H39"/>
    <mergeCell ref="C42:H42"/>
    <mergeCell ref="C43:H43"/>
    <mergeCell ref="C44:H44"/>
    <mergeCell ref="C5:K5"/>
  </mergeCells>
  <hyperlinks>
    <hyperlink ref="C49" location="'Impact COVID-19'!A1" display="Voorziene impact van COVID-19-maatregelen op begrote kosten en opbrengsten in het boekjaar 2020" xr:uid="{BF213B58-027A-4E20-8047-5FA9F88589A9}"/>
    <hyperlink ref="C44" location="Motivering!A1" display="Motivering van door het sjabloon gedetecteerde afwijkingen" xr:uid="{A58D74B6-EAE7-4D20-AF36-BD6FB0E9D519}"/>
    <hyperlink ref="C42" location="Identificatie!A1" display="1. Identificatie van de aanvrager" xr:uid="{B44C5E7D-4613-4084-A1FC-A4AB87CFD86C}"/>
    <hyperlink ref="C42:H42" location="Activiteiten!A1" display="1. Activiteiten met publiek/bereik" xr:uid="{140426AB-B262-4C6D-B51B-0284EA1FD1C1}"/>
    <hyperlink ref="C43:H43" location="'Werknemers (binnen RSZ)'!A1" display="2. Werknemers met RSZ-bijdrage" xr:uid="{5E352D06-EC4E-4B37-A245-B20DEBECA504}"/>
    <hyperlink ref="C44:H44" location="'Medewerkers (buiten RSZ)'!A1" display="3. Medewerkers zonder RSZ-bijdrage" xr:uid="{56D9096D-8DC1-4DCF-AE4E-9BDDA08455B6}"/>
    <hyperlink ref="C49:H49" location="Samenvatting!A1" display="Samenvatting!A1" xr:uid="{E3CC464E-9B35-4D95-964E-EA758ADD57EC}"/>
    <hyperlink ref="C45" location="Begroting!A1" display="Begroting!A1" xr:uid="{9FA2FA17-F732-4B49-86C7-2D13B58ED7AE}"/>
    <hyperlink ref="C46" location="Toelichting!A1" display="Toelichting!A1" xr:uid="{3DBA54F6-D02E-4D6B-897A-2F6E93D16D9D}"/>
    <hyperlink ref="C48" location="Resultaatsplanning!A1" display="7. Resultaatsplanning" xr:uid="{AB5C83C9-EDD0-4BF5-98D4-E28581B0FA89}"/>
    <hyperlink ref="C47" location="'Optionele toelichting'!A1" display="6. Optionele toelichting" xr:uid="{4BEAC799-1DEA-4358-A170-95AA48740431}"/>
  </hyperlinks>
  <pageMargins left="0.70866141732283472" right="0.70866141732283472" top="0.74803149606299213" bottom="0.74803149606299213" header="0.31496062992125984" footer="0.31496062992125984"/>
  <pageSetup paperSize="9" scale="58" fitToHeight="0" orientation="portrait" r:id="rId1"/>
  <headerFooter>
    <oddFooter>Pagina &amp;P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F455-7693-4845-99B1-9DD276F04CCF}">
  <sheetPr codeName="Blad11"/>
  <dimension ref="A1:BW32705"/>
  <sheetViews>
    <sheetView workbookViewId="0"/>
  </sheetViews>
  <sheetFormatPr defaultRowHeight="14.4" x14ac:dyDescent="0.3"/>
  <cols>
    <col min="5" max="5" width="36.21875" bestFit="1" customWidth="1"/>
    <col min="35" max="35" width="10.21875" bestFit="1" customWidth="1"/>
    <col min="42" max="42" width="94.33203125" bestFit="1" customWidth="1"/>
  </cols>
  <sheetData>
    <row r="1" spans="1:75" x14ac:dyDescent="0.3">
      <c r="A1" t="s">
        <v>116</v>
      </c>
      <c r="B1" t="s">
        <v>117</v>
      </c>
      <c r="C1" t="s">
        <v>118</v>
      </c>
      <c r="D1" t="s">
        <v>3441</v>
      </c>
      <c r="E1" t="s">
        <v>3444</v>
      </c>
      <c r="F1" t="s">
        <v>150</v>
      </c>
      <c r="G1" t="s">
        <v>3447</v>
      </c>
      <c r="H1" t="s">
        <v>154</v>
      </c>
      <c r="I1" t="s">
        <v>3159</v>
      </c>
      <c r="J1" t="s">
        <v>3162</v>
      </c>
      <c r="K1" t="s">
        <v>3163</v>
      </c>
      <c r="L1" t="s">
        <v>3428</v>
      </c>
      <c r="M1" t="s">
        <v>3429</v>
      </c>
      <c r="N1" t="s">
        <v>172</v>
      </c>
      <c r="O1" t="s">
        <v>3107</v>
      </c>
      <c r="P1" t="s">
        <v>3108</v>
      </c>
      <c r="Q1" t="s">
        <v>3109</v>
      </c>
      <c r="R1" t="s">
        <v>3110</v>
      </c>
      <c r="S1" t="s">
        <v>3111</v>
      </c>
      <c r="T1" t="s">
        <v>3112</v>
      </c>
      <c r="U1" t="s">
        <v>3113</v>
      </c>
      <c r="V1" t="s">
        <v>3114</v>
      </c>
      <c r="W1" t="s">
        <v>3099</v>
      </c>
      <c r="X1" t="s">
        <v>3100</v>
      </c>
      <c r="Y1" s="235" t="s">
        <v>3101</v>
      </c>
      <c r="Z1" t="s">
        <v>3102</v>
      </c>
      <c r="AA1" t="s">
        <v>3103</v>
      </c>
      <c r="AB1" t="s">
        <v>3104</v>
      </c>
      <c r="AC1" t="s">
        <v>3105</v>
      </c>
      <c r="AD1" t="s">
        <v>3106</v>
      </c>
      <c r="AE1" t="s">
        <v>169</v>
      </c>
      <c r="AF1" t="s">
        <v>182</v>
      </c>
      <c r="AG1" t="s">
        <v>187</v>
      </c>
      <c r="AH1" t="s">
        <v>190</v>
      </c>
      <c r="AI1" t="s">
        <v>195</v>
      </c>
      <c r="AJ1" t="s">
        <v>307</v>
      </c>
      <c r="AK1" t="s">
        <v>306</v>
      </c>
      <c r="AL1" t="s">
        <v>298</v>
      </c>
      <c r="AM1" t="s">
        <v>3440</v>
      </c>
      <c r="AP1" t="s">
        <v>313</v>
      </c>
      <c r="AR1" t="s">
        <v>94913</v>
      </c>
      <c r="AT1" t="s">
        <v>94883</v>
      </c>
      <c r="AU1" t="s">
        <v>94884</v>
      </c>
      <c r="AV1" t="s">
        <v>94885</v>
      </c>
      <c r="AW1" t="s">
        <v>94886</v>
      </c>
      <c r="AX1" t="s">
        <v>94887</v>
      </c>
      <c r="AY1" t="s">
        <v>94888</v>
      </c>
      <c r="AZ1" t="s">
        <v>94889</v>
      </c>
      <c r="BA1" t="s">
        <v>94890</v>
      </c>
      <c r="BB1" t="s">
        <v>94891</v>
      </c>
      <c r="BC1" t="s">
        <v>94892</v>
      </c>
      <c r="BD1" t="s">
        <v>94893</v>
      </c>
      <c r="BE1" t="s">
        <v>94894</v>
      </c>
      <c r="BF1" t="s">
        <v>94895</v>
      </c>
      <c r="BG1" t="s">
        <v>94896</v>
      </c>
      <c r="BH1" t="s">
        <v>94897</v>
      </c>
      <c r="BI1" t="s">
        <v>94898</v>
      </c>
      <c r="BJ1" t="s">
        <v>94899</v>
      </c>
      <c r="BK1" t="s">
        <v>94900</v>
      </c>
      <c r="BL1" t="s">
        <v>94901</v>
      </c>
      <c r="BM1" t="s">
        <v>94902</v>
      </c>
      <c r="BN1" t="s">
        <v>94903</v>
      </c>
      <c r="BO1" t="s">
        <v>94904</v>
      </c>
      <c r="BP1" t="s">
        <v>94905</v>
      </c>
      <c r="BQ1" t="s">
        <v>94906</v>
      </c>
      <c r="BR1" t="s">
        <v>94907</v>
      </c>
      <c r="BS1" t="s">
        <v>94908</v>
      </c>
      <c r="BT1" t="s">
        <v>94909</v>
      </c>
      <c r="BU1" t="s">
        <v>94910</v>
      </c>
      <c r="BV1" t="s">
        <v>94911</v>
      </c>
      <c r="BW1" t="s">
        <v>94912</v>
      </c>
    </row>
    <row r="2" spans="1:75" x14ac:dyDescent="0.3">
      <c r="A2" t="s">
        <v>137</v>
      </c>
      <c r="B2" t="s">
        <v>119</v>
      </c>
      <c r="C2" t="s">
        <v>145</v>
      </c>
      <c r="D2" t="s">
        <v>3439</v>
      </c>
      <c r="E2" t="s">
        <v>94926</v>
      </c>
      <c r="F2" t="s">
        <v>151</v>
      </c>
      <c r="G2" t="s">
        <v>94957</v>
      </c>
      <c r="H2" t="s">
        <v>155</v>
      </c>
      <c r="I2" t="s">
        <v>431</v>
      </c>
      <c r="J2" t="s">
        <v>3164</v>
      </c>
      <c r="K2" t="s">
        <v>3213</v>
      </c>
      <c r="L2">
        <v>1000</v>
      </c>
      <c r="M2" t="s">
        <v>435</v>
      </c>
      <c r="N2" t="s">
        <v>173</v>
      </c>
      <c r="O2" s="176" t="s">
        <v>202</v>
      </c>
      <c r="P2" s="176" t="s">
        <v>203</v>
      </c>
      <c r="Q2" s="176" t="s">
        <v>203</v>
      </c>
      <c r="R2" s="176" t="s">
        <v>204</v>
      </c>
      <c r="S2" s="176" t="s">
        <v>205</v>
      </c>
      <c r="T2" s="176" t="s">
        <v>206</v>
      </c>
      <c r="U2" s="176" t="s">
        <v>203</v>
      </c>
      <c r="V2" s="176" t="s">
        <v>207</v>
      </c>
      <c r="W2" s="176" t="s">
        <v>3115</v>
      </c>
      <c r="X2" s="176" t="s">
        <v>3124</v>
      </c>
      <c r="Y2" s="236" t="s">
        <v>3124</v>
      </c>
      <c r="Z2" s="176" t="s">
        <v>3128</v>
      </c>
      <c r="AA2" s="176" t="s">
        <v>3134</v>
      </c>
      <c r="AB2" s="176" t="s">
        <v>3142</v>
      </c>
      <c r="AC2" s="176" t="s">
        <v>299</v>
      </c>
      <c r="AD2" s="176" t="s">
        <v>3153</v>
      </c>
      <c r="AE2" t="s">
        <v>170</v>
      </c>
      <c r="AF2" t="s">
        <v>183</v>
      </c>
      <c r="AG2" t="s">
        <v>189</v>
      </c>
      <c r="AH2" t="s">
        <v>191</v>
      </c>
      <c r="AI2" t="s">
        <v>196</v>
      </c>
      <c r="AJ2" t="s">
        <v>426</v>
      </c>
      <c r="AK2" t="s">
        <v>293</v>
      </c>
      <c r="AL2" t="s">
        <v>299</v>
      </c>
      <c r="AM2" t="s">
        <v>316</v>
      </c>
      <c r="AP2" t="s">
        <v>428</v>
      </c>
      <c r="AR2" t="s">
        <v>431</v>
      </c>
      <c r="AT2" t="s">
        <v>3449</v>
      </c>
      <c r="AU2" t="s">
        <v>3450</v>
      </c>
      <c r="AV2" t="s">
        <v>3451</v>
      </c>
      <c r="AW2" t="s">
        <v>3452</v>
      </c>
      <c r="AX2" t="s">
        <v>3453</v>
      </c>
      <c r="AY2" t="s">
        <v>3454</v>
      </c>
      <c r="AZ2" t="s">
        <v>3455</v>
      </c>
      <c r="BA2" t="s">
        <v>3456</v>
      </c>
      <c r="BB2" t="s">
        <v>3457</v>
      </c>
      <c r="BC2" t="s">
        <v>3458</v>
      </c>
      <c r="BD2" t="s">
        <v>3459</v>
      </c>
      <c r="BE2" t="s">
        <v>3460</v>
      </c>
      <c r="BF2" t="s">
        <v>3461</v>
      </c>
      <c r="BG2" t="s">
        <v>3462</v>
      </c>
      <c r="BH2" t="s">
        <v>3463</v>
      </c>
      <c r="BI2" t="s">
        <v>3464</v>
      </c>
      <c r="BJ2" t="s">
        <v>3465</v>
      </c>
      <c r="BK2" t="s">
        <v>3466</v>
      </c>
      <c r="BL2" t="s">
        <v>3467</v>
      </c>
      <c r="BM2" t="s">
        <v>3468</v>
      </c>
      <c r="BN2" t="s">
        <v>3469</v>
      </c>
      <c r="BO2" t="s">
        <v>3470</v>
      </c>
      <c r="BP2" t="s">
        <v>3471</v>
      </c>
      <c r="BQ2" t="s">
        <v>3472</v>
      </c>
      <c r="BR2" t="s">
        <v>3473</v>
      </c>
      <c r="BS2" t="s">
        <v>3474</v>
      </c>
      <c r="BT2" t="s">
        <v>3475</v>
      </c>
      <c r="BU2" t="s">
        <v>3476</v>
      </c>
      <c r="BV2" t="s">
        <v>3477</v>
      </c>
      <c r="BW2" t="s">
        <v>3478</v>
      </c>
    </row>
    <row r="3" spans="1:75" x14ac:dyDescent="0.3">
      <c r="A3" t="s">
        <v>430</v>
      </c>
      <c r="B3" t="s">
        <v>120</v>
      </c>
      <c r="C3" t="s">
        <v>146</v>
      </c>
      <c r="D3" t="s">
        <v>3438</v>
      </c>
      <c r="E3" t="s">
        <v>94927</v>
      </c>
      <c r="F3" t="s">
        <v>152</v>
      </c>
      <c r="G3" t="s">
        <v>94956</v>
      </c>
      <c r="H3" t="s">
        <v>156</v>
      </c>
      <c r="I3" t="s">
        <v>3161</v>
      </c>
      <c r="J3" t="s">
        <v>3165</v>
      </c>
      <c r="K3" t="s">
        <v>3214</v>
      </c>
      <c r="L3">
        <v>1020</v>
      </c>
      <c r="M3" t="s">
        <v>436</v>
      </c>
      <c r="N3" t="s">
        <v>174</v>
      </c>
      <c r="O3" s="176" t="s">
        <v>208</v>
      </c>
      <c r="P3" s="176" t="s">
        <v>209</v>
      </c>
      <c r="Q3" s="176" t="s">
        <v>209</v>
      </c>
      <c r="R3" s="176" t="s">
        <v>210</v>
      </c>
      <c r="S3" s="176" t="s">
        <v>211</v>
      </c>
      <c r="T3" s="176" t="s">
        <v>212</v>
      </c>
      <c r="U3" s="176" t="s">
        <v>209</v>
      </c>
      <c r="V3" s="176" t="s">
        <v>213</v>
      </c>
      <c r="W3" s="176" t="s">
        <v>3116</v>
      </c>
      <c r="X3" s="176" t="s">
        <v>3125</v>
      </c>
      <c r="Y3" s="236" t="s">
        <v>3125</v>
      </c>
      <c r="Z3" s="176" t="s">
        <v>3129</v>
      </c>
      <c r="AA3" s="176" t="s">
        <v>3135</v>
      </c>
      <c r="AB3" s="176" t="s">
        <v>3143</v>
      </c>
      <c r="AC3" s="176" t="s">
        <v>301</v>
      </c>
      <c r="AD3" s="176" t="s">
        <v>3154</v>
      </c>
      <c r="AE3" t="s">
        <v>171</v>
      </c>
      <c r="AF3" t="s">
        <v>186</v>
      </c>
      <c r="AG3" t="s">
        <v>188</v>
      </c>
      <c r="AH3" t="s">
        <v>192</v>
      </c>
      <c r="AI3" t="s">
        <v>197</v>
      </c>
      <c r="AJ3" t="s">
        <v>94993</v>
      </c>
      <c r="AK3" t="s">
        <v>294</v>
      </c>
      <c r="AL3" t="s">
        <v>300</v>
      </c>
      <c r="AM3" t="s">
        <v>402</v>
      </c>
      <c r="AP3" t="s">
        <v>94986</v>
      </c>
      <c r="AR3" t="s">
        <v>3170</v>
      </c>
      <c r="AT3" t="s">
        <v>3479</v>
      </c>
      <c r="AU3" t="s">
        <v>3480</v>
      </c>
      <c r="AV3" t="s">
        <v>3481</v>
      </c>
      <c r="AW3" t="s">
        <v>3482</v>
      </c>
      <c r="AX3" t="s">
        <v>3483</v>
      </c>
      <c r="AY3" t="s">
        <v>3484</v>
      </c>
      <c r="AZ3" t="s">
        <v>3485</v>
      </c>
      <c r="BA3" t="s">
        <v>3486</v>
      </c>
      <c r="BB3" t="s">
        <v>3487</v>
      </c>
      <c r="BC3" t="s">
        <v>3488</v>
      </c>
      <c r="BD3" t="s">
        <v>3489</v>
      </c>
      <c r="BE3" t="s">
        <v>3490</v>
      </c>
      <c r="BF3" t="s">
        <v>3491</v>
      </c>
      <c r="BG3" t="s">
        <v>3492</v>
      </c>
      <c r="BH3" t="s">
        <v>3493</v>
      </c>
      <c r="BI3" t="s">
        <v>3494</v>
      </c>
      <c r="BJ3" t="s">
        <v>3495</v>
      </c>
      <c r="BK3" t="s">
        <v>3496</v>
      </c>
      <c r="BL3" t="s">
        <v>3497</v>
      </c>
      <c r="BM3" t="s">
        <v>3498</v>
      </c>
      <c r="BN3" t="s">
        <v>3499</v>
      </c>
      <c r="BO3" t="s">
        <v>3500</v>
      </c>
      <c r="BP3" t="s">
        <v>3501</v>
      </c>
      <c r="BQ3" t="s">
        <v>3502</v>
      </c>
      <c r="BR3" t="s">
        <v>3503</v>
      </c>
      <c r="BS3" t="s">
        <v>3504</v>
      </c>
      <c r="BT3" t="s">
        <v>3505</v>
      </c>
      <c r="BU3" t="s">
        <v>3506</v>
      </c>
      <c r="BV3" t="s">
        <v>3507</v>
      </c>
      <c r="BW3" t="s">
        <v>3508</v>
      </c>
    </row>
    <row r="4" spans="1:75" x14ac:dyDescent="0.3">
      <c r="A4" t="s">
        <v>138</v>
      </c>
      <c r="B4" t="s">
        <v>121</v>
      </c>
      <c r="C4" t="s">
        <v>147</v>
      </c>
      <c r="E4" t="s">
        <v>94928</v>
      </c>
      <c r="F4" t="s">
        <v>153</v>
      </c>
      <c r="G4" t="s">
        <v>3448</v>
      </c>
      <c r="I4" t="s">
        <v>3160</v>
      </c>
      <c r="J4" t="s">
        <v>3166</v>
      </c>
      <c r="K4" t="s">
        <v>3215</v>
      </c>
      <c r="L4">
        <v>1030</v>
      </c>
      <c r="M4" t="s">
        <v>437</v>
      </c>
      <c r="N4" t="s">
        <v>175</v>
      </c>
      <c r="O4" s="176" t="s">
        <v>214</v>
      </c>
      <c r="P4" s="176" t="s">
        <v>215</v>
      </c>
      <c r="Q4" s="176" t="s">
        <v>215</v>
      </c>
      <c r="R4" s="176" t="s">
        <v>216</v>
      </c>
      <c r="S4" s="176" t="s">
        <v>211</v>
      </c>
      <c r="T4" s="176" t="s">
        <v>217</v>
      </c>
      <c r="U4" s="176" t="s">
        <v>215</v>
      </c>
      <c r="V4" s="176" t="s">
        <v>218</v>
      </c>
      <c r="W4" s="176" t="s">
        <v>3117</v>
      </c>
      <c r="X4" s="176" t="s">
        <v>3126</v>
      </c>
      <c r="Y4" s="236" t="s">
        <v>3126</v>
      </c>
      <c r="Z4" s="176" t="s">
        <v>3130</v>
      </c>
      <c r="AA4" s="176" t="s">
        <v>3136</v>
      </c>
      <c r="AB4" s="176" t="s">
        <v>3144</v>
      </c>
      <c r="AC4" s="176" t="s">
        <v>302</v>
      </c>
      <c r="AD4" s="176" t="s">
        <v>3155</v>
      </c>
      <c r="AF4" t="s">
        <v>185</v>
      </c>
      <c r="AH4" t="s">
        <v>193</v>
      </c>
      <c r="AI4" t="s">
        <v>198</v>
      </c>
      <c r="AJ4" t="s">
        <v>94998</v>
      </c>
      <c r="AK4" t="s">
        <v>295</v>
      </c>
      <c r="AL4" t="s">
        <v>301</v>
      </c>
      <c r="AP4" t="s">
        <v>94987</v>
      </c>
      <c r="AR4" t="s">
        <v>3171</v>
      </c>
      <c r="AT4" t="s">
        <v>3509</v>
      </c>
      <c r="AU4" t="s">
        <v>3510</v>
      </c>
      <c r="AV4" t="s">
        <v>3511</v>
      </c>
      <c r="AW4" t="s">
        <v>3512</v>
      </c>
      <c r="AX4" t="s">
        <v>3513</v>
      </c>
      <c r="AY4" t="s">
        <v>3514</v>
      </c>
      <c r="AZ4" t="s">
        <v>3515</v>
      </c>
      <c r="BA4" t="s">
        <v>3516</v>
      </c>
      <c r="BB4" t="s">
        <v>3517</v>
      </c>
      <c r="BC4" t="s">
        <v>3518</v>
      </c>
      <c r="BD4" t="s">
        <v>3519</v>
      </c>
      <c r="BE4" t="s">
        <v>3520</v>
      </c>
      <c r="BF4" t="s">
        <v>3521</v>
      </c>
      <c r="BG4" t="s">
        <v>3522</v>
      </c>
      <c r="BH4" t="s">
        <v>3523</v>
      </c>
      <c r="BI4" t="s">
        <v>3524</v>
      </c>
      <c r="BJ4" t="s">
        <v>3525</v>
      </c>
      <c r="BK4" t="s">
        <v>3526</v>
      </c>
      <c r="BL4" t="s">
        <v>3527</v>
      </c>
      <c r="BM4" t="s">
        <v>3528</v>
      </c>
      <c r="BN4" t="s">
        <v>3529</v>
      </c>
      <c r="BO4" t="s">
        <v>3530</v>
      </c>
      <c r="BP4" t="s">
        <v>3531</v>
      </c>
      <c r="BQ4" t="s">
        <v>3532</v>
      </c>
      <c r="BR4" t="s">
        <v>3533</v>
      </c>
      <c r="BS4" t="s">
        <v>3534</v>
      </c>
      <c r="BT4" t="s">
        <v>3535</v>
      </c>
      <c r="BU4" t="s">
        <v>3536</v>
      </c>
      <c r="BV4" t="s">
        <v>3537</v>
      </c>
      <c r="BW4" t="s">
        <v>3538</v>
      </c>
    </row>
    <row r="5" spans="1:75" x14ac:dyDescent="0.3">
      <c r="A5" t="s">
        <v>139</v>
      </c>
      <c r="B5" t="s">
        <v>122</v>
      </c>
      <c r="C5" t="s">
        <v>148</v>
      </c>
      <c r="J5" t="s">
        <v>3167</v>
      </c>
      <c r="K5" t="s">
        <v>3216</v>
      </c>
      <c r="L5">
        <v>1040</v>
      </c>
      <c r="M5" t="s">
        <v>437</v>
      </c>
      <c r="N5" t="s">
        <v>176</v>
      </c>
      <c r="O5" s="176" t="s">
        <v>219</v>
      </c>
      <c r="P5" s="176" t="s">
        <v>220</v>
      </c>
      <c r="Q5" s="176" t="s">
        <v>220</v>
      </c>
      <c r="R5" s="176" t="s">
        <v>221</v>
      </c>
      <c r="S5" s="176" t="s">
        <v>222</v>
      </c>
      <c r="T5" s="176" t="s">
        <v>223</v>
      </c>
      <c r="U5" s="176" t="s">
        <v>224</v>
      </c>
      <c r="V5" s="176" t="s">
        <v>225</v>
      </c>
      <c r="W5" s="176" t="s">
        <v>3118</v>
      </c>
      <c r="X5" s="176" t="s">
        <v>3127</v>
      </c>
      <c r="Y5" s="236" t="s">
        <v>3127</v>
      </c>
      <c r="Z5" s="176" t="s">
        <v>3131</v>
      </c>
      <c r="AA5" s="176" t="s">
        <v>3137</v>
      </c>
      <c r="AB5" s="176" t="s">
        <v>3145</v>
      </c>
      <c r="AC5" s="176" t="s">
        <v>303</v>
      </c>
      <c r="AD5" s="176" t="s">
        <v>3156</v>
      </c>
      <c r="AF5" t="s">
        <v>184</v>
      </c>
      <c r="AH5" t="s">
        <v>194</v>
      </c>
      <c r="AI5" t="s">
        <v>199</v>
      </c>
      <c r="AJ5" t="s">
        <v>289</v>
      </c>
      <c r="AK5" t="s">
        <v>296</v>
      </c>
      <c r="AL5" t="s">
        <v>302</v>
      </c>
      <c r="AP5" t="s">
        <v>94988</v>
      </c>
      <c r="AR5" t="s">
        <v>3172</v>
      </c>
      <c r="AT5" t="s">
        <v>3539</v>
      </c>
      <c r="AU5" t="s">
        <v>3540</v>
      </c>
      <c r="AV5" t="s">
        <v>3541</v>
      </c>
      <c r="AW5" t="s">
        <v>3542</v>
      </c>
      <c r="AX5" t="s">
        <v>3543</v>
      </c>
      <c r="AY5" t="s">
        <v>3544</v>
      </c>
      <c r="AZ5" t="s">
        <v>3545</v>
      </c>
      <c r="BA5" t="s">
        <v>3546</v>
      </c>
      <c r="BB5" t="s">
        <v>3547</v>
      </c>
      <c r="BC5" t="s">
        <v>3548</v>
      </c>
      <c r="BD5" t="s">
        <v>3549</v>
      </c>
      <c r="BE5" t="s">
        <v>3550</v>
      </c>
      <c r="BF5" t="s">
        <v>3551</v>
      </c>
      <c r="BG5" t="s">
        <v>3552</v>
      </c>
      <c r="BH5" t="s">
        <v>3553</v>
      </c>
      <c r="BI5" t="s">
        <v>3554</v>
      </c>
      <c r="BJ5" t="s">
        <v>3555</v>
      </c>
      <c r="BK5" t="s">
        <v>3556</v>
      </c>
      <c r="BL5" t="s">
        <v>3557</v>
      </c>
      <c r="BM5" t="s">
        <v>3558</v>
      </c>
      <c r="BN5" t="s">
        <v>3559</v>
      </c>
      <c r="BO5" t="s">
        <v>3560</v>
      </c>
      <c r="BP5" t="s">
        <v>3561</v>
      </c>
      <c r="BQ5" t="s">
        <v>3562</v>
      </c>
      <c r="BR5" t="s">
        <v>3563</v>
      </c>
      <c r="BS5" t="s">
        <v>3564</v>
      </c>
      <c r="BT5" t="s">
        <v>3565</v>
      </c>
      <c r="BU5" t="s">
        <v>3566</v>
      </c>
      <c r="BV5" t="s">
        <v>3567</v>
      </c>
      <c r="BW5" t="s">
        <v>3568</v>
      </c>
    </row>
    <row r="6" spans="1:75" x14ac:dyDescent="0.3">
      <c r="A6" t="s">
        <v>140</v>
      </c>
      <c r="B6" t="s">
        <v>123</v>
      </c>
      <c r="C6" t="s">
        <v>149</v>
      </c>
      <c r="J6" t="s">
        <v>3168</v>
      </c>
      <c r="K6" t="s">
        <v>3217</v>
      </c>
      <c r="L6">
        <v>1050</v>
      </c>
      <c r="M6" t="s">
        <v>438</v>
      </c>
      <c r="N6" t="s">
        <v>177</v>
      </c>
      <c r="O6" s="176" t="s">
        <v>226</v>
      </c>
      <c r="P6" s="176"/>
      <c r="Q6" s="176"/>
      <c r="R6" s="176" t="s">
        <v>227</v>
      </c>
      <c r="S6" s="176" t="s">
        <v>228</v>
      </c>
      <c r="T6" s="176" t="s">
        <v>229</v>
      </c>
      <c r="U6" s="176" t="s">
        <v>220</v>
      </c>
      <c r="V6" s="176" t="s">
        <v>230</v>
      </c>
      <c r="W6" s="176" t="s">
        <v>3119</v>
      </c>
      <c r="X6" s="176"/>
      <c r="Y6" s="236"/>
      <c r="Z6" s="176" t="s">
        <v>3132</v>
      </c>
      <c r="AA6" s="176" t="s">
        <v>3138</v>
      </c>
      <c r="AB6" s="176" t="s">
        <v>3146</v>
      </c>
      <c r="AC6" s="176" t="s">
        <v>304</v>
      </c>
      <c r="AD6" s="176" t="s">
        <v>3157</v>
      </c>
      <c r="AI6" t="s">
        <v>200</v>
      </c>
      <c r="AJ6" t="s">
        <v>290</v>
      </c>
      <c r="AK6" t="s">
        <v>427</v>
      </c>
      <c r="AL6" t="s">
        <v>303</v>
      </c>
      <c r="AP6" t="s">
        <v>94989</v>
      </c>
      <c r="AR6" t="s">
        <v>3173</v>
      </c>
      <c r="AT6" t="s">
        <v>3569</v>
      </c>
      <c r="AU6" t="s">
        <v>3570</v>
      </c>
      <c r="AV6" t="s">
        <v>3571</v>
      </c>
      <c r="AW6" t="s">
        <v>3572</v>
      </c>
      <c r="AX6" t="s">
        <v>3573</v>
      </c>
      <c r="AY6" t="s">
        <v>3574</v>
      </c>
      <c r="AZ6" t="s">
        <v>3575</v>
      </c>
      <c r="BA6" t="s">
        <v>3576</v>
      </c>
      <c r="BB6" t="s">
        <v>3577</v>
      </c>
      <c r="BC6" t="s">
        <v>3578</v>
      </c>
      <c r="BD6" t="s">
        <v>3579</v>
      </c>
      <c r="BE6" t="s">
        <v>3580</v>
      </c>
      <c r="BF6" t="s">
        <v>3581</v>
      </c>
      <c r="BG6" t="s">
        <v>3582</v>
      </c>
      <c r="BH6" t="s">
        <v>3583</v>
      </c>
      <c r="BI6" t="s">
        <v>3584</v>
      </c>
      <c r="BJ6" t="s">
        <v>3585</v>
      </c>
      <c r="BK6" t="s">
        <v>3586</v>
      </c>
      <c r="BL6" t="s">
        <v>3587</v>
      </c>
      <c r="BM6" t="s">
        <v>3588</v>
      </c>
      <c r="BN6" t="s">
        <v>3589</v>
      </c>
      <c r="BO6" t="s">
        <v>3590</v>
      </c>
      <c r="BP6" t="s">
        <v>3591</v>
      </c>
      <c r="BQ6" t="s">
        <v>3592</v>
      </c>
      <c r="BR6" t="s">
        <v>3593</v>
      </c>
      <c r="BS6" t="s">
        <v>3594</v>
      </c>
      <c r="BT6" t="s">
        <v>3595</v>
      </c>
      <c r="BU6" t="s">
        <v>3596</v>
      </c>
      <c r="BV6" t="s">
        <v>3597</v>
      </c>
      <c r="BW6" t="s">
        <v>3598</v>
      </c>
    </row>
    <row r="7" spans="1:75" x14ac:dyDescent="0.3">
      <c r="A7" t="s">
        <v>141</v>
      </c>
      <c r="B7" t="s">
        <v>124</v>
      </c>
      <c r="J7" t="s">
        <v>3169</v>
      </c>
      <c r="K7" t="s">
        <v>3218</v>
      </c>
      <c r="L7">
        <v>1060</v>
      </c>
      <c r="M7" t="s">
        <v>439</v>
      </c>
      <c r="N7" t="s">
        <v>178</v>
      </c>
      <c r="O7" s="176" t="s">
        <v>231</v>
      </c>
      <c r="P7" s="176"/>
      <c r="Q7" s="176"/>
      <c r="R7" s="176" t="s">
        <v>232</v>
      </c>
      <c r="S7" s="176" t="s">
        <v>233</v>
      </c>
      <c r="T7" s="176" t="s">
        <v>234</v>
      </c>
      <c r="U7" s="176"/>
      <c r="V7" s="176" t="s">
        <v>235</v>
      </c>
      <c r="W7" s="176" t="s">
        <v>3120</v>
      </c>
      <c r="X7" s="176"/>
      <c r="Y7" s="236"/>
      <c r="Z7" s="176" t="s">
        <v>3133</v>
      </c>
      <c r="AA7" s="176" t="s">
        <v>3139</v>
      </c>
      <c r="AB7" s="176" t="s">
        <v>3147</v>
      </c>
      <c r="AC7" s="176"/>
      <c r="AD7" s="176"/>
      <c r="AI7" t="s">
        <v>201</v>
      </c>
      <c r="AJ7" t="s">
        <v>291</v>
      </c>
      <c r="AK7" t="s">
        <v>297</v>
      </c>
      <c r="AL7" t="s">
        <v>304</v>
      </c>
      <c r="AP7" t="s">
        <v>94990</v>
      </c>
      <c r="AR7" t="s">
        <v>3174</v>
      </c>
      <c r="AT7" t="s">
        <v>3599</v>
      </c>
      <c r="AU7" t="s">
        <v>3600</v>
      </c>
      <c r="AV7" t="s">
        <v>3601</v>
      </c>
      <c r="AW7" t="s">
        <v>3602</v>
      </c>
      <c r="AX7" t="s">
        <v>3603</v>
      </c>
      <c r="AY7" t="s">
        <v>3604</v>
      </c>
      <c r="AZ7" t="s">
        <v>3605</v>
      </c>
      <c r="BA7" t="s">
        <v>3606</v>
      </c>
      <c r="BB7" t="s">
        <v>3607</v>
      </c>
      <c r="BC7" t="s">
        <v>3608</v>
      </c>
      <c r="BD7" t="s">
        <v>3609</v>
      </c>
      <c r="BE7" t="s">
        <v>3610</v>
      </c>
      <c r="BF7" t="s">
        <v>3611</v>
      </c>
      <c r="BG7" t="s">
        <v>3612</v>
      </c>
      <c r="BH7" t="s">
        <v>3613</v>
      </c>
      <c r="BI7" t="s">
        <v>3614</v>
      </c>
      <c r="BJ7" t="s">
        <v>3615</v>
      </c>
      <c r="BK7" t="s">
        <v>3616</v>
      </c>
      <c r="BL7" t="s">
        <v>3617</v>
      </c>
      <c r="BM7" t="s">
        <v>3618</v>
      </c>
      <c r="BN7" t="s">
        <v>3619</v>
      </c>
      <c r="BO7" t="s">
        <v>3620</v>
      </c>
      <c r="BP7" t="s">
        <v>3621</v>
      </c>
      <c r="BQ7" t="s">
        <v>3622</v>
      </c>
      <c r="BR7" t="s">
        <v>3623</v>
      </c>
      <c r="BS7" t="s">
        <v>3624</v>
      </c>
      <c r="BT7" t="s">
        <v>3625</v>
      </c>
      <c r="BU7" t="s">
        <v>3626</v>
      </c>
      <c r="BV7" t="s">
        <v>3627</v>
      </c>
      <c r="BW7" t="s">
        <v>3628</v>
      </c>
    </row>
    <row r="8" spans="1:75" x14ac:dyDescent="0.3">
      <c r="A8" t="s">
        <v>3430</v>
      </c>
      <c r="B8" t="s">
        <v>125</v>
      </c>
      <c r="J8" t="s">
        <v>3170</v>
      </c>
      <c r="K8" t="s">
        <v>3219</v>
      </c>
      <c r="L8">
        <v>1070</v>
      </c>
      <c r="M8" t="s">
        <v>440</v>
      </c>
      <c r="N8" t="s">
        <v>179</v>
      </c>
      <c r="O8" s="176" t="s">
        <v>236</v>
      </c>
      <c r="P8" s="176"/>
      <c r="Q8" s="176"/>
      <c r="R8" s="176"/>
      <c r="S8" s="176" t="s">
        <v>237</v>
      </c>
      <c r="T8" s="176" t="s">
        <v>238</v>
      </c>
      <c r="U8" s="176"/>
      <c r="V8" s="176" t="s">
        <v>239</v>
      </c>
      <c r="W8" s="176" t="s">
        <v>3121</v>
      </c>
      <c r="X8" s="176"/>
      <c r="Y8" s="236"/>
      <c r="Z8" s="176"/>
      <c r="AA8" s="176" t="s">
        <v>3140</v>
      </c>
      <c r="AB8" s="176" t="s">
        <v>3148</v>
      </c>
      <c r="AC8" s="176"/>
      <c r="AD8" s="176"/>
      <c r="AJ8" t="s">
        <v>292</v>
      </c>
      <c r="AK8" t="s">
        <v>94995</v>
      </c>
      <c r="AL8" t="s">
        <v>305</v>
      </c>
      <c r="AP8" t="s">
        <v>94991</v>
      </c>
      <c r="AR8" t="s">
        <v>3175</v>
      </c>
      <c r="AT8" t="s">
        <v>3629</v>
      </c>
      <c r="AU8" t="s">
        <v>3630</v>
      </c>
      <c r="AV8" t="s">
        <v>3631</v>
      </c>
      <c r="AW8" t="s">
        <v>3632</v>
      </c>
      <c r="AX8" t="s">
        <v>3633</v>
      </c>
      <c r="AY8" t="s">
        <v>3634</v>
      </c>
      <c r="AZ8" t="s">
        <v>3635</v>
      </c>
      <c r="BA8" t="s">
        <v>3636</v>
      </c>
      <c r="BB8" t="s">
        <v>3637</v>
      </c>
      <c r="BC8" t="s">
        <v>3638</v>
      </c>
      <c r="BD8" t="s">
        <v>3639</v>
      </c>
      <c r="BE8" t="s">
        <v>3640</v>
      </c>
      <c r="BF8" t="s">
        <v>3641</v>
      </c>
      <c r="BG8" t="s">
        <v>3642</v>
      </c>
      <c r="BH8" t="s">
        <v>3643</v>
      </c>
      <c r="BI8" t="s">
        <v>3644</v>
      </c>
      <c r="BJ8" t="s">
        <v>3645</v>
      </c>
      <c r="BK8" t="s">
        <v>3646</v>
      </c>
      <c r="BL8" t="s">
        <v>3647</v>
      </c>
      <c r="BM8" t="s">
        <v>3648</v>
      </c>
      <c r="BN8" t="s">
        <v>3649</v>
      </c>
      <c r="BO8" t="s">
        <v>3650</v>
      </c>
      <c r="BP8" t="s">
        <v>3651</v>
      </c>
      <c r="BQ8" t="s">
        <v>3652</v>
      </c>
      <c r="BR8" t="s">
        <v>3653</v>
      </c>
      <c r="BS8" t="s">
        <v>3654</v>
      </c>
      <c r="BT8" t="s">
        <v>3655</v>
      </c>
      <c r="BU8" t="s">
        <v>3656</v>
      </c>
      <c r="BV8" t="s">
        <v>3657</v>
      </c>
      <c r="BW8" t="s">
        <v>3658</v>
      </c>
    </row>
    <row r="9" spans="1:75" x14ac:dyDescent="0.3">
      <c r="A9" t="s">
        <v>142</v>
      </c>
      <c r="B9" t="s">
        <v>126</v>
      </c>
      <c r="J9" t="s">
        <v>3171</v>
      </c>
      <c r="K9" t="s">
        <v>3220</v>
      </c>
      <c r="L9">
        <v>1080</v>
      </c>
      <c r="M9" t="s">
        <v>441</v>
      </c>
      <c r="N9" t="s">
        <v>180</v>
      </c>
      <c r="O9" s="176" t="s">
        <v>240</v>
      </c>
      <c r="P9" s="176"/>
      <c r="Q9" s="176"/>
      <c r="R9" s="176"/>
      <c r="S9" s="176" t="s">
        <v>241</v>
      </c>
      <c r="T9" s="176" t="s">
        <v>242</v>
      </c>
      <c r="U9" s="176"/>
      <c r="V9" s="176" t="s">
        <v>243</v>
      </c>
      <c r="W9" s="176" t="s">
        <v>3122</v>
      </c>
      <c r="X9" s="176"/>
      <c r="Y9" s="236"/>
      <c r="Z9" s="176"/>
      <c r="AA9" s="176" t="s">
        <v>3141</v>
      </c>
      <c r="AB9" s="176" t="s">
        <v>3149</v>
      </c>
      <c r="AC9" s="176"/>
      <c r="AD9" s="176"/>
      <c r="AK9" t="s">
        <v>94994</v>
      </c>
      <c r="AP9" t="s">
        <v>94997</v>
      </c>
      <c r="AR9" t="s">
        <v>3176</v>
      </c>
      <c r="AT9" t="s">
        <v>3659</v>
      </c>
      <c r="AU9" t="s">
        <v>3660</v>
      </c>
      <c r="AV9" t="s">
        <v>3661</v>
      </c>
      <c r="AW9" t="s">
        <v>3662</v>
      </c>
      <c r="AX9" t="s">
        <v>3663</v>
      </c>
      <c r="AY9" t="s">
        <v>3664</v>
      </c>
      <c r="AZ9" t="s">
        <v>3665</v>
      </c>
      <c r="BA9" t="s">
        <v>3666</v>
      </c>
      <c r="BB9" t="s">
        <v>3667</v>
      </c>
      <c r="BC9" t="s">
        <v>3668</v>
      </c>
      <c r="BD9" t="s">
        <v>3669</v>
      </c>
      <c r="BE9" t="s">
        <v>3670</v>
      </c>
      <c r="BF9" t="s">
        <v>3671</v>
      </c>
      <c r="BG9" t="s">
        <v>3672</v>
      </c>
      <c r="BH9" t="s">
        <v>3673</v>
      </c>
      <c r="BI9" t="s">
        <v>3674</v>
      </c>
      <c r="BJ9" t="s">
        <v>3675</v>
      </c>
      <c r="BK9" t="s">
        <v>3676</v>
      </c>
      <c r="BL9" t="s">
        <v>3677</v>
      </c>
      <c r="BM9" t="s">
        <v>3678</v>
      </c>
      <c r="BN9" t="s">
        <v>3679</v>
      </c>
      <c r="BO9" t="s">
        <v>3680</v>
      </c>
      <c r="BP9" t="s">
        <v>3681</v>
      </c>
      <c r="BQ9" t="s">
        <v>3682</v>
      </c>
      <c r="BR9" t="s">
        <v>3683</v>
      </c>
      <c r="BS9" t="s">
        <v>3684</v>
      </c>
      <c r="BT9" t="s">
        <v>3685</v>
      </c>
      <c r="BU9" t="s">
        <v>3686</v>
      </c>
      <c r="BV9" t="s">
        <v>3687</v>
      </c>
      <c r="BW9" t="s">
        <v>3688</v>
      </c>
    </row>
    <row r="10" spans="1:75" x14ac:dyDescent="0.3">
      <c r="A10" t="s">
        <v>143</v>
      </c>
      <c r="B10" t="s">
        <v>127</v>
      </c>
      <c r="J10" t="s">
        <v>3172</v>
      </c>
      <c r="K10" t="s">
        <v>3221</v>
      </c>
      <c r="L10">
        <v>1081</v>
      </c>
      <c r="M10" t="s">
        <v>442</v>
      </c>
      <c r="N10" t="s">
        <v>181</v>
      </c>
      <c r="O10" s="176" t="s">
        <v>244</v>
      </c>
      <c r="P10" s="176"/>
      <c r="Q10" s="176"/>
      <c r="R10" s="176"/>
      <c r="S10" s="176" t="s">
        <v>283</v>
      </c>
      <c r="T10" s="176" t="s">
        <v>245</v>
      </c>
      <c r="U10" s="176"/>
      <c r="V10" s="176" t="s">
        <v>246</v>
      </c>
      <c r="W10" s="176" t="s">
        <v>3123</v>
      </c>
      <c r="X10" s="176"/>
      <c r="Y10" s="236"/>
      <c r="Z10" s="176"/>
      <c r="AA10" s="176"/>
      <c r="AB10" s="176" t="s">
        <v>3150</v>
      </c>
      <c r="AC10" s="176"/>
      <c r="AD10" s="176"/>
      <c r="AP10" t="s">
        <v>94992</v>
      </c>
      <c r="AR10" t="s">
        <v>3178</v>
      </c>
      <c r="AT10" t="s">
        <v>3689</v>
      </c>
      <c r="AU10" t="s">
        <v>3690</v>
      </c>
      <c r="AV10" t="s">
        <v>3691</v>
      </c>
      <c r="AW10" t="s">
        <v>3692</v>
      </c>
      <c r="AX10" t="s">
        <v>3693</v>
      </c>
      <c r="AY10" t="s">
        <v>3694</v>
      </c>
      <c r="AZ10" t="s">
        <v>3695</v>
      </c>
      <c r="BA10" t="s">
        <v>3696</v>
      </c>
      <c r="BB10" t="s">
        <v>3697</v>
      </c>
      <c r="BC10" t="s">
        <v>3698</v>
      </c>
      <c r="BD10" t="s">
        <v>3699</v>
      </c>
      <c r="BE10" t="s">
        <v>3700</v>
      </c>
      <c r="BF10" t="s">
        <v>3701</v>
      </c>
      <c r="BG10" t="s">
        <v>3702</v>
      </c>
      <c r="BH10" t="s">
        <v>3703</v>
      </c>
      <c r="BI10" t="s">
        <v>3704</v>
      </c>
      <c r="BJ10" t="s">
        <v>3705</v>
      </c>
      <c r="BK10" t="s">
        <v>3706</v>
      </c>
      <c r="BL10" t="s">
        <v>3707</v>
      </c>
      <c r="BM10" t="s">
        <v>3708</v>
      </c>
      <c r="BN10" t="s">
        <v>3709</v>
      </c>
      <c r="BO10" t="s">
        <v>3710</v>
      </c>
      <c r="BP10" t="s">
        <v>3711</v>
      </c>
      <c r="BQ10" t="s">
        <v>3712</v>
      </c>
      <c r="BR10" t="s">
        <v>3713</v>
      </c>
      <c r="BS10" t="s">
        <v>3714</v>
      </c>
      <c r="BT10" t="s">
        <v>3715</v>
      </c>
      <c r="BU10" t="s">
        <v>3716</v>
      </c>
      <c r="BV10" t="s">
        <v>3717</v>
      </c>
      <c r="BW10" t="s">
        <v>3718</v>
      </c>
    </row>
    <row r="11" spans="1:75" x14ac:dyDescent="0.3">
      <c r="A11" t="s">
        <v>144</v>
      </c>
      <c r="B11" t="s">
        <v>128</v>
      </c>
      <c r="J11" t="s">
        <v>3173</v>
      </c>
      <c r="K11" t="s">
        <v>3222</v>
      </c>
      <c r="L11">
        <v>1082</v>
      </c>
      <c r="M11" t="s">
        <v>443</v>
      </c>
      <c r="O11" s="176" t="s">
        <v>247</v>
      </c>
      <c r="P11" s="176"/>
      <c r="Q11" s="176"/>
      <c r="R11" s="176"/>
      <c r="S11" s="176"/>
      <c r="T11" s="176" t="s">
        <v>248</v>
      </c>
      <c r="U11" s="176"/>
      <c r="V11" s="176" t="s">
        <v>249</v>
      </c>
      <c r="W11" s="176"/>
      <c r="X11" s="176"/>
      <c r="Y11" s="236"/>
      <c r="Z11" s="176"/>
      <c r="AA11" s="176"/>
      <c r="AB11" s="176" t="s">
        <v>3151</v>
      </c>
      <c r="AC11" s="176"/>
      <c r="AD11" s="176"/>
      <c r="AP11" t="s">
        <v>94999</v>
      </c>
      <c r="AR11" t="s">
        <v>3179</v>
      </c>
      <c r="AT11" t="s">
        <v>3719</v>
      </c>
      <c r="AU11" t="s">
        <v>3720</v>
      </c>
      <c r="AV11" t="s">
        <v>3721</v>
      </c>
      <c r="AW11" t="s">
        <v>3722</v>
      </c>
      <c r="AX11" t="s">
        <v>3723</v>
      </c>
      <c r="AY11" t="s">
        <v>3724</v>
      </c>
      <c r="AZ11" t="s">
        <v>3725</v>
      </c>
      <c r="BA11" t="s">
        <v>3726</v>
      </c>
      <c r="BB11" t="s">
        <v>3727</v>
      </c>
      <c r="BC11" t="s">
        <v>3728</v>
      </c>
      <c r="BD11" t="s">
        <v>3729</v>
      </c>
      <c r="BE11" t="s">
        <v>3730</v>
      </c>
      <c r="BF11" t="s">
        <v>3731</v>
      </c>
      <c r="BG11" t="s">
        <v>3732</v>
      </c>
      <c r="BH11" t="s">
        <v>3733</v>
      </c>
      <c r="BI11" t="s">
        <v>3734</v>
      </c>
      <c r="BJ11" t="s">
        <v>3735</v>
      </c>
      <c r="BK11" t="s">
        <v>3736</v>
      </c>
      <c r="BL11" t="s">
        <v>3737</v>
      </c>
      <c r="BM11" t="s">
        <v>3738</v>
      </c>
      <c r="BN11" t="s">
        <v>3739</v>
      </c>
      <c r="BO11" t="s">
        <v>3740</v>
      </c>
      <c r="BP11" t="s">
        <v>3741</v>
      </c>
      <c r="BQ11" t="s">
        <v>3742</v>
      </c>
      <c r="BR11" t="s">
        <v>3743</v>
      </c>
      <c r="BS11" t="s">
        <v>3744</v>
      </c>
      <c r="BT11" t="s">
        <v>3745</v>
      </c>
      <c r="BU11" t="s">
        <v>3746</v>
      </c>
      <c r="BV11" t="s">
        <v>3747</v>
      </c>
      <c r="BW11" t="s">
        <v>3748</v>
      </c>
    </row>
    <row r="12" spans="1:75" x14ac:dyDescent="0.3">
      <c r="B12" t="s">
        <v>129</v>
      </c>
      <c r="J12" t="s">
        <v>3174</v>
      </c>
      <c r="K12" t="s">
        <v>3223</v>
      </c>
      <c r="L12">
        <v>1083</v>
      </c>
      <c r="M12" t="s">
        <v>444</v>
      </c>
      <c r="O12" s="176" t="s">
        <v>250</v>
      </c>
      <c r="P12" s="176"/>
      <c r="Q12" s="176"/>
      <c r="R12" s="176"/>
      <c r="S12" s="176"/>
      <c r="T12" s="176"/>
      <c r="U12" s="176"/>
      <c r="V12" s="176" t="s">
        <v>251</v>
      </c>
      <c r="W12" s="176"/>
      <c r="X12" s="176"/>
      <c r="Y12" s="236"/>
      <c r="Z12" s="176"/>
      <c r="AA12" s="176"/>
      <c r="AB12" s="176" t="s">
        <v>3152</v>
      </c>
      <c r="AC12" s="176"/>
      <c r="AD12" s="176"/>
      <c r="AP12" t="s">
        <v>94983</v>
      </c>
      <c r="AR12" t="s">
        <v>3180</v>
      </c>
      <c r="AT12" t="s">
        <v>3749</v>
      </c>
      <c r="AU12" t="s">
        <v>3750</v>
      </c>
      <c r="AV12" t="s">
        <v>3751</v>
      </c>
      <c r="AW12" t="s">
        <v>3752</v>
      </c>
      <c r="AX12" t="s">
        <v>3753</v>
      </c>
      <c r="AY12" t="s">
        <v>3754</v>
      </c>
      <c r="AZ12" t="s">
        <v>3755</v>
      </c>
      <c r="BA12" t="s">
        <v>3756</v>
      </c>
      <c r="BB12" t="s">
        <v>3757</v>
      </c>
      <c r="BC12" t="s">
        <v>3758</v>
      </c>
      <c r="BD12" t="s">
        <v>3759</v>
      </c>
      <c r="BE12" t="s">
        <v>3760</v>
      </c>
      <c r="BF12" t="s">
        <v>3761</v>
      </c>
      <c r="BG12" t="s">
        <v>3762</v>
      </c>
      <c r="BH12" t="s">
        <v>3763</v>
      </c>
      <c r="BI12" t="s">
        <v>3764</v>
      </c>
      <c r="BJ12" t="s">
        <v>3765</v>
      </c>
      <c r="BK12" t="s">
        <v>3766</v>
      </c>
      <c r="BL12" t="s">
        <v>3767</v>
      </c>
      <c r="BM12" t="s">
        <v>3768</v>
      </c>
      <c r="BN12" t="s">
        <v>3769</v>
      </c>
      <c r="BO12" t="s">
        <v>3770</v>
      </c>
      <c r="BP12" t="s">
        <v>3771</v>
      </c>
      <c r="BQ12" t="s">
        <v>3772</v>
      </c>
      <c r="BR12" t="s">
        <v>3773</v>
      </c>
      <c r="BS12" t="s">
        <v>3774</v>
      </c>
      <c r="BT12" t="s">
        <v>3775</v>
      </c>
      <c r="BU12" t="s">
        <v>3776</v>
      </c>
      <c r="BV12" t="s">
        <v>3777</v>
      </c>
      <c r="BW12" t="s">
        <v>3778</v>
      </c>
    </row>
    <row r="13" spans="1:75" x14ac:dyDescent="0.3">
      <c r="B13" t="s">
        <v>130</v>
      </c>
      <c r="J13" t="s">
        <v>3175</v>
      </c>
      <c r="K13" t="s">
        <v>3224</v>
      </c>
      <c r="L13">
        <v>1090</v>
      </c>
      <c r="M13" t="s">
        <v>445</v>
      </c>
      <c r="O13" s="176" t="s">
        <v>252</v>
      </c>
      <c r="P13" s="176"/>
      <c r="Q13" s="176"/>
      <c r="R13" s="176"/>
      <c r="S13" s="176"/>
      <c r="T13" s="176"/>
      <c r="U13" s="176"/>
      <c r="V13" s="176" t="s">
        <v>253</v>
      </c>
      <c r="W13" s="176"/>
      <c r="X13" s="176"/>
      <c r="Y13" s="236"/>
      <c r="Z13" s="176"/>
      <c r="AA13" s="176"/>
      <c r="AB13" s="176"/>
      <c r="AC13" s="176"/>
      <c r="AD13" s="176"/>
      <c r="AP13" t="s">
        <v>308</v>
      </c>
      <c r="AR13" t="s">
        <v>3182</v>
      </c>
      <c r="AT13" t="s">
        <v>3779</v>
      </c>
      <c r="AU13" t="s">
        <v>3780</v>
      </c>
      <c r="AV13" t="s">
        <v>3781</v>
      </c>
      <c r="AW13" t="s">
        <v>3782</v>
      </c>
      <c r="AX13" t="s">
        <v>3783</v>
      </c>
      <c r="AY13" t="s">
        <v>3784</v>
      </c>
      <c r="AZ13" t="s">
        <v>3785</v>
      </c>
      <c r="BA13" t="s">
        <v>3786</v>
      </c>
      <c r="BB13" t="s">
        <v>3787</v>
      </c>
      <c r="BC13" t="s">
        <v>3788</v>
      </c>
      <c r="BD13" t="s">
        <v>3789</v>
      </c>
      <c r="BE13" t="s">
        <v>3790</v>
      </c>
      <c r="BF13" t="s">
        <v>3791</v>
      </c>
      <c r="BG13" t="s">
        <v>3792</v>
      </c>
      <c r="BH13" t="s">
        <v>3793</v>
      </c>
      <c r="BI13" t="s">
        <v>3794</v>
      </c>
      <c r="BJ13" t="s">
        <v>3795</v>
      </c>
      <c r="BK13" t="s">
        <v>3796</v>
      </c>
      <c r="BL13" t="s">
        <v>3797</v>
      </c>
      <c r="BM13" t="s">
        <v>3798</v>
      </c>
      <c r="BN13" t="s">
        <v>3799</v>
      </c>
      <c r="BO13" t="s">
        <v>3800</v>
      </c>
      <c r="BP13" t="s">
        <v>3801</v>
      </c>
      <c r="BQ13" t="s">
        <v>3802</v>
      </c>
      <c r="BR13" t="s">
        <v>3803</v>
      </c>
      <c r="BS13" t="s">
        <v>3804</v>
      </c>
      <c r="BT13" t="s">
        <v>3805</v>
      </c>
      <c r="BV13" t="s">
        <v>3806</v>
      </c>
      <c r="BW13" t="s">
        <v>3807</v>
      </c>
    </row>
    <row r="14" spans="1:75" x14ac:dyDescent="0.3">
      <c r="B14" t="s">
        <v>131</v>
      </c>
      <c r="J14" t="s">
        <v>3176</v>
      </c>
      <c r="K14" t="s">
        <v>3225</v>
      </c>
      <c r="L14">
        <v>1120</v>
      </c>
      <c r="M14" t="s">
        <v>446</v>
      </c>
      <c r="O14" s="176" t="s">
        <v>254</v>
      </c>
      <c r="P14" s="176"/>
      <c r="Q14" s="176"/>
      <c r="R14" s="176"/>
      <c r="S14" s="176"/>
      <c r="T14" s="176"/>
      <c r="U14" s="176"/>
      <c r="V14" s="176" t="s">
        <v>255</v>
      </c>
      <c r="W14" s="176"/>
      <c r="X14" s="176"/>
      <c r="Y14" s="236"/>
      <c r="Z14" s="176"/>
      <c r="AA14" s="176"/>
      <c r="AB14" s="176"/>
      <c r="AC14" s="176"/>
      <c r="AD14" s="176"/>
      <c r="AP14" t="s">
        <v>309</v>
      </c>
      <c r="AR14" t="s">
        <v>3184</v>
      </c>
      <c r="AT14" t="s">
        <v>3808</v>
      </c>
      <c r="AU14" t="s">
        <v>3809</v>
      </c>
      <c r="AV14" t="s">
        <v>3810</v>
      </c>
      <c r="AW14" t="s">
        <v>3811</v>
      </c>
      <c r="AX14" t="s">
        <v>3812</v>
      </c>
      <c r="AY14" t="s">
        <v>3813</v>
      </c>
      <c r="AZ14" t="s">
        <v>3814</v>
      </c>
      <c r="BA14" t="s">
        <v>3815</v>
      </c>
      <c r="BB14" t="s">
        <v>3816</v>
      </c>
      <c r="BC14" t="s">
        <v>3817</v>
      </c>
      <c r="BD14" t="s">
        <v>3818</v>
      </c>
      <c r="BE14" t="s">
        <v>3819</v>
      </c>
      <c r="BF14" t="s">
        <v>3820</v>
      </c>
      <c r="BG14" t="s">
        <v>3821</v>
      </c>
      <c r="BH14" t="s">
        <v>3822</v>
      </c>
      <c r="BI14" t="s">
        <v>3823</v>
      </c>
      <c r="BJ14" t="s">
        <v>3824</v>
      </c>
      <c r="BK14" t="s">
        <v>3825</v>
      </c>
      <c r="BL14" t="s">
        <v>3826</v>
      </c>
      <c r="BM14" t="s">
        <v>3827</v>
      </c>
      <c r="BN14" t="s">
        <v>3828</v>
      </c>
      <c r="BO14" t="s">
        <v>3829</v>
      </c>
      <c r="BP14" t="s">
        <v>3830</v>
      </c>
      <c r="BQ14" t="s">
        <v>3831</v>
      </c>
      <c r="BR14" t="s">
        <v>3832</v>
      </c>
      <c r="BS14" t="s">
        <v>3833</v>
      </c>
      <c r="BT14" t="s">
        <v>3834</v>
      </c>
      <c r="BV14" t="s">
        <v>3835</v>
      </c>
      <c r="BW14" t="s">
        <v>3836</v>
      </c>
    </row>
    <row r="15" spans="1:75" x14ac:dyDescent="0.3">
      <c r="B15" t="s">
        <v>132</v>
      </c>
      <c r="J15" t="s">
        <v>3177</v>
      </c>
      <c r="K15" t="s">
        <v>3226</v>
      </c>
      <c r="L15">
        <v>1130</v>
      </c>
      <c r="M15" t="s">
        <v>447</v>
      </c>
      <c r="O15" s="176" t="s">
        <v>256</v>
      </c>
      <c r="P15" s="176"/>
      <c r="Q15" s="176"/>
      <c r="R15" s="176"/>
      <c r="S15" s="176"/>
      <c r="T15" s="176"/>
      <c r="U15" s="176"/>
      <c r="V15" s="176" t="s">
        <v>257</v>
      </c>
      <c r="W15" s="176"/>
      <c r="X15" s="176"/>
      <c r="Y15" s="236"/>
      <c r="Z15" s="176"/>
      <c r="AA15" s="176"/>
      <c r="AB15" s="176"/>
      <c r="AC15" s="176"/>
      <c r="AD15" s="176"/>
      <c r="AP15" t="s">
        <v>310</v>
      </c>
      <c r="AR15" t="s">
        <v>3185</v>
      </c>
      <c r="AT15" t="s">
        <v>3837</v>
      </c>
      <c r="AU15" t="s">
        <v>3838</v>
      </c>
      <c r="AV15" t="s">
        <v>3839</v>
      </c>
      <c r="AW15" t="s">
        <v>3840</v>
      </c>
      <c r="AX15" t="s">
        <v>3841</v>
      </c>
      <c r="AY15" t="s">
        <v>3842</v>
      </c>
      <c r="AZ15" t="s">
        <v>3843</v>
      </c>
      <c r="BA15" t="s">
        <v>3844</v>
      </c>
      <c r="BB15" t="s">
        <v>3845</v>
      </c>
      <c r="BC15" t="s">
        <v>3846</v>
      </c>
      <c r="BD15" t="s">
        <v>3847</v>
      </c>
      <c r="BE15" t="s">
        <v>3848</v>
      </c>
      <c r="BF15" t="s">
        <v>3849</v>
      </c>
      <c r="BG15" t="s">
        <v>3850</v>
      </c>
      <c r="BH15" t="s">
        <v>3851</v>
      </c>
      <c r="BI15" t="s">
        <v>3852</v>
      </c>
      <c r="BJ15" t="s">
        <v>3853</v>
      </c>
      <c r="BK15" t="s">
        <v>3854</v>
      </c>
      <c r="BL15" t="s">
        <v>3855</v>
      </c>
      <c r="BM15" t="s">
        <v>3856</v>
      </c>
      <c r="BN15" t="s">
        <v>3857</v>
      </c>
      <c r="BO15" t="s">
        <v>3858</v>
      </c>
      <c r="BP15" t="s">
        <v>3859</v>
      </c>
      <c r="BQ15" t="s">
        <v>3860</v>
      </c>
      <c r="BR15" t="s">
        <v>3861</v>
      </c>
      <c r="BS15" t="s">
        <v>3862</v>
      </c>
      <c r="BT15" t="s">
        <v>3863</v>
      </c>
      <c r="BV15" t="s">
        <v>3864</v>
      </c>
      <c r="BW15" t="s">
        <v>3865</v>
      </c>
    </row>
    <row r="16" spans="1:75" x14ac:dyDescent="0.3">
      <c r="B16" t="s">
        <v>133</v>
      </c>
      <c r="J16" t="s">
        <v>3178</v>
      </c>
      <c r="K16" t="s">
        <v>3227</v>
      </c>
      <c r="L16">
        <v>1140</v>
      </c>
      <c r="M16" t="s">
        <v>448</v>
      </c>
      <c r="O16" s="176" t="s">
        <v>258</v>
      </c>
      <c r="P16" s="176"/>
      <c r="Q16" s="176"/>
      <c r="R16" s="176"/>
      <c r="S16" s="176"/>
      <c r="T16" s="176"/>
      <c r="U16" s="176"/>
      <c r="V16" s="176" t="s">
        <v>259</v>
      </c>
      <c r="W16" s="176"/>
      <c r="X16" s="176"/>
      <c r="Y16" s="236"/>
      <c r="Z16" s="176"/>
      <c r="AA16" s="176"/>
      <c r="AB16" s="176"/>
      <c r="AC16" s="176"/>
      <c r="AD16" s="176"/>
      <c r="AP16" t="s">
        <v>311</v>
      </c>
      <c r="AR16" t="s">
        <v>3186</v>
      </c>
      <c r="AT16" t="s">
        <v>3866</v>
      </c>
      <c r="AU16" t="s">
        <v>3867</v>
      </c>
      <c r="AV16" t="s">
        <v>3868</v>
      </c>
      <c r="AW16" t="s">
        <v>3869</v>
      </c>
      <c r="AX16" t="s">
        <v>3870</v>
      </c>
      <c r="AY16" t="s">
        <v>3871</v>
      </c>
      <c r="AZ16" t="s">
        <v>3872</v>
      </c>
      <c r="BA16" t="s">
        <v>3873</v>
      </c>
      <c r="BB16" t="s">
        <v>3874</v>
      </c>
      <c r="BC16" t="s">
        <v>3875</v>
      </c>
      <c r="BD16" t="s">
        <v>3876</v>
      </c>
      <c r="BE16" t="s">
        <v>3877</v>
      </c>
      <c r="BF16" t="s">
        <v>3878</v>
      </c>
      <c r="BG16" t="s">
        <v>3879</v>
      </c>
      <c r="BH16" t="s">
        <v>3880</v>
      </c>
      <c r="BI16" t="s">
        <v>3881</v>
      </c>
      <c r="BJ16" t="s">
        <v>3882</v>
      </c>
      <c r="BK16" t="s">
        <v>3883</v>
      </c>
      <c r="BL16" t="s">
        <v>3884</v>
      </c>
      <c r="BM16" t="s">
        <v>3885</v>
      </c>
      <c r="BN16" t="s">
        <v>3886</v>
      </c>
      <c r="BO16" t="s">
        <v>3887</v>
      </c>
      <c r="BP16" t="s">
        <v>3888</v>
      </c>
      <c r="BQ16" t="s">
        <v>3889</v>
      </c>
      <c r="BR16" t="s">
        <v>3890</v>
      </c>
      <c r="BS16" t="s">
        <v>3891</v>
      </c>
      <c r="BT16" t="s">
        <v>3892</v>
      </c>
      <c r="BV16" t="s">
        <v>3893</v>
      </c>
      <c r="BW16" t="s">
        <v>3894</v>
      </c>
    </row>
    <row r="17" spans="2:75" x14ac:dyDescent="0.3">
      <c r="B17" t="s">
        <v>134</v>
      </c>
      <c r="J17" t="s">
        <v>3179</v>
      </c>
      <c r="K17" t="s">
        <v>3228</v>
      </c>
      <c r="L17">
        <v>1150</v>
      </c>
      <c r="M17" t="s">
        <v>449</v>
      </c>
      <c r="O17" s="176" t="s">
        <v>260</v>
      </c>
      <c r="P17" s="176"/>
      <c r="Q17" s="176"/>
      <c r="R17" s="176"/>
      <c r="S17" s="176"/>
      <c r="T17" s="176"/>
      <c r="U17" s="176"/>
      <c r="V17" s="176"/>
      <c r="W17" s="176"/>
      <c r="X17" s="176"/>
      <c r="Y17" s="176"/>
      <c r="Z17" s="176"/>
      <c r="AA17" s="176"/>
      <c r="AB17" s="176"/>
      <c r="AC17" s="176"/>
      <c r="AD17" s="176"/>
      <c r="AP17" t="s">
        <v>312</v>
      </c>
      <c r="AR17" t="s">
        <v>3187</v>
      </c>
      <c r="AT17" t="s">
        <v>3895</v>
      </c>
      <c r="AU17" t="s">
        <v>3896</v>
      </c>
      <c r="AV17" t="s">
        <v>3897</v>
      </c>
      <c r="AW17" t="s">
        <v>3898</v>
      </c>
      <c r="AX17" t="s">
        <v>3899</v>
      </c>
      <c r="AY17" t="s">
        <v>3900</v>
      </c>
      <c r="AZ17" t="s">
        <v>3901</v>
      </c>
      <c r="BA17" t="s">
        <v>3902</v>
      </c>
      <c r="BB17" t="s">
        <v>3903</v>
      </c>
      <c r="BC17" t="s">
        <v>3904</v>
      </c>
      <c r="BD17" t="s">
        <v>3905</v>
      </c>
      <c r="BE17" t="s">
        <v>3906</v>
      </c>
      <c r="BF17" t="s">
        <v>3907</v>
      </c>
      <c r="BG17" t="s">
        <v>3908</v>
      </c>
      <c r="BH17" t="s">
        <v>3909</v>
      </c>
      <c r="BI17" t="s">
        <v>3910</v>
      </c>
      <c r="BJ17" t="s">
        <v>3911</v>
      </c>
      <c r="BK17" t="s">
        <v>3912</v>
      </c>
      <c r="BL17" t="s">
        <v>3913</v>
      </c>
      <c r="BM17" t="s">
        <v>3914</v>
      </c>
      <c r="BN17" t="s">
        <v>3915</v>
      </c>
      <c r="BO17" t="s">
        <v>3916</v>
      </c>
      <c r="BP17" t="s">
        <v>3917</v>
      </c>
      <c r="BQ17" t="s">
        <v>3918</v>
      </c>
      <c r="BR17" t="s">
        <v>3919</v>
      </c>
      <c r="BS17" t="s">
        <v>3920</v>
      </c>
      <c r="BT17" t="s">
        <v>3921</v>
      </c>
      <c r="BV17" t="s">
        <v>3922</v>
      </c>
      <c r="BW17" t="s">
        <v>3923</v>
      </c>
    </row>
    <row r="18" spans="2:75" x14ac:dyDescent="0.3">
      <c r="B18" t="s">
        <v>135</v>
      </c>
      <c r="J18" t="s">
        <v>3180</v>
      </c>
      <c r="K18" t="s">
        <v>3229</v>
      </c>
      <c r="L18">
        <v>1160</v>
      </c>
      <c r="M18" t="s">
        <v>450</v>
      </c>
      <c r="O18" s="176" t="s">
        <v>261</v>
      </c>
      <c r="P18" s="176"/>
      <c r="Q18" s="176"/>
      <c r="R18" s="176"/>
      <c r="S18" s="176"/>
      <c r="T18" s="176"/>
      <c r="U18" s="176"/>
      <c r="V18" s="176"/>
      <c r="W18" s="176"/>
      <c r="X18" s="176"/>
      <c r="Y18" s="176"/>
      <c r="Z18" s="176"/>
      <c r="AA18" s="176"/>
      <c r="AB18" s="176"/>
      <c r="AC18" s="176"/>
      <c r="AD18" s="176"/>
      <c r="AP18" t="s">
        <v>94996</v>
      </c>
      <c r="AR18" t="s">
        <v>3188</v>
      </c>
      <c r="AT18" t="s">
        <v>3924</v>
      </c>
      <c r="AU18" t="s">
        <v>3856</v>
      </c>
      <c r="AV18" t="s">
        <v>3925</v>
      </c>
      <c r="AW18" t="s">
        <v>3926</v>
      </c>
      <c r="AX18" t="s">
        <v>3927</v>
      </c>
      <c r="AY18" t="s">
        <v>3928</v>
      </c>
      <c r="AZ18" t="s">
        <v>3929</v>
      </c>
      <c r="BA18" t="s">
        <v>3930</v>
      </c>
      <c r="BB18" t="s">
        <v>3931</v>
      </c>
      <c r="BC18" t="s">
        <v>3932</v>
      </c>
      <c r="BD18" t="s">
        <v>3933</v>
      </c>
      <c r="BE18" t="s">
        <v>3934</v>
      </c>
      <c r="BF18" t="s">
        <v>3935</v>
      </c>
      <c r="BG18" t="s">
        <v>3936</v>
      </c>
      <c r="BH18" t="s">
        <v>3937</v>
      </c>
      <c r="BI18" t="s">
        <v>3938</v>
      </c>
      <c r="BJ18" t="s">
        <v>3939</v>
      </c>
      <c r="BK18" t="s">
        <v>3940</v>
      </c>
      <c r="BL18" t="s">
        <v>3941</v>
      </c>
      <c r="BM18" t="s">
        <v>3942</v>
      </c>
      <c r="BN18" t="s">
        <v>3943</v>
      </c>
      <c r="BO18" t="s">
        <v>3944</v>
      </c>
      <c r="BP18" t="s">
        <v>3945</v>
      </c>
      <c r="BQ18" t="s">
        <v>3946</v>
      </c>
      <c r="BR18" t="s">
        <v>3947</v>
      </c>
      <c r="BS18" t="s">
        <v>3948</v>
      </c>
      <c r="BT18" t="s">
        <v>3949</v>
      </c>
      <c r="BV18" t="s">
        <v>3950</v>
      </c>
      <c r="BW18" t="s">
        <v>3951</v>
      </c>
    </row>
    <row r="19" spans="2:75" x14ac:dyDescent="0.3">
      <c r="B19" t="s">
        <v>136</v>
      </c>
      <c r="J19" t="s">
        <v>3181</v>
      </c>
      <c r="K19" t="s">
        <v>3230</v>
      </c>
      <c r="L19">
        <v>1170</v>
      </c>
      <c r="M19" t="s">
        <v>451</v>
      </c>
      <c r="O19" s="176" t="s">
        <v>262</v>
      </c>
      <c r="P19" s="176"/>
      <c r="Q19" s="176"/>
      <c r="R19" s="176"/>
      <c r="S19" s="176"/>
      <c r="T19" s="176"/>
      <c r="U19" s="176"/>
      <c r="V19" s="176"/>
      <c r="W19" s="176"/>
      <c r="X19" s="176"/>
      <c r="Y19" s="176"/>
      <c r="Z19" s="176"/>
      <c r="AA19" s="176"/>
      <c r="AB19" s="176"/>
      <c r="AC19" s="176"/>
      <c r="AD19" s="176"/>
      <c r="AP19" t="s">
        <v>95000</v>
      </c>
      <c r="AR19" t="s">
        <v>3189</v>
      </c>
      <c r="AT19" t="s">
        <v>3952</v>
      </c>
      <c r="AU19" t="s">
        <v>3953</v>
      </c>
      <c r="AV19" t="s">
        <v>3954</v>
      </c>
      <c r="AW19" t="s">
        <v>3955</v>
      </c>
      <c r="AX19" t="s">
        <v>3956</v>
      </c>
      <c r="AY19" t="s">
        <v>3957</v>
      </c>
      <c r="AZ19" t="s">
        <v>3958</v>
      </c>
      <c r="BA19" t="s">
        <v>3959</v>
      </c>
      <c r="BB19" t="s">
        <v>3960</v>
      </c>
      <c r="BC19" t="s">
        <v>3961</v>
      </c>
      <c r="BD19" t="s">
        <v>3962</v>
      </c>
      <c r="BE19" t="s">
        <v>3963</v>
      </c>
      <c r="BF19" t="s">
        <v>3964</v>
      </c>
      <c r="BG19" t="s">
        <v>3965</v>
      </c>
      <c r="BH19" t="s">
        <v>3966</v>
      </c>
      <c r="BI19" t="s">
        <v>3967</v>
      </c>
      <c r="BJ19" t="s">
        <v>3968</v>
      </c>
      <c r="BK19" t="s">
        <v>3969</v>
      </c>
      <c r="BL19" t="s">
        <v>3970</v>
      </c>
      <c r="BM19" t="s">
        <v>3971</v>
      </c>
      <c r="BN19" t="s">
        <v>3972</v>
      </c>
      <c r="BO19" t="s">
        <v>3973</v>
      </c>
      <c r="BP19" t="s">
        <v>3974</v>
      </c>
      <c r="BQ19" t="s">
        <v>3975</v>
      </c>
      <c r="BR19" t="s">
        <v>3976</v>
      </c>
      <c r="BS19" t="s">
        <v>3977</v>
      </c>
      <c r="BT19" t="s">
        <v>3978</v>
      </c>
      <c r="BV19" t="s">
        <v>3979</v>
      </c>
      <c r="BW19" t="s">
        <v>3980</v>
      </c>
    </row>
    <row r="20" spans="2:75" x14ac:dyDescent="0.3">
      <c r="B20" t="s">
        <v>94954</v>
      </c>
      <c r="J20" t="s">
        <v>3182</v>
      </c>
      <c r="K20" t="s">
        <v>3231</v>
      </c>
      <c r="L20">
        <v>1180</v>
      </c>
      <c r="M20" t="s">
        <v>452</v>
      </c>
      <c r="O20" s="176" t="s">
        <v>263</v>
      </c>
      <c r="P20" s="176"/>
      <c r="Q20" s="176"/>
      <c r="R20" s="176"/>
      <c r="S20" s="176"/>
      <c r="T20" s="176"/>
      <c r="U20" s="176"/>
      <c r="V20" s="176"/>
      <c r="W20" s="176"/>
      <c r="X20" s="176"/>
      <c r="Y20" s="176"/>
      <c r="Z20" s="176"/>
      <c r="AA20" s="176"/>
      <c r="AB20" s="176"/>
      <c r="AC20" s="176"/>
      <c r="AD20" s="176"/>
      <c r="AR20" t="s">
        <v>3193</v>
      </c>
      <c r="AT20" t="s">
        <v>3981</v>
      </c>
      <c r="AU20" t="s">
        <v>3982</v>
      </c>
      <c r="AV20" t="s">
        <v>3983</v>
      </c>
      <c r="AW20" t="s">
        <v>3984</v>
      </c>
      <c r="AX20" t="s">
        <v>3985</v>
      </c>
      <c r="AY20" t="s">
        <v>3986</v>
      </c>
      <c r="AZ20" t="s">
        <v>3987</v>
      </c>
      <c r="BA20" t="s">
        <v>3988</v>
      </c>
      <c r="BB20" t="s">
        <v>3989</v>
      </c>
      <c r="BC20" t="s">
        <v>3990</v>
      </c>
      <c r="BD20" t="s">
        <v>3991</v>
      </c>
      <c r="BE20" t="s">
        <v>3992</v>
      </c>
      <c r="BF20" t="s">
        <v>3993</v>
      </c>
      <c r="BG20" t="s">
        <v>3994</v>
      </c>
      <c r="BH20" t="s">
        <v>3995</v>
      </c>
      <c r="BI20" t="s">
        <v>3996</v>
      </c>
      <c r="BJ20" t="s">
        <v>3997</v>
      </c>
      <c r="BK20" t="s">
        <v>3998</v>
      </c>
      <c r="BL20" t="s">
        <v>3999</v>
      </c>
      <c r="BM20" t="s">
        <v>4000</v>
      </c>
      <c r="BN20" t="s">
        <v>4001</v>
      </c>
      <c r="BO20" t="s">
        <v>4002</v>
      </c>
      <c r="BP20" t="s">
        <v>4003</v>
      </c>
      <c r="BQ20" t="s">
        <v>4004</v>
      </c>
      <c r="BR20" t="s">
        <v>4005</v>
      </c>
      <c r="BS20" t="s">
        <v>4006</v>
      </c>
      <c r="BT20" t="s">
        <v>4007</v>
      </c>
      <c r="BV20" t="s">
        <v>4008</v>
      </c>
      <c r="BW20" t="s">
        <v>4009</v>
      </c>
    </row>
    <row r="21" spans="2:75" x14ac:dyDescent="0.3">
      <c r="B21" t="s">
        <v>94955</v>
      </c>
      <c r="J21" t="s">
        <v>3183</v>
      </c>
      <c r="K21" t="s">
        <v>3232</v>
      </c>
      <c r="L21">
        <v>1190</v>
      </c>
      <c r="M21" t="s">
        <v>453</v>
      </c>
      <c r="O21" s="176">
        <v>5</v>
      </c>
      <c r="P21" s="176"/>
      <c r="Q21" s="176"/>
      <c r="R21" s="176"/>
      <c r="S21" s="176"/>
      <c r="T21" s="176"/>
      <c r="U21" s="176"/>
      <c r="V21" s="176"/>
      <c r="W21" s="176"/>
      <c r="X21" s="176"/>
      <c r="Y21" s="176"/>
      <c r="Z21" s="176"/>
      <c r="AA21" s="176"/>
      <c r="AB21" s="176"/>
      <c r="AC21" s="176"/>
      <c r="AD21" s="176"/>
      <c r="AR21" t="s">
        <v>3197</v>
      </c>
      <c r="AT21" t="s">
        <v>4010</v>
      </c>
      <c r="AU21" t="s">
        <v>4011</v>
      </c>
      <c r="AV21" t="s">
        <v>4012</v>
      </c>
      <c r="AW21" t="s">
        <v>4013</v>
      </c>
      <c r="AX21" t="s">
        <v>4014</v>
      </c>
      <c r="AY21" t="s">
        <v>4015</v>
      </c>
      <c r="AZ21" t="s">
        <v>4016</v>
      </c>
      <c r="BA21" t="s">
        <v>4017</v>
      </c>
      <c r="BB21" t="s">
        <v>4018</v>
      </c>
      <c r="BC21" t="s">
        <v>4019</v>
      </c>
      <c r="BD21" t="s">
        <v>4020</v>
      </c>
      <c r="BE21" t="s">
        <v>4021</v>
      </c>
      <c r="BF21" t="s">
        <v>4022</v>
      </c>
      <c r="BG21" t="s">
        <v>4023</v>
      </c>
      <c r="BH21" t="s">
        <v>4024</v>
      </c>
      <c r="BI21" t="s">
        <v>4025</v>
      </c>
      <c r="BJ21" t="s">
        <v>4026</v>
      </c>
      <c r="BK21" t="s">
        <v>4027</v>
      </c>
      <c r="BL21" t="s">
        <v>4028</v>
      </c>
      <c r="BM21" t="s">
        <v>4029</v>
      </c>
      <c r="BN21" t="s">
        <v>4030</v>
      </c>
      <c r="BO21" t="s">
        <v>4031</v>
      </c>
      <c r="BP21" t="s">
        <v>4032</v>
      </c>
      <c r="BQ21" t="s">
        <v>4033</v>
      </c>
      <c r="BR21" t="s">
        <v>4034</v>
      </c>
      <c r="BS21" t="s">
        <v>4035</v>
      </c>
      <c r="BT21" t="s">
        <v>4036</v>
      </c>
      <c r="BV21" t="s">
        <v>4037</v>
      </c>
      <c r="BW21" t="s">
        <v>4038</v>
      </c>
    </row>
    <row r="22" spans="2:75" x14ac:dyDescent="0.3">
      <c r="J22" t="s">
        <v>3184</v>
      </c>
      <c r="K22" t="s">
        <v>3233</v>
      </c>
      <c r="L22">
        <v>1200</v>
      </c>
      <c r="M22" t="s">
        <v>454</v>
      </c>
      <c r="O22" s="176">
        <v>6</v>
      </c>
      <c r="P22" s="176"/>
      <c r="Q22" s="176"/>
      <c r="R22" s="176"/>
      <c r="S22" s="176"/>
      <c r="T22" s="176"/>
      <c r="U22" s="176"/>
      <c r="V22" s="176"/>
      <c r="W22" s="176"/>
      <c r="X22" s="176"/>
      <c r="Y22" s="176"/>
      <c r="Z22" s="176"/>
      <c r="AA22" s="176"/>
      <c r="AB22" s="176"/>
      <c r="AC22" s="176"/>
      <c r="AD22" s="176"/>
      <c r="AR22" t="s">
        <v>3198</v>
      </c>
      <c r="AT22" t="s">
        <v>4039</v>
      </c>
      <c r="AU22" t="s">
        <v>4040</v>
      </c>
      <c r="AV22" t="s">
        <v>4041</v>
      </c>
      <c r="AW22" t="s">
        <v>4042</v>
      </c>
      <c r="AX22" t="s">
        <v>4043</v>
      </c>
      <c r="AY22" t="s">
        <v>4044</v>
      </c>
      <c r="AZ22" t="s">
        <v>4045</v>
      </c>
      <c r="BA22" t="s">
        <v>4046</v>
      </c>
      <c r="BB22" t="s">
        <v>4047</v>
      </c>
      <c r="BC22" t="s">
        <v>4048</v>
      </c>
      <c r="BD22" t="s">
        <v>4049</v>
      </c>
      <c r="BE22" t="s">
        <v>4050</v>
      </c>
      <c r="BF22" t="s">
        <v>4051</v>
      </c>
      <c r="BG22" t="s">
        <v>4052</v>
      </c>
      <c r="BH22" t="s">
        <v>4053</v>
      </c>
      <c r="BI22" t="s">
        <v>4054</v>
      </c>
      <c r="BJ22" t="s">
        <v>4055</v>
      </c>
      <c r="BK22" t="s">
        <v>4056</v>
      </c>
      <c r="BL22" t="s">
        <v>4057</v>
      </c>
      <c r="BM22" t="s">
        <v>4058</v>
      </c>
      <c r="BN22" t="s">
        <v>4059</v>
      </c>
      <c r="BO22" t="s">
        <v>4060</v>
      </c>
      <c r="BP22" t="s">
        <v>4061</v>
      </c>
      <c r="BQ22" t="s">
        <v>4062</v>
      </c>
      <c r="BR22" t="s">
        <v>4063</v>
      </c>
      <c r="BS22" t="s">
        <v>4064</v>
      </c>
      <c r="BT22" t="s">
        <v>4065</v>
      </c>
      <c r="BV22" t="s">
        <v>4066</v>
      </c>
      <c r="BW22" t="s">
        <v>4067</v>
      </c>
    </row>
    <row r="23" spans="2:75" x14ac:dyDescent="0.3">
      <c r="J23" t="s">
        <v>3185</v>
      </c>
      <c r="K23" t="s">
        <v>3234</v>
      </c>
      <c r="L23">
        <v>1210</v>
      </c>
      <c r="M23" t="s">
        <v>455</v>
      </c>
      <c r="O23" s="176" t="s">
        <v>264</v>
      </c>
      <c r="P23" s="176"/>
      <c r="Q23" s="176"/>
      <c r="R23" s="176"/>
      <c r="S23" s="176"/>
      <c r="T23" s="176"/>
      <c r="U23" s="176"/>
      <c r="V23" s="176"/>
      <c r="W23" s="176"/>
      <c r="X23" s="176"/>
      <c r="Y23" s="176"/>
      <c r="Z23" s="176"/>
      <c r="AA23" s="176"/>
      <c r="AB23" s="176"/>
      <c r="AC23" s="176"/>
      <c r="AD23" s="176"/>
      <c r="AR23" t="s">
        <v>3199</v>
      </c>
      <c r="AT23" t="s">
        <v>4068</v>
      </c>
      <c r="AU23" t="s">
        <v>4069</v>
      </c>
      <c r="AV23" t="s">
        <v>4070</v>
      </c>
      <c r="AW23" t="s">
        <v>4071</v>
      </c>
      <c r="AX23" t="s">
        <v>4072</v>
      </c>
      <c r="AY23" t="s">
        <v>4073</v>
      </c>
      <c r="AZ23" t="s">
        <v>4074</v>
      </c>
      <c r="BA23" t="s">
        <v>4075</v>
      </c>
      <c r="BB23" t="s">
        <v>4076</v>
      </c>
      <c r="BC23" t="s">
        <v>4077</v>
      </c>
      <c r="BD23" t="s">
        <v>4078</v>
      </c>
      <c r="BE23" t="s">
        <v>4079</v>
      </c>
      <c r="BF23" t="s">
        <v>4080</v>
      </c>
      <c r="BG23" t="s">
        <v>4081</v>
      </c>
      <c r="BH23" t="s">
        <v>4082</v>
      </c>
      <c r="BI23" t="s">
        <v>4083</v>
      </c>
      <c r="BJ23" t="s">
        <v>4084</v>
      </c>
      <c r="BK23" t="s">
        <v>4085</v>
      </c>
      <c r="BL23" t="s">
        <v>4086</v>
      </c>
      <c r="BM23" t="s">
        <v>4087</v>
      </c>
      <c r="BN23" t="s">
        <v>4088</v>
      </c>
      <c r="BO23" t="s">
        <v>4089</v>
      </c>
      <c r="BP23" t="s">
        <v>4090</v>
      </c>
      <c r="BQ23" t="s">
        <v>4091</v>
      </c>
      <c r="BR23" t="s">
        <v>4092</v>
      </c>
      <c r="BS23" t="s">
        <v>4093</v>
      </c>
      <c r="BT23" t="s">
        <v>4094</v>
      </c>
      <c r="BV23" t="s">
        <v>4095</v>
      </c>
      <c r="BW23" t="s">
        <v>4096</v>
      </c>
    </row>
    <row r="24" spans="2:75" x14ac:dyDescent="0.3">
      <c r="J24" t="s">
        <v>3186</v>
      </c>
      <c r="K24" t="s">
        <v>3235</v>
      </c>
      <c r="L24">
        <v>1300</v>
      </c>
      <c r="M24" t="s">
        <v>456</v>
      </c>
      <c r="O24" s="176" t="s">
        <v>265</v>
      </c>
      <c r="P24" s="176"/>
      <c r="Q24" s="176"/>
      <c r="R24" s="176"/>
      <c r="S24" s="176"/>
      <c r="T24" s="176"/>
      <c r="U24" s="176"/>
      <c r="V24" s="176"/>
      <c r="W24" s="176"/>
      <c r="X24" s="176"/>
      <c r="Y24" s="176"/>
      <c r="Z24" s="176"/>
      <c r="AA24" s="176"/>
      <c r="AB24" s="176"/>
      <c r="AC24" s="176"/>
      <c r="AD24" s="176"/>
      <c r="AR24" t="s">
        <v>3200</v>
      </c>
      <c r="AT24" t="s">
        <v>4097</v>
      </c>
      <c r="AU24" t="s">
        <v>4098</v>
      </c>
      <c r="AV24" t="s">
        <v>4099</v>
      </c>
      <c r="AW24" t="s">
        <v>4100</v>
      </c>
      <c r="AX24" t="s">
        <v>4101</v>
      </c>
      <c r="AY24" t="s">
        <v>4102</v>
      </c>
      <c r="AZ24" t="s">
        <v>4103</v>
      </c>
      <c r="BA24" t="s">
        <v>4104</v>
      </c>
      <c r="BB24" t="s">
        <v>4105</v>
      </c>
      <c r="BC24" t="s">
        <v>4106</v>
      </c>
      <c r="BD24" t="s">
        <v>4107</v>
      </c>
      <c r="BE24" t="s">
        <v>4108</v>
      </c>
      <c r="BF24" t="s">
        <v>4109</v>
      </c>
      <c r="BG24" t="s">
        <v>4110</v>
      </c>
      <c r="BH24" t="s">
        <v>4111</v>
      </c>
      <c r="BI24" t="s">
        <v>4112</v>
      </c>
      <c r="BJ24" t="s">
        <v>4113</v>
      </c>
      <c r="BK24" t="s">
        <v>4114</v>
      </c>
      <c r="BL24" t="s">
        <v>4115</v>
      </c>
      <c r="BM24" t="s">
        <v>4116</v>
      </c>
      <c r="BN24" t="s">
        <v>4117</v>
      </c>
      <c r="BO24" t="s">
        <v>4118</v>
      </c>
      <c r="BP24" t="s">
        <v>4119</v>
      </c>
      <c r="BQ24" t="s">
        <v>4120</v>
      </c>
      <c r="BR24" t="s">
        <v>4121</v>
      </c>
      <c r="BS24" t="s">
        <v>4122</v>
      </c>
      <c r="BT24" t="s">
        <v>4123</v>
      </c>
      <c r="BV24" t="s">
        <v>4124</v>
      </c>
      <c r="BW24" t="s">
        <v>4125</v>
      </c>
    </row>
    <row r="25" spans="2:75" x14ac:dyDescent="0.3">
      <c r="J25" t="s">
        <v>3187</v>
      </c>
      <c r="K25" t="s">
        <v>3236</v>
      </c>
      <c r="L25">
        <v>1300</v>
      </c>
      <c r="M25" t="s">
        <v>457</v>
      </c>
      <c r="O25" s="176" t="s">
        <v>266</v>
      </c>
      <c r="P25" s="176"/>
      <c r="Q25" s="176"/>
      <c r="R25" s="176"/>
      <c r="S25" s="176"/>
      <c r="T25" s="176"/>
      <c r="U25" s="176"/>
      <c r="V25" s="176"/>
      <c r="W25" s="176"/>
      <c r="X25" s="176"/>
      <c r="Y25" s="176"/>
      <c r="Z25" s="176"/>
      <c r="AA25" s="176"/>
      <c r="AB25" s="176"/>
      <c r="AC25" s="176"/>
      <c r="AD25" s="176"/>
      <c r="AR25" t="s">
        <v>3204</v>
      </c>
      <c r="AT25" t="s">
        <v>4126</v>
      </c>
      <c r="AU25" t="s">
        <v>4120</v>
      </c>
      <c r="AV25" t="s">
        <v>4127</v>
      </c>
      <c r="AW25" t="s">
        <v>4128</v>
      </c>
      <c r="AX25" t="s">
        <v>4129</v>
      </c>
      <c r="AY25" t="s">
        <v>4130</v>
      </c>
      <c r="AZ25" t="s">
        <v>4131</v>
      </c>
      <c r="BA25" t="s">
        <v>4132</v>
      </c>
      <c r="BB25" t="s">
        <v>4133</v>
      </c>
      <c r="BC25" t="s">
        <v>4134</v>
      </c>
      <c r="BD25" t="s">
        <v>4135</v>
      </c>
      <c r="BE25" t="s">
        <v>4136</v>
      </c>
      <c r="BF25" t="s">
        <v>4137</v>
      </c>
      <c r="BG25" t="s">
        <v>4138</v>
      </c>
      <c r="BH25" t="s">
        <v>4139</v>
      </c>
      <c r="BI25" t="s">
        <v>4140</v>
      </c>
      <c r="BJ25" t="s">
        <v>4141</v>
      </c>
      <c r="BK25" t="s">
        <v>4142</v>
      </c>
      <c r="BL25" t="s">
        <v>4143</v>
      </c>
      <c r="BM25" t="s">
        <v>4144</v>
      </c>
      <c r="BN25" t="s">
        <v>4145</v>
      </c>
      <c r="BO25" t="s">
        <v>4146</v>
      </c>
      <c r="BP25" t="s">
        <v>4147</v>
      </c>
      <c r="BQ25" t="s">
        <v>4148</v>
      </c>
      <c r="BR25" t="s">
        <v>4149</v>
      </c>
      <c r="BS25" t="s">
        <v>4150</v>
      </c>
      <c r="BT25" t="s">
        <v>4151</v>
      </c>
      <c r="BV25" t="s">
        <v>4152</v>
      </c>
      <c r="BW25" t="s">
        <v>4153</v>
      </c>
    </row>
    <row r="26" spans="2:75" x14ac:dyDescent="0.3">
      <c r="J26" t="s">
        <v>3188</v>
      </c>
      <c r="K26" t="s">
        <v>3237</v>
      </c>
      <c r="L26">
        <v>1301</v>
      </c>
      <c r="M26" t="s">
        <v>458</v>
      </c>
      <c r="O26" s="176" t="s">
        <v>267</v>
      </c>
      <c r="P26" s="176"/>
      <c r="Q26" s="176"/>
      <c r="R26" s="176"/>
      <c r="S26" s="176"/>
      <c r="T26" s="176"/>
      <c r="U26" s="176"/>
      <c r="V26" s="176"/>
      <c r="W26" s="176"/>
      <c r="X26" s="176"/>
      <c r="Y26" s="176"/>
      <c r="Z26" s="176"/>
      <c r="AA26" s="176"/>
      <c r="AB26" s="176"/>
      <c r="AC26" s="176"/>
      <c r="AD26" s="176"/>
      <c r="AR26" t="s">
        <v>3205</v>
      </c>
      <c r="AT26" t="s">
        <v>4154</v>
      </c>
      <c r="AU26" t="s">
        <v>4155</v>
      </c>
      <c r="AV26" t="s">
        <v>4156</v>
      </c>
      <c r="AW26" t="s">
        <v>4157</v>
      </c>
      <c r="AX26" t="s">
        <v>4158</v>
      </c>
      <c r="AY26" t="s">
        <v>4159</v>
      </c>
      <c r="AZ26" t="s">
        <v>4160</v>
      </c>
      <c r="BA26" t="s">
        <v>4161</v>
      </c>
      <c r="BB26" t="s">
        <v>4162</v>
      </c>
      <c r="BC26" t="s">
        <v>4163</v>
      </c>
      <c r="BD26" t="s">
        <v>4164</v>
      </c>
      <c r="BE26" t="s">
        <v>4165</v>
      </c>
      <c r="BF26" t="s">
        <v>4166</v>
      </c>
      <c r="BG26" t="s">
        <v>4167</v>
      </c>
      <c r="BH26" t="s">
        <v>4168</v>
      </c>
      <c r="BI26" t="s">
        <v>4169</v>
      </c>
      <c r="BJ26" t="s">
        <v>4170</v>
      </c>
      <c r="BK26" t="s">
        <v>4171</v>
      </c>
      <c r="BL26" t="s">
        <v>4172</v>
      </c>
      <c r="BM26" t="s">
        <v>4173</v>
      </c>
      <c r="BN26" t="s">
        <v>4174</v>
      </c>
      <c r="BO26" t="s">
        <v>4175</v>
      </c>
      <c r="BP26" t="s">
        <v>4176</v>
      </c>
      <c r="BQ26" t="s">
        <v>4177</v>
      </c>
      <c r="BR26" t="s">
        <v>4178</v>
      </c>
      <c r="BS26" t="s">
        <v>632</v>
      </c>
      <c r="BT26" t="s">
        <v>4179</v>
      </c>
      <c r="BV26" t="s">
        <v>4180</v>
      </c>
      <c r="BW26" t="s">
        <v>4181</v>
      </c>
    </row>
    <row r="27" spans="2:75" x14ac:dyDescent="0.3">
      <c r="J27" t="s">
        <v>3189</v>
      </c>
      <c r="K27" t="s">
        <v>3238</v>
      </c>
      <c r="L27">
        <v>1310</v>
      </c>
      <c r="M27" t="s">
        <v>459</v>
      </c>
      <c r="O27" s="176" t="s">
        <v>268</v>
      </c>
      <c r="P27" s="176"/>
      <c r="Q27" s="176"/>
      <c r="R27" s="176"/>
      <c r="S27" s="176"/>
      <c r="T27" s="176"/>
      <c r="U27" s="176"/>
      <c r="V27" s="176"/>
      <c r="W27" s="176"/>
      <c r="X27" s="176"/>
      <c r="Y27" s="176"/>
      <c r="Z27" s="176"/>
      <c r="AA27" s="176"/>
      <c r="AB27" s="176"/>
      <c r="AC27" s="176"/>
      <c r="AD27" s="176"/>
      <c r="AR27" t="s">
        <v>3206</v>
      </c>
      <c r="AT27" t="s">
        <v>4182</v>
      </c>
      <c r="AU27" t="s">
        <v>4183</v>
      </c>
      <c r="AV27" t="s">
        <v>4184</v>
      </c>
      <c r="AW27" t="s">
        <v>4185</v>
      </c>
      <c r="AX27" t="s">
        <v>4186</v>
      </c>
      <c r="AY27" t="s">
        <v>4187</v>
      </c>
      <c r="AZ27" t="s">
        <v>4188</v>
      </c>
      <c r="BA27" t="s">
        <v>4189</v>
      </c>
      <c r="BB27" t="s">
        <v>4190</v>
      </c>
      <c r="BC27" t="s">
        <v>4191</v>
      </c>
      <c r="BD27" t="s">
        <v>4192</v>
      </c>
      <c r="BE27" t="s">
        <v>4193</v>
      </c>
      <c r="BF27" t="s">
        <v>4194</v>
      </c>
      <c r="BG27" t="s">
        <v>4195</v>
      </c>
      <c r="BH27" t="s">
        <v>4196</v>
      </c>
      <c r="BI27" t="s">
        <v>4197</v>
      </c>
      <c r="BJ27" t="s">
        <v>4198</v>
      </c>
      <c r="BK27" t="s">
        <v>599</v>
      </c>
      <c r="BL27" t="s">
        <v>4199</v>
      </c>
      <c r="BM27" t="s">
        <v>4200</v>
      </c>
      <c r="BN27" t="s">
        <v>4201</v>
      </c>
      <c r="BO27" t="s">
        <v>4202</v>
      </c>
      <c r="BP27" t="s">
        <v>4203</v>
      </c>
      <c r="BQ27" t="s">
        <v>4204</v>
      </c>
      <c r="BR27" t="s">
        <v>4205</v>
      </c>
      <c r="BS27" t="s">
        <v>4206</v>
      </c>
      <c r="BT27" t="s">
        <v>4207</v>
      </c>
      <c r="BV27" t="s">
        <v>4208</v>
      </c>
      <c r="BW27" t="s">
        <v>4209</v>
      </c>
    </row>
    <row r="28" spans="2:75" x14ac:dyDescent="0.3">
      <c r="J28" t="s">
        <v>3190</v>
      </c>
      <c r="K28" t="s">
        <v>3239</v>
      </c>
      <c r="L28">
        <v>1315</v>
      </c>
      <c r="M28" t="s">
        <v>460</v>
      </c>
      <c r="O28" s="176" t="s">
        <v>269</v>
      </c>
      <c r="P28" s="176"/>
      <c r="Q28" s="176"/>
      <c r="R28" s="176"/>
      <c r="S28" s="176"/>
      <c r="T28" s="176"/>
      <c r="U28" s="176"/>
      <c r="V28" s="176"/>
      <c r="W28" s="176"/>
      <c r="X28" s="176"/>
      <c r="Y28" s="176"/>
      <c r="Z28" s="176"/>
      <c r="AA28" s="176"/>
      <c r="AB28" s="176"/>
      <c r="AC28" s="176"/>
      <c r="AD28" s="176"/>
      <c r="AR28" t="s">
        <v>3207</v>
      </c>
      <c r="AT28" t="s">
        <v>4210</v>
      </c>
      <c r="AU28" t="s">
        <v>4211</v>
      </c>
      <c r="AV28" t="s">
        <v>4212</v>
      </c>
      <c r="AW28" t="s">
        <v>4213</v>
      </c>
      <c r="AX28" t="s">
        <v>4214</v>
      </c>
      <c r="AY28" t="s">
        <v>4215</v>
      </c>
      <c r="AZ28" t="s">
        <v>4216</v>
      </c>
      <c r="BA28" t="s">
        <v>4217</v>
      </c>
      <c r="BB28" t="s">
        <v>4218</v>
      </c>
      <c r="BC28" t="s">
        <v>4219</v>
      </c>
      <c r="BD28" t="s">
        <v>4220</v>
      </c>
      <c r="BE28" t="s">
        <v>4221</v>
      </c>
      <c r="BF28" t="s">
        <v>4222</v>
      </c>
      <c r="BG28" t="s">
        <v>4223</v>
      </c>
      <c r="BH28" t="s">
        <v>4224</v>
      </c>
      <c r="BI28" t="s">
        <v>4225</v>
      </c>
      <c r="BJ28" t="s">
        <v>4226</v>
      </c>
      <c r="BK28" t="s">
        <v>4227</v>
      </c>
      <c r="BL28" t="s">
        <v>4228</v>
      </c>
      <c r="BM28" t="s">
        <v>4229</v>
      </c>
      <c r="BN28" t="s">
        <v>4230</v>
      </c>
      <c r="BO28" t="s">
        <v>4231</v>
      </c>
      <c r="BP28" t="s">
        <v>4232</v>
      </c>
      <c r="BQ28" t="s">
        <v>4233</v>
      </c>
      <c r="BR28" t="s">
        <v>4234</v>
      </c>
      <c r="BS28" t="s">
        <v>4235</v>
      </c>
      <c r="BT28" t="s">
        <v>4236</v>
      </c>
      <c r="BV28" t="s">
        <v>4237</v>
      </c>
      <c r="BW28" t="s">
        <v>4238</v>
      </c>
    </row>
    <row r="29" spans="2:75" x14ac:dyDescent="0.3">
      <c r="J29" t="s">
        <v>3191</v>
      </c>
      <c r="K29" t="s">
        <v>3240</v>
      </c>
      <c r="L29">
        <v>1315</v>
      </c>
      <c r="M29" t="s">
        <v>461</v>
      </c>
      <c r="O29" s="176" t="s">
        <v>270</v>
      </c>
      <c r="P29" s="176"/>
      <c r="Q29" s="176"/>
      <c r="R29" s="176"/>
      <c r="S29" s="176"/>
      <c r="T29" s="176"/>
      <c r="U29" s="176"/>
      <c r="V29" s="176"/>
      <c r="W29" s="176"/>
      <c r="X29" s="176"/>
      <c r="Y29" s="176"/>
      <c r="Z29" s="176"/>
      <c r="AA29" s="176"/>
      <c r="AB29" s="176"/>
      <c r="AC29" s="176"/>
      <c r="AD29" s="176"/>
      <c r="AR29" t="s">
        <v>3208</v>
      </c>
      <c r="AT29" t="s">
        <v>4239</v>
      </c>
      <c r="AU29" t="s">
        <v>4240</v>
      </c>
      <c r="AV29" t="s">
        <v>4241</v>
      </c>
      <c r="AW29" t="s">
        <v>4242</v>
      </c>
      <c r="AX29" t="s">
        <v>4243</v>
      </c>
      <c r="AY29" t="s">
        <v>4244</v>
      </c>
      <c r="AZ29" t="s">
        <v>4245</v>
      </c>
      <c r="BA29" t="s">
        <v>4246</v>
      </c>
      <c r="BB29" t="s">
        <v>4247</v>
      </c>
      <c r="BC29" t="s">
        <v>4248</v>
      </c>
      <c r="BD29" t="s">
        <v>4249</v>
      </c>
      <c r="BE29" t="s">
        <v>4250</v>
      </c>
      <c r="BF29" t="s">
        <v>4251</v>
      </c>
      <c r="BG29" t="s">
        <v>4252</v>
      </c>
      <c r="BH29" t="s">
        <v>4253</v>
      </c>
      <c r="BI29" t="s">
        <v>4254</v>
      </c>
      <c r="BJ29" t="s">
        <v>4255</v>
      </c>
      <c r="BK29" t="s">
        <v>4256</v>
      </c>
      <c r="BL29" t="s">
        <v>4257</v>
      </c>
      <c r="BM29" t="s">
        <v>4258</v>
      </c>
      <c r="BN29" t="s">
        <v>4259</v>
      </c>
      <c r="BO29" t="s">
        <v>4260</v>
      </c>
      <c r="BP29" t="s">
        <v>4261</v>
      </c>
      <c r="BQ29" t="s">
        <v>4262</v>
      </c>
      <c r="BR29" t="s">
        <v>4263</v>
      </c>
      <c r="BS29" t="s">
        <v>4264</v>
      </c>
      <c r="BT29" t="s">
        <v>4265</v>
      </c>
      <c r="BV29" t="s">
        <v>4266</v>
      </c>
      <c r="BW29" t="s">
        <v>4267</v>
      </c>
    </row>
    <row r="30" spans="2:75" x14ac:dyDescent="0.3">
      <c r="J30" t="s">
        <v>3192</v>
      </c>
      <c r="K30" t="s">
        <v>3241</v>
      </c>
      <c r="L30">
        <v>1315</v>
      </c>
      <c r="M30" t="s">
        <v>462</v>
      </c>
      <c r="O30" s="176" t="s">
        <v>271</v>
      </c>
      <c r="P30" s="176"/>
      <c r="Q30" s="176"/>
      <c r="R30" s="176"/>
      <c r="S30" s="176"/>
      <c r="T30" s="176"/>
      <c r="U30" s="176"/>
      <c r="V30" s="176"/>
      <c r="W30" s="176"/>
      <c r="X30" s="176"/>
      <c r="Y30" s="176"/>
      <c r="Z30" s="176"/>
      <c r="AA30" s="176"/>
      <c r="AB30" s="176"/>
      <c r="AC30" s="176"/>
      <c r="AD30" s="176"/>
      <c r="AR30" t="s">
        <v>3210</v>
      </c>
      <c r="AT30" t="s">
        <v>4268</v>
      </c>
      <c r="AU30" t="s">
        <v>4269</v>
      </c>
      <c r="AV30" t="s">
        <v>4270</v>
      </c>
      <c r="AW30" t="s">
        <v>4271</v>
      </c>
      <c r="AX30" t="s">
        <v>4272</v>
      </c>
      <c r="AY30" t="s">
        <v>4273</v>
      </c>
      <c r="AZ30" t="s">
        <v>4274</v>
      </c>
      <c r="BA30" t="s">
        <v>4275</v>
      </c>
      <c r="BB30" t="s">
        <v>4276</v>
      </c>
      <c r="BC30" t="s">
        <v>4277</v>
      </c>
      <c r="BD30" t="s">
        <v>4278</v>
      </c>
      <c r="BE30" t="s">
        <v>4279</v>
      </c>
      <c r="BF30" t="s">
        <v>4280</v>
      </c>
      <c r="BG30" t="s">
        <v>4281</v>
      </c>
      <c r="BH30" t="s">
        <v>4282</v>
      </c>
      <c r="BI30" t="s">
        <v>4283</v>
      </c>
      <c r="BJ30" t="s">
        <v>4284</v>
      </c>
      <c r="BK30" t="s">
        <v>4285</v>
      </c>
      <c r="BL30" t="s">
        <v>4286</v>
      </c>
      <c r="BM30" t="s">
        <v>4287</v>
      </c>
      <c r="BN30" t="s">
        <v>4288</v>
      </c>
      <c r="BO30" t="s">
        <v>4289</v>
      </c>
      <c r="BP30" t="s">
        <v>4290</v>
      </c>
      <c r="BQ30" t="s">
        <v>4291</v>
      </c>
      <c r="BR30" t="s">
        <v>4292</v>
      </c>
      <c r="BS30" t="s">
        <v>4293</v>
      </c>
      <c r="BT30" t="s">
        <v>4294</v>
      </c>
      <c r="BV30" t="s">
        <v>4295</v>
      </c>
      <c r="BW30" t="s">
        <v>4296</v>
      </c>
    </row>
    <row r="31" spans="2:75" x14ac:dyDescent="0.3">
      <c r="J31" t="s">
        <v>3193</v>
      </c>
      <c r="K31" t="s">
        <v>3242</v>
      </c>
      <c r="L31">
        <v>1315</v>
      </c>
      <c r="M31" t="s">
        <v>463</v>
      </c>
      <c r="O31" s="176" t="s">
        <v>272</v>
      </c>
      <c r="P31" s="176"/>
      <c r="Q31" s="176"/>
      <c r="R31" s="176"/>
      <c r="S31" s="176"/>
      <c r="T31" s="176"/>
      <c r="U31" s="176"/>
      <c r="V31" s="176"/>
      <c r="W31" s="176"/>
      <c r="X31" s="176"/>
      <c r="Y31" s="176"/>
      <c r="Z31" s="176"/>
      <c r="AA31" s="176"/>
      <c r="AB31" s="176"/>
      <c r="AC31" s="176"/>
      <c r="AD31" s="176"/>
      <c r="AR31" t="s">
        <v>3211</v>
      </c>
      <c r="AT31" t="s">
        <v>4297</v>
      </c>
      <c r="AU31" t="s">
        <v>4298</v>
      </c>
      <c r="AV31" t="s">
        <v>4299</v>
      </c>
      <c r="AW31" t="s">
        <v>4300</v>
      </c>
      <c r="AX31" t="s">
        <v>4301</v>
      </c>
      <c r="AY31" t="s">
        <v>4302</v>
      </c>
      <c r="AZ31" t="s">
        <v>4303</v>
      </c>
      <c r="BA31" t="s">
        <v>4304</v>
      </c>
      <c r="BB31" t="s">
        <v>4305</v>
      </c>
      <c r="BC31" t="s">
        <v>4306</v>
      </c>
      <c r="BD31" t="s">
        <v>4307</v>
      </c>
      <c r="BE31" t="s">
        <v>4308</v>
      </c>
      <c r="BF31" t="s">
        <v>4309</v>
      </c>
      <c r="BG31" t="s">
        <v>4310</v>
      </c>
      <c r="BH31" t="s">
        <v>4311</v>
      </c>
      <c r="BI31" t="s">
        <v>4312</v>
      </c>
      <c r="BJ31" t="s">
        <v>4313</v>
      </c>
      <c r="BK31" t="s">
        <v>4314</v>
      </c>
      <c r="BL31" t="s">
        <v>4315</v>
      </c>
      <c r="BM31" t="s">
        <v>4316</v>
      </c>
      <c r="BN31" t="s">
        <v>4317</v>
      </c>
      <c r="BO31" t="s">
        <v>4318</v>
      </c>
      <c r="BP31" t="s">
        <v>4319</v>
      </c>
      <c r="BQ31" t="s">
        <v>4320</v>
      </c>
      <c r="BR31" t="s">
        <v>4321</v>
      </c>
      <c r="BS31" t="s">
        <v>4322</v>
      </c>
      <c r="BT31" t="s">
        <v>4323</v>
      </c>
      <c r="BV31" t="s">
        <v>4324</v>
      </c>
      <c r="BW31" t="s">
        <v>4325</v>
      </c>
    </row>
    <row r="32" spans="2:75" x14ac:dyDescent="0.3">
      <c r="J32" t="s">
        <v>3194</v>
      </c>
      <c r="K32" t="s">
        <v>3243</v>
      </c>
      <c r="L32">
        <v>1315</v>
      </c>
      <c r="M32" t="s">
        <v>464</v>
      </c>
      <c r="O32" s="176" t="s">
        <v>273</v>
      </c>
      <c r="P32" s="176"/>
      <c r="Q32" s="176"/>
      <c r="R32" s="176"/>
      <c r="S32" s="176"/>
      <c r="T32" s="176"/>
      <c r="U32" s="176"/>
      <c r="V32" s="176"/>
      <c r="W32" s="176"/>
      <c r="X32" s="176"/>
      <c r="Y32" s="176"/>
      <c r="Z32" s="176"/>
      <c r="AA32" s="176"/>
      <c r="AB32" s="176"/>
      <c r="AC32" s="176"/>
      <c r="AD32" s="176"/>
      <c r="AR32" t="s">
        <v>3212</v>
      </c>
      <c r="AT32" t="s">
        <v>4326</v>
      </c>
      <c r="AU32" t="s">
        <v>4327</v>
      </c>
      <c r="AV32" t="s">
        <v>4328</v>
      </c>
      <c r="AW32" t="s">
        <v>4329</v>
      </c>
      <c r="AX32" t="s">
        <v>4330</v>
      </c>
      <c r="AY32" t="s">
        <v>4331</v>
      </c>
      <c r="AZ32" t="s">
        <v>4332</v>
      </c>
      <c r="BA32" t="s">
        <v>4333</v>
      </c>
      <c r="BB32" t="s">
        <v>4334</v>
      </c>
      <c r="BC32" t="s">
        <v>4182</v>
      </c>
      <c r="BD32" t="s">
        <v>4335</v>
      </c>
      <c r="BE32" t="s">
        <v>4336</v>
      </c>
      <c r="BF32" t="s">
        <v>4337</v>
      </c>
      <c r="BG32" t="s">
        <v>4338</v>
      </c>
      <c r="BH32" t="s">
        <v>4339</v>
      </c>
      <c r="BI32" t="s">
        <v>4340</v>
      </c>
      <c r="BJ32" t="s">
        <v>4341</v>
      </c>
      <c r="BK32" t="s">
        <v>4342</v>
      </c>
      <c r="BL32" t="s">
        <v>4343</v>
      </c>
      <c r="BM32" t="s">
        <v>4344</v>
      </c>
      <c r="BN32" t="s">
        <v>4345</v>
      </c>
      <c r="BO32" t="s">
        <v>4346</v>
      </c>
      <c r="BP32" t="s">
        <v>4347</v>
      </c>
      <c r="BQ32" t="s">
        <v>4348</v>
      </c>
      <c r="BR32" t="s">
        <v>4349</v>
      </c>
      <c r="BS32" t="s">
        <v>4350</v>
      </c>
      <c r="BT32" t="s">
        <v>4351</v>
      </c>
      <c r="BV32" t="s">
        <v>4352</v>
      </c>
      <c r="BW32" t="s">
        <v>4353</v>
      </c>
    </row>
    <row r="33" spans="10:75" x14ac:dyDescent="0.3">
      <c r="J33" t="s">
        <v>3195</v>
      </c>
      <c r="K33" t="s">
        <v>3244</v>
      </c>
      <c r="L33">
        <v>1320</v>
      </c>
      <c r="M33" t="s">
        <v>465</v>
      </c>
      <c r="O33" s="176" t="s">
        <v>274</v>
      </c>
      <c r="P33" s="176"/>
      <c r="Q33" s="176"/>
      <c r="R33" s="176"/>
      <c r="S33" s="176"/>
      <c r="T33" s="176"/>
      <c r="U33" s="176"/>
      <c r="V33" s="176"/>
      <c r="W33" s="176"/>
      <c r="X33" s="176"/>
      <c r="Y33" s="176"/>
      <c r="Z33" s="176"/>
      <c r="AA33" s="176"/>
      <c r="AB33" s="176"/>
      <c r="AC33" s="176"/>
      <c r="AD33" s="176"/>
      <c r="AT33" t="s">
        <v>4354</v>
      </c>
      <c r="AU33" t="s">
        <v>4355</v>
      </c>
      <c r="AV33" t="s">
        <v>4356</v>
      </c>
      <c r="AW33" t="s">
        <v>4357</v>
      </c>
      <c r="AX33" t="s">
        <v>4358</v>
      </c>
      <c r="AY33" t="s">
        <v>4359</v>
      </c>
      <c r="AZ33" t="s">
        <v>4360</v>
      </c>
      <c r="BA33" t="s">
        <v>4361</v>
      </c>
      <c r="BB33" t="s">
        <v>4362</v>
      </c>
      <c r="BC33" t="s">
        <v>4363</v>
      </c>
      <c r="BD33" t="s">
        <v>4364</v>
      </c>
      <c r="BE33" t="s">
        <v>4365</v>
      </c>
      <c r="BF33" t="s">
        <v>4366</v>
      </c>
      <c r="BG33" t="s">
        <v>4367</v>
      </c>
      <c r="BH33" t="s">
        <v>4368</v>
      </c>
      <c r="BI33" t="s">
        <v>4369</v>
      </c>
      <c r="BJ33" t="s">
        <v>4370</v>
      </c>
      <c r="BK33" t="s">
        <v>4371</v>
      </c>
      <c r="BL33" t="s">
        <v>4372</v>
      </c>
      <c r="BM33" t="s">
        <v>4373</v>
      </c>
      <c r="BN33" t="s">
        <v>4374</v>
      </c>
      <c r="BO33" t="s">
        <v>4375</v>
      </c>
      <c r="BP33" t="s">
        <v>4376</v>
      </c>
      <c r="BQ33" t="s">
        <v>4377</v>
      </c>
      <c r="BR33" t="s">
        <v>4378</v>
      </c>
      <c r="BS33" t="s">
        <v>4379</v>
      </c>
      <c r="BT33" t="s">
        <v>4380</v>
      </c>
      <c r="BV33" t="s">
        <v>4381</v>
      </c>
      <c r="BW33" t="s">
        <v>4382</v>
      </c>
    </row>
    <row r="34" spans="10:75" x14ac:dyDescent="0.3">
      <c r="J34" t="s">
        <v>3196</v>
      </c>
      <c r="K34" t="s">
        <v>3245</v>
      </c>
      <c r="L34">
        <v>1320</v>
      </c>
      <c r="M34" t="s">
        <v>466</v>
      </c>
      <c r="O34" s="176" t="s">
        <v>275</v>
      </c>
      <c r="P34" s="176"/>
      <c r="Q34" s="176"/>
      <c r="R34" s="176"/>
      <c r="S34" s="176"/>
      <c r="T34" s="176"/>
      <c r="U34" s="176"/>
      <c r="V34" s="176"/>
      <c r="W34" s="176"/>
      <c r="X34" s="176"/>
      <c r="Y34" s="176"/>
      <c r="Z34" s="176"/>
      <c r="AA34" s="176"/>
      <c r="AB34" s="176"/>
      <c r="AC34" s="176"/>
      <c r="AD34" s="176"/>
      <c r="AT34" t="s">
        <v>4383</v>
      </c>
      <c r="AU34" t="s">
        <v>4384</v>
      </c>
      <c r="AV34" t="s">
        <v>4385</v>
      </c>
      <c r="AW34" t="s">
        <v>4386</v>
      </c>
      <c r="AX34" t="s">
        <v>4387</v>
      </c>
      <c r="AY34" t="s">
        <v>4388</v>
      </c>
      <c r="AZ34" t="s">
        <v>4389</v>
      </c>
      <c r="BA34" t="s">
        <v>4390</v>
      </c>
      <c r="BB34" t="s">
        <v>4391</v>
      </c>
      <c r="BC34" t="s">
        <v>4392</v>
      </c>
      <c r="BD34" t="s">
        <v>4393</v>
      </c>
      <c r="BE34" t="s">
        <v>4394</v>
      </c>
      <c r="BF34" t="s">
        <v>4395</v>
      </c>
      <c r="BG34" t="s">
        <v>4396</v>
      </c>
      <c r="BH34" t="s">
        <v>4397</v>
      </c>
      <c r="BI34" t="s">
        <v>4398</v>
      </c>
      <c r="BJ34" t="s">
        <v>4399</v>
      </c>
      <c r="BK34" t="s">
        <v>4400</v>
      </c>
      <c r="BL34" t="s">
        <v>4401</v>
      </c>
      <c r="BM34" t="s">
        <v>4402</v>
      </c>
      <c r="BN34" t="s">
        <v>4403</v>
      </c>
      <c r="BO34" t="s">
        <v>4404</v>
      </c>
      <c r="BP34" t="s">
        <v>4405</v>
      </c>
      <c r="BQ34" t="s">
        <v>4406</v>
      </c>
      <c r="BR34" t="s">
        <v>4407</v>
      </c>
      <c r="BS34" t="s">
        <v>4408</v>
      </c>
      <c r="BT34" t="s">
        <v>4409</v>
      </c>
      <c r="BV34" t="s">
        <v>4410</v>
      </c>
      <c r="BW34" t="s">
        <v>4411</v>
      </c>
    </row>
    <row r="35" spans="10:75" x14ac:dyDescent="0.3">
      <c r="J35" t="s">
        <v>3197</v>
      </c>
      <c r="K35" t="s">
        <v>3246</v>
      </c>
      <c r="L35">
        <v>1320</v>
      </c>
      <c r="M35" t="s">
        <v>467</v>
      </c>
      <c r="O35" s="176" t="s">
        <v>276</v>
      </c>
      <c r="P35" s="176"/>
      <c r="Q35" s="176"/>
      <c r="R35" s="176"/>
      <c r="S35" s="176"/>
      <c r="T35" s="176"/>
      <c r="U35" s="176"/>
      <c r="V35" s="176"/>
      <c r="W35" s="176"/>
      <c r="X35" s="176"/>
      <c r="Y35" s="176"/>
      <c r="Z35" s="176"/>
      <c r="AA35" s="176"/>
      <c r="AB35" s="176"/>
      <c r="AC35" s="176"/>
      <c r="AD35" s="176"/>
      <c r="AT35" t="s">
        <v>4412</v>
      </c>
      <c r="AU35" t="s">
        <v>4413</v>
      </c>
      <c r="AV35" t="s">
        <v>4414</v>
      </c>
      <c r="AW35" t="s">
        <v>4415</v>
      </c>
      <c r="AX35" t="s">
        <v>4416</v>
      </c>
      <c r="AY35" t="s">
        <v>4417</v>
      </c>
      <c r="AZ35" t="s">
        <v>4418</v>
      </c>
      <c r="BA35" t="s">
        <v>4419</v>
      </c>
      <c r="BB35" t="s">
        <v>4420</v>
      </c>
      <c r="BC35" t="s">
        <v>4421</v>
      </c>
      <c r="BD35" t="s">
        <v>4422</v>
      </c>
      <c r="BE35" t="s">
        <v>4423</v>
      </c>
      <c r="BF35" t="s">
        <v>4424</v>
      </c>
      <c r="BG35" t="s">
        <v>4425</v>
      </c>
      <c r="BH35" t="s">
        <v>4426</v>
      </c>
      <c r="BI35" t="s">
        <v>4427</v>
      </c>
      <c r="BJ35" t="s">
        <v>4428</v>
      </c>
      <c r="BK35" t="s">
        <v>4429</v>
      </c>
      <c r="BL35" t="s">
        <v>4430</v>
      </c>
      <c r="BM35" t="s">
        <v>4431</v>
      </c>
      <c r="BN35" t="s">
        <v>4432</v>
      </c>
      <c r="BO35" t="s">
        <v>4433</v>
      </c>
      <c r="BP35" t="s">
        <v>4434</v>
      </c>
      <c r="BQ35" t="s">
        <v>4435</v>
      </c>
      <c r="BR35" t="s">
        <v>4436</v>
      </c>
      <c r="BS35" t="s">
        <v>4437</v>
      </c>
      <c r="BT35" t="s">
        <v>4438</v>
      </c>
      <c r="BV35" t="s">
        <v>4439</v>
      </c>
      <c r="BW35" t="s">
        <v>4440</v>
      </c>
    </row>
    <row r="36" spans="10:75" x14ac:dyDescent="0.3">
      <c r="J36" t="s">
        <v>3198</v>
      </c>
      <c r="K36" t="s">
        <v>3247</v>
      </c>
      <c r="L36">
        <v>1320</v>
      </c>
      <c r="M36" t="s">
        <v>468</v>
      </c>
      <c r="O36" s="176">
        <v>9</v>
      </c>
      <c r="P36" s="176"/>
      <c r="Q36" s="176"/>
      <c r="R36" s="176"/>
      <c r="S36" s="176"/>
      <c r="T36" s="176"/>
      <c r="U36" s="176"/>
      <c r="V36" s="176"/>
      <c r="W36" s="176"/>
      <c r="X36" s="176"/>
      <c r="Y36" s="176"/>
      <c r="Z36" s="176"/>
      <c r="AA36" s="176"/>
      <c r="AB36" s="176"/>
      <c r="AC36" s="176"/>
      <c r="AD36" s="176"/>
      <c r="AT36" t="s">
        <v>4441</v>
      </c>
      <c r="AU36" t="s">
        <v>4442</v>
      </c>
      <c r="AV36" t="s">
        <v>4443</v>
      </c>
      <c r="AW36" t="s">
        <v>4444</v>
      </c>
      <c r="AX36" t="s">
        <v>4445</v>
      </c>
      <c r="AY36" t="s">
        <v>4446</v>
      </c>
      <c r="AZ36" t="s">
        <v>4447</v>
      </c>
      <c r="BA36" t="s">
        <v>4448</v>
      </c>
      <c r="BB36" t="s">
        <v>4449</v>
      </c>
      <c r="BC36" t="s">
        <v>4450</v>
      </c>
      <c r="BD36" t="s">
        <v>4451</v>
      </c>
      <c r="BE36" t="s">
        <v>4452</v>
      </c>
      <c r="BF36" t="s">
        <v>4453</v>
      </c>
      <c r="BG36" t="s">
        <v>4454</v>
      </c>
      <c r="BH36" t="s">
        <v>4455</v>
      </c>
      <c r="BI36" t="s">
        <v>4456</v>
      </c>
      <c r="BJ36" t="s">
        <v>4457</v>
      </c>
      <c r="BK36" t="s">
        <v>4458</v>
      </c>
      <c r="BL36" t="s">
        <v>4459</v>
      </c>
      <c r="BM36" t="s">
        <v>4460</v>
      </c>
      <c r="BN36" t="s">
        <v>4461</v>
      </c>
      <c r="BO36" t="s">
        <v>4462</v>
      </c>
      <c r="BP36" t="s">
        <v>4463</v>
      </c>
      <c r="BQ36" t="s">
        <v>4464</v>
      </c>
      <c r="BR36" t="s">
        <v>4465</v>
      </c>
      <c r="BS36" t="s">
        <v>4466</v>
      </c>
      <c r="BT36" t="s">
        <v>4467</v>
      </c>
      <c r="BV36" t="s">
        <v>4468</v>
      </c>
      <c r="BW36" t="s">
        <v>4469</v>
      </c>
    </row>
    <row r="37" spans="10:75" x14ac:dyDescent="0.3">
      <c r="J37" t="s">
        <v>3199</v>
      </c>
      <c r="K37" t="s">
        <v>3248</v>
      </c>
      <c r="L37">
        <v>1320</v>
      </c>
      <c r="M37" t="s">
        <v>469</v>
      </c>
      <c r="O37" s="176" t="s">
        <v>277</v>
      </c>
      <c r="P37" s="176"/>
      <c r="Q37" s="176"/>
      <c r="R37" s="176"/>
      <c r="S37" s="176"/>
      <c r="T37" s="176"/>
      <c r="U37" s="176"/>
      <c r="V37" s="176"/>
      <c r="W37" s="176"/>
      <c r="X37" s="176"/>
      <c r="Y37" s="176"/>
      <c r="Z37" s="176"/>
      <c r="AA37" s="176"/>
      <c r="AB37" s="176"/>
      <c r="AC37" s="176"/>
      <c r="AD37" s="176"/>
      <c r="AT37" t="s">
        <v>4470</v>
      </c>
      <c r="AU37" t="s">
        <v>4471</v>
      </c>
      <c r="AV37" t="s">
        <v>4472</v>
      </c>
      <c r="AW37" t="s">
        <v>4473</v>
      </c>
      <c r="AX37" t="s">
        <v>4474</v>
      </c>
      <c r="AY37" t="s">
        <v>4475</v>
      </c>
      <c r="AZ37" t="s">
        <v>4476</v>
      </c>
      <c r="BA37" t="s">
        <v>4477</v>
      </c>
      <c r="BB37" t="s">
        <v>4478</v>
      </c>
      <c r="BC37" t="s">
        <v>4479</v>
      </c>
      <c r="BD37" t="s">
        <v>4480</v>
      </c>
      <c r="BE37" t="s">
        <v>4481</v>
      </c>
      <c r="BF37" t="s">
        <v>4482</v>
      </c>
      <c r="BG37" t="s">
        <v>4483</v>
      </c>
      <c r="BH37" t="s">
        <v>4484</v>
      </c>
      <c r="BI37" t="s">
        <v>4485</v>
      </c>
      <c r="BJ37" t="s">
        <v>4486</v>
      </c>
      <c r="BK37" t="s">
        <v>4487</v>
      </c>
      <c r="BL37" t="s">
        <v>4488</v>
      </c>
      <c r="BM37" t="s">
        <v>4489</v>
      </c>
      <c r="BN37" t="s">
        <v>4490</v>
      </c>
      <c r="BO37" t="s">
        <v>4491</v>
      </c>
      <c r="BP37" t="s">
        <v>4492</v>
      </c>
      <c r="BQ37" t="s">
        <v>4493</v>
      </c>
      <c r="BR37" t="s">
        <v>4494</v>
      </c>
      <c r="BS37" t="s">
        <v>4495</v>
      </c>
      <c r="BT37" t="s">
        <v>4496</v>
      </c>
      <c r="BV37" t="s">
        <v>460</v>
      </c>
      <c r="BW37" t="s">
        <v>4497</v>
      </c>
    </row>
    <row r="38" spans="10:75" x14ac:dyDescent="0.3">
      <c r="J38" t="s">
        <v>3200</v>
      </c>
      <c r="K38" t="s">
        <v>3249</v>
      </c>
      <c r="L38">
        <v>1325</v>
      </c>
      <c r="M38" t="s">
        <v>470</v>
      </c>
      <c r="O38" s="176" t="s">
        <v>278</v>
      </c>
      <c r="P38" s="176"/>
      <c r="Q38" s="176"/>
      <c r="R38" s="176"/>
      <c r="S38" s="176"/>
      <c r="T38" s="176"/>
      <c r="U38" s="176"/>
      <c r="V38" s="176"/>
      <c r="W38" s="176"/>
      <c r="X38" s="176"/>
      <c r="Y38" s="176"/>
      <c r="Z38" s="176"/>
      <c r="AA38" s="176"/>
      <c r="AB38" s="176"/>
      <c r="AC38" s="176"/>
      <c r="AD38" s="176"/>
      <c r="AT38" t="s">
        <v>4498</v>
      </c>
      <c r="AU38" t="s">
        <v>4499</v>
      </c>
      <c r="AV38" t="s">
        <v>4500</v>
      </c>
      <c r="AW38" t="s">
        <v>4501</v>
      </c>
      <c r="AX38" t="s">
        <v>4502</v>
      </c>
      <c r="AY38" t="s">
        <v>4503</v>
      </c>
      <c r="AZ38" t="s">
        <v>4504</v>
      </c>
      <c r="BA38" t="s">
        <v>4505</v>
      </c>
      <c r="BB38" t="s">
        <v>4506</v>
      </c>
      <c r="BC38" t="s">
        <v>4507</v>
      </c>
      <c r="BD38" t="s">
        <v>4508</v>
      </c>
      <c r="BE38" t="s">
        <v>4509</v>
      </c>
      <c r="BF38" t="s">
        <v>4510</v>
      </c>
      <c r="BG38" t="s">
        <v>4511</v>
      </c>
      <c r="BH38" t="s">
        <v>4512</v>
      </c>
      <c r="BI38" t="s">
        <v>4513</v>
      </c>
      <c r="BJ38" t="s">
        <v>4514</v>
      </c>
      <c r="BK38" t="s">
        <v>4515</v>
      </c>
      <c r="BL38" t="s">
        <v>4516</v>
      </c>
      <c r="BM38" t="s">
        <v>4517</v>
      </c>
      <c r="BN38" t="s">
        <v>4518</v>
      </c>
      <c r="BO38" t="s">
        <v>4519</v>
      </c>
      <c r="BP38" t="s">
        <v>4520</v>
      </c>
      <c r="BQ38" t="s">
        <v>4521</v>
      </c>
      <c r="BR38" t="s">
        <v>4522</v>
      </c>
      <c r="BS38" t="s">
        <v>4523</v>
      </c>
      <c r="BT38" t="s">
        <v>4524</v>
      </c>
      <c r="BV38" t="s">
        <v>4525</v>
      </c>
      <c r="BW38" t="s">
        <v>4526</v>
      </c>
    </row>
    <row r="39" spans="10:75" x14ac:dyDescent="0.3">
      <c r="J39" t="s">
        <v>3201</v>
      </c>
      <c r="K39" t="s">
        <v>3250</v>
      </c>
      <c r="L39">
        <v>1325</v>
      </c>
      <c r="M39" t="s">
        <v>471</v>
      </c>
      <c r="O39" s="176" t="s">
        <v>279</v>
      </c>
      <c r="P39" s="176"/>
      <c r="Q39" s="176"/>
      <c r="R39" s="176"/>
      <c r="S39" s="176"/>
      <c r="T39" s="176"/>
      <c r="U39" s="176"/>
      <c r="V39" s="176"/>
      <c r="W39" s="176"/>
      <c r="X39" s="176"/>
      <c r="Y39" s="176"/>
      <c r="Z39" s="176"/>
      <c r="AA39" s="176"/>
      <c r="AB39" s="176"/>
      <c r="AC39" s="176"/>
      <c r="AD39" s="176"/>
      <c r="AT39" t="s">
        <v>4527</v>
      </c>
      <c r="AU39" t="s">
        <v>4528</v>
      </c>
      <c r="AV39" t="s">
        <v>4529</v>
      </c>
      <c r="AW39" t="s">
        <v>4530</v>
      </c>
      <c r="AX39" t="s">
        <v>4531</v>
      </c>
      <c r="AY39" t="s">
        <v>4532</v>
      </c>
      <c r="AZ39" t="s">
        <v>4533</v>
      </c>
      <c r="BA39" t="s">
        <v>4534</v>
      </c>
      <c r="BB39" t="s">
        <v>4535</v>
      </c>
      <c r="BC39" t="s">
        <v>4536</v>
      </c>
      <c r="BD39" t="s">
        <v>4537</v>
      </c>
      <c r="BE39" t="s">
        <v>4538</v>
      </c>
      <c r="BF39" t="s">
        <v>4539</v>
      </c>
      <c r="BG39" t="s">
        <v>4540</v>
      </c>
      <c r="BH39" t="s">
        <v>4541</v>
      </c>
      <c r="BI39" t="s">
        <v>4542</v>
      </c>
      <c r="BJ39" t="s">
        <v>4543</v>
      </c>
      <c r="BK39" t="s">
        <v>4544</v>
      </c>
      <c r="BL39" t="s">
        <v>4545</v>
      </c>
      <c r="BM39" t="s">
        <v>4546</v>
      </c>
      <c r="BN39" t="s">
        <v>4547</v>
      </c>
      <c r="BO39" t="s">
        <v>4548</v>
      </c>
      <c r="BP39" t="s">
        <v>4549</v>
      </c>
      <c r="BQ39" t="s">
        <v>4550</v>
      </c>
      <c r="BR39" t="s">
        <v>4551</v>
      </c>
      <c r="BS39" t="s">
        <v>4552</v>
      </c>
      <c r="BT39" t="s">
        <v>4553</v>
      </c>
      <c r="BV39" t="s">
        <v>4554</v>
      </c>
      <c r="BW39" t="s">
        <v>4555</v>
      </c>
    </row>
    <row r="40" spans="10:75" x14ac:dyDescent="0.3">
      <c r="J40" t="s">
        <v>3202</v>
      </c>
      <c r="K40" t="s">
        <v>3251</v>
      </c>
      <c r="L40">
        <v>1325</v>
      </c>
      <c r="M40" t="s">
        <v>472</v>
      </c>
      <c r="O40" s="176" t="s">
        <v>280</v>
      </c>
      <c r="P40" s="176"/>
      <c r="Q40" s="176"/>
      <c r="R40" s="176"/>
      <c r="S40" s="176"/>
      <c r="T40" s="176"/>
      <c r="U40" s="176"/>
      <c r="V40" s="176"/>
      <c r="W40" s="176"/>
      <c r="X40" s="176"/>
      <c r="Y40" s="176"/>
      <c r="Z40" s="176"/>
      <c r="AA40" s="176"/>
      <c r="AB40" s="176"/>
      <c r="AC40" s="176"/>
      <c r="AD40" s="176"/>
      <c r="AT40" t="s">
        <v>4556</v>
      </c>
      <c r="AU40" t="s">
        <v>4557</v>
      </c>
      <c r="AV40" t="s">
        <v>4558</v>
      </c>
      <c r="AW40" t="s">
        <v>4559</v>
      </c>
      <c r="AX40" t="s">
        <v>4560</v>
      </c>
      <c r="AY40" t="s">
        <v>4561</v>
      </c>
      <c r="AZ40" t="s">
        <v>4562</v>
      </c>
      <c r="BA40" t="s">
        <v>4563</v>
      </c>
      <c r="BB40" t="s">
        <v>4564</v>
      </c>
      <c r="BC40" t="s">
        <v>4565</v>
      </c>
      <c r="BD40" t="s">
        <v>4566</v>
      </c>
      <c r="BE40" t="s">
        <v>4567</v>
      </c>
      <c r="BF40" t="s">
        <v>4568</v>
      </c>
      <c r="BG40" t="s">
        <v>4569</v>
      </c>
      <c r="BH40" t="s">
        <v>4570</v>
      </c>
      <c r="BI40" t="s">
        <v>4571</v>
      </c>
      <c r="BJ40" t="s">
        <v>4572</v>
      </c>
      <c r="BK40" t="s">
        <v>4573</v>
      </c>
      <c r="BL40" t="s">
        <v>4574</v>
      </c>
      <c r="BM40" t="s">
        <v>4575</v>
      </c>
      <c r="BN40" t="s">
        <v>4576</v>
      </c>
      <c r="BO40" t="s">
        <v>4577</v>
      </c>
      <c r="BP40" t="s">
        <v>4578</v>
      </c>
      <c r="BQ40" t="s">
        <v>4579</v>
      </c>
      <c r="BR40" t="s">
        <v>4580</v>
      </c>
      <c r="BS40" t="s">
        <v>4581</v>
      </c>
      <c r="BT40" t="s">
        <v>4582</v>
      </c>
      <c r="BV40" t="s">
        <v>4583</v>
      </c>
      <c r="BW40" t="s">
        <v>4584</v>
      </c>
    </row>
    <row r="41" spans="10:75" x14ac:dyDescent="0.3">
      <c r="J41" t="s">
        <v>3203</v>
      </c>
      <c r="K41" t="s">
        <v>3252</v>
      </c>
      <c r="L41">
        <v>1325</v>
      </c>
      <c r="M41" t="s">
        <v>473</v>
      </c>
      <c r="O41" s="176" t="s">
        <v>281</v>
      </c>
      <c r="P41" s="176"/>
      <c r="Q41" s="176"/>
      <c r="R41" s="176"/>
      <c r="S41" s="176"/>
      <c r="T41" s="176"/>
      <c r="U41" s="176"/>
      <c r="V41" s="176"/>
      <c r="W41" s="176"/>
      <c r="X41" s="176"/>
      <c r="Y41" s="176"/>
      <c r="Z41" s="176"/>
      <c r="AA41" s="176"/>
      <c r="AB41" s="176"/>
      <c r="AC41" s="176"/>
      <c r="AD41" s="176"/>
      <c r="AT41" t="s">
        <v>4585</v>
      </c>
      <c r="AU41" t="s">
        <v>3668</v>
      </c>
      <c r="AV41" t="s">
        <v>4586</v>
      </c>
      <c r="AW41" t="s">
        <v>4587</v>
      </c>
      <c r="AX41" t="s">
        <v>4588</v>
      </c>
      <c r="AY41" t="s">
        <v>4589</v>
      </c>
      <c r="AZ41" t="s">
        <v>4590</v>
      </c>
      <c r="BA41" t="s">
        <v>4591</v>
      </c>
      <c r="BB41" t="s">
        <v>4592</v>
      </c>
      <c r="BC41" t="s">
        <v>4593</v>
      </c>
      <c r="BD41" t="s">
        <v>4594</v>
      </c>
      <c r="BE41" t="s">
        <v>4595</v>
      </c>
      <c r="BF41" t="s">
        <v>4596</v>
      </c>
      <c r="BG41" t="s">
        <v>4597</v>
      </c>
      <c r="BH41" t="s">
        <v>4598</v>
      </c>
      <c r="BI41" t="s">
        <v>4599</v>
      </c>
      <c r="BJ41" t="s">
        <v>4600</v>
      </c>
      <c r="BK41" t="s">
        <v>4601</v>
      </c>
      <c r="BL41" t="s">
        <v>4602</v>
      </c>
      <c r="BM41" t="s">
        <v>4603</v>
      </c>
      <c r="BN41" t="s">
        <v>4604</v>
      </c>
      <c r="BO41" t="s">
        <v>4605</v>
      </c>
      <c r="BP41" t="s">
        <v>4606</v>
      </c>
      <c r="BQ41" t="s">
        <v>4607</v>
      </c>
      <c r="BR41" t="s">
        <v>4608</v>
      </c>
      <c r="BS41" t="s">
        <v>4609</v>
      </c>
      <c r="BT41" t="s">
        <v>4610</v>
      </c>
      <c r="BV41" t="s">
        <v>4611</v>
      </c>
      <c r="BW41" t="s">
        <v>4612</v>
      </c>
    </row>
    <row r="42" spans="10:75" x14ac:dyDescent="0.3">
      <c r="J42" t="s">
        <v>3204</v>
      </c>
      <c r="K42" t="s">
        <v>3253</v>
      </c>
      <c r="L42">
        <v>1325</v>
      </c>
      <c r="M42" t="s">
        <v>474</v>
      </c>
      <c r="O42" s="176" t="s">
        <v>282</v>
      </c>
      <c r="P42" s="176"/>
      <c r="Q42" s="176"/>
      <c r="R42" s="176"/>
      <c r="S42" s="176"/>
      <c r="T42" s="176"/>
      <c r="U42" s="176"/>
      <c r="V42" s="176"/>
      <c r="W42" s="176"/>
      <c r="X42" s="176"/>
      <c r="Y42" s="176"/>
      <c r="Z42" s="176"/>
      <c r="AA42" s="176"/>
      <c r="AB42" s="176"/>
      <c r="AC42" s="176"/>
      <c r="AD42" s="176"/>
      <c r="AT42" t="s">
        <v>4613</v>
      </c>
      <c r="AU42" t="s">
        <v>4614</v>
      </c>
      <c r="AV42" t="s">
        <v>4615</v>
      </c>
      <c r="AW42" t="s">
        <v>4616</v>
      </c>
      <c r="AX42" t="s">
        <v>4617</v>
      </c>
      <c r="AY42" t="s">
        <v>4618</v>
      </c>
      <c r="AZ42" t="s">
        <v>4619</v>
      </c>
      <c r="BA42" t="s">
        <v>4620</v>
      </c>
      <c r="BB42" t="s">
        <v>4621</v>
      </c>
      <c r="BC42" t="s">
        <v>4622</v>
      </c>
      <c r="BD42" t="s">
        <v>4623</v>
      </c>
      <c r="BE42" t="s">
        <v>4624</v>
      </c>
      <c r="BF42" t="s">
        <v>4625</v>
      </c>
      <c r="BG42" t="s">
        <v>4626</v>
      </c>
      <c r="BH42" t="s">
        <v>4627</v>
      </c>
      <c r="BI42" t="s">
        <v>4628</v>
      </c>
      <c r="BJ42" t="s">
        <v>4629</v>
      </c>
      <c r="BK42" t="s">
        <v>4630</v>
      </c>
      <c r="BL42" t="s">
        <v>4631</v>
      </c>
      <c r="BM42" t="s">
        <v>4632</v>
      </c>
      <c r="BN42" t="s">
        <v>4633</v>
      </c>
      <c r="BO42" t="s">
        <v>4634</v>
      </c>
      <c r="BP42" t="s">
        <v>4635</v>
      </c>
      <c r="BQ42" t="s">
        <v>4636</v>
      </c>
      <c r="BR42" t="s">
        <v>4637</v>
      </c>
      <c r="BS42" t="s">
        <v>4638</v>
      </c>
      <c r="BT42" t="s">
        <v>4639</v>
      </c>
      <c r="BV42" t="s">
        <v>4640</v>
      </c>
      <c r="BW42" t="s">
        <v>4641</v>
      </c>
    </row>
    <row r="43" spans="10:75" x14ac:dyDescent="0.3">
      <c r="J43" t="s">
        <v>3205</v>
      </c>
      <c r="K43" t="s">
        <v>3254</v>
      </c>
      <c r="L43">
        <v>1330</v>
      </c>
      <c r="M43" t="s">
        <v>475</v>
      </c>
      <c r="AT43" t="s">
        <v>4642</v>
      </c>
      <c r="AU43" t="s">
        <v>4643</v>
      </c>
      <c r="AV43" t="s">
        <v>4644</v>
      </c>
      <c r="AW43" t="s">
        <v>4645</v>
      </c>
      <c r="AX43" t="s">
        <v>4646</v>
      </c>
      <c r="AY43" t="s">
        <v>4647</v>
      </c>
      <c r="AZ43" t="s">
        <v>4648</v>
      </c>
      <c r="BA43" t="s">
        <v>4649</v>
      </c>
      <c r="BB43" t="s">
        <v>4650</v>
      </c>
      <c r="BC43" t="s">
        <v>4651</v>
      </c>
      <c r="BD43" t="s">
        <v>4652</v>
      </c>
      <c r="BE43" t="s">
        <v>4653</v>
      </c>
      <c r="BF43" t="s">
        <v>4654</v>
      </c>
      <c r="BG43" t="s">
        <v>4655</v>
      </c>
      <c r="BH43" t="s">
        <v>4656</v>
      </c>
      <c r="BI43" t="s">
        <v>4657</v>
      </c>
      <c r="BJ43" t="s">
        <v>4658</v>
      </c>
      <c r="BK43" t="s">
        <v>4659</v>
      </c>
      <c r="BL43" t="s">
        <v>4660</v>
      </c>
      <c r="BM43" t="s">
        <v>4661</v>
      </c>
      <c r="BN43" t="s">
        <v>4662</v>
      </c>
      <c r="BO43" t="s">
        <v>4663</v>
      </c>
      <c r="BP43" t="s">
        <v>4664</v>
      </c>
      <c r="BQ43" t="s">
        <v>4665</v>
      </c>
      <c r="BR43" t="s">
        <v>4666</v>
      </c>
      <c r="BS43" t="s">
        <v>4667</v>
      </c>
      <c r="BT43" t="s">
        <v>4668</v>
      </c>
      <c r="BV43" t="s">
        <v>4669</v>
      </c>
      <c r="BW43" t="s">
        <v>4670</v>
      </c>
    </row>
    <row r="44" spans="10:75" x14ac:dyDescent="0.3">
      <c r="J44" t="s">
        <v>3206</v>
      </c>
      <c r="K44" t="s">
        <v>3255</v>
      </c>
      <c r="L44">
        <v>1331</v>
      </c>
      <c r="M44" t="s">
        <v>476</v>
      </c>
      <c r="AT44" t="s">
        <v>4671</v>
      </c>
      <c r="AU44" t="s">
        <v>4672</v>
      </c>
      <c r="AV44" t="s">
        <v>4673</v>
      </c>
      <c r="AW44" t="s">
        <v>4674</v>
      </c>
      <c r="AX44" t="s">
        <v>4675</v>
      </c>
      <c r="AY44" t="s">
        <v>4676</v>
      </c>
      <c r="AZ44" t="s">
        <v>4677</v>
      </c>
      <c r="BA44" t="s">
        <v>4678</v>
      </c>
      <c r="BB44" t="s">
        <v>4679</v>
      </c>
      <c r="BC44" t="s">
        <v>4680</v>
      </c>
      <c r="BD44" t="s">
        <v>4681</v>
      </c>
      <c r="BE44" t="s">
        <v>4682</v>
      </c>
      <c r="BF44" t="s">
        <v>4683</v>
      </c>
      <c r="BG44" t="s">
        <v>4684</v>
      </c>
      <c r="BH44" t="s">
        <v>4685</v>
      </c>
      <c r="BI44" t="s">
        <v>4686</v>
      </c>
      <c r="BJ44" t="s">
        <v>4687</v>
      </c>
      <c r="BK44" t="s">
        <v>4688</v>
      </c>
      <c r="BL44" t="s">
        <v>4689</v>
      </c>
      <c r="BM44" t="s">
        <v>4690</v>
      </c>
      <c r="BN44" t="s">
        <v>4691</v>
      </c>
      <c r="BO44" t="s">
        <v>4692</v>
      </c>
      <c r="BP44" t="s">
        <v>4693</v>
      </c>
      <c r="BQ44" t="s">
        <v>4694</v>
      </c>
      <c r="BR44" t="s">
        <v>4695</v>
      </c>
      <c r="BS44" t="s">
        <v>4696</v>
      </c>
      <c r="BT44" t="s">
        <v>4697</v>
      </c>
      <c r="BV44" t="s">
        <v>4574</v>
      </c>
      <c r="BW44" t="s">
        <v>4698</v>
      </c>
    </row>
    <row r="45" spans="10:75" x14ac:dyDescent="0.3">
      <c r="J45" t="s">
        <v>3207</v>
      </c>
      <c r="K45" t="s">
        <v>3256</v>
      </c>
      <c r="L45">
        <v>1332</v>
      </c>
      <c r="M45" t="s">
        <v>477</v>
      </c>
      <c r="AT45" t="s">
        <v>4699</v>
      </c>
      <c r="AU45" t="s">
        <v>4700</v>
      </c>
      <c r="AV45" t="s">
        <v>4701</v>
      </c>
      <c r="AW45" t="s">
        <v>4702</v>
      </c>
      <c r="AX45" t="s">
        <v>4703</v>
      </c>
      <c r="AY45" t="s">
        <v>4704</v>
      </c>
      <c r="AZ45" t="s">
        <v>4705</v>
      </c>
      <c r="BA45" t="s">
        <v>4706</v>
      </c>
      <c r="BB45" t="s">
        <v>4707</v>
      </c>
      <c r="BC45" t="s">
        <v>4708</v>
      </c>
      <c r="BD45" t="s">
        <v>4709</v>
      </c>
      <c r="BE45" t="s">
        <v>4710</v>
      </c>
      <c r="BF45" t="s">
        <v>4711</v>
      </c>
      <c r="BG45" t="s">
        <v>4712</v>
      </c>
      <c r="BH45" t="s">
        <v>4713</v>
      </c>
      <c r="BI45" t="s">
        <v>4714</v>
      </c>
      <c r="BJ45" t="s">
        <v>4715</v>
      </c>
      <c r="BK45" t="s">
        <v>4716</v>
      </c>
      <c r="BL45" t="s">
        <v>4717</v>
      </c>
      <c r="BM45" t="s">
        <v>4718</v>
      </c>
      <c r="BN45" t="s">
        <v>4719</v>
      </c>
      <c r="BO45" t="s">
        <v>4720</v>
      </c>
      <c r="BP45" t="s">
        <v>4721</v>
      </c>
      <c r="BQ45" t="s">
        <v>4327</v>
      </c>
      <c r="BR45" t="s">
        <v>4722</v>
      </c>
      <c r="BS45" t="s">
        <v>4723</v>
      </c>
      <c r="BT45" t="s">
        <v>4724</v>
      </c>
      <c r="BV45" t="s">
        <v>4725</v>
      </c>
      <c r="BW45" t="s">
        <v>4726</v>
      </c>
    </row>
    <row r="46" spans="10:75" x14ac:dyDescent="0.3">
      <c r="J46" t="s">
        <v>3208</v>
      </c>
      <c r="K46" t="s">
        <v>3257</v>
      </c>
      <c r="L46">
        <v>1340</v>
      </c>
      <c r="M46" t="s">
        <v>478</v>
      </c>
      <c r="AT46" t="s">
        <v>4727</v>
      </c>
      <c r="AU46" t="s">
        <v>4728</v>
      </c>
      <c r="AV46" t="s">
        <v>4729</v>
      </c>
      <c r="AW46" t="s">
        <v>4730</v>
      </c>
      <c r="AX46" t="s">
        <v>4731</v>
      </c>
      <c r="AY46" t="s">
        <v>4732</v>
      </c>
      <c r="AZ46" t="s">
        <v>4733</v>
      </c>
      <c r="BA46" t="s">
        <v>4734</v>
      </c>
      <c r="BB46" t="s">
        <v>4735</v>
      </c>
      <c r="BC46" t="s">
        <v>4736</v>
      </c>
      <c r="BD46" t="s">
        <v>4737</v>
      </c>
      <c r="BE46" t="s">
        <v>4738</v>
      </c>
      <c r="BF46" t="s">
        <v>4739</v>
      </c>
      <c r="BG46" t="s">
        <v>4740</v>
      </c>
      <c r="BH46" t="s">
        <v>4741</v>
      </c>
      <c r="BI46" t="s">
        <v>4742</v>
      </c>
      <c r="BJ46" t="s">
        <v>4743</v>
      </c>
      <c r="BK46" t="s">
        <v>4744</v>
      </c>
      <c r="BL46" t="s">
        <v>4745</v>
      </c>
      <c r="BM46" t="s">
        <v>4746</v>
      </c>
      <c r="BN46" t="s">
        <v>4747</v>
      </c>
      <c r="BO46" t="s">
        <v>4748</v>
      </c>
      <c r="BP46" t="s">
        <v>4749</v>
      </c>
      <c r="BQ46" t="s">
        <v>4750</v>
      </c>
      <c r="BR46" t="s">
        <v>4751</v>
      </c>
      <c r="BS46" t="s">
        <v>4752</v>
      </c>
      <c r="BT46" t="s">
        <v>4753</v>
      </c>
      <c r="BV46" t="s">
        <v>4754</v>
      </c>
      <c r="BW46" t="s">
        <v>4755</v>
      </c>
    </row>
    <row r="47" spans="10:75" x14ac:dyDescent="0.3">
      <c r="J47" t="s">
        <v>3209</v>
      </c>
      <c r="K47" t="s">
        <v>3258</v>
      </c>
      <c r="L47">
        <v>1341</v>
      </c>
      <c r="M47" t="s">
        <v>479</v>
      </c>
      <c r="AT47" t="s">
        <v>4756</v>
      </c>
      <c r="AU47" t="s">
        <v>4757</v>
      </c>
      <c r="AV47" t="s">
        <v>4758</v>
      </c>
      <c r="AW47" t="s">
        <v>4759</v>
      </c>
      <c r="AX47" t="s">
        <v>4760</v>
      </c>
      <c r="AY47" t="s">
        <v>4761</v>
      </c>
      <c r="AZ47" t="s">
        <v>4762</v>
      </c>
      <c r="BA47" t="s">
        <v>4763</v>
      </c>
      <c r="BB47" t="s">
        <v>4764</v>
      </c>
      <c r="BC47" t="s">
        <v>4765</v>
      </c>
      <c r="BD47" t="s">
        <v>4766</v>
      </c>
      <c r="BE47" t="s">
        <v>4767</v>
      </c>
      <c r="BF47" t="s">
        <v>4768</v>
      </c>
      <c r="BG47" t="s">
        <v>4769</v>
      </c>
      <c r="BH47" t="s">
        <v>4770</v>
      </c>
      <c r="BI47" t="s">
        <v>4771</v>
      </c>
      <c r="BJ47" t="s">
        <v>4772</v>
      </c>
      <c r="BK47" t="s">
        <v>4773</v>
      </c>
      <c r="BL47" t="s">
        <v>4774</v>
      </c>
      <c r="BM47" t="s">
        <v>4775</v>
      </c>
      <c r="BN47" t="s">
        <v>4776</v>
      </c>
      <c r="BO47" t="s">
        <v>4777</v>
      </c>
      <c r="BP47" t="s">
        <v>4778</v>
      </c>
      <c r="BQ47" t="s">
        <v>4779</v>
      </c>
      <c r="BR47" t="s">
        <v>4780</v>
      </c>
      <c r="BS47" t="s">
        <v>4781</v>
      </c>
      <c r="BT47" t="s">
        <v>4782</v>
      </c>
      <c r="BV47" t="s">
        <v>4783</v>
      </c>
      <c r="BW47" t="s">
        <v>4784</v>
      </c>
    </row>
    <row r="48" spans="10:75" x14ac:dyDescent="0.3">
      <c r="J48" t="s">
        <v>3210</v>
      </c>
      <c r="K48" t="s">
        <v>3259</v>
      </c>
      <c r="L48">
        <v>1342</v>
      </c>
      <c r="M48" t="s">
        <v>480</v>
      </c>
      <c r="AT48" t="s">
        <v>4785</v>
      </c>
      <c r="AU48" t="s">
        <v>4786</v>
      </c>
      <c r="AV48" t="s">
        <v>4787</v>
      </c>
      <c r="AW48" t="s">
        <v>4788</v>
      </c>
      <c r="AX48" t="s">
        <v>4789</v>
      </c>
      <c r="AY48" t="s">
        <v>4790</v>
      </c>
      <c r="AZ48" t="s">
        <v>4791</v>
      </c>
      <c r="BA48" t="s">
        <v>4792</v>
      </c>
      <c r="BB48" t="s">
        <v>4793</v>
      </c>
      <c r="BC48" t="s">
        <v>816</v>
      </c>
      <c r="BD48" t="s">
        <v>4794</v>
      </c>
      <c r="BE48" t="s">
        <v>4795</v>
      </c>
      <c r="BF48" t="s">
        <v>4796</v>
      </c>
      <c r="BG48" t="s">
        <v>4797</v>
      </c>
      <c r="BH48" t="s">
        <v>4798</v>
      </c>
      <c r="BI48" t="s">
        <v>4799</v>
      </c>
      <c r="BJ48" t="s">
        <v>4800</v>
      </c>
      <c r="BK48" t="s">
        <v>4801</v>
      </c>
      <c r="BL48" t="s">
        <v>4802</v>
      </c>
      <c r="BM48" t="s">
        <v>4803</v>
      </c>
      <c r="BN48" t="s">
        <v>4804</v>
      </c>
      <c r="BO48" t="s">
        <v>4805</v>
      </c>
      <c r="BP48" t="s">
        <v>4806</v>
      </c>
      <c r="BQ48" t="s">
        <v>4807</v>
      </c>
      <c r="BR48" t="s">
        <v>4808</v>
      </c>
      <c r="BS48" t="s">
        <v>4809</v>
      </c>
      <c r="BT48" t="s">
        <v>4810</v>
      </c>
      <c r="BV48" t="s">
        <v>4811</v>
      </c>
      <c r="BW48" t="s">
        <v>4812</v>
      </c>
    </row>
    <row r="49" spans="10:75" x14ac:dyDescent="0.3">
      <c r="J49" t="s">
        <v>3211</v>
      </c>
      <c r="K49" t="s">
        <v>3260</v>
      </c>
      <c r="L49">
        <v>1348</v>
      </c>
      <c r="M49" t="s">
        <v>481</v>
      </c>
      <c r="AT49" t="s">
        <v>4813</v>
      </c>
      <c r="AU49" t="s">
        <v>4814</v>
      </c>
      <c r="AV49" t="s">
        <v>4815</v>
      </c>
      <c r="AW49" t="s">
        <v>4816</v>
      </c>
      <c r="AX49" t="s">
        <v>4817</v>
      </c>
      <c r="AY49" t="s">
        <v>4818</v>
      </c>
      <c r="AZ49" t="s">
        <v>4819</v>
      </c>
      <c r="BA49" t="s">
        <v>4820</v>
      </c>
      <c r="BB49" t="s">
        <v>4821</v>
      </c>
      <c r="BC49" t="s">
        <v>4822</v>
      </c>
      <c r="BD49" t="s">
        <v>4823</v>
      </c>
      <c r="BE49" t="s">
        <v>4824</v>
      </c>
      <c r="BF49" t="s">
        <v>4825</v>
      </c>
      <c r="BG49" t="s">
        <v>4826</v>
      </c>
      <c r="BH49" t="s">
        <v>4827</v>
      </c>
      <c r="BI49" t="s">
        <v>4828</v>
      </c>
      <c r="BJ49" t="s">
        <v>4829</v>
      </c>
      <c r="BK49" t="s">
        <v>4830</v>
      </c>
      <c r="BL49" t="s">
        <v>4831</v>
      </c>
      <c r="BM49" t="s">
        <v>4832</v>
      </c>
      <c r="BN49" t="s">
        <v>4833</v>
      </c>
      <c r="BO49" t="s">
        <v>4834</v>
      </c>
      <c r="BP49" t="s">
        <v>4835</v>
      </c>
      <c r="BQ49" t="s">
        <v>4836</v>
      </c>
      <c r="BR49" t="s">
        <v>4837</v>
      </c>
      <c r="BS49" t="s">
        <v>4838</v>
      </c>
      <c r="BT49" t="s">
        <v>4839</v>
      </c>
      <c r="BV49" t="s">
        <v>4840</v>
      </c>
      <c r="BW49" t="s">
        <v>4841</v>
      </c>
    </row>
    <row r="50" spans="10:75" x14ac:dyDescent="0.3">
      <c r="J50" t="s">
        <v>3212</v>
      </c>
      <c r="K50" t="s">
        <v>3261</v>
      </c>
      <c r="L50">
        <v>1350</v>
      </c>
      <c r="M50" t="s">
        <v>482</v>
      </c>
      <c r="AT50" t="s">
        <v>4842</v>
      </c>
      <c r="AU50" t="s">
        <v>4843</v>
      </c>
      <c r="AV50" t="s">
        <v>4844</v>
      </c>
      <c r="AW50" t="s">
        <v>4845</v>
      </c>
      <c r="AX50" t="s">
        <v>4846</v>
      </c>
      <c r="AY50" t="s">
        <v>4847</v>
      </c>
      <c r="AZ50" t="s">
        <v>4848</v>
      </c>
      <c r="BA50" t="s">
        <v>4849</v>
      </c>
      <c r="BB50" t="s">
        <v>4850</v>
      </c>
      <c r="BC50" t="s">
        <v>4851</v>
      </c>
      <c r="BD50" t="s">
        <v>4852</v>
      </c>
      <c r="BE50" t="s">
        <v>4853</v>
      </c>
      <c r="BF50" t="s">
        <v>4854</v>
      </c>
      <c r="BG50" t="s">
        <v>4855</v>
      </c>
      <c r="BH50" t="s">
        <v>4856</v>
      </c>
      <c r="BI50" t="s">
        <v>4857</v>
      </c>
      <c r="BJ50" t="s">
        <v>4858</v>
      </c>
      <c r="BK50" t="s">
        <v>4859</v>
      </c>
      <c r="BL50" t="s">
        <v>4860</v>
      </c>
      <c r="BM50" t="s">
        <v>4861</v>
      </c>
      <c r="BN50" t="s">
        <v>4862</v>
      </c>
      <c r="BO50" t="s">
        <v>4863</v>
      </c>
      <c r="BP50" t="s">
        <v>4864</v>
      </c>
      <c r="BQ50" t="s">
        <v>4865</v>
      </c>
      <c r="BR50" t="s">
        <v>4866</v>
      </c>
      <c r="BS50" t="s">
        <v>4867</v>
      </c>
      <c r="BT50" t="s">
        <v>4868</v>
      </c>
      <c r="BV50" t="s">
        <v>4869</v>
      </c>
      <c r="BW50" t="s">
        <v>4870</v>
      </c>
    </row>
    <row r="51" spans="10:75" x14ac:dyDescent="0.3">
      <c r="K51" t="s">
        <v>3262</v>
      </c>
      <c r="L51">
        <v>1350</v>
      </c>
      <c r="M51" t="s">
        <v>483</v>
      </c>
      <c r="AT51" t="s">
        <v>4871</v>
      </c>
      <c r="AU51" t="s">
        <v>4872</v>
      </c>
      <c r="AV51" t="s">
        <v>4873</v>
      </c>
      <c r="AW51" t="s">
        <v>4874</v>
      </c>
      <c r="AX51" t="s">
        <v>4875</v>
      </c>
      <c r="AY51" t="s">
        <v>4876</v>
      </c>
      <c r="AZ51" t="s">
        <v>4877</v>
      </c>
      <c r="BA51" t="s">
        <v>4878</v>
      </c>
      <c r="BB51" t="s">
        <v>4879</v>
      </c>
      <c r="BC51" t="s">
        <v>4880</v>
      </c>
      <c r="BD51" t="s">
        <v>4881</v>
      </c>
      <c r="BE51" t="s">
        <v>4882</v>
      </c>
      <c r="BF51" t="s">
        <v>4883</v>
      </c>
      <c r="BG51" t="s">
        <v>4884</v>
      </c>
      <c r="BH51" t="s">
        <v>4885</v>
      </c>
      <c r="BI51" t="s">
        <v>4886</v>
      </c>
      <c r="BJ51" t="s">
        <v>4887</v>
      </c>
      <c r="BK51" t="s">
        <v>4888</v>
      </c>
      <c r="BL51" t="s">
        <v>4889</v>
      </c>
      <c r="BM51" t="s">
        <v>4890</v>
      </c>
      <c r="BN51" t="s">
        <v>4891</v>
      </c>
      <c r="BO51" t="s">
        <v>4892</v>
      </c>
      <c r="BP51" t="s">
        <v>4893</v>
      </c>
      <c r="BQ51" t="s">
        <v>4894</v>
      </c>
      <c r="BR51" t="s">
        <v>4895</v>
      </c>
      <c r="BS51" t="s">
        <v>4896</v>
      </c>
      <c r="BT51" t="s">
        <v>4897</v>
      </c>
      <c r="BV51" t="s">
        <v>4898</v>
      </c>
      <c r="BW51" t="s">
        <v>4899</v>
      </c>
    </row>
    <row r="52" spans="10:75" x14ac:dyDescent="0.3">
      <c r="K52" t="s">
        <v>3263</v>
      </c>
      <c r="L52">
        <v>1350</v>
      </c>
      <c r="M52" t="s">
        <v>484</v>
      </c>
      <c r="AT52" t="s">
        <v>4900</v>
      </c>
      <c r="AU52" t="s">
        <v>4901</v>
      </c>
      <c r="AV52" t="s">
        <v>4902</v>
      </c>
      <c r="AW52" t="s">
        <v>4903</v>
      </c>
      <c r="AX52" t="s">
        <v>4904</v>
      </c>
      <c r="AY52" t="s">
        <v>4905</v>
      </c>
      <c r="AZ52" t="s">
        <v>4906</v>
      </c>
      <c r="BA52" t="s">
        <v>4907</v>
      </c>
      <c r="BB52" t="s">
        <v>4908</v>
      </c>
      <c r="BC52" t="s">
        <v>4909</v>
      </c>
      <c r="BD52" t="s">
        <v>4910</v>
      </c>
      <c r="BE52" t="s">
        <v>4911</v>
      </c>
      <c r="BF52" t="s">
        <v>4912</v>
      </c>
      <c r="BG52" t="s">
        <v>4913</v>
      </c>
      <c r="BH52" t="s">
        <v>4914</v>
      </c>
      <c r="BI52" t="s">
        <v>4915</v>
      </c>
      <c r="BJ52" t="s">
        <v>4916</v>
      </c>
      <c r="BK52" t="s">
        <v>4917</v>
      </c>
      <c r="BL52" t="s">
        <v>4918</v>
      </c>
      <c r="BM52" t="s">
        <v>4919</v>
      </c>
      <c r="BN52" t="s">
        <v>4920</v>
      </c>
      <c r="BO52" t="s">
        <v>4921</v>
      </c>
      <c r="BP52" t="s">
        <v>4922</v>
      </c>
      <c r="BQ52" t="s">
        <v>4923</v>
      </c>
      <c r="BR52" t="s">
        <v>4924</v>
      </c>
      <c r="BS52" t="s">
        <v>4925</v>
      </c>
      <c r="BT52" t="s">
        <v>4926</v>
      </c>
      <c r="BV52" t="s">
        <v>4927</v>
      </c>
      <c r="BW52" t="s">
        <v>4928</v>
      </c>
    </row>
    <row r="53" spans="10:75" x14ac:dyDescent="0.3">
      <c r="K53" t="s">
        <v>3264</v>
      </c>
      <c r="L53">
        <v>1350</v>
      </c>
      <c r="M53" t="s">
        <v>485</v>
      </c>
      <c r="AT53" t="s">
        <v>4929</v>
      </c>
      <c r="AU53" t="s">
        <v>4930</v>
      </c>
      <c r="AV53" t="s">
        <v>4931</v>
      </c>
      <c r="AW53" t="s">
        <v>4932</v>
      </c>
      <c r="AX53" t="s">
        <v>4933</v>
      </c>
      <c r="AY53" t="s">
        <v>4934</v>
      </c>
      <c r="AZ53" t="s">
        <v>4935</v>
      </c>
      <c r="BA53" t="s">
        <v>4936</v>
      </c>
      <c r="BB53" t="s">
        <v>4937</v>
      </c>
      <c r="BC53" t="s">
        <v>4938</v>
      </c>
      <c r="BD53" t="s">
        <v>4939</v>
      </c>
      <c r="BE53" t="s">
        <v>4940</v>
      </c>
      <c r="BF53" t="s">
        <v>4941</v>
      </c>
      <c r="BG53" t="s">
        <v>4942</v>
      </c>
      <c r="BH53" t="s">
        <v>4943</v>
      </c>
      <c r="BI53" t="s">
        <v>4944</v>
      </c>
      <c r="BJ53" t="s">
        <v>4945</v>
      </c>
      <c r="BK53" t="s">
        <v>4946</v>
      </c>
      <c r="BL53" t="s">
        <v>4947</v>
      </c>
      <c r="BM53" t="s">
        <v>4948</v>
      </c>
      <c r="BN53" t="s">
        <v>4949</v>
      </c>
      <c r="BO53" t="s">
        <v>4950</v>
      </c>
      <c r="BP53" t="s">
        <v>4951</v>
      </c>
      <c r="BQ53" t="s">
        <v>4952</v>
      </c>
      <c r="BR53" t="s">
        <v>4953</v>
      </c>
      <c r="BS53" t="s">
        <v>4954</v>
      </c>
      <c r="BT53" t="s">
        <v>4955</v>
      </c>
      <c r="BV53" t="s">
        <v>4956</v>
      </c>
      <c r="BW53" t="s">
        <v>4957</v>
      </c>
    </row>
    <row r="54" spans="10:75" x14ac:dyDescent="0.3">
      <c r="K54" t="s">
        <v>3265</v>
      </c>
      <c r="L54">
        <v>1350</v>
      </c>
      <c r="M54" t="s">
        <v>486</v>
      </c>
      <c r="AT54" t="s">
        <v>4958</v>
      </c>
      <c r="AU54" t="s">
        <v>4959</v>
      </c>
      <c r="AV54" t="s">
        <v>4960</v>
      </c>
      <c r="AW54" t="s">
        <v>4961</v>
      </c>
      <c r="AX54" t="s">
        <v>4962</v>
      </c>
      <c r="AY54" t="s">
        <v>4963</v>
      </c>
      <c r="AZ54" t="s">
        <v>4964</v>
      </c>
      <c r="BA54" t="s">
        <v>4965</v>
      </c>
      <c r="BB54" t="s">
        <v>4966</v>
      </c>
      <c r="BC54" t="s">
        <v>4967</v>
      </c>
      <c r="BD54" t="s">
        <v>4968</v>
      </c>
      <c r="BE54" t="s">
        <v>4969</v>
      </c>
      <c r="BF54" t="s">
        <v>4970</v>
      </c>
      <c r="BG54" t="s">
        <v>4971</v>
      </c>
      <c r="BH54" t="s">
        <v>4972</v>
      </c>
      <c r="BI54" t="s">
        <v>4973</v>
      </c>
      <c r="BJ54" t="s">
        <v>4974</v>
      </c>
      <c r="BK54" t="s">
        <v>4975</v>
      </c>
      <c r="BL54" t="s">
        <v>4976</v>
      </c>
      <c r="BM54" t="s">
        <v>4977</v>
      </c>
      <c r="BN54" t="s">
        <v>4978</v>
      </c>
      <c r="BO54" t="s">
        <v>4979</v>
      </c>
      <c r="BP54" t="s">
        <v>4980</v>
      </c>
      <c r="BQ54" t="s">
        <v>4981</v>
      </c>
      <c r="BR54" t="s">
        <v>4982</v>
      </c>
      <c r="BS54" t="s">
        <v>4983</v>
      </c>
      <c r="BT54" t="s">
        <v>4984</v>
      </c>
      <c r="BV54" t="s">
        <v>4985</v>
      </c>
      <c r="BW54" t="s">
        <v>4986</v>
      </c>
    </row>
    <row r="55" spans="10:75" x14ac:dyDescent="0.3">
      <c r="K55" t="s">
        <v>3266</v>
      </c>
      <c r="L55">
        <v>1350</v>
      </c>
      <c r="M55" t="s">
        <v>487</v>
      </c>
      <c r="AT55" t="s">
        <v>4987</v>
      </c>
      <c r="AU55" t="s">
        <v>4988</v>
      </c>
      <c r="AV55" t="s">
        <v>4989</v>
      </c>
      <c r="AW55" t="s">
        <v>4990</v>
      </c>
      <c r="AX55" t="s">
        <v>4991</v>
      </c>
      <c r="AY55" t="s">
        <v>4992</v>
      </c>
      <c r="AZ55" t="s">
        <v>4993</v>
      </c>
      <c r="BA55" t="s">
        <v>4994</v>
      </c>
      <c r="BB55" t="s">
        <v>4995</v>
      </c>
      <c r="BC55" t="s">
        <v>4996</v>
      </c>
      <c r="BD55" t="s">
        <v>4997</v>
      </c>
      <c r="BE55" t="s">
        <v>4998</v>
      </c>
      <c r="BF55" t="s">
        <v>4999</v>
      </c>
      <c r="BG55" t="s">
        <v>5000</v>
      </c>
      <c r="BH55" t="s">
        <v>5001</v>
      </c>
      <c r="BI55" t="s">
        <v>5002</v>
      </c>
      <c r="BJ55" t="s">
        <v>5003</v>
      </c>
      <c r="BK55" t="s">
        <v>5004</v>
      </c>
      <c r="BL55" t="s">
        <v>5005</v>
      </c>
      <c r="BM55" t="s">
        <v>5006</v>
      </c>
      <c r="BN55" t="s">
        <v>5007</v>
      </c>
      <c r="BO55" t="s">
        <v>5008</v>
      </c>
      <c r="BP55" t="s">
        <v>5009</v>
      </c>
      <c r="BQ55" t="s">
        <v>5010</v>
      </c>
      <c r="BR55" t="s">
        <v>5011</v>
      </c>
      <c r="BS55" t="s">
        <v>5012</v>
      </c>
      <c r="BT55" t="s">
        <v>811</v>
      </c>
      <c r="BV55" t="s">
        <v>5013</v>
      </c>
      <c r="BW55" t="s">
        <v>5014</v>
      </c>
    </row>
    <row r="56" spans="10:75" x14ac:dyDescent="0.3">
      <c r="K56" t="s">
        <v>3267</v>
      </c>
      <c r="L56">
        <v>1350</v>
      </c>
      <c r="M56" t="s">
        <v>488</v>
      </c>
      <c r="AT56" t="s">
        <v>5015</v>
      </c>
      <c r="AU56" t="s">
        <v>5016</v>
      </c>
      <c r="AV56" t="s">
        <v>5017</v>
      </c>
      <c r="AW56" t="s">
        <v>5018</v>
      </c>
      <c r="AX56" t="s">
        <v>5019</v>
      </c>
      <c r="AY56" t="s">
        <v>5020</v>
      </c>
      <c r="AZ56" t="s">
        <v>5021</v>
      </c>
      <c r="BA56" t="s">
        <v>5022</v>
      </c>
      <c r="BB56" t="s">
        <v>5023</v>
      </c>
      <c r="BC56" t="s">
        <v>5024</v>
      </c>
      <c r="BD56" t="s">
        <v>5025</v>
      </c>
      <c r="BE56" t="s">
        <v>5026</v>
      </c>
      <c r="BF56" t="s">
        <v>5027</v>
      </c>
      <c r="BG56" t="s">
        <v>5028</v>
      </c>
      <c r="BH56" t="s">
        <v>5029</v>
      </c>
      <c r="BI56" t="s">
        <v>5030</v>
      </c>
      <c r="BJ56" t="s">
        <v>5031</v>
      </c>
      <c r="BK56" t="s">
        <v>5032</v>
      </c>
      <c r="BL56" t="s">
        <v>5033</v>
      </c>
      <c r="BM56" t="s">
        <v>5034</v>
      </c>
      <c r="BN56" t="s">
        <v>5035</v>
      </c>
      <c r="BO56" t="s">
        <v>5036</v>
      </c>
      <c r="BP56" t="s">
        <v>5037</v>
      </c>
      <c r="BQ56" t="s">
        <v>5038</v>
      </c>
      <c r="BR56" t="s">
        <v>5039</v>
      </c>
      <c r="BS56" t="s">
        <v>5040</v>
      </c>
      <c r="BT56" t="s">
        <v>5041</v>
      </c>
      <c r="BV56" t="s">
        <v>5042</v>
      </c>
      <c r="BW56" t="s">
        <v>5043</v>
      </c>
    </row>
    <row r="57" spans="10:75" x14ac:dyDescent="0.3">
      <c r="K57" t="s">
        <v>3268</v>
      </c>
      <c r="L57">
        <v>1357</v>
      </c>
      <c r="M57" t="s">
        <v>489</v>
      </c>
      <c r="AT57" t="s">
        <v>5044</v>
      </c>
      <c r="AU57" t="s">
        <v>5045</v>
      </c>
      <c r="AV57" t="s">
        <v>5046</v>
      </c>
      <c r="AW57" t="s">
        <v>5047</v>
      </c>
      <c r="AX57" t="s">
        <v>5048</v>
      </c>
      <c r="AY57" t="s">
        <v>5049</v>
      </c>
      <c r="AZ57" t="s">
        <v>5050</v>
      </c>
      <c r="BA57" t="s">
        <v>5051</v>
      </c>
      <c r="BB57" t="s">
        <v>5052</v>
      </c>
      <c r="BC57" t="s">
        <v>5053</v>
      </c>
      <c r="BD57" t="s">
        <v>5054</v>
      </c>
      <c r="BE57" t="s">
        <v>5055</v>
      </c>
      <c r="BF57" t="s">
        <v>5056</v>
      </c>
      <c r="BG57" t="s">
        <v>5057</v>
      </c>
      <c r="BH57" t="s">
        <v>5058</v>
      </c>
      <c r="BI57" t="s">
        <v>5059</v>
      </c>
      <c r="BJ57" t="s">
        <v>5060</v>
      </c>
      <c r="BK57" t="s">
        <v>5061</v>
      </c>
      <c r="BL57" t="s">
        <v>5062</v>
      </c>
      <c r="BM57" t="s">
        <v>5063</v>
      </c>
      <c r="BN57" t="s">
        <v>5064</v>
      </c>
      <c r="BO57" t="s">
        <v>5065</v>
      </c>
      <c r="BP57" t="s">
        <v>5066</v>
      </c>
      <c r="BQ57" t="s">
        <v>5067</v>
      </c>
      <c r="BR57" t="s">
        <v>5068</v>
      </c>
      <c r="BS57" t="s">
        <v>5069</v>
      </c>
      <c r="BT57" t="s">
        <v>5070</v>
      </c>
      <c r="BV57" t="s">
        <v>5071</v>
      </c>
      <c r="BW57" t="s">
        <v>5072</v>
      </c>
    </row>
    <row r="58" spans="10:75" x14ac:dyDescent="0.3">
      <c r="K58" t="s">
        <v>3269</v>
      </c>
      <c r="L58">
        <v>1357</v>
      </c>
      <c r="M58" t="s">
        <v>490</v>
      </c>
      <c r="AT58" t="s">
        <v>5073</v>
      </c>
      <c r="AU58" t="s">
        <v>5074</v>
      </c>
      <c r="AV58" t="s">
        <v>5075</v>
      </c>
      <c r="AW58" t="s">
        <v>5076</v>
      </c>
      <c r="AX58" t="s">
        <v>5077</v>
      </c>
      <c r="AY58" t="s">
        <v>5078</v>
      </c>
      <c r="AZ58" t="s">
        <v>5079</v>
      </c>
      <c r="BA58" t="s">
        <v>5080</v>
      </c>
      <c r="BB58" t="s">
        <v>5081</v>
      </c>
      <c r="BC58" t="s">
        <v>5082</v>
      </c>
      <c r="BD58" t="s">
        <v>5083</v>
      </c>
      <c r="BE58" t="s">
        <v>5084</v>
      </c>
      <c r="BF58" t="s">
        <v>5085</v>
      </c>
      <c r="BG58" t="s">
        <v>5086</v>
      </c>
      <c r="BH58" t="s">
        <v>5087</v>
      </c>
      <c r="BI58" t="s">
        <v>5088</v>
      </c>
      <c r="BJ58" t="s">
        <v>5089</v>
      </c>
      <c r="BK58" t="s">
        <v>5090</v>
      </c>
      <c r="BL58" t="s">
        <v>5091</v>
      </c>
      <c r="BM58" t="s">
        <v>5092</v>
      </c>
      <c r="BN58" t="s">
        <v>5093</v>
      </c>
      <c r="BO58" t="s">
        <v>5094</v>
      </c>
      <c r="BP58" t="s">
        <v>5095</v>
      </c>
      <c r="BQ58" t="s">
        <v>5096</v>
      </c>
      <c r="BR58" t="s">
        <v>5097</v>
      </c>
      <c r="BS58" t="s">
        <v>5098</v>
      </c>
      <c r="BT58" t="s">
        <v>5099</v>
      </c>
      <c r="BV58" t="s">
        <v>5100</v>
      </c>
      <c r="BW58" t="s">
        <v>5101</v>
      </c>
    </row>
    <row r="59" spans="10:75" x14ac:dyDescent="0.3">
      <c r="K59" t="s">
        <v>3270</v>
      </c>
      <c r="L59">
        <v>1357</v>
      </c>
      <c r="M59" t="s">
        <v>490</v>
      </c>
      <c r="AT59" t="s">
        <v>5102</v>
      </c>
      <c r="AU59" t="s">
        <v>5103</v>
      </c>
      <c r="AV59" t="s">
        <v>5104</v>
      </c>
      <c r="AW59" t="s">
        <v>5105</v>
      </c>
      <c r="AX59" t="s">
        <v>5106</v>
      </c>
      <c r="AY59" t="s">
        <v>5107</v>
      </c>
      <c r="AZ59" t="s">
        <v>5108</v>
      </c>
      <c r="BA59" t="s">
        <v>5109</v>
      </c>
      <c r="BB59" t="s">
        <v>5110</v>
      </c>
      <c r="BC59" t="s">
        <v>5111</v>
      </c>
      <c r="BD59" t="s">
        <v>5112</v>
      </c>
      <c r="BE59" t="s">
        <v>5113</v>
      </c>
      <c r="BF59" t="s">
        <v>5114</v>
      </c>
      <c r="BG59" t="s">
        <v>5115</v>
      </c>
      <c r="BH59" t="s">
        <v>5116</v>
      </c>
      <c r="BI59" t="s">
        <v>5117</v>
      </c>
      <c r="BJ59" t="s">
        <v>5118</v>
      </c>
      <c r="BK59" t="s">
        <v>5119</v>
      </c>
      <c r="BL59" t="s">
        <v>5120</v>
      </c>
      <c r="BM59" t="s">
        <v>5121</v>
      </c>
      <c r="BN59" t="s">
        <v>5122</v>
      </c>
      <c r="BO59" t="s">
        <v>5123</v>
      </c>
      <c r="BP59" t="s">
        <v>5124</v>
      </c>
      <c r="BQ59" t="s">
        <v>3668</v>
      </c>
      <c r="BR59" t="s">
        <v>5125</v>
      </c>
      <c r="BS59" t="s">
        <v>5126</v>
      </c>
      <c r="BT59" t="s">
        <v>5127</v>
      </c>
      <c r="BV59" t="s">
        <v>5128</v>
      </c>
      <c r="BW59" t="s">
        <v>5129</v>
      </c>
    </row>
    <row r="60" spans="10:75" x14ac:dyDescent="0.3">
      <c r="K60" t="s">
        <v>3271</v>
      </c>
      <c r="L60">
        <v>1360</v>
      </c>
      <c r="M60" t="s">
        <v>490</v>
      </c>
      <c r="AT60" t="s">
        <v>5130</v>
      </c>
      <c r="AU60" t="s">
        <v>5131</v>
      </c>
      <c r="AV60" t="s">
        <v>5132</v>
      </c>
      <c r="AW60" t="s">
        <v>5133</v>
      </c>
      <c r="AX60" t="s">
        <v>5134</v>
      </c>
      <c r="AY60" t="s">
        <v>5135</v>
      </c>
      <c r="AZ60" t="s">
        <v>5136</v>
      </c>
      <c r="BA60" t="s">
        <v>5137</v>
      </c>
      <c r="BB60" t="s">
        <v>5138</v>
      </c>
      <c r="BC60" t="s">
        <v>5139</v>
      </c>
      <c r="BD60" t="s">
        <v>5140</v>
      </c>
      <c r="BE60" t="s">
        <v>5141</v>
      </c>
      <c r="BF60" t="s">
        <v>5142</v>
      </c>
      <c r="BG60" t="s">
        <v>5143</v>
      </c>
      <c r="BH60" t="s">
        <v>5144</v>
      </c>
      <c r="BI60" t="s">
        <v>5145</v>
      </c>
      <c r="BJ60" t="s">
        <v>5146</v>
      </c>
      <c r="BK60" t="s">
        <v>5147</v>
      </c>
      <c r="BL60" t="s">
        <v>5148</v>
      </c>
      <c r="BM60" t="s">
        <v>5149</v>
      </c>
      <c r="BN60" t="s">
        <v>5150</v>
      </c>
      <c r="BO60" t="s">
        <v>5151</v>
      </c>
      <c r="BP60" t="s">
        <v>5152</v>
      </c>
      <c r="BQ60" t="s">
        <v>5153</v>
      </c>
      <c r="BR60" t="s">
        <v>5154</v>
      </c>
      <c r="BS60" t="s">
        <v>5155</v>
      </c>
      <c r="BT60" t="s">
        <v>5156</v>
      </c>
      <c r="BV60" t="s">
        <v>5157</v>
      </c>
      <c r="BW60" t="s">
        <v>5158</v>
      </c>
    </row>
    <row r="61" spans="10:75" x14ac:dyDescent="0.3">
      <c r="K61" t="s">
        <v>3272</v>
      </c>
      <c r="L61">
        <v>1360</v>
      </c>
      <c r="M61" t="s">
        <v>490</v>
      </c>
      <c r="AT61" t="s">
        <v>5159</v>
      </c>
      <c r="AU61" t="s">
        <v>5160</v>
      </c>
      <c r="AV61" t="s">
        <v>5161</v>
      </c>
      <c r="AW61" t="s">
        <v>5162</v>
      </c>
      <c r="AX61" t="s">
        <v>5163</v>
      </c>
      <c r="AY61" t="s">
        <v>5164</v>
      </c>
      <c r="AZ61" t="s">
        <v>5165</v>
      </c>
      <c r="BA61" t="s">
        <v>5166</v>
      </c>
      <c r="BB61" t="s">
        <v>5167</v>
      </c>
      <c r="BC61" t="s">
        <v>5168</v>
      </c>
      <c r="BD61" t="s">
        <v>5169</v>
      </c>
      <c r="BE61" t="s">
        <v>5170</v>
      </c>
      <c r="BF61" t="s">
        <v>5171</v>
      </c>
      <c r="BG61" t="s">
        <v>5172</v>
      </c>
      <c r="BH61" t="s">
        <v>5173</v>
      </c>
      <c r="BI61" t="s">
        <v>5174</v>
      </c>
      <c r="BJ61" t="s">
        <v>5175</v>
      </c>
      <c r="BK61" t="s">
        <v>5176</v>
      </c>
      <c r="BL61" t="s">
        <v>5177</v>
      </c>
      <c r="BM61" t="s">
        <v>5178</v>
      </c>
      <c r="BN61" t="s">
        <v>5179</v>
      </c>
      <c r="BO61" t="s">
        <v>5180</v>
      </c>
      <c r="BP61" t="s">
        <v>5181</v>
      </c>
      <c r="BQ61" t="s">
        <v>5182</v>
      </c>
      <c r="BR61" t="s">
        <v>5183</v>
      </c>
      <c r="BS61" t="s">
        <v>5184</v>
      </c>
      <c r="BT61" t="s">
        <v>5185</v>
      </c>
      <c r="BV61" t="s">
        <v>5186</v>
      </c>
      <c r="BW61" t="s">
        <v>5187</v>
      </c>
    </row>
    <row r="62" spans="10:75" x14ac:dyDescent="0.3">
      <c r="K62" t="s">
        <v>3273</v>
      </c>
      <c r="L62">
        <v>1360</v>
      </c>
      <c r="M62" t="s">
        <v>490</v>
      </c>
      <c r="AT62" t="s">
        <v>5188</v>
      </c>
      <c r="AU62" t="s">
        <v>5189</v>
      </c>
      <c r="AV62" t="s">
        <v>5190</v>
      </c>
      <c r="AW62" t="s">
        <v>5191</v>
      </c>
      <c r="AX62" t="s">
        <v>5192</v>
      </c>
      <c r="AY62" t="s">
        <v>5193</v>
      </c>
      <c r="AZ62" t="s">
        <v>5194</v>
      </c>
      <c r="BA62" t="s">
        <v>5195</v>
      </c>
      <c r="BB62" t="s">
        <v>5196</v>
      </c>
      <c r="BC62" t="s">
        <v>5197</v>
      </c>
      <c r="BD62" t="s">
        <v>5198</v>
      </c>
      <c r="BE62" t="s">
        <v>5199</v>
      </c>
      <c r="BF62" t="s">
        <v>5200</v>
      </c>
      <c r="BH62" t="s">
        <v>5201</v>
      </c>
      <c r="BI62" t="s">
        <v>5202</v>
      </c>
      <c r="BJ62" t="s">
        <v>5203</v>
      </c>
      <c r="BK62" t="s">
        <v>5204</v>
      </c>
      <c r="BL62" t="s">
        <v>5205</v>
      </c>
      <c r="BM62" t="s">
        <v>5206</v>
      </c>
      <c r="BN62" t="s">
        <v>5207</v>
      </c>
      <c r="BO62" t="s">
        <v>5208</v>
      </c>
      <c r="BP62" t="s">
        <v>5209</v>
      </c>
      <c r="BQ62" t="s">
        <v>5210</v>
      </c>
      <c r="BR62" t="s">
        <v>5211</v>
      </c>
      <c r="BS62" t="s">
        <v>5212</v>
      </c>
      <c r="BT62" t="s">
        <v>5213</v>
      </c>
      <c r="BV62" t="s">
        <v>5214</v>
      </c>
      <c r="BW62" t="s">
        <v>5215</v>
      </c>
    </row>
    <row r="63" spans="10:75" x14ac:dyDescent="0.3">
      <c r="K63" t="s">
        <v>3274</v>
      </c>
      <c r="L63">
        <v>1360</v>
      </c>
      <c r="M63" t="s">
        <v>490</v>
      </c>
      <c r="AT63" t="s">
        <v>5216</v>
      </c>
      <c r="AU63" t="s">
        <v>5217</v>
      </c>
      <c r="AV63" t="s">
        <v>5218</v>
      </c>
      <c r="AW63" t="s">
        <v>5219</v>
      </c>
      <c r="AX63" t="s">
        <v>5220</v>
      </c>
      <c r="AY63" t="s">
        <v>5221</v>
      </c>
      <c r="AZ63" t="s">
        <v>5222</v>
      </c>
      <c r="BA63" t="s">
        <v>5223</v>
      </c>
      <c r="BB63" t="s">
        <v>5224</v>
      </c>
      <c r="BC63" t="s">
        <v>5225</v>
      </c>
      <c r="BD63" t="s">
        <v>5226</v>
      </c>
      <c r="BE63" t="s">
        <v>5227</v>
      </c>
      <c r="BF63" t="s">
        <v>5228</v>
      </c>
      <c r="BH63" t="s">
        <v>5229</v>
      </c>
      <c r="BI63" t="s">
        <v>5230</v>
      </c>
      <c r="BJ63" t="s">
        <v>5231</v>
      </c>
      <c r="BK63" t="s">
        <v>5232</v>
      </c>
      <c r="BL63" t="s">
        <v>5233</v>
      </c>
      <c r="BM63" t="s">
        <v>5234</v>
      </c>
      <c r="BN63" t="s">
        <v>5235</v>
      </c>
      <c r="BO63" t="s">
        <v>5236</v>
      </c>
      <c r="BP63" t="s">
        <v>5237</v>
      </c>
      <c r="BQ63" t="s">
        <v>5238</v>
      </c>
      <c r="BR63" t="s">
        <v>5239</v>
      </c>
      <c r="BS63" t="s">
        <v>5240</v>
      </c>
      <c r="BT63" t="s">
        <v>5241</v>
      </c>
      <c r="BV63" t="s">
        <v>5242</v>
      </c>
      <c r="BW63" t="s">
        <v>5243</v>
      </c>
    </row>
    <row r="64" spans="10:75" x14ac:dyDescent="0.3">
      <c r="K64" t="s">
        <v>3275</v>
      </c>
      <c r="L64">
        <v>1360</v>
      </c>
      <c r="M64" t="s">
        <v>490</v>
      </c>
      <c r="AT64" t="s">
        <v>5244</v>
      </c>
      <c r="AU64" t="s">
        <v>5245</v>
      </c>
      <c r="AV64" t="s">
        <v>5246</v>
      </c>
      <c r="AW64" t="s">
        <v>5247</v>
      </c>
      <c r="AX64" t="s">
        <v>5248</v>
      </c>
      <c r="AY64" t="s">
        <v>5249</v>
      </c>
      <c r="AZ64" t="s">
        <v>5250</v>
      </c>
      <c r="BA64" t="s">
        <v>5251</v>
      </c>
      <c r="BB64" t="s">
        <v>5252</v>
      </c>
      <c r="BC64" t="s">
        <v>5253</v>
      </c>
      <c r="BD64" t="s">
        <v>5254</v>
      </c>
      <c r="BE64" t="s">
        <v>5255</v>
      </c>
      <c r="BF64" t="s">
        <v>5256</v>
      </c>
      <c r="BH64" t="s">
        <v>5257</v>
      </c>
      <c r="BI64" t="s">
        <v>5258</v>
      </c>
      <c r="BJ64" t="s">
        <v>5259</v>
      </c>
      <c r="BK64" t="s">
        <v>5260</v>
      </c>
      <c r="BL64" t="s">
        <v>5261</v>
      </c>
      <c r="BM64" t="s">
        <v>5262</v>
      </c>
      <c r="BN64" t="s">
        <v>5263</v>
      </c>
      <c r="BO64" t="s">
        <v>5264</v>
      </c>
      <c r="BP64" t="s">
        <v>5265</v>
      </c>
      <c r="BQ64" t="s">
        <v>5266</v>
      </c>
      <c r="BR64" t="s">
        <v>5267</v>
      </c>
      <c r="BS64" t="s">
        <v>5268</v>
      </c>
      <c r="BT64" t="s">
        <v>5269</v>
      </c>
      <c r="BV64" t="s">
        <v>5270</v>
      </c>
      <c r="BW64" t="s">
        <v>5271</v>
      </c>
    </row>
    <row r="65" spans="11:75" x14ac:dyDescent="0.3">
      <c r="K65" t="s">
        <v>3276</v>
      </c>
      <c r="L65">
        <v>1367</v>
      </c>
      <c r="M65" t="s">
        <v>491</v>
      </c>
      <c r="AT65" t="s">
        <v>5272</v>
      </c>
      <c r="AU65" t="s">
        <v>5273</v>
      </c>
      <c r="AV65" t="s">
        <v>5274</v>
      </c>
      <c r="AW65" t="s">
        <v>5275</v>
      </c>
      <c r="AX65" t="s">
        <v>5276</v>
      </c>
      <c r="AY65" t="s">
        <v>5277</v>
      </c>
      <c r="AZ65" t="s">
        <v>5278</v>
      </c>
      <c r="BA65" t="s">
        <v>5279</v>
      </c>
      <c r="BB65" t="s">
        <v>5280</v>
      </c>
      <c r="BC65" t="s">
        <v>5281</v>
      </c>
      <c r="BD65" t="s">
        <v>5282</v>
      </c>
      <c r="BE65" t="s">
        <v>5283</v>
      </c>
      <c r="BF65" t="s">
        <v>5284</v>
      </c>
      <c r="BH65" t="s">
        <v>5285</v>
      </c>
      <c r="BI65" t="s">
        <v>5286</v>
      </c>
      <c r="BJ65" t="s">
        <v>5287</v>
      </c>
      <c r="BK65" t="s">
        <v>5288</v>
      </c>
      <c r="BL65" t="s">
        <v>5289</v>
      </c>
      <c r="BM65" t="s">
        <v>5290</v>
      </c>
      <c r="BN65" t="s">
        <v>5291</v>
      </c>
      <c r="BO65" t="s">
        <v>5292</v>
      </c>
      <c r="BP65" t="s">
        <v>5293</v>
      </c>
      <c r="BQ65" t="s">
        <v>5294</v>
      </c>
      <c r="BR65" t="s">
        <v>5295</v>
      </c>
      <c r="BS65" t="s">
        <v>5296</v>
      </c>
      <c r="BT65" t="s">
        <v>5297</v>
      </c>
      <c r="BV65" t="s">
        <v>5298</v>
      </c>
      <c r="BW65" t="s">
        <v>5299</v>
      </c>
    </row>
    <row r="66" spans="11:75" x14ac:dyDescent="0.3">
      <c r="K66" t="s">
        <v>3277</v>
      </c>
      <c r="L66">
        <v>1367</v>
      </c>
      <c r="M66" t="s">
        <v>492</v>
      </c>
      <c r="AT66" t="s">
        <v>5300</v>
      </c>
      <c r="AU66" t="s">
        <v>5301</v>
      </c>
      <c r="AV66" t="s">
        <v>5302</v>
      </c>
      <c r="AW66" t="s">
        <v>5303</v>
      </c>
      <c r="AX66" t="s">
        <v>5304</v>
      </c>
      <c r="AY66" t="s">
        <v>5305</v>
      </c>
      <c r="AZ66" t="s">
        <v>5306</v>
      </c>
      <c r="BA66" t="s">
        <v>5307</v>
      </c>
      <c r="BB66" t="s">
        <v>5308</v>
      </c>
      <c r="BC66" t="s">
        <v>5309</v>
      </c>
      <c r="BD66" t="s">
        <v>5310</v>
      </c>
      <c r="BE66" t="s">
        <v>5311</v>
      </c>
      <c r="BF66" t="s">
        <v>5312</v>
      </c>
      <c r="BH66" t="s">
        <v>5313</v>
      </c>
      <c r="BI66" t="s">
        <v>5314</v>
      </c>
      <c r="BJ66" t="s">
        <v>5315</v>
      </c>
      <c r="BK66" t="s">
        <v>5316</v>
      </c>
      <c r="BL66" t="s">
        <v>5317</v>
      </c>
      <c r="BM66" t="s">
        <v>5318</v>
      </c>
      <c r="BN66" t="s">
        <v>5319</v>
      </c>
      <c r="BO66" t="s">
        <v>5320</v>
      </c>
      <c r="BP66" t="s">
        <v>5321</v>
      </c>
      <c r="BQ66" t="s">
        <v>5322</v>
      </c>
      <c r="BR66" t="s">
        <v>5323</v>
      </c>
      <c r="BS66" t="s">
        <v>5324</v>
      </c>
      <c r="BT66" t="s">
        <v>5325</v>
      </c>
      <c r="BV66" t="s">
        <v>5326</v>
      </c>
      <c r="BW66" t="s">
        <v>5327</v>
      </c>
    </row>
    <row r="67" spans="11:75" x14ac:dyDescent="0.3">
      <c r="K67" t="s">
        <v>3278</v>
      </c>
      <c r="L67">
        <v>1367</v>
      </c>
      <c r="M67" t="s">
        <v>493</v>
      </c>
      <c r="AT67" t="s">
        <v>5328</v>
      </c>
      <c r="AU67" t="s">
        <v>5329</v>
      </c>
      <c r="AV67" t="s">
        <v>5330</v>
      </c>
      <c r="AW67" t="s">
        <v>5331</v>
      </c>
      <c r="AX67" t="s">
        <v>5332</v>
      </c>
      <c r="AY67" t="s">
        <v>5333</v>
      </c>
      <c r="AZ67" t="s">
        <v>5334</v>
      </c>
      <c r="BA67" t="s">
        <v>5335</v>
      </c>
      <c r="BB67" t="s">
        <v>5336</v>
      </c>
      <c r="BC67" t="s">
        <v>5337</v>
      </c>
      <c r="BD67" t="s">
        <v>5338</v>
      </c>
      <c r="BE67" t="s">
        <v>5339</v>
      </c>
      <c r="BF67" t="s">
        <v>5340</v>
      </c>
      <c r="BH67" t="s">
        <v>5341</v>
      </c>
      <c r="BI67" t="s">
        <v>5342</v>
      </c>
      <c r="BJ67" t="s">
        <v>5343</v>
      </c>
      <c r="BK67" t="s">
        <v>5344</v>
      </c>
      <c r="BL67" t="s">
        <v>5345</v>
      </c>
      <c r="BM67" t="s">
        <v>5346</v>
      </c>
      <c r="BN67" t="s">
        <v>5347</v>
      </c>
      <c r="BO67" t="s">
        <v>5348</v>
      </c>
      <c r="BP67" t="s">
        <v>5349</v>
      </c>
      <c r="BQ67" t="s">
        <v>5350</v>
      </c>
      <c r="BR67" t="s">
        <v>5351</v>
      </c>
      <c r="BS67" t="s">
        <v>5352</v>
      </c>
      <c r="BT67" t="s">
        <v>5353</v>
      </c>
      <c r="BV67" t="s">
        <v>5354</v>
      </c>
      <c r="BW67" t="s">
        <v>5355</v>
      </c>
    </row>
    <row r="68" spans="11:75" x14ac:dyDescent="0.3">
      <c r="K68" t="s">
        <v>3279</v>
      </c>
      <c r="L68">
        <v>1367</v>
      </c>
      <c r="M68" t="s">
        <v>494</v>
      </c>
      <c r="AT68" t="s">
        <v>5356</v>
      </c>
      <c r="AU68" t="s">
        <v>5357</v>
      </c>
      <c r="AV68" t="s">
        <v>5358</v>
      </c>
      <c r="AW68" t="s">
        <v>5359</v>
      </c>
      <c r="AX68" t="s">
        <v>5360</v>
      </c>
      <c r="AY68" t="s">
        <v>5361</v>
      </c>
      <c r="AZ68" t="s">
        <v>5362</v>
      </c>
      <c r="BA68" t="s">
        <v>5363</v>
      </c>
      <c r="BB68" t="s">
        <v>5364</v>
      </c>
      <c r="BC68" t="s">
        <v>5365</v>
      </c>
      <c r="BD68" t="s">
        <v>5366</v>
      </c>
      <c r="BE68" t="s">
        <v>5367</v>
      </c>
      <c r="BF68" t="s">
        <v>5368</v>
      </c>
      <c r="BH68" t="s">
        <v>5369</v>
      </c>
      <c r="BI68" t="s">
        <v>5370</v>
      </c>
      <c r="BJ68" t="s">
        <v>5371</v>
      </c>
      <c r="BK68" t="s">
        <v>5372</v>
      </c>
      <c r="BL68" t="s">
        <v>5373</v>
      </c>
      <c r="BM68" t="s">
        <v>5374</v>
      </c>
      <c r="BN68" t="s">
        <v>5375</v>
      </c>
      <c r="BO68" t="s">
        <v>5376</v>
      </c>
      <c r="BP68" t="s">
        <v>1606</v>
      </c>
      <c r="BQ68" t="s">
        <v>5377</v>
      </c>
      <c r="BR68" t="s">
        <v>5378</v>
      </c>
      <c r="BS68" t="s">
        <v>5379</v>
      </c>
      <c r="BT68" t="s">
        <v>5380</v>
      </c>
      <c r="BV68" t="s">
        <v>5381</v>
      </c>
      <c r="BW68" t="s">
        <v>5382</v>
      </c>
    </row>
    <row r="69" spans="11:75" x14ac:dyDescent="0.3">
      <c r="K69" t="s">
        <v>3280</v>
      </c>
      <c r="L69">
        <v>1367</v>
      </c>
      <c r="M69" t="s">
        <v>495</v>
      </c>
      <c r="AT69" t="s">
        <v>5383</v>
      </c>
      <c r="AU69" t="s">
        <v>5384</v>
      </c>
      <c r="AV69" t="s">
        <v>5385</v>
      </c>
      <c r="AW69" t="s">
        <v>5386</v>
      </c>
      <c r="AX69" t="s">
        <v>5387</v>
      </c>
      <c r="AY69" t="s">
        <v>5388</v>
      </c>
      <c r="AZ69" t="s">
        <v>5389</v>
      </c>
      <c r="BA69" t="s">
        <v>5390</v>
      </c>
      <c r="BB69" t="s">
        <v>5391</v>
      </c>
      <c r="BC69" t="s">
        <v>5392</v>
      </c>
      <c r="BD69" t="s">
        <v>5393</v>
      </c>
      <c r="BE69" t="s">
        <v>5394</v>
      </c>
      <c r="BF69" t="s">
        <v>5395</v>
      </c>
      <c r="BH69" t="s">
        <v>5396</v>
      </c>
      <c r="BI69" t="s">
        <v>5397</v>
      </c>
      <c r="BJ69" t="s">
        <v>5398</v>
      </c>
      <c r="BK69" t="s">
        <v>5399</v>
      </c>
      <c r="BL69" t="s">
        <v>5400</v>
      </c>
      <c r="BM69" t="s">
        <v>5401</v>
      </c>
      <c r="BN69" t="s">
        <v>5402</v>
      </c>
      <c r="BO69" t="s">
        <v>5403</v>
      </c>
      <c r="BP69" t="s">
        <v>5404</v>
      </c>
      <c r="BQ69" t="s">
        <v>5405</v>
      </c>
      <c r="BR69" t="s">
        <v>5406</v>
      </c>
      <c r="BS69" t="s">
        <v>5407</v>
      </c>
      <c r="BT69" t="s">
        <v>5408</v>
      </c>
      <c r="BV69" t="s">
        <v>5409</v>
      </c>
      <c r="BW69" t="s">
        <v>5410</v>
      </c>
    </row>
    <row r="70" spans="11:75" x14ac:dyDescent="0.3">
      <c r="K70" t="s">
        <v>3281</v>
      </c>
      <c r="L70">
        <v>1367</v>
      </c>
      <c r="M70" t="s">
        <v>495</v>
      </c>
      <c r="AT70" t="s">
        <v>5411</v>
      </c>
      <c r="AU70" t="s">
        <v>5412</v>
      </c>
      <c r="AV70" t="s">
        <v>5413</v>
      </c>
      <c r="AW70" t="s">
        <v>5414</v>
      </c>
      <c r="AX70" t="s">
        <v>5415</v>
      </c>
      <c r="AY70" t="s">
        <v>5416</v>
      </c>
      <c r="AZ70" t="s">
        <v>5417</v>
      </c>
      <c r="BA70" t="s">
        <v>5418</v>
      </c>
      <c r="BB70" t="s">
        <v>5419</v>
      </c>
      <c r="BC70" t="s">
        <v>5420</v>
      </c>
      <c r="BD70" t="s">
        <v>5421</v>
      </c>
      <c r="BE70" t="s">
        <v>5422</v>
      </c>
      <c r="BF70" t="s">
        <v>5423</v>
      </c>
      <c r="BH70" t="s">
        <v>5424</v>
      </c>
      <c r="BI70" t="s">
        <v>5425</v>
      </c>
      <c r="BK70" t="s">
        <v>5426</v>
      </c>
      <c r="BL70" t="s">
        <v>5427</v>
      </c>
      <c r="BM70" t="s">
        <v>5428</v>
      </c>
      <c r="BN70" t="s">
        <v>5429</v>
      </c>
      <c r="BO70" t="s">
        <v>5430</v>
      </c>
      <c r="BP70" t="s">
        <v>5431</v>
      </c>
      <c r="BQ70" t="s">
        <v>5432</v>
      </c>
      <c r="BR70" t="s">
        <v>5433</v>
      </c>
      <c r="BS70" t="s">
        <v>5434</v>
      </c>
      <c r="BT70" t="s">
        <v>5435</v>
      </c>
      <c r="BV70" t="s">
        <v>5436</v>
      </c>
      <c r="BW70" t="s">
        <v>5437</v>
      </c>
    </row>
    <row r="71" spans="11:75" x14ac:dyDescent="0.3">
      <c r="K71" t="s">
        <v>3282</v>
      </c>
      <c r="L71">
        <v>1367</v>
      </c>
      <c r="M71" t="s">
        <v>496</v>
      </c>
      <c r="AT71" t="s">
        <v>5438</v>
      </c>
      <c r="AU71" t="s">
        <v>5439</v>
      </c>
      <c r="AV71" t="s">
        <v>5440</v>
      </c>
      <c r="AW71" t="s">
        <v>5441</v>
      </c>
      <c r="AX71" t="s">
        <v>5442</v>
      </c>
      <c r="AY71" t="s">
        <v>5443</v>
      </c>
      <c r="AZ71" t="s">
        <v>5444</v>
      </c>
      <c r="BA71" t="s">
        <v>5445</v>
      </c>
      <c r="BB71" t="s">
        <v>5446</v>
      </c>
      <c r="BC71" t="s">
        <v>5447</v>
      </c>
      <c r="BD71" t="s">
        <v>5448</v>
      </c>
      <c r="BE71" t="s">
        <v>5449</v>
      </c>
      <c r="BF71" t="s">
        <v>5450</v>
      </c>
      <c r="BH71" t="s">
        <v>5451</v>
      </c>
      <c r="BI71" t="s">
        <v>5452</v>
      </c>
      <c r="BK71" t="s">
        <v>5453</v>
      </c>
      <c r="BL71" t="s">
        <v>5454</v>
      </c>
      <c r="BM71" t="s">
        <v>5455</v>
      </c>
      <c r="BN71" t="s">
        <v>5456</v>
      </c>
      <c r="BO71" t="s">
        <v>5457</v>
      </c>
      <c r="BP71" t="s">
        <v>5458</v>
      </c>
      <c r="BQ71" t="s">
        <v>5459</v>
      </c>
      <c r="BR71" t="s">
        <v>5460</v>
      </c>
      <c r="BS71" t="s">
        <v>5461</v>
      </c>
      <c r="BT71" t="s">
        <v>5462</v>
      </c>
      <c r="BV71" t="s">
        <v>5463</v>
      </c>
      <c r="BW71" t="s">
        <v>5464</v>
      </c>
    </row>
    <row r="72" spans="11:75" x14ac:dyDescent="0.3">
      <c r="K72" t="s">
        <v>3283</v>
      </c>
      <c r="L72">
        <v>1367</v>
      </c>
      <c r="M72" t="s">
        <v>497</v>
      </c>
      <c r="AT72" t="s">
        <v>5465</v>
      </c>
      <c r="AU72" t="s">
        <v>5466</v>
      </c>
      <c r="AV72" t="s">
        <v>5467</v>
      </c>
      <c r="AW72" t="s">
        <v>5468</v>
      </c>
      <c r="AX72" t="s">
        <v>5469</v>
      </c>
      <c r="AY72" t="s">
        <v>5470</v>
      </c>
      <c r="AZ72" t="s">
        <v>5471</v>
      </c>
      <c r="BA72" t="s">
        <v>5472</v>
      </c>
      <c r="BB72" t="s">
        <v>5473</v>
      </c>
      <c r="BC72" t="s">
        <v>5474</v>
      </c>
      <c r="BD72" t="s">
        <v>5475</v>
      </c>
      <c r="BE72" t="s">
        <v>5476</v>
      </c>
      <c r="BF72" t="s">
        <v>5477</v>
      </c>
      <c r="BH72" t="s">
        <v>5478</v>
      </c>
      <c r="BI72" t="s">
        <v>5479</v>
      </c>
      <c r="BK72" t="s">
        <v>5480</v>
      </c>
      <c r="BL72" t="s">
        <v>5481</v>
      </c>
      <c r="BM72" t="s">
        <v>5482</v>
      </c>
      <c r="BN72" t="s">
        <v>5483</v>
      </c>
      <c r="BO72" t="s">
        <v>5484</v>
      </c>
      <c r="BP72" t="s">
        <v>5485</v>
      </c>
      <c r="BQ72" t="s">
        <v>5486</v>
      </c>
      <c r="BR72" t="s">
        <v>5487</v>
      </c>
      <c r="BS72" t="s">
        <v>5488</v>
      </c>
      <c r="BT72" t="s">
        <v>5489</v>
      </c>
      <c r="BV72" t="s">
        <v>5490</v>
      </c>
      <c r="BW72" t="s">
        <v>5491</v>
      </c>
    </row>
    <row r="73" spans="11:75" x14ac:dyDescent="0.3">
      <c r="K73" t="s">
        <v>3284</v>
      </c>
      <c r="L73">
        <v>1370</v>
      </c>
      <c r="M73" t="s">
        <v>499</v>
      </c>
      <c r="AT73" t="s">
        <v>5492</v>
      </c>
      <c r="AU73" t="s">
        <v>5493</v>
      </c>
      <c r="AV73" t="s">
        <v>5494</v>
      </c>
      <c r="AW73" t="s">
        <v>5495</v>
      </c>
      <c r="AX73" t="s">
        <v>5496</v>
      </c>
      <c r="AY73" t="s">
        <v>5497</v>
      </c>
      <c r="AZ73" t="s">
        <v>5498</v>
      </c>
      <c r="BA73" t="s">
        <v>5499</v>
      </c>
      <c r="BB73" t="s">
        <v>5500</v>
      </c>
      <c r="BC73" t="s">
        <v>5501</v>
      </c>
      <c r="BD73" t="s">
        <v>5502</v>
      </c>
      <c r="BE73" t="s">
        <v>5503</v>
      </c>
      <c r="BF73" t="s">
        <v>5504</v>
      </c>
      <c r="BH73" t="s">
        <v>5505</v>
      </c>
      <c r="BI73" t="s">
        <v>5506</v>
      </c>
      <c r="BK73" t="s">
        <v>5507</v>
      </c>
      <c r="BL73" t="s">
        <v>5508</v>
      </c>
      <c r="BM73" t="s">
        <v>5509</v>
      </c>
      <c r="BN73" t="s">
        <v>5510</v>
      </c>
      <c r="BO73" t="s">
        <v>5511</v>
      </c>
      <c r="BP73" t="s">
        <v>5512</v>
      </c>
      <c r="BQ73" t="s">
        <v>5513</v>
      </c>
      <c r="BR73" t="s">
        <v>5514</v>
      </c>
      <c r="BS73" t="s">
        <v>5515</v>
      </c>
      <c r="BT73" t="s">
        <v>5516</v>
      </c>
      <c r="BV73" t="s">
        <v>5517</v>
      </c>
      <c r="BW73" t="s">
        <v>5518</v>
      </c>
    </row>
    <row r="74" spans="11:75" x14ac:dyDescent="0.3">
      <c r="K74" t="s">
        <v>3285</v>
      </c>
      <c r="L74">
        <v>1370</v>
      </c>
      <c r="M74" t="s">
        <v>498</v>
      </c>
      <c r="AT74" t="s">
        <v>5519</v>
      </c>
      <c r="AU74" t="s">
        <v>5520</v>
      </c>
      <c r="AV74" t="s">
        <v>5521</v>
      </c>
      <c r="AW74" t="s">
        <v>5522</v>
      </c>
      <c r="AX74" t="s">
        <v>5523</v>
      </c>
      <c r="AY74" t="s">
        <v>5524</v>
      </c>
      <c r="AZ74" t="s">
        <v>5525</v>
      </c>
      <c r="BA74" t="s">
        <v>5526</v>
      </c>
      <c r="BB74" t="s">
        <v>5527</v>
      </c>
      <c r="BC74" t="s">
        <v>5528</v>
      </c>
      <c r="BD74" t="s">
        <v>5529</v>
      </c>
      <c r="BE74" t="s">
        <v>5530</v>
      </c>
      <c r="BF74" t="s">
        <v>5531</v>
      </c>
      <c r="BH74" t="s">
        <v>5532</v>
      </c>
      <c r="BI74" t="s">
        <v>5533</v>
      </c>
      <c r="BK74" t="s">
        <v>938</v>
      </c>
      <c r="BL74" t="s">
        <v>5534</v>
      </c>
      <c r="BM74" t="s">
        <v>5535</v>
      </c>
      <c r="BN74" t="s">
        <v>5536</v>
      </c>
      <c r="BO74" t="s">
        <v>5537</v>
      </c>
      <c r="BP74" t="s">
        <v>5538</v>
      </c>
      <c r="BQ74" t="s">
        <v>5539</v>
      </c>
      <c r="BR74" t="s">
        <v>5540</v>
      </c>
      <c r="BS74" t="s">
        <v>5541</v>
      </c>
      <c r="BT74" t="s">
        <v>5542</v>
      </c>
      <c r="BV74" t="s">
        <v>5543</v>
      </c>
      <c r="BW74" t="s">
        <v>5544</v>
      </c>
    </row>
    <row r="75" spans="11:75" x14ac:dyDescent="0.3">
      <c r="K75" t="s">
        <v>3286</v>
      </c>
      <c r="L75">
        <v>1370</v>
      </c>
      <c r="M75" t="s">
        <v>500</v>
      </c>
      <c r="AT75" t="s">
        <v>5545</v>
      </c>
      <c r="AU75" t="s">
        <v>5546</v>
      </c>
      <c r="AV75" t="s">
        <v>5547</v>
      </c>
      <c r="AW75" t="s">
        <v>5548</v>
      </c>
      <c r="AX75" t="s">
        <v>5549</v>
      </c>
      <c r="AY75" t="s">
        <v>5550</v>
      </c>
      <c r="AZ75" t="s">
        <v>5551</v>
      </c>
      <c r="BA75" t="s">
        <v>5552</v>
      </c>
      <c r="BB75" t="s">
        <v>5553</v>
      </c>
      <c r="BC75" t="s">
        <v>5554</v>
      </c>
      <c r="BD75" t="s">
        <v>5555</v>
      </c>
      <c r="BE75" t="s">
        <v>5556</v>
      </c>
      <c r="BF75" t="s">
        <v>5557</v>
      </c>
      <c r="BH75" t="s">
        <v>5558</v>
      </c>
      <c r="BI75" t="s">
        <v>5559</v>
      </c>
      <c r="BK75" t="s">
        <v>5560</v>
      </c>
      <c r="BL75" t="s">
        <v>5561</v>
      </c>
      <c r="BM75" t="s">
        <v>5562</v>
      </c>
      <c r="BN75" t="s">
        <v>5563</v>
      </c>
      <c r="BO75" t="s">
        <v>5564</v>
      </c>
      <c r="BP75" t="s">
        <v>5565</v>
      </c>
      <c r="BQ75" t="s">
        <v>5566</v>
      </c>
      <c r="BR75" t="s">
        <v>5567</v>
      </c>
      <c r="BS75" t="s">
        <v>5568</v>
      </c>
      <c r="BT75" t="s">
        <v>5569</v>
      </c>
      <c r="BV75" t="s">
        <v>5570</v>
      </c>
      <c r="BW75" t="s">
        <v>5571</v>
      </c>
    </row>
    <row r="76" spans="11:75" x14ac:dyDescent="0.3">
      <c r="K76" t="s">
        <v>3287</v>
      </c>
      <c r="L76">
        <v>1370</v>
      </c>
      <c r="M76" t="s">
        <v>501</v>
      </c>
      <c r="AT76" t="s">
        <v>5572</v>
      </c>
      <c r="AU76" t="s">
        <v>5573</v>
      </c>
      <c r="AV76" t="s">
        <v>5574</v>
      </c>
      <c r="AW76" t="s">
        <v>5575</v>
      </c>
      <c r="AX76" t="s">
        <v>5576</v>
      </c>
      <c r="AY76" t="s">
        <v>5577</v>
      </c>
      <c r="AZ76" t="s">
        <v>5578</v>
      </c>
      <c r="BA76" t="s">
        <v>5579</v>
      </c>
      <c r="BB76" t="s">
        <v>5580</v>
      </c>
      <c r="BC76" t="s">
        <v>5581</v>
      </c>
      <c r="BD76" t="s">
        <v>5582</v>
      </c>
      <c r="BE76" t="s">
        <v>5583</v>
      </c>
      <c r="BF76" t="s">
        <v>5584</v>
      </c>
      <c r="BH76" t="s">
        <v>5585</v>
      </c>
      <c r="BI76" t="s">
        <v>5586</v>
      </c>
      <c r="BK76" t="s">
        <v>5587</v>
      </c>
      <c r="BL76" t="s">
        <v>5588</v>
      </c>
      <c r="BM76" t="s">
        <v>5589</v>
      </c>
      <c r="BN76" t="s">
        <v>5590</v>
      </c>
      <c r="BO76" t="s">
        <v>5591</v>
      </c>
      <c r="BP76" t="s">
        <v>5592</v>
      </c>
      <c r="BQ76" t="s">
        <v>5593</v>
      </c>
      <c r="BR76" t="s">
        <v>5594</v>
      </c>
      <c r="BS76" t="s">
        <v>5595</v>
      </c>
      <c r="BT76" t="s">
        <v>5596</v>
      </c>
      <c r="BV76" t="s">
        <v>5597</v>
      </c>
      <c r="BW76" t="s">
        <v>5598</v>
      </c>
    </row>
    <row r="77" spans="11:75" x14ac:dyDescent="0.3">
      <c r="K77" t="s">
        <v>3288</v>
      </c>
      <c r="L77">
        <v>1370</v>
      </c>
      <c r="M77" t="s">
        <v>502</v>
      </c>
      <c r="AT77" t="s">
        <v>5599</v>
      </c>
      <c r="AU77" t="s">
        <v>5600</v>
      </c>
      <c r="AV77" t="s">
        <v>5601</v>
      </c>
      <c r="AW77" t="s">
        <v>5602</v>
      </c>
      <c r="AX77" t="s">
        <v>5603</v>
      </c>
      <c r="AY77" t="s">
        <v>5604</v>
      </c>
      <c r="AZ77" t="s">
        <v>5605</v>
      </c>
      <c r="BA77" t="s">
        <v>5606</v>
      </c>
      <c r="BB77" t="s">
        <v>5607</v>
      </c>
      <c r="BC77" t="s">
        <v>5608</v>
      </c>
      <c r="BD77" t="s">
        <v>5609</v>
      </c>
      <c r="BE77" t="s">
        <v>5610</v>
      </c>
      <c r="BF77" t="s">
        <v>5611</v>
      </c>
      <c r="BH77" t="s">
        <v>5612</v>
      </c>
      <c r="BI77" t="s">
        <v>5613</v>
      </c>
      <c r="BK77" t="s">
        <v>5614</v>
      </c>
      <c r="BL77" t="s">
        <v>5615</v>
      </c>
      <c r="BM77" t="s">
        <v>5616</v>
      </c>
      <c r="BN77" t="s">
        <v>5617</v>
      </c>
      <c r="BO77" t="s">
        <v>5618</v>
      </c>
      <c r="BP77" t="s">
        <v>5619</v>
      </c>
      <c r="BQ77" t="s">
        <v>5620</v>
      </c>
      <c r="BR77" t="s">
        <v>5621</v>
      </c>
      <c r="BS77" t="s">
        <v>5622</v>
      </c>
      <c r="BT77" t="s">
        <v>5623</v>
      </c>
      <c r="BV77" t="s">
        <v>5624</v>
      </c>
      <c r="BW77" t="s">
        <v>5625</v>
      </c>
    </row>
    <row r="78" spans="11:75" x14ac:dyDescent="0.3">
      <c r="K78" t="s">
        <v>3289</v>
      </c>
      <c r="L78">
        <v>1370</v>
      </c>
      <c r="M78" t="s">
        <v>503</v>
      </c>
      <c r="AT78" t="s">
        <v>5626</v>
      </c>
      <c r="AU78" t="s">
        <v>5627</v>
      </c>
      <c r="AV78" t="s">
        <v>5628</v>
      </c>
      <c r="AW78" t="s">
        <v>5629</v>
      </c>
      <c r="AX78" t="s">
        <v>5630</v>
      </c>
      <c r="AY78" t="s">
        <v>5631</v>
      </c>
      <c r="AZ78" t="s">
        <v>5632</v>
      </c>
      <c r="BA78" t="s">
        <v>5633</v>
      </c>
      <c r="BB78" t="s">
        <v>5634</v>
      </c>
      <c r="BC78" t="s">
        <v>5635</v>
      </c>
      <c r="BD78" t="s">
        <v>5636</v>
      </c>
      <c r="BE78" t="s">
        <v>5637</v>
      </c>
      <c r="BF78" t="s">
        <v>5638</v>
      </c>
      <c r="BH78" t="s">
        <v>5639</v>
      </c>
      <c r="BI78" t="s">
        <v>5640</v>
      </c>
      <c r="BK78" t="s">
        <v>5641</v>
      </c>
      <c r="BL78" t="s">
        <v>5642</v>
      </c>
      <c r="BM78" t="s">
        <v>5643</v>
      </c>
      <c r="BN78" t="s">
        <v>5644</v>
      </c>
      <c r="BO78" t="s">
        <v>5645</v>
      </c>
      <c r="BP78" t="s">
        <v>5646</v>
      </c>
      <c r="BQ78" t="s">
        <v>5647</v>
      </c>
      <c r="BR78" t="s">
        <v>5648</v>
      </c>
      <c r="BS78" t="s">
        <v>5649</v>
      </c>
      <c r="BT78" t="s">
        <v>5650</v>
      </c>
      <c r="BV78" t="s">
        <v>5651</v>
      </c>
      <c r="BW78" t="s">
        <v>5652</v>
      </c>
    </row>
    <row r="79" spans="11:75" x14ac:dyDescent="0.3">
      <c r="K79" t="s">
        <v>3290</v>
      </c>
      <c r="L79">
        <v>1370</v>
      </c>
      <c r="M79" t="s">
        <v>504</v>
      </c>
      <c r="AT79" t="s">
        <v>5653</v>
      </c>
      <c r="AU79" t="s">
        <v>5654</v>
      </c>
      <c r="AV79" t="s">
        <v>5655</v>
      </c>
      <c r="AW79" t="s">
        <v>5656</v>
      </c>
      <c r="AX79" t="s">
        <v>5657</v>
      </c>
      <c r="AY79" t="s">
        <v>5658</v>
      </c>
      <c r="AZ79" t="s">
        <v>5659</v>
      </c>
      <c r="BA79" t="s">
        <v>5660</v>
      </c>
      <c r="BB79" t="s">
        <v>5661</v>
      </c>
      <c r="BC79" t="s">
        <v>5662</v>
      </c>
      <c r="BD79" t="s">
        <v>5663</v>
      </c>
      <c r="BE79" t="s">
        <v>5664</v>
      </c>
      <c r="BF79" t="s">
        <v>5665</v>
      </c>
      <c r="BH79" t="s">
        <v>5666</v>
      </c>
      <c r="BI79" t="s">
        <v>5667</v>
      </c>
      <c r="BK79" t="s">
        <v>5668</v>
      </c>
      <c r="BL79" t="s">
        <v>5669</v>
      </c>
      <c r="BM79" t="s">
        <v>5670</v>
      </c>
      <c r="BN79" t="s">
        <v>5671</v>
      </c>
      <c r="BO79" t="s">
        <v>5672</v>
      </c>
      <c r="BP79" t="s">
        <v>5673</v>
      </c>
      <c r="BQ79" t="s">
        <v>5674</v>
      </c>
      <c r="BR79" t="s">
        <v>5675</v>
      </c>
      <c r="BS79" t="s">
        <v>5676</v>
      </c>
      <c r="BT79" t="s">
        <v>5677</v>
      </c>
      <c r="BV79" t="s">
        <v>5678</v>
      </c>
      <c r="BW79" t="s">
        <v>5679</v>
      </c>
    </row>
    <row r="80" spans="11:75" x14ac:dyDescent="0.3">
      <c r="K80" t="s">
        <v>3291</v>
      </c>
      <c r="L80">
        <v>1370</v>
      </c>
      <c r="M80" t="s">
        <v>505</v>
      </c>
      <c r="AT80" t="s">
        <v>5680</v>
      </c>
      <c r="AU80" t="s">
        <v>5681</v>
      </c>
      <c r="AV80" t="s">
        <v>5682</v>
      </c>
      <c r="AW80" t="s">
        <v>5683</v>
      </c>
      <c r="AX80" t="s">
        <v>5684</v>
      </c>
      <c r="AY80" t="s">
        <v>5685</v>
      </c>
      <c r="AZ80" t="s">
        <v>5686</v>
      </c>
      <c r="BA80" t="s">
        <v>5687</v>
      </c>
      <c r="BB80" t="s">
        <v>5688</v>
      </c>
      <c r="BC80" t="s">
        <v>5689</v>
      </c>
      <c r="BD80" t="s">
        <v>5690</v>
      </c>
      <c r="BE80" t="s">
        <v>5691</v>
      </c>
      <c r="BF80" t="s">
        <v>5692</v>
      </c>
      <c r="BH80" t="s">
        <v>5693</v>
      </c>
      <c r="BI80" t="s">
        <v>5694</v>
      </c>
      <c r="BK80" t="s">
        <v>5695</v>
      </c>
      <c r="BL80" t="s">
        <v>5696</v>
      </c>
      <c r="BM80" t="s">
        <v>5697</v>
      </c>
      <c r="BN80" t="s">
        <v>5698</v>
      </c>
      <c r="BO80" t="s">
        <v>5699</v>
      </c>
      <c r="BP80" t="s">
        <v>5700</v>
      </c>
      <c r="BQ80" t="s">
        <v>5701</v>
      </c>
      <c r="BR80" t="s">
        <v>5702</v>
      </c>
      <c r="BS80" t="s">
        <v>5703</v>
      </c>
      <c r="BT80" t="s">
        <v>5704</v>
      </c>
      <c r="BV80" t="s">
        <v>5705</v>
      </c>
      <c r="BW80" t="s">
        <v>5706</v>
      </c>
    </row>
    <row r="81" spans="11:75" x14ac:dyDescent="0.3">
      <c r="K81" t="s">
        <v>3292</v>
      </c>
      <c r="L81">
        <v>1370</v>
      </c>
      <c r="M81" t="s">
        <v>506</v>
      </c>
      <c r="AT81" t="s">
        <v>5707</v>
      </c>
      <c r="AU81" t="s">
        <v>5708</v>
      </c>
      <c r="AV81" t="s">
        <v>5709</v>
      </c>
      <c r="AW81" t="s">
        <v>5710</v>
      </c>
      <c r="AY81" t="s">
        <v>5711</v>
      </c>
      <c r="AZ81" t="s">
        <v>5712</v>
      </c>
      <c r="BA81" t="s">
        <v>5713</v>
      </c>
      <c r="BB81" t="s">
        <v>5714</v>
      </c>
      <c r="BC81" t="s">
        <v>5715</v>
      </c>
      <c r="BD81" t="s">
        <v>5716</v>
      </c>
      <c r="BE81" t="s">
        <v>5717</v>
      </c>
      <c r="BF81" t="s">
        <v>5718</v>
      </c>
      <c r="BH81" t="s">
        <v>5719</v>
      </c>
      <c r="BI81" t="s">
        <v>5720</v>
      </c>
      <c r="BK81" t="s">
        <v>5721</v>
      </c>
      <c r="BL81" t="s">
        <v>5722</v>
      </c>
      <c r="BM81" t="s">
        <v>5723</v>
      </c>
      <c r="BN81" t="s">
        <v>5724</v>
      </c>
      <c r="BO81" t="s">
        <v>5725</v>
      </c>
      <c r="BP81" t="s">
        <v>5726</v>
      </c>
      <c r="BQ81" t="s">
        <v>5727</v>
      </c>
      <c r="BR81" t="s">
        <v>5728</v>
      </c>
      <c r="BS81" t="s">
        <v>5729</v>
      </c>
      <c r="BT81" t="s">
        <v>5730</v>
      </c>
      <c r="BV81" t="s">
        <v>5731</v>
      </c>
      <c r="BW81" t="s">
        <v>5732</v>
      </c>
    </row>
    <row r="82" spans="11:75" x14ac:dyDescent="0.3">
      <c r="K82" t="s">
        <v>3293</v>
      </c>
      <c r="L82">
        <v>1370</v>
      </c>
      <c r="M82" t="s">
        <v>507</v>
      </c>
      <c r="AT82" t="s">
        <v>5733</v>
      </c>
      <c r="AU82" t="s">
        <v>5734</v>
      </c>
      <c r="AV82" t="s">
        <v>5735</v>
      </c>
      <c r="AW82" t="s">
        <v>5736</v>
      </c>
      <c r="AY82" t="s">
        <v>5737</v>
      </c>
      <c r="AZ82" t="s">
        <v>5738</v>
      </c>
      <c r="BA82" t="s">
        <v>5739</v>
      </c>
      <c r="BB82" t="s">
        <v>5740</v>
      </c>
      <c r="BC82" t="s">
        <v>5741</v>
      </c>
      <c r="BD82" t="s">
        <v>5742</v>
      </c>
      <c r="BE82" t="s">
        <v>5743</v>
      </c>
      <c r="BF82" t="s">
        <v>5744</v>
      </c>
      <c r="BH82" t="s">
        <v>5745</v>
      </c>
      <c r="BI82" t="s">
        <v>5746</v>
      </c>
      <c r="BK82" t="s">
        <v>5747</v>
      </c>
      <c r="BL82" t="s">
        <v>5748</v>
      </c>
      <c r="BM82" t="s">
        <v>5749</v>
      </c>
      <c r="BN82" t="s">
        <v>5750</v>
      </c>
      <c r="BO82" t="s">
        <v>5751</v>
      </c>
      <c r="BP82" t="s">
        <v>5752</v>
      </c>
      <c r="BQ82" t="s">
        <v>5753</v>
      </c>
      <c r="BR82" t="s">
        <v>5754</v>
      </c>
      <c r="BS82" t="s">
        <v>5755</v>
      </c>
      <c r="BT82" t="s">
        <v>5756</v>
      </c>
      <c r="BV82" t="s">
        <v>5757</v>
      </c>
      <c r="BW82" t="s">
        <v>5758</v>
      </c>
    </row>
    <row r="83" spans="11:75" x14ac:dyDescent="0.3">
      <c r="K83" t="s">
        <v>3294</v>
      </c>
      <c r="L83">
        <v>1380</v>
      </c>
      <c r="M83" t="s">
        <v>508</v>
      </c>
      <c r="AT83" t="s">
        <v>5759</v>
      </c>
      <c r="AU83" t="s">
        <v>5760</v>
      </c>
      <c r="AV83" t="s">
        <v>5761</v>
      </c>
      <c r="AW83" t="s">
        <v>5762</v>
      </c>
      <c r="AY83" t="s">
        <v>5763</v>
      </c>
      <c r="AZ83" t="s">
        <v>5764</v>
      </c>
      <c r="BA83" t="s">
        <v>5765</v>
      </c>
      <c r="BB83" t="s">
        <v>5766</v>
      </c>
      <c r="BC83" t="s">
        <v>5767</v>
      </c>
      <c r="BD83" t="s">
        <v>5768</v>
      </c>
      <c r="BE83" t="s">
        <v>5769</v>
      </c>
      <c r="BF83" t="s">
        <v>5770</v>
      </c>
      <c r="BH83" t="s">
        <v>5771</v>
      </c>
      <c r="BI83" t="s">
        <v>5772</v>
      </c>
      <c r="BK83" t="s">
        <v>5773</v>
      </c>
      <c r="BL83" t="s">
        <v>5774</v>
      </c>
      <c r="BM83" t="s">
        <v>5775</v>
      </c>
      <c r="BN83" t="s">
        <v>5776</v>
      </c>
      <c r="BO83" t="s">
        <v>5777</v>
      </c>
      <c r="BP83" t="s">
        <v>5778</v>
      </c>
      <c r="BQ83" t="s">
        <v>5779</v>
      </c>
      <c r="BR83" t="s">
        <v>5780</v>
      </c>
      <c r="BS83" t="s">
        <v>5781</v>
      </c>
      <c r="BT83" t="s">
        <v>5782</v>
      </c>
      <c r="BV83" t="s">
        <v>5783</v>
      </c>
      <c r="BW83" t="s">
        <v>5784</v>
      </c>
    </row>
    <row r="84" spans="11:75" x14ac:dyDescent="0.3">
      <c r="K84" t="s">
        <v>3295</v>
      </c>
      <c r="L84">
        <v>1380</v>
      </c>
      <c r="M84" t="s">
        <v>509</v>
      </c>
      <c r="AT84" t="s">
        <v>5785</v>
      </c>
      <c r="AU84" t="s">
        <v>5786</v>
      </c>
      <c r="AV84" t="s">
        <v>5787</v>
      </c>
      <c r="AW84" t="s">
        <v>5788</v>
      </c>
      <c r="AY84" t="s">
        <v>5789</v>
      </c>
      <c r="AZ84" t="s">
        <v>5790</v>
      </c>
      <c r="BA84" t="s">
        <v>5791</v>
      </c>
      <c r="BB84" t="s">
        <v>5792</v>
      </c>
      <c r="BC84" t="s">
        <v>5793</v>
      </c>
      <c r="BD84" t="s">
        <v>5794</v>
      </c>
      <c r="BE84" t="s">
        <v>5795</v>
      </c>
      <c r="BF84" t="s">
        <v>5796</v>
      </c>
      <c r="BH84" t="s">
        <v>5797</v>
      </c>
      <c r="BI84" t="s">
        <v>5798</v>
      </c>
      <c r="BK84" t="s">
        <v>5799</v>
      </c>
      <c r="BL84" t="s">
        <v>5800</v>
      </c>
      <c r="BM84" t="s">
        <v>5801</v>
      </c>
      <c r="BN84" t="s">
        <v>5802</v>
      </c>
      <c r="BO84" t="s">
        <v>5803</v>
      </c>
      <c r="BP84" t="s">
        <v>5804</v>
      </c>
      <c r="BQ84" t="s">
        <v>5805</v>
      </c>
      <c r="BR84" t="s">
        <v>5806</v>
      </c>
      <c r="BS84" t="s">
        <v>5807</v>
      </c>
      <c r="BT84" t="s">
        <v>5808</v>
      </c>
      <c r="BV84" t="s">
        <v>5809</v>
      </c>
      <c r="BW84" t="s">
        <v>5810</v>
      </c>
    </row>
    <row r="85" spans="11:75" x14ac:dyDescent="0.3">
      <c r="K85" t="s">
        <v>3296</v>
      </c>
      <c r="L85">
        <v>1380</v>
      </c>
      <c r="M85" t="s">
        <v>510</v>
      </c>
      <c r="AT85" t="s">
        <v>5811</v>
      </c>
      <c r="AU85" t="s">
        <v>5812</v>
      </c>
      <c r="AV85" t="s">
        <v>5813</v>
      </c>
      <c r="AW85" t="s">
        <v>5814</v>
      </c>
      <c r="AY85" t="s">
        <v>5815</v>
      </c>
      <c r="AZ85" t="s">
        <v>5816</v>
      </c>
      <c r="BA85" t="s">
        <v>5817</v>
      </c>
      <c r="BB85" t="s">
        <v>5818</v>
      </c>
      <c r="BC85" t="s">
        <v>5819</v>
      </c>
      <c r="BD85" t="s">
        <v>5820</v>
      </c>
      <c r="BE85" t="s">
        <v>5821</v>
      </c>
      <c r="BF85" t="s">
        <v>5822</v>
      </c>
      <c r="BH85" t="s">
        <v>5823</v>
      </c>
      <c r="BI85" t="s">
        <v>5824</v>
      </c>
      <c r="BK85" t="s">
        <v>5825</v>
      </c>
      <c r="BL85" t="s">
        <v>5826</v>
      </c>
      <c r="BM85" t="s">
        <v>5827</v>
      </c>
      <c r="BN85" t="s">
        <v>5828</v>
      </c>
      <c r="BO85" t="s">
        <v>5829</v>
      </c>
      <c r="BP85" t="s">
        <v>5830</v>
      </c>
      <c r="BQ85" t="s">
        <v>5831</v>
      </c>
      <c r="BR85" t="s">
        <v>5832</v>
      </c>
      <c r="BS85" t="s">
        <v>5833</v>
      </c>
      <c r="BT85" t="s">
        <v>5834</v>
      </c>
      <c r="BV85" t="s">
        <v>5835</v>
      </c>
      <c r="BW85" t="s">
        <v>5836</v>
      </c>
    </row>
    <row r="86" spans="11:75" x14ac:dyDescent="0.3">
      <c r="K86" t="s">
        <v>3297</v>
      </c>
      <c r="L86">
        <v>1380</v>
      </c>
      <c r="M86" t="s">
        <v>511</v>
      </c>
      <c r="AT86" t="s">
        <v>5837</v>
      </c>
      <c r="AU86" t="s">
        <v>5838</v>
      </c>
      <c r="AV86" t="s">
        <v>5839</v>
      </c>
      <c r="AW86" t="s">
        <v>5840</v>
      </c>
      <c r="AY86" t="s">
        <v>5841</v>
      </c>
      <c r="AZ86" t="s">
        <v>5842</v>
      </c>
      <c r="BA86" t="s">
        <v>5843</v>
      </c>
      <c r="BB86" t="s">
        <v>5844</v>
      </c>
      <c r="BC86" t="s">
        <v>5845</v>
      </c>
      <c r="BD86" t="s">
        <v>5846</v>
      </c>
      <c r="BE86" t="s">
        <v>5847</v>
      </c>
      <c r="BF86" t="s">
        <v>5848</v>
      </c>
      <c r="BH86" t="s">
        <v>5849</v>
      </c>
      <c r="BI86" t="s">
        <v>5850</v>
      </c>
      <c r="BK86" t="s">
        <v>5851</v>
      </c>
      <c r="BL86" t="s">
        <v>5852</v>
      </c>
      <c r="BM86" t="s">
        <v>5853</v>
      </c>
      <c r="BN86" t="s">
        <v>5854</v>
      </c>
      <c r="BO86" t="s">
        <v>5855</v>
      </c>
      <c r="BP86" t="s">
        <v>5856</v>
      </c>
      <c r="BQ86" t="s">
        <v>5857</v>
      </c>
      <c r="BR86" t="s">
        <v>5858</v>
      </c>
      <c r="BS86" t="s">
        <v>5859</v>
      </c>
      <c r="BT86" t="s">
        <v>5860</v>
      </c>
      <c r="BV86" t="s">
        <v>3631</v>
      </c>
      <c r="BW86" t="s">
        <v>5861</v>
      </c>
    </row>
    <row r="87" spans="11:75" x14ac:dyDescent="0.3">
      <c r="K87" t="s">
        <v>3298</v>
      </c>
      <c r="L87">
        <v>1380</v>
      </c>
      <c r="M87" t="s">
        <v>512</v>
      </c>
      <c r="AT87" t="s">
        <v>5862</v>
      </c>
      <c r="AU87" t="s">
        <v>5863</v>
      </c>
      <c r="AV87" t="s">
        <v>5864</v>
      </c>
      <c r="AW87" t="s">
        <v>5865</v>
      </c>
      <c r="AY87" t="s">
        <v>5866</v>
      </c>
      <c r="AZ87" t="s">
        <v>5867</v>
      </c>
      <c r="BA87" t="s">
        <v>5868</v>
      </c>
      <c r="BB87" t="s">
        <v>5869</v>
      </c>
      <c r="BC87" t="s">
        <v>5870</v>
      </c>
      <c r="BD87" t="s">
        <v>5871</v>
      </c>
      <c r="BE87" t="s">
        <v>5872</v>
      </c>
      <c r="BF87" t="s">
        <v>5873</v>
      </c>
      <c r="BH87" t="s">
        <v>5874</v>
      </c>
      <c r="BI87" t="s">
        <v>5875</v>
      </c>
      <c r="BK87" t="s">
        <v>5876</v>
      </c>
      <c r="BL87" t="s">
        <v>5877</v>
      </c>
      <c r="BM87" t="s">
        <v>5878</v>
      </c>
      <c r="BN87" t="s">
        <v>5879</v>
      </c>
      <c r="BO87" t="s">
        <v>5880</v>
      </c>
      <c r="BP87" t="s">
        <v>5881</v>
      </c>
      <c r="BQ87" t="s">
        <v>5882</v>
      </c>
      <c r="BR87" t="s">
        <v>5883</v>
      </c>
      <c r="BS87" t="s">
        <v>5884</v>
      </c>
      <c r="BT87" t="s">
        <v>5885</v>
      </c>
      <c r="BV87" t="s">
        <v>5886</v>
      </c>
      <c r="BW87" t="s">
        <v>5887</v>
      </c>
    </row>
    <row r="88" spans="11:75" x14ac:dyDescent="0.3">
      <c r="K88" t="s">
        <v>3299</v>
      </c>
      <c r="L88">
        <v>1390</v>
      </c>
      <c r="M88" t="s">
        <v>513</v>
      </c>
      <c r="AT88" t="s">
        <v>5888</v>
      </c>
      <c r="AU88" t="s">
        <v>5889</v>
      </c>
      <c r="AV88" t="s">
        <v>5890</v>
      </c>
      <c r="AW88" t="s">
        <v>5891</v>
      </c>
      <c r="AY88" t="s">
        <v>5892</v>
      </c>
      <c r="AZ88" t="s">
        <v>5893</v>
      </c>
      <c r="BA88" t="s">
        <v>5894</v>
      </c>
      <c r="BB88" t="s">
        <v>5895</v>
      </c>
      <c r="BC88" t="s">
        <v>5896</v>
      </c>
      <c r="BD88" t="s">
        <v>5897</v>
      </c>
      <c r="BE88" t="s">
        <v>5898</v>
      </c>
      <c r="BF88" t="s">
        <v>5899</v>
      </c>
      <c r="BH88" t="s">
        <v>5900</v>
      </c>
      <c r="BI88" t="s">
        <v>5901</v>
      </c>
      <c r="BK88" t="s">
        <v>5902</v>
      </c>
      <c r="BL88" t="s">
        <v>5903</v>
      </c>
      <c r="BM88" t="s">
        <v>5904</v>
      </c>
      <c r="BN88" t="s">
        <v>5905</v>
      </c>
      <c r="BO88" t="s">
        <v>5906</v>
      </c>
      <c r="BP88" t="s">
        <v>5907</v>
      </c>
      <c r="BQ88" t="s">
        <v>5908</v>
      </c>
      <c r="BR88" t="s">
        <v>5909</v>
      </c>
      <c r="BS88" t="s">
        <v>5910</v>
      </c>
      <c r="BT88" t="s">
        <v>5911</v>
      </c>
      <c r="BV88" t="s">
        <v>5912</v>
      </c>
      <c r="BW88" t="s">
        <v>5913</v>
      </c>
    </row>
    <row r="89" spans="11:75" x14ac:dyDescent="0.3">
      <c r="K89" t="s">
        <v>3300</v>
      </c>
      <c r="L89">
        <v>1390</v>
      </c>
      <c r="M89" t="s">
        <v>514</v>
      </c>
      <c r="AT89" t="s">
        <v>5914</v>
      </c>
      <c r="AU89" t="s">
        <v>5915</v>
      </c>
      <c r="AV89" t="s">
        <v>5916</v>
      </c>
      <c r="AW89" t="s">
        <v>5917</v>
      </c>
      <c r="AY89" t="s">
        <v>5918</v>
      </c>
      <c r="AZ89" t="s">
        <v>5919</v>
      </c>
      <c r="BA89" t="s">
        <v>5920</v>
      </c>
      <c r="BB89" t="s">
        <v>5921</v>
      </c>
      <c r="BC89" t="s">
        <v>5922</v>
      </c>
      <c r="BD89" t="s">
        <v>5923</v>
      </c>
      <c r="BE89" t="s">
        <v>5924</v>
      </c>
      <c r="BF89" t="s">
        <v>5925</v>
      </c>
      <c r="BH89" t="s">
        <v>5926</v>
      </c>
      <c r="BI89" t="s">
        <v>5927</v>
      </c>
      <c r="BK89" t="s">
        <v>5928</v>
      </c>
      <c r="BL89" t="s">
        <v>5929</v>
      </c>
      <c r="BM89" t="s">
        <v>5930</v>
      </c>
      <c r="BN89" t="s">
        <v>5931</v>
      </c>
      <c r="BO89" t="s">
        <v>5932</v>
      </c>
      <c r="BP89" t="s">
        <v>5933</v>
      </c>
      <c r="BQ89" t="s">
        <v>5934</v>
      </c>
      <c r="BR89" t="s">
        <v>5935</v>
      </c>
      <c r="BS89" t="s">
        <v>5936</v>
      </c>
      <c r="BT89" t="s">
        <v>5937</v>
      </c>
      <c r="BV89" t="s">
        <v>5938</v>
      </c>
      <c r="BW89" t="s">
        <v>5939</v>
      </c>
    </row>
    <row r="90" spans="11:75" x14ac:dyDescent="0.3">
      <c r="K90" t="s">
        <v>3301</v>
      </c>
      <c r="L90">
        <v>1390</v>
      </c>
      <c r="M90" t="s">
        <v>515</v>
      </c>
      <c r="AT90" t="s">
        <v>5940</v>
      </c>
      <c r="AU90" t="s">
        <v>5941</v>
      </c>
      <c r="AV90" t="s">
        <v>5942</v>
      </c>
      <c r="AW90" t="s">
        <v>5943</v>
      </c>
      <c r="AY90" t="s">
        <v>5944</v>
      </c>
      <c r="AZ90" t="s">
        <v>5945</v>
      </c>
      <c r="BA90" t="s">
        <v>5946</v>
      </c>
      <c r="BB90" t="s">
        <v>5947</v>
      </c>
      <c r="BC90" t="s">
        <v>5948</v>
      </c>
      <c r="BD90" t="s">
        <v>5949</v>
      </c>
      <c r="BE90" t="s">
        <v>5950</v>
      </c>
      <c r="BF90" t="s">
        <v>5951</v>
      </c>
      <c r="BH90" t="s">
        <v>5952</v>
      </c>
      <c r="BI90" t="s">
        <v>5953</v>
      </c>
      <c r="BK90" t="s">
        <v>5954</v>
      </c>
      <c r="BL90" t="s">
        <v>5955</v>
      </c>
      <c r="BM90" t="s">
        <v>5956</v>
      </c>
      <c r="BN90" t="s">
        <v>5957</v>
      </c>
      <c r="BO90" t="s">
        <v>5958</v>
      </c>
      <c r="BP90" t="s">
        <v>5959</v>
      </c>
      <c r="BQ90" t="s">
        <v>5960</v>
      </c>
      <c r="BR90" t="s">
        <v>5961</v>
      </c>
      <c r="BS90" t="s">
        <v>5962</v>
      </c>
      <c r="BT90" t="s">
        <v>5963</v>
      </c>
      <c r="BV90" t="s">
        <v>5964</v>
      </c>
      <c r="BW90" t="s">
        <v>5965</v>
      </c>
    </row>
    <row r="91" spans="11:75" x14ac:dyDescent="0.3">
      <c r="K91" t="s">
        <v>3302</v>
      </c>
      <c r="L91">
        <v>1390</v>
      </c>
      <c r="M91" t="s">
        <v>516</v>
      </c>
      <c r="AT91" t="s">
        <v>5966</v>
      </c>
      <c r="AU91" t="s">
        <v>5967</v>
      </c>
      <c r="AV91" t="s">
        <v>5968</v>
      </c>
      <c r="AW91" t="s">
        <v>5969</v>
      </c>
      <c r="AY91" t="s">
        <v>5970</v>
      </c>
      <c r="AZ91" t="s">
        <v>5971</v>
      </c>
      <c r="BA91" t="s">
        <v>5972</v>
      </c>
      <c r="BB91" t="s">
        <v>5973</v>
      </c>
      <c r="BC91" t="s">
        <v>5974</v>
      </c>
      <c r="BD91" t="s">
        <v>5975</v>
      </c>
      <c r="BE91" t="s">
        <v>5976</v>
      </c>
      <c r="BF91" t="s">
        <v>5977</v>
      </c>
      <c r="BH91" t="s">
        <v>5978</v>
      </c>
      <c r="BI91" t="s">
        <v>5979</v>
      </c>
      <c r="BK91" t="s">
        <v>5980</v>
      </c>
      <c r="BL91" t="s">
        <v>5981</v>
      </c>
      <c r="BM91" t="s">
        <v>5982</v>
      </c>
      <c r="BN91" t="s">
        <v>5983</v>
      </c>
      <c r="BO91" t="s">
        <v>5984</v>
      </c>
      <c r="BP91" t="s">
        <v>5985</v>
      </c>
      <c r="BQ91" t="s">
        <v>5986</v>
      </c>
      <c r="BR91" t="s">
        <v>5987</v>
      </c>
      <c r="BS91" t="s">
        <v>5988</v>
      </c>
      <c r="BT91" t="s">
        <v>5989</v>
      </c>
      <c r="BV91" t="s">
        <v>5990</v>
      </c>
      <c r="BW91" t="s">
        <v>5991</v>
      </c>
    </row>
    <row r="92" spans="11:75" x14ac:dyDescent="0.3">
      <c r="K92" t="s">
        <v>3303</v>
      </c>
      <c r="L92">
        <v>1390</v>
      </c>
      <c r="M92" t="s">
        <v>517</v>
      </c>
      <c r="AT92" t="s">
        <v>5992</v>
      </c>
      <c r="AU92" t="s">
        <v>5993</v>
      </c>
      <c r="AV92" t="s">
        <v>5994</v>
      </c>
      <c r="AW92" t="s">
        <v>5995</v>
      </c>
      <c r="AY92" t="s">
        <v>5996</v>
      </c>
      <c r="AZ92" t="s">
        <v>5997</v>
      </c>
      <c r="BA92" t="s">
        <v>5998</v>
      </c>
      <c r="BB92" t="s">
        <v>5999</v>
      </c>
      <c r="BC92" t="s">
        <v>6000</v>
      </c>
      <c r="BD92" t="s">
        <v>6001</v>
      </c>
      <c r="BE92" t="s">
        <v>6002</v>
      </c>
      <c r="BF92" t="s">
        <v>6003</v>
      </c>
      <c r="BH92" t="s">
        <v>6004</v>
      </c>
      <c r="BI92" t="s">
        <v>6005</v>
      </c>
      <c r="BK92" t="s">
        <v>6006</v>
      </c>
      <c r="BL92" t="s">
        <v>6007</v>
      </c>
      <c r="BM92" t="s">
        <v>6008</v>
      </c>
      <c r="BN92" t="s">
        <v>6009</v>
      </c>
      <c r="BO92" t="s">
        <v>6010</v>
      </c>
      <c r="BP92" t="s">
        <v>6011</v>
      </c>
      <c r="BQ92" t="s">
        <v>6012</v>
      </c>
      <c r="BR92" t="s">
        <v>6013</v>
      </c>
      <c r="BS92" t="s">
        <v>6014</v>
      </c>
      <c r="BT92" t="s">
        <v>6015</v>
      </c>
      <c r="BV92" t="s">
        <v>6016</v>
      </c>
      <c r="BW92" t="s">
        <v>6017</v>
      </c>
    </row>
    <row r="93" spans="11:75" x14ac:dyDescent="0.3">
      <c r="K93" t="s">
        <v>3304</v>
      </c>
      <c r="L93">
        <v>1400</v>
      </c>
      <c r="M93" t="s">
        <v>518</v>
      </c>
      <c r="AT93" t="s">
        <v>6018</v>
      </c>
      <c r="AU93" t="s">
        <v>6019</v>
      </c>
      <c r="AV93" t="s">
        <v>6020</v>
      </c>
      <c r="AW93" t="s">
        <v>6021</v>
      </c>
      <c r="AY93" t="s">
        <v>6022</v>
      </c>
      <c r="AZ93" t="s">
        <v>6023</v>
      </c>
      <c r="BA93" t="s">
        <v>6024</v>
      </c>
      <c r="BB93" t="s">
        <v>6025</v>
      </c>
      <c r="BC93" t="s">
        <v>6026</v>
      </c>
      <c r="BD93" t="s">
        <v>6027</v>
      </c>
      <c r="BE93" t="s">
        <v>6028</v>
      </c>
      <c r="BF93" t="s">
        <v>6029</v>
      </c>
      <c r="BH93" t="s">
        <v>6030</v>
      </c>
      <c r="BI93" t="s">
        <v>6031</v>
      </c>
      <c r="BK93" t="s">
        <v>6032</v>
      </c>
      <c r="BL93" t="s">
        <v>6033</v>
      </c>
      <c r="BM93" t="s">
        <v>6034</v>
      </c>
      <c r="BN93" t="s">
        <v>6035</v>
      </c>
      <c r="BO93" t="s">
        <v>6036</v>
      </c>
      <c r="BP93" t="s">
        <v>6037</v>
      </c>
      <c r="BQ93" t="s">
        <v>6038</v>
      </c>
      <c r="BR93" t="s">
        <v>6039</v>
      </c>
      <c r="BS93" t="s">
        <v>6040</v>
      </c>
      <c r="BT93" t="s">
        <v>6041</v>
      </c>
      <c r="BV93" t="s">
        <v>6042</v>
      </c>
      <c r="BW93" t="s">
        <v>6043</v>
      </c>
    </row>
    <row r="94" spans="11:75" x14ac:dyDescent="0.3">
      <c r="K94" t="s">
        <v>3305</v>
      </c>
      <c r="L94">
        <v>1400</v>
      </c>
      <c r="M94" t="s">
        <v>519</v>
      </c>
      <c r="AT94" t="s">
        <v>6044</v>
      </c>
      <c r="AU94" t="s">
        <v>6045</v>
      </c>
      <c r="AV94" t="s">
        <v>6046</v>
      </c>
      <c r="AW94" t="s">
        <v>6047</v>
      </c>
      <c r="AY94" t="s">
        <v>6048</v>
      </c>
      <c r="AZ94" t="s">
        <v>6049</v>
      </c>
      <c r="BA94" t="s">
        <v>6050</v>
      </c>
      <c r="BB94" t="s">
        <v>6051</v>
      </c>
      <c r="BC94" t="s">
        <v>6052</v>
      </c>
      <c r="BD94" t="s">
        <v>6053</v>
      </c>
      <c r="BE94" t="s">
        <v>6054</v>
      </c>
      <c r="BF94" t="s">
        <v>6055</v>
      </c>
      <c r="BH94" t="s">
        <v>6056</v>
      </c>
      <c r="BI94" t="s">
        <v>6057</v>
      </c>
      <c r="BK94" t="s">
        <v>6058</v>
      </c>
      <c r="BL94" t="s">
        <v>6059</v>
      </c>
      <c r="BM94" t="s">
        <v>6060</v>
      </c>
      <c r="BN94" t="s">
        <v>6061</v>
      </c>
      <c r="BO94" t="s">
        <v>6062</v>
      </c>
      <c r="BP94" t="s">
        <v>6063</v>
      </c>
      <c r="BQ94" t="s">
        <v>6064</v>
      </c>
      <c r="BR94" t="s">
        <v>6065</v>
      </c>
      <c r="BS94" t="s">
        <v>6066</v>
      </c>
      <c r="BT94" t="s">
        <v>6067</v>
      </c>
      <c r="BV94" t="s">
        <v>6068</v>
      </c>
      <c r="BW94" t="s">
        <v>6069</v>
      </c>
    </row>
    <row r="95" spans="11:75" x14ac:dyDescent="0.3">
      <c r="K95" t="s">
        <v>3306</v>
      </c>
      <c r="L95">
        <v>1401</v>
      </c>
      <c r="M95" t="s">
        <v>520</v>
      </c>
      <c r="AT95" t="s">
        <v>6070</v>
      </c>
      <c r="AU95" t="s">
        <v>6071</v>
      </c>
      <c r="AV95" t="s">
        <v>6072</v>
      </c>
      <c r="AW95" t="s">
        <v>6073</v>
      </c>
      <c r="AY95" t="s">
        <v>6074</v>
      </c>
      <c r="AZ95" t="s">
        <v>6075</v>
      </c>
      <c r="BA95" t="s">
        <v>6076</v>
      </c>
      <c r="BB95" t="s">
        <v>6077</v>
      </c>
      <c r="BC95" t="s">
        <v>6078</v>
      </c>
      <c r="BD95" t="s">
        <v>6079</v>
      </c>
      <c r="BE95" t="s">
        <v>6080</v>
      </c>
      <c r="BF95" t="s">
        <v>6081</v>
      </c>
      <c r="BH95" t="s">
        <v>6082</v>
      </c>
      <c r="BI95" t="s">
        <v>6083</v>
      </c>
      <c r="BK95" t="s">
        <v>6084</v>
      </c>
      <c r="BL95" t="s">
        <v>4056</v>
      </c>
      <c r="BM95" t="s">
        <v>6085</v>
      </c>
      <c r="BN95" t="s">
        <v>6086</v>
      </c>
      <c r="BO95" t="s">
        <v>6087</v>
      </c>
      <c r="BP95" t="s">
        <v>6088</v>
      </c>
      <c r="BQ95" t="s">
        <v>6089</v>
      </c>
      <c r="BR95" t="s">
        <v>6090</v>
      </c>
      <c r="BS95" t="s">
        <v>6091</v>
      </c>
      <c r="BT95" t="s">
        <v>6092</v>
      </c>
      <c r="BV95" t="s">
        <v>6093</v>
      </c>
      <c r="BW95" t="s">
        <v>6094</v>
      </c>
    </row>
    <row r="96" spans="11:75" x14ac:dyDescent="0.3">
      <c r="K96" t="s">
        <v>3307</v>
      </c>
      <c r="L96">
        <v>1402</v>
      </c>
      <c r="M96" t="s">
        <v>521</v>
      </c>
      <c r="AT96" t="s">
        <v>6095</v>
      </c>
      <c r="AU96" t="s">
        <v>6096</v>
      </c>
      <c r="AV96" t="s">
        <v>6097</v>
      </c>
      <c r="AW96" t="s">
        <v>6098</v>
      </c>
      <c r="AY96" t="s">
        <v>6099</v>
      </c>
      <c r="AZ96" t="s">
        <v>6100</v>
      </c>
      <c r="BA96" t="s">
        <v>6101</v>
      </c>
      <c r="BB96" t="s">
        <v>6102</v>
      </c>
      <c r="BC96" t="s">
        <v>6103</v>
      </c>
      <c r="BD96" t="s">
        <v>6104</v>
      </c>
      <c r="BE96" t="s">
        <v>6105</v>
      </c>
      <c r="BF96" t="s">
        <v>6106</v>
      </c>
      <c r="BH96" t="s">
        <v>6107</v>
      </c>
      <c r="BI96" t="s">
        <v>6108</v>
      </c>
      <c r="BK96" t="s">
        <v>6109</v>
      </c>
      <c r="BL96" t="s">
        <v>6110</v>
      </c>
      <c r="BM96" t="s">
        <v>6111</v>
      </c>
      <c r="BN96" t="s">
        <v>6112</v>
      </c>
      <c r="BO96" t="s">
        <v>6113</v>
      </c>
      <c r="BP96" t="s">
        <v>6114</v>
      </c>
      <c r="BQ96" t="s">
        <v>6115</v>
      </c>
      <c r="BR96" t="s">
        <v>6116</v>
      </c>
      <c r="BS96" t="s">
        <v>6117</v>
      </c>
      <c r="BT96" t="s">
        <v>6118</v>
      </c>
      <c r="BV96" t="s">
        <v>6119</v>
      </c>
      <c r="BW96" t="s">
        <v>6120</v>
      </c>
    </row>
    <row r="97" spans="11:75" x14ac:dyDescent="0.3">
      <c r="K97" t="s">
        <v>3308</v>
      </c>
      <c r="L97">
        <v>1404</v>
      </c>
      <c r="M97" t="s">
        <v>522</v>
      </c>
      <c r="AT97" t="s">
        <v>6121</v>
      </c>
      <c r="AU97" t="s">
        <v>6122</v>
      </c>
      <c r="AV97" t="s">
        <v>6123</v>
      </c>
      <c r="AW97" t="s">
        <v>6124</v>
      </c>
      <c r="AY97" t="s">
        <v>6125</v>
      </c>
      <c r="AZ97" t="s">
        <v>6126</v>
      </c>
      <c r="BA97" t="s">
        <v>6127</v>
      </c>
      <c r="BB97" t="s">
        <v>6128</v>
      </c>
      <c r="BC97" t="s">
        <v>6129</v>
      </c>
      <c r="BD97" t="s">
        <v>6130</v>
      </c>
      <c r="BE97" t="s">
        <v>6131</v>
      </c>
      <c r="BF97" t="s">
        <v>6132</v>
      </c>
      <c r="BH97" t="s">
        <v>6133</v>
      </c>
      <c r="BI97" t="s">
        <v>6134</v>
      </c>
      <c r="BK97" t="s">
        <v>6135</v>
      </c>
      <c r="BL97" t="s">
        <v>6136</v>
      </c>
      <c r="BM97" t="s">
        <v>6137</v>
      </c>
      <c r="BN97" t="s">
        <v>6138</v>
      </c>
      <c r="BO97" t="s">
        <v>6139</v>
      </c>
      <c r="BP97" t="s">
        <v>6140</v>
      </c>
      <c r="BQ97" t="s">
        <v>6141</v>
      </c>
      <c r="BR97" t="s">
        <v>6142</v>
      </c>
      <c r="BS97" t="s">
        <v>6143</v>
      </c>
      <c r="BT97" t="s">
        <v>6144</v>
      </c>
      <c r="BV97" t="s">
        <v>6145</v>
      </c>
      <c r="BW97" t="s">
        <v>6146</v>
      </c>
    </row>
    <row r="98" spans="11:75" x14ac:dyDescent="0.3">
      <c r="K98" t="s">
        <v>3309</v>
      </c>
      <c r="L98">
        <v>1410</v>
      </c>
      <c r="M98" t="s">
        <v>523</v>
      </c>
      <c r="AT98" t="s">
        <v>6147</v>
      </c>
      <c r="AU98" t="s">
        <v>6148</v>
      </c>
      <c r="AV98" t="s">
        <v>6149</v>
      </c>
      <c r="AW98" t="s">
        <v>6150</v>
      </c>
      <c r="AY98" t="s">
        <v>6151</v>
      </c>
      <c r="AZ98" t="s">
        <v>6152</v>
      </c>
      <c r="BA98" t="s">
        <v>6153</v>
      </c>
      <c r="BB98" t="s">
        <v>6154</v>
      </c>
      <c r="BC98" t="s">
        <v>6155</v>
      </c>
      <c r="BD98" t="s">
        <v>6156</v>
      </c>
      <c r="BE98" t="s">
        <v>6157</v>
      </c>
      <c r="BF98" t="s">
        <v>6158</v>
      </c>
      <c r="BH98" t="s">
        <v>6159</v>
      </c>
      <c r="BI98" t="s">
        <v>6160</v>
      </c>
      <c r="BK98" t="s">
        <v>6161</v>
      </c>
      <c r="BL98" t="s">
        <v>6162</v>
      </c>
      <c r="BM98" t="s">
        <v>6163</v>
      </c>
      <c r="BN98" t="s">
        <v>6164</v>
      </c>
      <c r="BO98" t="s">
        <v>6165</v>
      </c>
      <c r="BP98" t="s">
        <v>6166</v>
      </c>
      <c r="BQ98" t="s">
        <v>6167</v>
      </c>
      <c r="BR98" t="s">
        <v>6168</v>
      </c>
      <c r="BS98" t="s">
        <v>6169</v>
      </c>
      <c r="BT98" t="s">
        <v>6170</v>
      </c>
      <c r="BV98" t="s">
        <v>6171</v>
      </c>
      <c r="BW98" t="s">
        <v>6172</v>
      </c>
    </row>
    <row r="99" spans="11:75" x14ac:dyDescent="0.3">
      <c r="K99" t="s">
        <v>3310</v>
      </c>
      <c r="L99">
        <v>1420</v>
      </c>
      <c r="M99" t="s">
        <v>524</v>
      </c>
      <c r="AT99" t="s">
        <v>6173</v>
      </c>
      <c r="AU99" t="s">
        <v>6174</v>
      </c>
      <c r="AV99" t="s">
        <v>6175</v>
      </c>
      <c r="AW99" t="s">
        <v>6176</v>
      </c>
      <c r="AY99" t="s">
        <v>6177</v>
      </c>
      <c r="AZ99" t="s">
        <v>6178</v>
      </c>
      <c r="BA99" t="s">
        <v>6179</v>
      </c>
      <c r="BB99" t="s">
        <v>6180</v>
      </c>
      <c r="BC99" t="s">
        <v>6181</v>
      </c>
      <c r="BD99" t="s">
        <v>6182</v>
      </c>
      <c r="BE99" t="s">
        <v>6183</v>
      </c>
      <c r="BF99" t="s">
        <v>6184</v>
      </c>
      <c r="BH99" t="s">
        <v>6185</v>
      </c>
      <c r="BI99" t="s">
        <v>6186</v>
      </c>
      <c r="BK99" t="s">
        <v>6187</v>
      </c>
      <c r="BL99" t="s">
        <v>6188</v>
      </c>
      <c r="BM99" t="s">
        <v>6189</v>
      </c>
      <c r="BN99" t="s">
        <v>6190</v>
      </c>
      <c r="BO99" t="s">
        <v>6191</v>
      </c>
      <c r="BP99" t="s">
        <v>6192</v>
      </c>
      <c r="BQ99" t="s">
        <v>6193</v>
      </c>
      <c r="BR99" t="s">
        <v>6194</v>
      </c>
      <c r="BS99" t="s">
        <v>6195</v>
      </c>
      <c r="BT99" t="s">
        <v>6196</v>
      </c>
      <c r="BV99" t="s">
        <v>6197</v>
      </c>
      <c r="BW99" t="s">
        <v>6198</v>
      </c>
    </row>
    <row r="100" spans="11:75" x14ac:dyDescent="0.3">
      <c r="K100" t="s">
        <v>3311</v>
      </c>
      <c r="L100">
        <v>1421</v>
      </c>
      <c r="M100" t="s">
        <v>525</v>
      </c>
      <c r="AT100" t="s">
        <v>6199</v>
      </c>
      <c r="AU100" t="s">
        <v>6200</v>
      </c>
      <c r="AV100" t="s">
        <v>6201</v>
      </c>
      <c r="AW100" t="s">
        <v>6202</v>
      </c>
      <c r="AY100" t="s">
        <v>6203</v>
      </c>
      <c r="AZ100" t="s">
        <v>6204</v>
      </c>
      <c r="BA100" t="s">
        <v>6205</v>
      </c>
      <c r="BB100" t="s">
        <v>6206</v>
      </c>
      <c r="BC100" t="s">
        <v>6207</v>
      </c>
      <c r="BD100" t="s">
        <v>6208</v>
      </c>
      <c r="BE100" t="s">
        <v>6209</v>
      </c>
      <c r="BF100" t="s">
        <v>6210</v>
      </c>
      <c r="BH100" t="s">
        <v>6211</v>
      </c>
      <c r="BI100" t="s">
        <v>6212</v>
      </c>
      <c r="BK100" t="s">
        <v>6213</v>
      </c>
      <c r="BL100" t="s">
        <v>6214</v>
      </c>
      <c r="BM100" t="s">
        <v>6215</v>
      </c>
      <c r="BN100" t="s">
        <v>6216</v>
      </c>
      <c r="BO100" t="s">
        <v>6217</v>
      </c>
      <c r="BP100" t="s">
        <v>6218</v>
      </c>
      <c r="BQ100" t="s">
        <v>6219</v>
      </c>
      <c r="BR100" t="s">
        <v>6220</v>
      </c>
      <c r="BS100" t="s">
        <v>6221</v>
      </c>
      <c r="BT100" t="s">
        <v>6222</v>
      </c>
      <c r="BV100" t="s">
        <v>6223</v>
      </c>
      <c r="BW100" t="s">
        <v>6224</v>
      </c>
    </row>
    <row r="101" spans="11:75" x14ac:dyDescent="0.3">
      <c r="K101" t="s">
        <v>3312</v>
      </c>
      <c r="L101">
        <v>1428</v>
      </c>
      <c r="M101" t="s">
        <v>526</v>
      </c>
      <c r="AT101" t="s">
        <v>6225</v>
      </c>
      <c r="AU101" t="s">
        <v>6226</v>
      </c>
      <c r="AW101" t="s">
        <v>6227</v>
      </c>
      <c r="AY101" t="s">
        <v>6228</v>
      </c>
      <c r="AZ101" t="s">
        <v>6229</v>
      </c>
      <c r="BA101" t="s">
        <v>6230</v>
      </c>
      <c r="BB101" t="s">
        <v>6231</v>
      </c>
      <c r="BC101" t="s">
        <v>6232</v>
      </c>
      <c r="BD101" t="s">
        <v>6233</v>
      </c>
      <c r="BE101" t="s">
        <v>6234</v>
      </c>
      <c r="BF101" t="s">
        <v>6235</v>
      </c>
      <c r="BH101" t="s">
        <v>6236</v>
      </c>
      <c r="BI101" t="s">
        <v>6237</v>
      </c>
      <c r="BK101" t="s">
        <v>6238</v>
      </c>
      <c r="BL101" t="s">
        <v>6239</v>
      </c>
      <c r="BM101" t="s">
        <v>6240</v>
      </c>
      <c r="BN101" t="s">
        <v>6241</v>
      </c>
      <c r="BO101" t="s">
        <v>6242</v>
      </c>
      <c r="BP101" t="s">
        <v>6243</v>
      </c>
      <c r="BQ101" t="s">
        <v>6244</v>
      </c>
      <c r="BR101" t="s">
        <v>6245</v>
      </c>
      <c r="BS101" t="s">
        <v>6246</v>
      </c>
      <c r="BT101" t="s">
        <v>6247</v>
      </c>
      <c r="BV101" t="s">
        <v>6248</v>
      </c>
      <c r="BW101" t="s">
        <v>6249</v>
      </c>
    </row>
    <row r="102" spans="11:75" x14ac:dyDescent="0.3">
      <c r="K102" t="s">
        <v>3313</v>
      </c>
      <c r="L102">
        <v>1430</v>
      </c>
      <c r="M102" t="s">
        <v>527</v>
      </c>
      <c r="AT102" t="s">
        <v>6250</v>
      </c>
      <c r="AU102" t="s">
        <v>6251</v>
      </c>
      <c r="AW102" t="s">
        <v>6252</v>
      </c>
      <c r="AY102" t="s">
        <v>6253</v>
      </c>
      <c r="AZ102" t="s">
        <v>6254</v>
      </c>
      <c r="BA102" t="s">
        <v>6255</v>
      </c>
      <c r="BB102" t="s">
        <v>6256</v>
      </c>
      <c r="BC102" t="s">
        <v>6257</v>
      </c>
      <c r="BD102" t="s">
        <v>6258</v>
      </c>
      <c r="BE102" t="s">
        <v>6259</v>
      </c>
      <c r="BF102" t="s">
        <v>6260</v>
      </c>
      <c r="BH102" t="s">
        <v>6261</v>
      </c>
      <c r="BI102" t="s">
        <v>6262</v>
      </c>
      <c r="BK102" t="s">
        <v>6263</v>
      </c>
      <c r="BL102" t="s">
        <v>6264</v>
      </c>
      <c r="BM102" t="s">
        <v>6265</v>
      </c>
      <c r="BN102" t="s">
        <v>6266</v>
      </c>
      <c r="BO102" t="s">
        <v>6267</v>
      </c>
      <c r="BP102" t="s">
        <v>6268</v>
      </c>
      <c r="BQ102" t="s">
        <v>6269</v>
      </c>
      <c r="BR102" t="s">
        <v>6270</v>
      </c>
      <c r="BS102" t="s">
        <v>6271</v>
      </c>
      <c r="BT102" t="s">
        <v>6272</v>
      </c>
      <c r="BV102" t="s">
        <v>6273</v>
      </c>
      <c r="BW102" t="s">
        <v>6274</v>
      </c>
    </row>
    <row r="103" spans="11:75" x14ac:dyDescent="0.3">
      <c r="K103" t="s">
        <v>3314</v>
      </c>
      <c r="L103">
        <v>1430</v>
      </c>
      <c r="M103" t="s">
        <v>528</v>
      </c>
      <c r="AT103" t="s">
        <v>6275</v>
      </c>
      <c r="AU103" t="s">
        <v>6276</v>
      </c>
      <c r="AW103" t="s">
        <v>6277</v>
      </c>
      <c r="AY103" t="s">
        <v>6278</v>
      </c>
      <c r="AZ103" t="s">
        <v>6279</v>
      </c>
      <c r="BA103" t="s">
        <v>6280</v>
      </c>
      <c r="BB103" t="s">
        <v>6281</v>
      </c>
      <c r="BC103" t="s">
        <v>6282</v>
      </c>
      <c r="BD103" t="s">
        <v>6283</v>
      </c>
      <c r="BE103" t="s">
        <v>6284</v>
      </c>
      <c r="BF103" t="s">
        <v>6285</v>
      </c>
      <c r="BH103" t="s">
        <v>6286</v>
      </c>
      <c r="BI103" t="s">
        <v>6287</v>
      </c>
      <c r="BK103" t="s">
        <v>6288</v>
      </c>
      <c r="BL103" t="s">
        <v>6289</v>
      </c>
      <c r="BM103" t="s">
        <v>6290</v>
      </c>
      <c r="BN103" t="s">
        <v>6291</v>
      </c>
      <c r="BO103" t="s">
        <v>6292</v>
      </c>
      <c r="BP103" t="s">
        <v>6293</v>
      </c>
      <c r="BQ103" t="s">
        <v>6294</v>
      </c>
      <c r="BR103" t="s">
        <v>6295</v>
      </c>
      <c r="BS103" t="s">
        <v>6296</v>
      </c>
      <c r="BT103" t="s">
        <v>6297</v>
      </c>
      <c r="BV103" t="s">
        <v>6298</v>
      </c>
      <c r="BW103" t="s">
        <v>6299</v>
      </c>
    </row>
    <row r="104" spans="11:75" x14ac:dyDescent="0.3">
      <c r="K104" t="s">
        <v>3315</v>
      </c>
      <c r="L104">
        <v>1430</v>
      </c>
      <c r="M104" t="s">
        <v>529</v>
      </c>
      <c r="AT104" t="s">
        <v>6300</v>
      </c>
      <c r="AU104" t="s">
        <v>6301</v>
      </c>
      <c r="AW104" t="s">
        <v>6302</v>
      </c>
      <c r="AY104" t="s">
        <v>6303</v>
      </c>
      <c r="AZ104" t="s">
        <v>6304</v>
      </c>
      <c r="BA104" t="s">
        <v>6305</v>
      </c>
      <c r="BB104" t="s">
        <v>6306</v>
      </c>
      <c r="BC104" t="s">
        <v>6307</v>
      </c>
      <c r="BD104" t="s">
        <v>6308</v>
      </c>
      <c r="BE104" t="s">
        <v>6309</v>
      </c>
      <c r="BF104" t="s">
        <v>6310</v>
      </c>
      <c r="BI104" t="s">
        <v>6311</v>
      </c>
      <c r="BK104" t="s">
        <v>6312</v>
      </c>
      <c r="BL104" t="s">
        <v>6313</v>
      </c>
      <c r="BM104" t="s">
        <v>6314</v>
      </c>
      <c r="BN104" t="s">
        <v>6315</v>
      </c>
      <c r="BO104" t="s">
        <v>6316</v>
      </c>
      <c r="BP104" t="s">
        <v>6317</v>
      </c>
      <c r="BQ104" t="s">
        <v>6318</v>
      </c>
      <c r="BR104" t="s">
        <v>6319</v>
      </c>
      <c r="BS104" t="s">
        <v>6320</v>
      </c>
      <c r="BT104" t="s">
        <v>6321</v>
      </c>
      <c r="BV104" t="s">
        <v>6322</v>
      </c>
      <c r="BW104" t="s">
        <v>6323</v>
      </c>
    </row>
    <row r="105" spans="11:75" x14ac:dyDescent="0.3">
      <c r="K105" t="s">
        <v>3316</v>
      </c>
      <c r="L105">
        <v>1435</v>
      </c>
      <c r="M105" t="s">
        <v>530</v>
      </c>
      <c r="AT105" t="s">
        <v>6324</v>
      </c>
      <c r="AU105" t="s">
        <v>6325</v>
      </c>
      <c r="AW105" t="s">
        <v>6326</v>
      </c>
      <c r="AY105" t="s">
        <v>6327</v>
      </c>
      <c r="AZ105" t="s">
        <v>6328</v>
      </c>
      <c r="BA105" t="s">
        <v>6329</v>
      </c>
      <c r="BB105" t="s">
        <v>6330</v>
      </c>
      <c r="BC105" t="s">
        <v>6331</v>
      </c>
      <c r="BD105" t="s">
        <v>6332</v>
      </c>
      <c r="BE105" t="s">
        <v>6333</v>
      </c>
      <c r="BF105" t="s">
        <v>6334</v>
      </c>
      <c r="BI105" t="s">
        <v>6335</v>
      </c>
      <c r="BK105" t="s">
        <v>6336</v>
      </c>
      <c r="BL105" t="s">
        <v>6337</v>
      </c>
      <c r="BM105" t="s">
        <v>6338</v>
      </c>
      <c r="BN105" t="s">
        <v>6339</v>
      </c>
      <c r="BO105" t="s">
        <v>6340</v>
      </c>
      <c r="BP105" t="s">
        <v>6341</v>
      </c>
      <c r="BQ105" t="s">
        <v>6342</v>
      </c>
      <c r="BR105" t="s">
        <v>6343</v>
      </c>
      <c r="BS105" t="s">
        <v>6344</v>
      </c>
      <c r="BT105" t="s">
        <v>6345</v>
      </c>
      <c r="BV105" t="s">
        <v>6346</v>
      </c>
      <c r="BW105" t="s">
        <v>6347</v>
      </c>
    </row>
    <row r="106" spans="11:75" x14ac:dyDescent="0.3">
      <c r="K106" t="s">
        <v>3317</v>
      </c>
      <c r="L106">
        <v>1435</v>
      </c>
      <c r="M106" t="s">
        <v>531</v>
      </c>
      <c r="AT106" t="s">
        <v>6348</v>
      </c>
      <c r="AU106" t="s">
        <v>6349</v>
      </c>
      <c r="AW106" t="s">
        <v>6350</v>
      </c>
      <c r="AY106" t="s">
        <v>6351</v>
      </c>
      <c r="AZ106" t="s">
        <v>6352</v>
      </c>
      <c r="BA106" t="s">
        <v>6353</v>
      </c>
      <c r="BB106" t="s">
        <v>6354</v>
      </c>
      <c r="BC106" t="s">
        <v>6355</v>
      </c>
      <c r="BD106" t="s">
        <v>6356</v>
      </c>
      <c r="BE106" t="s">
        <v>6357</v>
      </c>
      <c r="BF106" t="s">
        <v>6358</v>
      </c>
      <c r="BI106" t="s">
        <v>6359</v>
      </c>
      <c r="BK106" t="s">
        <v>6360</v>
      </c>
      <c r="BL106" t="s">
        <v>6361</v>
      </c>
      <c r="BM106" t="s">
        <v>6362</v>
      </c>
      <c r="BN106" t="s">
        <v>6363</v>
      </c>
      <c r="BO106" t="s">
        <v>6364</v>
      </c>
      <c r="BP106" t="s">
        <v>6365</v>
      </c>
      <c r="BQ106" t="s">
        <v>6366</v>
      </c>
      <c r="BR106" t="s">
        <v>6367</v>
      </c>
      <c r="BS106" t="s">
        <v>6368</v>
      </c>
      <c r="BT106" t="s">
        <v>6369</v>
      </c>
      <c r="BV106" t="s">
        <v>6370</v>
      </c>
      <c r="BW106" t="s">
        <v>6371</v>
      </c>
    </row>
    <row r="107" spans="11:75" x14ac:dyDescent="0.3">
      <c r="K107" t="s">
        <v>3318</v>
      </c>
      <c r="L107">
        <v>1435</v>
      </c>
      <c r="M107" t="s">
        <v>532</v>
      </c>
      <c r="AT107" t="s">
        <v>6372</v>
      </c>
      <c r="AU107" t="s">
        <v>6373</v>
      </c>
      <c r="AW107" t="s">
        <v>6374</v>
      </c>
      <c r="AY107" t="s">
        <v>6375</v>
      </c>
      <c r="AZ107" t="s">
        <v>6376</v>
      </c>
      <c r="BA107" t="s">
        <v>6377</v>
      </c>
      <c r="BB107" t="s">
        <v>6378</v>
      </c>
      <c r="BC107" t="s">
        <v>6379</v>
      </c>
      <c r="BD107" t="s">
        <v>6380</v>
      </c>
      <c r="BE107" t="s">
        <v>6381</v>
      </c>
      <c r="BF107" t="s">
        <v>6382</v>
      </c>
      <c r="BI107" t="s">
        <v>6383</v>
      </c>
      <c r="BK107" t="s">
        <v>6384</v>
      </c>
      <c r="BL107" t="s">
        <v>6385</v>
      </c>
      <c r="BM107" t="s">
        <v>6386</v>
      </c>
      <c r="BN107" t="s">
        <v>6387</v>
      </c>
      <c r="BO107" t="s">
        <v>6388</v>
      </c>
      <c r="BP107" t="s">
        <v>6389</v>
      </c>
      <c r="BQ107" t="s">
        <v>6390</v>
      </c>
      <c r="BR107" t="s">
        <v>6391</v>
      </c>
      <c r="BS107" t="s">
        <v>6392</v>
      </c>
      <c r="BT107" t="s">
        <v>6393</v>
      </c>
      <c r="BV107" t="s">
        <v>6394</v>
      </c>
      <c r="BW107" t="s">
        <v>6395</v>
      </c>
    </row>
    <row r="108" spans="11:75" x14ac:dyDescent="0.3">
      <c r="K108" t="s">
        <v>3319</v>
      </c>
      <c r="L108">
        <v>1440</v>
      </c>
      <c r="M108" t="s">
        <v>533</v>
      </c>
      <c r="AT108" t="s">
        <v>6396</v>
      </c>
      <c r="AU108" t="s">
        <v>6397</v>
      </c>
      <c r="AW108" t="s">
        <v>6398</v>
      </c>
      <c r="AY108" t="s">
        <v>6399</v>
      </c>
      <c r="AZ108" t="s">
        <v>6400</v>
      </c>
      <c r="BA108" t="s">
        <v>6401</v>
      </c>
      <c r="BB108" t="s">
        <v>6402</v>
      </c>
      <c r="BC108" t="s">
        <v>6403</v>
      </c>
      <c r="BD108" t="s">
        <v>6404</v>
      </c>
      <c r="BE108" t="s">
        <v>6405</v>
      </c>
      <c r="BF108" t="s">
        <v>6406</v>
      </c>
      <c r="BI108" t="s">
        <v>6407</v>
      </c>
      <c r="BK108" t="s">
        <v>6408</v>
      </c>
      <c r="BL108" t="s">
        <v>6409</v>
      </c>
      <c r="BM108" t="s">
        <v>6410</v>
      </c>
      <c r="BN108" t="s">
        <v>6411</v>
      </c>
      <c r="BO108" t="s">
        <v>6412</v>
      </c>
      <c r="BP108" t="s">
        <v>6413</v>
      </c>
      <c r="BQ108" t="s">
        <v>5749</v>
      </c>
      <c r="BR108" t="s">
        <v>6414</v>
      </c>
      <c r="BS108" t="s">
        <v>6415</v>
      </c>
      <c r="BT108" t="s">
        <v>6416</v>
      </c>
      <c r="BV108" t="s">
        <v>6417</v>
      </c>
      <c r="BW108" t="s">
        <v>6418</v>
      </c>
    </row>
    <row r="109" spans="11:75" x14ac:dyDescent="0.3">
      <c r="K109" t="s">
        <v>3320</v>
      </c>
      <c r="L109">
        <v>1440</v>
      </c>
      <c r="M109" t="s">
        <v>534</v>
      </c>
      <c r="AT109" t="s">
        <v>6419</v>
      </c>
      <c r="AU109" t="s">
        <v>6420</v>
      </c>
      <c r="AW109" t="s">
        <v>6421</v>
      </c>
      <c r="AY109" t="s">
        <v>6422</v>
      </c>
      <c r="AZ109" t="s">
        <v>6423</v>
      </c>
      <c r="BA109" t="s">
        <v>6424</v>
      </c>
      <c r="BB109" t="s">
        <v>6425</v>
      </c>
      <c r="BC109" t="s">
        <v>6426</v>
      </c>
      <c r="BD109" t="s">
        <v>6427</v>
      </c>
      <c r="BE109" t="s">
        <v>6428</v>
      </c>
      <c r="BF109" t="s">
        <v>6429</v>
      </c>
      <c r="BI109" t="s">
        <v>6430</v>
      </c>
      <c r="BK109" t="s">
        <v>6431</v>
      </c>
      <c r="BL109" t="s">
        <v>6432</v>
      </c>
      <c r="BM109" t="s">
        <v>6433</v>
      </c>
      <c r="BN109" t="s">
        <v>6434</v>
      </c>
      <c r="BO109" t="s">
        <v>6435</v>
      </c>
      <c r="BP109" t="s">
        <v>6436</v>
      </c>
      <c r="BQ109" t="s">
        <v>6437</v>
      </c>
      <c r="BR109" t="s">
        <v>6438</v>
      </c>
      <c r="BS109" t="s">
        <v>6439</v>
      </c>
      <c r="BT109" t="s">
        <v>6440</v>
      </c>
      <c r="BV109" t="s">
        <v>6441</v>
      </c>
      <c r="BW109" t="s">
        <v>6442</v>
      </c>
    </row>
    <row r="110" spans="11:75" x14ac:dyDescent="0.3">
      <c r="K110" t="s">
        <v>3321</v>
      </c>
      <c r="L110">
        <v>1450</v>
      </c>
      <c r="M110" t="s">
        <v>535</v>
      </c>
      <c r="AT110" t="s">
        <v>6443</v>
      </c>
      <c r="AU110" t="s">
        <v>6444</v>
      </c>
      <c r="AW110" t="s">
        <v>6445</v>
      </c>
      <c r="AY110" t="s">
        <v>6446</v>
      </c>
      <c r="AZ110" t="s">
        <v>6447</v>
      </c>
      <c r="BA110" t="s">
        <v>6448</v>
      </c>
      <c r="BB110" t="s">
        <v>6449</v>
      </c>
      <c r="BC110" t="s">
        <v>6450</v>
      </c>
      <c r="BD110" t="s">
        <v>6451</v>
      </c>
      <c r="BE110" t="s">
        <v>6452</v>
      </c>
      <c r="BF110" t="s">
        <v>6453</v>
      </c>
      <c r="BI110" t="s">
        <v>6454</v>
      </c>
      <c r="BK110" t="s">
        <v>6455</v>
      </c>
      <c r="BL110" t="s">
        <v>6456</v>
      </c>
      <c r="BM110" t="s">
        <v>6457</v>
      </c>
      <c r="BN110" t="s">
        <v>6458</v>
      </c>
      <c r="BO110" t="s">
        <v>6459</v>
      </c>
      <c r="BP110" t="s">
        <v>6460</v>
      </c>
      <c r="BQ110" t="s">
        <v>6461</v>
      </c>
      <c r="BR110" t="s">
        <v>6462</v>
      </c>
      <c r="BS110" t="s">
        <v>6463</v>
      </c>
      <c r="BT110" t="s">
        <v>6464</v>
      </c>
      <c r="BV110" t="s">
        <v>6465</v>
      </c>
      <c r="BW110" t="s">
        <v>6466</v>
      </c>
    </row>
    <row r="111" spans="11:75" x14ac:dyDescent="0.3">
      <c r="K111" t="s">
        <v>3322</v>
      </c>
      <c r="L111">
        <v>1450</v>
      </c>
      <c r="M111" t="s">
        <v>536</v>
      </c>
      <c r="AT111" t="s">
        <v>6467</v>
      </c>
      <c r="AU111" t="s">
        <v>6468</v>
      </c>
      <c r="AW111" t="s">
        <v>6469</v>
      </c>
      <c r="AY111" t="s">
        <v>6470</v>
      </c>
      <c r="AZ111" t="s">
        <v>6471</v>
      </c>
      <c r="BA111" t="s">
        <v>6472</v>
      </c>
      <c r="BB111" t="s">
        <v>6473</v>
      </c>
      <c r="BC111" t="s">
        <v>6474</v>
      </c>
      <c r="BD111" t="s">
        <v>6475</v>
      </c>
      <c r="BE111" t="s">
        <v>6476</v>
      </c>
      <c r="BF111" t="s">
        <v>6477</v>
      </c>
      <c r="BI111" t="s">
        <v>6478</v>
      </c>
      <c r="BK111" t="s">
        <v>6479</v>
      </c>
      <c r="BL111" t="s">
        <v>6480</v>
      </c>
      <c r="BM111" t="s">
        <v>6481</v>
      </c>
      <c r="BN111" t="s">
        <v>6482</v>
      </c>
      <c r="BO111" t="s">
        <v>6483</v>
      </c>
      <c r="BP111" t="s">
        <v>6484</v>
      </c>
      <c r="BQ111" t="s">
        <v>6485</v>
      </c>
      <c r="BR111" t="s">
        <v>6486</v>
      </c>
      <c r="BS111" t="s">
        <v>6487</v>
      </c>
      <c r="BT111" t="s">
        <v>6488</v>
      </c>
      <c r="BV111" t="s">
        <v>6489</v>
      </c>
      <c r="BW111" t="s">
        <v>6490</v>
      </c>
    </row>
    <row r="112" spans="11:75" x14ac:dyDescent="0.3">
      <c r="K112" t="s">
        <v>3323</v>
      </c>
      <c r="L112">
        <v>1450</v>
      </c>
      <c r="M112" t="s">
        <v>537</v>
      </c>
      <c r="AT112" t="s">
        <v>6491</v>
      </c>
      <c r="AU112" t="s">
        <v>6492</v>
      </c>
      <c r="AW112" t="s">
        <v>6493</v>
      </c>
      <c r="AY112" t="s">
        <v>6494</v>
      </c>
      <c r="AZ112" t="s">
        <v>6495</v>
      </c>
      <c r="BA112" t="s">
        <v>6496</v>
      </c>
      <c r="BB112" t="s">
        <v>6497</v>
      </c>
      <c r="BC112" t="s">
        <v>6498</v>
      </c>
      <c r="BD112" t="s">
        <v>6499</v>
      </c>
      <c r="BE112" t="s">
        <v>6500</v>
      </c>
      <c r="BF112" t="s">
        <v>6501</v>
      </c>
      <c r="BI112" t="s">
        <v>6502</v>
      </c>
      <c r="BK112" t="s">
        <v>6503</v>
      </c>
      <c r="BL112" t="s">
        <v>6504</v>
      </c>
      <c r="BM112" t="s">
        <v>6505</v>
      </c>
      <c r="BN112" t="s">
        <v>6506</v>
      </c>
      <c r="BO112" t="s">
        <v>6507</v>
      </c>
      <c r="BP112" t="s">
        <v>6508</v>
      </c>
      <c r="BQ112" t="s">
        <v>6509</v>
      </c>
      <c r="BR112" t="s">
        <v>6510</v>
      </c>
      <c r="BS112" t="s">
        <v>6511</v>
      </c>
      <c r="BT112" t="s">
        <v>6512</v>
      </c>
      <c r="BV112" t="s">
        <v>6513</v>
      </c>
      <c r="BW112" t="s">
        <v>6514</v>
      </c>
    </row>
    <row r="113" spans="11:75" x14ac:dyDescent="0.3">
      <c r="K113" t="s">
        <v>3324</v>
      </c>
      <c r="L113">
        <v>1450</v>
      </c>
      <c r="M113" t="s">
        <v>538</v>
      </c>
      <c r="AT113" t="s">
        <v>6515</v>
      </c>
      <c r="AU113" t="s">
        <v>6516</v>
      </c>
      <c r="AW113" t="s">
        <v>6517</v>
      </c>
      <c r="AY113" t="s">
        <v>6518</v>
      </c>
      <c r="AZ113" t="s">
        <v>6519</v>
      </c>
      <c r="BA113" t="s">
        <v>6520</v>
      </c>
      <c r="BB113" t="s">
        <v>6521</v>
      </c>
      <c r="BC113" t="s">
        <v>6522</v>
      </c>
      <c r="BD113" t="s">
        <v>6523</v>
      </c>
      <c r="BE113" t="s">
        <v>6524</v>
      </c>
      <c r="BF113" t="s">
        <v>6525</v>
      </c>
      <c r="BI113" t="s">
        <v>6526</v>
      </c>
      <c r="BK113" t="s">
        <v>6527</v>
      </c>
      <c r="BL113" t="s">
        <v>6528</v>
      </c>
      <c r="BM113" t="s">
        <v>6529</v>
      </c>
      <c r="BN113" t="s">
        <v>6530</v>
      </c>
      <c r="BO113" t="s">
        <v>6531</v>
      </c>
      <c r="BP113" t="s">
        <v>6532</v>
      </c>
      <c r="BQ113" t="s">
        <v>6533</v>
      </c>
      <c r="BR113" t="s">
        <v>6534</v>
      </c>
      <c r="BS113" t="s">
        <v>6535</v>
      </c>
      <c r="BT113" t="s">
        <v>6536</v>
      </c>
      <c r="BV113" t="s">
        <v>6537</v>
      </c>
      <c r="BW113" t="s">
        <v>6538</v>
      </c>
    </row>
    <row r="114" spans="11:75" x14ac:dyDescent="0.3">
      <c r="K114" t="s">
        <v>3325</v>
      </c>
      <c r="L114">
        <v>1457</v>
      </c>
      <c r="M114" t="s">
        <v>539</v>
      </c>
      <c r="AT114" t="s">
        <v>6539</v>
      </c>
      <c r="AU114" t="s">
        <v>6540</v>
      </c>
      <c r="AW114" t="s">
        <v>6541</v>
      </c>
      <c r="AY114" t="s">
        <v>6542</v>
      </c>
      <c r="AZ114" t="s">
        <v>6543</v>
      </c>
      <c r="BA114" t="s">
        <v>6544</v>
      </c>
      <c r="BB114" t="s">
        <v>6545</v>
      </c>
      <c r="BC114" t="s">
        <v>6546</v>
      </c>
      <c r="BD114" t="s">
        <v>6547</v>
      </c>
      <c r="BE114" t="s">
        <v>6548</v>
      </c>
      <c r="BF114" t="s">
        <v>6549</v>
      </c>
      <c r="BI114" t="s">
        <v>6550</v>
      </c>
      <c r="BK114" t="s">
        <v>6551</v>
      </c>
      <c r="BL114" t="s">
        <v>6552</v>
      </c>
      <c r="BM114" t="s">
        <v>6553</v>
      </c>
      <c r="BN114" t="s">
        <v>6554</v>
      </c>
      <c r="BO114" t="s">
        <v>6555</v>
      </c>
      <c r="BP114" t="s">
        <v>6556</v>
      </c>
      <c r="BQ114" t="s">
        <v>6557</v>
      </c>
      <c r="BR114" t="s">
        <v>6558</v>
      </c>
      <c r="BS114" t="s">
        <v>6559</v>
      </c>
      <c r="BT114" t="s">
        <v>6560</v>
      </c>
      <c r="BV114" t="s">
        <v>6561</v>
      </c>
      <c r="BW114" t="s">
        <v>6562</v>
      </c>
    </row>
    <row r="115" spans="11:75" x14ac:dyDescent="0.3">
      <c r="K115" t="s">
        <v>3326</v>
      </c>
      <c r="L115">
        <v>1457</v>
      </c>
      <c r="M115" t="s">
        <v>540</v>
      </c>
      <c r="AT115" t="s">
        <v>6563</v>
      </c>
      <c r="AU115" t="s">
        <v>6564</v>
      </c>
      <c r="AW115" t="s">
        <v>6565</v>
      </c>
      <c r="AY115" t="s">
        <v>6566</v>
      </c>
      <c r="AZ115" t="s">
        <v>6567</v>
      </c>
      <c r="BA115" t="s">
        <v>6568</v>
      </c>
      <c r="BB115" t="s">
        <v>6569</v>
      </c>
      <c r="BC115" t="s">
        <v>6570</v>
      </c>
      <c r="BD115" t="s">
        <v>6571</v>
      </c>
      <c r="BE115" t="s">
        <v>6572</v>
      </c>
      <c r="BF115" t="s">
        <v>6573</v>
      </c>
      <c r="BI115" t="s">
        <v>6574</v>
      </c>
      <c r="BK115" t="s">
        <v>6575</v>
      </c>
      <c r="BL115" t="s">
        <v>6576</v>
      </c>
      <c r="BM115" t="s">
        <v>6577</v>
      </c>
      <c r="BN115" t="s">
        <v>6578</v>
      </c>
      <c r="BO115" t="s">
        <v>6418</v>
      </c>
      <c r="BP115" t="s">
        <v>6579</v>
      </c>
      <c r="BQ115" t="s">
        <v>6580</v>
      </c>
      <c r="BR115" t="s">
        <v>6581</v>
      </c>
      <c r="BS115" t="s">
        <v>6582</v>
      </c>
      <c r="BT115" t="s">
        <v>6583</v>
      </c>
      <c r="BV115" t="s">
        <v>6584</v>
      </c>
      <c r="BW115" t="s">
        <v>6585</v>
      </c>
    </row>
    <row r="116" spans="11:75" x14ac:dyDescent="0.3">
      <c r="K116" t="s">
        <v>3327</v>
      </c>
      <c r="L116">
        <v>1457</v>
      </c>
      <c r="M116" t="s">
        <v>541</v>
      </c>
      <c r="AT116" t="s">
        <v>6586</v>
      </c>
      <c r="AU116" t="s">
        <v>6587</v>
      </c>
      <c r="AW116" t="s">
        <v>6588</v>
      </c>
      <c r="AY116" t="s">
        <v>6589</v>
      </c>
      <c r="AZ116" t="s">
        <v>6590</v>
      </c>
      <c r="BA116" t="s">
        <v>6591</v>
      </c>
      <c r="BB116" t="s">
        <v>6592</v>
      </c>
      <c r="BC116" t="s">
        <v>6593</v>
      </c>
      <c r="BD116" t="s">
        <v>6594</v>
      </c>
      <c r="BE116" t="s">
        <v>6595</v>
      </c>
      <c r="BF116" t="s">
        <v>6596</v>
      </c>
      <c r="BI116" t="s">
        <v>6597</v>
      </c>
      <c r="BK116" t="s">
        <v>6598</v>
      </c>
      <c r="BL116" t="s">
        <v>6599</v>
      </c>
      <c r="BM116" t="s">
        <v>6600</v>
      </c>
      <c r="BN116" t="s">
        <v>6601</v>
      </c>
      <c r="BO116" t="s">
        <v>6602</v>
      </c>
      <c r="BP116" t="s">
        <v>6603</v>
      </c>
      <c r="BQ116" t="s">
        <v>6604</v>
      </c>
      <c r="BR116" t="s">
        <v>6605</v>
      </c>
      <c r="BS116" t="s">
        <v>6606</v>
      </c>
      <c r="BT116" t="s">
        <v>6607</v>
      </c>
      <c r="BV116" t="s">
        <v>6608</v>
      </c>
      <c r="BW116" t="s">
        <v>6609</v>
      </c>
    </row>
    <row r="117" spans="11:75" x14ac:dyDescent="0.3">
      <c r="K117" t="s">
        <v>3328</v>
      </c>
      <c r="L117">
        <v>1460</v>
      </c>
      <c r="M117" t="s">
        <v>542</v>
      </c>
      <c r="AT117" t="s">
        <v>6610</v>
      </c>
      <c r="AU117" t="s">
        <v>6611</v>
      </c>
      <c r="AW117" t="s">
        <v>6612</v>
      </c>
      <c r="AY117" t="s">
        <v>6613</v>
      </c>
      <c r="AZ117" t="s">
        <v>6614</v>
      </c>
      <c r="BA117" t="s">
        <v>6615</v>
      </c>
      <c r="BB117" t="s">
        <v>6616</v>
      </c>
      <c r="BC117" t="s">
        <v>6617</v>
      </c>
      <c r="BD117" t="s">
        <v>6618</v>
      </c>
      <c r="BE117" t="s">
        <v>6619</v>
      </c>
      <c r="BF117" t="s">
        <v>6620</v>
      </c>
      <c r="BI117" t="s">
        <v>6621</v>
      </c>
      <c r="BK117" t="s">
        <v>6622</v>
      </c>
      <c r="BL117" t="s">
        <v>6623</v>
      </c>
      <c r="BM117" t="s">
        <v>6624</v>
      </c>
      <c r="BN117" t="s">
        <v>6625</v>
      </c>
      <c r="BO117" t="s">
        <v>6626</v>
      </c>
      <c r="BP117" t="s">
        <v>6627</v>
      </c>
      <c r="BQ117" t="s">
        <v>6628</v>
      </c>
      <c r="BR117" t="s">
        <v>6629</v>
      </c>
      <c r="BS117" t="s">
        <v>6630</v>
      </c>
      <c r="BT117" t="s">
        <v>6631</v>
      </c>
      <c r="BV117" t="s">
        <v>6632</v>
      </c>
      <c r="BW117" t="s">
        <v>6633</v>
      </c>
    </row>
    <row r="118" spans="11:75" x14ac:dyDescent="0.3">
      <c r="K118" t="s">
        <v>170</v>
      </c>
      <c r="L118">
        <v>1460</v>
      </c>
      <c r="M118" t="s">
        <v>543</v>
      </c>
      <c r="AT118" t="s">
        <v>6634</v>
      </c>
      <c r="AU118" t="s">
        <v>6635</v>
      </c>
      <c r="AW118" t="s">
        <v>6636</v>
      </c>
      <c r="AY118" t="s">
        <v>6637</v>
      </c>
      <c r="AZ118" t="s">
        <v>6638</v>
      </c>
      <c r="BA118" t="s">
        <v>6639</v>
      </c>
      <c r="BB118" t="s">
        <v>6640</v>
      </c>
      <c r="BC118" t="s">
        <v>6641</v>
      </c>
      <c r="BD118" t="s">
        <v>6642</v>
      </c>
      <c r="BE118" t="s">
        <v>6643</v>
      </c>
      <c r="BF118" t="s">
        <v>6644</v>
      </c>
      <c r="BI118" t="s">
        <v>6645</v>
      </c>
      <c r="BK118" t="s">
        <v>6646</v>
      </c>
      <c r="BL118" t="s">
        <v>6647</v>
      </c>
      <c r="BM118" t="s">
        <v>6648</v>
      </c>
      <c r="BN118" t="s">
        <v>6649</v>
      </c>
      <c r="BO118" t="s">
        <v>6650</v>
      </c>
      <c r="BP118" t="s">
        <v>6651</v>
      </c>
      <c r="BQ118" t="s">
        <v>6652</v>
      </c>
      <c r="BR118" t="s">
        <v>6653</v>
      </c>
      <c r="BS118" t="s">
        <v>6654</v>
      </c>
      <c r="BT118" t="s">
        <v>6655</v>
      </c>
      <c r="BV118" t="s">
        <v>6656</v>
      </c>
      <c r="BW118" t="s">
        <v>6657</v>
      </c>
    </row>
    <row r="119" spans="11:75" x14ac:dyDescent="0.3">
      <c r="K119" t="s">
        <v>3329</v>
      </c>
      <c r="L119">
        <v>1461</v>
      </c>
      <c r="M119" t="s">
        <v>544</v>
      </c>
      <c r="AT119" t="s">
        <v>6658</v>
      </c>
      <c r="AU119" t="s">
        <v>6659</v>
      </c>
      <c r="AW119" t="s">
        <v>6660</v>
      </c>
      <c r="AY119" t="s">
        <v>6661</v>
      </c>
      <c r="AZ119" t="s">
        <v>6662</v>
      </c>
      <c r="BA119" t="s">
        <v>6663</v>
      </c>
      <c r="BB119" t="s">
        <v>6664</v>
      </c>
      <c r="BC119" t="s">
        <v>6665</v>
      </c>
      <c r="BD119" t="s">
        <v>6666</v>
      </c>
      <c r="BE119" t="s">
        <v>6667</v>
      </c>
      <c r="BF119" t="s">
        <v>6668</v>
      </c>
      <c r="BI119" t="s">
        <v>6669</v>
      </c>
      <c r="BK119" t="s">
        <v>6670</v>
      </c>
      <c r="BL119" t="s">
        <v>6671</v>
      </c>
      <c r="BM119" t="s">
        <v>6672</v>
      </c>
      <c r="BN119" t="s">
        <v>6673</v>
      </c>
      <c r="BO119" t="s">
        <v>6674</v>
      </c>
      <c r="BP119" t="s">
        <v>6675</v>
      </c>
      <c r="BQ119" t="s">
        <v>6676</v>
      </c>
      <c r="BR119" t="s">
        <v>6677</v>
      </c>
      <c r="BS119" t="s">
        <v>6678</v>
      </c>
      <c r="BT119" t="s">
        <v>6679</v>
      </c>
      <c r="BV119" t="s">
        <v>6680</v>
      </c>
      <c r="BW119" t="s">
        <v>6681</v>
      </c>
    </row>
    <row r="120" spans="11:75" x14ac:dyDescent="0.3">
      <c r="K120" t="s">
        <v>3330</v>
      </c>
      <c r="L120">
        <v>1470</v>
      </c>
      <c r="M120" t="s">
        <v>545</v>
      </c>
      <c r="AT120" t="s">
        <v>6682</v>
      </c>
      <c r="AU120" t="s">
        <v>6683</v>
      </c>
      <c r="AW120" t="s">
        <v>6684</v>
      </c>
      <c r="AY120" t="s">
        <v>6685</v>
      </c>
      <c r="AZ120" t="s">
        <v>6686</v>
      </c>
      <c r="BA120" t="s">
        <v>6687</v>
      </c>
      <c r="BB120" t="s">
        <v>6688</v>
      </c>
      <c r="BC120" t="s">
        <v>6689</v>
      </c>
      <c r="BD120" t="s">
        <v>6690</v>
      </c>
      <c r="BE120" t="s">
        <v>6691</v>
      </c>
      <c r="BF120" t="s">
        <v>6692</v>
      </c>
      <c r="BI120" t="s">
        <v>6693</v>
      </c>
      <c r="BK120" t="s">
        <v>6694</v>
      </c>
      <c r="BL120" t="s">
        <v>6695</v>
      </c>
      <c r="BM120" t="s">
        <v>6696</v>
      </c>
      <c r="BN120" t="s">
        <v>6697</v>
      </c>
      <c r="BO120" t="s">
        <v>6698</v>
      </c>
      <c r="BP120" t="s">
        <v>6699</v>
      </c>
      <c r="BQ120" t="s">
        <v>6700</v>
      </c>
      <c r="BR120" t="s">
        <v>6701</v>
      </c>
      <c r="BS120" t="s">
        <v>6702</v>
      </c>
      <c r="BT120" t="s">
        <v>6703</v>
      </c>
      <c r="BV120" t="s">
        <v>6704</v>
      </c>
      <c r="BW120" t="s">
        <v>6705</v>
      </c>
    </row>
    <row r="121" spans="11:75" x14ac:dyDescent="0.3">
      <c r="K121" t="s">
        <v>3331</v>
      </c>
      <c r="L121">
        <v>1470</v>
      </c>
      <c r="M121" t="s">
        <v>546</v>
      </c>
      <c r="AT121" t="s">
        <v>6706</v>
      </c>
      <c r="AU121" t="s">
        <v>6707</v>
      </c>
      <c r="AW121" t="s">
        <v>6708</v>
      </c>
      <c r="AY121" t="s">
        <v>6709</v>
      </c>
      <c r="AZ121" t="s">
        <v>6710</v>
      </c>
      <c r="BA121" t="s">
        <v>6711</v>
      </c>
      <c r="BB121" t="s">
        <v>6712</v>
      </c>
      <c r="BC121" t="s">
        <v>6713</v>
      </c>
      <c r="BD121" t="s">
        <v>6714</v>
      </c>
      <c r="BE121" t="s">
        <v>6715</v>
      </c>
      <c r="BI121" t="s">
        <v>6716</v>
      </c>
      <c r="BK121" t="s">
        <v>6717</v>
      </c>
      <c r="BL121" t="s">
        <v>6718</v>
      </c>
      <c r="BM121" t="s">
        <v>6719</v>
      </c>
      <c r="BN121" t="s">
        <v>6720</v>
      </c>
      <c r="BO121" t="s">
        <v>6721</v>
      </c>
      <c r="BP121" t="s">
        <v>6722</v>
      </c>
      <c r="BQ121" t="s">
        <v>6723</v>
      </c>
      <c r="BR121" t="s">
        <v>6724</v>
      </c>
      <c r="BS121" t="s">
        <v>6725</v>
      </c>
      <c r="BT121" t="s">
        <v>6726</v>
      </c>
      <c r="BV121" t="s">
        <v>6727</v>
      </c>
      <c r="BW121" t="s">
        <v>6728</v>
      </c>
    </row>
    <row r="122" spans="11:75" x14ac:dyDescent="0.3">
      <c r="K122" t="s">
        <v>3332</v>
      </c>
      <c r="L122">
        <v>1470</v>
      </c>
      <c r="M122" t="s">
        <v>547</v>
      </c>
      <c r="AT122" t="s">
        <v>6729</v>
      </c>
      <c r="AU122" t="s">
        <v>6730</v>
      </c>
      <c r="AW122" t="s">
        <v>6731</v>
      </c>
      <c r="AY122" t="s">
        <v>6732</v>
      </c>
      <c r="AZ122" t="s">
        <v>6733</v>
      </c>
      <c r="BA122" t="s">
        <v>6734</v>
      </c>
      <c r="BB122" t="s">
        <v>6735</v>
      </c>
      <c r="BC122" t="s">
        <v>6736</v>
      </c>
      <c r="BD122" t="s">
        <v>6737</v>
      </c>
      <c r="BE122" t="s">
        <v>6738</v>
      </c>
      <c r="BI122" t="s">
        <v>6739</v>
      </c>
      <c r="BK122" t="s">
        <v>6740</v>
      </c>
      <c r="BL122" t="s">
        <v>6741</v>
      </c>
      <c r="BM122" t="s">
        <v>6742</v>
      </c>
      <c r="BN122" t="s">
        <v>6743</v>
      </c>
      <c r="BO122" t="s">
        <v>6744</v>
      </c>
      <c r="BP122" t="s">
        <v>6745</v>
      </c>
      <c r="BQ122" t="s">
        <v>6746</v>
      </c>
      <c r="BR122" t="s">
        <v>6747</v>
      </c>
      <c r="BS122" t="s">
        <v>6748</v>
      </c>
      <c r="BT122" t="s">
        <v>6749</v>
      </c>
      <c r="BV122" t="s">
        <v>6750</v>
      </c>
      <c r="BW122" t="s">
        <v>6751</v>
      </c>
    </row>
    <row r="123" spans="11:75" x14ac:dyDescent="0.3">
      <c r="K123" t="s">
        <v>3333</v>
      </c>
      <c r="L123">
        <v>1471</v>
      </c>
      <c r="M123" t="s">
        <v>548</v>
      </c>
      <c r="AT123" t="s">
        <v>6752</v>
      </c>
      <c r="AU123" t="s">
        <v>6753</v>
      </c>
      <c r="AW123" t="s">
        <v>6754</v>
      </c>
      <c r="AY123" t="s">
        <v>6755</v>
      </c>
      <c r="AZ123" t="s">
        <v>6756</v>
      </c>
      <c r="BA123" t="s">
        <v>6757</v>
      </c>
      <c r="BB123" t="s">
        <v>6758</v>
      </c>
      <c r="BC123" t="s">
        <v>6759</v>
      </c>
      <c r="BD123" t="s">
        <v>6760</v>
      </c>
      <c r="BE123" t="s">
        <v>6761</v>
      </c>
      <c r="BI123" t="s">
        <v>6762</v>
      </c>
      <c r="BK123" t="s">
        <v>6763</v>
      </c>
      <c r="BL123" t="s">
        <v>6764</v>
      </c>
      <c r="BM123" t="s">
        <v>6765</v>
      </c>
      <c r="BN123" t="s">
        <v>6766</v>
      </c>
      <c r="BO123" t="s">
        <v>6767</v>
      </c>
      <c r="BP123" t="s">
        <v>6768</v>
      </c>
      <c r="BQ123" t="s">
        <v>6769</v>
      </c>
      <c r="BR123" t="s">
        <v>6770</v>
      </c>
      <c r="BS123" t="s">
        <v>6771</v>
      </c>
      <c r="BT123" t="s">
        <v>6772</v>
      </c>
      <c r="BV123" t="s">
        <v>6773</v>
      </c>
      <c r="BW123" t="s">
        <v>6774</v>
      </c>
    </row>
    <row r="124" spans="11:75" x14ac:dyDescent="0.3">
      <c r="K124" t="s">
        <v>3334</v>
      </c>
      <c r="L124">
        <v>1472</v>
      </c>
      <c r="M124" t="s">
        <v>549</v>
      </c>
      <c r="AT124" t="s">
        <v>6775</v>
      </c>
      <c r="AU124" t="s">
        <v>6776</v>
      </c>
      <c r="AW124" t="s">
        <v>6777</v>
      </c>
      <c r="AY124" t="s">
        <v>6778</v>
      </c>
      <c r="AZ124" t="s">
        <v>6779</v>
      </c>
      <c r="BA124" t="s">
        <v>6780</v>
      </c>
      <c r="BB124" t="s">
        <v>6781</v>
      </c>
      <c r="BC124" t="s">
        <v>6782</v>
      </c>
      <c r="BD124" t="s">
        <v>6783</v>
      </c>
      <c r="BE124" t="s">
        <v>6784</v>
      </c>
      <c r="BI124" t="s">
        <v>6785</v>
      </c>
      <c r="BK124" t="s">
        <v>6786</v>
      </c>
      <c r="BL124" t="s">
        <v>6787</v>
      </c>
      <c r="BM124" t="s">
        <v>6788</v>
      </c>
      <c r="BN124" t="s">
        <v>6789</v>
      </c>
      <c r="BO124" t="s">
        <v>6790</v>
      </c>
      <c r="BP124" t="s">
        <v>6791</v>
      </c>
      <c r="BQ124" t="s">
        <v>6792</v>
      </c>
      <c r="BR124" t="s">
        <v>6793</v>
      </c>
      <c r="BS124" t="s">
        <v>6794</v>
      </c>
      <c r="BT124" t="s">
        <v>6795</v>
      </c>
      <c r="BV124" t="s">
        <v>6796</v>
      </c>
      <c r="BW124" t="s">
        <v>6797</v>
      </c>
    </row>
    <row r="125" spans="11:75" x14ac:dyDescent="0.3">
      <c r="K125" t="s">
        <v>3335</v>
      </c>
      <c r="L125">
        <v>1473</v>
      </c>
      <c r="M125" t="s">
        <v>550</v>
      </c>
      <c r="AT125" t="s">
        <v>6798</v>
      </c>
      <c r="AU125" t="s">
        <v>6799</v>
      </c>
      <c r="AW125" t="s">
        <v>6800</v>
      </c>
      <c r="AY125" t="s">
        <v>6801</v>
      </c>
      <c r="AZ125" t="s">
        <v>6802</v>
      </c>
      <c r="BA125" t="s">
        <v>6803</v>
      </c>
      <c r="BB125" t="s">
        <v>6804</v>
      </c>
      <c r="BC125" t="s">
        <v>6805</v>
      </c>
      <c r="BD125" t="s">
        <v>6806</v>
      </c>
      <c r="BE125" t="s">
        <v>6807</v>
      </c>
      <c r="BI125" t="s">
        <v>6808</v>
      </c>
      <c r="BK125" t="s">
        <v>6809</v>
      </c>
      <c r="BL125" t="s">
        <v>6810</v>
      </c>
      <c r="BM125" t="s">
        <v>6811</v>
      </c>
      <c r="BN125" t="s">
        <v>6812</v>
      </c>
      <c r="BO125" t="s">
        <v>6813</v>
      </c>
      <c r="BP125" t="s">
        <v>6814</v>
      </c>
      <c r="BQ125" t="s">
        <v>6815</v>
      </c>
      <c r="BR125" t="s">
        <v>6816</v>
      </c>
      <c r="BS125" t="s">
        <v>6817</v>
      </c>
      <c r="BT125" t="s">
        <v>6818</v>
      </c>
      <c r="BV125" t="s">
        <v>6819</v>
      </c>
      <c r="BW125" t="s">
        <v>6820</v>
      </c>
    </row>
    <row r="126" spans="11:75" x14ac:dyDescent="0.3">
      <c r="K126" t="s">
        <v>3336</v>
      </c>
      <c r="L126">
        <v>1474</v>
      </c>
      <c r="M126" t="s">
        <v>551</v>
      </c>
      <c r="AT126" t="s">
        <v>6821</v>
      </c>
      <c r="AU126" t="s">
        <v>6822</v>
      </c>
      <c r="AW126" t="s">
        <v>6823</v>
      </c>
      <c r="AY126" t="s">
        <v>6824</v>
      </c>
      <c r="AZ126" t="s">
        <v>6825</v>
      </c>
      <c r="BA126" t="s">
        <v>6826</v>
      </c>
      <c r="BB126" t="s">
        <v>4002</v>
      </c>
      <c r="BC126" t="s">
        <v>6827</v>
      </c>
      <c r="BD126" t="s">
        <v>6828</v>
      </c>
      <c r="BE126" t="s">
        <v>6829</v>
      </c>
      <c r="BI126" t="s">
        <v>6830</v>
      </c>
      <c r="BK126" t="s">
        <v>6831</v>
      </c>
      <c r="BL126" t="s">
        <v>6832</v>
      </c>
      <c r="BM126" t="s">
        <v>6833</v>
      </c>
      <c r="BN126" t="s">
        <v>6834</v>
      </c>
      <c r="BO126" t="s">
        <v>6835</v>
      </c>
      <c r="BP126" t="s">
        <v>6836</v>
      </c>
      <c r="BQ126" t="s">
        <v>6837</v>
      </c>
      <c r="BR126" t="s">
        <v>6838</v>
      </c>
      <c r="BS126" t="s">
        <v>6839</v>
      </c>
      <c r="BT126" t="s">
        <v>6840</v>
      </c>
      <c r="BV126" t="s">
        <v>6841</v>
      </c>
      <c r="BW126" t="s">
        <v>6842</v>
      </c>
    </row>
    <row r="127" spans="11:75" x14ac:dyDescent="0.3">
      <c r="K127" t="s">
        <v>3337</v>
      </c>
      <c r="L127">
        <v>1476</v>
      </c>
      <c r="M127" t="s">
        <v>552</v>
      </c>
      <c r="AT127" t="s">
        <v>6843</v>
      </c>
      <c r="AU127" t="s">
        <v>6844</v>
      </c>
      <c r="AW127" t="s">
        <v>6845</v>
      </c>
      <c r="AY127" t="s">
        <v>6846</v>
      </c>
      <c r="AZ127" t="s">
        <v>6847</v>
      </c>
      <c r="BA127" t="s">
        <v>6848</v>
      </c>
      <c r="BB127" t="s">
        <v>6849</v>
      </c>
      <c r="BC127" t="s">
        <v>6850</v>
      </c>
      <c r="BD127" t="s">
        <v>6851</v>
      </c>
      <c r="BE127" t="s">
        <v>6852</v>
      </c>
      <c r="BI127" t="s">
        <v>6853</v>
      </c>
      <c r="BK127" t="s">
        <v>6854</v>
      </c>
      <c r="BL127" t="s">
        <v>6855</v>
      </c>
      <c r="BM127" t="s">
        <v>6856</v>
      </c>
      <c r="BN127" t="s">
        <v>6857</v>
      </c>
      <c r="BO127" t="s">
        <v>6858</v>
      </c>
      <c r="BP127" t="s">
        <v>6859</v>
      </c>
      <c r="BQ127" t="s">
        <v>6860</v>
      </c>
      <c r="BR127" t="s">
        <v>6861</v>
      </c>
      <c r="BS127" t="s">
        <v>6862</v>
      </c>
      <c r="BT127" t="s">
        <v>6863</v>
      </c>
      <c r="BV127" t="s">
        <v>6864</v>
      </c>
      <c r="BW127" t="s">
        <v>6865</v>
      </c>
    </row>
    <row r="128" spans="11:75" x14ac:dyDescent="0.3">
      <c r="K128" t="s">
        <v>3338</v>
      </c>
      <c r="L128">
        <v>1480</v>
      </c>
      <c r="M128" t="s">
        <v>553</v>
      </c>
      <c r="AT128" t="s">
        <v>6866</v>
      </c>
      <c r="AU128" t="s">
        <v>6867</v>
      </c>
      <c r="AW128" t="s">
        <v>6868</v>
      </c>
      <c r="AY128" t="s">
        <v>6869</v>
      </c>
      <c r="AZ128" t="s">
        <v>6870</v>
      </c>
      <c r="BA128" t="s">
        <v>6871</v>
      </c>
      <c r="BB128" t="s">
        <v>6872</v>
      </c>
      <c r="BC128" t="s">
        <v>6873</v>
      </c>
      <c r="BD128" t="s">
        <v>6874</v>
      </c>
      <c r="BE128" t="s">
        <v>6875</v>
      </c>
      <c r="BI128" t="s">
        <v>6876</v>
      </c>
      <c r="BK128" t="s">
        <v>6877</v>
      </c>
      <c r="BL128" t="s">
        <v>6878</v>
      </c>
      <c r="BM128" t="s">
        <v>6879</v>
      </c>
      <c r="BN128" t="s">
        <v>6880</v>
      </c>
      <c r="BO128" t="s">
        <v>6881</v>
      </c>
      <c r="BP128" t="s">
        <v>6882</v>
      </c>
      <c r="BQ128" t="s">
        <v>6883</v>
      </c>
      <c r="BR128" t="s">
        <v>6884</v>
      </c>
      <c r="BS128" t="s">
        <v>6885</v>
      </c>
      <c r="BT128" t="s">
        <v>6886</v>
      </c>
      <c r="BV128" t="s">
        <v>6887</v>
      </c>
      <c r="BW128" t="s">
        <v>6888</v>
      </c>
    </row>
    <row r="129" spans="11:75" x14ac:dyDescent="0.3">
      <c r="K129" t="s">
        <v>3339</v>
      </c>
      <c r="L129">
        <v>1480</v>
      </c>
      <c r="M129" t="s">
        <v>554</v>
      </c>
      <c r="AT129" t="s">
        <v>6889</v>
      </c>
      <c r="AU129" t="s">
        <v>6890</v>
      </c>
      <c r="AW129" t="s">
        <v>6891</v>
      </c>
      <c r="AY129" t="s">
        <v>6892</v>
      </c>
      <c r="AZ129" t="s">
        <v>6893</v>
      </c>
      <c r="BA129" t="s">
        <v>6894</v>
      </c>
      <c r="BB129" t="s">
        <v>6895</v>
      </c>
      <c r="BC129" t="s">
        <v>6896</v>
      </c>
      <c r="BD129" t="s">
        <v>6897</v>
      </c>
      <c r="BE129" t="s">
        <v>6898</v>
      </c>
      <c r="BI129" t="s">
        <v>6899</v>
      </c>
      <c r="BK129" t="s">
        <v>6900</v>
      </c>
      <c r="BL129" t="s">
        <v>6901</v>
      </c>
      <c r="BM129" t="s">
        <v>6902</v>
      </c>
      <c r="BN129" t="s">
        <v>6903</v>
      </c>
      <c r="BO129" t="s">
        <v>6904</v>
      </c>
      <c r="BP129" t="s">
        <v>6905</v>
      </c>
      <c r="BQ129" t="s">
        <v>6906</v>
      </c>
      <c r="BR129" t="s">
        <v>6907</v>
      </c>
      <c r="BS129" t="s">
        <v>6908</v>
      </c>
      <c r="BT129" t="s">
        <v>6909</v>
      </c>
      <c r="BV129" t="s">
        <v>6910</v>
      </c>
      <c r="BW129" t="s">
        <v>6911</v>
      </c>
    </row>
    <row r="130" spans="11:75" x14ac:dyDescent="0.3">
      <c r="K130" t="s">
        <v>3340</v>
      </c>
      <c r="L130">
        <v>1480</v>
      </c>
      <c r="M130" t="s">
        <v>555</v>
      </c>
      <c r="AT130" t="s">
        <v>6912</v>
      </c>
      <c r="AU130" t="s">
        <v>6913</v>
      </c>
      <c r="AW130" t="s">
        <v>459</v>
      </c>
      <c r="AY130" t="s">
        <v>6914</v>
      </c>
      <c r="AZ130" t="s">
        <v>6915</v>
      </c>
      <c r="BA130" t="s">
        <v>6916</v>
      </c>
      <c r="BB130" t="s">
        <v>6917</v>
      </c>
      <c r="BC130" t="s">
        <v>6918</v>
      </c>
      <c r="BD130" t="s">
        <v>6919</v>
      </c>
      <c r="BE130" t="s">
        <v>6920</v>
      </c>
      <c r="BI130" t="s">
        <v>6921</v>
      </c>
      <c r="BK130" t="s">
        <v>6922</v>
      </c>
      <c r="BL130" t="s">
        <v>6923</v>
      </c>
      <c r="BM130" t="s">
        <v>6924</v>
      </c>
      <c r="BN130" t="s">
        <v>6925</v>
      </c>
      <c r="BO130" t="s">
        <v>6926</v>
      </c>
      <c r="BP130" t="s">
        <v>6927</v>
      </c>
      <c r="BQ130" t="s">
        <v>6928</v>
      </c>
      <c r="BR130" t="s">
        <v>6929</v>
      </c>
      <c r="BS130" t="s">
        <v>6930</v>
      </c>
      <c r="BT130" t="s">
        <v>6931</v>
      </c>
      <c r="BV130" t="s">
        <v>6932</v>
      </c>
      <c r="BW130" t="s">
        <v>6933</v>
      </c>
    </row>
    <row r="131" spans="11:75" x14ac:dyDescent="0.3">
      <c r="K131" t="s">
        <v>3341</v>
      </c>
      <c r="L131">
        <v>1480</v>
      </c>
      <c r="M131" t="s">
        <v>556</v>
      </c>
      <c r="AT131" t="s">
        <v>6934</v>
      </c>
      <c r="AU131" t="s">
        <v>6935</v>
      </c>
      <c r="AW131" t="s">
        <v>6936</v>
      </c>
      <c r="AY131" t="s">
        <v>6937</v>
      </c>
      <c r="AZ131" t="s">
        <v>6938</v>
      </c>
      <c r="BA131" t="s">
        <v>6939</v>
      </c>
      <c r="BB131" t="s">
        <v>6940</v>
      </c>
      <c r="BC131" t="s">
        <v>6941</v>
      </c>
      <c r="BD131" t="s">
        <v>6942</v>
      </c>
      <c r="BE131" t="s">
        <v>6943</v>
      </c>
      <c r="BI131" t="s">
        <v>6944</v>
      </c>
      <c r="BK131" t="s">
        <v>6945</v>
      </c>
      <c r="BL131" t="s">
        <v>6946</v>
      </c>
      <c r="BM131" t="s">
        <v>6947</v>
      </c>
      <c r="BN131" t="s">
        <v>6948</v>
      </c>
      <c r="BO131" t="s">
        <v>6949</v>
      </c>
      <c r="BP131" t="s">
        <v>6950</v>
      </c>
      <c r="BQ131" t="s">
        <v>6951</v>
      </c>
      <c r="BR131" t="s">
        <v>6952</v>
      </c>
      <c r="BS131" t="s">
        <v>6953</v>
      </c>
      <c r="BT131" t="s">
        <v>6954</v>
      </c>
      <c r="BV131" t="s">
        <v>6955</v>
      </c>
      <c r="BW131" t="s">
        <v>6956</v>
      </c>
    </row>
    <row r="132" spans="11:75" x14ac:dyDescent="0.3">
      <c r="K132" t="s">
        <v>3342</v>
      </c>
      <c r="L132">
        <v>1490</v>
      </c>
      <c r="M132" t="s">
        <v>557</v>
      </c>
      <c r="AT132" t="s">
        <v>6957</v>
      </c>
      <c r="AU132" t="s">
        <v>6958</v>
      </c>
      <c r="AW132" t="s">
        <v>6959</v>
      </c>
      <c r="AY132" t="s">
        <v>6960</v>
      </c>
      <c r="AZ132" t="s">
        <v>6961</v>
      </c>
      <c r="BA132" t="s">
        <v>6962</v>
      </c>
      <c r="BB132" t="s">
        <v>6963</v>
      </c>
      <c r="BC132" t="s">
        <v>6964</v>
      </c>
      <c r="BD132" t="s">
        <v>6965</v>
      </c>
      <c r="BE132" t="s">
        <v>6966</v>
      </c>
      <c r="BI132" t="s">
        <v>6967</v>
      </c>
      <c r="BK132" t="s">
        <v>6968</v>
      </c>
      <c r="BL132" t="s">
        <v>6969</v>
      </c>
      <c r="BM132" t="s">
        <v>6970</v>
      </c>
      <c r="BN132" t="s">
        <v>6971</v>
      </c>
      <c r="BO132" t="s">
        <v>6972</v>
      </c>
      <c r="BP132" t="s">
        <v>6973</v>
      </c>
      <c r="BQ132" t="s">
        <v>6974</v>
      </c>
      <c r="BR132" t="s">
        <v>6975</v>
      </c>
      <c r="BS132" t="s">
        <v>6976</v>
      </c>
      <c r="BT132" t="s">
        <v>6977</v>
      </c>
      <c r="BV132" t="s">
        <v>6978</v>
      </c>
      <c r="BW132" t="s">
        <v>6979</v>
      </c>
    </row>
    <row r="133" spans="11:75" x14ac:dyDescent="0.3">
      <c r="K133" t="s">
        <v>3343</v>
      </c>
      <c r="L133">
        <v>1495</v>
      </c>
      <c r="M133" t="s">
        <v>558</v>
      </c>
      <c r="AT133" t="s">
        <v>6980</v>
      </c>
      <c r="AU133" t="s">
        <v>6981</v>
      </c>
      <c r="AW133" t="s">
        <v>6982</v>
      </c>
      <c r="AY133" t="s">
        <v>6983</v>
      </c>
      <c r="AZ133" t="s">
        <v>6984</v>
      </c>
      <c r="BA133" t="s">
        <v>6985</v>
      </c>
      <c r="BB133" t="s">
        <v>6986</v>
      </c>
      <c r="BC133" t="s">
        <v>6987</v>
      </c>
      <c r="BD133" t="s">
        <v>6988</v>
      </c>
      <c r="BE133" t="s">
        <v>6989</v>
      </c>
      <c r="BI133" t="s">
        <v>6990</v>
      </c>
      <c r="BK133" t="s">
        <v>6991</v>
      </c>
      <c r="BL133" t="s">
        <v>6992</v>
      </c>
      <c r="BM133" t="s">
        <v>6993</v>
      </c>
      <c r="BN133" t="s">
        <v>6994</v>
      </c>
      <c r="BO133" t="s">
        <v>6995</v>
      </c>
      <c r="BP133" t="s">
        <v>6996</v>
      </c>
      <c r="BQ133" t="s">
        <v>6997</v>
      </c>
      <c r="BR133" t="s">
        <v>6998</v>
      </c>
      <c r="BS133" t="s">
        <v>6999</v>
      </c>
      <c r="BT133" t="s">
        <v>7000</v>
      </c>
      <c r="BV133" t="s">
        <v>7001</v>
      </c>
      <c r="BW133" t="s">
        <v>7002</v>
      </c>
    </row>
    <row r="134" spans="11:75" x14ac:dyDescent="0.3">
      <c r="K134" t="s">
        <v>3344</v>
      </c>
      <c r="L134">
        <v>1495</v>
      </c>
      <c r="M134" t="s">
        <v>559</v>
      </c>
      <c r="AT134" t="s">
        <v>7003</v>
      </c>
      <c r="AU134" t="s">
        <v>7004</v>
      </c>
      <c r="AW134" t="s">
        <v>7005</v>
      </c>
      <c r="AY134" t="s">
        <v>4800</v>
      </c>
      <c r="AZ134" t="s">
        <v>7006</v>
      </c>
      <c r="BA134" t="s">
        <v>7007</v>
      </c>
      <c r="BB134" t="s">
        <v>7008</v>
      </c>
      <c r="BC134" t="s">
        <v>7009</v>
      </c>
      <c r="BD134" t="s">
        <v>7010</v>
      </c>
      <c r="BE134" t="s">
        <v>7011</v>
      </c>
      <c r="BI134" t="s">
        <v>7012</v>
      </c>
      <c r="BK134" t="s">
        <v>7013</v>
      </c>
      <c r="BL134" t="s">
        <v>7014</v>
      </c>
      <c r="BM134" t="s">
        <v>7015</v>
      </c>
      <c r="BN134" t="s">
        <v>7016</v>
      </c>
      <c r="BO134" t="s">
        <v>7017</v>
      </c>
      <c r="BP134" t="s">
        <v>7018</v>
      </c>
      <c r="BQ134" t="s">
        <v>7019</v>
      </c>
      <c r="BR134" t="s">
        <v>7020</v>
      </c>
      <c r="BS134" t="s">
        <v>7021</v>
      </c>
      <c r="BT134" t="s">
        <v>7022</v>
      </c>
      <c r="BV134" t="s">
        <v>7023</v>
      </c>
      <c r="BW134" t="s">
        <v>7024</v>
      </c>
    </row>
    <row r="135" spans="11:75" x14ac:dyDescent="0.3">
      <c r="K135" t="s">
        <v>3345</v>
      </c>
      <c r="L135">
        <v>1495</v>
      </c>
      <c r="M135" t="s">
        <v>560</v>
      </c>
      <c r="AT135" t="s">
        <v>7025</v>
      </c>
      <c r="AU135" t="s">
        <v>7026</v>
      </c>
      <c r="AW135" t="s">
        <v>7027</v>
      </c>
      <c r="AY135" t="s">
        <v>7028</v>
      </c>
      <c r="AZ135" t="s">
        <v>7029</v>
      </c>
      <c r="BA135" t="s">
        <v>7030</v>
      </c>
      <c r="BB135" t="s">
        <v>7031</v>
      </c>
      <c r="BC135" t="s">
        <v>7032</v>
      </c>
      <c r="BD135" t="s">
        <v>7033</v>
      </c>
      <c r="BE135" t="s">
        <v>7034</v>
      </c>
      <c r="BI135" t="s">
        <v>7035</v>
      </c>
      <c r="BK135" t="s">
        <v>7036</v>
      </c>
      <c r="BL135" t="s">
        <v>7037</v>
      </c>
      <c r="BM135" t="s">
        <v>7038</v>
      </c>
      <c r="BN135" t="s">
        <v>7039</v>
      </c>
      <c r="BO135" t="s">
        <v>7040</v>
      </c>
      <c r="BP135" t="s">
        <v>7041</v>
      </c>
      <c r="BQ135" t="s">
        <v>7042</v>
      </c>
      <c r="BR135" t="s">
        <v>7043</v>
      </c>
      <c r="BS135" t="s">
        <v>7044</v>
      </c>
      <c r="BT135" t="s">
        <v>7045</v>
      </c>
      <c r="BV135" t="s">
        <v>7046</v>
      </c>
      <c r="BW135" t="s">
        <v>7047</v>
      </c>
    </row>
    <row r="136" spans="11:75" x14ac:dyDescent="0.3">
      <c r="K136" t="s">
        <v>3346</v>
      </c>
      <c r="L136">
        <v>1495</v>
      </c>
      <c r="M136" t="s">
        <v>561</v>
      </c>
      <c r="AT136" t="s">
        <v>7048</v>
      </c>
      <c r="AU136" t="s">
        <v>5749</v>
      </c>
      <c r="AW136" t="s">
        <v>7049</v>
      </c>
      <c r="AY136" t="s">
        <v>7050</v>
      </c>
      <c r="AZ136" t="s">
        <v>7051</v>
      </c>
      <c r="BA136" t="s">
        <v>7052</v>
      </c>
      <c r="BB136" t="s">
        <v>7053</v>
      </c>
      <c r="BC136" t="s">
        <v>7054</v>
      </c>
      <c r="BD136" t="s">
        <v>7055</v>
      </c>
      <c r="BE136" t="s">
        <v>7056</v>
      </c>
      <c r="BI136" t="s">
        <v>7057</v>
      </c>
      <c r="BK136" t="s">
        <v>7058</v>
      </c>
      <c r="BL136" t="s">
        <v>7059</v>
      </c>
      <c r="BM136" t="s">
        <v>7060</v>
      </c>
      <c r="BN136" t="s">
        <v>7061</v>
      </c>
      <c r="BO136" t="s">
        <v>7062</v>
      </c>
      <c r="BP136" t="s">
        <v>7063</v>
      </c>
      <c r="BQ136" t="s">
        <v>7064</v>
      </c>
      <c r="BR136" t="s">
        <v>7065</v>
      </c>
      <c r="BS136" t="s">
        <v>7066</v>
      </c>
      <c r="BT136" t="s">
        <v>7067</v>
      </c>
      <c r="BV136" t="s">
        <v>7068</v>
      </c>
      <c r="BW136" t="s">
        <v>7069</v>
      </c>
    </row>
    <row r="137" spans="11:75" x14ac:dyDescent="0.3">
      <c r="K137" t="s">
        <v>3347</v>
      </c>
      <c r="L137">
        <v>1495</v>
      </c>
      <c r="M137" t="s">
        <v>562</v>
      </c>
      <c r="AT137" t="s">
        <v>7070</v>
      </c>
      <c r="AU137" t="s">
        <v>7071</v>
      </c>
      <c r="AW137" t="s">
        <v>7072</v>
      </c>
      <c r="AY137" t="s">
        <v>7073</v>
      </c>
      <c r="AZ137" t="s">
        <v>7074</v>
      </c>
      <c r="BA137" t="s">
        <v>7075</v>
      </c>
      <c r="BB137" t="s">
        <v>7076</v>
      </c>
      <c r="BC137" t="s">
        <v>7077</v>
      </c>
      <c r="BD137" t="s">
        <v>7078</v>
      </c>
      <c r="BE137" t="s">
        <v>7079</v>
      </c>
      <c r="BI137" t="s">
        <v>7080</v>
      </c>
      <c r="BK137" t="s">
        <v>7081</v>
      </c>
      <c r="BL137" t="s">
        <v>7082</v>
      </c>
      <c r="BM137" t="s">
        <v>7083</v>
      </c>
      <c r="BN137" t="s">
        <v>7084</v>
      </c>
      <c r="BO137" t="s">
        <v>7085</v>
      </c>
      <c r="BP137" t="s">
        <v>7086</v>
      </c>
      <c r="BQ137" t="s">
        <v>7087</v>
      </c>
      <c r="BR137" t="s">
        <v>7088</v>
      </c>
      <c r="BS137" t="s">
        <v>7089</v>
      </c>
      <c r="BT137" t="s">
        <v>7090</v>
      </c>
      <c r="BV137" t="s">
        <v>7091</v>
      </c>
      <c r="BW137" t="s">
        <v>7092</v>
      </c>
    </row>
    <row r="138" spans="11:75" x14ac:dyDescent="0.3">
      <c r="K138" t="s">
        <v>3348</v>
      </c>
      <c r="L138">
        <v>1500</v>
      </c>
      <c r="M138" t="s">
        <v>563</v>
      </c>
      <c r="AT138" t="s">
        <v>7093</v>
      </c>
      <c r="AU138" t="s">
        <v>7094</v>
      </c>
      <c r="AW138" t="s">
        <v>7095</v>
      </c>
      <c r="AY138" t="s">
        <v>7096</v>
      </c>
      <c r="AZ138" t="s">
        <v>7097</v>
      </c>
      <c r="BA138" t="s">
        <v>5691</v>
      </c>
      <c r="BB138" t="s">
        <v>7098</v>
      </c>
      <c r="BC138" t="s">
        <v>7099</v>
      </c>
      <c r="BD138" t="s">
        <v>7100</v>
      </c>
      <c r="BE138" t="s">
        <v>7101</v>
      </c>
      <c r="BI138" t="s">
        <v>7102</v>
      </c>
      <c r="BK138" t="s">
        <v>7103</v>
      </c>
      <c r="BL138" t="s">
        <v>7104</v>
      </c>
      <c r="BM138" t="s">
        <v>7105</v>
      </c>
      <c r="BN138" t="s">
        <v>7106</v>
      </c>
      <c r="BO138" t="s">
        <v>7107</v>
      </c>
      <c r="BP138" t="s">
        <v>7108</v>
      </c>
      <c r="BQ138" t="s">
        <v>7109</v>
      </c>
      <c r="BR138" t="s">
        <v>7110</v>
      </c>
      <c r="BS138" t="s">
        <v>7111</v>
      </c>
      <c r="BT138" t="s">
        <v>7112</v>
      </c>
      <c r="BV138" t="s">
        <v>7113</v>
      </c>
      <c r="BW138" t="s">
        <v>7114</v>
      </c>
    </row>
    <row r="139" spans="11:75" x14ac:dyDescent="0.3">
      <c r="K139" t="s">
        <v>3349</v>
      </c>
      <c r="L139">
        <v>1501</v>
      </c>
      <c r="M139" t="s">
        <v>564</v>
      </c>
      <c r="AT139" t="s">
        <v>7115</v>
      </c>
      <c r="AU139" t="s">
        <v>7116</v>
      </c>
      <c r="AW139" t="s">
        <v>7117</v>
      </c>
      <c r="AY139" t="s">
        <v>7118</v>
      </c>
      <c r="AZ139" t="s">
        <v>7119</v>
      </c>
      <c r="BA139" t="s">
        <v>7120</v>
      </c>
      <c r="BB139" t="s">
        <v>7121</v>
      </c>
      <c r="BC139" t="s">
        <v>7122</v>
      </c>
      <c r="BD139" t="s">
        <v>7123</v>
      </c>
      <c r="BE139" t="s">
        <v>7124</v>
      </c>
      <c r="BI139" t="s">
        <v>7125</v>
      </c>
      <c r="BK139" t="s">
        <v>7126</v>
      </c>
      <c r="BL139" t="s">
        <v>7127</v>
      </c>
      <c r="BM139" t="s">
        <v>7128</v>
      </c>
      <c r="BN139" t="s">
        <v>7129</v>
      </c>
      <c r="BO139" t="s">
        <v>7130</v>
      </c>
      <c r="BP139" t="s">
        <v>7131</v>
      </c>
      <c r="BQ139" t="s">
        <v>7132</v>
      </c>
      <c r="BR139" t="s">
        <v>7133</v>
      </c>
      <c r="BS139" t="s">
        <v>7134</v>
      </c>
      <c r="BT139" t="s">
        <v>7135</v>
      </c>
      <c r="BV139" t="s">
        <v>7136</v>
      </c>
      <c r="BW139" t="s">
        <v>7137</v>
      </c>
    </row>
    <row r="140" spans="11:75" x14ac:dyDescent="0.3">
      <c r="K140" t="s">
        <v>3350</v>
      </c>
      <c r="L140">
        <v>1502</v>
      </c>
      <c r="M140" t="s">
        <v>565</v>
      </c>
      <c r="AT140" t="s">
        <v>7138</v>
      </c>
      <c r="AU140" t="s">
        <v>7139</v>
      </c>
      <c r="AW140" t="s">
        <v>7140</v>
      </c>
      <c r="AY140" t="s">
        <v>7141</v>
      </c>
      <c r="AZ140" t="s">
        <v>7142</v>
      </c>
      <c r="BA140" t="s">
        <v>7143</v>
      </c>
      <c r="BB140" t="s">
        <v>7144</v>
      </c>
      <c r="BC140" t="s">
        <v>7145</v>
      </c>
      <c r="BD140" t="s">
        <v>7146</v>
      </c>
      <c r="BE140" t="s">
        <v>7147</v>
      </c>
      <c r="BI140" t="s">
        <v>7148</v>
      </c>
      <c r="BK140" t="s">
        <v>1423</v>
      </c>
      <c r="BL140" t="s">
        <v>7149</v>
      </c>
      <c r="BM140" t="s">
        <v>7150</v>
      </c>
      <c r="BN140" t="s">
        <v>7151</v>
      </c>
      <c r="BO140" t="s">
        <v>7152</v>
      </c>
      <c r="BP140" t="s">
        <v>7153</v>
      </c>
      <c r="BQ140" t="s">
        <v>7154</v>
      </c>
      <c r="BR140" t="s">
        <v>7155</v>
      </c>
      <c r="BS140" t="s">
        <v>7156</v>
      </c>
      <c r="BT140" t="s">
        <v>7157</v>
      </c>
      <c r="BV140" t="s">
        <v>7158</v>
      </c>
      <c r="BW140" t="s">
        <v>7159</v>
      </c>
    </row>
    <row r="141" spans="11:75" x14ac:dyDescent="0.3">
      <c r="K141" t="s">
        <v>3351</v>
      </c>
      <c r="L141">
        <v>1540</v>
      </c>
      <c r="M141" t="s">
        <v>566</v>
      </c>
      <c r="AT141" t="s">
        <v>7160</v>
      </c>
      <c r="AU141" t="s">
        <v>7161</v>
      </c>
      <c r="AW141" t="s">
        <v>7162</v>
      </c>
      <c r="AY141" t="s">
        <v>7163</v>
      </c>
      <c r="AZ141" t="s">
        <v>7164</v>
      </c>
      <c r="BA141" t="s">
        <v>7165</v>
      </c>
      <c r="BB141" t="s">
        <v>7166</v>
      </c>
      <c r="BC141" t="s">
        <v>7167</v>
      </c>
      <c r="BD141" t="s">
        <v>7168</v>
      </c>
      <c r="BE141" t="s">
        <v>7169</v>
      </c>
      <c r="BI141" t="s">
        <v>7170</v>
      </c>
      <c r="BK141" t="s">
        <v>7171</v>
      </c>
      <c r="BL141" t="s">
        <v>7172</v>
      </c>
      <c r="BM141" t="s">
        <v>7173</v>
      </c>
      <c r="BN141" t="s">
        <v>7174</v>
      </c>
      <c r="BO141" t="s">
        <v>7175</v>
      </c>
      <c r="BP141" t="s">
        <v>7176</v>
      </c>
      <c r="BQ141" t="s">
        <v>7177</v>
      </c>
      <c r="BR141" t="s">
        <v>7178</v>
      </c>
      <c r="BS141" t="s">
        <v>7179</v>
      </c>
      <c r="BT141" t="s">
        <v>7180</v>
      </c>
      <c r="BV141" t="s">
        <v>7181</v>
      </c>
      <c r="BW141" t="s">
        <v>7182</v>
      </c>
    </row>
    <row r="142" spans="11:75" x14ac:dyDescent="0.3">
      <c r="K142" t="s">
        <v>3352</v>
      </c>
      <c r="L142">
        <v>1540</v>
      </c>
      <c r="M142" t="s">
        <v>567</v>
      </c>
      <c r="AT142" t="s">
        <v>7183</v>
      </c>
      <c r="AU142" t="s">
        <v>7184</v>
      </c>
      <c r="AW142" t="s">
        <v>7185</v>
      </c>
      <c r="AY142" t="s">
        <v>7186</v>
      </c>
      <c r="AZ142" t="s">
        <v>7187</v>
      </c>
      <c r="BA142" t="s">
        <v>7188</v>
      </c>
      <c r="BB142" t="s">
        <v>7189</v>
      </c>
      <c r="BC142" t="s">
        <v>7190</v>
      </c>
      <c r="BD142" t="s">
        <v>7191</v>
      </c>
      <c r="BE142" t="s">
        <v>7192</v>
      </c>
      <c r="BI142" t="s">
        <v>7193</v>
      </c>
      <c r="BK142" t="s">
        <v>7194</v>
      </c>
      <c r="BL142" t="s">
        <v>7195</v>
      </c>
      <c r="BM142" t="s">
        <v>7196</v>
      </c>
      <c r="BN142" t="s">
        <v>7197</v>
      </c>
      <c r="BO142" t="s">
        <v>7198</v>
      </c>
      <c r="BP142" t="s">
        <v>7199</v>
      </c>
      <c r="BQ142" t="s">
        <v>7200</v>
      </c>
      <c r="BR142" t="s">
        <v>7201</v>
      </c>
      <c r="BS142" t="s">
        <v>7202</v>
      </c>
      <c r="BT142" t="s">
        <v>7203</v>
      </c>
      <c r="BV142" t="s">
        <v>7204</v>
      </c>
      <c r="BW142" t="s">
        <v>7205</v>
      </c>
    </row>
    <row r="143" spans="11:75" x14ac:dyDescent="0.3">
      <c r="K143" t="s">
        <v>3353</v>
      </c>
      <c r="L143">
        <v>1541</v>
      </c>
      <c r="M143" t="s">
        <v>568</v>
      </c>
      <c r="AT143" t="s">
        <v>7206</v>
      </c>
      <c r="AU143" t="s">
        <v>7207</v>
      </c>
      <c r="AW143" t="s">
        <v>7208</v>
      </c>
      <c r="AY143" t="s">
        <v>7209</v>
      </c>
      <c r="AZ143" t="s">
        <v>7210</v>
      </c>
      <c r="BA143" t="s">
        <v>7211</v>
      </c>
      <c r="BB143" t="s">
        <v>7212</v>
      </c>
      <c r="BC143" t="s">
        <v>7213</v>
      </c>
      <c r="BD143" t="s">
        <v>7214</v>
      </c>
      <c r="BE143" t="s">
        <v>7215</v>
      </c>
      <c r="BI143" t="s">
        <v>7216</v>
      </c>
      <c r="BK143" t="s">
        <v>7217</v>
      </c>
      <c r="BL143" t="s">
        <v>7218</v>
      </c>
      <c r="BM143" t="s">
        <v>7219</v>
      </c>
      <c r="BN143" t="s">
        <v>7220</v>
      </c>
      <c r="BO143" t="s">
        <v>7221</v>
      </c>
      <c r="BP143" t="s">
        <v>7222</v>
      </c>
      <c r="BQ143" t="s">
        <v>7223</v>
      </c>
      <c r="BR143" t="s">
        <v>7224</v>
      </c>
      <c r="BS143" t="s">
        <v>7225</v>
      </c>
      <c r="BT143" t="s">
        <v>7226</v>
      </c>
      <c r="BV143" t="s">
        <v>7227</v>
      </c>
      <c r="BW143" t="s">
        <v>7228</v>
      </c>
    </row>
    <row r="144" spans="11:75" x14ac:dyDescent="0.3">
      <c r="K144" t="s">
        <v>3354</v>
      </c>
      <c r="L144">
        <v>1547</v>
      </c>
      <c r="M144" t="s">
        <v>569</v>
      </c>
      <c r="AT144" t="s">
        <v>7229</v>
      </c>
      <c r="AU144" t="s">
        <v>7230</v>
      </c>
      <c r="AW144" t="s">
        <v>7231</v>
      </c>
      <c r="AY144" t="s">
        <v>7232</v>
      </c>
      <c r="AZ144" t="s">
        <v>7233</v>
      </c>
      <c r="BA144" t="s">
        <v>7234</v>
      </c>
      <c r="BB144" t="s">
        <v>7235</v>
      </c>
      <c r="BC144" t="s">
        <v>7236</v>
      </c>
      <c r="BD144" t="s">
        <v>7237</v>
      </c>
      <c r="BE144" t="s">
        <v>7238</v>
      </c>
      <c r="BI144" t="s">
        <v>7239</v>
      </c>
      <c r="BK144" t="s">
        <v>7240</v>
      </c>
      <c r="BL144" t="s">
        <v>7241</v>
      </c>
      <c r="BM144" t="s">
        <v>7242</v>
      </c>
      <c r="BN144" t="s">
        <v>7243</v>
      </c>
      <c r="BO144" t="s">
        <v>7244</v>
      </c>
      <c r="BP144" t="s">
        <v>7245</v>
      </c>
      <c r="BQ144" t="s">
        <v>7246</v>
      </c>
      <c r="BR144" t="s">
        <v>7247</v>
      </c>
      <c r="BS144" t="s">
        <v>7248</v>
      </c>
      <c r="BT144" t="s">
        <v>7249</v>
      </c>
      <c r="BV144" t="s">
        <v>7250</v>
      </c>
      <c r="BW144" t="s">
        <v>7251</v>
      </c>
    </row>
    <row r="145" spans="11:75" x14ac:dyDescent="0.3">
      <c r="K145" t="s">
        <v>3355</v>
      </c>
      <c r="L145">
        <v>1560</v>
      </c>
      <c r="M145" t="s">
        <v>570</v>
      </c>
      <c r="AT145" t="s">
        <v>7252</v>
      </c>
      <c r="AU145" t="s">
        <v>7253</v>
      </c>
      <c r="AW145" t="s">
        <v>4525</v>
      </c>
      <c r="AY145" t="s">
        <v>7254</v>
      </c>
      <c r="AZ145" t="s">
        <v>7255</v>
      </c>
      <c r="BA145" t="s">
        <v>7256</v>
      </c>
      <c r="BB145" t="s">
        <v>7257</v>
      </c>
      <c r="BC145" t="s">
        <v>7258</v>
      </c>
      <c r="BD145" t="s">
        <v>7259</v>
      </c>
      <c r="BE145" t="s">
        <v>7260</v>
      </c>
      <c r="BI145" t="s">
        <v>7261</v>
      </c>
      <c r="BK145" t="s">
        <v>7262</v>
      </c>
      <c r="BL145" t="s">
        <v>6513</v>
      </c>
      <c r="BM145" t="s">
        <v>7263</v>
      </c>
      <c r="BN145" t="s">
        <v>7264</v>
      </c>
      <c r="BO145" t="s">
        <v>7265</v>
      </c>
      <c r="BP145" t="s">
        <v>7266</v>
      </c>
      <c r="BQ145" t="s">
        <v>7267</v>
      </c>
      <c r="BR145" t="s">
        <v>7268</v>
      </c>
      <c r="BS145" t="s">
        <v>7269</v>
      </c>
      <c r="BT145" t="s">
        <v>7270</v>
      </c>
      <c r="BV145" t="s">
        <v>7271</v>
      </c>
      <c r="BW145" t="s">
        <v>7272</v>
      </c>
    </row>
    <row r="146" spans="11:75" x14ac:dyDescent="0.3">
      <c r="K146" t="s">
        <v>3356</v>
      </c>
      <c r="L146">
        <v>1570</v>
      </c>
      <c r="M146" t="s">
        <v>571</v>
      </c>
      <c r="AT146" t="s">
        <v>7273</v>
      </c>
      <c r="AU146" t="s">
        <v>7274</v>
      </c>
      <c r="AW146" t="s">
        <v>7275</v>
      </c>
      <c r="AY146" t="s">
        <v>7276</v>
      </c>
      <c r="AZ146" t="s">
        <v>7277</v>
      </c>
      <c r="BA146" t="s">
        <v>7278</v>
      </c>
      <c r="BB146" t="s">
        <v>7279</v>
      </c>
      <c r="BC146" t="s">
        <v>7280</v>
      </c>
      <c r="BD146" t="s">
        <v>7281</v>
      </c>
      <c r="BE146" t="s">
        <v>7282</v>
      </c>
      <c r="BI146" t="s">
        <v>7283</v>
      </c>
      <c r="BK146" t="s">
        <v>7284</v>
      </c>
      <c r="BL146" t="s">
        <v>7285</v>
      </c>
      <c r="BM146" t="s">
        <v>7286</v>
      </c>
      <c r="BN146" t="s">
        <v>7287</v>
      </c>
      <c r="BO146" t="s">
        <v>7288</v>
      </c>
      <c r="BP146" t="s">
        <v>7289</v>
      </c>
      <c r="BQ146" t="s">
        <v>7290</v>
      </c>
      <c r="BR146" t="s">
        <v>7291</v>
      </c>
      <c r="BS146" t="s">
        <v>7292</v>
      </c>
      <c r="BT146" t="s">
        <v>7293</v>
      </c>
      <c r="BV146" t="s">
        <v>7294</v>
      </c>
      <c r="BW146" t="s">
        <v>7295</v>
      </c>
    </row>
    <row r="147" spans="11:75" x14ac:dyDescent="0.3">
      <c r="K147" t="s">
        <v>3357</v>
      </c>
      <c r="L147">
        <v>1570</v>
      </c>
      <c r="M147" t="s">
        <v>572</v>
      </c>
      <c r="AT147" t="s">
        <v>7296</v>
      </c>
      <c r="AU147" t="s">
        <v>7297</v>
      </c>
      <c r="AW147" t="s">
        <v>7298</v>
      </c>
      <c r="AY147" t="s">
        <v>7299</v>
      </c>
      <c r="AZ147" t="s">
        <v>7300</v>
      </c>
      <c r="BA147" t="s">
        <v>7301</v>
      </c>
      <c r="BB147" t="s">
        <v>7302</v>
      </c>
      <c r="BC147" t="s">
        <v>7303</v>
      </c>
      <c r="BD147" t="s">
        <v>7304</v>
      </c>
      <c r="BE147" t="s">
        <v>7305</v>
      </c>
      <c r="BI147" t="s">
        <v>7306</v>
      </c>
      <c r="BK147" t="s">
        <v>7307</v>
      </c>
      <c r="BL147" t="s">
        <v>7308</v>
      </c>
      <c r="BM147" t="s">
        <v>7309</v>
      </c>
      <c r="BN147" t="s">
        <v>7310</v>
      </c>
      <c r="BO147" t="s">
        <v>7311</v>
      </c>
      <c r="BP147" t="s">
        <v>7312</v>
      </c>
      <c r="BQ147" t="s">
        <v>7313</v>
      </c>
      <c r="BR147" t="s">
        <v>7314</v>
      </c>
      <c r="BS147" t="s">
        <v>7315</v>
      </c>
      <c r="BT147" t="s">
        <v>7316</v>
      </c>
      <c r="BV147" t="s">
        <v>7317</v>
      </c>
      <c r="BW147" t="s">
        <v>7318</v>
      </c>
    </row>
    <row r="148" spans="11:75" x14ac:dyDescent="0.3">
      <c r="K148" t="s">
        <v>3358</v>
      </c>
      <c r="L148">
        <v>1570</v>
      </c>
      <c r="M148" t="s">
        <v>573</v>
      </c>
      <c r="AT148" t="s">
        <v>7319</v>
      </c>
      <c r="AU148" t="s">
        <v>7320</v>
      </c>
      <c r="AW148" t="s">
        <v>7321</v>
      </c>
      <c r="AY148" t="s">
        <v>7322</v>
      </c>
      <c r="AZ148" t="s">
        <v>7323</v>
      </c>
      <c r="BA148" t="s">
        <v>7324</v>
      </c>
      <c r="BB148" t="s">
        <v>7325</v>
      </c>
      <c r="BC148" t="s">
        <v>7326</v>
      </c>
      <c r="BD148" t="s">
        <v>7327</v>
      </c>
      <c r="BE148" t="s">
        <v>7328</v>
      </c>
      <c r="BI148" t="s">
        <v>7329</v>
      </c>
      <c r="BK148" t="s">
        <v>7330</v>
      </c>
      <c r="BL148" t="s">
        <v>7331</v>
      </c>
      <c r="BM148" t="s">
        <v>7332</v>
      </c>
      <c r="BN148" t="s">
        <v>7333</v>
      </c>
      <c r="BO148" t="s">
        <v>7334</v>
      </c>
      <c r="BP148" t="s">
        <v>7335</v>
      </c>
      <c r="BQ148" t="s">
        <v>7336</v>
      </c>
      <c r="BR148" t="s">
        <v>7337</v>
      </c>
      <c r="BS148" t="s">
        <v>7338</v>
      </c>
      <c r="BT148" t="s">
        <v>7339</v>
      </c>
      <c r="BV148" t="s">
        <v>7340</v>
      </c>
      <c r="BW148" t="s">
        <v>7341</v>
      </c>
    </row>
    <row r="149" spans="11:75" x14ac:dyDescent="0.3">
      <c r="K149" t="s">
        <v>3359</v>
      </c>
      <c r="L149">
        <v>1600</v>
      </c>
      <c r="M149" t="s">
        <v>574</v>
      </c>
      <c r="AT149" t="s">
        <v>7342</v>
      </c>
      <c r="AU149" t="s">
        <v>7343</v>
      </c>
      <c r="AW149" t="s">
        <v>7344</v>
      </c>
      <c r="AY149" t="s">
        <v>7345</v>
      </c>
      <c r="AZ149" t="s">
        <v>7346</v>
      </c>
      <c r="BA149" t="s">
        <v>7347</v>
      </c>
      <c r="BB149" t="s">
        <v>7348</v>
      </c>
      <c r="BC149" t="s">
        <v>7349</v>
      </c>
      <c r="BD149" t="s">
        <v>7350</v>
      </c>
      <c r="BE149" t="s">
        <v>7351</v>
      </c>
      <c r="BI149" t="s">
        <v>7352</v>
      </c>
      <c r="BK149" t="s">
        <v>7353</v>
      </c>
      <c r="BL149" t="s">
        <v>7354</v>
      </c>
      <c r="BM149" t="s">
        <v>7355</v>
      </c>
      <c r="BN149" t="s">
        <v>7356</v>
      </c>
      <c r="BO149" t="s">
        <v>7357</v>
      </c>
      <c r="BP149" t="s">
        <v>7358</v>
      </c>
      <c r="BQ149" t="s">
        <v>7359</v>
      </c>
      <c r="BR149" t="s">
        <v>7360</v>
      </c>
      <c r="BS149" t="s">
        <v>7361</v>
      </c>
      <c r="BT149" t="s">
        <v>7362</v>
      </c>
      <c r="BV149" t="s">
        <v>7363</v>
      </c>
      <c r="BW149" t="s">
        <v>7364</v>
      </c>
    </row>
    <row r="150" spans="11:75" x14ac:dyDescent="0.3">
      <c r="K150" t="s">
        <v>3360</v>
      </c>
      <c r="L150">
        <v>1600</v>
      </c>
      <c r="M150" t="s">
        <v>576</v>
      </c>
      <c r="AT150" t="s">
        <v>7365</v>
      </c>
      <c r="AU150" t="s">
        <v>7366</v>
      </c>
      <c r="AW150" t="s">
        <v>7367</v>
      </c>
      <c r="AY150" t="s">
        <v>7368</v>
      </c>
      <c r="AZ150" t="s">
        <v>7369</v>
      </c>
      <c r="BA150" t="s">
        <v>7370</v>
      </c>
      <c r="BB150" t="s">
        <v>7371</v>
      </c>
      <c r="BC150" t="s">
        <v>7372</v>
      </c>
      <c r="BD150" t="s">
        <v>7373</v>
      </c>
      <c r="BE150" t="s">
        <v>7374</v>
      </c>
      <c r="BI150" t="s">
        <v>7375</v>
      </c>
      <c r="BK150" t="s">
        <v>7376</v>
      </c>
      <c r="BL150" t="s">
        <v>7377</v>
      </c>
      <c r="BM150" t="s">
        <v>7378</v>
      </c>
      <c r="BN150" t="s">
        <v>7379</v>
      </c>
      <c r="BO150" t="s">
        <v>7380</v>
      </c>
      <c r="BP150" t="s">
        <v>7381</v>
      </c>
      <c r="BQ150" t="s">
        <v>7382</v>
      </c>
      <c r="BR150" t="s">
        <v>7383</v>
      </c>
      <c r="BS150" t="s">
        <v>7384</v>
      </c>
      <c r="BT150" t="s">
        <v>7385</v>
      </c>
      <c r="BV150" t="s">
        <v>7386</v>
      </c>
      <c r="BW150" t="s">
        <v>7387</v>
      </c>
    </row>
    <row r="151" spans="11:75" x14ac:dyDescent="0.3">
      <c r="K151" t="s">
        <v>3361</v>
      </c>
      <c r="L151">
        <v>1600</v>
      </c>
      <c r="M151" t="s">
        <v>575</v>
      </c>
      <c r="AT151" t="s">
        <v>7388</v>
      </c>
      <c r="AU151" t="s">
        <v>7389</v>
      </c>
      <c r="AW151" t="s">
        <v>7390</v>
      </c>
      <c r="AY151" t="s">
        <v>7391</v>
      </c>
      <c r="AZ151" t="s">
        <v>7392</v>
      </c>
      <c r="BA151" t="s">
        <v>7393</v>
      </c>
      <c r="BB151" t="s">
        <v>7394</v>
      </c>
      <c r="BC151" t="s">
        <v>7395</v>
      </c>
      <c r="BD151" t="s">
        <v>7396</v>
      </c>
      <c r="BE151" t="s">
        <v>7397</v>
      </c>
      <c r="BI151" t="s">
        <v>7398</v>
      </c>
      <c r="BK151" t="s">
        <v>7399</v>
      </c>
      <c r="BL151" t="s">
        <v>7400</v>
      </c>
      <c r="BM151" t="s">
        <v>7401</v>
      </c>
      <c r="BN151" t="s">
        <v>7402</v>
      </c>
      <c r="BO151" t="s">
        <v>7403</v>
      </c>
      <c r="BP151" t="s">
        <v>7404</v>
      </c>
      <c r="BQ151" t="s">
        <v>7405</v>
      </c>
      <c r="BR151" t="s">
        <v>7406</v>
      </c>
      <c r="BS151" t="s">
        <v>7407</v>
      </c>
      <c r="BT151" t="s">
        <v>7408</v>
      </c>
      <c r="BV151" t="s">
        <v>7409</v>
      </c>
      <c r="BW151" t="s">
        <v>7410</v>
      </c>
    </row>
    <row r="152" spans="11:75" x14ac:dyDescent="0.3">
      <c r="K152" t="s">
        <v>3362</v>
      </c>
      <c r="L152">
        <v>1601</v>
      </c>
      <c r="M152" t="s">
        <v>577</v>
      </c>
      <c r="AT152" t="s">
        <v>7411</v>
      </c>
      <c r="AU152" t="s">
        <v>7412</v>
      </c>
      <c r="AW152" t="s">
        <v>7413</v>
      </c>
      <c r="AY152" t="s">
        <v>7414</v>
      </c>
      <c r="AZ152" t="s">
        <v>7415</v>
      </c>
      <c r="BA152" t="s">
        <v>6233</v>
      </c>
      <c r="BB152" t="s">
        <v>7416</v>
      </c>
      <c r="BC152" t="s">
        <v>7417</v>
      </c>
      <c r="BD152" t="s">
        <v>7418</v>
      </c>
      <c r="BE152" t="s">
        <v>7419</v>
      </c>
      <c r="BI152" t="s">
        <v>7420</v>
      </c>
      <c r="BK152" t="s">
        <v>7421</v>
      </c>
      <c r="BL152" t="s">
        <v>7422</v>
      </c>
      <c r="BM152" t="s">
        <v>7423</v>
      </c>
      <c r="BN152" t="s">
        <v>7424</v>
      </c>
      <c r="BO152" t="s">
        <v>7425</v>
      </c>
      <c r="BP152" t="s">
        <v>7426</v>
      </c>
      <c r="BQ152" t="s">
        <v>7427</v>
      </c>
      <c r="BR152" t="s">
        <v>7428</v>
      </c>
      <c r="BS152" t="s">
        <v>1852</v>
      </c>
      <c r="BT152" t="s">
        <v>7429</v>
      </c>
      <c r="BV152" t="s">
        <v>7430</v>
      </c>
      <c r="BW152" t="s">
        <v>7431</v>
      </c>
    </row>
    <row r="153" spans="11:75" x14ac:dyDescent="0.3">
      <c r="K153" t="s">
        <v>3363</v>
      </c>
      <c r="L153">
        <v>1602</v>
      </c>
      <c r="M153" t="s">
        <v>578</v>
      </c>
      <c r="AT153" t="s">
        <v>7432</v>
      </c>
      <c r="AU153" t="s">
        <v>7433</v>
      </c>
      <c r="AW153" t="s">
        <v>7434</v>
      </c>
      <c r="AY153" t="s">
        <v>7435</v>
      </c>
      <c r="AZ153" t="s">
        <v>7436</v>
      </c>
      <c r="BA153" t="s">
        <v>7437</v>
      </c>
      <c r="BB153" t="s">
        <v>7438</v>
      </c>
      <c r="BC153" t="s">
        <v>7439</v>
      </c>
      <c r="BD153" t="s">
        <v>7440</v>
      </c>
      <c r="BE153" t="s">
        <v>7441</v>
      </c>
      <c r="BI153" t="s">
        <v>7442</v>
      </c>
      <c r="BK153" t="s">
        <v>7443</v>
      </c>
      <c r="BL153" t="s">
        <v>7444</v>
      </c>
      <c r="BM153" t="s">
        <v>7445</v>
      </c>
      <c r="BN153" t="s">
        <v>7446</v>
      </c>
      <c r="BO153" t="s">
        <v>7447</v>
      </c>
      <c r="BP153" t="s">
        <v>7448</v>
      </c>
      <c r="BQ153" t="s">
        <v>7449</v>
      </c>
      <c r="BR153" t="s">
        <v>7450</v>
      </c>
      <c r="BS153" t="s">
        <v>7451</v>
      </c>
      <c r="BT153" t="s">
        <v>7452</v>
      </c>
      <c r="BV153" t="s">
        <v>7453</v>
      </c>
      <c r="BW153" t="s">
        <v>7454</v>
      </c>
    </row>
    <row r="154" spans="11:75" x14ac:dyDescent="0.3">
      <c r="K154" t="s">
        <v>3364</v>
      </c>
      <c r="L154">
        <v>1620</v>
      </c>
      <c r="M154" t="s">
        <v>579</v>
      </c>
      <c r="AT154" t="s">
        <v>7455</v>
      </c>
      <c r="AU154" t="s">
        <v>7456</v>
      </c>
      <c r="AW154" t="s">
        <v>7457</v>
      </c>
      <c r="AY154" t="s">
        <v>7458</v>
      </c>
      <c r="AZ154" t="s">
        <v>7459</v>
      </c>
      <c r="BA154" t="s">
        <v>7460</v>
      </c>
      <c r="BB154" t="s">
        <v>7461</v>
      </c>
      <c r="BC154" t="s">
        <v>7462</v>
      </c>
      <c r="BD154" t="s">
        <v>7463</v>
      </c>
      <c r="BE154" t="s">
        <v>7464</v>
      </c>
      <c r="BI154" t="s">
        <v>7465</v>
      </c>
      <c r="BK154" t="s">
        <v>7466</v>
      </c>
      <c r="BL154" t="s">
        <v>7467</v>
      </c>
      <c r="BM154" t="s">
        <v>7468</v>
      </c>
      <c r="BN154" t="s">
        <v>7469</v>
      </c>
      <c r="BO154" t="s">
        <v>4952</v>
      </c>
      <c r="BP154" t="s">
        <v>7470</v>
      </c>
      <c r="BQ154" t="s">
        <v>7471</v>
      </c>
      <c r="BR154" t="s">
        <v>7472</v>
      </c>
      <c r="BS154" t="s">
        <v>7473</v>
      </c>
      <c r="BT154" t="s">
        <v>7474</v>
      </c>
      <c r="BV154" t="s">
        <v>7475</v>
      </c>
      <c r="BW154" t="s">
        <v>7476</v>
      </c>
    </row>
    <row r="155" spans="11:75" x14ac:dyDescent="0.3">
      <c r="K155" t="s">
        <v>3365</v>
      </c>
      <c r="L155">
        <v>1630</v>
      </c>
      <c r="M155" t="s">
        <v>580</v>
      </c>
      <c r="AT155" t="s">
        <v>7477</v>
      </c>
      <c r="AU155" t="s">
        <v>7478</v>
      </c>
      <c r="AW155" t="s">
        <v>7479</v>
      </c>
      <c r="AY155" t="s">
        <v>7480</v>
      </c>
      <c r="AZ155" t="s">
        <v>7481</v>
      </c>
      <c r="BA155" t="s">
        <v>7482</v>
      </c>
      <c r="BB155" t="s">
        <v>7483</v>
      </c>
      <c r="BC155" t="s">
        <v>7484</v>
      </c>
      <c r="BD155" t="s">
        <v>7485</v>
      </c>
      <c r="BE155" t="s">
        <v>7486</v>
      </c>
      <c r="BI155" t="s">
        <v>7487</v>
      </c>
      <c r="BK155" t="s">
        <v>7488</v>
      </c>
      <c r="BL155" t="s">
        <v>632</v>
      </c>
      <c r="BM155" t="s">
        <v>7489</v>
      </c>
      <c r="BN155" t="s">
        <v>7490</v>
      </c>
      <c r="BO155" t="s">
        <v>7491</v>
      </c>
      <c r="BP155" t="s">
        <v>7492</v>
      </c>
      <c r="BQ155" t="s">
        <v>7493</v>
      </c>
      <c r="BR155" t="s">
        <v>7494</v>
      </c>
      <c r="BS155" t="s">
        <v>7495</v>
      </c>
      <c r="BT155" t="s">
        <v>7496</v>
      </c>
      <c r="BV155" t="s">
        <v>7497</v>
      </c>
      <c r="BW155" t="s">
        <v>7498</v>
      </c>
    </row>
    <row r="156" spans="11:75" x14ac:dyDescent="0.3">
      <c r="K156" t="s">
        <v>3366</v>
      </c>
      <c r="L156">
        <v>1640</v>
      </c>
      <c r="M156" t="s">
        <v>581</v>
      </c>
      <c r="AT156" t="s">
        <v>7499</v>
      </c>
      <c r="AU156" t="s">
        <v>7500</v>
      </c>
      <c r="AW156" t="s">
        <v>7501</v>
      </c>
      <c r="AY156" t="s">
        <v>7502</v>
      </c>
      <c r="AZ156" t="s">
        <v>7503</v>
      </c>
      <c r="BA156" t="s">
        <v>7504</v>
      </c>
      <c r="BB156" t="s">
        <v>7505</v>
      </c>
      <c r="BC156" t="s">
        <v>7506</v>
      </c>
      <c r="BD156" t="s">
        <v>7507</v>
      </c>
      <c r="BE156" t="s">
        <v>7508</v>
      </c>
      <c r="BI156" t="s">
        <v>7509</v>
      </c>
      <c r="BK156" t="s">
        <v>7510</v>
      </c>
      <c r="BL156" t="s">
        <v>7511</v>
      </c>
      <c r="BM156" t="s">
        <v>7512</v>
      </c>
      <c r="BN156" t="s">
        <v>7513</v>
      </c>
      <c r="BO156" t="s">
        <v>7514</v>
      </c>
      <c r="BP156" t="s">
        <v>7515</v>
      </c>
      <c r="BQ156" t="s">
        <v>7516</v>
      </c>
      <c r="BR156" t="s">
        <v>7517</v>
      </c>
      <c r="BS156" t="s">
        <v>7518</v>
      </c>
      <c r="BT156" t="s">
        <v>7519</v>
      </c>
      <c r="BV156" t="s">
        <v>7520</v>
      </c>
      <c r="BW156" t="s">
        <v>7521</v>
      </c>
    </row>
    <row r="157" spans="11:75" x14ac:dyDescent="0.3">
      <c r="K157" t="s">
        <v>3367</v>
      </c>
      <c r="L157">
        <v>1650</v>
      </c>
      <c r="M157" t="s">
        <v>582</v>
      </c>
      <c r="AT157" t="s">
        <v>7522</v>
      </c>
      <c r="AU157" t="s">
        <v>7523</v>
      </c>
      <c r="AW157" t="s">
        <v>7524</v>
      </c>
      <c r="AY157" t="s">
        <v>7525</v>
      </c>
      <c r="AZ157" t="s">
        <v>7526</v>
      </c>
      <c r="BA157" t="s">
        <v>7527</v>
      </c>
      <c r="BB157" t="s">
        <v>7528</v>
      </c>
      <c r="BC157" t="s">
        <v>7529</v>
      </c>
      <c r="BD157" t="s">
        <v>7530</v>
      </c>
      <c r="BE157" t="s">
        <v>7531</v>
      </c>
      <c r="BI157" t="s">
        <v>7532</v>
      </c>
      <c r="BK157" t="s">
        <v>7533</v>
      </c>
      <c r="BL157" t="s">
        <v>7534</v>
      </c>
      <c r="BM157" t="s">
        <v>7535</v>
      </c>
      <c r="BN157" t="s">
        <v>7536</v>
      </c>
      <c r="BO157" t="s">
        <v>7537</v>
      </c>
      <c r="BP157" t="s">
        <v>7538</v>
      </c>
      <c r="BQ157" t="s">
        <v>7539</v>
      </c>
      <c r="BR157" t="s">
        <v>7540</v>
      </c>
      <c r="BS157" t="s">
        <v>7541</v>
      </c>
      <c r="BT157" t="s">
        <v>7542</v>
      </c>
      <c r="BV157" t="s">
        <v>7543</v>
      </c>
      <c r="BW157" t="s">
        <v>7544</v>
      </c>
    </row>
    <row r="158" spans="11:75" x14ac:dyDescent="0.3">
      <c r="K158" t="s">
        <v>3368</v>
      </c>
      <c r="L158">
        <v>1651</v>
      </c>
      <c r="M158" t="s">
        <v>583</v>
      </c>
      <c r="AT158" t="s">
        <v>7545</v>
      </c>
      <c r="AU158" t="s">
        <v>7546</v>
      </c>
      <c r="AW158" t="s">
        <v>7547</v>
      </c>
      <c r="AY158" t="s">
        <v>7548</v>
      </c>
      <c r="AZ158" t="s">
        <v>7549</v>
      </c>
      <c r="BA158" t="s">
        <v>7550</v>
      </c>
      <c r="BB158" t="s">
        <v>7551</v>
      </c>
      <c r="BC158" t="s">
        <v>7552</v>
      </c>
      <c r="BD158" t="s">
        <v>7553</v>
      </c>
      <c r="BE158" t="s">
        <v>7554</v>
      </c>
      <c r="BI158" t="s">
        <v>7555</v>
      </c>
      <c r="BK158" t="s">
        <v>7556</v>
      </c>
      <c r="BL158" t="s">
        <v>7557</v>
      </c>
      <c r="BM158" t="s">
        <v>7558</v>
      </c>
      <c r="BN158" t="s">
        <v>7559</v>
      </c>
      <c r="BO158" t="s">
        <v>7560</v>
      </c>
      <c r="BP158" t="s">
        <v>7561</v>
      </c>
      <c r="BQ158" t="s">
        <v>7562</v>
      </c>
      <c r="BR158" t="s">
        <v>7563</v>
      </c>
      <c r="BS158" t="s">
        <v>7564</v>
      </c>
      <c r="BT158" t="s">
        <v>7565</v>
      </c>
      <c r="BV158" t="s">
        <v>7566</v>
      </c>
      <c r="BW158" t="s">
        <v>7567</v>
      </c>
    </row>
    <row r="159" spans="11:75" x14ac:dyDescent="0.3">
      <c r="K159" t="s">
        <v>3201</v>
      </c>
      <c r="L159">
        <v>1652</v>
      </c>
      <c r="M159" t="s">
        <v>584</v>
      </c>
      <c r="AT159" t="s">
        <v>7568</v>
      </c>
      <c r="AU159" t="s">
        <v>7569</v>
      </c>
      <c r="AW159" t="s">
        <v>7570</v>
      </c>
      <c r="AY159" t="s">
        <v>7571</v>
      </c>
      <c r="AZ159" t="s">
        <v>7572</v>
      </c>
      <c r="BA159" t="s">
        <v>7573</v>
      </c>
      <c r="BB159" t="s">
        <v>7574</v>
      </c>
      <c r="BC159" t="s">
        <v>7575</v>
      </c>
      <c r="BD159" t="s">
        <v>7576</v>
      </c>
      <c r="BE159" t="s">
        <v>7577</v>
      </c>
      <c r="BI159" t="s">
        <v>7578</v>
      </c>
      <c r="BK159" t="s">
        <v>7579</v>
      </c>
      <c r="BL159" t="s">
        <v>7580</v>
      </c>
      <c r="BM159" t="s">
        <v>7581</v>
      </c>
      <c r="BN159" t="s">
        <v>7582</v>
      </c>
      <c r="BO159" t="s">
        <v>7583</v>
      </c>
      <c r="BP159" t="s">
        <v>7584</v>
      </c>
      <c r="BQ159" t="s">
        <v>7585</v>
      </c>
      <c r="BR159" t="s">
        <v>7586</v>
      </c>
      <c r="BS159" t="s">
        <v>7587</v>
      </c>
      <c r="BT159" t="s">
        <v>7588</v>
      </c>
      <c r="BV159" t="s">
        <v>7589</v>
      </c>
      <c r="BW159" t="s">
        <v>7590</v>
      </c>
    </row>
    <row r="160" spans="11:75" x14ac:dyDescent="0.3">
      <c r="K160" t="s">
        <v>3369</v>
      </c>
      <c r="L160">
        <v>1653</v>
      </c>
      <c r="M160" t="s">
        <v>585</v>
      </c>
      <c r="AT160" t="s">
        <v>7591</v>
      </c>
      <c r="AU160" t="s">
        <v>7592</v>
      </c>
      <c r="AW160" t="s">
        <v>7593</v>
      </c>
      <c r="AY160" t="s">
        <v>7594</v>
      </c>
      <c r="AZ160" t="s">
        <v>7595</v>
      </c>
      <c r="BA160" t="s">
        <v>7596</v>
      </c>
      <c r="BB160" t="s">
        <v>7597</v>
      </c>
      <c r="BC160" t="s">
        <v>7598</v>
      </c>
      <c r="BD160" t="s">
        <v>7599</v>
      </c>
      <c r="BE160" t="s">
        <v>7600</v>
      </c>
      <c r="BI160" t="s">
        <v>7601</v>
      </c>
      <c r="BK160" t="s">
        <v>7602</v>
      </c>
      <c r="BL160" t="s">
        <v>7603</v>
      </c>
      <c r="BM160" t="s">
        <v>7604</v>
      </c>
      <c r="BN160" t="s">
        <v>7605</v>
      </c>
      <c r="BO160" t="s">
        <v>7606</v>
      </c>
      <c r="BP160" t="s">
        <v>7607</v>
      </c>
      <c r="BQ160" t="s">
        <v>7608</v>
      </c>
      <c r="BR160" t="s">
        <v>7609</v>
      </c>
      <c r="BS160" t="s">
        <v>7610</v>
      </c>
      <c r="BT160" t="s">
        <v>7611</v>
      </c>
      <c r="BV160" t="s">
        <v>7612</v>
      </c>
      <c r="BW160" t="s">
        <v>7613</v>
      </c>
    </row>
    <row r="161" spans="11:75" x14ac:dyDescent="0.3">
      <c r="K161" t="s">
        <v>3370</v>
      </c>
      <c r="L161">
        <v>1654</v>
      </c>
      <c r="M161" t="s">
        <v>586</v>
      </c>
      <c r="AT161" t="s">
        <v>7614</v>
      </c>
      <c r="AU161" t="s">
        <v>7615</v>
      </c>
      <c r="AW161" t="s">
        <v>7616</v>
      </c>
      <c r="AY161" t="s">
        <v>7617</v>
      </c>
      <c r="AZ161" t="s">
        <v>7618</v>
      </c>
      <c r="BA161" t="s">
        <v>7619</v>
      </c>
      <c r="BB161" t="s">
        <v>7620</v>
      </c>
      <c r="BC161" t="s">
        <v>7621</v>
      </c>
      <c r="BD161" t="s">
        <v>7622</v>
      </c>
      <c r="BE161" t="s">
        <v>7623</v>
      </c>
      <c r="BI161" t="s">
        <v>7624</v>
      </c>
      <c r="BK161" t="s">
        <v>7625</v>
      </c>
      <c r="BL161" t="s">
        <v>7626</v>
      </c>
      <c r="BM161" t="s">
        <v>7627</v>
      </c>
      <c r="BN161" t="s">
        <v>7628</v>
      </c>
      <c r="BO161" t="s">
        <v>7629</v>
      </c>
      <c r="BP161" t="s">
        <v>7630</v>
      </c>
      <c r="BQ161" t="s">
        <v>7631</v>
      </c>
      <c r="BR161" t="s">
        <v>7632</v>
      </c>
      <c r="BS161" t="s">
        <v>7633</v>
      </c>
      <c r="BT161" t="s">
        <v>7634</v>
      </c>
      <c r="BV161" t="s">
        <v>7635</v>
      </c>
      <c r="BW161" t="s">
        <v>7636</v>
      </c>
    </row>
    <row r="162" spans="11:75" x14ac:dyDescent="0.3">
      <c r="K162" t="s">
        <v>3371</v>
      </c>
      <c r="L162">
        <v>1670</v>
      </c>
      <c r="M162" t="s">
        <v>587</v>
      </c>
      <c r="AT162" t="s">
        <v>7637</v>
      </c>
      <c r="AU162" t="s">
        <v>7638</v>
      </c>
      <c r="AW162" t="s">
        <v>7639</v>
      </c>
      <c r="AY162" t="s">
        <v>7640</v>
      </c>
      <c r="AZ162" t="s">
        <v>7641</v>
      </c>
      <c r="BA162" t="s">
        <v>7642</v>
      </c>
      <c r="BB162" t="s">
        <v>7643</v>
      </c>
      <c r="BC162" t="s">
        <v>7644</v>
      </c>
      <c r="BD162" t="s">
        <v>7645</v>
      </c>
      <c r="BE162" t="s">
        <v>7646</v>
      </c>
      <c r="BI162" t="s">
        <v>7647</v>
      </c>
      <c r="BK162" t="s">
        <v>7648</v>
      </c>
      <c r="BL162" t="s">
        <v>7649</v>
      </c>
      <c r="BM162" t="s">
        <v>7650</v>
      </c>
      <c r="BN162" t="s">
        <v>7651</v>
      </c>
      <c r="BO162" t="s">
        <v>7652</v>
      </c>
      <c r="BP162" t="s">
        <v>7653</v>
      </c>
      <c r="BQ162" t="s">
        <v>7654</v>
      </c>
      <c r="BR162" t="s">
        <v>7655</v>
      </c>
      <c r="BS162" t="s">
        <v>7656</v>
      </c>
      <c r="BT162" t="s">
        <v>7657</v>
      </c>
      <c r="BV162" t="s">
        <v>7658</v>
      </c>
      <c r="BW162" t="s">
        <v>7659</v>
      </c>
    </row>
    <row r="163" spans="11:75" x14ac:dyDescent="0.3">
      <c r="K163" t="s">
        <v>3372</v>
      </c>
      <c r="L163">
        <v>1670</v>
      </c>
      <c r="M163" t="s">
        <v>588</v>
      </c>
      <c r="AT163" t="s">
        <v>7660</v>
      </c>
      <c r="AU163" t="s">
        <v>7661</v>
      </c>
      <c r="AW163" t="s">
        <v>7662</v>
      </c>
      <c r="AY163" t="s">
        <v>7663</v>
      </c>
      <c r="AZ163" t="s">
        <v>7664</v>
      </c>
      <c r="BA163" t="s">
        <v>7665</v>
      </c>
      <c r="BB163" t="s">
        <v>7666</v>
      </c>
      <c r="BC163" t="s">
        <v>7667</v>
      </c>
      <c r="BD163" t="s">
        <v>7668</v>
      </c>
      <c r="BE163" t="s">
        <v>7669</v>
      </c>
      <c r="BI163" t="s">
        <v>7670</v>
      </c>
      <c r="BK163" t="s">
        <v>7671</v>
      </c>
      <c r="BL163" t="s">
        <v>7672</v>
      </c>
      <c r="BM163" t="s">
        <v>7673</v>
      </c>
      <c r="BN163" t="s">
        <v>7674</v>
      </c>
      <c r="BO163" t="s">
        <v>7675</v>
      </c>
      <c r="BP163" t="s">
        <v>7676</v>
      </c>
      <c r="BQ163" t="s">
        <v>7677</v>
      </c>
      <c r="BR163" t="s">
        <v>7678</v>
      </c>
      <c r="BS163" t="s">
        <v>7679</v>
      </c>
      <c r="BT163" t="s">
        <v>7680</v>
      </c>
      <c r="BV163" t="s">
        <v>7681</v>
      </c>
      <c r="BW163" t="s">
        <v>7682</v>
      </c>
    </row>
    <row r="164" spans="11:75" x14ac:dyDescent="0.3">
      <c r="K164" t="s">
        <v>3373</v>
      </c>
      <c r="L164">
        <v>1670</v>
      </c>
      <c r="M164" t="s">
        <v>589</v>
      </c>
      <c r="AT164" t="s">
        <v>7683</v>
      </c>
      <c r="AU164" t="s">
        <v>7684</v>
      </c>
      <c r="AW164" t="s">
        <v>7685</v>
      </c>
      <c r="AY164" t="s">
        <v>7686</v>
      </c>
      <c r="AZ164" t="s">
        <v>7687</v>
      </c>
      <c r="BA164" t="s">
        <v>7688</v>
      </c>
      <c r="BB164" t="s">
        <v>7689</v>
      </c>
      <c r="BC164" t="s">
        <v>7690</v>
      </c>
      <c r="BD164" t="s">
        <v>7691</v>
      </c>
      <c r="BE164" t="s">
        <v>7692</v>
      </c>
      <c r="BI164" t="s">
        <v>7693</v>
      </c>
      <c r="BK164" t="s">
        <v>7694</v>
      </c>
      <c r="BL164" t="s">
        <v>7695</v>
      </c>
      <c r="BM164" t="s">
        <v>7696</v>
      </c>
      <c r="BN164" t="s">
        <v>7697</v>
      </c>
      <c r="BO164" t="s">
        <v>7698</v>
      </c>
      <c r="BP164" t="s">
        <v>7699</v>
      </c>
      <c r="BQ164" t="s">
        <v>7700</v>
      </c>
      <c r="BR164" t="s">
        <v>7701</v>
      </c>
      <c r="BS164" t="s">
        <v>7702</v>
      </c>
      <c r="BT164" t="s">
        <v>7703</v>
      </c>
      <c r="BV164" t="s">
        <v>7704</v>
      </c>
      <c r="BW164" t="s">
        <v>7705</v>
      </c>
    </row>
    <row r="165" spans="11:75" x14ac:dyDescent="0.3">
      <c r="K165" t="s">
        <v>3374</v>
      </c>
      <c r="L165">
        <v>1671</v>
      </c>
      <c r="M165" t="s">
        <v>590</v>
      </c>
      <c r="AT165" t="s">
        <v>7706</v>
      </c>
      <c r="AU165" t="s">
        <v>7707</v>
      </c>
      <c r="AW165" t="s">
        <v>7708</v>
      </c>
      <c r="AY165" t="s">
        <v>7709</v>
      </c>
      <c r="AZ165" t="s">
        <v>7710</v>
      </c>
      <c r="BA165" t="s">
        <v>7711</v>
      </c>
      <c r="BB165" t="s">
        <v>7712</v>
      </c>
      <c r="BC165" t="s">
        <v>7713</v>
      </c>
      <c r="BD165" t="s">
        <v>7714</v>
      </c>
      <c r="BE165" t="s">
        <v>7715</v>
      </c>
      <c r="BI165" t="s">
        <v>7716</v>
      </c>
      <c r="BK165" t="s">
        <v>7717</v>
      </c>
      <c r="BL165" t="s">
        <v>7718</v>
      </c>
      <c r="BM165" t="s">
        <v>7719</v>
      </c>
      <c r="BN165" t="s">
        <v>7720</v>
      </c>
      <c r="BO165" t="s">
        <v>7721</v>
      </c>
      <c r="BP165" t="s">
        <v>7722</v>
      </c>
      <c r="BQ165" t="s">
        <v>7723</v>
      </c>
      <c r="BR165" t="s">
        <v>7724</v>
      </c>
      <c r="BS165" t="s">
        <v>7725</v>
      </c>
      <c r="BT165" t="s">
        <v>7726</v>
      </c>
      <c r="BV165" t="s">
        <v>7727</v>
      </c>
      <c r="BW165" t="s">
        <v>7728</v>
      </c>
    </row>
    <row r="166" spans="11:75" x14ac:dyDescent="0.3">
      <c r="K166" t="s">
        <v>3375</v>
      </c>
      <c r="L166">
        <v>1673</v>
      </c>
      <c r="M166" t="s">
        <v>591</v>
      </c>
      <c r="AT166" t="s">
        <v>7729</v>
      </c>
      <c r="AU166" t="s">
        <v>7730</v>
      </c>
      <c r="AW166" t="s">
        <v>7731</v>
      </c>
      <c r="AY166" t="s">
        <v>7732</v>
      </c>
      <c r="AZ166" t="s">
        <v>7733</v>
      </c>
      <c r="BA166" t="s">
        <v>7734</v>
      </c>
      <c r="BB166" t="s">
        <v>7735</v>
      </c>
      <c r="BC166" t="s">
        <v>7736</v>
      </c>
      <c r="BD166" t="s">
        <v>7737</v>
      </c>
      <c r="BE166" t="s">
        <v>7738</v>
      </c>
      <c r="BI166" t="s">
        <v>7739</v>
      </c>
      <c r="BK166" t="s">
        <v>7740</v>
      </c>
      <c r="BL166" t="s">
        <v>7741</v>
      </c>
      <c r="BM166" t="s">
        <v>7742</v>
      </c>
      <c r="BN166" t="s">
        <v>7743</v>
      </c>
      <c r="BO166" t="s">
        <v>7744</v>
      </c>
      <c r="BP166" t="s">
        <v>7745</v>
      </c>
      <c r="BQ166" t="s">
        <v>7746</v>
      </c>
      <c r="BR166" t="s">
        <v>7747</v>
      </c>
      <c r="BS166" t="s">
        <v>7748</v>
      </c>
      <c r="BT166" t="s">
        <v>7749</v>
      </c>
      <c r="BV166" t="s">
        <v>7750</v>
      </c>
      <c r="BW166" t="s">
        <v>7751</v>
      </c>
    </row>
    <row r="167" spans="11:75" x14ac:dyDescent="0.3">
      <c r="K167" t="s">
        <v>3376</v>
      </c>
      <c r="L167">
        <v>1674</v>
      </c>
      <c r="M167" t="s">
        <v>592</v>
      </c>
      <c r="AT167" t="s">
        <v>7752</v>
      </c>
      <c r="AU167" t="s">
        <v>7753</v>
      </c>
      <c r="AW167" t="s">
        <v>7754</v>
      </c>
      <c r="AZ167" t="s">
        <v>7755</v>
      </c>
      <c r="BA167" t="s">
        <v>7756</v>
      </c>
      <c r="BB167" t="s">
        <v>7757</v>
      </c>
      <c r="BC167" t="s">
        <v>7758</v>
      </c>
      <c r="BD167" t="s">
        <v>7759</v>
      </c>
      <c r="BE167" t="s">
        <v>7760</v>
      </c>
      <c r="BI167" t="s">
        <v>7761</v>
      </c>
      <c r="BK167" t="s">
        <v>7762</v>
      </c>
      <c r="BL167" t="s">
        <v>7763</v>
      </c>
      <c r="BM167" t="s">
        <v>7764</v>
      </c>
      <c r="BN167" t="s">
        <v>7765</v>
      </c>
      <c r="BO167" t="s">
        <v>7766</v>
      </c>
      <c r="BP167" t="s">
        <v>7767</v>
      </c>
      <c r="BQ167" t="s">
        <v>7768</v>
      </c>
      <c r="BR167" t="s">
        <v>7769</v>
      </c>
      <c r="BS167" t="s">
        <v>7770</v>
      </c>
      <c r="BT167" t="s">
        <v>7771</v>
      </c>
      <c r="BV167" t="s">
        <v>7772</v>
      </c>
      <c r="BW167" t="s">
        <v>7773</v>
      </c>
    </row>
    <row r="168" spans="11:75" x14ac:dyDescent="0.3">
      <c r="K168" t="s">
        <v>3377</v>
      </c>
      <c r="L168">
        <v>1700</v>
      </c>
      <c r="M168" t="s">
        <v>593</v>
      </c>
      <c r="AT168" t="s">
        <v>7774</v>
      </c>
      <c r="AU168" t="s">
        <v>7775</v>
      </c>
      <c r="AW168" t="s">
        <v>7776</v>
      </c>
      <c r="AZ168" t="s">
        <v>7777</v>
      </c>
      <c r="BA168" t="s">
        <v>7778</v>
      </c>
      <c r="BB168" t="s">
        <v>7779</v>
      </c>
      <c r="BC168" t="s">
        <v>7780</v>
      </c>
      <c r="BD168" t="s">
        <v>7781</v>
      </c>
      <c r="BE168" t="s">
        <v>7782</v>
      </c>
      <c r="BI168" t="s">
        <v>7783</v>
      </c>
      <c r="BK168" t="s">
        <v>7784</v>
      </c>
      <c r="BL168" t="s">
        <v>7785</v>
      </c>
      <c r="BM168" t="s">
        <v>7786</v>
      </c>
      <c r="BN168" t="s">
        <v>7787</v>
      </c>
      <c r="BO168" t="s">
        <v>7788</v>
      </c>
      <c r="BP168" t="s">
        <v>7789</v>
      </c>
      <c r="BQ168" t="s">
        <v>7790</v>
      </c>
      <c r="BR168" t="s">
        <v>7791</v>
      </c>
      <c r="BS168" t="s">
        <v>7792</v>
      </c>
      <c r="BT168" t="s">
        <v>7793</v>
      </c>
      <c r="BV168" t="s">
        <v>7794</v>
      </c>
      <c r="BW168" t="s">
        <v>7795</v>
      </c>
    </row>
    <row r="169" spans="11:75" x14ac:dyDescent="0.3">
      <c r="K169" t="s">
        <v>3378</v>
      </c>
      <c r="L169">
        <v>1700</v>
      </c>
      <c r="M169" t="s">
        <v>594</v>
      </c>
      <c r="AT169" t="s">
        <v>7796</v>
      </c>
      <c r="AU169" t="s">
        <v>7797</v>
      </c>
      <c r="AW169" t="s">
        <v>7798</v>
      </c>
      <c r="AZ169" t="s">
        <v>7799</v>
      </c>
      <c r="BA169" t="s">
        <v>7800</v>
      </c>
      <c r="BB169" t="s">
        <v>7801</v>
      </c>
      <c r="BC169" t="s">
        <v>7802</v>
      </c>
      <c r="BD169" t="s">
        <v>7803</v>
      </c>
      <c r="BE169" t="s">
        <v>7804</v>
      </c>
      <c r="BI169" t="s">
        <v>7805</v>
      </c>
      <c r="BK169" t="s">
        <v>7806</v>
      </c>
      <c r="BL169" t="s">
        <v>7807</v>
      </c>
      <c r="BM169" t="s">
        <v>7808</v>
      </c>
      <c r="BN169" t="s">
        <v>7809</v>
      </c>
      <c r="BO169" t="s">
        <v>7810</v>
      </c>
      <c r="BP169" t="s">
        <v>7811</v>
      </c>
      <c r="BQ169" t="s">
        <v>7812</v>
      </c>
      <c r="BR169" t="s">
        <v>7813</v>
      </c>
      <c r="BS169" t="s">
        <v>7814</v>
      </c>
      <c r="BT169" t="s">
        <v>7815</v>
      </c>
      <c r="BV169" t="s">
        <v>7816</v>
      </c>
      <c r="BW169" t="s">
        <v>7817</v>
      </c>
    </row>
    <row r="170" spans="11:75" x14ac:dyDescent="0.3">
      <c r="K170" t="s">
        <v>3379</v>
      </c>
      <c r="L170">
        <v>1700</v>
      </c>
      <c r="M170" t="s">
        <v>595</v>
      </c>
      <c r="AT170" t="s">
        <v>7818</v>
      </c>
      <c r="AU170" t="s">
        <v>7819</v>
      </c>
      <c r="AW170" t="s">
        <v>7820</v>
      </c>
      <c r="AZ170" t="s">
        <v>7821</v>
      </c>
      <c r="BA170" t="s">
        <v>7822</v>
      </c>
      <c r="BB170" t="s">
        <v>7823</v>
      </c>
      <c r="BC170" t="s">
        <v>7824</v>
      </c>
      <c r="BD170" t="s">
        <v>7825</v>
      </c>
      <c r="BE170" t="s">
        <v>7826</v>
      </c>
      <c r="BI170" t="s">
        <v>7827</v>
      </c>
      <c r="BK170" t="s">
        <v>7828</v>
      </c>
      <c r="BL170" t="s">
        <v>7829</v>
      </c>
      <c r="BM170" t="s">
        <v>7830</v>
      </c>
      <c r="BN170" t="s">
        <v>7831</v>
      </c>
      <c r="BO170" t="s">
        <v>7832</v>
      </c>
      <c r="BP170" t="s">
        <v>7833</v>
      </c>
      <c r="BQ170" t="s">
        <v>7834</v>
      </c>
      <c r="BR170" t="s">
        <v>7835</v>
      </c>
      <c r="BS170" t="s">
        <v>7836</v>
      </c>
      <c r="BT170" t="s">
        <v>7837</v>
      </c>
      <c r="BV170" t="s">
        <v>7838</v>
      </c>
      <c r="BW170" t="s">
        <v>7839</v>
      </c>
    </row>
    <row r="171" spans="11:75" x14ac:dyDescent="0.3">
      <c r="K171" t="s">
        <v>3380</v>
      </c>
      <c r="L171">
        <v>1701</v>
      </c>
      <c r="M171" t="s">
        <v>596</v>
      </c>
      <c r="AT171" t="s">
        <v>7840</v>
      </c>
      <c r="AU171" t="s">
        <v>7841</v>
      </c>
      <c r="AW171" t="s">
        <v>7842</v>
      </c>
      <c r="AZ171" t="s">
        <v>7843</v>
      </c>
      <c r="BA171" t="s">
        <v>7844</v>
      </c>
      <c r="BB171" t="s">
        <v>7845</v>
      </c>
      <c r="BC171" t="s">
        <v>7846</v>
      </c>
      <c r="BD171" t="s">
        <v>7847</v>
      </c>
      <c r="BE171" t="s">
        <v>7848</v>
      </c>
      <c r="BI171" t="s">
        <v>7849</v>
      </c>
      <c r="BK171" t="s">
        <v>7850</v>
      </c>
      <c r="BL171" t="s">
        <v>7851</v>
      </c>
      <c r="BM171" t="s">
        <v>7852</v>
      </c>
      <c r="BN171" t="s">
        <v>7853</v>
      </c>
      <c r="BO171" t="s">
        <v>7854</v>
      </c>
      <c r="BP171" t="s">
        <v>7855</v>
      </c>
      <c r="BQ171" t="s">
        <v>7856</v>
      </c>
      <c r="BR171" t="s">
        <v>7857</v>
      </c>
      <c r="BS171" t="s">
        <v>7858</v>
      </c>
      <c r="BT171" t="s">
        <v>7859</v>
      </c>
      <c r="BV171" t="s">
        <v>7860</v>
      </c>
      <c r="BW171" t="s">
        <v>7861</v>
      </c>
    </row>
    <row r="172" spans="11:75" x14ac:dyDescent="0.3">
      <c r="K172" t="s">
        <v>3381</v>
      </c>
      <c r="L172">
        <v>1702</v>
      </c>
      <c r="M172" t="s">
        <v>597</v>
      </c>
      <c r="AT172" t="s">
        <v>7862</v>
      </c>
      <c r="AU172" t="s">
        <v>7863</v>
      </c>
      <c r="AW172" t="s">
        <v>7864</v>
      </c>
      <c r="AZ172" t="s">
        <v>7865</v>
      </c>
      <c r="BA172" t="s">
        <v>7866</v>
      </c>
      <c r="BB172" t="s">
        <v>7867</v>
      </c>
      <c r="BC172" t="s">
        <v>7868</v>
      </c>
      <c r="BD172" t="s">
        <v>7869</v>
      </c>
      <c r="BE172" t="s">
        <v>7870</v>
      </c>
      <c r="BI172" t="s">
        <v>7871</v>
      </c>
      <c r="BK172" t="s">
        <v>7872</v>
      </c>
      <c r="BL172" t="s">
        <v>7873</v>
      </c>
      <c r="BM172" t="s">
        <v>7874</v>
      </c>
      <c r="BN172" t="s">
        <v>7875</v>
      </c>
      <c r="BO172" t="s">
        <v>7876</v>
      </c>
      <c r="BP172" t="s">
        <v>7877</v>
      </c>
      <c r="BQ172" t="s">
        <v>7878</v>
      </c>
      <c r="BR172" t="s">
        <v>7879</v>
      </c>
      <c r="BS172" t="s">
        <v>7880</v>
      </c>
      <c r="BT172" t="s">
        <v>7881</v>
      </c>
      <c r="BV172" t="s">
        <v>7882</v>
      </c>
      <c r="BW172" t="s">
        <v>7883</v>
      </c>
    </row>
    <row r="173" spans="11:75" x14ac:dyDescent="0.3">
      <c r="K173" t="s">
        <v>3382</v>
      </c>
      <c r="L173">
        <v>1703</v>
      </c>
      <c r="M173" t="s">
        <v>598</v>
      </c>
      <c r="AT173" t="s">
        <v>7884</v>
      </c>
      <c r="AU173" t="s">
        <v>7885</v>
      </c>
      <c r="AW173" t="s">
        <v>7886</v>
      </c>
      <c r="AZ173" t="s">
        <v>7887</v>
      </c>
      <c r="BA173" t="s">
        <v>7888</v>
      </c>
      <c r="BB173" t="s">
        <v>7889</v>
      </c>
      <c r="BC173" t="s">
        <v>7890</v>
      </c>
      <c r="BD173" t="s">
        <v>7891</v>
      </c>
      <c r="BE173" t="s">
        <v>7892</v>
      </c>
      <c r="BI173" t="s">
        <v>7893</v>
      </c>
      <c r="BK173" t="s">
        <v>7894</v>
      </c>
      <c r="BL173" t="s">
        <v>7895</v>
      </c>
      <c r="BM173" t="s">
        <v>7896</v>
      </c>
      <c r="BN173" t="s">
        <v>7897</v>
      </c>
      <c r="BO173" t="s">
        <v>7898</v>
      </c>
      <c r="BP173" t="s">
        <v>7899</v>
      </c>
      <c r="BQ173" t="s">
        <v>7900</v>
      </c>
      <c r="BR173" t="s">
        <v>7901</v>
      </c>
      <c r="BS173" t="s">
        <v>7902</v>
      </c>
      <c r="BT173" t="s">
        <v>7903</v>
      </c>
      <c r="BV173" t="s">
        <v>7904</v>
      </c>
      <c r="BW173" t="s">
        <v>7905</v>
      </c>
    </row>
    <row r="174" spans="11:75" x14ac:dyDescent="0.3">
      <c r="K174" t="s">
        <v>3383</v>
      </c>
      <c r="L174">
        <v>1730</v>
      </c>
      <c r="M174" t="s">
        <v>599</v>
      </c>
      <c r="AT174" t="s">
        <v>7906</v>
      </c>
      <c r="AU174" t="s">
        <v>7907</v>
      </c>
      <c r="AW174" t="s">
        <v>7908</v>
      </c>
      <c r="AZ174" t="s">
        <v>7909</v>
      </c>
      <c r="BA174" t="s">
        <v>7910</v>
      </c>
      <c r="BB174" t="s">
        <v>7911</v>
      </c>
      <c r="BC174" t="s">
        <v>7912</v>
      </c>
      <c r="BD174" t="s">
        <v>7913</v>
      </c>
      <c r="BE174" t="s">
        <v>7914</v>
      </c>
      <c r="BI174" t="s">
        <v>7915</v>
      </c>
      <c r="BK174" t="s">
        <v>7916</v>
      </c>
      <c r="BL174" t="s">
        <v>7917</v>
      </c>
      <c r="BM174" t="s">
        <v>7918</v>
      </c>
      <c r="BN174" t="s">
        <v>7919</v>
      </c>
      <c r="BO174" t="s">
        <v>7920</v>
      </c>
      <c r="BP174" t="s">
        <v>7921</v>
      </c>
      <c r="BQ174" t="s">
        <v>7922</v>
      </c>
      <c r="BR174" t="s">
        <v>7923</v>
      </c>
      <c r="BS174" t="s">
        <v>7924</v>
      </c>
      <c r="BT174" t="s">
        <v>7925</v>
      </c>
      <c r="BV174" t="s">
        <v>634</v>
      </c>
      <c r="BW174" t="s">
        <v>7926</v>
      </c>
    </row>
    <row r="175" spans="11:75" x14ac:dyDescent="0.3">
      <c r="K175" t="s">
        <v>3384</v>
      </c>
      <c r="L175">
        <v>1730</v>
      </c>
      <c r="M175" t="s">
        <v>600</v>
      </c>
      <c r="AT175" t="s">
        <v>7927</v>
      </c>
      <c r="AU175" t="s">
        <v>7928</v>
      </c>
      <c r="AW175" t="s">
        <v>7929</v>
      </c>
      <c r="AZ175" t="s">
        <v>7930</v>
      </c>
      <c r="BA175" t="s">
        <v>7931</v>
      </c>
      <c r="BB175" t="s">
        <v>7932</v>
      </c>
      <c r="BC175" t="s">
        <v>7933</v>
      </c>
      <c r="BD175" t="s">
        <v>7934</v>
      </c>
      <c r="BE175" t="s">
        <v>7935</v>
      </c>
      <c r="BI175" t="s">
        <v>7936</v>
      </c>
      <c r="BK175" t="s">
        <v>7937</v>
      </c>
      <c r="BL175" t="s">
        <v>7938</v>
      </c>
      <c r="BM175" t="s">
        <v>7939</v>
      </c>
      <c r="BN175" t="s">
        <v>7940</v>
      </c>
      <c r="BO175" t="s">
        <v>7941</v>
      </c>
      <c r="BP175" t="s">
        <v>7942</v>
      </c>
      <c r="BQ175" t="s">
        <v>7943</v>
      </c>
      <c r="BR175" t="s">
        <v>7944</v>
      </c>
      <c r="BS175" t="s">
        <v>7945</v>
      </c>
      <c r="BT175" t="s">
        <v>7946</v>
      </c>
      <c r="BV175" t="s">
        <v>7947</v>
      </c>
      <c r="BW175" t="s">
        <v>7948</v>
      </c>
    </row>
    <row r="176" spans="11:75" x14ac:dyDescent="0.3">
      <c r="K176" t="s">
        <v>3385</v>
      </c>
      <c r="L176">
        <v>1730</v>
      </c>
      <c r="M176" t="s">
        <v>601</v>
      </c>
      <c r="AT176" t="s">
        <v>7949</v>
      </c>
      <c r="AU176" t="s">
        <v>7950</v>
      </c>
      <c r="AW176" t="s">
        <v>7951</v>
      </c>
      <c r="AZ176" t="s">
        <v>7952</v>
      </c>
      <c r="BA176" t="s">
        <v>7953</v>
      </c>
      <c r="BB176" t="s">
        <v>7954</v>
      </c>
      <c r="BC176" t="s">
        <v>7955</v>
      </c>
      <c r="BD176" t="s">
        <v>7956</v>
      </c>
      <c r="BE176" t="s">
        <v>7957</v>
      </c>
      <c r="BI176" t="s">
        <v>7958</v>
      </c>
      <c r="BK176" t="s">
        <v>7959</v>
      </c>
      <c r="BL176" t="s">
        <v>7960</v>
      </c>
      <c r="BM176" t="s">
        <v>7961</v>
      </c>
      <c r="BN176" t="s">
        <v>7962</v>
      </c>
      <c r="BO176" t="s">
        <v>7963</v>
      </c>
      <c r="BP176" t="s">
        <v>7964</v>
      </c>
      <c r="BQ176" t="s">
        <v>7965</v>
      </c>
      <c r="BR176" t="s">
        <v>7966</v>
      </c>
      <c r="BS176" t="s">
        <v>7967</v>
      </c>
      <c r="BT176" t="s">
        <v>7968</v>
      </c>
      <c r="BV176" t="s">
        <v>637</v>
      </c>
      <c r="BW176" t="s">
        <v>7969</v>
      </c>
    </row>
    <row r="177" spans="11:75" x14ac:dyDescent="0.3">
      <c r="K177" t="s">
        <v>3386</v>
      </c>
      <c r="L177">
        <v>1730</v>
      </c>
      <c r="M177" t="s">
        <v>602</v>
      </c>
      <c r="AT177" t="s">
        <v>7970</v>
      </c>
      <c r="AU177" t="s">
        <v>7971</v>
      </c>
      <c r="AW177" t="s">
        <v>7972</v>
      </c>
      <c r="AZ177" t="s">
        <v>7973</v>
      </c>
      <c r="BA177" t="s">
        <v>7974</v>
      </c>
      <c r="BB177" t="s">
        <v>7975</v>
      </c>
      <c r="BC177" t="s">
        <v>7976</v>
      </c>
      <c r="BD177" t="s">
        <v>7977</v>
      </c>
      <c r="BE177" t="s">
        <v>7978</v>
      </c>
      <c r="BI177" t="s">
        <v>7979</v>
      </c>
      <c r="BK177" t="s">
        <v>7980</v>
      </c>
      <c r="BL177" t="s">
        <v>7981</v>
      </c>
      <c r="BM177" t="s">
        <v>7982</v>
      </c>
      <c r="BN177" t="s">
        <v>7983</v>
      </c>
      <c r="BO177" t="s">
        <v>7984</v>
      </c>
      <c r="BP177" t="s">
        <v>7985</v>
      </c>
      <c r="BQ177" t="s">
        <v>7986</v>
      </c>
      <c r="BR177" t="s">
        <v>7987</v>
      </c>
      <c r="BS177" t="s">
        <v>7988</v>
      </c>
      <c r="BT177" t="s">
        <v>7989</v>
      </c>
      <c r="BV177" t="s">
        <v>7990</v>
      </c>
      <c r="BW177" t="s">
        <v>7991</v>
      </c>
    </row>
    <row r="178" spans="11:75" x14ac:dyDescent="0.3">
      <c r="K178" t="s">
        <v>3387</v>
      </c>
      <c r="L178">
        <v>1731</v>
      </c>
      <c r="M178" t="s">
        <v>603</v>
      </c>
      <c r="AT178" t="s">
        <v>7992</v>
      </c>
      <c r="AU178" t="s">
        <v>7993</v>
      </c>
      <c r="AW178" t="s">
        <v>7994</v>
      </c>
      <c r="AZ178" t="s">
        <v>7995</v>
      </c>
      <c r="BA178" t="s">
        <v>7996</v>
      </c>
      <c r="BB178" t="s">
        <v>7997</v>
      </c>
      <c r="BC178" t="s">
        <v>7998</v>
      </c>
      <c r="BD178" t="s">
        <v>7999</v>
      </c>
      <c r="BE178" t="s">
        <v>8000</v>
      </c>
      <c r="BI178" t="s">
        <v>8001</v>
      </c>
      <c r="BK178" t="s">
        <v>8002</v>
      </c>
      <c r="BL178" t="s">
        <v>8003</v>
      </c>
      <c r="BM178" t="s">
        <v>8004</v>
      </c>
      <c r="BN178" t="s">
        <v>8005</v>
      </c>
      <c r="BO178" t="s">
        <v>8006</v>
      </c>
      <c r="BP178" t="s">
        <v>8007</v>
      </c>
      <c r="BQ178" t="s">
        <v>8008</v>
      </c>
      <c r="BR178" t="s">
        <v>8009</v>
      </c>
      <c r="BS178" t="s">
        <v>8010</v>
      </c>
      <c r="BT178" t="s">
        <v>8011</v>
      </c>
      <c r="BV178" t="s">
        <v>8012</v>
      </c>
      <c r="BW178" t="s">
        <v>8013</v>
      </c>
    </row>
    <row r="179" spans="11:75" x14ac:dyDescent="0.3">
      <c r="K179" t="s">
        <v>3388</v>
      </c>
      <c r="L179">
        <v>1731</v>
      </c>
      <c r="M179" t="s">
        <v>604</v>
      </c>
      <c r="AT179" t="s">
        <v>8014</v>
      </c>
      <c r="AU179" t="s">
        <v>8015</v>
      </c>
      <c r="AW179" t="s">
        <v>8016</v>
      </c>
      <c r="AZ179" t="s">
        <v>8017</v>
      </c>
      <c r="BA179" t="s">
        <v>8018</v>
      </c>
      <c r="BB179" t="s">
        <v>8019</v>
      </c>
      <c r="BC179" t="s">
        <v>8020</v>
      </c>
      <c r="BD179" t="s">
        <v>8021</v>
      </c>
      <c r="BE179" t="s">
        <v>8022</v>
      </c>
      <c r="BI179" t="s">
        <v>8023</v>
      </c>
      <c r="BK179" t="s">
        <v>8024</v>
      </c>
      <c r="BL179" t="s">
        <v>8025</v>
      </c>
      <c r="BM179" t="s">
        <v>8026</v>
      </c>
      <c r="BN179" t="s">
        <v>8027</v>
      </c>
      <c r="BO179" t="s">
        <v>8028</v>
      </c>
      <c r="BP179" t="s">
        <v>8029</v>
      </c>
      <c r="BQ179" t="s">
        <v>8030</v>
      </c>
      <c r="BR179" t="s">
        <v>8031</v>
      </c>
      <c r="BS179" t="s">
        <v>8032</v>
      </c>
      <c r="BT179" t="s">
        <v>8033</v>
      </c>
      <c r="BV179" t="s">
        <v>8034</v>
      </c>
      <c r="BW179" t="s">
        <v>8035</v>
      </c>
    </row>
    <row r="180" spans="11:75" x14ac:dyDescent="0.3">
      <c r="K180" t="s">
        <v>3389</v>
      </c>
      <c r="L180">
        <v>1740</v>
      </c>
      <c r="M180" t="s">
        <v>605</v>
      </c>
      <c r="AT180" t="s">
        <v>8036</v>
      </c>
      <c r="AU180" t="s">
        <v>8037</v>
      </c>
      <c r="AW180" t="s">
        <v>8038</v>
      </c>
      <c r="AZ180" t="s">
        <v>8039</v>
      </c>
      <c r="BA180" t="s">
        <v>8040</v>
      </c>
      <c r="BB180" t="s">
        <v>8041</v>
      </c>
      <c r="BC180" t="s">
        <v>8042</v>
      </c>
      <c r="BD180" t="s">
        <v>8043</v>
      </c>
      <c r="BE180" t="s">
        <v>8044</v>
      </c>
      <c r="BI180" t="s">
        <v>8045</v>
      </c>
      <c r="BK180" t="s">
        <v>8046</v>
      </c>
      <c r="BL180" t="s">
        <v>8047</v>
      </c>
      <c r="BM180" t="s">
        <v>8048</v>
      </c>
      <c r="BN180" t="s">
        <v>8049</v>
      </c>
      <c r="BO180" t="s">
        <v>8050</v>
      </c>
      <c r="BP180" t="s">
        <v>8051</v>
      </c>
      <c r="BQ180" t="s">
        <v>8052</v>
      </c>
      <c r="BR180" t="s">
        <v>8053</v>
      </c>
      <c r="BS180" t="s">
        <v>8054</v>
      </c>
      <c r="BT180" t="s">
        <v>8055</v>
      </c>
      <c r="BV180" t="s">
        <v>8056</v>
      </c>
      <c r="BW180" t="s">
        <v>8057</v>
      </c>
    </row>
    <row r="181" spans="11:75" x14ac:dyDescent="0.3">
      <c r="K181" t="s">
        <v>3390</v>
      </c>
      <c r="L181">
        <v>1741</v>
      </c>
      <c r="M181" t="s">
        <v>606</v>
      </c>
      <c r="AT181" t="s">
        <v>8058</v>
      </c>
      <c r="AU181" t="s">
        <v>8059</v>
      </c>
      <c r="AW181" t="s">
        <v>8060</v>
      </c>
      <c r="AZ181" t="s">
        <v>8061</v>
      </c>
      <c r="BA181" t="s">
        <v>8062</v>
      </c>
      <c r="BB181" t="s">
        <v>8063</v>
      </c>
      <c r="BC181" t="s">
        <v>8064</v>
      </c>
      <c r="BD181" t="s">
        <v>8065</v>
      </c>
      <c r="BE181" t="s">
        <v>8066</v>
      </c>
      <c r="BI181" t="s">
        <v>8067</v>
      </c>
      <c r="BK181" t="s">
        <v>8068</v>
      </c>
      <c r="BL181" t="s">
        <v>8069</v>
      </c>
      <c r="BM181" t="s">
        <v>8070</v>
      </c>
      <c r="BN181" t="s">
        <v>8071</v>
      </c>
      <c r="BO181" t="s">
        <v>8072</v>
      </c>
      <c r="BP181" t="s">
        <v>8073</v>
      </c>
      <c r="BQ181" t="s">
        <v>8074</v>
      </c>
      <c r="BR181" t="s">
        <v>8075</v>
      </c>
      <c r="BS181" t="s">
        <v>8076</v>
      </c>
      <c r="BT181" t="s">
        <v>8077</v>
      </c>
      <c r="BV181" t="s">
        <v>8078</v>
      </c>
      <c r="BW181" t="s">
        <v>8079</v>
      </c>
    </row>
    <row r="182" spans="11:75" x14ac:dyDescent="0.3">
      <c r="K182" t="s">
        <v>3391</v>
      </c>
      <c r="L182">
        <v>1742</v>
      </c>
      <c r="M182" t="s">
        <v>607</v>
      </c>
      <c r="AT182" t="s">
        <v>8080</v>
      </c>
      <c r="AU182" t="s">
        <v>8081</v>
      </c>
      <c r="AW182" t="s">
        <v>8082</v>
      </c>
      <c r="AZ182" t="s">
        <v>8083</v>
      </c>
      <c r="BA182" t="s">
        <v>8084</v>
      </c>
      <c r="BB182" t="s">
        <v>8085</v>
      </c>
      <c r="BC182" t="s">
        <v>8086</v>
      </c>
      <c r="BD182" t="s">
        <v>8087</v>
      </c>
      <c r="BE182" t="s">
        <v>8088</v>
      </c>
      <c r="BI182" t="s">
        <v>8089</v>
      </c>
      <c r="BK182" t="s">
        <v>8090</v>
      </c>
      <c r="BL182" t="s">
        <v>8091</v>
      </c>
      <c r="BM182" t="s">
        <v>8092</v>
      </c>
      <c r="BN182" t="s">
        <v>8093</v>
      </c>
      <c r="BO182" t="s">
        <v>8094</v>
      </c>
      <c r="BP182" t="s">
        <v>8095</v>
      </c>
      <c r="BQ182" t="s">
        <v>8096</v>
      </c>
      <c r="BR182" t="s">
        <v>8097</v>
      </c>
      <c r="BS182" t="s">
        <v>8098</v>
      </c>
      <c r="BT182" t="s">
        <v>8099</v>
      </c>
      <c r="BV182" t="s">
        <v>8100</v>
      </c>
      <c r="BW182" t="s">
        <v>8101</v>
      </c>
    </row>
    <row r="183" spans="11:75" x14ac:dyDescent="0.3">
      <c r="K183" t="s">
        <v>3392</v>
      </c>
      <c r="L183">
        <v>1745</v>
      </c>
      <c r="M183" t="s">
        <v>608</v>
      </c>
      <c r="AT183" t="s">
        <v>8102</v>
      </c>
      <c r="AU183" t="s">
        <v>8103</v>
      </c>
      <c r="AW183" t="s">
        <v>8104</v>
      </c>
      <c r="AZ183" t="s">
        <v>8105</v>
      </c>
      <c r="BA183" t="s">
        <v>8106</v>
      </c>
      <c r="BB183" t="s">
        <v>8107</v>
      </c>
      <c r="BC183" t="s">
        <v>8108</v>
      </c>
      <c r="BD183" t="s">
        <v>8109</v>
      </c>
      <c r="BE183" t="s">
        <v>8110</v>
      </c>
      <c r="BI183" t="s">
        <v>8111</v>
      </c>
      <c r="BK183" t="s">
        <v>8112</v>
      </c>
      <c r="BL183" t="s">
        <v>8113</v>
      </c>
      <c r="BM183" t="s">
        <v>8114</v>
      </c>
      <c r="BN183" t="s">
        <v>8115</v>
      </c>
      <c r="BO183" t="s">
        <v>8116</v>
      </c>
      <c r="BP183" t="s">
        <v>8117</v>
      </c>
      <c r="BQ183" t="s">
        <v>8118</v>
      </c>
      <c r="BR183" t="s">
        <v>8119</v>
      </c>
      <c r="BS183" t="s">
        <v>8120</v>
      </c>
      <c r="BT183" t="s">
        <v>8121</v>
      </c>
      <c r="BV183" t="s">
        <v>8122</v>
      </c>
      <c r="BW183" t="s">
        <v>8123</v>
      </c>
    </row>
    <row r="184" spans="11:75" x14ac:dyDescent="0.3">
      <c r="K184" t="s">
        <v>3393</v>
      </c>
      <c r="L184">
        <v>1745</v>
      </c>
      <c r="M184" t="s">
        <v>609</v>
      </c>
      <c r="AT184" t="s">
        <v>8124</v>
      </c>
      <c r="AU184" t="s">
        <v>8125</v>
      </c>
      <c r="AW184" t="s">
        <v>8126</v>
      </c>
      <c r="AZ184" t="s">
        <v>8127</v>
      </c>
      <c r="BA184" t="s">
        <v>8128</v>
      </c>
      <c r="BB184" t="s">
        <v>8129</v>
      </c>
      <c r="BC184" t="s">
        <v>8130</v>
      </c>
      <c r="BD184" t="s">
        <v>8131</v>
      </c>
      <c r="BE184" t="s">
        <v>8132</v>
      </c>
      <c r="BI184" t="s">
        <v>8133</v>
      </c>
      <c r="BK184" t="s">
        <v>8134</v>
      </c>
      <c r="BL184" t="s">
        <v>8135</v>
      </c>
      <c r="BM184" t="s">
        <v>8136</v>
      </c>
      <c r="BN184" t="s">
        <v>8137</v>
      </c>
      <c r="BO184" t="s">
        <v>8138</v>
      </c>
      <c r="BP184" t="s">
        <v>8139</v>
      </c>
      <c r="BQ184" t="s">
        <v>8140</v>
      </c>
      <c r="BR184" t="s">
        <v>8141</v>
      </c>
      <c r="BS184" t="s">
        <v>8142</v>
      </c>
      <c r="BT184" t="s">
        <v>8143</v>
      </c>
      <c r="BV184" t="s">
        <v>8144</v>
      </c>
      <c r="BW184" t="s">
        <v>8145</v>
      </c>
    </row>
    <row r="185" spans="11:75" x14ac:dyDescent="0.3">
      <c r="K185" t="s">
        <v>3394</v>
      </c>
      <c r="L185">
        <v>1750</v>
      </c>
      <c r="M185" t="s">
        <v>610</v>
      </c>
      <c r="AT185" t="s">
        <v>8146</v>
      </c>
      <c r="AU185" t="s">
        <v>8147</v>
      </c>
      <c r="AW185" t="s">
        <v>8148</v>
      </c>
      <c r="AZ185" t="s">
        <v>8149</v>
      </c>
      <c r="BA185" t="s">
        <v>8150</v>
      </c>
      <c r="BB185" t="s">
        <v>8151</v>
      </c>
      <c r="BC185" t="s">
        <v>8152</v>
      </c>
      <c r="BD185" t="s">
        <v>8153</v>
      </c>
      <c r="BE185" t="s">
        <v>8154</v>
      </c>
      <c r="BI185" t="s">
        <v>8155</v>
      </c>
      <c r="BK185" t="s">
        <v>8156</v>
      </c>
      <c r="BL185" t="s">
        <v>8157</v>
      </c>
      <c r="BM185" t="s">
        <v>8158</v>
      </c>
      <c r="BN185" t="s">
        <v>8159</v>
      </c>
      <c r="BO185" t="s">
        <v>8160</v>
      </c>
      <c r="BP185" t="s">
        <v>8161</v>
      </c>
      <c r="BQ185" t="s">
        <v>8162</v>
      </c>
      <c r="BR185" t="s">
        <v>8163</v>
      </c>
      <c r="BS185" t="s">
        <v>8164</v>
      </c>
      <c r="BT185" t="s">
        <v>8165</v>
      </c>
      <c r="BV185" t="s">
        <v>8166</v>
      </c>
      <c r="BW185" t="s">
        <v>8167</v>
      </c>
    </row>
    <row r="186" spans="11:75" x14ac:dyDescent="0.3">
      <c r="K186" t="s">
        <v>3395</v>
      </c>
      <c r="L186">
        <v>1750</v>
      </c>
      <c r="M186" t="s">
        <v>611</v>
      </c>
      <c r="AT186" t="s">
        <v>8168</v>
      </c>
      <c r="AU186" t="s">
        <v>8169</v>
      </c>
      <c r="AW186" t="s">
        <v>8170</v>
      </c>
      <c r="AZ186" t="s">
        <v>8171</v>
      </c>
      <c r="BA186" t="s">
        <v>8172</v>
      </c>
      <c r="BB186" t="s">
        <v>8173</v>
      </c>
      <c r="BC186" t="s">
        <v>8174</v>
      </c>
      <c r="BD186" t="s">
        <v>8175</v>
      </c>
      <c r="BE186" t="s">
        <v>8176</v>
      </c>
      <c r="BI186" t="s">
        <v>8177</v>
      </c>
      <c r="BK186" t="s">
        <v>8178</v>
      </c>
      <c r="BL186" t="s">
        <v>8179</v>
      </c>
      <c r="BM186" t="s">
        <v>8180</v>
      </c>
      <c r="BN186" t="s">
        <v>8181</v>
      </c>
      <c r="BO186" t="s">
        <v>8182</v>
      </c>
      <c r="BP186" t="s">
        <v>8183</v>
      </c>
      <c r="BQ186" t="s">
        <v>8184</v>
      </c>
      <c r="BR186" t="s">
        <v>8185</v>
      </c>
      <c r="BS186" t="s">
        <v>8186</v>
      </c>
      <c r="BT186" t="s">
        <v>8187</v>
      </c>
      <c r="BV186" t="s">
        <v>8188</v>
      </c>
      <c r="BW186" t="s">
        <v>8189</v>
      </c>
    </row>
    <row r="187" spans="11:75" x14ac:dyDescent="0.3">
      <c r="K187" t="s">
        <v>3396</v>
      </c>
      <c r="L187">
        <v>1750</v>
      </c>
      <c r="M187" t="s">
        <v>612</v>
      </c>
      <c r="AT187" t="s">
        <v>8190</v>
      </c>
      <c r="AU187" t="s">
        <v>8191</v>
      </c>
      <c r="AW187" t="s">
        <v>8192</v>
      </c>
      <c r="AZ187" t="s">
        <v>8193</v>
      </c>
      <c r="BA187" t="s">
        <v>8194</v>
      </c>
      <c r="BB187" t="s">
        <v>8195</v>
      </c>
      <c r="BC187" t="s">
        <v>8196</v>
      </c>
      <c r="BD187" t="s">
        <v>8197</v>
      </c>
      <c r="BE187" t="s">
        <v>8198</v>
      </c>
      <c r="BI187" t="s">
        <v>8199</v>
      </c>
      <c r="BK187" t="s">
        <v>8200</v>
      </c>
      <c r="BL187" t="s">
        <v>8201</v>
      </c>
      <c r="BM187" t="s">
        <v>8202</v>
      </c>
      <c r="BN187" t="s">
        <v>8203</v>
      </c>
      <c r="BO187" t="s">
        <v>8204</v>
      </c>
      <c r="BP187" t="s">
        <v>8205</v>
      </c>
      <c r="BQ187" t="s">
        <v>8206</v>
      </c>
      <c r="BR187" t="s">
        <v>8207</v>
      </c>
      <c r="BS187" t="s">
        <v>8208</v>
      </c>
      <c r="BT187" t="s">
        <v>8209</v>
      </c>
      <c r="BV187" t="s">
        <v>8210</v>
      </c>
      <c r="BW187" t="s">
        <v>8211</v>
      </c>
    </row>
    <row r="188" spans="11:75" x14ac:dyDescent="0.3">
      <c r="K188" t="s">
        <v>3397</v>
      </c>
      <c r="L188">
        <v>1755</v>
      </c>
      <c r="M188" t="s">
        <v>613</v>
      </c>
      <c r="AT188" t="s">
        <v>8212</v>
      </c>
      <c r="AU188" t="s">
        <v>8213</v>
      </c>
      <c r="AW188" t="s">
        <v>8214</v>
      </c>
      <c r="AZ188" t="s">
        <v>8215</v>
      </c>
      <c r="BA188" t="s">
        <v>8216</v>
      </c>
      <c r="BB188" t="s">
        <v>8217</v>
      </c>
      <c r="BC188" t="s">
        <v>8218</v>
      </c>
      <c r="BD188" t="s">
        <v>8219</v>
      </c>
      <c r="BE188" t="s">
        <v>8220</v>
      </c>
      <c r="BI188" t="s">
        <v>8221</v>
      </c>
      <c r="BK188" t="s">
        <v>8222</v>
      </c>
      <c r="BL188" t="s">
        <v>8223</v>
      </c>
      <c r="BM188" t="s">
        <v>8224</v>
      </c>
      <c r="BN188" t="s">
        <v>8225</v>
      </c>
      <c r="BO188" t="s">
        <v>8226</v>
      </c>
      <c r="BP188" t="s">
        <v>8227</v>
      </c>
      <c r="BQ188" t="s">
        <v>8228</v>
      </c>
      <c r="BR188" t="s">
        <v>8229</v>
      </c>
      <c r="BS188" t="s">
        <v>8230</v>
      </c>
      <c r="BT188" t="s">
        <v>8231</v>
      </c>
      <c r="BV188" t="s">
        <v>8232</v>
      </c>
      <c r="BW188" t="s">
        <v>8233</v>
      </c>
    </row>
    <row r="189" spans="11:75" x14ac:dyDescent="0.3">
      <c r="K189" t="s">
        <v>3398</v>
      </c>
      <c r="L189">
        <v>1755</v>
      </c>
      <c r="M189" t="s">
        <v>614</v>
      </c>
      <c r="AT189" t="s">
        <v>8234</v>
      </c>
      <c r="AU189" t="s">
        <v>8235</v>
      </c>
      <c r="AW189" t="s">
        <v>8236</v>
      </c>
      <c r="AZ189" t="s">
        <v>8237</v>
      </c>
      <c r="BA189" t="s">
        <v>8238</v>
      </c>
      <c r="BB189" t="s">
        <v>8239</v>
      </c>
      <c r="BC189" t="s">
        <v>8240</v>
      </c>
      <c r="BD189" t="s">
        <v>8241</v>
      </c>
      <c r="BE189" t="s">
        <v>8242</v>
      </c>
      <c r="BI189" t="s">
        <v>8243</v>
      </c>
      <c r="BK189" t="s">
        <v>8244</v>
      </c>
      <c r="BL189" t="s">
        <v>8245</v>
      </c>
      <c r="BM189" t="s">
        <v>8246</v>
      </c>
      <c r="BN189" t="s">
        <v>8247</v>
      </c>
      <c r="BO189" t="s">
        <v>8248</v>
      </c>
      <c r="BP189" t="s">
        <v>8249</v>
      </c>
      <c r="BQ189" t="s">
        <v>8250</v>
      </c>
      <c r="BR189" t="s">
        <v>8251</v>
      </c>
      <c r="BS189" t="s">
        <v>8252</v>
      </c>
      <c r="BT189" t="s">
        <v>8253</v>
      </c>
      <c r="BV189" t="s">
        <v>8254</v>
      </c>
      <c r="BW189" t="s">
        <v>8255</v>
      </c>
    </row>
    <row r="190" spans="11:75" x14ac:dyDescent="0.3">
      <c r="K190" t="s">
        <v>3399</v>
      </c>
      <c r="L190">
        <v>1755</v>
      </c>
      <c r="M190" t="s">
        <v>615</v>
      </c>
      <c r="AT190" t="s">
        <v>8256</v>
      </c>
      <c r="AU190" t="s">
        <v>8257</v>
      </c>
      <c r="AW190" t="s">
        <v>8258</v>
      </c>
      <c r="AZ190" t="s">
        <v>8259</v>
      </c>
      <c r="BA190" t="s">
        <v>8260</v>
      </c>
      <c r="BB190" t="s">
        <v>8261</v>
      </c>
      <c r="BC190" t="s">
        <v>8262</v>
      </c>
      <c r="BD190" t="s">
        <v>8263</v>
      </c>
      <c r="BE190" t="s">
        <v>8264</v>
      </c>
      <c r="BI190" t="s">
        <v>8265</v>
      </c>
      <c r="BK190" t="s">
        <v>8266</v>
      </c>
      <c r="BL190" t="s">
        <v>8267</v>
      </c>
      <c r="BM190" t="s">
        <v>8268</v>
      </c>
      <c r="BN190" t="s">
        <v>8269</v>
      </c>
      <c r="BO190" t="s">
        <v>8270</v>
      </c>
      <c r="BP190" t="s">
        <v>8271</v>
      </c>
      <c r="BQ190" t="s">
        <v>8272</v>
      </c>
      <c r="BR190" t="s">
        <v>8273</v>
      </c>
      <c r="BS190" t="s">
        <v>8274</v>
      </c>
      <c r="BT190" t="s">
        <v>8275</v>
      </c>
      <c r="BV190" t="s">
        <v>8276</v>
      </c>
      <c r="BW190" t="s">
        <v>8277</v>
      </c>
    </row>
    <row r="191" spans="11:75" x14ac:dyDescent="0.3">
      <c r="K191" t="s">
        <v>3400</v>
      </c>
      <c r="L191">
        <v>1755</v>
      </c>
      <c r="M191" t="s">
        <v>616</v>
      </c>
      <c r="AT191" t="s">
        <v>8278</v>
      </c>
      <c r="AU191" t="s">
        <v>7132</v>
      </c>
      <c r="AW191" t="s">
        <v>4574</v>
      </c>
      <c r="AZ191" t="s">
        <v>8279</v>
      </c>
      <c r="BA191" t="s">
        <v>8280</v>
      </c>
      <c r="BB191" t="s">
        <v>8281</v>
      </c>
      <c r="BC191" t="s">
        <v>8282</v>
      </c>
      <c r="BD191" t="s">
        <v>8283</v>
      </c>
      <c r="BE191" t="s">
        <v>8284</v>
      </c>
      <c r="BI191" t="s">
        <v>8285</v>
      </c>
      <c r="BK191" t="s">
        <v>1940</v>
      </c>
      <c r="BL191" t="s">
        <v>8286</v>
      </c>
      <c r="BM191" t="s">
        <v>8287</v>
      </c>
      <c r="BN191" t="s">
        <v>8288</v>
      </c>
      <c r="BO191" t="s">
        <v>8289</v>
      </c>
      <c r="BP191" t="s">
        <v>8290</v>
      </c>
      <c r="BQ191" t="s">
        <v>8291</v>
      </c>
      <c r="BR191" t="s">
        <v>8292</v>
      </c>
      <c r="BS191" t="s">
        <v>8293</v>
      </c>
      <c r="BT191" t="s">
        <v>8294</v>
      </c>
      <c r="BV191" t="s">
        <v>652</v>
      </c>
      <c r="BW191" t="s">
        <v>8295</v>
      </c>
    </row>
    <row r="192" spans="11:75" x14ac:dyDescent="0.3">
      <c r="K192" t="s">
        <v>3401</v>
      </c>
      <c r="L192">
        <v>1760</v>
      </c>
      <c r="M192" t="s">
        <v>617</v>
      </c>
      <c r="AT192" t="s">
        <v>8296</v>
      </c>
      <c r="AU192" t="s">
        <v>8297</v>
      </c>
      <c r="AW192" t="s">
        <v>8298</v>
      </c>
      <c r="AZ192" t="s">
        <v>8299</v>
      </c>
      <c r="BA192" t="s">
        <v>8300</v>
      </c>
      <c r="BB192" t="s">
        <v>8301</v>
      </c>
      <c r="BC192" t="s">
        <v>8302</v>
      </c>
      <c r="BD192" t="s">
        <v>8303</v>
      </c>
      <c r="BE192" t="s">
        <v>8304</v>
      </c>
      <c r="BI192" t="s">
        <v>8305</v>
      </c>
      <c r="BK192" t="s">
        <v>8306</v>
      </c>
      <c r="BL192" t="s">
        <v>8307</v>
      </c>
      <c r="BM192" t="s">
        <v>8308</v>
      </c>
      <c r="BN192" t="s">
        <v>8309</v>
      </c>
      <c r="BO192" t="s">
        <v>8310</v>
      </c>
      <c r="BP192" t="s">
        <v>8311</v>
      </c>
      <c r="BQ192" t="s">
        <v>8312</v>
      </c>
      <c r="BR192" t="s">
        <v>8313</v>
      </c>
      <c r="BS192" t="s">
        <v>8314</v>
      </c>
      <c r="BT192" t="s">
        <v>8315</v>
      </c>
      <c r="BV192" t="s">
        <v>8316</v>
      </c>
      <c r="BW192" t="s">
        <v>8317</v>
      </c>
    </row>
    <row r="193" spans="11:75" x14ac:dyDescent="0.3">
      <c r="K193" t="s">
        <v>3402</v>
      </c>
      <c r="L193">
        <v>1760</v>
      </c>
      <c r="M193" t="s">
        <v>618</v>
      </c>
      <c r="AT193" t="s">
        <v>8318</v>
      </c>
      <c r="AU193" t="s">
        <v>8319</v>
      </c>
      <c r="AW193" t="s">
        <v>8320</v>
      </c>
      <c r="AZ193" t="s">
        <v>8321</v>
      </c>
      <c r="BA193" t="s">
        <v>8322</v>
      </c>
      <c r="BB193" t="s">
        <v>8323</v>
      </c>
      <c r="BC193" t="s">
        <v>8324</v>
      </c>
      <c r="BD193" t="s">
        <v>8325</v>
      </c>
      <c r="BE193" t="s">
        <v>8326</v>
      </c>
      <c r="BI193" t="s">
        <v>8327</v>
      </c>
      <c r="BK193" t="s">
        <v>8328</v>
      </c>
      <c r="BL193" t="s">
        <v>8329</v>
      </c>
      <c r="BM193" t="s">
        <v>8330</v>
      </c>
      <c r="BN193" t="s">
        <v>8331</v>
      </c>
      <c r="BO193" t="s">
        <v>8332</v>
      </c>
      <c r="BP193" t="s">
        <v>8333</v>
      </c>
      <c r="BQ193" t="s">
        <v>8334</v>
      </c>
      <c r="BR193" t="s">
        <v>8335</v>
      </c>
      <c r="BS193" t="s">
        <v>8336</v>
      </c>
      <c r="BT193" t="s">
        <v>8337</v>
      </c>
      <c r="BV193" t="s">
        <v>8338</v>
      </c>
      <c r="BW193" t="s">
        <v>8339</v>
      </c>
    </row>
    <row r="194" spans="11:75" x14ac:dyDescent="0.3">
      <c r="K194" t="s">
        <v>3403</v>
      </c>
      <c r="L194">
        <v>1760</v>
      </c>
      <c r="M194" t="s">
        <v>619</v>
      </c>
      <c r="AT194" t="s">
        <v>8340</v>
      </c>
      <c r="AU194" t="s">
        <v>8341</v>
      </c>
      <c r="AW194" t="s">
        <v>8342</v>
      </c>
      <c r="AZ194" t="s">
        <v>8343</v>
      </c>
      <c r="BA194" t="s">
        <v>8344</v>
      </c>
      <c r="BB194" t="s">
        <v>8345</v>
      </c>
      <c r="BC194" t="s">
        <v>8346</v>
      </c>
      <c r="BD194" t="s">
        <v>8347</v>
      </c>
      <c r="BE194" t="s">
        <v>8348</v>
      </c>
      <c r="BI194" t="s">
        <v>8349</v>
      </c>
      <c r="BK194" t="s">
        <v>8350</v>
      </c>
      <c r="BL194" t="s">
        <v>8351</v>
      </c>
      <c r="BM194" t="s">
        <v>8352</v>
      </c>
      <c r="BN194" t="s">
        <v>8353</v>
      </c>
      <c r="BO194" t="s">
        <v>8354</v>
      </c>
      <c r="BP194" t="s">
        <v>8355</v>
      </c>
      <c r="BQ194" t="s">
        <v>8356</v>
      </c>
      <c r="BR194" t="s">
        <v>8357</v>
      </c>
      <c r="BS194" t="s">
        <v>8207</v>
      </c>
      <c r="BT194" t="s">
        <v>8358</v>
      </c>
      <c r="BV194" t="s">
        <v>8359</v>
      </c>
      <c r="BW194" t="s">
        <v>8360</v>
      </c>
    </row>
    <row r="195" spans="11:75" x14ac:dyDescent="0.3">
      <c r="K195" t="s">
        <v>3404</v>
      </c>
      <c r="L195">
        <v>1760</v>
      </c>
      <c r="M195" t="s">
        <v>619</v>
      </c>
      <c r="AT195" t="s">
        <v>8361</v>
      </c>
      <c r="AU195" t="s">
        <v>8362</v>
      </c>
      <c r="AW195" t="s">
        <v>8363</v>
      </c>
      <c r="AZ195" t="s">
        <v>8364</v>
      </c>
      <c r="BA195" t="s">
        <v>8365</v>
      </c>
      <c r="BB195" t="s">
        <v>8366</v>
      </c>
      <c r="BC195" t="s">
        <v>8367</v>
      </c>
      <c r="BD195" t="s">
        <v>8368</v>
      </c>
      <c r="BE195" t="s">
        <v>8369</v>
      </c>
      <c r="BI195" t="s">
        <v>8370</v>
      </c>
      <c r="BK195" t="s">
        <v>8371</v>
      </c>
      <c r="BL195" t="s">
        <v>8372</v>
      </c>
      <c r="BM195" t="s">
        <v>8373</v>
      </c>
      <c r="BN195" t="s">
        <v>8374</v>
      </c>
      <c r="BO195" t="s">
        <v>8375</v>
      </c>
      <c r="BP195" t="s">
        <v>8376</v>
      </c>
      <c r="BQ195" t="s">
        <v>8377</v>
      </c>
      <c r="BR195" t="s">
        <v>8378</v>
      </c>
      <c r="BS195" t="s">
        <v>8379</v>
      </c>
      <c r="BT195" t="s">
        <v>8380</v>
      </c>
      <c r="BV195" t="s">
        <v>8381</v>
      </c>
      <c r="BW195" t="s">
        <v>8382</v>
      </c>
    </row>
    <row r="196" spans="11:75" x14ac:dyDescent="0.3">
      <c r="K196" t="s">
        <v>3405</v>
      </c>
      <c r="L196">
        <v>1761</v>
      </c>
      <c r="M196" t="s">
        <v>620</v>
      </c>
      <c r="AT196" t="s">
        <v>8383</v>
      </c>
      <c r="AU196" t="s">
        <v>8384</v>
      </c>
      <c r="AW196" t="s">
        <v>8385</v>
      </c>
      <c r="AZ196" t="s">
        <v>8386</v>
      </c>
      <c r="BA196" t="s">
        <v>8387</v>
      </c>
      <c r="BB196" t="s">
        <v>8388</v>
      </c>
      <c r="BC196" t="s">
        <v>8389</v>
      </c>
      <c r="BD196" t="s">
        <v>8390</v>
      </c>
      <c r="BE196" t="s">
        <v>8391</v>
      </c>
      <c r="BI196" t="s">
        <v>8392</v>
      </c>
      <c r="BK196" t="s">
        <v>8393</v>
      </c>
      <c r="BL196" t="s">
        <v>8394</v>
      </c>
      <c r="BM196" t="s">
        <v>8395</v>
      </c>
      <c r="BN196" t="s">
        <v>8396</v>
      </c>
      <c r="BO196" t="s">
        <v>8397</v>
      </c>
      <c r="BP196" t="s">
        <v>8398</v>
      </c>
      <c r="BQ196" t="s">
        <v>8399</v>
      </c>
      <c r="BR196" t="s">
        <v>8400</v>
      </c>
      <c r="BS196" t="s">
        <v>8401</v>
      </c>
      <c r="BT196" t="s">
        <v>8402</v>
      </c>
      <c r="BV196" t="s">
        <v>8403</v>
      </c>
      <c r="BW196" t="s">
        <v>8404</v>
      </c>
    </row>
    <row r="197" spans="11:75" x14ac:dyDescent="0.3">
      <c r="K197" t="s">
        <v>3208</v>
      </c>
      <c r="L197">
        <v>1770</v>
      </c>
      <c r="M197" t="s">
        <v>621</v>
      </c>
      <c r="AT197" t="s">
        <v>8405</v>
      </c>
      <c r="AU197" t="s">
        <v>8406</v>
      </c>
      <c r="AW197" t="s">
        <v>8407</v>
      </c>
      <c r="AZ197" t="s">
        <v>8408</v>
      </c>
      <c r="BA197" t="s">
        <v>8409</v>
      </c>
      <c r="BB197" t="s">
        <v>8410</v>
      </c>
      <c r="BC197" t="s">
        <v>8411</v>
      </c>
      <c r="BD197" t="s">
        <v>8412</v>
      </c>
      <c r="BE197" t="s">
        <v>8413</v>
      </c>
      <c r="BI197" t="s">
        <v>8414</v>
      </c>
      <c r="BK197" t="s">
        <v>8415</v>
      </c>
      <c r="BL197" t="s">
        <v>8416</v>
      </c>
      <c r="BM197" t="s">
        <v>8417</v>
      </c>
      <c r="BN197" t="s">
        <v>8418</v>
      </c>
      <c r="BO197" t="s">
        <v>8419</v>
      </c>
      <c r="BP197" t="s">
        <v>8420</v>
      </c>
      <c r="BQ197" t="s">
        <v>8421</v>
      </c>
      <c r="BR197" t="s">
        <v>8422</v>
      </c>
      <c r="BS197" t="s">
        <v>8423</v>
      </c>
      <c r="BT197" t="s">
        <v>8424</v>
      </c>
      <c r="BV197" t="s">
        <v>8425</v>
      </c>
      <c r="BW197" t="s">
        <v>8426</v>
      </c>
    </row>
    <row r="198" spans="11:75" x14ac:dyDescent="0.3">
      <c r="K198" t="s">
        <v>3406</v>
      </c>
      <c r="L198">
        <v>1780</v>
      </c>
      <c r="M198" t="s">
        <v>622</v>
      </c>
      <c r="AT198" t="s">
        <v>8427</v>
      </c>
      <c r="AU198" t="s">
        <v>8428</v>
      </c>
      <c r="AW198" t="s">
        <v>8429</v>
      </c>
      <c r="AZ198" t="s">
        <v>8430</v>
      </c>
      <c r="BA198" t="s">
        <v>8431</v>
      </c>
      <c r="BB198" t="s">
        <v>8432</v>
      </c>
      <c r="BC198" t="s">
        <v>8433</v>
      </c>
      <c r="BD198" t="s">
        <v>8434</v>
      </c>
      <c r="BE198" t="s">
        <v>8435</v>
      </c>
      <c r="BI198" t="s">
        <v>8436</v>
      </c>
      <c r="BK198" t="s">
        <v>8437</v>
      </c>
      <c r="BL198" t="s">
        <v>8438</v>
      </c>
      <c r="BM198" t="s">
        <v>8439</v>
      </c>
      <c r="BN198" t="s">
        <v>8440</v>
      </c>
      <c r="BO198" t="s">
        <v>8441</v>
      </c>
      <c r="BP198" t="s">
        <v>8442</v>
      </c>
      <c r="BQ198" t="s">
        <v>8443</v>
      </c>
      <c r="BR198" t="s">
        <v>8444</v>
      </c>
      <c r="BS198" t="s">
        <v>8445</v>
      </c>
      <c r="BT198" t="s">
        <v>8446</v>
      </c>
      <c r="BV198" t="s">
        <v>8447</v>
      </c>
      <c r="BW198" t="s">
        <v>8448</v>
      </c>
    </row>
    <row r="199" spans="11:75" x14ac:dyDescent="0.3">
      <c r="K199" t="s">
        <v>3407</v>
      </c>
      <c r="L199">
        <v>1785</v>
      </c>
      <c r="M199" t="s">
        <v>623</v>
      </c>
      <c r="AT199" t="s">
        <v>8449</v>
      </c>
      <c r="AU199" t="s">
        <v>8450</v>
      </c>
      <c r="AW199" t="s">
        <v>8451</v>
      </c>
      <c r="AZ199" t="s">
        <v>8452</v>
      </c>
      <c r="BA199" t="s">
        <v>8453</v>
      </c>
      <c r="BB199" t="s">
        <v>8454</v>
      </c>
      <c r="BC199" t="s">
        <v>8455</v>
      </c>
      <c r="BD199" t="s">
        <v>8456</v>
      </c>
      <c r="BE199" t="s">
        <v>8457</v>
      </c>
      <c r="BI199" t="s">
        <v>8458</v>
      </c>
      <c r="BK199" t="s">
        <v>8459</v>
      </c>
      <c r="BL199" t="s">
        <v>8460</v>
      </c>
      <c r="BM199" t="s">
        <v>8461</v>
      </c>
      <c r="BN199" t="s">
        <v>8462</v>
      </c>
      <c r="BO199" t="s">
        <v>8463</v>
      </c>
      <c r="BP199" t="s">
        <v>8464</v>
      </c>
      <c r="BQ199" t="s">
        <v>8465</v>
      </c>
      <c r="BR199" t="s">
        <v>8466</v>
      </c>
      <c r="BS199" t="s">
        <v>8467</v>
      </c>
      <c r="BT199" t="s">
        <v>8468</v>
      </c>
      <c r="BV199" t="s">
        <v>8469</v>
      </c>
      <c r="BW199" t="s">
        <v>8470</v>
      </c>
    </row>
    <row r="200" spans="11:75" x14ac:dyDescent="0.3">
      <c r="K200" t="s">
        <v>3408</v>
      </c>
      <c r="L200">
        <v>1785</v>
      </c>
      <c r="M200" t="s">
        <v>624</v>
      </c>
      <c r="AT200" t="s">
        <v>8471</v>
      </c>
      <c r="AU200" t="s">
        <v>8472</v>
      </c>
      <c r="AW200" t="s">
        <v>8473</v>
      </c>
      <c r="AZ200" t="s">
        <v>8474</v>
      </c>
      <c r="BA200" t="s">
        <v>8475</v>
      </c>
      <c r="BB200" t="s">
        <v>8476</v>
      </c>
      <c r="BC200" t="s">
        <v>8477</v>
      </c>
      <c r="BD200" t="s">
        <v>8478</v>
      </c>
      <c r="BE200" t="s">
        <v>8479</v>
      </c>
      <c r="BI200" t="s">
        <v>8480</v>
      </c>
      <c r="BK200" t="s">
        <v>8481</v>
      </c>
      <c r="BL200" t="s">
        <v>8482</v>
      </c>
      <c r="BM200" t="s">
        <v>8483</v>
      </c>
      <c r="BN200" t="s">
        <v>8484</v>
      </c>
      <c r="BO200" t="s">
        <v>8485</v>
      </c>
      <c r="BP200" t="s">
        <v>8486</v>
      </c>
      <c r="BQ200" t="s">
        <v>8487</v>
      </c>
      <c r="BR200" t="s">
        <v>8488</v>
      </c>
      <c r="BS200" t="s">
        <v>8489</v>
      </c>
      <c r="BT200" t="s">
        <v>8490</v>
      </c>
      <c r="BV200" t="s">
        <v>8491</v>
      </c>
      <c r="BW200" t="s">
        <v>8492</v>
      </c>
    </row>
    <row r="201" spans="11:75" x14ac:dyDescent="0.3">
      <c r="K201" t="s">
        <v>3409</v>
      </c>
      <c r="L201">
        <v>1785</v>
      </c>
      <c r="M201" t="s">
        <v>625</v>
      </c>
      <c r="AT201" t="s">
        <v>8493</v>
      </c>
      <c r="AU201" t="s">
        <v>8494</v>
      </c>
      <c r="AW201" t="s">
        <v>8495</v>
      </c>
      <c r="AZ201" t="s">
        <v>8496</v>
      </c>
      <c r="BA201" t="s">
        <v>8497</v>
      </c>
      <c r="BB201" t="s">
        <v>8498</v>
      </c>
      <c r="BC201" t="s">
        <v>8499</v>
      </c>
      <c r="BD201" t="s">
        <v>8500</v>
      </c>
      <c r="BE201" t="s">
        <v>8501</v>
      </c>
      <c r="BI201" t="s">
        <v>8502</v>
      </c>
      <c r="BK201" t="s">
        <v>8503</v>
      </c>
      <c r="BL201" t="s">
        <v>8504</v>
      </c>
      <c r="BM201" t="s">
        <v>8505</v>
      </c>
      <c r="BN201" t="s">
        <v>8506</v>
      </c>
      <c r="BO201" t="s">
        <v>8507</v>
      </c>
      <c r="BP201" t="s">
        <v>8508</v>
      </c>
      <c r="BQ201" t="s">
        <v>4536</v>
      </c>
      <c r="BR201" t="s">
        <v>8509</v>
      </c>
      <c r="BS201" t="s">
        <v>8510</v>
      </c>
      <c r="BT201" t="s">
        <v>8511</v>
      </c>
      <c r="BV201" t="s">
        <v>8512</v>
      </c>
      <c r="BW201" t="s">
        <v>8513</v>
      </c>
    </row>
    <row r="202" spans="11:75" x14ac:dyDescent="0.3">
      <c r="K202" t="s">
        <v>3410</v>
      </c>
      <c r="L202">
        <v>1790</v>
      </c>
      <c r="M202" t="s">
        <v>626</v>
      </c>
      <c r="AT202" t="s">
        <v>8514</v>
      </c>
      <c r="AU202" t="s">
        <v>8515</v>
      </c>
      <c r="AW202" t="s">
        <v>8516</v>
      </c>
      <c r="AZ202" t="s">
        <v>8517</v>
      </c>
      <c r="BA202" t="s">
        <v>8518</v>
      </c>
      <c r="BB202" t="s">
        <v>8519</v>
      </c>
      <c r="BC202" t="s">
        <v>8520</v>
      </c>
      <c r="BD202" t="s">
        <v>8521</v>
      </c>
      <c r="BE202" t="s">
        <v>8522</v>
      </c>
      <c r="BI202" t="s">
        <v>8523</v>
      </c>
      <c r="BK202" t="s">
        <v>8524</v>
      </c>
      <c r="BL202" t="s">
        <v>8525</v>
      </c>
      <c r="BM202" t="s">
        <v>8526</v>
      </c>
      <c r="BN202" t="s">
        <v>8527</v>
      </c>
      <c r="BO202" t="s">
        <v>8528</v>
      </c>
      <c r="BP202" t="s">
        <v>8529</v>
      </c>
      <c r="BQ202" t="s">
        <v>8530</v>
      </c>
      <c r="BR202" t="s">
        <v>8531</v>
      </c>
      <c r="BS202" t="s">
        <v>8532</v>
      </c>
      <c r="BT202" t="s">
        <v>8533</v>
      </c>
      <c r="BV202" t="s">
        <v>8534</v>
      </c>
      <c r="BW202" t="s">
        <v>8535</v>
      </c>
    </row>
    <row r="203" spans="11:75" x14ac:dyDescent="0.3">
      <c r="K203" t="s">
        <v>3411</v>
      </c>
      <c r="L203">
        <v>1790</v>
      </c>
      <c r="M203" t="s">
        <v>627</v>
      </c>
      <c r="AT203" t="s">
        <v>8536</v>
      </c>
      <c r="AU203" t="s">
        <v>8537</v>
      </c>
      <c r="AW203" t="s">
        <v>8538</v>
      </c>
      <c r="AZ203" t="s">
        <v>8539</v>
      </c>
      <c r="BA203" t="s">
        <v>8540</v>
      </c>
      <c r="BB203" t="s">
        <v>8541</v>
      </c>
      <c r="BC203" t="s">
        <v>8542</v>
      </c>
      <c r="BD203" t="s">
        <v>8543</v>
      </c>
      <c r="BE203" t="s">
        <v>8544</v>
      </c>
      <c r="BI203" t="s">
        <v>7062</v>
      </c>
      <c r="BK203" t="s">
        <v>8545</v>
      </c>
      <c r="BL203" t="s">
        <v>8546</v>
      </c>
      <c r="BM203" t="s">
        <v>8547</v>
      </c>
      <c r="BN203" t="s">
        <v>8548</v>
      </c>
      <c r="BO203" t="s">
        <v>8549</v>
      </c>
      <c r="BP203" t="s">
        <v>8550</v>
      </c>
      <c r="BQ203" t="s">
        <v>8551</v>
      </c>
      <c r="BR203" t="s">
        <v>8552</v>
      </c>
      <c r="BS203" t="s">
        <v>8553</v>
      </c>
      <c r="BT203" t="s">
        <v>8554</v>
      </c>
      <c r="BV203" t="s">
        <v>8555</v>
      </c>
      <c r="BW203" t="s">
        <v>8556</v>
      </c>
    </row>
    <row r="204" spans="11:75" x14ac:dyDescent="0.3">
      <c r="K204" t="s">
        <v>3412</v>
      </c>
      <c r="L204">
        <v>1790</v>
      </c>
      <c r="M204" t="s">
        <v>628</v>
      </c>
      <c r="AT204" t="s">
        <v>8557</v>
      </c>
      <c r="AU204" t="s">
        <v>8558</v>
      </c>
      <c r="AW204" t="s">
        <v>8559</v>
      </c>
      <c r="AZ204" t="s">
        <v>8560</v>
      </c>
      <c r="BA204" t="s">
        <v>8561</v>
      </c>
      <c r="BB204" t="s">
        <v>8562</v>
      </c>
      <c r="BC204" t="s">
        <v>8563</v>
      </c>
      <c r="BD204" t="s">
        <v>8564</v>
      </c>
      <c r="BE204" t="s">
        <v>8565</v>
      </c>
      <c r="BI204" t="s">
        <v>8566</v>
      </c>
      <c r="BK204" t="s">
        <v>8567</v>
      </c>
      <c r="BL204" t="s">
        <v>8568</v>
      </c>
      <c r="BM204" t="s">
        <v>8569</v>
      </c>
      <c r="BN204" t="s">
        <v>8570</v>
      </c>
      <c r="BO204" t="s">
        <v>8571</v>
      </c>
      <c r="BP204" t="s">
        <v>8572</v>
      </c>
      <c r="BQ204" t="s">
        <v>8573</v>
      </c>
      <c r="BR204" t="s">
        <v>8574</v>
      </c>
      <c r="BS204" t="s">
        <v>8575</v>
      </c>
      <c r="BT204" t="s">
        <v>8576</v>
      </c>
      <c r="BV204" t="s">
        <v>8577</v>
      </c>
      <c r="BW204" t="s">
        <v>8578</v>
      </c>
    </row>
    <row r="205" spans="11:75" x14ac:dyDescent="0.3">
      <c r="K205" t="s">
        <v>3413</v>
      </c>
      <c r="L205">
        <v>1790</v>
      </c>
      <c r="M205" t="s">
        <v>629</v>
      </c>
      <c r="AT205" t="s">
        <v>8579</v>
      </c>
      <c r="AU205" t="s">
        <v>8580</v>
      </c>
      <c r="AW205" t="s">
        <v>8581</v>
      </c>
      <c r="AZ205" t="s">
        <v>8582</v>
      </c>
      <c r="BA205" t="s">
        <v>8583</v>
      </c>
      <c r="BB205" t="s">
        <v>8584</v>
      </c>
      <c r="BC205" t="s">
        <v>8585</v>
      </c>
      <c r="BD205" t="s">
        <v>7287</v>
      </c>
      <c r="BE205" t="s">
        <v>8586</v>
      </c>
      <c r="BI205" t="s">
        <v>8587</v>
      </c>
      <c r="BK205" t="s">
        <v>8588</v>
      </c>
      <c r="BL205" t="s">
        <v>8589</v>
      </c>
      <c r="BM205" t="s">
        <v>8590</v>
      </c>
      <c r="BN205" t="s">
        <v>8591</v>
      </c>
      <c r="BO205" t="s">
        <v>8592</v>
      </c>
      <c r="BP205" t="s">
        <v>8593</v>
      </c>
      <c r="BQ205" t="s">
        <v>8594</v>
      </c>
      <c r="BR205" t="s">
        <v>8595</v>
      </c>
      <c r="BS205" t="s">
        <v>8596</v>
      </c>
      <c r="BT205" t="s">
        <v>8597</v>
      </c>
      <c r="BV205" t="s">
        <v>8598</v>
      </c>
      <c r="BW205" t="s">
        <v>8599</v>
      </c>
    </row>
    <row r="206" spans="11:75" x14ac:dyDescent="0.3">
      <c r="K206" t="s">
        <v>3414</v>
      </c>
      <c r="L206">
        <v>1800</v>
      </c>
      <c r="M206" t="s">
        <v>630</v>
      </c>
      <c r="AT206" t="s">
        <v>8600</v>
      </c>
      <c r="AU206" t="s">
        <v>8601</v>
      </c>
      <c r="AW206" t="s">
        <v>8602</v>
      </c>
      <c r="AZ206" t="s">
        <v>8603</v>
      </c>
      <c r="BA206" t="s">
        <v>8604</v>
      </c>
      <c r="BB206" t="s">
        <v>8605</v>
      </c>
      <c r="BC206" t="s">
        <v>8606</v>
      </c>
      <c r="BD206" t="s">
        <v>8607</v>
      </c>
      <c r="BE206" t="s">
        <v>8608</v>
      </c>
      <c r="BI206" t="s">
        <v>8609</v>
      </c>
      <c r="BK206" t="s">
        <v>8610</v>
      </c>
      <c r="BL206" t="s">
        <v>8611</v>
      </c>
      <c r="BM206" t="s">
        <v>8612</v>
      </c>
      <c r="BN206" t="s">
        <v>8613</v>
      </c>
      <c r="BO206" t="s">
        <v>8614</v>
      </c>
      <c r="BP206" t="s">
        <v>8615</v>
      </c>
      <c r="BQ206" t="s">
        <v>8616</v>
      </c>
      <c r="BR206" t="s">
        <v>8617</v>
      </c>
      <c r="BS206" t="s">
        <v>8618</v>
      </c>
      <c r="BT206" t="s">
        <v>8619</v>
      </c>
      <c r="BV206" t="s">
        <v>8620</v>
      </c>
      <c r="BW206" t="s">
        <v>8621</v>
      </c>
    </row>
    <row r="207" spans="11:75" x14ac:dyDescent="0.3">
      <c r="K207" t="s">
        <v>3415</v>
      </c>
      <c r="L207">
        <v>1800</v>
      </c>
      <c r="M207" t="s">
        <v>630</v>
      </c>
      <c r="AT207" t="s">
        <v>8622</v>
      </c>
      <c r="AU207" t="s">
        <v>8623</v>
      </c>
      <c r="AW207" t="s">
        <v>8624</v>
      </c>
      <c r="AZ207" t="s">
        <v>8625</v>
      </c>
      <c r="BA207" t="s">
        <v>8626</v>
      </c>
      <c r="BB207" t="s">
        <v>8627</v>
      </c>
      <c r="BC207" t="s">
        <v>8628</v>
      </c>
      <c r="BD207" t="s">
        <v>8629</v>
      </c>
      <c r="BE207" t="s">
        <v>8630</v>
      </c>
      <c r="BI207" t="s">
        <v>8631</v>
      </c>
      <c r="BK207" t="s">
        <v>8632</v>
      </c>
      <c r="BL207" t="s">
        <v>8633</v>
      </c>
      <c r="BM207" t="s">
        <v>8634</v>
      </c>
      <c r="BN207" t="s">
        <v>8635</v>
      </c>
      <c r="BO207" t="s">
        <v>8636</v>
      </c>
      <c r="BP207" t="s">
        <v>8637</v>
      </c>
      <c r="BQ207" t="s">
        <v>8638</v>
      </c>
      <c r="BR207" t="s">
        <v>8639</v>
      </c>
      <c r="BS207" t="s">
        <v>8640</v>
      </c>
      <c r="BT207" t="s">
        <v>8641</v>
      </c>
      <c r="BV207" t="s">
        <v>8642</v>
      </c>
      <c r="BW207" t="s">
        <v>8643</v>
      </c>
    </row>
    <row r="208" spans="11:75" x14ac:dyDescent="0.3">
      <c r="K208" t="s">
        <v>3416</v>
      </c>
      <c r="L208">
        <v>1820</v>
      </c>
      <c r="M208" t="s">
        <v>631</v>
      </c>
      <c r="AT208" t="s">
        <v>8644</v>
      </c>
      <c r="AU208" t="s">
        <v>8645</v>
      </c>
      <c r="AW208" t="s">
        <v>8646</v>
      </c>
      <c r="AZ208" t="s">
        <v>8647</v>
      </c>
      <c r="BA208" t="s">
        <v>8648</v>
      </c>
      <c r="BB208" t="s">
        <v>8649</v>
      </c>
      <c r="BC208" t="s">
        <v>8650</v>
      </c>
      <c r="BD208" t="s">
        <v>8651</v>
      </c>
      <c r="BE208" t="s">
        <v>8652</v>
      </c>
      <c r="BI208" t="s">
        <v>8653</v>
      </c>
      <c r="BK208" t="s">
        <v>8654</v>
      </c>
      <c r="BL208" t="s">
        <v>8655</v>
      </c>
      <c r="BM208" t="s">
        <v>8656</v>
      </c>
      <c r="BN208" t="s">
        <v>8657</v>
      </c>
      <c r="BO208" t="s">
        <v>8658</v>
      </c>
      <c r="BP208" t="s">
        <v>8659</v>
      </c>
      <c r="BQ208" t="s">
        <v>3888</v>
      </c>
      <c r="BR208" t="s">
        <v>8660</v>
      </c>
      <c r="BS208" t="s">
        <v>8661</v>
      </c>
      <c r="BT208" t="s">
        <v>8662</v>
      </c>
      <c r="BV208" t="s">
        <v>8663</v>
      </c>
      <c r="BW208" t="s">
        <v>8664</v>
      </c>
    </row>
    <row r="209" spans="11:75" x14ac:dyDescent="0.3">
      <c r="K209" t="s">
        <v>3417</v>
      </c>
      <c r="L209">
        <v>1820</v>
      </c>
      <c r="M209" t="s">
        <v>632</v>
      </c>
      <c r="AT209" t="s">
        <v>8665</v>
      </c>
      <c r="AU209" t="s">
        <v>8666</v>
      </c>
      <c r="AW209" t="s">
        <v>8667</v>
      </c>
      <c r="AZ209" t="s">
        <v>8668</v>
      </c>
      <c r="BA209" t="s">
        <v>8669</v>
      </c>
      <c r="BB209" t="s">
        <v>8670</v>
      </c>
      <c r="BC209" t="s">
        <v>8671</v>
      </c>
      <c r="BD209" t="s">
        <v>8672</v>
      </c>
      <c r="BE209" t="s">
        <v>8673</v>
      </c>
      <c r="BI209" t="s">
        <v>8674</v>
      </c>
      <c r="BK209" t="s">
        <v>8675</v>
      </c>
      <c r="BL209" t="s">
        <v>8676</v>
      </c>
      <c r="BM209" t="s">
        <v>8677</v>
      </c>
      <c r="BN209" t="s">
        <v>8678</v>
      </c>
      <c r="BO209" t="s">
        <v>8679</v>
      </c>
      <c r="BP209" t="s">
        <v>8680</v>
      </c>
      <c r="BQ209" t="s">
        <v>8681</v>
      </c>
      <c r="BR209" t="s">
        <v>8682</v>
      </c>
      <c r="BS209" t="s">
        <v>8683</v>
      </c>
      <c r="BT209" t="s">
        <v>8684</v>
      </c>
      <c r="BV209" t="s">
        <v>8685</v>
      </c>
      <c r="BW209" t="s">
        <v>8686</v>
      </c>
    </row>
    <row r="210" spans="11:75" x14ac:dyDescent="0.3">
      <c r="K210" t="s">
        <v>3418</v>
      </c>
      <c r="L210">
        <v>1820</v>
      </c>
      <c r="M210" t="s">
        <v>632</v>
      </c>
      <c r="AT210" t="s">
        <v>8687</v>
      </c>
      <c r="AU210" t="s">
        <v>8688</v>
      </c>
      <c r="AW210" t="s">
        <v>8689</v>
      </c>
      <c r="AZ210" t="s">
        <v>8690</v>
      </c>
      <c r="BA210" t="s">
        <v>8691</v>
      </c>
      <c r="BB210" t="s">
        <v>8692</v>
      </c>
      <c r="BC210" t="s">
        <v>8693</v>
      </c>
      <c r="BD210" t="s">
        <v>8694</v>
      </c>
      <c r="BE210" t="s">
        <v>8695</v>
      </c>
      <c r="BI210" t="s">
        <v>8696</v>
      </c>
      <c r="BK210" t="s">
        <v>8697</v>
      </c>
      <c r="BL210" t="s">
        <v>8698</v>
      </c>
      <c r="BM210" t="s">
        <v>8699</v>
      </c>
      <c r="BN210" t="s">
        <v>8700</v>
      </c>
      <c r="BO210" t="s">
        <v>8701</v>
      </c>
      <c r="BP210" t="s">
        <v>8702</v>
      </c>
      <c r="BQ210" t="s">
        <v>8703</v>
      </c>
      <c r="BR210" t="s">
        <v>8704</v>
      </c>
      <c r="BS210" t="s">
        <v>8705</v>
      </c>
      <c r="BT210" t="s">
        <v>8706</v>
      </c>
      <c r="BV210" t="s">
        <v>4130</v>
      </c>
      <c r="BW210" t="s">
        <v>8707</v>
      </c>
    </row>
    <row r="211" spans="11:75" x14ac:dyDescent="0.3">
      <c r="K211" t="s">
        <v>3419</v>
      </c>
      <c r="L211">
        <v>1830</v>
      </c>
      <c r="M211" t="s">
        <v>633</v>
      </c>
      <c r="AT211" t="s">
        <v>8708</v>
      </c>
      <c r="AU211" t="s">
        <v>8709</v>
      </c>
      <c r="AW211" t="s">
        <v>8710</v>
      </c>
      <c r="AZ211" t="s">
        <v>8711</v>
      </c>
      <c r="BA211" t="s">
        <v>8712</v>
      </c>
      <c r="BB211" t="s">
        <v>8713</v>
      </c>
      <c r="BC211" t="s">
        <v>8714</v>
      </c>
      <c r="BD211" t="s">
        <v>8715</v>
      </c>
      <c r="BE211" t="s">
        <v>8716</v>
      </c>
      <c r="BI211" t="s">
        <v>8717</v>
      </c>
      <c r="BK211" t="s">
        <v>8718</v>
      </c>
      <c r="BL211" t="s">
        <v>8719</v>
      </c>
      <c r="BM211" t="s">
        <v>8720</v>
      </c>
      <c r="BN211" t="s">
        <v>8721</v>
      </c>
      <c r="BO211" t="s">
        <v>8722</v>
      </c>
      <c r="BP211" t="s">
        <v>8723</v>
      </c>
      <c r="BQ211" t="s">
        <v>8724</v>
      </c>
      <c r="BR211" t="s">
        <v>8725</v>
      </c>
      <c r="BS211" t="s">
        <v>8726</v>
      </c>
      <c r="BT211" t="s">
        <v>8727</v>
      </c>
      <c r="BV211" t="s">
        <v>8728</v>
      </c>
      <c r="BW211" t="s">
        <v>8729</v>
      </c>
    </row>
    <row r="212" spans="11:75" x14ac:dyDescent="0.3">
      <c r="K212" t="s">
        <v>3420</v>
      </c>
      <c r="L212">
        <v>1831</v>
      </c>
      <c r="M212" t="s">
        <v>634</v>
      </c>
      <c r="AT212" t="s">
        <v>8730</v>
      </c>
      <c r="AU212" t="s">
        <v>8731</v>
      </c>
      <c r="AW212" t="s">
        <v>8732</v>
      </c>
      <c r="AZ212" t="s">
        <v>8733</v>
      </c>
      <c r="BA212" t="s">
        <v>8734</v>
      </c>
      <c r="BB212" t="s">
        <v>8735</v>
      </c>
      <c r="BC212" t="s">
        <v>8736</v>
      </c>
      <c r="BD212" t="s">
        <v>8737</v>
      </c>
      <c r="BE212" t="s">
        <v>8738</v>
      </c>
      <c r="BI212" t="s">
        <v>8739</v>
      </c>
      <c r="BK212" t="s">
        <v>8740</v>
      </c>
      <c r="BL212" t="s">
        <v>8741</v>
      </c>
      <c r="BM212" t="s">
        <v>8742</v>
      </c>
      <c r="BN212" t="s">
        <v>8743</v>
      </c>
      <c r="BO212" t="s">
        <v>8744</v>
      </c>
      <c r="BP212" t="s">
        <v>8745</v>
      </c>
      <c r="BQ212" t="s">
        <v>8746</v>
      </c>
      <c r="BR212" t="s">
        <v>8747</v>
      </c>
      <c r="BS212" t="s">
        <v>8748</v>
      </c>
      <c r="BT212" t="s">
        <v>8749</v>
      </c>
      <c r="BV212" t="s">
        <v>8750</v>
      </c>
      <c r="BW212" t="s">
        <v>8751</v>
      </c>
    </row>
    <row r="213" spans="11:75" x14ac:dyDescent="0.3">
      <c r="K213" t="s">
        <v>3421</v>
      </c>
      <c r="L213">
        <v>1840</v>
      </c>
      <c r="M213" t="s">
        <v>635</v>
      </c>
      <c r="AT213" t="s">
        <v>8752</v>
      </c>
      <c r="AU213" t="s">
        <v>8753</v>
      </c>
      <c r="AW213" t="s">
        <v>8754</v>
      </c>
      <c r="AZ213" t="s">
        <v>8755</v>
      </c>
      <c r="BA213" t="s">
        <v>8756</v>
      </c>
      <c r="BB213" t="s">
        <v>8757</v>
      </c>
      <c r="BC213" t="s">
        <v>8758</v>
      </c>
      <c r="BD213" t="s">
        <v>8759</v>
      </c>
      <c r="BE213" t="s">
        <v>8760</v>
      </c>
      <c r="BI213" t="s">
        <v>8761</v>
      </c>
      <c r="BK213" t="s">
        <v>8762</v>
      </c>
      <c r="BL213" t="s">
        <v>8763</v>
      </c>
      <c r="BM213" t="s">
        <v>8764</v>
      </c>
      <c r="BN213" t="s">
        <v>8765</v>
      </c>
      <c r="BO213" t="s">
        <v>8766</v>
      </c>
      <c r="BP213" t="s">
        <v>8767</v>
      </c>
      <c r="BQ213" t="s">
        <v>8768</v>
      </c>
      <c r="BR213" t="s">
        <v>8769</v>
      </c>
      <c r="BS213" t="s">
        <v>8770</v>
      </c>
      <c r="BT213" t="s">
        <v>8771</v>
      </c>
      <c r="BV213" t="s">
        <v>8772</v>
      </c>
      <c r="BW213" t="s">
        <v>8773</v>
      </c>
    </row>
    <row r="214" spans="11:75" x14ac:dyDescent="0.3">
      <c r="K214" t="s">
        <v>3422</v>
      </c>
      <c r="L214">
        <v>1840</v>
      </c>
      <c r="M214" t="s">
        <v>636</v>
      </c>
      <c r="AT214" t="s">
        <v>8774</v>
      </c>
      <c r="AU214" t="s">
        <v>8775</v>
      </c>
      <c r="AW214" t="s">
        <v>8776</v>
      </c>
      <c r="AZ214" t="s">
        <v>8777</v>
      </c>
      <c r="BA214" t="s">
        <v>8778</v>
      </c>
      <c r="BB214" t="s">
        <v>8779</v>
      </c>
      <c r="BC214" t="s">
        <v>8780</v>
      </c>
      <c r="BD214" t="s">
        <v>8781</v>
      </c>
      <c r="BE214" t="s">
        <v>8782</v>
      </c>
      <c r="BI214" t="s">
        <v>8783</v>
      </c>
      <c r="BK214" t="s">
        <v>8784</v>
      </c>
      <c r="BL214" t="s">
        <v>8785</v>
      </c>
      <c r="BM214" t="s">
        <v>8786</v>
      </c>
      <c r="BN214" t="s">
        <v>8787</v>
      </c>
      <c r="BO214" t="s">
        <v>8788</v>
      </c>
      <c r="BQ214" t="s">
        <v>8789</v>
      </c>
      <c r="BR214" t="s">
        <v>8790</v>
      </c>
      <c r="BS214" t="s">
        <v>8791</v>
      </c>
      <c r="BT214" t="s">
        <v>8792</v>
      </c>
      <c r="BV214" t="s">
        <v>8793</v>
      </c>
      <c r="BW214" t="s">
        <v>8794</v>
      </c>
    </row>
    <row r="215" spans="11:75" x14ac:dyDescent="0.3">
      <c r="K215" t="s">
        <v>3423</v>
      </c>
      <c r="L215">
        <v>1840</v>
      </c>
      <c r="M215" t="s">
        <v>637</v>
      </c>
      <c r="AT215" t="s">
        <v>8795</v>
      </c>
      <c r="AU215" t="s">
        <v>8796</v>
      </c>
      <c r="AW215" t="s">
        <v>8797</v>
      </c>
      <c r="AZ215" t="s">
        <v>8798</v>
      </c>
      <c r="BA215" t="s">
        <v>8799</v>
      </c>
      <c r="BB215" t="s">
        <v>8800</v>
      </c>
      <c r="BC215" t="s">
        <v>8801</v>
      </c>
      <c r="BD215" t="s">
        <v>8802</v>
      </c>
      <c r="BE215" t="s">
        <v>8803</v>
      </c>
      <c r="BI215" t="s">
        <v>8804</v>
      </c>
      <c r="BK215" t="s">
        <v>8805</v>
      </c>
      <c r="BL215" t="s">
        <v>8806</v>
      </c>
      <c r="BM215" t="s">
        <v>8807</v>
      </c>
      <c r="BN215" t="s">
        <v>8808</v>
      </c>
      <c r="BO215" t="s">
        <v>8809</v>
      </c>
      <c r="BQ215" t="s">
        <v>8810</v>
      </c>
      <c r="BR215" t="s">
        <v>8811</v>
      </c>
      <c r="BS215" t="s">
        <v>8812</v>
      </c>
      <c r="BT215" t="s">
        <v>8813</v>
      </c>
      <c r="BV215" t="s">
        <v>8814</v>
      </c>
      <c r="BW215" t="s">
        <v>8815</v>
      </c>
    </row>
    <row r="216" spans="11:75" x14ac:dyDescent="0.3">
      <c r="K216" t="s">
        <v>3424</v>
      </c>
      <c r="L216">
        <v>1850</v>
      </c>
      <c r="M216" t="s">
        <v>638</v>
      </c>
      <c r="AT216" t="s">
        <v>8816</v>
      </c>
      <c r="AU216" t="s">
        <v>7454</v>
      </c>
      <c r="AW216" t="s">
        <v>8817</v>
      </c>
      <c r="AZ216" t="s">
        <v>8818</v>
      </c>
      <c r="BA216" t="s">
        <v>8819</v>
      </c>
      <c r="BB216" t="s">
        <v>8820</v>
      </c>
      <c r="BC216" t="s">
        <v>8821</v>
      </c>
      <c r="BD216" t="s">
        <v>8822</v>
      </c>
      <c r="BE216" t="s">
        <v>8823</v>
      </c>
      <c r="BI216" t="s">
        <v>8824</v>
      </c>
      <c r="BK216" t="s">
        <v>8825</v>
      </c>
      <c r="BL216" t="s">
        <v>8826</v>
      </c>
      <c r="BM216" t="s">
        <v>8827</v>
      </c>
      <c r="BN216" t="s">
        <v>8828</v>
      </c>
      <c r="BO216" t="s">
        <v>8829</v>
      </c>
      <c r="BQ216" t="s">
        <v>8830</v>
      </c>
      <c r="BR216" t="s">
        <v>8831</v>
      </c>
      <c r="BS216" t="s">
        <v>8832</v>
      </c>
      <c r="BT216" t="s">
        <v>8833</v>
      </c>
      <c r="BV216" t="s">
        <v>8834</v>
      </c>
      <c r="BW216" t="s">
        <v>8835</v>
      </c>
    </row>
    <row r="217" spans="11:75" x14ac:dyDescent="0.3">
      <c r="K217" t="s">
        <v>3425</v>
      </c>
      <c r="L217">
        <v>1851</v>
      </c>
      <c r="M217" t="s">
        <v>639</v>
      </c>
      <c r="AT217" t="s">
        <v>8836</v>
      </c>
      <c r="AU217" t="s">
        <v>8837</v>
      </c>
      <c r="AW217" t="s">
        <v>4717</v>
      </c>
      <c r="AZ217" t="s">
        <v>8838</v>
      </c>
      <c r="BA217" t="s">
        <v>8839</v>
      </c>
      <c r="BB217" t="s">
        <v>8840</v>
      </c>
      <c r="BC217" t="s">
        <v>5592</v>
      </c>
      <c r="BD217" t="s">
        <v>8841</v>
      </c>
      <c r="BE217" t="s">
        <v>8842</v>
      </c>
      <c r="BI217" t="s">
        <v>8843</v>
      </c>
      <c r="BK217" t="s">
        <v>8844</v>
      </c>
      <c r="BL217" t="s">
        <v>8845</v>
      </c>
      <c r="BM217" t="s">
        <v>8846</v>
      </c>
      <c r="BN217" t="s">
        <v>8847</v>
      </c>
      <c r="BO217" t="s">
        <v>8848</v>
      </c>
      <c r="BQ217" t="s">
        <v>8849</v>
      </c>
      <c r="BR217" t="s">
        <v>8850</v>
      </c>
      <c r="BS217" t="s">
        <v>8851</v>
      </c>
      <c r="BT217" t="s">
        <v>8852</v>
      </c>
      <c r="BV217" t="s">
        <v>8853</v>
      </c>
      <c r="BW217" t="s">
        <v>8854</v>
      </c>
    </row>
    <row r="218" spans="11:75" x14ac:dyDescent="0.3">
      <c r="L218">
        <v>1852</v>
      </c>
      <c r="M218" t="s">
        <v>640</v>
      </c>
      <c r="AT218" t="s">
        <v>8855</v>
      </c>
      <c r="AU218" t="s">
        <v>8856</v>
      </c>
      <c r="AW218" t="s">
        <v>8857</v>
      </c>
      <c r="AZ218" t="s">
        <v>8858</v>
      </c>
      <c r="BA218" t="s">
        <v>8859</v>
      </c>
      <c r="BB218" t="s">
        <v>8860</v>
      </c>
      <c r="BC218" t="s">
        <v>8861</v>
      </c>
      <c r="BD218" t="s">
        <v>8862</v>
      </c>
      <c r="BE218" t="s">
        <v>8863</v>
      </c>
      <c r="BI218" t="s">
        <v>8864</v>
      </c>
      <c r="BK218" t="s">
        <v>8865</v>
      </c>
      <c r="BL218" t="s">
        <v>8866</v>
      </c>
      <c r="BM218" t="s">
        <v>8867</v>
      </c>
      <c r="BN218" t="s">
        <v>8868</v>
      </c>
      <c r="BO218" t="s">
        <v>8869</v>
      </c>
      <c r="BQ218" t="s">
        <v>8870</v>
      </c>
      <c r="BR218" t="s">
        <v>8871</v>
      </c>
      <c r="BS218" t="s">
        <v>8872</v>
      </c>
      <c r="BT218" t="s">
        <v>8873</v>
      </c>
      <c r="BV218" t="s">
        <v>8874</v>
      </c>
      <c r="BW218" t="s">
        <v>8875</v>
      </c>
    </row>
    <row r="219" spans="11:75" x14ac:dyDescent="0.3">
      <c r="L219">
        <v>1853</v>
      </c>
      <c r="M219" t="s">
        <v>641</v>
      </c>
      <c r="AT219" t="s">
        <v>8876</v>
      </c>
      <c r="AU219" t="s">
        <v>8877</v>
      </c>
      <c r="AW219" t="s">
        <v>8878</v>
      </c>
      <c r="AZ219" t="s">
        <v>8879</v>
      </c>
      <c r="BA219" t="s">
        <v>8880</v>
      </c>
      <c r="BB219" t="s">
        <v>8881</v>
      </c>
      <c r="BC219" t="s">
        <v>8882</v>
      </c>
      <c r="BD219" t="s">
        <v>8883</v>
      </c>
      <c r="BE219" t="s">
        <v>8884</v>
      </c>
      <c r="BI219" t="s">
        <v>8885</v>
      </c>
      <c r="BK219" t="s">
        <v>8886</v>
      </c>
      <c r="BL219" t="s">
        <v>8887</v>
      </c>
      <c r="BM219" t="s">
        <v>8888</v>
      </c>
      <c r="BN219" t="s">
        <v>8889</v>
      </c>
      <c r="BO219" t="s">
        <v>8890</v>
      </c>
      <c r="BQ219" t="s">
        <v>8891</v>
      </c>
      <c r="BR219" t="s">
        <v>8892</v>
      </c>
      <c r="BS219" t="s">
        <v>8893</v>
      </c>
      <c r="BT219" t="s">
        <v>8894</v>
      </c>
      <c r="BV219" t="s">
        <v>8895</v>
      </c>
      <c r="BW219" t="s">
        <v>8896</v>
      </c>
    </row>
    <row r="220" spans="11:75" x14ac:dyDescent="0.3">
      <c r="L220">
        <v>1860</v>
      </c>
      <c r="M220" t="s">
        <v>642</v>
      </c>
      <c r="AT220" t="s">
        <v>8897</v>
      </c>
      <c r="AU220" t="s">
        <v>8898</v>
      </c>
      <c r="AW220" t="s">
        <v>8899</v>
      </c>
      <c r="AZ220" t="s">
        <v>8900</v>
      </c>
      <c r="BA220" t="s">
        <v>8901</v>
      </c>
      <c r="BB220" t="s">
        <v>4060</v>
      </c>
      <c r="BC220" t="s">
        <v>8902</v>
      </c>
      <c r="BD220" t="s">
        <v>8903</v>
      </c>
      <c r="BE220" t="s">
        <v>8904</v>
      </c>
      <c r="BI220" t="s">
        <v>8905</v>
      </c>
      <c r="BK220" t="s">
        <v>8906</v>
      </c>
      <c r="BL220" t="s">
        <v>8907</v>
      </c>
      <c r="BM220" t="s">
        <v>8908</v>
      </c>
      <c r="BN220" t="s">
        <v>8909</v>
      </c>
      <c r="BO220" t="s">
        <v>8910</v>
      </c>
      <c r="BQ220" t="s">
        <v>8911</v>
      </c>
      <c r="BR220" t="s">
        <v>8912</v>
      </c>
      <c r="BS220" t="s">
        <v>8913</v>
      </c>
      <c r="BT220" t="s">
        <v>8914</v>
      </c>
      <c r="BV220" t="s">
        <v>8915</v>
      </c>
      <c r="BW220" t="s">
        <v>8916</v>
      </c>
    </row>
    <row r="221" spans="11:75" x14ac:dyDescent="0.3">
      <c r="L221">
        <v>1861</v>
      </c>
      <c r="M221" t="s">
        <v>643</v>
      </c>
      <c r="AT221" t="s">
        <v>8917</v>
      </c>
      <c r="AU221" t="s">
        <v>8918</v>
      </c>
      <c r="AW221" t="s">
        <v>8919</v>
      </c>
      <c r="AZ221" t="s">
        <v>8920</v>
      </c>
      <c r="BA221" t="s">
        <v>8921</v>
      </c>
      <c r="BB221" t="s">
        <v>8922</v>
      </c>
      <c r="BC221" t="s">
        <v>8923</v>
      </c>
      <c r="BD221" t="s">
        <v>8924</v>
      </c>
      <c r="BE221" t="s">
        <v>8925</v>
      </c>
      <c r="BI221" t="s">
        <v>8926</v>
      </c>
      <c r="BK221" t="s">
        <v>8927</v>
      </c>
      <c r="BL221" t="s">
        <v>8928</v>
      </c>
      <c r="BM221" t="s">
        <v>8929</v>
      </c>
      <c r="BN221" t="s">
        <v>8930</v>
      </c>
      <c r="BO221" t="s">
        <v>8931</v>
      </c>
      <c r="BQ221" t="s">
        <v>8932</v>
      </c>
      <c r="BR221" t="s">
        <v>8933</v>
      </c>
      <c r="BS221" t="s">
        <v>8934</v>
      </c>
      <c r="BT221" t="s">
        <v>8935</v>
      </c>
      <c r="BV221" t="s">
        <v>8936</v>
      </c>
      <c r="BW221" t="s">
        <v>8937</v>
      </c>
    </row>
    <row r="222" spans="11:75" x14ac:dyDescent="0.3">
      <c r="L222">
        <v>1880</v>
      </c>
      <c r="M222" t="s">
        <v>644</v>
      </c>
      <c r="AT222" t="s">
        <v>8938</v>
      </c>
      <c r="AU222" t="s">
        <v>8939</v>
      </c>
      <c r="AW222" t="s">
        <v>8940</v>
      </c>
      <c r="AZ222" t="s">
        <v>8941</v>
      </c>
      <c r="BA222" t="s">
        <v>8942</v>
      </c>
      <c r="BB222" t="s">
        <v>8943</v>
      </c>
      <c r="BC222" t="s">
        <v>8944</v>
      </c>
      <c r="BD222" t="s">
        <v>8945</v>
      </c>
      <c r="BE222" t="s">
        <v>8946</v>
      </c>
      <c r="BI222" t="s">
        <v>8947</v>
      </c>
      <c r="BK222" t="s">
        <v>8948</v>
      </c>
      <c r="BL222" t="s">
        <v>8949</v>
      </c>
      <c r="BM222" t="s">
        <v>8950</v>
      </c>
      <c r="BN222" t="s">
        <v>8951</v>
      </c>
      <c r="BO222" t="s">
        <v>8952</v>
      </c>
      <c r="BQ222" t="s">
        <v>8953</v>
      </c>
      <c r="BR222" t="s">
        <v>8954</v>
      </c>
      <c r="BS222" t="s">
        <v>8955</v>
      </c>
      <c r="BT222" t="s">
        <v>8956</v>
      </c>
      <c r="BV222" t="s">
        <v>8957</v>
      </c>
      <c r="BW222" t="s">
        <v>8958</v>
      </c>
    </row>
    <row r="223" spans="11:75" x14ac:dyDescent="0.3">
      <c r="L223">
        <v>1880</v>
      </c>
      <c r="M223" t="s">
        <v>645</v>
      </c>
      <c r="AT223" t="s">
        <v>8959</v>
      </c>
      <c r="AU223" t="s">
        <v>8960</v>
      </c>
      <c r="AW223" t="s">
        <v>8961</v>
      </c>
      <c r="AZ223" t="s">
        <v>8962</v>
      </c>
      <c r="BA223" t="s">
        <v>8963</v>
      </c>
      <c r="BB223" t="s">
        <v>8964</v>
      </c>
      <c r="BC223" t="s">
        <v>8965</v>
      </c>
      <c r="BD223" t="s">
        <v>8966</v>
      </c>
      <c r="BE223" t="s">
        <v>8967</v>
      </c>
      <c r="BI223" t="s">
        <v>8968</v>
      </c>
      <c r="BK223" t="s">
        <v>8969</v>
      </c>
      <c r="BL223" t="s">
        <v>8970</v>
      </c>
      <c r="BM223" t="s">
        <v>8971</v>
      </c>
      <c r="BN223" t="s">
        <v>8972</v>
      </c>
      <c r="BO223" t="s">
        <v>8973</v>
      </c>
      <c r="BQ223" t="s">
        <v>8974</v>
      </c>
      <c r="BR223" t="s">
        <v>8975</v>
      </c>
      <c r="BS223" t="s">
        <v>8976</v>
      </c>
      <c r="BT223" t="s">
        <v>8977</v>
      </c>
      <c r="BV223" t="s">
        <v>8978</v>
      </c>
      <c r="BW223" t="s">
        <v>8979</v>
      </c>
    </row>
    <row r="224" spans="11:75" x14ac:dyDescent="0.3">
      <c r="L224">
        <v>1880</v>
      </c>
      <c r="M224" t="s">
        <v>646</v>
      </c>
      <c r="AT224" t="s">
        <v>8980</v>
      </c>
      <c r="AU224" t="s">
        <v>8981</v>
      </c>
      <c r="AW224" t="s">
        <v>8982</v>
      </c>
      <c r="AZ224" t="s">
        <v>8983</v>
      </c>
      <c r="BA224" t="s">
        <v>8984</v>
      </c>
      <c r="BB224" t="s">
        <v>8985</v>
      </c>
      <c r="BC224" t="s">
        <v>8986</v>
      </c>
      <c r="BD224" t="s">
        <v>8987</v>
      </c>
      <c r="BE224" t="s">
        <v>8988</v>
      </c>
      <c r="BI224" t="s">
        <v>8989</v>
      </c>
      <c r="BK224" t="s">
        <v>8990</v>
      </c>
      <c r="BL224" t="s">
        <v>8991</v>
      </c>
      <c r="BM224" t="s">
        <v>8992</v>
      </c>
      <c r="BN224" t="s">
        <v>8993</v>
      </c>
      <c r="BO224" t="s">
        <v>8994</v>
      </c>
      <c r="BQ224" t="s">
        <v>8995</v>
      </c>
      <c r="BR224" t="s">
        <v>8996</v>
      </c>
      <c r="BS224" t="s">
        <v>8997</v>
      </c>
      <c r="BT224" t="s">
        <v>8998</v>
      </c>
      <c r="BV224" t="s">
        <v>8999</v>
      </c>
      <c r="BW224" t="s">
        <v>9000</v>
      </c>
    </row>
    <row r="225" spans="12:75" x14ac:dyDescent="0.3">
      <c r="L225">
        <v>1910</v>
      </c>
      <c r="M225" t="s">
        <v>647</v>
      </c>
      <c r="AT225" t="s">
        <v>9001</v>
      </c>
      <c r="AU225" t="s">
        <v>9002</v>
      </c>
      <c r="AW225" t="s">
        <v>9003</v>
      </c>
      <c r="AZ225" t="s">
        <v>9004</v>
      </c>
      <c r="BA225" t="s">
        <v>9005</v>
      </c>
      <c r="BB225" t="s">
        <v>9006</v>
      </c>
      <c r="BC225" t="s">
        <v>9007</v>
      </c>
      <c r="BD225" t="s">
        <v>9008</v>
      </c>
      <c r="BE225" t="s">
        <v>9009</v>
      </c>
      <c r="BI225" t="s">
        <v>9010</v>
      </c>
      <c r="BK225" t="s">
        <v>9011</v>
      </c>
      <c r="BL225" t="s">
        <v>9012</v>
      </c>
      <c r="BM225" t="s">
        <v>9013</v>
      </c>
      <c r="BN225" t="s">
        <v>9014</v>
      </c>
      <c r="BO225" t="s">
        <v>9015</v>
      </c>
      <c r="BQ225" t="s">
        <v>9016</v>
      </c>
      <c r="BR225" t="s">
        <v>9017</v>
      </c>
      <c r="BS225" t="s">
        <v>9018</v>
      </c>
      <c r="BT225" t="s">
        <v>9019</v>
      </c>
      <c r="BV225" t="s">
        <v>9020</v>
      </c>
      <c r="BW225" t="s">
        <v>9021</v>
      </c>
    </row>
    <row r="226" spans="12:75" x14ac:dyDescent="0.3">
      <c r="L226">
        <v>1910</v>
      </c>
      <c r="M226" t="s">
        <v>648</v>
      </c>
      <c r="AT226" t="s">
        <v>9022</v>
      </c>
      <c r="AU226" t="s">
        <v>9023</v>
      </c>
      <c r="AW226" t="s">
        <v>9024</v>
      </c>
      <c r="AZ226" t="s">
        <v>9025</v>
      </c>
      <c r="BA226" t="s">
        <v>9026</v>
      </c>
      <c r="BB226" t="s">
        <v>9027</v>
      </c>
      <c r="BC226" t="s">
        <v>9028</v>
      </c>
      <c r="BD226" t="s">
        <v>9029</v>
      </c>
      <c r="BE226" t="s">
        <v>9030</v>
      </c>
      <c r="BI226" t="s">
        <v>9031</v>
      </c>
      <c r="BK226" t="s">
        <v>9032</v>
      </c>
      <c r="BL226" t="s">
        <v>9033</v>
      </c>
      <c r="BM226" t="s">
        <v>9034</v>
      </c>
      <c r="BN226" t="s">
        <v>9035</v>
      </c>
      <c r="BO226" t="s">
        <v>9036</v>
      </c>
      <c r="BQ226" t="s">
        <v>9037</v>
      </c>
      <c r="BR226" t="s">
        <v>9038</v>
      </c>
      <c r="BS226" t="s">
        <v>9039</v>
      </c>
      <c r="BT226" t="s">
        <v>9040</v>
      </c>
      <c r="BV226" t="s">
        <v>9041</v>
      </c>
      <c r="BW226" t="s">
        <v>9042</v>
      </c>
    </row>
    <row r="227" spans="12:75" x14ac:dyDescent="0.3">
      <c r="L227">
        <v>1910</v>
      </c>
      <c r="M227" t="s">
        <v>649</v>
      </c>
      <c r="AT227" t="s">
        <v>9043</v>
      </c>
      <c r="AU227" t="s">
        <v>9044</v>
      </c>
      <c r="AW227" t="s">
        <v>9045</v>
      </c>
      <c r="AZ227" t="s">
        <v>9046</v>
      </c>
      <c r="BA227" t="s">
        <v>9047</v>
      </c>
      <c r="BB227" t="s">
        <v>9048</v>
      </c>
      <c r="BC227" t="s">
        <v>9049</v>
      </c>
      <c r="BD227" t="s">
        <v>9050</v>
      </c>
      <c r="BE227" t="s">
        <v>9051</v>
      </c>
      <c r="BI227" t="s">
        <v>9052</v>
      </c>
      <c r="BK227" t="s">
        <v>9053</v>
      </c>
      <c r="BL227" t="s">
        <v>9054</v>
      </c>
      <c r="BM227" t="s">
        <v>9055</v>
      </c>
      <c r="BN227" t="s">
        <v>9056</v>
      </c>
      <c r="BO227" t="s">
        <v>9057</v>
      </c>
      <c r="BQ227" t="s">
        <v>9058</v>
      </c>
      <c r="BR227" t="s">
        <v>9059</v>
      </c>
      <c r="BS227" t="s">
        <v>9060</v>
      </c>
      <c r="BT227" t="s">
        <v>6914</v>
      </c>
      <c r="BV227" t="s">
        <v>9061</v>
      </c>
      <c r="BW227" t="s">
        <v>9062</v>
      </c>
    </row>
    <row r="228" spans="12:75" x14ac:dyDescent="0.3">
      <c r="L228">
        <v>1910</v>
      </c>
      <c r="M228" t="s">
        <v>650</v>
      </c>
      <c r="AT228" t="s">
        <v>9063</v>
      </c>
      <c r="AU228" t="s">
        <v>9064</v>
      </c>
      <c r="AW228" t="s">
        <v>9065</v>
      </c>
      <c r="AZ228" t="s">
        <v>9066</v>
      </c>
      <c r="BA228" t="s">
        <v>9067</v>
      </c>
      <c r="BB228" t="s">
        <v>9068</v>
      </c>
      <c r="BC228" t="s">
        <v>9069</v>
      </c>
      <c r="BD228" t="s">
        <v>9070</v>
      </c>
      <c r="BE228" t="s">
        <v>9071</v>
      </c>
      <c r="BI228" t="s">
        <v>9072</v>
      </c>
      <c r="BK228" t="s">
        <v>9073</v>
      </c>
      <c r="BL228" t="s">
        <v>9074</v>
      </c>
      <c r="BM228" t="s">
        <v>9075</v>
      </c>
      <c r="BN228" t="s">
        <v>9076</v>
      </c>
      <c r="BO228" t="s">
        <v>9077</v>
      </c>
      <c r="BQ228" t="s">
        <v>9078</v>
      </c>
      <c r="BR228" t="s">
        <v>9079</v>
      </c>
      <c r="BS228" t="s">
        <v>9080</v>
      </c>
      <c r="BT228" t="s">
        <v>9081</v>
      </c>
      <c r="BV228" t="s">
        <v>9082</v>
      </c>
      <c r="BW228" t="s">
        <v>9083</v>
      </c>
    </row>
    <row r="229" spans="12:75" x14ac:dyDescent="0.3">
      <c r="L229">
        <v>1930</v>
      </c>
      <c r="M229" t="s">
        <v>651</v>
      </c>
      <c r="AT229" t="s">
        <v>9084</v>
      </c>
      <c r="AU229" t="s">
        <v>9085</v>
      </c>
      <c r="AW229" t="s">
        <v>9086</v>
      </c>
      <c r="AZ229" t="s">
        <v>9087</v>
      </c>
      <c r="BA229" t="s">
        <v>9088</v>
      </c>
      <c r="BB229" t="s">
        <v>9089</v>
      </c>
      <c r="BC229" t="s">
        <v>9090</v>
      </c>
      <c r="BD229" t="s">
        <v>9091</v>
      </c>
      <c r="BE229" t="s">
        <v>9092</v>
      </c>
      <c r="BI229" t="s">
        <v>9093</v>
      </c>
      <c r="BK229" t="s">
        <v>9094</v>
      </c>
      <c r="BL229" t="s">
        <v>9095</v>
      </c>
      <c r="BM229" t="s">
        <v>9096</v>
      </c>
      <c r="BN229" t="s">
        <v>9097</v>
      </c>
      <c r="BO229" t="s">
        <v>9098</v>
      </c>
      <c r="BQ229" t="s">
        <v>9099</v>
      </c>
      <c r="BR229" t="s">
        <v>9100</v>
      </c>
      <c r="BS229" t="s">
        <v>9101</v>
      </c>
      <c r="BT229" t="s">
        <v>9102</v>
      </c>
      <c r="BV229" t="s">
        <v>9103</v>
      </c>
      <c r="BW229" t="s">
        <v>9104</v>
      </c>
    </row>
    <row r="230" spans="12:75" x14ac:dyDescent="0.3">
      <c r="L230">
        <v>1930</v>
      </c>
      <c r="M230" t="s">
        <v>652</v>
      </c>
      <c r="AT230" t="s">
        <v>9105</v>
      </c>
      <c r="AU230" t="s">
        <v>9106</v>
      </c>
      <c r="AW230" t="s">
        <v>9107</v>
      </c>
      <c r="AZ230" t="s">
        <v>9108</v>
      </c>
      <c r="BA230" t="s">
        <v>9109</v>
      </c>
      <c r="BB230" t="s">
        <v>9110</v>
      </c>
      <c r="BC230" t="s">
        <v>9111</v>
      </c>
      <c r="BD230" t="s">
        <v>9112</v>
      </c>
      <c r="BE230" t="s">
        <v>9113</v>
      </c>
      <c r="BI230" t="s">
        <v>9114</v>
      </c>
      <c r="BK230" t="s">
        <v>9115</v>
      </c>
      <c r="BL230" t="s">
        <v>9116</v>
      </c>
      <c r="BM230" t="s">
        <v>9117</v>
      </c>
      <c r="BN230" t="s">
        <v>9118</v>
      </c>
      <c r="BO230" t="s">
        <v>9119</v>
      </c>
      <c r="BQ230" t="s">
        <v>9120</v>
      </c>
      <c r="BR230" t="s">
        <v>9121</v>
      </c>
      <c r="BS230" t="s">
        <v>9122</v>
      </c>
      <c r="BT230" t="s">
        <v>9123</v>
      </c>
      <c r="BV230" t="s">
        <v>9124</v>
      </c>
      <c r="BW230" t="s">
        <v>9125</v>
      </c>
    </row>
    <row r="231" spans="12:75" x14ac:dyDescent="0.3">
      <c r="L231">
        <v>1932</v>
      </c>
      <c r="M231" t="s">
        <v>653</v>
      </c>
      <c r="AT231" t="s">
        <v>9126</v>
      </c>
      <c r="AU231" t="s">
        <v>9127</v>
      </c>
      <c r="AW231" t="s">
        <v>9128</v>
      </c>
      <c r="AZ231" t="s">
        <v>9129</v>
      </c>
      <c r="BA231" t="s">
        <v>9130</v>
      </c>
      <c r="BB231" t="s">
        <v>9131</v>
      </c>
      <c r="BC231" t="s">
        <v>9132</v>
      </c>
      <c r="BD231" t="s">
        <v>9133</v>
      </c>
      <c r="BE231" t="s">
        <v>9134</v>
      </c>
      <c r="BI231" t="s">
        <v>9135</v>
      </c>
      <c r="BK231" t="s">
        <v>9136</v>
      </c>
      <c r="BL231" t="s">
        <v>9137</v>
      </c>
      <c r="BM231" t="s">
        <v>9138</v>
      </c>
      <c r="BN231" t="s">
        <v>9139</v>
      </c>
      <c r="BO231" t="s">
        <v>9140</v>
      </c>
      <c r="BQ231" t="s">
        <v>9141</v>
      </c>
      <c r="BR231" t="s">
        <v>9142</v>
      </c>
      <c r="BS231" t="s">
        <v>9143</v>
      </c>
      <c r="BT231" t="s">
        <v>9144</v>
      </c>
      <c r="BV231" t="s">
        <v>9145</v>
      </c>
      <c r="BW231" t="s">
        <v>9146</v>
      </c>
    </row>
    <row r="232" spans="12:75" x14ac:dyDescent="0.3">
      <c r="L232">
        <v>1933</v>
      </c>
      <c r="M232" t="s">
        <v>654</v>
      </c>
      <c r="AT232" t="s">
        <v>9147</v>
      </c>
      <c r="AU232" t="s">
        <v>9148</v>
      </c>
      <c r="AW232" t="s">
        <v>9149</v>
      </c>
      <c r="AZ232" t="s">
        <v>9150</v>
      </c>
      <c r="BA232" t="s">
        <v>9151</v>
      </c>
      <c r="BB232" t="s">
        <v>9152</v>
      </c>
      <c r="BC232" t="s">
        <v>9153</v>
      </c>
      <c r="BD232" t="s">
        <v>9154</v>
      </c>
      <c r="BE232" t="s">
        <v>9155</v>
      </c>
      <c r="BI232" t="s">
        <v>9156</v>
      </c>
      <c r="BK232" t="s">
        <v>9157</v>
      </c>
      <c r="BL232" t="s">
        <v>9158</v>
      </c>
      <c r="BM232" t="s">
        <v>9159</v>
      </c>
      <c r="BN232" t="s">
        <v>9160</v>
      </c>
      <c r="BO232" t="s">
        <v>9161</v>
      </c>
      <c r="BQ232" t="s">
        <v>9162</v>
      </c>
      <c r="BR232" t="s">
        <v>9163</v>
      </c>
      <c r="BS232" t="s">
        <v>9164</v>
      </c>
      <c r="BT232" t="s">
        <v>9165</v>
      </c>
      <c r="BV232" t="s">
        <v>9166</v>
      </c>
      <c r="BW232" t="s">
        <v>9167</v>
      </c>
    </row>
    <row r="233" spans="12:75" x14ac:dyDescent="0.3">
      <c r="L233">
        <v>1950</v>
      </c>
      <c r="M233" t="s">
        <v>655</v>
      </c>
      <c r="AT233" t="s">
        <v>9168</v>
      </c>
      <c r="AU233" t="s">
        <v>9169</v>
      </c>
      <c r="AW233" t="s">
        <v>9170</v>
      </c>
      <c r="AZ233" t="s">
        <v>9171</v>
      </c>
      <c r="BA233" t="s">
        <v>9172</v>
      </c>
      <c r="BB233" t="s">
        <v>9173</v>
      </c>
      <c r="BC233" t="s">
        <v>9174</v>
      </c>
      <c r="BD233" t="s">
        <v>9175</v>
      </c>
      <c r="BE233" t="s">
        <v>9176</v>
      </c>
      <c r="BI233" t="s">
        <v>9177</v>
      </c>
      <c r="BK233" t="s">
        <v>9178</v>
      </c>
      <c r="BL233" t="s">
        <v>9179</v>
      </c>
      <c r="BM233" t="s">
        <v>9180</v>
      </c>
      <c r="BN233" t="s">
        <v>9181</v>
      </c>
      <c r="BO233" t="s">
        <v>9182</v>
      </c>
      <c r="BQ233" t="s">
        <v>9183</v>
      </c>
      <c r="BR233" t="s">
        <v>9184</v>
      </c>
      <c r="BS233" t="s">
        <v>9185</v>
      </c>
      <c r="BT233" t="s">
        <v>9186</v>
      </c>
      <c r="BV233" t="s">
        <v>9187</v>
      </c>
      <c r="BW233" t="s">
        <v>9188</v>
      </c>
    </row>
    <row r="234" spans="12:75" x14ac:dyDescent="0.3">
      <c r="L234">
        <v>1970</v>
      </c>
      <c r="M234" t="s">
        <v>655</v>
      </c>
      <c r="AT234" t="s">
        <v>9189</v>
      </c>
      <c r="AU234" t="s">
        <v>7493</v>
      </c>
      <c r="AW234" t="s">
        <v>9190</v>
      </c>
      <c r="AZ234" t="s">
        <v>9191</v>
      </c>
      <c r="BA234" t="s">
        <v>9192</v>
      </c>
      <c r="BB234" t="s">
        <v>9193</v>
      </c>
      <c r="BC234" t="s">
        <v>9194</v>
      </c>
      <c r="BD234" t="s">
        <v>9195</v>
      </c>
      <c r="BE234" t="s">
        <v>9196</v>
      </c>
      <c r="BI234" t="s">
        <v>9197</v>
      </c>
      <c r="BK234" t="s">
        <v>9198</v>
      </c>
      <c r="BL234" t="s">
        <v>9199</v>
      </c>
      <c r="BM234" t="s">
        <v>9200</v>
      </c>
      <c r="BN234" t="s">
        <v>9201</v>
      </c>
      <c r="BO234" t="s">
        <v>9202</v>
      </c>
      <c r="BQ234" t="s">
        <v>9203</v>
      </c>
      <c r="BR234" t="s">
        <v>9204</v>
      </c>
      <c r="BS234" t="s">
        <v>9205</v>
      </c>
      <c r="BT234" t="s">
        <v>9206</v>
      </c>
      <c r="BV234" t="s">
        <v>9207</v>
      </c>
      <c r="BW234" t="s">
        <v>9208</v>
      </c>
    </row>
    <row r="235" spans="12:75" x14ac:dyDescent="0.3">
      <c r="L235">
        <v>1980</v>
      </c>
      <c r="M235" t="s">
        <v>656</v>
      </c>
      <c r="AT235" t="s">
        <v>9209</v>
      </c>
      <c r="AU235" t="s">
        <v>9210</v>
      </c>
      <c r="AW235" t="s">
        <v>9211</v>
      </c>
      <c r="AZ235" t="s">
        <v>9212</v>
      </c>
      <c r="BA235" t="s">
        <v>9213</v>
      </c>
      <c r="BB235" t="s">
        <v>9214</v>
      </c>
      <c r="BC235" t="s">
        <v>9215</v>
      </c>
      <c r="BD235" t="s">
        <v>9216</v>
      </c>
      <c r="BE235" t="s">
        <v>9217</v>
      </c>
      <c r="BI235" t="s">
        <v>9218</v>
      </c>
      <c r="BK235" t="s">
        <v>9219</v>
      </c>
      <c r="BL235" t="s">
        <v>9220</v>
      </c>
      <c r="BM235" t="s">
        <v>9221</v>
      </c>
      <c r="BN235" t="s">
        <v>9222</v>
      </c>
      <c r="BO235" t="s">
        <v>9223</v>
      </c>
      <c r="BQ235" t="s">
        <v>9224</v>
      </c>
      <c r="BR235" t="s">
        <v>9225</v>
      </c>
      <c r="BS235" t="s">
        <v>9226</v>
      </c>
      <c r="BT235" t="s">
        <v>9227</v>
      </c>
      <c r="BV235" t="s">
        <v>9228</v>
      </c>
      <c r="BW235" t="s">
        <v>9229</v>
      </c>
    </row>
    <row r="236" spans="12:75" x14ac:dyDescent="0.3">
      <c r="L236">
        <v>1980</v>
      </c>
      <c r="M236" t="s">
        <v>657</v>
      </c>
      <c r="AT236" t="s">
        <v>9230</v>
      </c>
      <c r="AU236" t="s">
        <v>9231</v>
      </c>
      <c r="AW236" t="s">
        <v>9232</v>
      </c>
      <c r="AZ236" t="s">
        <v>9233</v>
      </c>
      <c r="BA236" t="s">
        <v>9234</v>
      </c>
      <c r="BB236" t="s">
        <v>9235</v>
      </c>
      <c r="BC236" t="s">
        <v>9236</v>
      </c>
      <c r="BD236" t="s">
        <v>9237</v>
      </c>
      <c r="BE236" t="s">
        <v>9238</v>
      </c>
      <c r="BI236" t="s">
        <v>9239</v>
      </c>
      <c r="BK236" t="s">
        <v>9240</v>
      </c>
      <c r="BL236" t="s">
        <v>9241</v>
      </c>
      <c r="BM236" t="s">
        <v>9242</v>
      </c>
      <c r="BN236" t="s">
        <v>9243</v>
      </c>
      <c r="BO236" t="s">
        <v>9244</v>
      </c>
      <c r="BQ236" t="s">
        <v>9245</v>
      </c>
      <c r="BR236" t="s">
        <v>9246</v>
      </c>
      <c r="BS236" t="s">
        <v>9247</v>
      </c>
      <c r="BT236" t="s">
        <v>9248</v>
      </c>
      <c r="BV236" t="s">
        <v>9249</v>
      </c>
      <c r="BW236" t="s">
        <v>9250</v>
      </c>
    </row>
    <row r="237" spans="12:75" x14ac:dyDescent="0.3">
      <c r="L237">
        <v>1981</v>
      </c>
      <c r="M237" t="s">
        <v>658</v>
      </c>
      <c r="AT237" t="s">
        <v>9251</v>
      </c>
      <c r="AU237" t="s">
        <v>9252</v>
      </c>
      <c r="AW237" t="s">
        <v>9253</v>
      </c>
      <c r="AZ237" t="s">
        <v>9254</v>
      </c>
      <c r="BA237" t="s">
        <v>9255</v>
      </c>
      <c r="BB237" t="s">
        <v>9256</v>
      </c>
      <c r="BC237" t="s">
        <v>9257</v>
      </c>
      <c r="BD237" t="s">
        <v>9258</v>
      </c>
      <c r="BE237" t="s">
        <v>9259</v>
      </c>
      <c r="BI237" t="s">
        <v>9260</v>
      </c>
      <c r="BK237" t="s">
        <v>9261</v>
      </c>
      <c r="BL237" t="s">
        <v>9262</v>
      </c>
      <c r="BM237" t="s">
        <v>9263</v>
      </c>
      <c r="BN237" t="s">
        <v>9264</v>
      </c>
      <c r="BO237" t="s">
        <v>9265</v>
      </c>
      <c r="BQ237" t="s">
        <v>9266</v>
      </c>
      <c r="BR237" t="s">
        <v>9267</v>
      </c>
      <c r="BS237" t="s">
        <v>9268</v>
      </c>
      <c r="BT237" t="s">
        <v>9269</v>
      </c>
      <c r="BV237" t="s">
        <v>9270</v>
      </c>
      <c r="BW237" t="s">
        <v>9271</v>
      </c>
    </row>
    <row r="238" spans="12:75" x14ac:dyDescent="0.3">
      <c r="L238">
        <v>1982</v>
      </c>
      <c r="M238" t="s">
        <v>659</v>
      </c>
      <c r="AT238" t="s">
        <v>9272</v>
      </c>
      <c r="AU238" t="s">
        <v>9273</v>
      </c>
      <c r="AW238" t="s">
        <v>9274</v>
      </c>
      <c r="AZ238" t="s">
        <v>9275</v>
      </c>
      <c r="BA238" t="s">
        <v>9276</v>
      </c>
      <c r="BB238" t="s">
        <v>9277</v>
      </c>
      <c r="BC238" t="s">
        <v>9278</v>
      </c>
      <c r="BD238" t="s">
        <v>9279</v>
      </c>
      <c r="BE238" t="s">
        <v>9280</v>
      </c>
      <c r="BI238" t="s">
        <v>9281</v>
      </c>
      <c r="BK238" t="s">
        <v>9282</v>
      </c>
      <c r="BL238" t="s">
        <v>9283</v>
      </c>
      <c r="BM238" t="s">
        <v>9284</v>
      </c>
      <c r="BN238" t="s">
        <v>9285</v>
      </c>
      <c r="BO238" t="s">
        <v>9286</v>
      </c>
      <c r="BQ238" t="s">
        <v>9287</v>
      </c>
      <c r="BR238" t="s">
        <v>9288</v>
      </c>
      <c r="BS238" t="s">
        <v>9289</v>
      </c>
      <c r="BT238" t="s">
        <v>9290</v>
      </c>
      <c r="BV238" t="s">
        <v>9291</v>
      </c>
      <c r="BW238" t="s">
        <v>9292</v>
      </c>
    </row>
    <row r="239" spans="12:75" x14ac:dyDescent="0.3">
      <c r="L239">
        <v>1982</v>
      </c>
      <c r="M239" t="s">
        <v>660</v>
      </c>
      <c r="AT239" t="s">
        <v>9293</v>
      </c>
      <c r="AU239" t="s">
        <v>9294</v>
      </c>
      <c r="AW239" t="s">
        <v>9295</v>
      </c>
      <c r="AZ239" t="s">
        <v>9296</v>
      </c>
      <c r="BA239" t="s">
        <v>9297</v>
      </c>
      <c r="BB239" t="s">
        <v>9298</v>
      </c>
      <c r="BC239" t="s">
        <v>9299</v>
      </c>
      <c r="BD239" t="s">
        <v>9300</v>
      </c>
      <c r="BE239" t="s">
        <v>9301</v>
      </c>
      <c r="BI239" t="s">
        <v>9302</v>
      </c>
      <c r="BK239" t="s">
        <v>9303</v>
      </c>
      <c r="BL239" t="s">
        <v>9304</v>
      </c>
      <c r="BM239" t="s">
        <v>9305</v>
      </c>
      <c r="BN239" t="s">
        <v>9306</v>
      </c>
      <c r="BO239" t="s">
        <v>9307</v>
      </c>
      <c r="BQ239" t="s">
        <v>9308</v>
      </c>
      <c r="BR239" t="s">
        <v>9309</v>
      </c>
      <c r="BS239" t="s">
        <v>9310</v>
      </c>
      <c r="BT239" t="s">
        <v>9311</v>
      </c>
      <c r="BV239" t="s">
        <v>9312</v>
      </c>
      <c r="BW239" t="s">
        <v>9313</v>
      </c>
    </row>
    <row r="240" spans="12:75" x14ac:dyDescent="0.3">
      <c r="L240">
        <v>2000</v>
      </c>
      <c r="M240" t="s">
        <v>661</v>
      </c>
      <c r="AT240" t="s">
        <v>9314</v>
      </c>
      <c r="AU240" t="s">
        <v>9315</v>
      </c>
      <c r="AW240" t="s">
        <v>9316</v>
      </c>
      <c r="AZ240" t="s">
        <v>9317</v>
      </c>
      <c r="BA240" t="s">
        <v>9318</v>
      </c>
      <c r="BB240" t="s">
        <v>9319</v>
      </c>
      <c r="BC240" t="s">
        <v>9320</v>
      </c>
      <c r="BD240" t="s">
        <v>9321</v>
      </c>
      <c r="BE240" t="s">
        <v>9322</v>
      </c>
      <c r="BI240" t="s">
        <v>9323</v>
      </c>
      <c r="BK240" t="s">
        <v>9324</v>
      </c>
      <c r="BL240" t="s">
        <v>9325</v>
      </c>
      <c r="BM240" t="s">
        <v>9326</v>
      </c>
      <c r="BN240" t="s">
        <v>9327</v>
      </c>
      <c r="BO240" t="s">
        <v>9328</v>
      </c>
      <c r="BQ240" t="s">
        <v>9329</v>
      </c>
      <c r="BR240" t="s">
        <v>9330</v>
      </c>
      <c r="BS240" t="s">
        <v>9331</v>
      </c>
      <c r="BT240" t="s">
        <v>9332</v>
      </c>
      <c r="BV240" t="s">
        <v>9333</v>
      </c>
      <c r="BW240" t="s">
        <v>9334</v>
      </c>
    </row>
    <row r="241" spans="12:75" x14ac:dyDescent="0.3">
      <c r="L241">
        <v>2018</v>
      </c>
      <c r="M241" t="s">
        <v>662</v>
      </c>
      <c r="AT241" t="s">
        <v>9335</v>
      </c>
      <c r="AU241" t="s">
        <v>9336</v>
      </c>
      <c r="AW241" t="s">
        <v>9337</v>
      </c>
      <c r="AZ241" t="s">
        <v>9338</v>
      </c>
      <c r="BA241" t="s">
        <v>9339</v>
      </c>
      <c r="BB241" t="s">
        <v>9340</v>
      </c>
      <c r="BC241" t="s">
        <v>9341</v>
      </c>
      <c r="BD241" t="s">
        <v>9342</v>
      </c>
      <c r="BE241" t="s">
        <v>9343</v>
      </c>
      <c r="BI241" t="s">
        <v>9344</v>
      </c>
      <c r="BK241" t="s">
        <v>9345</v>
      </c>
      <c r="BL241" t="s">
        <v>9346</v>
      </c>
      <c r="BM241" t="s">
        <v>9347</v>
      </c>
      <c r="BN241" t="s">
        <v>9348</v>
      </c>
      <c r="BO241" t="s">
        <v>9349</v>
      </c>
      <c r="BQ241" t="s">
        <v>9350</v>
      </c>
      <c r="BR241" t="s">
        <v>9351</v>
      </c>
      <c r="BS241" t="s">
        <v>9352</v>
      </c>
      <c r="BT241" t="s">
        <v>9353</v>
      </c>
      <c r="BV241" t="s">
        <v>9354</v>
      </c>
      <c r="BW241" t="s">
        <v>9355</v>
      </c>
    </row>
    <row r="242" spans="12:75" x14ac:dyDescent="0.3">
      <c r="L242">
        <v>2020</v>
      </c>
      <c r="M242" t="s">
        <v>663</v>
      </c>
      <c r="AT242" t="s">
        <v>9356</v>
      </c>
      <c r="AU242" t="s">
        <v>9357</v>
      </c>
      <c r="AW242" t="s">
        <v>9358</v>
      </c>
      <c r="AZ242" t="s">
        <v>9359</v>
      </c>
      <c r="BA242" t="s">
        <v>9360</v>
      </c>
      <c r="BB242" t="s">
        <v>9361</v>
      </c>
      <c r="BC242" t="s">
        <v>9362</v>
      </c>
      <c r="BD242" t="s">
        <v>9363</v>
      </c>
      <c r="BE242" t="s">
        <v>9364</v>
      </c>
      <c r="BI242" t="s">
        <v>9365</v>
      </c>
      <c r="BK242" t="s">
        <v>9366</v>
      </c>
      <c r="BL242" t="s">
        <v>9367</v>
      </c>
      <c r="BM242" t="s">
        <v>9368</v>
      </c>
      <c r="BN242" t="s">
        <v>9369</v>
      </c>
      <c r="BO242" t="s">
        <v>9370</v>
      </c>
      <c r="BQ242" t="s">
        <v>9371</v>
      </c>
      <c r="BR242" t="s">
        <v>9372</v>
      </c>
      <c r="BS242" t="s">
        <v>9373</v>
      </c>
      <c r="BT242" t="s">
        <v>9374</v>
      </c>
      <c r="BV242" t="s">
        <v>9375</v>
      </c>
      <c r="BW242" t="s">
        <v>9376</v>
      </c>
    </row>
    <row r="243" spans="12:75" x14ac:dyDescent="0.3">
      <c r="L243">
        <v>2030</v>
      </c>
      <c r="M243" t="s">
        <v>664</v>
      </c>
      <c r="AT243" t="s">
        <v>9377</v>
      </c>
      <c r="AU243" t="s">
        <v>9378</v>
      </c>
      <c r="AW243" t="s">
        <v>9379</v>
      </c>
      <c r="AZ243" t="s">
        <v>9380</v>
      </c>
      <c r="BA243" t="s">
        <v>9381</v>
      </c>
      <c r="BB243" t="s">
        <v>9382</v>
      </c>
      <c r="BC243" t="s">
        <v>9383</v>
      </c>
      <c r="BD243" t="s">
        <v>9384</v>
      </c>
      <c r="BE243" t="s">
        <v>9385</v>
      </c>
      <c r="BI243" t="s">
        <v>9386</v>
      </c>
      <c r="BK243" t="s">
        <v>9387</v>
      </c>
      <c r="BL243" t="s">
        <v>9388</v>
      </c>
      <c r="BM243" t="s">
        <v>9389</v>
      </c>
      <c r="BN243" t="s">
        <v>9390</v>
      </c>
      <c r="BO243" t="s">
        <v>9391</v>
      </c>
      <c r="BQ243" t="s">
        <v>9392</v>
      </c>
      <c r="BR243" t="s">
        <v>9393</v>
      </c>
      <c r="BS243" t="s">
        <v>9394</v>
      </c>
      <c r="BT243" t="s">
        <v>9395</v>
      </c>
      <c r="BV243" t="s">
        <v>9396</v>
      </c>
      <c r="BW243" t="s">
        <v>9397</v>
      </c>
    </row>
    <row r="244" spans="12:75" x14ac:dyDescent="0.3">
      <c r="L244">
        <v>2040</v>
      </c>
      <c r="M244" t="s">
        <v>665</v>
      </c>
      <c r="AT244" t="s">
        <v>9398</v>
      </c>
      <c r="AU244" t="s">
        <v>9399</v>
      </c>
      <c r="AW244" t="s">
        <v>9400</v>
      </c>
      <c r="AZ244" t="s">
        <v>9401</v>
      </c>
      <c r="BA244" t="s">
        <v>9402</v>
      </c>
      <c r="BB244" t="s">
        <v>9403</v>
      </c>
      <c r="BC244" t="s">
        <v>9404</v>
      </c>
      <c r="BD244" t="s">
        <v>9405</v>
      </c>
      <c r="BE244" t="s">
        <v>9406</v>
      </c>
      <c r="BI244" t="s">
        <v>9407</v>
      </c>
      <c r="BK244" t="s">
        <v>9408</v>
      </c>
      <c r="BL244" t="s">
        <v>9409</v>
      </c>
      <c r="BM244" t="s">
        <v>9410</v>
      </c>
      <c r="BN244" t="s">
        <v>9411</v>
      </c>
      <c r="BO244" t="s">
        <v>9412</v>
      </c>
      <c r="BQ244" t="s">
        <v>9413</v>
      </c>
      <c r="BR244" t="s">
        <v>9414</v>
      </c>
      <c r="BS244" t="s">
        <v>9415</v>
      </c>
      <c r="BT244" t="s">
        <v>9416</v>
      </c>
      <c r="BV244" t="s">
        <v>9417</v>
      </c>
      <c r="BW244" t="s">
        <v>9418</v>
      </c>
    </row>
    <row r="245" spans="12:75" x14ac:dyDescent="0.3">
      <c r="L245">
        <v>2040</v>
      </c>
      <c r="M245" t="s">
        <v>666</v>
      </c>
      <c r="AT245" t="s">
        <v>9419</v>
      </c>
      <c r="AU245" t="s">
        <v>9420</v>
      </c>
      <c r="AW245" t="s">
        <v>9421</v>
      </c>
      <c r="AZ245" t="s">
        <v>9422</v>
      </c>
      <c r="BA245" t="s">
        <v>9423</v>
      </c>
      <c r="BB245" t="s">
        <v>9424</v>
      </c>
      <c r="BC245" t="s">
        <v>9425</v>
      </c>
      <c r="BD245" t="s">
        <v>9426</v>
      </c>
      <c r="BE245" t="s">
        <v>9427</v>
      </c>
      <c r="BI245" t="s">
        <v>9428</v>
      </c>
      <c r="BK245" t="s">
        <v>9429</v>
      </c>
      <c r="BL245" t="s">
        <v>9430</v>
      </c>
      <c r="BM245" t="s">
        <v>9431</v>
      </c>
      <c r="BN245" t="s">
        <v>9432</v>
      </c>
      <c r="BO245" t="s">
        <v>4163</v>
      </c>
      <c r="BQ245" t="s">
        <v>9433</v>
      </c>
      <c r="BR245" t="s">
        <v>9434</v>
      </c>
      <c r="BS245" t="s">
        <v>9435</v>
      </c>
      <c r="BT245" t="s">
        <v>9436</v>
      </c>
      <c r="BV245" t="s">
        <v>9437</v>
      </c>
      <c r="BW245" t="s">
        <v>9438</v>
      </c>
    </row>
    <row r="246" spans="12:75" x14ac:dyDescent="0.3">
      <c r="L246">
        <v>2040</v>
      </c>
      <c r="M246" t="s">
        <v>667</v>
      </c>
      <c r="AT246" t="s">
        <v>9439</v>
      </c>
      <c r="AU246" t="s">
        <v>9440</v>
      </c>
      <c r="AW246" t="s">
        <v>9441</v>
      </c>
      <c r="AZ246" t="s">
        <v>9442</v>
      </c>
      <c r="BA246" t="s">
        <v>9443</v>
      </c>
      <c r="BB246" t="s">
        <v>9444</v>
      </c>
      <c r="BC246" t="s">
        <v>9445</v>
      </c>
      <c r="BD246" t="s">
        <v>9446</v>
      </c>
      <c r="BE246" t="s">
        <v>9447</v>
      </c>
      <c r="BI246" t="s">
        <v>9448</v>
      </c>
      <c r="BK246" t="s">
        <v>9449</v>
      </c>
      <c r="BL246" t="s">
        <v>9450</v>
      </c>
      <c r="BM246" t="s">
        <v>9451</v>
      </c>
      <c r="BN246" t="s">
        <v>9452</v>
      </c>
      <c r="BO246" t="s">
        <v>9453</v>
      </c>
      <c r="BQ246" t="s">
        <v>9454</v>
      </c>
      <c r="BR246" t="s">
        <v>9455</v>
      </c>
      <c r="BS246" t="s">
        <v>9456</v>
      </c>
      <c r="BT246" t="s">
        <v>9457</v>
      </c>
      <c r="BV246" t="s">
        <v>9458</v>
      </c>
      <c r="BW246" t="s">
        <v>9459</v>
      </c>
    </row>
    <row r="247" spans="12:75" x14ac:dyDescent="0.3">
      <c r="L247">
        <v>2040</v>
      </c>
      <c r="M247" t="s">
        <v>668</v>
      </c>
      <c r="AT247" t="s">
        <v>9460</v>
      </c>
      <c r="AU247" t="s">
        <v>9461</v>
      </c>
      <c r="AW247" t="s">
        <v>9462</v>
      </c>
      <c r="AZ247" t="s">
        <v>9463</v>
      </c>
      <c r="BA247" t="s">
        <v>9464</v>
      </c>
      <c r="BB247" t="s">
        <v>9465</v>
      </c>
      <c r="BC247" t="s">
        <v>9466</v>
      </c>
      <c r="BD247" t="s">
        <v>9467</v>
      </c>
      <c r="BE247" t="s">
        <v>9468</v>
      </c>
      <c r="BI247" t="s">
        <v>9469</v>
      </c>
      <c r="BK247" t="s">
        <v>9470</v>
      </c>
      <c r="BL247" t="s">
        <v>9471</v>
      </c>
      <c r="BM247" t="s">
        <v>9472</v>
      </c>
      <c r="BN247" t="s">
        <v>9473</v>
      </c>
      <c r="BO247" t="s">
        <v>9474</v>
      </c>
      <c r="BQ247" t="s">
        <v>9475</v>
      </c>
      <c r="BR247" t="s">
        <v>9476</v>
      </c>
      <c r="BS247" t="s">
        <v>9477</v>
      </c>
      <c r="BT247" t="s">
        <v>9478</v>
      </c>
      <c r="BV247" t="s">
        <v>9479</v>
      </c>
      <c r="BW247" t="s">
        <v>9480</v>
      </c>
    </row>
    <row r="248" spans="12:75" x14ac:dyDescent="0.3">
      <c r="L248">
        <v>2050</v>
      </c>
      <c r="M248" t="s">
        <v>670</v>
      </c>
      <c r="AT248" t="s">
        <v>9481</v>
      </c>
      <c r="AU248" t="s">
        <v>7608</v>
      </c>
      <c r="AW248" t="s">
        <v>9482</v>
      </c>
      <c r="AZ248" t="s">
        <v>9483</v>
      </c>
      <c r="BA248" t="s">
        <v>9484</v>
      </c>
      <c r="BB248" t="s">
        <v>9485</v>
      </c>
      <c r="BC248" t="s">
        <v>9486</v>
      </c>
      <c r="BD248" t="s">
        <v>9487</v>
      </c>
      <c r="BE248" t="s">
        <v>9488</v>
      </c>
      <c r="BI248" t="s">
        <v>9489</v>
      </c>
      <c r="BK248" t="s">
        <v>9490</v>
      </c>
      <c r="BL248" t="s">
        <v>9491</v>
      </c>
      <c r="BM248" t="s">
        <v>9492</v>
      </c>
      <c r="BN248" t="s">
        <v>9493</v>
      </c>
      <c r="BO248" t="s">
        <v>9494</v>
      </c>
      <c r="BQ248" t="s">
        <v>9495</v>
      </c>
      <c r="BR248" t="s">
        <v>9496</v>
      </c>
      <c r="BS248" t="s">
        <v>9497</v>
      </c>
      <c r="BT248" t="s">
        <v>9498</v>
      </c>
      <c r="BV248" t="s">
        <v>9499</v>
      </c>
      <c r="BW248" t="s">
        <v>9500</v>
      </c>
    </row>
    <row r="249" spans="12:75" x14ac:dyDescent="0.3">
      <c r="L249">
        <v>2060</v>
      </c>
      <c r="M249" t="s">
        <v>669</v>
      </c>
      <c r="AT249" t="s">
        <v>9501</v>
      </c>
      <c r="AU249" t="s">
        <v>9502</v>
      </c>
      <c r="AW249" t="s">
        <v>9503</v>
      </c>
      <c r="AZ249" t="s">
        <v>9504</v>
      </c>
      <c r="BA249" t="s">
        <v>9505</v>
      </c>
      <c r="BB249" t="s">
        <v>9506</v>
      </c>
      <c r="BC249" t="s">
        <v>9507</v>
      </c>
      <c r="BD249" t="s">
        <v>9508</v>
      </c>
      <c r="BE249" t="s">
        <v>9509</v>
      </c>
      <c r="BI249" t="s">
        <v>9510</v>
      </c>
      <c r="BK249" t="s">
        <v>9511</v>
      </c>
      <c r="BL249" t="s">
        <v>9512</v>
      </c>
      <c r="BM249" t="s">
        <v>9513</v>
      </c>
      <c r="BN249" t="s">
        <v>9514</v>
      </c>
      <c r="BO249" t="s">
        <v>9515</v>
      </c>
      <c r="BQ249" t="s">
        <v>9516</v>
      </c>
      <c r="BR249" t="s">
        <v>9517</v>
      </c>
      <c r="BS249" t="s">
        <v>9518</v>
      </c>
      <c r="BT249" t="s">
        <v>9519</v>
      </c>
      <c r="BV249" t="s">
        <v>9520</v>
      </c>
      <c r="BW249" t="s">
        <v>9521</v>
      </c>
    </row>
    <row r="250" spans="12:75" x14ac:dyDescent="0.3">
      <c r="L250">
        <v>2070</v>
      </c>
      <c r="M250" t="s">
        <v>671</v>
      </c>
      <c r="AT250" t="s">
        <v>9522</v>
      </c>
      <c r="AU250" t="s">
        <v>9523</v>
      </c>
      <c r="AW250" t="s">
        <v>9524</v>
      </c>
      <c r="AZ250" t="s">
        <v>9525</v>
      </c>
      <c r="BA250" t="s">
        <v>9526</v>
      </c>
      <c r="BB250" t="s">
        <v>9527</v>
      </c>
      <c r="BC250" t="s">
        <v>9528</v>
      </c>
      <c r="BD250" t="s">
        <v>9529</v>
      </c>
      <c r="BE250" t="s">
        <v>9530</v>
      </c>
      <c r="BI250" t="s">
        <v>9531</v>
      </c>
      <c r="BK250" t="s">
        <v>9532</v>
      </c>
      <c r="BL250" t="s">
        <v>9533</v>
      </c>
      <c r="BM250" t="s">
        <v>9534</v>
      </c>
      <c r="BN250" t="s">
        <v>9535</v>
      </c>
      <c r="BO250" t="s">
        <v>9536</v>
      </c>
      <c r="BQ250" t="s">
        <v>9537</v>
      </c>
      <c r="BR250" t="s">
        <v>9538</v>
      </c>
      <c r="BS250" t="s">
        <v>9539</v>
      </c>
      <c r="BT250" t="s">
        <v>9540</v>
      </c>
      <c r="BV250" t="s">
        <v>9541</v>
      </c>
      <c r="BW250" t="s">
        <v>9542</v>
      </c>
    </row>
    <row r="251" spans="12:75" x14ac:dyDescent="0.3">
      <c r="L251">
        <v>2070</v>
      </c>
      <c r="M251" t="s">
        <v>672</v>
      </c>
      <c r="AT251" t="s">
        <v>9543</v>
      </c>
      <c r="AU251" t="s">
        <v>9544</v>
      </c>
      <c r="AW251" t="s">
        <v>9545</v>
      </c>
      <c r="AZ251" t="s">
        <v>9546</v>
      </c>
      <c r="BA251" t="s">
        <v>9547</v>
      </c>
      <c r="BB251" t="s">
        <v>9548</v>
      </c>
      <c r="BC251" t="s">
        <v>9549</v>
      </c>
      <c r="BD251" t="s">
        <v>9550</v>
      </c>
      <c r="BE251" t="s">
        <v>9551</v>
      </c>
      <c r="BI251" t="s">
        <v>9552</v>
      </c>
      <c r="BK251" t="s">
        <v>9553</v>
      </c>
      <c r="BL251" t="s">
        <v>9554</v>
      </c>
      <c r="BM251" t="s">
        <v>9555</v>
      </c>
      <c r="BN251" t="s">
        <v>9556</v>
      </c>
      <c r="BO251" t="s">
        <v>9557</v>
      </c>
      <c r="BQ251" t="s">
        <v>9558</v>
      </c>
      <c r="BR251" t="s">
        <v>9559</v>
      </c>
      <c r="BS251" t="s">
        <v>9560</v>
      </c>
      <c r="BT251" t="s">
        <v>9561</v>
      </c>
      <c r="BV251" t="s">
        <v>9562</v>
      </c>
      <c r="BW251" t="s">
        <v>9563</v>
      </c>
    </row>
    <row r="252" spans="12:75" x14ac:dyDescent="0.3">
      <c r="L252">
        <v>2100</v>
      </c>
      <c r="M252" t="s">
        <v>673</v>
      </c>
      <c r="AT252" t="s">
        <v>9564</v>
      </c>
      <c r="AU252" t="s">
        <v>9565</v>
      </c>
      <c r="AW252" t="s">
        <v>9566</v>
      </c>
      <c r="AZ252" t="s">
        <v>9567</v>
      </c>
      <c r="BA252" t="s">
        <v>9568</v>
      </c>
      <c r="BB252" t="s">
        <v>9569</v>
      </c>
      <c r="BC252" t="s">
        <v>9570</v>
      </c>
      <c r="BD252" t="s">
        <v>9571</v>
      </c>
      <c r="BE252" t="s">
        <v>9572</v>
      </c>
      <c r="BI252" t="s">
        <v>9573</v>
      </c>
      <c r="BK252" t="s">
        <v>9574</v>
      </c>
      <c r="BL252" t="s">
        <v>9575</v>
      </c>
      <c r="BM252" t="s">
        <v>9576</v>
      </c>
      <c r="BN252" t="s">
        <v>9577</v>
      </c>
      <c r="BO252" t="s">
        <v>9578</v>
      </c>
      <c r="BQ252" t="s">
        <v>9579</v>
      </c>
      <c r="BR252" t="s">
        <v>9580</v>
      </c>
      <c r="BS252" t="s">
        <v>9581</v>
      </c>
      <c r="BT252" t="s">
        <v>9582</v>
      </c>
      <c r="BV252" t="s">
        <v>9583</v>
      </c>
      <c r="BW252" t="s">
        <v>9584</v>
      </c>
    </row>
    <row r="253" spans="12:75" x14ac:dyDescent="0.3">
      <c r="L253">
        <v>2110</v>
      </c>
      <c r="M253" t="s">
        <v>674</v>
      </c>
      <c r="AT253" t="s">
        <v>9585</v>
      </c>
      <c r="AU253" t="s">
        <v>9586</v>
      </c>
      <c r="AW253" t="s">
        <v>9587</v>
      </c>
      <c r="AZ253" t="s">
        <v>9588</v>
      </c>
      <c r="BA253" t="s">
        <v>9589</v>
      </c>
      <c r="BB253" t="s">
        <v>9590</v>
      </c>
      <c r="BC253" t="s">
        <v>9591</v>
      </c>
      <c r="BD253" t="s">
        <v>9592</v>
      </c>
      <c r="BE253" t="s">
        <v>9593</v>
      </c>
      <c r="BI253" t="s">
        <v>9594</v>
      </c>
      <c r="BK253" t="s">
        <v>9595</v>
      </c>
      <c r="BL253" t="s">
        <v>9596</v>
      </c>
      <c r="BM253" t="s">
        <v>9597</v>
      </c>
      <c r="BN253" t="s">
        <v>9598</v>
      </c>
      <c r="BO253" t="s">
        <v>9599</v>
      </c>
      <c r="BQ253" t="s">
        <v>9600</v>
      </c>
      <c r="BR253" t="s">
        <v>9601</v>
      </c>
      <c r="BS253" t="s">
        <v>9602</v>
      </c>
      <c r="BT253" t="s">
        <v>9603</v>
      </c>
      <c r="BV253" t="s">
        <v>9604</v>
      </c>
      <c r="BW253" t="s">
        <v>9605</v>
      </c>
    </row>
    <row r="254" spans="12:75" x14ac:dyDescent="0.3">
      <c r="L254">
        <v>2140</v>
      </c>
      <c r="M254" t="s">
        <v>675</v>
      </c>
      <c r="AT254" t="s">
        <v>9606</v>
      </c>
      <c r="AU254" t="s">
        <v>9607</v>
      </c>
      <c r="AW254" t="s">
        <v>9608</v>
      </c>
      <c r="AZ254" t="s">
        <v>9609</v>
      </c>
      <c r="BA254" t="s">
        <v>9610</v>
      </c>
      <c r="BB254" t="s">
        <v>9611</v>
      </c>
      <c r="BC254" t="s">
        <v>9612</v>
      </c>
      <c r="BD254" t="s">
        <v>9613</v>
      </c>
      <c r="BE254" t="s">
        <v>9614</v>
      </c>
      <c r="BI254" t="s">
        <v>9615</v>
      </c>
      <c r="BK254" t="s">
        <v>9616</v>
      </c>
      <c r="BL254" t="s">
        <v>9617</v>
      </c>
      <c r="BM254" t="s">
        <v>9618</v>
      </c>
      <c r="BN254" t="s">
        <v>9619</v>
      </c>
      <c r="BO254" t="s">
        <v>9620</v>
      </c>
      <c r="BQ254" t="s">
        <v>9621</v>
      </c>
      <c r="BR254" t="s">
        <v>9622</v>
      </c>
      <c r="BS254" t="s">
        <v>9623</v>
      </c>
      <c r="BT254" t="s">
        <v>9624</v>
      </c>
      <c r="BV254" t="s">
        <v>9625</v>
      </c>
      <c r="BW254" t="s">
        <v>9626</v>
      </c>
    </row>
    <row r="255" spans="12:75" x14ac:dyDescent="0.3">
      <c r="L255">
        <v>2150</v>
      </c>
      <c r="M255" t="s">
        <v>676</v>
      </c>
      <c r="AT255" t="s">
        <v>9627</v>
      </c>
      <c r="AU255" t="s">
        <v>9628</v>
      </c>
      <c r="AW255" t="s">
        <v>9629</v>
      </c>
      <c r="AZ255" t="s">
        <v>9630</v>
      </c>
      <c r="BA255" t="s">
        <v>9631</v>
      </c>
      <c r="BB255" t="s">
        <v>9632</v>
      </c>
      <c r="BC255" t="s">
        <v>9633</v>
      </c>
      <c r="BD255" t="s">
        <v>9634</v>
      </c>
      <c r="BE255" t="s">
        <v>9635</v>
      </c>
      <c r="BI255" t="s">
        <v>9636</v>
      </c>
      <c r="BK255" t="s">
        <v>9637</v>
      </c>
      <c r="BL255" t="s">
        <v>9638</v>
      </c>
      <c r="BM255" t="s">
        <v>9639</v>
      </c>
      <c r="BN255" t="s">
        <v>9640</v>
      </c>
      <c r="BO255" t="s">
        <v>9641</v>
      </c>
      <c r="BQ255" t="s">
        <v>9642</v>
      </c>
      <c r="BR255" t="s">
        <v>9643</v>
      </c>
      <c r="BS255" t="s">
        <v>9644</v>
      </c>
      <c r="BT255" t="s">
        <v>9645</v>
      </c>
      <c r="BV255" t="s">
        <v>9646</v>
      </c>
      <c r="BW255" t="s">
        <v>9647</v>
      </c>
    </row>
    <row r="256" spans="12:75" x14ac:dyDescent="0.3">
      <c r="L256">
        <v>2160</v>
      </c>
      <c r="M256" t="s">
        <v>677</v>
      </c>
      <c r="AT256" t="s">
        <v>9648</v>
      </c>
      <c r="AU256" t="s">
        <v>9649</v>
      </c>
      <c r="AW256" t="s">
        <v>9650</v>
      </c>
      <c r="AZ256" t="s">
        <v>9651</v>
      </c>
      <c r="BA256" t="s">
        <v>9652</v>
      </c>
      <c r="BB256" t="s">
        <v>9653</v>
      </c>
      <c r="BC256" t="s">
        <v>9654</v>
      </c>
      <c r="BD256" t="s">
        <v>9655</v>
      </c>
      <c r="BE256" t="s">
        <v>9656</v>
      </c>
      <c r="BI256" t="s">
        <v>9657</v>
      </c>
      <c r="BK256" t="s">
        <v>9658</v>
      </c>
      <c r="BL256" t="s">
        <v>9659</v>
      </c>
      <c r="BM256" t="s">
        <v>9660</v>
      </c>
      <c r="BN256" t="s">
        <v>9661</v>
      </c>
      <c r="BO256" t="s">
        <v>9662</v>
      </c>
      <c r="BQ256" t="s">
        <v>9663</v>
      </c>
      <c r="BR256" t="s">
        <v>9664</v>
      </c>
      <c r="BS256" t="s">
        <v>9665</v>
      </c>
      <c r="BT256" t="s">
        <v>9666</v>
      </c>
      <c r="BV256" t="s">
        <v>9667</v>
      </c>
      <c r="BW256" t="s">
        <v>9668</v>
      </c>
    </row>
    <row r="257" spans="12:75" x14ac:dyDescent="0.3">
      <c r="L257">
        <v>2170</v>
      </c>
      <c r="M257" t="s">
        <v>678</v>
      </c>
      <c r="AT257" t="s">
        <v>9669</v>
      </c>
      <c r="AU257" t="s">
        <v>9670</v>
      </c>
      <c r="AW257" t="s">
        <v>9671</v>
      </c>
      <c r="AZ257" t="s">
        <v>9672</v>
      </c>
      <c r="BA257" t="s">
        <v>9673</v>
      </c>
      <c r="BB257" t="s">
        <v>9674</v>
      </c>
      <c r="BC257" t="s">
        <v>9675</v>
      </c>
      <c r="BD257" t="s">
        <v>9676</v>
      </c>
      <c r="BE257" t="s">
        <v>9677</v>
      </c>
      <c r="BI257" t="s">
        <v>9678</v>
      </c>
      <c r="BK257" t="s">
        <v>9679</v>
      </c>
      <c r="BL257" t="s">
        <v>9680</v>
      </c>
      <c r="BM257" t="s">
        <v>9681</v>
      </c>
      <c r="BN257" t="s">
        <v>9682</v>
      </c>
      <c r="BO257" t="s">
        <v>9683</v>
      </c>
      <c r="BQ257" t="s">
        <v>9684</v>
      </c>
      <c r="BR257" t="s">
        <v>9685</v>
      </c>
      <c r="BS257" t="s">
        <v>9686</v>
      </c>
      <c r="BT257" t="s">
        <v>9687</v>
      </c>
      <c r="BV257" t="s">
        <v>9688</v>
      </c>
      <c r="BW257" t="s">
        <v>9689</v>
      </c>
    </row>
    <row r="258" spans="12:75" x14ac:dyDescent="0.3">
      <c r="L258">
        <v>2180</v>
      </c>
      <c r="M258" t="s">
        <v>679</v>
      </c>
      <c r="AT258" t="s">
        <v>9690</v>
      </c>
      <c r="AU258" t="s">
        <v>9691</v>
      </c>
      <c r="AW258" t="s">
        <v>9692</v>
      </c>
      <c r="AZ258" t="s">
        <v>9693</v>
      </c>
      <c r="BA258" t="s">
        <v>9694</v>
      </c>
      <c r="BB258" t="s">
        <v>9695</v>
      </c>
      <c r="BC258" t="s">
        <v>9696</v>
      </c>
      <c r="BD258" t="s">
        <v>9697</v>
      </c>
      <c r="BE258" t="s">
        <v>9698</v>
      </c>
      <c r="BI258" t="s">
        <v>9699</v>
      </c>
      <c r="BK258" t="s">
        <v>9700</v>
      </c>
      <c r="BL258" t="s">
        <v>9701</v>
      </c>
      <c r="BM258" t="s">
        <v>9702</v>
      </c>
      <c r="BN258" t="s">
        <v>9703</v>
      </c>
      <c r="BO258" t="s">
        <v>9704</v>
      </c>
      <c r="BQ258" t="s">
        <v>9705</v>
      </c>
      <c r="BR258" t="s">
        <v>9706</v>
      </c>
      <c r="BS258" t="s">
        <v>9707</v>
      </c>
      <c r="BT258" t="s">
        <v>9708</v>
      </c>
      <c r="BV258" t="s">
        <v>9709</v>
      </c>
      <c r="BW258" t="s">
        <v>9710</v>
      </c>
    </row>
    <row r="259" spans="12:75" x14ac:dyDescent="0.3">
      <c r="L259">
        <v>2200</v>
      </c>
      <c r="M259" t="s">
        <v>680</v>
      </c>
      <c r="AT259" t="s">
        <v>9711</v>
      </c>
      <c r="AU259" t="s">
        <v>9712</v>
      </c>
      <c r="AW259" t="s">
        <v>9713</v>
      </c>
      <c r="AZ259" t="s">
        <v>9714</v>
      </c>
      <c r="BA259" t="s">
        <v>9715</v>
      </c>
      <c r="BB259" t="s">
        <v>9716</v>
      </c>
      <c r="BC259" t="s">
        <v>9717</v>
      </c>
      <c r="BD259" t="s">
        <v>9718</v>
      </c>
      <c r="BE259" t="s">
        <v>9719</v>
      </c>
      <c r="BI259" t="s">
        <v>9720</v>
      </c>
      <c r="BK259" t="s">
        <v>9721</v>
      </c>
      <c r="BL259" t="s">
        <v>9722</v>
      </c>
      <c r="BM259" t="s">
        <v>9723</v>
      </c>
      <c r="BN259" t="s">
        <v>9724</v>
      </c>
      <c r="BO259" t="s">
        <v>9725</v>
      </c>
      <c r="BQ259" t="s">
        <v>9726</v>
      </c>
      <c r="BR259" t="s">
        <v>9727</v>
      </c>
      <c r="BS259" t="s">
        <v>9728</v>
      </c>
      <c r="BT259" t="s">
        <v>9729</v>
      </c>
      <c r="BV259" t="s">
        <v>9730</v>
      </c>
      <c r="BW259" t="s">
        <v>9731</v>
      </c>
    </row>
    <row r="260" spans="12:75" x14ac:dyDescent="0.3">
      <c r="L260">
        <v>2200</v>
      </c>
      <c r="M260" t="s">
        <v>681</v>
      </c>
      <c r="AT260" t="s">
        <v>9732</v>
      </c>
      <c r="AU260" t="s">
        <v>9733</v>
      </c>
      <c r="AW260" t="s">
        <v>9734</v>
      </c>
      <c r="AZ260" t="s">
        <v>9735</v>
      </c>
      <c r="BA260" t="s">
        <v>9736</v>
      </c>
      <c r="BB260" t="s">
        <v>9737</v>
      </c>
      <c r="BC260" t="s">
        <v>9738</v>
      </c>
      <c r="BD260" t="s">
        <v>9739</v>
      </c>
      <c r="BE260" t="s">
        <v>9740</v>
      </c>
      <c r="BI260" t="s">
        <v>9741</v>
      </c>
      <c r="BK260" t="s">
        <v>9742</v>
      </c>
      <c r="BL260" t="s">
        <v>9743</v>
      </c>
      <c r="BM260" t="s">
        <v>9744</v>
      </c>
      <c r="BN260" t="s">
        <v>9745</v>
      </c>
      <c r="BO260" t="s">
        <v>9746</v>
      </c>
      <c r="BQ260" t="s">
        <v>9747</v>
      </c>
      <c r="BR260" t="s">
        <v>9748</v>
      </c>
      <c r="BS260" t="s">
        <v>9749</v>
      </c>
      <c r="BT260" t="s">
        <v>9750</v>
      </c>
      <c r="BV260" t="s">
        <v>9751</v>
      </c>
      <c r="BW260" t="s">
        <v>9752</v>
      </c>
    </row>
    <row r="261" spans="12:75" x14ac:dyDescent="0.3">
      <c r="L261">
        <v>2200</v>
      </c>
      <c r="M261" t="s">
        <v>682</v>
      </c>
      <c r="AT261" t="s">
        <v>9753</v>
      </c>
      <c r="AU261" t="s">
        <v>9754</v>
      </c>
      <c r="AW261" t="s">
        <v>9755</v>
      </c>
      <c r="AZ261" t="s">
        <v>9756</v>
      </c>
      <c r="BA261" t="s">
        <v>9757</v>
      </c>
      <c r="BB261" t="s">
        <v>9758</v>
      </c>
      <c r="BC261" t="s">
        <v>9759</v>
      </c>
      <c r="BD261" t="s">
        <v>9760</v>
      </c>
      <c r="BE261" t="s">
        <v>9761</v>
      </c>
      <c r="BI261" t="s">
        <v>9762</v>
      </c>
      <c r="BK261" t="s">
        <v>9763</v>
      </c>
      <c r="BL261" t="s">
        <v>9764</v>
      </c>
      <c r="BM261" t="s">
        <v>9765</v>
      </c>
      <c r="BN261" t="s">
        <v>9766</v>
      </c>
      <c r="BO261" t="s">
        <v>9767</v>
      </c>
      <c r="BQ261" t="s">
        <v>9768</v>
      </c>
      <c r="BR261" t="s">
        <v>9769</v>
      </c>
      <c r="BS261" t="s">
        <v>9770</v>
      </c>
      <c r="BT261" t="s">
        <v>9771</v>
      </c>
      <c r="BV261" t="s">
        <v>9772</v>
      </c>
      <c r="BW261" t="s">
        <v>9773</v>
      </c>
    </row>
    <row r="262" spans="12:75" x14ac:dyDescent="0.3">
      <c r="L262">
        <v>2220</v>
      </c>
      <c r="M262" t="s">
        <v>683</v>
      </c>
      <c r="AT262" t="s">
        <v>9774</v>
      </c>
      <c r="AU262" t="s">
        <v>9775</v>
      </c>
      <c r="AW262" t="s">
        <v>9776</v>
      </c>
      <c r="AZ262" t="s">
        <v>9777</v>
      </c>
      <c r="BA262" t="s">
        <v>9778</v>
      </c>
      <c r="BB262" t="s">
        <v>9779</v>
      </c>
      <c r="BC262" t="s">
        <v>9780</v>
      </c>
      <c r="BD262" t="s">
        <v>9781</v>
      </c>
      <c r="BE262" t="s">
        <v>9782</v>
      </c>
      <c r="BI262" t="s">
        <v>9783</v>
      </c>
      <c r="BK262" t="s">
        <v>9784</v>
      </c>
      <c r="BL262" t="s">
        <v>9785</v>
      </c>
      <c r="BM262" t="s">
        <v>9786</v>
      </c>
      <c r="BN262" t="s">
        <v>9787</v>
      </c>
      <c r="BO262" t="s">
        <v>9788</v>
      </c>
      <c r="BQ262" t="s">
        <v>9789</v>
      </c>
      <c r="BR262" t="s">
        <v>9790</v>
      </c>
      <c r="BS262" t="s">
        <v>9791</v>
      </c>
      <c r="BT262" t="s">
        <v>9792</v>
      </c>
      <c r="BV262" t="s">
        <v>9793</v>
      </c>
      <c r="BW262" t="s">
        <v>9794</v>
      </c>
    </row>
    <row r="263" spans="12:75" x14ac:dyDescent="0.3">
      <c r="L263">
        <v>2220</v>
      </c>
      <c r="M263" t="s">
        <v>684</v>
      </c>
      <c r="AT263" t="s">
        <v>9795</v>
      </c>
      <c r="AU263" t="s">
        <v>9796</v>
      </c>
      <c r="AW263" t="s">
        <v>9797</v>
      </c>
      <c r="AZ263" t="s">
        <v>9798</v>
      </c>
      <c r="BA263" t="s">
        <v>9799</v>
      </c>
      <c r="BB263" t="s">
        <v>9800</v>
      </c>
      <c r="BC263" t="s">
        <v>9801</v>
      </c>
      <c r="BD263" t="s">
        <v>9802</v>
      </c>
      <c r="BE263" t="s">
        <v>9803</v>
      </c>
      <c r="BI263" t="s">
        <v>9804</v>
      </c>
      <c r="BK263" t="s">
        <v>9805</v>
      </c>
      <c r="BL263" t="s">
        <v>9806</v>
      </c>
      <c r="BM263" t="s">
        <v>9807</v>
      </c>
      <c r="BN263" t="s">
        <v>9808</v>
      </c>
      <c r="BO263" t="s">
        <v>9809</v>
      </c>
      <c r="BQ263" t="s">
        <v>9810</v>
      </c>
      <c r="BR263" t="s">
        <v>9811</v>
      </c>
      <c r="BS263" t="s">
        <v>9812</v>
      </c>
      <c r="BT263" t="s">
        <v>9813</v>
      </c>
      <c r="BV263" t="s">
        <v>9814</v>
      </c>
      <c r="BW263" t="s">
        <v>9815</v>
      </c>
    </row>
    <row r="264" spans="12:75" x14ac:dyDescent="0.3">
      <c r="L264">
        <v>2221</v>
      </c>
      <c r="M264" t="s">
        <v>685</v>
      </c>
      <c r="AT264" t="s">
        <v>9816</v>
      </c>
      <c r="AU264" t="s">
        <v>9817</v>
      </c>
      <c r="AW264" t="s">
        <v>9818</v>
      </c>
      <c r="AZ264" t="s">
        <v>9819</v>
      </c>
      <c r="BA264" t="s">
        <v>9820</v>
      </c>
      <c r="BB264" t="s">
        <v>9821</v>
      </c>
      <c r="BC264" t="s">
        <v>9822</v>
      </c>
      <c r="BD264" t="s">
        <v>9823</v>
      </c>
      <c r="BE264" t="s">
        <v>9824</v>
      </c>
      <c r="BI264" t="s">
        <v>9825</v>
      </c>
      <c r="BK264" t="s">
        <v>9826</v>
      </c>
      <c r="BL264" t="s">
        <v>9827</v>
      </c>
      <c r="BM264" t="s">
        <v>9828</v>
      </c>
      <c r="BN264" t="s">
        <v>9829</v>
      </c>
      <c r="BO264" t="s">
        <v>9830</v>
      </c>
      <c r="BQ264" t="s">
        <v>9831</v>
      </c>
      <c r="BR264" t="s">
        <v>9832</v>
      </c>
      <c r="BS264" t="s">
        <v>9833</v>
      </c>
      <c r="BT264" t="s">
        <v>9834</v>
      </c>
      <c r="BV264" t="s">
        <v>9835</v>
      </c>
      <c r="BW264" t="s">
        <v>9836</v>
      </c>
    </row>
    <row r="265" spans="12:75" x14ac:dyDescent="0.3">
      <c r="L265">
        <v>2222</v>
      </c>
      <c r="M265" t="s">
        <v>686</v>
      </c>
      <c r="AT265" t="s">
        <v>9837</v>
      </c>
      <c r="AU265" t="s">
        <v>9838</v>
      </c>
      <c r="AW265" t="s">
        <v>9839</v>
      </c>
      <c r="AZ265" t="s">
        <v>9840</v>
      </c>
      <c r="BA265" t="s">
        <v>9841</v>
      </c>
      <c r="BB265" t="s">
        <v>6737</v>
      </c>
      <c r="BC265" t="s">
        <v>9842</v>
      </c>
      <c r="BD265" t="s">
        <v>9843</v>
      </c>
      <c r="BE265" t="s">
        <v>9844</v>
      </c>
      <c r="BI265" t="s">
        <v>9845</v>
      </c>
      <c r="BK265" t="s">
        <v>9846</v>
      </c>
      <c r="BL265" t="s">
        <v>9847</v>
      </c>
      <c r="BM265" t="s">
        <v>9848</v>
      </c>
      <c r="BN265" t="s">
        <v>9849</v>
      </c>
      <c r="BO265" t="s">
        <v>9850</v>
      </c>
      <c r="BQ265" t="s">
        <v>9851</v>
      </c>
      <c r="BR265" t="s">
        <v>9852</v>
      </c>
      <c r="BS265" t="s">
        <v>9853</v>
      </c>
      <c r="BT265" t="s">
        <v>9854</v>
      </c>
      <c r="BV265" t="s">
        <v>9855</v>
      </c>
      <c r="BW265" t="s">
        <v>9856</v>
      </c>
    </row>
    <row r="266" spans="12:75" x14ac:dyDescent="0.3">
      <c r="L266">
        <v>2222</v>
      </c>
      <c r="M266" t="s">
        <v>687</v>
      </c>
      <c r="AU266" t="s">
        <v>9857</v>
      </c>
      <c r="AW266" t="s">
        <v>9858</v>
      </c>
      <c r="AZ266" t="s">
        <v>9859</v>
      </c>
      <c r="BA266" t="s">
        <v>9860</v>
      </c>
      <c r="BB266" t="s">
        <v>9861</v>
      </c>
      <c r="BC266" t="s">
        <v>9862</v>
      </c>
      <c r="BD266" t="s">
        <v>9863</v>
      </c>
      <c r="BE266" t="s">
        <v>9864</v>
      </c>
      <c r="BI266" t="s">
        <v>9865</v>
      </c>
      <c r="BK266" t="s">
        <v>9866</v>
      </c>
      <c r="BL266" t="s">
        <v>9867</v>
      </c>
      <c r="BM266" t="s">
        <v>9868</v>
      </c>
      <c r="BN266" t="s">
        <v>9869</v>
      </c>
      <c r="BO266" t="s">
        <v>9870</v>
      </c>
      <c r="BQ266" t="s">
        <v>9871</v>
      </c>
      <c r="BR266" t="s">
        <v>9872</v>
      </c>
      <c r="BS266" t="s">
        <v>9873</v>
      </c>
      <c r="BT266" t="s">
        <v>9874</v>
      </c>
      <c r="BV266" t="s">
        <v>9875</v>
      </c>
      <c r="BW266" t="s">
        <v>9876</v>
      </c>
    </row>
    <row r="267" spans="12:75" x14ac:dyDescent="0.3">
      <c r="L267">
        <v>2223</v>
      </c>
      <c r="M267" t="s">
        <v>688</v>
      </c>
      <c r="AU267" t="s">
        <v>9877</v>
      </c>
      <c r="AW267" t="s">
        <v>5033</v>
      </c>
      <c r="AZ267" t="s">
        <v>9878</v>
      </c>
      <c r="BA267" t="s">
        <v>9879</v>
      </c>
      <c r="BB267" t="s">
        <v>9880</v>
      </c>
      <c r="BC267" t="s">
        <v>9881</v>
      </c>
      <c r="BD267" t="s">
        <v>9882</v>
      </c>
      <c r="BE267" t="s">
        <v>9883</v>
      </c>
      <c r="BI267" t="s">
        <v>9884</v>
      </c>
      <c r="BK267" t="s">
        <v>9885</v>
      </c>
      <c r="BL267" t="s">
        <v>9886</v>
      </c>
      <c r="BM267" t="s">
        <v>9887</v>
      </c>
      <c r="BN267" t="s">
        <v>9888</v>
      </c>
      <c r="BO267" t="s">
        <v>9889</v>
      </c>
      <c r="BQ267" t="s">
        <v>9890</v>
      </c>
      <c r="BR267" t="s">
        <v>9891</v>
      </c>
      <c r="BS267" t="s">
        <v>9892</v>
      </c>
      <c r="BT267" t="s">
        <v>9893</v>
      </c>
      <c r="BV267" t="s">
        <v>9894</v>
      </c>
      <c r="BW267" t="s">
        <v>9895</v>
      </c>
    </row>
    <row r="268" spans="12:75" x14ac:dyDescent="0.3">
      <c r="L268">
        <v>2230</v>
      </c>
      <c r="M268" t="s">
        <v>689</v>
      </c>
      <c r="AU268" t="s">
        <v>9896</v>
      </c>
      <c r="AW268" t="s">
        <v>9897</v>
      </c>
      <c r="AZ268" t="s">
        <v>9898</v>
      </c>
      <c r="BA268" t="s">
        <v>9899</v>
      </c>
      <c r="BB268" t="s">
        <v>9900</v>
      </c>
      <c r="BC268" t="s">
        <v>9901</v>
      </c>
      <c r="BD268" t="s">
        <v>9902</v>
      </c>
      <c r="BE268" t="s">
        <v>9903</v>
      </c>
      <c r="BI268" t="s">
        <v>9904</v>
      </c>
      <c r="BK268" t="s">
        <v>9905</v>
      </c>
      <c r="BL268" t="s">
        <v>9906</v>
      </c>
      <c r="BM268" t="s">
        <v>9907</v>
      </c>
      <c r="BN268" t="s">
        <v>9908</v>
      </c>
      <c r="BO268" t="s">
        <v>9909</v>
      </c>
      <c r="BQ268" t="s">
        <v>9910</v>
      </c>
      <c r="BR268" t="s">
        <v>9911</v>
      </c>
      <c r="BS268" t="s">
        <v>9912</v>
      </c>
      <c r="BT268" t="s">
        <v>9913</v>
      </c>
      <c r="BV268" t="s">
        <v>9914</v>
      </c>
      <c r="BW268" t="s">
        <v>9915</v>
      </c>
    </row>
    <row r="269" spans="12:75" x14ac:dyDescent="0.3">
      <c r="L269">
        <v>2230</v>
      </c>
      <c r="M269" t="s">
        <v>690</v>
      </c>
      <c r="AU269" t="s">
        <v>9916</v>
      </c>
      <c r="AW269" t="s">
        <v>9917</v>
      </c>
      <c r="AZ269" t="s">
        <v>9918</v>
      </c>
      <c r="BA269" t="s">
        <v>9919</v>
      </c>
      <c r="BB269" t="s">
        <v>9920</v>
      </c>
      <c r="BC269" t="s">
        <v>9921</v>
      </c>
      <c r="BD269" t="s">
        <v>9922</v>
      </c>
      <c r="BE269" t="s">
        <v>9923</v>
      </c>
      <c r="BI269" t="s">
        <v>9924</v>
      </c>
      <c r="BK269" t="s">
        <v>9925</v>
      </c>
      <c r="BL269" t="s">
        <v>9926</v>
      </c>
      <c r="BM269" t="s">
        <v>9927</v>
      </c>
      <c r="BN269" t="s">
        <v>9928</v>
      </c>
      <c r="BO269" t="s">
        <v>9929</v>
      </c>
      <c r="BQ269" t="s">
        <v>9930</v>
      </c>
      <c r="BR269" t="s">
        <v>9931</v>
      </c>
      <c r="BS269" t="s">
        <v>9932</v>
      </c>
      <c r="BT269" t="s">
        <v>9933</v>
      </c>
      <c r="BV269" t="s">
        <v>9934</v>
      </c>
      <c r="BW269" t="s">
        <v>9935</v>
      </c>
    </row>
    <row r="270" spans="12:75" x14ac:dyDescent="0.3">
      <c r="L270">
        <v>2235</v>
      </c>
      <c r="M270" t="s">
        <v>691</v>
      </c>
      <c r="AU270" t="s">
        <v>9936</v>
      </c>
      <c r="AW270" t="s">
        <v>9937</v>
      </c>
      <c r="AZ270" t="s">
        <v>9938</v>
      </c>
      <c r="BA270" t="s">
        <v>9939</v>
      </c>
      <c r="BB270" t="s">
        <v>9940</v>
      </c>
      <c r="BC270" t="s">
        <v>9941</v>
      </c>
      <c r="BD270" t="s">
        <v>9942</v>
      </c>
      <c r="BE270" t="s">
        <v>9943</v>
      </c>
      <c r="BI270" t="s">
        <v>9944</v>
      </c>
      <c r="BK270" t="s">
        <v>9945</v>
      </c>
      <c r="BL270" t="s">
        <v>9946</v>
      </c>
      <c r="BM270" t="s">
        <v>9947</v>
      </c>
      <c r="BN270" t="s">
        <v>9948</v>
      </c>
      <c r="BO270" t="s">
        <v>9949</v>
      </c>
      <c r="BQ270" t="s">
        <v>9950</v>
      </c>
      <c r="BR270" t="s">
        <v>9951</v>
      </c>
      <c r="BS270" t="s">
        <v>9952</v>
      </c>
      <c r="BT270" t="s">
        <v>9953</v>
      </c>
      <c r="BV270" t="s">
        <v>9954</v>
      </c>
      <c r="BW270" t="s">
        <v>9955</v>
      </c>
    </row>
    <row r="271" spans="12:75" x14ac:dyDescent="0.3">
      <c r="L271">
        <v>2235</v>
      </c>
      <c r="M271" t="s">
        <v>692</v>
      </c>
      <c r="AU271" t="s">
        <v>9956</v>
      </c>
      <c r="AW271" t="s">
        <v>9957</v>
      </c>
      <c r="AZ271" t="s">
        <v>9958</v>
      </c>
      <c r="BA271" t="s">
        <v>9959</v>
      </c>
      <c r="BB271" t="s">
        <v>9960</v>
      </c>
      <c r="BC271" t="s">
        <v>9961</v>
      </c>
      <c r="BD271" t="s">
        <v>9962</v>
      </c>
      <c r="BE271" t="s">
        <v>9963</v>
      </c>
      <c r="BI271" t="s">
        <v>9964</v>
      </c>
      <c r="BK271" t="s">
        <v>9965</v>
      </c>
      <c r="BL271" t="s">
        <v>9966</v>
      </c>
      <c r="BM271" t="s">
        <v>9967</v>
      </c>
      <c r="BN271" t="s">
        <v>9968</v>
      </c>
      <c r="BO271" t="s">
        <v>9969</v>
      </c>
      <c r="BQ271" t="s">
        <v>9970</v>
      </c>
      <c r="BR271" t="s">
        <v>9971</v>
      </c>
      <c r="BS271" t="s">
        <v>9972</v>
      </c>
      <c r="BT271" t="s">
        <v>9973</v>
      </c>
      <c r="BV271" t="s">
        <v>9974</v>
      </c>
      <c r="BW271" t="s">
        <v>9975</v>
      </c>
    </row>
    <row r="272" spans="12:75" x14ac:dyDescent="0.3">
      <c r="L272">
        <v>2235</v>
      </c>
      <c r="M272" t="s">
        <v>693</v>
      </c>
      <c r="AU272" t="s">
        <v>9976</v>
      </c>
      <c r="AW272" t="s">
        <v>9977</v>
      </c>
      <c r="AZ272" t="s">
        <v>9978</v>
      </c>
      <c r="BA272" t="s">
        <v>9979</v>
      </c>
      <c r="BB272" t="s">
        <v>9980</v>
      </c>
      <c r="BC272" t="s">
        <v>9981</v>
      </c>
      <c r="BD272" t="s">
        <v>9982</v>
      </c>
      <c r="BE272" t="s">
        <v>9983</v>
      </c>
      <c r="BI272" t="s">
        <v>9984</v>
      </c>
      <c r="BK272" t="s">
        <v>9985</v>
      </c>
      <c r="BL272" t="s">
        <v>9986</v>
      </c>
      <c r="BM272" t="s">
        <v>9987</v>
      </c>
      <c r="BN272" t="s">
        <v>9988</v>
      </c>
      <c r="BO272" t="s">
        <v>9989</v>
      </c>
      <c r="BQ272" t="s">
        <v>9990</v>
      </c>
      <c r="BR272" t="s">
        <v>9991</v>
      </c>
      <c r="BS272" t="s">
        <v>9992</v>
      </c>
      <c r="BT272" t="s">
        <v>9993</v>
      </c>
      <c r="BV272" t="s">
        <v>9994</v>
      </c>
      <c r="BW272" t="s">
        <v>9995</v>
      </c>
    </row>
    <row r="273" spans="12:75" x14ac:dyDescent="0.3">
      <c r="L273">
        <v>2240</v>
      </c>
      <c r="M273" t="s">
        <v>694</v>
      </c>
      <c r="AU273" t="s">
        <v>9996</v>
      </c>
      <c r="AW273" t="s">
        <v>9997</v>
      </c>
      <c r="AZ273" t="s">
        <v>9998</v>
      </c>
      <c r="BA273" t="s">
        <v>9999</v>
      </c>
      <c r="BB273" t="s">
        <v>10000</v>
      </c>
      <c r="BC273" t="s">
        <v>10001</v>
      </c>
      <c r="BD273" t="s">
        <v>10002</v>
      </c>
      <c r="BE273" t="s">
        <v>10003</v>
      </c>
      <c r="BI273" t="s">
        <v>10004</v>
      </c>
      <c r="BK273" t="s">
        <v>10005</v>
      </c>
      <c r="BL273" t="s">
        <v>10006</v>
      </c>
      <c r="BM273" t="s">
        <v>10007</v>
      </c>
      <c r="BN273" t="s">
        <v>10008</v>
      </c>
      <c r="BO273" t="s">
        <v>10009</v>
      </c>
      <c r="BQ273" t="s">
        <v>10010</v>
      </c>
      <c r="BR273" t="s">
        <v>10011</v>
      </c>
      <c r="BS273" t="s">
        <v>10012</v>
      </c>
      <c r="BT273" t="s">
        <v>10013</v>
      </c>
      <c r="BV273" t="s">
        <v>10014</v>
      </c>
      <c r="BW273" t="s">
        <v>10015</v>
      </c>
    </row>
    <row r="274" spans="12:75" x14ac:dyDescent="0.3">
      <c r="L274">
        <v>2240</v>
      </c>
      <c r="M274" t="s">
        <v>695</v>
      </c>
      <c r="AU274" t="s">
        <v>10016</v>
      </c>
      <c r="AW274" t="s">
        <v>10017</v>
      </c>
      <c r="AZ274" t="s">
        <v>10018</v>
      </c>
      <c r="BA274" t="s">
        <v>10019</v>
      </c>
      <c r="BB274" t="s">
        <v>10020</v>
      </c>
      <c r="BC274" t="s">
        <v>10021</v>
      </c>
      <c r="BD274" t="s">
        <v>10022</v>
      </c>
      <c r="BE274" t="s">
        <v>10023</v>
      </c>
      <c r="BI274" t="s">
        <v>10024</v>
      </c>
      <c r="BK274" t="s">
        <v>10025</v>
      </c>
      <c r="BL274" t="s">
        <v>10026</v>
      </c>
      <c r="BM274" t="s">
        <v>10027</v>
      </c>
      <c r="BN274" t="s">
        <v>10028</v>
      </c>
      <c r="BO274" t="s">
        <v>10029</v>
      </c>
      <c r="BQ274" t="s">
        <v>10030</v>
      </c>
      <c r="BR274" t="s">
        <v>10031</v>
      </c>
      <c r="BS274" t="s">
        <v>10032</v>
      </c>
      <c r="BT274" t="s">
        <v>10033</v>
      </c>
      <c r="BV274" t="s">
        <v>10034</v>
      </c>
      <c r="BW274" t="s">
        <v>10035</v>
      </c>
    </row>
    <row r="275" spans="12:75" x14ac:dyDescent="0.3">
      <c r="L275">
        <v>2240</v>
      </c>
      <c r="M275" t="s">
        <v>696</v>
      </c>
      <c r="AU275" t="s">
        <v>10036</v>
      </c>
      <c r="AW275" t="s">
        <v>10037</v>
      </c>
      <c r="AZ275" t="s">
        <v>10038</v>
      </c>
      <c r="BA275" t="s">
        <v>10039</v>
      </c>
      <c r="BB275" t="s">
        <v>10040</v>
      </c>
      <c r="BC275" t="s">
        <v>10041</v>
      </c>
      <c r="BD275" t="s">
        <v>10042</v>
      </c>
      <c r="BE275" t="s">
        <v>10043</v>
      </c>
      <c r="BI275" t="s">
        <v>10044</v>
      </c>
      <c r="BK275" t="s">
        <v>10045</v>
      </c>
      <c r="BL275" t="s">
        <v>10046</v>
      </c>
      <c r="BM275" t="s">
        <v>10047</v>
      </c>
      <c r="BN275" t="s">
        <v>10048</v>
      </c>
      <c r="BO275" t="s">
        <v>10049</v>
      </c>
      <c r="BQ275" t="s">
        <v>10050</v>
      </c>
      <c r="BR275" t="s">
        <v>10051</v>
      </c>
      <c r="BS275" t="s">
        <v>10052</v>
      </c>
      <c r="BT275" t="s">
        <v>10053</v>
      </c>
      <c r="BV275" t="s">
        <v>10054</v>
      </c>
      <c r="BW275" t="s">
        <v>10055</v>
      </c>
    </row>
    <row r="276" spans="12:75" x14ac:dyDescent="0.3">
      <c r="L276">
        <v>2242</v>
      </c>
      <c r="M276" t="s">
        <v>697</v>
      </c>
      <c r="AU276" t="s">
        <v>10056</v>
      </c>
      <c r="AW276" t="s">
        <v>10057</v>
      </c>
      <c r="AZ276" t="s">
        <v>10058</v>
      </c>
      <c r="BA276" t="s">
        <v>10059</v>
      </c>
      <c r="BB276" t="s">
        <v>10060</v>
      </c>
      <c r="BC276" t="s">
        <v>10061</v>
      </c>
      <c r="BD276" t="s">
        <v>10062</v>
      </c>
      <c r="BE276" t="s">
        <v>10063</v>
      </c>
      <c r="BI276" t="s">
        <v>10064</v>
      </c>
      <c r="BK276" t="s">
        <v>10065</v>
      </c>
      <c r="BL276" t="s">
        <v>10066</v>
      </c>
      <c r="BM276" t="s">
        <v>10067</v>
      </c>
      <c r="BN276" t="s">
        <v>10068</v>
      </c>
      <c r="BO276" t="s">
        <v>10069</v>
      </c>
      <c r="BQ276" t="s">
        <v>10070</v>
      </c>
      <c r="BR276" t="s">
        <v>10071</v>
      </c>
      <c r="BS276" t="s">
        <v>10072</v>
      </c>
      <c r="BT276" t="s">
        <v>10073</v>
      </c>
      <c r="BV276" t="s">
        <v>10074</v>
      </c>
      <c r="BW276" t="s">
        <v>10075</v>
      </c>
    </row>
    <row r="277" spans="12:75" x14ac:dyDescent="0.3">
      <c r="L277">
        <v>2243</v>
      </c>
      <c r="M277" t="s">
        <v>698</v>
      </c>
      <c r="AU277" t="s">
        <v>6993</v>
      </c>
      <c r="AW277" t="s">
        <v>10076</v>
      </c>
      <c r="AZ277" t="s">
        <v>10077</v>
      </c>
      <c r="BA277" t="s">
        <v>10078</v>
      </c>
      <c r="BB277" t="s">
        <v>10079</v>
      </c>
      <c r="BC277" t="s">
        <v>10080</v>
      </c>
      <c r="BD277" t="s">
        <v>10081</v>
      </c>
      <c r="BE277" t="s">
        <v>10082</v>
      </c>
      <c r="BI277" t="s">
        <v>10083</v>
      </c>
      <c r="BK277" t="s">
        <v>10084</v>
      </c>
      <c r="BL277" t="s">
        <v>10085</v>
      </c>
      <c r="BM277" t="s">
        <v>10086</v>
      </c>
      <c r="BN277" t="s">
        <v>10087</v>
      </c>
      <c r="BO277" t="s">
        <v>10088</v>
      </c>
      <c r="BQ277" t="s">
        <v>10089</v>
      </c>
      <c r="BR277" t="s">
        <v>10090</v>
      </c>
      <c r="BS277" t="s">
        <v>10091</v>
      </c>
      <c r="BT277" t="s">
        <v>10092</v>
      </c>
      <c r="BV277" t="s">
        <v>10093</v>
      </c>
      <c r="BW277" t="s">
        <v>10094</v>
      </c>
    </row>
    <row r="278" spans="12:75" x14ac:dyDescent="0.3">
      <c r="L278">
        <v>2250</v>
      </c>
      <c r="M278" t="s">
        <v>699</v>
      </c>
      <c r="AU278" t="s">
        <v>10095</v>
      </c>
      <c r="AW278" t="s">
        <v>10096</v>
      </c>
      <c r="AZ278" t="s">
        <v>10097</v>
      </c>
      <c r="BA278" t="s">
        <v>10098</v>
      </c>
      <c r="BB278" t="s">
        <v>10099</v>
      </c>
      <c r="BC278" t="s">
        <v>10100</v>
      </c>
      <c r="BD278" t="s">
        <v>10101</v>
      </c>
      <c r="BE278" t="s">
        <v>10102</v>
      </c>
      <c r="BI278" t="s">
        <v>10103</v>
      </c>
      <c r="BK278" t="s">
        <v>10104</v>
      </c>
      <c r="BL278" t="s">
        <v>10105</v>
      </c>
      <c r="BM278" t="s">
        <v>10106</v>
      </c>
      <c r="BN278" t="s">
        <v>10107</v>
      </c>
      <c r="BO278" t="s">
        <v>10108</v>
      </c>
      <c r="BQ278" t="s">
        <v>10109</v>
      </c>
      <c r="BR278" t="s">
        <v>10110</v>
      </c>
      <c r="BS278" t="s">
        <v>10111</v>
      </c>
      <c r="BT278" t="s">
        <v>10112</v>
      </c>
      <c r="BV278" t="s">
        <v>10113</v>
      </c>
      <c r="BW278" t="s">
        <v>10114</v>
      </c>
    </row>
    <row r="279" spans="12:75" x14ac:dyDescent="0.3">
      <c r="L279">
        <v>2260</v>
      </c>
      <c r="M279" t="s">
        <v>700</v>
      </c>
      <c r="AU279" t="s">
        <v>10115</v>
      </c>
      <c r="AW279" t="s">
        <v>10116</v>
      </c>
      <c r="AZ279" t="s">
        <v>10117</v>
      </c>
      <c r="BA279" t="s">
        <v>10118</v>
      </c>
      <c r="BB279" t="s">
        <v>10119</v>
      </c>
      <c r="BC279" t="s">
        <v>10120</v>
      </c>
      <c r="BD279" t="s">
        <v>10121</v>
      </c>
      <c r="BE279" t="s">
        <v>10122</v>
      </c>
      <c r="BI279" t="s">
        <v>10123</v>
      </c>
      <c r="BK279" t="s">
        <v>10124</v>
      </c>
      <c r="BL279" t="s">
        <v>10125</v>
      </c>
      <c r="BM279" t="s">
        <v>10126</v>
      </c>
      <c r="BN279" t="s">
        <v>10127</v>
      </c>
      <c r="BO279" t="s">
        <v>10128</v>
      </c>
      <c r="BQ279" t="s">
        <v>10129</v>
      </c>
      <c r="BR279" t="s">
        <v>10130</v>
      </c>
      <c r="BS279" t="s">
        <v>10131</v>
      </c>
      <c r="BT279" t="s">
        <v>10132</v>
      </c>
      <c r="BV279" t="s">
        <v>10133</v>
      </c>
      <c r="BW279" t="s">
        <v>10134</v>
      </c>
    </row>
    <row r="280" spans="12:75" x14ac:dyDescent="0.3">
      <c r="L280">
        <v>2260</v>
      </c>
      <c r="M280" t="s">
        <v>701</v>
      </c>
      <c r="AU280" t="s">
        <v>10135</v>
      </c>
      <c r="AW280" t="s">
        <v>10136</v>
      </c>
      <c r="AZ280" t="s">
        <v>10137</v>
      </c>
      <c r="BA280" t="s">
        <v>10138</v>
      </c>
      <c r="BB280" t="s">
        <v>10139</v>
      </c>
      <c r="BC280" t="s">
        <v>10140</v>
      </c>
      <c r="BD280" t="s">
        <v>10141</v>
      </c>
      <c r="BE280" t="s">
        <v>10142</v>
      </c>
      <c r="BI280" t="s">
        <v>10143</v>
      </c>
      <c r="BK280" t="s">
        <v>10144</v>
      </c>
      <c r="BL280" t="s">
        <v>10145</v>
      </c>
      <c r="BM280" t="s">
        <v>10146</v>
      </c>
      <c r="BN280" t="s">
        <v>10147</v>
      </c>
      <c r="BO280" t="s">
        <v>10148</v>
      </c>
      <c r="BQ280" t="s">
        <v>10149</v>
      </c>
      <c r="BR280" t="s">
        <v>10150</v>
      </c>
      <c r="BS280" t="s">
        <v>10151</v>
      </c>
      <c r="BT280" t="s">
        <v>10152</v>
      </c>
      <c r="BV280" t="s">
        <v>10153</v>
      </c>
      <c r="BW280" t="s">
        <v>10154</v>
      </c>
    </row>
    <row r="281" spans="12:75" x14ac:dyDescent="0.3">
      <c r="L281">
        <v>2260</v>
      </c>
      <c r="M281" t="s">
        <v>702</v>
      </c>
      <c r="AU281" t="s">
        <v>10155</v>
      </c>
      <c r="AW281" t="s">
        <v>10156</v>
      </c>
      <c r="AZ281" t="s">
        <v>10157</v>
      </c>
      <c r="BA281" t="s">
        <v>10158</v>
      </c>
      <c r="BB281" t="s">
        <v>10159</v>
      </c>
      <c r="BC281" t="s">
        <v>10160</v>
      </c>
      <c r="BD281" t="s">
        <v>10161</v>
      </c>
      <c r="BE281" t="s">
        <v>10162</v>
      </c>
      <c r="BI281" t="s">
        <v>10163</v>
      </c>
      <c r="BK281" t="s">
        <v>10164</v>
      </c>
      <c r="BL281" t="s">
        <v>10165</v>
      </c>
      <c r="BM281" t="s">
        <v>10166</v>
      </c>
      <c r="BN281" t="s">
        <v>10167</v>
      </c>
      <c r="BO281" t="s">
        <v>10168</v>
      </c>
      <c r="BQ281" t="s">
        <v>10169</v>
      </c>
      <c r="BR281" t="s">
        <v>10170</v>
      </c>
      <c r="BS281" t="s">
        <v>10171</v>
      </c>
      <c r="BT281" t="s">
        <v>10172</v>
      </c>
      <c r="BV281" t="s">
        <v>10173</v>
      </c>
      <c r="BW281" t="s">
        <v>10174</v>
      </c>
    </row>
    <row r="282" spans="12:75" x14ac:dyDescent="0.3">
      <c r="L282">
        <v>2260</v>
      </c>
      <c r="M282" t="s">
        <v>703</v>
      </c>
      <c r="AU282" t="s">
        <v>10175</v>
      </c>
      <c r="AW282" t="s">
        <v>5233</v>
      </c>
      <c r="AZ282" t="s">
        <v>10176</v>
      </c>
      <c r="BA282" t="s">
        <v>10177</v>
      </c>
      <c r="BB282" t="s">
        <v>10178</v>
      </c>
      <c r="BC282" t="s">
        <v>10179</v>
      </c>
      <c r="BD282" t="s">
        <v>10180</v>
      </c>
      <c r="BE282" t="s">
        <v>10181</v>
      </c>
      <c r="BI282" t="s">
        <v>10182</v>
      </c>
      <c r="BK282" t="s">
        <v>10183</v>
      </c>
      <c r="BL282" t="s">
        <v>10184</v>
      </c>
      <c r="BM282" t="s">
        <v>10185</v>
      </c>
      <c r="BN282" t="s">
        <v>10186</v>
      </c>
      <c r="BO282" t="s">
        <v>10187</v>
      </c>
      <c r="BQ282" t="s">
        <v>10188</v>
      </c>
      <c r="BR282" t="s">
        <v>10189</v>
      </c>
      <c r="BS282" t="s">
        <v>10190</v>
      </c>
      <c r="BT282" t="s">
        <v>10191</v>
      </c>
      <c r="BV282" t="s">
        <v>10192</v>
      </c>
      <c r="BW282" t="s">
        <v>10193</v>
      </c>
    </row>
    <row r="283" spans="12:75" x14ac:dyDescent="0.3">
      <c r="L283">
        <v>2270</v>
      </c>
      <c r="M283" t="s">
        <v>704</v>
      </c>
      <c r="AU283" t="s">
        <v>10194</v>
      </c>
      <c r="AW283" t="s">
        <v>10195</v>
      </c>
      <c r="AZ283" t="s">
        <v>10196</v>
      </c>
      <c r="BA283" t="s">
        <v>10197</v>
      </c>
      <c r="BB283" t="s">
        <v>10198</v>
      </c>
      <c r="BC283" t="s">
        <v>10199</v>
      </c>
      <c r="BD283" t="s">
        <v>10200</v>
      </c>
      <c r="BE283" t="s">
        <v>10201</v>
      </c>
      <c r="BI283" t="s">
        <v>10202</v>
      </c>
      <c r="BK283" t="s">
        <v>10203</v>
      </c>
      <c r="BL283" t="s">
        <v>10204</v>
      </c>
      <c r="BM283" t="s">
        <v>10205</v>
      </c>
      <c r="BN283" t="s">
        <v>10206</v>
      </c>
      <c r="BO283" t="s">
        <v>10207</v>
      </c>
      <c r="BQ283" t="s">
        <v>10208</v>
      </c>
      <c r="BR283" t="s">
        <v>10209</v>
      </c>
      <c r="BS283" t="s">
        <v>10210</v>
      </c>
      <c r="BT283" t="s">
        <v>10211</v>
      </c>
      <c r="BV283" t="s">
        <v>10212</v>
      </c>
      <c r="BW283" t="s">
        <v>10213</v>
      </c>
    </row>
    <row r="284" spans="12:75" x14ac:dyDescent="0.3">
      <c r="L284">
        <v>2275</v>
      </c>
      <c r="M284" t="s">
        <v>705</v>
      </c>
      <c r="AU284" t="s">
        <v>10214</v>
      </c>
      <c r="AW284" t="s">
        <v>10215</v>
      </c>
      <c r="AZ284" t="s">
        <v>10216</v>
      </c>
      <c r="BA284" t="s">
        <v>10217</v>
      </c>
      <c r="BB284" t="s">
        <v>10218</v>
      </c>
      <c r="BC284" t="s">
        <v>10219</v>
      </c>
      <c r="BD284" t="s">
        <v>10220</v>
      </c>
      <c r="BE284" t="s">
        <v>10221</v>
      </c>
      <c r="BI284" t="s">
        <v>10222</v>
      </c>
      <c r="BK284" t="s">
        <v>10223</v>
      </c>
      <c r="BL284" t="s">
        <v>10224</v>
      </c>
      <c r="BM284" t="s">
        <v>10225</v>
      </c>
      <c r="BN284" t="s">
        <v>10226</v>
      </c>
      <c r="BO284" t="s">
        <v>10227</v>
      </c>
      <c r="BQ284" t="s">
        <v>10228</v>
      </c>
      <c r="BR284" t="s">
        <v>10229</v>
      </c>
      <c r="BS284" t="s">
        <v>10230</v>
      </c>
      <c r="BT284" t="s">
        <v>10231</v>
      </c>
      <c r="BV284" t="s">
        <v>10232</v>
      </c>
      <c r="BW284" t="s">
        <v>10233</v>
      </c>
    </row>
    <row r="285" spans="12:75" x14ac:dyDescent="0.3">
      <c r="L285">
        <v>2275</v>
      </c>
      <c r="M285" t="s">
        <v>706</v>
      </c>
      <c r="AU285" t="s">
        <v>10234</v>
      </c>
      <c r="AW285" t="s">
        <v>10235</v>
      </c>
      <c r="AZ285" t="s">
        <v>10236</v>
      </c>
      <c r="BA285" t="s">
        <v>10237</v>
      </c>
      <c r="BB285" t="s">
        <v>10238</v>
      </c>
      <c r="BC285" t="s">
        <v>10239</v>
      </c>
      <c r="BD285" t="s">
        <v>10240</v>
      </c>
      <c r="BE285" t="s">
        <v>10241</v>
      </c>
      <c r="BI285" t="s">
        <v>10242</v>
      </c>
      <c r="BK285" t="s">
        <v>10243</v>
      </c>
      <c r="BL285" t="s">
        <v>10244</v>
      </c>
      <c r="BM285" t="s">
        <v>10245</v>
      </c>
      <c r="BN285" t="s">
        <v>10246</v>
      </c>
      <c r="BO285" t="s">
        <v>10247</v>
      </c>
      <c r="BQ285" t="s">
        <v>10248</v>
      </c>
      <c r="BR285" t="s">
        <v>10249</v>
      </c>
      <c r="BS285" t="s">
        <v>10250</v>
      </c>
      <c r="BT285" t="s">
        <v>10251</v>
      </c>
      <c r="BV285" t="s">
        <v>10252</v>
      </c>
      <c r="BW285" t="s">
        <v>10253</v>
      </c>
    </row>
    <row r="286" spans="12:75" x14ac:dyDescent="0.3">
      <c r="L286">
        <v>2275</v>
      </c>
      <c r="M286" t="s">
        <v>707</v>
      </c>
      <c r="AU286" t="s">
        <v>10254</v>
      </c>
      <c r="AW286" t="s">
        <v>10255</v>
      </c>
      <c r="AZ286" t="s">
        <v>10256</v>
      </c>
      <c r="BA286" t="s">
        <v>10257</v>
      </c>
      <c r="BB286" t="s">
        <v>10258</v>
      </c>
      <c r="BC286" t="s">
        <v>10259</v>
      </c>
      <c r="BD286" t="s">
        <v>10260</v>
      </c>
      <c r="BE286" t="s">
        <v>10261</v>
      </c>
      <c r="BI286" t="s">
        <v>10262</v>
      </c>
      <c r="BK286" t="s">
        <v>10263</v>
      </c>
      <c r="BL286" t="s">
        <v>10264</v>
      </c>
      <c r="BM286" t="s">
        <v>10265</v>
      </c>
      <c r="BN286" t="s">
        <v>10266</v>
      </c>
      <c r="BO286" t="s">
        <v>10267</v>
      </c>
      <c r="BQ286" t="s">
        <v>10268</v>
      </c>
      <c r="BR286" t="s">
        <v>10269</v>
      </c>
      <c r="BS286" t="s">
        <v>10270</v>
      </c>
      <c r="BT286" t="s">
        <v>10271</v>
      </c>
      <c r="BV286" t="s">
        <v>10272</v>
      </c>
      <c r="BW286" t="s">
        <v>10273</v>
      </c>
    </row>
    <row r="287" spans="12:75" x14ac:dyDescent="0.3">
      <c r="L287">
        <v>2275</v>
      </c>
      <c r="M287" t="s">
        <v>709</v>
      </c>
      <c r="AU287" t="s">
        <v>10274</v>
      </c>
      <c r="AW287" t="s">
        <v>10275</v>
      </c>
      <c r="AZ287" t="s">
        <v>10276</v>
      </c>
      <c r="BA287" t="s">
        <v>10277</v>
      </c>
      <c r="BB287" t="s">
        <v>10278</v>
      </c>
      <c r="BC287" t="s">
        <v>10279</v>
      </c>
      <c r="BD287" t="s">
        <v>10280</v>
      </c>
      <c r="BE287" t="s">
        <v>10281</v>
      </c>
      <c r="BI287" t="s">
        <v>10282</v>
      </c>
      <c r="BK287" t="s">
        <v>10283</v>
      </c>
      <c r="BL287" t="s">
        <v>10284</v>
      </c>
      <c r="BM287" t="s">
        <v>10285</v>
      </c>
      <c r="BN287" t="s">
        <v>10286</v>
      </c>
      <c r="BO287" t="s">
        <v>10287</v>
      </c>
      <c r="BQ287" t="s">
        <v>10288</v>
      </c>
      <c r="BR287" t="s">
        <v>10289</v>
      </c>
      <c r="BS287" t="s">
        <v>10290</v>
      </c>
      <c r="BT287" t="s">
        <v>10291</v>
      </c>
      <c r="BV287" t="s">
        <v>10292</v>
      </c>
      <c r="BW287" t="s">
        <v>10293</v>
      </c>
    </row>
    <row r="288" spans="12:75" x14ac:dyDescent="0.3">
      <c r="L288">
        <v>2280</v>
      </c>
      <c r="M288" t="s">
        <v>710</v>
      </c>
      <c r="AU288" t="s">
        <v>10294</v>
      </c>
      <c r="AW288" t="s">
        <v>10295</v>
      </c>
      <c r="AZ288" t="s">
        <v>10296</v>
      </c>
      <c r="BA288" t="s">
        <v>10297</v>
      </c>
      <c r="BB288" t="s">
        <v>10298</v>
      </c>
      <c r="BC288" t="s">
        <v>10299</v>
      </c>
      <c r="BD288" t="s">
        <v>10300</v>
      </c>
      <c r="BE288" t="s">
        <v>10301</v>
      </c>
      <c r="BI288" t="s">
        <v>10302</v>
      </c>
      <c r="BK288" t="s">
        <v>10303</v>
      </c>
      <c r="BL288" t="s">
        <v>10304</v>
      </c>
      <c r="BM288" t="s">
        <v>10305</v>
      </c>
      <c r="BN288" t="s">
        <v>10306</v>
      </c>
      <c r="BO288" t="s">
        <v>10307</v>
      </c>
      <c r="BQ288" t="s">
        <v>10308</v>
      </c>
      <c r="BR288" t="s">
        <v>10309</v>
      </c>
      <c r="BS288" t="s">
        <v>10310</v>
      </c>
      <c r="BT288" t="s">
        <v>10311</v>
      </c>
      <c r="BV288" t="s">
        <v>10312</v>
      </c>
      <c r="BW288" t="s">
        <v>10313</v>
      </c>
    </row>
    <row r="289" spans="12:75" x14ac:dyDescent="0.3">
      <c r="L289">
        <v>2288</v>
      </c>
      <c r="M289" t="s">
        <v>708</v>
      </c>
      <c r="AU289" t="s">
        <v>10314</v>
      </c>
      <c r="AW289" t="s">
        <v>10315</v>
      </c>
      <c r="AZ289" t="s">
        <v>10316</v>
      </c>
      <c r="BA289" t="s">
        <v>10317</v>
      </c>
      <c r="BB289" t="s">
        <v>10318</v>
      </c>
      <c r="BC289" t="s">
        <v>10319</v>
      </c>
      <c r="BD289" t="s">
        <v>10320</v>
      </c>
      <c r="BE289" t="s">
        <v>10321</v>
      </c>
      <c r="BI289" t="s">
        <v>10322</v>
      </c>
      <c r="BK289" t="s">
        <v>10323</v>
      </c>
      <c r="BL289" t="s">
        <v>10324</v>
      </c>
      <c r="BM289" t="s">
        <v>10325</v>
      </c>
      <c r="BN289" t="s">
        <v>10326</v>
      </c>
      <c r="BO289" t="s">
        <v>10327</v>
      </c>
      <c r="BQ289" t="s">
        <v>10328</v>
      </c>
      <c r="BR289" t="s">
        <v>10329</v>
      </c>
      <c r="BS289" t="s">
        <v>10330</v>
      </c>
      <c r="BT289" t="s">
        <v>10331</v>
      </c>
      <c r="BV289" t="s">
        <v>10332</v>
      </c>
      <c r="BW289" t="s">
        <v>10333</v>
      </c>
    </row>
    <row r="290" spans="12:75" x14ac:dyDescent="0.3">
      <c r="L290">
        <v>2290</v>
      </c>
      <c r="M290" t="s">
        <v>711</v>
      </c>
      <c r="AU290" t="s">
        <v>10334</v>
      </c>
      <c r="AW290" t="s">
        <v>10335</v>
      </c>
      <c r="AZ290" t="s">
        <v>10336</v>
      </c>
      <c r="BA290" t="s">
        <v>10337</v>
      </c>
      <c r="BB290" t="s">
        <v>10338</v>
      </c>
      <c r="BC290" t="s">
        <v>10339</v>
      </c>
      <c r="BD290" t="s">
        <v>10340</v>
      </c>
      <c r="BE290" t="s">
        <v>10341</v>
      </c>
      <c r="BI290" t="s">
        <v>10342</v>
      </c>
      <c r="BK290" t="s">
        <v>10343</v>
      </c>
      <c r="BL290" t="s">
        <v>10344</v>
      </c>
      <c r="BM290" t="s">
        <v>10345</v>
      </c>
      <c r="BN290" t="s">
        <v>10346</v>
      </c>
      <c r="BO290" t="s">
        <v>10347</v>
      </c>
      <c r="BQ290" t="s">
        <v>10348</v>
      </c>
      <c r="BR290" t="s">
        <v>10349</v>
      </c>
      <c r="BS290" t="s">
        <v>10350</v>
      </c>
      <c r="BT290" t="s">
        <v>10351</v>
      </c>
      <c r="BV290" t="s">
        <v>10352</v>
      </c>
      <c r="BW290" t="s">
        <v>10353</v>
      </c>
    </row>
    <row r="291" spans="12:75" x14ac:dyDescent="0.3">
      <c r="L291">
        <v>2300</v>
      </c>
      <c r="M291" t="s">
        <v>712</v>
      </c>
      <c r="AU291" t="s">
        <v>10354</v>
      </c>
      <c r="AW291" t="s">
        <v>10355</v>
      </c>
      <c r="AZ291" t="s">
        <v>10356</v>
      </c>
      <c r="BA291" t="s">
        <v>10357</v>
      </c>
      <c r="BB291" t="s">
        <v>10358</v>
      </c>
      <c r="BC291" t="s">
        <v>10359</v>
      </c>
      <c r="BD291" t="s">
        <v>10360</v>
      </c>
      <c r="BE291" t="s">
        <v>10361</v>
      </c>
      <c r="BI291" t="s">
        <v>10362</v>
      </c>
      <c r="BK291" t="s">
        <v>10363</v>
      </c>
      <c r="BL291" t="s">
        <v>10364</v>
      </c>
      <c r="BM291" t="s">
        <v>10365</v>
      </c>
      <c r="BN291" t="s">
        <v>10366</v>
      </c>
      <c r="BO291" t="s">
        <v>10367</v>
      </c>
      <c r="BQ291" t="s">
        <v>10368</v>
      </c>
      <c r="BR291" t="s">
        <v>10369</v>
      </c>
      <c r="BS291" t="s">
        <v>10370</v>
      </c>
      <c r="BT291" t="s">
        <v>10371</v>
      </c>
      <c r="BV291" t="s">
        <v>10372</v>
      </c>
      <c r="BW291" t="s">
        <v>10373</v>
      </c>
    </row>
    <row r="292" spans="12:75" x14ac:dyDescent="0.3">
      <c r="L292">
        <v>2310</v>
      </c>
      <c r="M292" t="s">
        <v>713</v>
      </c>
      <c r="AU292" t="s">
        <v>10374</v>
      </c>
      <c r="AW292" t="s">
        <v>10375</v>
      </c>
      <c r="AZ292" t="s">
        <v>10376</v>
      </c>
      <c r="BA292" t="s">
        <v>10377</v>
      </c>
      <c r="BB292" t="s">
        <v>10378</v>
      </c>
      <c r="BC292" t="s">
        <v>10379</v>
      </c>
      <c r="BD292" t="s">
        <v>10380</v>
      </c>
      <c r="BE292" t="s">
        <v>10381</v>
      </c>
      <c r="BI292" t="s">
        <v>10382</v>
      </c>
      <c r="BK292" t="s">
        <v>10383</v>
      </c>
      <c r="BL292" t="s">
        <v>10384</v>
      </c>
      <c r="BM292" t="s">
        <v>10385</v>
      </c>
      <c r="BN292" t="s">
        <v>10386</v>
      </c>
      <c r="BO292" t="s">
        <v>10387</v>
      </c>
      <c r="BQ292" t="s">
        <v>10388</v>
      </c>
      <c r="BR292" t="s">
        <v>10389</v>
      </c>
      <c r="BT292" t="s">
        <v>10390</v>
      </c>
      <c r="BV292" t="s">
        <v>10391</v>
      </c>
      <c r="BW292" t="s">
        <v>10392</v>
      </c>
    </row>
    <row r="293" spans="12:75" x14ac:dyDescent="0.3">
      <c r="L293">
        <v>2320</v>
      </c>
      <c r="M293" t="s">
        <v>714</v>
      </c>
      <c r="AU293" t="s">
        <v>10393</v>
      </c>
      <c r="AW293" t="s">
        <v>10394</v>
      </c>
      <c r="AZ293" t="s">
        <v>10395</v>
      </c>
      <c r="BA293" t="s">
        <v>10396</v>
      </c>
      <c r="BB293" t="s">
        <v>10397</v>
      </c>
      <c r="BC293" t="s">
        <v>10398</v>
      </c>
      <c r="BD293" t="s">
        <v>10399</v>
      </c>
      <c r="BE293" t="s">
        <v>10400</v>
      </c>
      <c r="BI293" t="s">
        <v>10401</v>
      </c>
      <c r="BK293" t="s">
        <v>10402</v>
      </c>
      <c r="BL293" t="s">
        <v>10403</v>
      </c>
      <c r="BM293" t="s">
        <v>10404</v>
      </c>
      <c r="BN293" t="s">
        <v>10405</v>
      </c>
      <c r="BO293" t="s">
        <v>10406</v>
      </c>
      <c r="BQ293" t="s">
        <v>10407</v>
      </c>
      <c r="BR293" t="s">
        <v>10408</v>
      </c>
      <c r="BT293" t="s">
        <v>10409</v>
      </c>
      <c r="BV293" t="s">
        <v>10410</v>
      </c>
      <c r="BW293" t="s">
        <v>10411</v>
      </c>
    </row>
    <row r="294" spans="12:75" x14ac:dyDescent="0.3">
      <c r="L294">
        <v>2321</v>
      </c>
      <c r="M294" t="s">
        <v>715</v>
      </c>
      <c r="AU294" t="s">
        <v>10412</v>
      </c>
      <c r="AW294" t="s">
        <v>10413</v>
      </c>
      <c r="AZ294" t="s">
        <v>10414</v>
      </c>
      <c r="BA294" t="s">
        <v>10415</v>
      </c>
      <c r="BB294" t="s">
        <v>10416</v>
      </c>
      <c r="BC294" t="s">
        <v>10417</v>
      </c>
      <c r="BD294" t="s">
        <v>10418</v>
      </c>
      <c r="BE294" t="s">
        <v>10419</v>
      </c>
      <c r="BI294" t="s">
        <v>10420</v>
      </c>
      <c r="BK294" t="s">
        <v>10421</v>
      </c>
      <c r="BL294" t="s">
        <v>10422</v>
      </c>
      <c r="BM294" t="s">
        <v>10423</v>
      </c>
      <c r="BN294" t="s">
        <v>10424</v>
      </c>
      <c r="BO294" t="s">
        <v>10425</v>
      </c>
      <c r="BQ294" t="s">
        <v>10426</v>
      </c>
      <c r="BR294" t="s">
        <v>10427</v>
      </c>
      <c r="BT294" t="s">
        <v>10428</v>
      </c>
      <c r="BV294" t="s">
        <v>10429</v>
      </c>
      <c r="BW294" t="s">
        <v>10430</v>
      </c>
    </row>
    <row r="295" spans="12:75" x14ac:dyDescent="0.3">
      <c r="L295">
        <v>2322</v>
      </c>
      <c r="M295" t="s">
        <v>716</v>
      </c>
      <c r="AU295" t="s">
        <v>10431</v>
      </c>
      <c r="AW295" t="s">
        <v>10432</v>
      </c>
      <c r="AZ295" t="s">
        <v>10433</v>
      </c>
      <c r="BA295" t="s">
        <v>10434</v>
      </c>
      <c r="BB295" t="s">
        <v>10435</v>
      </c>
      <c r="BC295" t="s">
        <v>10436</v>
      </c>
      <c r="BD295" t="s">
        <v>10437</v>
      </c>
      <c r="BE295" t="s">
        <v>10438</v>
      </c>
      <c r="BI295" t="s">
        <v>10439</v>
      </c>
      <c r="BK295" t="s">
        <v>10440</v>
      </c>
      <c r="BL295" t="s">
        <v>10441</v>
      </c>
      <c r="BM295" t="s">
        <v>10442</v>
      </c>
      <c r="BN295" t="s">
        <v>10443</v>
      </c>
      <c r="BO295" t="s">
        <v>10444</v>
      </c>
      <c r="BQ295" t="s">
        <v>10445</v>
      </c>
      <c r="BR295" t="s">
        <v>10446</v>
      </c>
      <c r="BT295" t="s">
        <v>10447</v>
      </c>
      <c r="BV295" t="s">
        <v>10448</v>
      </c>
      <c r="BW295" t="s">
        <v>10449</v>
      </c>
    </row>
    <row r="296" spans="12:75" x14ac:dyDescent="0.3">
      <c r="L296">
        <v>2323</v>
      </c>
      <c r="M296" t="s">
        <v>717</v>
      </c>
      <c r="AU296" t="s">
        <v>10450</v>
      </c>
      <c r="AW296" t="s">
        <v>10451</v>
      </c>
      <c r="AZ296" t="s">
        <v>10452</v>
      </c>
      <c r="BA296" t="s">
        <v>10453</v>
      </c>
      <c r="BB296" t="s">
        <v>10454</v>
      </c>
      <c r="BC296" t="s">
        <v>10455</v>
      </c>
      <c r="BD296" t="s">
        <v>10456</v>
      </c>
      <c r="BE296" t="s">
        <v>10457</v>
      </c>
      <c r="BI296" t="s">
        <v>10458</v>
      </c>
      <c r="BK296" t="s">
        <v>10459</v>
      </c>
      <c r="BL296" t="s">
        <v>10460</v>
      </c>
      <c r="BM296" t="s">
        <v>10461</v>
      </c>
      <c r="BN296" t="s">
        <v>10462</v>
      </c>
      <c r="BO296" t="s">
        <v>10463</v>
      </c>
      <c r="BQ296" t="s">
        <v>10464</v>
      </c>
      <c r="BR296" t="s">
        <v>10465</v>
      </c>
      <c r="BT296" t="s">
        <v>10466</v>
      </c>
      <c r="BV296" t="s">
        <v>10467</v>
      </c>
      <c r="BW296" t="s">
        <v>10468</v>
      </c>
    </row>
    <row r="297" spans="12:75" x14ac:dyDescent="0.3">
      <c r="L297">
        <v>2328</v>
      </c>
      <c r="M297" t="s">
        <v>719</v>
      </c>
      <c r="AU297" t="s">
        <v>10469</v>
      </c>
      <c r="AW297" t="s">
        <v>10470</v>
      </c>
      <c r="AZ297" t="s">
        <v>10471</v>
      </c>
      <c r="BA297" t="s">
        <v>10472</v>
      </c>
      <c r="BB297" t="s">
        <v>10473</v>
      </c>
      <c r="BC297" t="s">
        <v>10474</v>
      </c>
      <c r="BD297" t="s">
        <v>10475</v>
      </c>
      <c r="BE297" t="s">
        <v>10476</v>
      </c>
      <c r="BI297" t="s">
        <v>10477</v>
      </c>
      <c r="BK297" t="s">
        <v>10478</v>
      </c>
      <c r="BL297" t="s">
        <v>10479</v>
      </c>
      <c r="BM297" t="s">
        <v>10480</v>
      </c>
      <c r="BN297" t="s">
        <v>10481</v>
      </c>
      <c r="BO297" t="s">
        <v>10482</v>
      </c>
      <c r="BQ297" t="s">
        <v>10483</v>
      </c>
      <c r="BR297" t="s">
        <v>10484</v>
      </c>
      <c r="BT297" t="s">
        <v>10485</v>
      </c>
      <c r="BV297" t="s">
        <v>10486</v>
      </c>
      <c r="BW297" t="s">
        <v>10487</v>
      </c>
    </row>
    <row r="298" spans="12:75" x14ac:dyDescent="0.3">
      <c r="L298">
        <v>2330</v>
      </c>
      <c r="M298" t="s">
        <v>720</v>
      </c>
      <c r="AU298" t="s">
        <v>10488</v>
      </c>
      <c r="AW298" t="s">
        <v>10489</v>
      </c>
      <c r="AZ298" t="s">
        <v>10490</v>
      </c>
      <c r="BA298" t="s">
        <v>10491</v>
      </c>
      <c r="BB298" t="s">
        <v>10492</v>
      </c>
      <c r="BC298" t="s">
        <v>10493</v>
      </c>
      <c r="BD298" t="s">
        <v>10494</v>
      </c>
      <c r="BE298" t="s">
        <v>10495</v>
      </c>
      <c r="BI298" t="s">
        <v>10496</v>
      </c>
      <c r="BK298" t="s">
        <v>10497</v>
      </c>
      <c r="BL298" t="s">
        <v>10498</v>
      </c>
      <c r="BM298" t="s">
        <v>10499</v>
      </c>
      <c r="BN298" t="s">
        <v>10500</v>
      </c>
      <c r="BO298" t="s">
        <v>10501</v>
      </c>
      <c r="BQ298" t="s">
        <v>10502</v>
      </c>
      <c r="BR298" t="s">
        <v>10503</v>
      </c>
      <c r="BT298" t="s">
        <v>10504</v>
      </c>
      <c r="BV298" t="s">
        <v>10505</v>
      </c>
      <c r="BW298" t="s">
        <v>10506</v>
      </c>
    </row>
    <row r="299" spans="12:75" x14ac:dyDescent="0.3">
      <c r="L299">
        <v>2340</v>
      </c>
      <c r="M299" t="s">
        <v>721</v>
      </c>
      <c r="AU299" t="s">
        <v>10507</v>
      </c>
      <c r="AW299" t="s">
        <v>10508</v>
      </c>
      <c r="AZ299" t="s">
        <v>10509</v>
      </c>
      <c r="BA299" t="s">
        <v>10510</v>
      </c>
      <c r="BB299" t="s">
        <v>10511</v>
      </c>
      <c r="BC299" t="s">
        <v>10512</v>
      </c>
      <c r="BD299" t="s">
        <v>10513</v>
      </c>
      <c r="BE299" t="s">
        <v>10514</v>
      </c>
      <c r="BI299" t="s">
        <v>10515</v>
      </c>
      <c r="BK299" t="s">
        <v>10516</v>
      </c>
      <c r="BL299" t="s">
        <v>10517</v>
      </c>
      <c r="BM299" t="s">
        <v>10518</v>
      </c>
      <c r="BN299" t="s">
        <v>10519</v>
      </c>
      <c r="BO299" t="s">
        <v>10520</v>
      </c>
      <c r="BQ299" t="s">
        <v>10521</v>
      </c>
      <c r="BR299" t="s">
        <v>10522</v>
      </c>
      <c r="BT299" t="s">
        <v>10523</v>
      </c>
      <c r="BV299" t="s">
        <v>10524</v>
      </c>
      <c r="BW299" t="s">
        <v>10525</v>
      </c>
    </row>
    <row r="300" spans="12:75" x14ac:dyDescent="0.3">
      <c r="L300">
        <v>2340</v>
      </c>
      <c r="M300" t="s">
        <v>722</v>
      </c>
      <c r="AU300" t="s">
        <v>10526</v>
      </c>
      <c r="AW300" t="s">
        <v>10527</v>
      </c>
      <c r="AZ300" t="s">
        <v>10528</v>
      </c>
      <c r="BA300" t="s">
        <v>10529</v>
      </c>
      <c r="BB300" t="s">
        <v>10530</v>
      </c>
      <c r="BC300" t="s">
        <v>10531</v>
      </c>
      <c r="BD300" t="s">
        <v>10532</v>
      </c>
      <c r="BE300" t="s">
        <v>10533</v>
      </c>
      <c r="BI300" t="s">
        <v>10534</v>
      </c>
      <c r="BK300" t="s">
        <v>10535</v>
      </c>
      <c r="BL300" t="s">
        <v>10536</v>
      </c>
      <c r="BM300" t="s">
        <v>10537</v>
      </c>
      <c r="BN300" t="s">
        <v>10538</v>
      </c>
      <c r="BO300" t="s">
        <v>10539</v>
      </c>
      <c r="BQ300" t="s">
        <v>10540</v>
      </c>
      <c r="BR300" t="s">
        <v>10541</v>
      </c>
      <c r="BT300" t="s">
        <v>10542</v>
      </c>
      <c r="BV300" t="s">
        <v>10543</v>
      </c>
      <c r="BW300" t="s">
        <v>10544</v>
      </c>
    </row>
    <row r="301" spans="12:75" x14ac:dyDescent="0.3">
      <c r="L301">
        <v>2350</v>
      </c>
      <c r="M301" t="s">
        <v>723</v>
      </c>
      <c r="AU301" t="s">
        <v>10545</v>
      </c>
      <c r="AW301" t="s">
        <v>10546</v>
      </c>
      <c r="AZ301" t="s">
        <v>10547</v>
      </c>
      <c r="BA301" t="s">
        <v>10548</v>
      </c>
      <c r="BB301" t="s">
        <v>10549</v>
      </c>
      <c r="BC301" t="s">
        <v>10550</v>
      </c>
      <c r="BD301" t="s">
        <v>10551</v>
      </c>
      <c r="BE301" t="s">
        <v>10552</v>
      </c>
      <c r="BI301" t="s">
        <v>10553</v>
      </c>
      <c r="BK301" t="s">
        <v>10554</v>
      </c>
      <c r="BL301" t="s">
        <v>10555</v>
      </c>
      <c r="BM301" t="s">
        <v>10556</v>
      </c>
      <c r="BN301" t="s">
        <v>10557</v>
      </c>
      <c r="BO301" t="s">
        <v>10558</v>
      </c>
      <c r="BQ301" t="s">
        <v>10559</v>
      </c>
      <c r="BR301" t="s">
        <v>10560</v>
      </c>
      <c r="BT301" t="s">
        <v>10561</v>
      </c>
      <c r="BV301" t="s">
        <v>10562</v>
      </c>
      <c r="BW301" t="s">
        <v>10563</v>
      </c>
    </row>
    <row r="302" spans="12:75" x14ac:dyDescent="0.3">
      <c r="L302">
        <v>2360</v>
      </c>
      <c r="M302" t="s">
        <v>724</v>
      </c>
      <c r="AU302" t="s">
        <v>10564</v>
      </c>
      <c r="AW302" t="s">
        <v>10565</v>
      </c>
      <c r="AZ302" t="s">
        <v>10566</v>
      </c>
      <c r="BA302" t="s">
        <v>10567</v>
      </c>
      <c r="BB302" t="s">
        <v>10568</v>
      </c>
      <c r="BC302" t="s">
        <v>10569</v>
      </c>
      <c r="BD302" t="s">
        <v>10570</v>
      </c>
      <c r="BE302" t="s">
        <v>10571</v>
      </c>
      <c r="BI302" t="s">
        <v>10572</v>
      </c>
      <c r="BK302" t="s">
        <v>10573</v>
      </c>
      <c r="BL302" t="s">
        <v>10574</v>
      </c>
      <c r="BM302" t="s">
        <v>10575</v>
      </c>
      <c r="BN302" t="s">
        <v>10576</v>
      </c>
      <c r="BO302" t="s">
        <v>10577</v>
      </c>
      <c r="BQ302" t="s">
        <v>10578</v>
      </c>
      <c r="BR302" t="s">
        <v>10579</v>
      </c>
      <c r="BT302" t="s">
        <v>10580</v>
      </c>
      <c r="BV302" t="s">
        <v>10581</v>
      </c>
      <c r="BW302" t="s">
        <v>10582</v>
      </c>
    </row>
    <row r="303" spans="12:75" x14ac:dyDescent="0.3">
      <c r="L303">
        <v>2370</v>
      </c>
      <c r="M303" t="s">
        <v>725</v>
      </c>
      <c r="AU303" t="s">
        <v>10583</v>
      </c>
      <c r="AW303" t="s">
        <v>10584</v>
      </c>
      <c r="AZ303" t="s">
        <v>10585</v>
      </c>
      <c r="BA303" t="s">
        <v>10586</v>
      </c>
      <c r="BB303" t="s">
        <v>10587</v>
      </c>
      <c r="BC303" t="s">
        <v>10588</v>
      </c>
      <c r="BD303" t="s">
        <v>10589</v>
      </c>
      <c r="BE303" t="s">
        <v>10590</v>
      </c>
      <c r="BI303" t="s">
        <v>10591</v>
      </c>
      <c r="BK303" t="s">
        <v>10592</v>
      </c>
      <c r="BL303" t="s">
        <v>10593</v>
      </c>
      <c r="BM303" t="s">
        <v>10594</v>
      </c>
      <c r="BN303" t="s">
        <v>10595</v>
      </c>
      <c r="BO303" t="s">
        <v>10596</v>
      </c>
      <c r="BQ303" t="s">
        <v>10597</v>
      </c>
      <c r="BR303" t="s">
        <v>10598</v>
      </c>
      <c r="BT303" t="s">
        <v>10599</v>
      </c>
      <c r="BV303" t="s">
        <v>10600</v>
      </c>
      <c r="BW303" t="s">
        <v>10601</v>
      </c>
    </row>
    <row r="304" spans="12:75" x14ac:dyDescent="0.3">
      <c r="L304">
        <v>2380</v>
      </c>
      <c r="M304" t="s">
        <v>718</v>
      </c>
      <c r="AU304" t="s">
        <v>10602</v>
      </c>
      <c r="AW304" t="s">
        <v>10603</v>
      </c>
      <c r="AZ304" t="s">
        <v>10604</v>
      </c>
      <c r="BA304" t="s">
        <v>10605</v>
      </c>
      <c r="BB304" t="s">
        <v>10606</v>
      </c>
      <c r="BC304" t="s">
        <v>10607</v>
      </c>
      <c r="BD304" t="s">
        <v>10608</v>
      </c>
      <c r="BE304" t="s">
        <v>10609</v>
      </c>
      <c r="BI304" t="s">
        <v>10610</v>
      </c>
      <c r="BK304" t="s">
        <v>10611</v>
      </c>
      <c r="BL304" t="s">
        <v>10612</v>
      </c>
      <c r="BM304" t="s">
        <v>10613</v>
      </c>
      <c r="BN304" t="s">
        <v>10614</v>
      </c>
      <c r="BO304" t="s">
        <v>10615</v>
      </c>
      <c r="BQ304" t="s">
        <v>10616</v>
      </c>
      <c r="BR304" t="s">
        <v>10617</v>
      </c>
      <c r="BT304" t="s">
        <v>10618</v>
      </c>
      <c r="BV304" t="s">
        <v>10619</v>
      </c>
      <c r="BW304" t="s">
        <v>10620</v>
      </c>
    </row>
    <row r="305" spans="12:75" x14ac:dyDescent="0.3">
      <c r="L305">
        <v>2381</v>
      </c>
      <c r="M305" t="s">
        <v>726</v>
      </c>
      <c r="AU305" t="s">
        <v>10621</v>
      </c>
      <c r="AW305" t="s">
        <v>10622</v>
      </c>
      <c r="AZ305" t="s">
        <v>10623</v>
      </c>
      <c r="BA305" t="s">
        <v>10624</v>
      </c>
      <c r="BB305" t="s">
        <v>10625</v>
      </c>
      <c r="BC305" t="s">
        <v>10626</v>
      </c>
      <c r="BD305" t="s">
        <v>10627</v>
      </c>
      <c r="BE305" t="s">
        <v>10628</v>
      </c>
      <c r="BI305" t="s">
        <v>10629</v>
      </c>
      <c r="BK305" t="s">
        <v>10630</v>
      </c>
      <c r="BL305" t="s">
        <v>10631</v>
      </c>
      <c r="BM305" t="s">
        <v>10632</v>
      </c>
      <c r="BN305" t="s">
        <v>10633</v>
      </c>
      <c r="BO305" t="s">
        <v>10634</v>
      </c>
      <c r="BQ305" t="s">
        <v>10635</v>
      </c>
      <c r="BR305" t="s">
        <v>10636</v>
      </c>
      <c r="BT305" t="s">
        <v>10637</v>
      </c>
      <c r="BV305" t="s">
        <v>10638</v>
      </c>
      <c r="BW305" t="s">
        <v>10639</v>
      </c>
    </row>
    <row r="306" spans="12:75" x14ac:dyDescent="0.3">
      <c r="L306">
        <v>2382</v>
      </c>
      <c r="M306" t="s">
        <v>727</v>
      </c>
      <c r="AU306" t="s">
        <v>10640</v>
      </c>
      <c r="AW306" t="s">
        <v>10641</v>
      </c>
      <c r="AZ306" t="s">
        <v>10642</v>
      </c>
      <c r="BA306" t="s">
        <v>10643</v>
      </c>
      <c r="BB306" t="s">
        <v>10644</v>
      </c>
      <c r="BC306" t="s">
        <v>10645</v>
      </c>
      <c r="BD306" t="s">
        <v>10646</v>
      </c>
      <c r="BE306" t="s">
        <v>10647</v>
      </c>
      <c r="BI306" t="s">
        <v>10648</v>
      </c>
      <c r="BK306" t="s">
        <v>10649</v>
      </c>
      <c r="BL306" t="s">
        <v>10650</v>
      </c>
      <c r="BM306" t="s">
        <v>10651</v>
      </c>
      <c r="BN306" t="s">
        <v>10652</v>
      </c>
      <c r="BO306" t="s">
        <v>10653</v>
      </c>
      <c r="BQ306" t="s">
        <v>10654</v>
      </c>
      <c r="BR306" t="s">
        <v>10655</v>
      </c>
      <c r="BT306" t="s">
        <v>10656</v>
      </c>
      <c r="BV306" t="s">
        <v>10657</v>
      </c>
      <c r="BW306" t="s">
        <v>10658</v>
      </c>
    </row>
    <row r="307" spans="12:75" x14ac:dyDescent="0.3">
      <c r="L307">
        <v>2387</v>
      </c>
      <c r="M307" t="s">
        <v>728</v>
      </c>
      <c r="AU307" t="s">
        <v>10659</v>
      </c>
      <c r="AW307" t="s">
        <v>10660</v>
      </c>
      <c r="AZ307" t="s">
        <v>10661</v>
      </c>
      <c r="BA307" t="s">
        <v>10662</v>
      </c>
      <c r="BB307" t="s">
        <v>10663</v>
      </c>
      <c r="BC307" t="s">
        <v>10664</v>
      </c>
      <c r="BD307" t="s">
        <v>10665</v>
      </c>
      <c r="BE307" t="s">
        <v>10666</v>
      </c>
      <c r="BI307" t="s">
        <v>10667</v>
      </c>
      <c r="BK307" t="s">
        <v>10668</v>
      </c>
      <c r="BL307" t="s">
        <v>10669</v>
      </c>
      <c r="BM307" t="s">
        <v>10670</v>
      </c>
      <c r="BN307" t="s">
        <v>10671</v>
      </c>
      <c r="BO307" t="s">
        <v>10672</v>
      </c>
      <c r="BQ307" t="s">
        <v>10673</v>
      </c>
      <c r="BR307" t="s">
        <v>10674</v>
      </c>
      <c r="BT307" t="s">
        <v>10675</v>
      </c>
      <c r="BV307" t="s">
        <v>10676</v>
      </c>
      <c r="BW307" t="s">
        <v>10677</v>
      </c>
    </row>
    <row r="308" spans="12:75" x14ac:dyDescent="0.3">
      <c r="L308">
        <v>2390</v>
      </c>
      <c r="M308" t="s">
        <v>729</v>
      </c>
      <c r="AU308" t="s">
        <v>10678</v>
      </c>
      <c r="AW308" t="s">
        <v>10679</v>
      </c>
      <c r="AZ308" t="s">
        <v>10680</v>
      </c>
      <c r="BA308" t="s">
        <v>10681</v>
      </c>
      <c r="BB308" t="s">
        <v>10682</v>
      </c>
      <c r="BC308" t="s">
        <v>10683</v>
      </c>
      <c r="BD308" t="s">
        <v>10684</v>
      </c>
      <c r="BE308" t="s">
        <v>10685</v>
      </c>
      <c r="BI308" t="s">
        <v>10686</v>
      </c>
      <c r="BK308" t="s">
        <v>10687</v>
      </c>
      <c r="BL308" t="s">
        <v>10688</v>
      </c>
      <c r="BM308" t="s">
        <v>10689</v>
      </c>
      <c r="BN308" t="s">
        <v>10690</v>
      </c>
      <c r="BO308" t="s">
        <v>10691</v>
      </c>
      <c r="BQ308" t="s">
        <v>10692</v>
      </c>
      <c r="BR308" t="s">
        <v>10693</v>
      </c>
      <c r="BT308" t="s">
        <v>10694</v>
      </c>
      <c r="BV308" t="s">
        <v>10695</v>
      </c>
      <c r="BW308" t="s">
        <v>10696</v>
      </c>
    </row>
    <row r="309" spans="12:75" x14ac:dyDescent="0.3">
      <c r="L309">
        <v>2390</v>
      </c>
      <c r="M309" t="s">
        <v>730</v>
      </c>
      <c r="AU309" t="s">
        <v>10697</v>
      </c>
      <c r="AW309" t="s">
        <v>10698</v>
      </c>
      <c r="AZ309" t="s">
        <v>10699</v>
      </c>
      <c r="BA309" t="s">
        <v>10700</v>
      </c>
      <c r="BB309" t="s">
        <v>10701</v>
      </c>
      <c r="BC309" t="s">
        <v>10702</v>
      </c>
      <c r="BD309" t="s">
        <v>10703</v>
      </c>
      <c r="BE309" t="s">
        <v>10704</v>
      </c>
      <c r="BI309" t="s">
        <v>10705</v>
      </c>
      <c r="BK309" t="s">
        <v>10706</v>
      </c>
      <c r="BL309" t="s">
        <v>10707</v>
      </c>
      <c r="BM309" t="s">
        <v>10708</v>
      </c>
      <c r="BN309" t="s">
        <v>10709</v>
      </c>
      <c r="BO309" t="s">
        <v>10710</v>
      </c>
      <c r="BQ309" t="s">
        <v>10711</v>
      </c>
      <c r="BR309" t="s">
        <v>10712</v>
      </c>
      <c r="BT309" t="s">
        <v>10713</v>
      </c>
      <c r="BV309" t="s">
        <v>10714</v>
      </c>
      <c r="BW309" t="s">
        <v>10715</v>
      </c>
    </row>
    <row r="310" spans="12:75" x14ac:dyDescent="0.3">
      <c r="L310">
        <v>2390</v>
      </c>
      <c r="M310" t="s">
        <v>731</v>
      </c>
      <c r="AU310" t="s">
        <v>10716</v>
      </c>
      <c r="AW310" t="s">
        <v>10717</v>
      </c>
      <c r="AZ310" t="s">
        <v>10718</v>
      </c>
      <c r="BA310" t="s">
        <v>10719</v>
      </c>
      <c r="BB310" t="s">
        <v>10720</v>
      </c>
      <c r="BC310" t="s">
        <v>10721</v>
      </c>
      <c r="BD310" t="s">
        <v>10722</v>
      </c>
      <c r="BE310" t="s">
        <v>10723</v>
      </c>
      <c r="BI310" t="s">
        <v>10724</v>
      </c>
      <c r="BK310" t="s">
        <v>10725</v>
      </c>
      <c r="BL310" t="s">
        <v>10726</v>
      </c>
      <c r="BM310" t="s">
        <v>10727</v>
      </c>
      <c r="BN310" t="s">
        <v>10728</v>
      </c>
      <c r="BO310" t="s">
        <v>10729</v>
      </c>
      <c r="BQ310" t="s">
        <v>10730</v>
      </c>
      <c r="BR310" t="s">
        <v>10731</v>
      </c>
      <c r="BT310" t="s">
        <v>10732</v>
      </c>
      <c r="BV310" t="s">
        <v>10733</v>
      </c>
      <c r="BW310" t="s">
        <v>10734</v>
      </c>
    </row>
    <row r="311" spans="12:75" x14ac:dyDescent="0.3">
      <c r="L311">
        <v>2400</v>
      </c>
      <c r="M311" t="s">
        <v>732</v>
      </c>
      <c r="AU311" t="s">
        <v>10735</v>
      </c>
      <c r="AW311" t="s">
        <v>10736</v>
      </c>
      <c r="AZ311" t="s">
        <v>10737</v>
      </c>
      <c r="BA311" t="s">
        <v>10738</v>
      </c>
      <c r="BB311" t="s">
        <v>10739</v>
      </c>
      <c r="BC311" t="s">
        <v>10740</v>
      </c>
      <c r="BD311" t="s">
        <v>10741</v>
      </c>
      <c r="BE311" t="s">
        <v>10742</v>
      </c>
      <c r="BI311" t="s">
        <v>10743</v>
      </c>
      <c r="BK311" t="s">
        <v>10744</v>
      </c>
      <c r="BL311" t="s">
        <v>10745</v>
      </c>
      <c r="BM311" t="s">
        <v>10746</v>
      </c>
      <c r="BN311" t="s">
        <v>10747</v>
      </c>
      <c r="BO311" t="s">
        <v>10748</v>
      </c>
      <c r="BQ311" t="s">
        <v>10749</v>
      </c>
      <c r="BR311" t="s">
        <v>10750</v>
      </c>
      <c r="BT311" t="s">
        <v>10751</v>
      </c>
      <c r="BV311" t="s">
        <v>10752</v>
      </c>
      <c r="BW311" t="s">
        <v>10753</v>
      </c>
    </row>
    <row r="312" spans="12:75" x14ac:dyDescent="0.3">
      <c r="L312">
        <v>2430</v>
      </c>
      <c r="M312" t="s">
        <v>733</v>
      </c>
      <c r="AU312" t="s">
        <v>10754</v>
      </c>
      <c r="AW312" t="s">
        <v>10755</v>
      </c>
      <c r="AZ312" t="s">
        <v>10756</v>
      </c>
      <c r="BA312" t="s">
        <v>10757</v>
      </c>
      <c r="BB312" t="s">
        <v>10758</v>
      </c>
      <c r="BC312" t="s">
        <v>10759</v>
      </c>
      <c r="BD312" t="s">
        <v>10760</v>
      </c>
      <c r="BE312" t="s">
        <v>10761</v>
      </c>
      <c r="BI312" t="s">
        <v>10762</v>
      </c>
      <c r="BK312" t="s">
        <v>10763</v>
      </c>
      <c r="BL312" t="s">
        <v>10764</v>
      </c>
      <c r="BM312" t="s">
        <v>10765</v>
      </c>
      <c r="BN312" t="s">
        <v>10766</v>
      </c>
      <c r="BO312" t="s">
        <v>10767</v>
      </c>
      <c r="BQ312" t="s">
        <v>10768</v>
      </c>
      <c r="BT312" t="s">
        <v>10769</v>
      </c>
      <c r="BV312" t="s">
        <v>10770</v>
      </c>
      <c r="BW312" t="s">
        <v>10771</v>
      </c>
    </row>
    <row r="313" spans="12:75" x14ac:dyDescent="0.3">
      <c r="L313">
        <v>2430</v>
      </c>
      <c r="M313" t="s">
        <v>734</v>
      </c>
      <c r="AU313" t="s">
        <v>10772</v>
      </c>
      <c r="AW313" t="s">
        <v>10773</v>
      </c>
      <c r="AZ313" t="s">
        <v>10774</v>
      </c>
      <c r="BA313" t="s">
        <v>10775</v>
      </c>
      <c r="BB313" t="s">
        <v>10776</v>
      </c>
      <c r="BC313" t="s">
        <v>10777</v>
      </c>
      <c r="BD313" t="s">
        <v>10778</v>
      </c>
      <c r="BE313" t="s">
        <v>10779</v>
      </c>
      <c r="BI313" t="s">
        <v>10780</v>
      </c>
      <c r="BK313" t="s">
        <v>10781</v>
      </c>
      <c r="BL313" t="s">
        <v>10782</v>
      </c>
      <c r="BM313" t="s">
        <v>10783</v>
      </c>
      <c r="BN313" t="s">
        <v>10784</v>
      </c>
      <c r="BO313" t="s">
        <v>10785</v>
      </c>
      <c r="BQ313" t="s">
        <v>10786</v>
      </c>
      <c r="BT313" t="s">
        <v>10787</v>
      </c>
      <c r="BV313" t="s">
        <v>10788</v>
      </c>
      <c r="BW313" t="s">
        <v>10789</v>
      </c>
    </row>
    <row r="314" spans="12:75" x14ac:dyDescent="0.3">
      <c r="L314">
        <v>2431</v>
      </c>
      <c r="M314" t="s">
        <v>735</v>
      </c>
      <c r="AU314" t="s">
        <v>10790</v>
      </c>
      <c r="AW314" t="s">
        <v>10791</v>
      </c>
      <c r="AZ314" t="s">
        <v>10792</v>
      </c>
      <c r="BA314" t="s">
        <v>10793</v>
      </c>
      <c r="BB314" t="s">
        <v>10794</v>
      </c>
      <c r="BC314" t="s">
        <v>10795</v>
      </c>
      <c r="BD314" t="s">
        <v>10796</v>
      </c>
      <c r="BE314" t="s">
        <v>10797</v>
      </c>
      <c r="BI314" t="s">
        <v>10798</v>
      </c>
      <c r="BK314" t="s">
        <v>10799</v>
      </c>
      <c r="BL314" t="s">
        <v>10800</v>
      </c>
      <c r="BM314" t="s">
        <v>10801</v>
      </c>
      <c r="BN314" t="s">
        <v>10802</v>
      </c>
      <c r="BO314" t="s">
        <v>10803</v>
      </c>
      <c r="BQ314" t="s">
        <v>10804</v>
      </c>
      <c r="BT314" t="s">
        <v>10805</v>
      </c>
      <c r="BV314" t="s">
        <v>10806</v>
      </c>
      <c r="BW314" t="s">
        <v>10807</v>
      </c>
    </row>
    <row r="315" spans="12:75" x14ac:dyDescent="0.3">
      <c r="L315">
        <v>2431</v>
      </c>
      <c r="M315" t="s">
        <v>736</v>
      </c>
      <c r="AU315" t="s">
        <v>10808</v>
      </c>
      <c r="AW315" t="s">
        <v>10809</v>
      </c>
      <c r="AZ315" t="s">
        <v>10810</v>
      </c>
      <c r="BA315" t="s">
        <v>10811</v>
      </c>
      <c r="BB315" t="s">
        <v>10812</v>
      </c>
      <c r="BC315" t="s">
        <v>10813</v>
      </c>
      <c r="BD315" t="s">
        <v>10814</v>
      </c>
      <c r="BE315" t="s">
        <v>10815</v>
      </c>
      <c r="BI315" t="s">
        <v>10816</v>
      </c>
      <c r="BK315" t="s">
        <v>10817</v>
      </c>
      <c r="BL315" t="s">
        <v>10818</v>
      </c>
      <c r="BM315" t="s">
        <v>10819</v>
      </c>
      <c r="BN315" t="s">
        <v>10820</v>
      </c>
      <c r="BO315" t="s">
        <v>10821</v>
      </c>
      <c r="BQ315" t="s">
        <v>10822</v>
      </c>
      <c r="BT315" t="s">
        <v>10823</v>
      </c>
      <c r="BV315" t="s">
        <v>10824</v>
      </c>
      <c r="BW315" t="s">
        <v>10825</v>
      </c>
    </row>
    <row r="316" spans="12:75" x14ac:dyDescent="0.3">
      <c r="L316">
        <v>2440</v>
      </c>
      <c r="M316" t="s">
        <v>737</v>
      </c>
      <c r="AU316" t="s">
        <v>10826</v>
      </c>
      <c r="AW316" t="s">
        <v>10827</v>
      </c>
      <c r="AZ316" t="s">
        <v>10828</v>
      </c>
      <c r="BA316" t="s">
        <v>10829</v>
      </c>
      <c r="BB316" t="s">
        <v>10830</v>
      </c>
      <c r="BC316" t="s">
        <v>10831</v>
      </c>
      <c r="BD316" t="s">
        <v>10832</v>
      </c>
      <c r="BE316" t="s">
        <v>10833</v>
      </c>
      <c r="BI316" t="s">
        <v>10834</v>
      </c>
      <c r="BK316" t="s">
        <v>10835</v>
      </c>
      <c r="BL316" t="s">
        <v>10836</v>
      </c>
      <c r="BM316" t="s">
        <v>10837</v>
      </c>
      <c r="BN316" t="s">
        <v>10838</v>
      </c>
      <c r="BO316" t="s">
        <v>10839</v>
      </c>
      <c r="BQ316" t="s">
        <v>10840</v>
      </c>
      <c r="BT316" t="s">
        <v>10841</v>
      </c>
      <c r="BV316" t="s">
        <v>10842</v>
      </c>
      <c r="BW316" t="s">
        <v>10843</v>
      </c>
    </row>
    <row r="317" spans="12:75" x14ac:dyDescent="0.3">
      <c r="L317">
        <v>2450</v>
      </c>
      <c r="M317" t="s">
        <v>738</v>
      </c>
      <c r="AU317" t="s">
        <v>10844</v>
      </c>
      <c r="AW317" t="s">
        <v>10845</v>
      </c>
      <c r="AZ317" t="s">
        <v>10846</v>
      </c>
      <c r="BA317" t="s">
        <v>10847</v>
      </c>
      <c r="BB317" t="s">
        <v>10848</v>
      </c>
      <c r="BC317" t="s">
        <v>10849</v>
      </c>
      <c r="BD317" t="s">
        <v>10850</v>
      </c>
      <c r="BE317" t="s">
        <v>10851</v>
      </c>
      <c r="BI317" t="s">
        <v>10852</v>
      </c>
      <c r="BK317" t="s">
        <v>10853</v>
      </c>
      <c r="BL317" t="s">
        <v>10854</v>
      </c>
      <c r="BM317" t="s">
        <v>10855</v>
      </c>
      <c r="BN317" t="s">
        <v>10856</v>
      </c>
      <c r="BO317" t="s">
        <v>10857</v>
      </c>
      <c r="BQ317" t="s">
        <v>10858</v>
      </c>
      <c r="BT317" t="s">
        <v>10859</v>
      </c>
      <c r="BV317" t="s">
        <v>10860</v>
      </c>
      <c r="BW317" t="s">
        <v>10861</v>
      </c>
    </row>
    <row r="318" spans="12:75" x14ac:dyDescent="0.3">
      <c r="L318">
        <v>2460</v>
      </c>
      <c r="M318" t="s">
        <v>739</v>
      </c>
      <c r="AU318" t="s">
        <v>10862</v>
      </c>
      <c r="AW318" t="s">
        <v>10863</v>
      </c>
      <c r="AZ318" t="s">
        <v>10864</v>
      </c>
      <c r="BA318" t="s">
        <v>10865</v>
      </c>
      <c r="BB318" t="s">
        <v>10866</v>
      </c>
      <c r="BC318" t="s">
        <v>10867</v>
      </c>
      <c r="BD318" t="s">
        <v>10868</v>
      </c>
      <c r="BE318" t="s">
        <v>10869</v>
      </c>
      <c r="BI318" t="s">
        <v>10870</v>
      </c>
      <c r="BK318" t="s">
        <v>10871</v>
      </c>
      <c r="BL318" t="s">
        <v>10872</v>
      </c>
      <c r="BM318" t="s">
        <v>10873</v>
      </c>
      <c r="BN318" t="s">
        <v>10874</v>
      </c>
      <c r="BO318" t="s">
        <v>10875</v>
      </c>
      <c r="BQ318" t="s">
        <v>10876</v>
      </c>
      <c r="BT318" t="s">
        <v>10877</v>
      </c>
      <c r="BV318" t="s">
        <v>809</v>
      </c>
      <c r="BW318" t="s">
        <v>10878</v>
      </c>
    </row>
    <row r="319" spans="12:75" x14ac:dyDescent="0.3">
      <c r="L319">
        <v>2460</v>
      </c>
      <c r="M319" t="s">
        <v>740</v>
      </c>
      <c r="AU319" t="s">
        <v>10879</v>
      </c>
      <c r="AW319" t="s">
        <v>10880</v>
      </c>
      <c r="AZ319" t="s">
        <v>10881</v>
      </c>
      <c r="BA319" t="s">
        <v>10882</v>
      </c>
      <c r="BB319" t="s">
        <v>10883</v>
      </c>
      <c r="BC319" t="s">
        <v>10884</v>
      </c>
      <c r="BD319" t="s">
        <v>10885</v>
      </c>
      <c r="BE319" t="s">
        <v>10886</v>
      </c>
      <c r="BI319" t="s">
        <v>10887</v>
      </c>
      <c r="BK319" t="s">
        <v>10888</v>
      </c>
      <c r="BL319" t="s">
        <v>10889</v>
      </c>
      <c r="BM319" t="s">
        <v>10890</v>
      </c>
      <c r="BN319" t="s">
        <v>10891</v>
      </c>
      <c r="BO319" t="s">
        <v>10892</v>
      </c>
      <c r="BQ319" t="s">
        <v>10893</v>
      </c>
      <c r="BT319" t="s">
        <v>10894</v>
      </c>
      <c r="BV319" t="s">
        <v>10895</v>
      </c>
      <c r="BW319" t="s">
        <v>10896</v>
      </c>
    </row>
    <row r="320" spans="12:75" x14ac:dyDescent="0.3">
      <c r="L320">
        <v>2460</v>
      </c>
      <c r="M320" t="s">
        <v>741</v>
      </c>
      <c r="AU320" t="s">
        <v>10897</v>
      </c>
      <c r="AW320" t="s">
        <v>10898</v>
      </c>
      <c r="AZ320" t="s">
        <v>10899</v>
      </c>
      <c r="BA320" t="s">
        <v>10900</v>
      </c>
      <c r="BB320" t="s">
        <v>10901</v>
      </c>
      <c r="BC320" t="s">
        <v>10902</v>
      </c>
      <c r="BD320" t="s">
        <v>10903</v>
      </c>
      <c r="BE320" t="s">
        <v>10904</v>
      </c>
      <c r="BI320" t="s">
        <v>10905</v>
      </c>
      <c r="BK320" t="s">
        <v>10906</v>
      </c>
      <c r="BL320" t="s">
        <v>10907</v>
      </c>
      <c r="BM320" t="s">
        <v>10908</v>
      </c>
      <c r="BN320" t="s">
        <v>10909</v>
      </c>
      <c r="BO320" t="s">
        <v>10910</v>
      </c>
      <c r="BQ320" t="s">
        <v>10911</v>
      </c>
      <c r="BT320" t="s">
        <v>10912</v>
      </c>
      <c r="BV320" t="s">
        <v>10913</v>
      </c>
      <c r="BW320" t="s">
        <v>10914</v>
      </c>
    </row>
    <row r="321" spans="12:75" x14ac:dyDescent="0.3">
      <c r="L321">
        <v>2470</v>
      </c>
      <c r="M321" t="s">
        <v>742</v>
      </c>
      <c r="AU321" t="s">
        <v>10915</v>
      </c>
      <c r="AW321" t="s">
        <v>10916</v>
      </c>
      <c r="AZ321" t="s">
        <v>10917</v>
      </c>
      <c r="BA321" t="s">
        <v>10918</v>
      </c>
      <c r="BB321" t="s">
        <v>10919</v>
      </c>
      <c r="BC321" t="s">
        <v>10920</v>
      </c>
      <c r="BD321" t="s">
        <v>10921</v>
      </c>
      <c r="BE321" t="s">
        <v>10922</v>
      </c>
      <c r="BI321" t="s">
        <v>10923</v>
      </c>
      <c r="BK321" t="s">
        <v>10924</v>
      </c>
      <c r="BL321" t="s">
        <v>10925</v>
      </c>
      <c r="BM321" t="s">
        <v>10926</v>
      </c>
      <c r="BN321" t="s">
        <v>10927</v>
      </c>
      <c r="BO321" t="s">
        <v>10928</v>
      </c>
      <c r="BQ321" t="s">
        <v>10929</v>
      </c>
      <c r="BT321" t="s">
        <v>10930</v>
      </c>
      <c r="BV321" t="s">
        <v>10931</v>
      </c>
      <c r="BW321" t="s">
        <v>10932</v>
      </c>
    </row>
    <row r="322" spans="12:75" x14ac:dyDescent="0.3">
      <c r="L322">
        <v>2480</v>
      </c>
      <c r="M322" t="s">
        <v>743</v>
      </c>
      <c r="AU322" t="s">
        <v>10933</v>
      </c>
      <c r="AW322" t="s">
        <v>10934</v>
      </c>
      <c r="AZ322" t="s">
        <v>10935</v>
      </c>
      <c r="BA322" t="s">
        <v>10936</v>
      </c>
      <c r="BB322" t="s">
        <v>10937</v>
      </c>
      <c r="BC322" t="s">
        <v>10938</v>
      </c>
      <c r="BD322" t="s">
        <v>10939</v>
      </c>
      <c r="BE322" t="s">
        <v>10940</v>
      </c>
      <c r="BI322" t="s">
        <v>10941</v>
      </c>
      <c r="BK322" t="s">
        <v>10942</v>
      </c>
      <c r="BL322" t="s">
        <v>10943</v>
      </c>
      <c r="BM322" t="s">
        <v>10944</v>
      </c>
      <c r="BN322" t="s">
        <v>10945</v>
      </c>
      <c r="BO322" t="s">
        <v>10946</v>
      </c>
      <c r="BQ322" t="s">
        <v>10947</v>
      </c>
      <c r="BT322" t="s">
        <v>10948</v>
      </c>
      <c r="BV322" t="s">
        <v>10949</v>
      </c>
      <c r="BW322" t="s">
        <v>10950</v>
      </c>
    </row>
    <row r="323" spans="12:75" x14ac:dyDescent="0.3">
      <c r="L323">
        <v>2490</v>
      </c>
      <c r="M323" t="s">
        <v>744</v>
      </c>
      <c r="AU323" t="s">
        <v>10951</v>
      </c>
      <c r="AW323" t="s">
        <v>10952</v>
      </c>
      <c r="AZ323" t="s">
        <v>10953</v>
      </c>
      <c r="BA323" t="s">
        <v>10954</v>
      </c>
      <c r="BB323" t="s">
        <v>10955</v>
      </c>
      <c r="BC323" t="s">
        <v>10956</v>
      </c>
      <c r="BD323" t="s">
        <v>10957</v>
      </c>
      <c r="BE323" t="s">
        <v>10958</v>
      </c>
      <c r="BI323" t="s">
        <v>10959</v>
      </c>
      <c r="BK323" t="s">
        <v>2962</v>
      </c>
      <c r="BL323" t="s">
        <v>10960</v>
      </c>
      <c r="BM323" t="s">
        <v>10961</v>
      </c>
      <c r="BN323" t="s">
        <v>10962</v>
      </c>
      <c r="BO323" t="s">
        <v>10963</v>
      </c>
      <c r="BQ323" t="s">
        <v>10964</v>
      </c>
      <c r="BT323" t="s">
        <v>10965</v>
      </c>
      <c r="BV323" t="s">
        <v>10966</v>
      </c>
      <c r="BW323" t="s">
        <v>10967</v>
      </c>
    </row>
    <row r="324" spans="12:75" x14ac:dyDescent="0.3">
      <c r="L324">
        <v>2491</v>
      </c>
      <c r="M324" t="s">
        <v>745</v>
      </c>
      <c r="AU324" t="s">
        <v>10968</v>
      </c>
      <c r="AW324" t="s">
        <v>10969</v>
      </c>
      <c r="AZ324" t="s">
        <v>10970</v>
      </c>
      <c r="BA324" t="s">
        <v>10971</v>
      </c>
      <c r="BB324" t="s">
        <v>10972</v>
      </c>
      <c r="BC324" t="s">
        <v>10973</v>
      </c>
      <c r="BD324" t="s">
        <v>10974</v>
      </c>
      <c r="BE324" t="s">
        <v>10975</v>
      </c>
      <c r="BI324" t="s">
        <v>10976</v>
      </c>
      <c r="BK324" t="s">
        <v>10977</v>
      </c>
      <c r="BL324" t="s">
        <v>10978</v>
      </c>
      <c r="BM324" t="s">
        <v>10979</v>
      </c>
      <c r="BN324" t="s">
        <v>10980</v>
      </c>
      <c r="BO324" t="s">
        <v>10981</v>
      </c>
      <c r="BQ324" t="s">
        <v>10982</v>
      </c>
      <c r="BT324" t="s">
        <v>10983</v>
      </c>
      <c r="BV324" t="s">
        <v>10984</v>
      </c>
      <c r="BW324" t="s">
        <v>10985</v>
      </c>
    </row>
    <row r="325" spans="12:75" x14ac:dyDescent="0.3">
      <c r="L325">
        <v>2500</v>
      </c>
      <c r="M325" t="s">
        <v>746</v>
      </c>
      <c r="AU325" t="s">
        <v>10986</v>
      </c>
      <c r="AW325" t="s">
        <v>10987</v>
      </c>
      <c r="AZ325" t="s">
        <v>10988</v>
      </c>
      <c r="BA325" t="s">
        <v>10989</v>
      </c>
      <c r="BB325" t="s">
        <v>10990</v>
      </c>
      <c r="BC325" t="s">
        <v>10991</v>
      </c>
      <c r="BD325" t="s">
        <v>10992</v>
      </c>
      <c r="BE325" t="s">
        <v>10993</v>
      </c>
      <c r="BI325" t="s">
        <v>10994</v>
      </c>
      <c r="BK325" t="s">
        <v>10995</v>
      </c>
      <c r="BL325" t="s">
        <v>10996</v>
      </c>
      <c r="BM325" t="s">
        <v>10997</v>
      </c>
      <c r="BN325" t="s">
        <v>10998</v>
      </c>
      <c r="BO325" t="s">
        <v>10999</v>
      </c>
      <c r="BQ325" t="s">
        <v>11000</v>
      </c>
      <c r="BT325" t="s">
        <v>11001</v>
      </c>
      <c r="BV325" t="s">
        <v>11002</v>
      </c>
      <c r="BW325" t="s">
        <v>11003</v>
      </c>
    </row>
    <row r="326" spans="12:75" x14ac:dyDescent="0.3">
      <c r="L326">
        <v>2500</v>
      </c>
      <c r="M326" t="s">
        <v>747</v>
      </c>
      <c r="AU326" t="s">
        <v>11004</v>
      </c>
      <c r="AW326" t="s">
        <v>11005</v>
      </c>
      <c r="AZ326" t="s">
        <v>11006</v>
      </c>
      <c r="BA326" t="s">
        <v>11007</v>
      </c>
      <c r="BB326" t="s">
        <v>11008</v>
      </c>
      <c r="BC326" t="s">
        <v>11009</v>
      </c>
      <c r="BD326" t="s">
        <v>11010</v>
      </c>
      <c r="BE326" t="s">
        <v>11011</v>
      </c>
      <c r="BI326" t="s">
        <v>11012</v>
      </c>
      <c r="BK326" t="s">
        <v>11013</v>
      </c>
      <c r="BL326" t="s">
        <v>11014</v>
      </c>
      <c r="BM326" t="s">
        <v>11015</v>
      </c>
      <c r="BN326" t="s">
        <v>11016</v>
      </c>
      <c r="BO326" t="s">
        <v>11017</v>
      </c>
      <c r="BQ326" t="s">
        <v>11018</v>
      </c>
      <c r="BT326" t="s">
        <v>11019</v>
      </c>
      <c r="BV326" t="s">
        <v>11020</v>
      </c>
      <c r="BW326" t="s">
        <v>11021</v>
      </c>
    </row>
    <row r="327" spans="12:75" x14ac:dyDescent="0.3">
      <c r="L327">
        <v>2520</v>
      </c>
      <c r="M327" t="s">
        <v>748</v>
      </c>
      <c r="AU327" t="s">
        <v>11022</v>
      </c>
      <c r="AW327" t="s">
        <v>11023</v>
      </c>
      <c r="AZ327" t="s">
        <v>11024</v>
      </c>
      <c r="BA327" t="s">
        <v>11025</v>
      </c>
      <c r="BB327" t="s">
        <v>11026</v>
      </c>
      <c r="BC327" t="s">
        <v>11027</v>
      </c>
      <c r="BD327" t="s">
        <v>11028</v>
      </c>
      <c r="BE327" t="s">
        <v>11029</v>
      </c>
      <c r="BI327" t="s">
        <v>11030</v>
      </c>
      <c r="BK327" t="s">
        <v>11031</v>
      </c>
      <c r="BL327" t="s">
        <v>11032</v>
      </c>
      <c r="BM327" t="s">
        <v>11033</v>
      </c>
      <c r="BN327" t="s">
        <v>11034</v>
      </c>
      <c r="BO327" t="s">
        <v>11035</v>
      </c>
      <c r="BQ327" t="s">
        <v>11036</v>
      </c>
      <c r="BT327" t="s">
        <v>11037</v>
      </c>
      <c r="BV327" t="s">
        <v>11038</v>
      </c>
      <c r="BW327" t="s">
        <v>11039</v>
      </c>
    </row>
    <row r="328" spans="12:75" x14ac:dyDescent="0.3">
      <c r="L328">
        <v>2520</v>
      </c>
      <c r="M328" t="s">
        <v>749</v>
      </c>
      <c r="AU328" t="s">
        <v>11040</v>
      </c>
      <c r="AW328" t="s">
        <v>11041</v>
      </c>
      <c r="AZ328" t="s">
        <v>11042</v>
      </c>
      <c r="BA328" t="s">
        <v>11043</v>
      </c>
      <c r="BB328" t="s">
        <v>11044</v>
      </c>
      <c r="BC328" t="s">
        <v>11045</v>
      </c>
      <c r="BD328" t="s">
        <v>11046</v>
      </c>
      <c r="BE328" t="s">
        <v>11047</v>
      </c>
      <c r="BI328" t="s">
        <v>11048</v>
      </c>
      <c r="BK328" t="s">
        <v>11049</v>
      </c>
      <c r="BL328" t="s">
        <v>11050</v>
      </c>
      <c r="BM328" t="s">
        <v>11051</v>
      </c>
      <c r="BN328" t="s">
        <v>11052</v>
      </c>
      <c r="BO328" t="s">
        <v>11053</v>
      </c>
      <c r="BQ328" t="s">
        <v>11054</v>
      </c>
      <c r="BT328" t="s">
        <v>11055</v>
      </c>
      <c r="BV328" t="s">
        <v>11056</v>
      </c>
      <c r="BW328" t="s">
        <v>11057</v>
      </c>
    </row>
    <row r="329" spans="12:75" x14ac:dyDescent="0.3">
      <c r="L329">
        <v>2520</v>
      </c>
      <c r="M329" t="s">
        <v>750</v>
      </c>
      <c r="AU329" t="s">
        <v>11058</v>
      </c>
      <c r="AW329" t="s">
        <v>11059</v>
      </c>
      <c r="AZ329" t="s">
        <v>11060</v>
      </c>
      <c r="BA329" t="s">
        <v>11061</v>
      </c>
      <c r="BB329" t="s">
        <v>11062</v>
      </c>
      <c r="BC329" t="s">
        <v>11063</v>
      </c>
      <c r="BD329" t="s">
        <v>11064</v>
      </c>
      <c r="BE329" t="s">
        <v>11065</v>
      </c>
      <c r="BI329" t="s">
        <v>11066</v>
      </c>
      <c r="BK329" t="s">
        <v>11067</v>
      </c>
      <c r="BL329" t="s">
        <v>11068</v>
      </c>
      <c r="BM329" t="s">
        <v>11069</v>
      </c>
      <c r="BN329" t="s">
        <v>11070</v>
      </c>
      <c r="BO329" t="s">
        <v>11071</v>
      </c>
      <c r="BQ329" t="s">
        <v>11072</v>
      </c>
      <c r="BT329" t="s">
        <v>11073</v>
      </c>
      <c r="BV329" t="s">
        <v>11074</v>
      </c>
      <c r="BW329" t="s">
        <v>11075</v>
      </c>
    </row>
    <row r="330" spans="12:75" x14ac:dyDescent="0.3">
      <c r="L330">
        <v>2520</v>
      </c>
      <c r="M330" t="s">
        <v>751</v>
      </c>
      <c r="AU330" t="s">
        <v>11076</v>
      </c>
      <c r="AW330" t="s">
        <v>11077</v>
      </c>
      <c r="AZ330" t="s">
        <v>11078</v>
      </c>
      <c r="BA330" t="s">
        <v>11079</v>
      </c>
      <c r="BB330" t="s">
        <v>11080</v>
      </c>
      <c r="BC330" t="s">
        <v>11081</v>
      </c>
      <c r="BD330" t="s">
        <v>11082</v>
      </c>
      <c r="BE330" t="s">
        <v>11083</v>
      </c>
      <c r="BI330" t="s">
        <v>11084</v>
      </c>
      <c r="BK330" t="s">
        <v>11085</v>
      </c>
      <c r="BL330" t="s">
        <v>11086</v>
      </c>
      <c r="BM330" t="s">
        <v>11087</v>
      </c>
      <c r="BN330" t="s">
        <v>11088</v>
      </c>
      <c r="BO330" t="s">
        <v>11089</v>
      </c>
      <c r="BQ330" t="s">
        <v>11090</v>
      </c>
      <c r="BT330" t="s">
        <v>11091</v>
      </c>
      <c r="BV330" t="s">
        <v>11092</v>
      </c>
      <c r="BW330" t="s">
        <v>11093</v>
      </c>
    </row>
    <row r="331" spans="12:75" x14ac:dyDescent="0.3">
      <c r="L331">
        <v>2530</v>
      </c>
      <c r="M331" t="s">
        <v>752</v>
      </c>
      <c r="AU331" t="s">
        <v>11094</v>
      </c>
      <c r="AW331" t="s">
        <v>11095</v>
      </c>
      <c r="AZ331" t="s">
        <v>11096</v>
      </c>
      <c r="BA331" t="s">
        <v>11097</v>
      </c>
      <c r="BB331" t="s">
        <v>11098</v>
      </c>
      <c r="BC331" t="s">
        <v>11099</v>
      </c>
      <c r="BD331" t="s">
        <v>11100</v>
      </c>
      <c r="BE331" t="s">
        <v>11101</v>
      </c>
      <c r="BI331" t="s">
        <v>11102</v>
      </c>
      <c r="BK331" t="s">
        <v>11103</v>
      </c>
      <c r="BL331" t="s">
        <v>11104</v>
      </c>
      <c r="BM331" t="s">
        <v>11105</v>
      </c>
      <c r="BN331" t="s">
        <v>11106</v>
      </c>
      <c r="BO331" t="s">
        <v>11107</v>
      </c>
      <c r="BQ331" t="s">
        <v>11108</v>
      </c>
      <c r="BT331" t="s">
        <v>11109</v>
      </c>
      <c r="BV331" t="s">
        <v>11110</v>
      </c>
      <c r="BW331" t="s">
        <v>11111</v>
      </c>
    </row>
    <row r="332" spans="12:75" x14ac:dyDescent="0.3">
      <c r="L332">
        <v>2531</v>
      </c>
      <c r="M332" t="s">
        <v>753</v>
      </c>
      <c r="AU332" t="s">
        <v>11112</v>
      </c>
      <c r="AW332" t="s">
        <v>11113</v>
      </c>
      <c r="AZ332" t="s">
        <v>11114</v>
      </c>
      <c r="BA332" t="s">
        <v>11115</v>
      </c>
      <c r="BB332" t="s">
        <v>11116</v>
      </c>
      <c r="BC332" t="s">
        <v>11117</v>
      </c>
      <c r="BD332" t="s">
        <v>11118</v>
      </c>
      <c r="BE332" t="s">
        <v>11119</v>
      </c>
      <c r="BI332" t="s">
        <v>11120</v>
      </c>
      <c r="BK332" t="s">
        <v>11121</v>
      </c>
      <c r="BL332" t="s">
        <v>11122</v>
      </c>
      <c r="BM332" t="s">
        <v>11123</v>
      </c>
      <c r="BN332" t="s">
        <v>11124</v>
      </c>
      <c r="BO332" t="s">
        <v>11125</v>
      </c>
      <c r="BQ332" t="s">
        <v>11126</v>
      </c>
      <c r="BT332" t="s">
        <v>11127</v>
      </c>
      <c r="BV332" t="s">
        <v>11128</v>
      </c>
      <c r="BW332" t="s">
        <v>11129</v>
      </c>
    </row>
    <row r="333" spans="12:75" x14ac:dyDescent="0.3">
      <c r="L333">
        <v>2540</v>
      </c>
      <c r="M333" t="s">
        <v>754</v>
      </c>
      <c r="AU333" t="s">
        <v>11130</v>
      </c>
      <c r="AW333" t="s">
        <v>11131</v>
      </c>
      <c r="AZ333" t="s">
        <v>11132</v>
      </c>
      <c r="BA333" t="s">
        <v>11133</v>
      </c>
      <c r="BB333" t="s">
        <v>11134</v>
      </c>
      <c r="BC333" t="s">
        <v>11135</v>
      </c>
      <c r="BD333" t="s">
        <v>11136</v>
      </c>
      <c r="BE333" t="s">
        <v>11137</v>
      </c>
      <c r="BI333" t="s">
        <v>11138</v>
      </c>
      <c r="BK333" t="s">
        <v>11139</v>
      </c>
      <c r="BL333" t="s">
        <v>11140</v>
      </c>
      <c r="BM333" t="s">
        <v>11141</v>
      </c>
      <c r="BN333" t="s">
        <v>11142</v>
      </c>
      <c r="BO333" t="s">
        <v>11143</v>
      </c>
      <c r="BQ333" t="s">
        <v>11144</v>
      </c>
      <c r="BT333" t="s">
        <v>11145</v>
      </c>
      <c r="BV333" t="s">
        <v>11146</v>
      </c>
      <c r="BW333" t="s">
        <v>11147</v>
      </c>
    </row>
    <row r="334" spans="12:75" x14ac:dyDescent="0.3">
      <c r="L334">
        <v>2547</v>
      </c>
      <c r="M334" t="s">
        <v>755</v>
      </c>
      <c r="AU334" t="s">
        <v>11148</v>
      </c>
      <c r="AW334" t="s">
        <v>11149</v>
      </c>
      <c r="AZ334" t="s">
        <v>11150</v>
      </c>
      <c r="BA334" t="s">
        <v>11151</v>
      </c>
      <c r="BB334" t="s">
        <v>11152</v>
      </c>
      <c r="BC334" t="s">
        <v>11153</v>
      </c>
      <c r="BD334" t="s">
        <v>11154</v>
      </c>
      <c r="BE334" t="s">
        <v>11155</v>
      </c>
      <c r="BI334" t="s">
        <v>11156</v>
      </c>
      <c r="BK334" t="s">
        <v>11157</v>
      </c>
      <c r="BL334" t="s">
        <v>11158</v>
      </c>
      <c r="BM334" t="s">
        <v>11159</v>
      </c>
      <c r="BN334" t="s">
        <v>11160</v>
      </c>
      <c r="BO334" t="s">
        <v>11161</v>
      </c>
      <c r="BQ334" t="s">
        <v>11162</v>
      </c>
      <c r="BT334" t="s">
        <v>11163</v>
      </c>
      <c r="BV334" t="s">
        <v>11164</v>
      </c>
      <c r="BW334" t="s">
        <v>11165</v>
      </c>
    </row>
    <row r="335" spans="12:75" x14ac:dyDescent="0.3">
      <c r="L335">
        <v>2550</v>
      </c>
      <c r="M335" t="s">
        <v>756</v>
      </c>
      <c r="AU335" t="s">
        <v>11166</v>
      </c>
      <c r="AW335" t="s">
        <v>11167</v>
      </c>
      <c r="AZ335" t="s">
        <v>11168</v>
      </c>
      <c r="BA335" t="s">
        <v>11169</v>
      </c>
      <c r="BB335" t="s">
        <v>11170</v>
      </c>
      <c r="BC335" t="s">
        <v>11171</v>
      </c>
      <c r="BD335" t="s">
        <v>11172</v>
      </c>
      <c r="BE335" t="s">
        <v>11173</v>
      </c>
      <c r="BI335" t="s">
        <v>11174</v>
      </c>
      <c r="BK335" t="s">
        <v>11175</v>
      </c>
      <c r="BL335" t="s">
        <v>11176</v>
      </c>
      <c r="BM335" t="s">
        <v>11177</v>
      </c>
      <c r="BN335" t="s">
        <v>11178</v>
      </c>
      <c r="BO335" t="s">
        <v>11179</v>
      </c>
      <c r="BQ335" t="s">
        <v>11180</v>
      </c>
      <c r="BT335" t="s">
        <v>11181</v>
      </c>
      <c r="BV335" t="s">
        <v>11182</v>
      </c>
      <c r="BW335" t="s">
        <v>11183</v>
      </c>
    </row>
    <row r="336" spans="12:75" x14ac:dyDescent="0.3">
      <c r="L336">
        <v>2550</v>
      </c>
      <c r="M336" t="s">
        <v>757</v>
      </c>
      <c r="AU336" t="s">
        <v>11184</v>
      </c>
      <c r="AW336" t="s">
        <v>11185</v>
      </c>
      <c r="AZ336" t="s">
        <v>11186</v>
      </c>
      <c r="BA336" t="s">
        <v>11187</v>
      </c>
      <c r="BB336" t="s">
        <v>11188</v>
      </c>
      <c r="BC336" t="s">
        <v>11189</v>
      </c>
      <c r="BD336" t="s">
        <v>11190</v>
      </c>
      <c r="BE336" t="s">
        <v>11191</v>
      </c>
      <c r="BI336" t="s">
        <v>11192</v>
      </c>
      <c r="BK336" t="s">
        <v>11193</v>
      </c>
      <c r="BL336" t="s">
        <v>11194</v>
      </c>
      <c r="BM336" t="s">
        <v>11195</v>
      </c>
      <c r="BN336" t="s">
        <v>11196</v>
      </c>
      <c r="BO336" t="s">
        <v>11197</v>
      </c>
      <c r="BQ336" t="s">
        <v>11198</v>
      </c>
      <c r="BT336" t="s">
        <v>11199</v>
      </c>
      <c r="BV336" t="s">
        <v>11200</v>
      </c>
      <c r="BW336" t="s">
        <v>11201</v>
      </c>
    </row>
    <row r="337" spans="12:75" x14ac:dyDescent="0.3">
      <c r="L337">
        <v>2560</v>
      </c>
      <c r="M337" t="s">
        <v>758</v>
      </c>
      <c r="AU337" t="s">
        <v>11202</v>
      </c>
      <c r="AW337" t="s">
        <v>11203</v>
      </c>
      <c r="AZ337" t="s">
        <v>11204</v>
      </c>
      <c r="BA337" t="s">
        <v>11205</v>
      </c>
      <c r="BB337" t="s">
        <v>11206</v>
      </c>
      <c r="BC337" t="s">
        <v>11207</v>
      </c>
      <c r="BD337" t="s">
        <v>11208</v>
      </c>
      <c r="BE337" t="s">
        <v>11209</v>
      </c>
      <c r="BI337" t="s">
        <v>11210</v>
      </c>
      <c r="BK337" t="s">
        <v>11211</v>
      </c>
      <c r="BL337" t="s">
        <v>11212</v>
      </c>
      <c r="BM337" t="s">
        <v>11213</v>
      </c>
      <c r="BN337" t="s">
        <v>11214</v>
      </c>
      <c r="BO337" t="s">
        <v>11215</v>
      </c>
      <c r="BQ337" t="s">
        <v>11216</v>
      </c>
      <c r="BT337" t="s">
        <v>11217</v>
      </c>
      <c r="BV337" t="s">
        <v>11218</v>
      </c>
      <c r="BW337" t="s">
        <v>11219</v>
      </c>
    </row>
    <row r="338" spans="12:75" x14ac:dyDescent="0.3">
      <c r="L338">
        <v>2560</v>
      </c>
      <c r="M338" t="s">
        <v>759</v>
      </c>
      <c r="AU338" t="s">
        <v>11220</v>
      </c>
      <c r="AW338" t="s">
        <v>11221</v>
      </c>
      <c r="AZ338" t="s">
        <v>11222</v>
      </c>
      <c r="BA338" t="s">
        <v>11223</v>
      </c>
      <c r="BB338" t="s">
        <v>11224</v>
      </c>
      <c r="BC338" t="s">
        <v>11225</v>
      </c>
      <c r="BD338" t="s">
        <v>11226</v>
      </c>
      <c r="BE338" t="s">
        <v>11227</v>
      </c>
      <c r="BI338" t="s">
        <v>11228</v>
      </c>
      <c r="BK338" t="s">
        <v>11229</v>
      </c>
      <c r="BL338" t="s">
        <v>11230</v>
      </c>
      <c r="BM338" t="s">
        <v>11231</v>
      </c>
      <c r="BN338" t="s">
        <v>11232</v>
      </c>
      <c r="BO338" t="s">
        <v>11233</v>
      </c>
      <c r="BQ338" t="s">
        <v>11234</v>
      </c>
      <c r="BT338" t="s">
        <v>11235</v>
      </c>
      <c r="BV338" t="s">
        <v>11236</v>
      </c>
      <c r="BW338" t="s">
        <v>11237</v>
      </c>
    </row>
    <row r="339" spans="12:75" x14ac:dyDescent="0.3">
      <c r="L339">
        <v>2560</v>
      </c>
      <c r="M339" t="s">
        <v>760</v>
      </c>
      <c r="AU339" t="s">
        <v>11238</v>
      </c>
      <c r="AW339" t="s">
        <v>11239</v>
      </c>
      <c r="AZ339" t="s">
        <v>11240</v>
      </c>
      <c r="BA339" t="s">
        <v>11241</v>
      </c>
      <c r="BB339" t="s">
        <v>11242</v>
      </c>
      <c r="BC339" t="s">
        <v>11243</v>
      </c>
      <c r="BD339" t="s">
        <v>11244</v>
      </c>
      <c r="BE339" t="s">
        <v>11245</v>
      </c>
      <c r="BI339" t="s">
        <v>11246</v>
      </c>
      <c r="BK339" t="s">
        <v>11247</v>
      </c>
      <c r="BL339" t="s">
        <v>11248</v>
      </c>
      <c r="BM339" t="s">
        <v>11249</v>
      </c>
      <c r="BN339" t="s">
        <v>11250</v>
      </c>
      <c r="BO339" t="s">
        <v>11251</v>
      </c>
      <c r="BQ339" t="s">
        <v>11252</v>
      </c>
      <c r="BT339" t="s">
        <v>11253</v>
      </c>
      <c r="BV339" t="s">
        <v>11254</v>
      </c>
      <c r="BW339" t="s">
        <v>11255</v>
      </c>
    </row>
    <row r="340" spans="12:75" x14ac:dyDescent="0.3">
      <c r="L340">
        <v>2570</v>
      </c>
      <c r="M340" t="s">
        <v>761</v>
      </c>
      <c r="AU340" t="s">
        <v>11256</v>
      </c>
      <c r="AW340" t="s">
        <v>11257</v>
      </c>
      <c r="AZ340" t="s">
        <v>11258</v>
      </c>
      <c r="BA340" t="s">
        <v>11259</v>
      </c>
      <c r="BB340" t="s">
        <v>11260</v>
      </c>
      <c r="BC340" t="s">
        <v>11261</v>
      </c>
      <c r="BD340" t="s">
        <v>11262</v>
      </c>
      <c r="BE340" t="s">
        <v>11263</v>
      </c>
      <c r="BI340" t="s">
        <v>11264</v>
      </c>
      <c r="BK340" t="s">
        <v>11265</v>
      </c>
      <c r="BL340" t="s">
        <v>11266</v>
      </c>
      <c r="BM340" t="s">
        <v>11267</v>
      </c>
      <c r="BN340" t="s">
        <v>11268</v>
      </c>
      <c r="BO340" t="s">
        <v>11269</v>
      </c>
      <c r="BQ340" t="s">
        <v>11270</v>
      </c>
      <c r="BT340" t="s">
        <v>11271</v>
      </c>
      <c r="BV340" t="s">
        <v>11272</v>
      </c>
      <c r="BW340" t="s">
        <v>11273</v>
      </c>
    </row>
    <row r="341" spans="12:75" x14ac:dyDescent="0.3">
      <c r="L341">
        <v>2580</v>
      </c>
      <c r="M341" t="s">
        <v>762</v>
      </c>
      <c r="AU341" t="s">
        <v>11274</v>
      </c>
      <c r="AW341" t="s">
        <v>11275</v>
      </c>
      <c r="AZ341" t="s">
        <v>11276</v>
      </c>
      <c r="BA341" t="s">
        <v>11277</v>
      </c>
      <c r="BB341" t="s">
        <v>11278</v>
      </c>
      <c r="BC341" t="s">
        <v>11279</v>
      </c>
      <c r="BD341" t="s">
        <v>11280</v>
      </c>
      <c r="BE341" t="s">
        <v>11281</v>
      </c>
      <c r="BI341" t="s">
        <v>11282</v>
      </c>
      <c r="BK341" t="s">
        <v>11283</v>
      </c>
      <c r="BL341" t="s">
        <v>11284</v>
      </c>
      <c r="BM341" t="s">
        <v>11285</v>
      </c>
      <c r="BN341" t="s">
        <v>11286</v>
      </c>
      <c r="BO341" t="s">
        <v>11287</v>
      </c>
      <c r="BQ341" t="s">
        <v>11288</v>
      </c>
      <c r="BT341" t="s">
        <v>11289</v>
      </c>
      <c r="BV341" t="s">
        <v>11290</v>
      </c>
      <c r="BW341" t="s">
        <v>11291</v>
      </c>
    </row>
    <row r="342" spans="12:75" x14ac:dyDescent="0.3">
      <c r="L342">
        <v>2580</v>
      </c>
      <c r="M342" t="s">
        <v>763</v>
      </c>
      <c r="AU342" t="s">
        <v>11292</v>
      </c>
      <c r="AW342" t="s">
        <v>11293</v>
      </c>
      <c r="AZ342" t="s">
        <v>11294</v>
      </c>
      <c r="BA342" t="s">
        <v>11295</v>
      </c>
      <c r="BB342" t="s">
        <v>11296</v>
      </c>
      <c r="BC342" t="s">
        <v>11297</v>
      </c>
      <c r="BD342" t="s">
        <v>11298</v>
      </c>
      <c r="BE342" t="s">
        <v>11299</v>
      </c>
      <c r="BI342" t="s">
        <v>11300</v>
      </c>
      <c r="BK342" t="s">
        <v>11301</v>
      </c>
      <c r="BL342" t="s">
        <v>11302</v>
      </c>
      <c r="BM342" t="s">
        <v>11303</v>
      </c>
      <c r="BN342" t="s">
        <v>11304</v>
      </c>
      <c r="BO342" t="s">
        <v>11305</v>
      </c>
      <c r="BQ342" t="s">
        <v>11306</v>
      </c>
      <c r="BT342" t="s">
        <v>11307</v>
      </c>
      <c r="BV342" t="s">
        <v>11308</v>
      </c>
      <c r="BW342" t="s">
        <v>11309</v>
      </c>
    </row>
    <row r="343" spans="12:75" x14ac:dyDescent="0.3">
      <c r="L343">
        <v>2590</v>
      </c>
      <c r="M343" t="s">
        <v>764</v>
      </c>
      <c r="AU343" t="s">
        <v>11310</v>
      </c>
      <c r="AW343" t="s">
        <v>11311</v>
      </c>
      <c r="AZ343" t="s">
        <v>11312</v>
      </c>
      <c r="BA343" t="s">
        <v>11313</v>
      </c>
      <c r="BB343" t="s">
        <v>11314</v>
      </c>
      <c r="BC343" t="s">
        <v>11315</v>
      </c>
      <c r="BD343" t="s">
        <v>11316</v>
      </c>
      <c r="BE343" t="s">
        <v>11317</v>
      </c>
      <c r="BI343" t="s">
        <v>11318</v>
      </c>
      <c r="BK343" t="s">
        <v>11319</v>
      </c>
      <c r="BL343" t="s">
        <v>11320</v>
      </c>
      <c r="BM343" t="s">
        <v>11321</v>
      </c>
      <c r="BN343" t="s">
        <v>11322</v>
      </c>
      <c r="BO343" t="s">
        <v>11323</v>
      </c>
      <c r="BQ343" t="s">
        <v>11324</v>
      </c>
      <c r="BT343" t="s">
        <v>11325</v>
      </c>
      <c r="BV343" t="s">
        <v>11326</v>
      </c>
      <c r="BW343" t="s">
        <v>11327</v>
      </c>
    </row>
    <row r="344" spans="12:75" x14ac:dyDescent="0.3">
      <c r="L344">
        <v>2590</v>
      </c>
      <c r="M344" t="s">
        <v>765</v>
      </c>
      <c r="AU344" t="s">
        <v>11328</v>
      </c>
      <c r="AW344" t="s">
        <v>11329</v>
      </c>
      <c r="AZ344" t="s">
        <v>11330</v>
      </c>
      <c r="BA344" t="s">
        <v>11331</v>
      </c>
      <c r="BB344" t="s">
        <v>11332</v>
      </c>
      <c r="BC344" t="s">
        <v>11333</v>
      </c>
      <c r="BD344" t="s">
        <v>11334</v>
      </c>
      <c r="BE344" t="s">
        <v>11335</v>
      </c>
      <c r="BI344" t="s">
        <v>11336</v>
      </c>
      <c r="BK344" t="s">
        <v>11337</v>
      </c>
      <c r="BL344" t="s">
        <v>11338</v>
      </c>
      <c r="BM344" t="s">
        <v>11339</v>
      </c>
      <c r="BN344" t="s">
        <v>11340</v>
      </c>
      <c r="BO344" t="s">
        <v>11341</v>
      </c>
      <c r="BQ344" t="s">
        <v>11342</v>
      </c>
      <c r="BT344" t="s">
        <v>11343</v>
      </c>
      <c r="BV344" t="s">
        <v>11344</v>
      </c>
      <c r="BW344" t="s">
        <v>11345</v>
      </c>
    </row>
    <row r="345" spans="12:75" x14ac:dyDescent="0.3">
      <c r="L345">
        <v>2600</v>
      </c>
      <c r="M345" t="s">
        <v>766</v>
      </c>
      <c r="AU345" t="s">
        <v>11346</v>
      </c>
      <c r="AW345" t="s">
        <v>11347</v>
      </c>
      <c r="AZ345" t="s">
        <v>11348</v>
      </c>
      <c r="BA345" t="s">
        <v>11349</v>
      </c>
      <c r="BB345" t="s">
        <v>11350</v>
      </c>
      <c r="BC345" t="s">
        <v>11351</v>
      </c>
      <c r="BD345" t="s">
        <v>11352</v>
      </c>
      <c r="BE345" t="s">
        <v>11353</v>
      </c>
      <c r="BI345" t="s">
        <v>11354</v>
      </c>
      <c r="BK345" t="s">
        <v>11355</v>
      </c>
      <c r="BL345" t="s">
        <v>11356</v>
      </c>
      <c r="BM345" t="s">
        <v>11357</v>
      </c>
      <c r="BN345" t="s">
        <v>11358</v>
      </c>
      <c r="BO345" t="s">
        <v>11359</v>
      </c>
      <c r="BQ345" t="s">
        <v>11360</v>
      </c>
      <c r="BT345" t="s">
        <v>11361</v>
      </c>
      <c r="BV345" t="s">
        <v>11362</v>
      </c>
      <c r="BW345" t="s">
        <v>11363</v>
      </c>
    </row>
    <row r="346" spans="12:75" x14ac:dyDescent="0.3">
      <c r="L346">
        <v>2610</v>
      </c>
      <c r="M346" t="s">
        <v>767</v>
      </c>
      <c r="AU346" t="s">
        <v>11364</v>
      </c>
      <c r="AW346" t="s">
        <v>11365</v>
      </c>
      <c r="AZ346" t="s">
        <v>11366</v>
      </c>
      <c r="BA346" t="s">
        <v>11367</v>
      </c>
      <c r="BB346" t="s">
        <v>11368</v>
      </c>
      <c r="BC346" t="s">
        <v>11369</v>
      </c>
      <c r="BD346" t="s">
        <v>11370</v>
      </c>
      <c r="BE346" t="s">
        <v>11371</v>
      </c>
      <c r="BI346" t="s">
        <v>11372</v>
      </c>
      <c r="BK346" t="s">
        <v>11373</v>
      </c>
      <c r="BL346" t="s">
        <v>11374</v>
      </c>
      <c r="BM346" t="s">
        <v>11375</v>
      </c>
      <c r="BN346" t="s">
        <v>11376</v>
      </c>
      <c r="BO346" t="s">
        <v>11377</v>
      </c>
      <c r="BQ346" t="s">
        <v>11378</v>
      </c>
      <c r="BT346" t="s">
        <v>11379</v>
      </c>
      <c r="BV346" t="s">
        <v>11380</v>
      </c>
      <c r="BW346" t="s">
        <v>11381</v>
      </c>
    </row>
    <row r="347" spans="12:75" x14ac:dyDescent="0.3">
      <c r="L347">
        <v>2620</v>
      </c>
      <c r="M347" t="s">
        <v>768</v>
      </c>
      <c r="AU347" t="s">
        <v>11382</v>
      </c>
      <c r="AW347" t="s">
        <v>11383</v>
      </c>
      <c r="AZ347" t="s">
        <v>11384</v>
      </c>
      <c r="BA347" t="s">
        <v>11385</v>
      </c>
      <c r="BB347" t="s">
        <v>11386</v>
      </c>
      <c r="BC347" t="s">
        <v>11387</v>
      </c>
      <c r="BD347" t="s">
        <v>11388</v>
      </c>
      <c r="BE347" t="s">
        <v>11389</v>
      </c>
      <c r="BI347" t="s">
        <v>11390</v>
      </c>
      <c r="BK347" t="s">
        <v>11391</v>
      </c>
      <c r="BL347" t="s">
        <v>11392</v>
      </c>
      <c r="BM347" t="s">
        <v>11393</v>
      </c>
      <c r="BN347" t="s">
        <v>11394</v>
      </c>
      <c r="BO347" t="s">
        <v>11395</v>
      </c>
      <c r="BQ347" t="s">
        <v>11396</v>
      </c>
      <c r="BT347" t="s">
        <v>11397</v>
      </c>
      <c r="BV347" t="s">
        <v>11398</v>
      </c>
      <c r="BW347" t="s">
        <v>11399</v>
      </c>
    </row>
    <row r="348" spans="12:75" x14ac:dyDescent="0.3">
      <c r="L348">
        <v>2627</v>
      </c>
      <c r="M348" t="s">
        <v>769</v>
      </c>
      <c r="AU348" t="s">
        <v>11400</v>
      </c>
      <c r="AW348" t="s">
        <v>11401</v>
      </c>
      <c r="AZ348" t="s">
        <v>11402</v>
      </c>
      <c r="BA348" t="s">
        <v>11403</v>
      </c>
      <c r="BB348" t="s">
        <v>11404</v>
      </c>
      <c r="BC348" t="s">
        <v>11405</v>
      </c>
      <c r="BD348" t="s">
        <v>11406</v>
      </c>
      <c r="BE348" t="s">
        <v>11407</v>
      </c>
      <c r="BI348" t="s">
        <v>11408</v>
      </c>
      <c r="BK348" t="s">
        <v>11409</v>
      </c>
      <c r="BL348" t="s">
        <v>11410</v>
      </c>
      <c r="BM348" t="s">
        <v>11411</v>
      </c>
      <c r="BN348" t="s">
        <v>11412</v>
      </c>
      <c r="BO348" t="s">
        <v>11413</v>
      </c>
      <c r="BQ348" t="s">
        <v>11414</v>
      </c>
      <c r="BT348" t="s">
        <v>11415</v>
      </c>
      <c r="BV348" t="s">
        <v>11416</v>
      </c>
      <c r="BW348" t="s">
        <v>11417</v>
      </c>
    </row>
    <row r="349" spans="12:75" x14ac:dyDescent="0.3">
      <c r="L349">
        <v>2630</v>
      </c>
      <c r="M349" t="s">
        <v>770</v>
      </c>
      <c r="AU349" t="s">
        <v>11418</v>
      </c>
      <c r="AW349" t="s">
        <v>11419</v>
      </c>
      <c r="AZ349" t="s">
        <v>11420</v>
      </c>
      <c r="BA349" t="s">
        <v>11421</v>
      </c>
      <c r="BB349" t="s">
        <v>11422</v>
      </c>
      <c r="BC349" t="s">
        <v>11423</v>
      </c>
      <c r="BD349" t="s">
        <v>11424</v>
      </c>
      <c r="BE349" t="s">
        <v>11425</v>
      </c>
      <c r="BI349" t="s">
        <v>11426</v>
      </c>
      <c r="BK349" t="s">
        <v>11427</v>
      </c>
      <c r="BL349" t="s">
        <v>11428</v>
      </c>
      <c r="BM349" t="s">
        <v>11429</v>
      </c>
      <c r="BN349" t="s">
        <v>11430</v>
      </c>
      <c r="BO349" t="s">
        <v>11431</v>
      </c>
      <c r="BQ349" t="s">
        <v>11432</v>
      </c>
      <c r="BT349" t="s">
        <v>11433</v>
      </c>
      <c r="BV349" t="s">
        <v>11434</v>
      </c>
      <c r="BW349" t="s">
        <v>11435</v>
      </c>
    </row>
    <row r="350" spans="12:75" x14ac:dyDescent="0.3">
      <c r="L350">
        <v>2640</v>
      </c>
      <c r="M350" t="s">
        <v>771</v>
      </c>
      <c r="AU350" t="s">
        <v>11436</v>
      </c>
      <c r="AW350" t="s">
        <v>11437</v>
      </c>
      <c r="AZ350" t="s">
        <v>11438</v>
      </c>
      <c r="BA350" t="s">
        <v>11439</v>
      </c>
      <c r="BB350" t="s">
        <v>11440</v>
      </c>
      <c r="BC350" t="s">
        <v>11441</v>
      </c>
      <c r="BD350" t="s">
        <v>11442</v>
      </c>
      <c r="BE350" t="s">
        <v>11443</v>
      </c>
      <c r="BI350" t="s">
        <v>7267</v>
      </c>
      <c r="BK350" t="s">
        <v>11444</v>
      </c>
      <c r="BL350" t="s">
        <v>11445</v>
      </c>
      <c r="BM350" t="s">
        <v>11446</v>
      </c>
      <c r="BN350" t="s">
        <v>11447</v>
      </c>
      <c r="BO350" t="s">
        <v>11448</v>
      </c>
      <c r="BQ350" t="s">
        <v>11449</v>
      </c>
      <c r="BT350" t="s">
        <v>11450</v>
      </c>
      <c r="BV350" t="s">
        <v>11451</v>
      </c>
      <c r="BW350" t="s">
        <v>11452</v>
      </c>
    </row>
    <row r="351" spans="12:75" x14ac:dyDescent="0.3">
      <c r="L351">
        <v>2650</v>
      </c>
      <c r="M351" t="s">
        <v>772</v>
      </c>
      <c r="AU351" t="s">
        <v>11453</v>
      </c>
      <c r="AW351" t="s">
        <v>11454</v>
      </c>
      <c r="AZ351" t="s">
        <v>11455</v>
      </c>
      <c r="BA351" t="s">
        <v>11456</v>
      </c>
      <c r="BB351" t="s">
        <v>11457</v>
      </c>
      <c r="BC351" t="s">
        <v>11458</v>
      </c>
      <c r="BD351" t="s">
        <v>11459</v>
      </c>
      <c r="BE351" t="s">
        <v>11460</v>
      </c>
      <c r="BI351" t="s">
        <v>11461</v>
      </c>
      <c r="BK351" t="s">
        <v>11462</v>
      </c>
      <c r="BL351" t="s">
        <v>11463</v>
      </c>
      <c r="BM351" t="s">
        <v>11464</v>
      </c>
      <c r="BN351" t="s">
        <v>11465</v>
      </c>
      <c r="BO351" t="s">
        <v>11466</v>
      </c>
      <c r="BQ351" t="s">
        <v>11467</v>
      </c>
      <c r="BT351" t="s">
        <v>11468</v>
      </c>
      <c r="BV351" t="s">
        <v>11469</v>
      </c>
      <c r="BW351" t="s">
        <v>11470</v>
      </c>
    </row>
    <row r="352" spans="12:75" x14ac:dyDescent="0.3">
      <c r="L352">
        <v>2660</v>
      </c>
      <c r="M352" t="s">
        <v>773</v>
      </c>
      <c r="AU352" t="s">
        <v>11471</v>
      </c>
      <c r="AW352" t="s">
        <v>11472</v>
      </c>
      <c r="AZ352" t="s">
        <v>11473</v>
      </c>
      <c r="BA352" t="s">
        <v>11474</v>
      </c>
      <c r="BB352" t="s">
        <v>11475</v>
      </c>
      <c r="BC352" t="s">
        <v>11476</v>
      </c>
      <c r="BD352" t="s">
        <v>11477</v>
      </c>
      <c r="BE352" t="s">
        <v>11478</v>
      </c>
      <c r="BI352" t="s">
        <v>11479</v>
      </c>
      <c r="BK352" t="s">
        <v>11480</v>
      </c>
      <c r="BL352" t="s">
        <v>11481</v>
      </c>
      <c r="BM352" t="s">
        <v>11482</v>
      </c>
      <c r="BN352" t="s">
        <v>11483</v>
      </c>
      <c r="BO352" t="s">
        <v>11484</v>
      </c>
      <c r="BQ352" t="s">
        <v>11485</v>
      </c>
      <c r="BT352" t="s">
        <v>11486</v>
      </c>
      <c r="BV352" t="s">
        <v>11487</v>
      </c>
      <c r="BW352" t="s">
        <v>11488</v>
      </c>
    </row>
    <row r="353" spans="12:75" x14ac:dyDescent="0.3">
      <c r="L353">
        <v>2800</v>
      </c>
      <c r="M353" t="s">
        <v>774</v>
      </c>
      <c r="AU353" t="s">
        <v>11489</v>
      </c>
      <c r="AW353" t="s">
        <v>11490</v>
      </c>
      <c r="AZ353" t="s">
        <v>11491</v>
      </c>
      <c r="BA353" t="s">
        <v>11492</v>
      </c>
      <c r="BB353" t="s">
        <v>11493</v>
      </c>
      <c r="BC353" t="s">
        <v>11494</v>
      </c>
      <c r="BD353" t="s">
        <v>11495</v>
      </c>
      <c r="BE353" t="s">
        <v>11496</v>
      </c>
      <c r="BI353" t="s">
        <v>11497</v>
      </c>
      <c r="BK353" t="s">
        <v>11498</v>
      </c>
      <c r="BL353" t="s">
        <v>11499</v>
      </c>
      <c r="BM353" t="s">
        <v>11500</v>
      </c>
      <c r="BN353" t="s">
        <v>11501</v>
      </c>
      <c r="BO353" t="s">
        <v>11502</v>
      </c>
      <c r="BQ353" t="s">
        <v>11503</v>
      </c>
      <c r="BT353" t="s">
        <v>11504</v>
      </c>
      <c r="BV353" t="s">
        <v>11505</v>
      </c>
      <c r="BW353" t="s">
        <v>11506</v>
      </c>
    </row>
    <row r="354" spans="12:75" x14ac:dyDescent="0.3">
      <c r="L354">
        <v>2800</v>
      </c>
      <c r="M354" t="s">
        <v>775</v>
      </c>
      <c r="AU354" t="s">
        <v>11507</v>
      </c>
      <c r="AW354" t="s">
        <v>11508</v>
      </c>
      <c r="AZ354" t="s">
        <v>11509</v>
      </c>
      <c r="BA354" t="s">
        <v>11510</v>
      </c>
      <c r="BB354" t="s">
        <v>11511</v>
      </c>
      <c r="BC354" t="s">
        <v>11512</v>
      </c>
      <c r="BD354" t="s">
        <v>11513</v>
      </c>
      <c r="BE354" t="s">
        <v>11514</v>
      </c>
      <c r="BI354" t="s">
        <v>11515</v>
      </c>
      <c r="BK354" t="s">
        <v>11516</v>
      </c>
      <c r="BL354" t="s">
        <v>11517</v>
      </c>
      <c r="BM354" t="s">
        <v>11518</v>
      </c>
      <c r="BN354" t="s">
        <v>11519</v>
      </c>
      <c r="BO354" t="s">
        <v>11520</v>
      </c>
      <c r="BQ354" t="s">
        <v>11521</v>
      </c>
      <c r="BT354" t="s">
        <v>11522</v>
      </c>
      <c r="BV354" t="s">
        <v>11523</v>
      </c>
      <c r="BW354" t="s">
        <v>11524</v>
      </c>
    </row>
    <row r="355" spans="12:75" x14ac:dyDescent="0.3">
      <c r="L355">
        <v>2801</v>
      </c>
      <c r="M355" t="s">
        <v>776</v>
      </c>
      <c r="AU355" t="s">
        <v>11525</v>
      </c>
      <c r="AW355" t="s">
        <v>11526</v>
      </c>
      <c r="AZ355" t="s">
        <v>11527</v>
      </c>
      <c r="BA355" t="s">
        <v>11528</v>
      </c>
      <c r="BB355" t="s">
        <v>11529</v>
      </c>
      <c r="BC355" t="s">
        <v>11530</v>
      </c>
      <c r="BD355" t="s">
        <v>11531</v>
      </c>
      <c r="BE355" t="s">
        <v>11532</v>
      </c>
      <c r="BI355" t="s">
        <v>11533</v>
      </c>
      <c r="BK355" t="s">
        <v>3098</v>
      </c>
      <c r="BL355" t="s">
        <v>11534</v>
      </c>
      <c r="BM355" t="s">
        <v>11535</v>
      </c>
      <c r="BN355" t="s">
        <v>11536</v>
      </c>
      <c r="BO355" t="s">
        <v>11537</v>
      </c>
      <c r="BQ355" t="s">
        <v>11538</v>
      </c>
      <c r="BT355" t="s">
        <v>11539</v>
      </c>
      <c r="BV355" t="s">
        <v>11540</v>
      </c>
      <c r="BW355" t="s">
        <v>11541</v>
      </c>
    </row>
    <row r="356" spans="12:75" x14ac:dyDescent="0.3">
      <c r="L356">
        <v>2811</v>
      </c>
      <c r="M356" t="s">
        <v>777</v>
      </c>
      <c r="AU356" t="s">
        <v>11542</v>
      </c>
      <c r="AW356" t="s">
        <v>11543</v>
      </c>
      <c r="AZ356" t="s">
        <v>11544</v>
      </c>
      <c r="BA356" t="s">
        <v>11545</v>
      </c>
      <c r="BB356" t="s">
        <v>11546</v>
      </c>
      <c r="BC356" t="s">
        <v>11547</v>
      </c>
      <c r="BD356" t="s">
        <v>11548</v>
      </c>
      <c r="BE356" t="s">
        <v>11549</v>
      </c>
      <c r="BI356" t="s">
        <v>11550</v>
      </c>
      <c r="BK356" t="s">
        <v>11551</v>
      </c>
      <c r="BL356" t="s">
        <v>11552</v>
      </c>
      <c r="BM356" t="s">
        <v>11553</v>
      </c>
      <c r="BN356" t="s">
        <v>11554</v>
      </c>
      <c r="BO356" t="s">
        <v>11555</v>
      </c>
      <c r="BQ356" t="s">
        <v>11556</v>
      </c>
      <c r="BT356" t="s">
        <v>11557</v>
      </c>
      <c r="BV356" t="s">
        <v>11558</v>
      </c>
      <c r="BW356" t="s">
        <v>11559</v>
      </c>
    </row>
    <row r="357" spans="12:75" x14ac:dyDescent="0.3">
      <c r="L357">
        <v>2811</v>
      </c>
      <c r="M357" t="s">
        <v>778</v>
      </c>
      <c r="AU357" t="s">
        <v>11560</v>
      </c>
      <c r="AW357" t="s">
        <v>11561</v>
      </c>
      <c r="AZ357" t="s">
        <v>11562</v>
      </c>
      <c r="BA357" t="s">
        <v>11563</v>
      </c>
      <c r="BB357" t="s">
        <v>11564</v>
      </c>
      <c r="BC357" t="s">
        <v>11565</v>
      </c>
      <c r="BD357" t="s">
        <v>11566</v>
      </c>
      <c r="BE357" t="s">
        <v>11567</v>
      </c>
      <c r="BI357" t="s">
        <v>11568</v>
      </c>
      <c r="BL357" t="s">
        <v>11569</v>
      </c>
      <c r="BM357" t="s">
        <v>11570</v>
      </c>
      <c r="BN357" t="s">
        <v>11571</v>
      </c>
      <c r="BO357" t="s">
        <v>11572</v>
      </c>
      <c r="BQ357" t="s">
        <v>11573</v>
      </c>
      <c r="BT357" t="s">
        <v>11574</v>
      </c>
      <c r="BV357" t="s">
        <v>11575</v>
      </c>
      <c r="BW357" t="s">
        <v>11576</v>
      </c>
    </row>
    <row r="358" spans="12:75" x14ac:dyDescent="0.3">
      <c r="L358">
        <v>2812</v>
      </c>
      <c r="M358" t="s">
        <v>779</v>
      </c>
      <c r="AU358" t="s">
        <v>11577</v>
      </c>
      <c r="AW358" t="s">
        <v>11578</v>
      </c>
      <c r="AZ358" t="s">
        <v>11579</v>
      </c>
      <c r="BA358" t="s">
        <v>11580</v>
      </c>
      <c r="BB358" t="s">
        <v>11581</v>
      </c>
      <c r="BC358" t="s">
        <v>11582</v>
      </c>
      <c r="BD358" t="s">
        <v>11583</v>
      </c>
      <c r="BE358" t="s">
        <v>11584</v>
      </c>
      <c r="BI358" t="s">
        <v>11585</v>
      </c>
      <c r="BL358" t="s">
        <v>11586</v>
      </c>
      <c r="BM358" t="s">
        <v>11587</v>
      </c>
      <c r="BN358" t="s">
        <v>11588</v>
      </c>
      <c r="BO358" t="s">
        <v>11589</v>
      </c>
      <c r="BQ358" t="s">
        <v>11590</v>
      </c>
      <c r="BT358" t="s">
        <v>11591</v>
      </c>
      <c r="BV358" t="s">
        <v>11592</v>
      </c>
      <c r="BW358" t="s">
        <v>11593</v>
      </c>
    </row>
    <row r="359" spans="12:75" x14ac:dyDescent="0.3">
      <c r="L359">
        <v>2820</v>
      </c>
      <c r="M359" t="s">
        <v>780</v>
      </c>
      <c r="AU359" t="s">
        <v>11594</v>
      </c>
      <c r="AW359" t="s">
        <v>11595</v>
      </c>
      <c r="AZ359" t="s">
        <v>11596</v>
      </c>
      <c r="BA359" t="s">
        <v>11597</v>
      </c>
      <c r="BB359" t="s">
        <v>11598</v>
      </c>
      <c r="BC359" t="s">
        <v>11599</v>
      </c>
      <c r="BD359" t="s">
        <v>11600</v>
      </c>
      <c r="BE359" t="s">
        <v>11601</v>
      </c>
      <c r="BI359" t="s">
        <v>11602</v>
      </c>
      <c r="BL359" t="s">
        <v>11603</v>
      </c>
      <c r="BM359" t="s">
        <v>11604</v>
      </c>
      <c r="BN359" t="s">
        <v>11605</v>
      </c>
      <c r="BO359" t="s">
        <v>11606</v>
      </c>
      <c r="BQ359" t="s">
        <v>11607</v>
      </c>
      <c r="BT359" t="s">
        <v>11608</v>
      </c>
      <c r="BV359" t="s">
        <v>11609</v>
      </c>
      <c r="BW359" t="s">
        <v>11610</v>
      </c>
    </row>
    <row r="360" spans="12:75" x14ac:dyDescent="0.3">
      <c r="L360">
        <v>2820</v>
      </c>
      <c r="M360" t="s">
        <v>781</v>
      </c>
      <c r="AU360" t="s">
        <v>11611</v>
      </c>
      <c r="AW360" t="s">
        <v>11612</v>
      </c>
      <c r="AZ360" t="s">
        <v>11613</v>
      </c>
      <c r="BA360" t="s">
        <v>11614</v>
      </c>
      <c r="BB360" t="s">
        <v>11615</v>
      </c>
      <c r="BC360" t="s">
        <v>11616</v>
      </c>
      <c r="BD360" t="s">
        <v>11617</v>
      </c>
      <c r="BE360" t="s">
        <v>11618</v>
      </c>
      <c r="BI360" t="s">
        <v>11619</v>
      </c>
      <c r="BL360" t="s">
        <v>11620</v>
      </c>
      <c r="BM360" t="s">
        <v>11621</v>
      </c>
      <c r="BN360" t="s">
        <v>11622</v>
      </c>
      <c r="BO360" t="s">
        <v>11623</v>
      </c>
      <c r="BQ360" t="s">
        <v>11624</v>
      </c>
      <c r="BT360" t="s">
        <v>11625</v>
      </c>
      <c r="BV360" t="s">
        <v>11626</v>
      </c>
      <c r="BW360" t="s">
        <v>11627</v>
      </c>
    </row>
    <row r="361" spans="12:75" x14ac:dyDescent="0.3">
      <c r="L361">
        <v>2830</v>
      </c>
      <c r="M361" t="s">
        <v>782</v>
      </c>
      <c r="AU361" t="s">
        <v>11628</v>
      </c>
      <c r="AW361" t="s">
        <v>11629</v>
      </c>
      <c r="AZ361" t="s">
        <v>11630</v>
      </c>
      <c r="BA361" t="s">
        <v>11631</v>
      </c>
      <c r="BB361" t="s">
        <v>11632</v>
      </c>
      <c r="BC361" t="s">
        <v>11633</v>
      </c>
      <c r="BD361" t="s">
        <v>11634</v>
      </c>
      <c r="BE361" t="s">
        <v>11635</v>
      </c>
      <c r="BI361" t="s">
        <v>11636</v>
      </c>
      <c r="BL361" t="s">
        <v>11637</v>
      </c>
      <c r="BM361" t="s">
        <v>11638</v>
      </c>
      <c r="BN361" t="s">
        <v>11639</v>
      </c>
      <c r="BO361" t="s">
        <v>11640</v>
      </c>
      <c r="BQ361" t="s">
        <v>11641</v>
      </c>
      <c r="BT361" t="s">
        <v>11642</v>
      </c>
      <c r="BV361" t="s">
        <v>11643</v>
      </c>
      <c r="BW361" t="s">
        <v>11644</v>
      </c>
    </row>
    <row r="362" spans="12:75" x14ac:dyDescent="0.3">
      <c r="L362">
        <v>2830</v>
      </c>
      <c r="M362" t="s">
        <v>783</v>
      </c>
      <c r="AU362" t="s">
        <v>11645</v>
      </c>
      <c r="AW362" t="s">
        <v>11646</v>
      </c>
      <c r="AZ362" t="s">
        <v>11647</v>
      </c>
      <c r="BA362" t="s">
        <v>11648</v>
      </c>
      <c r="BB362" t="s">
        <v>11649</v>
      </c>
      <c r="BC362" t="s">
        <v>11650</v>
      </c>
      <c r="BD362" t="s">
        <v>11651</v>
      </c>
      <c r="BE362" t="s">
        <v>11652</v>
      </c>
      <c r="BI362" t="s">
        <v>11653</v>
      </c>
      <c r="BL362" t="s">
        <v>11654</v>
      </c>
      <c r="BM362" t="s">
        <v>11655</v>
      </c>
      <c r="BN362" t="s">
        <v>11656</v>
      </c>
      <c r="BO362" t="s">
        <v>11657</v>
      </c>
      <c r="BQ362" t="s">
        <v>11658</v>
      </c>
      <c r="BT362" t="s">
        <v>11659</v>
      </c>
      <c r="BV362" t="s">
        <v>11660</v>
      </c>
      <c r="BW362" t="s">
        <v>11661</v>
      </c>
    </row>
    <row r="363" spans="12:75" x14ac:dyDescent="0.3">
      <c r="L363">
        <v>2830</v>
      </c>
      <c r="M363" t="s">
        <v>784</v>
      </c>
      <c r="AU363" t="s">
        <v>11662</v>
      </c>
      <c r="AW363" t="s">
        <v>5929</v>
      </c>
      <c r="AZ363" t="s">
        <v>11663</v>
      </c>
      <c r="BA363" t="s">
        <v>11664</v>
      </c>
      <c r="BB363" t="s">
        <v>11665</v>
      </c>
      <c r="BC363" t="s">
        <v>11666</v>
      </c>
      <c r="BD363" t="s">
        <v>11667</v>
      </c>
      <c r="BE363" t="s">
        <v>11668</v>
      </c>
      <c r="BI363" t="s">
        <v>11669</v>
      </c>
      <c r="BL363" t="s">
        <v>11670</v>
      </c>
      <c r="BM363" t="s">
        <v>11671</v>
      </c>
      <c r="BN363" t="s">
        <v>11672</v>
      </c>
      <c r="BO363" t="s">
        <v>11673</v>
      </c>
      <c r="BQ363" t="s">
        <v>11674</v>
      </c>
      <c r="BT363" t="s">
        <v>11675</v>
      </c>
      <c r="BV363" t="s">
        <v>11676</v>
      </c>
      <c r="BW363" t="s">
        <v>11677</v>
      </c>
    </row>
    <row r="364" spans="12:75" x14ac:dyDescent="0.3">
      <c r="L364">
        <v>2830</v>
      </c>
      <c r="M364" t="s">
        <v>785</v>
      </c>
      <c r="AU364" t="s">
        <v>11678</v>
      </c>
      <c r="AW364" t="s">
        <v>11679</v>
      </c>
      <c r="AZ364" t="s">
        <v>11680</v>
      </c>
      <c r="BA364" t="s">
        <v>11681</v>
      </c>
      <c r="BB364" t="s">
        <v>11682</v>
      </c>
      <c r="BC364" t="s">
        <v>11683</v>
      </c>
      <c r="BD364" t="s">
        <v>11684</v>
      </c>
      <c r="BE364" t="s">
        <v>11685</v>
      </c>
      <c r="BI364" t="s">
        <v>11686</v>
      </c>
      <c r="BL364" t="s">
        <v>11687</v>
      </c>
      <c r="BM364" t="s">
        <v>11688</v>
      </c>
      <c r="BN364" t="s">
        <v>11689</v>
      </c>
      <c r="BO364" t="s">
        <v>11690</v>
      </c>
      <c r="BQ364" t="s">
        <v>11691</v>
      </c>
      <c r="BT364" t="s">
        <v>11692</v>
      </c>
      <c r="BV364" t="s">
        <v>11693</v>
      </c>
      <c r="BW364" t="s">
        <v>11694</v>
      </c>
    </row>
    <row r="365" spans="12:75" x14ac:dyDescent="0.3">
      <c r="L365">
        <v>2840</v>
      </c>
      <c r="M365" t="s">
        <v>786</v>
      </c>
      <c r="AU365" t="s">
        <v>11695</v>
      </c>
      <c r="AW365" t="s">
        <v>11696</v>
      </c>
      <c r="AZ365" t="s">
        <v>11697</v>
      </c>
      <c r="BA365" t="s">
        <v>11698</v>
      </c>
      <c r="BB365" t="s">
        <v>11699</v>
      </c>
      <c r="BC365" t="s">
        <v>11700</v>
      </c>
      <c r="BD365" t="s">
        <v>11701</v>
      </c>
      <c r="BE365" t="s">
        <v>11702</v>
      </c>
      <c r="BI365" t="s">
        <v>11703</v>
      </c>
      <c r="BL365" t="s">
        <v>11704</v>
      </c>
      <c r="BM365" t="s">
        <v>11705</v>
      </c>
      <c r="BN365" t="s">
        <v>11706</v>
      </c>
      <c r="BO365" t="s">
        <v>11707</v>
      </c>
      <c r="BQ365" t="s">
        <v>11708</v>
      </c>
      <c r="BT365" t="s">
        <v>11709</v>
      </c>
      <c r="BV365" t="s">
        <v>11710</v>
      </c>
      <c r="BW365" t="s">
        <v>11711</v>
      </c>
    </row>
    <row r="366" spans="12:75" x14ac:dyDescent="0.3">
      <c r="L366">
        <v>2840</v>
      </c>
      <c r="M366" t="s">
        <v>787</v>
      </c>
      <c r="AU366" t="s">
        <v>11712</v>
      </c>
      <c r="AW366" t="s">
        <v>11713</v>
      </c>
      <c r="AZ366" t="s">
        <v>11714</v>
      </c>
      <c r="BA366" t="s">
        <v>11715</v>
      </c>
      <c r="BB366" t="s">
        <v>11716</v>
      </c>
      <c r="BC366" t="s">
        <v>11717</v>
      </c>
      <c r="BD366" t="s">
        <v>11718</v>
      </c>
      <c r="BE366" t="s">
        <v>11719</v>
      </c>
      <c r="BI366" t="s">
        <v>11720</v>
      </c>
      <c r="BL366" t="s">
        <v>11721</v>
      </c>
      <c r="BM366" t="s">
        <v>11722</v>
      </c>
      <c r="BN366" t="s">
        <v>11723</v>
      </c>
      <c r="BO366" t="s">
        <v>11724</v>
      </c>
      <c r="BQ366" t="s">
        <v>11725</v>
      </c>
      <c r="BT366" t="s">
        <v>11726</v>
      </c>
      <c r="BV366" t="s">
        <v>11727</v>
      </c>
      <c r="BW366" t="s">
        <v>11728</v>
      </c>
    </row>
    <row r="367" spans="12:75" x14ac:dyDescent="0.3">
      <c r="L367">
        <v>2840</v>
      </c>
      <c r="M367" t="s">
        <v>788</v>
      </c>
      <c r="AU367" t="s">
        <v>11729</v>
      </c>
      <c r="AW367" t="s">
        <v>11730</v>
      </c>
      <c r="AZ367" t="s">
        <v>11731</v>
      </c>
      <c r="BA367" t="s">
        <v>11732</v>
      </c>
      <c r="BB367" t="s">
        <v>11733</v>
      </c>
      <c r="BC367" t="s">
        <v>11734</v>
      </c>
      <c r="BD367" t="s">
        <v>11735</v>
      </c>
      <c r="BE367" t="s">
        <v>11736</v>
      </c>
      <c r="BI367" t="s">
        <v>11737</v>
      </c>
      <c r="BL367" t="s">
        <v>11738</v>
      </c>
      <c r="BM367" t="s">
        <v>11739</v>
      </c>
      <c r="BN367" t="s">
        <v>11740</v>
      </c>
      <c r="BO367" t="s">
        <v>11741</v>
      </c>
      <c r="BQ367" t="s">
        <v>11742</v>
      </c>
      <c r="BT367" t="s">
        <v>11743</v>
      </c>
      <c r="BV367" t="s">
        <v>11744</v>
      </c>
      <c r="BW367" t="s">
        <v>11745</v>
      </c>
    </row>
    <row r="368" spans="12:75" x14ac:dyDescent="0.3">
      <c r="L368">
        <v>2845</v>
      </c>
      <c r="M368" t="s">
        <v>789</v>
      </c>
      <c r="AU368" t="s">
        <v>11746</v>
      </c>
      <c r="AW368" t="s">
        <v>11747</v>
      </c>
      <c r="AZ368" t="s">
        <v>11748</v>
      </c>
      <c r="BA368" t="s">
        <v>11749</v>
      </c>
      <c r="BB368" t="s">
        <v>11750</v>
      </c>
      <c r="BC368" t="s">
        <v>11751</v>
      </c>
      <c r="BD368" t="s">
        <v>11752</v>
      </c>
      <c r="BE368" t="s">
        <v>11753</v>
      </c>
      <c r="BI368" t="s">
        <v>11754</v>
      </c>
      <c r="BL368" t="s">
        <v>11755</v>
      </c>
      <c r="BM368" t="s">
        <v>11756</v>
      </c>
      <c r="BN368" t="s">
        <v>11757</v>
      </c>
      <c r="BO368" t="s">
        <v>11758</v>
      </c>
      <c r="BQ368" t="s">
        <v>11759</v>
      </c>
      <c r="BT368" t="s">
        <v>11760</v>
      </c>
      <c r="BV368" t="s">
        <v>11761</v>
      </c>
      <c r="BW368" t="s">
        <v>11762</v>
      </c>
    </row>
    <row r="369" spans="12:75" x14ac:dyDescent="0.3">
      <c r="L369">
        <v>2850</v>
      </c>
      <c r="M369" t="s">
        <v>790</v>
      </c>
      <c r="AU369" t="s">
        <v>11763</v>
      </c>
      <c r="AW369" t="s">
        <v>11764</v>
      </c>
      <c r="AZ369" t="s">
        <v>11765</v>
      </c>
      <c r="BA369" t="s">
        <v>11766</v>
      </c>
      <c r="BB369" t="s">
        <v>11767</v>
      </c>
      <c r="BC369" t="s">
        <v>11768</v>
      </c>
      <c r="BD369" t="s">
        <v>11769</v>
      </c>
      <c r="BE369" t="s">
        <v>11770</v>
      </c>
      <c r="BI369" t="s">
        <v>11771</v>
      </c>
      <c r="BL369" t="s">
        <v>11772</v>
      </c>
      <c r="BM369" t="s">
        <v>11773</v>
      </c>
      <c r="BN369" t="s">
        <v>11774</v>
      </c>
      <c r="BO369" t="s">
        <v>11775</v>
      </c>
      <c r="BQ369" t="s">
        <v>11776</v>
      </c>
      <c r="BT369" t="s">
        <v>11777</v>
      </c>
      <c r="BV369" t="s">
        <v>11778</v>
      </c>
      <c r="BW369" t="s">
        <v>11779</v>
      </c>
    </row>
    <row r="370" spans="12:75" x14ac:dyDescent="0.3">
      <c r="L370">
        <v>2860</v>
      </c>
      <c r="M370" t="s">
        <v>791</v>
      </c>
      <c r="AU370" t="s">
        <v>11780</v>
      </c>
      <c r="AW370" t="s">
        <v>11781</v>
      </c>
      <c r="AZ370" t="s">
        <v>11782</v>
      </c>
      <c r="BA370" t="s">
        <v>11783</v>
      </c>
      <c r="BB370" t="s">
        <v>11784</v>
      </c>
      <c r="BC370" t="s">
        <v>11785</v>
      </c>
      <c r="BD370" t="s">
        <v>11786</v>
      </c>
      <c r="BE370" t="s">
        <v>11787</v>
      </c>
      <c r="BI370" t="s">
        <v>11788</v>
      </c>
      <c r="BL370" t="s">
        <v>11789</v>
      </c>
      <c r="BM370" t="s">
        <v>11790</v>
      </c>
      <c r="BN370" t="s">
        <v>11791</v>
      </c>
      <c r="BO370" t="s">
        <v>11792</v>
      </c>
      <c r="BQ370" t="s">
        <v>11793</v>
      </c>
      <c r="BT370" t="s">
        <v>11794</v>
      </c>
      <c r="BV370" t="s">
        <v>11795</v>
      </c>
      <c r="BW370" t="s">
        <v>11796</v>
      </c>
    </row>
    <row r="371" spans="12:75" x14ac:dyDescent="0.3">
      <c r="L371">
        <v>2861</v>
      </c>
      <c r="M371" t="s">
        <v>792</v>
      </c>
      <c r="AU371" t="s">
        <v>11797</v>
      </c>
      <c r="AW371" t="s">
        <v>11798</v>
      </c>
      <c r="AZ371" t="s">
        <v>11799</v>
      </c>
      <c r="BA371" t="s">
        <v>11800</v>
      </c>
      <c r="BB371" t="s">
        <v>11801</v>
      </c>
      <c r="BC371" t="s">
        <v>11802</v>
      </c>
      <c r="BD371" t="s">
        <v>11803</v>
      </c>
      <c r="BE371" t="s">
        <v>11804</v>
      </c>
      <c r="BI371" t="s">
        <v>11805</v>
      </c>
      <c r="BL371" t="s">
        <v>11806</v>
      </c>
      <c r="BM371" t="s">
        <v>11807</v>
      </c>
      <c r="BN371" t="s">
        <v>11808</v>
      </c>
      <c r="BO371" t="s">
        <v>11809</v>
      </c>
      <c r="BQ371" t="s">
        <v>11810</v>
      </c>
      <c r="BT371" t="s">
        <v>11811</v>
      </c>
      <c r="BV371" t="s">
        <v>11812</v>
      </c>
      <c r="BW371" t="s">
        <v>11813</v>
      </c>
    </row>
    <row r="372" spans="12:75" x14ac:dyDescent="0.3">
      <c r="L372">
        <v>2870</v>
      </c>
      <c r="M372" t="s">
        <v>793</v>
      </c>
      <c r="AU372" t="s">
        <v>11814</v>
      </c>
      <c r="AW372" t="s">
        <v>11815</v>
      </c>
      <c r="AZ372" t="s">
        <v>11816</v>
      </c>
      <c r="BA372" t="s">
        <v>11817</v>
      </c>
      <c r="BB372" t="s">
        <v>11818</v>
      </c>
      <c r="BC372" t="s">
        <v>11819</v>
      </c>
      <c r="BD372" t="s">
        <v>11820</v>
      </c>
      <c r="BE372" t="s">
        <v>11821</v>
      </c>
      <c r="BI372" t="s">
        <v>11822</v>
      </c>
      <c r="BL372" t="s">
        <v>11823</v>
      </c>
      <c r="BM372" t="s">
        <v>11824</v>
      </c>
      <c r="BN372" t="s">
        <v>11825</v>
      </c>
      <c r="BO372" t="s">
        <v>11826</v>
      </c>
      <c r="BQ372" t="s">
        <v>11827</v>
      </c>
      <c r="BT372" t="s">
        <v>11828</v>
      </c>
      <c r="BV372" t="s">
        <v>11829</v>
      </c>
      <c r="BW372" t="s">
        <v>11830</v>
      </c>
    </row>
    <row r="373" spans="12:75" x14ac:dyDescent="0.3">
      <c r="L373">
        <v>2870</v>
      </c>
      <c r="M373" t="s">
        <v>794</v>
      </c>
      <c r="AU373" t="s">
        <v>11831</v>
      </c>
      <c r="AW373" t="s">
        <v>11832</v>
      </c>
      <c r="AZ373" t="s">
        <v>11833</v>
      </c>
      <c r="BA373" t="s">
        <v>11834</v>
      </c>
      <c r="BB373" t="s">
        <v>11835</v>
      </c>
      <c r="BC373" t="s">
        <v>11836</v>
      </c>
      <c r="BD373" t="s">
        <v>11837</v>
      </c>
      <c r="BE373" t="s">
        <v>11838</v>
      </c>
      <c r="BI373" t="s">
        <v>11839</v>
      </c>
      <c r="BL373" t="s">
        <v>11840</v>
      </c>
      <c r="BM373" t="s">
        <v>11841</v>
      </c>
      <c r="BN373" t="s">
        <v>11842</v>
      </c>
      <c r="BO373" t="s">
        <v>11843</v>
      </c>
      <c r="BQ373" t="s">
        <v>11844</v>
      </c>
      <c r="BT373" t="s">
        <v>11845</v>
      </c>
      <c r="BV373" t="s">
        <v>11846</v>
      </c>
      <c r="BW373" t="s">
        <v>11847</v>
      </c>
    </row>
    <row r="374" spans="12:75" x14ac:dyDescent="0.3">
      <c r="L374">
        <v>2870</v>
      </c>
      <c r="M374" t="s">
        <v>795</v>
      </c>
      <c r="AU374" t="s">
        <v>11848</v>
      </c>
      <c r="AW374" t="s">
        <v>11849</v>
      </c>
      <c r="AZ374" t="s">
        <v>11850</v>
      </c>
      <c r="BA374" t="s">
        <v>11851</v>
      </c>
      <c r="BB374" t="s">
        <v>11852</v>
      </c>
      <c r="BC374" t="s">
        <v>11853</v>
      </c>
      <c r="BD374" t="s">
        <v>11854</v>
      </c>
      <c r="BE374" t="s">
        <v>11855</v>
      </c>
      <c r="BI374" t="s">
        <v>11856</v>
      </c>
      <c r="BL374" t="s">
        <v>4311</v>
      </c>
      <c r="BM374" t="s">
        <v>11857</v>
      </c>
      <c r="BN374" t="s">
        <v>11858</v>
      </c>
      <c r="BO374" t="s">
        <v>11859</v>
      </c>
      <c r="BQ374" t="s">
        <v>11860</v>
      </c>
      <c r="BT374" t="s">
        <v>11861</v>
      </c>
      <c r="BV374" t="s">
        <v>11862</v>
      </c>
      <c r="BW374" t="s">
        <v>11863</v>
      </c>
    </row>
    <row r="375" spans="12:75" x14ac:dyDescent="0.3">
      <c r="L375">
        <v>2870</v>
      </c>
      <c r="M375" t="s">
        <v>796</v>
      </c>
      <c r="AU375" t="s">
        <v>11864</v>
      </c>
      <c r="AW375" t="s">
        <v>11865</v>
      </c>
      <c r="AZ375" t="s">
        <v>11866</v>
      </c>
      <c r="BA375" t="s">
        <v>11867</v>
      </c>
      <c r="BB375" t="s">
        <v>11868</v>
      </c>
      <c r="BC375" t="s">
        <v>11869</v>
      </c>
      <c r="BD375" t="s">
        <v>11870</v>
      </c>
      <c r="BE375" t="s">
        <v>11871</v>
      </c>
      <c r="BI375" t="s">
        <v>11872</v>
      </c>
      <c r="BL375" t="s">
        <v>11873</v>
      </c>
      <c r="BM375" t="s">
        <v>11874</v>
      </c>
      <c r="BN375" t="s">
        <v>11875</v>
      </c>
      <c r="BO375" t="s">
        <v>11876</v>
      </c>
      <c r="BQ375" t="s">
        <v>11877</v>
      </c>
      <c r="BT375" t="s">
        <v>11878</v>
      </c>
      <c r="BV375" t="s">
        <v>11879</v>
      </c>
      <c r="BW375" t="s">
        <v>11880</v>
      </c>
    </row>
    <row r="376" spans="12:75" x14ac:dyDescent="0.3">
      <c r="L376">
        <v>2880</v>
      </c>
      <c r="M376" t="s">
        <v>797</v>
      </c>
      <c r="AU376" t="s">
        <v>11881</v>
      </c>
      <c r="AW376" t="s">
        <v>11882</v>
      </c>
      <c r="AZ376" t="s">
        <v>11883</v>
      </c>
      <c r="BA376" t="s">
        <v>11884</v>
      </c>
      <c r="BB376" t="s">
        <v>11885</v>
      </c>
      <c r="BC376" t="s">
        <v>11886</v>
      </c>
      <c r="BD376" t="s">
        <v>11887</v>
      </c>
      <c r="BE376" t="s">
        <v>11888</v>
      </c>
      <c r="BI376" t="s">
        <v>11889</v>
      </c>
      <c r="BL376" t="s">
        <v>11890</v>
      </c>
      <c r="BM376" t="s">
        <v>11891</v>
      </c>
      <c r="BN376" t="s">
        <v>11892</v>
      </c>
      <c r="BO376" t="s">
        <v>11893</v>
      </c>
      <c r="BQ376" t="s">
        <v>11894</v>
      </c>
      <c r="BT376" t="s">
        <v>11895</v>
      </c>
      <c r="BV376" t="s">
        <v>11896</v>
      </c>
      <c r="BW376" t="s">
        <v>11897</v>
      </c>
    </row>
    <row r="377" spans="12:75" x14ac:dyDescent="0.3">
      <c r="L377">
        <v>2880</v>
      </c>
      <c r="M377" t="s">
        <v>798</v>
      </c>
      <c r="AU377" t="s">
        <v>11898</v>
      </c>
      <c r="AW377" t="s">
        <v>11899</v>
      </c>
      <c r="AZ377" t="s">
        <v>11900</v>
      </c>
      <c r="BA377" t="s">
        <v>11901</v>
      </c>
      <c r="BB377" t="s">
        <v>11902</v>
      </c>
      <c r="BC377" t="s">
        <v>11903</v>
      </c>
      <c r="BD377" t="s">
        <v>11904</v>
      </c>
      <c r="BE377" t="s">
        <v>11905</v>
      </c>
      <c r="BI377" t="s">
        <v>11906</v>
      </c>
      <c r="BL377" t="s">
        <v>11907</v>
      </c>
      <c r="BM377" t="s">
        <v>11908</v>
      </c>
      <c r="BN377" t="s">
        <v>11909</v>
      </c>
      <c r="BO377" t="s">
        <v>11910</v>
      </c>
      <c r="BQ377" t="s">
        <v>11911</v>
      </c>
      <c r="BT377" t="s">
        <v>11912</v>
      </c>
      <c r="BV377" t="s">
        <v>11913</v>
      </c>
      <c r="BW377" t="s">
        <v>11914</v>
      </c>
    </row>
    <row r="378" spans="12:75" x14ac:dyDescent="0.3">
      <c r="L378">
        <v>2880</v>
      </c>
      <c r="M378" t="s">
        <v>799</v>
      </c>
      <c r="AU378" t="s">
        <v>11915</v>
      </c>
      <c r="AW378" t="s">
        <v>6239</v>
      </c>
      <c r="AZ378" t="s">
        <v>11916</v>
      </c>
      <c r="BA378" t="s">
        <v>11917</v>
      </c>
      <c r="BB378" t="s">
        <v>11918</v>
      </c>
      <c r="BC378" t="s">
        <v>11919</v>
      </c>
      <c r="BD378" t="s">
        <v>11920</v>
      </c>
      <c r="BE378" t="s">
        <v>11921</v>
      </c>
      <c r="BI378" t="s">
        <v>11922</v>
      </c>
      <c r="BL378" t="s">
        <v>11923</v>
      </c>
      <c r="BM378" t="s">
        <v>11924</v>
      </c>
      <c r="BN378" t="s">
        <v>11925</v>
      </c>
      <c r="BO378" t="s">
        <v>11926</v>
      </c>
      <c r="BQ378" t="s">
        <v>11927</v>
      </c>
      <c r="BT378" t="s">
        <v>11928</v>
      </c>
      <c r="BV378" t="s">
        <v>11929</v>
      </c>
      <c r="BW378" t="s">
        <v>11930</v>
      </c>
    </row>
    <row r="379" spans="12:75" x14ac:dyDescent="0.3">
      <c r="L379">
        <v>2880</v>
      </c>
      <c r="M379" t="s">
        <v>800</v>
      </c>
      <c r="AU379" t="s">
        <v>11931</v>
      </c>
      <c r="AW379" t="s">
        <v>11932</v>
      </c>
      <c r="AZ379" t="s">
        <v>11933</v>
      </c>
      <c r="BA379" t="s">
        <v>11934</v>
      </c>
      <c r="BB379" t="s">
        <v>11935</v>
      </c>
      <c r="BC379" t="s">
        <v>11936</v>
      </c>
      <c r="BD379" t="s">
        <v>11937</v>
      </c>
      <c r="BE379" t="s">
        <v>11938</v>
      </c>
      <c r="BI379" t="s">
        <v>11939</v>
      </c>
      <c r="BL379" t="s">
        <v>11940</v>
      </c>
      <c r="BM379" t="s">
        <v>11941</v>
      </c>
      <c r="BN379" t="s">
        <v>11942</v>
      </c>
      <c r="BO379" t="s">
        <v>11943</v>
      </c>
      <c r="BQ379" t="s">
        <v>11944</v>
      </c>
      <c r="BT379" t="s">
        <v>11945</v>
      </c>
      <c r="BV379" t="s">
        <v>11946</v>
      </c>
      <c r="BW379" t="s">
        <v>11947</v>
      </c>
    </row>
    <row r="380" spans="12:75" x14ac:dyDescent="0.3">
      <c r="L380">
        <v>2890</v>
      </c>
      <c r="M380" t="s">
        <v>801</v>
      </c>
      <c r="AU380" t="s">
        <v>11948</v>
      </c>
      <c r="AW380" t="s">
        <v>11949</v>
      </c>
      <c r="AZ380" t="s">
        <v>11950</v>
      </c>
      <c r="BA380" t="s">
        <v>11951</v>
      </c>
      <c r="BB380" t="s">
        <v>11952</v>
      </c>
      <c r="BC380" t="s">
        <v>11953</v>
      </c>
      <c r="BD380" t="s">
        <v>11954</v>
      </c>
      <c r="BE380" t="s">
        <v>11955</v>
      </c>
      <c r="BI380" t="s">
        <v>11956</v>
      </c>
      <c r="BL380" t="s">
        <v>11957</v>
      </c>
      <c r="BM380" t="s">
        <v>11958</v>
      </c>
      <c r="BN380" t="s">
        <v>11959</v>
      </c>
      <c r="BO380" t="s">
        <v>11960</v>
      </c>
      <c r="BQ380" t="s">
        <v>11961</v>
      </c>
      <c r="BT380" t="s">
        <v>11962</v>
      </c>
      <c r="BV380" t="s">
        <v>11963</v>
      </c>
      <c r="BW380" t="s">
        <v>11964</v>
      </c>
    </row>
    <row r="381" spans="12:75" x14ac:dyDescent="0.3">
      <c r="L381">
        <v>2890</v>
      </c>
      <c r="M381" t="s">
        <v>802</v>
      </c>
      <c r="AU381" t="s">
        <v>11965</v>
      </c>
      <c r="AW381" t="s">
        <v>11966</v>
      </c>
      <c r="AZ381" t="s">
        <v>11967</v>
      </c>
      <c r="BA381" t="s">
        <v>11968</v>
      </c>
      <c r="BB381" t="s">
        <v>11969</v>
      </c>
      <c r="BC381" t="s">
        <v>11970</v>
      </c>
      <c r="BD381" t="s">
        <v>11971</v>
      </c>
      <c r="BE381" t="s">
        <v>11972</v>
      </c>
      <c r="BI381" t="s">
        <v>11973</v>
      </c>
      <c r="BL381" t="s">
        <v>11974</v>
      </c>
      <c r="BM381" t="s">
        <v>11975</v>
      </c>
      <c r="BN381" t="s">
        <v>11976</v>
      </c>
      <c r="BO381" t="s">
        <v>11977</v>
      </c>
      <c r="BQ381" t="s">
        <v>11978</v>
      </c>
      <c r="BT381" t="s">
        <v>11979</v>
      </c>
      <c r="BV381" t="s">
        <v>11980</v>
      </c>
      <c r="BW381" t="s">
        <v>11981</v>
      </c>
    </row>
    <row r="382" spans="12:75" x14ac:dyDescent="0.3">
      <c r="L382">
        <v>2890</v>
      </c>
      <c r="M382" t="s">
        <v>803</v>
      </c>
      <c r="AU382" t="s">
        <v>11982</v>
      </c>
      <c r="AW382" t="s">
        <v>11983</v>
      </c>
      <c r="AZ382" t="s">
        <v>11984</v>
      </c>
      <c r="BA382" t="s">
        <v>11985</v>
      </c>
      <c r="BB382" t="s">
        <v>11986</v>
      </c>
      <c r="BC382" t="s">
        <v>11987</v>
      </c>
      <c r="BD382" t="s">
        <v>11988</v>
      </c>
      <c r="BE382" t="s">
        <v>11989</v>
      </c>
      <c r="BI382" t="s">
        <v>11990</v>
      </c>
      <c r="BL382" t="s">
        <v>11991</v>
      </c>
      <c r="BM382" t="s">
        <v>11992</v>
      </c>
      <c r="BN382" t="s">
        <v>11993</v>
      </c>
      <c r="BO382" t="s">
        <v>11994</v>
      </c>
      <c r="BQ382" t="s">
        <v>11995</v>
      </c>
      <c r="BT382" t="s">
        <v>11996</v>
      </c>
      <c r="BV382" t="s">
        <v>11997</v>
      </c>
      <c r="BW382" t="s">
        <v>11998</v>
      </c>
    </row>
    <row r="383" spans="12:75" x14ac:dyDescent="0.3">
      <c r="L383">
        <v>2900</v>
      </c>
      <c r="M383" t="s">
        <v>804</v>
      </c>
      <c r="AU383" t="s">
        <v>11999</v>
      </c>
      <c r="AW383" t="s">
        <v>12000</v>
      </c>
      <c r="AZ383" t="s">
        <v>12001</v>
      </c>
      <c r="BA383" t="s">
        <v>12002</v>
      </c>
      <c r="BB383" t="s">
        <v>12003</v>
      </c>
      <c r="BC383" t="s">
        <v>12004</v>
      </c>
      <c r="BD383" t="s">
        <v>12005</v>
      </c>
      <c r="BE383" t="s">
        <v>12006</v>
      </c>
      <c r="BI383" t="s">
        <v>12007</v>
      </c>
      <c r="BL383" t="s">
        <v>12008</v>
      </c>
      <c r="BM383" t="s">
        <v>12009</v>
      </c>
      <c r="BN383" t="s">
        <v>12010</v>
      </c>
      <c r="BO383" t="s">
        <v>12011</v>
      </c>
      <c r="BQ383" t="s">
        <v>12012</v>
      </c>
      <c r="BT383" t="s">
        <v>12013</v>
      </c>
      <c r="BV383" t="s">
        <v>12014</v>
      </c>
      <c r="BW383" t="s">
        <v>12015</v>
      </c>
    </row>
    <row r="384" spans="12:75" x14ac:dyDescent="0.3">
      <c r="L384">
        <v>2910</v>
      </c>
      <c r="M384" t="s">
        <v>817</v>
      </c>
      <c r="AU384" t="s">
        <v>12016</v>
      </c>
      <c r="AW384" t="s">
        <v>12017</v>
      </c>
      <c r="AZ384" t="s">
        <v>12018</v>
      </c>
      <c r="BA384" t="s">
        <v>12019</v>
      </c>
      <c r="BB384" t="s">
        <v>12020</v>
      </c>
      <c r="BC384" t="s">
        <v>12021</v>
      </c>
      <c r="BD384" t="s">
        <v>12022</v>
      </c>
      <c r="BE384" t="s">
        <v>12023</v>
      </c>
      <c r="BI384" t="s">
        <v>12024</v>
      </c>
      <c r="BL384" t="s">
        <v>12025</v>
      </c>
      <c r="BM384" t="s">
        <v>12026</v>
      </c>
      <c r="BN384" t="s">
        <v>12027</v>
      </c>
      <c r="BO384" t="s">
        <v>12028</v>
      </c>
      <c r="BQ384" t="s">
        <v>12029</v>
      </c>
      <c r="BT384" t="s">
        <v>12030</v>
      </c>
      <c r="BV384" t="s">
        <v>12031</v>
      </c>
      <c r="BW384" t="s">
        <v>12032</v>
      </c>
    </row>
    <row r="385" spans="12:75" x14ac:dyDescent="0.3">
      <c r="L385">
        <v>2920</v>
      </c>
      <c r="M385" t="s">
        <v>805</v>
      </c>
      <c r="AU385" t="s">
        <v>12033</v>
      </c>
      <c r="AW385" t="s">
        <v>12034</v>
      </c>
      <c r="AZ385" t="s">
        <v>12035</v>
      </c>
      <c r="BA385" t="s">
        <v>12036</v>
      </c>
      <c r="BB385" t="s">
        <v>12037</v>
      </c>
      <c r="BC385" t="s">
        <v>12038</v>
      </c>
      <c r="BD385" t="s">
        <v>12039</v>
      </c>
      <c r="BE385" t="s">
        <v>12040</v>
      </c>
      <c r="BI385" t="s">
        <v>12041</v>
      </c>
      <c r="BL385" t="s">
        <v>12042</v>
      </c>
      <c r="BM385" t="s">
        <v>12043</v>
      </c>
      <c r="BN385" t="s">
        <v>12044</v>
      </c>
      <c r="BO385" t="s">
        <v>12045</v>
      </c>
      <c r="BQ385" t="s">
        <v>12046</v>
      </c>
      <c r="BT385" t="s">
        <v>12047</v>
      </c>
      <c r="BV385" t="s">
        <v>12048</v>
      </c>
      <c r="BW385" t="s">
        <v>12049</v>
      </c>
    </row>
    <row r="386" spans="12:75" x14ac:dyDescent="0.3">
      <c r="L386">
        <v>2930</v>
      </c>
      <c r="M386" t="s">
        <v>806</v>
      </c>
      <c r="AU386" t="s">
        <v>7808</v>
      </c>
      <c r="AW386" t="s">
        <v>12050</v>
      </c>
      <c r="AZ386" t="s">
        <v>12051</v>
      </c>
      <c r="BA386" t="s">
        <v>12052</v>
      </c>
      <c r="BB386" t="s">
        <v>12053</v>
      </c>
      <c r="BC386" t="s">
        <v>12054</v>
      </c>
      <c r="BD386" t="s">
        <v>12055</v>
      </c>
      <c r="BE386" t="s">
        <v>12056</v>
      </c>
      <c r="BI386" t="s">
        <v>12057</v>
      </c>
      <c r="BL386" t="s">
        <v>12058</v>
      </c>
      <c r="BM386" t="s">
        <v>12059</v>
      </c>
      <c r="BN386" t="s">
        <v>12060</v>
      </c>
      <c r="BO386" t="s">
        <v>12061</v>
      </c>
      <c r="BQ386" t="s">
        <v>12062</v>
      </c>
      <c r="BT386" t="s">
        <v>12063</v>
      </c>
      <c r="BV386" t="s">
        <v>12064</v>
      </c>
      <c r="BW386" t="s">
        <v>12065</v>
      </c>
    </row>
    <row r="387" spans="12:75" x14ac:dyDescent="0.3">
      <c r="L387">
        <v>2940</v>
      </c>
      <c r="M387" t="s">
        <v>807</v>
      </c>
      <c r="AU387" t="s">
        <v>12066</v>
      </c>
      <c r="AW387" t="s">
        <v>12067</v>
      </c>
      <c r="AZ387" t="s">
        <v>12068</v>
      </c>
      <c r="BA387" t="s">
        <v>12069</v>
      </c>
      <c r="BB387" t="s">
        <v>12070</v>
      </c>
      <c r="BC387" t="s">
        <v>12071</v>
      </c>
      <c r="BD387" t="s">
        <v>12072</v>
      </c>
      <c r="BE387" t="s">
        <v>12073</v>
      </c>
      <c r="BI387" t="s">
        <v>12074</v>
      </c>
      <c r="BL387" t="s">
        <v>12075</v>
      </c>
      <c r="BM387" t="s">
        <v>12076</v>
      </c>
      <c r="BN387" t="s">
        <v>12077</v>
      </c>
      <c r="BO387" t="s">
        <v>12078</v>
      </c>
      <c r="BQ387" t="s">
        <v>12079</v>
      </c>
      <c r="BT387" t="s">
        <v>12080</v>
      </c>
      <c r="BV387" t="s">
        <v>12081</v>
      </c>
      <c r="BW387" t="s">
        <v>12082</v>
      </c>
    </row>
    <row r="388" spans="12:75" x14ac:dyDescent="0.3">
      <c r="L388">
        <v>2940</v>
      </c>
      <c r="M388" t="s">
        <v>808</v>
      </c>
      <c r="AU388" t="s">
        <v>9224</v>
      </c>
      <c r="AW388" t="s">
        <v>12083</v>
      </c>
      <c r="AZ388" t="s">
        <v>12084</v>
      </c>
      <c r="BA388" t="s">
        <v>12085</v>
      </c>
      <c r="BB388" t="s">
        <v>12086</v>
      </c>
      <c r="BC388" t="s">
        <v>12087</v>
      </c>
      <c r="BD388" t="s">
        <v>12088</v>
      </c>
      <c r="BE388" t="s">
        <v>12089</v>
      </c>
      <c r="BI388" t="s">
        <v>12090</v>
      </c>
      <c r="BL388" t="s">
        <v>12091</v>
      </c>
      <c r="BM388" t="s">
        <v>12092</v>
      </c>
      <c r="BN388" t="s">
        <v>12093</v>
      </c>
      <c r="BO388" t="s">
        <v>12094</v>
      </c>
      <c r="BQ388" t="s">
        <v>12095</v>
      </c>
      <c r="BT388" t="s">
        <v>12096</v>
      </c>
      <c r="BV388" t="s">
        <v>12097</v>
      </c>
      <c r="BW388" t="s">
        <v>12098</v>
      </c>
    </row>
    <row r="389" spans="12:75" x14ac:dyDescent="0.3">
      <c r="L389">
        <v>2950</v>
      </c>
      <c r="M389" t="s">
        <v>809</v>
      </c>
      <c r="AU389" t="s">
        <v>12099</v>
      </c>
      <c r="AW389" t="s">
        <v>6313</v>
      </c>
      <c r="AZ389" t="s">
        <v>12100</v>
      </c>
      <c r="BA389" t="s">
        <v>12101</v>
      </c>
      <c r="BB389" t="s">
        <v>12102</v>
      </c>
      <c r="BC389" t="s">
        <v>12103</v>
      </c>
      <c r="BD389" t="s">
        <v>12104</v>
      </c>
      <c r="BE389" t="s">
        <v>12105</v>
      </c>
      <c r="BI389" t="s">
        <v>12106</v>
      </c>
      <c r="BL389" t="s">
        <v>12107</v>
      </c>
      <c r="BM389" t="s">
        <v>12108</v>
      </c>
      <c r="BN389" t="s">
        <v>12109</v>
      </c>
      <c r="BO389" t="s">
        <v>12110</v>
      </c>
      <c r="BQ389" t="s">
        <v>12111</v>
      </c>
      <c r="BT389" t="s">
        <v>12112</v>
      </c>
      <c r="BV389" t="s">
        <v>12113</v>
      </c>
      <c r="BW389" t="s">
        <v>12114</v>
      </c>
    </row>
    <row r="390" spans="12:75" x14ac:dyDescent="0.3">
      <c r="L390">
        <v>2960</v>
      </c>
      <c r="M390" t="s">
        <v>810</v>
      </c>
      <c r="AU390" t="s">
        <v>12115</v>
      </c>
      <c r="AW390" t="s">
        <v>12116</v>
      </c>
      <c r="AZ390" t="s">
        <v>12117</v>
      </c>
      <c r="BA390" t="s">
        <v>12118</v>
      </c>
      <c r="BB390" t="s">
        <v>12119</v>
      </c>
      <c r="BC390" t="s">
        <v>12120</v>
      </c>
      <c r="BD390" t="s">
        <v>12121</v>
      </c>
      <c r="BE390" t="s">
        <v>12122</v>
      </c>
      <c r="BI390" t="s">
        <v>12123</v>
      </c>
      <c r="BL390" t="s">
        <v>12124</v>
      </c>
      <c r="BM390" t="s">
        <v>12125</v>
      </c>
      <c r="BN390" t="s">
        <v>12126</v>
      </c>
      <c r="BO390" t="s">
        <v>12127</v>
      </c>
      <c r="BQ390" t="s">
        <v>12128</v>
      </c>
      <c r="BT390" t="s">
        <v>12129</v>
      </c>
      <c r="BV390" t="s">
        <v>12130</v>
      </c>
      <c r="BW390" t="s">
        <v>12131</v>
      </c>
    </row>
    <row r="391" spans="12:75" x14ac:dyDescent="0.3">
      <c r="L391">
        <v>2960</v>
      </c>
      <c r="M391" t="s">
        <v>811</v>
      </c>
      <c r="AU391" t="s">
        <v>9266</v>
      </c>
      <c r="AW391" t="s">
        <v>12132</v>
      </c>
      <c r="AZ391" t="s">
        <v>12133</v>
      </c>
      <c r="BA391" t="s">
        <v>12134</v>
      </c>
      <c r="BB391" t="s">
        <v>12135</v>
      </c>
      <c r="BC391" t="s">
        <v>12136</v>
      </c>
      <c r="BD391" t="s">
        <v>12137</v>
      </c>
      <c r="BE391" t="s">
        <v>12138</v>
      </c>
      <c r="BI391" t="s">
        <v>12139</v>
      </c>
      <c r="BL391" t="s">
        <v>12140</v>
      </c>
      <c r="BM391" t="s">
        <v>12141</v>
      </c>
      <c r="BN391" t="s">
        <v>12142</v>
      </c>
      <c r="BO391" t="s">
        <v>12143</v>
      </c>
      <c r="BQ391" t="s">
        <v>12144</v>
      </c>
      <c r="BT391" t="s">
        <v>12145</v>
      </c>
      <c r="BV391" t="s">
        <v>12146</v>
      </c>
      <c r="BW391" t="s">
        <v>12147</v>
      </c>
    </row>
    <row r="392" spans="12:75" x14ac:dyDescent="0.3">
      <c r="L392">
        <v>2960</v>
      </c>
      <c r="M392" t="s">
        <v>812</v>
      </c>
      <c r="AU392" t="s">
        <v>12148</v>
      </c>
      <c r="AW392" t="s">
        <v>12149</v>
      </c>
      <c r="AZ392" t="s">
        <v>12150</v>
      </c>
      <c r="BA392" t="s">
        <v>12151</v>
      </c>
      <c r="BB392" t="s">
        <v>12152</v>
      </c>
      <c r="BC392" t="s">
        <v>12153</v>
      </c>
      <c r="BD392" t="s">
        <v>12154</v>
      </c>
      <c r="BE392" t="s">
        <v>12155</v>
      </c>
      <c r="BI392" t="s">
        <v>12156</v>
      </c>
      <c r="BL392" t="s">
        <v>12157</v>
      </c>
      <c r="BM392" t="s">
        <v>12158</v>
      </c>
      <c r="BN392" t="s">
        <v>12159</v>
      </c>
      <c r="BO392" t="s">
        <v>12160</v>
      </c>
      <c r="BQ392" t="s">
        <v>12161</v>
      </c>
      <c r="BT392" t="s">
        <v>12162</v>
      </c>
      <c r="BV392" t="s">
        <v>12163</v>
      </c>
      <c r="BW392" t="s">
        <v>12164</v>
      </c>
    </row>
    <row r="393" spans="12:75" x14ac:dyDescent="0.3">
      <c r="L393">
        <v>2970</v>
      </c>
      <c r="M393" t="s">
        <v>813</v>
      </c>
      <c r="AU393" t="s">
        <v>9287</v>
      </c>
      <c r="AW393" t="s">
        <v>12165</v>
      </c>
      <c r="AZ393" t="s">
        <v>12166</v>
      </c>
      <c r="BA393" t="s">
        <v>12167</v>
      </c>
      <c r="BB393" t="s">
        <v>12168</v>
      </c>
      <c r="BC393" t="s">
        <v>12169</v>
      </c>
      <c r="BD393" t="s">
        <v>12170</v>
      </c>
      <c r="BE393" t="s">
        <v>12171</v>
      </c>
      <c r="BI393" t="s">
        <v>12172</v>
      </c>
      <c r="BL393" t="s">
        <v>12173</v>
      </c>
      <c r="BM393" t="s">
        <v>12174</v>
      </c>
      <c r="BN393" t="s">
        <v>12175</v>
      </c>
      <c r="BO393" t="s">
        <v>12176</v>
      </c>
      <c r="BQ393" t="s">
        <v>12177</v>
      </c>
      <c r="BT393" t="s">
        <v>12178</v>
      </c>
      <c r="BV393" t="s">
        <v>12179</v>
      </c>
      <c r="BW393" t="s">
        <v>12180</v>
      </c>
    </row>
    <row r="394" spans="12:75" x14ac:dyDescent="0.3">
      <c r="L394">
        <v>2970</v>
      </c>
      <c r="M394" t="s">
        <v>814</v>
      </c>
      <c r="AU394" t="s">
        <v>12181</v>
      </c>
      <c r="AW394" t="s">
        <v>12182</v>
      </c>
      <c r="AZ394" t="s">
        <v>12183</v>
      </c>
      <c r="BA394" t="s">
        <v>12184</v>
      </c>
      <c r="BB394" t="s">
        <v>12185</v>
      </c>
      <c r="BC394" t="s">
        <v>12186</v>
      </c>
      <c r="BD394" t="s">
        <v>12187</v>
      </c>
      <c r="BE394" t="s">
        <v>12188</v>
      </c>
      <c r="BI394" t="s">
        <v>12189</v>
      </c>
      <c r="BL394" t="s">
        <v>12190</v>
      </c>
      <c r="BM394" t="s">
        <v>12191</v>
      </c>
      <c r="BN394" t="s">
        <v>12192</v>
      </c>
      <c r="BO394" t="s">
        <v>12193</v>
      </c>
      <c r="BQ394" t="s">
        <v>12194</v>
      </c>
      <c r="BT394" t="s">
        <v>12195</v>
      </c>
      <c r="BV394" t="s">
        <v>12196</v>
      </c>
      <c r="BW394" t="s">
        <v>12197</v>
      </c>
    </row>
    <row r="395" spans="12:75" x14ac:dyDescent="0.3">
      <c r="L395">
        <v>2980</v>
      </c>
      <c r="M395" t="s">
        <v>815</v>
      </c>
      <c r="AU395" t="s">
        <v>12198</v>
      </c>
      <c r="AW395" t="s">
        <v>12199</v>
      </c>
      <c r="AZ395" t="s">
        <v>12200</v>
      </c>
      <c r="BA395" t="s">
        <v>12201</v>
      </c>
      <c r="BB395" t="s">
        <v>12202</v>
      </c>
      <c r="BC395" t="s">
        <v>12203</v>
      </c>
      <c r="BD395" t="s">
        <v>12204</v>
      </c>
      <c r="BE395" t="s">
        <v>12205</v>
      </c>
      <c r="BI395" t="s">
        <v>12206</v>
      </c>
      <c r="BL395" t="s">
        <v>12207</v>
      </c>
      <c r="BM395" t="s">
        <v>12208</v>
      </c>
      <c r="BN395" t="s">
        <v>12209</v>
      </c>
      <c r="BO395" t="s">
        <v>12210</v>
      </c>
      <c r="BQ395" t="s">
        <v>12211</v>
      </c>
      <c r="BT395" t="s">
        <v>12212</v>
      </c>
      <c r="BV395" t="s">
        <v>12213</v>
      </c>
      <c r="BW395" t="s">
        <v>12214</v>
      </c>
    </row>
    <row r="396" spans="12:75" x14ac:dyDescent="0.3">
      <c r="L396">
        <v>2980</v>
      </c>
      <c r="M396" t="s">
        <v>816</v>
      </c>
      <c r="AU396" t="s">
        <v>12215</v>
      </c>
      <c r="AW396" t="s">
        <v>12216</v>
      </c>
      <c r="AZ396" t="s">
        <v>12217</v>
      </c>
      <c r="BA396" t="s">
        <v>12218</v>
      </c>
      <c r="BB396" t="s">
        <v>12219</v>
      </c>
      <c r="BC396" t="s">
        <v>12220</v>
      </c>
      <c r="BD396" t="s">
        <v>12221</v>
      </c>
      <c r="BE396" t="s">
        <v>12222</v>
      </c>
      <c r="BI396" t="s">
        <v>12223</v>
      </c>
      <c r="BL396" t="s">
        <v>12224</v>
      </c>
      <c r="BM396" t="s">
        <v>12225</v>
      </c>
      <c r="BN396" t="s">
        <v>12226</v>
      </c>
      <c r="BO396" t="s">
        <v>12227</v>
      </c>
      <c r="BQ396" t="s">
        <v>12228</v>
      </c>
      <c r="BT396" t="s">
        <v>12229</v>
      </c>
      <c r="BV396" t="s">
        <v>12230</v>
      </c>
      <c r="BW396" t="s">
        <v>12231</v>
      </c>
    </row>
    <row r="397" spans="12:75" x14ac:dyDescent="0.3">
      <c r="L397">
        <v>2990</v>
      </c>
      <c r="M397" t="s">
        <v>818</v>
      </c>
      <c r="AU397" t="s">
        <v>12232</v>
      </c>
      <c r="AW397" t="s">
        <v>12233</v>
      </c>
      <c r="AZ397" t="s">
        <v>12234</v>
      </c>
      <c r="BA397" t="s">
        <v>12235</v>
      </c>
      <c r="BB397" t="s">
        <v>12236</v>
      </c>
      <c r="BC397" t="s">
        <v>12237</v>
      </c>
      <c r="BD397" t="s">
        <v>12238</v>
      </c>
      <c r="BE397" t="s">
        <v>12239</v>
      </c>
      <c r="BI397" t="s">
        <v>12240</v>
      </c>
      <c r="BL397" t="s">
        <v>12241</v>
      </c>
      <c r="BM397" t="s">
        <v>12242</v>
      </c>
      <c r="BN397" t="s">
        <v>12243</v>
      </c>
      <c r="BO397" t="s">
        <v>12244</v>
      </c>
      <c r="BQ397" t="s">
        <v>12245</v>
      </c>
      <c r="BT397" t="s">
        <v>12246</v>
      </c>
      <c r="BV397" t="s">
        <v>12247</v>
      </c>
      <c r="BW397" t="s">
        <v>12248</v>
      </c>
    </row>
    <row r="398" spans="12:75" x14ac:dyDescent="0.3">
      <c r="L398">
        <v>2990</v>
      </c>
      <c r="M398" t="s">
        <v>819</v>
      </c>
      <c r="AU398" t="s">
        <v>12249</v>
      </c>
      <c r="AW398" t="s">
        <v>12250</v>
      </c>
      <c r="AZ398" t="s">
        <v>12251</v>
      </c>
      <c r="BA398" t="s">
        <v>12252</v>
      </c>
      <c r="BB398" t="s">
        <v>12253</v>
      </c>
      <c r="BC398" t="s">
        <v>12254</v>
      </c>
      <c r="BD398" t="s">
        <v>12255</v>
      </c>
      <c r="BE398" t="s">
        <v>12256</v>
      </c>
      <c r="BI398" t="s">
        <v>12257</v>
      </c>
      <c r="BL398" t="s">
        <v>12258</v>
      </c>
      <c r="BM398" t="s">
        <v>12259</v>
      </c>
      <c r="BN398" t="s">
        <v>12260</v>
      </c>
      <c r="BO398" t="s">
        <v>12261</v>
      </c>
      <c r="BQ398" t="s">
        <v>12262</v>
      </c>
      <c r="BT398" t="s">
        <v>12263</v>
      </c>
      <c r="BV398" t="s">
        <v>12264</v>
      </c>
      <c r="BW398" t="s">
        <v>12265</v>
      </c>
    </row>
    <row r="399" spans="12:75" x14ac:dyDescent="0.3">
      <c r="L399">
        <v>3000</v>
      </c>
      <c r="M399" t="s">
        <v>820</v>
      </c>
      <c r="AU399" t="s">
        <v>12266</v>
      </c>
      <c r="AW399" t="s">
        <v>12267</v>
      </c>
      <c r="AZ399" t="s">
        <v>12268</v>
      </c>
      <c r="BA399" t="s">
        <v>12269</v>
      </c>
      <c r="BB399" t="s">
        <v>12270</v>
      </c>
      <c r="BC399" t="s">
        <v>12271</v>
      </c>
      <c r="BD399" t="s">
        <v>12272</v>
      </c>
      <c r="BE399" t="s">
        <v>12273</v>
      </c>
      <c r="BI399" t="s">
        <v>12274</v>
      </c>
      <c r="BL399" t="s">
        <v>12275</v>
      </c>
      <c r="BM399" t="s">
        <v>12276</v>
      </c>
      <c r="BN399" t="s">
        <v>12277</v>
      </c>
      <c r="BO399" t="s">
        <v>12278</v>
      </c>
      <c r="BQ399" t="s">
        <v>12279</v>
      </c>
      <c r="BT399" t="s">
        <v>12280</v>
      </c>
      <c r="BV399" t="s">
        <v>12281</v>
      </c>
      <c r="BW399" t="s">
        <v>12282</v>
      </c>
    </row>
    <row r="400" spans="12:75" x14ac:dyDescent="0.3">
      <c r="L400">
        <v>3001</v>
      </c>
      <c r="M400" t="s">
        <v>821</v>
      </c>
      <c r="AU400" t="s">
        <v>12283</v>
      </c>
      <c r="AW400" t="s">
        <v>12284</v>
      </c>
      <c r="AZ400" t="s">
        <v>12285</v>
      </c>
      <c r="BA400" t="s">
        <v>12286</v>
      </c>
      <c r="BB400" t="s">
        <v>12287</v>
      </c>
      <c r="BC400" t="s">
        <v>12288</v>
      </c>
      <c r="BD400" t="s">
        <v>12289</v>
      </c>
      <c r="BE400" t="s">
        <v>12290</v>
      </c>
      <c r="BI400" t="s">
        <v>12291</v>
      </c>
      <c r="BL400" t="s">
        <v>12292</v>
      </c>
      <c r="BM400" t="s">
        <v>12293</v>
      </c>
      <c r="BN400" t="s">
        <v>12294</v>
      </c>
      <c r="BO400" t="s">
        <v>12295</v>
      </c>
      <c r="BQ400" t="s">
        <v>12296</v>
      </c>
      <c r="BT400" t="s">
        <v>12297</v>
      </c>
      <c r="BV400" t="s">
        <v>12298</v>
      </c>
      <c r="BW400" t="s">
        <v>12299</v>
      </c>
    </row>
    <row r="401" spans="12:75" x14ac:dyDescent="0.3">
      <c r="L401">
        <v>3010</v>
      </c>
      <c r="M401" t="s">
        <v>822</v>
      </c>
      <c r="AU401" t="s">
        <v>12300</v>
      </c>
      <c r="AW401" t="s">
        <v>12301</v>
      </c>
      <c r="AZ401" t="s">
        <v>12302</v>
      </c>
      <c r="BA401" t="s">
        <v>12303</v>
      </c>
      <c r="BB401" t="s">
        <v>12304</v>
      </c>
      <c r="BC401" t="s">
        <v>12305</v>
      </c>
      <c r="BD401" t="s">
        <v>12306</v>
      </c>
      <c r="BE401" t="s">
        <v>12307</v>
      </c>
      <c r="BI401" t="s">
        <v>12308</v>
      </c>
      <c r="BL401" t="s">
        <v>12309</v>
      </c>
      <c r="BM401" t="s">
        <v>12310</v>
      </c>
      <c r="BN401" t="s">
        <v>12311</v>
      </c>
      <c r="BO401" t="s">
        <v>12312</v>
      </c>
      <c r="BQ401" t="s">
        <v>12313</v>
      </c>
      <c r="BT401" t="s">
        <v>12314</v>
      </c>
      <c r="BV401" t="s">
        <v>12315</v>
      </c>
      <c r="BW401" t="s">
        <v>12316</v>
      </c>
    </row>
    <row r="402" spans="12:75" x14ac:dyDescent="0.3">
      <c r="L402">
        <v>3012</v>
      </c>
      <c r="M402" t="s">
        <v>823</v>
      </c>
      <c r="AU402" t="s">
        <v>9308</v>
      </c>
      <c r="AW402" t="s">
        <v>12317</v>
      </c>
      <c r="AZ402" t="s">
        <v>12318</v>
      </c>
      <c r="BA402" t="s">
        <v>12319</v>
      </c>
      <c r="BB402" t="s">
        <v>12320</v>
      </c>
      <c r="BC402" t="s">
        <v>12321</v>
      </c>
      <c r="BD402" t="s">
        <v>12322</v>
      </c>
      <c r="BE402" t="s">
        <v>12323</v>
      </c>
      <c r="BI402" t="s">
        <v>12324</v>
      </c>
      <c r="BL402" t="s">
        <v>12325</v>
      </c>
      <c r="BM402" t="s">
        <v>12326</v>
      </c>
      <c r="BN402" t="s">
        <v>12327</v>
      </c>
      <c r="BO402" t="s">
        <v>12328</v>
      </c>
      <c r="BQ402" t="s">
        <v>12329</v>
      </c>
      <c r="BV402" t="s">
        <v>12330</v>
      </c>
      <c r="BW402" t="s">
        <v>12331</v>
      </c>
    </row>
    <row r="403" spans="12:75" x14ac:dyDescent="0.3">
      <c r="L403">
        <v>3018</v>
      </c>
      <c r="M403" t="s">
        <v>824</v>
      </c>
      <c r="AU403" t="s">
        <v>12332</v>
      </c>
      <c r="AW403" t="s">
        <v>12333</v>
      </c>
      <c r="AZ403" t="s">
        <v>12334</v>
      </c>
      <c r="BA403" t="s">
        <v>12335</v>
      </c>
      <c r="BB403" t="s">
        <v>12336</v>
      </c>
      <c r="BC403" t="s">
        <v>12337</v>
      </c>
      <c r="BD403" t="s">
        <v>12338</v>
      </c>
      <c r="BE403" t="s">
        <v>12339</v>
      </c>
      <c r="BI403" t="s">
        <v>12340</v>
      </c>
      <c r="BL403" t="s">
        <v>12341</v>
      </c>
      <c r="BM403" t="s">
        <v>12342</v>
      </c>
      <c r="BN403" t="s">
        <v>12343</v>
      </c>
      <c r="BO403" t="s">
        <v>12344</v>
      </c>
      <c r="BQ403" t="s">
        <v>12345</v>
      </c>
      <c r="BV403" t="s">
        <v>12346</v>
      </c>
      <c r="BW403" t="s">
        <v>12347</v>
      </c>
    </row>
    <row r="404" spans="12:75" x14ac:dyDescent="0.3">
      <c r="L404">
        <v>3020</v>
      </c>
      <c r="M404" t="s">
        <v>825</v>
      </c>
      <c r="AU404" t="s">
        <v>12348</v>
      </c>
      <c r="AW404" t="s">
        <v>12349</v>
      </c>
      <c r="AZ404" t="s">
        <v>12350</v>
      </c>
      <c r="BA404" t="s">
        <v>12351</v>
      </c>
      <c r="BB404" t="s">
        <v>12352</v>
      </c>
      <c r="BC404" t="s">
        <v>12353</v>
      </c>
      <c r="BD404" t="s">
        <v>12354</v>
      </c>
      <c r="BE404" t="s">
        <v>12355</v>
      </c>
      <c r="BI404" t="s">
        <v>12356</v>
      </c>
      <c r="BL404" t="s">
        <v>12357</v>
      </c>
      <c r="BM404" t="s">
        <v>12358</v>
      </c>
      <c r="BN404" t="s">
        <v>12359</v>
      </c>
      <c r="BO404" t="s">
        <v>12360</v>
      </c>
      <c r="BQ404" t="s">
        <v>12361</v>
      </c>
      <c r="BV404" t="s">
        <v>12362</v>
      </c>
      <c r="BW404" t="s">
        <v>12363</v>
      </c>
    </row>
    <row r="405" spans="12:75" x14ac:dyDescent="0.3">
      <c r="L405">
        <v>3020</v>
      </c>
      <c r="M405" t="s">
        <v>826</v>
      </c>
      <c r="AU405" t="s">
        <v>12364</v>
      </c>
      <c r="AW405" t="s">
        <v>12365</v>
      </c>
      <c r="AZ405" t="s">
        <v>12366</v>
      </c>
      <c r="BA405" t="s">
        <v>12367</v>
      </c>
      <c r="BB405" t="s">
        <v>12368</v>
      </c>
      <c r="BC405" t="s">
        <v>12369</v>
      </c>
      <c r="BD405" t="s">
        <v>12370</v>
      </c>
      <c r="BE405" t="s">
        <v>12371</v>
      </c>
      <c r="BI405" t="s">
        <v>12372</v>
      </c>
      <c r="BL405" t="s">
        <v>12373</v>
      </c>
      <c r="BM405" t="s">
        <v>12374</v>
      </c>
      <c r="BN405" t="s">
        <v>12375</v>
      </c>
      <c r="BO405" t="s">
        <v>12376</v>
      </c>
      <c r="BQ405" t="s">
        <v>12377</v>
      </c>
      <c r="BV405" t="s">
        <v>12378</v>
      </c>
      <c r="BW405" t="s">
        <v>12379</v>
      </c>
    </row>
    <row r="406" spans="12:75" x14ac:dyDescent="0.3">
      <c r="L406">
        <v>3020</v>
      </c>
      <c r="M406" t="s">
        <v>826</v>
      </c>
      <c r="AU406" t="s">
        <v>12380</v>
      </c>
      <c r="AW406" t="s">
        <v>12381</v>
      </c>
      <c r="AZ406" t="s">
        <v>12382</v>
      </c>
      <c r="BA406" t="s">
        <v>12383</v>
      </c>
      <c r="BB406" t="s">
        <v>12384</v>
      </c>
      <c r="BC406" t="s">
        <v>12385</v>
      </c>
      <c r="BD406" t="s">
        <v>12386</v>
      </c>
      <c r="BE406" t="s">
        <v>12387</v>
      </c>
      <c r="BI406" t="s">
        <v>12388</v>
      </c>
      <c r="BL406" t="s">
        <v>12389</v>
      </c>
      <c r="BM406" t="s">
        <v>12390</v>
      </c>
      <c r="BN406" t="s">
        <v>12391</v>
      </c>
      <c r="BO406" t="s">
        <v>12392</v>
      </c>
      <c r="BQ406" t="s">
        <v>12393</v>
      </c>
      <c r="BV406" t="s">
        <v>12394</v>
      </c>
      <c r="BW406" t="s">
        <v>12395</v>
      </c>
    </row>
    <row r="407" spans="12:75" x14ac:dyDescent="0.3">
      <c r="L407">
        <v>3040</v>
      </c>
      <c r="M407" t="s">
        <v>826</v>
      </c>
      <c r="AU407" t="s">
        <v>12396</v>
      </c>
      <c r="AW407" t="s">
        <v>12397</v>
      </c>
      <c r="AZ407" t="s">
        <v>12398</v>
      </c>
      <c r="BA407" t="s">
        <v>12399</v>
      </c>
      <c r="BB407" t="s">
        <v>12400</v>
      </c>
      <c r="BC407" t="s">
        <v>12401</v>
      </c>
      <c r="BD407" t="s">
        <v>12402</v>
      </c>
      <c r="BE407" t="s">
        <v>12403</v>
      </c>
      <c r="BI407" t="s">
        <v>12404</v>
      </c>
      <c r="BL407" t="s">
        <v>12405</v>
      </c>
      <c r="BM407" t="s">
        <v>12406</v>
      </c>
      <c r="BN407" t="s">
        <v>12407</v>
      </c>
      <c r="BO407" t="s">
        <v>12408</v>
      </c>
      <c r="BQ407" t="s">
        <v>12409</v>
      </c>
      <c r="BV407" t="s">
        <v>12410</v>
      </c>
      <c r="BW407" t="s">
        <v>12411</v>
      </c>
    </row>
    <row r="408" spans="12:75" x14ac:dyDescent="0.3">
      <c r="L408">
        <v>3040</v>
      </c>
      <c r="M408" t="s">
        <v>827</v>
      </c>
      <c r="AU408" t="s">
        <v>12412</v>
      </c>
      <c r="AW408" t="s">
        <v>12413</v>
      </c>
      <c r="AZ408" t="s">
        <v>12414</v>
      </c>
      <c r="BA408" t="s">
        <v>12415</v>
      </c>
      <c r="BB408" t="s">
        <v>12416</v>
      </c>
      <c r="BC408" t="s">
        <v>12417</v>
      </c>
      <c r="BD408" t="s">
        <v>12418</v>
      </c>
      <c r="BE408" t="s">
        <v>12419</v>
      </c>
      <c r="BI408" t="s">
        <v>12420</v>
      </c>
      <c r="BL408" t="s">
        <v>12421</v>
      </c>
      <c r="BM408" t="s">
        <v>12422</v>
      </c>
      <c r="BN408" t="s">
        <v>12423</v>
      </c>
      <c r="BO408" t="s">
        <v>12424</v>
      </c>
      <c r="BQ408" t="s">
        <v>12425</v>
      </c>
      <c r="BV408" t="s">
        <v>12426</v>
      </c>
      <c r="BW408" t="s">
        <v>12427</v>
      </c>
    </row>
    <row r="409" spans="12:75" x14ac:dyDescent="0.3">
      <c r="L409">
        <v>3040</v>
      </c>
      <c r="M409" t="s">
        <v>828</v>
      </c>
      <c r="AU409" t="s">
        <v>12428</v>
      </c>
      <c r="AW409" t="s">
        <v>12429</v>
      </c>
      <c r="AZ409" t="s">
        <v>12430</v>
      </c>
      <c r="BA409" t="s">
        <v>12431</v>
      </c>
      <c r="BB409" t="s">
        <v>12432</v>
      </c>
      <c r="BC409" t="s">
        <v>12433</v>
      </c>
      <c r="BD409" t="s">
        <v>12434</v>
      </c>
      <c r="BE409" t="s">
        <v>12435</v>
      </c>
      <c r="BI409" t="s">
        <v>12436</v>
      </c>
      <c r="BL409" t="s">
        <v>12437</v>
      </c>
      <c r="BM409" t="s">
        <v>12438</v>
      </c>
      <c r="BN409" t="s">
        <v>12439</v>
      </c>
      <c r="BO409" t="s">
        <v>12440</v>
      </c>
      <c r="BQ409" t="s">
        <v>12441</v>
      </c>
      <c r="BV409" t="s">
        <v>12442</v>
      </c>
      <c r="BW409" t="s">
        <v>12443</v>
      </c>
    </row>
    <row r="410" spans="12:75" x14ac:dyDescent="0.3">
      <c r="L410">
        <v>3040</v>
      </c>
      <c r="M410" t="s">
        <v>829</v>
      </c>
      <c r="AU410" t="s">
        <v>12444</v>
      </c>
      <c r="AW410" t="s">
        <v>12445</v>
      </c>
      <c r="AZ410" t="s">
        <v>12446</v>
      </c>
      <c r="BA410" t="s">
        <v>12447</v>
      </c>
      <c r="BB410" t="s">
        <v>12448</v>
      </c>
      <c r="BC410" t="s">
        <v>12449</v>
      </c>
      <c r="BD410" t="s">
        <v>12450</v>
      </c>
      <c r="BE410" t="s">
        <v>7564</v>
      </c>
      <c r="BI410" t="s">
        <v>12451</v>
      </c>
      <c r="BL410" t="s">
        <v>12452</v>
      </c>
      <c r="BM410" t="s">
        <v>12453</v>
      </c>
      <c r="BN410" t="s">
        <v>12454</v>
      </c>
      <c r="BO410" t="s">
        <v>12455</v>
      </c>
      <c r="BQ410" t="s">
        <v>12456</v>
      </c>
      <c r="BV410" t="s">
        <v>12457</v>
      </c>
      <c r="BW410" t="s">
        <v>12458</v>
      </c>
    </row>
    <row r="411" spans="12:75" x14ac:dyDescent="0.3">
      <c r="L411">
        <v>3040</v>
      </c>
      <c r="M411" t="s">
        <v>830</v>
      </c>
      <c r="AU411" t="s">
        <v>12459</v>
      </c>
      <c r="AW411" t="s">
        <v>12460</v>
      </c>
      <c r="AZ411" t="s">
        <v>12461</v>
      </c>
      <c r="BA411" t="s">
        <v>12462</v>
      </c>
      <c r="BB411" t="s">
        <v>12463</v>
      </c>
      <c r="BC411" t="s">
        <v>12464</v>
      </c>
      <c r="BD411" t="s">
        <v>12465</v>
      </c>
      <c r="BE411" t="s">
        <v>12466</v>
      </c>
      <c r="BI411" t="s">
        <v>12467</v>
      </c>
      <c r="BL411" t="s">
        <v>12468</v>
      </c>
      <c r="BM411" t="s">
        <v>12469</v>
      </c>
      <c r="BN411" t="s">
        <v>12470</v>
      </c>
      <c r="BO411" t="s">
        <v>12471</v>
      </c>
      <c r="BQ411" t="s">
        <v>12472</v>
      </c>
      <c r="BV411" t="s">
        <v>12473</v>
      </c>
      <c r="BW411" t="s">
        <v>12474</v>
      </c>
    </row>
    <row r="412" spans="12:75" x14ac:dyDescent="0.3">
      <c r="L412">
        <v>3050</v>
      </c>
      <c r="M412" t="s">
        <v>831</v>
      </c>
      <c r="AU412" t="s">
        <v>12475</v>
      </c>
      <c r="AW412" t="s">
        <v>12476</v>
      </c>
      <c r="AZ412" t="s">
        <v>12477</v>
      </c>
      <c r="BA412" t="s">
        <v>12478</v>
      </c>
      <c r="BB412" t="s">
        <v>12479</v>
      </c>
      <c r="BC412" t="s">
        <v>12480</v>
      </c>
      <c r="BD412" t="s">
        <v>12481</v>
      </c>
      <c r="BE412" t="s">
        <v>12482</v>
      </c>
      <c r="BI412" t="s">
        <v>12483</v>
      </c>
      <c r="BL412" t="s">
        <v>12484</v>
      </c>
      <c r="BM412" t="s">
        <v>12485</v>
      </c>
      <c r="BN412" t="s">
        <v>12486</v>
      </c>
      <c r="BO412" t="s">
        <v>12487</v>
      </c>
      <c r="BQ412" t="s">
        <v>12488</v>
      </c>
      <c r="BV412" t="s">
        <v>12489</v>
      </c>
      <c r="BW412" t="s">
        <v>12490</v>
      </c>
    </row>
    <row r="413" spans="12:75" x14ac:dyDescent="0.3">
      <c r="L413">
        <v>3051</v>
      </c>
      <c r="M413" t="s">
        <v>832</v>
      </c>
      <c r="AU413" t="s">
        <v>12491</v>
      </c>
      <c r="AW413" t="s">
        <v>12492</v>
      </c>
      <c r="AZ413" t="s">
        <v>12493</v>
      </c>
      <c r="BA413" t="s">
        <v>12494</v>
      </c>
      <c r="BB413" t="s">
        <v>12495</v>
      </c>
      <c r="BC413" t="s">
        <v>12496</v>
      </c>
      <c r="BD413" t="s">
        <v>12497</v>
      </c>
      <c r="BE413" t="s">
        <v>12498</v>
      </c>
      <c r="BI413" t="s">
        <v>12499</v>
      </c>
      <c r="BL413" t="s">
        <v>12500</v>
      </c>
      <c r="BM413" t="s">
        <v>12501</v>
      </c>
      <c r="BN413" t="s">
        <v>12502</v>
      </c>
      <c r="BO413" t="s">
        <v>12503</v>
      </c>
      <c r="BQ413" t="s">
        <v>12504</v>
      </c>
      <c r="BV413" t="s">
        <v>12505</v>
      </c>
      <c r="BW413" t="s">
        <v>12506</v>
      </c>
    </row>
    <row r="414" spans="12:75" x14ac:dyDescent="0.3">
      <c r="L414">
        <v>3052</v>
      </c>
      <c r="M414" t="s">
        <v>833</v>
      </c>
      <c r="AU414" t="s">
        <v>12507</v>
      </c>
      <c r="AW414" t="s">
        <v>12508</v>
      </c>
      <c r="AZ414" t="s">
        <v>12509</v>
      </c>
      <c r="BA414" t="s">
        <v>12510</v>
      </c>
      <c r="BB414" t="s">
        <v>12511</v>
      </c>
      <c r="BC414" t="s">
        <v>12512</v>
      </c>
      <c r="BD414" t="s">
        <v>12513</v>
      </c>
      <c r="BE414" t="s">
        <v>12514</v>
      </c>
      <c r="BI414" t="s">
        <v>12515</v>
      </c>
      <c r="BL414" t="s">
        <v>12516</v>
      </c>
      <c r="BM414" t="s">
        <v>12517</v>
      </c>
      <c r="BN414" t="s">
        <v>12518</v>
      </c>
      <c r="BO414" t="s">
        <v>12519</v>
      </c>
      <c r="BQ414" t="s">
        <v>12520</v>
      </c>
      <c r="BV414" t="s">
        <v>12521</v>
      </c>
      <c r="BW414" t="s">
        <v>12522</v>
      </c>
    </row>
    <row r="415" spans="12:75" x14ac:dyDescent="0.3">
      <c r="L415">
        <v>3053</v>
      </c>
      <c r="M415" t="s">
        <v>834</v>
      </c>
      <c r="AU415" t="s">
        <v>12523</v>
      </c>
      <c r="AW415" t="s">
        <v>12524</v>
      </c>
      <c r="AZ415" t="s">
        <v>12525</v>
      </c>
      <c r="BA415" t="s">
        <v>12526</v>
      </c>
      <c r="BB415" t="s">
        <v>12527</v>
      </c>
      <c r="BC415" t="s">
        <v>12528</v>
      </c>
      <c r="BD415" t="s">
        <v>12529</v>
      </c>
      <c r="BE415" t="s">
        <v>12530</v>
      </c>
      <c r="BI415" t="s">
        <v>12531</v>
      </c>
      <c r="BL415" t="s">
        <v>12532</v>
      </c>
      <c r="BM415" t="s">
        <v>12533</v>
      </c>
      <c r="BN415" t="s">
        <v>12534</v>
      </c>
      <c r="BO415" t="s">
        <v>12535</v>
      </c>
      <c r="BQ415" t="s">
        <v>12536</v>
      </c>
      <c r="BV415" t="s">
        <v>12537</v>
      </c>
      <c r="BW415" t="s">
        <v>12538</v>
      </c>
    </row>
    <row r="416" spans="12:75" x14ac:dyDescent="0.3">
      <c r="L416">
        <v>3054</v>
      </c>
      <c r="M416" t="s">
        <v>835</v>
      </c>
      <c r="AU416" t="s">
        <v>12539</v>
      </c>
      <c r="AW416" t="s">
        <v>12540</v>
      </c>
      <c r="AZ416" t="s">
        <v>12541</v>
      </c>
      <c r="BA416" t="s">
        <v>12542</v>
      </c>
      <c r="BB416" t="s">
        <v>12543</v>
      </c>
      <c r="BC416" t="s">
        <v>12544</v>
      </c>
      <c r="BD416" t="s">
        <v>12545</v>
      </c>
      <c r="BE416" t="s">
        <v>12546</v>
      </c>
      <c r="BI416" t="s">
        <v>12547</v>
      </c>
      <c r="BL416" t="s">
        <v>12548</v>
      </c>
      <c r="BM416" t="s">
        <v>12549</v>
      </c>
      <c r="BN416" t="s">
        <v>12550</v>
      </c>
      <c r="BO416" t="s">
        <v>12551</v>
      </c>
      <c r="BQ416" t="s">
        <v>12552</v>
      </c>
      <c r="BV416" t="s">
        <v>12553</v>
      </c>
      <c r="BW416" t="s">
        <v>12554</v>
      </c>
    </row>
    <row r="417" spans="12:75" x14ac:dyDescent="0.3">
      <c r="L417">
        <v>3060</v>
      </c>
      <c r="M417" t="s">
        <v>836</v>
      </c>
      <c r="AU417" t="s">
        <v>12555</v>
      </c>
      <c r="AW417" t="s">
        <v>12556</v>
      </c>
      <c r="AZ417" t="s">
        <v>12557</v>
      </c>
      <c r="BA417" t="s">
        <v>12558</v>
      </c>
      <c r="BB417" t="s">
        <v>12559</v>
      </c>
      <c r="BC417" t="s">
        <v>12560</v>
      </c>
      <c r="BD417" t="s">
        <v>12561</v>
      </c>
      <c r="BE417" t="s">
        <v>12562</v>
      </c>
      <c r="BI417" t="s">
        <v>12563</v>
      </c>
      <c r="BL417" t="s">
        <v>12564</v>
      </c>
      <c r="BM417" t="s">
        <v>12565</v>
      </c>
      <c r="BN417" t="s">
        <v>12566</v>
      </c>
      <c r="BO417" t="s">
        <v>12567</v>
      </c>
      <c r="BQ417" t="s">
        <v>12568</v>
      </c>
      <c r="BV417" t="s">
        <v>12569</v>
      </c>
      <c r="BW417" t="s">
        <v>12570</v>
      </c>
    </row>
    <row r="418" spans="12:75" x14ac:dyDescent="0.3">
      <c r="L418">
        <v>3060</v>
      </c>
      <c r="M418" t="s">
        <v>837</v>
      </c>
      <c r="AU418" t="s">
        <v>12571</v>
      </c>
      <c r="AW418" t="s">
        <v>12572</v>
      </c>
      <c r="AZ418" t="s">
        <v>12573</v>
      </c>
      <c r="BA418" t="s">
        <v>12574</v>
      </c>
      <c r="BB418" t="s">
        <v>12575</v>
      </c>
      <c r="BC418" t="s">
        <v>12576</v>
      </c>
      <c r="BD418" t="s">
        <v>12577</v>
      </c>
      <c r="BE418" t="s">
        <v>12578</v>
      </c>
      <c r="BI418" t="s">
        <v>12579</v>
      </c>
      <c r="BL418" t="s">
        <v>12580</v>
      </c>
      <c r="BM418" t="s">
        <v>12581</v>
      </c>
      <c r="BN418" t="s">
        <v>12582</v>
      </c>
      <c r="BO418" t="s">
        <v>12583</v>
      </c>
      <c r="BQ418" t="s">
        <v>12584</v>
      </c>
      <c r="BV418" t="s">
        <v>12585</v>
      </c>
      <c r="BW418" t="s">
        <v>12586</v>
      </c>
    </row>
    <row r="419" spans="12:75" x14ac:dyDescent="0.3">
      <c r="L419">
        <v>3061</v>
      </c>
      <c r="M419" t="s">
        <v>838</v>
      </c>
      <c r="AU419" t="s">
        <v>12587</v>
      </c>
      <c r="AW419" t="s">
        <v>12588</v>
      </c>
      <c r="AZ419" t="s">
        <v>12589</v>
      </c>
      <c r="BA419" t="s">
        <v>12590</v>
      </c>
      <c r="BB419" t="s">
        <v>12591</v>
      </c>
      <c r="BC419" t="s">
        <v>12592</v>
      </c>
      <c r="BD419" t="s">
        <v>12593</v>
      </c>
      <c r="BE419" t="s">
        <v>12594</v>
      </c>
      <c r="BI419" t="s">
        <v>12595</v>
      </c>
      <c r="BL419" t="s">
        <v>12596</v>
      </c>
      <c r="BM419" t="s">
        <v>12597</v>
      </c>
      <c r="BN419" t="s">
        <v>12598</v>
      </c>
      <c r="BO419" t="s">
        <v>12599</v>
      </c>
      <c r="BQ419" t="s">
        <v>12600</v>
      </c>
      <c r="BV419" t="s">
        <v>12601</v>
      </c>
      <c r="BW419" t="s">
        <v>12602</v>
      </c>
    </row>
    <row r="420" spans="12:75" x14ac:dyDescent="0.3">
      <c r="L420">
        <v>3070</v>
      </c>
      <c r="M420" t="s">
        <v>839</v>
      </c>
      <c r="AU420" t="s">
        <v>12603</v>
      </c>
      <c r="AW420" t="s">
        <v>12604</v>
      </c>
      <c r="AZ420" t="s">
        <v>12605</v>
      </c>
      <c r="BA420" t="s">
        <v>12606</v>
      </c>
      <c r="BB420" t="s">
        <v>12607</v>
      </c>
      <c r="BC420" t="s">
        <v>12608</v>
      </c>
      <c r="BD420" t="s">
        <v>12609</v>
      </c>
      <c r="BE420" t="s">
        <v>12610</v>
      </c>
      <c r="BI420" t="s">
        <v>12611</v>
      </c>
      <c r="BL420" t="s">
        <v>12612</v>
      </c>
      <c r="BM420" t="s">
        <v>12613</v>
      </c>
      <c r="BN420" t="s">
        <v>12614</v>
      </c>
      <c r="BO420" t="s">
        <v>12615</v>
      </c>
      <c r="BQ420" t="s">
        <v>12616</v>
      </c>
      <c r="BV420" t="s">
        <v>12617</v>
      </c>
      <c r="BW420" t="s">
        <v>12618</v>
      </c>
    </row>
    <row r="421" spans="12:75" x14ac:dyDescent="0.3">
      <c r="L421">
        <v>3071</v>
      </c>
      <c r="M421" t="s">
        <v>840</v>
      </c>
      <c r="AU421" t="s">
        <v>12619</v>
      </c>
      <c r="AW421" t="s">
        <v>12620</v>
      </c>
      <c r="AZ421" t="s">
        <v>12621</v>
      </c>
      <c r="BA421" t="s">
        <v>12622</v>
      </c>
      <c r="BB421" t="s">
        <v>12623</v>
      </c>
      <c r="BC421" t="s">
        <v>12624</v>
      </c>
      <c r="BD421" t="s">
        <v>12625</v>
      </c>
      <c r="BE421" t="s">
        <v>12626</v>
      </c>
      <c r="BI421" t="s">
        <v>12627</v>
      </c>
      <c r="BL421" t="s">
        <v>12628</v>
      </c>
      <c r="BM421" t="s">
        <v>12629</v>
      </c>
      <c r="BN421" t="s">
        <v>12630</v>
      </c>
      <c r="BO421" t="s">
        <v>12631</v>
      </c>
      <c r="BQ421" t="s">
        <v>12632</v>
      </c>
      <c r="BV421" t="s">
        <v>12633</v>
      </c>
      <c r="BW421" t="s">
        <v>12634</v>
      </c>
    </row>
    <row r="422" spans="12:75" x14ac:dyDescent="0.3">
      <c r="L422">
        <v>3078</v>
      </c>
      <c r="M422" t="s">
        <v>841</v>
      </c>
      <c r="AU422" t="s">
        <v>12635</v>
      </c>
      <c r="AW422" t="s">
        <v>12636</v>
      </c>
      <c r="AZ422" t="s">
        <v>12637</v>
      </c>
      <c r="BA422" t="s">
        <v>12638</v>
      </c>
      <c r="BB422" t="s">
        <v>12639</v>
      </c>
      <c r="BC422" t="s">
        <v>12640</v>
      </c>
      <c r="BD422" t="s">
        <v>12641</v>
      </c>
      <c r="BE422" t="s">
        <v>12642</v>
      </c>
      <c r="BI422" t="s">
        <v>12643</v>
      </c>
      <c r="BL422" t="s">
        <v>12644</v>
      </c>
      <c r="BM422" t="s">
        <v>12645</v>
      </c>
      <c r="BN422" t="s">
        <v>12646</v>
      </c>
      <c r="BO422" t="s">
        <v>12647</v>
      </c>
      <c r="BQ422" t="s">
        <v>12648</v>
      </c>
      <c r="BV422" t="s">
        <v>12649</v>
      </c>
      <c r="BW422" t="s">
        <v>12650</v>
      </c>
    </row>
    <row r="423" spans="12:75" x14ac:dyDescent="0.3">
      <c r="L423">
        <v>3078</v>
      </c>
      <c r="M423" t="s">
        <v>842</v>
      </c>
      <c r="AU423" t="s">
        <v>12651</v>
      </c>
      <c r="AW423" t="s">
        <v>12652</v>
      </c>
      <c r="AZ423" t="s">
        <v>12653</v>
      </c>
      <c r="BA423" t="s">
        <v>12654</v>
      </c>
      <c r="BB423" t="s">
        <v>12655</v>
      </c>
      <c r="BC423" t="s">
        <v>12656</v>
      </c>
      <c r="BD423" t="s">
        <v>12657</v>
      </c>
      <c r="BE423" t="s">
        <v>12658</v>
      </c>
      <c r="BI423" t="s">
        <v>12659</v>
      </c>
      <c r="BL423" t="s">
        <v>12660</v>
      </c>
      <c r="BM423" t="s">
        <v>12661</v>
      </c>
      <c r="BN423" t="s">
        <v>12662</v>
      </c>
      <c r="BO423" t="s">
        <v>12663</v>
      </c>
      <c r="BQ423" t="s">
        <v>12664</v>
      </c>
      <c r="BV423" t="s">
        <v>12665</v>
      </c>
      <c r="BW423" t="s">
        <v>12666</v>
      </c>
    </row>
    <row r="424" spans="12:75" x14ac:dyDescent="0.3">
      <c r="L424">
        <v>3080</v>
      </c>
      <c r="M424" t="s">
        <v>844</v>
      </c>
      <c r="AU424" t="s">
        <v>9475</v>
      </c>
      <c r="AW424" t="s">
        <v>12667</v>
      </c>
      <c r="AZ424" t="s">
        <v>12668</v>
      </c>
      <c r="BA424" t="s">
        <v>12669</v>
      </c>
      <c r="BB424" t="s">
        <v>12670</v>
      </c>
      <c r="BC424" t="s">
        <v>12671</v>
      </c>
      <c r="BD424" t="s">
        <v>12672</v>
      </c>
      <c r="BE424" t="s">
        <v>12673</v>
      </c>
      <c r="BI424" t="s">
        <v>12674</v>
      </c>
      <c r="BL424" t="s">
        <v>12675</v>
      </c>
      <c r="BM424" t="s">
        <v>12676</v>
      </c>
      <c r="BN424" t="s">
        <v>12677</v>
      </c>
      <c r="BO424" t="s">
        <v>12678</v>
      </c>
      <c r="BQ424" t="s">
        <v>12679</v>
      </c>
      <c r="BV424" t="s">
        <v>12680</v>
      </c>
      <c r="BW424" t="s">
        <v>12681</v>
      </c>
    </row>
    <row r="425" spans="12:75" x14ac:dyDescent="0.3">
      <c r="L425">
        <v>3080</v>
      </c>
      <c r="M425" t="s">
        <v>843</v>
      </c>
      <c r="AU425" t="s">
        <v>12682</v>
      </c>
      <c r="AW425" t="s">
        <v>6394</v>
      </c>
      <c r="AZ425" t="s">
        <v>12683</v>
      </c>
      <c r="BA425" t="s">
        <v>12684</v>
      </c>
      <c r="BB425" t="s">
        <v>12685</v>
      </c>
      <c r="BC425" t="s">
        <v>12686</v>
      </c>
      <c r="BD425" t="s">
        <v>12687</v>
      </c>
      <c r="BE425" t="s">
        <v>12688</v>
      </c>
      <c r="BI425" t="s">
        <v>12689</v>
      </c>
      <c r="BL425" t="s">
        <v>12690</v>
      </c>
      <c r="BM425" t="s">
        <v>12691</v>
      </c>
      <c r="BN425" t="s">
        <v>12692</v>
      </c>
      <c r="BO425" t="s">
        <v>12693</v>
      </c>
      <c r="BQ425" t="s">
        <v>12694</v>
      </c>
      <c r="BV425" t="s">
        <v>12695</v>
      </c>
      <c r="BW425" t="s">
        <v>12696</v>
      </c>
    </row>
    <row r="426" spans="12:75" x14ac:dyDescent="0.3">
      <c r="L426">
        <v>3080</v>
      </c>
      <c r="M426" t="s">
        <v>845</v>
      </c>
      <c r="AU426" t="s">
        <v>12697</v>
      </c>
      <c r="AW426" t="s">
        <v>12698</v>
      </c>
      <c r="AZ426" t="s">
        <v>12699</v>
      </c>
      <c r="BA426" t="s">
        <v>12700</v>
      </c>
      <c r="BB426" t="s">
        <v>12701</v>
      </c>
      <c r="BC426" t="s">
        <v>12702</v>
      </c>
      <c r="BD426" t="s">
        <v>12703</v>
      </c>
      <c r="BE426" t="s">
        <v>12704</v>
      </c>
      <c r="BI426" t="s">
        <v>12705</v>
      </c>
      <c r="BL426" t="s">
        <v>12706</v>
      </c>
      <c r="BM426" t="s">
        <v>12707</v>
      </c>
      <c r="BN426" t="s">
        <v>12708</v>
      </c>
      <c r="BO426" t="s">
        <v>12709</v>
      </c>
      <c r="BQ426" t="s">
        <v>12710</v>
      </c>
      <c r="BV426" t="s">
        <v>12711</v>
      </c>
      <c r="BW426" t="s">
        <v>12712</v>
      </c>
    </row>
    <row r="427" spans="12:75" x14ac:dyDescent="0.3">
      <c r="L427">
        <v>3090</v>
      </c>
      <c r="M427" t="s">
        <v>846</v>
      </c>
      <c r="AU427" t="s">
        <v>9516</v>
      </c>
      <c r="AW427" t="s">
        <v>12713</v>
      </c>
      <c r="AZ427" t="s">
        <v>12714</v>
      </c>
      <c r="BA427" t="s">
        <v>12715</v>
      </c>
      <c r="BB427" t="s">
        <v>12716</v>
      </c>
      <c r="BC427" t="s">
        <v>12717</v>
      </c>
      <c r="BD427" t="s">
        <v>12718</v>
      </c>
      <c r="BE427" t="s">
        <v>12719</v>
      </c>
      <c r="BI427" t="s">
        <v>12720</v>
      </c>
      <c r="BL427" t="s">
        <v>12721</v>
      </c>
      <c r="BM427" t="s">
        <v>12722</v>
      </c>
      <c r="BN427" t="s">
        <v>12723</v>
      </c>
      <c r="BO427" t="s">
        <v>12724</v>
      </c>
      <c r="BQ427" t="s">
        <v>12725</v>
      </c>
      <c r="BV427" t="s">
        <v>12726</v>
      </c>
      <c r="BW427" t="s">
        <v>12727</v>
      </c>
    </row>
    <row r="428" spans="12:75" x14ac:dyDescent="0.3">
      <c r="L428">
        <v>3110</v>
      </c>
      <c r="M428" t="s">
        <v>847</v>
      </c>
      <c r="AU428" t="s">
        <v>12728</v>
      </c>
      <c r="AW428" t="s">
        <v>12729</v>
      </c>
      <c r="AZ428" t="s">
        <v>12730</v>
      </c>
      <c r="BA428" t="s">
        <v>12731</v>
      </c>
      <c r="BB428" t="s">
        <v>12732</v>
      </c>
      <c r="BC428" t="s">
        <v>12733</v>
      </c>
      <c r="BD428" t="s">
        <v>12734</v>
      </c>
      <c r="BE428" t="s">
        <v>12735</v>
      </c>
      <c r="BI428" t="s">
        <v>12736</v>
      </c>
      <c r="BL428" t="s">
        <v>12737</v>
      </c>
      <c r="BM428" t="s">
        <v>12738</v>
      </c>
      <c r="BN428" t="s">
        <v>12739</v>
      </c>
      <c r="BO428" t="s">
        <v>12740</v>
      </c>
      <c r="BQ428" t="s">
        <v>12741</v>
      </c>
      <c r="BV428" t="s">
        <v>12742</v>
      </c>
      <c r="BW428" t="s">
        <v>12743</v>
      </c>
    </row>
    <row r="429" spans="12:75" x14ac:dyDescent="0.3">
      <c r="L429">
        <v>3111</v>
      </c>
      <c r="M429" t="s">
        <v>848</v>
      </c>
      <c r="AU429" t="s">
        <v>12744</v>
      </c>
      <c r="AW429" t="s">
        <v>12745</v>
      </c>
      <c r="AZ429" t="s">
        <v>12746</v>
      </c>
      <c r="BA429" t="s">
        <v>12747</v>
      </c>
      <c r="BB429" t="s">
        <v>12748</v>
      </c>
      <c r="BC429" t="s">
        <v>12749</v>
      </c>
      <c r="BD429" t="s">
        <v>12750</v>
      </c>
      <c r="BE429" t="s">
        <v>12751</v>
      </c>
      <c r="BI429" t="s">
        <v>12752</v>
      </c>
      <c r="BL429" t="s">
        <v>12753</v>
      </c>
      <c r="BM429" t="s">
        <v>12754</v>
      </c>
      <c r="BN429" t="s">
        <v>12755</v>
      </c>
      <c r="BO429" t="s">
        <v>12756</v>
      </c>
      <c r="BQ429" t="s">
        <v>12757</v>
      </c>
      <c r="BV429" t="s">
        <v>12758</v>
      </c>
      <c r="BW429" t="s">
        <v>12759</v>
      </c>
    </row>
    <row r="430" spans="12:75" x14ac:dyDescent="0.3">
      <c r="L430">
        <v>3118</v>
      </c>
      <c r="M430" t="s">
        <v>849</v>
      </c>
      <c r="AU430" t="s">
        <v>12760</v>
      </c>
      <c r="AW430" t="s">
        <v>12761</v>
      </c>
      <c r="AZ430" t="s">
        <v>12762</v>
      </c>
      <c r="BA430" t="s">
        <v>12763</v>
      </c>
      <c r="BB430" t="s">
        <v>12764</v>
      </c>
      <c r="BC430" t="s">
        <v>12765</v>
      </c>
      <c r="BD430" t="s">
        <v>12766</v>
      </c>
      <c r="BE430" t="s">
        <v>12767</v>
      </c>
      <c r="BI430" t="s">
        <v>12768</v>
      </c>
      <c r="BL430" t="s">
        <v>12769</v>
      </c>
      <c r="BM430" t="s">
        <v>12770</v>
      </c>
      <c r="BN430" t="s">
        <v>12771</v>
      </c>
      <c r="BO430" t="s">
        <v>12772</v>
      </c>
      <c r="BQ430" t="s">
        <v>12773</v>
      </c>
      <c r="BV430" t="s">
        <v>12774</v>
      </c>
      <c r="BW430" t="s">
        <v>12775</v>
      </c>
    </row>
    <row r="431" spans="12:75" x14ac:dyDescent="0.3">
      <c r="L431">
        <v>3120</v>
      </c>
      <c r="M431" t="s">
        <v>850</v>
      </c>
      <c r="AU431" t="s">
        <v>12776</v>
      </c>
      <c r="AW431" t="s">
        <v>12777</v>
      </c>
      <c r="AZ431" t="s">
        <v>12778</v>
      </c>
      <c r="BA431" t="s">
        <v>12779</v>
      </c>
      <c r="BB431" t="s">
        <v>12780</v>
      </c>
      <c r="BC431" t="s">
        <v>12781</v>
      </c>
      <c r="BD431" t="s">
        <v>12782</v>
      </c>
      <c r="BE431" t="s">
        <v>12783</v>
      </c>
      <c r="BI431" t="s">
        <v>12784</v>
      </c>
      <c r="BL431" t="s">
        <v>12785</v>
      </c>
      <c r="BM431" t="s">
        <v>12786</v>
      </c>
      <c r="BN431" t="s">
        <v>12787</v>
      </c>
      <c r="BO431" t="s">
        <v>12788</v>
      </c>
      <c r="BQ431" t="s">
        <v>12789</v>
      </c>
      <c r="BV431" t="s">
        <v>12790</v>
      </c>
      <c r="BW431" t="s">
        <v>12791</v>
      </c>
    </row>
    <row r="432" spans="12:75" x14ac:dyDescent="0.3">
      <c r="L432">
        <v>3128</v>
      </c>
      <c r="M432" t="s">
        <v>851</v>
      </c>
      <c r="AU432" t="s">
        <v>12792</v>
      </c>
      <c r="AW432" t="s">
        <v>12793</v>
      </c>
      <c r="AZ432" t="s">
        <v>12794</v>
      </c>
      <c r="BA432" t="s">
        <v>12795</v>
      </c>
      <c r="BB432" t="s">
        <v>12796</v>
      </c>
      <c r="BC432" t="s">
        <v>12797</v>
      </c>
      <c r="BD432" t="s">
        <v>12798</v>
      </c>
      <c r="BE432" t="s">
        <v>12799</v>
      </c>
      <c r="BI432" t="s">
        <v>12800</v>
      </c>
      <c r="BL432" t="s">
        <v>12801</v>
      </c>
      <c r="BM432" t="s">
        <v>12802</v>
      </c>
      <c r="BN432" t="s">
        <v>12803</v>
      </c>
      <c r="BO432" t="s">
        <v>12804</v>
      </c>
      <c r="BQ432" t="s">
        <v>12805</v>
      </c>
      <c r="BV432" t="s">
        <v>12806</v>
      </c>
      <c r="BW432" t="s">
        <v>12807</v>
      </c>
    </row>
    <row r="433" spans="12:75" x14ac:dyDescent="0.3">
      <c r="L433">
        <v>3130</v>
      </c>
      <c r="M433" t="s">
        <v>852</v>
      </c>
      <c r="AU433" t="s">
        <v>12808</v>
      </c>
      <c r="AW433" t="s">
        <v>12809</v>
      </c>
      <c r="AZ433" t="s">
        <v>12810</v>
      </c>
      <c r="BA433" t="s">
        <v>12811</v>
      </c>
      <c r="BB433" t="s">
        <v>12812</v>
      </c>
      <c r="BC433" t="s">
        <v>12813</v>
      </c>
      <c r="BD433" t="s">
        <v>12814</v>
      </c>
      <c r="BE433" t="s">
        <v>12815</v>
      </c>
      <c r="BI433" t="s">
        <v>12816</v>
      </c>
      <c r="BL433" t="s">
        <v>12817</v>
      </c>
      <c r="BM433" t="s">
        <v>12818</v>
      </c>
      <c r="BN433" t="s">
        <v>12819</v>
      </c>
      <c r="BO433" t="s">
        <v>12820</v>
      </c>
      <c r="BQ433" t="s">
        <v>12821</v>
      </c>
      <c r="BV433" t="s">
        <v>12822</v>
      </c>
      <c r="BW433" t="s">
        <v>12823</v>
      </c>
    </row>
    <row r="434" spans="12:75" x14ac:dyDescent="0.3">
      <c r="L434">
        <v>3130</v>
      </c>
      <c r="M434" t="s">
        <v>853</v>
      </c>
      <c r="AU434" t="s">
        <v>12824</v>
      </c>
      <c r="AW434" t="s">
        <v>12825</v>
      </c>
      <c r="AZ434" t="s">
        <v>12826</v>
      </c>
      <c r="BA434" t="s">
        <v>12827</v>
      </c>
      <c r="BB434" t="s">
        <v>12828</v>
      </c>
      <c r="BC434" t="s">
        <v>12829</v>
      </c>
      <c r="BD434" t="s">
        <v>12830</v>
      </c>
      <c r="BE434" t="s">
        <v>12831</v>
      </c>
      <c r="BI434" t="s">
        <v>12832</v>
      </c>
      <c r="BL434" t="s">
        <v>12833</v>
      </c>
      <c r="BM434" t="s">
        <v>12834</v>
      </c>
      <c r="BN434" t="s">
        <v>12835</v>
      </c>
      <c r="BO434" t="s">
        <v>12836</v>
      </c>
      <c r="BQ434" t="s">
        <v>12837</v>
      </c>
      <c r="BV434" t="s">
        <v>12838</v>
      </c>
      <c r="BW434" t="s">
        <v>12839</v>
      </c>
    </row>
    <row r="435" spans="12:75" x14ac:dyDescent="0.3">
      <c r="L435">
        <v>3140</v>
      </c>
      <c r="M435" t="s">
        <v>854</v>
      </c>
      <c r="AU435" t="s">
        <v>12840</v>
      </c>
      <c r="AW435" t="s">
        <v>12841</v>
      </c>
      <c r="AZ435" t="s">
        <v>12842</v>
      </c>
      <c r="BA435" t="s">
        <v>12843</v>
      </c>
      <c r="BB435" t="s">
        <v>12844</v>
      </c>
      <c r="BC435" t="s">
        <v>12845</v>
      </c>
      <c r="BD435" t="s">
        <v>12846</v>
      </c>
      <c r="BE435" t="s">
        <v>12847</v>
      </c>
      <c r="BI435" t="s">
        <v>12848</v>
      </c>
      <c r="BL435" t="s">
        <v>12849</v>
      </c>
      <c r="BM435" t="s">
        <v>12850</v>
      </c>
      <c r="BN435" t="s">
        <v>12851</v>
      </c>
      <c r="BO435" t="s">
        <v>12852</v>
      </c>
      <c r="BQ435" t="s">
        <v>12853</v>
      </c>
      <c r="BV435" t="s">
        <v>12854</v>
      </c>
      <c r="BW435" t="s">
        <v>12855</v>
      </c>
    </row>
    <row r="436" spans="12:75" x14ac:dyDescent="0.3">
      <c r="L436">
        <v>3150</v>
      </c>
      <c r="M436" t="s">
        <v>855</v>
      </c>
      <c r="AU436" t="s">
        <v>12856</v>
      </c>
      <c r="AW436" t="s">
        <v>12857</v>
      </c>
      <c r="AZ436" t="s">
        <v>12858</v>
      </c>
      <c r="BA436" t="s">
        <v>12859</v>
      </c>
      <c r="BB436" t="s">
        <v>12860</v>
      </c>
      <c r="BC436" t="s">
        <v>12861</v>
      </c>
      <c r="BD436" t="s">
        <v>12862</v>
      </c>
      <c r="BE436" t="s">
        <v>12863</v>
      </c>
      <c r="BI436" t="s">
        <v>12864</v>
      </c>
      <c r="BL436" t="s">
        <v>12865</v>
      </c>
      <c r="BM436" t="s">
        <v>12866</v>
      </c>
      <c r="BN436" t="s">
        <v>12867</v>
      </c>
      <c r="BO436" t="s">
        <v>12868</v>
      </c>
      <c r="BQ436" t="s">
        <v>12869</v>
      </c>
      <c r="BV436" t="s">
        <v>12870</v>
      </c>
      <c r="BW436" t="s">
        <v>12871</v>
      </c>
    </row>
    <row r="437" spans="12:75" x14ac:dyDescent="0.3">
      <c r="L437">
        <v>3150</v>
      </c>
      <c r="M437" t="s">
        <v>856</v>
      </c>
      <c r="AU437" t="s">
        <v>9600</v>
      </c>
      <c r="AW437" t="s">
        <v>12872</v>
      </c>
      <c r="AZ437" t="s">
        <v>12873</v>
      </c>
      <c r="BA437" t="s">
        <v>12874</v>
      </c>
      <c r="BB437" t="s">
        <v>12875</v>
      </c>
      <c r="BC437" t="s">
        <v>12876</v>
      </c>
      <c r="BD437" t="s">
        <v>12877</v>
      </c>
      <c r="BE437" t="s">
        <v>12878</v>
      </c>
      <c r="BI437" t="s">
        <v>12879</v>
      </c>
      <c r="BL437" t="s">
        <v>12880</v>
      </c>
      <c r="BM437" t="s">
        <v>12881</v>
      </c>
      <c r="BN437" t="s">
        <v>12882</v>
      </c>
      <c r="BO437" t="s">
        <v>12883</v>
      </c>
      <c r="BQ437" t="s">
        <v>12884</v>
      </c>
      <c r="BV437" t="s">
        <v>12885</v>
      </c>
      <c r="BW437" t="s">
        <v>12886</v>
      </c>
    </row>
    <row r="438" spans="12:75" x14ac:dyDescent="0.3">
      <c r="L438">
        <v>3150</v>
      </c>
      <c r="M438" t="s">
        <v>857</v>
      </c>
      <c r="AU438" t="s">
        <v>12887</v>
      </c>
      <c r="AW438" t="s">
        <v>12888</v>
      </c>
      <c r="AZ438" t="s">
        <v>12889</v>
      </c>
      <c r="BA438" t="s">
        <v>12890</v>
      </c>
      <c r="BB438" t="s">
        <v>12891</v>
      </c>
      <c r="BC438" t="s">
        <v>12892</v>
      </c>
      <c r="BD438" t="s">
        <v>12893</v>
      </c>
      <c r="BE438" t="s">
        <v>12894</v>
      </c>
      <c r="BI438" t="s">
        <v>12895</v>
      </c>
      <c r="BL438" t="s">
        <v>12896</v>
      </c>
      <c r="BM438" t="s">
        <v>12897</v>
      </c>
      <c r="BN438" t="s">
        <v>12898</v>
      </c>
      <c r="BO438" t="s">
        <v>12899</v>
      </c>
      <c r="BQ438" t="s">
        <v>12900</v>
      </c>
      <c r="BV438" t="s">
        <v>12901</v>
      </c>
      <c r="BW438" t="s">
        <v>12902</v>
      </c>
    </row>
    <row r="439" spans="12:75" x14ac:dyDescent="0.3">
      <c r="L439">
        <v>3190</v>
      </c>
      <c r="M439" t="s">
        <v>858</v>
      </c>
      <c r="AU439" t="s">
        <v>12903</v>
      </c>
      <c r="AW439" t="s">
        <v>12904</v>
      </c>
      <c r="AZ439" t="s">
        <v>12905</v>
      </c>
      <c r="BA439" t="s">
        <v>12906</v>
      </c>
      <c r="BB439" t="s">
        <v>12907</v>
      </c>
      <c r="BC439" t="s">
        <v>12908</v>
      </c>
      <c r="BD439" t="s">
        <v>12909</v>
      </c>
      <c r="BE439" t="s">
        <v>12910</v>
      </c>
      <c r="BI439" t="s">
        <v>12911</v>
      </c>
      <c r="BL439" t="s">
        <v>12912</v>
      </c>
      <c r="BM439" t="s">
        <v>12913</v>
      </c>
      <c r="BN439" t="s">
        <v>12914</v>
      </c>
      <c r="BO439" t="s">
        <v>12915</v>
      </c>
      <c r="BQ439" t="s">
        <v>12916</v>
      </c>
      <c r="BV439" t="s">
        <v>12917</v>
      </c>
      <c r="BW439" t="s">
        <v>12918</v>
      </c>
    </row>
    <row r="440" spans="12:75" x14ac:dyDescent="0.3">
      <c r="L440">
        <v>3191</v>
      </c>
      <c r="M440" t="s">
        <v>859</v>
      </c>
      <c r="AU440" t="s">
        <v>12919</v>
      </c>
      <c r="AW440" t="s">
        <v>12920</v>
      </c>
      <c r="AZ440" t="s">
        <v>12921</v>
      </c>
      <c r="BA440" t="s">
        <v>12922</v>
      </c>
      <c r="BB440" t="s">
        <v>12923</v>
      </c>
      <c r="BC440" t="s">
        <v>12924</v>
      </c>
      <c r="BD440" t="s">
        <v>12925</v>
      </c>
      <c r="BE440" t="s">
        <v>12926</v>
      </c>
      <c r="BI440" t="s">
        <v>12927</v>
      </c>
      <c r="BL440" t="s">
        <v>12928</v>
      </c>
      <c r="BM440" t="s">
        <v>12929</v>
      </c>
      <c r="BN440" t="s">
        <v>12930</v>
      </c>
      <c r="BO440" t="s">
        <v>12931</v>
      </c>
      <c r="BQ440" t="s">
        <v>12932</v>
      </c>
      <c r="BV440" t="s">
        <v>12933</v>
      </c>
      <c r="BW440" t="s">
        <v>12934</v>
      </c>
    </row>
    <row r="441" spans="12:75" x14ac:dyDescent="0.3">
      <c r="L441">
        <v>3200</v>
      </c>
      <c r="M441" t="s">
        <v>860</v>
      </c>
      <c r="AU441" t="s">
        <v>12935</v>
      </c>
      <c r="AW441" t="s">
        <v>12936</v>
      </c>
      <c r="AZ441" t="s">
        <v>12937</v>
      </c>
      <c r="BA441" t="s">
        <v>12938</v>
      </c>
      <c r="BB441" t="s">
        <v>12939</v>
      </c>
      <c r="BC441" t="s">
        <v>12940</v>
      </c>
      <c r="BD441" t="s">
        <v>12941</v>
      </c>
      <c r="BE441" t="s">
        <v>12942</v>
      </c>
      <c r="BI441" t="s">
        <v>12943</v>
      </c>
      <c r="BL441" t="s">
        <v>12944</v>
      </c>
      <c r="BM441" t="s">
        <v>12945</v>
      </c>
      <c r="BN441" t="s">
        <v>12946</v>
      </c>
      <c r="BO441" t="s">
        <v>12947</v>
      </c>
      <c r="BQ441" t="s">
        <v>12948</v>
      </c>
      <c r="BV441" t="s">
        <v>12949</v>
      </c>
      <c r="BW441" t="s">
        <v>12950</v>
      </c>
    </row>
    <row r="442" spans="12:75" x14ac:dyDescent="0.3">
      <c r="L442">
        <v>3200</v>
      </c>
      <c r="M442" t="s">
        <v>861</v>
      </c>
      <c r="AU442" t="s">
        <v>12951</v>
      </c>
      <c r="AW442" t="s">
        <v>12952</v>
      </c>
      <c r="AZ442" t="s">
        <v>12953</v>
      </c>
      <c r="BA442" t="s">
        <v>12954</v>
      </c>
      <c r="BB442" t="s">
        <v>12955</v>
      </c>
      <c r="BC442" t="s">
        <v>12956</v>
      </c>
      <c r="BD442" t="s">
        <v>12957</v>
      </c>
      <c r="BE442" t="s">
        <v>12958</v>
      </c>
      <c r="BI442" t="s">
        <v>12959</v>
      </c>
      <c r="BL442" t="s">
        <v>12960</v>
      </c>
      <c r="BM442" t="s">
        <v>12961</v>
      </c>
      <c r="BN442" t="s">
        <v>12962</v>
      </c>
      <c r="BO442" t="s">
        <v>12963</v>
      </c>
      <c r="BQ442" t="s">
        <v>12964</v>
      </c>
      <c r="BV442" t="s">
        <v>12965</v>
      </c>
      <c r="BW442" t="s">
        <v>12966</v>
      </c>
    </row>
    <row r="443" spans="12:75" x14ac:dyDescent="0.3">
      <c r="L443">
        <v>3201</v>
      </c>
      <c r="M443" t="s">
        <v>862</v>
      </c>
      <c r="AU443" t="s">
        <v>12967</v>
      </c>
      <c r="AW443" t="s">
        <v>12968</v>
      </c>
      <c r="AZ443" t="s">
        <v>12969</v>
      </c>
      <c r="BA443" t="s">
        <v>12970</v>
      </c>
      <c r="BB443" t="s">
        <v>12971</v>
      </c>
      <c r="BC443" t="s">
        <v>12972</v>
      </c>
      <c r="BD443" t="s">
        <v>12973</v>
      </c>
      <c r="BE443" t="s">
        <v>12974</v>
      </c>
      <c r="BI443" t="s">
        <v>12975</v>
      </c>
      <c r="BL443" t="s">
        <v>12976</v>
      </c>
      <c r="BM443" t="s">
        <v>12977</v>
      </c>
      <c r="BN443" t="s">
        <v>12978</v>
      </c>
      <c r="BO443" t="s">
        <v>12979</v>
      </c>
      <c r="BQ443" t="s">
        <v>12980</v>
      </c>
      <c r="BV443" t="s">
        <v>12981</v>
      </c>
      <c r="BW443" t="s">
        <v>12982</v>
      </c>
    </row>
    <row r="444" spans="12:75" x14ac:dyDescent="0.3">
      <c r="L444">
        <v>3202</v>
      </c>
      <c r="M444" t="s">
        <v>863</v>
      </c>
      <c r="AU444" t="s">
        <v>12983</v>
      </c>
      <c r="AW444" t="s">
        <v>12984</v>
      </c>
      <c r="AZ444" t="s">
        <v>12985</v>
      </c>
      <c r="BA444" t="s">
        <v>12986</v>
      </c>
      <c r="BB444" t="s">
        <v>12987</v>
      </c>
      <c r="BC444" t="s">
        <v>12988</v>
      </c>
      <c r="BD444" t="s">
        <v>12989</v>
      </c>
      <c r="BE444" t="s">
        <v>12990</v>
      </c>
      <c r="BI444" t="s">
        <v>12991</v>
      </c>
      <c r="BL444" t="s">
        <v>12992</v>
      </c>
      <c r="BM444" t="s">
        <v>12993</v>
      </c>
      <c r="BN444" t="s">
        <v>12994</v>
      </c>
      <c r="BO444" t="s">
        <v>12995</v>
      </c>
      <c r="BQ444" t="s">
        <v>12996</v>
      </c>
      <c r="BV444" t="s">
        <v>12997</v>
      </c>
      <c r="BW444" t="s">
        <v>12998</v>
      </c>
    </row>
    <row r="445" spans="12:75" x14ac:dyDescent="0.3">
      <c r="L445">
        <v>3210</v>
      </c>
      <c r="M445" t="s">
        <v>864</v>
      </c>
      <c r="AU445" t="s">
        <v>12999</v>
      </c>
      <c r="AW445" t="s">
        <v>13000</v>
      </c>
      <c r="AZ445" t="s">
        <v>13001</v>
      </c>
      <c r="BA445" t="s">
        <v>13002</v>
      </c>
      <c r="BB445" t="s">
        <v>13003</v>
      </c>
      <c r="BC445" t="s">
        <v>13004</v>
      </c>
      <c r="BD445" t="s">
        <v>13005</v>
      </c>
      <c r="BE445" t="s">
        <v>13006</v>
      </c>
      <c r="BI445" t="s">
        <v>13007</v>
      </c>
      <c r="BL445" t="s">
        <v>13008</v>
      </c>
      <c r="BM445" t="s">
        <v>13009</v>
      </c>
      <c r="BN445" t="s">
        <v>13010</v>
      </c>
      <c r="BO445" t="s">
        <v>13011</v>
      </c>
      <c r="BQ445" t="s">
        <v>13012</v>
      </c>
      <c r="BV445" t="s">
        <v>13013</v>
      </c>
      <c r="BW445" t="s">
        <v>13014</v>
      </c>
    </row>
    <row r="446" spans="12:75" x14ac:dyDescent="0.3">
      <c r="L446">
        <v>3210</v>
      </c>
      <c r="M446" t="s">
        <v>865</v>
      </c>
      <c r="AU446" t="s">
        <v>13015</v>
      </c>
      <c r="AW446" t="s">
        <v>13016</v>
      </c>
      <c r="AZ446" t="s">
        <v>13017</v>
      </c>
      <c r="BA446" t="s">
        <v>13018</v>
      </c>
      <c r="BB446" t="s">
        <v>13019</v>
      </c>
      <c r="BC446" t="s">
        <v>13020</v>
      </c>
      <c r="BD446" t="s">
        <v>13021</v>
      </c>
      <c r="BE446" t="s">
        <v>13022</v>
      </c>
      <c r="BI446" t="s">
        <v>13023</v>
      </c>
      <c r="BL446" t="s">
        <v>13024</v>
      </c>
      <c r="BM446" t="s">
        <v>13025</v>
      </c>
      <c r="BN446" t="s">
        <v>13026</v>
      </c>
      <c r="BO446" t="s">
        <v>13027</v>
      </c>
      <c r="BQ446" t="s">
        <v>13028</v>
      </c>
      <c r="BV446" t="s">
        <v>13029</v>
      </c>
      <c r="BW446" t="s">
        <v>13030</v>
      </c>
    </row>
    <row r="447" spans="12:75" x14ac:dyDescent="0.3">
      <c r="L447">
        <v>3211</v>
      </c>
      <c r="M447" t="s">
        <v>866</v>
      </c>
      <c r="AU447" t="s">
        <v>13031</v>
      </c>
      <c r="AW447" t="s">
        <v>13032</v>
      </c>
      <c r="AZ447" t="s">
        <v>13033</v>
      </c>
      <c r="BA447" t="s">
        <v>13034</v>
      </c>
      <c r="BB447" t="s">
        <v>13035</v>
      </c>
      <c r="BC447" t="s">
        <v>13036</v>
      </c>
      <c r="BD447" t="s">
        <v>13037</v>
      </c>
      <c r="BE447" t="s">
        <v>13038</v>
      </c>
      <c r="BI447" t="s">
        <v>13039</v>
      </c>
      <c r="BL447" t="s">
        <v>13040</v>
      </c>
      <c r="BM447" t="s">
        <v>13041</v>
      </c>
      <c r="BN447" t="s">
        <v>13042</v>
      </c>
      <c r="BO447" t="s">
        <v>13043</v>
      </c>
      <c r="BQ447" t="s">
        <v>13044</v>
      </c>
      <c r="BV447" t="s">
        <v>13045</v>
      </c>
      <c r="BW447" t="s">
        <v>13046</v>
      </c>
    </row>
    <row r="448" spans="12:75" x14ac:dyDescent="0.3">
      <c r="L448">
        <v>3212</v>
      </c>
      <c r="M448" t="s">
        <v>867</v>
      </c>
      <c r="AU448" t="s">
        <v>13047</v>
      </c>
      <c r="AW448" t="s">
        <v>13048</v>
      </c>
      <c r="AZ448" t="s">
        <v>13049</v>
      </c>
      <c r="BA448" t="s">
        <v>13050</v>
      </c>
      <c r="BB448" t="s">
        <v>13051</v>
      </c>
      <c r="BC448" t="s">
        <v>13052</v>
      </c>
      <c r="BD448" t="s">
        <v>13053</v>
      </c>
      <c r="BE448" t="s">
        <v>13054</v>
      </c>
      <c r="BI448" t="s">
        <v>13055</v>
      </c>
      <c r="BL448" t="s">
        <v>13056</v>
      </c>
      <c r="BM448" t="s">
        <v>13057</v>
      </c>
      <c r="BN448" t="s">
        <v>13058</v>
      </c>
      <c r="BO448" t="s">
        <v>13059</v>
      </c>
      <c r="BQ448" t="s">
        <v>13060</v>
      </c>
      <c r="BV448" t="s">
        <v>13061</v>
      </c>
      <c r="BW448" t="s">
        <v>13062</v>
      </c>
    </row>
    <row r="449" spans="12:75" x14ac:dyDescent="0.3">
      <c r="L449">
        <v>3220</v>
      </c>
      <c r="M449" t="s">
        <v>867</v>
      </c>
      <c r="AU449" t="s">
        <v>13063</v>
      </c>
      <c r="AW449" t="s">
        <v>13064</v>
      </c>
      <c r="AZ449" t="s">
        <v>13065</v>
      </c>
      <c r="BA449" t="s">
        <v>13066</v>
      </c>
      <c r="BB449" t="s">
        <v>13067</v>
      </c>
      <c r="BC449" t="s">
        <v>13068</v>
      </c>
      <c r="BD449" t="s">
        <v>13069</v>
      </c>
      <c r="BE449" t="s">
        <v>13070</v>
      </c>
      <c r="BI449" t="s">
        <v>13071</v>
      </c>
      <c r="BL449" t="s">
        <v>13072</v>
      </c>
      <c r="BM449" t="s">
        <v>13073</v>
      </c>
      <c r="BN449" t="s">
        <v>13074</v>
      </c>
      <c r="BO449" t="s">
        <v>13075</v>
      </c>
      <c r="BQ449" t="s">
        <v>13076</v>
      </c>
      <c r="BV449" t="s">
        <v>13077</v>
      </c>
      <c r="BW449" t="s">
        <v>13078</v>
      </c>
    </row>
    <row r="450" spans="12:75" x14ac:dyDescent="0.3">
      <c r="L450">
        <v>3220</v>
      </c>
      <c r="M450" t="s">
        <v>868</v>
      </c>
      <c r="AU450" t="s">
        <v>13079</v>
      </c>
      <c r="AW450" t="s">
        <v>13080</v>
      </c>
      <c r="AZ450" t="s">
        <v>13081</v>
      </c>
      <c r="BA450" t="s">
        <v>13082</v>
      </c>
      <c r="BB450" t="s">
        <v>13083</v>
      </c>
      <c r="BC450" t="s">
        <v>13084</v>
      </c>
      <c r="BD450" t="s">
        <v>13085</v>
      </c>
      <c r="BE450" t="s">
        <v>13086</v>
      </c>
      <c r="BI450" t="s">
        <v>13087</v>
      </c>
      <c r="BL450" t="s">
        <v>13088</v>
      </c>
      <c r="BM450" t="s">
        <v>13089</v>
      </c>
      <c r="BN450" t="s">
        <v>13090</v>
      </c>
      <c r="BO450" t="s">
        <v>13091</v>
      </c>
      <c r="BQ450" t="s">
        <v>13092</v>
      </c>
      <c r="BV450" t="s">
        <v>13093</v>
      </c>
      <c r="BW450" t="s">
        <v>13094</v>
      </c>
    </row>
    <row r="451" spans="12:75" x14ac:dyDescent="0.3">
      <c r="L451">
        <v>3220</v>
      </c>
      <c r="M451" t="s">
        <v>869</v>
      </c>
      <c r="AU451" t="s">
        <v>13095</v>
      </c>
      <c r="AW451" t="s">
        <v>13096</v>
      </c>
      <c r="AZ451" t="s">
        <v>13097</v>
      </c>
      <c r="BA451" t="s">
        <v>13098</v>
      </c>
      <c r="BB451" t="s">
        <v>13099</v>
      </c>
      <c r="BC451" t="s">
        <v>13100</v>
      </c>
      <c r="BD451" t="s">
        <v>13101</v>
      </c>
      <c r="BE451" t="s">
        <v>13102</v>
      </c>
      <c r="BI451" t="s">
        <v>13103</v>
      </c>
      <c r="BL451" t="s">
        <v>13104</v>
      </c>
      <c r="BM451" t="s">
        <v>13105</v>
      </c>
      <c r="BN451" t="s">
        <v>13106</v>
      </c>
      <c r="BO451" t="s">
        <v>13107</v>
      </c>
      <c r="BQ451" t="s">
        <v>13108</v>
      </c>
      <c r="BV451" t="s">
        <v>13109</v>
      </c>
      <c r="BW451" t="s">
        <v>13110</v>
      </c>
    </row>
    <row r="452" spans="12:75" x14ac:dyDescent="0.3">
      <c r="L452">
        <v>3221</v>
      </c>
      <c r="M452" t="s">
        <v>870</v>
      </c>
      <c r="AU452" t="s">
        <v>13111</v>
      </c>
      <c r="AW452" t="s">
        <v>13112</v>
      </c>
      <c r="AZ452" t="s">
        <v>13113</v>
      </c>
      <c r="BA452" t="s">
        <v>13114</v>
      </c>
      <c r="BB452" t="s">
        <v>13115</v>
      </c>
      <c r="BC452" t="s">
        <v>13116</v>
      </c>
      <c r="BD452" t="s">
        <v>13117</v>
      </c>
      <c r="BE452" t="s">
        <v>13118</v>
      </c>
      <c r="BI452" t="s">
        <v>13119</v>
      </c>
      <c r="BL452" t="s">
        <v>13120</v>
      </c>
      <c r="BM452" t="s">
        <v>13121</v>
      </c>
      <c r="BN452" t="s">
        <v>13122</v>
      </c>
      <c r="BO452" t="s">
        <v>13123</v>
      </c>
      <c r="BQ452" t="s">
        <v>13124</v>
      </c>
      <c r="BV452" t="s">
        <v>13125</v>
      </c>
      <c r="BW452" t="s">
        <v>13126</v>
      </c>
    </row>
    <row r="453" spans="12:75" x14ac:dyDescent="0.3">
      <c r="L453">
        <v>3270</v>
      </c>
      <c r="M453" t="s">
        <v>871</v>
      </c>
      <c r="AU453" t="s">
        <v>13127</v>
      </c>
      <c r="AW453" t="s">
        <v>13128</v>
      </c>
      <c r="AZ453" t="s">
        <v>13129</v>
      </c>
      <c r="BA453" t="s">
        <v>13130</v>
      </c>
      <c r="BB453" t="s">
        <v>13131</v>
      </c>
      <c r="BC453" t="s">
        <v>13132</v>
      </c>
      <c r="BD453" t="s">
        <v>13133</v>
      </c>
      <c r="BE453" t="s">
        <v>13134</v>
      </c>
      <c r="BI453" t="s">
        <v>13135</v>
      </c>
      <c r="BL453" t="s">
        <v>13136</v>
      </c>
      <c r="BM453" t="s">
        <v>13137</v>
      </c>
      <c r="BN453" t="s">
        <v>13138</v>
      </c>
      <c r="BO453" t="s">
        <v>13139</v>
      </c>
      <c r="BQ453" t="s">
        <v>13140</v>
      </c>
      <c r="BV453" t="s">
        <v>13141</v>
      </c>
      <c r="BW453" t="s">
        <v>13142</v>
      </c>
    </row>
    <row r="454" spans="12:75" x14ac:dyDescent="0.3">
      <c r="L454">
        <v>3271</v>
      </c>
      <c r="M454" t="s">
        <v>872</v>
      </c>
      <c r="AU454" t="s">
        <v>13143</v>
      </c>
      <c r="AW454" t="s">
        <v>13144</v>
      </c>
      <c r="AZ454" t="s">
        <v>13145</v>
      </c>
      <c r="BA454" t="s">
        <v>13146</v>
      </c>
      <c r="BB454" t="s">
        <v>13147</v>
      </c>
      <c r="BC454" t="s">
        <v>13148</v>
      </c>
      <c r="BD454" t="s">
        <v>13149</v>
      </c>
      <c r="BE454" t="s">
        <v>13150</v>
      </c>
      <c r="BI454" t="s">
        <v>13151</v>
      </c>
      <c r="BL454" t="s">
        <v>13152</v>
      </c>
      <c r="BM454" t="s">
        <v>13153</v>
      </c>
      <c r="BN454" t="s">
        <v>13154</v>
      </c>
      <c r="BO454" t="s">
        <v>13155</v>
      </c>
      <c r="BQ454" t="s">
        <v>13156</v>
      </c>
      <c r="BV454" t="s">
        <v>13157</v>
      </c>
      <c r="BW454" t="s">
        <v>13158</v>
      </c>
    </row>
    <row r="455" spans="12:75" x14ac:dyDescent="0.3">
      <c r="L455">
        <v>3271</v>
      </c>
      <c r="M455" t="s">
        <v>873</v>
      </c>
      <c r="AU455" t="s">
        <v>13159</v>
      </c>
      <c r="AW455" t="s">
        <v>13160</v>
      </c>
      <c r="AZ455" t="s">
        <v>13161</v>
      </c>
      <c r="BA455" t="s">
        <v>13162</v>
      </c>
      <c r="BB455" t="s">
        <v>13163</v>
      </c>
      <c r="BC455" t="s">
        <v>13164</v>
      </c>
      <c r="BD455" t="s">
        <v>13165</v>
      </c>
      <c r="BE455" t="s">
        <v>13166</v>
      </c>
      <c r="BI455" t="s">
        <v>13167</v>
      </c>
      <c r="BL455" t="s">
        <v>13168</v>
      </c>
      <c r="BM455" t="s">
        <v>13169</v>
      </c>
      <c r="BN455" t="s">
        <v>13170</v>
      </c>
      <c r="BO455" t="s">
        <v>13171</v>
      </c>
      <c r="BQ455" t="s">
        <v>13172</v>
      </c>
      <c r="BV455" t="s">
        <v>13173</v>
      </c>
      <c r="BW455" t="s">
        <v>13174</v>
      </c>
    </row>
    <row r="456" spans="12:75" x14ac:dyDescent="0.3">
      <c r="L456">
        <v>3272</v>
      </c>
      <c r="M456" t="s">
        <v>874</v>
      </c>
      <c r="AU456" t="s">
        <v>13175</v>
      </c>
      <c r="AW456" t="s">
        <v>13176</v>
      </c>
      <c r="AZ456" t="s">
        <v>13177</v>
      </c>
      <c r="BA456" t="s">
        <v>13178</v>
      </c>
      <c r="BB456" t="s">
        <v>13179</v>
      </c>
      <c r="BC456" t="s">
        <v>13180</v>
      </c>
      <c r="BD456" t="s">
        <v>13181</v>
      </c>
      <c r="BE456" t="s">
        <v>13182</v>
      </c>
      <c r="BI456" t="s">
        <v>13183</v>
      </c>
      <c r="BL456" t="s">
        <v>13184</v>
      </c>
      <c r="BM456" t="s">
        <v>13185</v>
      </c>
      <c r="BN456" t="s">
        <v>13186</v>
      </c>
      <c r="BO456" t="s">
        <v>13187</v>
      </c>
      <c r="BQ456" t="s">
        <v>13188</v>
      </c>
      <c r="BV456" t="s">
        <v>13189</v>
      </c>
      <c r="BW456" t="s">
        <v>13190</v>
      </c>
    </row>
    <row r="457" spans="12:75" x14ac:dyDescent="0.3">
      <c r="L457">
        <v>3272</v>
      </c>
      <c r="M457" t="s">
        <v>875</v>
      </c>
      <c r="AU457" t="s">
        <v>13191</v>
      </c>
      <c r="AW457" t="s">
        <v>13192</v>
      </c>
      <c r="AZ457" t="s">
        <v>13193</v>
      </c>
      <c r="BA457" t="s">
        <v>13194</v>
      </c>
      <c r="BB457" t="s">
        <v>13195</v>
      </c>
      <c r="BC457" t="s">
        <v>13196</v>
      </c>
      <c r="BD457" t="s">
        <v>13197</v>
      </c>
      <c r="BE457" t="s">
        <v>13198</v>
      </c>
      <c r="BI457" t="s">
        <v>13199</v>
      </c>
      <c r="BL457" t="s">
        <v>13200</v>
      </c>
      <c r="BM457" t="s">
        <v>13201</v>
      </c>
      <c r="BN457" t="s">
        <v>13202</v>
      </c>
      <c r="BO457" t="s">
        <v>13203</v>
      </c>
      <c r="BQ457" t="s">
        <v>13204</v>
      </c>
      <c r="BV457" t="s">
        <v>13205</v>
      </c>
      <c r="BW457" t="s">
        <v>13206</v>
      </c>
    </row>
    <row r="458" spans="12:75" x14ac:dyDescent="0.3">
      <c r="L458">
        <v>3290</v>
      </c>
      <c r="M458" t="s">
        <v>876</v>
      </c>
      <c r="AU458" t="s">
        <v>13207</v>
      </c>
      <c r="AW458" t="s">
        <v>13208</v>
      </c>
      <c r="AZ458" t="s">
        <v>13209</v>
      </c>
      <c r="BA458" t="s">
        <v>13210</v>
      </c>
      <c r="BB458" t="s">
        <v>13211</v>
      </c>
      <c r="BC458" t="s">
        <v>13212</v>
      </c>
      <c r="BD458" t="s">
        <v>13213</v>
      </c>
      <c r="BE458" t="s">
        <v>13214</v>
      </c>
      <c r="BI458" t="s">
        <v>13215</v>
      </c>
      <c r="BL458" t="s">
        <v>13216</v>
      </c>
      <c r="BM458" t="s">
        <v>13217</v>
      </c>
      <c r="BN458" t="s">
        <v>13218</v>
      </c>
      <c r="BO458" t="s">
        <v>13219</v>
      </c>
      <c r="BQ458" t="s">
        <v>13220</v>
      </c>
      <c r="BV458" t="s">
        <v>13221</v>
      </c>
      <c r="BW458" t="s">
        <v>13222</v>
      </c>
    </row>
    <row r="459" spans="12:75" x14ac:dyDescent="0.3">
      <c r="L459">
        <v>3290</v>
      </c>
      <c r="M459" t="s">
        <v>877</v>
      </c>
      <c r="AU459" t="s">
        <v>13223</v>
      </c>
      <c r="AW459" t="s">
        <v>13224</v>
      </c>
      <c r="AZ459" t="s">
        <v>13225</v>
      </c>
      <c r="BA459" t="s">
        <v>13226</v>
      </c>
      <c r="BB459" t="s">
        <v>13227</v>
      </c>
      <c r="BC459" t="s">
        <v>13228</v>
      </c>
      <c r="BD459" t="s">
        <v>13229</v>
      </c>
      <c r="BE459" t="s">
        <v>13230</v>
      </c>
      <c r="BI459" t="s">
        <v>13231</v>
      </c>
      <c r="BL459" t="s">
        <v>13232</v>
      </c>
      <c r="BM459" t="s">
        <v>13233</v>
      </c>
      <c r="BN459" t="s">
        <v>13234</v>
      </c>
      <c r="BO459" t="s">
        <v>13235</v>
      </c>
      <c r="BQ459" t="s">
        <v>13236</v>
      </c>
      <c r="BV459" t="s">
        <v>13237</v>
      </c>
      <c r="BW459" t="s">
        <v>13238</v>
      </c>
    </row>
    <row r="460" spans="12:75" x14ac:dyDescent="0.3">
      <c r="L460">
        <v>3290</v>
      </c>
      <c r="M460" t="s">
        <v>878</v>
      </c>
      <c r="AU460" t="s">
        <v>13239</v>
      </c>
      <c r="AW460" t="s">
        <v>13240</v>
      </c>
      <c r="AZ460" t="s">
        <v>13241</v>
      </c>
      <c r="BA460" t="s">
        <v>13242</v>
      </c>
      <c r="BB460" t="s">
        <v>13243</v>
      </c>
      <c r="BC460" t="s">
        <v>13244</v>
      </c>
      <c r="BD460" t="s">
        <v>13245</v>
      </c>
      <c r="BE460" t="s">
        <v>13246</v>
      </c>
      <c r="BI460" t="s">
        <v>13247</v>
      </c>
      <c r="BL460" t="s">
        <v>13248</v>
      </c>
      <c r="BM460" t="s">
        <v>13249</v>
      </c>
      <c r="BN460" t="s">
        <v>13250</v>
      </c>
      <c r="BO460" t="s">
        <v>13251</v>
      </c>
      <c r="BQ460" t="s">
        <v>13252</v>
      </c>
      <c r="BV460" t="s">
        <v>13253</v>
      </c>
      <c r="BW460" t="s">
        <v>13254</v>
      </c>
    </row>
    <row r="461" spans="12:75" x14ac:dyDescent="0.3">
      <c r="L461">
        <v>3290</v>
      </c>
      <c r="M461" t="s">
        <v>879</v>
      </c>
      <c r="AU461" t="s">
        <v>13255</v>
      </c>
      <c r="AW461" t="s">
        <v>13256</v>
      </c>
      <c r="AZ461" t="s">
        <v>13257</v>
      </c>
      <c r="BA461" t="s">
        <v>13258</v>
      </c>
      <c r="BB461" t="s">
        <v>13259</v>
      </c>
      <c r="BC461" t="s">
        <v>13260</v>
      </c>
      <c r="BD461" t="s">
        <v>13261</v>
      </c>
      <c r="BE461" t="s">
        <v>13262</v>
      </c>
      <c r="BI461" t="s">
        <v>13263</v>
      </c>
      <c r="BL461" t="s">
        <v>13264</v>
      </c>
      <c r="BM461" t="s">
        <v>13265</v>
      </c>
      <c r="BN461" t="s">
        <v>13266</v>
      </c>
      <c r="BO461" t="s">
        <v>13267</v>
      </c>
      <c r="BQ461" t="s">
        <v>13268</v>
      </c>
      <c r="BV461" t="s">
        <v>13269</v>
      </c>
      <c r="BW461" t="s">
        <v>13270</v>
      </c>
    </row>
    <row r="462" spans="12:75" x14ac:dyDescent="0.3">
      <c r="L462">
        <v>3293</v>
      </c>
      <c r="M462" t="s">
        <v>880</v>
      </c>
      <c r="AU462" t="s">
        <v>13271</v>
      </c>
      <c r="AW462" t="s">
        <v>13272</v>
      </c>
      <c r="AZ462" t="s">
        <v>13273</v>
      </c>
      <c r="BA462" t="s">
        <v>13274</v>
      </c>
      <c r="BB462" t="s">
        <v>13275</v>
      </c>
      <c r="BC462" t="s">
        <v>13276</v>
      </c>
      <c r="BD462" t="s">
        <v>13277</v>
      </c>
      <c r="BE462" t="s">
        <v>13278</v>
      </c>
      <c r="BI462" t="s">
        <v>13279</v>
      </c>
      <c r="BL462" t="s">
        <v>13280</v>
      </c>
      <c r="BM462" t="s">
        <v>13281</v>
      </c>
      <c r="BN462" t="s">
        <v>13282</v>
      </c>
      <c r="BO462" t="s">
        <v>13283</v>
      </c>
      <c r="BQ462" t="s">
        <v>13284</v>
      </c>
      <c r="BV462" t="s">
        <v>13285</v>
      </c>
      <c r="BW462" t="s">
        <v>13286</v>
      </c>
    </row>
    <row r="463" spans="12:75" x14ac:dyDescent="0.3">
      <c r="L463">
        <v>3294</v>
      </c>
      <c r="M463" t="s">
        <v>881</v>
      </c>
      <c r="AU463" t="s">
        <v>10328</v>
      </c>
      <c r="AW463" t="s">
        <v>13287</v>
      </c>
      <c r="AZ463" t="s">
        <v>13288</v>
      </c>
      <c r="BA463" t="s">
        <v>13289</v>
      </c>
      <c r="BB463" t="s">
        <v>13290</v>
      </c>
      <c r="BC463" t="s">
        <v>13291</v>
      </c>
      <c r="BD463" t="s">
        <v>13292</v>
      </c>
      <c r="BE463" t="s">
        <v>13293</v>
      </c>
      <c r="BI463" t="s">
        <v>13294</v>
      </c>
      <c r="BL463" t="s">
        <v>13295</v>
      </c>
      <c r="BM463" t="s">
        <v>13296</v>
      </c>
      <c r="BN463" t="s">
        <v>13297</v>
      </c>
      <c r="BO463" t="s">
        <v>13298</v>
      </c>
      <c r="BQ463" t="s">
        <v>13299</v>
      </c>
      <c r="BV463" t="s">
        <v>13300</v>
      </c>
      <c r="BW463" t="s">
        <v>13301</v>
      </c>
    </row>
    <row r="464" spans="12:75" x14ac:dyDescent="0.3">
      <c r="L464">
        <v>3300</v>
      </c>
      <c r="M464" t="s">
        <v>882</v>
      </c>
      <c r="AU464" t="s">
        <v>13302</v>
      </c>
      <c r="AW464" t="s">
        <v>13303</v>
      </c>
      <c r="AZ464" t="s">
        <v>13304</v>
      </c>
      <c r="BA464" t="s">
        <v>13305</v>
      </c>
      <c r="BB464" t="s">
        <v>13306</v>
      </c>
      <c r="BC464" t="s">
        <v>13307</v>
      </c>
      <c r="BD464" t="s">
        <v>13308</v>
      </c>
      <c r="BE464" t="s">
        <v>13309</v>
      </c>
      <c r="BI464" t="s">
        <v>13310</v>
      </c>
      <c r="BL464" t="s">
        <v>13311</v>
      </c>
      <c r="BM464" t="s">
        <v>13312</v>
      </c>
      <c r="BN464" t="s">
        <v>13313</v>
      </c>
      <c r="BO464" t="s">
        <v>13314</v>
      </c>
      <c r="BQ464" t="s">
        <v>13315</v>
      </c>
      <c r="BV464" t="s">
        <v>13316</v>
      </c>
      <c r="BW464" t="s">
        <v>13317</v>
      </c>
    </row>
    <row r="465" spans="12:75" x14ac:dyDescent="0.3">
      <c r="L465">
        <v>3300</v>
      </c>
      <c r="M465" t="s">
        <v>883</v>
      </c>
      <c r="AU465" t="s">
        <v>13318</v>
      </c>
      <c r="AW465" t="s">
        <v>13319</v>
      </c>
      <c r="AZ465" t="s">
        <v>13320</v>
      </c>
      <c r="BA465" t="s">
        <v>13321</v>
      </c>
      <c r="BB465" t="s">
        <v>13322</v>
      </c>
      <c r="BC465" t="s">
        <v>13323</v>
      </c>
      <c r="BD465" t="s">
        <v>13324</v>
      </c>
      <c r="BE465" t="s">
        <v>13325</v>
      </c>
      <c r="BI465" t="s">
        <v>13326</v>
      </c>
      <c r="BL465" t="s">
        <v>13327</v>
      </c>
      <c r="BM465" t="s">
        <v>13328</v>
      </c>
      <c r="BN465" t="s">
        <v>13329</v>
      </c>
      <c r="BO465" t="s">
        <v>13330</v>
      </c>
      <c r="BQ465" t="s">
        <v>13331</v>
      </c>
      <c r="BV465" t="s">
        <v>13332</v>
      </c>
      <c r="BW465" t="s">
        <v>13333</v>
      </c>
    </row>
    <row r="466" spans="12:75" x14ac:dyDescent="0.3">
      <c r="L466">
        <v>3300</v>
      </c>
      <c r="M466" t="s">
        <v>884</v>
      </c>
      <c r="AU466" t="s">
        <v>13334</v>
      </c>
      <c r="AW466" t="s">
        <v>13335</v>
      </c>
      <c r="AZ466" t="s">
        <v>13336</v>
      </c>
      <c r="BA466" t="s">
        <v>13337</v>
      </c>
      <c r="BB466" t="s">
        <v>13338</v>
      </c>
      <c r="BC466" t="s">
        <v>13339</v>
      </c>
      <c r="BD466" t="s">
        <v>13340</v>
      </c>
      <c r="BE466" t="s">
        <v>13341</v>
      </c>
      <c r="BI466" t="s">
        <v>13342</v>
      </c>
      <c r="BL466" t="s">
        <v>13343</v>
      </c>
      <c r="BM466" t="s">
        <v>13344</v>
      </c>
      <c r="BN466" t="s">
        <v>13345</v>
      </c>
      <c r="BO466" t="s">
        <v>13346</v>
      </c>
      <c r="BQ466" t="s">
        <v>13347</v>
      </c>
      <c r="BV466" t="s">
        <v>13348</v>
      </c>
      <c r="BW466" t="s">
        <v>13349</v>
      </c>
    </row>
    <row r="467" spans="12:75" x14ac:dyDescent="0.3">
      <c r="L467">
        <v>3300</v>
      </c>
      <c r="M467" t="s">
        <v>885</v>
      </c>
      <c r="AU467" t="s">
        <v>13350</v>
      </c>
      <c r="AW467" t="s">
        <v>13351</v>
      </c>
      <c r="AZ467" t="s">
        <v>13352</v>
      </c>
      <c r="BA467" t="s">
        <v>13353</v>
      </c>
      <c r="BB467" t="s">
        <v>13354</v>
      </c>
      <c r="BC467" t="s">
        <v>13355</v>
      </c>
      <c r="BD467" t="s">
        <v>13356</v>
      </c>
      <c r="BE467" t="s">
        <v>13357</v>
      </c>
      <c r="BI467" t="s">
        <v>13358</v>
      </c>
      <c r="BL467" t="s">
        <v>13359</v>
      </c>
      <c r="BM467" t="s">
        <v>13360</v>
      </c>
      <c r="BN467" t="s">
        <v>13361</v>
      </c>
      <c r="BO467" t="s">
        <v>13362</v>
      </c>
      <c r="BQ467" t="s">
        <v>13363</v>
      </c>
      <c r="BV467" t="s">
        <v>13364</v>
      </c>
      <c r="BW467" t="s">
        <v>13365</v>
      </c>
    </row>
    <row r="468" spans="12:75" x14ac:dyDescent="0.3">
      <c r="L468">
        <v>3300</v>
      </c>
      <c r="M468" t="s">
        <v>886</v>
      </c>
      <c r="AU468" t="s">
        <v>13366</v>
      </c>
      <c r="AW468" t="s">
        <v>13367</v>
      </c>
      <c r="AZ468" t="s">
        <v>13368</v>
      </c>
      <c r="BA468" t="s">
        <v>13369</v>
      </c>
      <c r="BB468" t="s">
        <v>13370</v>
      </c>
      <c r="BC468" t="s">
        <v>13371</v>
      </c>
      <c r="BD468" t="s">
        <v>13372</v>
      </c>
      <c r="BE468" t="s">
        <v>13373</v>
      </c>
      <c r="BI468" t="s">
        <v>13374</v>
      </c>
      <c r="BL468" t="s">
        <v>13375</v>
      </c>
      <c r="BM468" t="s">
        <v>13376</v>
      </c>
      <c r="BN468" t="s">
        <v>13377</v>
      </c>
      <c r="BO468" t="s">
        <v>13378</v>
      </c>
      <c r="BQ468" t="s">
        <v>13379</v>
      </c>
      <c r="BV468" t="s">
        <v>13380</v>
      </c>
      <c r="BW468" t="s">
        <v>13381</v>
      </c>
    </row>
    <row r="469" spans="12:75" x14ac:dyDescent="0.3">
      <c r="L469">
        <v>3300</v>
      </c>
      <c r="M469" t="s">
        <v>888</v>
      </c>
      <c r="AU469" t="s">
        <v>13382</v>
      </c>
      <c r="AW469" t="s">
        <v>13383</v>
      </c>
      <c r="AZ469" t="s">
        <v>13384</v>
      </c>
      <c r="BA469" t="s">
        <v>13385</v>
      </c>
      <c r="BB469" t="s">
        <v>13386</v>
      </c>
      <c r="BC469" t="s">
        <v>13387</v>
      </c>
      <c r="BD469" t="s">
        <v>13388</v>
      </c>
      <c r="BE469" t="s">
        <v>13389</v>
      </c>
      <c r="BI469" t="s">
        <v>13390</v>
      </c>
      <c r="BL469" t="s">
        <v>13391</v>
      </c>
      <c r="BM469" t="s">
        <v>13392</v>
      </c>
      <c r="BN469" t="s">
        <v>13393</v>
      </c>
      <c r="BO469" t="s">
        <v>13394</v>
      </c>
      <c r="BQ469" t="s">
        <v>13395</v>
      </c>
      <c r="BV469" t="s">
        <v>13396</v>
      </c>
      <c r="BW469" t="s">
        <v>13397</v>
      </c>
    </row>
    <row r="470" spans="12:75" x14ac:dyDescent="0.3">
      <c r="L470">
        <v>3300</v>
      </c>
      <c r="M470" t="s">
        <v>889</v>
      </c>
      <c r="AU470" t="s">
        <v>13398</v>
      </c>
      <c r="AW470" t="s">
        <v>13399</v>
      </c>
      <c r="AZ470" t="s">
        <v>13400</v>
      </c>
      <c r="BA470" t="s">
        <v>13401</v>
      </c>
      <c r="BB470" t="s">
        <v>13402</v>
      </c>
      <c r="BC470" t="s">
        <v>13403</v>
      </c>
      <c r="BD470" t="s">
        <v>13404</v>
      </c>
      <c r="BE470" t="s">
        <v>13405</v>
      </c>
      <c r="BI470" t="s">
        <v>13406</v>
      </c>
      <c r="BL470" t="s">
        <v>13407</v>
      </c>
      <c r="BM470" t="s">
        <v>13408</v>
      </c>
      <c r="BN470" t="s">
        <v>13409</v>
      </c>
      <c r="BO470" t="s">
        <v>13410</v>
      </c>
      <c r="BQ470" t="s">
        <v>13411</v>
      </c>
      <c r="BV470" t="s">
        <v>13412</v>
      </c>
      <c r="BW470" t="s">
        <v>13413</v>
      </c>
    </row>
    <row r="471" spans="12:75" x14ac:dyDescent="0.3">
      <c r="L471">
        <v>3300</v>
      </c>
      <c r="M471" t="s">
        <v>887</v>
      </c>
      <c r="AU471" t="s">
        <v>13414</v>
      </c>
      <c r="AW471" t="s">
        <v>13415</v>
      </c>
      <c r="AZ471" t="s">
        <v>13416</v>
      </c>
      <c r="BA471" t="s">
        <v>13417</v>
      </c>
      <c r="BB471" t="s">
        <v>13418</v>
      </c>
      <c r="BC471" t="s">
        <v>13419</v>
      </c>
      <c r="BD471" t="s">
        <v>13420</v>
      </c>
      <c r="BE471" t="s">
        <v>13421</v>
      </c>
      <c r="BI471" t="s">
        <v>13422</v>
      </c>
      <c r="BL471" t="s">
        <v>13423</v>
      </c>
      <c r="BM471" t="s">
        <v>13424</v>
      </c>
      <c r="BN471" t="s">
        <v>13425</v>
      </c>
      <c r="BO471" t="s">
        <v>13426</v>
      </c>
      <c r="BQ471" t="s">
        <v>13427</v>
      </c>
      <c r="BV471" t="s">
        <v>13428</v>
      </c>
      <c r="BW471" t="s">
        <v>13429</v>
      </c>
    </row>
    <row r="472" spans="12:75" x14ac:dyDescent="0.3">
      <c r="L472">
        <v>3300</v>
      </c>
      <c r="M472" t="s">
        <v>890</v>
      </c>
      <c r="AU472" t="s">
        <v>13430</v>
      </c>
      <c r="AW472" t="s">
        <v>13431</v>
      </c>
      <c r="AZ472" t="s">
        <v>13432</v>
      </c>
      <c r="BA472" t="s">
        <v>13433</v>
      </c>
      <c r="BB472" t="s">
        <v>13434</v>
      </c>
      <c r="BC472" t="s">
        <v>13435</v>
      </c>
      <c r="BD472" t="s">
        <v>13436</v>
      </c>
      <c r="BE472" t="s">
        <v>13437</v>
      </c>
      <c r="BI472" t="s">
        <v>13438</v>
      </c>
      <c r="BL472" t="s">
        <v>13439</v>
      </c>
      <c r="BM472" t="s">
        <v>13440</v>
      </c>
      <c r="BN472" t="s">
        <v>13441</v>
      </c>
      <c r="BO472" t="s">
        <v>13442</v>
      </c>
      <c r="BQ472" t="s">
        <v>13443</v>
      </c>
      <c r="BV472" t="s">
        <v>13444</v>
      </c>
      <c r="BW472" t="s">
        <v>13445</v>
      </c>
    </row>
    <row r="473" spans="12:75" x14ac:dyDescent="0.3">
      <c r="L473">
        <v>3320</v>
      </c>
      <c r="M473" t="s">
        <v>891</v>
      </c>
      <c r="AU473" t="s">
        <v>13446</v>
      </c>
      <c r="AW473" t="s">
        <v>13447</v>
      </c>
      <c r="AZ473" t="s">
        <v>13448</v>
      </c>
      <c r="BA473" t="s">
        <v>13449</v>
      </c>
      <c r="BB473" t="s">
        <v>13450</v>
      </c>
      <c r="BC473" t="s">
        <v>13451</v>
      </c>
      <c r="BD473" t="s">
        <v>13452</v>
      </c>
      <c r="BE473" t="s">
        <v>13453</v>
      </c>
      <c r="BI473" t="s">
        <v>13454</v>
      </c>
      <c r="BL473" t="s">
        <v>13455</v>
      </c>
      <c r="BM473" t="s">
        <v>13456</v>
      </c>
      <c r="BN473" t="s">
        <v>13457</v>
      </c>
      <c r="BO473" t="s">
        <v>13458</v>
      </c>
      <c r="BQ473" t="s">
        <v>13459</v>
      </c>
      <c r="BV473" t="s">
        <v>13460</v>
      </c>
      <c r="BW473" t="s">
        <v>13461</v>
      </c>
    </row>
    <row r="474" spans="12:75" x14ac:dyDescent="0.3">
      <c r="L474">
        <v>3320</v>
      </c>
      <c r="M474" t="s">
        <v>892</v>
      </c>
      <c r="AU474" t="s">
        <v>13462</v>
      </c>
      <c r="AW474" t="s">
        <v>13463</v>
      </c>
      <c r="AZ474" t="s">
        <v>13464</v>
      </c>
      <c r="BA474" t="s">
        <v>13465</v>
      </c>
      <c r="BB474" t="s">
        <v>13466</v>
      </c>
      <c r="BC474" t="s">
        <v>13467</v>
      </c>
      <c r="BD474" t="s">
        <v>13468</v>
      </c>
      <c r="BE474" t="s">
        <v>13469</v>
      </c>
      <c r="BI474" t="s">
        <v>13470</v>
      </c>
      <c r="BL474" t="s">
        <v>13471</v>
      </c>
      <c r="BM474" t="s">
        <v>13472</v>
      </c>
      <c r="BN474" t="s">
        <v>13473</v>
      </c>
      <c r="BO474" t="s">
        <v>13474</v>
      </c>
      <c r="BQ474" t="s">
        <v>13475</v>
      </c>
      <c r="BV474" t="s">
        <v>13476</v>
      </c>
      <c r="BW474" t="s">
        <v>13477</v>
      </c>
    </row>
    <row r="475" spans="12:75" x14ac:dyDescent="0.3">
      <c r="L475">
        <v>3321</v>
      </c>
      <c r="M475" t="s">
        <v>893</v>
      </c>
      <c r="AU475" t="s">
        <v>13478</v>
      </c>
      <c r="AW475" t="s">
        <v>13479</v>
      </c>
      <c r="AZ475" t="s">
        <v>13480</v>
      </c>
      <c r="BA475" t="s">
        <v>13481</v>
      </c>
      <c r="BB475" t="s">
        <v>13482</v>
      </c>
      <c r="BC475" t="s">
        <v>13483</v>
      </c>
      <c r="BD475" t="s">
        <v>13484</v>
      </c>
      <c r="BE475" t="s">
        <v>13485</v>
      </c>
      <c r="BI475" t="s">
        <v>13486</v>
      </c>
      <c r="BL475" t="s">
        <v>13487</v>
      </c>
      <c r="BM475" t="s">
        <v>13488</v>
      </c>
      <c r="BN475" t="s">
        <v>13489</v>
      </c>
      <c r="BO475" t="s">
        <v>13490</v>
      </c>
      <c r="BQ475" t="s">
        <v>13491</v>
      </c>
      <c r="BV475" t="s">
        <v>13492</v>
      </c>
      <c r="BW475" t="s">
        <v>13493</v>
      </c>
    </row>
    <row r="476" spans="12:75" x14ac:dyDescent="0.3">
      <c r="L476">
        <v>3350</v>
      </c>
      <c r="M476" t="s">
        <v>894</v>
      </c>
      <c r="AU476" t="s">
        <v>13494</v>
      </c>
      <c r="AW476" t="s">
        <v>13495</v>
      </c>
      <c r="AZ476" t="s">
        <v>13496</v>
      </c>
      <c r="BA476" t="s">
        <v>13497</v>
      </c>
      <c r="BB476" t="s">
        <v>13498</v>
      </c>
      <c r="BC476" t="s">
        <v>13499</v>
      </c>
      <c r="BD476" t="s">
        <v>13500</v>
      </c>
      <c r="BE476" t="s">
        <v>13501</v>
      </c>
      <c r="BI476" t="s">
        <v>13502</v>
      </c>
      <c r="BL476" t="s">
        <v>13503</v>
      </c>
      <c r="BM476" t="s">
        <v>13504</v>
      </c>
      <c r="BN476" t="s">
        <v>13505</v>
      </c>
      <c r="BO476" t="s">
        <v>13506</v>
      </c>
      <c r="BQ476" t="s">
        <v>13507</v>
      </c>
      <c r="BV476" t="s">
        <v>13508</v>
      </c>
      <c r="BW476" t="s">
        <v>13509</v>
      </c>
    </row>
    <row r="477" spans="12:75" x14ac:dyDescent="0.3">
      <c r="L477">
        <v>3350</v>
      </c>
      <c r="M477" t="s">
        <v>895</v>
      </c>
      <c r="AU477" t="s">
        <v>13510</v>
      </c>
      <c r="AW477" t="s">
        <v>13511</v>
      </c>
      <c r="AZ477" t="s">
        <v>13512</v>
      </c>
      <c r="BA477" t="s">
        <v>13513</v>
      </c>
      <c r="BB477" t="s">
        <v>13514</v>
      </c>
      <c r="BC477" t="s">
        <v>13515</v>
      </c>
      <c r="BD477" t="s">
        <v>13516</v>
      </c>
      <c r="BE477" t="s">
        <v>13517</v>
      </c>
      <c r="BI477" t="s">
        <v>13518</v>
      </c>
      <c r="BL477" t="s">
        <v>13519</v>
      </c>
      <c r="BM477" t="s">
        <v>13520</v>
      </c>
      <c r="BN477" t="s">
        <v>13521</v>
      </c>
      <c r="BO477" t="s">
        <v>13522</v>
      </c>
      <c r="BQ477" t="s">
        <v>13523</v>
      </c>
      <c r="BV477" t="s">
        <v>13524</v>
      </c>
      <c r="BW477" t="s">
        <v>13525</v>
      </c>
    </row>
    <row r="478" spans="12:75" x14ac:dyDescent="0.3">
      <c r="L478">
        <v>3350</v>
      </c>
      <c r="M478" t="s">
        <v>896</v>
      </c>
      <c r="AU478" t="s">
        <v>13526</v>
      </c>
      <c r="AW478" t="s">
        <v>13527</v>
      </c>
      <c r="AZ478" t="s">
        <v>13528</v>
      </c>
      <c r="BA478" t="s">
        <v>13529</v>
      </c>
      <c r="BB478" t="s">
        <v>13530</v>
      </c>
      <c r="BC478" t="s">
        <v>13531</v>
      </c>
      <c r="BD478" t="s">
        <v>13532</v>
      </c>
      <c r="BE478" t="s">
        <v>13533</v>
      </c>
      <c r="BI478" t="s">
        <v>13534</v>
      </c>
      <c r="BL478" t="s">
        <v>13535</v>
      </c>
      <c r="BM478" t="s">
        <v>13536</v>
      </c>
      <c r="BN478" t="s">
        <v>13537</v>
      </c>
      <c r="BO478" t="s">
        <v>13538</v>
      </c>
      <c r="BQ478" t="s">
        <v>13539</v>
      </c>
      <c r="BV478" t="s">
        <v>13540</v>
      </c>
      <c r="BW478" t="s">
        <v>13541</v>
      </c>
    </row>
    <row r="479" spans="12:75" x14ac:dyDescent="0.3">
      <c r="L479">
        <v>3350</v>
      </c>
      <c r="M479" t="s">
        <v>897</v>
      </c>
      <c r="AU479" t="s">
        <v>13542</v>
      </c>
      <c r="AW479" t="s">
        <v>13543</v>
      </c>
      <c r="AZ479" t="s">
        <v>13544</v>
      </c>
      <c r="BA479" t="s">
        <v>13545</v>
      </c>
      <c r="BB479" t="s">
        <v>13546</v>
      </c>
      <c r="BC479" t="s">
        <v>13547</v>
      </c>
      <c r="BD479" t="s">
        <v>13548</v>
      </c>
      <c r="BE479" t="s">
        <v>13549</v>
      </c>
      <c r="BI479" t="s">
        <v>13550</v>
      </c>
      <c r="BL479" t="s">
        <v>13551</v>
      </c>
      <c r="BM479" t="s">
        <v>13552</v>
      </c>
      <c r="BN479" t="s">
        <v>13553</v>
      </c>
      <c r="BO479" t="s">
        <v>13554</v>
      </c>
      <c r="BQ479" t="s">
        <v>13555</v>
      </c>
      <c r="BV479" t="s">
        <v>13556</v>
      </c>
      <c r="BW479" t="s">
        <v>13557</v>
      </c>
    </row>
    <row r="480" spans="12:75" x14ac:dyDescent="0.3">
      <c r="L480">
        <v>3350</v>
      </c>
      <c r="M480" t="s">
        <v>898</v>
      </c>
      <c r="AU480" t="s">
        <v>13558</v>
      </c>
      <c r="AW480" t="s">
        <v>13559</v>
      </c>
      <c r="AZ480" t="s">
        <v>13560</v>
      </c>
      <c r="BA480" t="s">
        <v>13561</v>
      </c>
      <c r="BB480" t="s">
        <v>13562</v>
      </c>
      <c r="BC480" t="s">
        <v>13563</v>
      </c>
      <c r="BD480" t="s">
        <v>13564</v>
      </c>
      <c r="BE480" t="s">
        <v>13565</v>
      </c>
      <c r="BI480" t="s">
        <v>13566</v>
      </c>
      <c r="BL480" t="s">
        <v>13567</v>
      </c>
      <c r="BM480" t="s">
        <v>13568</v>
      </c>
      <c r="BN480" t="s">
        <v>13569</v>
      </c>
      <c r="BO480" t="s">
        <v>13570</v>
      </c>
      <c r="BQ480" t="s">
        <v>13571</v>
      </c>
      <c r="BV480" t="s">
        <v>13572</v>
      </c>
      <c r="BW480" t="s">
        <v>13573</v>
      </c>
    </row>
    <row r="481" spans="12:75" x14ac:dyDescent="0.3">
      <c r="L481">
        <v>3350</v>
      </c>
      <c r="M481" t="s">
        <v>899</v>
      </c>
      <c r="AU481" t="s">
        <v>13574</v>
      </c>
      <c r="AW481" t="s">
        <v>13575</v>
      </c>
      <c r="AZ481" t="s">
        <v>13576</v>
      </c>
      <c r="BA481" t="s">
        <v>13577</v>
      </c>
      <c r="BB481" t="s">
        <v>13578</v>
      </c>
      <c r="BC481" t="s">
        <v>13579</v>
      </c>
      <c r="BD481" t="s">
        <v>13580</v>
      </c>
      <c r="BE481" t="s">
        <v>13581</v>
      </c>
      <c r="BI481" t="s">
        <v>13582</v>
      </c>
      <c r="BL481" t="s">
        <v>13583</v>
      </c>
      <c r="BM481" t="s">
        <v>13584</v>
      </c>
      <c r="BN481" t="s">
        <v>13585</v>
      </c>
      <c r="BO481" t="s">
        <v>13586</v>
      </c>
      <c r="BQ481" t="s">
        <v>13587</v>
      </c>
      <c r="BV481" t="s">
        <v>13588</v>
      </c>
      <c r="BW481" t="s">
        <v>13589</v>
      </c>
    </row>
    <row r="482" spans="12:75" x14ac:dyDescent="0.3">
      <c r="L482">
        <v>3350</v>
      </c>
      <c r="M482" t="s">
        <v>900</v>
      </c>
      <c r="AU482" t="s">
        <v>13590</v>
      </c>
      <c r="AW482" t="s">
        <v>13591</v>
      </c>
      <c r="AZ482" t="s">
        <v>13592</v>
      </c>
      <c r="BA482" t="s">
        <v>13593</v>
      </c>
      <c r="BB482" t="s">
        <v>13594</v>
      </c>
      <c r="BC482" t="s">
        <v>13595</v>
      </c>
      <c r="BD482" t="s">
        <v>13596</v>
      </c>
      <c r="BE482" t="s">
        <v>13597</v>
      </c>
      <c r="BI482" t="s">
        <v>13598</v>
      </c>
      <c r="BL482" t="s">
        <v>13599</v>
      </c>
      <c r="BM482" t="s">
        <v>13600</v>
      </c>
      <c r="BN482" t="s">
        <v>13601</v>
      </c>
      <c r="BO482" t="s">
        <v>13602</v>
      </c>
      <c r="BQ482" t="s">
        <v>13603</v>
      </c>
      <c r="BV482" t="s">
        <v>13604</v>
      </c>
      <c r="BW482" t="s">
        <v>13605</v>
      </c>
    </row>
    <row r="483" spans="12:75" x14ac:dyDescent="0.3">
      <c r="L483">
        <v>3350</v>
      </c>
      <c r="M483" t="s">
        <v>901</v>
      </c>
      <c r="AU483" t="s">
        <v>13606</v>
      </c>
      <c r="AW483" t="s">
        <v>13607</v>
      </c>
      <c r="AZ483" t="s">
        <v>13608</v>
      </c>
      <c r="BA483" t="s">
        <v>6578</v>
      </c>
      <c r="BB483" t="s">
        <v>13609</v>
      </c>
      <c r="BC483" t="s">
        <v>13610</v>
      </c>
      <c r="BD483" t="s">
        <v>13611</v>
      </c>
      <c r="BE483" t="s">
        <v>13612</v>
      </c>
      <c r="BI483" t="s">
        <v>13613</v>
      </c>
      <c r="BL483" t="s">
        <v>13614</v>
      </c>
      <c r="BM483" t="s">
        <v>13615</v>
      </c>
      <c r="BN483" t="s">
        <v>13616</v>
      </c>
      <c r="BO483" t="s">
        <v>13617</v>
      </c>
      <c r="BQ483" t="s">
        <v>13618</v>
      </c>
      <c r="BV483" t="s">
        <v>13619</v>
      </c>
      <c r="BW483" t="s">
        <v>13620</v>
      </c>
    </row>
    <row r="484" spans="12:75" x14ac:dyDescent="0.3">
      <c r="L484">
        <v>3360</v>
      </c>
      <c r="M484" t="s">
        <v>902</v>
      </c>
      <c r="AU484" t="s">
        <v>13621</v>
      </c>
      <c r="AW484" t="s">
        <v>13622</v>
      </c>
      <c r="AZ484" t="s">
        <v>13623</v>
      </c>
      <c r="BA484" t="s">
        <v>13624</v>
      </c>
      <c r="BB484" t="s">
        <v>13625</v>
      </c>
      <c r="BC484" t="s">
        <v>13626</v>
      </c>
      <c r="BD484" t="s">
        <v>13627</v>
      </c>
      <c r="BE484" t="s">
        <v>13628</v>
      </c>
      <c r="BI484" t="s">
        <v>13629</v>
      </c>
      <c r="BL484" t="s">
        <v>13630</v>
      </c>
      <c r="BM484" t="s">
        <v>13631</v>
      </c>
      <c r="BN484" t="s">
        <v>13632</v>
      </c>
      <c r="BO484" t="s">
        <v>13633</v>
      </c>
      <c r="BQ484" t="s">
        <v>13634</v>
      </c>
      <c r="BV484" t="s">
        <v>13635</v>
      </c>
      <c r="BW484" t="s">
        <v>13636</v>
      </c>
    </row>
    <row r="485" spans="12:75" x14ac:dyDescent="0.3">
      <c r="L485">
        <v>3360</v>
      </c>
      <c r="M485" t="s">
        <v>903</v>
      </c>
      <c r="AU485" t="s">
        <v>13637</v>
      </c>
      <c r="AW485" t="s">
        <v>13638</v>
      </c>
      <c r="AZ485" t="s">
        <v>13639</v>
      </c>
      <c r="BA485" t="s">
        <v>13640</v>
      </c>
      <c r="BB485" t="s">
        <v>13641</v>
      </c>
      <c r="BC485" t="s">
        <v>13642</v>
      </c>
      <c r="BD485" t="s">
        <v>13643</v>
      </c>
      <c r="BE485" t="s">
        <v>13644</v>
      </c>
      <c r="BI485" t="s">
        <v>13645</v>
      </c>
      <c r="BL485" t="s">
        <v>13646</v>
      </c>
      <c r="BM485" t="s">
        <v>13647</v>
      </c>
      <c r="BN485" t="s">
        <v>13648</v>
      </c>
      <c r="BO485" t="s">
        <v>13649</v>
      </c>
      <c r="BQ485" t="s">
        <v>13650</v>
      </c>
      <c r="BV485" t="s">
        <v>13651</v>
      </c>
      <c r="BW485" t="s">
        <v>13652</v>
      </c>
    </row>
    <row r="486" spans="12:75" x14ac:dyDescent="0.3">
      <c r="L486">
        <v>3360</v>
      </c>
      <c r="M486" t="s">
        <v>904</v>
      </c>
      <c r="AU486" t="s">
        <v>13653</v>
      </c>
      <c r="AW486" t="s">
        <v>13654</v>
      </c>
      <c r="AZ486" t="s">
        <v>13655</v>
      </c>
      <c r="BA486" t="s">
        <v>13656</v>
      </c>
      <c r="BB486" t="s">
        <v>13657</v>
      </c>
      <c r="BC486" t="s">
        <v>13658</v>
      </c>
      <c r="BD486" t="s">
        <v>13659</v>
      </c>
      <c r="BE486" t="s">
        <v>13660</v>
      </c>
      <c r="BI486" t="s">
        <v>13661</v>
      </c>
      <c r="BL486" t="s">
        <v>13662</v>
      </c>
      <c r="BM486" t="s">
        <v>13663</v>
      </c>
      <c r="BN486" t="s">
        <v>13664</v>
      </c>
      <c r="BO486" t="s">
        <v>13665</v>
      </c>
      <c r="BQ486" t="s">
        <v>13666</v>
      </c>
      <c r="BV486" t="s">
        <v>13667</v>
      </c>
      <c r="BW486" t="s">
        <v>13668</v>
      </c>
    </row>
    <row r="487" spans="12:75" x14ac:dyDescent="0.3">
      <c r="L487">
        <v>3360</v>
      </c>
      <c r="M487" t="s">
        <v>905</v>
      </c>
      <c r="AU487" t="s">
        <v>13669</v>
      </c>
      <c r="AW487" t="s">
        <v>13670</v>
      </c>
      <c r="AZ487" t="s">
        <v>13671</v>
      </c>
      <c r="BA487" t="s">
        <v>13672</v>
      </c>
      <c r="BB487" t="s">
        <v>13673</v>
      </c>
      <c r="BC487" t="s">
        <v>13674</v>
      </c>
      <c r="BD487" t="s">
        <v>13675</v>
      </c>
      <c r="BE487" t="s">
        <v>13676</v>
      </c>
      <c r="BI487" t="s">
        <v>13677</v>
      </c>
      <c r="BL487" t="s">
        <v>13678</v>
      </c>
      <c r="BM487" t="s">
        <v>13679</v>
      </c>
      <c r="BN487" t="s">
        <v>13680</v>
      </c>
      <c r="BO487" t="s">
        <v>13681</v>
      </c>
      <c r="BQ487" t="s">
        <v>13682</v>
      </c>
      <c r="BV487" t="s">
        <v>13683</v>
      </c>
      <c r="BW487" t="s">
        <v>13684</v>
      </c>
    </row>
    <row r="488" spans="12:75" x14ac:dyDescent="0.3">
      <c r="L488">
        <v>3370</v>
      </c>
      <c r="M488" t="s">
        <v>906</v>
      </c>
      <c r="AU488" t="s">
        <v>13685</v>
      </c>
      <c r="AW488" t="s">
        <v>13686</v>
      </c>
      <c r="AZ488" t="s">
        <v>13687</v>
      </c>
      <c r="BA488" t="s">
        <v>13688</v>
      </c>
      <c r="BB488" t="s">
        <v>13689</v>
      </c>
      <c r="BC488" t="s">
        <v>13690</v>
      </c>
      <c r="BD488" t="s">
        <v>13691</v>
      </c>
      <c r="BE488" t="s">
        <v>13692</v>
      </c>
      <c r="BI488" t="s">
        <v>13693</v>
      </c>
      <c r="BL488" t="s">
        <v>13694</v>
      </c>
      <c r="BM488" t="s">
        <v>13695</v>
      </c>
      <c r="BN488" t="s">
        <v>13696</v>
      </c>
      <c r="BO488" t="s">
        <v>13697</v>
      </c>
      <c r="BQ488" t="s">
        <v>13698</v>
      </c>
      <c r="BV488" t="s">
        <v>13699</v>
      </c>
      <c r="BW488" t="s">
        <v>13700</v>
      </c>
    </row>
    <row r="489" spans="12:75" x14ac:dyDescent="0.3">
      <c r="L489">
        <v>3370</v>
      </c>
      <c r="M489" t="s">
        <v>907</v>
      </c>
      <c r="AU489" t="s">
        <v>13701</v>
      </c>
      <c r="AW489" t="s">
        <v>13702</v>
      </c>
      <c r="AZ489" t="s">
        <v>13703</v>
      </c>
      <c r="BA489" t="s">
        <v>13704</v>
      </c>
      <c r="BB489" t="s">
        <v>13705</v>
      </c>
      <c r="BC489" t="s">
        <v>13706</v>
      </c>
      <c r="BD489" t="s">
        <v>13707</v>
      </c>
      <c r="BE489" t="s">
        <v>13708</v>
      </c>
      <c r="BI489" t="s">
        <v>13709</v>
      </c>
      <c r="BL489" t="s">
        <v>13710</v>
      </c>
      <c r="BM489" t="s">
        <v>13711</v>
      </c>
      <c r="BN489" t="s">
        <v>13712</v>
      </c>
      <c r="BO489" t="s">
        <v>13713</v>
      </c>
      <c r="BQ489" t="s">
        <v>13714</v>
      </c>
      <c r="BV489" t="s">
        <v>13715</v>
      </c>
      <c r="BW489" t="s">
        <v>13716</v>
      </c>
    </row>
    <row r="490" spans="12:75" x14ac:dyDescent="0.3">
      <c r="L490">
        <v>3370</v>
      </c>
      <c r="M490" t="s">
        <v>908</v>
      </c>
      <c r="AU490" t="s">
        <v>13717</v>
      </c>
      <c r="AW490" t="s">
        <v>13718</v>
      </c>
      <c r="AZ490" t="s">
        <v>13719</v>
      </c>
      <c r="BA490" t="s">
        <v>13720</v>
      </c>
      <c r="BB490" t="s">
        <v>13721</v>
      </c>
      <c r="BC490" t="s">
        <v>13722</v>
      </c>
      <c r="BD490" t="s">
        <v>13723</v>
      </c>
      <c r="BE490" t="s">
        <v>13724</v>
      </c>
      <c r="BI490" t="s">
        <v>13725</v>
      </c>
      <c r="BL490" t="s">
        <v>13726</v>
      </c>
      <c r="BM490" t="s">
        <v>13727</v>
      </c>
      <c r="BN490" t="s">
        <v>13728</v>
      </c>
      <c r="BO490" t="s">
        <v>13729</v>
      </c>
      <c r="BQ490" t="s">
        <v>13730</v>
      </c>
      <c r="BV490" t="s">
        <v>13731</v>
      </c>
      <c r="BW490" t="s">
        <v>13732</v>
      </c>
    </row>
    <row r="491" spans="12:75" x14ac:dyDescent="0.3">
      <c r="L491">
        <v>3370</v>
      </c>
      <c r="M491" t="s">
        <v>909</v>
      </c>
      <c r="AU491" t="s">
        <v>13733</v>
      </c>
      <c r="AW491" t="s">
        <v>13734</v>
      </c>
      <c r="AZ491" t="s">
        <v>13735</v>
      </c>
      <c r="BA491" t="s">
        <v>13736</v>
      </c>
      <c r="BB491" t="s">
        <v>13737</v>
      </c>
      <c r="BC491" t="s">
        <v>13738</v>
      </c>
      <c r="BD491" t="s">
        <v>13739</v>
      </c>
      <c r="BE491" t="s">
        <v>13740</v>
      </c>
      <c r="BI491" t="s">
        <v>13741</v>
      </c>
      <c r="BL491" t="s">
        <v>13742</v>
      </c>
      <c r="BM491" t="s">
        <v>13743</v>
      </c>
      <c r="BN491" t="s">
        <v>13744</v>
      </c>
      <c r="BO491" t="s">
        <v>13745</v>
      </c>
      <c r="BQ491" t="s">
        <v>13746</v>
      </c>
      <c r="BV491" t="s">
        <v>13747</v>
      </c>
      <c r="BW491" t="s">
        <v>13748</v>
      </c>
    </row>
    <row r="492" spans="12:75" x14ac:dyDescent="0.3">
      <c r="L492">
        <v>3370</v>
      </c>
      <c r="M492" t="s">
        <v>910</v>
      </c>
      <c r="AU492" t="s">
        <v>13749</v>
      </c>
      <c r="AW492" t="s">
        <v>13750</v>
      </c>
      <c r="AZ492" t="s">
        <v>13751</v>
      </c>
      <c r="BA492" t="s">
        <v>13752</v>
      </c>
      <c r="BB492" t="s">
        <v>13753</v>
      </c>
      <c r="BC492" t="s">
        <v>13754</v>
      </c>
      <c r="BD492" t="s">
        <v>13755</v>
      </c>
      <c r="BE492" t="s">
        <v>13756</v>
      </c>
      <c r="BI492" t="s">
        <v>13757</v>
      </c>
      <c r="BL492" t="s">
        <v>13758</v>
      </c>
      <c r="BM492" t="s">
        <v>13759</v>
      </c>
      <c r="BN492" t="s">
        <v>13760</v>
      </c>
      <c r="BO492" t="s">
        <v>13761</v>
      </c>
      <c r="BQ492" t="s">
        <v>13762</v>
      </c>
      <c r="BV492" t="s">
        <v>13763</v>
      </c>
      <c r="BW492" t="s">
        <v>13764</v>
      </c>
    </row>
    <row r="493" spans="12:75" x14ac:dyDescent="0.3">
      <c r="L493">
        <v>3370</v>
      </c>
      <c r="M493" t="s">
        <v>911</v>
      </c>
      <c r="AU493" t="s">
        <v>13765</v>
      </c>
      <c r="AW493" t="s">
        <v>13766</v>
      </c>
      <c r="AZ493" t="s">
        <v>13767</v>
      </c>
      <c r="BA493" t="s">
        <v>13768</v>
      </c>
      <c r="BB493" t="s">
        <v>13769</v>
      </c>
      <c r="BC493" t="s">
        <v>13770</v>
      </c>
      <c r="BD493" t="s">
        <v>13771</v>
      </c>
      <c r="BE493" t="s">
        <v>13772</v>
      </c>
      <c r="BI493" t="s">
        <v>13773</v>
      </c>
      <c r="BL493" t="s">
        <v>13774</v>
      </c>
      <c r="BM493" t="s">
        <v>13775</v>
      </c>
      <c r="BN493" t="s">
        <v>13776</v>
      </c>
      <c r="BO493" t="s">
        <v>13777</v>
      </c>
      <c r="BQ493" t="s">
        <v>13778</v>
      </c>
      <c r="BV493" t="s">
        <v>13779</v>
      </c>
      <c r="BW493" t="s">
        <v>13780</v>
      </c>
    </row>
    <row r="494" spans="12:75" x14ac:dyDescent="0.3">
      <c r="L494">
        <v>3380</v>
      </c>
      <c r="M494" t="s">
        <v>912</v>
      </c>
      <c r="AU494" t="s">
        <v>13781</v>
      </c>
      <c r="AW494" t="s">
        <v>13782</v>
      </c>
      <c r="AZ494" t="s">
        <v>13783</v>
      </c>
      <c r="BA494" t="s">
        <v>13784</v>
      </c>
      <c r="BB494" t="s">
        <v>13785</v>
      </c>
      <c r="BC494" t="s">
        <v>13786</v>
      </c>
      <c r="BD494" t="s">
        <v>13787</v>
      </c>
      <c r="BE494" t="s">
        <v>13788</v>
      </c>
      <c r="BI494" t="s">
        <v>13789</v>
      </c>
      <c r="BL494" t="s">
        <v>13790</v>
      </c>
      <c r="BM494" t="s">
        <v>13791</v>
      </c>
      <c r="BN494" t="s">
        <v>13792</v>
      </c>
      <c r="BO494" t="s">
        <v>13793</v>
      </c>
      <c r="BQ494" t="s">
        <v>13794</v>
      </c>
      <c r="BV494" t="s">
        <v>13795</v>
      </c>
      <c r="BW494" t="s">
        <v>13796</v>
      </c>
    </row>
    <row r="495" spans="12:75" x14ac:dyDescent="0.3">
      <c r="L495">
        <v>3380</v>
      </c>
      <c r="M495" t="s">
        <v>913</v>
      </c>
      <c r="AU495" t="s">
        <v>13797</v>
      </c>
      <c r="AW495" t="s">
        <v>13798</v>
      </c>
      <c r="AZ495" t="s">
        <v>13799</v>
      </c>
      <c r="BA495" t="s">
        <v>13800</v>
      </c>
      <c r="BB495" t="s">
        <v>13801</v>
      </c>
      <c r="BC495" t="s">
        <v>13802</v>
      </c>
      <c r="BD495" t="s">
        <v>13803</v>
      </c>
      <c r="BE495" t="s">
        <v>13804</v>
      </c>
      <c r="BI495" t="s">
        <v>13805</v>
      </c>
      <c r="BL495" t="s">
        <v>13806</v>
      </c>
      <c r="BM495" t="s">
        <v>13807</v>
      </c>
      <c r="BN495" t="s">
        <v>13808</v>
      </c>
      <c r="BO495" t="s">
        <v>5082</v>
      </c>
      <c r="BQ495" t="s">
        <v>13809</v>
      </c>
      <c r="BV495" t="s">
        <v>13810</v>
      </c>
      <c r="BW495" t="s">
        <v>13811</v>
      </c>
    </row>
    <row r="496" spans="12:75" x14ac:dyDescent="0.3">
      <c r="L496">
        <v>3381</v>
      </c>
      <c r="M496" t="s">
        <v>914</v>
      </c>
      <c r="AU496" t="s">
        <v>13812</v>
      </c>
      <c r="AW496" t="s">
        <v>13813</v>
      </c>
      <c r="AZ496" t="s">
        <v>13814</v>
      </c>
      <c r="BA496" t="s">
        <v>13815</v>
      </c>
      <c r="BB496" t="s">
        <v>13816</v>
      </c>
      <c r="BC496" t="s">
        <v>13817</v>
      </c>
      <c r="BD496" t="s">
        <v>13818</v>
      </c>
      <c r="BE496" t="s">
        <v>13819</v>
      </c>
      <c r="BI496" t="s">
        <v>13820</v>
      </c>
      <c r="BL496" t="s">
        <v>13821</v>
      </c>
      <c r="BM496" t="s">
        <v>13822</v>
      </c>
      <c r="BN496" t="s">
        <v>13823</v>
      </c>
      <c r="BO496" t="s">
        <v>13824</v>
      </c>
      <c r="BQ496" t="s">
        <v>13825</v>
      </c>
      <c r="BV496" t="s">
        <v>13826</v>
      </c>
      <c r="BW496" t="s">
        <v>13827</v>
      </c>
    </row>
    <row r="497" spans="12:75" x14ac:dyDescent="0.3">
      <c r="L497">
        <v>3384</v>
      </c>
      <c r="M497" t="s">
        <v>915</v>
      </c>
      <c r="AU497" t="s">
        <v>13828</v>
      </c>
      <c r="AW497" t="s">
        <v>13829</v>
      </c>
      <c r="AZ497" t="s">
        <v>13830</v>
      </c>
      <c r="BA497" t="s">
        <v>13831</v>
      </c>
      <c r="BB497" t="s">
        <v>13832</v>
      </c>
      <c r="BC497" t="s">
        <v>13833</v>
      </c>
      <c r="BD497" t="s">
        <v>13834</v>
      </c>
      <c r="BE497" t="s">
        <v>13835</v>
      </c>
      <c r="BI497" t="s">
        <v>13836</v>
      </c>
      <c r="BL497" t="s">
        <v>13837</v>
      </c>
      <c r="BM497" t="s">
        <v>13838</v>
      </c>
      <c r="BN497" t="s">
        <v>13839</v>
      </c>
      <c r="BO497" t="s">
        <v>13840</v>
      </c>
      <c r="BQ497" t="s">
        <v>13841</v>
      </c>
      <c r="BV497" t="s">
        <v>13842</v>
      </c>
      <c r="BW497" t="s">
        <v>13843</v>
      </c>
    </row>
    <row r="498" spans="12:75" x14ac:dyDescent="0.3">
      <c r="L498">
        <v>3390</v>
      </c>
      <c r="M498" t="s">
        <v>916</v>
      </c>
      <c r="AU498" t="s">
        <v>13844</v>
      </c>
      <c r="AW498" t="s">
        <v>13845</v>
      </c>
      <c r="AZ498" t="s">
        <v>13846</v>
      </c>
      <c r="BA498" t="s">
        <v>13847</v>
      </c>
      <c r="BB498" t="s">
        <v>13848</v>
      </c>
      <c r="BC498" t="s">
        <v>13849</v>
      </c>
      <c r="BD498" t="s">
        <v>13850</v>
      </c>
      <c r="BE498" t="s">
        <v>13851</v>
      </c>
      <c r="BI498" t="s">
        <v>13852</v>
      </c>
      <c r="BL498" t="s">
        <v>13853</v>
      </c>
      <c r="BM498" t="s">
        <v>13854</v>
      </c>
      <c r="BN498" t="s">
        <v>13855</v>
      </c>
      <c r="BO498" t="s">
        <v>13856</v>
      </c>
      <c r="BQ498" t="s">
        <v>13857</v>
      </c>
      <c r="BV498" t="s">
        <v>13858</v>
      </c>
      <c r="BW498" t="s">
        <v>13859</v>
      </c>
    </row>
    <row r="499" spans="12:75" x14ac:dyDescent="0.3">
      <c r="L499">
        <v>3390</v>
      </c>
      <c r="M499" t="s">
        <v>917</v>
      </c>
      <c r="AU499" t="s">
        <v>13860</v>
      </c>
      <c r="AW499" t="s">
        <v>13861</v>
      </c>
      <c r="AZ499" t="s">
        <v>13862</v>
      </c>
      <c r="BA499" t="s">
        <v>13863</v>
      </c>
      <c r="BB499" t="s">
        <v>13864</v>
      </c>
      <c r="BC499" t="s">
        <v>13865</v>
      </c>
      <c r="BD499" t="s">
        <v>13866</v>
      </c>
      <c r="BE499" t="s">
        <v>13867</v>
      </c>
      <c r="BI499" t="s">
        <v>13868</v>
      </c>
      <c r="BL499" t="s">
        <v>13869</v>
      </c>
      <c r="BM499" t="s">
        <v>13870</v>
      </c>
      <c r="BN499" t="s">
        <v>13871</v>
      </c>
      <c r="BO499" t="s">
        <v>13872</v>
      </c>
      <c r="BQ499" t="s">
        <v>13873</v>
      </c>
      <c r="BV499" t="s">
        <v>13874</v>
      </c>
      <c r="BW499" t="s">
        <v>13875</v>
      </c>
    </row>
    <row r="500" spans="12:75" x14ac:dyDescent="0.3">
      <c r="L500">
        <v>3390</v>
      </c>
      <c r="M500" t="s">
        <v>918</v>
      </c>
      <c r="AU500" t="s">
        <v>13876</v>
      </c>
      <c r="AW500" t="s">
        <v>13877</v>
      </c>
      <c r="AZ500" t="s">
        <v>13878</v>
      </c>
      <c r="BA500" t="s">
        <v>13879</v>
      </c>
      <c r="BB500" t="s">
        <v>13880</v>
      </c>
      <c r="BC500" t="s">
        <v>13881</v>
      </c>
      <c r="BD500" t="s">
        <v>13882</v>
      </c>
      <c r="BE500" t="s">
        <v>13883</v>
      </c>
      <c r="BI500" t="s">
        <v>13884</v>
      </c>
      <c r="BL500" t="s">
        <v>13885</v>
      </c>
      <c r="BM500" t="s">
        <v>13886</v>
      </c>
      <c r="BN500" t="s">
        <v>13887</v>
      </c>
      <c r="BO500" t="s">
        <v>13888</v>
      </c>
      <c r="BQ500" t="s">
        <v>13889</v>
      </c>
      <c r="BV500" t="s">
        <v>13890</v>
      </c>
      <c r="BW500" t="s">
        <v>13891</v>
      </c>
    </row>
    <row r="501" spans="12:75" x14ac:dyDescent="0.3">
      <c r="L501">
        <v>3391</v>
      </c>
      <c r="M501" t="s">
        <v>919</v>
      </c>
      <c r="AU501" t="s">
        <v>13892</v>
      </c>
      <c r="AW501" t="s">
        <v>13893</v>
      </c>
      <c r="AZ501" t="s">
        <v>13894</v>
      </c>
      <c r="BA501" t="s">
        <v>13895</v>
      </c>
      <c r="BB501" t="s">
        <v>13896</v>
      </c>
      <c r="BC501" t="s">
        <v>13897</v>
      </c>
      <c r="BD501" t="s">
        <v>13898</v>
      </c>
      <c r="BE501" t="s">
        <v>13899</v>
      </c>
      <c r="BI501" t="s">
        <v>13900</v>
      </c>
      <c r="BL501" t="s">
        <v>13901</v>
      </c>
      <c r="BM501" t="s">
        <v>13902</v>
      </c>
      <c r="BN501" t="s">
        <v>13903</v>
      </c>
      <c r="BO501" t="s">
        <v>13904</v>
      </c>
      <c r="BQ501" t="s">
        <v>13905</v>
      </c>
      <c r="BV501" t="s">
        <v>13906</v>
      </c>
      <c r="BW501" t="s">
        <v>13907</v>
      </c>
    </row>
    <row r="502" spans="12:75" x14ac:dyDescent="0.3">
      <c r="L502">
        <v>3400</v>
      </c>
      <c r="M502" t="s">
        <v>920</v>
      </c>
      <c r="AU502" t="s">
        <v>13908</v>
      </c>
      <c r="AW502" t="s">
        <v>13909</v>
      </c>
      <c r="AZ502" t="s">
        <v>13910</v>
      </c>
      <c r="BA502" t="s">
        <v>13911</v>
      </c>
      <c r="BB502" t="s">
        <v>13912</v>
      </c>
      <c r="BC502" t="s">
        <v>13913</v>
      </c>
      <c r="BD502" t="s">
        <v>13914</v>
      </c>
      <c r="BE502" t="s">
        <v>13915</v>
      </c>
      <c r="BI502" t="s">
        <v>13916</v>
      </c>
      <c r="BL502" t="s">
        <v>13917</v>
      </c>
      <c r="BM502" t="s">
        <v>13918</v>
      </c>
      <c r="BN502" t="s">
        <v>13919</v>
      </c>
      <c r="BO502" t="s">
        <v>13920</v>
      </c>
      <c r="BQ502" t="s">
        <v>13921</v>
      </c>
      <c r="BV502" t="s">
        <v>13922</v>
      </c>
      <c r="BW502" t="s">
        <v>13923</v>
      </c>
    </row>
    <row r="503" spans="12:75" x14ac:dyDescent="0.3">
      <c r="L503">
        <v>3400</v>
      </c>
      <c r="M503" t="s">
        <v>921</v>
      </c>
      <c r="AU503" t="s">
        <v>13924</v>
      </c>
      <c r="AW503" t="s">
        <v>13925</v>
      </c>
      <c r="AZ503" t="s">
        <v>13926</v>
      </c>
      <c r="BA503" t="s">
        <v>13927</v>
      </c>
      <c r="BB503" t="s">
        <v>13928</v>
      </c>
      <c r="BC503" t="s">
        <v>13929</v>
      </c>
      <c r="BD503" t="s">
        <v>13930</v>
      </c>
      <c r="BE503" t="s">
        <v>13931</v>
      </c>
      <c r="BI503" t="s">
        <v>13932</v>
      </c>
      <c r="BL503" t="s">
        <v>13933</v>
      </c>
      <c r="BM503" t="s">
        <v>13934</v>
      </c>
      <c r="BN503" t="s">
        <v>13935</v>
      </c>
      <c r="BO503" t="s">
        <v>13936</v>
      </c>
      <c r="BQ503" t="s">
        <v>13937</v>
      </c>
      <c r="BV503" t="s">
        <v>13938</v>
      </c>
      <c r="BW503" t="s">
        <v>13939</v>
      </c>
    </row>
    <row r="504" spans="12:75" x14ac:dyDescent="0.3">
      <c r="L504">
        <v>3400</v>
      </c>
      <c r="M504" t="s">
        <v>922</v>
      </c>
      <c r="AU504" t="s">
        <v>13940</v>
      </c>
      <c r="AW504" t="s">
        <v>13941</v>
      </c>
      <c r="AZ504" t="s">
        <v>13942</v>
      </c>
      <c r="BA504" t="s">
        <v>13943</v>
      </c>
      <c r="BB504" t="s">
        <v>13944</v>
      </c>
      <c r="BC504" t="s">
        <v>13945</v>
      </c>
      <c r="BD504" t="s">
        <v>13946</v>
      </c>
      <c r="BE504" t="s">
        <v>13947</v>
      </c>
      <c r="BI504" t="s">
        <v>13948</v>
      </c>
      <c r="BL504" t="s">
        <v>13949</v>
      </c>
      <c r="BM504" t="s">
        <v>13950</v>
      </c>
      <c r="BN504" t="s">
        <v>13951</v>
      </c>
      <c r="BO504" t="s">
        <v>13952</v>
      </c>
      <c r="BQ504" t="s">
        <v>13953</v>
      </c>
      <c r="BV504" t="s">
        <v>13954</v>
      </c>
      <c r="BW504" t="s">
        <v>13955</v>
      </c>
    </row>
    <row r="505" spans="12:75" x14ac:dyDescent="0.3">
      <c r="L505">
        <v>3400</v>
      </c>
      <c r="M505" t="s">
        <v>923</v>
      </c>
      <c r="AU505" t="s">
        <v>13956</v>
      </c>
      <c r="AW505" t="s">
        <v>13957</v>
      </c>
      <c r="AZ505" t="s">
        <v>13958</v>
      </c>
      <c r="BA505" t="s">
        <v>13959</v>
      </c>
      <c r="BB505" t="s">
        <v>13960</v>
      </c>
      <c r="BC505" t="s">
        <v>13961</v>
      </c>
      <c r="BD505" t="s">
        <v>13962</v>
      </c>
      <c r="BE505" t="s">
        <v>13963</v>
      </c>
      <c r="BI505" t="s">
        <v>13964</v>
      </c>
      <c r="BL505" t="s">
        <v>13965</v>
      </c>
      <c r="BM505" t="s">
        <v>13966</v>
      </c>
      <c r="BN505" t="s">
        <v>13967</v>
      </c>
      <c r="BO505" t="s">
        <v>13968</v>
      </c>
      <c r="BQ505" t="s">
        <v>13969</v>
      </c>
      <c r="BV505" t="s">
        <v>13970</v>
      </c>
      <c r="BW505" t="s">
        <v>13971</v>
      </c>
    </row>
    <row r="506" spans="12:75" x14ac:dyDescent="0.3">
      <c r="L506">
        <v>3400</v>
      </c>
      <c r="M506" t="s">
        <v>924</v>
      </c>
      <c r="AU506" t="s">
        <v>13972</v>
      </c>
      <c r="AW506" t="s">
        <v>13973</v>
      </c>
      <c r="AZ506" t="s">
        <v>13974</v>
      </c>
      <c r="BA506" t="s">
        <v>13975</v>
      </c>
      <c r="BB506" t="s">
        <v>13976</v>
      </c>
      <c r="BC506" t="s">
        <v>13977</v>
      </c>
      <c r="BD506" t="s">
        <v>13978</v>
      </c>
      <c r="BE506" t="s">
        <v>13979</v>
      </c>
      <c r="BI506" t="s">
        <v>13980</v>
      </c>
      <c r="BL506" t="s">
        <v>13981</v>
      </c>
      <c r="BM506" t="s">
        <v>13982</v>
      </c>
      <c r="BN506" t="s">
        <v>13983</v>
      </c>
      <c r="BO506" t="s">
        <v>13984</v>
      </c>
      <c r="BQ506" t="s">
        <v>13985</v>
      </c>
      <c r="BV506" t="s">
        <v>13986</v>
      </c>
      <c r="BW506" t="s">
        <v>13987</v>
      </c>
    </row>
    <row r="507" spans="12:75" x14ac:dyDescent="0.3">
      <c r="L507">
        <v>3400</v>
      </c>
      <c r="M507" t="s">
        <v>925</v>
      </c>
      <c r="AU507" t="s">
        <v>13988</v>
      </c>
      <c r="AW507" t="s">
        <v>13989</v>
      </c>
      <c r="AZ507" t="s">
        <v>13990</v>
      </c>
      <c r="BA507" t="s">
        <v>13991</v>
      </c>
      <c r="BB507" t="s">
        <v>13992</v>
      </c>
      <c r="BC507" t="s">
        <v>13993</v>
      </c>
      <c r="BD507" t="s">
        <v>13994</v>
      </c>
      <c r="BE507" t="s">
        <v>13995</v>
      </c>
      <c r="BI507" t="s">
        <v>13996</v>
      </c>
      <c r="BL507" t="s">
        <v>13997</v>
      </c>
      <c r="BM507" t="s">
        <v>13998</v>
      </c>
      <c r="BN507" t="s">
        <v>13999</v>
      </c>
      <c r="BO507" t="s">
        <v>14000</v>
      </c>
      <c r="BQ507" t="s">
        <v>14001</v>
      </c>
      <c r="BV507" t="s">
        <v>14002</v>
      </c>
      <c r="BW507" t="s">
        <v>14003</v>
      </c>
    </row>
    <row r="508" spans="12:75" x14ac:dyDescent="0.3">
      <c r="L508">
        <v>3400</v>
      </c>
      <c r="M508" t="s">
        <v>926</v>
      </c>
      <c r="AU508" t="s">
        <v>14004</v>
      </c>
      <c r="AW508" t="s">
        <v>14005</v>
      </c>
      <c r="AZ508" t="s">
        <v>14006</v>
      </c>
      <c r="BA508" t="s">
        <v>14007</v>
      </c>
      <c r="BB508" t="s">
        <v>14008</v>
      </c>
      <c r="BC508" t="s">
        <v>14009</v>
      </c>
      <c r="BD508" t="s">
        <v>14010</v>
      </c>
      <c r="BE508" t="s">
        <v>14011</v>
      </c>
      <c r="BI508" t="s">
        <v>14012</v>
      </c>
      <c r="BL508" t="s">
        <v>14013</v>
      </c>
      <c r="BM508" t="s">
        <v>14014</v>
      </c>
      <c r="BN508" t="s">
        <v>14015</v>
      </c>
      <c r="BO508" t="s">
        <v>14016</v>
      </c>
      <c r="BQ508" t="s">
        <v>14017</v>
      </c>
      <c r="BV508" t="s">
        <v>14018</v>
      </c>
      <c r="BW508" t="s">
        <v>14019</v>
      </c>
    </row>
    <row r="509" spans="12:75" x14ac:dyDescent="0.3">
      <c r="L509">
        <v>3400</v>
      </c>
      <c r="M509" t="s">
        <v>927</v>
      </c>
      <c r="AU509" t="s">
        <v>14020</v>
      </c>
      <c r="AW509" t="s">
        <v>14021</v>
      </c>
      <c r="AZ509" t="s">
        <v>14022</v>
      </c>
      <c r="BA509" t="s">
        <v>14023</v>
      </c>
      <c r="BB509" t="s">
        <v>14024</v>
      </c>
      <c r="BC509" t="s">
        <v>14025</v>
      </c>
      <c r="BD509" t="s">
        <v>14026</v>
      </c>
      <c r="BE509" t="s">
        <v>14027</v>
      </c>
      <c r="BI509" t="s">
        <v>14028</v>
      </c>
      <c r="BL509" t="s">
        <v>14029</v>
      </c>
      <c r="BM509" t="s">
        <v>14030</v>
      </c>
      <c r="BN509" t="s">
        <v>14031</v>
      </c>
      <c r="BO509" t="s">
        <v>14032</v>
      </c>
      <c r="BQ509" t="s">
        <v>14033</v>
      </c>
      <c r="BV509" t="s">
        <v>14034</v>
      </c>
      <c r="BW509" t="s">
        <v>14035</v>
      </c>
    </row>
    <row r="510" spans="12:75" x14ac:dyDescent="0.3">
      <c r="L510">
        <v>3401</v>
      </c>
      <c r="M510" t="s">
        <v>928</v>
      </c>
      <c r="AU510" t="s">
        <v>14036</v>
      </c>
      <c r="AW510" t="s">
        <v>14037</v>
      </c>
      <c r="AZ510" t="s">
        <v>14038</v>
      </c>
      <c r="BA510" t="s">
        <v>14039</v>
      </c>
      <c r="BB510" t="s">
        <v>14040</v>
      </c>
      <c r="BC510" t="s">
        <v>14041</v>
      </c>
      <c r="BD510" t="s">
        <v>14042</v>
      </c>
      <c r="BE510" t="s">
        <v>14043</v>
      </c>
      <c r="BI510" t="s">
        <v>14044</v>
      </c>
      <c r="BL510" t="s">
        <v>14045</v>
      </c>
      <c r="BM510" t="s">
        <v>14046</v>
      </c>
      <c r="BN510" t="s">
        <v>14047</v>
      </c>
      <c r="BO510" t="s">
        <v>14048</v>
      </c>
      <c r="BQ510" t="s">
        <v>14049</v>
      </c>
      <c r="BV510" t="s">
        <v>14050</v>
      </c>
      <c r="BW510" t="s">
        <v>14051</v>
      </c>
    </row>
    <row r="511" spans="12:75" x14ac:dyDescent="0.3">
      <c r="L511">
        <v>3401</v>
      </c>
      <c r="M511" t="s">
        <v>929</v>
      </c>
      <c r="AU511" t="s">
        <v>14052</v>
      </c>
      <c r="AW511" t="s">
        <v>14053</v>
      </c>
      <c r="AZ511" t="s">
        <v>14054</v>
      </c>
      <c r="BA511" t="s">
        <v>14055</v>
      </c>
      <c r="BB511" t="s">
        <v>14056</v>
      </c>
      <c r="BC511" t="s">
        <v>14057</v>
      </c>
      <c r="BD511" t="s">
        <v>14058</v>
      </c>
      <c r="BE511" t="s">
        <v>14059</v>
      </c>
      <c r="BI511" t="s">
        <v>14060</v>
      </c>
      <c r="BL511" t="s">
        <v>14061</v>
      </c>
      <c r="BM511" t="s">
        <v>14062</v>
      </c>
      <c r="BN511" t="s">
        <v>14063</v>
      </c>
      <c r="BO511" t="s">
        <v>14064</v>
      </c>
      <c r="BQ511" t="s">
        <v>14065</v>
      </c>
      <c r="BV511" t="s">
        <v>14066</v>
      </c>
      <c r="BW511" t="s">
        <v>14067</v>
      </c>
    </row>
    <row r="512" spans="12:75" x14ac:dyDescent="0.3">
      <c r="L512">
        <v>3401</v>
      </c>
      <c r="M512" t="s">
        <v>930</v>
      </c>
      <c r="AU512" t="s">
        <v>14068</v>
      </c>
      <c r="AW512" t="s">
        <v>14069</v>
      </c>
      <c r="AZ512" t="s">
        <v>14070</v>
      </c>
      <c r="BA512" t="s">
        <v>6625</v>
      </c>
      <c r="BB512" t="s">
        <v>14071</v>
      </c>
      <c r="BC512" t="s">
        <v>14072</v>
      </c>
      <c r="BD512" t="s">
        <v>14073</v>
      </c>
      <c r="BE512" t="s">
        <v>14074</v>
      </c>
      <c r="BI512" t="s">
        <v>14075</v>
      </c>
      <c r="BL512" t="s">
        <v>14076</v>
      </c>
      <c r="BM512" t="s">
        <v>14077</v>
      </c>
      <c r="BN512" t="s">
        <v>14078</v>
      </c>
      <c r="BO512" t="s">
        <v>14079</v>
      </c>
      <c r="BQ512" t="s">
        <v>14080</v>
      </c>
      <c r="BV512" t="s">
        <v>14081</v>
      </c>
      <c r="BW512" t="s">
        <v>14082</v>
      </c>
    </row>
    <row r="513" spans="12:75" x14ac:dyDescent="0.3">
      <c r="L513">
        <v>3401</v>
      </c>
      <c r="M513" t="s">
        <v>931</v>
      </c>
      <c r="AU513" t="s">
        <v>14083</v>
      </c>
      <c r="AW513" t="s">
        <v>14084</v>
      </c>
      <c r="AZ513" t="s">
        <v>14085</v>
      </c>
      <c r="BA513" t="s">
        <v>14086</v>
      </c>
      <c r="BB513" t="s">
        <v>14087</v>
      </c>
      <c r="BC513" t="s">
        <v>14088</v>
      </c>
      <c r="BD513" t="s">
        <v>14089</v>
      </c>
      <c r="BE513" t="s">
        <v>14090</v>
      </c>
      <c r="BI513" t="s">
        <v>14091</v>
      </c>
      <c r="BL513" t="s">
        <v>14092</v>
      </c>
      <c r="BM513" t="s">
        <v>14093</v>
      </c>
      <c r="BN513" t="s">
        <v>14094</v>
      </c>
      <c r="BO513" t="s">
        <v>14095</v>
      </c>
      <c r="BQ513" t="s">
        <v>14096</v>
      </c>
      <c r="BV513" t="s">
        <v>14097</v>
      </c>
      <c r="BW513" t="s">
        <v>14098</v>
      </c>
    </row>
    <row r="514" spans="12:75" x14ac:dyDescent="0.3">
      <c r="L514">
        <v>3404</v>
      </c>
      <c r="M514" t="s">
        <v>932</v>
      </c>
      <c r="AU514" t="s">
        <v>14099</v>
      </c>
      <c r="AW514" t="s">
        <v>14100</v>
      </c>
      <c r="AZ514" t="s">
        <v>14101</v>
      </c>
      <c r="BA514" t="s">
        <v>14102</v>
      </c>
      <c r="BB514" t="s">
        <v>7628</v>
      </c>
      <c r="BC514" t="s">
        <v>14103</v>
      </c>
      <c r="BD514" t="s">
        <v>14104</v>
      </c>
      <c r="BE514" t="s">
        <v>14105</v>
      </c>
      <c r="BI514" t="s">
        <v>14106</v>
      </c>
      <c r="BL514" t="s">
        <v>14107</v>
      </c>
      <c r="BM514" t="s">
        <v>14108</v>
      </c>
      <c r="BN514" t="s">
        <v>14109</v>
      </c>
      <c r="BO514" t="s">
        <v>14110</v>
      </c>
      <c r="BQ514" t="s">
        <v>14111</v>
      </c>
      <c r="BV514" t="s">
        <v>14112</v>
      </c>
      <c r="BW514" t="s">
        <v>14113</v>
      </c>
    </row>
    <row r="515" spans="12:75" x14ac:dyDescent="0.3">
      <c r="L515">
        <v>3404</v>
      </c>
      <c r="M515" t="s">
        <v>933</v>
      </c>
      <c r="AU515" t="s">
        <v>14114</v>
      </c>
      <c r="AW515" t="s">
        <v>14115</v>
      </c>
      <c r="AZ515" t="s">
        <v>14116</v>
      </c>
      <c r="BA515" t="s">
        <v>14117</v>
      </c>
      <c r="BB515" t="s">
        <v>14118</v>
      </c>
      <c r="BC515" t="s">
        <v>14119</v>
      </c>
      <c r="BD515" t="s">
        <v>14120</v>
      </c>
      <c r="BE515" t="s">
        <v>14121</v>
      </c>
      <c r="BI515" t="s">
        <v>14122</v>
      </c>
      <c r="BL515" t="s">
        <v>14123</v>
      </c>
      <c r="BM515" t="s">
        <v>14124</v>
      </c>
      <c r="BN515" t="s">
        <v>14125</v>
      </c>
      <c r="BO515" t="s">
        <v>14126</v>
      </c>
      <c r="BQ515" t="s">
        <v>14127</v>
      </c>
      <c r="BV515" t="s">
        <v>14128</v>
      </c>
      <c r="BW515" t="s">
        <v>14129</v>
      </c>
    </row>
    <row r="516" spans="12:75" x14ac:dyDescent="0.3">
      <c r="L516">
        <v>3440</v>
      </c>
      <c r="M516" t="s">
        <v>934</v>
      </c>
      <c r="AU516" t="s">
        <v>14130</v>
      </c>
      <c r="AW516" t="s">
        <v>14131</v>
      </c>
      <c r="AZ516" t="s">
        <v>14132</v>
      </c>
      <c r="BA516" t="s">
        <v>14133</v>
      </c>
      <c r="BB516" t="s">
        <v>14134</v>
      </c>
      <c r="BC516" t="s">
        <v>14135</v>
      </c>
      <c r="BD516" t="s">
        <v>14136</v>
      </c>
      <c r="BE516" t="s">
        <v>14137</v>
      </c>
      <c r="BI516" t="s">
        <v>14138</v>
      </c>
      <c r="BL516" t="s">
        <v>14139</v>
      </c>
      <c r="BM516" t="s">
        <v>14140</v>
      </c>
      <c r="BN516" t="s">
        <v>14141</v>
      </c>
      <c r="BO516" t="s">
        <v>14142</v>
      </c>
      <c r="BQ516" t="s">
        <v>14143</v>
      </c>
      <c r="BV516" t="s">
        <v>14144</v>
      </c>
      <c r="BW516" t="s">
        <v>14145</v>
      </c>
    </row>
    <row r="517" spans="12:75" x14ac:dyDescent="0.3">
      <c r="L517">
        <v>3440</v>
      </c>
      <c r="M517" t="s">
        <v>935</v>
      </c>
      <c r="AU517" t="s">
        <v>14146</v>
      </c>
      <c r="AW517" t="s">
        <v>14147</v>
      </c>
      <c r="AZ517" t="s">
        <v>14148</v>
      </c>
      <c r="BA517" t="s">
        <v>14149</v>
      </c>
      <c r="BB517" t="s">
        <v>14150</v>
      </c>
      <c r="BC517" t="s">
        <v>14151</v>
      </c>
      <c r="BD517" t="s">
        <v>14152</v>
      </c>
      <c r="BE517" t="s">
        <v>14153</v>
      </c>
      <c r="BI517" t="s">
        <v>14154</v>
      </c>
      <c r="BL517" t="s">
        <v>14155</v>
      </c>
      <c r="BM517" t="s">
        <v>14156</v>
      </c>
      <c r="BN517" t="s">
        <v>14157</v>
      </c>
      <c r="BO517" t="s">
        <v>14158</v>
      </c>
      <c r="BQ517" t="s">
        <v>14159</v>
      </c>
      <c r="BV517" t="s">
        <v>14160</v>
      </c>
      <c r="BW517" t="s">
        <v>14161</v>
      </c>
    </row>
    <row r="518" spans="12:75" x14ac:dyDescent="0.3">
      <c r="L518">
        <v>3440</v>
      </c>
      <c r="M518" t="s">
        <v>936</v>
      </c>
      <c r="AU518" t="s">
        <v>14162</v>
      </c>
      <c r="AW518" t="s">
        <v>14163</v>
      </c>
      <c r="AZ518" t="s">
        <v>14164</v>
      </c>
      <c r="BA518" t="s">
        <v>14165</v>
      </c>
      <c r="BB518" t="s">
        <v>14166</v>
      </c>
      <c r="BC518" t="s">
        <v>14167</v>
      </c>
      <c r="BD518" t="s">
        <v>14168</v>
      </c>
      <c r="BE518" t="s">
        <v>14169</v>
      </c>
      <c r="BI518" t="s">
        <v>14170</v>
      </c>
      <c r="BL518" t="s">
        <v>14171</v>
      </c>
      <c r="BM518" t="s">
        <v>14172</v>
      </c>
      <c r="BN518" t="s">
        <v>14173</v>
      </c>
      <c r="BO518" t="s">
        <v>14174</v>
      </c>
      <c r="BQ518" t="s">
        <v>14175</v>
      </c>
      <c r="BV518" t="s">
        <v>14176</v>
      </c>
      <c r="BW518" t="s">
        <v>14177</v>
      </c>
    </row>
    <row r="519" spans="12:75" x14ac:dyDescent="0.3">
      <c r="L519">
        <v>3440</v>
      </c>
      <c r="M519" t="s">
        <v>937</v>
      </c>
      <c r="AU519" t="s">
        <v>14178</v>
      </c>
      <c r="AW519" t="s">
        <v>14179</v>
      </c>
      <c r="AZ519" t="s">
        <v>14180</v>
      </c>
      <c r="BA519" t="s">
        <v>14181</v>
      </c>
      <c r="BB519" t="s">
        <v>14182</v>
      </c>
      <c r="BC519" t="s">
        <v>8486</v>
      </c>
      <c r="BD519" t="s">
        <v>14183</v>
      </c>
      <c r="BE519" t="s">
        <v>14184</v>
      </c>
      <c r="BI519" t="s">
        <v>14185</v>
      </c>
      <c r="BL519" t="s">
        <v>14186</v>
      </c>
      <c r="BM519" t="s">
        <v>14187</v>
      </c>
      <c r="BN519" t="s">
        <v>14188</v>
      </c>
      <c r="BO519" t="s">
        <v>14189</v>
      </c>
      <c r="BQ519" t="s">
        <v>14190</v>
      </c>
      <c r="BV519" t="s">
        <v>14191</v>
      </c>
      <c r="BW519" t="s">
        <v>14192</v>
      </c>
    </row>
    <row r="520" spans="12:75" x14ac:dyDescent="0.3">
      <c r="L520">
        <v>3440</v>
      </c>
      <c r="M520" t="s">
        <v>938</v>
      </c>
      <c r="AU520" t="s">
        <v>14193</v>
      </c>
      <c r="AW520" t="s">
        <v>14194</v>
      </c>
      <c r="AZ520" t="s">
        <v>14195</v>
      </c>
      <c r="BA520" t="s">
        <v>14196</v>
      </c>
      <c r="BB520" t="s">
        <v>14197</v>
      </c>
      <c r="BC520" t="s">
        <v>14198</v>
      </c>
      <c r="BD520" t="s">
        <v>14199</v>
      </c>
      <c r="BE520" t="s">
        <v>14200</v>
      </c>
      <c r="BI520" t="s">
        <v>14201</v>
      </c>
      <c r="BL520" t="s">
        <v>14202</v>
      </c>
      <c r="BM520" t="s">
        <v>14203</v>
      </c>
      <c r="BN520" t="s">
        <v>14204</v>
      </c>
      <c r="BO520" t="s">
        <v>14205</v>
      </c>
      <c r="BQ520" t="s">
        <v>14206</v>
      </c>
      <c r="BV520" t="s">
        <v>14207</v>
      </c>
      <c r="BW520" t="s">
        <v>14208</v>
      </c>
    </row>
    <row r="521" spans="12:75" x14ac:dyDescent="0.3">
      <c r="L521">
        <v>3450</v>
      </c>
      <c r="M521" t="s">
        <v>938</v>
      </c>
      <c r="AU521" t="s">
        <v>14209</v>
      </c>
      <c r="AW521" t="s">
        <v>14210</v>
      </c>
      <c r="AZ521" t="s">
        <v>14211</v>
      </c>
      <c r="BA521" t="s">
        <v>14212</v>
      </c>
      <c r="BB521" t="s">
        <v>14213</v>
      </c>
      <c r="BC521" t="s">
        <v>14214</v>
      </c>
      <c r="BD521" t="s">
        <v>14215</v>
      </c>
      <c r="BE521" t="s">
        <v>14216</v>
      </c>
      <c r="BI521" t="s">
        <v>14217</v>
      </c>
      <c r="BL521" t="s">
        <v>14218</v>
      </c>
      <c r="BM521" t="s">
        <v>14219</v>
      </c>
      <c r="BN521" t="s">
        <v>14220</v>
      </c>
      <c r="BO521" t="s">
        <v>14221</v>
      </c>
      <c r="BQ521" t="s">
        <v>14222</v>
      </c>
      <c r="BV521" t="s">
        <v>14223</v>
      </c>
      <c r="BW521" t="s">
        <v>14224</v>
      </c>
    </row>
    <row r="522" spans="12:75" x14ac:dyDescent="0.3">
      <c r="L522">
        <v>3450</v>
      </c>
      <c r="M522" t="s">
        <v>939</v>
      </c>
      <c r="AU522" t="s">
        <v>14225</v>
      </c>
      <c r="AW522" t="s">
        <v>14226</v>
      </c>
      <c r="AZ522" t="s">
        <v>14227</v>
      </c>
      <c r="BA522" t="s">
        <v>14228</v>
      </c>
      <c r="BB522" t="s">
        <v>14229</v>
      </c>
      <c r="BC522" t="s">
        <v>14230</v>
      </c>
      <c r="BD522" t="s">
        <v>14231</v>
      </c>
      <c r="BE522" t="s">
        <v>14232</v>
      </c>
      <c r="BI522" t="s">
        <v>14233</v>
      </c>
      <c r="BL522" t="s">
        <v>14234</v>
      </c>
      <c r="BM522" t="s">
        <v>14235</v>
      </c>
      <c r="BN522" t="s">
        <v>14236</v>
      </c>
      <c r="BO522" t="s">
        <v>14237</v>
      </c>
      <c r="BQ522" t="s">
        <v>14238</v>
      </c>
      <c r="BV522" t="s">
        <v>14239</v>
      </c>
      <c r="BW522" t="s">
        <v>14240</v>
      </c>
    </row>
    <row r="523" spans="12:75" x14ac:dyDescent="0.3">
      <c r="L523">
        <v>3454</v>
      </c>
      <c r="M523" t="s">
        <v>940</v>
      </c>
      <c r="AU523" t="s">
        <v>14241</v>
      </c>
      <c r="AW523" t="s">
        <v>14242</v>
      </c>
      <c r="AZ523" t="s">
        <v>14243</v>
      </c>
      <c r="BA523" t="s">
        <v>14244</v>
      </c>
      <c r="BB523" t="s">
        <v>14245</v>
      </c>
      <c r="BC523" t="s">
        <v>14246</v>
      </c>
      <c r="BD523" t="s">
        <v>14247</v>
      </c>
      <c r="BE523" t="s">
        <v>14248</v>
      </c>
      <c r="BI523" t="s">
        <v>14249</v>
      </c>
      <c r="BL523" t="s">
        <v>14250</v>
      </c>
      <c r="BM523" t="s">
        <v>14251</v>
      </c>
      <c r="BN523" t="s">
        <v>14252</v>
      </c>
      <c r="BO523" t="s">
        <v>14253</v>
      </c>
      <c r="BQ523" t="s">
        <v>14254</v>
      </c>
      <c r="BV523" t="s">
        <v>14255</v>
      </c>
      <c r="BW523" t="s">
        <v>14256</v>
      </c>
    </row>
    <row r="524" spans="12:75" x14ac:dyDescent="0.3">
      <c r="L524">
        <v>3460</v>
      </c>
      <c r="M524" t="s">
        <v>941</v>
      </c>
      <c r="AU524" t="s">
        <v>14257</v>
      </c>
      <c r="AW524" t="s">
        <v>14258</v>
      </c>
      <c r="AZ524" t="s">
        <v>14259</v>
      </c>
      <c r="BA524" t="s">
        <v>14260</v>
      </c>
      <c r="BB524" t="s">
        <v>14261</v>
      </c>
      <c r="BC524" t="s">
        <v>14262</v>
      </c>
      <c r="BD524" t="s">
        <v>14263</v>
      </c>
      <c r="BE524" t="s">
        <v>14264</v>
      </c>
      <c r="BI524" t="s">
        <v>14265</v>
      </c>
      <c r="BL524" t="s">
        <v>14266</v>
      </c>
      <c r="BM524" t="s">
        <v>14267</v>
      </c>
      <c r="BN524" t="s">
        <v>14268</v>
      </c>
      <c r="BO524" t="s">
        <v>14269</v>
      </c>
      <c r="BQ524" t="s">
        <v>14270</v>
      </c>
      <c r="BV524" t="s">
        <v>14271</v>
      </c>
      <c r="BW524" t="s">
        <v>14272</v>
      </c>
    </row>
    <row r="525" spans="12:75" x14ac:dyDescent="0.3">
      <c r="L525">
        <v>3460</v>
      </c>
      <c r="M525" t="s">
        <v>942</v>
      </c>
      <c r="AU525" t="s">
        <v>14273</v>
      </c>
      <c r="AW525" t="s">
        <v>14274</v>
      </c>
      <c r="AZ525" t="s">
        <v>14275</v>
      </c>
      <c r="BA525" t="s">
        <v>14276</v>
      </c>
      <c r="BB525" t="s">
        <v>14277</v>
      </c>
      <c r="BC525" t="s">
        <v>14278</v>
      </c>
      <c r="BD525" t="s">
        <v>14279</v>
      </c>
      <c r="BE525" t="s">
        <v>14280</v>
      </c>
      <c r="BI525" t="s">
        <v>14281</v>
      </c>
      <c r="BL525" t="s">
        <v>14282</v>
      </c>
      <c r="BM525" t="s">
        <v>14283</v>
      </c>
      <c r="BN525" t="s">
        <v>14284</v>
      </c>
      <c r="BO525" t="s">
        <v>14285</v>
      </c>
      <c r="BQ525" t="s">
        <v>14286</v>
      </c>
      <c r="BV525" t="s">
        <v>14287</v>
      </c>
      <c r="BW525" t="s">
        <v>14288</v>
      </c>
    </row>
    <row r="526" spans="12:75" x14ac:dyDescent="0.3">
      <c r="L526">
        <v>3461</v>
      </c>
      <c r="M526" t="s">
        <v>943</v>
      </c>
      <c r="AU526" t="s">
        <v>14289</v>
      </c>
      <c r="AW526" t="s">
        <v>14290</v>
      </c>
      <c r="AZ526" t="s">
        <v>14291</v>
      </c>
      <c r="BA526" t="s">
        <v>14292</v>
      </c>
      <c r="BB526" t="s">
        <v>14293</v>
      </c>
      <c r="BC526" t="s">
        <v>14294</v>
      </c>
      <c r="BD526" t="s">
        <v>14295</v>
      </c>
      <c r="BE526" t="s">
        <v>14296</v>
      </c>
      <c r="BI526" t="s">
        <v>14297</v>
      </c>
      <c r="BL526" t="s">
        <v>14298</v>
      </c>
      <c r="BM526" t="s">
        <v>14299</v>
      </c>
      <c r="BN526" t="s">
        <v>14300</v>
      </c>
      <c r="BO526" t="s">
        <v>14301</v>
      </c>
      <c r="BQ526" t="s">
        <v>14302</v>
      </c>
      <c r="BV526" t="s">
        <v>14303</v>
      </c>
      <c r="BW526" t="s">
        <v>14304</v>
      </c>
    </row>
    <row r="527" spans="12:75" x14ac:dyDescent="0.3">
      <c r="L527">
        <v>3470</v>
      </c>
      <c r="M527" t="s">
        <v>944</v>
      </c>
      <c r="AU527" t="s">
        <v>14305</v>
      </c>
      <c r="AW527" t="s">
        <v>14306</v>
      </c>
      <c r="AZ527" t="s">
        <v>14307</v>
      </c>
      <c r="BA527" t="s">
        <v>14308</v>
      </c>
      <c r="BB527" t="s">
        <v>14309</v>
      </c>
      <c r="BC527" t="s">
        <v>14310</v>
      </c>
      <c r="BD527" t="s">
        <v>14311</v>
      </c>
      <c r="BE527" t="s">
        <v>14312</v>
      </c>
      <c r="BI527" t="s">
        <v>14313</v>
      </c>
      <c r="BL527" t="s">
        <v>14314</v>
      </c>
      <c r="BM527" t="s">
        <v>14315</v>
      </c>
      <c r="BN527" t="s">
        <v>14316</v>
      </c>
      <c r="BO527" t="s">
        <v>14317</v>
      </c>
      <c r="BQ527" t="s">
        <v>14318</v>
      </c>
      <c r="BV527" t="s">
        <v>14319</v>
      </c>
      <c r="BW527" t="s">
        <v>14320</v>
      </c>
    </row>
    <row r="528" spans="12:75" x14ac:dyDescent="0.3">
      <c r="L528">
        <v>3470</v>
      </c>
      <c r="M528" t="s">
        <v>945</v>
      </c>
      <c r="AU528" t="s">
        <v>14321</v>
      </c>
      <c r="AW528" t="s">
        <v>14322</v>
      </c>
      <c r="AZ528" t="s">
        <v>14323</v>
      </c>
      <c r="BA528" t="s">
        <v>14324</v>
      </c>
      <c r="BB528" t="s">
        <v>14325</v>
      </c>
      <c r="BC528" t="s">
        <v>14326</v>
      </c>
      <c r="BD528" t="s">
        <v>14327</v>
      </c>
      <c r="BE528" t="s">
        <v>14328</v>
      </c>
      <c r="BI528" t="s">
        <v>14329</v>
      </c>
      <c r="BL528" t="s">
        <v>14330</v>
      </c>
      <c r="BM528" t="s">
        <v>14331</v>
      </c>
      <c r="BN528" t="s">
        <v>14332</v>
      </c>
      <c r="BO528" t="s">
        <v>14333</v>
      </c>
      <c r="BQ528" t="s">
        <v>14334</v>
      </c>
      <c r="BV528" t="s">
        <v>14335</v>
      </c>
      <c r="BW528" t="s">
        <v>14336</v>
      </c>
    </row>
    <row r="529" spans="12:75" x14ac:dyDescent="0.3">
      <c r="L529">
        <v>3470</v>
      </c>
      <c r="M529" t="s">
        <v>946</v>
      </c>
      <c r="AU529" t="s">
        <v>14337</v>
      </c>
      <c r="AW529" t="s">
        <v>14338</v>
      </c>
      <c r="AZ529" t="s">
        <v>14339</v>
      </c>
      <c r="BA529" t="s">
        <v>14340</v>
      </c>
      <c r="BB529" t="s">
        <v>14341</v>
      </c>
      <c r="BC529" t="s">
        <v>14342</v>
      </c>
      <c r="BD529" t="s">
        <v>14343</v>
      </c>
      <c r="BE529" t="s">
        <v>14344</v>
      </c>
      <c r="BI529" t="s">
        <v>14345</v>
      </c>
      <c r="BL529" t="s">
        <v>14346</v>
      </c>
      <c r="BM529" t="s">
        <v>14347</v>
      </c>
      <c r="BN529" t="s">
        <v>14348</v>
      </c>
      <c r="BO529" t="s">
        <v>14349</v>
      </c>
      <c r="BQ529" t="s">
        <v>14350</v>
      </c>
      <c r="BV529" t="s">
        <v>14351</v>
      </c>
      <c r="BW529" t="s">
        <v>14352</v>
      </c>
    </row>
    <row r="530" spans="12:75" x14ac:dyDescent="0.3">
      <c r="L530">
        <v>3471</v>
      </c>
      <c r="M530" t="s">
        <v>947</v>
      </c>
      <c r="AU530" t="s">
        <v>14353</v>
      </c>
      <c r="AW530" t="s">
        <v>14354</v>
      </c>
      <c r="AZ530" t="s">
        <v>14355</v>
      </c>
      <c r="BA530" t="s">
        <v>14356</v>
      </c>
      <c r="BB530" t="s">
        <v>14357</v>
      </c>
      <c r="BC530" t="s">
        <v>14358</v>
      </c>
      <c r="BD530" t="s">
        <v>14359</v>
      </c>
      <c r="BE530" t="s">
        <v>14360</v>
      </c>
      <c r="BI530" t="s">
        <v>14361</v>
      </c>
      <c r="BL530" t="s">
        <v>14362</v>
      </c>
      <c r="BM530" t="s">
        <v>14363</v>
      </c>
      <c r="BN530" t="s">
        <v>14364</v>
      </c>
      <c r="BO530" t="s">
        <v>14365</v>
      </c>
      <c r="BQ530" t="s">
        <v>5216</v>
      </c>
      <c r="BV530" t="s">
        <v>14366</v>
      </c>
      <c r="BW530" t="s">
        <v>14367</v>
      </c>
    </row>
    <row r="531" spans="12:75" x14ac:dyDescent="0.3">
      <c r="L531">
        <v>3472</v>
      </c>
      <c r="M531" t="s">
        <v>948</v>
      </c>
      <c r="AU531" t="s">
        <v>14368</v>
      </c>
      <c r="AW531" t="s">
        <v>14369</v>
      </c>
      <c r="AZ531" t="s">
        <v>14370</v>
      </c>
      <c r="BA531" t="s">
        <v>14371</v>
      </c>
      <c r="BB531" t="s">
        <v>14372</v>
      </c>
      <c r="BC531" t="s">
        <v>14373</v>
      </c>
      <c r="BD531" t="s">
        <v>14374</v>
      </c>
      <c r="BE531" t="s">
        <v>14375</v>
      </c>
      <c r="BI531" t="s">
        <v>14376</v>
      </c>
      <c r="BL531" t="s">
        <v>14377</v>
      </c>
      <c r="BM531" t="s">
        <v>14378</v>
      </c>
      <c r="BN531" t="s">
        <v>14379</v>
      </c>
      <c r="BO531" t="s">
        <v>14380</v>
      </c>
      <c r="BQ531" t="s">
        <v>14381</v>
      </c>
      <c r="BV531" t="s">
        <v>14382</v>
      </c>
      <c r="BW531" t="s">
        <v>14383</v>
      </c>
    </row>
    <row r="532" spans="12:75" x14ac:dyDescent="0.3">
      <c r="L532">
        <v>3473</v>
      </c>
      <c r="M532" t="s">
        <v>949</v>
      </c>
      <c r="AU532" t="s">
        <v>14384</v>
      </c>
      <c r="AW532" t="s">
        <v>14385</v>
      </c>
      <c r="AZ532" t="s">
        <v>14386</v>
      </c>
      <c r="BA532" t="s">
        <v>14387</v>
      </c>
      <c r="BB532" t="s">
        <v>14388</v>
      </c>
      <c r="BC532" t="s">
        <v>14389</v>
      </c>
      <c r="BD532" t="s">
        <v>14390</v>
      </c>
      <c r="BE532" t="s">
        <v>14391</v>
      </c>
      <c r="BI532" t="s">
        <v>14392</v>
      </c>
      <c r="BL532" t="s">
        <v>14393</v>
      </c>
      <c r="BM532" t="s">
        <v>14394</v>
      </c>
      <c r="BN532" t="s">
        <v>14395</v>
      </c>
      <c r="BO532" t="s">
        <v>14396</v>
      </c>
      <c r="BQ532" t="s">
        <v>14397</v>
      </c>
      <c r="BV532" t="s">
        <v>14398</v>
      </c>
      <c r="BW532" t="s">
        <v>14399</v>
      </c>
    </row>
    <row r="533" spans="12:75" x14ac:dyDescent="0.3">
      <c r="L533">
        <v>3500</v>
      </c>
      <c r="M533" t="s">
        <v>950</v>
      </c>
      <c r="AU533" t="s">
        <v>14400</v>
      </c>
      <c r="AW533" t="s">
        <v>14401</v>
      </c>
      <c r="AZ533" t="s">
        <v>14402</v>
      </c>
      <c r="BA533" t="s">
        <v>14403</v>
      </c>
      <c r="BB533" t="s">
        <v>14404</v>
      </c>
      <c r="BC533" t="s">
        <v>14405</v>
      </c>
      <c r="BD533" t="s">
        <v>14406</v>
      </c>
      <c r="BE533" t="s">
        <v>14407</v>
      </c>
      <c r="BI533" t="s">
        <v>14408</v>
      </c>
      <c r="BL533" t="s">
        <v>14409</v>
      </c>
      <c r="BM533" t="s">
        <v>14410</v>
      </c>
      <c r="BN533" t="s">
        <v>14411</v>
      </c>
      <c r="BO533" t="s">
        <v>14412</v>
      </c>
      <c r="BQ533" t="s">
        <v>14413</v>
      </c>
      <c r="BV533" t="s">
        <v>14414</v>
      </c>
      <c r="BW533" t="s">
        <v>14415</v>
      </c>
    </row>
    <row r="534" spans="12:75" x14ac:dyDescent="0.3">
      <c r="L534">
        <v>3500</v>
      </c>
      <c r="M534" t="s">
        <v>951</v>
      </c>
      <c r="AU534" t="s">
        <v>14416</v>
      </c>
      <c r="AW534" t="s">
        <v>14417</v>
      </c>
      <c r="AZ534" t="s">
        <v>14418</v>
      </c>
      <c r="BA534" t="s">
        <v>14419</v>
      </c>
      <c r="BB534" t="s">
        <v>14420</v>
      </c>
      <c r="BC534" t="s">
        <v>14421</v>
      </c>
      <c r="BD534" t="s">
        <v>14422</v>
      </c>
      <c r="BE534" t="s">
        <v>14423</v>
      </c>
      <c r="BI534" t="s">
        <v>14424</v>
      </c>
      <c r="BL534" t="s">
        <v>14425</v>
      </c>
      <c r="BM534" t="s">
        <v>14426</v>
      </c>
      <c r="BN534" t="s">
        <v>14427</v>
      </c>
      <c r="BO534" t="s">
        <v>14428</v>
      </c>
      <c r="BQ534" t="s">
        <v>14429</v>
      </c>
      <c r="BV534" t="s">
        <v>14430</v>
      </c>
      <c r="BW534" t="s">
        <v>14431</v>
      </c>
    </row>
    <row r="535" spans="12:75" x14ac:dyDescent="0.3">
      <c r="L535">
        <v>3501</v>
      </c>
      <c r="M535" t="s">
        <v>952</v>
      </c>
      <c r="AU535" t="s">
        <v>14432</v>
      </c>
      <c r="AW535" t="s">
        <v>14433</v>
      </c>
      <c r="AZ535" t="s">
        <v>14434</v>
      </c>
      <c r="BA535" t="s">
        <v>14435</v>
      </c>
      <c r="BB535" t="s">
        <v>14436</v>
      </c>
      <c r="BC535" t="s">
        <v>14437</v>
      </c>
      <c r="BD535" t="s">
        <v>14438</v>
      </c>
      <c r="BE535" t="s">
        <v>14439</v>
      </c>
      <c r="BI535" t="s">
        <v>14440</v>
      </c>
      <c r="BL535" t="s">
        <v>14441</v>
      </c>
      <c r="BM535" t="s">
        <v>14442</v>
      </c>
      <c r="BN535" t="s">
        <v>14443</v>
      </c>
      <c r="BO535" t="s">
        <v>14444</v>
      </c>
      <c r="BQ535" t="s">
        <v>14445</v>
      </c>
      <c r="BV535" t="s">
        <v>14446</v>
      </c>
      <c r="BW535" t="s">
        <v>14447</v>
      </c>
    </row>
    <row r="536" spans="12:75" x14ac:dyDescent="0.3">
      <c r="L536">
        <v>3510</v>
      </c>
      <c r="M536" t="s">
        <v>953</v>
      </c>
      <c r="AU536" t="s">
        <v>14448</v>
      </c>
      <c r="AW536" t="s">
        <v>14449</v>
      </c>
      <c r="AZ536" t="s">
        <v>14450</v>
      </c>
      <c r="BA536" t="s">
        <v>14451</v>
      </c>
      <c r="BB536" t="s">
        <v>14452</v>
      </c>
      <c r="BC536" t="s">
        <v>14453</v>
      </c>
      <c r="BD536" t="s">
        <v>14454</v>
      </c>
      <c r="BE536" t="s">
        <v>14455</v>
      </c>
      <c r="BI536" t="s">
        <v>14456</v>
      </c>
      <c r="BL536" t="s">
        <v>14457</v>
      </c>
      <c r="BM536" t="s">
        <v>14458</v>
      </c>
      <c r="BN536" t="s">
        <v>14459</v>
      </c>
      <c r="BO536" t="s">
        <v>14460</v>
      </c>
      <c r="BQ536" t="s">
        <v>14461</v>
      </c>
      <c r="BV536" t="s">
        <v>14462</v>
      </c>
      <c r="BW536" t="s">
        <v>14463</v>
      </c>
    </row>
    <row r="537" spans="12:75" x14ac:dyDescent="0.3">
      <c r="L537">
        <v>3510</v>
      </c>
      <c r="M537" t="s">
        <v>954</v>
      </c>
      <c r="AU537" t="s">
        <v>10768</v>
      </c>
      <c r="AW537" t="s">
        <v>14464</v>
      </c>
      <c r="AZ537" t="s">
        <v>14465</v>
      </c>
      <c r="BA537" t="s">
        <v>14466</v>
      </c>
      <c r="BB537" t="s">
        <v>14467</v>
      </c>
      <c r="BC537" t="s">
        <v>14468</v>
      </c>
      <c r="BD537" t="s">
        <v>14469</v>
      </c>
      <c r="BE537" t="s">
        <v>14470</v>
      </c>
      <c r="BI537" t="s">
        <v>14471</v>
      </c>
      <c r="BL537" t="s">
        <v>14472</v>
      </c>
      <c r="BM537" t="s">
        <v>14473</v>
      </c>
      <c r="BN537" t="s">
        <v>14474</v>
      </c>
      <c r="BO537" t="s">
        <v>14475</v>
      </c>
      <c r="BQ537" t="s">
        <v>14476</v>
      </c>
      <c r="BV537" t="s">
        <v>14477</v>
      </c>
      <c r="BW537" t="s">
        <v>14478</v>
      </c>
    </row>
    <row r="538" spans="12:75" x14ac:dyDescent="0.3">
      <c r="L538">
        <v>3511</v>
      </c>
      <c r="M538" t="s">
        <v>955</v>
      </c>
      <c r="AU538" t="s">
        <v>14479</v>
      </c>
      <c r="AW538" t="s">
        <v>14480</v>
      </c>
      <c r="AZ538" t="s">
        <v>14481</v>
      </c>
      <c r="BA538" t="s">
        <v>14482</v>
      </c>
      <c r="BB538" t="s">
        <v>14483</v>
      </c>
      <c r="BC538" t="s">
        <v>14484</v>
      </c>
      <c r="BD538" t="s">
        <v>14485</v>
      </c>
      <c r="BE538" t="s">
        <v>14486</v>
      </c>
      <c r="BI538" t="s">
        <v>14487</v>
      </c>
      <c r="BL538" t="s">
        <v>14488</v>
      </c>
      <c r="BM538" t="s">
        <v>14489</v>
      </c>
      <c r="BN538" t="s">
        <v>14490</v>
      </c>
      <c r="BO538" t="s">
        <v>14491</v>
      </c>
      <c r="BQ538" t="s">
        <v>14492</v>
      </c>
      <c r="BV538" t="s">
        <v>14493</v>
      </c>
      <c r="BW538" t="s">
        <v>14494</v>
      </c>
    </row>
    <row r="539" spans="12:75" x14ac:dyDescent="0.3">
      <c r="L539">
        <v>3511</v>
      </c>
      <c r="M539" t="s">
        <v>956</v>
      </c>
      <c r="AU539" t="s">
        <v>14495</v>
      </c>
      <c r="AW539" t="s">
        <v>14496</v>
      </c>
      <c r="AZ539" t="s">
        <v>14497</v>
      </c>
      <c r="BA539" t="s">
        <v>14498</v>
      </c>
      <c r="BB539" t="s">
        <v>14499</v>
      </c>
      <c r="BC539" t="s">
        <v>14500</v>
      </c>
      <c r="BD539" t="s">
        <v>14501</v>
      </c>
      <c r="BE539" t="s">
        <v>14502</v>
      </c>
      <c r="BI539" t="s">
        <v>14503</v>
      </c>
      <c r="BL539" t="s">
        <v>14504</v>
      </c>
      <c r="BM539" t="s">
        <v>14505</v>
      </c>
      <c r="BN539" t="s">
        <v>14506</v>
      </c>
      <c r="BO539" t="s">
        <v>14507</v>
      </c>
      <c r="BQ539" t="s">
        <v>14508</v>
      </c>
      <c r="BV539" t="s">
        <v>14509</v>
      </c>
      <c r="BW539" t="s">
        <v>14510</v>
      </c>
    </row>
    <row r="540" spans="12:75" x14ac:dyDescent="0.3">
      <c r="L540">
        <v>3512</v>
      </c>
      <c r="M540" t="s">
        <v>957</v>
      </c>
      <c r="AU540" t="s">
        <v>14511</v>
      </c>
      <c r="AW540" t="s">
        <v>14512</v>
      </c>
      <c r="AZ540" t="s">
        <v>14513</v>
      </c>
      <c r="BA540" t="s">
        <v>14514</v>
      </c>
      <c r="BB540" t="s">
        <v>14515</v>
      </c>
      <c r="BC540" t="s">
        <v>14516</v>
      </c>
      <c r="BD540" t="s">
        <v>14517</v>
      </c>
      <c r="BE540" t="s">
        <v>14518</v>
      </c>
      <c r="BI540" t="s">
        <v>14519</v>
      </c>
      <c r="BL540" t="s">
        <v>14520</v>
      </c>
      <c r="BM540" t="s">
        <v>14521</v>
      </c>
      <c r="BN540" t="s">
        <v>14522</v>
      </c>
      <c r="BO540" t="s">
        <v>14523</v>
      </c>
      <c r="BQ540" t="s">
        <v>14524</v>
      </c>
      <c r="BV540" t="s">
        <v>14525</v>
      </c>
      <c r="BW540" t="s">
        <v>14526</v>
      </c>
    </row>
    <row r="541" spans="12:75" x14ac:dyDescent="0.3">
      <c r="L541">
        <v>3520</v>
      </c>
      <c r="M541" t="s">
        <v>958</v>
      </c>
      <c r="AU541" t="s">
        <v>14527</v>
      </c>
      <c r="AW541" t="s">
        <v>14528</v>
      </c>
      <c r="AZ541" t="s">
        <v>14529</v>
      </c>
      <c r="BA541" t="s">
        <v>14530</v>
      </c>
      <c r="BB541" t="s">
        <v>14531</v>
      </c>
      <c r="BC541" t="s">
        <v>14532</v>
      </c>
      <c r="BD541" t="s">
        <v>14533</v>
      </c>
      <c r="BE541" t="s">
        <v>14534</v>
      </c>
      <c r="BI541" t="s">
        <v>14535</v>
      </c>
      <c r="BL541" t="s">
        <v>14536</v>
      </c>
      <c r="BM541" t="s">
        <v>14537</v>
      </c>
      <c r="BN541" t="s">
        <v>14538</v>
      </c>
      <c r="BO541" t="s">
        <v>14539</v>
      </c>
      <c r="BQ541" t="s">
        <v>14540</v>
      </c>
      <c r="BV541" t="s">
        <v>14541</v>
      </c>
      <c r="BW541" t="s">
        <v>14542</v>
      </c>
    </row>
    <row r="542" spans="12:75" x14ac:dyDescent="0.3">
      <c r="L542">
        <v>3530</v>
      </c>
      <c r="M542" t="s">
        <v>959</v>
      </c>
      <c r="AU542" t="s">
        <v>14543</v>
      </c>
      <c r="AW542" t="s">
        <v>14544</v>
      </c>
      <c r="AZ542" t="s">
        <v>14545</v>
      </c>
      <c r="BA542" t="s">
        <v>14546</v>
      </c>
      <c r="BB542" t="s">
        <v>14547</v>
      </c>
      <c r="BC542" t="s">
        <v>14548</v>
      </c>
      <c r="BD542" t="s">
        <v>14549</v>
      </c>
      <c r="BE542" t="s">
        <v>14550</v>
      </c>
      <c r="BI542" t="s">
        <v>14551</v>
      </c>
      <c r="BL542" t="s">
        <v>14552</v>
      </c>
      <c r="BM542" t="s">
        <v>14553</v>
      </c>
      <c r="BN542" t="s">
        <v>14554</v>
      </c>
      <c r="BO542" t="s">
        <v>14555</v>
      </c>
      <c r="BQ542" t="s">
        <v>14556</v>
      </c>
      <c r="BV542" t="s">
        <v>14557</v>
      </c>
      <c r="BW542" t="s">
        <v>14558</v>
      </c>
    </row>
    <row r="543" spans="12:75" x14ac:dyDescent="0.3">
      <c r="L543">
        <v>3530</v>
      </c>
      <c r="M543" t="s">
        <v>960</v>
      </c>
      <c r="AU543" t="s">
        <v>14559</v>
      </c>
      <c r="AW543" t="s">
        <v>14560</v>
      </c>
      <c r="AZ543" t="s">
        <v>14561</v>
      </c>
      <c r="BA543" t="s">
        <v>14562</v>
      </c>
      <c r="BB543" t="s">
        <v>14563</v>
      </c>
      <c r="BC543" t="s">
        <v>14564</v>
      </c>
      <c r="BD543" t="s">
        <v>14565</v>
      </c>
      <c r="BE543" t="s">
        <v>14566</v>
      </c>
      <c r="BI543" t="s">
        <v>14567</v>
      </c>
      <c r="BL543" t="s">
        <v>14568</v>
      </c>
      <c r="BM543" t="s">
        <v>14569</v>
      </c>
      <c r="BN543" t="s">
        <v>14570</v>
      </c>
      <c r="BO543" t="s">
        <v>14571</v>
      </c>
      <c r="BQ543" t="s">
        <v>14572</v>
      </c>
      <c r="BV543" t="s">
        <v>14573</v>
      </c>
      <c r="BW543" t="s">
        <v>14574</v>
      </c>
    </row>
    <row r="544" spans="12:75" x14ac:dyDescent="0.3">
      <c r="L544">
        <v>3540</v>
      </c>
      <c r="M544" t="s">
        <v>961</v>
      </c>
      <c r="AU544" t="s">
        <v>14575</v>
      </c>
      <c r="AW544" t="s">
        <v>14576</v>
      </c>
      <c r="AZ544" t="s">
        <v>14577</v>
      </c>
      <c r="BA544" t="s">
        <v>14578</v>
      </c>
      <c r="BB544" t="s">
        <v>14579</v>
      </c>
      <c r="BC544" t="s">
        <v>14580</v>
      </c>
      <c r="BD544" t="s">
        <v>14581</v>
      </c>
      <c r="BE544" t="s">
        <v>14582</v>
      </c>
      <c r="BI544" t="s">
        <v>14583</v>
      </c>
      <c r="BL544" t="s">
        <v>14584</v>
      </c>
      <c r="BM544" t="s">
        <v>14585</v>
      </c>
      <c r="BN544" t="s">
        <v>14586</v>
      </c>
      <c r="BO544" t="s">
        <v>14587</v>
      </c>
      <c r="BQ544" t="s">
        <v>14588</v>
      </c>
      <c r="BV544" t="s">
        <v>14589</v>
      </c>
      <c r="BW544" t="s">
        <v>14590</v>
      </c>
    </row>
    <row r="545" spans="12:75" x14ac:dyDescent="0.3">
      <c r="L545">
        <v>3540</v>
      </c>
      <c r="M545" t="s">
        <v>962</v>
      </c>
      <c r="AU545" t="s">
        <v>14591</v>
      </c>
      <c r="AW545" t="s">
        <v>14592</v>
      </c>
      <c r="AZ545" t="s">
        <v>14593</v>
      </c>
      <c r="BA545" t="s">
        <v>14594</v>
      </c>
      <c r="BB545" t="s">
        <v>14595</v>
      </c>
      <c r="BC545" t="s">
        <v>14596</v>
      </c>
      <c r="BD545" t="s">
        <v>14597</v>
      </c>
      <c r="BE545" t="s">
        <v>14598</v>
      </c>
      <c r="BI545" t="s">
        <v>14599</v>
      </c>
      <c r="BL545" t="s">
        <v>14600</v>
      </c>
      <c r="BM545" t="s">
        <v>14601</v>
      </c>
      <c r="BN545" t="s">
        <v>14602</v>
      </c>
      <c r="BO545" t="s">
        <v>14603</v>
      </c>
      <c r="BQ545" t="s">
        <v>14604</v>
      </c>
      <c r="BV545" t="s">
        <v>14605</v>
      </c>
      <c r="BW545" t="s">
        <v>14606</v>
      </c>
    </row>
    <row r="546" spans="12:75" x14ac:dyDescent="0.3">
      <c r="L546">
        <v>3540</v>
      </c>
      <c r="M546" t="s">
        <v>963</v>
      </c>
      <c r="AU546" t="s">
        <v>14607</v>
      </c>
      <c r="AW546" t="s">
        <v>14608</v>
      </c>
      <c r="AZ546" t="s">
        <v>14609</v>
      </c>
      <c r="BA546" t="s">
        <v>14610</v>
      </c>
      <c r="BB546" t="s">
        <v>14611</v>
      </c>
      <c r="BC546" t="s">
        <v>14612</v>
      </c>
      <c r="BD546" t="s">
        <v>14613</v>
      </c>
      <c r="BE546" t="s">
        <v>14614</v>
      </c>
      <c r="BI546" t="s">
        <v>14615</v>
      </c>
      <c r="BL546" t="s">
        <v>14616</v>
      </c>
      <c r="BM546" t="s">
        <v>14617</v>
      </c>
      <c r="BN546" t="s">
        <v>14618</v>
      </c>
      <c r="BO546" t="s">
        <v>14619</v>
      </c>
      <c r="BQ546" t="s">
        <v>14620</v>
      </c>
      <c r="BV546" t="s">
        <v>14621</v>
      </c>
      <c r="BW546" t="s">
        <v>14622</v>
      </c>
    </row>
    <row r="547" spans="12:75" x14ac:dyDescent="0.3">
      <c r="L547">
        <v>3540</v>
      </c>
      <c r="M547" t="s">
        <v>964</v>
      </c>
      <c r="AU547" t="s">
        <v>14623</v>
      </c>
      <c r="AW547" t="s">
        <v>14624</v>
      </c>
      <c r="AZ547" t="s">
        <v>14625</v>
      </c>
      <c r="BA547" t="s">
        <v>14626</v>
      </c>
      <c r="BB547" t="s">
        <v>14627</v>
      </c>
      <c r="BC547" t="s">
        <v>14628</v>
      </c>
      <c r="BD547" t="s">
        <v>14629</v>
      </c>
      <c r="BE547" t="s">
        <v>14630</v>
      </c>
      <c r="BI547" t="s">
        <v>14631</v>
      </c>
      <c r="BL547" t="s">
        <v>14632</v>
      </c>
      <c r="BM547" t="s">
        <v>14633</v>
      </c>
      <c r="BN547" t="s">
        <v>14634</v>
      </c>
      <c r="BO547" t="s">
        <v>14635</v>
      </c>
      <c r="BQ547" t="s">
        <v>14636</v>
      </c>
      <c r="BV547" t="s">
        <v>14637</v>
      </c>
      <c r="BW547" t="s">
        <v>14638</v>
      </c>
    </row>
    <row r="548" spans="12:75" x14ac:dyDescent="0.3">
      <c r="L548">
        <v>3545</v>
      </c>
      <c r="M548" t="s">
        <v>965</v>
      </c>
      <c r="AU548" t="s">
        <v>14639</v>
      </c>
      <c r="AW548" t="s">
        <v>14640</v>
      </c>
      <c r="AZ548" t="s">
        <v>14641</v>
      </c>
      <c r="BA548" t="s">
        <v>14642</v>
      </c>
      <c r="BB548" t="s">
        <v>14643</v>
      </c>
      <c r="BC548" t="s">
        <v>14644</v>
      </c>
      <c r="BD548" t="s">
        <v>14645</v>
      </c>
      <c r="BE548" t="s">
        <v>14646</v>
      </c>
      <c r="BI548" t="s">
        <v>14647</v>
      </c>
      <c r="BL548" t="s">
        <v>14648</v>
      </c>
      <c r="BM548" t="s">
        <v>14649</v>
      </c>
      <c r="BN548" t="s">
        <v>14650</v>
      </c>
      <c r="BO548" t="s">
        <v>14651</v>
      </c>
      <c r="BQ548" t="s">
        <v>14652</v>
      </c>
      <c r="BV548" t="s">
        <v>14653</v>
      </c>
      <c r="BW548" t="s">
        <v>14654</v>
      </c>
    </row>
    <row r="549" spans="12:75" x14ac:dyDescent="0.3">
      <c r="L549">
        <v>3545</v>
      </c>
      <c r="M549" t="s">
        <v>966</v>
      </c>
      <c r="AU549" t="s">
        <v>14655</v>
      </c>
      <c r="AW549" t="s">
        <v>14656</v>
      </c>
      <c r="AZ549" t="s">
        <v>14657</v>
      </c>
      <c r="BA549" t="s">
        <v>14658</v>
      </c>
      <c r="BB549" t="s">
        <v>14659</v>
      </c>
      <c r="BC549" t="s">
        <v>14660</v>
      </c>
      <c r="BD549" t="s">
        <v>14661</v>
      </c>
      <c r="BE549" t="s">
        <v>14662</v>
      </c>
      <c r="BI549" t="s">
        <v>14663</v>
      </c>
      <c r="BL549" t="s">
        <v>14664</v>
      </c>
      <c r="BM549" t="s">
        <v>14665</v>
      </c>
      <c r="BN549" t="s">
        <v>14666</v>
      </c>
      <c r="BO549" t="s">
        <v>14667</v>
      </c>
      <c r="BQ549" t="s">
        <v>14668</v>
      </c>
      <c r="BV549" t="s">
        <v>14669</v>
      </c>
      <c r="BW549" t="s">
        <v>14670</v>
      </c>
    </row>
    <row r="550" spans="12:75" x14ac:dyDescent="0.3">
      <c r="L550">
        <v>3545</v>
      </c>
      <c r="M550" t="s">
        <v>967</v>
      </c>
      <c r="AU550" t="s">
        <v>14671</v>
      </c>
      <c r="AW550" t="s">
        <v>14672</v>
      </c>
      <c r="AZ550" t="s">
        <v>14673</v>
      </c>
      <c r="BA550" t="s">
        <v>14674</v>
      </c>
      <c r="BB550" t="s">
        <v>14675</v>
      </c>
      <c r="BC550" t="s">
        <v>14676</v>
      </c>
      <c r="BD550" t="s">
        <v>14677</v>
      </c>
      <c r="BE550" t="s">
        <v>14678</v>
      </c>
      <c r="BI550" t="s">
        <v>14679</v>
      </c>
      <c r="BL550" t="s">
        <v>14680</v>
      </c>
      <c r="BM550" t="s">
        <v>14681</v>
      </c>
      <c r="BN550" t="s">
        <v>14682</v>
      </c>
      <c r="BO550" t="s">
        <v>14683</v>
      </c>
      <c r="BQ550" t="s">
        <v>14684</v>
      </c>
      <c r="BV550" t="s">
        <v>14685</v>
      </c>
      <c r="BW550" t="s">
        <v>14686</v>
      </c>
    </row>
    <row r="551" spans="12:75" x14ac:dyDescent="0.3">
      <c r="L551">
        <v>3550</v>
      </c>
      <c r="M551" t="s">
        <v>968</v>
      </c>
      <c r="AU551" t="s">
        <v>14687</v>
      </c>
      <c r="AW551" t="s">
        <v>14688</v>
      </c>
      <c r="AZ551" t="s">
        <v>14689</v>
      </c>
      <c r="BA551" t="s">
        <v>14690</v>
      </c>
      <c r="BB551" t="s">
        <v>14691</v>
      </c>
      <c r="BC551" t="s">
        <v>14692</v>
      </c>
      <c r="BD551" t="s">
        <v>14693</v>
      </c>
      <c r="BE551" t="s">
        <v>14694</v>
      </c>
      <c r="BI551" t="s">
        <v>14695</v>
      </c>
      <c r="BL551" t="s">
        <v>14696</v>
      </c>
      <c r="BM551" t="s">
        <v>14697</v>
      </c>
      <c r="BN551" t="s">
        <v>14698</v>
      </c>
      <c r="BO551" t="s">
        <v>14699</v>
      </c>
      <c r="BQ551" t="s">
        <v>14700</v>
      </c>
      <c r="BV551" t="s">
        <v>14701</v>
      </c>
      <c r="BW551" t="s">
        <v>14702</v>
      </c>
    </row>
    <row r="552" spans="12:75" x14ac:dyDescent="0.3">
      <c r="L552">
        <v>3550</v>
      </c>
      <c r="M552" t="s">
        <v>969</v>
      </c>
      <c r="AU552" t="s">
        <v>14703</v>
      </c>
      <c r="AW552" t="s">
        <v>14704</v>
      </c>
      <c r="AZ552" t="s">
        <v>14705</v>
      </c>
      <c r="BA552" t="s">
        <v>14706</v>
      </c>
      <c r="BB552" t="s">
        <v>14707</v>
      </c>
      <c r="BC552" t="s">
        <v>14708</v>
      </c>
      <c r="BD552" t="s">
        <v>14709</v>
      </c>
      <c r="BE552" t="s">
        <v>14710</v>
      </c>
      <c r="BI552" t="s">
        <v>14711</v>
      </c>
      <c r="BL552" t="s">
        <v>14712</v>
      </c>
      <c r="BM552" t="s">
        <v>14713</v>
      </c>
      <c r="BN552" t="s">
        <v>14714</v>
      </c>
      <c r="BO552" t="s">
        <v>14715</v>
      </c>
      <c r="BQ552" t="s">
        <v>14716</v>
      </c>
      <c r="BV552" t="s">
        <v>14717</v>
      </c>
      <c r="BW552" t="s">
        <v>14718</v>
      </c>
    </row>
    <row r="553" spans="12:75" x14ac:dyDescent="0.3">
      <c r="L553">
        <v>3550</v>
      </c>
      <c r="M553" t="s">
        <v>970</v>
      </c>
      <c r="AU553" t="s">
        <v>14719</v>
      </c>
      <c r="AW553" t="s">
        <v>14720</v>
      </c>
      <c r="AZ553" t="s">
        <v>14721</v>
      </c>
      <c r="BA553" t="s">
        <v>14722</v>
      </c>
      <c r="BB553" t="s">
        <v>14723</v>
      </c>
      <c r="BC553" t="s">
        <v>14724</v>
      </c>
      <c r="BD553" t="s">
        <v>14725</v>
      </c>
      <c r="BE553" t="s">
        <v>14726</v>
      </c>
      <c r="BI553" t="s">
        <v>14727</v>
      </c>
      <c r="BL553" t="s">
        <v>14728</v>
      </c>
      <c r="BM553" t="s">
        <v>14729</v>
      </c>
      <c r="BN553" t="s">
        <v>14730</v>
      </c>
      <c r="BO553" t="s">
        <v>14731</v>
      </c>
      <c r="BQ553" t="s">
        <v>14732</v>
      </c>
      <c r="BV553" t="s">
        <v>14733</v>
      </c>
      <c r="BW553" t="s">
        <v>14734</v>
      </c>
    </row>
    <row r="554" spans="12:75" x14ac:dyDescent="0.3">
      <c r="L554">
        <v>3560</v>
      </c>
      <c r="M554" t="s">
        <v>971</v>
      </c>
      <c r="AU554" t="s">
        <v>14735</v>
      </c>
      <c r="AW554" t="s">
        <v>14736</v>
      </c>
      <c r="AZ554" t="s">
        <v>14737</v>
      </c>
      <c r="BA554" t="s">
        <v>6903</v>
      </c>
      <c r="BB554" t="s">
        <v>14738</v>
      </c>
      <c r="BC554" t="s">
        <v>14739</v>
      </c>
      <c r="BD554" t="s">
        <v>14740</v>
      </c>
      <c r="BE554" t="s">
        <v>14741</v>
      </c>
      <c r="BI554" t="s">
        <v>14742</v>
      </c>
      <c r="BL554" t="s">
        <v>14743</v>
      </c>
      <c r="BM554" t="s">
        <v>14744</v>
      </c>
      <c r="BN554" t="s">
        <v>14745</v>
      </c>
      <c r="BO554" t="s">
        <v>14746</v>
      </c>
      <c r="BQ554" t="s">
        <v>14747</v>
      </c>
      <c r="BV554" t="s">
        <v>14748</v>
      </c>
      <c r="BW554" t="s">
        <v>14749</v>
      </c>
    </row>
    <row r="555" spans="12:75" x14ac:dyDescent="0.3">
      <c r="L555">
        <v>3560</v>
      </c>
      <c r="M555" t="s">
        <v>972</v>
      </c>
      <c r="AU555" t="s">
        <v>14750</v>
      </c>
      <c r="AW555" t="s">
        <v>14751</v>
      </c>
      <c r="AZ555" t="s">
        <v>14752</v>
      </c>
      <c r="BA555" t="s">
        <v>14753</v>
      </c>
      <c r="BB555" t="s">
        <v>14754</v>
      </c>
      <c r="BD555" t="s">
        <v>14755</v>
      </c>
      <c r="BE555" t="s">
        <v>14756</v>
      </c>
      <c r="BI555" t="s">
        <v>14757</v>
      </c>
      <c r="BL555" t="s">
        <v>14758</v>
      </c>
      <c r="BM555" t="s">
        <v>14759</v>
      </c>
      <c r="BN555" t="s">
        <v>14760</v>
      </c>
      <c r="BO555" t="s">
        <v>14761</v>
      </c>
      <c r="BQ555" t="s">
        <v>14762</v>
      </c>
      <c r="BV555" t="s">
        <v>14763</v>
      </c>
      <c r="BW555" t="s">
        <v>14764</v>
      </c>
    </row>
    <row r="556" spans="12:75" x14ac:dyDescent="0.3">
      <c r="L556">
        <v>3560</v>
      </c>
      <c r="M556" t="s">
        <v>973</v>
      </c>
      <c r="AU556" t="s">
        <v>14765</v>
      </c>
      <c r="AW556" t="s">
        <v>14766</v>
      </c>
      <c r="AZ556" t="s">
        <v>14767</v>
      </c>
      <c r="BA556" t="s">
        <v>14768</v>
      </c>
      <c r="BB556" t="s">
        <v>14769</v>
      </c>
      <c r="BD556" t="s">
        <v>14770</v>
      </c>
      <c r="BE556" t="s">
        <v>14771</v>
      </c>
      <c r="BI556" t="s">
        <v>14772</v>
      </c>
      <c r="BL556" t="s">
        <v>14773</v>
      </c>
      <c r="BM556" t="s">
        <v>14774</v>
      </c>
      <c r="BN556" t="s">
        <v>14775</v>
      </c>
      <c r="BO556" t="s">
        <v>14776</v>
      </c>
      <c r="BQ556" t="s">
        <v>14777</v>
      </c>
      <c r="BV556" t="s">
        <v>14778</v>
      </c>
      <c r="BW556" t="s">
        <v>14779</v>
      </c>
    </row>
    <row r="557" spans="12:75" x14ac:dyDescent="0.3">
      <c r="L557">
        <v>3570</v>
      </c>
      <c r="M557" t="s">
        <v>974</v>
      </c>
      <c r="AU557" t="s">
        <v>14780</v>
      </c>
      <c r="AW557" t="s">
        <v>14781</v>
      </c>
      <c r="AZ557" t="s">
        <v>14782</v>
      </c>
      <c r="BA557" t="s">
        <v>14783</v>
      </c>
      <c r="BB557" t="s">
        <v>14784</v>
      </c>
      <c r="BD557" t="s">
        <v>14785</v>
      </c>
      <c r="BE557" t="s">
        <v>14786</v>
      </c>
      <c r="BI557" t="s">
        <v>14787</v>
      </c>
      <c r="BL557" t="s">
        <v>14788</v>
      </c>
      <c r="BM557" t="s">
        <v>14789</v>
      </c>
      <c r="BN557" t="s">
        <v>14790</v>
      </c>
      <c r="BO557" t="s">
        <v>14791</v>
      </c>
      <c r="BQ557" t="s">
        <v>14792</v>
      </c>
      <c r="BV557" t="s">
        <v>14793</v>
      </c>
      <c r="BW557" t="s">
        <v>14794</v>
      </c>
    </row>
    <row r="558" spans="12:75" x14ac:dyDescent="0.3">
      <c r="L558">
        <v>3580</v>
      </c>
      <c r="M558" t="s">
        <v>975</v>
      </c>
      <c r="AU558" t="s">
        <v>14795</v>
      </c>
      <c r="AW558" t="s">
        <v>14796</v>
      </c>
      <c r="AZ558" t="s">
        <v>14797</v>
      </c>
      <c r="BA558" t="s">
        <v>14798</v>
      </c>
      <c r="BB558" t="s">
        <v>14799</v>
      </c>
      <c r="BD558" t="s">
        <v>14800</v>
      </c>
      <c r="BE558" t="s">
        <v>14801</v>
      </c>
      <c r="BI558" t="s">
        <v>14802</v>
      </c>
      <c r="BL558" t="s">
        <v>14803</v>
      </c>
      <c r="BM558" t="s">
        <v>14804</v>
      </c>
      <c r="BN558" t="s">
        <v>14805</v>
      </c>
      <c r="BO558" t="s">
        <v>14806</v>
      </c>
      <c r="BQ558" t="s">
        <v>14807</v>
      </c>
      <c r="BV558" t="s">
        <v>14808</v>
      </c>
      <c r="BW558" t="s">
        <v>14809</v>
      </c>
    </row>
    <row r="559" spans="12:75" x14ac:dyDescent="0.3">
      <c r="L559">
        <v>3581</v>
      </c>
      <c r="M559" t="s">
        <v>976</v>
      </c>
      <c r="AU559" t="s">
        <v>14810</v>
      </c>
      <c r="AW559" t="s">
        <v>14811</v>
      </c>
      <c r="AZ559" t="s">
        <v>14812</v>
      </c>
      <c r="BA559" t="s">
        <v>14813</v>
      </c>
      <c r="BB559" t="s">
        <v>14814</v>
      </c>
      <c r="BD559" t="s">
        <v>14815</v>
      </c>
      <c r="BE559" t="s">
        <v>14816</v>
      </c>
      <c r="BI559" t="s">
        <v>14817</v>
      </c>
      <c r="BL559" t="s">
        <v>14818</v>
      </c>
      <c r="BM559" t="s">
        <v>14819</v>
      </c>
      <c r="BN559" t="s">
        <v>14820</v>
      </c>
      <c r="BO559" t="s">
        <v>14821</v>
      </c>
      <c r="BQ559" t="s">
        <v>14822</v>
      </c>
      <c r="BV559" t="s">
        <v>14823</v>
      </c>
      <c r="BW559" t="s">
        <v>14824</v>
      </c>
    </row>
    <row r="560" spans="12:75" x14ac:dyDescent="0.3">
      <c r="L560">
        <v>3582</v>
      </c>
      <c r="M560" t="s">
        <v>977</v>
      </c>
      <c r="AU560" t="s">
        <v>14825</v>
      </c>
      <c r="AW560" t="s">
        <v>14826</v>
      </c>
      <c r="AZ560" t="s">
        <v>14827</v>
      </c>
      <c r="BA560" t="s">
        <v>14828</v>
      </c>
      <c r="BB560" t="s">
        <v>14829</v>
      </c>
      <c r="BD560" t="s">
        <v>14830</v>
      </c>
      <c r="BE560" t="s">
        <v>14831</v>
      </c>
      <c r="BI560" t="s">
        <v>14832</v>
      </c>
      <c r="BL560" t="s">
        <v>14833</v>
      </c>
      <c r="BM560" t="s">
        <v>14834</v>
      </c>
      <c r="BN560" t="s">
        <v>14835</v>
      </c>
      <c r="BO560" t="s">
        <v>14836</v>
      </c>
      <c r="BQ560" t="s">
        <v>14837</v>
      </c>
      <c r="BV560" t="s">
        <v>14838</v>
      </c>
      <c r="BW560" t="s">
        <v>14839</v>
      </c>
    </row>
    <row r="561" spans="12:75" x14ac:dyDescent="0.3">
      <c r="L561">
        <v>3583</v>
      </c>
      <c r="M561" t="s">
        <v>978</v>
      </c>
      <c r="AU561" t="s">
        <v>14840</v>
      </c>
      <c r="AW561" t="s">
        <v>14841</v>
      </c>
      <c r="AZ561" t="s">
        <v>14842</v>
      </c>
      <c r="BA561" t="s">
        <v>12732</v>
      </c>
      <c r="BB561" t="s">
        <v>14843</v>
      </c>
      <c r="BD561" t="s">
        <v>14844</v>
      </c>
      <c r="BE561" t="s">
        <v>14845</v>
      </c>
      <c r="BI561" t="s">
        <v>14846</v>
      </c>
      <c r="BL561" t="s">
        <v>14847</v>
      </c>
      <c r="BM561" t="s">
        <v>14848</v>
      </c>
      <c r="BN561" t="s">
        <v>14849</v>
      </c>
      <c r="BO561" t="s">
        <v>14850</v>
      </c>
      <c r="BQ561" t="s">
        <v>14851</v>
      </c>
      <c r="BV561" t="s">
        <v>10441</v>
      </c>
      <c r="BW561" t="s">
        <v>14852</v>
      </c>
    </row>
    <row r="562" spans="12:75" x14ac:dyDescent="0.3">
      <c r="L562">
        <v>3590</v>
      </c>
      <c r="M562" t="s">
        <v>979</v>
      </c>
      <c r="AU562" t="s">
        <v>14853</v>
      </c>
      <c r="AW562" t="s">
        <v>14854</v>
      </c>
      <c r="AZ562" t="s">
        <v>14855</v>
      </c>
      <c r="BA562" t="s">
        <v>14856</v>
      </c>
      <c r="BB562" t="s">
        <v>14857</v>
      </c>
      <c r="BD562" t="s">
        <v>14858</v>
      </c>
      <c r="BE562" t="s">
        <v>14859</v>
      </c>
      <c r="BI562" t="s">
        <v>14860</v>
      </c>
      <c r="BL562" t="s">
        <v>14861</v>
      </c>
      <c r="BM562" t="s">
        <v>14862</v>
      </c>
      <c r="BN562" t="s">
        <v>14863</v>
      </c>
      <c r="BO562" t="s">
        <v>14864</v>
      </c>
      <c r="BQ562" t="s">
        <v>14865</v>
      </c>
      <c r="BV562" t="s">
        <v>14866</v>
      </c>
      <c r="BW562" t="s">
        <v>14867</v>
      </c>
    </row>
    <row r="563" spans="12:75" x14ac:dyDescent="0.3">
      <c r="L563">
        <v>3600</v>
      </c>
      <c r="M563" t="s">
        <v>980</v>
      </c>
      <c r="AU563" t="s">
        <v>14868</v>
      </c>
      <c r="AW563" t="s">
        <v>14869</v>
      </c>
      <c r="AZ563" t="s">
        <v>14870</v>
      </c>
      <c r="BA563" t="s">
        <v>14871</v>
      </c>
      <c r="BB563" t="s">
        <v>14872</v>
      </c>
      <c r="BD563" t="s">
        <v>14873</v>
      </c>
      <c r="BE563" t="s">
        <v>14874</v>
      </c>
      <c r="BI563" t="s">
        <v>14875</v>
      </c>
      <c r="BL563" t="s">
        <v>14876</v>
      </c>
      <c r="BM563" t="s">
        <v>14877</v>
      </c>
      <c r="BN563" t="s">
        <v>14878</v>
      </c>
      <c r="BO563" t="s">
        <v>14879</v>
      </c>
      <c r="BQ563" t="s">
        <v>14880</v>
      </c>
      <c r="BV563" t="s">
        <v>14881</v>
      </c>
      <c r="BW563" t="s">
        <v>14882</v>
      </c>
    </row>
    <row r="564" spans="12:75" x14ac:dyDescent="0.3">
      <c r="L564">
        <v>3620</v>
      </c>
      <c r="M564" t="s">
        <v>981</v>
      </c>
      <c r="AU564" t="s">
        <v>14883</v>
      </c>
      <c r="AW564" t="s">
        <v>14884</v>
      </c>
      <c r="AZ564" t="s">
        <v>14885</v>
      </c>
      <c r="BA564" t="s">
        <v>13530</v>
      </c>
      <c r="BB564" t="s">
        <v>14886</v>
      </c>
      <c r="BD564" t="s">
        <v>14887</v>
      </c>
      <c r="BE564" t="s">
        <v>14888</v>
      </c>
      <c r="BI564" t="s">
        <v>14889</v>
      </c>
      <c r="BL564" t="s">
        <v>14890</v>
      </c>
      <c r="BM564" t="s">
        <v>14891</v>
      </c>
      <c r="BN564" t="s">
        <v>14892</v>
      </c>
      <c r="BO564" t="s">
        <v>14893</v>
      </c>
      <c r="BQ564" t="s">
        <v>14894</v>
      </c>
      <c r="BV564" t="s">
        <v>14895</v>
      </c>
      <c r="BW564" t="s">
        <v>14896</v>
      </c>
    </row>
    <row r="565" spans="12:75" x14ac:dyDescent="0.3">
      <c r="L565">
        <v>3620</v>
      </c>
      <c r="M565" t="s">
        <v>982</v>
      </c>
      <c r="AU565" t="s">
        <v>14897</v>
      </c>
      <c r="AW565" t="s">
        <v>14898</v>
      </c>
      <c r="AZ565" t="s">
        <v>14899</v>
      </c>
      <c r="BA565" t="s">
        <v>14900</v>
      </c>
      <c r="BB565" t="s">
        <v>14901</v>
      </c>
      <c r="BD565" t="s">
        <v>14902</v>
      </c>
      <c r="BE565" t="s">
        <v>14903</v>
      </c>
      <c r="BI565" t="s">
        <v>14904</v>
      </c>
      <c r="BL565" t="s">
        <v>14905</v>
      </c>
      <c r="BM565" t="s">
        <v>14906</v>
      </c>
      <c r="BN565" t="s">
        <v>14907</v>
      </c>
      <c r="BO565" t="s">
        <v>14908</v>
      </c>
      <c r="BQ565" t="s">
        <v>14909</v>
      </c>
      <c r="BV565" t="s">
        <v>14910</v>
      </c>
      <c r="BW565" t="s">
        <v>14911</v>
      </c>
    </row>
    <row r="566" spans="12:75" x14ac:dyDescent="0.3">
      <c r="L566">
        <v>3620</v>
      </c>
      <c r="M566" t="s">
        <v>983</v>
      </c>
      <c r="AU566" t="s">
        <v>14912</v>
      </c>
      <c r="AW566" t="s">
        <v>14913</v>
      </c>
      <c r="AZ566" t="s">
        <v>14914</v>
      </c>
      <c r="BA566" t="s">
        <v>14915</v>
      </c>
      <c r="BB566" t="s">
        <v>14916</v>
      </c>
      <c r="BD566" t="s">
        <v>14917</v>
      </c>
      <c r="BE566" t="s">
        <v>14918</v>
      </c>
      <c r="BI566" t="s">
        <v>14919</v>
      </c>
      <c r="BL566" t="s">
        <v>14920</v>
      </c>
      <c r="BM566" t="s">
        <v>14921</v>
      </c>
      <c r="BN566" t="s">
        <v>14922</v>
      </c>
      <c r="BO566" t="s">
        <v>14923</v>
      </c>
      <c r="BQ566" t="s">
        <v>14924</v>
      </c>
      <c r="BV566" t="s">
        <v>14925</v>
      </c>
      <c r="BW566" t="s">
        <v>14926</v>
      </c>
    </row>
    <row r="567" spans="12:75" x14ac:dyDescent="0.3">
      <c r="L567">
        <v>3620</v>
      </c>
      <c r="M567" t="s">
        <v>984</v>
      </c>
      <c r="AU567" t="s">
        <v>14927</v>
      </c>
      <c r="AW567" t="s">
        <v>14928</v>
      </c>
      <c r="AZ567" t="s">
        <v>14929</v>
      </c>
      <c r="BA567" t="s">
        <v>14930</v>
      </c>
      <c r="BB567" t="s">
        <v>14931</v>
      </c>
      <c r="BD567" t="s">
        <v>14932</v>
      </c>
      <c r="BE567" t="s">
        <v>14933</v>
      </c>
      <c r="BI567" t="s">
        <v>14934</v>
      </c>
      <c r="BL567" t="s">
        <v>14935</v>
      </c>
      <c r="BM567" t="s">
        <v>14936</v>
      </c>
      <c r="BN567" t="s">
        <v>14937</v>
      </c>
      <c r="BO567" t="s">
        <v>14938</v>
      </c>
      <c r="BQ567" t="s">
        <v>14939</v>
      </c>
      <c r="BV567" t="s">
        <v>14940</v>
      </c>
      <c r="BW567" t="s">
        <v>14941</v>
      </c>
    </row>
    <row r="568" spans="12:75" x14ac:dyDescent="0.3">
      <c r="L568">
        <v>3621</v>
      </c>
      <c r="M568" t="s">
        <v>985</v>
      </c>
      <c r="AU568" t="s">
        <v>14942</v>
      </c>
      <c r="AW568" t="s">
        <v>14943</v>
      </c>
      <c r="AZ568" t="s">
        <v>14944</v>
      </c>
      <c r="BA568" t="s">
        <v>14945</v>
      </c>
      <c r="BB568" t="s">
        <v>14946</v>
      </c>
      <c r="BD568" t="s">
        <v>14947</v>
      </c>
      <c r="BE568" t="s">
        <v>14948</v>
      </c>
      <c r="BI568" t="s">
        <v>14949</v>
      </c>
      <c r="BL568" t="s">
        <v>14950</v>
      </c>
      <c r="BM568" t="s">
        <v>14951</v>
      </c>
      <c r="BN568" t="s">
        <v>14952</v>
      </c>
      <c r="BO568" t="s">
        <v>14953</v>
      </c>
      <c r="BQ568" t="s">
        <v>14954</v>
      </c>
      <c r="BV568" t="s">
        <v>14955</v>
      </c>
      <c r="BW568" t="s">
        <v>14956</v>
      </c>
    </row>
    <row r="569" spans="12:75" x14ac:dyDescent="0.3">
      <c r="L569">
        <v>3630</v>
      </c>
      <c r="M569" t="s">
        <v>986</v>
      </c>
      <c r="AU569" t="s">
        <v>14957</v>
      </c>
      <c r="AW569" t="s">
        <v>14958</v>
      </c>
      <c r="AZ569" t="s">
        <v>14959</v>
      </c>
      <c r="BA569" t="s">
        <v>14960</v>
      </c>
      <c r="BB569" t="s">
        <v>14961</v>
      </c>
      <c r="BD569" t="s">
        <v>14962</v>
      </c>
      <c r="BE569" t="s">
        <v>14963</v>
      </c>
      <c r="BI569" t="s">
        <v>14964</v>
      </c>
      <c r="BL569" t="s">
        <v>14965</v>
      </c>
      <c r="BM569" t="s">
        <v>14966</v>
      </c>
      <c r="BN569" t="s">
        <v>14967</v>
      </c>
      <c r="BO569" t="s">
        <v>14968</v>
      </c>
      <c r="BQ569" t="s">
        <v>14969</v>
      </c>
      <c r="BV569" t="s">
        <v>14970</v>
      </c>
      <c r="BW569" t="s">
        <v>14971</v>
      </c>
    </row>
    <row r="570" spans="12:75" x14ac:dyDescent="0.3">
      <c r="L570">
        <v>3630</v>
      </c>
      <c r="M570" t="s">
        <v>987</v>
      </c>
      <c r="AU570" t="s">
        <v>14972</v>
      </c>
      <c r="AW570" t="s">
        <v>14973</v>
      </c>
      <c r="AZ570" t="s">
        <v>14974</v>
      </c>
      <c r="BA570" t="s">
        <v>14975</v>
      </c>
      <c r="BB570" t="s">
        <v>14976</v>
      </c>
      <c r="BD570" t="s">
        <v>14977</v>
      </c>
      <c r="BE570" t="s">
        <v>14978</v>
      </c>
      <c r="BI570" t="s">
        <v>14979</v>
      </c>
      <c r="BL570" t="s">
        <v>14980</v>
      </c>
      <c r="BM570" t="s">
        <v>14981</v>
      </c>
      <c r="BN570" t="s">
        <v>14982</v>
      </c>
      <c r="BO570" t="s">
        <v>14983</v>
      </c>
      <c r="BQ570" t="s">
        <v>14984</v>
      </c>
      <c r="BV570" t="s">
        <v>14985</v>
      </c>
      <c r="BW570" t="s">
        <v>14986</v>
      </c>
    </row>
    <row r="571" spans="12:75" x14ac:dyDescent="0.3">
      <c r="L571">
        <v>3630</v>
      </c>
      <c r="M571" t="s">
        <v>988</v>
      </c>
      <c r="AU571" t="s">
        <v>14987</v>
      </c>
      <c r="AW571" t="s">
        <v>14988</v>
      </c>
      <c r="AZ571" t="s">
        <v>14989</v>
      </c>
      <c r="BA571" t="s">
        <v>14990</v>
      </c>
      <c r="BB571" t="s">
        <v>14991</v>
      </c>
      <c r="BD571" t="s">
        <v>14992</v>
      </c>
      <c r="BE571" t="s">
        <v>14993</v>
      </c>
      <c r="BI571" t="s">
        <v>14994</v>
      </c>
      <c r="BL571" t="s">
        <v>14995</v>
      </c>
      <c r="BM571" t="s">
        <v>14996</v>
      </c>
      <c r="BN571" t="s">
        <v>14997</v>
      </c>
      <c r="BO571" t="s">
        <v>14998</v>
      </c>
      <c r="BQ571" t="s">
        <v>14999</v>
      </c>
      <c r="BV571" t="s">
        <v>15000</v>
      </c>
      <c r="BW571" t="s">
        <v>15001</v>
      </c>
    </row>
    <row r="572" spans="12:75" x14ac:dyDescent="0.3">
      <c r="L572">
        <v>3630</v>
      </c>
      <c r="M572" t="s">
        <v>989</v>
      </c>
      <c r="AU572" t="s">
        <v>15002</v>
      </c>
      <c r="AW572" t="s">
        <v>15003</v>
      </c>
      <c r="AZ572" t="s">
        <v>15004</v>
      </c>
      <c r="BA572" t="s">
        <v>15005</v>
      </c>
      <c r="BB572" t="s">
        <v>15006</v>
      </c>
      <c r="BD572" t="s">
        <v>15007</v>
      </c>
      <c r="BE572" t="s">
        <v>15008</v>
      </c>
      <c r="BI572" t="s">
        <v>15009</v>
      </c>
      <c r="BL572" t="s">
        <v>15010</v>
      </c>
      <c r="BM572" t="s">
        <v>15011</v>
      </c>
      <c r="BN572" t="s">
        <v>15012</v>
      </c>
      <c r="BO572" t="s">
        <v>15013</v>
      </c>
      <c r="BQ572" t="s">
        <v>15014</v>
      </c>
      <c r="BV572" t="s">
        <v>15015</v>
      </c>
      <c r="BW572" t="s">
        <v>15016</v>
      </c>
    </row>
    <row r="573" spans="12:75" x14ac:dyDescent="0.3">
      <c r="L573">
        <v>3630</v>
      </c>
      <c r="M573" t="s">
        <v>990</v>
      </c>
      <c r="AU573" t="s">
        <v>15017</v>
      </c>
      <c r="AW573" t="s">
        <v>15018</v>
      </c>
      <c r="AZ573" t="s">
        <v>15019</v>
      </c>
      <c r="BA573" t="s">
        <v>15020</v>
      </c>
      <c r="BB573" t="s">
        <v>15021</v>
      </c>
      <c r="BD573" t="s">
        <v>15022</v>
      </c>
      <c r="BE573" t="s">
        <v>15023</v>
      </c>
      <c r="BI573" t="s">
        <v>15024</v>
      </c>
      <c r="BL573" t="s">
        <v>15025</v>
      </c>
      <c r="BM573" t="s">
        <v>15026</v>
      </c>
      <c r="BN573" t="s">
        <v>15027</v>
      </c>
      <c r="BO573" t="s">
        <v>15028</v>
      </c>
      <c r="BQ573" t="s">
        <v>15029</v>
      </c>
      <c r="BV573" t="s">
        <v>15030</v>
      </c>
      <c r="BW573" t="s">
        <v>6706</v>
      </c>
    </row>
    <row r="574" spans="12:75" x14ac:dyDescent="0.3">
      <c r="L574">
        <v>3630</v>
      </c>
      <c r="M574" t="s">
        <v>991</v>
      </c>
      <c r="AU574" t="s">
        <v>15031</v>
      </c>
      <c r="AW574" t="s">
        <v>15032</v>
      </c>
      <c r="AZ574" t="s">
        <v>15033</v>
      </c>
      <c r="BA574" t="s">
        <v>15034</v>
      </c>
      <c r="BB574" t="s">
        <v>15035</v>
      </c>
      <c r="BD574" t="s">
        <v>15036</v>
      </c>
      <c r="BE574" t="s">
        <v>15037</v>
      </c>
      <c r="BI574" t="s">
        <v>15038</v>
      </c>
      <c r="BL574" t="s">
        <v>15039</v>
      </c>
      <c r="BM574" t="s">
        <v>15040</v>
      </c>
      <c r="BN574" t="s">
        <v>15041</v>
      </c>
      <c r="BO574" t="s">
        <v>15042</v>
      </c>
      <c r="BQ574" t="s">
        <v>15043</v>
      </c>
      <c r="BV574" t="s">
        <v>15044</v>
      </c>
      <c r="BW574" t="s">
        <v>15045</v>
      </c>
    </row>
    <row r="575" spans="12:75" x14ac:dyDescent="0.3">
      <c r="L575">
        <v>3630</v>
      </c>
      <c r="M575" t="s">
        <v>992</v>
      </c>
      <c r="AU575" t="s">
        <v>15046</v>
      </c>
      <c r="AW575" t="s">
        <v>15047</v>
      </c>
      <c r="AZ575" t="s">
        <v>15048</v>
      </c>
      <c r="BA575" t="s">
        <v>15049</v>
      </c>
      <c r="BB575" t="s">
        <v>15050</v>
      </c>
      <c r="BD575" t="s">
        <v>15051</v>
      </c>
      <c r="BE575" t="s">
        <v>15052</v>
      </c>
      <c r="BI575" t="s">
        <v>15053</v>
      </c>
      <c r="BL575" t="s">
        <v>15054</v>
      </c>
      <c r="BM575" t="s">
        <v>15055</v>
      </c>
      <c r="BN575" t="s">
        <v>15056</v>
      </c>
      <c r="BO575" t="s">
        <v>15057</v>
      </c>
      <c r="BQ575" t="s">
        <v>15058</v>
      </c>
      <c r="BV575" t="s">
        <v>15059</v>
      </c>
      <c r="BW575" t="s">
        <v>15060</v>
      </c>
    </row>
    <row r="576" spans="12:75" x14ac:dyDescent="0.3">
      <c r="L576">
        <v>3631</v>
      </c>
      <c r="M576" t="s">
        <v>993</v>
      </c>
      <c r="AU576" t="s">
        <v>15061</v>
      </c>
      <c r="AW576" t="s">
        <v>15062</v>
      </c>
      <c r="AZ576" t="s">
        <v>15063</v>
      </c>
      <c r="BA576" t="s">
        <v>15064</v>
      </c>
      <c r="BB576" t="s">
        <v>15065</v>
      </c>
      <c r="BD576" t="s">
        <v>15066</v>
      </c>
      <c r="BE576" t="s">
        <v>15067</v>
      </c>
      <c r="BI576" t="s">
        <v>15068</v>
      </c>
      <c r="BL576" t="s">
        <v>15069</v>
      </c>
      <c r="BM576" t="s">
        <v>15070</v>
      </c>
      <c r="BN576" t="s">
        <v>15071</v>
      </c>
      <c r="BO576" t="s">
        <v>15072</v>
      </c>
      <c r="BQ576" t="s">
        <v>15073</v>
      </c>
      <c r="BV576" t="s">
        <v>15074</v>
      </c>
      <c r="BW576" t="s">
        <v>15075</v>
      </c>
    </row>
    <row r="577" spans="12:75" x14ac:dyDescent="0.3">
      <c r="L577">
        <v>3631</v>
      </c>
      <c r="M577" t="s">
        <v>994</v>
      </c>
      <c r="AU577" t="s">
        <v>15076</v>
      </c>
      <c r="AW577" t="s">
        <v>15077</v>
      </c>
      <c r="AZ577" t="s">
        <v>15078</v>
      </c>
      <c r="BA577" t="s">
        <v>15079</v>
      </c>
      <c r="BB577" t="s">
        <v>15080</v>
      </c>
      <c r="BD577" t="s">
        <v>15081</v>
      </c>
      <c r="BE577" t="s">
        <v>15082</v>
      </c>
      <c r="BI577" t="s">
        <v>15083</v>
      </c>
      <c r="BL577" t="s">
        <v>15084</v>
      </c>
      <c r="BM577" t="s">
        <v>15085</v>
      </c>
      <c r="BN577" t="s">
        <v>15086</v>
      </c>
      <c r="BO577" t="s">
        <v>15087</v>
      </c>
      <c r="BQ577" t="s">
        <v>15088</v>
      </c>
      <c r="BV577" t="s">
        <v>15089</v>
      </c>
      <c r="BW577" t="s">
        <v>15090</v>
      </c>
    </row>
    <row r="578" spans="12:75" x14ac:dyDescent="0.3">
      <c r="L578">
        <v>3640</v>
      </c>
      <c r="M578" t="s">
        <v>995</v>
      </c>
      <c r="AU578" t="s">
        <v>15091</v>
      </c>
      <c r="AW578" t="s">
        <v>15092</v>
      </c>
      <c r="AZ578" t="s">
        <v>15093</v>
      </c>
      <c r="BA578" t="s">
        <v>15094</v>
      </c>
      <c r="BB578" t="s">
        <v>15095</v>
      </c>
      <c r="BD578" t="s">
        <v>15096</v>
      </c>
      <c r="BE578" t="s">
        <v>15097</v>
      </c>
      <c r="BI578" t="s">
        <v>15098</v>
      </c>
      <c r="BL578" t="s">
        <v>15099</v>
      </c>
      <c r="BM578" t="s">
        <v>15100</v>
      </c>
      <c r="BN578" t="s">
        <v>15101</v>
      </c>
      <c r="BO578" t="s">
        <v>15102</v>
      </c>
      <c r="BQ578" t="s">
        <v>15103</v>
      </c>
      <c r="BV578" t="s">
        <v>15104</v>
      </c>
      <c r="BW578" t="s">
        <v>15105</v>
      </c>
    </row>
    <row r="579" spans="12:75" x14ac:dyDescent="0.3">
      <c r="L579">
        <v>3640</v>
      </c>
      <c r="M579" t="s">
        <v>995</v>
      </c>
      <c r="AU579" t="s">
        <v>15106</v>
      </c>
      <c r="AW579" t="s">
        <v>15107</v>
      </c>
      <c r="AZ579" t="s">
        <v>15108</v>
      </c>
      <c r="BA579" t="s">
        <v>15109</v>
      </c>
      <c r="BB579" t="s">
        <v>15110</v>
      </c>
      <c r="BD579" t="s">
        <v>15111</v>
      </c>
      <c r="BE579" t="s">
        <v>15112</v>
      </c>
      <c r="BI579" t="s">
        <v>15113</v>
      </c>
      <c r="BL579" t="s">
        <v>15114</v>
      </c>
      <c r="BM579" t="s">
        <v>15115</v>
      </c>
      <c r="BN579" t="s">
        <v>15116</v>
      </c>
      <c r="BO579" t="s">
        <v>15117</v>
      </c>
      <c r="BQ579" t="s">
        <v>15118</v>
      </c>
      <c r="BV579" t="s">
        <v>15119</v>
      </c>
      <c r="BW579" t="s">
        <v>15120</v>
      </c>
    </row>
    <row r="580" spans="12:75" x14ac:dyDescent="0.3">
      <c r="L580">
        <v>3640</v>
      </c>
      <c r="M580" t="s">
        <v>996</v>
      </c>
      <c r="AU580" t="s">
        <v>15121</v>
      </c>
      <c r="AW580" t="s">
        <v>15122</v>
      </c>
      <c r="AZ580" t="s">
        <v>15123</v>
      </c>
      <c r="BA580" t="s">
        <v>15124</v>
      </c>
      <c r="BB580" t="s">
        <v>15125</v>
      </c>
      <c r="BD580" t="s">
        <v>15126</v>
      </c>
      <c r="BE580" t="s">
        <v>15127</v>
      </c>
      <c r="BI580" t="s">
        <v>15128</v>
      </c>
      <c r="BL580" t="s">
        <v>15129</v>
      </c>
      <c r="BM580" t="s">
        <v>15130</v>
      </c>
      <c r="BN580" t="s">
        <v>15131</v>
      </c>
      <c r="BO580" t="s">
        <v>15132</v>
      </c>
      <c r="BQ580" t="s">
        <v>15133</v>
      </c>
      <c r="BV580" t="s">
        <v>15134</v>
      </c>
      <c r="BW580" t="s">
        <v>15135</v>
      </c>
    </row>
    <row r="581" spans="12:75" x14ac:dyDescent="0.3">
      <c r="L581">
        <v>3640</v>
      </c>
      <c r="M581" t="s">
        <v>997</v>
      </c>
      <c r="AU581" t="s">
        <v>15136</v>
      </c>
      <c r="AW581" t="s">
        <v>15137</v>
      </c>
      <c r="AZ581" t="s">
        <v>15138</v>
      </c>
      <c r="BA581" t="s">
        <v>15139</v>
      </c>
      <c r="BB581" t="s">
        <v>15140</v>
      </c>
      <c r="BD581" t="s">
        <v>15141</v>
      </c>
      <c r="BE581" t="s">
        <v>15142</v>
      </c>
      <c r="BI581" t="s">
        <v>15143</v>
      </c>
      <c r="BL581" t="s">
        <v>15144</v>
      </c>
      <c r="BM581" t="s">
        <v>15145</v>
      </c>
      <c r="BN581" t="s">
        <v>15146</v>
      </c>
      <c r="BO581" t="s">
        <v>15147</v>
      </c>
      <c r="BQ581" t="s">
        <v>15148</v>
      </c>
      <c r="BV581" t="s">
        <v>15149</v>
      </c>
      <c r="BW581" t="s">
        <v>15150</v>
      </c>
    </row>
    <row r="582" spans="12:75" x14ac:dyDescent="0.3">
      <c r="L582">
        <v>3650</v>
      </c>
      <c r="M582" t="s">
        <v>998</v>
      </c>
      <c r="AU582" t="s">
        <v>15151</v>
      </c>
      <c r="AW582" t="s">
        <v>15152</v>
      </c>
      <c r="AZ582" t="s">
        <v>15153</v>
      </c>
      <c r="BA582" t="s">
        <v>15154</v>
      </c>
      <c r="BB582" t="s">
        <v>15155</v>
      </c>
      <c r="BD582" t="s">
        <v>15156</v>
      </c>
      <c r="BE582" t="s">
        <v>15157</v>
      </c>
      <c r="BI582" t="s">
        <v>15158</v>
      </c>
      <c r="BL582" t="s">
        <v>15159</v>
      </c>
      <c r="BM582" t="s">
        <v>15160</v>
      </c>
      <c r="BN582" t="s">
        <v>15161</v>
      </c>
      <c r="BO582" t="s">
        <v>15162</v>
      </c>
      <c r="BQ582" t="s">
        <v>15163</v>
      </c>
      <c r="BV582" t="s">
        <v>15164</v>
      </c>
      <c r="BW582" t="s">
        <v>15165</v>
      </c>
    </row>
    <row r="583" spans="12:75" x14ac:dyDescent="0.3">
      <c r="L583">
        <v>3650</v>
      </c>
      <c r="M583" t="s">
        <v>999</v>
      </c>
      <c r="AU583" t="s">
        <v>15166</v>
      </c>
      <c r="AW583" t="s">
        <v>15167</v>
      </c>
      <c r="AZ583" t="s">
        <v>15168</v>
      </c>
      <c r="BA583" t="s">
        <v>15169</v>
      </c>
      <c r="BB583" t="s">
        <v>15170</v>
      </c>
      <c r="BD583" t="s">
        <v>15171</v>
      </c>
      <c r="BE583" t="s">
        <v>15172</v>
      </c>
      <c r="BI583" t="s">
        <v>15173</v>
      </c>
      <c r="BL583" t="s">
        <v>15174</v>
      </c>
      <c r="BM583" t="s">
        <v>15175</v>
      </c>
      <c r="BN583" t="s">
        <v>15176</v>
      </c>
      <c r="BO583" t="s">
        <v>15177</v>
      </c>
      <c r="BQ583" t="s">
        <v>15178</v>
      </c>
      <c r="BV583" t="s">
        <v>6084</v>
      </c>
      <c r="BW583" t="s">
        <v>15179</v>
      </c>
    </row>
    <row r="584" spans="12:75" x14ac:dyDescent="0.3">
      <c r="L584">
        <v>3650</v>
      </c>
      <c r="M584" t="s">
        <v>1000</v>
      </c>
      <c r="AU584" t="s">
        <v>15180</v>
      </c>
      <c r="AW584" t="s">
        <v>15181</v>
      </c>
      <c r="AZ584" t="s">
        <v>15182</v>
      </c>
      <c r="BA584" t="s">
        <v>15183</v>
      </c>
      <c r="BB584" t="s">
        <v>15184</v>
      </c>
      <c r="BD584" t="s">
        <v>15185</v>
      </c>
      <c r="BE584" t="s">
        <v>15186</v>
      </c>
      <c r="BI584" t="s">
        <v>15187</v>
      </c>
      <c r="BL584" t="s">
        <v>15188</v>
      </c>
      <c r="BM584" t="s">
        <v>15189</v>
      </c>
      <c r="BN584" t="s">
        <v>15190</v>
      </c>
      <c r="BO584" t="s">
        <v>15191</v>
      </c>
      <c r="BQ584" t="s">
        <v>15192</v>
      </c>
      <c r="BV584" t="s">
        <v>15193</v>
      </c>
      <c r="BW584" t="s">
        <v>15194</v>
      </c>
    </row>
    <row r="585" spans="12:75" x14ac:dyDescent="0.3">
      <c r="L585">
        <v>3650</v>
      </c>
      <c r="M585" t="s">
        <v>1001</v>
      </c>
      <c r="AU585" t="s">
        <v>15195</v>
      </c>
      <c r="AW585" t="s">
        <v>15196</v>
      </c>
      <c r="AZ585" t="s">
        <v>15197</v>
      </c>
      <c r="BA585" t="s">
        <v>15198</v>
      </c>
      <c r="BB585" t="s">
        <v>15199</v>
      </c>
      <c r="BD585" t="s">
        <v>15200</v>
      </c>
      <c r="BE585" t="s">
        <v>15201</v>
      </c>
      <c r="BI585" t="s">
        <v>15202</v>
      </c>
      <c r="BL585" t="s">
        <v>15203</v>
      </c>
      <c r="BM585" t="s">
        <v>15204</v>
      </c>
      <c r="BN585" t="s">
        <v>15205</v>
      </c>
      <c r="BO585" t="s">
        <v>15206</v>
      </c>
      <c r="BQ585" t="s">
        <v>15207</v>
      </c>
      <c r="BV585" t="s">
        <v>15208</v>
      </c>
      <c r="BW585" t="s">
        <v>15209</v>
      </c>
    </row>
    <row r="586" spans="12:75" x14ac:dyDescent="0.3">
      <c r="L586">
        <v>3650</v>
      </c>
      <c r="M586" t="s">
        <v>1002</v>
      </c>
      <c r="AU586" t="s">
        <v>15210</v>
      </c>
      <c r="AW586" t="s">
        <v>15211</v>
      </c>
      <c r="AZ586" t="s">
        <v>15212</v>
      </c>
      <c r="BA586" t="s">
        <v>15213</v>
      </c>
      <c r="BB586" t="s">
        <v>15214</v>
      </c>
      <c r="BD586" t="s">
        <v>15215</v>
      </c>
      <c r="BE586" t="s">
        <v>15216</v>
      </c>
      <c r="BI586" t="s">
        <v>15217</v>
      </c>
      <c r="BL586" t="s">
        <v>15218</v>
      </c>
      <c r="BM586" t="s">
        <v>15219</v>
      </c>
      <c r="BN586" t="s">
        <v>15220</v>
      </c>
      <c r="BO586" t="s">
        <v>15221</v>
      </c>
      <c r="BQ586" t="s">
        <v>15222</v>
      </c>
      <c r="BV586" t="s">
        <v>15223</v>
      </c>
      <c r="BW586" t="s">
        <v>15224</v>
      </c>
    </row>
    <row r="587" spans="12:75" x14ac:dyDescent="0.3">
      <c r="L587">
        <v>3650</v>
      </c>
      <c r="M587" t="s">
        <v>1003</v>
      </c>
      <c r="AU587" t="s">
        <v>15225</v>
      </c>
      <c r="AW587" t="s">
        <v>15226</v>
      </c>
      <c r="AZ587" t="s">
        <v>15227</v>
      </c>
      <c r="BA587" t="s">
        <v>15228</v>
      </c>
      <c r="BB587" t="s">
        <v>15229</v>
      </c>
      <c r="BD587" t="s">
        <v>15230</v>
      </c>
      <c r="BE587" t="s">
        <v>15231</v>
      </c>
      <c r="BI587" t="s">
        <v>15232</v>
      </c>
      <c r="BL587" t="s">
        <v>15233</v>
      </c>
      <c r="BM587" t="s">
        <v>15234</v>
      </c>
      <c r="BN587" t="s">
        <v>15235</v>
      </c>
      <c r="BO587" t="s">
        <v>15236</v>
      </c>
      <c r="BQ587" t="s">
        <v>15237</v>
      </c>
      <c r="BV587" t="s">
        <v>15238</v>
      </c>
      <c r="BW587" t="s">
        <v>15239</v>
      </c>
    </row>
    <row r="588" spans="12:75" x14ac:dyDescent="0.3">
      <c r="L588">
        <v>3660</v>
      </c>
      <c r="M588" t="s">
        <v>1004</v>
      </c>
      <c r="AU588" t="s">
        <v>15240</v>
      </c>
      <c r="AW588" t="s">
        <v>15241</v>
      </c>
      <c r="AZ588" t="s">
        <v>15242</v>
      </c>
      <c r="BA588" t="s">
        <v>15243</v>
      </c>
      <c r="BB588" t="s">
        <v>15244</v>
      </c>
      <c r="BD588" t="s">
        <v>15245</v>
      </c>
      <c r="BE588" t="s">
        <v>15246</v>
      </c>
      <c r="BI588" t="s">
        <v>15247</v>
      </c>
      <c r="BL588" t="s">
        <v>15248</v>
      </c>
      <c r="BM588" t="s">
        <v>15249</v>
      </c>
      <c r="BN588" t="s">
        <v>15250</v>
      </c>
      <c r="BO588" t="s">
        <v>15251</v>
      </c>
      <c r="BQ588" t="s">
        <v>15252</v>
      </c>
      <c r="BV588" t="s">
        <v>15253</v>
      </c>
      <c r="BW588" t="s">
        <v>15254</v>
      </c>
    </row>
    <row r="589" spans="12:75" x14ac:dyDescent="0.3">
      <c r="L589">
        <v>3665</v>
      </c>
      <c r="M589" t="s">
        <v>1005</v>
      </c>
      <c r="AU589" t="s">
        <v>15255</v>
      </c>
      <c r="AW589" t="s">
        <v>15256</v>
      </c>
      <c r="AZ589" t="s">
        <v>15257</v>
      </c>
      <c r="BA589" t="s">
        <v>15258</v>
      </c>
      <c r="BB589" t="s">
        <v>15259</v>
      </c>
      <c r="BD589" t="s">
        <v>15260</v>
      </c>
      <c r="BE589" t="s">
        <v>15261</v>
      </c>
      <c r="BI589" t="s">
        <v>15262</v>
      </c>
      <c r="BL589" t="s">
        <v>15263</v>
      </c>
      <c r="BM589" t="s">
        <v>15264</v>
      </c>
      <c r="BN589" t="s">
        <v>15265</v>
      </c>
      <c r="BO589" t="s">
        <v>15266</v>
      </c>
      <c r="BQ589" t="s">
        <v>15267</v>
      </c>
      <c r="BV589" t="s">
        <v>15268</v>
      </c>
      <c r="BW589" t="s">
        <v>15269</v>
      </c>
    </row>
    <row r="590" spans="12:75" x14ac:dyDescent="0.3">
      <c r="L590">
        <v>3668</v>
      </c>
      <c r="M590" t="s">
        <v>1006</v>
      </c>
      <c r="AU590" t="s">
        <v>15270</v>
      </c>
      <c r="AW590" t="s">
        <v>15271</v>
      </c>
      <c r="AZ590" t="s">
        <v>15272</v>
      </c>
      <c r="BA590" t="s">
        <v>3165</v>
      </c>
      <c r="BB590" t="s">
        <v>15273</v>
      </c>
      <c r="BD590" t="s">
        <v>15274</v>
      </c>
      <c r="BE590" t="s">
        <v>15275</v>
      </c>
      <c r="BI590" t="s">
        <v>15276</v>
      </c>
      <c r="BL590" t="s">
        <v>15277</v>
      </c>
      <c r="BM590" t="s">
        <v>15278</v>
      </c>
      <c r="BN590" t="s">
        <v>15279</v>
      </c>
      <c r="BO590" t="s">
        <v>15280</v>
      </c>
      <c r="BQ590" t="s">
        <v>15281</v>
      </c>
      <c r="BV590" t="s">
        <v>15282</v>
      </c>
      <c r="BW590" t="s">
        <v>15283</v>
      </c>
    </row>
    <row r="591" spans="12:75" x14ac:dyDescent="0.3">
      <c r="L591">
        <v>3670</v>
      </c>
      <c r="M591" t="s">
        <v>1007</v>
      </c>
      <c r="AU591" t="s">
        <v>15284</v>
      </c>
      <c r="AW591" t="s">
        <v>15285</v>
      </c>
      <c r="AZ591" t="s">
        <v>15286</v>
      </c>
      <c r="BA591" t="s">
        <v>15287</v>
      </c>
      <c r="BB591" t="s">
        <v>15288</v>
      </c>
      <c r="BD591" t="s">
        <v>15289</v>
      </c>
      <c r="BE591" t="s">
        <v>15290</v>
      </c>
      <c r="BI591" t="s">
        <v>15291</v>
      </c>
      <c r="BL591" t="s">
        <v>15292</v>
      </c>
      <c r="BM591" t="s">
        <v>15293</v>
      </c>
      <c r="BN591" t="s">
        <v>15294</v>
      </c>
      <c r="BO591" t="s">
        <v>15295</v>
      </c>
      <c r="BQ591" t="s">
        <v>15296</v>
      </c>
      <c r="BV591" t="s">
        <v>15297</v>
      </c>
      <c r="BW591" t="s">
        <v>15298</v>
      </c>
    </row>
    <row r="592" spans="12:75" x14ac:dyDescent="0.3">
      <c r="L592">
        <v>3670</v>
      </c>
      <c r="M592" t="s">
        <v>1008</v>
      </c>
      <c r="AU592" t="s">
        <v>15299</v>
      </c>
      <c r="AW592" t="s">
        <v>15300</v>
      </c>
      <c r="AZ592" t="s">
        <v>15301</v>
      </c>
      <c r="BA592" t="s">
        <v>15302</v>
      </c>
      <c r="BB592" t="s">
        <v>15303</v>
      </c>
      <c r="BD592" t="s">
        <v>15304</v>
      </c>
      <c r="BE592" t="s">
        <v>15305</v>
      </c>
      <c r="BI592" t="s">
        <v>15306</v>
      </c>
      <c r="BL592" t="s">
        <v>15307</v>
      </c>
      <c r="BM592" t="s">
        <v>15308</v>
      </c>
      <c r="BN592" t="s">
        <v>3260</v>
      </c>
      <c r="BO592" t="s">
        <v>15309</v>
      </c>
      <c r="BQ592" t="s">
        <v>15310</v>
      </c>
      <c r="BV592" t="s">
        <v>15311</v>
      </c>
      <c r="BW592" t="s">
        <v>15312</v>
      </c>
    </row>
    <row r="593" spans="12:75" x14ac:dyDescent="0.3">
      <c r="L593">
        <v>3670</v>
      </c>
      <c r="M593" t="s">
        <v>1009</v>
      </c>
      <c r="AU593" t="s">
        <v>15313</v>
      </c>
      <c r="AW593" t="s">
        <v>15314</v>
      </c>
      <c r="AZ593" t="s">
        <v>15315</v>
      </c>
      <c r="BA593" t="s">
        <v>15316</v>
      </c>
      <c r="BB593" t="s">
        <v>15317</v>
      </c>
      <c r="BD593" t="s">
        <v>15318</v>
      </c>
      <c r="BE593" t="s">
        <v>15319</v>
      </c>
      <c r="BI593" t="s">
        <v>15320</v>
      </c>
      <c r="BL593" t="s">
        <v>15321</v>
      </c>
      <c r="BM593" t="s">
        <v>15322</v>
      </c>
      <c r="BN593" t="s">
        <v>15323</v>
      </c>
      <c r="BO593" t="s">
        <v>15324</v>
      </c>
      <c r="BQ593" t="s">
        <v>15325</v>
      </c>
      <c r="BV593" t="s">
        <v>15326</v>
      </c>
      <c r="BW593" t="s">
        <v>15327</v>
      </c>
    </row>
    <row r="594" spans="12:75" x14ac:dyDescent="0.3">
      <c r="L594">
        <v>3670</v>
      </c>
      <c r="M594" t="s">
        <v>1010</v>
      </c>
      <c r="AU594" t="s">
        <v>15328</v>
      </c>
      <c r="AW594" t="s">
        <v>15329</v>
      </c>
      <c r="AZ594" t="s">
        <v>15330</v>
      </c>
      <c r="BA594" t="s">
        <v>15331</v>
      </c>
      <c r="BB594" t="s">
        <v>15332</v>
      </c>
      <c r="BD594" t="s">
        <v>15333</v>
      </c>
      <c r="BE594" t="s">
        <v>15334</v>
      </c>
      <c r="BI594" t="s">
        <v>15335</v>
      </c>
      <c r="BL594" t="s">
        <v>15336</v>
      </c>
      <c r="BM594" t="s">
        <v>15337</v>
      </c>
      <c r="BN594" t="s">
        <v>15338</v>
      </c>
      <c r="BO594" t="s">
        <v>15339</v>
      </c>
      <c r="BQ594" t="s">
        <v>15340</v>
      </c>
      <c r="BV594" t="s">
        <v>15341</v>
      </c>
      <c r="BW594" t="s">
        <v>15342</v>
      </c>
    </row>
    <row r="595" spans="12:75" x14ac:dyDescent="0.3">
      <c r="L595">
        <v>3670</v>
      </c>
      <c r="M595" t="s">
        <v>1011</v>
      </c>
      <c r="AU595" t="s">
        <v>15343</v>
      </c>
      <c r="AW595" t="s">
        <v>15344</v>
      </c>
      <c r="AZ595" t="s">
        <v>15345</v>
      </c>
      <c r="BA595" t="s">
        <v>15346</v>
      </c>
      <c r="BB595" t="s">
        <v>15347</v>
      </c>
      <c r="BD595" t="s">
        <v>15348</v>
      </c>
      <c r="BE595" t="s">
        <v>15349</v>
      </c>
      <c r="BI595" t="s">
        <v>15350</v>
      </c>
      <c r="BL595" t="s">
        <v>15351</v>
      </c>
      <c r="BM595" t="s">
        <v>15352</v>
      </c>
      <c r="BN595" t="s">
        <v>15353</v>
      </c>
      <c r="BO595" t="s">
        <v>15354</v>
      </c>
      <c r="BQ595" t="s">
        <v>15355</v>
      </c>
      <c r="BV595" t="s">
        <v>15356</v>
      </c>
      <c r="BW595" t="s">
        <v>15357</v>
      </c>
    </row>
    <row r="596" spans="12:75" x14ac:dyDescent="0.3">
      <c r="L596">
        <v>3680</v>
      </c>
      <c r="M596" t="s">
        <v>1012</v>
      </c>
      <c r="AU596" t="s">
        <v>15358</v>
      </c>
      <c r="AW596" t="s">
        <v>15359</v>
      </c>
      <c r="AZ596" t="s">
        <v>15360</v>
      </c>
      <c r="BA596" t="s">
        <v>15361</v>
      </c>
      <c r="BB596" t="s">
        <v>15362</v>
      </c>
      <c r="BD596" t="s">
        <v>15363</v>
      </c>
      <c r="BE596" t="s">
        <v>15364</v>
      </c>
      <c r="BI596" t="s">
        <v>15365</v>
      </c>
      <c r="BL596" t="s">
        <v>15366</v>
      </c>
      <c r="BM596" t="s">
        <v>15367</v>
      </c>
      <c r="BN596" t="s">
        <v>15368</v>
      </c>
      <c r="BO596" t="s">
        <v>15369</v>
      </c>
      <c r="BQ596" t="s">
        <v>15370</v>
      </c>
      <c r="BV596" t="s">
        <v>15371</v>
      </c>
      <c r="BW596" t="s">
        <v>15372</v>
      </c>
    </row>
    <row r="597" spans="12:75" x14ac:dyDescent="0.3">
      <c r="L597">
        <v>3680</v>
      </c>
      <c r="M597" t="s">
        <v>1013</v>
      </c>
      <c r="AU597" t="s">
        <v>15373</v>
      </c>
      <c r="AW597" t="s">
        <v>15374</v>
      </c>
      <c r="AZ597" t="s">
        <v>15375</v>
      </c>
      <c r="BA597" t="s">
        <v>15376</v>
      </c>
      <c r="BB597" t="s">
        <v>15377</v>
      </c>
      <c r="BD597" t="s">
        <v>15378</v>
      </c>
      <c r="BE597" t="s">
        <v>15379</v>
      </c>
      <c r="BI597" t="s">
        <v>15380</v>
      </c>
      <c r="BL597" t="s">
        <v>15381</v>
      </c>
      <c r="BM597" t="s">
        <v>15382</v>
      </c>
      <c r="BN597" t="s">
        <v>15383</v>
      </c>
      <c r="BO597" t="s">
        <v>15384</v>
      </c>
      <c r="BQ597" t="s">
        <v>15385</v>
      </c>
      <c r="BV597" t="s">
        <v>15386</v>
      </c>
      <c r="BW597" t="s">
        <v>15387</v>
      </c>
    </row>
    <row r="598" spans="12:75" x14ac:dyDescent="0.3">
      <c r="L598">
        <v>3680</v>
      </c>
      <c r="M598" t="s">
        <v>1014</v>
      </c>
      <c r="AU598" t="s">
        <v>15388</v>
      </c>
      <c r="AW598" t="s">
        <v>15389</v>
      </c>
      <c r="AZ598" t="s">
        <v>15390</v>
      </c>
      <c r="BA598" t="s">
        <v>15391</v>
      </c>
      <c r="BB598" t="s">
        <v>15392</v>
      </c>
      <c r="BD598" t="s">
        <v>15393</v>
      </c>
      <c r="BE598" t="s">
        <v>15394</v>
      </c>
      <c r="BI598" t="s">
        <v>15395</v>
      </c>
      <c r="BL598" t="s">
        <v>15396</v>
      </c>
      <c r="BM598" t="s">
        <v>15397</v>
      </c>
      <c r="BN598" t="s">
        <v>15398</v>
      </c>
      <c r="BO598" t="s">
        <v>15399</v>
      </c>
      <c r="BQ598" t="s">
        <v>15400</v>
      </c>
      <c r="BV598" t="s">
        <v>15401</v>
      </c>
      <c r="BW598" t="s">
        <v>15402</v>
      </c>
    </row>
    <row r="599" spans="12:75" x14ac:dyDescent="0.3">
      <c r="L599">
        <v>3690</v>
      </c>
      <c r="M599" t="s">
        <v>1015</v>
      </c>
      <c r="AU599" t="s">
        <v>15403</v>
      </c>
      <c r="AW599" t="s">
        <v>15404</v>
      </c>
      <c r="AZ599" t="s">
        <v>15405</v>
      </c>
      <c r="BA599" t="s">
        <v>15406</v>
      </c>
      <c r="BB599" t="s">
        <v>15407</v>
      </c>
      <c r="BD599" t="s">
        <v>15408</v>
      </c>
      <c r="BE599" t="s">
        <v>15409</v>
      </c>
      <c r="BI599" t="s">
        <v>15410</v>
      </c>
      <c r="BL599" t="s">
        <v>15411</v>
      </c>
      <c r="BM599" t="s">
        <v>15412</v>
      </c>
      <c r="BN599" t="s">
        <v>15413</v>
      </c>
      <c r="BO599" t="s">
        <v>15414</v>
      </c>
      <c r="BQ599" t="s">
        <v>15415</v>
      </c>
      <c r="BV599" t="s">
        <v>15416</v>
      </c>
      <c r="BW599" t="s">
        <v>15417</v>
      </c>
    </row>
    <row r="600" spans="12:75" x14ac:dyDescent="0.3">
      <c r="L600">
        <v>3700</v>
      </c>
      <c r="M600" t="s">
        <v>1016</v>
      </c>
      <c r="AU600" t="s">
        <v>15418</v>
      </c>
      <c r="AW600" t="s">
        <v>15419</v>
      </c>
      <c r="AZ600" t="s">
        <v>15420</v>
      </c>
      <c r="BA600" t="s">
        <v>15421</v>
      </c>
      <c r="BB600" t="s">
        <v>15422</v>
      </c>
      <c r="BD600" t="s">
        <v>15423</v>
      </c>
      <c r="BE600" t="s">
        <v>15424</v>
      </c>
      <c r="BI600" t="s">
        <v>15425</v>
      </c>
      <c r="BL600" t="s">
        <v>15426</v>
      </c>
      <c r="BM600" t="s">
        <v>15427</v>
      </c>
      <c r="BN600" t="s">
        <v>15428</v>
      </c>
      <c r="BO600" t="s">
        <v>15429</v>
      </c>
      <c r="BQ600" t="s">
        <v>15430</v>
      </c>
      <c r="BV600" t="s">
        <v>15431</v>
      </c>
      <c r="BW600" t="s">
        <v>15432</v>
      </c>
    </row>
    <row r="601" spans="12:75" x14ac:dyDescent="0.3">
      <c r="L601">
        <v>3700</v>
      </c>
      <c r="M601" t="s">
        <v>1017</v>
      </c>
      <c r="AU601" t="s">
        <v>15433</v>
      </c>
      <c r="AW601" t="s">
        <v>15434</v>
      </c>
      <c r="AZ601" t="s">
        <v>15435</v>
      </c>
      <c r="BA601" t="s">
        <v>15436</v>
      </c>
      <c r="BB601" t="s">
        <v>15437</v>
      </c>
      <c r="BD601" t="s">
        <v>15438</v>
      </c>
      <c r="BE601" t="s">
        <v>15439</v>
      </c>
      <c r="BI601" t="s">
        <v>15440</v>
      </c>
      <c r="BL601" t="s">
        <v>15441</v>
      </c>
      <c r="BM601" t="s">
        <v>15442</v>
      </c>
      <c r="BN601" t="s">
        <v>15443</v>
      </c>
      <c r="BO601" t="s">
        <v>15444</v>
      </c>
      <c r="BQ601" t="s">
        <v>15445</v>
      </c>
      <c r="BV601" t="s">
        <v>15446</v>
      </c>
      <c r="BW601" t="s">
        <v>15447</v>
      </c>
    </row>
    <row r="602" spans="12:75" x14ac:dyDescent="0.3">
      <c r="L602">
        <v>3700</v>
      </c>
      <c r="M602" t="s">
        <v>1018</v>
      </c>
      <c r="AU602" t="s">
        <v>15448</v>
      </c>
      <c r="AW602" t="s">
        <v>15449</v>
      </c>
      <c r="AZ602" t="s">
        <v>15450</v>
      </c>
      <c r="BA602" t="s">
        <v>15451</v>
      </c>
      <c r="BB602" t="s">
        <v>15452</v>
      </c>
      <c r="BD602" t="s">
        <v>15453</v>
      </c>
      <c r="BE602" t="s">
        <v>15454</v>
      </c>
      <c r="BI602" t="s">
        <v>15455</v>
      </c>
      <c r="BL602" t="s">
        <v>15456</v>
      </c>
      <c r="BM602" t="s">
        <v>15457</v>
      </c>
      <c r="BN602" t="s">
        <v>15458</v>
      </c>
      <c r="BO602" t="s">
        <v>15459</v>
      </c>
      <c r="BQ602" t="s">
        <v>15460</v>
      </c>
      <c r="BV602" t="s">
        <v>15461</v>
      </c>
      <c r="BW602" t="s">
        <v>15462</v>
      </c>
    </row>
    <row r="603" spans="12:75" x14ac:dyDescent="0.3">
      <c r="L603">
        <v>3700</v>
      </c>
      <c r="M603" t="s">
        <v>1019</v>
      </c>
      <c r="AU603" t="s">
        <v>15463</v>
      </c>
      <c r="AW603" t="s">
        <v>15464</v>
      </c>
      <c r="AZ603" t="s">
        <v>15465</v>
      </c>
      <c r="BA603" t="s">
        <v>15466</v>
      </c>
      <c r="BB603" t="s">
        <v>15467</v>
      </c>
      <c r="BD603" t="s">
        <v>15468</v>
      </c>
      <c r="BE603" t="s">
        <v>15469</v>
      </c>
      <c r="BI603" t="s">
        <v>15470</v>
      </c>
      <c r="BL603" t="s">
        <v>15471</v>
      </c>
      <c r="BM603" t="s">
        <v>15472</v>
      </c>
      <c r="BN603" t="s">
        <v>15473</v>
      </c>
      <c r="BO603" t="s">
        <v>15474</v>
      </c>
      <c r="BQ603" t="s">
        <v>15475</v>
      </c>
      <c r="BV603" t="s">
        <v>15476</v>
      </c>
      <c r="BW603" t="s">
        <v>15477</v>
      </c>
    </row>
    <row r="604" spans="12:75" x14ac:dyDescent="0.3">
      <c r="L604">
        <v>3700</v>
      </c>
      <c r="M604" t="s">
        <v>1020</v>
      </c>
      <c r="AU604" t="s">
        <v>15478</v>
      </c>
      <c r="AW604" t="s">
        <v>15479</v>
      </c>
      <c r="AZ604" t="s">
        <v>15480</v>
      </c>
      <c r="BA604" t="s">
        <v>15481</v>
      </c>
      <c r="BB604" t="s">
        <v>15482</v>
      </c>
      <c r="BD604" t="s">
        <v>15483</v>
      </c>
      <c r="BE604" t="s">
        <v>15484</v>
      </c>
      <c r="BI604" t="s">
        <v>15485</v>
      </c>
      <c r="BL604" t="s">
        <v>15486</v>
      </c>
      <c r="BM604" t="s">
        <v>15487</v>
      </c>
      <c r="BN604" t="s">
        <v>15488</v>
      </c>
      <c r="BO604" t="s">
        <v>15489</v>
      </c>
      <c r="BQ604" t="s">
        <v>15490</v>
      </c>
      <c r="BV604" t="s">
        <v>15491</v>
      </c>
      <c r="BW604" t="s">
        <v>15492</v>
      </c>
    </row>
    <row r="605" spans="12:75" x14ac:dyDescent="0.3">
      <c r="L605">
        <v>3700</v>
      </c>
      <c r="M605" t="s">
        <v>1021</v>
      </c>
      <c r="AU605" t="s">
        <v>15493</v>
      </c>
      <c r="AW605" t="s">
        <v>15494</v>
      </c>
      <c r="AZ605" t="s">
        <v>15495</v>
      </c>
      <c r="BA605" t="s">
        <v>15496</v>
      </c>
      <c r="BB605" t="s">
        <v>15497</v>
      </c>
      <c r="BD605" t="s">
        <v>15498</v>
      </c>
      <c r="BE605" t="s">
        <v>15499</v>
      </c>
      <c r="BI605" t="s">
        <v>15500</v>
      </c>
      <c r="BL605" t="s">
        <v>15501</v>
      </c>
      <c r="BM605" t="s">
        <v>15502</v>
      </c>
      <c r="BN605" t="s">
        <v>15503</v>
      </c>
      <c r="BO605" t="s">
        <v>15504</v>
      </c>
      <c r="BQ605" t="s">
        <v>15505</v>
      </c>
      <c r="BV605" t="s">
        <v>15506</v>
      </c>
      <c r="BW605" t="s">
        <v>15507</v>
      </c>
    </row>
    <row r="606" spans="12:75" x14ac:dyDescent="0.3">
      <c r="L606">
        <v>3700</v>
      </c>
      <c r="M606" t="s">
        <v>1022</v>
      </c>
      <c r="AU606" t="s">
        <v>15508</v>
      </c>
      <c r="AW606" t="s">
        <v>15509</v>
      </c>
      <c r="AZ606" t="s">
        <v>15510</v>
      </c>
      <c r="BA606" t="s">
        <v>15511</v>
      </c>
      <c r="BB606" t="s">
        <v>15512</v>
      </c>
      <c r="BD606" t="s">
        <v>15513</v>
      </c>
      <c r="BE606" t="s">
        <v>15514</v>
      </c>
      <c r="BI606" t="s">
        <v>15515</v>
      </c>
      <c r="BL606" t="s">
        <v>15516</v>
      </c>
      <c r="BM606" t="s">
        <v>15517</v>
      </c>
      <c r="BN606" t="s">
        <v>15518</v>
      </c>
      <c r="BO606" t="s">
        <v>15519</v>
      </c>
      <c r="BQ606" t="s">
        <v>15520</v>
      </c>
      <c r="BV606" t="s">
        <v>15521</v>
      </c>
      <c r="BW606" t="s">
        <v>15522</v>
      </c>
    </row>
    <row r="607" spans="12:75" x14ac:dyDescent="0.3">
      <c r="L607">
        <v>3700</v>
      </c>
      <c r="M607" t="s">
        <v>1023</v>
      </c>
      <c r="AU607" t="s">
        <v>15523</v>
      </c>
      <c r="AW607" t="s">
        <v>15524</v>
      </c>
      <c r="AZ607" t="s">
        <v>15525</v>
      </c>
      <c r="BA607" t="s">
        <v>15526</v>
      </c>
      <c r="BB607" t="s">
        <v>15527</v>
      </c>
      <c r="BD607" t="s">
        <v>15528</v>
      </c>
      <c r="BE607" t="s">
        <v>15529</v>
      </c>
      <c r="BI607" t="s">
        <v>15530</v>
      </c>
      <c r="BL607" t="s">
        <v>15531</v>
      </c>
      <c r="BM607" t="s">
        <v>15532</v>
      </c>
      <c r="BN607" t="s">
        <v>15533</v>
      </c>
      <c r="BO607" t="s">
        <v>15534</v>
      </c>
      <c r="BQ607" t="s">
        <v>15535</v>
      </c>
      <c r="BV607" t="s">
        <v>15536</v>
      </c>
      <c r="BW607" t="s">
        <v>15537</v>
      </c>
    </row>
    <row r="608" spans="12:75" x14ac:dyDescent="0.3">
      <c r="L608">
        <v>3700</v>
      </c>
      <c r="M608" t="s">
        <v>1024</v>
      </c>
      <c r="AU608" t="s">
        <v>15538</v>
      </c>
      <c r="AW608" t="s">
        <v>15539</v>
      </c>
      <c r="AZ608" t="s">
        <v>15540</v>
      </c>
      <c r="BA608" t="s">
        <v>15541</v>
      </c>
      <c r="BB608" t="s">
        <v>15542</v>
      </c>
      <c r="BD608" t="s">
        <v>15543</v>
      </c>
      <c r="BE608" t="s">
        <v>15544</v>
      </c>
      <c r="BI608" t="s">
        <v>15545</v>
      </c>
      <c r="BL608" t="s">
        <v>15546</v>
      </c>
      <c r="BM608" t="s">
        <v>15547</v>
      </c>
      <c r="BN608" t="s">
        <v>15548</v>
      </c>
      <c r="BO608" t="s">
        <v>15549</v>
      </c>
      <c r="BQ608" t="s">
        <v>15550</v>
      </c>
      <c r="BV608" t="s">
        <v>15551</v>
      </c>
      <c r="BW608" t="s">
        <v>15552</v>
      </c>
    </row>
    <row r="609" spans="12:75" x14ac:dyDescent="0.3">
      <c r="L609">
        <v>3700</v>
      </c>
      <c r="M609" t="s">
        <v>1025</v>
      </c>
      <c r="AU609" t="s">
        <v>15553</v>
      </c>
      <c r="AW609" t="s">
        <v>15554</v>
      </c>
      <c r="AZ609" t="s">
        <v>15555</v>
      </c>
      <c r="BA609" t="s">
        <v>15556</v>
      </c>
      <c r="BB609" t="s">
        <v>15557</v>
      </c>
      <c r="BD609" t="s">
        <v>15558</v>
      </c>
      <c r="BE609" t="s">
        <v>15559</v>
      </c>
      <c r="BI609" t="s">
        <v>15560</v>
      </c>
      <c r="BL609" t="s">
        <v>15561</v>
      </c>
      <c r="BM609" t="s">
        <v>15562</v>
      </c>
      <c r="BN609" t="s">
        <v>15563</v>
      </c>
      <c r="BO609" t="s">
        <v>15564</v>
      </c>
      <c r="BQ609" t="s">
        <v>15565</v>
      </c>
      <c r="BV609" t="s">
        <v>15566</v>
      </c>
      <c r="BW609" t="s">
        <v>15567</v>
      </c>
    </row>
    <row r="610" spans="12:75" x14ac:dyDescent="0.3">
      <c r="L610">
        <v>3700</v>
      </c>
      <c r="M610" t="s">
        <v>1026</v>
      </c>
      <c r="AU610" t="s">
        <v>15568</v>
      </c>
      <c r="AW610" t="s">
        <v>15569</v>
      </c>
      <c r="AZ610" t="s">
        <v>15570</v>
      </c>
      <c r="BA610" t="s">
        <v>15571</v>
      </c>
      <c r="BB610" t="s">
        <v>15572</v>
      </c>
      <c r="BD610" t="s">
        <v>15573</v>
      </c>
      <c r="BE610" t="s">
        <v>15574</v>
      </c>
      <c r="BI610" t="s">
        <v>15575</v>
      </c>
      <c r="BL610" t="s">
        <v>15576</v>
      </c>
      <c r="BM610" t="s">
        <v>15577</v>
      </c>
      <c r="BN610" t="s">
        <v>15578</v>
      </c>
      <c r="BO610" t="s">
        <v>15579</v>
      </c>
      <c r="BQ610" t="s">
        <v>15580</v>
      </c>
      <c r="BV610" t="s">
        <v>15581</v>
      </c>
      <c r="BW610" t="s">
        <v>15582</v>
      </c>
    </row>
    <row r="611" spans="12:75" x14ac:dyDescent="0.3">
      <c r="L611">
        <v>3700</v>
      </c>
      <c r="M611" t="s">
        <v>1027</v>
      </c>
      <c r="AU611" t="s">
        <v>15583</v>
      </c>
      <c r="AW611" t="s">
        <v>15584</v>
      </c>
      <c r="AZ611" t="s">
        <v>15585</v>
      </c>
      <c r="BA611" t="s">
        <v>15586</v>
      </c>
      <c r="BB611" t="s">
        <v>15587</v>
      </c>
      <c r="BD611" t="s">
        <v>15588</v>
      </c>
      <c r="BE611" t="s">
        <v>15589</v>
      </c>
      <c r="BI611" t="s">
        <v>15590</v>
      </c>
      <c r="BL611" t="s">
        <v>15591</v>
      </c>
      <c r="BM611" t="s">
        <v>15592</v>
      </c>
      <c r="BN611" t="s">
        <v>15593</v>
      </c>
      <c r="BO611" t="s">
        <v>15594</v>
      </c>
      <c r="BQ611" t="s">
        <v>15595</v>
      </c>
      <c r="BV611" t="s">
        <v>15596</v>
      </c>
      <c r="BW611" t="s">
        <v>15597</v>
      </c>
    </row>
    <row r="612" spans="12:75" x14ac:dyDescent="0.3">
      <c r="L612">
        <v>3700</v>
      </c>
      <c r="M612" t="s">
        <v>1028</v>
      </c>
      <c r="AU612" t="s">
        <v>15598</v>
      </c>
      <c r="AW612" t="s">
        <v>15599</v>
      </c>
      <c r="AZ612" t="s">
        <v>15600</v>
      </c>
      <c r="BA612" t="s">
        <v>15601</v>
      </c>
      <c r="BB612" t="s">
        <v>15602</v>
      </c>
      <c r="BD612" t="s">
        <v>15603</v>
      </c>
      <c r="BE612" t="s">
        <v>15604</v>
      </c>
      <c r="BI612" t="s">
        <v>15605</v>
      </c>
      <c r="BL612" t="s">
        <v>15606</v>
      </c>
      <c r="BM612" t="s">
        <v>15607</v>
      </c>
      <c r="BN612" t="s">
        <v>15608</v>
      </c>
      <c r="BO612" t="s">
        <v>15609</v>
      </c>
      <c r="BQ612" t="s">
        <v>15610</v>
      </c>
      <c r="BV612" t="s">
        <v>15611</v>
      </c>
      <c r="BW612" t="s">
        <v>15612</v>
      </c>
    </row>
    <row r="613" spans="12:75" x14ac:dyDescent="0.3">
      <c r="L613">
        <v>3700</v>
      </c>
      <c r="M613" t="s">
        <v>1029</v>
      </c>
      <c r="AU613" t="s">
        <v>15613</v>
      </c>
      <c r="AW613" t="s">
        <v>15614</v>
      </c>
      <c r="AZ613" t="s">
        <v>15615</v>
      </c>
      <c r="BA613" t="s">
        <v>15616</v>
      </c>
      <c r="BB613" t="s">
        <v>15617</v>
      </c>
      <c r="BD613" t="s">
        <v>15618</v>
      </c>
      <c r="BE613" t="s">
        <v>15619</v>
      </c>
      <c r="BI613" t="s">
        <v>15620</v>
      </c>
      <c r="BL613" t="s">
        <v>15621</v>
      </c>
      <c r="BM613" t="s">
        <v>15622</v>
      </c>
      <c r="BN613" t="s">
        <v>15623</v>
      </c>
      <c r="BO613" t="s">
        <v>15624</v>
      </c>
      <c r="BQ613" t="s">
        <v>15625</v>
      </c>
      <c r="BV613" t="s">
        <v>15626</v>
      </c>
      <c r="BW613" t="s">
        <v>15627</v>
      </c>
    </row>
    <row r="614" spans="12:75" x14ac:dyDescent="0.3">
      <c r="L614">
        <v>3700</v>
      </c>
      <c r="M614" t="s">
        <v>1030</v>
      </c>
      <c r="AU614" t="s">
        <v>15628</v>
      </c>
      <c r="AW614" t="s">
        <v>15629</v>
      </c>
      <c r="AZ614" t="s">
        <v>15630</v>
      </c>
      <c r="BA614" t="s">
        <v>15631</v>
      </c>
      <c r="BB614" t="s">
        <v>15632</v>
      </c>
      <c r="BD614" t="s">
        <v>15633</v>
      </c>
      <c r="BE614" t="s">
        <v>15634</v>
      </c>
      <c r="BI614" t="s">
        <v>15635</v>
      </c>
      <c r="BL614" t="s">
        <v>15636</v>
      </c>
      <c r="BM614" t="s">
        <v>15637</v>
      </c>
      <c r="BN614" t="s">
        <v>15638</v>
      </c>
      <c r="BO614" t="s">
        <v>15639</v>
      </c>
      <c r="BQ614" t="s">
        <v>15640</v>
      </c>
      <c r="BV614" t="s">
        <v>15641</v>
      </c>
      <c r="BW614" t="s">
        <v>15642</v>
      </c>
    </row>
    <row r="615" spans="12:75" x14ac:dyDescent="0.3">
      <c r="L615">
        <v>3700</v>
      </c>
      <c r="M615" t="s">
        <v>1031</v>
      </c>
      <c r="AU615" t="s">
        <v>15643</v>
      </c>
      <c r="AW615" t="s">
        <v>15644</v>
      </c>
      <c r="AZ615" t="s">
        <v>15645</v>
      </c>
      <c r="BA615" t="s">
        <v>15646</v>
      </c>
      <c r="BB615" t="s">
        <v>15647</v>
      </c>
      <c r="BD615" t="s">
        <v>15648</v>
      </c>
      <c r="BE615" t="s">
        <v>15649</v>
      </c>
      <c r="BI615" t="s">
        <v>15650</v>
      </c>
      <c r="BL615" t="s">
        <v>15651</v>
      </c>
      <c r="BM615" t="s">
        <v>15652</v>
      </c>
      <c r="BN615" t="s">
        <v>15653</v>
      </c>
      <c r="BO615" t="s">
        <v>15654</v>
      </c>
      <c r="BQ615" t="s">
        <v>15655</v>
      </c>
      <c r="BV615" t="s">
        <v>15656</v>
      </c>
      <c r="BW615" t="s">
        <v>15657</v>
      </c>
    </row>
    <row r="616" spans="12:75" x14ac:dyDescent="0.3">
      <c r="L616">
        <v>3700</v>
      </c>
      <c r="M616" t="s">
        <v>1032</v>
      </c>
      <c r="AU616" t="s">
        <v>15658</v>
      </c>
      <c r="AW616" t="s">
        <v>15659</v>
      </c>
      <c r="AZ616" t="s">
        <v>15660</v>
      </c>
      <c r="BA616" t="s">
        <v>7940</v>
      </c>
      <c r="BB616" t="s">
        <v>15361</v>
      </c>
      <c r="BD616" t="s">
        <v>15661</v>
      </c>
      <c r="BE616" t="s">
        <v>15662</v>
      </c>
      <c r="BI616" t="s">
        <v>15663</v>
      </c>
      <c r="BL616" t="s">
        <v>15664</v>
      </c>
      <c r="BM616" t="s">
        <v>15665</v>
      </c>
      <c r="BN616" t="s">
        <v>15666</v>
      </c>
      <c r="BO616" t="s">
        <v>15667</v>
      </c>
      <c r="BQ616" t="s">
        <v>15668</v>
      </c>
      <c r="BV616" t="s">
        <v>15669</v>
      </c>
      <c r="BW616" t="s">
        <v>15670</v>
      </c>
    </row>
    <row r="617" spans="12:75" x14ac:dyDescent="0.3">
      <c r="L617">
        <v>3700</v>
      </c>
      <c r="M617" t="s">
        <v>1033</v>
      </c>
      <c r="AU617" t="s">
        <v>15671</v>
      </c>
      <c r="AW617" t="s">
        <v>15672</v>
      </c>
      <c r="AZ617" t="s">
        <v>15673</v>
      </c>
      <c r="BA617" t="s">
        <v>15674</v>
      </c>
      <c r="BB617" t="s">
        <v>15675</v>
      </c>
      <c r="BD617" t="s">
        <v>15676</v>
      </c>
      <c r="BI617" t="s">
        <v>15677</v>
      </c>
      <c r="BL617" t="s">
        <v>15678</v>
      </c>
      <c r="BM617" t="s">
        <v>15679</v>
      </c>
      <c r="BN617" t="s">
        <v>15680</v>
      </c>
      <c r="BO617" t="s">
        <v>15681</v>
      </c>
      <c r="BQ617" t="s">
        <v>15682</v>
      </c>
      <c r="BV617" t="s">
        <v>15683</v>
      </c>
      <c r="BW617" t="s">
        <v>15684</v>
      </c>
    </row>
    <row r="618" spans="12:75" x14ac:dyDescent="0.3">
      <c r="L618">
        <v>3700</v>
      </c>
      <c r="M618" t="s">
        <v>1034</v>
      </c>
      <c r="AU618" t="s">
        <v>15685</v>
      </c>
      <c r="AW618" t="s">
        <v>15686</v>
      </c>
      <c r="AZ618" t="s">
        <v>15687</v>
      </c>
      <c r="BA618" t="s">
        <v>15688</v>
      </c>
      <c r="BB618" t="s">
        <v>15689</v>
      </c>
      <c r="BD618" t="s">
        <v>15690</v>
      </c>
      <c r="BI618" t="s">
        <v>15691</v>
      </c>
      <c r="BL618" t="s">
        <v>15692</v>
      </c>
      <c r="BM618" t="s">
        <v>15693</v>
      </c>
      <c r="BN618" t="s">
        <v>15694</v>
      </c>
      <c r="BO618" t="s">
        <v>15695</v>
      </c>
      <c r="BQ618" t="s">
        <v>15696</v>
      </c>
      <c r="BV618" t="s">
        <v>15697</v>
      </c>
      <c r="BW618" t="s">
        <v>15698</v>
      </c>
    </row>
    <row r="619" spans="12:75" x14ac:dyDescent="0.3">
      <c r="L619">
        <v>3717</v>
      </c>
      <c r="M619" t="s">
        <v>1035</v>
      </c>
      <c r="AU619" t="s">
        <v>15699</v>
      </c>
      <c r="AW619" t="s">
        <v>15700</v>
      </c>
      <c r="AZ619" t="s">
        <v>15701</v>
      </c>
      <c r="BA619" t="s">
        <v>15702</v>
      </c>
      <c r="BB619" t="s">
        <v>15703</v>
      </c>
      <c r="BD619" t="s">
        <v>15704</v>
      </c>
      <c r="BI619" t="s">
        <v>15705</v>
      </c>
      <c r="BL619" t="s">
        <v>15706</v>
      </c>
      <c r="BM619" t="s">
        <v>15707</v>
      </c>
      <c r="BN619" t="s">
        <v>15708</v>
      </c>
      <c r="BO619" t="s">
        <v>15709</v>
      </c>
      <c r="BQ619" t="s">
        <v>15710</v>
      </c>
      <c r="BV619" t="s">
        <v>15711</v>
      </c>
      <c r="BW619" t="s">
        <v>15712</v>
      </c>
    </row>
    <row r="620" spans="12:75" x14ac:dyDescent="0.3">
      <c r="L620">
        <v>3720</v>
      </c>
      <c r="M620" t="s">
        <v>1036</v>
      </c>
      <c r="AU620" t="s">
        <v>15713</v>
      </c>
      <c r="AW620" t="s">
        <v>15714</v>
      </c>
      <c r="AZ620" t="s">
        <v>15715</v>
      </c>
      <c r="BA620" t="s">
        <v>15716</v>
      </c>
      <c r="BB620" t="s">
        <v>15717</v>
      </c>
      <c r="BD620" t="s">
        <v>15718</v>
      </c>
      <c r="BI620" t="s">
        <v>15719</v>
      </c>
      <c r="BL620" t="s">
        <v>15720</v>
      </c>
      <c r="BM620" t="s">
        <v>15721</v>
      </c>
      <c r="BN620" t="s">
        <v>15722</v>
      </c>
      <c r="BO620" t="s">
        <v>15723</v>
      </c>
      <c r="BQ620" t="s">
        <v>15724</v>
      </c>
      <c r="BV620" t="s">
        <v>15725</v>
      </c>
      <c r="BW620" t="s">
        <v>15726</v>
      </c>
    </row>
    <row r="621" spans="12:75" x14ac:dyDescent="0.3">
      <c r="L621">
        <v>3721</v>
      </c>
      <c r="M621" t="s">
        <v>1037</v>
      </c>
      <c r="AU621" t="s">
        <v>15727</v>
      </c>
      <c r="AW621" t="s">
        <v>15728</v>
      </c>
      <c r="AZ621" t="s">
        <v>15729</v>
      </c>
      <c r="BA621" t="s">
        <v>15730</v>
      </c>
      <c r="BB621" t="s">
        <v>15731</v>
      </c>
      <c r="BD621" t="s">
        <v>15732</v>
      </c>
      <c r="BI621" t="s">
        <v>15733</v>
      </c>
      <c r="BL621" t="s">
        <v>15734</v>
      </c>
      <c r="BM621" t="s">
        <v>15735</v>
      </c>
      <c r="BN621" t="s">
        <v>15736</v>
      </c>
      <c r="BO621" t="s">
        <v>15737</v>
      </c>
      <c r="BQ621" t="s">
        <v>15738</v>
      </c>
      <c r="BV621" t="s">
        <v>15739</v>
      </c>
      <c r="BW621" t="s">
        <v>15740</v>
      </c>
    </row>
    <row r="622" spans="12:75" x14ac:dyDescent="0.3">
      <c r="L622">
        <v>3722</v>
      </c>
      <c r="M622" t="s">
        <v>1038</v>
      </c>
      <c r="AU622" t="s">
        <v>15741</v>
      </c>
      <c r="AW622" t="s">
        <v>15742</v>
      </c>
      <c r="AZ622" t="s">
        <v>15743</v>
      </c>
      <c r="BA622" t="s">
        <v>15744</v>
      </c>
      <c r="BB622" t="s">
        <v>15745</v>
      </c>
      <c r="BD622" t="s">
        <v>15746</v>
      </c>
      <c r="BI622" t="s">
        <v>15747</v>
      </c>
      <c r="BL622" t="s">
        <v>15748</v>
      </c>
      <c r="BM622" t="s">
        <v>15749</v>
      </c>
      <c r="BN622" t="s">
        <v>15750</v>
      </c>
      <c r="BO622" t="s">
        <v>15751</v>
      </c>
      <c r="BQ622" t="s">
        <v>15752</v>
      </c>
      <c r="BV622" t="s">
        <v>15753</v>
      </c>
      <c r="BW622" t="s">
        <v>15754</v>
      </c>
    </row>
    <row r="623" spans="12:75" x14ac:dyDescent="0.3">
      <c r="L623">
        <v>3723</v>
      </c>
      <c r="M623" t="s">
        <v>1039</v>
      </c>
      <c r="AU623" t="s">
        <v>15755</v>
      </c>
      <c r="AW623" t="s">
        <v>15756</v>
      </c>
      <c r="AZ623" t="s">
        <v>15757</v>
      </c>
      <c r="BA623" t="s">
        <v>15758</v>
      </c>
      <c r="BB623" t="s">
        <v>15759</v>
      </c>
      <c r="BD623" t="s">
        <v>15760</v>
      </c>
      <c r="BI623" t="s">
        <v>15761</v>
      </c>
      <c r="BL623" t="s">
        <v>15762</v>
      </c>
      <c r="BM623" t="s">
        <v>15763</v>
      </c>
      <c r="BN623" t="s">
        <v>15764</v>
      </c>
      <c r="BO623" t="s">
        <v>15765</v>
      </c>
      <c r="BQ623" t="s">
        <v>15766</v>
      </c>
      <c r="BV623" t="s">
        <v>15767</v>
      </c>
      <c r="BW623" t="s">
        <v>15768</v>
      </c>
    </row>
    <row r="624" spans="12:75" x14ac:dyDescent="0.3">
      <c r="L624">
        <v>3724</v>
      </c>
      <c r="M624" t="s">
        <v>1040</v>
      </c>
      <c r="AU624" t="s">
        <v>15769</v>
      </c>
      <c r="AW624" t="s">
        <v>15770</v>
      </c>
      <c r="AZ624" t="s">
        <v>15771</v>
      </c>
      <c r="BA624" t="s">
        <v>15772</v>
      </c>
      <c r="BB624" t="s">
        <v>15773</v>
      </c>
      <c r="BD624" t="s">
        <v>15774</v>
      </c>
      <c r="BI624" t="s">
        <v>15775</v>
      </c>
      <c r="BL624" t="s">
        <v>15776</v>
      </c>
      <c r="BM624" t="s">
        <v>15777</v>
      </c>
      <c r="BN624" t="s">
        <v>15778</v>
      </c>
      <c r="BO624" t="s">
        <v>15779</v>
      </c>
      <c r="BQ624" t="s">
        <v>15780</v>
      </c>
      <c r="BV624" t="s">
        <v>15781</v>
      </c>
      <c r="BW624" t="s">
        <v>15782</v>
      </c>
    </row>
    <row r="625" spans="12:75" x14ac:dyDescent="0.3">
      <c r="L625">
        <v>3730</v>
      </c>
      <c r="M625" t="s">
        <v>1041</v>
      </c>
      <c r="AU625" t="s">
        <v>15783</v>
      </c>
      <c r="AW625" t="s">
        <v>15784</v>
      </c>
      <c r="AZ625" t="s">
        <v>15785</v>
      </c>
      <c r="BA625" t="s">
        <v>15786</v>
      </c>
      <c r="BB625" t="s">
        <v>15787</v>
      </c>
      <c r="BD625" t="s">
        <v>15788</v>
      </c>
      <c r="BI625" t="s">
        <v>15789</v>
      </c>
      <c r="BL625" t="s">
        <v>15790</v>
      </c>
      <c r="BM625" t="s">
        <v>15791</v>
      </c>
      <c r="BN625" t="s">
        <v>15792</v>
      </c>
      <c r="BO625" t="s">
        <v>15793</v>
      </c>
      <c r="BQ625" t="s">
        <v>15794</v>
      </c>
      <c r="BV625" t="s">
        <v>15795</v>
      </c>
      <c r="BW625" t="s">
        <v>15796</v>
      </c>
    </row>
    <row r="626" spans="12:75" x14ac:dyDescent="0.3">
      <c r="L626">
        <v>3730</v>
      </c>
      <c r="M626" t="s">
        <v>1042</v>
      </c>
      <c r="AU626" t="s">
        <v>15797</v>
      </c>
      <c r="AW626" t="s">
        <v>15798</v>
      </c>
      <c r="AZ626" t="s">
        <v>15799</v>
      </c>
      <c r="BA626" t="s">
        <v>15800</v>
      </c>
      <c r="BB626" t="s">
        <v>15801</v>
      </c>
      <c r="BD626" t="s">
        <v>15802</v>
      </c>
      <c r="BI626" t="s">
        <v>15803</v>
      </c>
      <c r="BL626" t="s">
        <v>15804</v>
      </c>
      <c r="BM626" t="s">
        <v>15805</v>
      </c>
      <c r="BN626" t="s">
        <v>15806</v>
      </c>
      <c r="BO626" t="s">
        <v>15807</v>
      </c>
      <c r="BQ626" t="s">
        <v>15808</v>
      </c>
      <c r="BV626" t="s">
        <v>15809</v>
      </c>
      <c r="BW626" t="s">
        <v>15810</v>
      </c>
    </row>
    <row r="627" spans="12:75" x14ac:dyDescent="0.3">
      <c r="L627">
        <v>3730</v>
      </c>
      <c r="M627" t="s">
        <v>1043</v>
      </c>
      <c r="AU627" t="s">
        <v>15811</v>
      </c>
      <c r="AW627" t="s">
        <v>15812</v>
      </c>
      <c r="AZ627" t="s">
        <v>15813</v>
      </c>
      <c r="BA627" t="s">
        <v>15814</v>
      </c>
      <c r="BB627" t="s">
        <v>15815</v>
      </c>
      <c r="BD627" t="s">
        <v>15816</v>
      </c>
      <c r="BI627" t="s">
        <v>15817</v>
      </c>
      <c r="BL627" t="s">
        <v>15818</v>
      </c>
      <c r="BM627" t="s">
        <v>15819</v>
      </c>
      <c r="BN627" t="s">
        <v>15820</v>
      </c>
      <c r="BO627" t="s">
        <v>15821</v>
      </c>
      <c r="BQ627" t="s">
        <v>15822</v>
      </c>
      <c r="BV627" t="s">
        <v>15823</v>
      </c>
      <c r="BW627" t="s">
        <v>15824</v>
      </c>
    </row>
    <row r="628" spans="12:75" x14ac:dyDescent="0.3">
      <c r="L628">
        <v>3730</v>
      </c>
      <c r="M628" t="s">
        <v>1044</v>
      </c>
      <c r="AU628" t="s">
        <v>15825</v>
      </c>
      <c r="AW628" t="s">
        <v>15826</v>
      </c>
      <c r="AZ628" t="s">
        <v>15827</v>
      </c>
      <c r="BA628" t="s">
        <v>15828</v>
      </c>
      <c r="BB628" t="s">
        <v>15829</v>
      </c>
      <c r="BD628" t="s">
        <v>15830</v>
      </c>
      <c r="BI628" t="s">
        <v>15831</v>
      </c>
      <c r="BL628" t="s">
        <v>15832</v>
      </c>
      <c r="BM628" t="s">
        <v>15833</v>
      </c>
      <c r="BN628" t="s">
        <v>15834</v>
      </c>
      <c r="BO628" t="s">
        <v>15835</v>
      </c>
      <c r="BQ628" t="s">
        <v>15836</v>
      </c>
      <c r="BV628" t="s">
        <v>15837</v>
      </c>
      <c r="BW628" t="s">
        <v>15838</v>
      </c>
    </row>
    <row r="629" spans="12:75" x14ac:dyDescent="0.3">
      <c r="L629">
        <v>3732</v>
      </c>
      <c r="M629" t="s">
        <v>1045</v>
      </c>
      <c r="AU629" t="s">
        <v>15839</v>
      </c>
      <c r="AW629" t="s">
        <v>15840</v>
      </c>
      <c r="AZ629" t="s">
        <v>15841</v>
      </c>
      <c r="BA629" t="s">
        <v>15842</v>
      </c>
      <c r="BB629" t="s">
        <v>15843</v>
      </c>
      <c r="BD629" t="s">
        <v>15844</v>
      </c>
      <c r="BI629" t="s">
        <v>15845</v>
      </c>
      <c r="BL629" t="s">
        <v>15846</v>
      </c>
      <c r="BM629" t="s">
        <v>15847</v>
      </c>
      <c r="BN629" t="s">
        <v>15848</v>
      </c>
      <c r="BO629" t="s">
        <v>15849</v>
      </c>
      <c r="BQ629" t="s">
        <v>15850</v>
      </c>
      <c r="BV629" t="s">
        <v>15851</v>
      </c>
      <c r="BW629" t="s">
        <v>15852</v>
      </c>
    </row>
    <row r="630" spans="12:75" x14ac:dyDescent="0.3">
      <c r="L630">
        <v>3740</v>
      </c>
      <c r="M630" t="s">
        <v>1046</v>
      </c>
      <c r="AU630" t="s">
        <v>15853</v>
      </c>
      <c r="AW630" t="s">
        <v>15854</v>
      </c>
      <c r="AZ630" t="s">
        <v>15855</v>
      </c>
      <c r="BA630" t="s">
        <v>15856</v>
      </c>
      <c r="BB630" t="s">
        <v>15857</v>
      </c>
      <c r="BD630" t="s">
        <v>15858</v>
      </c>
      <c r="BI630" t="s">
        <v>15859</v>
      </c>
      <c r="BL630" t="s">
        <v>15860</v>
      </c>
      <c r="BM630" t="s">
        <v>15861</v>
      </c>
      <c r="BN630" t="s">
        <v>15862</v>
      </c>
      <c r="BO630" t="s">
        <v>15863</v>
      </c>
      <c r="BQ630" t="s">
        <v>15864</v>
      </c>
      <c r="BV630" t="s">
        <v>15865</v>
      </c>
      <c r="BW630" t="s">
        <v>15866</v>
      </c>
    </row>
    <row r="631" spans="12:75" x14ac:dyDescent="0.3">
      <c r="L631">
        <v>3740</v>
      </c>
      <c r="M631" t="s">
        <v>1047</v>
      </c>
      <c r="AU631" t="s">
        <v>15867</v>
      </c>
      <c r="AW631" t="s">
        <v>15868</v>
      </c>
      <c r="AZ631" t="s">
        <v>15869</v>
      </c>
      <c r="BA631" t="s">
        <v>15870</v>
      </c>
      <c r="BB631" t="s">
        <v>15871</v>
      </c>
      <c r="BD631" t="s">
        <v>15872</v>
      </c>
      <c r="BI631" t="s">
        <v>15873</v>
      </c>
      <c r="BL631" t="s">
        <v>15874</v>
      </c>
      <c r="BM631" t="s">
        <v>15875</v>
      </c>
      <c r="BN631" t="s">
        <v>15876</v>
      </c>
      <c r="BO631" t="s">
        <v>15877</v>
      </c>
      <c r="BQ631" t="s">
        <v>15878</v>
      </c>
      <c r="BV631" t="s">
        <v>15879</v>
      </c>
      <c r="BW631" t="s">
        <v>15880</v>
      </c>
    </row>
    <row r="632" spans="12:75" x14ac:dyDescent="0.3">
      <c r="L632">
        <v>3740</v>
      </c>
      <c r="M632" t="s">
        <v>1048</v>
      </c>
      <c r="AU632" t="s">
        <v>15881</v>
      </c>
      <c r="AW632" t="s">
        <v>15882</v>
      </c>
      <c r="AZ632" t="s">
        <v>15883</v>
      </c>
      <c r="BA632" t="s">
        <v>15884</v>
      </c>
      <c r="BB632" t="s">
        <v>15885</v>
      </c>
      <c r="BD632" t="s">
        <v>15886</v>
      </c>
      <c r="BI632" t="s">
        <v>15887</v>
      </c>
      <c r="BL632" t="s">
        <v>15888</v>
      </c>
      <c r="BM632" t="s">
        <v>15889</v>
      </c>
      <c r="BN632" t="s">
        <v>15890</v>
      </c>
      <c r="BO632" t="s">
        <v>15891</v>
      </c>
      <c r="BQ632" t="s">
        <v>15892</v>
      </c>
      <c r="BV632" t="s">
        <v>15893</v>
      </c>
      <c r="BW632" t="s">
        <v>15894</v>
      </c>
    </row>
    <row r="633" spans="12:75" x14ac:dyDescent="0.3">
      <c r="L633">
        <v>3740</v>
      </c>
      <c r="M633" t="s">
        <v>1049</v>
      </c>
      <c r="AU633" t="s">
        <v>15895</v>
      </c>
      <c r="AW633" t="s">
        <v>15896</v>
      </c>
      <c r="AZ633" t="s">
        <v>15897</v>
      </c>
      <c r="BA633" t="s">
        <v>15898</v>
      </c>
      <c r="BB633" t="s">
        <v>15899</v>
      </c>
      <c r="BD633" t="s">
        <v>15900</v>
      </c>
      <c r="BI633" t="s">
        <v>15901</v>
      </c>
      <c r="BL633" t="s">
        <v>15902</v>
      </c>
      <c r="BM633" t="s">
        <v>15903</v>
      </c>
      <c r="BN633" t="s">
        <v>15904</v>
      </c>
      <c r="BO633" t="s">
        <v>15905</v>
      </c>
      <c r="BQ633" t="s">
        <v>15906</v>
      </c>
      <c r="BV633" t="s">
        <v>15907</v>
      </c>
      <c r="BW633" t="s">
        <v>15908</v>
      </c>
    </row>
    <row r="634" spans="12:75" x14ac:dyDescent="0.3">
      <c r="L634">
        <v>3740</v>
      </c>
      <c r="M634" t="s">
        <v>1050</v>
      </c>
      <c r="AU634" t="s">
        <v>15909</v>
      </c>
      <c r="AW634" t="s">
        <v>15910</v>
      </c>
      <c r="AZ634" t="s">
        <v>15911</v>
      </c>
      <c r="BA634" t="s">
        <v>15912</v>
      </c>
      <c r="BB634" t="s">
        <v>15913</v>
      </c>
      <c r="BD634" t="s">
        <v>15914</v>
      </c>
      <c r="BI634" t="s">
        <v>15915</v>
      </c>
      <c r="BL634" t="s">
        <v>15916</v>
      </c>
      <c r="BM634" t="s">
        <v>15917</v>
      </c>
      <c r="BN634" t="s">
        <v>15918</v>
      </c>
      <c r="BO634" t="s">
        <v>15919</v>
      </c>
      <c r="BQ634" t="s">
        <v>15920</v>
      </c>
      <c r="BV634" t="s">
        <v>15921</v>
      </c>
      <c r="BW634" t="s">
        <v>15922</v>
      </c>
    </row>
    <row r="635" spans="12:75" x14ac:dyDescent="0.3">
      <c r="L635">
        <v>3740</v>
      </c>
      <c r="M635" t="s">
        <v>1051</v>
      </c>
      <c r="AU635" t="s">
        <v>15923</v>
      </c>
      <c r="AW635" t="s">
        <v>15924</v>
      </c>
      <c r="AZ635" t="s">
        <v>15925</v>
      </c>
      <c r="BA635" t="s">
        <v>15926</v>
      </c>
      <c r="BB635" t="s">
        <v>15927</v>
      </c>
      <c r="BD635" t="s">
        <v>15928</v>
      </c>
      <c r="BI635" t="s">
        <v>15929</v>
      </c>
      <c r="BL635" t="s">
        <v>15930</v>
      </c>
      <c r="BM635" t="s">
        <v>15931</v>
      </c>
      <c r="BN635" t="s">
        <v>15932</v>
      </c>
      <c r="BO635" t="s">
        <v>15933</v>
      </c>
      <c r="BQ635" t="s">
        <v>15934</v>
      </c>
      <c r="BV635" t="s">
        <v>15935</v>
      </c>
      <c r="BW635" t="s">
        <v>15936</v>
      </c>
    </row>
    <row r="636" spans="12:75" x14ac:dyDescent="0.3">
      <c r="L636">
        <v>3740</v>
      </c>
      <c r="M636" t="s">
        <v>1052</v>
      </c>
      <c r="AU636" t="s">
        <v>15937</v>
      </c>
      <c r="AW636" t="s">
        <v>15938</v>
      </c>
      <c r="AZ636" t="s">
        <v>15939</v>
      </c>
      <c r="BA636" t="s">
        <v>15940</v>
      </c>
      <c r="BB636" t="s">
        <v>15941</v>
      </c>
      <c r="BD636" t="s">
        <v>15942</v>
      </c>
      <c r="BI636" t="s">
        <v>15943</v>
      </c>
      <c r="BL636" t="s">
        <v>15944</v>
      </c>
      <c r="BM636" t="s">
        <v>15945</v>
      </c>
      <c r="BN636" t="s">
        <v>15946</v>
      </c>
      <c r="BO636" t="s">
        <v>15947</v>
      </c>
      <c r="BQ636" t="s">
        <v>15948</v>
      </c>
      <c r="BV636" t="s">
        <v>15949</v>
      </c>
      <c r="BW636" t="s">
        <v>15950</v>
      </c>
    </row>
    <row r="637" spans="12:75" x14ac:dyDescent="0.3">
      <c r="L637">
        <v>3740</v>
      </c>
      <c r="M637" t="s">
        <v>1053</v>
      </c>
      <c r="AU637" t="s">
        <v>15951</v>
      </c>
      <c r="AW637" t="s">
        <v>15952</v>
      </c>
      <c r="AZ637" t="s">
        <v>15953</v>
      </c>
      <c r="BA637" t="s">
        <v>15954</v>
      </c>
      <c r="BB637" t="s">
        <v>15955</v>
      </c>
      <c r="BD637" t="s">
        <v>15956</v>
      </c>
      <c r="BI637" t="s">
        <v>15957</v>
      </c>
      <c r="BL637" t="s">
        <v>15958</v>
      </c>
      <c r="BM637" t="s">
        <v>15959</v>
      </c>
      <c r="BN637" t="s">
        <v>15960</v>
      </c>
      <c r="BO637" t="s">
        <v>15961</v>
      </c>
      <c r="BQ637" t="s">
        <v>15962</v>
      </c>
      <c r="BV637" t="s">
        <v>15963</v>
      </c>
      <c r="BW637" t="s">
        <v>15964</v>
      </c>
    </row>
    <row r="638" spans="12:75" x14ac:dyDescent="0.3">
      <c r="L638">
        <v>3740</v>
      </c>
      <c r="M638" t="s">
        <v>1054</v>
      </c>
      <c r="AU638" t="s">
        <v>15965</v>
      </c>
      <c r="AW638" t="s">
        <v>15966</v>
      </c>
      <c r="AZ638" t="s">
        <v>15967</v>
      </c>
      <c r="BA638" t="s">
        <v>15968</v>
      </c>
      <c r="BB638" t="s">
        <v>15969</v>
      </c>
      <c r="BD638" t="s">
        <v>15970</v>
      </c>
      <c r="BI638" t="s">
        <v>15971</v>
      </c>
      <c r="BL638" t="s">
        <v>15972</v>
      </c>
      <c r="BM638" t="s">
        <v>15973</v>
      </c>
      <c r="BN638" t="s">
        <v>15974</v>
      </c>
      <c r="BO638" t="s">
        <v>15975</v>
      </c>
      <c r="BQ638" t="s">
        <v>15976</v>
      </c>
      <c r="BV638" t="s">
        <v>15977</v>
      </c>
      <c r="BW638" t="s">
        <v>15978</v>
      </c>
    </row>
    <row r="639" spans="12:75" x14ac:dyDescent="0.3">
      <c r="L639">
        <v>3740</v>
      </c>
      <c r="M639" t="s">
        <v>1055</v>
      </c>
      <c r="AU639" t="s">
        <v>15979</v>
      </c>
      <c r="AW639" t="s">
        <v>15980</v>
      </c>
      <c r="AZ639" t="s">
        <v>15981</v>
      </c>
      <c r="BA639" t="s">
        <v>15982</v>
      </c>
      <c r="BB639" t="s">
        <v>15983</v>
      </c>
      <c r="BD639" t="s">
        <v>15984</v>
      </c>
      <c r="BI639" t="s">
        <v>15985</v>
      </c>
      <c r="BL639" t="s">
        <v>15986</v>
      </c>
      <c r="BM639" t="s">
        <v>15987</v>
      </c>
      <c r="BN639" t="s">
        <v>15988</v>
      </c>
      <c r="BO639" t="s">
        <v>15989</v>
      </c>
      <c r="BQ639" t="s">
        <v>15990</v>
      </c>
      <c r="BV639" t="s">
        <v>15991</v>
      </c>
      <c r="BW639" t="s">
        <v>15992</v>
      </c>
    </row>
    <row r="640" spans="12:75" x14ac:dyDescent="0.3">
      <c r="L640">
        <v>3740</v>
      </c>
      <c r="M640" t="s">
        <v>1056</v>
      </c>
      <c r="AU640" t="s">
        <v>15993</v>
      </c>
      <c r="AW640" t="s">
        <v>15994</v>
      </c>
      <c r="AZ640" t="s">
        <v>15995</v>
      </c>
      <c r="BA640" t="s">
        <v>15996</v>
      </c>
      <c r="BB640" t="s">
        <v>15997</v>
      </c>
      <c r="BD640" t="s">
        <v>15998</v>
      </c>
      <c r="BI640" t="s">
        <v>15999</v>
      </c>
      <c r="BL640" t="s">
        <v>16000</v>
      </c>
      <c r="BM640" t="s">
        <v>16001</v>
      </c>
      <c r="BN640" t="s">
        <v>16002</v>
      </c>
      <c r="BO640" t="s">
        <v>16003</v>
      </c>
      <c r="BQ640" t="s">
        <v>16004</v>
      </c>
      <c r="BV640" t="s">
        <v>16005</v>
      </c>
      <c r="BW640" t="s">
        <v>16006</v>
      </c>
    </row>
    <row r="641" spans="12:75" x14ac:dyDescent="0.3">
      <c r="L641">
        <v>3742</v>
      </c>
      <c r="M641" t="s">
        <v>1057</v>
      </c>
      <c r="AU641" t="s">
        <v>16007</v>
      </c>
      <c r="AW641" t="s">
        <v>16008</v>
      </c>
      <c r="AZ641" t="s">
        <v>16009</v>
      </c>
      <c r="BA641" t="s">
        <v>16010</v>
      </c>
      <c r="BB641" t="s">
        <v>16011</v>
      </c>
      <c r="BD641" t="s">
        <v>16012</v>
      </c>
      <c r="BI641" t="s">
        <v>16013</v>
      </c>
      <c r="BL641" t="s">
        <v>16014</v>
      </c>
      <c r="BM641" t="s">
        <v>16015</v>
      </c>
      <c r="BN641" t="s">
        <v>16016</v>
      </c>
      <c r="BO641" t="s">
        <v>16017</v>
      </c>
      <c r="BQ641" t="s">
        <v>16018</v>
      </c>
      <c r="BV641" t="s">
        <v>16019</v>
      </c>
      <c r="BW641" t="s">
        <v>16020</v>
      </c>
    </row>
    <row r="642" spans="12:75" x14ac:dyDescent="0.3">
      <c r="L642">
        <v>3746</v>
      </c>
      <c r="M642" t="s">
        <v>1058</v>
      </c>
      <c r="AU642" t="s">
        <v>16021</v>
      </c>
      <c r="AW642" t="s">
        <v>16022</v>
      </c>
      <c r="AZ642" t="s">
        <v>16023</v>
      </c>
      <c r="BA642" t="s">
        <v>16024</v>
      </c>
      <c r="BB642" t="s">
        <v>16025</v>
      </c>
      <c r="BD642" t="s">
        <v>16026</v>
      </c>
      <c r="BI642" t="s">
        <v>16027</v>
      </c>
      <c r="BL642" t="s">
        <v>16028</v>
      </c>
      <c r="BM642" t="s">
        <v>16029</v>
      </c>
      <c r="BN642" t="s">
        <v>16030</v>
      </c>
      <c r="BO642" t="s">
        <v>16031</v>
      </c>
      <c r="BQ642" t="s">
        <v>16032</v>
      </c>
      <c r="BV642" t="s">
        <v>16033</v>
      </c>
      <c r="BW642" t="s">
        <v>16034</v>
      </c>
    </row>
    <row r="643" spans="12:75" x14ac:dyDescent="0.3">
      <c r="L643">
        <v>3770</v>
      </c>
      <c r="M643" t="s">
        <v>1059</v>
      </c>
      <c r="AU643" t="s">
        <v>16035</v>
      </c>
      <c r="AW643" t="s">
        <v>16036</v>
      </c>
      <c r="AZ643" t="s">
        <v>16037</v>
      </c>
      <c r="BA643" t="s">
        <v>16038</v>
      </c>
      <c r="BB643" t="s">
        <v>16039</v>
      </c>
      <c r="BD643" t="s">
        <v>16040</v>
      </c>
      <c r="BI643" t="s">
        <v>16041</v>
      </c>
      <c r="BL643" t="s">
        <v>16042</v>
      </c>
      <c r="BM643" t="s">
        <v>16043</v>
      </c>
      <c r="BN643" t="s">
        <v>16044</v>
      </c>
      <c r="BO643" t="s">
        <v>16045</v>
      </c>
      <c r="BQ643" t="s">
        <v>16046</v>
      </c>
      <c r="BV643" t="s">
        <v>16047</v>
      </c>
      <c r="BW643" t="s">
        <v>16048</v>
      </c>
    </row>
    <row r="644" spans="12:75" x14ac:dyDescent="0.3">
      <c r="L644">
        <v>3770</v>
      </c>
      <c r="M644" t="s">
        <v>1060</v>
      </c>
      <c r="AU644" t="s">
        <v>16049</v>
      </c>
      <c r="AW644" t="s">
        <v>16050</v>
      </c>
      <c r="AZ644" t="s">
        <v>16051</v>
      </c>
      <c r="BA644" t="s">
        <v>16052</v>
      </c>
      <c r="BB644" t="s">
        <v>16053</v>
      </c>
      <c r="BD644" t="s">
        <v>16054</v>
      </c>
      <c r="BI644" t="s">
        <v>16055</v>
      </c>
      <c r="BL644" t="s">
        <v>16056</v>
      </c>
      <c r="BM644" t="s">
        <v>16057</v>
      </c>
      <c r="BN644" t="s">
        <v>16058</v>
      </c>
      <c r="BO644" t="s">
        <v>16059</v>
      </c>
      <c r="BQ644" t="s">
        <v>16060</v>
      </c>
      <c r="BV644" t="s">
        <v>16061</v>
      </c>
      <c r="BW644" t="s">
        <v>16062</v>
      </c>
    </row>
    <row r="645" spans="12:75" x14ac:dyDescent="0.3">
      <c r="L645">
        <v>3770</v>
      </c>
      <c r="M645" t="s">
        <v>1061</v>
      </c>
      <c r="AU645" t="s">
        <v>16063</v>
      </c>
      <c r="AW645" t="s">
        <v>16064</v>
      </c>
      <c r="AZ645" t="s">
        <v>16065</v>
      </c>
      <c r="BA645" t="s">
        <v>16066</v>
      </c>
      <c r="BB645" t="s">
        <v>16067</v>
      </c>
      <c r="BD645" t="s">
        <v>16068</v>
      </c>
      <c r="BI645" t="s">
        <v>16069</v>
      </c>
      <c r="BL645" t="s">
        <v>16070</v>
      </c>
      <c r="BM645" t="s">
        <v>16071</v>
      </c>
      <c r="BN645" t="s">
        <v>16072</v>
      </c>
      <c r="BO645" t="s">
        <v>16073</v>
      </c>
      <c r="BQ645" t="s">
        <v>16074</v>
      </c>
      <c r="BV645" t="s">
        <v>16075</v>
      </c>
      <c r="BW645" t="s">
        <v>16076</v>
      </c>
    </row>
    <row r="646" spans="12:75" x14ac:dyDescent="0.3">
      <c r="L646">
        <v>3770</v>
      </c>
      <c r="M646" t="s">
        <v>1062</v>
      </c>
      <c r="AU646" t="s">
        <v>16077</v>
      </c>
      <c r="AW646" t="s">
        <v>16078</v>
      </c>
      <c r="AZ646" t="s">
        <v>16079</v>
      </c>
      <c r="BA646" t="s">
        <v>16080</v>
      </c>
      <c r="BB646" t="s">
        <v>16081</v>
      </c>
      <c r="BD646" t="s">
        <v>16082</v>
      </c>
      <c r="BI646" t="s">
        <v>16083</v>
      </c>
      <c r="BL646" t="s">
        <v>16084</v>
      </c>
      <c r="BM646" t="s">
        <v>16085</v>
      </c>
      <c r="BN646" t="s">
        <v>16086</v>
      </c>
      <c r="BO646" t="s">
        <v>16087</v>
      </c>
      <c r="BQ646" t="s">
        <v>16088</v>
      </c>
      <c r="BV646" t="s">
        <v>16089</v>
      </c>
      <c r="BW646" t="s">
        <v>16090</v>
      </c>
    </row>
    <row r="647" spans="12:75" x14ac:dyDescent="0.3">
      <c r="L647">
        <v>3770</v>
      </c>
      <c r="M647" t="s">
        <v>1063</v>
      </c>
      <c r="AU647" t="s">
        <v>16091</v>
      </c>
      <c r="AW647" t="s">
        <v>16092</v>
      </c>
      <c r="AZ647" t="s">
        <v>16093</v>
      </c>
      <c r="BA647" t="s">
        <v>16094</v>
      </c>
      <c r="BB647" t="s">
        <v>16095</v>
      </c>
      <c r="BD647" t="s">
        <v>16096</v>
      </c>
      <c r="BI647" t="s">
        <v>16097</v>
      </c>
      <c r="BL647" t="s">
        <v>16098</v>
      </c>
      <c r="BM647" t="s">
        <v>16099</v>
      </c>
      <c r="BN647" t="s">
        <v>16100</v>
      </c>
      <c r="BO647" t="s">
        <v>16101</v>
      </c>
      <c r="BQ647" t="s">
        <v>16102</v>
      </c>
      <c r="BV647" t="s">
        <v>16103</v>
      </c>
      <c r="BW647" t="s">
        <v>16104</v>
      </c>
    </row>
    <row r="648" spans="12:75" x14ac:dyDescent="0.3">
      <c r="L648">
        <v>3770</v>
      </c>
      <c r="M648" t="s">
        <v>1064</v>
      </c>
      <c r="AU648" t="s">
        <v>16105</v>
      </c>
      <c r="AW648" t="s">
        <v>16106</v>
      </c>
      <c r="AZ648" t="s">
        <v>16107</v>
      </c>
      <c r="BA648" t="s">
        <v>16108</v>
      </c>
      <c r="BB648" t="s">
        <v>16109</v>
      </c>
      <c r="BD648" t="s">
        <v>16110</v>
      </c>
      <c r="BI648" t="s">
        <v>16111</v>
      </c>
      <c r="BL648" t="s">
        <v>16112</v>
      </c>
      <c r="BM648" t="s">
        <v>16113</v>
      </c>
      <c r="BN648" t="s">
        <v>16114</v>
      </c>
      <c r="BO648" t="s">
        <v>16115</v>
      </c>
      <c r="BQ648" t="s">
        <v>16116</v>
      </c>
      <c r="BV648" t="s">
        <v>16117</v>
      </c>
      <c r="BW648" t="s">
        <v>16118</v>
      </c>
    </row>
    <row r="649" spans="12:75" x14ac:dyDescent="0.3">
      <c r="L649">
        <v>3770</v>
      </c>
      <c r="M649" t="s">
        <v>1065</v>
      </c>
      <c r="AU649" t="s">
        <v>16119</v>
      </c>
      <c r="AW649" t="s">
        <v>16120</v>
      </c>
      <c r="AZ649" t="s">
        <v>16121</v>
      </c>
      <c r="BA649" t="s">
        <v>16122</v>
      </c>
      <c r="BB649" t="s">
        <v>16123</v>
      </c>
      <c r="BD649" t="s">
        <v>16124</v>
      </c>
      <c r="BI649" t="s">
        <v>16125</v>
      </c>
      <c r="BL649" t="s">
        <v>16126</v>
      </c>
      <c r="BM649" t="s">
        <v>16127</v>
      </c>
      <c r="BN649" t="s">
        <v>16128</v>
      </c>
      <c r="BO649" t="s">
        <v>16129</v>
      </c>
      <c r="BQ649" t="s">
        <v>16130</v>
      </c>
      <c r="BV649" t="s">
        <v>16131</v>
      </c>
      <c r="BW649" t="s">
        <v>16132</v>
      </c>
    </row>
    <row r="650" spans="12:75" x14ac:dyDescent="0.3">
      <c r="L650">
        <v>3770</v>
      </c>
      <c r="M650" t="s">
        <v>1066</v>
      </c>
      <c r="AU650" t="s">
        <v>16133</v>
      </c>
      <c r="AW650" t="s">
        <v>16134</v>
      </c>
      <c r="AZ650" t="s">
        <v>16135</v>
      </c>
      <c r="BA650" t="s">
        <v>16136</v>
      </c>
      <c r="BB650" t="s">
        <v>16137</v>
      </c>
      <c r="BD650" t="s">
        <v>16138</v>
      </c>
      <c r="BI650" t="s">
        <v>16139</v>
      </c>
      <c r="BL650" t="s">
        <v>16140</v>
      </c>
      <c r="BM650" t="s">
        <v>16141</v>
      </c>
      <c r="BN650" t="s">
        <v>16142</v>
      </c>
      <c r="BO650" t="s">
        <v>16143</v>
      </c>
      <c r="BQ650" t="s">
        <v>16144</v>
      </c>
      <c r="BV650" t="s">
        <v>16145</v>
      </c>
      <c r="BW650" t="s">
        <v>16146</v>
      </c>
    </row>
    <row r="651" spans="12:75" x14ac:dyDescent="0.3">
      <c r="L651">
        <v>3770</v>
      </c>
      <c r="M651" t="s">
        <v>1067</v>
      </c>
      <c r="AU651" t="s">
        <v>16147</v>
      </c>
      <c r="AW651" t="s">
        <v>16148</v>
      </c>
      <c r="AZ651" t="s">
        <v>16149</v>
      </c>
      <c r="BA651" t="s">
        <v>16150</v>
      </c>
      <c r="BB651" t="s">
        <v>16151</v>
      </c>
      <c r="BD651" t="s">
        <v>16152</v>
      </c>
      <c r="BI651" t="s">
        <v>16153</v>
      </c>
      <c r="BL651" t="s">
        <v>16154</v>
      </c>
      <c r="BM651" t="s">
        <v>16155</v>
      </c>
      <c r="BN651" t="s">
        <v>16156</v>
      </c>
      <c r="BO651" t="s">
        <v>16157</v>
      </c>
      <c r="BQ651" t="s">
        <v>16158</v>
      </c>
      <c r="BV651" t="s">
        <v>16159</v>
      </c>
      <c r="BW651" t="s">
        <v>16160</v>
      </c>
    </row>
    <row r="652" spans="12:75" x14ac:dyDescent="0.3">
      <c r="L652">
        <v>3770</v>
      </c>
      <c r="M652" t="s">
        <v>1068</v>
      </c>
      <c r="AU652" t="s">
        <v>16161</v>
      </c>
      <c r="AW652" t="s">
        <v>16162</v>
      </c>
      <c r="AZ652" t="s">
        <v>16163</v>
      </c>
      <c r="BA652" t="s">
        <v>16164</v>
      </c>
      <c r="BB652" t="s">
        <v>16165</v>
      </c>
      <c r="BD652" t="s">
        <v>16166</v>
      </c>
      <c r="BI652" t="s">
        <v>16167</v>
      </c>
      <c r="BL652" t="s">
        <v>16168</v>
      </c>
      <c r="BM652" t="s">
        <v>16169</v>
      </c>
      <c r="BN652" t="s">
        <v>16170</v>
      </c>
      <c r="BO652" t="s">
        <v>16171</v>
      </c>
      <c r="BQ652" t="s">
        <v>16172</v>
      </c>
      <c r="BV652" t="s">
        <v>16173</v>
      </c>
      <c r="BW652" t="s">
        <v>16174</v>
      </c>
    </row>
    <row r="653" spans="12:75" x14ac:dyDescent="0.3">
      <c r="L653">
        <v>3790</v>
      </c>
      <c r="M653" t="s">
        <v>1069</v>
      </c>
      <c r="AU653" t="s">
        <v>16175</v>
      </c>
      <c r="AW653" t="s">
        <v>16176</v>
      </c>
      <c r="AZ653" t="s">
        <v>16177</v>
      </c>
      <c r="BA653" t="s">
        <v>16178</v>
      </c>
      <c r="BB653" t="s">
        <v>16179</v>
      </c>
      <c r="BD653" t="s">
        <v>16180</v>
      </c>
      <c r="BI653" t="s">
        <v>16181</v>
      </c>
      <c r="BL653" t="s">
        <v>16182</v>
      </c>
      <c r="BM653" t="s">
        <v>16183</v>
      </c>
      <c r="BN653" t="s">
        <v>16184</v>
      </c>
      <c r="BO653" t="s">
        <v>16185</v>
      </c>
      <c r="BQ653" t="s">
        <v>16186</v>
      </c>
      <c r="BV653" t="s">
        <v>16187</v>
      </c>
      <c r="BW653" t="s">
        <v>16188</v>
      </c>
    </row>
    <row r="654" spans="12:75" x14ac:dyDescent="0.3">
      <c r="L654">
        <v>3790</v>
      </c>
      <c r="M654" t="s">
        <v>1070</v>
      </c>
      <c r="AU654" t="s">
        <v>16189</v>
      </c>
      <c r="AW654" t="s">
        <v>16190</v>
      </c>
      <c r="AZ654" t="s">
        <v>16191</v>
      </c>
      <c r="BA654" t="s">
        <v>16192</v>
      </c>
      <c r="BB654" t="s">
        <v>16193</v>
      </c>
      <c r="BD654" t="s">
        <v>16194</v>
      </c>
      <c r="BI654" t="s">
        <v>16195</v>
      </c>
      <c r="BL654" t="s">
        <v>16196</v>
      </c>
      <c r="BM654" t="s">
        <v>16197</v>
      </c>
      <c r="BN654" t="s">
        <v>16198</v>
      </c>
      <c r="BO654" t="s">
        <v>16199</v>
      </c>
      <c r="BQ654" t="s">
        <v>16200</v>
      </c>
      <c r="BV654" t="s">
        <v>16201</v>
      </c>
      <c r="BW654" t="s">
        <v>16202</v>
      </c>
    </row>
    <row r="655" spans="12:75" x14ac:dyDescent="0.3">
      <c r="L655">
        <v>3791</v>
      </c>
      <c r="M655" t="s">
        <v>1071</v>
      </c>
      <c r="AU655" t="s">
        <v>16203</v>
      </c>
      <c r="AW655" t="s">
        <v>16204</v>
      </c>
      <c r="AZ655" t="s">
        <v>16205</v>
      </c>
      <c r="BA655" t="s">
        <v>16206</v>
      </c>
      <c r="BB655" t="s">
        <v>16207</v>
      </c>
      <c r="BD655" t="s">
        <v>16208</v>
      </c>
      <c r="BI655" t="s">
        <v>16209</v>
      </c>
      <c r="BL655" t="s">
        <v>16210</v>
      </c>
      <c r="BM655" t="s">
        <v>16211</v>
      </c>
      <c r="BN655" t="s">
        <v>16212</v>
      </c>
      <c r="BO655" t="s">
        <v>16213</v>
      </c>
      <c r="BQ655" t="s">
        <v>16214</v>
      </c>
      <c r="BV655" t="s">
        <v>16215</v>
      </c>
      <c r="BW655" t="s">
        <v>16216</v>
      </c>
    </row>
    <row r="656" spans="12:75" x14ac:dyDescent="0.3">
      <c r="L656">
        <v>3792</v>
      </c>
      <c r="M656" t="s">
        <v>1072</v>
      </c>
      <c r="AU656" t="s">
        <v>16217</v>
      </c>
      <c r="AW656" t="s">
        <v>16218</v>
      </c>
      <c r="AZ656" t="s">
        <v>16219</v>
      </c>
      <c r="BA656" t="s">
        <v>16220</v>
      </c>
      <c r="BB656" t="s">
        <v>16221</v>
      </c>
      <c r="BD656" t="s">
        <v>16222</v>
      </c>
      <c r="BI656" t="s">
        <v>16223</v>
      </c>
      <c r="BL656" t="s">
        <v>16224</v>
      </c>
      <c r="BM656" t="s">
        <v>16225</v>
      </c>
      <c r="BN656" t="s">
        <v>16226</v>
      </c>
      <c r="BO656" t="s">
        <v>16227</v>
      </c>
      <c r="BQ656" t="s">
        <v>16228</v>
      </c>
      <c r="BV656" t="s">
        <v>16229</v>
      </c>
      <c r="BW656" t="s">
        <v>16230</v>
      </c>
    </row>
    <row r="657" spans="12:75" x14ac:dyDescent="0.3">
      <c r="L657">
        <v>3793</v>
      </c>
      <c r="M657" t="s">
        <v>1073</v>
      </c>
      <c r="AU657" t="s">
        <v>16231</v>
      </c>
      <c r="AW657" t="s">
        <v>16232</v>
      </c>
      <c r="AZ657" t="s">
        <v>16233</v>
      </c>
      <c r="BA657" t="s">
        <v>16234</v>
      </c>
      <c r="BB657" t="s">
        <v>16235</v>
      </c>
      <c r="BD657" t="s">
        <v>16236</v>
      </c>
      <c r="BI657" t="s">
        <v>16237</v>
      </c>
      <c r="BL657" t="s">
        <v>16238</v>
      </c>
      <c r="BM657" t="s">
        <v>16239</v>
      </c>
      <c r="BN657" t="s">
        <v>16240</v>
      </c>
      <c r="BO657" t="s">
        <v>16241</v>
      </c>
      <c r="BQ657" t="s">
        <v>16242</v>
      </c>
      <c r="BV657" t="s">
        <v>16243</v>
      </c>
      <c r="BW657" t="s">
        <v>16244</v>
      </c>
    </row>
    <row r="658" spans="12:75" x14ac:dyDescent="0.3">
      <c r="L658">
        <v>3798</v>
      </c>
      <c r="M658" t="s">
        <v>1074</v>
      </c>
      <c r="AU658" t="s">
        <v>16245</v>
      </c>
      <c r="AW658" t="s">
        <v>16246</v>
      </c>
      <c r="AZ658" t="s">
        <v>16247</v>
      </c>
      <c r="BA658" t="s">
        <v>16248</v>
      </c>
      <c r="BB658" t="s">
        <v>16249</v>
      </c>
      <c r="BD658" t="s">
        <v>16250</v>
      </c>
      <c r="BI658" t="s">
        <v>16251</v>
      </c>
      <c r="BL658" t="s">
        <v>16252</v>
      </c>
      <c r="BM658" t="s">
        <v>16253</v>
      </c>
      <c r="BN658" t="s">
        <v>16254</v>
      </c>
      <c r="BO658" t="s">
        <v>16255</v>
      </c>
      <c r="BQ658" t="s">
        <v>16256</v>
      </c>
      <c r="BV658" t="s">
        <v>16257</v>
      </c>
      <c r="BW658" t="s">
        <v>16258</v>
      </c>
    </row>
    <row r="659" spans="12:75" x14ac:dyDescent="0.3">
      <c r="L659">
        <v>3800</v>
      </c>
      <c r="M659" t="s">
        <v>1075</v>
      </c>
      <c r="AU659" t="s">
        <v>16259</v>
      </c>
      <c r="AW659" t="s">
        <v>16260</v>
      </c>
      <c r="AZ659" t="s">
        <v>16261</v>
      </c>
      <c r="BA659" t="s">
        <v>16262</v>
      </c>
      <c r="BB659" t="s">
        <v>16263</v>
      </c>
      <c r="BD659" t="s">
        <v>16264</v>
      </c>
      <c r="BI659" t="s">
        <v>16265</v>
      </c>
      <c r="BL659" t="s">
        <v>16266</v>
      </c>
      <c r="BM659" t="s">
        <v>16267</v>
      </c>
      <c r="BN659" t="s">
        <v>16268</v>
      </c>
      <c r="BO659" t="s">
        <v>16269</v>
      </c>
      <c r="BQ659" t="s">
        <v>16270</v>
      </c>
      <c r="BV659" t="s">
        <v>16271</v>
      </c>
      <c r="BW659" t="s">
        <v>16272</v>
      </c>
    </row>
    <row r="660" spans="12:75" x14ac:dyDescent="0.3">
      <c r="L660">
        <v>3800</v>
      </c>
      <c r="M660" t="s">
        <v>1076</v>
      </c>
      <c r="AU660" t="s">
        <v>16273</v>
      </c>
      <c r="AW660" t="s">
        <v>16274</v>
      </c>
      <c r="AZ660" t="s">
        <v>16275</v>
      </c>
      <c r="BA660" t="s">
        <v>16276</v>
      </c>
      <c r="BB660" t="s">
        <v>16277</v>
      </c>
      <c r="BD660" t="s">
        <v>16278</v>
      </c>
      <c r="BI660" t="s">
        <v>16279</v>
      </c>
      <c r="BL660" t="s">
        <v>16280</v>
      </c>
      <c r="BM660" t="s">
        <v>16281</v>
      </c>
      <c r="BN660" t="s">
        <v>16282</v>
      </c>
      <c r="BO660" t="s">
        <v>16283</v>
      </c>
      <c r="BQ660" t="s">
        <v>16284</v>
      </c>
      <c r="BV660" t="s">
        <v>16285</v>
      </c>
      <c r="BW660" t="s">
        <v>16286</v>
      </c>
    </row>
    <row r="661" spans="12:75" x14ac:dyDescent="0.3">
      <c r="L661">
        <v>3800</v>
      </c>
      <c r="M661" t="s">
        <v>1077</v>
      </c>
      <c r="AU661" t="s">
        <v>16287</v>
      </c>
      <c r="AW661" t="s">
        <v>16288</v>
      </c>
      <c r="AZ661" t="s">
        <v>16289</v>
      </c>
      <c r="BA661" t="s">
        <v>16290</v>
      </c>
      <c r="BB661" t="s">
        <v>16291</v>
      </c>
      <c r="BD661" t="s">
        <v>16292</v>
      </c>
      <c r="BI661" t="s">
        <v>16293</v>
      </c>
      <c r="BL661" t="s">
        <v>16294</v>
      </c>
      <c r="BM661" t="s">
        <v>16295</v>
      </c>
      <c r="BN661" t="s">
        <v>16296</v>
      </c>
      <c r="BO661" t="s">
        <v>16297</v>
      </c>
      <c r="BQ661" t="s">
        <v>16298</v>
      </c>
      <c r="BV661" t="s">
        <v>4311</v>
      </c>
      <c r="BW661" t="s">
        <v>16299</v>
      </c>
    </row>
    <row r="662" spans="12:75" x14ac:dyDescent="0.3">
      <c r="L662">
        <v>3800</v>
      </c>
      <c r="M662" t="s">
        <v>1078</v>
      </c>
      <c r="AU662" t="s">
        <v>16300</v>
      </c>
      <c r="AW662" t="s">
        <v>16301</v>
      </c>
      <c r="AZ662" t="s">
        <v>16302</v>
      </c>
      <c r="BA662" t="s">
        <v>16303</v>
      </c>
      <c r="BB662" t="s">
        <v>16304</v>
      </c>
      <c r="BD662" t="s">
        <v>16305</v>
      </c>
      <c r="BI662" t="s">
        <v>16306</v>
      </c>
      <c r="BL662" t="s">
        <v>16307</v>
      </c>
      <c r="BM662" t="s">
        <v>16308</v>
      </c>
      <c r="BN662" t="s">
        <v>16309</v>
      </c>
      <c r="BO662" t="s">
        <v>16310</v>
      </c>
      <c r="BQ662" t="s">
        <v>16311</v>
      </c>
      <c r="BV662" t="s">
        <v>16312</v>
      </c>
      <c r="BW662" t="s">
        <v>16313</v>
      </c>
    </row>
    <row r="663" spans="12:75" x14ac:dyDescent="0.3">
      <c r="L663">
        <v>3800</v>
      </c>
      <c r="M663" t="s">
        <v>1079</v>
      </c>
      <c r="AU663" t="s">
        <v>16314</v>
      </c>
      <c r="AW663" t="s">
        <v>16315</v>
      </c>
      <c r="AZ663" t="s">
        <v>16316</v>
      </c>
      <c r="BA663" t="s">
        <v>16317</v>
      </c>
      <c r="BB663" t="s">
        <v>16318</v>
      </c>
      <c r="BD663" t="s">
        <v>16319</v>
      </c>
      <c r="BI663" t="s">
        <v>16320</v>
      </c>
      <c r="BL663" t="s">
        <v>16321</v>
      </c>
      <c r="BM663" t="s">
        <v>16322</v>
      </c>
      <c r="BN663" t="s">
        <v>16323</v>
      </c>
      <c r="BO663" t="s">
        <v>16324</v>
      </c>
      <c r="BQ663" t="s">
        <v>16325</v>
      </c>
      <c r="BV663" t="s">
        <v>16326</v>
      </c>
      <c r="BW663" t="s">
        <v>16327</v>
      </c>
    </row>
    <row r="664" spans="12:75" x14ac:dyDescent="0.3">
      <c r="L664">
        <v>3800</v>
      </c>
      <c r="M664" t="s">
        <v>1080</v>
      </c>
      <c r="AU664" t="s">
        <v>16328</v>
      </c>
      <c r="AW664" t="s">
        <v>16329</v>
      </c>
      <c r="AZ664" t="s">
        <v>16330</v>
      </c>
      <c r="BA664" t="s">
        <v>16331</v>
      </c>
      <c r="BB664" t="s">
        <v>16332</v>
      </c>
      <c r="BD664" t="s">
        <v>16333</v>
      </c>
      <c r="BI664" t="s">
        <v>16334</v>
      </c>
      <c r="BL664" t="s">
        <v>16335</v>
      </c>
      <c r="BM664" t="s">
        <v>16336</v>
      </c>
      <c r="BN664" t="s">
        <v>16337</v>
      </c>
      <c r="BO664" t="s">
        <v>16338</v>
      </c>
      <c r="BQ664" t="s">
        <v>16339</v>
      </c>
      <c r="BV664" t="s">
        <v>16340</v>
      </c>
      <c r="BW664" t="s">
        <v>16341</v>
      </c>
    </row>
    <row r="665" spans="12:75" x14ac:dyDescent="0.3">
      <c r="L665">
        <v>3800</v>
      </c>
      <c r="M665" t="s">
        <v>1081</v>
      </c>
      <c r="AU665" t="s">
        <v>16342</v>
      </c>
      <c r="AW665" t="s">
        <v>16343</v>
      </c>
      <c r="AZ665" t="s">
        <v>16344</v>
      </c>
      <c r="BA665" t="s">
        <v>16345</v>
      </c>
      <c r="BB665" t="s">
        <v>16346</v>
      </c>
      <c r="BD665" t="s">
        <v>16347</v>
      </c>
      <c r="BI665" t="s">
        <v>16348</v>
      </c>
      <c r="BL665" t="s">
        <v>16349</v>
      </c>
      <c r="BM665" t="s">
        <v>16350</v>
      </c>
      <c r="BN665" t="s">
        <v>16351</v>
      </c>
      <c r="BO665" t="s">
        <v>16352</v>
      </c>
      <c r="BQ665" t="s">
        <v>16353</v>
      </c>
      <c r="BV665" t="s">
        <v>16354</v>
      </c>
      <c r="BW665" t="s">
        <v>16355</v>
      </c>
    </row>
    <row r="666" spans="12:75" x14ac:dyDescent="0.3">
      <c r="L666">
        <v>3800</v>
      </c>
      <c r="M666" t="s">
        <v>1082</v>
      </c>
      <c r="AU666" t="s">
        <v>16356</v>
      </c>
      <c r="AW666" t="s">
        <v>16357</v>
      </c>
      <c r="AZ666" t="s">
        <v>16358</v>
      </c>
      <c r="BA666" t="s">
        <v>16359</v>
      </c>
      <c r="BB666" t="s">
        <v>16360</v>
      </c>
      <c r="BD666" t="s">
        <v>16361</v>
      </c>
      <c r="BI666" t="s">
        <v>16362</v>
      </c>
      <c r="BL666" t="s">
        <v>16363</v>
      </c>
      <c r="BM666" t="s">
        <v>16364</v>
      </c>
      <c r="BN666" t="s">
        <v>16365</v>
      </c>
      <c r="BO666" t="s">
        <v>16366</v>
      </c>
      <c r="BQ666" t="s">
        <v>16367</v>
      </c>
      <c r="BV666" t="s">
        <v>16368</v>
      </c>
      <c r="BW666" t="s">
        <v>16369</v>
      </c>
    </row>
    <row r="667" spans="12:75" x14ac:dyDescent="0.3">
      <c r="L667">
        <v>3800</v>
      </c>
      <c r="M667" t="s">
        <v>1083</v>
      </c>
      <c r="AU667" t="s">
        <v>16370</v>
      </c>
      <c r="AW667" t="s">
        <v>16371</v>
      </c>
      <c r="AZ667" t="s">
        <v>16372</v>
      </c>
      <c r="BA667" t="s">
        <v>16373</v>
      </c>
      <c r="BB667" t="s">
        <v>16374</v>
      </c>
      <c r="BD667" t="s">
        <v>16375</v>
      </c>
      <c r="BI667" t="s">
        <v>16376</v>
      </c>
      <c r="BL667" t="s">
        <v>16377</v>
      </c>
      <c r="BM667" t="s">
        <v>16378</v>
      </c>
      <c r="BN667" t="s">
        <v>16379</v>
      </c>
      <c r="BO667" t="s">
        <v>16380</v>
      </c>
      <c r="BQ667" t="s">
        <v>16381</v>
      </c>
      <c r="BV667" t="s">
        <v>16382</v>
      </c>
      <c r="BW667" t="s">
        <v>16383</v>
      </c>
    </row>
    <row r="668" spans="12:75" x14ac:dyDescent="0.3">
      <c r="L668">
        <v>3800</v>
      </c>
      <c r="M668" t="s">
        <v>1084</v>
      </c>
      <c r="AU668" t="s">
        <v>16384</v>
      </c>
      <c r="AW668" t="s">
        <v>16385</v>
      </c>
      <c r="AZ668" t="s">
        <v>16386</v>
      </c>
      <c r="BA668" t="s">
        <v>16387</v>
      </c>
      <c r="BB668" t="s">
        <v>16388</v>
      </c>
      <c r="BD668" t="s">
        <v>16389</v>
      </c>
      <c r="BI668" t="s">
        <v>16390</v>
      </c>
      <c r="BL668" t="s">
        <v>16391</v>
      </c>
      <c r="BM668" t="s">
        <v>16392</v>
      </c>
      <c r="BN668" t="s">
        <v>16393</v>
      </c>
      <c r="BO668" t="s">
        <v>16394</v>
      </c>
      <c r="BQ668" t="s">
        <v>16395</v>
      </c>
      <c r="BV668" t="s">
        <v>16396</v>
      </c>
      <c r="BW668" t="s">
        <v>16397</v>
      </c>
    </row>
    <row r="669" spans="12:75" x14ac:dyDescent="0.3">
      <c r="L669">
        <v>3803</v>
      </c>
      <c r="M669" t="s">
        <v>1085</v>
      </c>
      <c r="AU669" t="s">
        <v>16398</v>
      </c>
      <c r="AW669" t="s">
        <v>16399</v>
      </c>
      <c r="AZ669" t="s">
        <v>16400</v>
      </c>
      <c r="BA669" t="s">
        <v>8049</v>
      </c>
      <c r="BB669" t="s">
        <v>16401</v>
      </c>
      <c r="BD669" t="s">
        <v>16402</v>
      </c>
      <c r="BI669" t="s">
        <v>16403</v>
      </c>
      <c r="BL669" t="s">
        <v>16404</v>
      </c>
      <c r="BM669" t="s">
        <v>16405</v>
      </c>
      <c r="BN669" t="s">
        <v>16406</v>
      </c>
      <c r="BO669" t="s">
        <v>16407</v>
      </c>
      <c r="BQ669" t="s">
        <v>16408</v>
      </c>
      <c r="BV669" t="s">
        <v>16409</v>
      </c>
      <c r="BW669" t="s">
        <v>16410</v>
      </c>
    </row>
    <row r="670" spans="12:75" x14ac:dyDescent="0.3">
      <c r="L670">
        <v>3803</v>
      </c>
      <c r="M670" t="s">
        <v>1086</v>
      </c>
      <c r="AU670" t="s">
        <v>16411</v>
      </c>
      <c r="AW670" t="s">
        <v>16412</v>
      </c>
      <c r="AZ670" t="s">
        <v>16413</v>
      </c>
      <c r="BA670" t="s">
        <v>16414</v>
      </c>
      <c r="BB670" t="s">
        <v>16415</v>
      </c>
      <c r="BD670" t="s">
        <v>16416</v>
      </c>
      <c r="BI670" t="s">
        <v>16417</v>
      </c>
      <c r="BL670" t="s">
        <v>16418</v>
      </c>
      <c r="BM670" t="s">
        <v>16419</v>
      </c>
      <c r="BN670" t="s">
        <v>16420</v>
      </c>
      <c r="BO670" t="s">
        <v>16421</v>
      </c>
      <c r="BQ670" t="s">
        <v>16422</v>
      </c>
      <c r="BV670" t="s">
        <v>16423</v>
      </c>
      <c r="BW670" t="s">
        <v>16424</v>
      </c>
    </row>
    <row r="671" spans="12:75" x14ac:dyDescent="0.3">
      <c r="L671">
        <v>3803</v>
      </c>
      <c r="M671" t="s">
        <v>1087</v>
      </c>
      <c r="AU671" t="s">
        <v>16425</v>
      </c>
      <c r="AW671" t="s">
        <v>16426</v>
      </c>
      <c r="AZ671" t="s">
        <v>16427</v>
      </c>
      <c r="BA671" t="s">
        <v>16428</v>
      </c>
      <c r="BB671" t="s">
        <v>16429</v>
      </c>
      <c r="BD671" t="s">
        <v>16430</v>
      </c>
      <c r="BI671" t="s">
        <v>16431</v>
      </c>
      <c r="BL671" t="s">
        <v>16432</v>
      </c>
      <c r="BM671" t="s">
        <v>16433</v>
      </c>
      <c r="BN671" t="s">
        <v>16434</v>
      </c>
      <c r="BO671" t="s">
        <v>16435</v>
      </c>
      <c r="BQ671" t="s">
        <v>16436</v>
      </c>
      <c r="BV671" t="s">
        <v>16437</v>
      </c>
      <c r="BW671" t="s">
        <v>16438</v>
      </c>
    </row>
    <row r="672" spans="12:75" x14ac:dyDescent="0.3">
      <c r="L672">
        <v>3803</v>
      </c>
      <c r="M672" t="s">
        <v>1088</v>
      </c>
      <c r="AU672" t="s">
        <v>16439</v>
      </c>
      <c r="AW672" t="s">
        <v>16440</v>
      </c>
      <c r="AZ672" t="s">
        <v>16441</v>
      </c>
      <c r="BA672" t="s">
        <v>16442</v>
      </c>
      <c r="BB672" t="s">
        <v>16443</v>
      </c>
      <c r="BD672" t="s">
        <v>16444</v>
      </c>
      <c r="BI672" t="s">
        <v>16445</v>
      </c>
      <c r="BL672" t="s">
        <v>16446</v>
      </c>
      <c r="BM672" t="s">
        <v>16447</v>
      </c>
      <c r="BN672" t="s">
        <v>16448</v>
      </c>
      <c r="BO672" t="s">
        <v>16449</v>
      </c>
      <c r="BQ672" t="s">
        <v>16450</v>
      </c>
      <c r="BV672" t="s">
        <v>16451</v>
      </c>
      <c r="BW672" t="s">
        <v>16452</v>
      </c>
    </row>
    <row r="673" spans="12:75" x14ac:dyDescent="0.3">
      <c r="L673">
        <v>3806</v>
      </c>
      <c r="M673" t="s">
        <v>1089</v>
      </c>
      <c r="AU673" t="s">
        <v>16453</v>
      </c>
      <c r="AW673" t="s">
        <v>16454</v>
      </c>
      <c r="AZ673" t="s">
        <v>16455</v>
      </c>
      <c r="BA673" t="s">
        <v>16456</v>
      </c>
      <c r="BB673" t="s">
        <v>16457</v>
      </c>
      <c r="BD673" t="s">
        <v>16458</v>
      </c>
      <c r="BI673" t="s">
        <v>16459</v>
      </c>
      <c r="BL673" t="s">
        <v>16460</v>
      </c>
      <c r="BM673" t="s">
        <v>16461</v>
      </c>
      <c r="BN673" t="s">
        <v>16462</v>
      </c>
      <c r="BO673" t="s">
        <v>16463</v>
      </c>
      <c r="BQ673" t="s">
        <v>16464</v>
      </c>
      <c r="BV673" t="s">
        <v>16465</v>
      </c>
      <c r="BW673" t="s">
        <v>16466</v>
      </c>
    </row>
    <row r="674" spans="12:75" x14ac:dyDescent="0.3">
      <c r="L674">
        <v>3830</v>
      </c>
      <c r="M674" t="s">
        <v>1090</v>
      </c>
      <c r="AU674" t="s">
        <v>16467</v>
      </c>
      <c r="AW674" t="s">
        <v>16468</v>
      </c>
      <c r="AZ674" t="s">
        <v>16469</v>
      </c>
      <c r="BA674" t="s">
        <v>16470</v>
      </c>
      <c r="BB674" t="s">
        <v>16471</v>
      </c>
      <c r="BD674" t="s">
        <v>16472</v>
      </c>
      <c r="BI674" t="s">
        <v>16473</v>
      </c>
      <c r="BL674" t="s">
        <v>16474</v>
      </c>
      <c r="BM674" t="s">
        <v>16475</v>
      </c>
      <c r="BN674" t="s">
        <v>16476</v>
      </c>
      <c r="BO674" t="s">
        <v>16477</v>
      </c>
      <c r="BQ674" t="s">
        <v>16478</v>
      </c>
      <c r="BV674" t="s">
        <v>16479</v>
      </c>
      <c r="BW674" t="s">
        <v>16480</v>
      </c>
    </row>
    <row r="675" spans="12:75" x14ac:dyDescent="0.3">
      <c r="L675">
        <v>3830</v>
      </c>
      <c r="M675" t="s">
        <v>1091</v>
      </c>
      <c r="AU675" t="s">
        <v>16481</v>
      </c>
      <c r="AW675" t="s">
        <v>16482</v>
      </c>
      <c r="AZ675" t="s">
        <v>16483</v>
      </c>
      <c r="BA675" t="s">
        <v>16484</v>
      </c>
      <c r="BB675" t="s">
        <v>16485</v>
      </c>
      <c r="BD675" t="s">
        <v>16486</v>
      </c>
      <c r="BI675" t="s">
        <v>16487</v>
      </c>
      <c r="BL675" t="s">
        <v>16488</v>
      </c>
      <c r="BM675" t="s">
        <v>16489</v>
      </c>
      <c r="BN675" t="s">
        <v>16490</v>
      </c>
      <c r="BO675" t="s">
        <v>16491</v>
      </c>
      <c r="BQ675" t="s">
        <v>16492</v>
      </c>
      <c r="BV675" t="s">
        <v>16493</v>
      </c>
      <c r="BW675" t="s">
        <v>16494</v>
      </c>
    </row>
    <row r="676" spans="12:75" x14ac:dyDescent="0.3">
      <c r="L676">
        <v>3831</v>
      </c>
      <c r="M676" t="s">
        <v>1092</v>
      </c>
      <c r="AU676" t="s">
        <v>16495</v>
      </c>
      <c r="AW676" t="s">
        <v>16496</v>
      </c>
      <c r="AZ676" t="s">
        <v>16497</v>
      </c>
      <c r="BA676" t="s">
        <v>16498</v>
      </c>
      <c r="BB676" t="s">
        <v>16499</v>
      </c>
      <c r="BD676" t="s">
        <v>16500</v>
      </c>
      <c r="BI676" t="s">
        <v>16501</v>
      </c>
      <c r="BL676" t="s">
        <v>16502</v>
      </c>
      <c r="BM676" t="s">
        <v>16503</v>
      </c>
      <c r="BN676" t="s">
        <v>16504</v>
      </c>
      <c r="BO676" t="s">
        <v>16505</v>
      </c>
      <c r="BQ676" t="s">
        <v>16506</v>
      </c>
      <c r="BV676" t="s">
        <v>16507</v>
      </c>
      <c r="BW676" t="s">
        <v>16508</v>
      </c>
    </row>
    <row r="677" spans="12:75" x14ac:dyDescent="0.3">
      <c r="L677">
        <v>3832</v>
      </c>
      <c r="M677" t="s">
        <v>1093</v>
      </c>
      <c r="AU677" t="s">
        <v>16509</v>
      </c>
      <c r="AW677" t="s">
        <v>16510</v>
      </c>
      <c r="AZ677" t="s">
        <v>16511</v>
      </c>
      <c r="BA677" t="s">
        <v>16512</v>
      </c>
      <c r="BB677" t="s">
        <v>16513</v>
      </c>
      <c r="BD677" t="s">
        <v>16514</v>
      </c>
      <c r="BI677" t="s">
        <v>16515</v>
      </c>
      <c r="BL677" t="s">
        <v>16516</v>
      </c>
      <c r="BM677" t="s">
        <v>16517</v>
      </c>
      <c r="BN677" t="s">
        <v>16518</v>
      </c>
      <c r="BO677" t="s">
        <v>16519</v>
      </c>
      <c r="BQ677" t="s">
        <v>16520</v>
      </c>
      <c r="BV677" t="s">
        <v>16521</v>
      </c>
      <c r="BW677" t="s">
        <v>16522</v>
      </c>
    </row>
    <row r="678" spans="12:75" x14ac:dyDescent="0.3">
      <c r="L678">
        <v>3840</v>
      </c>
      <c r="M678" t="s">
        <v>1094</v>
      </c>
      <c r="AU678" t="s">
        <v>16523</v>
      </c>
      <c r="AW678" t="s">
        <v>16524</v>
      </c>
      <c r="AZ678" t="s">
        <v>16525</v>
      </c>
      <c r="BA678" t="s">
        <v>16526</v>
      </c>
      <c r="BB678" t="s">
        <v>16527</v>
      </c>
      <c r="BD678" t="s">
        <v>16528</v>
      </c>
      <c r="BI678" t="s">
        <v>16529</v>
      </c>
      <c r="BL678" t="s">
        <v>16530</v>
      </c>
      <c r="BM678" t="s">
        <v>16531</v>
      </c>
      <c r="BN678" t="s">
        <v>16532</v>
      </c>
      <c r="BO678" t="s">
        <v>16533</v>
      </c>
      <c r="BQ678" t="s">
        <v>16534</v>
      </c>
      <c r="BV678" t="s">
        <v>16535</v>
      </c>
      <c r="BW678" t="s">
        <v>16536</v>
      </c>
    </row>
    <row r="679" spans="12:75" x14ac:dyDescent="0.3">
      <c r="L679">
        <v>3840</v>
      </c>
      <c r="M679" t="s">
        <v>1095</v>
      </c>
      <c r="AU679" t="s">
        <v>16537</v>
      </c>
      <c r="AW679" t="s">
        <v>16538</v>
      </c>
      <c r="AZ679" t="s">
        <v>16539</v>
      </c>
      <c r="BA679" t="s">
        <v>8115</v>
      </c>
      <c r="BB679" t="s">
        <v>16540</v>
      </c>
      <c r="BD679" t="s">
        <v>16541</v>
      </c>
      <c r="BI679" t="s">
        <v>16542</v>
      </c>
      <c r="BL679" t="s">
        <v>16543</v>
      </c>
      <c r="BM679" t="s">
        <v>16544</v>
      </c>
      <c r="BN679" t="s">
        <v>16545</v>
      </c>
      <c r="BO679" t="s">
        <v>16546</v>
      </c>
      <c r="BQ679" t="s">
        <v>16547</v>
      </c>
      <c r="BV679" t="s">
        <v>16548</v>
      </c>
      <c r="BW679" t="s">
        <v>16549</v>
      </c>
    </row>
    <row r="680" spans="12:75" x14ac:dyDescent="0.3">
      <c r="L680">
        <v>3840</v>
      </c>
      <c r="M680" t="s">
        <v>1096</v>
      </c>
      <c r="AU680" t="s">
        <v>16550</v>
      </c>
      <c r="AW680" t="s">
        <v>16551</v>
      </c>
      <c r="AZ680" t="s">
        <v>16552</v>
      </c>
      <c r="BA680" t="s">
        <v>16553</v>
      </c>
      <c r="BB680" t="s">
        <v>16554</v>
      </c>
      <c r="BD680" t="s">
        <v>16555</v>
      </c>
      <c r="BI680" t="s">
        <v>16556</v>
      </c>
      <c r="BL680" t="s">
        <v>16557</v>
      </c>
      <c r="BM680" t="s">
        <v>16558</v>
      </c>
      <c r="BN680" t="s">
        <v>16559</v>
      </c>
      <c r="BO680" t="s">
        <v>16560</v>
      </c>
      <c r="BQ680" t="s">
        <v>16561</v>
      </c>
      <c r="BV680" t="s">
        <v>16562</v>
      </c>
      <c r="BW680" t="s">
        <v>16563</v>
      </c>
    </row>
    <row r="681" spans="12:75" x14ac:dyDescent="0.3">
      <c r="L681">
        <v>3840</v>
      </c>
      <c r="M681" t="s">
        <v>1097</v>
      </c>
      <c r="AU681" t="s">
        <v>16564</v>
      </c>
      <c r="AW681" t="s">
        <v>16565</v>
      </c>
      <c r="AZ681" t="s">
        <v>16566</v>
      </c>
      <c r="BA681" t="s">
        <v>16567</v>
      </c>
      <c r="BB681" t="s">
        <v>16568</v>
      </c>
      <c r="BD681" t="s">
        <v>16569</v>
      </c>
      <c r="BI681" t="s">
        <v>16570</v>
      </c>
      <c r="BL681" t="s">
        <v>16571</v>
      </c>
      <c r="BM681" t="s">
        <v>16572</v>
      </c>
      <c r="BN681" t="s">
        <v>16573</v>
      </c>
      <c r="BO681" t="s">
        <v>16574</v>
      </c>
      <c r="BQ681" t="s">
        <v>16575</v>
      </c>
      <c r="BV681" t="s">
        <v>16576</v>
      </c>
      <c r="BW681" t="s">
        <v>16577</v>
      </c>
    </row>
    <row r="682" spans="12:75" x14ac:dyDescent="0.3">
      <c r="L682">
        <v>3840</v>
      </c>
      <c r="M682" t="s">
        <v>1098</v>
      </c>
      <c r="AU682" t="s">
        <v>16578</v>
      </c>
      <c r="AW682" t="s">
        <v>16579</v>
      </c>
      <c r="AZ682" t="s">
        <v>16580</v>
      </c>
      <c r="BA682" t="s">
        <v>16581</v>
      </c>
      <c r="BB682" t="s">
        <v>16582</v>
      </c>
      <c r="BD682" t="s">
        <v>16583</v>
      </c>
      <c r="BI682" t="s">
        <v>16584</v>
      </c>
      <c r="BL682" t="s">
        <v>16585</v>
      </c>
      <c r="BM682" t="s">
        <v>16586</v>
      </c>
      <c r="BN682" t="s">
        <v>16587</v>
      </c>
      <c r="BO682" t="s">
        <v>16588</v>
      </c>
      <c r="BQ682" t="s">
        <v>16589</v>
      </c>
      <c r="BV682" t="s">
        <v>16590</v>
      </c>
      <c r="BW682" t="s">
        <v>16591</v>
      </c>
    </row>
    <row r="683" spans="12:75" x14ac:dyDescent="0.3">
      <c r="L683">
        <v>3840</v>
      </c>
      <c r="M683" t="s">
        <v>1099</v>
      </c>
      <c r="AU683" t="s">
        <v>16592</v>
      </c>
      <c r="AW683" t="s">
        <v>16593</v>
      </c>
      <c r="AZ683" t="s">
        <v>16594</v>
      </c>
      <c r="BA683" t="s">
        <v>16595</v>
      </c>
      <c r="BB683" t="s">
        <v>16596</v>
      </c>
      <c r="BD683" t="s">
        <v>16597</v>
      </c>
      <c r="BI683" t="s">
        <v>16598</v>
      </c>
      <c r="BL683" t="s">
        <v>16599</v>
      </c>
      <c r="BM683" t="s">
        <v>16600</v>
      </c>
      <c r="BN683" t="s">
        <v>16601</v>
      </c>
      <c r="BO683" t="s">
        <v>16602</v>
      </c>
      <c r="BQ683" t="s">
        <v>16603</v>
      </c>
      <c r="BV683" t="s">
        <v>16604</v>
      </c>
      <c r="BW683" t="s">
        <v>16605</v>
      </c>
    </row>
    <row r="684" spans="12:75" x14ac:dyDescent="0.3">
      <c r="L684">
        <v>3840</v>
      </c>
      <c r="M684" t="s">
        <v>1100</v>
      </c>
      <c r="AU684" t="s">
        <v>16606</v>
      </c>
      <c r="AW684" t="s">
        <v>16607</v>
      </c>
      <c r="AZ684" t="s">
        <v>16608</v>
      </c>
      <c r="BA684" t="s">
        <v>16609</v>
      </c>
      <c r="BB684" t="s">
        <v>16610</v>
      </c>
      <c r="BD684" t="s">
        <v>16611</v>
      </c>
      <c r="BI684" t="s">
        <v>16612</v>
      </c>
      <c r="BL684" t="s">
        <v>16613</v>
      </c>
      <c r="BM684" t="s">
        <v>16614</v>
      </c>
      <c r="BN684" t="s">
        <v>16615</v>
      </c>
      <c r="BO684" t="s">
        <v>16616</v>
      </c>
      <c r="BQ684" t="s">
        <v>16617</v>
      </c>
      <c r="BV684" t="s">
        <v>16618</v>
      </c>
      <c r="BW684" t="s">
        <v>16619</v>
      </c>
    </row>
    <row r="685" spans="12:75" x14ac:dyDescent="0.3">
      <c r="L685">
        <v>3840</v>
      </c>
      <c r="M685" t="s">
        <v>1101</v>
      </c>
      <c r="AU685" t="s">
        <v>16620</v>
      </c>
      <c r="AW685" t="s">
        <v>16621</v>
      </c>
      <c r="AZ685" t="s">
        <v>16622</v>
      </c>
      <c r="BA685" t="s">
        <v>16623</v>
      </c>
      <c r="BB685" t="s">
        <v>16624</v>
      </c>
      <c r="BD685" t="s">
        <v>16625</v>
      </c>
      <c r="BI685" t="s">
        <v>16626</v>
      </c>
      <c r="BL685" t="s">
        <v>16627</v>
      </c>
      <c r="BM685" t="s">
        <v>16628</v>
      </c>
      <c r="BN685" t="s">
        <v>16629</v>
      </c>
      <c r="BO685" t="s">
        <v>16630</v>
      </c>
      <c r="BQ685" t="s">
        <v>16631</v>
      </c>
      <c r="BV685" t="s">
        <v>16632</v>
      </c>
      <c r="BW685" t="s">
        <v>16633</v>
      </c>
    </row>
    <row r="686" spans="12:75" x14ac:dyDescent="0.3">
      <c r="L686">
        <v>3840</v>
      </c>
      <c r="M686" t="s">
        <v>1102</v>
      </c>
      <c r="AU686" t="s">
        <v>16634</v>
      </c>
      <c r="AW686" t="s">
        <v>16635</v>
      </c>
      <c r="AZ686" t="s">
        <v>16636</v>
      </c>
      <c r="BA686" t="s">
        <v>16637</v>
      </c>
      <c r="BB686" t="s">
        <v>16638</v>
      </c>
      <c r="BD686" t="s">
        <v>16639</v>
      </c>
      <c r="BI686" t="s">
        <v>16640</v>
      </c>
      <c r="BL686" t="s">
        <v>16641</v>
      </c>
      <c r="BM686" t="s">
        <v>16642</v>
      </c>
      <c r="BN686" t="s">
        <v>16643</v>
      </c>
      <c r="BO686" t="s">
        <v>16644</v>
      </c>
      <c r="BQ686" t="s">
        <v>16645</v>
      </c>
      <c r="BV686" t="s">
        <v>16646</v>
      </c>
      <c r="BW686" t="s">
        <v>16647</v>
      </c>
    </row>
    <row r="687" spans="12:75" x14ac:dyDescent="0.3">
      <c r="L687">
        <v>3840</v>
      </c>
      <c r="M687" t="s">
        <v>1103</v>
      </c>
      <c r="AU687" t="s">
        <v>16648</v>
      </c>
      <c r="AW687" t="s">
        <v>16649</v>
      </c>
      <c r="AZ687" t="s">
        <v>16650</v>
      </c>
      <c r="BA687" t="s">
        <v>16651</v>
      </c>
      <c r="BB687" t="s">
        <v>16652</v>
      </c>
      <c r="BD687" t="s">
        <v>16653</v>
      </c>
      <c r="BI687" t="s">
        <v>16654</v>
      </c>
      <c r="BL687" t="s">
        <v>16655</v>
      </c>
      <c r="BM687" t="s">
        <v>16656</v>
      </c>
      <c r="BN687" t="s">
        <v>16657</v>
      </c>
      <c r="BO687" t="s">
        <v>16658</v>
      </c>
      <c r="BQ687" t="s">
        <v>16659</v>
      </c>
      <c r="BV687" t="s">
        <v>16660</v>
      </c>
      <c r="BW687" t="s">
        <v>16661</v>
      </c>
    </row>
    <row r="688" spans="12:75" x14ac:dyDescent="0.3">
      <c r="L688">
        <v>3840</v>
      </c>
      <c r="M688" t="s">
        <v>1104</v>
      </c>
      <c r="AU688" t="s">
        <v>16662</v>
      </c>
      <c r="AW688" t="s">
        <v>16663</v>
      </c>
      <c r="AZ688" t="s">
        <v>16664</v>
      </c>
      <c r="BA688" t="s">
        <v>16665</v>
      </c>
      <c r="BB688" t="s">
        <v>16666</v>
      </c>
      <c r="BD688" t="s">
        <v>16667</v>
      </c>
      <c r="BI688" t="s">
        <v>16668</v>
      </c>
      <c r="BL688" t="s">
        <v>16669</v>
      </c>
      <c r="BM688" t="s">
        <v>16670</v>
      </c>
      <c r="BN688" t="s">
        <v>16671</v>
      </c>
      <c r="BO688" t="s">
        <v>16672</v>
      </c>
      <c r="BQ688" t="s">
        <v>16673</v>
      </c>
      <c r="BV688" t="s">
        <v>16674</v>
      </c>
      <c r="BW688" t="s">
        <v>16675</v>
      </c>
    </row>
    <row r="689" spans="12:75" x14ac:dyDescent="0.3">
      <c r="L689">
        <v>3840</v>
      </c>
      <c r="M689" t="s">
        <v>1105</v>
      </c>
      <c r="AU689" t="s">
        <v>16676</v>
      </c>
      <c r="AW689" t="s">
        <v>16677</v>
      </c>
      <c r="AZ689" t="s">
        <v>16678</v>
      </c>
      <c r="BA689" t="s">
        <v>16679</v>
      </c>
      <c r="BB689" t="s">
        <v>16680</v>
      </c>
      <c r="BD689" t="s">
        <v>16681</v>
      </c>
      <c r="BI689" t="s">
        <v>16682</v>
      </c>
      <c r="BL689" t="s">
        <v>16683</v>
      </c>
      <c r="BM689" t="s">
        <v>16684</v>
      </c>
      <c r="BN689" t="s">
        <v>16685</v>
      </c>
      <c r="BO689" t="s">
        <v>16686</v>
      </c>
      <c r="BQ689" t="s">
        <v>16687</v>
      </c>
      <c r="BV689" t="s">
        <v>16688</v>
      </c>
      <c r="BW689" t="s">
        <v>16689</v>
      </c>
    </row>
    <row r="690" spans="12:75" x14ac:dyDescent="0.3">
      <c r="L690">
        <v>3840</v>
      </c>
      <c r="M690" t="s">
        <v>1106</v>
      </c>
      <c r="AU690" t="s">
        <v>16690</v>
      </c>
      <c r="AW690" t="s">
        <v>16691</v>
      </c>
      <c r="AZ690" t="s">
        <v>16692</v>
      </c>
      <c r="BA690" t="s">
        <v>16693</v>
      </c>
      <c r="BB690" t="s">
        <v>16694</v>
      </c>
      <c r="BD690" t="s">
        <v>16695</v>
      </c>
      <c r="BI690" t="s">
        <v>16696</v>
      </c>
      <c r="BL690" t="s">
        <v>16697</v>
      </c>
      <c r="BM690" t="s">
        <v>16698</v>
      </c>
      <c r="BN690" t="s">
        <v>16699</v>
      </c>
      <c r="BO690" t="s">
        <v>16700</v>
      </c>
      <c r="BQ690" t="s">
        <v>16701</v>
      </c>
      <c r="BV690" t="s">
        <v>16702</v>
      </c>
      <c r="BW690" t="s">
        <v>16703</v>
      </c>
    </row>
    <row r="691" spans="12:75" x14ac:dyDescent="0.3">
      <c r="L691">
        <v>3840</v>
      </c>
      <c r="M691" t="s">
        <v>1107</v>
      </c>
      <c r="AU691" t="s">
        <v>16704</v>
      </c>
      <c r="AW691" t="s">
        <v>16705</v>
      </c>
      <c r="AZ691" t="s">
        <v>16706</v>
      </c>
      <c r="BA691" t="s">
        <v>16707</v>
      </c>
      <c r="BB691" t="s">
        <v>16708</v>
      </c>
      <c r="BD691" t="s">
        <v>16709</v>
      </c>
      <c r="BI691" t="s">
        <v>16710</v>
      </c>
      <c r="BL691" t="s">
        <v>16711</v>
      </c>
      <c r="BM691" t="s">
        <v>16712</v>
      </c>
      <c r="BN691" t="s">
        <v>16713</v>
      </c>
      <c r="BO691" t="s">
        <v>16714</v>
      </c>
      <c r="BQ691" t="s">
        <v>16715</v>
      </c>
      <c r="BV691" t="s">
        <v>16716</v>
      </c>
      <c r="BW691" t="s">
        <v>16717</v>
      </c>
    </row>
    <row r="692" spans="12:75" x14ac:dyDescent="0.3">
      <c r="L692">
        <v>3840</v>
      </c>
      <c r="M692" t="s">
        <v>1108</v>
      </c>
      <c r="AU692" t="s">
        <v>16718</v>
      </c>
      <c r="AW692" t="s">
        <v>16719</v>
      </c>
      <c r="AZ692" t="s">
        <v>16720</v>
      </c>
      <c r="BA692" t="s">
        <v>16721</v>
      </c>
      <c r="BB692" t="s">
        <v>16722</v>
      </c>
      <c r="BD692" t="s">
        <v>16723</v>
      </c>
      <c r="BI692" t="s">
        <v>16724</v>
      </c>
      <c r="BL692" t="s">
        <v>16725</v>
      </c>
      <c r="BM692" t="s">
        <v>16726</v>
      </c>
      <c r="BN692" t="s">
        <v>16727</v>
      </c>
      <c r="BO692" t="s">
        <v>16728</v>
      </c>
      <c r="BQ692" t="s">
        <v>16729</v>
      </c>
      <c r="BV692" t="s">
        <v>16730</v>
      </c>
      <c r="BW692" t="s">
        <v>16731</v>
      </c>
    </row>
    <row r="693" spans="12:75" x14ac:dyDescent="0.3">
      <c r="L693">
        <v>3850</v>
      </c>
      <c r="M693" t="s">
        <v>1109</v>
      </c>
      <c r="AU693" t="s">
        <v>16732</v>
      </c>
      <c r="AW693" t="s">
        <v>16733</v>
      </c>
      <c r="AZ693" t="s">
        <v>16734</v>
      </c>
      <c r="BA693" t="s">
        <v>16735</v>
      </c>
      <c r="BB693" t="s">
        <v>16736</v>
      </c>
      <c r="BD693" t="s">
        <v>16737</v>
      </c>
      <c r="BI693" t="s">
        <v>16738</v>
      </c>
      <c r="BL693" t="s">
        <v>16739</v>
      </c>
      <c r="BM693" t="s">
        <v>16740</v>
      </c>
      <c r="BN693" t="s">
        <v>16741</v>
      </c>
      <c r="BO693" t="s">
        <v>16742</v>
      </c>
      <c r="BQ693" t="s">
        <v>16743</v>
      </c>
      <c r="BV693" t="s">
        <v>16744</v>
      </c>
      <c r="BW693" t="s">
        <v>16745</v>
      </c>
    </row>
    <row r="694" spans="12:75" x14ac:dyDescent="0.3">
      <c r="L694">
        <v>3850</v>
      </c>
      <c r="M694" t="s">
        <v>1110</v>
      </c>
      <c r="AU694" t="s">
        <v>16746</v>
      </c>
      <c r="AW694" t="s">
        <v>16747</v>
      </c>
      <c r="AZ694" t="s">
        <v>16748</v>
      </c>
      <c r="BA694" t="s">
        <v>16749</v>
      </c>
      <c r="BB694" t="s">
        <v>16750</v>
      </c>
      <c r="BD694" t="s">
        <v>16751</v>
      </c>
      <c r="BI694" t="s">
        <v>16752</v>
      </c>
      <c r="BL694" t="s">
        <v>16753</v>
      </c>
      <c r="BM694" t="s">
        <v>16754</v>
      </c>
      <c r="BN694" t="s">
        <v>16755</v>
      </c>
      <c r="BO694" t="s">
        <v>16756</v>
      </c>
      <c r="BQ694" t="s">
        <v>16757</v>
      </c>
      <c r="BV694" t="s">
        <v>16758</v>
      </c>
      <c r="BW694" t="s">
        <v>16759</v>
      </c>
    </row>
    <row r="695" spans="12:75" x14ac:dyDescent="0.3">
      <c r="L695">
        <v>3850</v>
      </c>
      <c r="M695" t="s">
        <v>1111</v>
      </c>
      <c r="AU695" t="s">
        <v>16760</v>
      </c>
      <c r="AW695" t="s">
        <v>16761</v>
      </c>
      <c r="AZ695" t="s">
        <v>16762</v>
      </c>
      <c r="BA695" t="s">
        <v>16763</v>
      </c>
      <c r="BB695" t="s">
        <v>16764</v>
      </c>
      <c r="BD695" t="s">
        <v>16765</v>
      </c>
      <c r="BI695" t="s">
        <v>16766</v>
      </c>
      <c r="BL695" t="s">
        <v>16767</v>
      </c>
      <c r="BM695" t="s">
        <v>16768</v>
      </c>
      <c r="BN695" t="s">
        <v>16769</v>
      </c>
      <c r="BO695" t="s">
        <v>16770</v>
      </c>
      <c r="BQ695" t="s">
        <v>16771</v>
      </c>
      <c r="BV695" t="s">
        <v>16772</v>
      </c>
      <c r="BW695" t="s">
        <v>16773</v>
      </c>
    </row>
    <row r="696" spans="12:75" x14ac:dyDescent="0.3">
      <c r="L696">
        <v>3850</v>
      </c>
      <c r="M696" t="s">
        <v>1112</v>
      </c>
      <c r="AU696" t="s">
        <v>16774</v>
      </c>
      <c r="AW696" t="s">
        <v>16775</v>
      </c>
      <c r="AZ696" t="s">
        <v>16776</v>
      </c>
      <c r="BA696" t="s">
        <v>16777</v>
      </c>
      <c r="BB696" t="s">
        <v>16778</v>
      </c>
      <c r="BD696" t="s">
        <v>16779</v>
      </c>
      <c r="BI696" t="s">
        <v>16780</v>
      </c>
      <c r="BL696" t="s">
        <v>16781</v>
      </c>
      <c r="BM696" t="s">
        <v>16782</v>
      </c>
      <c r="BN696" t="s">
        <v>16783</v>
      </c>
      <c r="BO696" t="s">
        <v>16784</v>
      </c>
      <c r="BQ696" t="s">
        <v>16785</v>
      </c>
      <c r="BV696" t="s">
        <v>16786</v>
      </c>
      <c r="BW696" t="s">
        <v>16787</v>
      </c>
    </row>
    <row r="697" spans="12:75" x14ac:dyDescent="0.3">
      <c r="L697">
        <v>3870</v>
      </c>
      <c r="M697" t="s">
        <v>1113</v>
      </c>
      <c r="AU697" t="s">
        <v>16788</v>
      </c>
      <c r="AW697" t="s">
        <v>7400</v>
      </c>
      <c r="AZ697" t="s">
        <v>16789</v>
      </c>
      <c r="BA697" t="s">
        <v>16790</v>
      </c>
      <c r="BB697" t="s">
        <v>16791</v>
      </c>
      <c r="BD697" t="s">
        <v>16792</v>
      </c>
      <c r="BI697" t="s">
        <v>16793</v>
      </c>
      <c r="BL697" t="s">
        <v>16794</v>
      </c>
      <c r="BM697" t="s">
        <v>16795</v>
      </c>
      <c r="BN697" t="s">
        <v>16796</v>
      </c>
      <c r="BO697" t="s">
        <v>16797</v>
      </c>
      <c r="BQ697" t="s">
        <v>16798</v>
      </c>
      <c r="BV697" t="s">
        <v>16799</v>
      </c>
      <c r="BW697" t="s">
        <v>16800</v>
      </c>
    </row>
    <row r="698" spans="12:75" x14ac:dyDescent="0.3">
      <c r="L698">
        <v>3870</v>
      </c>
      <c r="M698" t="s">
        <v>1114</v>
      </c>
      <c r="AU698" t="s">
        <v>16801</v>
      </c>
      <c r="AW698" t="s">
        <v>16802</v>
      </c>
      <c r="AZ698" t="s">
        <v>16803</v>
      </c>
      <c r="BA698" t="s">
        <v>16804</v>
      </c>
      <c r="BB698" t="s">
        <v>16805</v>
      </c>
      <c r="BD698" t="s">
        <v>16806</v>
      </c>
      <c r="BI698" t="s">
        <v>16807</v>
      </c>
      <c r="BL698" t="s">
        <v>16808</v>
      </c>
      <c r="BM698" t="s">
        <v>16809</v>
      </c>
      <c r="BN698" t="s">
        <v>16810</v>
      </c>
      <c r="BO698" t="s">
        <v>16811</v>
      </c>
      <c r="BQ698" t="s">
        <v>16812</v>
      </c>
      <c r="BV698" t="s">
        <v>16813</v>
      </c>
      <c r="BW698" t="s">
        <v>16814</v>
      </c>
    </row>
    <row r="699" spans="12:75" x14ac:dyDescent="0.3">
      <c r="L699">
        <v>3870</v>
      </c>
      <c r="M699" t="s">
        <v>1115</v>
      </c>
      <c r="AU699" t="s">
        <v>16815</v>
      </c>
      <c r="AW699" t="s">
        <v>16816</v>
      </c>
      <c r="AZ699" t="s">
        <v>16817</v>
      </c>
      <c r="BA699" t="s">
        <v>16818</v>
      </c>
      <c r="BB699" t="s">
        <v>16819</v>
      </c>
      <c r="BD699" t="s">
        <v>16820</v>
      </c>
      <c r="BI699" t="s">
        <v>16821</v>
      </c>
      <c r="BL699" t="s">
        <v>16822</v>
      </c>
      <c r="BM699" t="s">
        <v>16823</v>
      </c>
      <c r="BN699" t="s">
        <v>16824</v>
      </c>
      <c r="BO699" t="s">
        <v>16825</v>
      </c>
      <c r="BQ699" t="s">
        <v>16826</v>
      </c>
      <c r="BV699" t="s">
        <v>16827</v>
      </c>
      <c r="BW699" t="s">
        <v>16828</v>
      </c>
    </row>
    <row r="700" spans="12:75" x14ac:dyDescent="0.3">
      <c r="L700">
        <v>3870</v>
      </c>
      <c r="M700" t="s">
        <v>1116</v>
      </c>
      <c r="AU700" t="s">
        <v>16829</v>
      </c>
      <c r="AW700" t="s">
        <v>16830</v>
      </c>
      <c r="AZ700" t="s">
        <v>16831</v>
      </c>
      <c r="BA700" t="s">
        <v>16832</v>
      </c>
      <c r="BB700" t="s">
        <v>16833</v>
      </c>
      <c r="BD700" t="s">
        <v>16834</v>
      </c>
      <c r="BI700" t="s">
        <v>16835</v>
      </c>
      <c r="BL700" t="s">
        <v>16836</v>
      </c>
      <c r="BM700" t="s">
        <v>16837</v>
      </c>
      <c r="BN700" t="s">
        <v>16838</v>
      </c>
      <c r="BO700" t="s">
        <v>16839</v>
      </c>
      <c r="BQ700" t="s">
        <v>16840</v>
      </c>
      <c r="BV700" t="s">
        <v>16841</v>
      </c>
      <c r="BW700" t="s">
        <v>16842</v>
      </c>
    </row>
    <row r="701" spans="12:75" x14ac:dyDescent="0.3">
      <c r="L701">
        <v>3870</v>
      </c>
      <c r="M701" t="s">
        <v>1117</v>
      </c>
      <c r="AU701" t="s">
        <v>16843</v>
      </c>
      <c r="AW701" t="s">
        <v>16844</v>
      </c>
      <c r="AZ701" t="s">
        <v>16845</v>
      </c>
      <c r="BA701" t="s">
        <v>16846</v>
      </c>
      <c r="BB701" t="s">
        <v>16847</v>
      </c>
      <c r="BD701" t="s">
        <v>16848</v>
      </c>
      <c r="BI701" t="s">
        <v>16849</v>
      </c>
      <c r="BL701" t="s">
        <v>16850</v>
      </c>
      <c r="BM701" t="s">
        <v>16851</v>
      </c>
      <c r="BN701" t="s">
        <v>16852</v>
      </c>
      <c r="BO701" t="s">
        <v>16853</v>
      </c>
      <c r="BQ701" t="s">
        <v>16854</v>
      </c>
      <c r="BV701" t="s">
        <v>16855</v>
      </c>
      <c r="BW701" t="s">
        <v>16856</v>
      </c>
    </row>
    <row r="702" spans="12:75" x14ac:dyDescent="0.3">
      <c r="L702">
        <v>3870</v>
      </c>
      <c r="M702" t="s">
        <v>1118</v>
      </c>
      <c r="AU702" t="s">
        <v>16857</v>
      </c>
      <c r="AW702" t="s">
        <v>16858</v>
      </c>
      <c r="AZ702" t="s">
        <v>16859</v>
      </c>
      <c r="BA702" t="s">
        <v>16860</v>
      </c>
      <c r="BB702" t="s">
        <v>16861</v>
      </c>
      <c r="BD702" t="s">
        <v>16862</v>
      </c>
      <c r="BI702" t="s">
        <v>16863</v>
      </c>
      <c r="BL702" t="s">
        <v>16864</v>
      </c>
      <c r="BM702" t="s">
        <v>16865</v>
      </c>
      <c r="BN702" t="s">
        <v>16866</v>
      </c>
      <c r="BO702" t="s">
        <v>16867</v>
      </c>
      <c r="BQ702" t="s">
        <v>16868</v>
      </c>
      <c r="BV702" t="s">
        <v>16869</v>
      </c>
      <c r="BW702" t="s">
        <v>16870</v>
      </c>
    </row>
    <row r="703" spans="12:75" x14ac:dyDescent="0.3">
      <c r="L703">
        <v>3870</v>
      </c>
      <c r="M703" t="s">
        <v>1119</v>
      </c>
      <c r="AU703" t="s">
        <v>16871</v>
      </c>
      <c r="AW703" t="s">
        <v>16872</v>
      </c>
      <c r="AZ703" t="s">
        <v>16873</v>
      </c>
      <c r="BA703" t="s">
        <v>16874</v>
      </c>
      <c r="BB703" t="s">
        <v>16875</v>
      </c>
      <c r="BD703" t="s">
        <v>16876</v>
      </c>
      <c r="BI703" t="s">
        <v>16877</v>
      </c>
      <c r="BL703" t="s">
        <v>16878</v>
      </c>
      <c r="BM703" t="s">
        <v>16879</v>
      </c>
      <c r="BN703" t="s">
        <v>16880</v>
      </c>
      <c r="BO703" t="s">
        <v>16881</v>
      </c>
      <c r="BQ703" t="s">
        <v>16882</v>
      </c>
      <c r="BV703" t="s">
        <v>16883</v>
      </c>
      <c r="BW703" t="s">
        <v>16884</v>
      </c>
    </row>
    <row r="704" spans="12:75" x14ac:dyDescent="0.3">
      <c r="L704">
        <v>3870</v>
      </c>
      <c r="M704" t="s">
        <v>1120</v>
      </c>
      <c r="AU704" t="s">
        <v>16885</v>
      </c>
      <c r="AW704" t="s">
        <v>16886</v>
      </c>
      <c r="AZ704" t="s">
        <v>16887</v>
      </c>
      <c r="BA704" t="s">
        <v>16888</v>
      </c>
      <c r="BB704" t="s">
        <v>16889</v>
      </c>
      <c r="BD704" t="s">
        <v>16890</v>
      </c>
      <c r="BI704" t="s">
        <v>16891</v>
      </c>
      <c r="BL704" t="s">
        <v>16892</v>
      </c>
      <c r="BM704" t="s">
        <v>16893</v>
      </c>
      <c r="BN704" t="s">
        <v>16894</v>
      </c>
      <c r="BO704" t="s">
        <v>16895</v>
      </c>
      <c r="BQ704" t="s">
        <v>16896</v>
      </c>
      <c r="BV704" t="s">
        <v>16897</v>
      </c>
      <c r="BW704" t="s">
        <v>16898</v>
      </c>
    </row>
    <row r="705" spans="12:75" x14ac:dyDescent="0.3">
      <c r="L705">
        <v>3870</v>
      </c>
      <c r="M705" t="s">
        <v>1121</v>
      </c>
      <c r="AU705" t="s">
        <v>16899</v>
      </c>
      <c r="AW705" t="s">
        <v>16900</v>
      </c>
      <c r="AZ705" t="s">
        <v>16901</v>
      </c>
      <c r="BA705" t="s">
        <v>16902</v>
      </c>
      <c r="BB705" t="s">
        <v>16903</v>
      </c>
      <c r="BD705" t="s">
        <v>16904</v>
      </c>
      <c r="BI705" t="s">
        <v>16905</v>
      </c>
      <c r="BL705" t="s">
        <v>16906</v>
      </c>
      <c r="BM705" t="s">
        <v>16907</v>
      </c>
      <c r="BN705" t="s">
        <v>16908</v>
      </c>
      <c r="BO705" t="s">
        <v>16909</v>
      </c>
      <c r="BQ705" t="s">
        <v>16910</v>
      </c>
      <c r="BV705" t="s">
        <v>16911</v>
      </c>
      <c r="BW705" t="s">
        <v>16912</v>
      </c>
    </row>
    <row r="706" spans="12:75" x14ac:dyDescent="0.3">
      <c r="L706">
        <v>3870</v>
      </c>
      <c r="M706" t="s">
        <v>1122</v>
      </c>
      <c r="AU706" t="s">
        <v>16913</v>
      </c>
      <c r="AW706" t="s">
        <v>16914</v>
      </c>
      <c r="AZ706" t="s">
        <v>16915</v>
      </c>
      <c r="BA706" t="s">
        <v>16916</v>
      </c>
      <c r="BB706" t="s">
        <v>16917</v>
      </c>
      <c r="BD706" t="s">
        <v>16918</v>
      </c>
      <c r="BI706" t="s">
        <v>16919</v>
      </c>
      <c r="BL706" t="s">
        <v>16920</v>
      </c>
      <c r="BM706" t="s">
        <v>16921</v>
      </c>
      <c r="BN706" t="s">
        <v>16922</v>
      </c>
      <c r="BO706" t="s">
        <v>16923</v>
      </c>
      <c r="BQ706" t="s">
        <v>16924</v>
      </c>
      <c r="BV706" t="s">
        <v>16925</v>
      </c>
      <c r="BW706" t="s">
        <v>16926</v>
      </c>
    </row>
    <row r="707" spans="12:75" x14ac:dyDescent="0.3">
      <c r="L707">
        <v>3870</v>
      </c>
      <c r="M707" t="s">
        <v>1123</v>
      </c>
      <c r="AU707" t="s">
        <v>16927</v>
      </c>
      <c r="AW707" t="s">
        <v>16928</v>
      </c>
      <c r="AZ707" t="s">
        <v>16929</v>
      </c>
      <c r="BA707" t="s">
        <v>16930</v>
      </c>
      <c r="BB707" t="s">
        <v>16931</v>
      </c>
      <c r="BD707" t="s">
        <v>16932</v>
      </c>
      <c r="BI707" t="s">
        <v>16933</v>
      </c>
      <c r="BL707" t="s">
        <v>16934</v>
      </c>
      <c r="BM707" t="s">
        <v>16935</v>
      </c>
      <c r="BN707" t="s">
        <v>16936</v>
      </c>
      <c r="BO707" t="s">
        <v>16937</v>
      </c>
      <c r="BQ707" t="s">
        <v>16938</v>
      </c>
      <c r="BV707" t="s">
        <v>16939</v>
      </c>
      <c r="BW707" t="s">
        <v>16940</v>
      </c>
    </row>
    <row r="708" spans="12:75" x14ac:dyDescent="0.3">
      <c r="L708">
        <v>3870</v>
      </c>
      <c r="M708" t="s">
        <v>1124</v>
      </c>
      <c r="AU708" t="s">
        <v>16941</v>
      </c>
      <c r="AW708" t="s">
        <v>16942</v>
      </c>
      <c r="AZ708" t="s">
        <v>16943</v>
      </c>
      <c r="BA708" t="s">
        <v>16944</v>
      </c>
      <c r="BB708" t="s">
        <v>16945</v>
      </c>
      <c r="BD708" t="s">
        <v>16946</v>
      </c>
      <c r="BI708" t="s">
        <v>16947</v>
      </c>
      <c r="BL708" t="s">
        <v>16948</v>
      </c>
      <c r="BM708" t="s">
        <v>16949</v>
      </c>
      <c r="BN708" t="s">
        <v>16950</v>
      </c>
      <c r="BO708" t="s">
        <v>16951</v>
      </c>
      <c r="BQ708" t="s">
        <v>16952</v>
      </c>
      <c r="BV708" t="s">
        <v>16953</v>
      </c>
      <c r="BW708" t="s">
        <v>16954</v>
      </c>
    </row>
    <row r="709" spans="12:75" x14ac:dyDescent="0.3">
      <c r="L709">
        <v>3870</v>
      </c>
      <c r="M709" t="s">
        <v>1125</v>
      </c>
      <c r="AU709" t="s">
        <v>16955</v>
      </c>
      <c r="AW709" t="s">
        <v>16956</v>
      </c>
      <c r="AZ709" t="s">
        <v>16957</v>
      </c>
      <c r="BA709" t="s">
        <v>16958</v>
      </c>
      <c r="BB709" t="s">
        <v>16959</v>
      </c>
      <c r="BD709" t="s">
        <v>16960</v>
      </c>
      <c r="BI709" t="s">
        <v>16961</v>
      </c>
      <c r="BL709" t="s">
        <v>16962</v>
      </c>
      <c r="BM709" t="s">
        <v>16963</v>
      </c>
      <c r="BN709" t="s">
        <v>16964</v>
      </c>
      <c r="BO709" t="s">
        <v>16965</v>
      </c>
      <c r="BQ709" t="s">
        <v>16966</v>
      </c>
      <c r="BV709" t="s">
        <v>16967</v>
      </c>
      <c r="BW709" t="s">
        <v>16968</v>
      </c>
    </row>
    <row r="710" spans="12:75" x14ac:dyDescent="0.3">
      <c r="L710">
        <v>3890</v>
      </c>
      <c r="M710" t="s">
        <v>1126</v>
      </c>
      <c r="AU710" t="s">
        <v>16969</v>
      </c>
      <c r="AW710" t="s">
        <v>16970</v>
      </c>
      <c r="AZ710" t="s">
        <v>16971</v>
      </c>
      <c r="BA710" t="s">
        <v>16972</v>
      </c>
      <c r="BB710" t="s">
        <v>16973</v>
      </c>
      <c r="BD710" t="s">
        <v>16974</v>
      </c>
      <c r="BI710" t="s">
        <v>16975</v>
      </c>
      <c r="BL710" t="s">
        <v>16976</v>
      </c>
      <c r="BM710" t="s">
        <v>16977</v>
      </c>
      <c r="BN710" t="s">
        <v>16978</v>
      </c>
      <c r="BO710" t="s">
        <v>16979</v>
      </c>
      <c r="BQ710" t="s">
        <v>16980</v>
      </c>
      <c r="BV710" t="s">
        <v>16981</v>
      </c>
      <c r="BW710" t="s">
        <v>16982</v>
      </c>
    </row>
    <row r="711" spans="12:75" x14ac:dyDescent="0.3">
      <c r="L711">
        <v>3890</v>
      </c>
      <c r="M711" t="s">
        <v>1127</v>
      </c>
      <c r="AU711" t="s">
        <v>16983</v>
      </c>
      <c r="AW711" t="s">
        <v>16984</v>
      </c>
      <c r="AZ711" t="s">
        <v>16985</v>
      </c>
      <c r="BA711" t="s">
        <v>16986</v>
      </c>
      <c r="BB711" t="s">
        <v>16987</v>
      </c>
      <c r="BD711" t="s">
        <v>16988</v>
      </c>
      <c r="BI711" t="s">
        <v>16989</v>
      </c>
      <c r="BL711" t="s">
        <v>16990</v>
      </c>
      <c r="BM711" t="s">
        <v>16991</v>
      </c>
      <c r="BN711" t="s">
        <v>16992</v>
      </c>
      <c r="BO711" t="s">
        <v>16993</v>
      </c>
      <c r="BQ711" t="s">
        <v>16994</v>
      </c>
      <c r="BV711" t="s">
        <v>16995</v>
      </c>
      <c r="BW711" t="s">
        <v>16996</v>
      </c>
    </row>
    <row r="712" spans="12:75" x14ac:dyDescent="0.3">
      <c r="L712">
        <v>3890</v>
      </c>
      <c r="M712" t="s">
        <v>1128</v>
      </c>
      <c r="AU712" t="s">
        <v>16997</v>
      </c>
      <c r="AW712" t="s">
        <v>16998</v>
      </c>
      <c r="AZ712" t="s">
        <v>16999</v>
      </c>
      <c r="BA712" t="s">
        <v>17000</v>
      </c>
      <c r="BB712" t="s">
        <v>17001</v>
      </c>
      <c r="BD712" t="s">
        <v>17002</v>
      </c>
      <c r="BI712" t="s">
        <v>17003</v>
      </c>
      <c r="BL712" t="s">
        <v>17004</v>
      </c>
      <c r="BM712" t="s">
        <v>17005</v>
      </c>
      <c r="BN712" t="s">
        <v>17006</v>
      </c>
      <c r="BO712" t="s">
        <v>17007</v>
      </c>
      <c r="BQ712" t="s">
        <v>17008</v>
      </c>
      <c r="BV712" t="s">
        <v>17009</v>
      </c>
      <c r="BW712" t="s">
        <v>17010</v>
      </c>
    </row>
    <row r="713" spans="12:75" x14ac:dyDescent="0.3">
      <c r="L713">
        <v>3890</v>
      </c>
      <c r="M713" t="s">
        <v>1129</v>
      </c>
      <c r="AU713" t="s">
        <v>17011</v>
      </c>
      <c r="AW713" t="s">
        <v>17012</v>
      </c>
      <c r="AZ713" t="s">
        <v>17013</v>
      </c>
      <c r="BA713" t="s">
        <v>17014</v>
      </c>
      <c r="BB713" t="s">
        <v>17015</v>
      </c>
      <c r="BD713" t="s">
        <v>17016</v>
      </c>
      <c r="BI713" t="s">
        <v>17017</v>
      </c>
      <c r="BL713" t="s">
        <v>17018</v>
      </c>
      <c r="BM713" t="s">
        <v>17019</v>
      </c>
      <c r="BN713" t="s">
        <v>17020</v>
      </c>
      <c r="BO713" t="s">
        <v>17021</v>
      </c>
      <c r="BQ713" t="s">
        <v>17022</v>
      </c>
      <c r="BV713" t="s">
        <v>17023</v>
      </c>
      <c r="BW713" t="s">
        <v>17024</v>
      </c>
    </row>
    <row r="714" spans="12:75" x14ac:dyDescent="0.3">
      <c r="L714">
        <v>3890</v>
      </c>
      <c r="M714" t="s">
        <v>1130</v>
      </c>
      <c r="AU714" t="s">
        <v>17025</v>
      </c>
      <c r="AW714" t="s">
        <v>17026</v>
      </c>
      <c r="AZ714" t="s">
        <v>17027</v>
      </c>
      <c r="BA714" t="s">
        <v>17028</v>
      </c>
      <c r="BB714" t="s">
        <v>17029</v>
      </c>
      <c r="BD714" t="s">
        <v>17030</v>
      </c>
      <c r="BI714" t="s">
        <v>17031</v>
      </c>
      <c r="BL714" t="s">
        <v>17032</v>
      </c>
      <c r="BM714" t="s">
        <v>17033</v>
      </c>
      <c r="BN714" t="s">
        <v>17034</v>
      </c>
      <c r="BO714" t="s">
        <v>17035</v>
      </c>
      <c r="BQ714" t="s">
        <v>17036</v>
      </c>
      <c r="BV714" t="s">
        <v>17037</v>
      </c>
      <c r="BW714" t="s">
        <v>17038</v>
      </c>
    </row>
    <row r="715" spans="12:75" x14ac:dyDescent="0.3">
      <c r="L715">
        <v>3890</v>
      </c>
      <c r="M715" t="s">
        <v>1131</v>
      </c>
      <c r="AU715" t="s">
        <v>17039</v>
      </c>
      <c r="AW715" t="s">
        <v>17040</v>
      </c>
      <c r="AZ715" t="s">
        <v>17041</v>
      </c>
      <c r="BA715" t="s">
        <v>17042</v>
      </c>
      <c r="BB715" t="s">
        <v>17043</v>
      </c>
      <c r="BD715" t="s">
        <v>17044</v>
      </c>
      <c r="BI715" t="s">
        <v>17045</v>
      </c>
      <c r="BL715" t="s">
        <v>17046</v>
      </c>
      <c r="BM715" t="s">
        <v>17047</v>
      </c>
      <c r="BN715" t="s">
        <v>17048</v>
      </c>
      <c r="BO715" t="s">
        <v>17049</v>
      </c>
      <c r="BQ715" t="s">
        <v>17050</v>
      </c>
      <c r="BV715" t="s">
        <v>17051</v>
      </c>
      <c r="BW715" t="s">
        <v>17052</v>
      </c>
    </row>
    <row r="716" spans="12:75" x14ac:dyDescent="0.3">
      <c r="L716">
        <v>3890</v>
      </c>
      <c r="M716" t="s">
        <v>1132</v>
      </c>
      <c r="AU716" t="s">
        <v>17053</v>
      </c>
      <c r="AW716" t="s">
        <v>17054</v>
      </c>
      <c r="AZ716" t="s">
        <v>17055</v>
      </c>
      <c r="BA716" t="s">
        <v>17056</v>
      </c>
      <c r="BB716" t="s">
        <v>17057</v>
      </c>
      <c r="BD716" t="s">
        <v>17058</v>
      </c>
      <c r="BI716" t="s">
        <v>17059</v>
      </c>
      <c r="BL716" t="s">
        <v>17060</v>
      </c>
      <c r="BM716" t="s">
        <v>17061</v>
      </c>
      <c r="BN716" t="s">
        <v>17062</v>
      </c>
      <c r="BO716" t="s">
        <v>17063</v>
      </c>
      <c r="BQ716" t="s">
        <v>17064</v>
      </c>
      <c r="BV716" t="s">
        <v>17065</v>
      </c>
      <c r="BW716" t="s">
        <v>17066</v>
      </c>
    </row>
    <row r="717" spans="12:75" x14ac:dyDescent="0.3">
      <c r="L717">
        <v>3891</v>
      </c>
      <c r="M717" t="s">
        <v>1133</v>
      </c>
      <c r="AU717" t="s">
        <v>17067</v>
      </c>
      <c r="AW717" t="s">
        <v>17068</v>
      </c>
      <c r="AZ717" t="s">
        <v>17069</v>
      </c>
      <c r="BA717" t="s">
        <v>17070</v>
      </c>
      <c r="BB717" t="s">
        <v>17071</v>
      </c>
      <c r="BD717" t="s">
        <v>17072</v>
      </c>
      <c r="BI717" t="s">
        <v>17073</v>
      </c>
      <c r="BL717" t="s">
        <v>17074</v>
      </c>
      <c r="BM717" t="s">
        <v>17075</v>
      </c>
      <c r="BN717" t="s">
        <v>17076</v>
      </c>
      <c r="BO717" t="s">
        <v>17077</v>
      </c>
      <c r="BQ717" t="s">
        <v>17078</v>
      </c>
      <c r="BV717" t="s">
        <v>17079</v>
      </c>
      <c r="BW717" t="s">
        <v>17080</v>
      </c>
    </row>
    <row r="718" spans="12:75" x14ac:dyDescent="0.3">
      <c r="L718">
        <v>3891</v>
      </c>
      <c r="M718" t="s">
        <v>1134</v>
      </c>
      <c r="AU718" t="s">
        <v>17081</v>
      </c>
      <c r="AW718" t="s">
        <v>17082</v>
      </c>
      <c r="AZ718" t="s">
        <v>17083</v>
      </c>
      <c r="BA718" t="s">
        <v>17084</v>
      </c>
      <c r="BB718" t="s">
        <v>17085</v>
      </c>
      <c r="BD718" t="s">
        <v>17086</v>
      </c>
      <c r="BI718" t="s">
        <v>17087</v>
      </c>
      <c r="BL718" t="s">
        <v>17088</v>
      </c>
      <c r="BM718" t="s">
        <v>17089</v>
      </c>
      <c r="BN718" t="s">
        <v>17090</v>
      </c>
      <c r="BO718" t="s">
        <v>17091</v>
      </c>
      <c r="BQ718" t="s">
        <v>17092</v>
      </c>
      <c r="BV718" t="s">
        <v>17093</v>
      </c>
      <c r="BW718" t="s">
        <v>17094</v>
      </c>
    </row>
    <row r="719" spans="12:75" x14ac:dyDescent="0.3">
      <c r="L719">
        <v>3891</v>
      </c>
      <c r="M719" t="s">
        <v>1135</v>
      </c>
      <c r="AU719" t="s">
        <v>17095</v>
      </c>
      <c r="AW719" t="s">
        <v>17096</v>
      </c>
      <c r="AZ719" t="s">
        <v>17097</v>
      </c>
      <c r="BA719" t="s">
        <v>17098</v>
      </c>
      <c r="BB719" t="s">
        <v>17099</v>
      </c>
      <c r="BD719" t="s">
        <v>17100</v>
      </c>
      <c r="BI719" t="s">
        <v>17101</v>
      </c>
      <c r="BL719" t="s">
        <v>17102</v>
      </c>
      <c r="BM719" t="s">
        <v>17103</v>
      </c>
      <c r="BN719" t="s">
        <v>17104</v>
      </c>
      <c r="BO719" t="s">
        <v>17105</v>
      </c>
      <c r="BQ719" t="s">
        <v>17106</v>
      </c>
      <c r="BV719" t="s">
        <v>17107</v>
      </c>
      <c r="BW719" t="s">
        <v>17108</v>
      </c>
    </row>
    <row r="720" spans="12:75" x14ac:dyDescent="0.3">
      <c r="L720">
        <v>3891</v>
      </c>
      <c r="M720" t="s">
        <v>1136</v>
      </c>
      <c r="AU720" t="s">
        <v>17109</v>
      </c>
      <c r="AW720" t="s">
        <v>17110</v>
      </c>
      <c r="AZ720" t="s">
        <v>17111</v>
      </c>
      <c r="BA720" t="s">
        <v>17112</v>
      </c>
      <c r="BB720" t="s">
        <v>17113</v>
      </c>
      <c r="BD720" t="s">
        <v>17114</v>
      </c>
      <c r="BI720" t="s">
        <v>17115</v>
      </c>
      <c r="BL720" t="s">
        <v>17116</v>
      </c>
      <c r="BM720" t="s">
        <v>17117</v>
      </c>
      <c r="BN720" t="s">
        <v>17118</v>
      </c>
      <c r="BO720" t="s">
        <v>17119</v>
      </c>
      <c r="BQ720" t="s">
        <v>17120</v>
      </c>
      <c r="BV720" t="s">
        <v>17121</v>
      </c>
      <c r="BW720" t="s">
        <v>17122</v>
      </c>
    </row>
    <row r="721" spans="12:75" x14ac:dyDescent="0.3">
      <c r="L721">
        <v>3900</v>
      </c>
      <c r="M721" t="s">
        <v>1137</v>
      </c>
      <c r="AU721" t="s">
        <v>17123</v>
      </c>
      <c r="AW721" t="s">
        <v>17124</v>
      </c>
      <c r="AZ721" t="s">
        <v>17125</v>
      </c>
      <c r="BA721" t="s">
        <v>17126</v>
      </c>
      <c r="BB721" t="s">
        <v>17127</v>
      </c>
      <c r="BD721" t="s">
        <v>17128</v>
      </c>
      <c r="BI721" t="s">
        <v>17129</v>
      </c>
      <c r="BL721" t="s">
        <v>17130</v>
      </c>
      <c r="BM721" t="s">
        <v>17131</v>
      </c>
      <c r="BN721" t="s">
        <v>17132</v>
      </c>
      <c r="BO721" t="s">
        <v>17133</v>
      </c>
      <c r="BQ721" t="s">
        <v>17134</v>
      </c>
      <c r="BV721" t="s">
        <v>17135</v>
      </c>
      <c r="BW721" t="s">
        <v>17136</v>
      </c>
    </row>
    <row r="722" spans="12:75" x14ac:dyDescent="0.3">
      <c r="L722">
        <v>3910</v>
      </c>
      <c r="M722" t="s">
        <v>1138</v>
      </c>
      <c r="AU722" t="s">
        <v>17137</v>
      </c>
      <c r="AW722" t="s">
        <v>17138</v>
      </c>
      <c r="AZ722" t="s">
        <v>17139</v>
      </c>
      <c r="BA722" t="s">
        <v>17140</v>
      </c>
      <c r="BB722" t="s">
        <v>17141</v>
      </c>
      <c r="BD722" t="s">
        <v>17142</v>
      </c>
      <c r="BI722" t="s">
        <v>17143</v>
      </c>
      <c r="BL722" t="s">
        <v>17144</v>
      </c>
      <c r="BM722" t="s">
        <v>17145</v>
      </c>
      <c r="BN722" t="s">
        <v>17146</v>
      </c>
      <c r="BO722" t="s">
        <v>17147</v>
      </c>
      <c r="BQ722" t="s">
        <v>17148</v>
      </c>
      <c r="BV722" t="s">
        <v>17149</v>
      </c>
      <c r="BW722" t="s">
        <v>17150</v>
      </c>
    </row>
    <row r="723" spans="12:75" x14ac:dyDescent="0.3">
      <c r="L723">
        <v>3910</v>
      </c>
      <c r="M723" t="s">
        <v>1139</v>
      </c>
      <c r="AU723" t="s">
        <v>17151</v>
      </c>
      <c r="AW723" t="s">
        <v>17152</v>
      </c>
      <c r="AZ723" t="s">
        <v>17153</v>
      </c>
      <c r="BA723" t="s">
        <v>17154</v>
      </c>
      <c r="BB723" t="s">
        <v>17155</v>
      </c>
      <c r="BD723" t="s">
        <v>17156</v>
      </c>
      <c r="BI723" t="s">
        <v>17157</v>
      </c>
      <c r="BL723" t="s">
        <v>17158</v>
      </c>
      <c r="BM723" t="s">
        <v>17159</v>
      </c>
      <c r="BN723" t="s">
        <v>17160</v>
      </c>
      <c r="BO723" t="s">
        <v>17161</v>
      </c>
      <c r="BQ723" t="s">
        <v>17162</v>
      </c>
      <c r="BV723" t="s">
        <v>17163</v>
      </c>
      <c r="BW723" t="s">
        <v>17164</v>
      </c>
    </row>
    <row r="724" spans="12:75" x14ac:dyDescent="0.3">
      <c r="L724">
        <v>3920</v>
      </c>
      <c r="M724" t="s">
        <v>1140</v>
      </c>
      <c r="AU724" t="s">
        <v>17165</v>
      </c>
      <c r="AW724" t="s">
        <v>17166</v>
      </c>
      <c r="AZ724" t="s">
        <v>17167</v>
      </c>
      <c r="BA724" t="s">
        <v>17168</v>
      </c>
      <c r="BB724" t="s">
        <v>17169</v>
      </c>
      <c r="BD724" t="s">
        <v>17170</v>
      </c>
      <c r="BI724" t="s">
        <v>17171</v>
      </c>
      <c r="BL724" t="s">
        <v>17172</v>
      </c>
      <c r="BM724" t="s">
        <v>17173</v>
      </c>
      <c r="BN724" t="s">
        <v>17174</v>
      </c>
      <c r="BO724" t="s">
        <v>17175</v>
      </c>
      <c r="BQ724" t="s">
        <v>17176</v>
      </c>
      <c r="BV724" t="s">
        <v>17177</v>
      </c>
      <c r="BW724" t="s">
        <v>17178</v>
      </c>
    </row>
    <row r="725" spans="12:75" x14ac:dyDescent="0.3">
      <c r="L725">
        <v>3930</v>
      </c>
      <c r="M725" t="s">
        <v>1141</v>
      </c>
      <c r="AU725" t="s">
        <v>17179</v>
      </c>
      <c r="AW725" t="s">
        <v>17180</v>
      </c>
      <c r="AZ725" t="s">
        <v>17181</v>
      </c>
      <c r="BA725" t="s">
        <v>17182</v>
      </c>
      <c r="BB725" t="s">
        <v>17183</v>
      </c>
      <c r="BD725" t="s">
        <v>17184</v>
      </c>
      <c r="BI725" t="s">
        <v>17185</v>
      </c>
      <c r="BL725" t="s">
        <v>17186</v>
      </c>
      <c r="BM725" t="s">
        <v>17187</v>
      </c>
      <c r="BN725" t="s">
        <v>17188</v>
      </c>
      <c r="BO725" t="s">
        <v>17189</v>
      </c>
      <c r="BQ725" t="s">
        <v>17190</v>
      </c>
      <c r="BV725" t="s">
        <v>17191</v>
      </c>
      <c r="BW725" t="s">
        <v>17192</v>
      </c>
    </row>
    <row r="726" spans="12:75" x14ac:dyDescent="0.3">
      <c r="L726">
        <v>3930</v>
      </c>
      <c r="M726" t="s">
        <v>1142</v>
      </c>
      <c r="AU726" t="s">
        <v>17193</v>
      </c>
      <c r="AW726" t="s">
        <v>17194</v>
      </c>
      <c r="AZ726" t="s">
        <v>17195</v>
      </c>
      <c r="BA726" t="s">
        <v>17196</v>
      </c>
      <c r="BB726" t="s">
        <v>17197</v>
      </c>
      <c r="BD726" t="s">
        <v>17198</v>
      </c>
      <c r="BI726" t="s">
        <v>17199</v>
      </c>
      <c r="BL726" t="s">
        <v>17200</v>
      </c>
      <c r="BM726" t="s">
        <v>17201</v>
      </c>
      <c r="BN726" t="s">
        <v>17202</v>
      </c>
      <c r="BO726" t="s">
        <v>17203</v>
      </c>
      <c r="BQ726" t="s">
        <v>17204</v>
      </c>
      <c r="BV726" t="s">
        <v>17205</v>
      </c>
      <c r="BW726" t="s">
        <v>17206</v>
      </c>
    </row>
    <row r="727" spans="12:75" x14ac:dyDescent="0.3">
      <c r="L727">
        <v>3940</v>
      </c>
      <c r="M727" t="s">
        <v>1143</v>
      </c>
      <c r="AU727" t="s">
        <v>17207</v>
      </c>
      <c r="AW727" t="s">
        <v>17208</v>
      </c>
      <c r="AZ727" t="s">
        <v>17209</v>
      </c>
      <c r="BA727" t="s">
        <v>17210</v>
      </c>
      <c r="BB727" t="s">
        <v>17211</v>
      </c>
      <c r="BD727" t="s">
        <v>17212</v>
      </c>
      <c r="BI727" t="s">
        <v>17213</v>
      </c>
      <c r="BL727" t="s">
        <v>17214</v>
      </c>
      <c r="BM727" t="s">
        <v>17215</v>
      </c>
      <c r="BN727" t="s">
        <v>17216</v>
      </c>
      <c r="BO727" t="s">
        <v>17217</v>
      </c>
      <c r="BQ727" t="s">
        <v>17218</v>
      </c>
      <c r="BV727" t="s">
        <v>17219</v>
      </c>
      <c r="BW727" t="s">
        <v>17220</v>
      </c>
    </row>
    <row r="728" spans="12:75" x14ac:dyDescent="0.3">
      <c r="L728">
        <v>3941</v>
      </c>
      <c r="M728" t="s">
        <v>1144</v>
      </c>
      <c r="AU728" t="s">
        <v>17221</v>
      </c>
      <c r="AW728" t="s">
        <v>17222</v>
      </c>
      <c r="AZ728" t="s">
        <v>17223</v>
      </c>
      <c r="BA728" t="s">
        <v>17224</v>
      </c>
      <c r="BB728" t="s">
        <v>17225</v>
      </c>
      <c r="BD728" t="s">
        <v>17226</v>
      </c>
      <c r="BI728" t="s">
        <v>17227</v>
      </c>
      <c r="BL728" t="s">
        <v>17228</v>
      </c>
      <c r="BM728" t="s">
        <v>17229</v>
      </c>
      <c r="BN728" t="s">
        <v>17230</v>
      </c>
      <c r="BO728" t="s">
        <v>17231</v>
      </c>
      <c r="BQ728" t="s">
        <v>17232</v>
      </c>
      <c r="BV728" t="s">
        <v>17233</v>
      </c>
      <c r="BW728" t="s">
        <v>17234</v>
      </c>
    </row>
    <row r="729" spans="12:75" x14ac:dyDescent="0.3">
      <c r="L729">
        <v>3945</v>
      </c>
      <c r="M729" t="s">
        <v>1145</v>
      </c>
      <c r="AU729" t="s">
        <v>17235</v>
      </c>
      <c r="AW729" t="s">
        <v>17236</v>
      </c>
      <c r="AZ729" t="s">
        <v>17237</v>
      </c>
      <c r="BA729" t="s">
        <v>17238</v>
      </c>
      <c r="BB729" t="s">
        <v>17239</v>
      </c>
      <c r="BD729" t="s">
        <v>17240</v>
      </c>
      <c r="BI729" t="s">
        <v>17241</v>
      </c>
      <c r="BL729" t="s">
        <v>17242</v>
      </c>
      <c r="BM729" t="s">
        <v>17243</v>
      </c>
      <c r="BN729" t="s">
        <v>17244</v>
      </c>
      <c r="BO729" t="s">
        <v>17245</v>
      </c>
      <c r="BQ729" t="s">
        <v>17246</v>
      </c>
      <c r="BV729" t="s">
        <v>17247</v>
      </c>
      <c r="BW729" t="s">
        <v>17248</v>
      </c>
    </row>
    <row r="730" spans="12:75" x14ac:dyDescent="0.3">
      <c r="L730">
        <v>3945</v>
      </c>
      <c r="M730" t="s">
        <v>1146</v>
      </c>
      <c r="AU730" t="s">
        <v>17249</v>
      </c>
      <c r="AW730" t="s">
        <v>17250</v>
      </c>
      <c r="AZ730" t="s">
        <v>17251</v>
      </c>
      <c r="BA730" t="s">
        <v>17252</v>
      </c>
      <c r="BB730" t="s">
        <v>17253</v>
      </c>
      <c r="BD730" t="s">
        <v>17254</v>
      </c>
      <c r="BI730" t="s">
        <v>17255</v>
      </c>
      <c r="BL730" t="s">
        <v>17256</v>
      </c>
      <c r="BM730" t="s">
        <v>17257</v>
      </c>
      <c r="BN730" t="s">
        <v>17258</v>
      </c>
      <c r="BO730" t="s">
        <v>17259</v>
      </c>
      <c r="BQ730" t="s">
        <v>17260</v>
      </c>
      <c r="BV730" t="s">
        <v>17261</v>
      </c>
      <c r="BW730" t="s">
        <v>17262</v>
      </c>
    </row>
    <row r="731" spans="12:75" x14ac:dyDescent="0.3">
      <c r="L731">
        <v>3950</v>
      </c>
      <c r="M731" t="s">
        <v>1148</v>
      </c>
      <c r="AU731" t="s">
        <v>17263</v>
      </c>
      <c r="AW731" t="s">
        <v>17264</v>
      </c>
      <c r="AZ731" t="s">
        <v>17265</v>
      </c>
      <c r="BA731" t="s">
        <v>17266</v>
      </c>
      <c r="BB731" t="s">
        <v>17267</v>
      </c>
      <c r="BD731" t="s">
        <v>17268</v>
      </c>
      <c r="BI731" t="s">
        <v>17269</v>
      </c>
      <c r="BL731" t="s">
        <v>17270</v>
      </c>
      <c r="BM731" t="s">
        <v>17271</v>
      </c>
      <c r="BN731" t="s">
        <v>17272</v>
      </c>
      <c r="BO731" t="s">
        <v>17273</v>
      </c>
      <c r="BQ731" t="s">
        <v>17274</v>
      </c>
      <c r="BV731" t="s">
        <v>17275</v>
      </c>
      <c r="BW731" t="s">
        <v>17276</v>
      </c>
    </row>
    <row r="732" spans="12:75" x14ac:dyDescent="0.3">
      <c r="L732">
        <v>3950</v>
      </c>
      <c r="M732" t="s">
        <v>1149</v>
      </c>
      <c r="AU732" t="s">
        <v>17277</v>
      </c>
      <c r="AW732" t="s">
        <v>17278</v>
      </c>
      <c r="AZ732" t="s">
        <v>17279</v>
      </c>
      <c r="BA732" t="s">
        <v>17280</v>
      </c>
      <c r="BB732" t="s">
        <v>17281</v>
      </c>
      <c r="BD732" t="s">
        <v>17282</v>
      </c>
      <c r="BI732" t="s">
        <v>17283</v>
      </c>
      <c r="BL732" t="s">
        <v>17284</v>
      </c>
      <c r="BM732" t="s">
        <v>17285</v>
      </c>
      <c r="BN732" t="s">
        <v>17286</v>
      </c>
      <c r="BO732" t="s">
        <v>17287</v>
      </c>
      <c r="BQ732" t="s">
        <v>17288</v>
      </c>
      <c r="BV732" t="s">
        <v>17289</v>
      </c>
      <c r="BW732" t="s">
        <v>17290</v>
      </c>
    </row>
    <row r="733" spans="12:75" x14ac:dyDescent="0.3">
      <c r="L733">
        <v>3950</v>
      </c>
      <c r="M733" t="s">
        <v>1147</v>
      </c>
      <c r="AU733" t="s">
        <v>17291</v>
      </c>
      <c r="AW733" t="s">
        <v>17292</v>
      </c>
      <c r="AZ733" t="s">
        <v>17293</v>
      </c>
      <c r="BA733" t="s">
        <v>17294</v>
      </c>
      <c r="BB733" t="s">
        <v>17295</v>
      </c>
      <c r="BD733" t="s">
        <v>17296</v>
      </c>
      <c r="BI733" t="s">
        <v>17297</v>
      </c>
      <c r="BL733" t="s">
        <v>17298</v>
      </c>
      <c r="BM733" t="s">
        <v>17299</v>
      </c>
      <c r="BN733" t="s">
        <v>17300</v>
      </c>
      <c r="BO733" t="s">
        <v>17301</v>
      </c>
      <c r="BQ733" t="s">
        <v>17302</v>
      </c>
      <c r="BV733" t="s">
        <v>1210</v>
      </c>
      <c r="BW733" t="s">
        <v>17303</v>
      </c>
    </row>
    <row r="734" spans="12:75" x14ac:dyDescent="0.3">
      <c r="L734">
        <v>3960</v>
      </c>
      <c r="M734" t="s">
        <v>1150</v>
      </c>
      <c r="AU734" t="s">
        <v>17304</v>
      </c>
      <c r="AW734" t="s">
        <v>17305</v>
      </c>
      <c r="AZ734" t="s">
        <v>17306</v>
      </c>
      <c r="BA734" t="s">
        <v>17307</v>
      </c>
      <c r="BB734" t="s">
        <v>17308</v>
      </c>
      <c r="BD734" t="s">
        <v>17309</v>
      </c>
      <c r="BI734" t="s">
        <v>17310</v>
      </c>
      <c r="BL734" t="s">
        <v>17311</v>
      </c>
      <c r="BM734" t="s">
        <v>17312</v>
      </c>
      <c r="BN734" t="s">
        <v>17313</v>
      </c>
      <c r="BO734" t="s">
        <v>17314</v>
      </c>
      <c r="BQ734" t="s">
        <v>17315</v>
      </c>
      <c r="BV734" t="s">
        <v>17316</v>
      </c>
      <c r="BW734" t="s">
        <v>17317</v>
      </c>
    </row>
    <row r="735" spans="12:75" x14ac:dyDescent="0.3">
      <c r="L735">
        <v>3960</v>
      </c>
      <c r="M735" t="s">
        <v>1151</v>
      </c>
      <c r="AU735" t="s">
        <v>17318</v>
      </c>
      <c r="AW735" t="s">
        <v>17319</v>
      </c>
      <c r="AZ735" t="s">
        <v>17320</v>
      </c>
      <c r="BA735" t="s">
        <v>17321</v>
      </c>
      <c r="BB735" t="s">
        <v>17322</v>
      </c>
      <c r="BD735" t="s">
        <v>17323</v>
      </c>
      <c r="BI735" t="s">
        <v>17324</v>
      </c>
      <c r="BL735" t="s">
        <v>17325</v>
      </c>
      <c r="BM735" t="s">
        <v>17326</v>
      </c>
      <c r="BN735" t="s">
        <v>17327</v>
      </c>
      <c r="BO735" t="s">
        <v>17328</v>
      </c>
      <c r="BQ735" t="s">
        <v>17329</v>
      </c>
      <c r="BV735" t="s">
        <v>17330</v>
      </c>
      <c r="BW735" t="s">
        <v>17331</v>
      </c>
    </row>
    <row r="736" spans="12:75" x14ac:dyDescent="0.3">
      <c r="L736">
        <v>3960</v>
      </c>
      <c r="M736" t="s">
        <v>1152</v>
      </c>
      <c r="AU736" t="s">
        <v>17332</v>
      </c>
      <c r="AW736" t="s">
        <v>17333</v>
      </c>
      <c r="AZ736" t="s">
        <v>17334</v>
      </c>
      <c r="BA736" t="s">
        <v>17335</v>
      </c>
      <c r="BB736" t="s">
        <v>17336</v>
      </c>
      <c r="BD736" t="s">
        <v>17337</v>
      </c>
      <c r="BI736" t="s">
        <v>17338</v>
      </c>
      <c r="BL736" t="s">
        <v>17339</v>
      </c>
      <c r="BM736" t="s">
        <v>17340</v>
      </c>
      <c r="BN736" t="s">
        <v>17341</v>
      </c>
      <c r="BO736" t="s">
        <v>17342</v>
      </c>
      <c r="BQ736" t="s">
        <v>17343</v>
      </c>
      <c r="BV736" t="s">
        <v>17344</v>
      </c>
      <c r="BW736" t="s">
        <v>17345</v>
      </c>
    </row>
    <row r="737" spans="12:75" x14ac:dyDescent="0.3">
      <c r="L737">
        <v>3960</v>
      </c>
      <c r="M737" t="s">
        <v>1153</v>
      </c>
      <c r="AU737" t="s">
        <v>17346</v>
      </c>
      <c r="AW737" t="s">
        <v>17347</v>
      </c>
      <c r="AZ737" t="s">
        <v>17348</v>
      </c>
      <c r="BA737" t="s">
        <v>17349</v>
      </c>
      <c r="BB737" t="s">
        <v>17350</v>
      </c>
      <c r="BD737" t="s">
        <v>17351</v>
      </c>
      <c r="BI737" t="s">
        <v>17352</v>
      </c>
      <c r="BL737" t="s">
        <v>17353</v>
      </c>
      <c r="BM737" t="s">
        <v>17354</v>
      </c>
      <c r="BN737" t="s">
        <v>17355</v>
      </c>
      <c r="BO737" t="s">
        <v>17356</v>
      </c>
      <c r="BQ737" t="s">
        <v>17357</v>
      </c>
      <c r="BV737" t="s">
        <v>17358</v>
      </c>
      <c r="BW737" t="s">
        <v>17359</v>
      </c>
    </row>
    <row r="738" spans="12:75" x14ac:dyDescent="0.3">
      <c r="L738">
        <v>3960</v>
      </c>
      <c r="M738" t="s">
        <v>1154</v>
      </c>
      <c r="AU738" t="s">
        <v>17360</v>
      </c>
      <c r="AW738" t="s">
        <v>17361</v>
      </c>
      <c r="AZ738" t="s">
        <v>17362</v>
      </c>
      <c r="BA738" t="s">
        <v>17363</v>
      </c>
      <c r="BB738" t="s">
        <v>17364</v>
      </c>
      <c r="BD738" t="s">
        <v>17365</v>
      </c>
      <c r="BI738" t="s">
        <v>17366</v>
      </c>
      <c r="BL738" t="s">
        <v>17367</v>
      </c>
      <c r="BM738" t="s">
        <v>17368</v>
      </c>
      <c r="BN738" t="s">
        <v>17369</v>
      </c>
      <c r="BO738" t="s">
        <v>17370</v>
      </c>
      <c r="BQ738" t="s">
        <v>17371</v>
      </c>
      <c r="BV738" t="s">
        <v>17372</v>
      </c>
      <c r="BW738" t="s">
        <v>17373</v>
      </c>
    </row>
    <row r="739" spans="12:75" x14ac:dyDescent="0.3">
      <c r="L739">
        <v>3970</v>
      </c>
      <c r="M739" t="s">
        <v>1155</v>
      </c>
      <c r="AU739" t="s">
        <v>17374</v>
      </c>
      <c r="AW739" t="s">
        <v>17375</v>
      </c>
      <c r="AZ739" t="s">
        <v>17376</v>
      </c>
      <c r="BA739" t="s">
        <v>17377</v>
      </c>
      <c r="BB739" t="s">
        <v>17378</v>
      </c>
      <c r="BD739" t="s">
        <v>17379</v>
      </c>
      <c r="BI739" t="s">
        <v>17380</v>
      </c>
      <c r="BL739" t="s">
        <v>17381</v>
      </c>
      <c r="BM739" t="s">
        <v>17382</v>
      </c>
      <c r="BN739" t="s">
        <v>17383</v>
      </c>
      <c r="BO739" t="s">
        <v>17384</v>
      </c>
      <c r="BQ739" t="s">
        <v>17385</v>
      </c>
      <c r="BV739" t="s">
        <v>17386</v>
      </c>
      <c r="BW739" t="s">
        <v>17387</v>
      </c>
    </row>
    <row r="740" spans="12:75" x14ac:dyDescent="0.3">
      <c r="L740">
        <v>3971</v>
      </c>
      <c r="M740" t="s">
        <v>1156</v>
      </c>
      <c r="AU740" t="s">
        <v>17388</v>
      </c>
      <c r="AW740" t="s">
        <v>17389</v>
      </c>
      <c r="AZ740" t="s">
        <v>17390</v>
      </c>
      <c r="BA740" t="s">
        <v>17391</v>
      </c>
      <c r="BB740" t="s">
        <v>17392</v>
      </c>
      <c r="BD740" t="s">
        <v>17393</v>
      </c>
      <c r="BI740" t="s">
        <v>17394</v>
      </c>
      <c r="BL740" t="s">
        <v>17395</v>
      </c>
      <c r="BM740" t="s">
        <v>17396</v>
      </c>
      <c r="BN740" t="s">
        <v>17397</v>
      </c>
      <c r="BO740" t="s">
        <v>17398</v>
      </c>
      <c r="BQ740" t="s">
        <v>17399</v>
      </c>
      <c r="BV740" t="s">
        <v>17400</v>
      </c>
      <c r="BW740" t="s">
        <v>17401</v>
      </c>
    </row>
    <row r="741" spans="12:75" x14ac:dyDescent="0.3">
      <c r="L741">
        <v>3980</v>
      </c>
      <c r="M741" t="s">
        <v>1157</v>
      </c>
      <c r="AU741" t="s">
        <v>17402</v>
      </c>
      <c r="AW741" t="s">
        <v>17403</v>
      </c>
      <c r="AZ741" t="s">
        <v>17404</v>
      </c>
      <c r="BA741" t="s">
        <v>17405</v>
      </c>
      <c r="BB741" t="s">
        <v>17406</v>
      </c>
      <c r="BD741" t="s">
        <v>17407</v>
      </c>
      <c r="BI741" t="s">
        <v>17408</v>
      </c>
      <c r="BL741" t="s">
        <v>17409</v>
      </c>
      <c r="BM741" t="s">
        <v>17410</v>
      </c>
      <c r="BN741" t="s">
        <v>17411</v>
      </c>
      <c r="BO741" t="s">
        <v>17412</v>
      </c>
      <c r="BQ741" t="s">
        <v>17413</v>
      </c>
      <c r="BV741" t="s">
        <v>17414</v>
      </c>
      <c r="BW741" t="s">
        <v>17415</v>
      </c>
    </row>
    <row r="742" spans="12:75" x14ac:dyDescent="0.3">
      <c r="L742">
        <v>3990</v>
      </c>
      <c r="M742" t="s">
        <v>1158</v>
      </c>
      <c r="AU742" t="s">
        <v>17416</v>
      </c>
      <c r="AW742" t="s">
        <v>17417</v>
      </c>
      <c r="AZ742" t="s">
        <v>17418</v>
      </c>
      <c r="BA742" t="s">
        <v>17419</v>
      </c>
      <c r="BB742" t="s">
        <v>17420</v>
      </c>
      <c r="BD742" t="s">
        <v>17421</v>
      </c>
      <c r="BI742" t="s">
        <v>17422</v>
      </c>
      <c r="BL742" t="s">
        <v>17423</v>
      </c>
      <c r="BM742" t="s">
        <v>17424</v>
      </c>
      <c r="BN742" t="s">
        <v>17425</v>
      </c>
      <c r="BO742" t="s">
        <v>17426</v>
      </c>
      <c r="BQ742" t="s">
        <v>17427</v>
      </c>
      <c r="BV742" t="s">
        <v>17428</v>
      </c>
      <c r="BW742" t="s">
        <v>17429</v>
      </c>
    </row>
    <row r="743" spans="12:75" x14ac:dyDescent="0.3">
      <c r="L743">
        <v>3990</v>
      </c>
      <c r="M743" t="s">
        <v>1159</v>
      </c>
      <c r="AU743" t="s">
        <v>17430</v>
      </c>
      <c r="AW743" t="s">
        <v>17431</v>
      </c>
      <c r="AZ743" t="s">
        <v>17432</v>
      </c>
      <c r="BA743" t="s">
        <v>17433</v>
      </c>
      <c r="BB743" t="s">
        <v>17434</v>
      </c>
      <c r="BD743" t="s">
        <v>17435</v>
      </c>
      <c r="BI743" t="s">
        <v>17436</v>
      </c>
      <c r="BL743" t="s">
        <v>17437</v>
      </c>
      <c r="BM743" t="s">
        <v>17438</v>
      </c>
      <c r="BN743" t="s">
        <v>17439</v>
      </c>
      <c r="BO743" t="s">
        <v>17440</v>
      </c>
      <c r="BQ743" t="s">
        <v>17441</v>
      </c>
      <c r="BV743" t="s">
        <v>17442</v>
      </c>
      <c r="BW743" t="s">
        <v>17443</v>
      </c>
    </row>
    <row r="744" spans="12:75" x14ac:dyDescent="0.3">
      <c r="L744">
        <v>3990</v>
      </c>
      <c r="M744" t="s">
        <v>1160</v>
      </c>
      <c r="AU744" t="s">
        <v>17444</v>
      </c>
      <c r="AW744" t="s">
        <v>17445</v>
      </c>
      <c r="AZ744" t="s">
        <v>17446</v>
      </c>
      <c r="BA744" t="s">
        <v>17447</v>
      </c>
      <c r="BB744" t="s">
        <v>17448</v>
      </c>
      <c r="BD744" t="s">
        <v>17449</v>
      </c>
      <c r="BI744" t="s">
        <v>17450</v>
      </c>
      <c r="BL744" t="s">
        <v>17451</v>
      </c>
      <c r="BM744" t="s">
        <v>17452</v>
      </c>
      <c r="BN744" t="s">
        <v>17453</v>
      </c>
      <c r="BO744" t="s">
        <v>17454</v>
      </c>
      <c r="BQ744" t="s">
        <v>17455</v>
      </c>
      <c r="BV744" t="s">
        <v>17456</v>
      </c>
      <c r="BW744" t="s">
        <v>17457</v>
      </c>
    </row>
    <row r="745" spans="12:75" x14ac:dyDescent="0.3">
      <c r="L745">
        <v>3990</v>
      </c>
      <c r="M745" t="s">
        <v>1161</v>
      </c>
      <c r="AU745" t="s">
        <v>17458</v>
      </c>
      <c r="AW745" t="s">
        <v>17459</v>
      </c>
      <c r="AZ745" t="s">
        <v>17460</v>
      </c>
      <c r="BA745" t="s">
        <v>17461</v>
      </c>
      <c r="BB745" t="s">
        <v>17462</v>
      </c>
      <c r="BD745" t="s">
        <v>17463</v>
      </c>
      <c r="BI745" t="s">
        <v>17464</v>
      </c>
      <c r="BL745" t="s">
        <v>17465</v>
      </c>
      <c r="BM745" t="s">
        <v>17466</v>
      </c>
      <c r="BN745" t="s">
        <v>17467</v>
      </c>
      <c r="BO745" t="s">
        <v>17468</v>
      </c>
      <c r="BQ745" t="s">
        <v>17469</v>
      </c>
      <c r="BV745" t="s">
        <v>17470</v>
      </c>
      <c r="BW745" t="s">
        <v>17471</v>
      </c>
    </row>
    <row r="746" spans="12:75" x14ac:dyDescent="0.3">
      <c r="L746">
        <v>4000</v>
      </c>
      <c r="M746" t="s">
        <v>1162</v>
      </c>
      <c r="AU746" t="s">
        <v>17472</v>
      </c>
      <c r="AW746" t="s">
        <v>17473</v>
      </c>
      <c r="AZ746" t="s">
        <v>17474</v>
      </c>
      <c r="BA746" t="s">
        <v>17475</v>
      </c>
      <c r="BB746" t="s">
        <v>17476</v>
      </c>
      <c r="BD746" t="s">
        <v>17477</v>
      </c>
      <c r="BI746" t="s">
        <v>17478</v>
      </c>
      <c r="BL746" t="s">
        <v>17479</v>
      </c>
      <c r="BM746" t="s">
        <v>17480</v>
      </c>
      <c r="BN746" t="s">
        <v>17481</v>
      </c>
      <c r="BO746" t="s">
        <v>17482</v>
      </c>
      <c r="BQ746" t="s">
        <v>17483</v>
      </c>
      <c r="BV746" t="s">
        <v>17484</v>
      </c>
      <c r="BW746" t="s">
        <v>17485</v>
      </c>
    </row>
    <row r="747" spans="12:75" x14ac:dyDescent="0.3">
      <c r="L747">
        <v>4000</v>
      </c>
      <c r="M747" t="s">
        <v>1163</v>
      </c>
      <c r="AU747" t="s">
        <v>17486</v>
      </c>
      <c r="AW747" t="s">
        <v>17487</v>
      </c>
      <c r="AZ747" t="s">
        <v>17488</v>
      </c>
      <c r="BA747" t="s">
        <v>17489</v>
      </c>
      <c r="BB747" t="s">
        <v>17490</v>
      </c>
      <c r="BD747" t="s">
        <v>17491</v>
      </c>
      <c r="BI747" t="s">
        <v>17492</v>
      </c>
      <c r="BL747" t="s">
        <v>17493</v>
      </c>
      <c r="BM747" t="s">
        <v>17494</v>
      </c>
      <c r="BN747" t="s">
        <v>17495</v>
      </c>
      <c r="BO747" t="s">
        <v>17496</v>
      </c>
      <c r="BQ747" t="s">
        <v>17497</v>
      </c>
      <c r="BV747" t="s">
        <v>17498</v>
      </c>
      <c r="BW747" t="s">
        <v>17499</v>
      </c>
    </row>
    <row r="748" spans="12:75" x14ac:dyDescent="0.3">
      <c r="L748">
        <v>4000</v>
      </c>
      <c r="M748" t="s">
        <v>1164</v>
      </c>
      <c r="AU748" t="s">
        <v>17500</v>
      </c>
      <c r="AW748" t="s">
        <v>17501</v>
      </c>
      <c r="AZ748" t="s">
        <v>17502</v>
      </c>
      <c r="BA748" t="s">
        <v>17503</v>
      </c>
      <c r="BB748" t="s">
        <v>17504</v>
      </c>
      <c r="BD748" t="s">
        <v>17505</v>
      </c>
      <c r="BI748" t="s">
        <v>17506</v>
      </c>
      <c r="BL748" t="s">
        <v>17507</v>
      </c>
      <c r="BM748" t="s">
        <v>17508</v>
      </c>
      <c r="BN748" t="s">
        <v>17509</v>
      </c>
      <c r="BO748" t="s">
        <v>17510</v>
      </c>
      <c r="BQ748" t="s">
        <v>17511</v>
      </c>
      <c r="BV748" t="s">
        <v>17512</v>
      </c>
      <c r="BW748" t="s">
        <v>17513</v>
      </c>
    </row>
    <row r="749" spans="12:75" x14ac:dyDescent="0.3">
      <c r="L749">
        <v>4020</v>
      </c>
      <c r="M749" t="s">
        <v>1165</v>
      </c>
      <c r="AU749" t="s">
        <v>17514</v>
      </c>
      <c r="AW749" t="s">
        <v>17515</v>
      </c>
      <c r="AZ749" t="s">
        <v>17516</v>
      </c>
      <c r="BA749" t="s">
        <v>17517</v>
      </c>
      <c r="BB749" t="s">
        <v>17518</v>
      </c>
      <c r="BD749" t="s">
        <v>17519</v>
      </c>
      <c r="BI749" t="s">
        <v>17520</v>
      </c>
      <c r="BL749" t="s">
        <v>17521</v>
      </c>
      <c r="BM749" t="s">
        <v>17522</v>
      </c>
      <c r="BN749" t="s">
        <v>17523</v>
      </c>
      <c r="BO749" t="s">
        <v>17524</v>
      </c>
      <c r="BQ749" t="s">
        <v>17525</v>
      </c>
      <c r="BV749" t="s">
        <v>17526</v>
      </c>
      <c r="BW749" t="s">
        <v>17527</v>
      </c>
    </row>
    <row r="750" spans="12:75" x14ac:dyDescent="0.3">
      <c r="L750">
        <v>4020</v>
      </c>
      <c r="M750" t="s">
        <v>1166</v>
      </c>
      <c r="AU750" t="s">
        <v>17528</v>
      </c>
      <c r="AW750" t="s">
        <v>17529</v>
      </c>
      <c r="AZ750" t="s">
        <v>17530</v>
      </c>
      <c r="BA750" t="s">
        <v>17531</v>
      </c>
      <c r="BB750" t="s">
        <v>17532</v>
      </c>
      <c r="BD750" t="s">
        <v>17533</v>
      </c>
      <c r="BI750" t="s">
        <v>17534</v>
      </c>
      <c r="BL750" t="s">
        <v>17535</v>
      </c>
      <c r="BM750" t="s">
        <v>17536</v>
      </c>
      <c r="BN750" t="s">
        <v>17537</v>
      </c>
      <c r="BO750" t="s">
        <v>17538</v>
      </c>
      <c r="BQ750" t="s">
        <v>17539</v>
      </c>
      <c r="BV750" t="s">
        <v>17540</v>
      </c>
      <c r="BW750" t="s">
        <v>17541</v>
      </c>
    </row>
    <row r="751" spans="12:75" x14ac:dyDescent="0.3">
      <c r="L751">
        <v>4020</v>
      </c>
      <c r="M751" t="s">
        <v>1167</v>
      </c>
      <c r="AU751" t="s">
        <v>17542</v>
      </c>
      <c r="AW751" t="s">
        <v>17543</v>
      </c>
      <c r="AZ751" t="s">
        <v>17544</v>
      </c>
      <c r="BA751" t="s">
        <v>17545</v>
      </c>
      <c r="BB751" t="s">
        <v>17546</v>
      </c>
      <c r="BD751" t="s">
        <v>17547</v>
      </c>
      <c r="BI751" t="s">
        <v>17548</v>
      </c>
      <c r="BL751" t="s">
        <v>17549</v>
      </c>
      <c r="BM751" t="s">
        <v>17550</v>
      </c>
      <c r="BN751" t="s">
        <v>17551</v>
      </c>
      <c r="BO751" t="s">
        <v>17552</v>
      </c>
      <c r="BQ751" t="s">
        <v>17553</v>
      </c>
      <c r="BV751" t="s">
        <v>17554</v>
      </c>
      <c r="BW751" t="s">
        <v>17555</v>
      </c>
    </row>
    <row r="752" spans="12:75" x14ac:dyDescent="0.3">
      <c r="L752">
        <v>4020</v>
      </c>
      <c r="M752" t="s">
        <v>1168</v>
      </c>
      <c r="AU752" t="s">
        <v>17556</v>
      </c>
      <c r="AW752" t="s">
        <v>17557</v>
      </c>
      <c r="AZ752" t="s">
        <v>17558</v>
      </c>
      <c r="BA752" t="s">
        <v>17559</v>
      </c>
      <c r="BB752" t="s">
        <v>17560</v>
      </c>
      <c r="BD752" t="s">
        <v>17561</v>
      </c>
      <c r="BI752" t="s">
        <v>17562</v>
      </c>
      <c r="BL752" t="s">
        <v>17563</v>
      </c>
      <c r="BM752" t="s">
        <v>17564</v>
      </c>
      <c r="BN752" t="s">
        <v>17565</v>
      </c>
      <c r="BO752" t="s">
        <v>17566</v>
      </c>
      <c r="BQ752" t="s">
        <v>17567</v>
      </c>
      <c r="BV752" t="s">
        <v>17568</v>
      </c>
      <c r="BW752" t="s">
        <v>17569</v>
      </c>
    </row>
    <row r="753" spans="12:75" x14ac:dyDescent="0.3">
      <c r="L753">
        <v>4030</v>
      </c>
      <c r="M753" t="s">
        <v>1169</v>
      </c>
      <c r="AU753" t="s">
        <v>17570</v>
      </c>
      <c r="AW753" t="s">
        <v>17571</v>
      </c>
      <c r="AZ753" t="s">
        <v>17572</v>
      </c>
      <c r="BA753" t="s">
        <v>17573</v>
      </c>
      <c r="BB753" t="s">
        <v>17574</v>
      </c>
      <c r="BD753" t="s">
        <v>17575</v>
      </c>
      <c r="BI753" t="s">
        <v>17576</v>
      </c>
      <c r="BL753" t="s">
        <v>17577</v>
      </c>
      <c r="BM753" t="s">
        <v>17578</v>
      </c>
      <c r="BN753" t="s">
        <v>17579</v>
      </c>
      <c r="BO753" t="s">
        <v>17580</v>
      </c>
      <c r="BQ753" t="s">
        <v>17581</v>
      </c>
      <c r="BV753" t="s">
        <v>17582</v>
      </c>
      <c r="BW753" t="s">
        <v>17583</v>
      </c>
    </row>
    <row r="754" spans="12:75" x14ac:dyDescent="0.3">
      <c r="L754">
        <v>4031</v>
      </c>
      <c r="M754" t="s">
        <v>1170</v>
      </c>
      <c r="AU754" t="s">
        <v>17584</v>
      </c>
      <c r="AW754" t="s">
        <v>17585</v>
      </c>
      <c r="AZ754" t="s">
        <v>17586</v>
      </c>
      <c r="BA754" t="s">
        <v>17587</v>
      </c>
      <c r="BB754" t="s">
        <v>17588</v>
      </c>
      <c r="BD754" t="s">
        <v>17589</v>
      </c>
      <c r="BI754" t="s">
        <v>17590</v>
      </c>
      <c r="BL754" t="s">
        <v>17591</v>
      </c>
      <c r="BM754" t="s">
        <v>17592</v>
      </c>
      <c r="BN754" t="s">
        <v>17593</v>
      </c>
      <c r="BO754" t="s">
        <v>17594</v>
      </c>
      <c r="BQ754" t="s">
        <v>17595</v>
      </c>
      <c r="BV754" t="s">
        <v>17596</v>
      </c>
      <c r="BW754" t="s">
        <v>17597</v>
      </c>
    </row>
    <row r="755" spans="12:75" x14ac:dyDescent="0.3">
      <c r="L755">
        <v>4032</v>
      </c>
      <c r="M755" t="s">
        <v>1171</v>
      </c>
      <c r="AU755" t="s">
        <v>17598</v>
      </c>
      <c r="AW755" t="s">
        <v>17599</v>
      </c>
      <c r="AZ755" t="s">
        <v>17600</v>
      </c>
      <c r="BA755" t="s">
        <v>17601</v>
      </c>
      <c r="BB755" t="s">
        <v>17602</v>
      </c>
      <c r="BD755" t="s">
        <v>17603</v>
      </c>
      <c r="BI755" t="s">
        <v>17604</v>
      </c>
      <c r="BL755" t="s">
        <v>17605</v>
      </c>
      <c r="BM755" t="s">
        <v>17606</v>
      </c>
      <c r="BN755" t="s">
        <v>17607</v>
      </c>
      <c r="BO755" t="s">
        <v>17608</v>
      </c>
      <c r="BQ755" t="s">
        <v>17609</v>
      </c>
      <c r="BV755" t="s">
        <v>17610</v>
      </c>
      <c r="BW755" t="s">
        <v>17611</v>
      </c>
    </row>
    <row r="756" spans="12:75" x14ac:dyDescent="0.3">
      <c r="L756">
        <v>4040</v>
      </c>
      <c r="M756" t="s">
        <v>1172</v>
      </c>
      <c r="AU756" t="s">
        <v>17612</v>
      </c>
      <c r="AW756" t="s">
        <v>17613</v>
      </c>
      <c r="AZ756" t="s">
        <v>17614</v>
      </c>
      <c r="BA756" t="s">
        <v>17615</v>
      </c>
      <c r="BB756" t="s">
        <v>17616</v>
      </c>
      <c r="BD756" t="s">
        <v>17617</v>
      </c>
      <c r="BI756" t="s">
        <v>17618</v>
      </c>
      <c r="BL756" t="s">
        <v>17619</v>
      </c>
      <c r="BM756" t="s">
        <v>17620</v>
      </c>
      <c r="BN756" t="s">
        <v>17621</v>
      </c>
      <c r="BO756" t="s">
        <v>17622</v>
      </c>
      <c r="BQ756" t="s">
        <v>17623</v>
      </c>
      <c r="BV756" t="s">
        <v>17624</v>
      </c>
      <c r="BW756" t="s">
        <v>17625</v>
      </c>
    </row>
    <row r="757" spans="12:75" x14ac:dyDescent="0.3">
      <c r="L757">
        <v>4041</v>
      </c>
      <c r="M757" t="s">
        <v>1173</v>
      </c>
      <c r="AU757" t="s">
        <v>17626</v>
      </c>
      <c r="AW757" t="s">
        <v>17627</v>
      </c>
      <c r="AZ757" t="s">
        <v>17628</v>
      </c>
      <c r="BA757" t="s">
        <v>17629</v>
      </c>
      <c r="BB757" t="s">
        <v>17630</v>
      </c>
      <c r="BD757" t="s">
        <v>17631</v>
      </c>
      <c r="BI757" t="s">
        <v>17632</v>
      </c>
      <c r="BL757" t="s">
        <v>17633</v>
      </c>
      <c r="BM757" t="s">
        <v>17634</v>
      </c>
      <c r="BN757" t="s">
        <v>17635</v>
      </c>
      <c r="BO757" t="s">
        <v>17636</v>
      </c>
      <c r="BQ757" t="s">
        <v>17637</v>
      </c>
      <c r="BV757" t="s">
        <v>17638</v>
      </c>
      <c r="BW757" t="s">
        <v>17639</v>
      </c>
    </row>
    <row r="758" spans="12:75" x14ac:dyDescent="0.3">
      <c r="L758">
        <v>4041</v>
      </c>
      <c r="M758" t="s">
        <v>1174</v>
      </c>
      <c r="AU758" t="s">
        <v>17640</v>
      </c>
      <c r="AW758" t="s">
        <v>17641</v>
      </c>
      <c r="AZ758" t="s">
        <v>17642</v>
      </c>
      <c r="BA758" t="s">
        <v>11406</v>
      </c>
      <c r="BB758" t="s">
        <v>17643</v>
      </c>
      <c r="BD758" t="s">
        <v>17644</v>
      </c>
      <c r="BI758" t="s">
        <v>17645</v>
      </c>
      <c r="BL758" t="s">
        <v>17646</v>
      </c>
      <c r="BM758" t="s">
        <v>17647</v>
      </c>
      <c r="BN758" t="s">
        <v>17648</v>
      </c>
      <c r="BO758" t="s">
        <v>17649</v>
      </c>
      <c r="BQ758" t="s">
        <v>17650</v>
      </c>
      <c r="BV758" t="s">
        <v>17651</v>
      </c>
      <c r="BW758" t="s">
        <v>17652</v>
      </c>
    </row>
    <row r="759" spans="12:75" x14ac:dyDescent="0.3">
      <c r="L759">
        <v>4042</v>
      </c>
      <c r="M759" t="s">
        <v>1175</v>
      </c>
      <c r="AU759" t="s">
        <v>17653</v>
      </c>
      <c r="AW759" t="s">
        <v>17654</v>
      </c>
      <c r="AZ759" t="s">
        <v>17655</v>
      </c>
      <c r="BA759" t="s">
        <v>17656</v>
      </c>
      <c r="BB759" t="s">
        <v>17657</v>
      </c>
      <c r="BD759" t="s">
        <v>17658</v>
      </c>
      <c r="BI759" t="s">
        <v>17659</v>
      </c>
      <c r="BL759" t="s">
        <v>17660</v>
      </c>
      <c r="BM759" t="s">
        <v>17661</v>
      </c>
      <c r="BN759" t="s">
        <v>17662</v>
      </c>
      <c r="BO759" t="s">
        <v>17663</v>
      </c>
      <c r="BQ759" t="s">
        <v>17664</v>
      </c>
      <c r="BV759" t="s">
        <v>17665</v>
      </c>
      <c r="BW759" t="s">
        <v>17666</v>
      </c>
    </row>
    <row r="760" spans="12:75" x14ac:dyDescent="0.3">
      <c r="L760">
        <v>4050</v>
      </c>
      <c r="M760" t="s">
        <v>1176</v>
      </c>
      <c r="AU760" t="s">
        <v>17667</v>
      </c>
      <c r="AW760" t="s">
        <v>17668</v>
      </c>
      <c r="AZ760" t="s">
        <v>17669</v>
      </c>
      <c r="BA760" t="s">
        <v>17670</v>
      </c>
      <c r="BB760" t="s">
        <v>17671</v>
      </c>
      <c r="BD760" t="s">
        <v>17672</v>
      </c>
      <c r="BI760" t="s">
        <v>17673</v>
      </c>
      <c r="BL760" t="s">
        <v>17674</v>
      </c>
      <c r="BM760" t="s">
        <v>17675</v>
      </c>
      <c r="BN760" t="s">
        <v>17676</v>
      </c>
      <c r="BO760" t="s">
        <v>17677</v>
      </c>
      <c r="BQ760" t="s">
        <v>17678</v>
      </c>
      <c r="BV760" t="s">
        <v>17679</v>
      </c>
      <c r="BW760" t="s">
        <v>17680</v>
      </c>
    </row>
    <row r="761" spans="12:75" x14ac:dyDescent="0.3">
      <c r="L761">
        <v>4051</v>
      </c>
      <c r="M761" t="s">
        <v>1177</v>
      </c>
      <c r="AU761" t="s">
        <v>17681</v>
      </c>
      <c r="AW761" t="s">
        <v>17682</v>
      </c>
      <c r="AZ761" t="s">
        <v>17683</v>
      </c>
      <c r="BA761" t="s">
        <v>17684</v>
      </c>
      <c r="BB761" t="s">
        <v>17685</v>
      </c>
      <c r="BD761" t="s">
        <v>17686</v>
      </c>
      <c r="BI761" t="s">
        <v>17687</v>
      </c>
      <c r="BL761" t="s">
        <v>17688</v>
      </c>
      <c r="BM761" t="s">
        <v>17689</v>
      </c>
      <c r="BN761" t="s">
        <v>17690</v>
      </c>
      <c r="BO761" t="s">
        <v>17691</v>
      </c>
      <c r="BQ761" t="s">
        <v>17692</v>
      </c>
      <c r="BV761" t="s">
        <v>17693</v>
      </c>
      <c r="BW761" t="s">
        <v>17694</v>
      </c>
    </row>
    <row r="762" spans="12:75" x14ac:dyDescent="0.3">
      <c r="L762">
        <v>4052</v>
      </c>
      <c r="M762" t="s">
        <v>1178</v>
      </c>
      <c r="AU762" t="s">
        <v>17695</v>
      </c>
      <c r="AW762" t="s">
        <v>17696</v>
      </c>
      <c r="AZ762" t="s">
        <v>17697</v>
      </c>
      <c r="BA762" t="s">
        <v>17698</v>
      </c>
      <c r="BB762" t="s">
        <v>17699</v>
      </c>
      <c r="BD762" t="s">
        <v>17700</v>
      </c>
      <c r="BI762" t="s">
        <v>17701</v>
      </c>
      <c r="BL762" t="s">
        <v>17702</v>
      </c>
      <c r="BM762" t="s">
        <v>17703</v>
      </c>
      <c r="BN762" t="s">
        <v>17704</v>
      </c>
      <c r="BO762" t="s">
        <v>17705</v>
      </c>
      <c r="BQ762" t="s">
        <v>17706</v>
      </c>
      <c r="BV762" t="s">
        <v>17707</v>
      </c>
      <c r="BW762" t="s">
        <v>17708</v>
      </c>
    </row>
    <row r="763" spans="12:75" x14ac:dyDescent="0.3">
      <c r="L763">
        <v>4053</v>
      </c>
      <c r="M763" t="s">
        <v>1179</v>
      </c>
      <c r="AU763" t="s">
        <v>17709</v>
      </c>
      <c r="AW763" t="s">
        <v>17710</v>
      </c>
      <c r="AZ763" t="s">
        <v>17711</v>
      </c>
      <c r="BA763" t="s">
        <v>17712</v>
      </c>
      <c r="BB763" t="s">
        <v>17713</v>
      </c>
      <c r="BD763" t="s">
        <v>17714</v>
      </c>
      <c r="BI763" t="s">
        <v>17715</v>
      </c>
      <c r="BL763" t="s">
        <v>17716</v>
      </c>
      <c r="BM763" t="s">
        <v>17717</v>
      </c>
      <c r="BN763" t="s">
        <v>17718</v>
      </c>
      <c r="BO763" t="s">
        <v>17719</v>
      </c>
      <c r="BQ763" t="s">
        <v>17720</v>
      </c>
      <c r="BV763" t="s">
        <v>17721</v>
      </c>
      <c r="BW763" t="s">
        <v>17722</v>
      </c>
    </row>
    <row r="764" spans="12:75" x14ac:dyDescent="0.3">
      <c r="L764">
        <v>4100</v>
      </c>
      <c r="M764" t="s">
        <v>1180</v>
      </c>
      <c r="AU764" t="s">
        <v>17723</v>
      </c>
      <c r="AW764" t="s">
        <v>17724</v>
      </c>
      <c r="AZ764" t="s">
        <v>17725</v>
      </c>
      <c r="BA764" t="s">
        <v>17726</v>
      </c>
      <c r="BB764" t="s">
        <v>17727</v>
      </c>
      <c r="BD764" t="s">
        <v>17728</v>
      </c>
      <c r="BI764" t="s">
        <v>17729</v>
      </c>
      <c r="BL764" t="s">
        <v>17730</v>
      </c>
      <c r="BM764" t="s">
        <v>17731</v>
      </c>
      <c r="BN764" t="s">
        <v>17732</v>
      </c>
      <c r="BO764" t="s">
        <v>17733</v>
      </c>
      <c r="BQ764" t="s">
        <v>17734</v>
      </c>
      <c r="BV764" t="s">
        <v>17735</v>
      </c>
      <c r="BW764" t="s">
        <v>17736</v>
      </c>
    </row>
    <row r="765" spans="12:75" x14ac:dyDescent="0.3">
      <c r="L765">
        <v>4100</v>
      </c>
      <c r="M765" t="s">
        <v>1181</v>
      </c>
      <c r="AU765" t="s">
        <v>17737</v>
      </c>
      <c r="AW765" t="s">
        <v>17738</v>
      </c>
      <c r="AZ765" t="s">
        <v>17739</v>
      </c>
      <c r="BA765" t="s">
        <v>17740</v>
      </c>
      <c r="BB765" t="s">
        <v>17741</v>
      </c>
      <c r="BD765" t="s">
        <v>17742</v>
      </c>
      <c r="BI765" t="s">
        <v>17743</v>
      </c>
      <c r="BL765" t="s">
        <v>17744</v>
      </c>
      <c r="BM765" t="s">
        <v>17745</v>
      </c>
      <c r="BN765" t="s">
        <v>17746</v>
      </c>
      <c r="BO765" t="s">
        <v>17747</v>
      </c>
      <c r="BQ765" t="s">
        <v>17748</v>
      </c>
      <c r="BV765" t="s">
        <v>17749</v>
      </c>
      <c r="BW765" t="s">
        <v>17750</v>
      </c>
    </row>
    <row r="766" spans="12:75" x14ac:dyDescent="0.3">
      <c r="L766">
        <v>4101</v>
      </c>
      <c r="M766" t="s">
        <v>1182</v>
      </c>
      <c r="AU766" t="s">
        <v>17751</v>
      </c>
      <c r="AW766" t="s">
        <v>17752</v>
      </c>
      <c r="AZ766" t="s">
        <v>17753</v>
      </c>
      <c r="BA766" t="s">
        <v>17754</v>
      </c>
      <c r="BB766" t="s">
        <v>17755</v>
      </c>
      <c r="BD766" t="s">
        <v>17756</v>
      </c>
      <c r="BI766" t="s">
        <v>17757</v>
      </c>
      <c r="BL766" t="s">
        <v>17758</v>
      </c>
      <c r="BM766" t="s">
        <v>17759</v>
      </c>
      <c r="BN766" t="s">
        <v>17760</v>
      </c>
      <c r="BO766" t="s">
        <v>17761</v>
      </c>
      <c r="BQ766" t="s">
        <v>17762</v>
      </c>
      <c r="BV766" t="s">
        <v>17763</v>
      </c>
      <c r="BW766" t="s">
        <v>17764</v>
      </c>
    </row>
    <row r="767" spans="12:75" x14ac:dyDescent="0.3">
      <c r="L767">
        <v>4102</v>
      </c>
      <c r="M767" t="s">
        <v>1183</v>
      </c>
      <c r="AU767" t="s">
        <v>17765</v>
      </c>
      <c r="AW767" t="s">
        <v>17766</v>
      </c>
      <c r="AZ767" t="s">
        <v>17767</v>
      </c>
      <c r="BA767" t="s">
        <v>17768</v>
      </c>
      <c r="BB767" t="s">
        <v>17769</v>
      </c>
      <c r="BD767" t="s">
        <v>17770</v>
      </c>
      <c r="BI767" t="s">
        <v>17771</v>
      </c>
      <c r="BL767" t="s">
        <v>17772</v>
      </c>
      <c r="BM767" t="s">
        <v>17773</v>
      </c>
      <c r="BN767" t="s">
        <v>17774</v>
      </c>
      <c r="BO767" t="s">
        <v>17775</v>
      </c>
      <c r="BQ767" t="s">
        <v>17776</v>
      </c>
      <c r="BV767" t="s">
        <v>17777</v>
      </c>
      <c r="BW767" t="s">
        <v>17778</v>
      </c>
    </row>
    <row r="768" spans="12:75" x14ac:dyDescent="0.3">
      <c r="L768">
        <v>4120</v>
      </c>
      <c r="M768" t="s">
        <v>1184</v>
      </c>
      <c r="AU768" t="s">
        <v>17779</v>
      </c>
      <c r="AW768" t="s">
        <v>17780</v>
      </c>
      <c r="AZ768" t="s">
        <v>17781</v>
      </c>
      <c r="BA768" t="s">
        <v>17782</v>
      </c>
      <c r="BB768" t="s">
        <v>17783</v>
      </c>
      <c r="BD768" t="s">
        <v>17784</v>
      </c>
      <c r="BI768" t="s">
        <v>17785</v>
      </c>
      <c r="BL768" t="s">
        <v>17786</v>
      </c>
      <c r="BM768" t="s">
        <v>17787</v>
      </c>
      <c r="BN768" t="s">
        <v>17788</v>
      </c>
      <c r="BO768" t="s">
        <v>17789</v>
      </c>
      <c r="BQ768" t="s">
        <v>17790</v>
      </c>
      <c r="BV768" t="s">
        <v>17791</v>
      </c>
      <c r="BW768" t="s">
        <v>17792</v>
      </c>
    </row>
    <row r="769" spans="12:75" x14ac:dyDescent="0.3">
      <c r="L769">
        <v>4120</v>
      </c>
      <c r="M769" t="s">
        <v>1185</v>
      </c>
      <c r="AU769" t="s">
        <v>17793</v>
      </c>
      <c r="AW769" t="s">
        <v>17794</v>
      </c>
      <c r="AZ769" t="s">
        <v>17795</v>
      </c>
      <c r="BA769" t="s">
        <v>17796</v>
      </c>
      <c r="BB769" t="s">
        <v>17797</v>
      </c>
      <c r="BD769" t="s">
        <v>17798</v>
      </c>
      <c r="BI769" t="s">
        <v>17799</v>
      </c>
      <c r="BL769" t="s">
        <v>17800</v>
      </c>
      <c r="BM769" t="s">
        <v>17801</v>
      </c>
      <c r="BN769" t="s">
        <v>17802</v>
      </c>
      <c r="BO769" t="s">
        <v>17803</v>
      </c>
      <c r="BQ769" t="s">
        <v>17804</v>
      </c>
      <c r="BV769" t="s">
        <v>17805</v>
      </c>
      <c r="BW769" t="s">
        <v>17806</v>
      </c>
    </row>
    <row r="770" spans="12:75" x14ac:dyDescent="0.3">
      <c r="L770">
        <v>4121</v>
      </c>
      <c r="M770" t="s">
        <v>1186</v>
      </c>
      <c r="AU770" t="s">
        <v>17807</v>
      </c>
      <c r="AW770" t="s">
        <v>17808</v>
      </c>
      <c r="AZ770" t="s">
        <v>17809</v>
      </c>
      <c r="BA770" t="s">
        <v>17810</v>
      </c>
      <c r="BB770" t="s">
        <v>17811</v>
      </c>
      <c r="BD770" t="s">
        <v>17812</v>
      </c>
      <c r="BI770" t="s">
        <v>17813</v>
      </c>
      <c r="BL770" t="s">
        <v>17814</v>
      </c>
      <c r="BM770" t="s">
        <v>17815</v>
      </c>
      <c r="BN770" t="s">
        <v>17816</v>
      </c>
      <c r="BO770" t="s">
        <v>17817</v>
      </c>
      <c r="BQ770" t="s">
        <v>17818</v>
      </c>
      <c r="BV770" t="s">
        <v>17819</v>
      </c>
      <c r="BW770" t="s">
        <v>17820</v>
      </c>
    </row>
    <row r="771" spans="12:75" x14ac:dyDescent="0.3">
      <c r="L771">
        <v>4122</v>
      </c>
      <c r="M771" t="s">
        <v>1187</v>
      </c>
      <c r="AU771" t="s">
        <v>17821</v>
      </c>
      <c r="AW771" t="s">
        <v>17822</v>
      </c>
      <c r="AZ771" t="s">
        <v>17823</v>
      </c>
      <c r="BA771" t="s">
        <v>17824</v>
      </c>
      <c r="BB771" t="s">
        <v>17825</v>
      </c>
      <c r="BD771" t="s">
        <v>17826</v>
      </c>
      <c r="BI771" t="s">
        <v>17827</v>
      </c>
      <c r="BL771" t="s">
        <v>17828</v>
      </c>
      <c r="BM771" t="s">
        <v>17829</v>
      </c>
      <c r="BN771" t="s">
        <v>17830</v>
      </c>
      <c r="BO771" t="s">
        <v>17831</v>
      </c>
      <c r="BQ771" t="s">
        <v>17832</v>
      </c>
      <c r="BV771" t="s">
        <v>17833</v>
      </c>
      <c r="BW771" t="s">
        <v>17834</v>
      </c>
    </row>
    <row r="772" spans="12:75" x14ac:dyDescent="0.3">
      <c r="L772">
        <v>4130</v>
      </c>
      <c r="M772" t="s">
        <v>1188</v>
      </c>
      <c r="AU772" t="s">
        <v>17835</v>
      </c>
      <c r="AW772" t="s">
        <v>17836</v>
      </c>
      <c r="AZ772" t="s">
        <v>17837</v>
      </c>
      <c r="BA772" t="s">
        <v>17838</v>
      </c>
      <c r="BB772" t="s">
        <v>17839</v>
      </c>
      <c r="BD772" t="s">
        <v>17840</v>
      </c>
      <c r="BI772" t="s">
        <v>17841</v>
      </c>
      <c r="BL772" t="s">
        <v>17842</v>
      </c>
      <c r="BM772" t="s">
        <v>17843</v>
      </c>
      <c r="BN772" t="s">
        <v>17844</v>
      </c>
      <c r="BO772" t="s">
        <v>17845</v>
      </c>
      <c r="BQ772" t="s">
        <v>17846</v>
      </c>
      <c r="BV772" t="s">
        <v>17847</v>
      </c>
      <c r="BW772" t="s">
        <v>17848</v>
      </c>
    </row>
    <row r="773" spans="12:75" x14ac:dyDescent="0.3">
      <c r="L773">
        <v>4130</v>
      </c>
      <c r="M773" t="s">
        <v>1189</v>
      </c>
      <c r="AU773" t="s">
        <v>17849</v>
      </c>
      <c r="AW773" t="s">
        <v>17850</v>
      </c>
      <c r="AZ773" t="s">
        <v>17851</v>
      </c>
      <c r="BA773" t="s">
        <v>17852</v>
      </c>
      <c r="BB773" t="s">
        <v>17853</v>
      </c>
      <c r="BD773" t="s">
        <v>17854</v>
      </c>
      <c r="BI773" t="s">
        <v>17855</v>
      </c>
      <c r="BL773" t="s">
        <v>17856</v>
      </c>
      <c r="BM773" t="s">
        <v>17857</v>
      </c>
      <c r="BN773" t="s">
        <v>17858</v>
      </c>
      <c r="BO773" t="s">
        <v>17859</v>
      </c>
      <c r="BQ773" t="s">
        <v>17860</v>
      </c>
      <c r="BV773" t="s">
        <v>17861</v>
      </c>
      <c r="BW773" t="s">
        <v>17862</v>
      </c>
    </row>
    <row r="774" spans="12:75" x14ac:dyDescent="0.3">
      <c r="L774">
        <v>4140</v>
      </c>
      <c r="M774" t="s">
        <v>1190</v>
      </c>
      <c r="AU774" t="s">
        <v>17863</v>
      </c>
      <c r="AW774" t="s">
        <v>624</v>
      </c>
      <c r="AZ774" t="s">
        <v>17864</v>
      </c>
      <c r="BA774" t="s">
        <v>17865</v>
      </c>
      <c r="BB774" t="s">
        <v>17866</v>
      </c>
      <c r="BD774" t="s">
        <v>17867</v>
      </c>
      <c r="BI774" t="s">
        <v>17868</v>
      </c>
      <c r="BL774" t="s">
        <v>17869</v>
      </c>
      <c r="BM774" t="s">
        <v>17870</v>
      </c>
      <c r="BN774" t="s">
        <v>17871</v>
      </c>
      <c r="BO774" t="s">
        <v>17872</v>
      </c>
      <c r="BQ774" t="s">
        <v>17873</v>
      </c>
      <c r="BV774" t="s">
        <v>17874</v>
      </c>
      <c r="BW774" t="s">
        <v>17875</v>
      </c>
    </row>
    <row r="775" spans="12:75" x14ac:dyDescent="0.3">
      <c r="L775">
        <v>4140</v>
      </c>
      <c r="M775" t="s">
        <v>1191</v>
      </c>
      <c r="AU775" t="s">
        <v>17876</v>
      </c>
      <c r="AW775" t="s">
        <v>17877</v>
      </c>
      <c r="AZ775" t="s">
        <v>17878</v>
      </c>
      <c r="BA775" t="s">
        <v>17879</v>
      </c>
      <c r="BB775" t="s">
        <v>17880</v>
      </c>
      <c r="BD775" t="s">
        <v>17881</v>
      </c>
      <c r="BI775" t="s">
        <v>17882</v>
      </c>
      <c r="BL775" t="s">
        <v>17883</v>
      </c>
      <c r="BM775" t="s">
        <v>17884</v>
      </c>
      <c r="BN775" t="s">
        <v>17885</v>
      </c>
      <c r="BO775" t="s">
        <v>17886</v>
      </c>
      <c r="BQ775" t="s">
        <v>17887</v>
      </c>
      <c r="BV775" t="s">
        <v>17888</v>
      </c>
      <c r="BW775" t="s">
        <v>17889</v>
      </c>
    </row>
    <row r="776" spans="12:75" x14ac:dyDescent="0.3">
      <c r="L776">
        <v>4140</v>
      </c>
      <c r="M776" t="s">
        <v>1192</v>
      </c>
      <c r="AU776" t="s">
        <v>17890</v>
      </c>
      <c r="AW776" t="s">
        <v>17891</v>
      </c>
      <c r="AZ776" t="s">
        <v>17892</v>
      </c>
      <c r="BA776" t="s">
        <v>17893</v>
      </c>
      <c r="BB776" t="s">
        <v>17894</v>
      </c>
      <c r="BD776" t="s">
        <v>17895</v>
      </c>
      <c r="BI776" t="s">
        <v>17896</v>
      </c>
      <c r="BL776" t="s">
        <v>17897</v>
      </c>
      <c r="BM776" t="s">
        <v>17898</v>
      </c>
      <c r="BN776" t="s">
        <v>17899</v>
      </c>
      <c r="BO776" t="s">
        <v>17900</v>
      </c>
      <c r="BQ776" t="s">
        <v>17901</v>
      </c>
      <c r="BV776" t="s">
        <v>17902</v>
      </c>
      <c r="BW776" t="s">
        <v>17903</v>
      </c>
    </row>
    <row r="777" spans="12:75" x14ac:dyDescent="0.3">
      <c r="L777">
        <v>4140</v>
      </c>
      <c r="M777" t="s">
        <v>1193</v>
      </c>
      <c r="AU777" t="s">
        <v>17904</v>
      </c>
      <c r="AW777" t="s">
        <v>17905</v>
      </c>
      <c r="AZ777" t="s">
        <v>17906</v>
      </c>
      <c r="BA777" t="s">
        <v>17907</v>
      </c>
      <c r="BB777" t="s">
        <v>17908</v>
      </c>
      <c r="BD777" t="s">
        <v>17909</v>
      </c>
      <c r="BI777" t="s">
        <v>17910</v>
      </c>
      <c r="BL777" t="s">
        <v>17911</v>
      </c>
      <c r="BM777" t="s">
        <v>17912</v>
      </c>
      <c r="BN777" t="s">
        <v>17913</v>
      </c>
      <c r="BO777" t="s">
        <v>17914</v>
      </c>
      <c r="BQ777" t="s">
        <v>17915</v>
      </c>
      <c r="BV777" t="s">
        <v>17916</v>
      </c>
      <c r="BW777" t="s">
        <v>17917</v>
      </c>
    </row>
    <row r="778" spans="12:75" x14ac:dyDescent="0.3">
      <c r="L778">
        <v>4141</v>
      </c>
      <c r="M778" t="s">
        <v>1194</v>
      </c>
      <c r="AU778" t="s">
        <v>17918</v>
      </c>
      <c r="AW778" t="s">
        <v>17919</v>
      </c>
      <c r="AZ778" t="s">
        <v>17920</v>
      </c>
      <c r="BA778" t="s">
        <v>17921</v>
      </c>
      <c r="BB778" t="s">
        <v>17922</v>
      </c>
      <c r="BD778" t="s">
        <v>17923</v>
      </c>
      <c r="BI778" t="s">
        <v>17924</v>
      </c>
      <c r="BL778" t="s">
        <v>17925</v>
      </c>
      <c r="BM778" t="s">
        <v>17926</v>
      </c>
      <c r="BN778" t="s">
        <v>17927</v>
      </c>
      <c r="BO778" t="s">
        <v>15158</v>
      </c>
      <c r="BQ778" t="s">
        <v>17928</v>
      </c>
      <c r="BV778" t="s">
        <v>17929</v>
      </c>
      <c r="BW778" t="s">
        <v>17930</v>
      </c>
    </row>
    <row r="779" spans="12:75" x14ac:dyDescent="0.3">
      <c r="L779">
        <v>4160</v>
      </c>
      <c r="M779" t="s">
        <v>1195</v>
      </c>
      <c r="AU779" t="s">
        <v>17931</v>
      </c>
      <c r="AW779" t="s">
        <v>17932</v>
      </c>
      <c r="AZ779" t="s">
        <v>17933</v>
      </c>
      <c r="BA779" t="s">
        <v>17934</v>
      </c>
      <c r="BB779" t="s">
        <v>17935</v>
      </c>
      <c r="BD779" t="s">
        <v>17936</v>
      </c>
      <c r="BI779" t="s">
        <v>17937</v>
      </c>
      <c r="BL779" t="s">
        <v>17938</v>
      </c>
      <c r="BM779" t="s">
        <v>17939</v>
      </c>
      <c r="BN779" t="s">
        <v>17940</v>
      </c>
      <c r="BO779" t="s">
        <v>17941</v>
      </c>
      <c r="BQ779" t="s">
        <v>17942</v>
      </c>
      <c r="BV779" t="s">
        <v>17943</v>
      </c>
      <c r="BW779" t="s">
        <v>17944</v>
      </c>
    </row>
    <row r="780" spans="12:75" x14ac:dyDescent="0.3">
      <c r="L780">
        <v>4161</v>
      </c>
      <c r="M780" t="s">
        <v>1196</v>
      </c>
      <c r="AU780" t="s">
        <v>17945</v>
      </c>
      <c r="AW780" t="s">
        <v>17946</v>
      </c>
      <c r="AZ780" t="s">
        <v>17947</v>
      </c>
      <c r="BA780" t="s">
        <v>17948</v>
      </c>
      <c r="BB780" t="s">
        <v>17949</v>
      </c>
      <c r="BD780" t="s">
        <v>17950</v>
      </c>
      <c r="BI780" t="s">
        <v>17951</v>
      </c>
      <c r="BL780" t="s">
        <v>17952</v>
      </c>
      <c r="BM780" t="s">
        <v>17953</v>
      </c>
      <c r="BN780" t="s">
        <v>17954</v>
      </c>
      <c r="BO780" t="s">
        <v>17955</v>
      </c>
      <c r="BQ780" t="s">
        <v>17956</v>
      </c>
      <c r="BV780" t="s">
        <v>17957</v>
      </c>
      <c r="BW780" t="s">
        <v>17958</v>
      </c>
    </row>
    <row r="781" spans="12:75" x14ac:dyDescent="0.3">
      <c r="L781">
        <v>4162</v>
      </c>
      <c r="M781" t="s">
        <v>1197</v>
      </c>
      <c r="AU781" t="s">
        <v>17959</v>
      </c>
      <c r="AW781" t="s">
        <v>17960</v>
      </c>
      <c r="AZ781" t="s">
        <v>17961</v>
      </c>
      <c r="BA781" t="s">
        <v>17962</v>
      </c>
      <c r="BB781" t="s">
        <v>17963</v>
      </c>
      <c r="BD781" t="s">
        <v>17964</v>
      </c>
      <c r="BI781" t="s">
        <v>17965</v>
      </c>
      <c r="BL781" t="s">
        <v>17966</v>
      </c>
      <c r="BM781" t="s">
        <v>17967</v>
      </c>
      <c r="BN781" t="s">
        <v>17968</v>
      </c>
      <c r="BO781" t="s">
        <v>10997</v>
      </c>
      <c r="BQ781" t="s">
        <v>17969</v>
      </c>
      <c r="BV781" t="s">
        <v>17970</v>
      </c>
      <c r="BW781" t="s">
        <v>17971</v>
      </c>
    </row>
    <row r="782" spans="12:75" x14ac:dyDescent="0.3">
      <c r="L782">
        <v>4163</v>
      </c>
      <c r="M782" t="s">
        <v>1198</v>
      </c>
      <c r="AU782" t="s">
        <v>17972</v>
      </c>
      <c r="AW782" t="s">
        <v>17973</v>
      </c>
      <c r="AZ782" t="s">
        <v>17974</v>
      </c>
      <c r="BA782" t="s">
        <v>17975</v>
      </c>
      <c r="BB782" t="s">
        <v>17976</v>
      </c>
      <c r="BD782" t="s">
        <v>17977</v>
      </c>
      <c r="BI782" t="s">
        <v>17978</v>
      </c>
      <c r="BL782" t="s">
        <v>17979</v>
      </c>
      <c r="BM782" t="s">
        <v>17980</v>
      </c>
      <c r="BN782" t="s">
        <v>17981</v>
      </c>
      <c r="BO782" t="s">
        <v>17982</v>
      </c>
      <c r="BQ782" t="s">
        <v>17983</v>
      </c>
      <c r="BV782" t="s">
        <v>17984</v>
      </c>
      <c r="BW782" t="s">
        <v>17985</v>
      </c>
    </row>
    <row r="783" spans="12:75" x14ac:dyDescent="0.3">
      <c r="L783">
        <v>4170</v>
      </c>
      <c r="M783" t="s">
        <v>1199</v>
      </c>
      <c r="AU783" t="s">
        <v>17986</v>
      </c>
      <c r="AW783" t="s">
        <v>17987</v>
      </c>
      <c r="AZ783" t="s">
        <v>17988</v>
      </c>
      <c r="BA783" t="s">
        <v>17989</v>
      </c>
      <c r="BB783" t="s">
        <v>17990</v>
      </c>
      <c r="BD783" t="s">
        <v>17991</v>
      </c>
      <c r="BI783" t="s">
        <v>17992</v>
      </c>
      <c r="BL783" t="s">
        <v>17993</v>
      </c>
      <c r="BM783" t="s">
        <v>17994</v>
      </c>
      <c r="BN783" t="s">
        <v>17995</v>
      </c>
      <c r="BO783" t="s">
        <v>17996</v>
      </c>
      <c r="BQ783" t="s">
        <v>17997</v>
      </c>
      <c r="BV783" t="s">
        <v>17998</v>
      </c>
      <c r="BW783" t="s">
        <v>17999</v>
      </c>
    </row>
    <row r="784" spans="12:75" x14ac:dyDescent="0.3">
      <c r="L784">
        <v>4171</v>
      </c>
      <c r="M784" t="s">
        <v>1200</v>
      </c>
      <c r="AU784" t="s">
        <v>18000</v>
      </c>
      <c r="AW784" t="s">
        <v>18001</v>
      </c>
      <c r="AZ784" t="s">
        <v>18002</v>
      </c>
      <c r="BA784" t="s">
        <v>18003</v>
      </c>
      <c r="BB784" t="s">
        <v>18004</v>
      </c>
      <c r="BD784" t="s">
        <v>18005</v>
      </c>
      <c r="BI784" t="s">
        <v>18006</v>
      </c>
      <c r="BL784" t="s">
        <v>18007</v>
      </c>
      <c r="BM784" t="s">
        <v>18008</v>
      </c>
      <c r="BN784" t="s">
        <v>18009</v>
      </c>
      <c r="BO784" t="s">
        <v>18010</v>
      </c>
      <c r="BQ784" t="s">
        <v>18011</v>
      </c>
      <c r="BV784" t="s">
        <v>18012</v>
      </c>
      <c r="BW784" t="s">
        <v>18013</v>
      </c>
    </row>
    <row r="785" spans="12:75" x14ac:dyDescent="0.3">
      <c r="L785">
        <v>4180</v>
      </c>
      <c r="M785" t="s">
        <v>1201</v>
      </c>
      <c r="AU785" t="s">
        <v>18014</v>
      </c>
      <c r="AW785" t="s">
        <v>18015</v>
      </c>
      <c r="AZ785" t="s">
        <v>18016</v>
      </c>
      <c r="BA785" t="s">
        <v>18017</v>
      </c>
      <c r="BB785" t="s">
        <v>18018</v>
      </c>
      <c r="BD785" t="s">
        <v>18019</v>
      </c>
      <c r="BI785" t="s">
        <v>18020</v>
      </c>
      <c r="BL785" t="s">
        <v>18021</v>
      </c>
      <c r="BM785" t="s">
        <v>18022</v>
      </c>
      <c r="BN785" t="s">
        <v>18023</v>
      </c>
      <c r="BO785" t="s">
        <v>18024</v>
      </c>
      <c r="BQ785" t="s">
        <v>18025</v>
      </c>
      <c r="BV785" t="s">
        <v>18026</v>
      </c>
      <c r="BW785" t="s">
        <v>18027</v>
      </c>
    </row>
    <row r="786" spans="12:75" x14ac:dyDescent="0.3">
      <c r="L786">
        <v>4180</v>
      </c>
      <c r="M786" t="s">
        <v>1202</v>
      </c>
      <c r="AU786" t="s">
        <v>18028</v>
      </c>
      <c r="AW786" t="s">
        <v>18029</v>
      </c>
      <c r="AZ786" t="s">
        <v>18030</v>
      </c>
      <c r="BA786" t="s">
        <v>18031</v>
      </c>
      <c r="BB786" t="s">
        <v>18032</v>
      </c>
      <c r="BD786" t="s">
        <v>18033</v>
      </c>
      <c r="BI786" t="s">
        <v>18034</v>
      </c>
      <c r="BL786" t="s">
        <v>18035</v>
      </c>
      <c r="BM786" t="s">
        <v>18036</v>
      </c>
      <c r="BN786" t="s">
        <v>18037</v>
      </c>
      <c r="BO786" t="s">
        <v>18038</v>
      </c>
      <c r="BQ786" t="s">
        <v>18039</v>
      </c>
      <c r="BV786" t="s">
        <v>18040</v>
      </c>
      <c r="BW786" t="s">
        <v>18041</v>
      </c>
    </row>
    <row r="787" spans="12:75" x14ac:dyDescent="0.3">
      <c r="L787">
        <v>4180</v>
      </c>
      <c r="M787" t="s">
        <v>1203</v>
      </c>
      <c r="AU787" t="s">
        <v>18042</v>
      </c>
      <c r="AW787" t="s">
        <v>18043</v>
      </c>
      <c r="AZ787" t="s">
        <v>18044</v>
      </c>
      <c r="BA787" t="s">
        <v>18045</v>
      </c>
      <c r="BB787" t="s">
        <v>18046</v>
      </c>
      <c r="BD787" t="s">
        <v>18047</v>
      </c>
      <c r="BI787" t="s">
        <v>18048</v>
      </c>
      <c r="BL787" t="s">
        <v>18049</v>
      </c>
      <c r="BM787" t="s">
        <v>18050</v>
      </c>
      <c r="BN787" t="s">
        <v>18051</v>
      </c>
      <c r="BO787" t="s">
        <v>18052</v>
      </c>
      <c r="BQ787" t="s">
        <v>18053</v>
      </c>
      <c r="BV787" t="s">
        <v>18054</v>
      </c>
      <c r="BW787" t="s">
        <v>18055</v>
      </c>
    </row>
    <row r="788" spans="12:75" x14ac:dyDescent="0.3">
      <c r="L788">
        <v>4181</v>
      </c>
      <c r="M788" t="s">
        <v>1204</v>
      </c>
      <c r="AU788" t="s">
        <v>18056</v>
      </c>
      <c r="AW788" t="s">
        <v>18057</v>
      </c>
      <c r="AZ788" t="s">
        <v>18058</v>
      </c>
      <c r="BA788" t="s">
        <v>18059</v>
      </c>
      <c r="BB788" t="s">
        <v>18060</v>
      </c>
      <c r="BD788" t="s">
        <v>18061</v>
      </c>
      <c r="BI788" t="s">
        <v>18062</v>
      </c>
      <c r="BL788" t="s">
        <v>18063</v>
      </c>
      <c r="BM788" t="s">
        <v>18064</v>
      </c>
      <c r="BN788" t="s">
        <v>18065</v>
      </c>
      <c r="BO788" t="s">
        <v>18066</v>
      </c>
      <c r="BQ788" t="s">
        <v>18067</v>
      </c>
      <c r="BV788" t="s">
        <v>18068</v>
      </c>
      <c r="BW788" t="s">
        <v>18069</v>
      </c>
    </row>
    <row r="789" spans="12:75" x14ac:dyDescent="0.3">
      <c r="L789">
        <v>4190</v>
      </c>
      <c r="M789" t="s">
        <v>1205</v>
      </c>
      <c r="AU789" t="s">
        <v>18070</v>
      </c>
      <c r="AW789" t="s">
        <v>18071</v>
      </c>
      <c r="AZ789" t="s">
        <v>18072</v>
      </c>
      <c r="BA789" t="s">
        <v>18073</v>
      </c>
      <c r="BB789" t="s">
        <v>18074</v>
      </c>
      <c r="BD789" t="s">
        <v>18075</v>
      </c>
      <c r="BI789" t="s">
        <v>18076</v>
      </c>
      <c r="BL789" t="s">
        <v>18077</v>
      </c>
      <c r="BM789" t="s">
        <v>18078</v>
      </c>
      <c r="BN789" t="s">
        <v>18079</v>
      </c>
      <c r="BO789" t="s">
        <v>18080</v>
      </c>
      <c r="BQ789" t="s">
        <v>18081</v>
      </c>
      <c r="BV789" t="s">
        <v>18082</v>
      </c>
      <c r="BW789" t="s">
        <v>18083</v>
      </c>
    </row>
    <row r="790" spans="12:75" x14ac:dyDescent="0.3">
      <c r="L790">
        <v>4190</v>
      </c>
      <c r="M790" t="s">
        <v>1206</v>
      </c>
      <c r="AU790" t="s">
        <v>18084</v>
      </c>
      <c r="AW790" t="s">
        <v>18085</v>
      </c>
      <c r="AZ790" t="s">
        <v>18086</v>
      </c>
      <c r="BA790" t="s">
        <v>18087</v>
      </c>
      <c r="BB790" t="s">
        <v>18088</v>
      </c>
      <c r="BD790" t="s">
        <v>18089</v>
      </c>
      <c r="BI790" t="s">
        <v>18090</v>
      </c>
      <c r="BL790" t="s">
        <v>18091</v>
      </c>
      <c r="BM790" t="s">
        <v>18092</v>
      </c>
      <c r="BN790" t="s">
        <v>18093</v>
      </c>
      <c r="BO790" t="s">
        <v>18094</v>
      </c>
      <c r="BQ790" t="s">
        <v>18095</v>
      </c>
      <c r="BV790" t="s">
        <v>18096</v>
      </c>
      <c r="BW790" t="s">
        <v>18097</v>
      </c>
    </row>
    <row r="791" spans="12:75" x14ac:dyDescent="0.3">
      <c r="L791">
        <v>4190</v>
      </c>
      <c r="M791" t="s">
        <v>1207</v>
      </c>
      <c r="AU791" t="s">
        <v>18098</v>
      </c>
      <c r="AW791" t="s">
        <v>18099</v>
      </c>
      <c r="AZ791" t="s">
        <v>18100</v>
      </c>
      <c r="BA791" t="s">
        <v>18101</v>
      </c>
      <c r="BB791" t="s">
        <v>18102</v>
      </c>
      <c r="BD791" t="s">
        <v>18103</v>
      </c>
      <c r="BI791" t="s">
        <v>18104</v>
      </c>
      <c r="BL791" t="s">
        <v>18105</v>
      </c>
      <c r="BM791" t="s">
        <v>18106</v>
      </c>
      <c r="BN791" t="s">
        <v>18107</v>
      </c>
      <c r="BO791" t="s">
        <v>18108</v>
      </c>
      <c r="BQ791" t="s">
        <v>18109</v>
      </c>
      <c r="BV791" t="s">
        <v>18110</v>
      </c>
      <c r="BW791" t="s">
        <v>18111</v>
      </c>
    </row>
    <row r="792" spans="12:75" x14ac:dyDescent="0.3">
      <c r="L792">
        <v>4190</v>
      </c>
      <c r="M792" t="s">
        <v>1208</v>
      </c>
      <c r="AU792" t="s">
        <v>18112</v>
      </c>
      <c r="AW792" t="s">
        <v>18113</v>
      </c>
      <c r="AZ792" t="s">
        <v>18114</v>
      </c>
      <c r="BA792" t="s">
        <v>18115</v>
      </c>
      <c r="BB792" t="s">
        <v>18116</v>
      </c>
      <c r="BD792" t="s">
        <v>18117</v>
      </c>
      <c r="BI792" t="s">
        <v>18118</v>
      </c>
      <c r="BL792" t="s">
        <v>18119</v>
      </c>
      <c r="BM792" t="s">
        <v>18120</v>
      </c>
      <c r="BN792" t="s">
        <v>18121</v>
      </c>
      <c r="BO792" t="s">
        <v>18122</v>
      </c>
      <c r="BQ792" t="s">
        <v>18123</v>
      </c>
      <c r="BV792" t="s">
        <v>18124</v>
      </c>
      <c r="BW792" t="s">
        <v>18125</v>
      </c>
    </row>
    <row r="793" spans="12:75" x14ac:dyDescent="0.3">
      <c r="L793">
        <v>4190</v>
      </c>
      <c r="M793" t="s">
        <v>1209</v>
      </c>
      <c r="AU793" t="s">
        <v>18126</v>
      </c>
      <c r="AW793" t="s">
        <v>18127</v>
      </c>
      <c r="AZ793" t="s">
        <v>18128</v>
      </c>
      <c r="BA793" t="s">
        <v>18129</v>
      </c>
      <c r="BB793" t="s">
        <v>18130</v>
      </c>
      <c r="BD793" t="s">
        <v>18131</v>
      </c>
      <c r="BI793" t="s">
        <v>18132</v>
      </c>
      <c r="BL793" t="s">
        <v>18133</v>
      </c>
      <c r="BM793" t="s">
        <v>18134</v>
      </c>
      <c r="BN793" t="s">
        <v>18135</v>
      </c>
      <c r="BO793" t="s">
        <v>18136</v>
      </c>
      <c r="BQ793" t="s">
        <v>18137</v>
      </c>
      <c r="BV793" t="s">
        <v>18138</v>
      </c>
      <c r="BW793" t="s">
        <v>18139</v>
      </c>
    </row>
    <row r="794" spans="12:75" x14ac:dyDescent="0.3">
      <c r="L794">
        <v>4210</v>
      </c>
      <c r="M794" t="s">
        <v>1210</v>
      </c>
      <c r="AU794" t="s">
        <v>18140</v>
      </c>
      <c r="AW794" t="s">
        <v>18141</v>
      </c>
      <c r="AZ794" t="s">
        <v>18142</v>
      </c>
      <c r="BA794" t="s">
        <v>18143</v>
      </c>
      <c r="BB794" t="s">
        <v>18144</v>
      </c>
      <c r="BD794" t="s">
        <v>18145</v>
      </c>
      <c r="BI794" t="s">
        <v>18146</v>
      </c>
      <c r="BL794" t="s">
        <v>18147</v>
      </c>
      <c r="BM794" t="s">
        <v>18148</v>
      </c>
      <c r="BN794" t="s">
        <v>18149</v>
      </c>
      <c r="BO794" t="s">
        <v>18150</v>
      </c>
      <c r="BQ794" t="s">
        <v>18151</v>
      </c>
      <c r="BV794" t="s">
        <v>18152</v>
      </c>
      <c r="BW794" t="s">
        <v>18153</v>
      </c>
    </row>
    <row r="795" spans="12:75" x14ac:dyDescent="0.3">
      <c r="L795">
        <v>4210</v>
      </c>
      <c r="M795" t="s">
        <v>1211</v>
      </c>
      <c r="AU795" t="s">
        <v>18154</v>
      </c>
      <c r="AW795" t="s">
        <v>18155</v>
      </c>
      <c r="AZ795" t="s">
        <v>18156</v>
      </c>
      <c r="BA795" t="s">
        <v>18157</v>
      </c>
      <c r="BB795" t="s">
        <v>18158</v>
      </c>
      <c r="BD795" t="s">
        <v>18159</v>
      </c>
      <c r="BI795" t="s">
        <v>18160</v>
      </c>
      <c r="BL795" t="s">
        <v>18161</v>
      </c>
      <c r="BM795" t="s">
        <v>18162</v>
      </c>
      <c r="BN795" t="s">
        <v>18163</v>
      </c>
      <c r="BO795" t="s">
        <v>18164</v>
      </c>
      <c r="BQ795" t="s">
        <v>18165</v>
      </c>
      <c r="BV795" t="s">
        <v>18166</v>
      </c>
      <c r="BW795" t="s">
        <v>18167</v>
      </c>
    </row>
    <row r="796" spans="12:75" x14ac:dyDescent="0.3">
      <c r="L796">
        <v>4210</v>
      </c>
      <c r="M796" t="s">
        <v>1212</v>
      </c>
      <c r="AU796" t="s">
        <v>18168</v>
      </c>
      <c r="AW796" t="s">
        <v>18169</v>
      </c>
      <c r="AZ796" t="s">
        <v>18170</v>
      </c>
      <c r="BA796" t="s">
        <v>18171</v>
      </c>
      <c r="BB796" t="s">
        <v>5436</v>
      </c>
      <c r="BD796" t="s">
        <v>18172</v>
      </c>
      <c r="BI796" t="s">
        <v>18173</v>
      </c>
      <c r="BL796" t="s">
        <v>18174</v>
      </c>
      <c r="BM796" t="s">
        <v>18175</v>
      </c>
      <c r="BN796" t="s">
        <v>18176</v>
      </c>
      <c r="BO796" t="s">
        <v>18177</v>
      </c>
      <c r="BQ796" t="s">
        <v>18178</v>
      </c>
      <c r="BV796" t="s">
        <v>18179</v>
      </c>
      <c r="BW796" t="s">
        <v>18180</v>
      </c>
    </row>
    <row r="797" spans="12:75" x14ac:dyDescent="0.3">
      <c r="L797">
        <v>4210</v>
      </c>
      <c r="M797" t="s">
        <v>1213</v>
      </c>
      <c r="AU797" t="s">
        <v>18181</v>
      </c>
      <c r="AW797" t="s">
        <v>18182</v>
      </c>
      <c r="AZ797" t="s">
        <v>18183</v>
      </c>
      <c r="BA797" t="s">
        <v>18184</v>
      </c>
      <c r="BB797" t="s">
        <v>18185</v>
      </c>
      <c r="BD797" t="s">
        <v>18186</v>
      </c>
      <c r="BI797" t="s">
        <v>18187</v>
      </c>
      <c r="BL797" t="s">
        <v>18188</v>
      </c>
      <c r="BM797" t="s">
        <v>18189</v>
      </c>
      <c r="BN797" t="s">
        <v>18190</v>
      </c>
      <c r="BO797" t="s">
        <v>18191</v>
      </c>
      <c r="BQ797" t="s">
        <v>18192</v>
      </c>
      <c r="BV797" t="s">
        <v>18193</v>
      </c>
      <c r="BW797" t="s">
        <v>18194</v>
      </c>
    </row>
    <row r="798" spans="12:75" x14ac:dyDescent="0.3">
      <c r="L798">
        <v>4210</v>
      </c>
      <c r="M798" t="s">
        <v>1214</v>
      </c>
      <c r="AU798" t="s">
        <v>18195</v>
      </c>
      <c r="AW798" t="s">
        <v>18196</v>
      </c>
      <c r="AZ798" t="s">
        <v>18197</v>
      </c>
      <c r="BA798" t="s">
        <v>18198</v>
      </c>
      <c r="BB798" t="s">
        <v>18199</v>
      </c>
      <c r="BD798" t="s">
        <v>18200</v>
      </c>
      <c r="BI798" t="s">
        <v>18201</v>
      </c>
      <c r="BL798" t="s">
        <v>18202</v>
      </c>
      <c r="BM798" t="s">
        <v>18203</v>
      </c>
      <c r="BN798" t="s">
        <v>18204</v>
      </c>
      <c r="BO798" t="s">
        <v>18205</v>
      </c>
      <c r="BQ798" t="s">
        <v>18206</v>
      </c>
      <c r="BV798" t="s">
        <v>18207</v>
      </c>
      <c r="BW798" t="s">
        <v>18208</v>
      </c>
    </row>
    <row r="799" spans="12:75" x14ac:dyDescent="0.3">
      <c r="L799">
        <v>4217</v>
      </c>
      <c r="M799" t="s">
        <v>1215</v>
      </c>
      <c r="AU799" t="s">
        <v>18209</v>
      </c>
      <c r="AW799" t="s">
        <v>18210</v>
      </c>
      <c r="AZ799" t="s">
        <v>18211</v>
      </c>
      <c r="BA799" t="s">
        <v>18212</v>
      </c>
      <c r="BB799" t="s">
        <v>18213</v>
      </c>
      <c r="BD799" t="s">
        <v>18214</v>
      </c>
      <c r="BI799" t="s">
        <v>18215</v>
      </c>
      <c r="BL799" t="s">
        <v>18216</v>
      </c>
      <c r="BM799" t="s">
        <v>18217</v>
      </c>
      <c r="BN799" t="s">
        <v>18218</v>
      </c>
      <c r="BO799" t="s">
        <v>18219</v>
      </c>
      <c r="BQ799" t="s">
        <v>18220</v>
      </c>
      <c r="BV799" t="s">
        <v>18221</v>
      </c>
      <c r="BW799" t="s">
        <v>18222</v>
      </c>
    </row>
    <row r="800" spans="12:75" x14ac:dyDescent="0.3">
      <c r="L800">
        <v>4217</v>
      </c>
      <c r="M800" t="s">
        <v>1216</v>
      </c>
      <c r="AU800" t="s">
        <v>18223</v>
      </c>
      <c r="AW800" t="s">
        <v>18224</v>
      </c>
      <c r="AZ800" t="s">
        <v>18225</v>
      </c>
      <c r="BA800" t="s">
        <v>18226</v>
      </c>
      <c r="BB800" t="s">
        <v>18227</v>
      </c>
      <c r="BD800" t="s">
        <v>18228</v>
      </c>
      <c r="BI800" t="s">
        <v>18229</v>
      </c>
      <c r="BL800" t="s">
        <v>18230</v>
      </c>
      <c r="BM800" t="s">
        <v>18231</v>
      </c>
      <c r="BN800" t="s">
        <v>18232</v>
      </c>
      <c r="BO800" t="s">
        <v>18233</v>
      </c>
      <c r="BQ800" t="s">
        <v>18234</v>
      </c>
      <c r="BV800" t="s">
        <v>18235</v>
      </c>
      <c r="BW800" t="s">
        <v>18236</v>
      </c>
    </row>
    <row r="801" spans="12:75" x14ac:dyDescent="0.3">
      <c r="L801">
        <v>4217</v>
      </c>
      <c r="M801" t="s">
        <v>1217</v>
      </c>
      <c r="AU801" t="s">
        <v>18237</v>
      </c>
      <c r="AW801" t="s">
        <v>18238</v>
      </c>
      <c r="AZ801" t="s">
        <v>18239</v>
      </c>
      <c r="BA801" t="s">
        <v>18240</v>
      </c>
      <c r="BB801" t="s">
        <v>18241</v>
      </c>
      <c r="BD801" t="s">
        <v>18242</v>
      </c>
      <c r="BI801" t="s">
        <v>18243</v>
      </c>
      <c r="BL801" t="s">
        <v>18244</v>
      </c>
      <c r="BM801" t="s">
        <v>18245</v>
      </c>
      <c r="BN801" t="s">
        <v>18246</v>
      </c>
      <c r="BO801" t="s">
        <v>18247</v>
      </c>
      <c r="BQ801" t="s">
        <v>18248</v>
      </c>
      <c r="BV801" t="s">
        <v>18249</v>
      </c>
      <c r="BW801" t="s">
        <v>18250</v>
      </c>
    </row>
    <row r="802" spans="12:75" x14ac:dyDescent="0.3">
      <c r="L802">
        <v>4218</v>
      </c>
      <c r="M802" t="s">
        <v>1218</v>
      </c>
      <c r="AU802" t="s">
        <v>18251</v>
      </c>
      <c r="AW802" t="s">
        <v>18252</v>
      </c>
      <c r="AZ802" t="s">
        <v>18253</v>
      </c>
      <c r="BA802" t="s">
        <v>18254</v>
      </c>
      <c r="BB802" t="s">
        <v>18255</v>
      </c>
      <c r="BD802" t="s">
        <v>18256</v>
      </c>
      <c r="BI802" t="s">
        <v>18257</v>
      </c>
      <c r="BL802" t="s">
        <v>18258</v>
      </c>
      <c r="BM802" t="s">
        <v>18259</v>
      </c>
      <c r="BN802" t="s">
        <v>18260</v>
      </c>
      <c r="BO802" t="s">
        <v>18261</v>
      </c>
      <c r="BQ802" t="s">
        <v>18262</v>
      </c>
      <c r="BV802" t="s">
        <v>18263</v>
      </c>
      <c r="BW802" t="s">
        <v>18264</v>
      </c>
    </row>
    <row r="803" spans="12:75" x14ac:dyDescent="0.3">
      <c r="L803">
        <v>4219</v>
      </c>
      <c r="M803" t="s">
        <v>1219</v>
      </c>
      <c r="AU803" t="s">
        <v>18265</v>
      </c>
      <c r="AW803" t="s">
        <v>18266</v>
      </c>
      <c r="AZ803" t="s">
        <v>18267</v>
      </c>
      <c r="BA803" t="s">
        <v>18268</v>
      </c>
      <c r="BB803" t="s">
        <v>18269</v>
      </c>
      <c r="BD803" t="s">
        <v>18270</v>
      </c>
      <c r="BI803" t="s">
        <v>18271</v>
      </c>
      <c r="BL803" t="s">
        <v>18272</v>
      </c>
      <c r="BM803" t="s">
        <v>18273</v>
      </c>
      <c r="BN803" t="s">
        <v>18274</v>
      </c>
      <c r="BO803" t="s">
        <v>18275</v>
      </c>
      <c r="BQ803" t="s">
        <v>18276</v>
      </c>
      <c r="BV803" t="s">
        <v>18277</v>
      </c>
      <c r="BW803" t="s">
        <v>18278</v>
      </c>
    </row>
    <row r="804" spans="12:75" x14ac:dyDescent="0.3">
      <c r="L804">
        <v>4219</v>
      </c>
      <c r="M804" t="s">
        <v>1220</v>
      </c>
      <c r="AU804" t="s">
        <v>18279</v>
      </c>
      <c r="AW804" t="s">
        <v>18280</v>
      </c>
      <c r="AZ804" t="s">
        <v>18281</v>
      </c>
      <c r="BA804" t="s">
        <v>18282</v>
      </c>
      <c r="BB804" t="s">
        <v>18283</v>
      </c>
      <c r="BD804" t="s">
        <v>18284</v>
      </c>
      <c r="BI804" t="s">
        <v>18285</v>
      </c>
      <c r="BL804" t="s">
        <v>18286</v>
      </c>
      <c r="BM804" t="s">
        <v>18287</v>
      </c>
      <c r="BN804" t="s">
        <v>18288</v>
      </c>
      <c r="BO804" t="s">
        <v>18289</v>
      </c>
      <c r="BQ804" t="s">
        <v>18290</v>
      </c>
      <c r="BV804" t="s">
        <v>18291</v>
      </c>
      <c r="BW804" t="s">
        <v>18292</v>
      </c>
    </row>
    <row r="805" spans="12:75" x14ac:dyDescent="0.3">
      <c r="L805">
        <v>4219</v>
      </c>
      <c r="M805" t="s">
        <v>1221</v>
      </c>
      <c r="AU805" t="s">
        <v>18293</v>
      </c>
      <c r="AW805" t="s">
        <v>18294</v>
      </c>
      <c r="AZ805" t="s">
        <v>18295</v>
      </c>
      <c r="BA805" t="s">
        <v>18296</v>
      </c>
      <c r="BB805" t="s">
        <v>18297</v>
      </c>
      <c r="BD805" t="s">
        <v>18298</v>
      </c>
      <c r="BI805" t="s">
        <v>18299</v>
      </c>
      <c r="BL805" t="s">
        <v>18300</v>
      </c>
      <c r="BM805" t="s">
        <v>18301</v>
      </c>
      <c r="BN805" t="s">
        <v>18302</v>
      </c>
      <c r="BO805" t="s">
        <v>18303</v>
      </c>
      <c r="BQ805" t="s">
        <v>18304</v>
      </c>
      <c r="BV805" t="s">
        <v>18305</v>
      </c>
      <c r="BW805" t="s">
        <v>18306</v>
      </c>
    </row>
    <row r="806" spans="12:75" x14ac:dyDescent="0.3">
      <c r="L806">
        <v>4219</v>
      </c>
      <c r="M806" t="s">
        <v>1222</v>
      </c>
      <c r="AU806" t="s">
        <v>18307</v>
      </c>
      <c r="AW806" t="s">
        <v>632</v>
      </c>
      <c r="AZ806" t="s">
        <v>18308</v>
      </c>
      <c r="BA806" t="s">
        <v>18309</v>
      </c>
      <c r="BB806" t="s">
        <v>18310</v>
      </c>
      <c r="BD806" t="s">
        <v>18311</v>
      </c>
      <c r="BI806" t="s">
        <v>18312</v>
      </c>
      <c r="BL806" t="s">
        <v>18313</v>
      </c>
      <c r="BM806" t="s">
        <v>18314</v>
      </c>
      <c r="BN806" t="s">
        <v>18315</v>
      </c>
      <c r="BO806" t="s">
        <v>18316</v>
      </c>
      <c r="BQ806" t="s">
        <v>18317</v>
      </c>
      <c r="BV806" t="s">
        <v>18318</v>
      </c>
      <c r="BW806" t="s">
        <v>18319</v>
      </c>
    </row>
    <row r="807" spans="12:75" x14ac:dyDescent="0.3">
      <c r="L807">
        <v>4250</v>
      </c>
      <c r="M807" t="s">
        <v>1223</v>
      </c>
      <c r="AU807" t="s">
        <v>18320</v>
      </c>
      <c r="AW807" t="s">
        <v>18321</v>
      </c>
      <c r="AZ807" t="s">
        <v>18322</v>
      </c>
      <c r="BA807" t="s">
        <v>18323</v>
      </c>
      <c r="BB807" t="s">
        <v>18324</v>
      </c>
      <c r="BD807" t="s">
        <v>18325</v>
      </c>
      <c r="BI807" t="s">
        <v>18326</v>
      </c>
      <c r="BL807" t="s">
        <v>18327</v>
      </c>
      <c r="BM807" t="s">
        <v>18328</v>
      </c>
      <c r="BN807" t="s">
        <v>18329</v>
      </c>
      <c r="BO807" t="s">
        <v>18330</v>
      </c>
      <c r="BQ807" t="s">
        <v>18331</v>
      </c>
      <c r="BV807" t="s">
        <v>18332</v>
      </c>
      <c r="BW807" t="s">
        <v>18333</v>
      </c>
    </row>
    <row r="808" spans="12:75" x14ac:dyDescent="0.3">
      <c r="L808">
        <v>4250</v>
      </c>
      <c r="M808" t="s">
        <v>1224</v>
      </c>
      <c r="AU808" t="s">
        <v>18334</v>
      </c>
      <c r="AW808" t="s">
        <v>18335</v>
      </c>
      <c r="AZ808" t="s">
        <v>18336</v>
      </c>
      <c r="BA808" t="s">
        <v>18337</v>
      </c>
      <c r="BB808" t="s">
        <v>18338</v>
      </c>
      <c r="BD808" t="s">
        <v>18339</v>
      </c>
      <c r="BI808" t="s">
        <v>18340</v>
      </c>
      <c r="BL808" t="s">
        <v>18341</v>
      </c>
      <c r="BM808" t="s">
        <v>18342</v>
      </c>
      <c r="BN808" t="s">
        <v>18343</v>
      </c>
      <c r="BO808" t="s">
        <v>18344</v>
      </c>
      <c r="BQ808" t="s">
        <v>18345</v>
      </c>
      <c r="BV808" t="s">
        <v>18346</v>
      </c>
      <c r="BW808" t="s">
        <v>18347</v>
      </c>
    </row>
    <row r="809" spans="12:75" x14ac:dyDescent="0.3">
      <c r="L809">
        <v>4250</v>
      </c>
      <c r="M809" t="s">
        <v>1225</v>
      </c>
      <c r="AU809" t="s">
        <v>18348</v>
      </c>
      <c r="AW809" t="s">
        <v>18349</v>
      </c>
      <c r="AZ809" t="s">
        <v>18350</v>
      </c>
      <c r="BA809" t="s">
        <v>18351</v>
      </c>
      <c r="BB809" t="s">
        <v>10456</v>
      </c>
      <c r="BD809" t="s">
        <v>18352</v>
      </c>
      <c r="BI809" t="s">
        <v>18353</v>
      </c>
      <c r="BL809" t="s">
        <v>18354</v>
      </c>
      <c r="BM809" t="s">
        <v>18355</v>
      </c>
      <c r="BN809" t="s">
        <v>18356</v>
      </c>
      <c r="BO809" t="s">
        <v>18357</v>
      </c>
      <c r="BQ809" t="s">
        <v>18358</v>
      </c>
      <c r="BV809" t="s">
        <v>18359</v>
      </c>
      <c r="BW809" t="s">
        <v>18360</v>
      </c>
    </row>
    <row r="810" spans="12:75" x14ac:dyDescent="0.3">
      <c r="L810">
        <v>4250</v>
      </c>
      <c r="M810" t="s">
        <v>1226</v>
      </c>
      <c r="AU810" t="s">
        <v>18361</v>
      </c>
      <c r="AW810" t="s">
        <v>18362</v>
      </c>
      <c r="AZ810" t="s">
        <v>18363</v>
      </c>
      <c r="BA810" t="s">
        <v>18364</v>
      </c>
      <c r="BB810" t="s">
        <v>18365</v>
      </c>
      <c r="BD810" t="s">
        <v>18366</v>
      </c>
      <c r="BI810" t="s">
        <v>18367</v>
      </c>
      <c r="BL810" t="s">
        <v>18368</v>
      </c>
      <c r="BM810" t="s">
        <v>18369</v>
      </c>
      <c r="BN810" t="s">
        <v>18370</v>
      </c>
      <c r="BO810" t="s">
        <v>18371</v>
      </c>
      <c r="BQ810" t="s">
        <v>18372</v>
      </c>
      <c r="BV810" t="s">
        <v>18373</v>
      </c>
      <c r="BW810" t="s">
        <v>18374</v>
      </c>
    </row>
    <row r="811" spans="12:75" x14ac:dyDescent="0.3">
      <c r="L811">
        <v>4252</v>
      </c>
      <c r="M811" t="s">
        <v>1227</v>
      </c>
      <c r="AU811" t="s">
        <v>18375</v>
      </c>
      <c r="AW811" t="s">
        <v>18376</v>
      </c>
      <c r="AZ811" t="s">
        <v>18377</v>
      </c>
      <c r="BA811" t="s">
        <v>18378</v>
      </c>
      <c r="BB811" t="s">
        <v>18379</v>
      </c>
      <c r="BD811" t="s">
        <v>18380</v>
      </c>
      <c r="BI811" t="s">
        <v>18381</v>
      </c>
      <c r="BL811" t="s">
        <v>18382</v>
      </c>
      <c r="BM811" t="s">
        <v>18383</v>
      </c>
      <c r="BN811" t="s">
        <v>18384</v>
      </c>
      <c r="BO811" t="s">
        <v>18385</v>
      </c>
      <c r="BQ811" t="s">
        <v>18386</v>
      </c>
      <c r="BV811" t="s">
        <v>18387</v>
      </c>
      <c r="BW811" t="s">
        <v>18388</v>
      </c>
    </row>
    <row r="812" spans="12:75" x14ac:dyDescent="0.3">
      <c r="L812">
        <v>4253</v>
      </c>
      <c r="M812" t="s">
        <v>1228</v>
      </c>
      <c r="AU812" t="s">
        <v>18389</v>
      </c>
      <c r="AW812" t="s">
        <v>18390</v>
      </c>
      <c r="AZ812" t="s">
        <v>18391</v>
      </c>
      <c r="BA812" t="s">
        <v>18392</v>
      </c>
      <c r="BB812" t="s">
        <v>18393</v>
      </c>
      <c r="BD812" t="s">
        <v>18394</v>
      </c>
      <c r="BI812" t="s">
        <v>18395</v>
      </c>
      <c r="BL812" t="s">
        <v>18396</v>
      </c>
      <c r="BM812" t="s">
        <v>18397</v>
      </c>
      <c r="BN812" t="s">
        <v>18398</v>
      </c>
      <c r="BO812" t="s">
        <v>18399</v>
      </c>
      <c r="BQ812" t="s">
        <v>18400</v>
      </c>
      <c r="BV812" t="s">
        <v>18401</v>
      </c>
      <c r="BW812" t="s">
        <v>18402</v>
      </c>
    </row>
    <row r="813" spans="12:75" x14ac:dyDescent="0.3">
      <c r="L813">
        <v>4254</v>
      </c>
      <c r="M813" t="s">
        <v>1229</v>
      </c>
      <c r="AU813" t="s">
        <v>18403</v>
      </c>
      <c r="AW813" t="s">
        <v>18404</v>
      </c>
      <c r="AZ813" t="s">
        <v>18405</v>
      </c>
      <c r="BA813" t="s">
        <v>18406</v>
      </c>
      <c r="BB813" t="s">
        <v>18407</v>
      </c>
      <c r="BD813" t="s">
        <v>18408</v>
      </c>
      <c r="BI813" t="s">
        <v>18409</v>
      </c>
      <c r="BL813" t="s">
        <v>18410</v>
      </c>
      <c r="BM813" t="s">
        <v>18411</v>
      </c>
      <c r="BN813" t="s">
        <v>18412</v>
      </c>
      <c r="BO813" t="s">
        <v>18413</v>
      </c>
      <c r="BQ813" t="s">
        <v>18414</v>
      </c>
      <c r="BV813" t="s">
        <v>18415</v>
      </c>
      <c r="BW813" t="s">
        <v>18416</v>
      </c>
    </row>
    <row r="814" spans="12:75" x14ac:dyDescent="0.3">
      <c r="L814">
        <v>4257</v>
      </c>
      <c r="M814" t="s">
        <v>1230</v>
      </c>
      <c r="AU814" t="s">
        <v>18417</v>
      </c>
      <c r="AW814" t="s">
        <v>18418</v>
      </c>
      <c r="AZ814" t="s">
        <v>18419</v>
      </c>
      <c r="BA814" t="s">
        <v>18420</v>
      </c>
      <c r="BB814" t="s">
        <v>18421</v>
      </c>
      <c r="BD814" t="s">
        <v>18422</v>
      </c>
      <c r="BI814" t="s">
        <v>18423</v>
      </c>
      <c r="BL814" t="s">
        <v>18424</v>
      </c>
      <c r="BM814" t="s">
        <v>18425</v>
      </c>
      <c r="BN814" t="s">
        <v>18426</v>
      </c>
      <c r="BO814" t="s">
        <v>18427</v>
      </c>
      <c r="BQ814" t="s">
        <v>18428</v>
      </c>
      <c r="BV814" t="s">
        <v>18429</v>
      </c>
      <c r="BW814" t="s">
        <v>18430</v>
      </c>
    </row>
    <row r="815" spans="12:75" x14ac:dyDescent="0.3">
      <c r="L815">
        <v>4257</v>
      </c>
      <c r="M815" t="s">
        <v>1231</v>
      </c>
      <c r="AU815" t="s">
        <v>18431</v>
      </c>
      <c r="AW815" t="s">
        <v>18432</v>
      </c>
      <c r="AZ815" t="s">
        <v>18433</v>
      </c>
      <c r="BA815" t="s">
        <v>18434</v>
      </c>
      <c r="BB815" t="s">
        <v>18435</v>
      </c>
      <c r="BD815" t="s">
        <v>18436</v>
      </c>
      <c r="BI815" t="s">
        <v>18437</v>
      </c>
      <c r="BL815" t="s">
        <v>18438</v>
      </c>
      <c r="BM815" t="s">
        <v>18439</v>
      </c>
      <c r="BN815" t="s">
        <v>18440</v>
      </c>
      <c r="BO815" t="s">
        <v>18441</v>
      </c>
      <c r="BQ815" t="s">
        <v>18442</v>
      </c>
      <c r="BV815" t="s">
        <v>18443</v>
      </c>
      <c r="BW815" t="s">
        <v>18444</v>
      </c>
    </row>
    <row r="816" spans="12:75" x14ac:dyDescent="0.3">
      <c r="L816">
        <v>4257</v>
      </c>
      <c r="M816" t="s">
        <v>1232</v>
      </c>
      <c r="AU816" t="s">
        <v>18445</v>
      </c>
      <c r="AW816" t="s">
        <v>18446</v>
      </c>
      <c r="AZ816" t="s">
        <v>18447</v>
      </c>
      <c r="BA816" t="s">
        <v>18448</v>
      </c>
      <c r="BB816" t="s">
        <v>18449</v>
      </c>
      <c r="BD816" t="s">
        <v>18450</v>
      </c>
      <c r="BI816" t="s">
        <v>18451</v>
      </c>
      <c r="BL816" t="s">
        <v>18452</v>
      </c>
      <c r="BM816" t="s">
        <v>18453</v>
      </c>
      <c r="BN816" t="s">
        <v>18454</v>
      </c>
      <c r="BO816" t="s">
        <v>18455</v>
      </c>
      <c r="BQ816" t="s">
        <v>18456</v>
      </c>
      <c r="BV816" t="s">
        <v>18457</v>
      </c>
      <c r="BW816" t="s">
        <v>18458</v>
      </c>
    </row>
    <row r="817" spans="12:75" x14ac:dyDescent="0.3">
      <c r="L817">
        <v>4260</v>
      </c>
      <c r="M817" t="s">
        <v>1233</v>
      </c>
      <c r="AU817" t="s">
        <v>18459</v>
      </c>
      <c r="AW817" t="s">
        <v>18460</v>
      </c>
      <c r="AZ817" t="s">
        <v>18461</v>
      </c>
      <c r="BA817" t="s">
        <v>18462</v>
      </c>
      <c r="BB817" t="s">
        <v>18463</v>
      </c>
      <c r="BD817" t="s">
        <v>18464</v>
      </c>
      <c r="BI817" t="s">
        <v>18465</v>
      </c>
      <c r="BL817" t="s">
        <v>18466</v>
      </c>
      <c r="BM817" t="s">
        <v>18467</v>
      </c>
      <c r="BN817" t="s">
        <v>18468</v>
      </c>
      <c r="BO817" t="s">
        <v>18469</v>
      </c>
      <c r="BQ817" t="s">
        <v>18470</v>
      </c>
      <c r="BV817" t="s">
        <v>18471</v>
      </c>
      <c r="BW817" t="s">
        <v>18472</v>
      </c>
    </row>
    <row r="818" spans="12:75" x14ac:dyDescent="0.3">
      <c r="L818">
        <v>4260</v>
      </c>
      <c r="M818" t="s">
        <v>1234</v>
      </c>
      <c r="AU818" t="s">
        <v>18473</v>
      </c>
      <c r="AW818" t="s">
        <v>18474</v>
      </c>
      <c r="AZ818" t="s">
        <v>18475</v>
      </c>
      <c r="BA818" t="s">
        <v>18476</v>
      </c>
      <c r="BB818" t="s">
        <v>18477</v>
      </c>
      <c r="BD818" t="s">
        <v>18478</v>
      </c>
      <c r="BI818" t="s">
        <v>18479</v>
      </c>
      <c r="BL818" t="s">
        <v>18480</v>
      </c>
      <c r="BM818" t="s">
        <v>18481</v>
      </c>
      <c r="BN818" t="s">
        <v>18482</v>
      </c>
      <c r="BO818" t="s">
        <v>18483</v>
      </c>
      <c r="BQ818" t="s">
        <v>18484</v>
      </c>
      <c r="BV818" t="s">
        <v>18485</v>
      </c>
      <c r="BW818" t="s">
        <v>18486</v>
      </c>
    </row>
    <row r="819" spans="12:75" x14ac:dyDescent="0.3">
      <c r="L819">
        <v>4260</v>
      </c>
      <c r="M819" t="s">
        <v>1235</v>
      </c>
      <c r="AU819" t="s">
        <v>18487</v>
      </c>
      <c r="AW819" t="s">
        <v>18488</v>
      </c>
      <c r="AZ819" t="s">
        <v>18489</v>
      </c>
      <c r="BA819" t="s">
        <v>18490</v>
      </c>
      <c r="BB819" t="s">
        <v>18491</v>
      </c>
      <c r="BD819" t="s">
        <v>18492</v>
      </c>
      <c r="BI819" t="s">
        <v>18493</v>
      </c>
      <c r="BL819" t="s">
        <v>18494</v>
      </c>
      <c r="BM819" t="s">
        <v>18495</v>
      </c>
      <c r="BN819" t="s">
        <v>18496</v>
      </c>
      <c r="BO819" t="s">
        <v>18497</v>
      </c>
      <c r="BQ819" t="s">
        <v>18498</v>
      </c>
      <c r="BV819" t="s">
        <v>18499</v>
      </c>
      <c r="BW819" t="s">
        <v>18500</v>
      </c>
    </row>
    <row r="820" spans="12:75" x14ac:dyDescent="0.3">
      <c r="L820">
        <v>4260</v>
      </c>
      <c r="M820" t="s">
        <v>1237</v>
      </c>
      <c r="AU820" t="s">
        <v>18501</v>
      </c>
      <c r="AW820" t="s">
        <v>18502</v>
      </c>
      <c r="AZ820" t="s">
        <v>18503</v>
      </c>
      <c r="BA820" t="s">
        <v>18504</v>
      </c>
      <c r="BB820" t="s">
        <v>18505</v>
      </c>
      <c r="BD820" t="s">
        <v>18506</v>
      </c>
      <c r="BI820" t="s">
        <v>18507</v>
      </c>
      <c r="BL820" t="s">
        <v>18508</v>
      </c>
      <c r="BM820" t="s">
        <v>18509</v>
      </c>
      <c r="BN820" t="s">
        <v>18510</v>
      </c>
      <c r="BO820" t="s">
        <v>18511</v>
      </c>
      <c r="BQ820" t="s">
        <v>18512</v>
      </c>
      <c r="BV820" t="s">
        <v>18513</v>
      </c>
      <c r="BW820" t="s">
        <v>18514</v>
      </c>
    </row>
    <row r="821" spans="12:75" x14ac:dyDescent="0.3">
      <c r="L821">
        <v>4260</v>
      </c>
      <c r="M821" t="s">
        <v>1236</v>
      </c>
      <c r="AU821" t="s">
        <v>18515</v>
      </c>
      <c r="AW821" t="s">
        <v>18516</v>
      </c>
      <c r="AZ821" t="s">
        <v>18517</v>
      </c>
      <c r="BA821" t="s">
        <v>18518</v>
      </c>
      <c r="BB821" t="s">
        <v>18519</v>
      </c>
      <c r="BD821" t="s">
        <v>18520</v>
      </c>
      <c r="BI821" t="s">
        <v>18521</v>
      </c>
      <c r="BL821" t="s">
        <v>18522</v>
      </c>
      <c r="BM821" t="s">
        <v>18523</v>
      </c>
      <c r="BN821" t="s">
        <v>18524</v>
      </c>
      <c r="BO821" t="s">
        <v>18525</v>
      </c>
      <c r="BQ821" t="s">
        <v>18526</v>
      </c>
      <c r="BV821" t="s">
        <v>18527</v>
      </c>
      <c r="BW821" t="s">
        <v>18528</v>
      </c>
    </row>
    <row r="822" spans="12:75" x14ac:dyDescent="0.3">
      <c r="L822">
        <v>4260</v>
      </c>
      <c r="M822" t="s">
        <v>1238</v>
      </c>
      <c r="AU822" t="s">
        <v>18529</v>
      </c>
      <c r="AW822" t="s">
        <v>18530</v>
      </c>
      <c r="AZ822" t="s">
        <v>18531</v>
      </c>
      <c r="BA822" t="s">
        <v>18532</v>
      </c>
      <c r="BB822" t="s">
        <v>18533</v>
      </c>
      <c r="BD822" t="s">
        <v>18534</v>
      </c>
      <c r="BI822" t="s">
        <v>18535</v>
      </c>
      <c r="BL822" t="s">
        <v>18536</v>
      </c>
      <c r="BM822" t="s">
        <v>18537</v>
      </c>
      <c r="BN822" t="s">
        <v>18538</v>
      </c>
      <c r="BO822" t="s">
        <v>18539</v>
      </c>
      <c r="BQ822" t="s">
        <v>18540</v>
      </c>
      <c r="BV822" t="s">
        <v>18541</v>
      </c>
      <c r="BW822" t="s">
        <v>18542</v>
      </c>
    </row>
    <row r="823" spans="12:75" x14ac:dyDescent="0.3">
      <c r="L823">
        <v>4261</v>
      </c>
      <c r="M823" t="s">
        <v>1239</v>
      </c>
      <c r="AU823" t="s">
        <v>18543</v>
      </c>
      <c r="AW823" t="s">
        <v>18544</v>
      </c>
      <c r="AZ823" t="s">
        <v>18545</v>
      </c>
      <c r="BA823" t="s">
        <v>18546</v>
      </c>
      <c r="BB823" t="s">
        <v>18547</v>
      </c>
      <c r="BD823" t="s">
        <v>18548</v>
      </c>
      <c r="BI823" t="s">
        <v>18549</v>
      </c>
      <c r="BL823" t="s">
        <v>18550</v>
      </c>
      <c r="BM823" t="s">
        <v>18551</v>
      </c>
      <c r="BN823" t="s">
        <v>18552</v>
      </c>
      <c r="BO823" t="s">
        <v>18553</v>
      </c>
      <c r="BQ823" t="s">
        <v>18554</v>
      </c>
      <c r="BV823" t="s">
        <v>18555</v>
      </c>
      <c r="BW823" t="s">
        <v>18556</v>
      </c>
    </row>
    <row r="824" spans="12:75" x14ac:dyDescent="0.3">
      <c r="L824">
        <v>4263</v>
      </c>
      <c r="M824" t="s">
        <v>1240</v>
      </c>
      <c r="AU824" t="s">
        <v>18557</v>
      </c>
      <c r="AW824" t="s">
        <v>7580</v>
      </c>
      <c r="AZ824" t="s">
        <v>18558</v>
      </c>
      <c r="BA824" t="s">
        <v>18559</v>
      </c>
      <c r="BB824" t="s">
        <v>18560</v>
      </c>
      <c r="BD824" t="s">
        <v>18561</v>
      </c>
      <c r="BI824" t="s">
        <v>18562</v>
      </c>
      <c r="BL824" t="s">
        <v>18563</v>
      </c>
      <c r="BM824" t="s">
        <v>18564</v>
      </c>
      <c r="BN824" t="s">
        <v>18565</v>
      </c>
      <c r="BO824" t="s">
        <v>18566</v>
      </c>
      <c r="BQ824" t="s">
        <v>18567</v>
      </c>
      <c r="BV824" t="s">
        <v>18568</v>
      </c>
      <c r="BW824" t="s">
        <v>18569</v>
      </c>
    </row>
    <row r="825" spans="12:75" x14ac:dyDescent="0.3">
      <c r="L825">
        <v>4280</v>
      </c>
      <c r="M825" t="s">
        <v>1241</v>
      </c>
      <c r="AU825" t="s">
        <v>18570</v>
      </c>
      <c r="AW825" t="s">
        <v>18571</v>
      </c>
      <c r="AZ825" t="s">
        <v>18572</v>
      </c>
      <c r="BA825" t="s">
        <v>18573</v>
      </c>
      <c r="BB825" t="s">
        <v>18574</v>
      </c>
      <c r="BD825" t="s">
        <v>18575</v>
      </c>
      <c r="BI825" t="s">
        <v>18576</v>
      </c>
      <c r="BL825" t="s">
        <v>18577</v>
      </c>
      <c r="BM825" t="s">
        <v>18578</v>
      </c>
      <c r="BN825" t="s">
        <v>18579</v>
      </c>
      <c r="BO825" t="s">
        <v>18580</v>
      </c>
      <c r="BQ825" t="s">
        <v>18581</v>
      </c>
      <c r="BV825" t="s">
        <v>18582</v>
      </c>
      <c r="BW825" t="s">
        <v>18583</v>
      </c>
    </row>
    <row r="826" spans="12:75" x14ac:dyDescent="0.3">
      <c r="L826">
        <v>4280</v>
      </c>
      <c r="M826" t="s">
        <v>1242</v>
      </c>
      <c r="AU826" t="s">
        <v>18584</v>
      </c>
      <c r="AW826" t="s">
        <v>18585</v>
      </c>
      <c r="AZ826" t="s">
        <v>18586</v>
      </c>
      <c r="BA826" t="s">
        <v>18587</v>
      </c>
      <c r="BB826" t="s">
        <v>18588</v>
      </c>
      <c r="BD826" t="s">
        <v>18589</v>
      </c>
      <c r="BI826" t="s">
        <v>18590</v>
      </c>
      <c r="BL826" t="s">
        <v>18591</v>
      </c>
      <c r="BM826" t="s">
        <v>18592</v>
      </c>
      <c r="BN826" t="s">
        <v>18593</v>
      </c>
      <c r="BO826" t="s">
        <v>18594</v>
      </c>
      <c r="BQ826" t="s">
        <v>18595</v>
      </c>
      <c r="BV826" t="s">
        <v>18596</v>
      </c>
      <c r="BW826" t="s">
        <v>18597</v>
      </c>
    </row>
    <row r="827" spans="12:75" x14ac:dyDescent="0.3">
      <c r="L827">
        <v>4280</v>
      </c>
      <c r="M827" t="s">
        <v>1243</v>
      </c>
      <c r="AU827" t="s">
        <v>18598</v>
      </c>
      <c r="AW827" t="s">
        <v>18599</v>
      </c>
      <c r="AZ827" t="s">
        <v>18600</v>
      </c>
      <c r="BA827" t="s">
        <v>18601</v>
      </c>
      <c r="BB827" t="s">
        <v>18602</v>
      </c>
      <c r="BD827" t="s">
        <v>18603</v>
      </c>
      <c r="BI827" t="s">
        <v>18604</v>
      </c>
      <c r="BL827" t="s">
        <v>18605</v>
      </c>
      <c r="BM827" t="s">
        <v>18606</v>
      </c>
      <c r="BN827" t="s">
        <v>18607</v>
      </c>
      <c r="BO827" t="s">
        <v>18608</v>
      </c>
      <c r="BQ827" t="s">
        <v>18609</v>
      </c>
      <c r="BV827" t="s">
        <v>18610</v>
      </c>
      <c r="BW827" t="s">
        <v>18611</v>
      </c>
    </row>
    <row r="828" spans="12:75" x14ac:dyDescent="0.3">
      <c r="L828">
        <v>4280</v>
      </c>
      <c r="M828" t="s">
        <v>1244</v>
      </c>
      <c r="AU828" t="s">
        <v>18612</v>
      </c>
      <c r="AW828" t="s">
        <v>18613</v>
      </c>
      <c r="AZ828" t="s">
        <v>18614</v>
      </c>
      <c r="BA828" t="s">
        <v>18615</v>
      </c>
      <c r="BB828" t="s">
        <v>18616</v>
      </c>
      <c r="BD828" t="s">
        <v>18617</v>
      </c>
      <c r="BI828" t="s">
        <v>18618</v>
      </c>
      <c r="BL828" t="s">
        <v>18619</v>
      </c>
      <c r="BM828" t="s">
        <v>18620</v>
      </c>
      <c r="BN828" t="s">
        <v>18621</v>
      </c>
      <c r="BO828" t="s">
        <v>18622</v>
      </c>
      <c r="BQ828" t="s">
        <v>18623</v>
      </c>
      <c r="BV828" t="s">
        <v>18624</v>
      </c>
      <c r="BW828" t="s">
        <v>18625</v>
      </c>
    </row>
    <row r="829" spans="12:75" x14ac:dyDescent="0.3">
      <c r="L829">
        <v>4280</v>
      </c>
      <c r="M829" t="s">
        <v>1245</v>
      </c>
      <c r="AU829" t="s">
        <v>18626</v>
      </c>
      <c r="AW829" t="s">
        <v>18627</v>
      </c>
      <c r="AZ829" t="s">
        <v>18628</v>
      </c>
      <c r="BA829" t="s">
        <v>18629</v>
      </c>
      <c r="BB829" t="s">
        <v>18630</v>
      </c>
      <c r="BD829" t="s">
        <v>18631</v>
      </c>
      <c r="BI829" t="s">
        <v>18632</v>
      </c>
      <c r="BL829" t="s">
        <v>18633</v>
      </c>
      <c r="BM829" t="s">
        <v>18634</v>
      </c>
      <c r="BN829" t="s">
        <v>18635</v>
      </c>
      <c r="BO829" t="s">
        <v>18636</v>
      </c>
      <c r="BQ829" t="s">
        <v>18637</v>
      </c>
      <c r="BV829" t="s">
        <v>18638</v>
      </c>
      <c r="BW829" t="s">
        <v>18639</v>
      </c>
    </row>
    <row r="830" spans="12:75" x14ac:dyDescent="0.3">
      <c r="L830">
        <v>4280</v>
      </c>
      <c r="M830" t="s">
        <v>1246</v>
      </c>
      <c r="AU830" t="s">
        <v>18640</v>
      </c>
      <c r="AW830" t="s">
        <v>18641</v>
      </c>
      <c r="AZ830" t="s">
        <v>18642</v>
      </c>
      <c r="BA830" t="s">
        <v>18643</v>
      </c>
      <c r="BB830" t="s">
        <v>18644</v>
      </c>
      <c r="BD830" t="s">
        <v>18645</v>
      </c>
      <c r="BI830" t="s">
        <v>18646</v>
      </c>
      <c r="BL830" t="s">
        <v>18647</v>
      </c>
      <c r="BM830" t="s">
        <v>18648</v>
      </c>
      <c r="BN830" t="s">
        <v>18649</v>
      </c>
      <c r="BO830" t="s">
        <v>18650</v>
      </c>
      <c r="BQ830" t="s">
        <v>18651</v>
      </c>
      <c r="BV830" t="s">
        <v>18652</v>
      </c>
      <c r="BW830" t="s">
        <v>18653</v>
      </c>
    </row>
    <row r="831" spans="12:75" x14ac:dyDescent="0.3">
      <c r="L831">
        <v>4280</v>
      </c>
      <c r="M831" t="s">
        <v>1247</v>
      </c>
      <c r="AU831" t="s">
        <v>18654</v>
      </c>
      <c r="AW831" t="s">
        <v>18655</v>
      </c>
      <c r="AZ831" t="s">
        <v>18656</v>
      </c>
      <c r="BA831" t="s">
        <v>18657</v>
      </c>
      <c r="BB831" t="s">
        <v>18658</v>
      </c>
      <c r="BD831" t="s">
        <v>18659</v>
      </c>
      <c r="BI831" t="s">
        <v>18660</v>
      </c>
      <c r="BL831" t="s">
        <v>18661</v>
      </c>
      <c r="BM831" t="s">
        <v>18662</v>
      </c>
      <c r="BN831" t="s">
        <v>18663</v>
      </c>
      <c r="BO831" t="s">
        <v>18664</v>
      </c>
      <c r="BQ831" t="s">
        <v>18665</v>
      </c>
      <c r="BV831" t="s">
        <v>18666</v>
      </c>
      <c r="BW831" t="s">
        <v>18667</v>
      </c>
    </row>
    <row r="832" spans="12:75" x14ac:dyDescent="0.3">
      <c r="L832">
        <v>4280</v>
      </c>
      <c r="M832" t="s">
        <v>1248</v>
      </c>
      <c r="AU832" t="s">
        <v>12725</v>
      </c>
      <c r="AW832" t="s">
        <v>18668</v>
      </c>
      <c r="AZ832" t="s">
        <v>18669</v>
      </c>
      <c r="BA832" t="s">
        <v>18670</v>
      </c>
      <c r="BB832" t="s">
        <v>18671</v>
      </c>
      <c r="BD832" t="s">
        <v>18672</v>
      </c>
      <c r="BI832" t="s">
        <v>18673</v>
      </c>
      <c r="BL832" t="s">
        <v>18674</v>
      </c>
      <c r="BM832" t="s">
        <v>18675</v>
      </c>
      <c r="BN832" t="s">
        <v>18676</v>
      </c>
      <c r="BO832" t="s">
        <v>18677</v>
      </c>
      <c r="BQ832" t="s">
        <v>18678</v>
      </c>
      <c r="BV832" t="s">
        <v>18679</v>
      </c>
      <c r="BW832" t="s">
        <v>18680</v>
      </c>
    </row>
    <row r="833" spans="12:75" x14ac:dyDescent="0.3">
      <c r="L833">
        <v>4280</v>
      </c>
      <c r="M833" t="s">
        <v>1249</v>
      </c>
      <c r="AU833" t="s">
        <v>12757</v>
      </c>
      <c r="AW833" t="s">
        <v>18681</v>
      </c>
      <c r="AZ833" t="s">
        <v>18682</v>
      </c>
      <c r="BA833" t="s">
        <v>18683</v>
      </c>
      <c r="BB833" t="s">
        <v>18684</v>
      </c>
      <c r="BD833" t="s">
        <v>18685</v>
      </c>
      <c r="BI833" t="s">
        <v>18686</v>
      </c>
      <c r="BL833" t="s">
        <v>18687</v>
      </c>
      <c r="BM833" t="s">
        <v>18688</v>
      </c>
      <c r="BN833" t="s">
        <v>18689</v>
      </c>
      <c r="BO833" t="s">
        <v>18690</v>
      </c>
      <c r="BQ833" t="s">
        <v>18691</v>
      </c>
      <c r="BV833" t="s">
        <v>18692</v>
      </c>
      <c r="BW833" t="s">
        <v>18693</v>
      </c>
    </row>
    <row r="834" spans="12:75" x14ac:dyDescent="0.3">
      <c r="L834">
        <v>4280</v>
      </c>
      <c r="M834" t="s">
        <v>1250</v>
      </c>
      <c r="AU834" t="s">
        <v>18694</v>
      </c>
      <c r="AW834" t="s">
        <v>18695</v>
      </c>
      <c r="AZ834" t="s">
        <v>18696</v>
      </c>
      <c r="BA834" t="s">
        <v>18697</v>
      </c>
      <c r="BB834" t="s">
        <v>18698</v>
      </c>
      <c r="BD834" t="s">
        <v>18699</v>
      </c>
      <c r="BI834" t="s">
        <v>18700</v>
      </c>
      <c r="BL834" t="s">
        <v>18701</v>
      </c>
      <c r="BM834" t="s">
        <v>18702</v>
      </c>
      <c r="BN834" t="s">
        <v>18703</v>
      </c>
      <c r="BO834" t="s">
        <v>18704</v>
      </c>
      <c r="BQ834" t="s">
        <v>18705</v>
      </c>
      <c r="BV834" t="s">
        <v>18706</v>
      </c>
      <c r="BW834" t="s">
        <v>18707</v>
      </c>
    </row>
    <row r="835" spans="12:75" x14ac:dyDescent="0.3">
      <c r="L835">
        <v>4280</v>
      </c>
      <c r="M835" t="s">
        <v>1251</v>
      </c>
      <c r="AU835" t="s">
        <v>18708</v>
      </c>
      <c r="AW835" t="s">
        <v>18709</v>
      </c>
      <c r="AZ835" t="s">
        <v>18710</v>
      </c>
      <c r="BA835" t="s">
        <v>18711</v>
      </c>
      <c r="BB835" t="s">
        <v>18712</v>
      </c>
      <c r="BD835" t="s">
        <v>18713</v>
      </c>
      <c r="BI835" t="s">
        <v>18714</v>
      </c>
      <c r="BL835" t="s">
        <v>18715</v>
      </c>
      <c r="BM835" t="s">
        <v>18716</v>
      </c>
      <c r="BN835" t="s">
        <v>18717</v>
      </c>
      <c r="BO835" t="s">
        <v>18718</v>
      </c>
      <c r="BQ835" t="s">
        <v>18719</v>
      </c>
      <c r="BV835" t="s">
        <v>18720</v>
      </c>
      <c r="BW835" t="s">
        <v>18721</v>
      </c>
    </row>
    <row r="836" spans="12:75" x14ac:dyDescent="0.3">
      <c r="L836">
        <v>4280</v>
      </c>
      <c r="M836" t="s">
        <v>1252</v>
      </c>
      <c r="AU836" t="s">
        <v>18722</v>
      </c>
      <c r="AW836" t="s">
        <v>18723</v>
      </c>
      <c r="AZ836" t="s">
        <v>18724</v>
      </c>
      <c r="BA836" t="s">
        <v>18725</v>
      </c>
      <c r="BB836" t="s">
        <v>18726</v>
      </c>
      <c r="BD836" t="s">
        <v>18727</v>
      </c>
      <c r="BI836" t="s">
        <v>18728</v>
      </c>
      <c r="BL836" t="s">
        <v>18729</v>
      </c>
      <c r="BM836" t="s">
        <v>18730</v>
      </c>
      <c r="BN836" t="s">
        <v>18731</v>
      </c>
      <c r="BO836" t="s">
        <v>18732</v>
      </c>
      <c r="BQ836" t="s">
        <v>18733</v>
      </c>
      <c r="BV836" t="s">
        <v>18734</v>
      </c>
      <c r="BW836" t="s">
        <v>18735</v>
      </c>
    </row>
    <row r="837" spans="12:75" x14ac:dyDescent="0.3">
      <c r="L837">
        <v>4280</v>
      </c>
      <c r="M837" t="s">
        <v>1260</v>
      </c>
      <c r="AU837" t="s">
        <v>18736</v>
      </c>
      <c r="AW837" t="s">
        <v>18737</v>
      </c>
      <c r="AZ837" t="s">
        <v>18738</v>
      </c>
      <c r="BA837" t="s">
        <v>18739</v>
      </c>
      <c r="BB837" t="s">
        <v>18740</v>
      </c>
      <c r="BD837" t="s">
        <v>18741</v>
      </c>
      <c r="BI837" t="s">
        <v>18742</v>
      </c>
      <c r="BL837" t="s">
        <v>18743</v>
      </c>
      <c r="BM837" t="s">
        <v>18744</v>
      </c>
      <c r="BN837" t="s">
        <v>18745</v>
      </c>
      <c r="BO837" t="s">
        <v>18746</v>
      </c>
      <c r="BQ837" t="s">
        <v>18747</v>
      </c>
      <c r="BV837" t="s">
        <v>18748</v>
      </c>
      <c r="BW837" t="s">
        <v>18749</v>
      </c>
    </row>
    <row r="838" spans="12:75" x14ac:dyDescent="0.3">
      <c r="L838">
        <v>4280</v>
      </c>
      <c r="M838" t="s">
        <v>1253</v>
      </c>
      <c r="AU838" t="s">
        <v>18750</v>
      </c>
      <c r="AW838" t="s">
        <v>18751</v>
      </c>
      <c r="AZ838" t="s">
        <v>18752</v>
      </c>
      <c r="BA838" t="s">
        <v>18753</v>
      </c>
      <c r="BB838" t="s">
        <v>18754</v>
      </c>
      <c r="BD838" t="s">
        <v>18755</v>
      </c>
      <c r="BI838" t="s">
        <v>18756</v>
      </c>
      <c r="BL838" t="s">
        <v>18757</v>
      </c>
      <c r="BM838" t="s">
        <v>18758</v>
      </c>
      <c r="BN838" t="s">
        <v>18759</v>
      </c>
      <c r="BO838" t="s">
        <v>18760</v>
      </c>
      <c r="BQ838" t="s">
        <v>18761</v>
      </c>
      <c r="BV838" t="s">
        <v>18762</v>
      </c>
      <c r="BW838" t="s">
        <v>18763</v>
      </c>
    </row>
    <row r="839" spans="12:75" x14ac:dyDescent="0.3">
      <c r="L839">
        <v>4280</v>
      </c>
      <c r="M839" t="s">
        <v>1254</v>
      </c>
      <c r="AU839" t="s">
        <v>18764</v>
      </c>
      <c r="AW839" t="s">
        <v>18765</v>
      </c>
      <c r="AZ839" t="s">
        <v>18766</v>
      </c>
      <c r="BA839" t="s">
        <v>18767</v>
      </c>
      <c r="BB839" t="s">
        <v>18768</v>
      </c>
      <c r="BD839" t="s">
        <v>18769</v>
      </c>
      <c r="BI839" t="s">
        <v>18770</v>
      </c>
      <c r="BL839" t="s">
        <v>18771</v>
      </c>
      <c r="BM839" t="s">
        <v>18772</v>
      </c>
      <c r="BN839" t="s">
        <v>18773</v>
      </c>
      <c r="BO839" t="s">
        <v>18774</v>
      </c>
      <c r="BQ839" t="s">
        <v>18775</v>
      </c>
      <c r="BV839" t="s">
        <v>18776</v>
      </c>
      <c r="BW839" t="s">
        <v>18777</v>
      </c>
    </row>
    <row r="840" spans="12:75" x14ac:dyDescent="0.3">
      <c r="L840">
        <v>4280</v>
      </c>
      <c r="M840" t="s">
        <v>1261</v>
      </c>
      <c r="AU840" t="s">
        <v>18778</v>
      </c>
      <c r="AW840" t="s">
        <v>18779</v>
      </c>
      <c r="AZ840" t="s">
        <v>18780</v>
      </c>
      <c r="BA840" t="s">
        <v>18781</v>
      </c>
      <c r="BB840" t="s">
        <v>18782</v>
      </c>
      <c r="BD840" t="s">
        <v>18783</v>
      </c>
      <c r="BI840" t="s">
        <v>18784</v>
      </c>
      <c r="BL840" t="s">
        <v>18785</v>
      </c>
      <c r="BM840" t="s">
        <v>18786</v>
      </c>
      <c r="BN840" t="s">
        <v>18787</v>
      </c>
      <c r="BO840" t="s">
        <v>18788</v>
      </c>
      <c r="BQ840" t="s">
        <v>18789</v>
      </c>
      <c r="BV840" t="s">
        <v>18790</v>
      </c>
      <c r="BW840" t="s">
        <v>18791</v>
      </c>
    </row>
    <row r="841" spans="12:75" x14ac:dyDescent="0.3">
      <c r="L841">
        <v>4280</v>
      </c>
      <c r="M841" t="s">
        <v>1255</v>
      </c>
      <c r="AU841" t="s">
        <v>18792</v>
      </c>
      <c r="AW841" t="s">
        <v>18793</v>
      </c>
      <c r="AZ841" t="s">
        <v>18794</v>
      </c>
      <c r="BA841" t="s">
        <v>18795</v>
      </c>
      <c r="BB841" t="s">
        <v>18796</v>
      </c>
      <c r="BD841" t="s">
        <v>18797</v>
      </c>
      <c r="BI841" t="s">
        <v>18798</v>
      </c>
      <c r="BL841" t="s">
        <v>18799</v>
      </c>
      <c r="BM841" t="s">
        <v>18800</v>
      </c>
      <c r="BN841" t="s">
        <v>18801</v>
      </c>
      <c r="BO841" t="s">
        <v>18802</v>
      </c>
      <c r="BQ841" t="s">
        <v>18803</v>
      </c>
      <c r="BV841" t="s">
        <v>18804</v>
      </c>
      <c r="BW841" t="s">
        <v>18805</v>
      </c>
    </row>
    <row r="842" spans="12:75" x14ac:dyDescent="0.3">
      <c r="L842">
        <v>4280</v>
      </c>
      <c r="M842" t="s">
        <v>1256</v>
      </c>
      <c r="AU842" t="s">
        <v>18806</v>
      </c>
      <c r="AW842" t="s">
        <v>18807</v>
      </c>
      <c r="AZ842" t="s">
        <v>18808</v>
      </c>
      <c r="BA842" t="s">
        <v>18809</v>
      </c>
      <c r="BB842" t="s">
        <v>18810</v>
      </c>
      <c r="BD842" t="s">
        <v>18811</v>
      </c>
      <c r="BI842" t="s">
        <v>18812</v>
      </c>
      <c r="BL842" t="s">
        <v>18813</v>
      </c>
      <c r="BM842" t="s">
        <v>18814</v>
      </c>
      <c r="BN842" t="s">
        <v>18815</v>
      </c>
      <c r="BO842" t="s">
        <v>18816</v>
      </c>
      <c r="BQ842" t="s">
        <v>18817</v>
      </c>
      <c r="BV842" t="s">
        <v>18818</v>
      </c>
      <c r="BW842" t="s">
        <v>18819</v>
      </c>
    </row>
    <row r="843" spans="12:75" x14ac:dyDescent="0.3">
      <c r="L843">
        <v>4287</v>
      </c>
      <c r="M843" t="s">
        <v>1262</v>
      </c>
      <c r="AU843" t="s">
        <v>18820</v>
      </c>
      <c r="AW843" t="s">
        <v>18821</v>
      </c>
      <c r="AZ843" t="s">
        <v>18822</v>
      </c>
      <c r="BA843" t="s">
        <v>18823</v>
      </c>
      <c r="BB843" t="s">
        <v>18824</v>
      </c>
      <c r="BD843" t="s">
        <v>18825</v>
      </c>
      <c r="BI843" t="s">
        <v>18826</v>
      </c>
      <c r="BL843" t="s">
        <v>18827</v>
      </c>
      <c r="BM843" t="s">
        <v>18828</v>
      </c>
      <c r="BN843" t="s">
        <v>18829</v>
      </c>
      <c r="BO843" t="s">
        <v>18830</v>
      </c>
      <c r="BQ843" t="s">
        <v>18831</v>
      </c>
      <c r="BV843" t="s">
        <v>18832</v>
      </c>
      <c r="BW843" t="s">
        <v>18833</v>
      </c>
    </row>
    <row r="844" spans="12:75" x14ac:dyDescent="0.3">
      <c r="L844">
        <v>4287</v>
      </c>
      <c r="M844" t="s">
        <v>1263</v>
      </c>
      <c r="AU844" t="s">
        <v>18834</v>
      </c>
      <c r="AW844" t="s">
        <v>18835</v>
      </c>
      <c r="AZ844" t="s">
        <v>18836</v>
      </c>
      <c r="BA844" t="s">
        <v>18837</v>
      </c>
      <c r="BB844" t="s">
        <v>18838</v>
      </c>
      <c r="BD844" t="s">
        <v>18839</v>
      </c>
      <c r="BI844" t="s">
        <v>18840</v>
      </c>
      <c r="BL844" t="s">
        <v>18841</v>
      </c>
      <c r="BM844" t="s">
        <v>18842</v>
      </c>
      <c r="BN844" t="s">
        <v>18843</v>
      </c>
      <c r="BO844" t="s">
        <v>18844</v>
      </c>
      <c r="BQ844" t="s">
        <v>18845</v>
      </c>
      <c r="BV844" t="s">
        <v>18846</v>
      </c>
      <c r="BW844" t="s">
        <v>18847</v>
      </c>
    </row>
    <row r="845" spans="12:75" x14ac:dyDescent="0.3">
      <c r="L845">
        <v>4287</v>
      </c>
      <c r="M845" t="s">
        <v>1257</v>
      </c>
      <c r="AU845" t="s">
        <v>18848</v>
      </c>
      <c r="AW845" t="s">
        <v>18849</v>
      </c>
      <c r="AZ845" t="s">
        <v>18850</v>
      </c>
      <c r="BA845" t="s">
        <v>18851</v>
      </c>
      <c r="BB845" t="s">
        <v>18852</v>
      </c>
      <c r="BD845" t="s">
        <v>18853</v>
      </c>
      <c r="BI845" t="s">
        <v>18854</v>
      </c>
      <c r="BL845" t="s">
        <v>18855</v>
      </c>
      <c r="BM845" t="s">
        <v>18856</v>
      </c>
      <c r="BN845" t="s">
        <v>18857</v>
      </c>
      <c r="BO845" t="s">
        <v>18858</v>
      </c>
      <c r="BQ845" t="s">
        <v>18859</v>
      </c>
      <c r="BV845" t="s">
        <v>18860</v>
      </c>
      <c r="BW845" t="s">
        <v>18861</v>
      </c>
    </row>
    <row r="846" spans="12:75" x14ac:dyDescent="0.3">
      <c r="L846">
        <v>4300</v>
      </c>
      <c r="M846" t="s">
        <v>1258</v>
      </c>
      <c r="AU846" t="s">
        <v>18862</v>
      </c>
      <c r="AW846" t="s">
        <v>18863</v>
      </c>
      <c r="AZ846" t="s">
        <v>18864</v>
      </c>
      <c r="BA846" t="s">
        <v>18865</v>
      </c>
      <c r="BB846" t="s">
        <v>18866</v>
      </c>
      <c r="BD846" t="s">
        <v>18867</v>
      </c>
      <c r="BI846" t="s">
        <v>18868</v>
      </c>
      <c r="BL846" t="s">
        <v>18869</v>
      </c>
      <c r="BM846" t="s">
        <v>18870</v>
      </c>
      <c r="BN846" t="s">
        <v>18871</v>
      </c>
      <c r="BO846" t="s">
        <v>18872</v>
      </c>
      <c r="BQ846" t="s">
        <v>18873</v>
      </c>
      <c r="BV846" t="s">
        <v>18874</v>
      </c>
      <c r="BW846" t="s">
        <v>18875</v>
      </c>
    </row>
    <row r="847" spans="12:75" x14ac:dyDescent="0.3">
      <c r="L847">
        <v>4300</v>
      </c>
      <c r="M847" t="s">
        <v>1264</v>
      </c>
      <c r="AU847" t="s">
        <v>18876</v>
      </c>
      <c r="AW847" t="s">
        <v>18877</v>
      </c>
      <c r="AZ847" t="s">
        <v>18878</v>
      </c>
      <c r="BA847" t="s">
        <v>18879</v>
      </c>
      <c r="BB847" t="s">
        <v>18880</v>
      </c>
      <c r="BD847" t="s">
        <v>18881</v>
      </c>
      <c r="BI847" t="s">
        <v>18882</v>
      </c>
      <c r="BL847" t="s">
        <v>18883</v>
      </c>
      <c r="BM847" t="s">
        <v>18884</v>
      </c>
      <c r="BN847" t="s">
        <v>18885</v>
      </c>
      <c r="BO847" t="s">
        <v>18886</v>
      </c>
      <c r="BQ847" t="s">
        <v>18887</v>
      </c>
      <c r="BV847" t="s">
        <v>18888</v>
      </c>
      <c r="BW847" t="s">
        <v>18889</v>
      </c>
    </row>
    <row r="848" spans="12:75" x14ac:dyDescent="0.3">
      <c r="L848">
        <v>4300</v>
      </c>
      <c r="M848" t="s">
        <v>1259</v>
      </c>
      <c r="AU848" t="s">
        <v>18890</v>
      </c>
      <c r="AW848" t="s">
        <v>637</v>
      </c>
      <c r="AZ848" t="s">
        <v>18891</v>
      </c>
      <c r="BA848" t="s">
        <v>18892</v>
      </c>
      <c r="BB848" t="s">
        <v>18893</v>
      </c>
      <c r="BD848" t="s">
        <v>18894</v>
      </c>
      <c r="BI848" t="s">
        <v>18895</v>
      </c>
      <c r="BL848" t="s">
        <v>18896</v>
      </c>
      <c r="BM848" t="s">
        <v>18897</v>
      </c>
      <c r="BN848" t="s">
        <v>18898</v>
      </c>
      <c r="BO848" t="s">
        <v>18899</v>
      </c>
      <c r="BQ848" t="s">
        <v>18900</v>
      </c>
      <c r="BV848" t="s">
        <v>18901</v>
      </c>
      <c r="BW848" t="s">
        <v>18902</v>
      </c>
    </row>
    <row r="849" spans="12:75" x14ac:dyDescent="0.3">
      <c r="L849">
        <v>4300</v>
      </c>
      <c r="M849" t="s">
        <v>1265</v>
      </c>
      <c r="AU849" t="s">
        <v>18903</v>
      </c>
      <c r="AW849" t="s">
        <v>18904</v>
      </c>
      <c r="AZ849" t="s">
        <v>18905</v>
      </c>
      <c r="BA849" t="s">
        <v>18906</v>
      </c>
      <c r="BB849" t="s">
        <v>18907</v>
      </c>
      <c r="BD849" t="s">
        <v>18908</v>
      </c>
      <c r="BI849" t="s">
        <v>18909</v>
      </c>
      <c r="BL849" t="s">
        <v>18910</v>
      </c>
      <c r="BM849" t="s">
        <v>18911</v>
      </c>
      <c r="BN849" t="s">
        <v>18912</v>
      </c>
      <c r="BO849" t="s">
        <v>18913</v>
      </c>
      <c r="BQ849" t="s">
        <v>18914</v>
      </c>
      <c r="BV849" t="s">
        <v>18915</v>
      </c>
      <c r="BW849" t="s">
        <v>18916</v>
      </c>
    </row>
    <row r="850" spans="12:75" x14ac:dyDescent="0.3">
      <c r="L850">
        <v>4300</v>
      </c>
      <c r="M850" t="s">
        <v>1266</v>
      </c>
      <c r="AU850" t="s">
        <v>18917</v>
      </c>
      <c r="AW850" t="s">
        <v>18918</v>
      </c>
      <c r="AZ850" t="s">
        <v>18919</v>
      </c>
      <c r="BA850" t="s">
        <v>18920</v>
      </c>
      <c r="BB850" t="s">
        <v>18921</v>
      </c>
      <c r="BD850" t="s">
        <v>18922</v>
      </c>
      <c r="BI850" t="s">
        <v>18923</v>
      </c>
      <c r="BL850" t="s">
        <v>18924</v>
      </c>
      <c r="BM850" t="s">
        <v>18925</v>
      </c>
      <c r="BN850" t="s">
        <v>18926</v>
      </c>
      <c r="BO850" t="s">
        <v>18927</v>
      </c>
      <c r="BQ850" t="s">
        <v>18928</v>
      </c>
      <c r="BV850" t="s">
        <v>18929</v>
      </c>
      <c r="BW850" t="s">
        <v>18930</v>
      </c>
    </row>
    <row r="851" spans="12:75" x14ac:dyDescent="0.3">
      <c r="L851">
        <v>4300</v>
      </c>
      <c r="M851" t="s">
        <v>1267</v>
      </c>
      <c r="AU851" t="s">
        <v>18931</v>
      </c>
      <c r="AW851" t="s">
        <v>18932</v>
      </c>
      <c r="AZ851" t="s">
        <v>18933</v>
      </c>
      <c r="BA851" t="s">
        <v>18934</v>
      </c>
      <c r="BB851" t="s">
        <v>18935</v>
      </c>
      <c r="BD851" t="s">
        <v>18936</v>
      </c>
      <c r="BI851" t="s">
        <v>18937</v>
      </c>
      <c r="BL851" t="s">
        <v>18938</v>
      </c>
      <c r="BM851" t="s">
        <v>18939</v>
      </c>
      <c r="BN851" t="s">
        <v>18940</v>
      </c>
      <c r="BO851" t="s">
        <v>18941</v>
      </c>
      <c r="BQ851" t="s">
        <v>18942</v>
      </c>
      <c r="BV851" t="s">
        <v>18943</v>
      </c>
      <c r="BW851" t="s">
        <v>18944</v>
      </c>
    </row>
    <row r="852" spans="12:75" x14ac:dyDescent="0.3">
      <c r="L852">
        <v>4300</v>
      </c>
      <c r="M852" t="s">
        <v>1268</v>
      </c>
      <c r="AU852" t="s">
        <v>18945</v>
      </c>
      <c r="AW852" t="s">
        <v>18946</v>
      </c>
      <c r="AZ852" t="s">
        <v>18947</v>
      </c>
      <c r="BA852" t="s">
        <v>18948</v>
      </c>
      <c r="BB852" t="s">
        <v>18949</v>
      </c>
      <c r="BD852" t="s">
        <v>18950</v>
      </c>
      <c r="BI852" t="s">
        <v>18951</v>
      </c>
      <c r="BL852" t="s">
        <v>18952</v>
      </c>
      <c r="BM852" t="s">
        <v>18953</v>
      </c>
      <c r="BN852" t="s">
        <v>18954</v>
      </c>
      <c r="BO852" t="s">
        <v>18955</v>
      </c>
      <c r="BQ852" t="s">
        <v>18956</v>
      </c>
      <c r="BV852" t="s">
        <v>18957</v>
      </c>
      <c r="BW852" t="s">
        <v>18958</v>
      </c>
    </row>
    <row r="853" spans="12:75" x14ac:dyDescent="0.3">
      <c r="L853">
        <v>4317</v>
      </c>
      <c r="M853" t="s">
        <v>1269</v>
      </c>
      <c r="AU853" t="s">
        <v>18959</v>
      </c>
      <c r="AW853" t="s">
        <v>18960</v>
      </c>
      <c r="AZ853" t="s">
        <v>18961</v>
      </c>
      <c r="BA853" t="s">
        <v>18962</v>
      </c>
      <c r="BB853" t="s">
        <v>18963</v>
      </c>
      <c r="BD853" t="s">
        <v>18964</v>
      </c>
      <c r="BI853" t="s">
        <v>18965</v>
      </c>
      <c r="BL853" t="s">
        <v>18966</v>
      </c>
      <c r="BM853" t="s">
        <v>18967</v>
      </c>
      <c r="BN853" t="s">
        <v>18968</v>
      </c>
      <c r="BO853" t="s">
        <v>18969</v>
      </c>
      <c r="BQ853" t="s">
        <v>18970</v>
      </c>
      <c r="BV853" t="s">
        <v>18971</v>
      </c>
      <c r="BW853" t="s">
        <v>18972</v>
      </c>
    </row>
    <row r="854" spans="12:75" x14ac:dyDescent="0.3">
      <c r="L854">
        <v>4317</v>
      </c>
      <c r="M854" t="s">
        <v>1270</v>
      </c>
      <c r="AU854" t="s">
        <v>18973</v>
      </c>
      <c r="AW854" t="s">
        <v>18974</v>
      </c>
      <c r="AZ854" t="s">
        <v>18975</v>
      </c>
      <c r="BA854" t="s">
        <v>18976</v>
      </c>
      <c r="BB854" t="s">
        <v>18977</v>
      </c>
      <c r="BD854" t="s">
        <v>18978</v>
      </c>
      <c r="BI854" t="s">
        <v>18979</v>
      </c>
      <c r="BL854" t="s">
        <v>18980</v>
      </c>
      <c r="BM854" t="s">
        <v>18981</v>
      </c>
      <c r="BN854" t="s">
        <v>18982</v>
      </c>
      <c r="BO854" t="s">
        <v>18983</v>
      </c>
      <c r="BQ854" t="s">
        <v>18984</v>
      </c>
      <c r="BV854" t="s">
        <v>18985</v>
      </c>
      <c r="BW854" t="s">
        <v>18986</v>
      </c>
    </row>
    <row r="855" spans="12:75" x14ac:dyDescent="0.3">
      <c r="L855">
        <v>4317</v>
      </c>
      <c r="M855" t="s">
        <v>1271</v>
      </c>
      <c r="AU855" t="s">
        <v>18987</v>
      </c>
      <c r="AW855" t="s">
        <v>18988</v>
      </c>
      <c r="AZ855" t="s">
        <v>18989</v>
      </c>
      <c r="BA855" t="s">
        <v>18990</v>
      </c>
      <c r="BB855" t="s">
        <v>18991</v>
      </c>
      <c r="BD855" t="s">
        <v>18992</v>
      </c>
      <c r="BI855" t="s">
        <v>18993</v>
      </c>
      <c r="BL855" t="s">
        <v>18994</v>
      </c>
      <c r="BM855" t="s">
        <v>18995</v>
      </c>
      <c r="BN855" t="s">
        <v>18996</v>
      </c>
      <c r="BO855" t="s">
        <v>18997</v>
      </c>
      <c r="BQ855" t="s">
        <v>18998</v>
      </c>
      <c r="BV855" t="s">
        <v>18999</v>
      </c>
      <c r="BW855" t="s">
        <v>19000</v>
      </c>
    </row>
    <row r="856" spans="12:75" x14ac:dyDescent="0.3">
      <c r="L856">
        <v>4317</v>
      </c>
      <c r="M856" t="s">
        <v>1272</v>
      </c>
      <c r="AU856" t="s">
        <v>19001</v>
      </c>
      <c r="AW856" t="s">
        <v>19002</v>
      </c>
      <c r="AZ856" t="s">
        <v>19003</v>
      </c>
      <c r="BA856" t="s">
        <v>19004</v>
      </c>
      <c r="BB856" t="s">
        <v>19005</v>
      </c>
      <c r="BD856" t="s">
        <v>19006</v>
      </c>
      <c r="BI856" t="s">
        <v>19007</v>
      </c>
      <c r="BL856" t="s">
        <v>19008</v>
      </c>
      <c r="BM856" t="s">
        <v>19009</v>
      </c>
      <c r="BN856" t="s">
        <v>19010</v>
      </c>
      <c r="BO856" t="s">
        <v>19011</v>
      </c>
      <c r="BQ856" t="s">
        <v>19012</v>
      </c>
      <c r="BV856" t="s">
        <v>19013</v>
      </c>
      <c r="BW856" t="s">
        <v>19014</v>
      </c>
    </row>
    <row r="857" spans="12:75" x14ac:dyDescent="0.3">
      <c r="L857">
        <v>4317</v>
      </c>
      <c r="M857" t="s">
        <v>1273</v>
      </c>
      <c r="AU857" t="s">
        <v>19015</v>
      </c>
      <c r="AW857" t="s">
        <v>19016</v>
      </c>
      <c r="AZ857" t="s">
        <v>19017</v>
      </c>
      <c r="BA857" t="s">
        <v>19018</v>
      </c>
      <c r="BB857" t="s">
        <v>19019</v>
      </c>
      <c r="BD857" t="s">
        <v>19020</v>
      </c>
      <c r="BI857" t="s">
        <v>19021</v>
      </c>
      <c r="BL857" t="s">
        <v>19022</v>
      </c>
      <c r="BM857" t="s">
        <v>19023</v>
      </c>
      <c r="BN857" t="s">
        <v>19024</v>
      </c>
      <c r="BO857" t="s">
        <v>19025</v>
      </c>
      <c r="BQ857" t="s">
        <v>19026</v>
      </c>
      <c r="BV857" t="s">
        <v>19027</v>
      </c>
      <c r="BW857" t="s">
        <v>19028</v>
      </c>
    </row>
    <row r="858" spans="12:75" x14ac:dyDescent="0.3">
      <c r="L858">
        <v>4317</v>
      </c>
      <c r="M858" t="s">
        <v>1274</v>
      </c>
      <c r="AU858" t="s">
        <v>12789</v>
      </c>
      <c r="AW858" t="s">
        <v>19029</v>
      </c>
      <c r="AZ858" t="s">
        <v>19030</v>
      </c>
      <c r="BA858" t="s">
        <v>19031</v>
      </c>
      <c r="BB858" t="s">
        <v>19032</v>
      </c>
      <c r="BD858" t="s">
        <v>19033</v>
      </c>
      <c r="BI858" t="s">
        <v>19034</v>
      </c>
      <c r="BL858" t="s">
        <v>19035</v>
      </c>
      <c r="BM858" t="s">
        <v>19036</v>
      </c>
      <c r="BN858" t="s">
        <v>19037</v>
      </c>
      <c r="BO858" t="s">
        <v>19038</v>
      </c>
      <c r="BQ858" t="s">
        <v>19039</v>
      </c>
      <c r="BV858" t="s">
        <v>19040</v>
      </c>
      <c r="BW858" t="s">
        <v>19041</v>
      </c>
    </row>
    <row r="859" spans="12:75" x14ac:dyDescent="0.3">
      <c r="L859">
        <v>4340</v>
      </c>
      <c r="M859" t="s">
        <v>1275</v>
      </c>
      <c r="AU859" t="s">
        <v>19042</v>
      </c>
      <c r="AW859" t="s">
        <v>7626</v>
      </c>
      <c r="AZ859" t="s">
        <v>19043</v>
      </c>
      <c r="BA859" t="s">
        <v>19044</v>
      </c>
      <c r="BB859" t="s">
        <v>19045</v>
      </c>
      <c r="BD859" t="s">
        <v>19046</v>
      </c>
      <c r="BI859" t="s">
        <v>19047</v>
      </c>
      <c r="BL859" t="s">
        <v>19048</v>
      </c>
      <c r="BM859" t="s">
        <v>19049</v>
      </c>
      <c r="BN859" t="s">
        <v>19050</v>
      </c>
      <c r="BO859" t="s">
        <v>19051</v>
      </c>
      <c r="BQ859" t="s">
        <v>19052</v>
      </c>
      <c r="BV859" t="s">
        <v>19053</v>
      </c>
      <c r="BW859" t="s">
        <v>19054</v>
      </c>
    </row>
    <row r="860" spans="12:75" x14ac:dyDescent="0.3">
      <c r="L860">
        <v>4340</v>
      </c>
      <c r="M860" t="s">
        <v>1276</v>
      </c>
      <c r="AU860" t="s">
        <v>19055</v>
      </c>
      <c r="AW860" t="s">
        <v>19056</v>
      </c>
      <c r="AZ860" t="s">
        <v>19057</v>
      </c>
      <c r="BA860" t="s">
        <v>19058</v>
      </c>
      <c r="BB860" t="s">
        <v>19059</v>
      </c>
      <c r="BD860" t="s">
        <v>19060</v>
      </c>
      <c r="BI860" t="s">
        <v>19061</v>
      </c>
      <c r="BL860" t="s">
        <v>19062</v>
      </c>
      <c r="BM860" t="s">
        <v>19063</v>
      </c>
      <c r="BN860" t="s">
        <v>19064</v>
      </c>
      <c r="BO860" t="s">
        <v>19065</v>
      </c>
      <c r="BQ860" t="s">
        <v>19066</v>
      </c>
      <c r="BV860" t="s">
        <v>19067</v>
      </c>
      <c r="BW860" t="s">
        <v>19068</v>
      </c>
    </row>
    <row r="861" spans="12:75" x14ac:dyDescent="0.3">
      <c r="L861">
        <v>4340</v>
      </c>
      <c r="M861" t="s">
        <v>1277</v>
      </c>
      <c r="AU861" t="s">
        <v>19069</v>
      </c>
      <c r="AW861" t="s">
        <v>19070</v>
      </c>
      <c r="AZ861" t="s">
        <v>19071</v>
      </c>
      <c r="BA861" t="s">
        <v>19072</v>
      </c>
      <c r="BB861" t="s">
        <v>19073</v>
      </c>
      <c r="BD861" t="s">
        <v>19074</v>
      </c>
      <c r="BI861" t="s">
        <v>19075</v>
      </c>
      <c r="BL861" t="s">
        <v>19076</v>
      </c>
      <c r="BM861" t="s">
        <v>19077</v>
      </c>
      <c r="BN861" t="s">
        <v>19078</v>
      </c>
      <c r="BO861" t="s">
        <v>19079</v>
      </c>
      <c r="BQ861" t="s">
        <v>19080</v>
      </c>
      <c r="BV861" t="s">
        <v>19081</v>
      </c>
      <c r="BW861" t="s">
        <v>19082</v>
      </c>
    </row>
    <row r="862" spans="12:75" x14ac:dyDescent="0.3">
      <c r="L862">
        <v>4340</v>
      </c>
      <c r="M862" t="s">
        <v>1278</v>
      </c>
      <c r="AU862" t="s">
        <v>19083</v>
      </c>
      <c r="AW862" t="s">
        <v>19084</v>
      </c>
      <c r="AZ862" t="s">
        <v>19085</v>
      </c>
      <c r="BA862" t="s">
        <v>19086</v>
      </c>
      <c r="BB862" t="s">
        <v>19087</v>
      </c>
      <c r="BD862" t="s">
        <v>19088</v>
      </c>
      <c r="BI862" t="s">
        <v>19089</v>
      </c>
      <c r="BL862" t="s">
        <v>19090</v>
      </c>
      <c r="BM862" t="s">
        <v>19091</v>
      </c>
      <c r="BN862" t="s">
        <v>19092</v>
      </c>
      <c r="BO862" t="s">
        <v>19093</v>
      </c>
      <c r="BQ862" t="s">
        <v>19094</v>
      </c>
      <c r="BV862" t="s">
        <v>19095</v>
      </c>
      <c r="BW862" t="s">
        <v>19096</v>
      </c>
    </row>
    <row r="863" spans="12:75" x14ac:dyDescent="0.3">
      <c r="L863">
        <v>4342</v>
      </c>
      <c r="M863" t="s">
        <v>1279</v>
      </c>
      <c r="AU863" t="s">
        <v>19097</v>
      </c>
      <c r="AW863" t="s">
        <v>19098</v>
      </c>
      <c r="AZ863" t="s">
        <v>19099</v>
      </c>
      <c r="BA863" t="s">
        <v>19100</v>
      </c>
      <c r="BB863" t="s">
        <v>19101</v>
      </c>
      <c r="BD863" t="s">
        <v>19102</v>
      </c>
      <c r="BI863" t="s">
        <v>19103</v>
      </c>
      <c r="BL863" t="s">
        <v>19104</v>
      </c>
      <c r="BM863" t="s">
        <v>19105</v>
      </c>
      <c r="BN863" t="s">
        <v>19106</v>
      </c>
      <c r="BO863" t="s">
        <v>19107</v>
      </c>
      <c r="BQ863" t="s">
        <v>19108</v>
      </c>
      <c r="BV863" t="s">
        <v>19109</v>
      </c>
      <c r="BW863" t="s">
        <v>19110</v>
      </c>
    </row>
    <row r="864" spans="12:75" x14ac:dyDescent="0.3">
      <c r="L864">
        <v>4347</v>
      </c>
      <c r="M864" t="s">
        <v>1281</v>
      </c>
      <c r="AU864" t="s">
        <v>19111</v>
      </c>
      <c r="AW864" t="s">
        <v>19112</v>
      </c>
      <c r="AZ864" t="s">
        <v>19113</v>
      </c>
      <c r="BA864" t="s">
        <v>19114</v>
      </c>
      <c r="BB864" t="s">
        <v>19115</v>
      </c>
      <c r="BD864" t="s">
        <v>19116</v>
      </c>
      <c r="BI864" t="s">
        <v>19117</v>
      </c>
      <c r="BL864" t="s">
        <v>19118</v>
      </c>
      <c r="BM864" t="s">
        <v>19119</v>
      </c>
      <c r="BN864" t="s">
        <v>19120</v>
      </c>
      <c r="BO864" t="s">
        <v>19121</v>
      </c>
      <c r="BQ864" t="s">
        <v>19122</v>
      </c>
      <c r="BV864" t="s">
        <v>19123</v>
      </c>
      <c r="BW864" t="s">
        <v>19124</v>
      </c>
    </row>
    <row r="865" spans="12:75" x14ac:dyDescent="0.3">
      <c r="L865">
        <v>4347</v>
      </c>
      <c r="M865" t="s">
        <v>1280</v>
      </c>
      <c r="AU865" t="s">
        <v>19125</v>
      </c>
      <c r="AW865" t="s">
        <v>19126</v>
      </c>
      <c r="AZ865" t="s">
        <v>19127</v>
      </c>
      <c r="BA865" t="s">
        <v>19128</v>
      </c>
      <c r="BB865" t="s">
        <v>19129</v>
      </c>
      <c r="BD865" t="s">
        <v>19130</v>
      </c>
      <c r="BI865" t="s">
        <v>19131</v>
      </c>
      <c r="BL865" t="s">
        <v>19132</v>
      </c>
      <c r="BM865" t="s">
        <v>19133</v>
      </c>
      <c r="BN865" t="s">
        <v>19134</v>
      </c>
      <c r="BO865" t="s">
        <v>19135</v>
      </c>
      <c r="BQ865" t="s">
        <v>19136</v>
      </c>
      <c r="BV865" t="s">
        <v>19137</v>
      </c>
      <c r="BW865" t="s">
        <v>19138</v>
      </c>
    </row>
    <row r="866" spans="12:75" x14ac:dyDescent="0.3">
      <c r="L866">
        <v>4347</v>
      </c>
      <c r="M866" t="s">
        <v>1282</v>
      </c>
      <c r="AU866" t="s">
        <v>19139</v>
      </c>
      <c r="AW866" t="s">
        <v>19140</v>
      </c>
      <c r="AZ866" t="s">
        <v>19141</v>
      </c>
      <c r="BA866" t="s">
        <v>19142</v>
      </c>
      <c r="BB866" t="s">
        <v>19143</v>
      </c>
      <c r="BD866" t="s">
        <v>19144</v>
      </c>
      <c r="BI866" t="s">
        <v>19145</v>
      </c>
      <c r="BL866" t="s">
        <v>19146</v>
      </c>
      <c r="BM866" t="s">
        <v>19147</v>
      </c>
      <c r="BN866" t="s">
        <v>19148</v>
      </c>
      <c r="BO866" t="s">
        <v>19149</v>
      </c>
      <c r="BQ866" t="s">
        <v>19150</v>
      </c>
      <c r="BV866" t="s">
        <v>19151</v>
      </c>
      <c r="BW866" t="s">
        <v>19152</v>
      </c>
    </row>
    <row r="867" spans="12:75" x14ac:dyDescent="0.3">
      <c r="L867">
        <v>4347</v>
      </c>
      <c r="M867" t="s">
        <v>1284</v>
      </c>
      <c r="AU867" t="s">
        <v>19153</v>
      </c>
      <c r="AW867" t="s">
        <v>19154</v>
      </c>
      <c r="AZ867" t="s">
        <v>19155</v>
      </c>
      <c r="BA867" t="s">
        <v>19156</v>
      </c>
      <c r="BB867" t="s">
        <v>19157</v>
      </c>
      <c r="BD867" t="s">
        <v>19158</v>
      </c>
      <c r="BI867" t="s">
        <v>19159</v>
      </c>
      <c r="BL867" t="s">
        <v>19160</v>
      </c>
      <c r="BM867" t="s">
        <v>19161</v>
      </c>
      <c r="BN867" t="s">
        <v>19162</v>
      </c>
      <c r="BO867" t="s">
        <v>19163</v>
      </c>
      <c r="BQ867" t="s">
        <v>19164</v>
      </c>
      <c r="BV867" t="s">
        <v>19165</v>
      </c>
      <c r="BW867" t="s">
        <v>19166</v>
      </c>
    </row>
    <row r="868" spans="12:75" x14ac:dyDescent="0.3">
      <c r="L868">
        <v>4347</v>
      </c>
      <c r="M868" t="s">
        <v>1283</v>
      </c>
      <c r="AU868" t="s">
        <v>19167</v>
      </c>
      <c r="AW868" t="s">
        <v>19168</v>
      </c>
      <c r="AZ868" t="s">
        <v>19169</v>
      </c>
      <c r="BA868" t="s">
        <v>19170</v>
      </c>
      <c r="BB868" t="s">
        <v>19171</v>
      </c>
      <c r="BD868" t="s">
        <v>19172</v>
      </c>
      <c r="BI868" t="s">
        <v>19173</v>
      </c>
      <c r="BL868" t="s">
        <v>19174</v>
      </c>
      <c r="BM868" t="s">
        <v>19175</v>
      </c>
      <c r="BN868" t="s">
        <v>19176</v>
      </c>
      <c r="BO868" t="s">
        <v>19177</v>
      </c>
      <c r="BQ868" t="s">
        <v>19178</v>
      </c>
      <c r="BV868" t="s">
        <v>19179</v>
      </c>
      <c r="BW868" t="s">
        <v>19180</v>
      </c>
    </row>
    <row r="869" spans="12:75" x14ac:dyDescent="0.3">
      <c r="L869">
        <v>4350</v>
      </c>
      <c r="M869" t="s">
        <v>1285</v>
      </c>
      <c r="AU869" t="s">
        <v>19181</v>
      </c>
      <c r="AW869" t="s">
        <v>19182</v>
      </c>
      <c r="AZ869" t="s">
        <v>19183</v>
      </c>
      <c r="BA869" t="s">
        <v>19184</v>
      </c>
      <c r="BB869" t="s">
        <v>19185</v>
      </c>
      <c r="BD869" t="s">
        <v>19186</v>
      </c>
      <c r="BI869" t="s">
        <v>19187</v>
      </c>
      <c r="BL869" t="s">
        <v>19188</v>
      </c>
      <c r="BM869" t="s">
        <v>19189</v>
      </c>
      <c r="BN869" t="s">
        <v>19190</v>
      </c>
      <c r="BO869" t="s">
        <v>19191</v>
      </c>
      <c r="BQ869" t="s">
        <v>19192</v>
      </c>
      <c r="BV869" t="s">
        <v>19193</v>
      </c>
      <c r="BW869" t="s">
        <v>19194</v>
      </c>
    </row>
    <row r="870" spans="12:75" x14ac:dyDescent="0.3">
      <c r="L870">
        <v>4350</v>
      </c>
      <c r="M870" t="s">
        <v>1286</v>
      </c>
      <c r="AU870" t="s">
        <v>19195</v>
      </c>
      <c r="AW870" t="s">
        <v>19196</v>
      </c>
      <c r="AZ870" t="s">
        <v>19197</v>
      </c>
      <c r="BA870" t="s">
        <v>19198</v>
      </c>
      <c r="BB870" t="s">
        <v>19199</v>
      </c>
      <c r="BD870" t="s">
        <v>19200</v>
      </c>
      <c r="BI870" t="s">
        <v>19201</v>
      </c>
      <c r="BL870" t="s">
        <v>19202</v>
      </c>
      <c r="BM870" t="s">
        <v>19203</v>
      </c>
      <c r="BN870" t="s">
        <v>19204</v>
      </c>
      <c r="BO870" t="s">
        <v>19205</v>
      </c>
      <c r="BQ870" t="s">
        <v>19206</v>
      </c>
      <c r="BV870" t="s">
        <v>19207</v>
      </c>
      <c r="BW870" t="s">
        <v>19208</v>
      </c>
    </row>
    <row r="871" spans="12:75" x14ac:dyDescent="0.3">
      <c r="L871">
        <v>4350</v>
      </c>
      <c r="M871" t="s">
        <v>1287</v>
      </c>
      <c r="AU871" t="s">
        <v>19209</v>
      </c>
      <c r="AW871" t="s">
        <v>19210</v>
      </c>
      <c r="AZ871" t="s">
        <v>19211</v>
      </c>
      <c r="BA871" t="s">
        <v>19212</v>
      </c>
      <c r="BB871" t="s">
        <v>5517</v>
      </c>
      <c r="BD871" t="s">
        <v>19213</v>
      </c>
      <c r="BI871" t="s">
        <v>19214</v>
      </c>
      <c r="BL871" t="s">
        <v>19215</v>
      </c>
      <c r="BM871" t="s">
        <v>19216</v>
      </c>
      <c r="BN871" t="s">
        <v>19217</v>
      </c>
      <c r="BO871" t="s">
        <v>19218</v>
      </c>
      <c r="BQ871" t="s">
        <v>19219</v>
      </c>
      <c r="BV871" t="s">
        <v>19220</v>
      </c>
      <c r="BW871" t="s">
        <v>19221</v>
      </c>
    </row>
    <row r="872" spans="12:75" x14ac:dyDescent="0.3">
      <c r="L872">
        <v>4350</v>
      </c>
      <c r="M872" t="s">
        <v>1288</v>
      </c>
      <c r="AU872" t="s">
        <v>19222</v>
      </c>
      <c r="AW872" t="s">
        <v>19223</v>
      </c>
      <c r="AZ872" t="s">
        <v>19224</v>
      </c>
      <c r="BA872" t="s">
        <v>19225</v>
      </c>
      <c r="BB872" t="s">
        <v>19226</v>
      </c>
      <c r="BD872" t="s">
        <v>19227</v>
      </c>
      <c r="BI872" t="s">
        <v>19228</v>
      </c>
      <c r="BL872" t="s">
        <v>19229</v>
      </c>
      <c r="BM872" t="s">
        <v>19230</v>
      </c>
      <c r="BN872" t="s">
        <v>19231</v>
      </c>
      <c r="BO872" t="s">
        <v>19232</v>
      </c>
      <c r="BQ872" t="s">
        <v>19233</v>
      </c>
      <c r="BV872" t="s">
        <v>19234</v>
      </c>
      <c r="BW872" t="s">
        <v>19235</v>
      </c>
    </row>
    <row r="873" spans="12:75" x14ac:dyDescent="0.3">
      <c r="L873">
        <v>4351</v>
      </c>
      <c r="M873" t="s">
        <v>1289</v>
      </c>
      <c r="AU873" t="s">
        <v>19236</v>
      </c>
      <c r="AW873" t="s">
        <v>19237</v>
      </c>
      <c r="AZ873" t="s">
        <v>19238</v>
      </c>
      <c r="BA873" t="s">
        <v>19239</v>
      </c>
      <c r="BB873" t="s">
        <v>19240</v>
      </c>
      <c r="BD873" t="s">
        <v>19241</v>
      </c>
      <c r="BI873" t="s">
        <v>19242</v>
      </c>
      <c r="BL873" t="s">
        <v>19243</v>
      </c>
      <c r="BM873" t="s">
        <v>19244</v>
      </c>
      <c r="BN873" t="s">
        <v>19245</v>
      </c>
      <c r="BO873" t="s">
        <v>19246</v>
      </c>
      <c r="BQ873" t="s">
        <v>19247</v>
      </c>
      <c r="BV873" t="s">
        <v>19248</v>
      </c>
      <c r="BW873" t="s">
        <v>19249</v>
      </c>
    </row>
    <row r="874" spans="12:75" x14ac:dyDescent="0.3">
      <c r="L874">
        <v>4357</v>
      </c>
      <c r="M874" t="s">
        <v>1290</v>
      </c>
      <c r="AU874" t="s">
        <v>19250</v>
      </c>
      <c r="AW874" t="s">
        <v>19251</v>
      </c>
      <c r="AZ874" t="s">
        <v>19252</v>
      </c>
      <c r="BA874" t="s">
        <v>19253</v>
      </c>
      <c r="BB874" t="s">
        <v>19254</v>
      </c>
      <c r="BD874" t="s">
        <v>769</v>
      </c>
      <c r="BI874" t="s">
        <v>19255</v>
      </c>
      <c r="BL874" t="s">
        <v>19256</v>
      </c>
      <c r="BM874" t="s">
        <v>19257</v>
      </c>
      <c r="BN874" t="s">
        <v>19258</v>
      </c>
      <c r="BO874" t="s">
        <v>19259</v>
      </c>
      <c r="BQ874" t="s">
        <v>19260</v>
      </c>
      <c r="BV874" t="s">
        <v>19261</v>
      </c>
      <c r="BW874" t="s">
        <v>19262</v>
      </c>
    </row>
    <row r="875" spans="12:75" x14ac:dyDescent="0.3">
      <c r="L875">
        <v>4357</v>
      </c>
      <c r="M875" t="s">
        <v>1291</v>
      </c>
      <c r="AU875" t="s">
        <v>19263</v>
      </c>
      <c r="AW875" t="s">
        <v>19264</v>
      </c>
      <c r="AZ875" t="s">
        <v>19265</v>
      </c>
      <c r="BA875" t="s">
        <v>19266</v>
      </c>
      <c r="BB875" t="s">
        <v>19267</v>
      </c>
      <c r="BD875" t="s">
        <v>19268</v>
      </c>
      <c r="BI875" t="s">
        <v>19269</v>
      </c>
      <c r="BL875" t="s">
        <v>19270</v>
      </c>
      <c r="BM875" t="s">
        <v>19271</v>
      </c>
      <c r="BN875" t="s">
        <v>19272</v>
      </c>
      <c r="BO875" t="s">
        <v>19273</v>
      </c>
      <c r="BQ875" t="s">
        <v>19274</v>
      </c>
      <c r="BV875" t="s">
        <v>19275</v>
      </c>
      <c r="BW875" t="s">
        <v>19276</v>
      </c>
    </row>
    <row r="876" spans="12:75" x14ac:dyDescent="0.3">
      <c r="L876">
        <v>4357</v>
      </c>
      <c r="M876" t="s">
        <v>1292</v>
      </c>
      <c r="AU876" t="s">
        <v>19277</v>
      </c>
      <c r="AW876" t="s">
        <v>19278</v>
      </c>
      <c r="AZ876" t="s">
        <v>19279</v>
      </c>
      <c r="BA876" t="s">
        <v>19280</v>
      </c>
      <c r="BB876" t="s">
        <v>19281</v>
      </c>
      <c r="BD876" t="s">
        <v>19282</v>
      </c>
      <c r="BI876" t="s">
        <v>19283</v>
      </c>
      <c r="BL876" t="s">
        <v>19284</v>
      </c>
      <c r="BM876" t="s">
        <v>19285</v>
      </c>
      <c r="BN876" t="s">
        <v>19286</v>
      </c>
      <c r="BO876" t="s">
        <v>19287</v>
      </c>
      <c r="BQ876" t="s">
        <v>19288</v>
      </c>
      <c r="BV876" t="s">
        <v>19289</v>
      </c>
      <c r="BW876" t="s">
        <v>19290</v>
      </c>
    </row>
    <row r="877" spans="12:75" x14ac:dyDescent="0.3">
      <c r="L877">
        <v>4357</v>
      </c>
      <c r="M877" t="s">
        <v>1293</v>
      </c>
      <c r="AU877" t="s">
        <v>19291</v>
      </c>
      <c r="AW877" t="s">
        <v>19292</v>
      </c>
      <c r="AZ877" t="s">
        <v>19293</v>
      </c>
      <c r="BA877" t="s">
        <v>19294</v>
      </c>
      <c r="BB877" t="s">
        <v>19295</v>
      </c>
      <c r="BD877" t="s">
        <v>19296</v>
      </c>
      <c r="BI877" t="s">
        <v>19297</v>
      </c>
      <c r="BL877" t="s">
        <v>19298</v>
      </c>
      <c r="BM877" t="s">
        <v>19299</v>
      </c>
      <c r="BN877" t="s">
        <v>19300</v>
      </c>
      <c r="BO877" t="s">
        <v>19301</v>
      </c>
      <c r="BQ877" t="s">
        <v>19302</v>
      </c>
      <c r="BV877" t="s">
        <v>19303</v>
      </c>
      <c r="BW877" t="s">
        <v>19304</v>
      </c>
    </row>
    <row r="878" spans="12:75" x14ac:dyDescent="0.3">
      <c r="L878">
        <v>4360</v>
      </c>
      <c r="M878" t="s">
        <v>1294</v>
      </c>
      <c r="AU878" t="s">
        <v>19305</v>
      </c>
      <c r="AW878" t="s">
        <v>19306</v>
      </c>
      <c r="AZ878" t="s">
        <v>19307</v>
      </c>
      <c r="BA878" t="s">
        <v>19308</v>
      </c>
      <c r="BB878" t="s">
        <v>19309</v>
      </c>
      <c r="BD878" t="s">
        <v>19310</v>
      </c>
      <c r="BI878" t="s">
        <v>19311</v>
      </c>
      <c r="BL878" t="s">
        <v>19312</v>
      </c>
      <c r="BM878" t="s">
        <v>19313</v>
      </c>
      <c r="BN878" t="s">
        <v>19314</v>
      </c>
      <c r="BO878" t="s">
        <v>19315</v>
      </c>
      <c r="BQ878" t="s">
        <v>19316</v>
      </c>
      <c r="BV878" t="s">
        <v>19317</v>
      </c>
      <c r="BW878" t="s">
        <v>19318</v>
      </c>
    </row>
    <row r="879" spans="12:75" x14ac:dyDescent="0.3">
      <c r="L879">
        <v>4360</v>
      </c>
      <c r="M879" t="s">
        <v>1295</v>
      </c>
      <c r="AU879" t="s">
        <v>19319</v>
      </c>
      <c r="AW879" t="s">
        <v>19320</v>
      </c>
      <c r="AZ879" t="s">
        <v>19321</v>
      </c>
      <c r="BA879" t="s">
        <v>19322</v>
      </c>
      <c r="BB879" t="s">
        <v>19323</v>
      </c>
      <c r="BD879" t="s">
        <v>19324</v>
      </c>
      <c r="BI879" t="s">
        <v>19325</v>
      </c>
      <c r="BL879" t="s">
        <v>19326</v>
      </c>
      <c r="BM879" t="s">
        <v>19327</v>
      </c>
      <c r="BN879" t="s">
        <v>19328</v>
      </c>
      <c r="BO879" t="s">
        <v>19329</v>
      </c>
      <c r="BQ879" t="s">
        <v>19330</v>
      </c>
      <c r="BV879" t="s">
        <v>19331</v>
      </c>
      <c r="BW879" t="s">
        <v>19332</v>
      </c>
    </row>
    <row r="880" spans="12:75" x14ac:dyDescent="0.3">
      <c r="L880">
        <v>4360</v>
      </c>
      <c r="M880" t="s">
        <v>1296</v>
      </c>
      <c r="AU880" t="s">
        <v>19333</v>
      </c>
      <c r="AW880" t="s">
        <v>19334</v>
      </c>
      <c r="AZ880" t="s">
        <v>19335</v>
      </c>
      <c r="BA880" t="s">
        <v>19336</v>
      </c>
      <c r="BB880" t="s">
        <v>19337</v>
      </c>
      <c r="BD880" t="s">
        <v>19338</v>
      </c>
      <c r="BI880" t="s">
        <v>19339</v>
      </c>
      <c r="BL880" t="s">
        <v>19340</v>
      </c>
      <c r="BM880" t="s">
        <v>19341</v>
      </c>
      <c r="BN880" t="s">
        <v>19342</v>
      </c>
      <c r="BO880" t="s">
        <v>19343</v>
      </c>
      <c r="BQ880" t="s">
        <v>19344</v>
      </c>
      <c r="BV880" t="s">
        <v>19345</v>
      </c>
      <c r="BW880" t="s">
        <v>19346</v>
      </c>
    </row>
    <row r="881" spans="12:75" x14ac:dyDescent="0.3">
      <c r="L881">
        <v>4360</v>
      </c>
      <c r="M881" t="s">
        <v>1297</v>
      </c>
      <c r="AU881" t="s">
        <v>19347</v>
      </c>
      <c r="AW881" t="s">
        <v>19348</v>
      </c>
      <c r="AZ881" t="s">
        <v>19349</v>
      </c>
      <c r="BA881" t="s">
        <v>19350</v>
      </c>
      <c r="BB881" t="s">
        <v>19351</v>
      </c>
      <c r="BD881" t="s">
        <v>19352</v>
      </c>
      <c r="BI881" t="s">
        <v>19353</v>
      </c>
      <c r="BL881" t="s">
        <v>19354</v>
      </c>
      <c r="BM881" t="s">
        <v>19355</v>
      </c>
      <c r="BN881" t="s">
        <v>19356</v>
      </c>
      <c r="BO881" t="s">
        <v>19357</v>
      </c>
      <c r="BQ881" t="s">
        <v>19358</v>
      </c>
      <c r="BV881" t="s">
        <v>19359</v>
      </c>
      <c r="BW881" t="s">
        <v>19360</v>
      </c>
    </row>
    <row r="882" spans="12:75" x14ac:dyDescent="0.3">
      <c r="L882">
        <v>4360</v>
      </c>
      <c r="M882" t="s">
        <v>1298</v>
      </c>
      <c r="AU882" t="s">
        <v>19361</v>
      </c>
      <c r="AW882" t="s">
        <v>19362</v>
      </c>
      <c r="AZ882" t="s">
        <v>19363</v>
      </c>
      <c r="BA882" t="s">
        <v>19364</v>
      </c>
      <c r="BB882" t="s">
        <v>19365</v>
      </c>
      <c r="BD882" t="s">
        <v>19366</v>
      </c>
      <c r="BI882" t="s">
        <v>19367</v>
      </c>
      <c r="BL882" t="s">
        <v>19368</v>
      </c>
      <c r="BM882" t="s">
        <v>19369</v>
      </c>
      <c r="BN882" t="s">
        <v>19370</v>
      </c>
      <c r="BO882" t="s">
        <v>19371</v>
      </c>
      <c r="BQ882" t="s">
        <v>19372</v>
      </c>
      <c r="BV882" t="s">
        <v>19373</v>
      </c>
      <c r="BW882" t="s">
        <v>19374</v>
      </c>
    </row>
    <row r="883" spans="12:75" x14ac:dyDescent="0.3">
      <c r="L883">
        <v>4367</v>
      </c>
      <c r="M883" t="s">
        <v>1299</v>
      </c>
      <c r="AU883" t="s">
        <v>19375</v>
      </c>
      <c r="AW883" t="s">
        <v>19376</v>
      </c>
      <c r="AZ883" t="s">
        <v>19377</v>
      </c>
      <c r="BA883" t="s">
        <v>19378</v>
      </c>
      <c r="BB883" t="s">
        <v>19379</v>
      </c>
      <c r="BD883" t="s">
        <v>19380</v>
      </c>
      <c r="BI883" t="s">
        <v>19381</v>
      </c>
      <c r="BL883" t="s">
        <v>19382</v>
      </c>
      <c r="BM883" t="s">
        <v>19383</v>
      </c>
      <c r="BN883" t="s">
        <v>19384</v>
      </c>
      <c r="BO883" t="s">
        <v>19385</v>
      </c>
      <c r="BQ883" t="s">
        <v>19386</v>
      </c>
      <c r="BV883" t="s">
        <v>19387</v>
      </c>
      <c r="BW883" t="s">
        <v>19388</v>
      </c>
    </row>
    <row r="884" spans="12:75" x14ac:dyDescent="0.3">
      <c r="L884">
        <v>4367</v>
      </c>
      <c r="M884" t="s">
        <v>1300</v>
      </c>
      <c r="AU884" t="s">
        <v>19389</v>
      </c>
      <c r="AW884" t="s">
        <v>19390</v>
      </c>
      <c r="AZ884" t="s">
        <v>19391</v>
      </c>
      <c r="BA884" t="s">
        <v>19392</v>
      </c>
      <c r="BB884" t="s">
        <v>19393</v>
      </c>
      <c r="BD884" t="s">
        <v>19394</v>
      </c>
      <c r="BI884" t="s">
        <v>19395</v>
      </c>
      <c r="BL884" t="s">
        <v>19396</v>
      </c>
      <c r="BM884" t="s">
        <v>19397</v>
      </c>
      <c r="BN884" t="s">
        <v>19398</v>
      </c>
      <c r="BO884" t="s">
        <v>19399</v>
      </c>
      <c r="BQ884" t="s">
        <v>19400</v>
      </c>
      <c r="BV884" t="s">
        <v>19401</v>
      </c>
      <c r="BW884" t="s">
        <v>19402</v>
      </c>
    </row>
    <row r="885" spans="12:75" x14ac:dyDescent="0.3">
      <c r="L885">
        <v>4367</v>
      </c>
      <c r="M885" t="s">
        <v>1301</v>
      </c>
      <c r="AU885" t="s">
        <v>19403</v>
      </c>
      <c r="AW885" t="s">
        <v>19404</v>
      </c>
      <c r="AZ885" t="s">
        <v>19405</v>
      </c>
      <c r="BA885" t="s">
        <v>19406</v>
      </c>
      <c r="BB885" t="s">
        <v>19407</v>
      </c>
      <c r="BD885" t="s">
        <v>19408</v>
      </c>
      <c r="BI885" t="s">
        <v>19409</v>
      </c>
      <c r="BL885" t="s">
        <v>19410</v>
      </c>
      <c r="BM885" t="s">
        <v>19411</v>
      </c>
      <c r="BN885" t="s">
        <v>19412</v>
      </c>
      <c r="BO885" t="s">
        <v>19413</v>
      </c>
      <c r="BQ885" t="s">
        <v>19414</v>
      </c>
      <c r="BV885" t="s">
        <v>19415</v>
      </c>
      <c r="BW885" t="s">
        <v>19416</v>
      </c>
    </row>
    <row r="886" spans="12:75" x14ac:dyDescent="0.3">
      <c r="L886">
        <v>4367</v>
      </c>
      <c r="M886" t="s">
        <v>1302</v>
      </c>
      <c r="AU886" t="s">
        <v>19417</v>
      </c>
      <c r="AW886" t="s">
        <v>19418</v>
      </c>
      <c r="AZ886" t="s">
        <v>19419</v>
      </c>
      <c r="BA886" t="s">
        <v>19420</v>
      </c>
      <c r="BB886" t="s">
        <v>19421</v>
      </c>
      <c r="BD886" t="s">
        <v>19422</v>
      </c>
      <c r="BI886" t="s">
        <v>19423</v>
      </c>
      <c r="BL886" t="s">
        <v>19424</v>
      </c>
      <c r="BM886" t="s">
        <v>19425</v>
      </c>
      <c r="BN886" t="s">
        <v>19426</v>
      </c>
      <c r="BO886" t="s">
        <v>19427</v>
      </c>
      <c r="BQ886" t="s">
        <v>19428</v>
      </c>
      <c r="BV886" t="s">
        <v>19429</v>
      </c>
      <c r="BW886" t="s">
        <v>19430</v>
      </c>
    </row>
    <row r="887" spans="12:75" x14ac:dyDescent="0.3">
      <c r="L887">
        <v>4367</v>
      </c>
      <c r="M887" t="s">
        <v>1303</v>
      </c>
      <c r="AU887" t="s">
        <v>19431</v>
      </c>
      <c r="AW887" t="s">
        <v>19432</v>
      </c>
      <c r="AZ887" t="s">
        <v>19433</v>
      </c>
      <c r="BA887" t="s">
        <v>19434</v>
      </c>
      <c r="BB887" t="s">
        <v>19435</v>
      </c>
      <c r="BD887" t="s">
        <v>19436</v>
      </c>
      <c r="BI887" t="s">
        <v>19437</v>
      </c>
      <c r="BL887" t="s">
        <v>19438</v>
      </c>
      <c r="BM887" t="s">
        <v>19439</v>
      </c>
      <c r="BN887" t="s">
        <v>19440</v>
      </c>
      <c r="BO887" t="s">
        <v>19441</v>
      </c>
      <c r="BQ887" t="s">
        <v>19442</v>
      </c>
      <c r="BV887" t="s">
        <v>19443</v>
      </c>
      <c r="BW887" t="s">
        <v>19444</v>
      </c>
    </row>
    <row r="888" spans="12:75" x14ac:dyDescent="0.3">
      <c r="L888">
        <v>4400</v>
      </c>
      <c r="M888" t="s">
        <v>1304</v>
      </c>
      <c r="AU888" t="s">
        <v>19445</v>
      </c>
      <c r="AW888" t="s">
        <v>19446</v>
      </c>
      <c r="AZ888" t="s">
        <v>19447</v>
      </c>
      <c r="BA888" t="s">
        <v>19448</v>
      </c>
      <c r="BB888" t="s">
        <v>19449</v>
      </c>
      <c r="BD888" t="s">
        <v>19450</v>
      </c>
      <c r="BI888" t="s">
        <v>19451</v>
      </c>
      <c r="BL888" t="s">
        <v>19452</v>
      </c>
      <c r="BM888" t="s">
        <v>19453</v>
      </c>
      <c r="BN888" t="s">
        <v>19454</v>
      </c>
      <c r="BO888" t="s">
        <v>19455</v>
      </c>
      <c r="BQ888" t="s">
        <v>19456</v>
      </c>
      <c r="BV888" t="s">
        <v>19457</v>
      </c>
      <c r="BW888" t="s">
        <v>19458</v>
      </c>
    </row>
    <row r="889" spans="12:75" x14ac:dyDescent="0.3">
      <c r="L889">
        <v>4400</v>
      </c>
      <c r="M889" t="s">
        <v>1305</v>
      </c>
      <c r="AU889" t="s">
        <v>19459</v>
      </c>
      <c r="AW889" t="s">
        <v>19460</v>
      </c>
      <c r="AZ889" t="s">
        <v>19461</v>
      </c>
      <c r="BA889" t="s">
        <v>19462</v>
      </c>
      <c r="BB889" t="s">
        <v>19463</v>
      </c>
      <c r="BD889" t="s">
        <v>19464</v>
      </c>
      <c r="BI889" t="s">
        <v>19465</v>
      </c>
      <c r="BL889" t="s">
        <v>19466</v>
      </c>
      <c r="BM889" t="s">
        <v>19467</v>
      </c>
      <c r="BN889" t="s">
        <v>19468</v>
      </c>
      <c r="BO889" t="s">
        <v>19469</v>
      </c>
      <c r="BQ889" t="s">
        <v>19470</v>
      </c>
      <c r="BV889" t="s">
        <v>19471</v>
      </c>
      <c r="BW889" t="s">
        <v>19472</v>
      </c>
    </row>
    <row r="890" spans="12:75" x14ac:dyDescent="0.3">
      <c r="L890">
        <v>4400</v>
      </c>
      <c r="M890" t="s">
        <v>1306</v>
      </c>
      <c r="AU890" t="s">
        <v>19473</v>
      </c>
      <c r="AW890" t="s">
        <v>19474</v>
      </c>
      <c r="AZ890" t="s">
        <v>19475</v>
      </c>
      <c r="BA890" t="s">
        <v>19476</v>
      </c>
      <c r="BB890" t="s">
        <v>19477</v>
      </c>
      <c r="BD890" t="s">
        <v>19478</v>
      </c>
      <c r="BI890" t="s">
        <v>19479</v>
      </c>
      <c r="BL890" t="s">
        <v>19480</v>
      </c>
      <c r="BM890" t="s">
        <v>19481</v>
      </c>
      <c r="BN890" t="s">
        <v>19482</v>
      </c>
      <c r="BO890" t="s">
        <v>19483</v>
      </c>
      <c r="BQ890" t="s">
        <v>19484</v>
      </c>
      <c r="BV890" t="s">
        <v>19485</v>
      </c>
      <c r="BW890" t="s">
        <v>19486</v>
      </c>
    </row>
    <row r="891" spans="12:75" x14ac:dyDescent="0.3">
      <c r="L891">
        <v>4400</v>
      </c>
      <c r="M891" t="s">
        <v>1307</v>
      </c>
      <c r="AU891" t="s">
        <v>19487</v>
      </c>
      <c r="AW891" t="s">
        <v>19488</v>
      </c>
      <c r="AZ891" t="s">
        <v>19489</v>
      </c>
      <c r="BA891" t="s">
        <v>19490</v>
      </c>
      <c r="BB891" t="s">
        <v>19491</v>
      </c>
      <c r="BD891" t="s">
        <v>19492</v>
      </c>
      <c r="BI891" t="s">
        <v>19493</v>
      </c>
      <c r="BL891" t="s">
        <v>19494</v>
      </c>
      <c r="BM891" t="s">
        <v>19495</v>
      </c>
      <c r="BN891" t="s">
        <v>19496</v>
      </c>
      <c r="BO891" t="s">
        <v>19497</v>
      </c>
      <c r="BQ891" t="s">
        <v>19498</v>
      </c>
      <c r="BV891" t="s">
        <v>19499</v>
      </c>
      <c r="BW891" t="s">
        <v>19500</v>
      </c>
    </row>
    <row r="892" spans="12:75" x14ac:dyDescent="0.3">
      <c r="L892">
        <v>4400</v>
      </c>
      <c r="M892" t="s">
        <v>1308</v>
      </c>
      <c r="AU892" t="s">
        <v>19501</v>
      </c>
      <c r="AW892" t="s">
        <v>19502</v>
      </c>
      <c r="AZ892" t="s">
        <v>19503</v>
      </c>
      <c r="BA892" t="s">
        <v>19504</v>
      </c>
      <c r="BB892" t="s">
        <v>19505</v>
      </c>
      <c r="BD892" t="s">
        <v>19506</v>
      </c>
      <c r="BI892" t="s">
        <v>19507</v>
      </c>
      <c r="BL892" t="s">
        <v>19508</v>
      </c>
      <c r="BM892" t="s">
        <v>19509</v>
      </c>
      <c r="BN892" t="s">
        <v>19510</v>
      </c>
      <c r="BO892" t="s">
        <v>19511</v>
      </c>
      <c r="BQ892" t="s">
        <v>5152</v>
      </c>
      <c r="BV892" t="s">
        <v>19512</v>
      </c>
      <c r="BW892" t="s">
        <v>19513</v>
      </c>
    </row>
    <row r="893" spans="12:75" x14ac:dyDescent="0.3">
      <c r="L893">
        <v>4400</v>
      </c>
      <c r="M893" t="s">
        <v>1309</v>
      </c>
      <c r="AU893" t="s">
        <v>19514</v>
      </c>
      <c r="AW893" t="s">
        <v>19515</v>
      </c>
      <c r="AZ893" t="s">
        <v>19516</v>
      </c>
      <c r="BA893" t="s">
        <v>19517</v>
      </c>
      <c r="BB893" t="s">
        <v>19518</v>
      </c>
      <c r="BD893" t="s">
        <v>19519</v>
      </c>
      <c r="BI893" t="s">
        <v>19520</v>
      </c>
      <c r="BL893" t="s">
        <v>19521</v>
      </c>
      <c r="BM893" t="s">
        <v>19522</v>
      </c>
      <c r="BN893" t="s">
        <v>19523</v>
      </c>
      <c r="BO893" t="s">
        <v>19524</v>
      </c>
      <c r="BQ893" t="s">
        <v>19525</v>
      </c>
      <c r="BV893" t="s">
        <v>19526</v>
      </c>
      <c r="BW893" t="s">
        <v>19527</v>
      </c>
    </row>
    <row r="894" spans="12:75" x14ac:dyDescent="0.3">
      <c r="L894">
        <v>4400</v>
      </c>
      <c r="M894" t="s">
        <v>1310</v>
      </c>
      <c r="AU894" t="s">
        <v>19528</v>
      </c>
      <c r="AW894" t="s">
        <v>19529</v>
      </c>
      <c r="AZ894" t="s">
        <v>19530</v>
      </c>
      <c r="BA894" t="s">
        <v>19531</v>
      </c>
      <c r="BB894" t="s">
        <v>19532</v>
      </c>
      <c r="BD894" t="s">
        <v>19533</v>
      </c>
      <c r="BI894" t="s">
        <v>19534</v>
      </c>
      <c r="BL894" t="s">
        <v>19535</v>
      </c>
      <c r="BM894" t="s">
        <v>19536</v>
      </c>
      <c r="BN894" t="s">
        <v>19537</v>
      </c>
      <c r="BO894" t="s">
        <v>19538</v>
      </c>
      <c r="BQ894" t="s">
        <v>19539</v>
      </c>
      <c r="BV894" t="s">
        <v>19540</v>
      </c>
      <c r="BW894" t="s">
        <v>19541</v>
      </c>
    </row>
    <row r="895" spans="12:75" x14ac:dyDescent="0.3">
      <c r="L895">
        <v>4420</v>
      </c>
      <c r="M895" t="s">
        <v>1311</v>
      </c>
      <c r="AU895" t="s">
        <v>19542</v>
      </c>
      <c r="AW895" t="s">
        <v>19543</v>
      </c>
      <c r="AZ895" t="s">
        <v>19544</v>
      </c>
      <c r="BA895" t="s">
        <v>19545</v>
      </c>
      <c r="BB895" t="s">
        <v>19546</v>
      </c>
      <c r="BD895" t="s">
        <v>7105</v>
      </c>
      <c r="BI895" t="s">
        <v>19547</v>
      </c>
      <c r="BL895" t="s">
        <v>19548</v>
      </c>
      <c r="BM895" t="s">
        <v>19549</v>
      </c>
      <c r="BN895" t="s">
        <v>19550</v>
      </c>
      <c r="BO895" t="s">
        <v>19551</v>
      </c>
      <c r="BQ895" t="s">
        <v>19552</v>
      </c>
      <c r="BV895" t="s">
        <v>19553</v>
      </c>
      <c r="BW895" t="s">
        <v>19554</v>
      </c>
    </row>
    <row r="896" spans="12:75" x14ac:dyDescent="0.3">
      <c r="L896">
        <v>4420</v>
      </c>
      <c r="M896" t="s">
        <v>1311</v>
      </c>
      <c r="AU896" t="s">
        <v>19555</v>
      </c>
      <c r="AW896" t="s">
        <v>19556</v>
      </c>
      <c r="AZ896" t="s">
        <v>19557</v>
      </c>
      <c r="BA896" t="s">
        <v>19558</v>
      </c>
      <c r="BB896" t="s">
        <v>19559</v>
      </c>
      <c r="BD896" t="s">
        <v>19560</v>
      </c>
      <c r="BI896" t="s">
        <v>19561</v>
      </c>
      <c r="BL896" t="s">
        <v>19562</v>
      </c>
      <c r="BM896" t="s">
        <v>19563</v>
      </c>
      <c r="BN896" t="s">
        <v>19564</v>
      </c>
      <c r="BO896" t="s">
        <v>19565</v>
      </c>
      <c r="BQ896" t="s">
        <v>19566</v>
      </c>
      <c r="BV896" t="s">
        <v>19567</v>
      </c>
      <c r="BW896" t="s">
        <v>19568</v>
      </c>
    </row>
    <row r="897" spans="12:75" x14ac:dyDescent="0.3">
      <c r="L897">
        <v>4420</v>
      </c>
      <c r="M897" t="s">
        <v>1312</v>
      </c>
      <c r="AU897" t="s">
        <v>19569</v>
      </c>
      <c r="AW897" t="s">
        <v>3643</v>
      </c>
      <c r="AZ897" t="s">
        <v>19570</v>
      </c>
      <c r="BA897" t="s">
        <v>19571</v>
      </c>
      <c r="BB897" t="s">
        <v>19572</v>
      </c>
      <c r="BD897" t="s">
        <v>19573</v>
      </c>
      <c r="BI897" t="s">
        <v>19574</v>
      </c>
      <c r="BL897" t="s">
        <v>19575</v>
      </c>
      <c r="BM897" t="s">
        <v>19576</v>
      </c>
      <c r="BN897" t="s">
        <v>19577</v>
      </c>
      <c r="BO897" t="s">
        <v>19578</v>
      </c>
      <c r="BQ897" t="s">
        <v>19579</v>
      </c>
      <c r="BV897" t="s">
        <v>19580</v>
      </c>
      <c r="BW897" t="s">
        <v>19581</v>
      </c>
    </row>
    <row r="898" spans="12:75" x14ac:dyDescent="0.3">
      <c r="L898">
        <v>4430</v>
      </c>
      <c r="M898" t="s">
        <v>1313</v>
      </c>
      <c r="AU898" t="s">
        <v>19582</v>
      </c>
      <c r="AW898" t="s">
        <v>19583</v>
      </c>
      <c r="AZ898" t="s">
        <v>19584</v>
      </c>
      <c r="BA898" t="s">
        <v>19585</v>
      </c>
      <c r="BB898" t="s">
        <v>19586</v>
      </c>
      <c r="BD898" t="s">
        <v>19587</v>
      </c>
      <c r="BI898" t="s">
        <v>19588</v>
      </c>
      <c r="BL898" t="s">
        <v>19589</v>
      </c>
      <c r="BM898" t="s">
        <v>19590</v>
      </c>
      <c r="BN898" t="s">
        <v>19591</v>
      </c>
      <c r="BO898" t="s">
        <v>19592</v>
      </c>
      <c r="BQ898" t="s">
        <v>19593</v>
      </c>
      <c r="BV898" t="s">
        <v>16808</v>
      </c>
      <c r="BW898" t="s">
        <v>19594</v>
      </c>
    </row>
    <row r="899" spans="12:75" x14ac:dyDescent="0.3">
      <c r="L899">
        <v>4431</v>
      </c>
      <c r="M899" t="s">
        <v>1314</v>
      </c>
      <c r="AU899" t="s">
        <v>19595</v>
      </c>
      <c r="AW899" t="s">
        <v>8166</v>
      </c>
      <c r="AZ899" t="s">
        <v>19596</v>
      </c>
      <c r="BA899" t="s">
        <v>19597</v>
      </c>
      <c r="BB899" t="s">
        <v>19598</v>
      </c>
      <c r="BD899" t="s">
        <v>19599</v>
      </c>
      <c r="BI899" t="s">
        <v>19600</v>
      </c>
      <c r="BL899" t="s">
        <v>19601</v>
      </c>
      <c r="BM899" t="s">
        <v>19602</v>
      </c>
      <c r="BN899" t="s">
        <v>19603</v>
      </c>
      <c r="BO899" t="s">
        <v>19604</v>
      </c>
      <c r="BQ899" t="s">
        <v>19605</v>
      </c>
      <c r="BV899" t="s">
        <v>19606</v>
      </c>
    </row>
    <row r="900" spans="12:75" x14ac:dyDescent="0.3">
      <c r="L900">
        <v>4432</v>
      </c>
      <c r="M900" t="s">
        <v>1315</v>
      </c>
      <c r="AU900" t="s">
        <v>19607</v>
      </c>
      <c r="AW900" t="s">
        <v>19608</v>
      </c>
      <c r="AZ900" t="s">
        <v>19609</v>
      </c>
      <c r="BA900" t="s">
        <v>19610</v>
      </c>
      <c r="BB900" t="s">
        <v>19611</v>
      </c>
      <c r="BD900" t="s">
        <v>19612</v>
      </c>
      <c r="BI900" t="s">
        <v>19613</v>
      </c>
      <c r="BL900" t="s">
        <v>19614</v>
      </c>
      <c r="BM900" t="s">
        <v>19615</v>
      </c>
      <c r="BN900" t="s">
        <v>19616</v>
      </c>
      <c r="BO900" t="s">
        <v>19617</v>
      </c>
      <c r="BQ900" t="s">
        <v>19618</v>
      </c>
      <c r="BV900" t="s">
        <v>19619</v>
      </c>
    </row>
    <row r="901" spans="12:75" x14ac:dyDescent="0.3">
      <c r="L901">
        <v>4432</v>
      </c>
      <c r="M901" t="s">
        <v>1316</v>
      </c>
      <c r="AU901" t="s">
        <v>19620</v>
      </c>
      <c r="AW901" t="s">
        <v>19621</v>
      </c>
      <c r="AZ901" t="s">
        <v>19622</v>
      </c>
      <c r="BA901" t="s">
        <v>19623</v>
      </c>
      <c r="BB901" t="s">
        <v>19624</v>
      </c>
      <c r="BD901" t="s">
        <v>19625</v>
      </c>
      <c r="BI901" t="s">
        <v>19626</v>
      </c>
      <c r="BL901" t="s">
        <v>19627</v>
      </c>
      <c r="BM901" t="s">
        <v>19628</v>
      </c>
      <c r="BN901" t="s">
        <v>19629</v>
      </c>
      <c r="BO901" t="s">
        <v>19630</v>
      </c>
      <c r="BQ901" t="s">
        <v>19631</v>
      </c>
      <c r="BV901" t="s">
        <v>19632</v>
      </c>
    </row>
    <row r="902" spans="12:75" x14ac:dyDescent="0.3">
      <c r="L902">
        <v>4450</v>
      </c>
      <c r="M902" t="s">
        <v>1319</v>
      </c>
      <c r="AU902" t="s">
        <v>19633</v>
      </c>
      <c r="AW902" t="s">
        <v>19634</v>
      </c>
      <c r="AZ902" t="s">
        <v>19635</v>
      </c>
      <c r="BA902" t="s">
        <v>19636</v>
      </c>
      <c r="BB902" t="s">
        <v>19637</v>
      </c>
      <c r="BD902" t="s">
        <v>19638</v>
      </c>
      <c r="BI902" t="s">
        <v>19639</v>
      </c>
      <c r="BL902" t="s">
        <v>19640</v>
      </c>
      <c r="BM902" t="s">
        <v>19641</v>
      </c>
      <c r="BN902" t="s">
        <v>19642</v>
      </c>
      <c r="BO902" t="s">
        <v>19643</v>
      </c>
      <c r="BQ902" t="s">
        <v>19644</v>
      </c>
      <c r="BV902" t="s">
        <v>19645</v>
      </c>
    </row>
    <row r="903" spans="12:75" x14ac:dyDescent="0.3">
      <c r="L903">
        <v>4450</v>
      </c>
      <c r="M903" t="s">
        <v>1320</v>
      </c>
      <c r="AU903" t="s">
        <v>19646</v>
      </c>
      <c r="AW903" t="s">
        <v>19647</v>
      </c>
      <c r="AZ903" t="s">
        <v>19648</v>
      </c>
      <c r="BA903" t="s">
        <v>19649</v>
      </c>
      <c r="BB903" t="s">
        <v>19650</v>
      </c>
      <c r="BD903" t="s">
        <v>19651</v>
      </c>
      <c r="BI903" t="s">
        <v>19652</v>
      </c>
      <c r="BL903" t="s">
        <v>19653</v>
      </c>
      <c r="BM903" t="s">
        <v>19654</v>
      </c>
      <c r="BN903" t="s">
        <v>19655</v>
      </c>
      <c r="BO903" t="s">
        <v>19656</v>
      </c>
      <c r="BQ903" t="s">
        <v>19657</v>
      </c>
      <c r="BV903" t="s">
        <v>19658</v>
      </c>
    </row>
    <row r="904" spans="12:75" x14ac:dyDescent="0.3">
      <c r="L904">
        <v>4450</v>
      </c>
      <c r="M904" t="s">
        <v>1320</v>
      </c>
      <c r="AU904" t="s">
        <v>19659</v>
      </c>
      <c r="AW904" t="s">
        <v>19660</v>
      </c>
      <c r="AZ904" t="s">
        <v>19661</v>
      </c>
      <c r="BA904" t="s">
        <v>19662</v>
      </c>
      <c r="BB904" t="s">
        <v>19663</v>
      </c>
      <c r="BD904" t="s">
        <v>19664</v>
      </c>
      <c r="BI904" t="s">
        <v>19665</v>
      </c>
      <c r="BL904" t="s">
        <v>19666</v>
      </c>
      <c r="BM904" t="s">
        <v>19667</v>
      </c>
      <c r="BN904" t="s">
        <v>19668</v>
      </c>
      <c r="BO904" t="s">
        <v>19669</v>
      </c>
      <c r="BQ904" t="s">
        <v>19670</v>
      </c>
      <c r="BV904" t="s">
        <v>19671</v>
      </c>
    </row>
    <row r="905" spans="12:75" x14ac:dyDescent="0.3">
      <c r="L905">
        <v>4451</v>
      </c>
      <c r="M905" t="s">
        <v>1321</v>
      </c>
      <c r="AU905" t="s">
        <v>19672</v>
      </c>
      <c r="AW905" t="s">
        <v>19673</v>
      </c>
      <c r="AZ905" t="s">
        <v>19674</v>
      </c>
      <c r="BA905" t="s">
        <v>19675</v>
      </c>
      <c r="BB905" t="s">
        <v>19676</v>
      </c>
      <c r="BD905" t="s">
        <v>19677</v>
      </c>
      <c r="BI905" t="s">
        <v>19678</v>
      </c>
      <c r="BL905" t="s">
        <v>19679</v>
      </c>
      <c r="BM905" t="s">
        <v>19680</v>
      </c>
      <c r="BN905" t="s">
        <v>19681</v>
      </c>
      <c r="BO905" t="s">
        <v>19682</v>
      </c>
      <c r="BQ905" t="s">
        <v>19683</v>
      </c>
      <c r="BV905" t="s">
        <v>19684</v>
      </c>
    </row>
    <row r="906" spans="12:75" x14ac:dyDescent="0.3">
      <c r="L906">
        <v>4452</v>
      </c>
      <c r="M906" t="s">
        <v>1322</v>
      </c>
      <c r="AU906" t="s">
        <v>19685</v>
      </c>
      <c r="AW906" t="s">
        <v>19686</v>
      </c>
      <c r="AZ906" t="s">
        <v>19687</v>
      </c>
      <c r="BA906" t="s">
        <v>19688</v>
      </c>
      <c r="BB906" t="s">
        <v>19689</v>
      </c>
      <c r="BD906" t="s">
        <v>19690</v>
      </c>
      <c r="BI906" t="s">
        <v>19691</v>
      </c>
      <c r="BL906" t="s">
        <v>19692</v>
      </c>
      <c r="BM906" t="s">
        <v>19693</v>
      </c>
      <c r="BN906" t="s">
        <v>19694</v>
      </c>
      <c r="BO906" t="s">
        <v>19695</v>
      </c>
      <c r="BQ906" t="s">
        <v>19696</v>
      </c>
      <c r="BV906" t="s">
        <v>19697</v>
      </c>
    </row>
    <row r="907" spans="12:75" x14ac:dyDescent="0.3">
      <c r="L907">
        <v>4452</v>
      </c>
      <c r="M907" t="s">
        <v>1323</v>
      </c>
      <c r="AU907" t="s">
        <v>19698</v>
      </c>
      <c r="AW907" t="s">
        <v>19699</v>
      </c>
      <c r="AZ907" t="s">
        <v>19700</v>
      </c>
      <c r="BA907" t="s">
        <v>19701</v>
      </c>
      <c r="BB907" t="s">
        <v>19702</v>
      </c>
      <c r="BD907" t="s">
        <v>19703</v>
      </c>
      <c r="BI907" t="s">
        <v>19704</v>
      </c>
      <c r="BL907" t="s">
        <v>19705</v>
      </c>
      <c r="BM907" t="s">
        <v>19706</v>
      </c>
      <c r="BN907" t="s">
        <v>19707</v>
      </c>
      <c r="BO907" t="s">
        <v>19708</v>
      </c>
      <c r="BQ907" t="s">
        <v>19709</v>
      </c>
      <c r="BV907" t="s">
        <v>19710</v>
      </c>
    </row>
    <row r="908" spans="12:75" x14ac:dyDescent="0.3">
      <c r="L908">
        <v>4453</v>
      </c>
      <c r="M908" t="s">
        <v>1324</v>
      </c>
      <c r="AU908" t="s">
        <v>19711</v>
      </c>
      <c r="AW908" t="s">
        <v>19712</v>
      </c>
      <c r="AZ908" t="s">
        <v>19713</v>
      </c>
      <c r="BA908" t="s">
        <v>19714</v>
      </c>
      <c r="BB908" t="s">
        <v>19715</v>
      </c>
      <c r="BD908" t="s">
        <v>19716</v>
      </c>
      <c r="BI908" t="s">
        <v>19717</v>
      </c>
      <c r="BL908" t="s">
        <v>19718</v>
      </c>
      <c r="BM908" t="s">
        <v>19719</v>
      </c>
      <c r="BN908" t="s">
        <v>19720</v>
      </c>
      <c r="BO908" t="s">
        <v>19721</v>
      </c>
      <c r="BQ908" t="s">
        <v>19722</v>
      </c>
      <c r="BV908" t="s">
        <v>19723</v>
      </c>
    </row>
    <row r="909" spans="12:75" x14ac:dyDescent="0.3">
      <c r="L909">
        <v>4458</v>
      </c>
      <c r="M909" t="s">
        <v>1325</v>
      </c>
      <c r="AU909" t="s">
        <v>19724</v>
      </c>
      <c r="AW909" t="s">
        <v>19725</v>
      </c>
      <c r="AZ909" t="s">
        <v>19726</v>
      </c>
      <c r="BA909" t="s">
        <v>19727</v>
      </c>
      <c r="BB909" t="s">
        <v>19728</v>
      </c>
      <c r="BD909" t="s">
        <v>19729</v>
      </c>
      <c r="BI909" t="s">
        <v>19730</v>
      </c>
      <c r="BL909" t="s">
        <v>19731</v>
      </c>
      <c r="BM909" t="s">
        <v>19732</v>
      </c>
      <c r="BN909" t="s">
        <v>19733</v>
      </c>
      <c r="BO909" t="s">
        <v>19734</v>
      </c>
      <c r="BQ909" t="s">
        <v>19735</v>
      </c>
      <c r="BV909" t="s">
        <v>19736</v>
      </c>
    </row>
    <row r="910" spans="12:75" x14ac:dyDescent="0.3">
      <c r="L910">
        <v>4460</v>
      </c>
      <c r="M910" t="s">
        <v>1317</v>
      </c>
      <c r="AU910" t="s">
        <v>19737</v>
      </c>
      <c r="AW910" t="s">
        <v>19738</v>
      </c>
      <c r="AZ910" t="s">
        <v>19739</v>
      </c>
      <c r="BA910" t="s">
        <v>19740</v>
      </c>
      <c r="BB910" t="s">
        <v>19741</v>
      </c>
      <c r="BD910" t="s">
        <v>19742</v>
      </c>
      <c r="BI910" t="s">
        <v>19743</v>
      </c>
      <c r="BL910" t="s">
        <v>19744</v>
      </c>
      <c r="BM910" t="s">
        <v>19745</v>
      </c>
      <c r="BN910" t="s">
        <v>19746</v>
      </c>
      <c r="BO910" t="s">
        <v>19747</v>
      </c>
      <c r="BQ910" t="s">
        <v>19748</v>
      </c>
      <c r="BV910" t="s">
        <v>19749</v>
      </c>
    </row>
    <row r="911" spans="12:75" x14ac:dyDescent="0.3">
      <c r="L911">
        <v>4460</v>
      </c>
      <c r="M911" t="s">
        <v>1318</v>
      </c>
      <c r="AU911" t="s">
        <v>19750</v>
      </c>
      <c r="AW911" t="s">
        <v>19751</v>
      </c>
      <c r="AZ911" t="s">
        <v>19752</v>
      </c>
      <c r="BA911" t="s">
        <v>19753</v>
      </c>
      <c r="BB911" t="s">
        <v>19754</v>
      </c>
      <c r="BD911" t="s">
        <v>19755</v>
      </c>
      <c r="BI911" t="s">
        <v>19756</v>
      </c>
      <c r="BL911" t="s">
        <v>19757</v>
      </c>
      <c r="BM911" t="s">
        <v>19758</v>
      </c>
      <c r="BN911" t="s">
        <v>19759</v>
      </c>
      <c r="BO911" t="s">
        <v>19760</v>
      </c>
      <c r="BQ911" t="s">
        <v>19761</v>
      </c>
      <c r="BV911" t="s">
        <v>19762</v>
      </c>
    </row>
    <row r="912" spans="12:75" x14ac:dyDescent="0.3">
      <c r="L912">
        <v>4460</v>
      </c>
      <c r="M912" t="s">
        <v>1327</v>
      </c>
      <c r="AU912" t="s">
        <v>19763</v>
      </c>
      <c r="AW912" t="s">
        <v>19764</v>
      </c>
      <c r="AZ912" t="s">
        <v>19765</v>
      </c>
      <c r="BA912" t="s">
        <v>19766</v>
      </c>
      <c r="BB912" t="s">
        <v>19767</v>
      </c>
      <c r="BD912" t="s">
        <v>19768</v>
      </c>
      <c r="BI912" t="s">
        <v>19769</v>
      </c>
      <c r="BL912" t="s">
        <v>19770</v>
      </c>
      <c r="BM912" t="s">
        <v>19771</v>
      </c>
      <c r="BN912" t="s">
        <v>19772</v>
      </c>
      <c r="BO912" t="s">
        <v>19773</v>
      </c>
      <c r="BQ912" t="s">
        <v>19774</v>
      </c>
      <c r="BV912" t="s">
        <v>19775</v>
      </c>
    </row>
    <row r="913" spans="12:74" x14ac:dyDescent="0.3">
      <c r="L913">
        <v>4460</v>
      </c>
      <c r="M913" t="s">
        <v>1328</v>
      </c>
      <c r="AU913" t="s">
        <v>19776</v>
      </c>
      <c r="AW913" t="s">
        <v>19777</v>
      </c>
      <c r="AZ913" t="s">
        <v>19778</v>
      </c>
      <c r="BA913" t="s">
        <v>19779</v>
      </c>
      <c r="BB913" t="s">
        <v>19780</v>
      </c>
      <c r="BD913" t="s">
        <v>19781</v>
      </c>
      <c r="BI913" t="s">
        <v>19782</v>
      </c>
      <c r="BL913" t="s">
        <v>19783</v>
      </c>
      <c r="BM913" t="s">
        <v>19784</v>
      </c>
      <c r="BN913" t="s">
        <v>19785</v>
      </c>
      <c r="BO913" t="s">
        <v>19786</v>
      </c>
      <c r="BQ913" t="s">
        <v>19787</v>
      </c>
      <c r="BV913" t="s">
        <v>19788</v>
      </c>
    </row>
    <row r="914" spans="12:74" x14ac:dyDescent="0.3">
      <c r="L914">
        <v>4460</v>
      </c>
      <c r="M914" t="s">
        <v>1329</v>
      </c>
      <c r="AU914" t="s">
        <v>19789</v>
      </c>
      <c r="AW914" t="s">
        <v>19790</v>
      </c>
      <c r="AZ914" t="s">
        <v>19791</v>
      </c>
      <c r="BA914" t="s">
        <v>19792</v>
      </c>
      <c r="BB914" t="s">
        <v>19793</v>
      </c>
      <c r="BD914" t="s">
        <v>19794</v>
      </c>
      <c r="BI914" t="s">
        <v>19795</v>
      </c>
      <c r="BL914" t="s">
        <v>19796</v>
      </c>
      <c r="BM914" t="s">
        <v>19797</v>
      </c>
      <c r="BN914" t="s">
        <v>19798</v>
      </c>
      <c r="BO914" t="s">
        <v>19799</v>
      </c>
      <c r="BQ914" t="s">
        <v>19800</v>
      </c>
      <c r="BV914" t="s">
        <v>19801</v>
      </c>
    </row>
    <row r="915" spans="12:74" x14ac:dyDescent="0.3">
      <c r="L915">
        <v>4460</v>
      </c>
      <c r="M915" t="s">
        <v>1330</v>
      </c>
      <c r="AU915" t="s">
        <v>19802</v>
      </c>
      <c r="AW915" t="s">
        <v>19803</v>
      </c>
      <c r="AZ915" t="s">
        <v>19804</v>
      </c>
      <c r="BA915" t="s">
        <v>19805</v>
      </c>
      <c r="BB915" t="s">
        <v>19806</v>
      </c>
      <c r="BD915" t="s">
        <v>19807</v>
      </c>
      <c r="BI915" t="s">
        <v>19808</v>
      </c>
      <c r="BL915" t="s">
        <v>19809</v>
      </c>
      <c r="BM915" t="s">
        <v>19810</v>
      </c>
      <c r="BN915" t="s">
        <v>19811</v>
      </c>
      <c r="BO915" t="s">
        <v>19812</v>
      </c>
      <c r="BQ915" t="s">
        <v>19813</v>
      </c>
      <c r="BV915" t="s">
        <v>19814</v>
      </c>
    </row>
    <row r="916" spans="12:74" x14ac:dyDescent="0.3">
      <c r="L916">
        <v>4470</v>
      </c>
      <c r="M916" t="s">
        <v>1331</v>
      </c>
      <c r="AU916" t="s">
        <v>19815</v>
      </c>
      <c r="AW916" t="s">
        <v>19816</v>
      </c>
      <c r="AZ916" t="s">
        <v>19817</v>
      </c>
      <c r="BA916" t="s">
        <v>19818</v>
      </c>
      <c r="BB916" t="s">
        <v>19819</v>
      </c>
      <c r="BD916" t="s">
        <v>19820</v>
      </c>
      <c r="BI916" t="s">
        <v>19821</v>
      </c>
      <c r="BL916" t="s">
        <v>19822</v>
      </c>
      <c r="BM916" t="s">
        <v>19823</v>
      </c>
      <c r="BN916" t="s">
        <v>19824</v>
      </c>
      <c r="BO916" t="s">
        <v>19825</v>
      </c>
      <c r="BQ916" t="s">
        <v>19826</v>
      </c>
      <c r="BV916" t="s">
        <v>19827</v>
      </c>
    </row>
    <row r="917" spans="12:74" x14ac:dyDescent="0.3">
      <c r="L917">
        <v>4480</v>
      </c>
      <c r="M917" t="s">
        <v>1332</v>
      </c>
      <c r="AU917" t="s">
        <v>19828</v>
      </c>
      <c r="AW917" t="s">
        <v>19829</v>
      </c>
      <c r="AZ917" t="s">
        <v>19830</v>
      </c>
      <c r="BA917" t="s">
        <v>19831</v>
      </c>
      <c r="BB917" t="s">
        <v>19832</v>
      </c>
      <c r="BD917" t="s">
        <v>19833</v>
      </c>
      <c r="BI917" t="s">
        <v>19834</v>
      </c>
      <c r="BL917" t="s">
        <v>19835</v>
      </c>
      <c r="BM917" t="s">
        <v>19836</v>
      </c>
      <c r="BN917" t="s">
        <v>19837</v>
      </c>
      <c r="BO917" t="s">
        <v>19838</v>
      </c>
      <c r="BQ917" t="s">
        <v>19839</v>
      </c>
      <c r="BV917" t="s">
        <v>19840</v>
      </c>
    </row>
    <row r="918" spans="12:74" x14ac:dyDescent="0.3">
      <c r="L918">
        <v>4480</v>
      </c>
      <c r="M918" t="s">
        <v>1326</v>
      </c>
      <c r="AU918" t="s">
        <v>19841</v>
      </c>
      <c r="AW918" t="s">
        <v>19842</v>
      </c>
      <c r="AZ918" t="s">
        <v>19843</v>
      </c>
      <c r="BA918" t="s">
        <v>19844</v>
      </c>
      <c r="BB918" t="s">
        <v>19845</v>
      </c>
      <c r="BD918" t="s">
        <v>19846</v>
      </c>
      <c r="BI918" t="s">
        <v>19847</v>
      </c>
      <c r="BL918" t="s">
        <v>19848</v>
      </c>
      <c r="BM918" t="s">
        <v>19849</v>
      </c>
      <c r="BN918" t="s">
        <v>19850</v>
      </c>
      <c r="BO918" t="s">
        <v>19851</v>
      </c>
      <c r="BQ918" t="s">
        <v>19852</v>
      </c>
      <c r="BV918" t="s">
        <v>19853</v>
      </c>
    </row>
    <row r="919" spans="12:74" x14ac:dyDescent="0.3">
      <c r="L919">
        <v>4480</v>
      </c>
      <c r="M919" t="s">
        <v>1333</v>
      </c>
      <c r="AU919" t="s">
        <v>19854</v>
      </c>
      <c r="AW919" t="s">
        <v>19855</v>
      </c>
      <c r="AZ919" t="s">
        <v>19856</v>
      </c>
      <c r="BA919" t="s">
        <v>19857</v>
      </c>
      <c r="BB919" t="s">
        <v>19858</v>
      </c>
      <c r="BD919" t="s">
        <v>19859</v>
      </c>
      <c r="BI919" t="s">
        <v>19860</v>
      </c>
      <c r="BL919" t="s">
        <v>19861</v>
      </c>
      <c r="BM919" t="s">
        <v>19862</v>
      </c>
      <c r="BN919" t="s">
        <v>19863</v>
      </c>
      <c r="BO919" t="s">
        <v>19864</v>
      </c>
      <c r="BQ919" t="s">
        <v>19865</v>
      </c>
      <c r="BV919" t="s">
        <v>19866</v>
      </c>
    </row>
    <row r="920" spans="12:74" x14ac:dyDescent="0.3">
      <c r="L920">
        <v>4480</v>
      </c>
      <c r="M920" t="s">
        <v>1334</v>
      </c>
      <c r="AU920" t="s">
        <v>19867</v>
      </c>
      <c r="AW920" t="s">
        <v>19868</v>
      </c>
      <c r="AZ920" t="s">
        <v>19869</v>
      </c>
      <c r="BA920" t="s">
        <v>9787</v>
      </c>
      <c r="BB920" t="s">
        <v>19870</v>
      </c>
      <c r="BD920" t="s">
        <v>19871</v>
      </c>
      <c r="BI920" t="s">
        <v>19872</v>
      </c>
      <c r="BL920" t="s">
        <v>19873</v>
      </c>
      <c r="BM920" t="s">
        <v>19874</v>
      </c>
      <c r="BN920" t="s">
        <v>19875</v>
      </c>
      <c r="BO920" t="s">
        <v>19876</v>
      </c>
      <c r="BQ920" t="s">
        <v>19877</v>
      </c>
      <c r="BV920" t="s">
        <v>19878</v>
      </c>
    </row>
    <row r="921" spans="12:74" x14ac:dyDescent="0.3">
      <c r="L921">
        <v>4500</v>
      </c>
      <c r="M921" t="s">
        <v>1335</v>
      </c>
      <c r="AU921" t="s">
        <v>19879</v>
      </c>
      <c r="AW921" t="s">
        <v>19880</v>
      </c>
      <c r="AZ921" t="s">
        <v>19881</v>
      </c>
      <c r="BA921" t="s">
        <v>19882</v>
      </c>
      <c r="BB921" t="s">
        <v>19883</v>
      </c>
      <c r="BD921" t="s">
        <v>19884</v>
      </c>
      <c r="BI921" t="s">
        <v>19885</v>
      </c>
      <c r="BL921" t="s">
        <v>19886</v>
      </c>
      <c r="BM921" t="s">
        <v>19887</v>
      </c>
      <c r="BN921" t="s">
        <v>19888</v>
      </c>
      <c r="BO921" t="s">
        <v>19889</v>
      </c>
      <c r="BQ921" t="s">
        <v>19890</v>
      </c>
      <c r="BV921" t="s">
        <v>19891</v>
      </c>
    </row>
    <row r="922" spans="12:74" x14ac:dyDescent="0.3">
      <c r="L922">
        <v>4500</v>
      </c>
      <c r="M922" t="s">
        <v>1336</v>
      </c>
      <c r="AU922" t="s">
        <v>19892</v>
      </c>
      <c r="AW922" t="s">
        <v>19893</v>
      </c>
      <c r="AZ922" t="s">
        <v>19894</v>
      </c>
      <c r="BA922" t="s">
        <v>19895</v>
      </c>
      <c r="BB922" t="s">
        <v>19896</v>
      </c>
      <c r="BD922" t="s">
        <v>19897</v>
      </c>
      <c r="BI922" t="s">
        <v>19898</v>
      </c>
      <c r="BL922" t="s">
        <v>19899</v>
      </c>
      <c r="BM922" t="s">
        <v>19900</v>
      </c>
      <c r="BN922" t="s">
        <v>19901</v>
      </c>
      <c r="BO922" t="s">
        <v>19902</v>
      </c>
      <c r="BQ922" t="s">
        <v>19903</v>
      </c>
      <c r="BV922" t="s">
        <v>19904</v>
      </c>
    </row>
    <row r="923" spans="12:74" x14ac:dyDescent="0.3">
      <c r="L923">
        <v>4500</v>
      </c>
      <c r="M923" t="s">
        <v>1337</v>
      </c>
      <c r="AU923" t="s">
        <v>19905</v>
      </c>
      <c r="AW923" t="s">
        <v>19906</v>
      </c>
      <c r="AZ923" t="s">
        <v>19907</v>
      </c>
      <c r="BA923" t="s">
        <v>19908</v>
      </c>
      <c r="BB923" t="s">
        <v>19909</v>
      </c>
      <c r="BD923" t="s">
        <v>19910</v>
      </c>
      <c r="BI923" t="s">
        <v>19911</v>
      </c>
      <c r="BL923" t="s">
        <v>19912</v>
      </c>
      <c r="BM923" t="s">
        <v>19913</v>
      </c>
      <c r="BN923" t="s">
        <v>19914</v>
      </c>
      <c r="BO923" t="s">
        <v>19915</v>
      </c>
      <c r="BQ923" t="s">
        <v>19916</v>
      </c>
      <c r="BV923" t="s">
        <v>19917</v>
      </c>
    </row>
    <row r="924" spans="12:74" x14ac:dyDescent="0.3">
      <c r="L924">
        <v>4520</v>
      </c>
      <c r="M924" t="s">
        <v>1338</v>
      </c>
      <c r="AU924" t="s">
        <v>19918</v>
      </c>
      <c r="AW924" t="s">
        <v>19919</v>
      </c>
      <c r="AZ924" t="s">
        <v>19920</v>
      </c>
      <c r="BA924" t="s">
        <v>568</v>
      </c>
      <c r="BB924" t="s">
        <v>19921</v>
      </c>
      <c r="BD924" t="s">
        <v>19922</v>
      </c>
      <c r="BI924" t="s">
        <v>19923</v>
      </c>
      <c r="BL924" t="s">
        <v>19924</v>
      </c>
      <c r="BM924" t="s">
        <v>19925</v>
      </c>
      <c r="BN924" t="s">
        <v>19926</v>
      </c>
      <c r="BO924" t="s">
        <v>19927</v>
      </c>
      <c r="BQ924" t="s">
        <v>19928</v>
      </c>
      <c r="BV924" t="s">
        <v>19929</v>
      </c>
    </row>
    <row r="925" spans="12:74" x14ac:dyDescent="0.3">
      <c r="L925">
        <v>4520</v>
      </c>
      <c r="M925" t="s">
        <v>1338</v>
      </c>
      <c r="AU925" t="s">
        <v>19930</v>
      </c>
      <c r="AW925" t="s">
        <v>19931</v>
      </c>
      <c r="AZ925" t="s">
        <v>19932</v>
      </c>
      <c r="BA925" t="s">
        <v>19933</v>
      </c>
      <c r="BB925" t="s">
        <v>19934</v>
      </c>
      <c r="BD925" t="s">
        <v>19935</v>
      </c>
      <c r="BI925" t="s">
        <v>19936</v>
      </c>
      <c r="BL925" t="s">
        <v>19937</v>
      </c>
      <c r="BM925" t="s">
        <v>19938</v>
      </c>
      <c r="BN925" t="s">
        <v>19939</v>
      </c>
      <c r="BO925" t="s">
        <v>19940</v>
      </c>
      <c r="BQ925" t="s">
        <v>19941</v>
      </c>
      <c r="BV925" t="s">
        <v>19942</v>
      </c>
    </row>
    <row r="926" spans="12:74" x14ac:dyDescent="0.3">
      <c r="L926">
        <v>4520</v>
      </c>
      <c r="M926" t="s">
        <v>1338</v>
      </c>
      <c r="AU926" t="s">
        <v>19943</v>
      </c>
      <c r="AW926" t="s">
        <v>19944</v>
      </c>
      <c r="AZ926" t="s">
        <v>19945</v>
      </c>
      <c r="BA926" t="s">
        <v>19946</v>
      </c>
      <c r="BB926" t="s">
        <v>19947</v>
      </c>
      <c r="BD926" t="s">
        <v>19948</v>
      </c>
      <c r="BI926" t="s">
        <v>19949</v>
      </c>
      <c r="BL926" t="s">
        <v>19950</v>
      </c>
      <c r="BM926" t="s">
        <v>19951</v>
      </c>
      <c r="BN926" t="s">
        <v>19952</v>
      </c>
      <c r="BO926" t="s">
        <v>19953</v>
      </c>
      <c r="BQ926" t="s">
        <v>19954</v>
      </c>
      <c r="BV926" t="s">
        <v>19955</v>
      </c>
    </row>
    <row r="927" spans="12:74" x14ac:dyDescent="0.3">
      <c r="L927">
        <v>4520</v>
      </c>
      <c r="M927" t="s">
        <v>1339</v>
      </c>
      <c r="AU927" t="s">
        <v>19956</v>
      </c>
      <c r="AW927" t="s">
        <v>19957</v>
      </c>
      <c r="AZ927" t="s">
        <v>19958</v>
      </c>
      <c r="BA927" t="s">
        <v>19959</v>
      </c>
      <c r="BB927" t="s">
        <v>19960</v>
      </c>
      <c r="BD927" t="s">
        <v>19961</v>
      </c>
      <c r="BI927" t="s">
        <v>19962</v>
      </c>
      <c r="BL927" t="s">
        <v>19963</v>
      </c>
      <c r="BM927" t="s">
        <v>19964</v>
      </c>
      <c r="BN927" t="s">
        <v>19965</v>
      </c>
      <c r="BO927" t="s">
        <v>19966</v>
      </c>
      <c r="BQ927" t="s">
        <v>19967</v>
      </c>
      <c r="BV927" t="s">
        <v>19968</v>
      </c>
    </row>
    <row r="928" spans="12:74" x14ac:dyDescent="0.3">
      <c r="L928">
        <v>4520</v>
      </c>
      <c r="M928" t="s">
        <v>1340</v>
      </c>
      <c r="AU928" t="s">
        <v>19969</v>
      </c>
      <c r="AW928" t="s">
        <v>19970</v>
      </c>
      <c r="AZ928" t="s">
        <v>19971</v>
      </c>
      <c r="BA928" t="s">
        <v>19972</v>
      </c>
      <c r="BB928" t="s">
        <v>19973</v>
      </c>
      <c r="BD928" t="s">
        <v>19974</v>
      </c>
      <c r="BI928" t="s">
        <v>19975</v>
      </c>
      <c r="BL928" t="s">
        <v>19976</v>
      </c>
      <c r="BM928" t="s">
        <v>19977</v>
      </c>
      <c r="BN928" t="s">
        <v>19978</v>
      </c>
      <c r="BO928" t="s">
        <v>19979</v>
      </c>
      <c r="BQ928" t="s">
        <v>19980</v>
      </c>
      <c r="BV928" t="s">
        <v>19981</v>
      </c>
    </row>
    <row r="929" spans="12:74" x14ac:dyDescent="0.3">
      <c r="L929">
        <v>4520</v>
      </c>
      <c r="M929" t="s">
        <v>1341</v>
      </c>
      <c r="AU929" t="s">
        <v>19982</v>
      </c>
      <c r="AW929" t="s">
        <v>19983</v>
      </c>
      <c r="AZ929" t="s">
        <v>19984</v>
      </c>
      <c r="BA929" t="s">
        <v>19985</v>
      </c>
      <c r="BB929" t="s">
        <v>19986</v>
      </c>
      <c r="BD929" t="s">
        <v>19987</v>
      </c>
      <c r="BI929" t="s">
        <v>19988</v>
      </c>
      <c r="BL929" t="s">
        <v>19989</v>
      </c>
      <c r="BM929" t="s">
        <v>19990</v>
      </c>
      <c r="BN929" t="s">
        <v>19991</v>
      </c>
      <c r="BO929" t="s">
        <v>19992</v>
      </c>
      <c r="BQ929" t="s">
        <v>19993</v>
      </c>
      <c r="BV929" t="s">
        <v>19994</v>
      </c>
    </row>
    <row r="930" spans="12:74" x14ac:dyDescent="0.3">
      <c r="L930">
        <v>4530</v>
      </c>
      <c r="M930" t="s">
        <v>1342</v>
      </c>
      <c r="AU930" t="s">
        <v>19995</v>
      </c>
      <c r="AW930" t="s">
        <v>19996</v>
      </c>
      <c r="AZ930" t="s">
        <v>19997</v>
      </c>
      <c r="BA930" t="s">
        <v>19998</v>
      </c>
      <c r="BB930" t="s">
        <v>19999</v>
      </c>
      <c r="BD930" t="s">
        <v>20000</v>
      </c>
      <c r="BI930" t="s">
        <v>20001</v>
      </c>
      <c r="BL930" t="s">
        <v>20002</v>
      </c>
      <c r="BM930" t="s">
        <v>20003</v>
      </c>
      <c r="BN930" t="s">
        <v>20004</v>
      </c>
      <c r="BO930" t="s">
        <v>20005</v>
      </c>
      <c r="BQ930" t="s">
        <v>20006</v>
      </c>
      <c r="BV930" t="s">
        <v>20007</v>
      </c>
    </row>
    <row r="931" spans="12:74" x14ac:dyDescent="0.3">
      <c r="L931">
        <v>4530</v>
      </c>
      <c r="M931" t="s">
        <v>1343</v>
      </c>
      <c r="AU931" t="s">
        <v>20008</v>
      </c>
      <c r="AW931" t="s">
        <v>20009</v>
      </c>
      <c r="AZ931" t="s">
        <v>20010</v>
      </c>
      <c r="BA931" t="s">
        <v>20011</v>
      </c>
      <c r="BB931" t="s">
        <v>20012</v>
      </c>
      <c r="BD931" t="s">
        <v>20013</v>
      </c>
      <c r="BI931" t="s">
        <v>20014</v>
      </c>
      <c r="BL931" t="s">
        <v>20015</v>
      </c>
      <c r="BM931" t="s">
        <v>20016</v>
      </c>
      <c r="BN931" t="s">
        <v>20017</v>
      </c>
      <c r="BO931" t="s">
        <v>20018</v>
      </c>
      <c r="BQ931" t="s">
        <v>20019</v>
      </c>
      <c r="BV931" t="s">
        <v>20020</v>
      </c>
    </row>
    <row r="932" spans="12:74" x14ac:dyDescent="0.3">
      <c r="L932">
        <v>4530</v>
      </c>
      <c r="M932" t="s">
        <v>1344</v>
      </c>
      <c r="AU932" t="s">
        <v>20021</v>
      </c>
      <c r="AW932" t="s">
        <v>20022</v>
      </c>
      <c r="AZ932" t="s">
        <v>20023</v>
      </c>
      <c r="BA932" t="s">
        <v>20024</v>
      </c>
      <c r="BB932" t="s">
        <v>20025</v>
      </c>
      <c r="BD932" t="s">
        <v>20026</v>
      </c>
      <c r="BI932" t="s">
        <v>20027</v>
      </c>
      <c r="BL932" t="s">
        <v>20028</v>
      </c>
      <c r="BM932" t="s">
        <v>20029</v>
      </c>
      <c r="BN932" t="s">
        <v>20030</v>
      </c>
      <c r="BO932" t="s">
        <v>20031</v>
      </c>
      <c r="BQ932" t="s">
        <v>20032</v>
      </c>
      <c r="BV932" t="s">
        <v>20033</v>
      </c>
    </row>
    <row r="933" spans="12:74" x14ac:dyDescent="0.3">
      <c r="L933">
        <v>4530</v>
      </c>
      <c r="M933" t="s">
        <v>1345</v>
      </c>
      <c r="AU933" t="s">
        <v>20034</v>
      </c>
      <c r="AW933" t="s">
        <v>20035</v>
      </c>
      <c r="AZ933" t="s">
        <v>20036</v>
      </c>
      <c r="BA933" t="s">
        <v>20037</v>
      </c>
      <c r="BB933" t="s">
        <v>20038</v>
      </c>
      <c r="BD933" t="s">
        <v>20039</v>
      </c>
      <c r="BI933" t="s">
        <v>20040</v>
      </c>
      <c r="BL933" t="s">
        <v>20041</v>
      </c>
      <c r="BM933" t="s">
        <v>20042</v>
      </c>
      <c r="BN933" t="s">
        <v>20043</v>
      </c>
      <c r="BO933" t="s">
        <v>20044</v>
      </c>
      <c r="BQ933" t="s">
        <v>20045</v>
      </c>
      <c r="BV933" t="s">
        <v>20046</v>
      </c>
    </row>
    <row r="934" spans="12:74" x14ac:dyDescent="0.3">
      <c r="L934">
        <v>4530</v>
      </c>
      <c r="M934" t="s">
        <v>1346</v>
      </c>
      <c r="AU934" t="s">
        <v>20047</v>
      </c>
      <c r="AW934" t="s">
        <v>20048</v>
      </c>
      <c r="AZ934" t="s">
        <v>20049</v>
      </c>
      <c r="BA934" t="s">
        <v>20050</v>
      </c>
      <c r="BB934" t="s">
        <v>20051</v>
      </c>
      <c r="BD934" t="s">
        <v>20052</v>
      </c>
      <c r="BI934" t="s">
        <v>20053</v>
      </c>
      <c r="BL934" t="s">
        <v>20054</v>
      </c>
      <c r="BM934" t="s">
        <v>20055</v>
      </c>
      <c r="BN934" t="s">
        <v>20056</v>
      </c>
      <c r="BO934" t="s">
        <v>20057</v>
      </c>
      <c r="BQ934" t="s">
        <v>20058</v>
      </c>
      <c r="BV934" t="s">
        <v>20059</v>
      </c>
    </row>
    <row r="935" spans="12:74" x14ac:dyDescent="0.3">
      <c r="L935">
        <v>4537</v>
      </c>
      <c r="M935" t="s">
        <v>1347</v>
      </c>
      <c r="AU935" t="s">
        <v>20060</v>
      </c>
      <c r="AW935" t="s">
        <v>20061</v>
      </c>
      <c r="AZ935" t="s">
        <v>20062</v>
      </c>
      <c r="BA935" t="s">
        <v>20063</v>
      </c>
      <c r="BB935" t="s">
        <v>20064</v>
      </c>
      <c r="BD935" t="s">
        <v>20065</v>
      </c>
      <c r="BI935" t="s">
        <v>20066</v>
      </c>
      <c r="BL935" t="s">
        <v>20067</v>
      </c>
      <c r="BM935" t="s">
        <v>20068</v>
      </c>
      <c r="BN935" t="s">
        <v>20069</v>
      </c>
      <c r="BO935" t="s">
        <v>20070</v>
      </c>
      <c r="BQ935" t="s">
        <v>20071</v>
      </c>
      <c r="BV935" t="s">
        <v>20072</v>
      </c>
    </row>
    <row r="936" spans="12:74" x14ac:dyDescent="0.3">
      <c r="L936">
        <v>4537</v>
      </c>
      <c r="M936" t="s">
        <v>1348</v>
      </c>
      <c r="AU936" t="s">
        <v>20073</v>
      </c>
      <c r="AW936" t="s">
        <v>20074</v>
      </c>
      <c r="AZ936" t="s">
        <v>20075</v>
      </c>
      <c r="BA936" t="s">
        <v>20076</v>
      </c>
      <c r="BB936" t="s">
        <v>20077</v>
      </c>
      <c r="BD936" t="s">
        <v>20078</v>
      </c>
      <c r="BI936" t="s">
        <v>20079</v>
      </c>
      <c r="BL936" t="s">
        <v>20080</v>
      </c>
      <c r="BM936" t="s">
        <v>20081</v>
      </c>
      <c r="BN936" t="s">
        <v>20082</v>
      </c>
      <c r="BO936" t="s">
        <v>20083</v>
      </c>
      <c r="BQ936" t="s">
        <v>20084</v>
      </c>
      <c r="BV936" t="s">
        <v>20085</v>
      </c>
    </row>
    <row r="937" spans="12:74" x14ac:dyDescent="0.3">
      <c r="L937">
        <v>4537</v>
      </c>
      <c r="M937" t="s">
        <v>1349</v>
      </c>
      <c r="AU937" t="s">
        <v>20086</v>
      </c>
      <c r="AW937" t="s">
        <v>20087</v>
      </c>
      <c r="AZ937" t="s">
        <v>20088</v>
      </c>
      <c r="BA937" t="s">
        <v>20089</v>
      </c>
      <c r="BB937" t="s">
        <v>20090</v>
      </c>
      <c r="BD937" t="s">
        <v>20091</v>
      </c>
      <c r="BI937" t="s">
        <v>20092</v>
      </c>
      <c r="BL937" t="s">
        <v>20093</v>
      </c>
      <c r="BM937" t="s">
        <v>20094</v>
      </c>
      <c r="BN937" t="s">
        <v>20095</v>
      </c>
      <c r="BO937" t="s">
        <v>20096</v>
      </c>
      <c r="BQ937" t="s">
        <v>20097</v>
      </c>
      <c r="BV937" t="s">
        <v>20098</v>
      </c>
    </row>
    <row r="938" spans="12:74" x14ac:dyDescent="0.3">
      <c r="L938">
        <v>4537</v>
      </c>
      <c r="M938" t="s">
        <v>1350</v>
      </c>
      <c r="AU938" t="s">
        <v>20099</v>
      </c>
      <c r="AW938" t="s">
        <v>20100</v>
      </c>
      <c r="AZ938" t="s">
        <v>20101</v>
      </c>
      <c r="BA938" t="s">
        <v>20102</v>
      </c>
      <c r="BB938" t="s">
        <v>20103</v>
      </c>
      <c r="BD938" t="s">
        <v>20104</v>
      </c>
      <c r="BI938" t="s">
        <v>20105</v>
      </c>
      <c r="BL938" t="s">
        <v>20106</v>
      </c>
      <c r="BM938" t="s">
        <v>20107</v>
      </c>
      <c r="BN938" t="s">
        <v>20108</v>
      </c>
      <c r="BO938" t="s">
        <v>20109</v>
      </c>
      <c r="BQ938" t="s">
        <v>20110</v>
      </c>
      <c r="BV938" t="s">
        <v>20111</v>
      </c>
    </row>
    <row r="939" spans="12:74" x14ac:dyDescent="0.3">
      <c r="L939">
        <v>4540</v>
      </c>
      <c r="M939" t="s">
        <v>1351</v>
      </c>
      <c r="AU939" t="s">
        <v>20112</v>
      </c>
      <c r="AW939" t="s">
        <v>20113</v>
      </c>
      <c r="AZ939" t="s">
        <v>20114</v>
      </c>
      <c r="BA939" t="s">
        <v>20115</v>
      </c>
      <c r="BB939" t="s">
        <v>20116</v>
      </c>
      <c r="BD939" t="s">
        <v>20117</v>
      </c>
      <c r="BI939" t="s">
        <v>20118</v>
      </c>
      <c r="BL939" t="s">
        <v>20119</v>
      </c>
      <c r="BM939" t="s">
        <v>20120</v>
      </c>
      <c r="BN939" t="s">
        <v>20121</v>
      </c>
      <c r="BO939" t="s">
        <v>20122</v>
      </c>
      <c r="BQ939" t="s">
        <v>20123</v>
      </c>
      <c r="BV939" t="s">
        <v>20124</v>
      </c>
    </row>
    <row r="940" spans="12:74" x14ac:dyDescent="0.3">
      <c r="L940">
        <v>4540</v>
      </c>
      <c r="M940" t="s">
        <v>1352</v>
      </c>
      <c r="AU940" t="s">
        <v>20125</v>
      </c>
      <c r="AW940" t="s">
        <v>20126</v>
      </c>
      <c r="AZ940" t="s">
        <v>20127</v>
      </c>
      <c r="BA940" t="s">
        <v>20128</v>
      </c>
      <c r="BB940" t="s">
        <v>20129</v>
      </c>
      <c r="BD940" t="s">
        <v>20130</v>
      </c>
      <c r="BI940" t="s">
        <v>20131</v>
      </c>
      <c r="BL940" t="s">
        <v>20132</v>
      </c>
      <c r="BM940" t="s">
        <v>20133</v>
      </c>
      <c r="BN940" t="s">
        <v>20134</v>
      </c>
      <c r="BO940" t="s">
        <v>20135</v>
      </c>
      <c r="BQ940" t="s">
        <v>20136</v>
      </c>
      <c r="BV940" t="s">
        <v>20137</v>
      </c>
    </row>
    <row r="941" spans="12:74" x14ac:dyDescent="0.3">
      <c r="L941">
        <v>4540</v>
      </c>
      <c r="M941" t="s">
        <v>1353</v>
      </c>
      <c r="AU941" t="s">
        <v>20138</v>
      </c>
      <c r="AW941" t="s">
        <v>20139</v>
      </c>
      <c r="AZ941" t="s">
        <v>20140</v>
      </c>
      <c r="BA941" t="s">
        <v>20141</v>
      </c>
      <c r="BB941" t="s">
        <v>20142</v>
      </c>
      <c r="BD941" t="s">
        <v>20143</v>
      </c>
      <c r="BI941" t="s">
        <v>20144</v>
      </c>
      <c r="BL941" t="s">
        <v>20145</v>
      </c>
      <c r="BM941" t="s">
        <v>20146</v>
      </c>
      <c r="BN941" t="s">
        <v>20147</v>
      </c>
      <c r="BO941" t="s">
        <v>20148</v>
      </c>
      <c r="BQ941" t="s">
        <v>20149</v>
      </c>
      <c r="BV941" t="s">
        <v>20150</v>
      </c>
    </row>
    <row r="942" spans="12:74" x14ac:dyDescent="0.3">
      <c r="L942">
        <v>4540</v>
      </c>
      <c r="M942" t="s">
        <v>1354</v>
      </c>
      <c r="AU942" t="s">
        <v>20151</v>
      </c>
      <c r="AW942" t="s">
        <v>20152</v>
      </c>
      <c r="AZ942" t="s">
        <v>20153</v>
      </c>
      <c r="BA942" t="s">
        <v>20154</v>
      </c>
      <c r="BB942" t="s">
        <v>20155</v>
      </c>
      <c r="BD942" t="s">
        <v>20156</v>
      </c>
      <c r="BI942" t="s">
        <v>20157</v>
      </c>
      <c r="BL942" t="s">
        <v>20158</v>
      </c>
      <c r="BM942" t="s">
        <v>20159</v>
      </c>
      <c r="BN942" t="s">
        <v>20160</v>
      </c>
      <c r="BO942" t="s">
        <v>20161</v>
      </c>
      <c r="BQ942" t="s">
        <v>20162</v>
      </c>
      <c r="BV942" t="s">
        <v>20163</v>
      </c>
    </row>
    <row r="943" spans="12:74" x14ac:dyDescent="0.3">
      <c r="L943">
        <v>4540</v>
      </c>
      <c r="M943" t="s">
        <v>1355</v>
      </c>
      <c r="AU943" t="s">
        <v>20164</v>
      </c>
      <c r="AW943" t="s">
        <v>20165</v>
      </c>
      <c r="AZ943" t="s">
        <v>20166</v>
      </c>
      <c r="BA943" t="s">
        <v>20167</v>
      </c>
      <c r="BB943" t="s">
        <v>20168</v>
      </c>
      <c r="BD943" t="s">
        <v>20169</v>
      </c>
      <c r="BI943" t="s">
        <v>20170</v>
      </c>
      <c r="BL943" t="s">
        <v>20171</v>
      </c>
      <c r="BM943" t="s">
        <v>20172</v>
      </c>
      <c r="BN943" t="s">
        <v>20173</v>
      </c>
      <c r="BO943" t="s">
        <v>20174</v>
      </c>
      <c r="BQ943" t="s">
        <v>20175</v>
      </c>
      <c r="BV943" t="s">
        <v>20176</v>
      </c>
    </row>
    <row r="944" spans="12:74" x14ac:dyDescent="0.3">
      <c r="L944">
        <v>4550</v>
      </c>
      <c r="M944" t="s">
        <v>1356</v>
      </c>
      <c r="AU944" t="s">
        <v>20177</v>
      </c>
      <c r="AW944" t="s">
        <v>20178</v>
      </c>
      <c r="AZ944" t="s">
        <v>20179</v>
      </c>
      <c r="BA944" t="s">
        <v>20180</v>
      </c>
      <c r="BB944" t="s">
        <v>20181</v>
      </c>
      <c r="BD944" t="s">
        <v>20182</v>
      </c>
      <c r="BI944" t="s">
        <v>20183</v>
      </c>
      <c r="BL944" t="s">
        <v>20184</v>
      </c>
      <c r="BM944" t="s">
        <v>20185</v>
      </c>
      <c r="BN944" t="s">
        <v>20186</v>
      </c>
      <c r="BO944" t="s">
        <v>20187</v>
      </c>
      <c r="BQ944" t="s">
        <v>20188</v>
      </c>
      <c r="BV944" t="s">
        <v>20189</v>
      </c>
    </row>
    <row r="945" spans="12:74" x14ac:dyDescent="0.3">
      <c r="L945">
        <v>4550</v>
      </c>
      <c r="M945" t="s">
        <v>1357</v>
      </c>
      <c r="AU945" t="s">
        <v>20190</v>
      </c>
      <c r="AW945" t="s">
        <v>20191</v>
      </c>
      <c r="AZ945" t="s">
        <v>20192</v>
      </c>
      <c r="BA945" t="s">
        <v>20193</v>
      </c>
      <c r="BB945" t="s">
        <v>20194</v>
      </c>
      <c r="BD945" t="s">
        <v>20195</v>
      </c>
      <c r="BI945" t="s">
        <v>20196</v>
      </c>
      <c r="BL945" t="s">
        <v>20197</v>
      </c>
      <c r="BM945" t="s">
        <v>20198</v>
      </c>
      <c r="BN945" t="s">
        <v>20199</v>
      </c>
      <c r="BO945" t="s">
        <v>20200</v>
      </c>
      <c r="BQ945" t="s">
        <v>20201</v>
      </c>
      <c r="BV945" t="s">
        <v>20202</v>
      </c>
    </row>
    <row r="946" spans="12:74" x14ac:dyDescent="0.3">
      <c r="L946">
        <v>4550</v>
      </c>
      <c r="M946" t="s">
        <v>1358</v>
      </c>
      <c r="AU946" t="s">
        <v>20203</v>
      </c>
      <c r="AW946" t="s">
        <v>20204</v>
      </c>
      <c r="AZ946" t="s">
        <v>20205</v>
      </c>
      <c r="BA946" t="s">
        <v>20206</v>
      </c>
      <c r="BB946" t="s">
        <v>20207</v>
      </c>
      <c r="BD946" t="s">
        <v>20208</v>
      </c>
      <c r="BI946" t="s">
        <v>20209</v>
      </c>
      <c r="BL946" t="s">
        <v>20210</v>
      </c>
      <c r="BM946" t="s">
        <v>20211</v>
      </c>
      <c r="BN946" t="s">
        <v>20212</v>
      </c>
      <c r="BO946" t="s">
        <v>20213</v>
      </c>
      <c r="BQ946" t="s">
        <v>20214</v>
      </c>
      <c r="BV946" t="s">
        <v>20215</v>
      </c>
    </row>
    <row r="947" spans="12:74" x14ac:dyDescent="0.3">
      <c r="L947">
        <v>4550</v>
      </c>
      <c r="M947" t="s">
        <v>1359</v>
      </c>
      <c r="AU947" t="s">
        <v>20216</v>
      </c>
      <c r="AW947" t="s">
        <v>20217</v>
      </c>
      <c r="AZ947" t="s">
        <v>20218</v>
      </c>
      <c r="BA947" t="s">
        <v>20219</v>
      </c>
      <c r="BB947" t="s">
        <v>20220</v>
      </c>
      <c r="BD947" t="s">
        <v>20221</v>
      </c>
      <c r="BI947" t="s">
        <v>20222</v>
      </c>
      <c r="BL947" t="s">
        <v>20223</v>
      </c>
      <c r="BM947" t="s">
        <v>20224</v>
      </c>
      <c r="BN947" t="s">
        <v>20225</v>
      </c>
      <c r="BO947" t="s">
        <v>20226</v>
      </c>
      <c r="BQ947" t="s">
        <v>20227</v>
      </c>
      <c r="BV947" t="s">
        <v>20228</v>
      </c>
    </row>
    <row r="948" spans="12:74" x14ac:dyDescent="0.3">
      <c r="L948">
        <v>4557</v>
      </c>
      <c r="M948" t="s">
        <v>1360</v>
      </c>
      <c r="AU948" t="s">
        <v>20229</v>
      </c>
      <c r="AW948" t="s">
        <v>20230</v>
      </c>
      <c r="AZ948" t="s">
        <v>20231</v>
      </c>
      <c r="BA948" t="s">
        <v>20232</v>
      </c>
      <c r="BB948" t="s">
        <v>20233</v>
      </c>
      <c r="BD948" t="s">
        <v>20234</v>
      </c>
      <c r="BI948" t="s">
        <v>20235</v>
      </c>
      <c r="BL948" t="s">
        <v>20236</v>
      </c>
      <c r="BM948" t="s">
        <v>20237</v>
      </c>
      <c r="BN948" t="s">
        <v>20238</v>
      </c>
      <c r="BO948" t="s">
        <v>20239</v>
      </c>
      <c r="BQ948" t="s">
        <v>20240</v>
      </c>
      <c r="BV948" t="s">
        <v>20241</v>
      </c>
    </row>
    <row r="949" spans="12:74" x14ac:dyDescent="0.3">
      <c r="L949">
        <v>4557</v>
      </c>
      <c r="M949" t="s">
        <v>1361</v>
      </c>
      <c r="AU949" t="s">
        <v>20242</v>
      </c>
      <c r="AW949" t="s">
        <v>20243</v>
      </c>
      <c r="AZ949" t="s">
        <v>20244</v>
      </c>
      <c r="BA949" t="s">
        <v>20245</v>
      </c>
      <c r="BB949" t="s">
        <v>20246</v>
      </c>
      <c r="BD949" t="s">
        <v>20247</v>
      </c>
      <c r="BI949" t="s">
        <v>20248</v>
      </c>
      <c r="BL949" t="s">
        <v>20249</v>
      </c>
      <c r="BM949" t="s">
        <v>20250</v>
      </c>
      <c r="BN949" t="s">
        <v>20251</v>
      </c>
      <c r="BO949" t="s">
        <v>20252</v>
      </c>
      <c r="BQ949" t="s">
        <v>20253</v>
      </c>
      <c r="BV949" t="s">
        <v>20254</v>
      </c>
    </row>
    <row r="950" spans="12:74" x14ac:dyDescent="0.3">
      <c r="L950">
        <v>4557</v>
      </c>
      <c r="M950" t="s">
        <v>1362</v>
      </c>
      <c r="AU950" t="s">
        <v>20255</v>
      </c>
      <c r="AW950" t="s">
        <v>20256</v>
      </c>
      <c r="AZ950" t="s">
        <v>20257</v>
      </c>
      <c r="BA950" t="s">
        <v>20258</v>
      </c>
      <c r="BB950" t="s">
        <v>20259</v>
      </c>
      <c r="BD950" t="s">
        <v>20260</v>
      </c>
      <c r="BI950" t="s">
        <v>20261</v>
      </c>
      <c r="BL950" t="s">
        <v>20262</v>
      </c>
      <c r="BM950" t="s">
        <v>20263</v>
      </c>
      <c r="BN950" t="s">
        <v>20264</v>
      </c>
      <c r="BO950" t="s">
        <v>20265</v>
      </c>
      <c r="BQ950" t="s">
        <v>20266</v>
      </c>
      <c r="BV950" t="s">
        <v>20267</v>
      </c>
    </row>
    <row r="951" spans="12:74" x14ac:dyDescent="0.3">
      <c r="L951">
        <v>4557</v>
      </c>
      <c r="M951" t="s">
        <v>1363</v>
      </c>
      <c r="AU951" t="s">
        <v>20268</v>
      </c>
      <c r="AW951" t="s">
        <v>20269</v>
      </c>
      <c r="AZ951" t="s">
        <v>20270</v>
      </c>
      <c r="BA951" t="s">
        <v>20271</v>
      </c>
      <c r="BB951" t="s">
        <v>20272</v>
      </c>
      <c r="BD951" t="s">
        <v>20273</v>
      </c>
      <c r="BI951" t="s">
        <v>20274</v>
      </c>
      <c r="BL951" t="s">
        <v>20275</v>
      </c>
      <c r="BM951" t="s">
        <v>20276</v>
      </c>
      <c r="BN951" t="s">
        <v>20277</v>
      </c>
      <c r="BO951" t="s">
        <v>20278</v>
      </c>
      <c r="BQ951" t="s">
        <v>20279</v>
      </c>
      <c r="BV951" t="s">
        <v>20280</v>
      </c>
    </row>
    <row r="952" spans="12:74" x14ac:dyDescent="0.3">
      <c r="L952">
        <v>4557</v>
      </c>
      <c r="M952" t="s">
        <v>1364</v>
      </c>
      <c r="AU952" t="s">
        <v>20281</v>
      </c>
      <c r="AW952" t="s">
        <v>20282</v>
      </c>
      <c r="AZ952" t="s">
        <v>20283</v>
      </c>
      <c r="BA952" t="s">
        <v>20284</v>
      </c>
      <c r="BB952" t="s">
        <v>20285</v>
      </c>
      <c r="BD952" t="s">
        <v>20286</v>
      </c>
      <c r="BI952" t="s">
        <v>20287</v>
      </c>
      <c r="BL952" t="s">
        <v>20288</v>
      </c>
      <c r="BM952" t="s">
        <v>20289</v>
      </c>
      <c r="BN952" t="s">
        <v>20290</v>
      </c>
      <c r="BO952" t="s">
        <v>20291</v>
      </c>
      <c r="BQ952" t="s">
        <v>20292</v>
      </c>
      <c r="BV952" t="s">
        <v>20293</v>
      </c>
    </row>
    <row r="953" spans="12:74" x14ac:dyDescent="0.3">
      <c r="L953">
        <v>4557</v>
      </c>
      <c r="M953" t="s">
        <v>1365</v>
      </c>
      <c r="AU953" t="s">
        <v>20294</v>
      </c>
      <c r="AW953" t="s">
        <v>20295</v>
      </c>
      <c r="AZ953" t="s">
        <v>20296</v>
      </c>
      <c r="BA953" t="s">
        <v>20297</v>
      </c>
      <c r="BB953" t="s">
        <v>20298</v>
      </c>
      <c r="BD953" t="s">
        <v>20299</v>
      </c>
      <c r="BI953" t="s">
        <v>20300</v>
      </c>
      <c r="BL953" t="s">
        <v>20301</v>
      </c>
      <c r="BM953" t="s">
        <v>20302</v>
      </c>
      <c r="BN953" t="s">
        <v>20303</v>
      </c>
      <c r="BO953" t="s">
        <v>20304</v>
      </c>
      <c r="BQ953" t="s">
        <v>20305</v>
      </c>
      <c r="BV953" t="s">
        <v>20306</v>
      </c>
    </row>
    <row r="954" spans="12:74" x14ac:dyDescent="0.3">
      <c r="L954">
        <v>4560</v>
      </c>
      <c r="M954" t="s">
        <v>1366</v>
      </c>
      <c r="AU954" t="s">
        <v>20307</v>
      </c>
      <c r="AW954" t="s">
        <v>20308</v>
      </c>
      <c r="AZ954" t="s">
        <v>20309</v>
      </c>
      <c r="BA954" t="s">
        <v>20310</v>
      </c>
      <c r="BB954" t="s">
        <v>20311</v>
      </c>
      <c r="BD954" t="s">
        <v>20312</v>
      </c>
      <c r="BI954" t="s">
        <v>20313</v>
      </c>
      <c r="BL954" t="s">
        <v>20314</v>
      </c>
      <c r="BM954" t="s">
        <v>20315</v>
      </c>
      <c r="BN954" t="s">
        <v>20316</v>
      </c>
      <c r="BO954" t="s">
        <v>20317</v>
      </c>
      <c r="BQ954" t="s">
        <v>20318</v>
      </c>
      <c r="BV954" t="s">
        <v>20319</v>
      </c>
    </row>
    <row r="955" spans="12:74" x14ac:dyDescent="0.3">
      <c r="L955">
        <v>4560</v>
      </c>
      <c r="M955" t="s">
        <v>1367</v>
      </c>
      <c r="AU955" t="s">
        <v>20320</v>
      </c>
      <c r="AW955" t="s">
        <v>20321</v>
      </c>
      <c r="AZ955" t="s">
        <v>20322</v>
      </c>
      <c r="BA955" t="s">
        <v>20323</v>
      </c>
      <c r="BB955" t="s">
        <v>20324</v>
      </c>
      <c r="BD955" t="s">
        <v>20325</v>
      </c>
      <c r="BI955" t="s">
        <v>20326</v>
      </c>
      <c r="BL955" t="s">
        <v>20327</v>
      </c>
      <c r="BM955" t="s">
        <v>20328</v>
      </c>
      <c r="BN955" t="s">
        <v>20329</v>
      </c>
      <c r="BO955" t="s">
        <v>20330</v>
      </c>
      <c r="BQ955" t="s">
        <v>20331</v>
      </c>
      <c r="BV955" t="s">
        <v>20332</v>
      </c>
    </row>
    <row r="956" spans="12:74" x14ac:dyDescent="0.3">
      <c r="L956">
        <v>4560</v>
      </c>
      <c r="M956" t="s">
        <v>1368</v>
      </c>
      <c r="AU956" t="s">
        <v>20333</v>
      </c>
      <c r="AW956" t="s">
        <v>20334</v>
      </c>
      <c r="AZ956" t="s">
        <v>20335</v>
      </c>
      <c r="BA956" t="s">
        <v>20336</v>
      </c>
      <c r="BB956" t="s">
        <v>20337</v>
      </c>
      <c r="BD956" t="s">
        <v>20338</v>
      </c>
      <c r="BI956" t="s">
        <v>20339</v>
      </c>
      <c r="BL956" t="s">
        <v>20340</v>
      </c>
      <c r="BM956" t="s">
        <v>20341</v>
      </c>
      <c r="BN956" t="s">
        <v>20342</v>
      </c>
      <c r="BO956" t="s">
        <v>20343</v>
      </c>
      <c r="BQ956" t="s">
        <v>20344</v>
      </c>
      <c r="BV956" t="s">
        <v>20345</v>
      </c>
    </row>
    <row r="957" spans="12:74" x14ac:dyDescent="0.3">
      <c r="L957">
        <v>4560</v>
      </c>
      <c r="M957" t="s">
        <v>1369</v>
      </c>
      <c r="AU957" t="s">
        <v>20346</v>
      </c>
      <c r="AW957" t="s">
        <v>20347</v>
      </c>
      <c r="AZ957" t="s">
        <v>20348</v>
      </c>
      <c r="BA957" t="s">
        <v>20349</v>
      </c>
      <c r="BB957" t="s">
        <v>20350</v>
      </c>
      <c r="BD957" t="s">
        <v>20351</v>
      </c>
      <c r="BI957" t="s">
        <v>20352</v>
      </c>
      <c r="BL957" t="s">
        <v>20353</v>
      </c>
      <c r="BM957" t="s">
        <v>20354</v>
      </c>
      <c r="BN957" t="s">
        <v>20355</v>
      </c>
      <c r="BO957" t="s">
        <v>20356</v>
      </c>
      <c r="BQ957" t="s">
        <v>20357</v>
      </c>
      <c r="BV957" t="s">
        <v>20358</v>
      </c>
    </row>
    <row r="958" spans="12:74" x14ac:dyDescent="0.3">
      <c r="L958">
        <v>4560</v>
      </c>
      <c r="M958" t="s">
        <v>1370</v>
      </c>
      <c r="AU958" t="s">
        <v>20359</v>
      </c>
      <c r="AW958" t="s">
        <v>20360</v>
      </c>
      <c r="AZ958" t="s">
        <v>20361</v>
      </c>
      <c r="BA958" t="s">
        <v>20362</v>
      </c>
      <c r="BB958" t="s">
        <v>20363</v>
      </c>
      <c r="BD958" t="s">
        <v>20364</v>
      </c>
      <c r="BI958" t="s">
        <v>20365</v>
      </c>
      <c r="BL958" t="s">
        <v>20366</v>
      </c>
      <c r="BM958" t="s">
        <v>20367</v>
      </c>
      <c r="BN958" t="s">
        <v>20368</v>
      </c>
      <c r="BO958" t="s">
        <v>20369</v>
      </c>
      <c r="BQ958" t="s">
        <v>20370</v>
      </c>
      <c r="BV958" t="s">
        <v>20371</v>
      </c>
    </row>
    <row r="959" spans="12:74" x14ac:dyDescent="0.3">
      <c r="L959">
        <v>4560</v>
      </c>
      <c r="M959" t="s">
        <v>1371</v>
      </c>
      <c r="AU959" t="s">
        <v>20372</v>
      </c>
      <c r="AW959" t="s">
        <v>20373</v>
      </c>
      <c r="AZ959" t="s">
        <v>20374</v>
      </c>
      <c r="BA959" t="s">
        <v>20375</v>
      </c>
      <c r="BB959" t="s">
        <v>20376</v>
      </c>
      <c r="BD959" t="s">
        <v>20377</v>
      </c>
      <c r="BI959" t="s">
        <v>20378</v>
      </c>
      <c r="BL959" t="s">
        <v>20379</v>
      </c>
      <c r="BM959" t="s">
        <v>20380</v>
      </c>
      <c r="BN959" t="s">
        <v>20381</v>
      </c>
      <c r="BO959" t="s">
        <v>20382</v>
      </c>
      <c r="BQ959" t="s">
        <v>20383</v>
      </c>
      <c r="BV959" t="s">
        <v>20384</v>
      </c>
    </row>
    <row r="960" spans="12:74" x14ac:dyDescent="0.3">
      <c r="L960">
        <v>4570</v>
      </c>
      <c r="M960" t="s">
        <v>1372</v>
      </c>
      <c r="AU960" t="s">
        <v>20385</v>
      </c>
      <c r="AW960" t="s">
        <v>20386</v>
      </c>
      <c r="AZ960" t="s">
        <v>20387</v>
      </c>
      <c r="BA960" t="s">
        <v>20388</v>
      </c>
      <c r="BB960" t="s">
        <v>20389</v>
      </c>
      <c r="BD960" t="s">
        <v>20390</v>
      </c>
      <c r="BI960" t="s">
        <v>20391</v>
      </c>
      <c r="BL960" t="s">
        <v>20392</v>
      </c>
      <c r="BM960" t="s">
        <v>20393</v>
      </c>
      <c r="BN960" t="s">
        <v>20394</v>
      </c>
      <c r="BO960" t="s">
        <v>20395</v>
      </c>
      <c r="BQ960" t="s">
        <v>20396</v>
      </c>
      <c r="BV960" t="s">
        <v>20397</v>
      </c>
    </row>
    <row r="961" spans="12:74" x14ac:dyDescent="0.3">
      <c r="L961">
        <v>4570</v>
      </c>
      <c r="M961" t="s">
        <v>1373</v>
      </c>
      <c r="AU961" t="s">
        <v>20398</v>
      </c>
      <c r="AW961" t="s">
        <v>20399</v>
      </c>
      <c r="AZ961" t="s">
        <v>20400</v>
      </c>
      <c r="BA961" t="s">
        <v>20401</v>
      </c>
      <c r="BB961" t="s">
        <v>20402</v>
      </c>
      <c r="BD961" t="s">
        <v>20403</v>
      </c>
      <c r="BI961" t="s">
        <v>20404</v>
      </c>
      <c r="BL961" t="s">
        <v>20405</v>
      </c>
      <c r="BM961" t="s">
        <v>20406</v>
      </c>
      <c r="BN961" t="s">
        <v>20407</v>
      </c>
      <c r="BO961" t="s">
        <v>20408</v>
      </c>
      <c r="BQ961" t="s">
        <v>20409</v>
      </c>
      <c r="BV961" t="s">
        <v>20410</v>
      </c>
    </row>
    <row r="962" spans="12:74" x14ac:dyDescent="0.3">
      <c r="L962">
        <v>4577</v>
      </c>
      <c r="M962" t="s">
        <v>1374</v>
      </c>
      <c r="AU962" t="s">
        <v>20411</v>
      </c>
      <c r="AW962" t="s">
        <v>20412</v>
      </c>
      <c r="AZ962" t="s">
        <v>20413</v>
      </c>
      <c r="BA962" t="s">
        <v>20414</v>
      </c>
      <c r="BB962" t="s">
        <v>20415</v>
      </c>
      <c r="BD962" t="s">
        <v>20416</v>
      </c>
      <c r="BI962" t="s">
        <v>20417</v>
      </c>
      <c r="BL962" t="s">
        <v>20418</v>
      </c>
      <c r="BM962" t="s">
        <v>20419</v>
      </c>
      <c r="BN962" t="s">
        <v>20420</v>
      </c>
      <c r="BO962" t="s">
        <v>20421</v>
      </c>
      <c r="BQ962" t="s">
        <v>20422</v>
      </c>
      <c r="BV962" t="s">
        <v>20423</v>
      </c>
    </row>
    <row r="963" spans="12:74" x14ac:dyDescent="0.3">
      <c r="L963">
        <v>4577</v>
      </c>
      <c r="M963" t="s">
        <v>1375</v>
      </c>
      <c r="AU963" t="s">
        <v>20424</v>
      </c>
      <c r="AW963" t="s">
        <v>8577</v>
      </c>
      <c r="AZ963" t="s">
        <v>20425</v>
      </c>
      <c r="BA963" t="s">
        <v>20426</v>
      </c>
      <c r="BB963" t="s">
        <v>20427</v>
      </c>
      <c r="BD963" t="s">
        <v>20428</v>
      </c>
      <c r="BI963" t="s">
        <v>20429</v>
      </c>
      <c r="BL963" t="s">
        <v>20430</v>
      </c>
      <c r="BM963" t="s">
        <v>20431</v>
      </c>
      <c r="BN963" t="s">
        <v>20432</v>
      </c>
      <c r="BO963" t="s">
        <v>20433</v>
      </c>
      <c r="BQ963" t="s">
        <v>20434</v>
      </c>
      <c r="BV963" t="s">
        <v>20435</v>
      </c>
    </row>
    <row r="964" spans="12:74" x14ac:dyDescent="0.3">
      <c r="L964">
        <v>4577</v>
      </c>
      <c r="M964" t="s">
        <v>1376</v>
      </c>
      <c r="AU964" t="s">
        <v>20436</v>
      </c>
      <c r="AW964" t="s">
        <v>20437</v>
      </c>
      <c r="AZ964" t="s">
        <v>20438</v>
      </c>
      <c r="BA964" t="s">
        <v>4981</v>
      </c>
      <c r="BB964" t="s">
        <v>20439</v>
      </c>
      <c r="BD964" t="s">
        <v>20440</v>
      </c>
      <c r="BI964" t="s">
        <v>20441</v>
      </c>
      <c r="BL964" t="s">
        <v>20442</v>
      </c>
      <c r="BM964" t="s">
        <v>20443</v>
      </c>
      <c r="BN964" t="s">
        <v>20444</v>
      </c>
      <c r="BO964" t="s">
        <v>20445</v>
      </c>
      <c r="BQ964" t="s">
        <v>20446</v>
      </c>
      <c r="BV964" t="s">
        <v>20447</v>
      </c>
    </row>
    <row r="965" spans="12:74" x14ac:dyDescent="0.3">
      <c r="L965">
        <v>4577</v>
      </c>
      <c r="M965" t="s">
        <v>1377</v>
      </c>
      <c r="AU965" t="s">
        <v>20448</v>
      </c>
      <c r="AW965" t="s">
        <v>20449</v>
      </c>
      <c r="AZ965" t="s">
        <v>20450</v>
      </c>
      <c r="BA965" t="s">
        <v>20451</v>
      </c>
      <c r="BB965" t="s">
        <v>20452</v>
      </c>
      <c r="BD965" t="s">
        <v>20453</v>
      </c>
      <c r="BI965" t="s">
        <v>20454</v>
      </c>
      <c r="BL965" t="s">
        <v>20455</v>
      </c>
      <c r="BM965" t="s">
        <v>20456</v>
      </c>
      <c r="BN965" t="s">
        <v>20457</v>
      </c>
      <c r="BO965" t="s">
        <v>20458</v>
      </c>
      <c r="BQ965" t="s">
        <v>20459</v>
      </c>
      <c r="BV965" t="s">
        <v>20460</v>
      </c>
    </row>
    <row r="966" spans="12:74" x14ac:dyDescent="0.3">
      <c r="L966">
        <v>4590</v>
      </c>
      <c r="M966" t="s">
        <v>1378</v>
      </c>
      <c r="AU966" t="s">
        <v>20461</v>
      </c>
      <c r="AW966" t="s">
        <v>20462</v>
      </c>
      <c r="AZ966" t="s">
        <v>20463</v>
      </c>
      <c r="BA966" t="s">
        <v>20464</v>
      </c>
      <c r="BB966" t="s">
        <v>20465</v>
      </c>
      <c r="BD966" t="s">
        <v>20466</v>
      </c>
      <c r="BI966" t="s">
        <v>20467</v>
      </c>
      <c r="BL966" t="s">
        <v>20468</v>
      </c>
      <c r="BM966" t="s">
        <v>20469</v>
      </c>
      <c r="BN966" t="s">
        <v>20470</v>
      </c>
      <c r="BO966" t="s">
        <v>20471</v>
      </c>
      <c r="BQ966" t="s">
        <v>20472</v>
      </c>
      <c r="BV966" t="s">
        <v>20473</v>
      </c>
    </row>
    <row r="967" spans="12:74" x14ac:dyDescent="0.3">
      <c r="L967">
        <v>4590</v>
      </c>
      <c r="M967" t="s">
        <v>1379</v>
      </c>
      <c r="AU967" t="s">
        <v>20474</v>
      </c>
      <c r="AW967" t="s">
        <v>20475</v>
      </c>
      <c r="AZ967" t="s">
        <v>20476</v>
      </c>
      <c r="BA967" t="s">
        <v>20477</v>
      </c>
      <c r="BB967" t="s">
        <v>20478</v>
      </c>
      <c r="BD967" t="s">
        <v>20479</v>
      </c>
      <c r="BI967" t="s">
        <v>20480</v>
      </c>
      <c r="BL967" t="s">
        <v>20481</v>
      </c>
      <c r="BM967" t="s">
        <v>20482</v>
      </c>
      <c r="BN967" t="s">
        <v>20483</v>
      </c>
      <c r="BO967" t="s">
        <v>20484</v>
      </c>
      <c r="BQ967" t="s">
        <v>20485</v>
      </c>
      <c r="BV967" t="s">
        <v>20486</v>
      </c>
    </row>
    <row r="968" spans="12:74" x14ac:dyDescent="0.3">
      <c r="L968">
        <v>4590</v>
      </c>
      <c r="M968" t="s">
        <v>1380</v>
      </c>
      <c r="AU968" t="s">
        <v>20487</v>
      </c>
      <c r="AW968" t="s">
        <v>20488</v>
      </c>
      <c r="AZ968" t="s">
        <v>20489</v>
      </c>
      <c r="BA968" t="s">
        <v>20490</v>
      </c>
      <c r="BB968" t="s">
        <v>20491</v>
      </c>
      <c r="BD968" t="s">
        <v>20492</v>
      </c>
      <c r="BI968" t="s">
        <v>20493</v>
      </c>
      <c r="BL968" t="s">
        <v>20494</v>
      </c>
      <c r="BM968" t="s">
        <v>20495</v>
      </c>
      <c r="BN968" t="s">
        <v>20496</v>
      </c>
      <c r="BO968" t="s">
        <v>20497</v>
      </c>
      <c r="BQ968" t="s">
        <v>20498</v>
      </c>
      <c r="BV968" t="s">
        <v>20499</v>
      </c>
    </row>
    <row r="969" spans="12:74" x14ac:dyDescent="0.3">
      <c r="L969">
        <v>4600</v>
      </c>
      <c r="M969" t="s">
        <v>1381</v>
      </c>
      <c r="AU969" t="s">
        <v>20500</v>
      </c>
      <c r="AW969" t="s">
        <v>20501</v>
      </c>
      <c r="AZ969" t="s">
        <v>20502</v>
      </c>
      <c r="BA969" t="s">
        <v>20503</v>
      </c>
      <c r="BB969" t="s">
        <v>20504</v>
      </c>
      <c r="BD969" t="s">
        <v>20505</v>
      </c>
      <c r="BI969" t="s">
        <v>20506</v>
      </c>
      <c r="BL969" t="s">
        <v>20507</v>
      </c>
      <c r="BM969" t="s">
        <v>20508</v>
      </c>
      <c r="BN969" t="s">
        <v>20509</v>
      </c>
      <c r="BO969" t="s">
        <v>20510</v>
      </c>
      <c r="BQ969" t="s">
        <v>20511</v>
      </c>
      <c r="BV969" t="s">
        <v>20512</v>
      </c>
    </row>
    <row r="970" spans="12:74" x14ac:dyDescent="0.3">
      <c r="L970">
        <v>4600</v>
      </c>
      <c r="M970" t="s">
        <v>1382</v>
      </c>
      <c r="AU970" t="s">
        <v>20513</v>
      </c>
      <c r="AW970" t="s">
        <v>20514</v>
      </c>
      <c r="AZ970" t="s">
        <v>20515</v>
      </c>
      <c r="BA970" t="s">
        <v>20516</v>
      </c>
      <c r="BB970" t="s">
        <v>20517</v>
      </c>
      <c r="BD970" t="s">
        <v>20518</v>
      </c>
      <c r="BI970" t="s">
        <v>20519</v>
      </c>
      <c r="BL970" t="s">
        <v>20520</v>
      </c>
      <c r="BM970" t="s">
        <v>20521</v>
      </c>
      <c r="BN970" t="s">
        <v>20522</v>
      </c>
      <c r="BO970" t="s">
        <v>20523</v>
      </c>
      <c r="BQ970" t="s">
        <v>20524</v>
      </c>
      <c r="BV970" t="s">
        <v>20525</v>
      </c>
    </row>
    <row r="971" spans="12:74" x14ac:dyDescent="0.3">
      <c r="L971">
        <v>4600</v>
      </c>
      <c r="M971" t="s">
        <v>1383</v>
      </c>
      <c r="AU971" t="s">
        <v>20526</v>
      </c>
      <c r="AW971" t="s">
        <v>20527</v>
      </c>
      <c r="AZ971" t="s">
        <v>20528</v>
      </c>
      <c r="BA971" t="s">
        <v>20529</v>
      </c>
      <c r="BB971" t="s">
        <v>20530</v>
      </c>
      <c r="BD971" t="s">
        <v>20531</v>
      </c>
      <c r="BI971" t="s">
        <v>20532</v>
      </c>
      <c r="BL971" t="s">
        <v>20533</v>
      </c>
      <c r="BM971" t="s">
        <v>20534</v>
      </c>
      <c r="BN971" t="s">
        <v>20535</v>
      </c>
      <c r="BO971" t="s">
        <v>20536</v>
      </c>
      <c r="BQ971" t="s">
        <v>20537</v>
      </c>
      <c r="BV971" t="s">
        <v>20538</v>
      </c>
    </row>
    <row r="972" spans="12:74" x14ac:dyDescent="0.3">
      <c r="L972">
        <v>4600</v>
      </c>
      <c r="M972" t="s">
        <v>1384</v>
      </c>
      <c r="AU972" t="s">
        <v>20539</v>
      </c>
      <c r="AW972" t="s">
        <v>20540</v>
      </c>
      <c r="AZ972" t="s">
        <v>20541</v>
      </c>
      <c r="BA972" t="s">
        <v>20542</v>
      </c>
      <c r="BB972" t="s">
        <v>20543</v>
      </c>
      <c r="BD972" t="s">
        <v>20544</v>
      </c>
      <c r="BI972" t="s">
        <v>20545</v>
      </c>
      <c r="BL972" t="s">
        <v>20546</v>
      </c>
      <c r="BM972" t="s">
        <v>20547</v>
      </c>
      <c r="BN972" t="s">
        <v>20548</v>
      </c>
      <c r="BO972" t="s">
        <v>20549</v>
      </c>
      <c r="BQ972" t="s">
        <v>20550</v>
      </c>
      <c r="BV972" t="s">
        <v>20551</v>
      </c>
    </row>
    <row r="973" spans="12:74" x14ac:dyDescent="0.3">
      <c r="L973">
        <v>4601</v>
      </c>
      <c r="M973" t="s">
        <v>1385</v>
      </c>
      <c r="AU973" t="s">
        <v>20552</v>
      </c>
      <c r="AW973" t="s">
        <v>20553</v>
      </c>
      <c r="AZ973" t="s">
        <v>20554</v>
      </c>
      <c r="BA973" t="s">
        <v>20555</v>
      </c>
      <c r="BB973" t="s">
        <v>20556</v>
      </c>
      <c r="BD973" t="s">
        <v>20557</v>
      </c>
      <c r="BI973" t="s">
        <v>20558</v>
      </c>
      <c r="BL973" t="s">
        <v>20559</v>
      </c>
      <c r="BM973" t="s">
        <v>20560</v>
      </c>
      <c r="BN973" t="s">
        <v>20561</v>
      </c>
      <c r="BO973" t="s">
        <v>20562</v>
      </c>
      <c r="BQ973" t="s">
        <v>20563</v>
      </c>
      <c r="BV973" t="s">
        <v>20564</v>
      </c>
    </row>
    <row r="974" spans="12:74" x14ac:dyDescent="0.3">
      <c r="L974">
        <v>4602</v>
      </c>
      <c r="M974" t="s">
        <v>1386</v>
      </c>
      <c r="AU974" t="s">
        <v>20565</v>
      </c>
      <c r="AW974" t="s">
        <v>20566</v>
      </c>
      <c r="AZ974" t="s">
        <v>20567</v>
      </c>
      <c r="BA974" t="s">
        <v>20568</v>
      </c>
      <c r="BB974" t="s">
        <v>8484</v>
      </c>
      <c r="BD974" t="s">
        <v>20569</v>
      </c>
      <c r="BI974" t="s">
        <v>20570</v>
      </c>
      <c r="BL974" t="s">
        <v>20571</v>
      </c>
      <c r="BM974" t="s">
        <v>20572</v>
      </c>
      <c r="BN974" t="s">
        <v>20573</v>
      </c>
      <c r="BO974" t="s">
        <v>20574</v>
      </c>
      <c r="BQ974" t="s">
        <v>20575</v>
      </c>
      <c r="BV974" t="s">
        <v>20576</v>
      </c>
    </row>
    <row r="975" spans="12:74" x14ac:dyDescent="0.3">
      <c r="L975">
        <v>4606</v>
      </c>
      <c r="M975" t="s">
        <v>1387</v>
      </c>
      <c r="AU975" t="s">
        <v>20577</v>
      </c>
      <c r="AW975" t="s">
        <v>20578</v>
      </c>
      <c r="AZ975" t="s">
        <v>20579</v>
      </c>
      <c r="BA975" t="s">
        <v>20580</v>
      </c>
      <c r="BB975" t="s">
        <v>20581</v>
      </c>
      <c r="BD975" t="s">
        <v>20582</v>
      </c>
      <c r="BI975" t="s">
        <v>20583</v>
      </c>
      <c r="BL975" t="s">
        <v>20584</v>
      </c>
      <c r="BM975" t="s">
        <v>20585</v>
      </c>
      <c r="BN975" t="s">
        <v>20586</v>
      </c>
      <c r="BO975" t="s">
        <v>20587</v>
      </c>
      <c r="BQ975" t="s">
        <v>20588</v>
      </c>
      <c r="BV975" t="s">
        <v>20589</v>
      </c>
    </row>
    <row r="976" spans="12:74" x14ac:dyDescent="0.3">
      <c r="L976">
        <v>4607</v>
      </c>
      <c r="M976" t="s">
        <v>1388</v>
      </c>
      <c r="AU976" t="s">
        <v>20590</v>
      </c>
      <c r="AW976" t="s">
        <v>20591</v>
      </c>
      <c r="AZ976" t="s">
        <v>20592</v>
      </c>
      <c r="BA976" t="s">
        <v>20593</v>
      </c>
      <c r="BB976" t="s">
        <v>20594</v>
      </c>
      <c r="BD976" t="s">
        <v>20595</v>
      </c>
      <c r="BI976" t="s">
        <v>20596</v>
      </c>
      <c r="BL976" t="s">
        <v>20597</v>
      </c>
      <c r="BM976" t="s">
        <v>20598</v>
      </c>
      <c r="BN976" t="s">
        <v>20599</v>
      </c>
      <c r="BO976" t="s">
        <v>20600</v>
      </c>
      <c r="BQ976" t="s">
        <v>20601</v>
      </c>
      <c r="BV976" t="s">
        <v>20602</v>
      </c>
    </row>
    <row r="977" spans="12:74" x14ac:dyDescent="0.3">
      <c r="L977">
        <v>4607</v>
      </c>
      <c r="M977" t="s">
        <v>1389</v>
      </c>
      <c r="AU977" t="s">
        <v>20603</v>
      </c>
      <c r="AW977" t="s">
        <v>20604</v>
      </c>
      <c r="AZ977" t="s">
        <v>20605</v>
      </c>
      <c r="BA977" t="s">
        <v>20606</v>
      </c>
      <c r="BB977" t="s">
        <v>20607</v>
      </c>
      <c r="BD977" t="s">
        <v>20608</v>
      </c>
      <c r="BI977" t="s">
        <v>20609</v>
      </c>
      <c r="BL977" t="s">
        <v>20610</v>
      </c>
      <c r="BM977" t="s">
        <v>20611</v>
      </c>
      <c r="BN977" t="s">
        <v>20612</v>
      </c>
      <c r="BO977" t="s">
        <v>20613</v>
      </c>
      <c r="BQ977" t="s">
        <v>20614</v>
      </c>
      <c r="BV977" t="s">
        <v>20615</v>
      </c>
    </row>
    <row r="978" spans="12:74" x14ac:dyDescent="0.3">
      <c r="L978">
        <v>4607</v>
      </c>
      <c r="M978" t="s">
        <v>1390</v>
      </c>
      <c r="AU978" t="s">
        <v>20616</v>
      </c>
      <c r="AW978" t="s">
        <v>20617</v>
      </c>
      <c r="AZ978" t="s">
        <v>20618</v>
      </c>
      <c r="BA978" t="s">
        <v>20619</v>
      </c>
      <c r="BB978" t="s">
        <v>20620</v>
      </c>
      <c r="BD978" t="s">
        <v>20621</v>
      </c>
      <c r="BI978" t="s">
        <v>20622</v>
      </c>
      <c r="BL978" t="s">
        <v>20623</v>
      </c>
      <c r="BM978" t="s">
        <v>20624</v>
      </c>
      <c r="BN978" t="s">
        <v>20625</v>
      </c>
      <c r="BO978" t="s">
        <v>20626</v>
      </c>
      <c r="BQ978" t="s">
        <v>20627</v>
      </c>
      <c r="BV978" t="s">
        <v>20628</v>
      </c>
    </row>
    <row r="979" spans="12:74" x14ac:dyDescent="0.3">
      <c r="L979">
        <v>4607</v>
      </c>
      <c r="M979" t="s">
        <v>1391</v>
      </c>
      <c r="AU979" t="s">
        <v>20629</v>
      </c>
      <c r="AW979" t="s">
        <v>20630</v>
      </c>
      <c r="AZ979" t="s">
        <v>20631</v>
      </c>
      <c r="BA979" t="s">
        <v>20632</v>
      </c>
      <c r="BB979" t="s">
        <v>20633</v>
      </c>
      <c r="BD979" t="s">
        <v>20634</v>
      </c>
      <c r="BI979" t="s">
        <v>20635</v>
      </c>
      <c r="BL979" t="s">
        <v>20636</v>
      </c>
      <c r="BM979" t="s">
        <v>20637</v>
      </c>
      <c r="BN979" t="s">
        <v>20638</v>
      </c>
      <c r="BO979" t="s">
        <v>20639</v>
      </c>
      <c r="BQ979" t="s">
        <v>20640</v>
      </c>
      <c r="BV979" t="s">
        <v>20641</v>
      </c>
    </row>
    <row r="980" spans="12:74" x14ac:dyDescent="0.3">
      <c r="L980">
        <v>4607</v>
      </c>
      <c r="M980" t="s">
        <v>1392</v>
      </c>
      <c r="AU980" t="s">
        <v>20642</v>
      </c>
      <c r="AW980" t="s">
        <v>20643</v>
      </c>
      <c r="AZ980" t="s">
        <v>20644</v>
      </c>
      <c r="BA980" t="s">
        <v>20645</v>
      </c>
      <c r="BB980" t="s">
        <v>20646</v>
      </c>
      <c r="BD980" t="s">
        <v>20647</v>
      </c>
      <c r="BI980" t="s">
        <v>20648</v>
      </c>
      <c r="BL980" t="s">
        <v>20649</v>
      </c>
      <c r="BM980" t="s">
        <v>20650</v>
      </c>
      <c r="BN980" t="s">
        <v>20651</v>
      </c>
      <c r="BO980" t="s">
        <v>20652</v>
      </c>
      <c r="BQ980" t="s">
        <v>20653</v>
      </c>
      <c r="BV980" t="s">
        <v>20654</v>
      </c>
    </row>
    <row r="981" spans="12:74" x14ac:dyDescent="0.3">
      <c r="L981">
        <v>4608</v>
      </c>
      <c r="M981" t="s">
        <v>1393</v>
      </c>
      <c r="AU981" t="s">
        <v>20655</v>
      </c>
      <c r="AW981" t="s">
        <v>20656</v>
      </c>
      <c r="AZ981" t="s">
        <v>20657</v>
      </c>
      <c r="BA981" t="s">
        <v>20658</v>
      </c>
      <c r="BB981" t="s">
        <v>20659</v>
      </c>
      <c r="BD981" t="s">
        <v>20660</v>
      </c>
      <c r="BI981" t="s">
        <v>20661</v>
      </c>
      <c r="BL981" t="s">
        <v>3189</v>
      </c>
      <c r="BM981" t="s">
        <v>20662</v>
      </c>
      <c r="BN981" t="s">
        <v>20663</v>
      </c>
      <c r="BO981" t="s">
        <v>20664</v>
      </c>
      <c r="BQ981" t="s">
        <v>20665</v>
      </c>
      <c r="BV981" t="s">
        <v>20666</v>
      </c>
    </row>
    <row r="982" spans="12:74" x14ac:dyDescent="0.3">
      <c r="L982">
        <v>4608</v>
      </c>
      <c r="M982" t="s">
        <v>1394</v>
      </c>
      <c r="AU982" t="s">
        <v>20667</v>
      </c>
      <c r="AW982" t="s">
        <v>20668</v>
      </c>
      <c r="AZ982" t="s">
        <v>20669</v>
      </c>
      <c r="BA982" t="s">
        <v>20670</v>
      </c>
      <c r="BB982" t="s">
        <v>20671</v>
      </c>
      <c r="BD982" t="s">
        <v>20672</v>
      </c>
      <c r="BI982" t="s">
        <v>20673</v>
      </c>
      <c r="BL982" t="s">
        <v>20674</v>
      </c>
      <c r="BM982" t="s">
        <v>20675</v>
      </c>
      <c r="BN982" t="s">
        <v>20676</v>
      </c>
      <c r="BO982" t="s">
        <v>20677</v>
      </c>
      <c r="BQ982" t="s">
        <v>20678</v>
      </c>
      <c r="BV982" t="s">
        <v>20679</v>
      </c>
    </row>
    <row r="983" spans="12:74" x14ac:dyDescent="0.3">
      <c r="L983">
        <v>4610</v>
      </c>
      <c r="M983" t="s">
        <v>1395</v>
      </c>
      <c r="AU983" t="s">
        <v>20680</v>
      </c>
      <c r="AW983" t="s">
        <v>20681</v>
      </c>
      <c r="AZ983" t="s">
        <v>20682</v>
      </c>
      <c r="BA983" t="s">
        <v>20683</v>
      </c>
      <c r="BB983" t="s">
        <v>20684</v>
      </c>
      <c r="BD983" t="s">
        <v>20685</v>
      </c>
      <c r="BI983" t="s">
        <v>20686</v>
      </c>
      <c r="BL983" t="s">
        <v>20687</v>
      </c>
      <c r="BM983" t="s">
        <v>20688</v>
      </c>
      <c r="BN983" t="s">
        <v>20689</v>
      </c>
      <c r="BO983" t="s">
        <v>20690</v>
      </c>
      <c r="BQ983" t="s">
        <v>20691</v>
      </c>
      <c r="BV983" t="s">
        <v>20692</v>
      </c>
    </row>
    <row r="984" spans="12:74" x14ac:dyDescent="0.3">
      <c r="L984">
        <v>4610</v>
      </c>
      <c r="M984" t="s">
        <v>1396</v>
      </c>
      <c r="AU984" t="s">
        <v>20693</v>
      </c>
      <c r="AW984" t="s">
        <v>20694</v>
      </c>
      <c r="AZ984" t="s">
        <v>20695</v>
      </c>
      <c r="BA984" t="s">
        <v>20696</v>
      </c>
      <c r="BB984" t="s">
        <v>20697</v>
      </c>
      <c r="BD984" t="s">
        <v>20698</v>
      </c>
      <c r="BI984" t="s">
        <v>20699</v>
      </c>
      <c r="BL984" t="s">
        <v>20700</v>
      </c>
      <c r="BM984" t="s">
        <v>20701</v>
      </c>
      <c r="BN984" t="s">
        <v>20702</v>
      </c>
      <c r="BO984" t="s">
        <v>20703</v>
      </c>
      <c r="BQ984" t="s">
        <v>20704</v>
      </c>
      <c r="BV984" t="s">
        <v>20705</v>
      </c>
    </row>
    <row r="985" spans="12:74" x14ac:dyDescent="0.3">
      <c r="L985">
        <v>4610</v>
      </c>
      <c r="M985" t="s">
        <v>1397</v>
      </c>
      <c r="AU985" t="s">
        <v>20706</v>
      </c>
      <c r="AW985" t="s">
        <v>20707</v>
      </c>
      <c r="AZ985" t="s">
        <v>20708</v>
      </c>
      <c r="BA985" t="s">
        <v>20709</v>
      </c>
      <c r="BB985" t="s">
        <v>20710</v>
      </c>
      <c r="BD985" t="s">
        <v>20711</v>
      </c>
      <c r="BI985" t="s">
        <v>20712</v>
      </c>
      <c r="BL985" t="s">
        <v>20713</v>
      </c>
      <c r="BM985" t="s">
        <v>20714</v>
      </c>
      <c r="BN985" t="s">
        <v>20715</v>
      </c>
      <c r="BO985" t="s">
        <v>20716</v>
      </c>
      <c r="BQ985" t="s">
        <v>20717</v>
      </c>
      <c r="BV985" t="s">
        <v>20718</v>
      </c>
    </row>
    <row r="986" spans="12:74" x14ac:dyDescent="0.3">
      <c r="L986">
        <v>4620</v>
      </c>
      <c r="M986" t="s">
        <v>1398</v>
      </c>
      <c r="AU986" t="s">
        <v>20719</v>
      </c>
      <c r="AW986" t="s">
        <v>20720</v>
      </c>
      <c r="AZ986" t="s">
        <v>20721</v>
      </c>
      <c r="BA986" t="s">
        <v>20722</v>
      </c>
      <c r="BB986" t="s">
        <v>20723</v>
      </c>
      <c r="BD986" t="s">
        <v>20724</v>
      </c>
      <c r="BI986" t="s">
        <v>20725</v>
      </c>
      <c r="BL986" t="s">
        <v>20726</v>
      </c>
      <c r="BM986" t="s">
        <v>20727</v>
      </c>
      <c r="BN986" t="s">
        <v>20728</v>
      </c>
      <c r="BO986" t="s">
        <v>20729</v>
      </c>
      <c r="BQ986" t="s">
        <v>20730</v>
      </c>
      <c r="BV986" t="s">
        <v>20731</v>
      </c>
    </row>
    <row r="987" spans="12:74" x14ac:dyDescent="0.3">
      <c r="L987">
        <v>4621</v>
      </c>
      <c r="M987" t="s">
        <v>1399</v>
      </c>
      <c r="AU987" t="s">
        <v>20732</v>
      </c>
      <c r="AW987" t="s">
        <v>20733</v>
      </c>
      <c r="AZ987" t="s">
        <v>20734</v>
      </c>
      <c r="BA987" t="s">
        <v>20735</v>
      </c>
      <c r="BB987" t="s">
        <v>20736</v>
      </c>
      <c r="BD987" t="s">
        <v>20737</v>
      </c>
      <c r="BI987" t="s">
        <v>20738</v>
      </c>
      <c r="BL987" t="s">
        <v>20739</v>
      </c>
      <c r="BM987" t="s">
        <v>20740</v>
      </c>
      <c r="BN987" t="s">
        <v>20741</v>
      </c>
      <c r="BO987" t="s">
        <v>20742</v>
      </c>
      <c r="BQ987" t="s">
        <v>20743</v>
      </c>
      <c r="BV987" t="s">
        <v>20744</v>
      </c>
    </row>
    <row r="988" spans="12:74" x14ac:dyDescent="0.3">
      <c r="L988">
        <v>4623</v>
      </c>
      <c r="M988" t="s">
        <v>1400</v>
      </c>
      <c r="AU988" t="s">
        <v>20745</v>
      </c>
      <c r="AW988" t="s">
        <v>20746</v>
      </c>
      <c r="AZ988" t="s">
        <v>20747</v>
      </c>
      <c r="BA988" t="s">
        <v>20748</v>
      </c>
      <c r="BB988" t="s">
        <v>20749</v>
      </c>
      <c r="BD988" t="s">
        <v>20750</v>
      </c>
      <c r="BI988" t="s">
        <v>20751</v>
      </c>
      <c r="BL988" t="s">
        <v>20752</v>
      </c>
      <c r="BM988" t="s">
        <v>20753</v>
      </c>
      <c r="BN988" t="s">
        <v>20754</v>
      </c>
      <c r="BO988" t="s">
        <v>20755</v>
      </c>
      <c r="BQ988" t="s">
        <v>20756</v>
      </c>
      <c r="BV988" t="s">
        <v>20757</v>
      </c>
    </row>
    <row r="989" spans="12:74" x14ac:dyDescent="0.3">
      <c r="L989">
        <v>4624</v>
      </c>
      <c r="M989" t="s">
        <v>1401</v>
      </c>
      <c r="AU989" t="s">
        <v>20758</v>
      </c>
      <c r="AW989" t="s">
        <v>20759</v>
      </c>
      <c r="AZ989" t="s">
        <v>20760</v>
      </c>
      <c r="BA989" t="s">
        <v>20761</v>
      </c>
      <c r="BB989" t="s">
        <v>20762</v>
      </c>
      <c r="BD989" t="s">
        <v>20763</v>
      </c>
      <c r="BI989" t="s">
        <v>20764</v>
      </c>
      <c r="BL989" t="s">
        <v>20765</v>
      </c>
      <c r="BM989" t="s">
        <v>20766</v>
      </c>
      <c r="BN989" t="s">
        <v>20767</v>
      </c>
      <c r="BO989" t="s">
        <v>20768</v>
      </c>
      <c r="BQ989" t="s">
        <v>20769</v>
      </c>
      <c r="BV989" t="s">
        <v>20770</v>
      </c>
    </row>
    <row r="990" spans="12:74" x14ac:dyDescent="0.3">
      <c r="L990">
        <v>4630</v>
      </c>
      <c r="M990" t="s">
        <v>1402</v>
      </c>
      <c r="AU990" t="s">
        <v>20771</v>
      </c>
      <c r="AW990" t="s">
        <v>20772</v>
      </c>
      <c r="AZ990" t="s">
        <v>20773</v>
      </c>
      <c r="BA990" t="s">
        <v>20774</v>
      </c>
      <c r="BB990" t="s">
        <v>20775</v>
      </c>
      <c r="BD990" t="s">
        <v>20776</v>
      </c>
      <c r="BI990" t="s">
        <v>20777</v>
      </c>
      <c r="BL990" t="s">
        <v>20778</v>
      </c>
      <c r="BM990" t="s">
        <v>20779</v>
      </c>
      <c r="BN990" t="s">
        <v>20780</v>
      </c>
      <c r="BO990" t="s">
        <v>20781</v>
      </c>
      <c r="BQ990" t="s">
        <v>20782</v>
      </c>
      <c r="BV990" t="s">
        <v>20783</v>
      </c>
    </row>
    <row r="991" spans="12:74" x14ac:dyDescent="0.3">
      <c r="L991">
        <v>4630</v>
      </c>
      <c r="M991" t="s">
        <v>1403</v>
      </c>
      <c r="AU991" t="s">
        <v>20784</v>
      </c>
      <c r="AW991" t="s">
        <v>20785</v>
      </c>
      <c r="AZ991" t="s">
        <v>20786</v>
      </c>
      <c r="BA991" t="s">
        <v>20787</v>
      </c>
      <c r="BB991" t="s">
        <v>20788</v>
      </c>
      <c r="BD991" t="s">
        <v>20789</v>
      </c>
      <c r="BI991" t="s">
        <v>20790</v>
      </c>
      <c r="BL991" t="s">
        <v>20791</v>
      </c>
      <c r="BM991" t="s">
        <v>20792</v>
      </c>
      <c r="BN991" t="s">
        <v>20793</v>
      </c>
      <c r="BO991" t="s">
        <v>20794</v>
      </c>
      <c r="BQ991" t="s">
        <v>20795</v>
      </c>
      <c r="BV991" t="s">
        <v>20796</v>
      </c>
    </row>
    <row r="992" spans="12:74" x14ac:dyDescent="0.3">
      <c r="L992">
        <v>4630</v>
      </c>
      <c r="M992" t="s">
        <v>1404</v>
      </c>
      <c r="AU992" t="s">
        <v>20797</v>
      </c>
      <c r="AW992" t="s">
        <v>20798</v>
      </c>
      <c r="AZ992" t="s">
        <v>20799</v>
      </c>
      <c r="BA992" t="s">
        <v>10068</v>
      </c>
      <c r="BB992" t="s">
        <v>20800</v>
      </c>
      <c r="BD992" t="s">
        <v>20801</v>
      </c>
      <c r="BI992" t="s">
        <v>20802</v>
      </c>
      <c r="BL992" t="s">
        <v>20803</v>
      </c>
      <c r="BM992" t="s">
        <v>20804</v>
      </c>
      <c r="BN992" t="s">
        <v>20805</v>
      </c>
      <c r="BO992" t="s">
        <v>20806</v>
      </c>
      <c r="BQ992" t="s">
        <v>20807</v>
      </c>
      <c r="BV992" t="s">
        <v>20808</v>
      </c>
    </row>
    <row r="993" spans="12:74" x14ac:dyDescent="0.3">
      <c r="L993">
        <v>4630</v>
      </c>
      <c r="M993" t="s">
        <v>1405</v>
      </c>
      <c r="AU993" t="s">
        <v>20809</v>
      </c>
      <c r="AW993" t="s">
        <v>20810</v>
      </c>
      <c r="AZ993" t="s">
        <v>20811</v>
      </c>
      <c r="BA993" t="s">
        <v>20812</v>
      </c>
      <c r="BB993" t="s">
        <v>20813</v>
      </c>
      <c r="BD993" t="s">
        <v>20814</v>
      </c>
      <c r="BI993" t="s">
        <v>20815</v>
      </c>
      <c r="BL993" t="s">
        <v>20816</v>
      </c>
      <c r="BM993" t="s">
        <v>20817</v>
      </c>
      <c r="BN993" t="s">
        <v>20818</v>
      </c>
      <c r="BO993" t="s">
        <v>20819</v>
      </c>
      <c r="BQ993" t="s">
        <v>20820</v>
      </c>
      <c r="BV993" t="s">
        <v>20821</v>
      </c>
    </row>
    <row r="994" spans="12:74" x14ac:dyDescent="0.3">
      <c r="L994">
        <v>4631</v>
      </c>
      <c r="M994" t="s">
        <v>1406</v>
      </c>
      <c r="AU994" t="s">
        <v>20822</v>
      </c>
      <c r="AW994" t="s">
        <v>20823</v>
      </c>
      <c r="AZ994" t="s">
        <v>20824</v>
      </c>
      <c r="BA994" t="s">
        <v>20825</v>
      </c>
      <c r="BB994" t="s">
        <v>20826</v>
      </c>
      <c r="BD994" t="s">
        <v>20827</v>
      </c>
      <c r="BI994" t="s">
        <v>20828</v>
      </c>
      <c r="BL994" t="s">
        <v>20829</v>
      </c>
      <c r="BM994" t="s">
        <v>20830</v>
      </c>
      <c r="BN994" t="s">
        <v>20831</v>
      </c>
      <c r="BO994" t="s">
        <v>20832</v>
      </c>
      <c r="BQ994" t="s">
        <v>20833</v>
      </c>
      <c r="BV994" t="s">
        <v>20834</v>
      </c>
    </row>
    <row r="995" spans="12:74" x14ac:dyDescent="0.3">
      <c r="L995">
        <v>4632</v>
      </c>
      <c r="M995" t="s">
        <v>1407</v>
      </c>
      <c r="AU995" t="s">
        <v>20835</v>
      </c>
      <c r="AW995" t="s">
        <v>20836</v>
      </c>
      <c r="AZ995" t="s">
        <v>20837</v>
      </c>
      <c r="BA995" t="s">
        <v>20838</v>
      </c>
      <c r="BB995" t="s">
        <v>20839</v>
      </c>
      <c r="BD995" t="s">
        <v>20840</v>
      </c>
      <c r="BI995" t="s">
        <v>20841</v>
      </c>
      <c r="BL995" t="s">
        <v>20842</v>
      </c>
      <c r="BM995" t="s">
        <v>20843</v>
      </c>
      <c r="BN995" t="s">
        <v>20844</v>
      </c>
      <c r="BO995" t="s">
        <v>20845</v>
      </c>
      <c r="BQ995" t="s">
        <v>20846</v>
      </c>
      <c r="BV995" t="s">
        <v>20847</v>
      </c>
    </row>
    <row r="996" spans="12:74" x14ac:dyDescent="0.3">
      <c r="L996">
        <v>4633</v>
      </c>
      <c r="M996" t="s">
        <v>1408</v>
      </c>
      <c r="AU996" t="s">
        <v>20848</v>
      </c>
      <c r="AW996" t="s">
        <v>20849</v>
      </c>
      <c r="AZ996" t="s">
        <v>20850</v>
      </c>
      <c r="BA996" t="s">
        <v>20851</v>
      </c>
      <c r="BB996" t="s">
        <v>20852</v>
      </c>
      <c r="BD996" t="s">
        <v>20853</v>
      </c>
      <c r="BI996" t="s">
        <v>20854</v>
      </c>
      <c r="BL996" t="s">
        <v>20855</v>
      </c>
      <c r="BM996" t="s">
        <v>20856</v>
      </c>
      <c r="BN996" t="s">
        <v>20857</v>
      </c>
      <c r="BO996" t="s">
        <v>20858</v>
      </c>
      <c r="BQ996" t="s">
        <v>20859</v>
      </c>
      <c r="BV996" t="s">
        <v>20860</v>
      </c>
    </row>
    <row r="997" spans="12:74" x14ac:dyDescent="0.3">
      <c r="L997">
        <v>4650</v>
      </c>
      <c r="M997" t="s">
        <v>1409</v>
      </c>
      <c r="AU997" t="s">
        <v>20861</v>
      </c>
      <c r="AW997" t="s">
        <v>20862</v>
      </c>
      <c r="AZ997" t="s">
        <v>20863</v>
      </c>
      <c r="BA997" t="s">
        <v>20864</v>
      </c>
      <c r="BB997" t="s">
        <v>20865</v>
      </c>
      <c r="BD997" t="s">
        <v>20866</v>
      </c>
      <c r="BI997" t="s">
        <v>20867</v>
      </c>
      <c r="BL997" t="s">
        <v>20868</v>
      </c>
      <c r="BM997" t="s">
        <v>20869</v>
      </c>
      <c r="BN997" t="s">
        <v>20870</v>
      </c>
      <c r="BO997" t="s">
        <v>20871</v>
      </c>
      <c r="BQ997" t="s">
        <v>20872</v>
      </c>
      <c r="BV997" t="s">
        <v>20873</v>
      </c>
    </row>
    <row r="998" spans="12:74" x14ac:dyDescent="0.3">
      <c r="L998">
        <v>4650</v>
      </c>
      <c r="M998" t="s">
        <v>1410</v>
      </c>
      <c r="AU998" t="s">
        <v>20874</v>
      </c>
      <c r="AW998" t="s">
        <v>20875</v>
      </c>
      <c r="AZ998" t="s">
        <v>20876</v>
      </c>
      <c r="BA998" t="s">
        <v>20877</v>
      </c>
      <c r="BB998" t="s">
        <v>20878</v>
      </c>
      <c r="BD998" t="s">
        <v>20879</v>
      </c>
      <c r="BI998" t="s">
        <v>20880</v>
      </c>
      <c r="BL998" t="s">
        <v>20881</v>
      </c>
      <c r="BM998" t="s">
        <v>20882</v>
      </c>
      <c r="BN998" t="s">
        <v>20883</v>
      </c>
      <c r="BO998" t="s">
        <v>20884</v>
      </c>
      <c r="BQ998" t="s">
        <v>20885</v>
      </c>
      <c r="BV998" t="s">
        <v>20886</v>
      </c>
    </row>
    <row r="999" spans="12:74" x14ac:dyDescent="0.3">
      <c r="L999">
        <v>4650</v>
      </c>
      <c r="M999" t="s">
        <v>1411</v>
      </c>
      <c r="AU999" t="s">
        <v>20887</v>
      </c>
      <c r="AW999" t="s">
        <v>20888</v>
      </c>
      <c r="AZ999" t="s">
        <v>20889</v>
      </c>
      <c r="BA999" t="s">
        <v>20890</v>
      </c>
      <c r="BB999" t="s">
        <v>20891</v>
      </c>
      <c r="BD999" t="s">
        <v>20892</v>
      </c>
      <c r="BI999" t="s">
        <v>20893</v>
      </c>
      <c r="BL999" t="s">
        <v>20894</v>
      </c>
      <c r="BM999" t="s">
        <v>20895</v>
      </c>
      <c r="BN999" t="s">
        <v>20896</v>
      </c>
      <c r="BO999" t="s">
        <v>20897</v>
      </c>
      <c r="BQ999" t="s">
        <v>20898</v>
      </c>
      <c r="BV999" t="s">
        <v>20899</v>
      </c>
    </row>
    <row r="1000" spans="12:74" x14ac:dyDescent="0.3">
      <c r="L1000">
        <v>4650</v>
      </c>
      <c r="M1000" t="s">
        <v>1412</v>
      </c>
      <c r="AU1000" t="s">
        <v>20900</v>
      </c>
      <c r="AW1000" t="s">
        <v>20901</v>
      </c>
      <c r="AZ1000" t="s">
        <v>20902</v>
      </c>
      <c r="BA1000" t="s">
        <v>20903</v>
      </c>
      <c r="BB1000" t="s">
        <v>20904</v>
      </c>
      <c r="BD1000" t="s">
        <v>20905</v>
      </c>
      <c r="BI1000" t="s">
        <v>20906</v>
      </c>
      <c r="BL1000" t="s">
        <v>20907</v>
      </c>
      <c r="BM1000" t="s">
        <v>20908</v>
      </c>
      <c r="BN1000" t="s">
        <v>20909</v>
      </c>
      <c r="BO1000" t="s">
        <v>20910</v>
      </c>
      <c r="BQ1000" t="s">
        <v>20911</v>
      </c>
      <c r="BV1000" t="s">
        <v>20912</v>
      </c>
    </row>
    <row r="1001" spans="12:74" x14ac:dyDescent="0.3">
      <c r="L1001">
        <v>4651</v>
      </c>
      <c r="M1001" t="s">
        <v>1413</v>
      </c>
      <c r="AU1001" t="s">
        <v>20913</v>
      </c>
      <c r="AW1001" t="s">
        <v>20914</v>
      </c>
      <c r="AZ1001" t="s">
        <v>20915</v>
      </c>
      <c r="BA1001" t="s">
        <v>20916</v>
      </c>
      <c r="BB1001" t="s">
        <v>20917</v>
      </c>
      <c r="BD1001" t="s">
        <v>20918</v>
      </c>
      <c r="BI1001" t="s">
        <v>20919</v>
      </c>
      <c r="BL1001" t="s">
        <v>20920</v>
      </c>
      <c r="BM1001" t="s">
        <v>20921</v>
      </c>
      <c r="BN1001" t="s">
        <v>20922</v>
      </c>
      <c r="BO1001" t="s">
        <v>20923</v>
      </c>
      <c r="BQ1001" t="s">
        <v>20924</v>
      </c>
      <c r="BV1001" t="s">
        <v>20925</v>
      </c>
    </row>
    <row r="1002" spans="12:74" x14ac:dyDescent="0.3">
      <c r="L1002">
        <v>4652</v>
      </c>
      <c r="M1002" t="s">
        <v>1414</v>
      </c>
      <c r="AU1002" t="s">
        <v>20926</v>
      </c>
      <c r="AW1002" t="s">
        <v>20927</v>
      </c>
      <c r="AZ1002" t="s">
        <v>20928</v>
      </c>
      <c r="BA1002" t="s">
        <v>20929</v>
      </c>
      <c r="BB1002" t="s">
        <v>20930</v>
      </c>
      <c r="BD1002" t="s">
        <v>20931</v>
      </c>
      <c r="BI1002" t="s">
        <v>20932</v>
      </c>
      <c r="BL1002" t="s">
        <v>20933</v>
      </c>
      <c r="BM1002" t="s">
        <v>20934</v>
      </c>
      <c r="BN1002" t="s">
        <v>20935</v>
      </c>
      <c r="BO1002" t="s">
        <v>20936</v>
      </c>
      <c r="BQ1002" t="s">
        <v>20937</v>
      </c>
      <c r="BV1002" t="s">
        <v>20938</v>
      </c>
    </row>
    <row r="1003" spans="12:74" x14ac:dyDescent="0.3">
      <c r="L1003">
        <v>4653</v>
      </c>
      <c r="M1003" t="s">
        <v>1415</v>
      </c>
      <c r="AU1003" t="s">
        <v>13762</v>
      </c>
      <c r="AW1003" t="s">
        <v>20939</v>
      </c>
      <c r="AZ1003" t="s">
        <v>20940</v>
      </c>
      <c r="BA1003" t="s">
        <v>20941</v>
      </c>
      <c r="BB1003" t="s">
        <v>20942</v>
      </c>
      <c r="BD1003" t="s">
        <v>20943</v>
      </c>
      <c r="BI1003" t="s">
        <v>20944</v>
      </c>
      <c r="BL1003" t="s">
        <v>20945</v>
      </c>
      <c r="BM1003" t="s">
        <v>20946</v>
      </c>
      <c r="BN1003" t="s">
        <v>20947</v>
      </c>
      <c r="BO1003" t="s">
        <v>20948</v>
      </c>
      <c r="BQ1003" t="s">
        <v>20949</v>
      </c>
      <c r="BV1003" t="s">
        <v>20950</v>
      </c>
    </row>
    <row r="1004" spans="12:74" x14ac:dyDescent="0.3">
      <c r="L1004">
        <v>4654</v>
      </c>
      <c r="M1004" t="s">
        <v>1416</v>
      </c>
      <c r="AU1004" t="s">
        <v>20951</v>
      </c>
      <c r="AW1004" t="s">
        <v>20952</v>
      </c>
      <c r="AZ1004" t="s">
        <v>20953</v>
      </c>
      <c r="BA1004" t="s">
        <v>20954</v>
      </c>
      <c r="BB1004" t="s">
        <v>20955</v>
      </c>
      <c r="BD1004" t="s">
        <v>20956</v>
      </c>
      <c r="BI1004" t="s">
        <v>20957</v>
      </c>
      <c r="BL1004" t="s">
        <v>20958</v>
      </c>
      <c r="BM1004" t="s">
        <v>20959</v>
      </c>
      <c r="BN1004" t="s">
        <v>20960</v>
      </c>
      <c r="BO1004" t="s">
        <v>20961</v>
      </c>
      <c r="BQ1004" t="s">
        <v>20962</v>
      </c>
      <c r="BV1004" t="s">
        <v>20963</v>
      </c>
    </row>
    <row r="1005" spans="12:74" x14ac:dyDescent="0.3">
      <c r="L1005">
        <v>4670</v>
      </c>
      <c r="M1005" t="s">
        <v>1417</v>
      </c>
      <c r="AU1005" t="s">
        <v>20964</v>
      </c>
      <c r="AW1005" t="s">
        <v>20965</v>
      </c>
      <c r="AZ1005" t="s">
        <v>20966</v>
      </c>
      <c r="BA1005" t="s">
        <v>20967</v>
      </c>
      <c r="BB1005" t="s">
        <v>20968</v>
      </c>
      <c r="BD1005" t="s">
        <v>20969</v>
      </c>
      <c r="BI1005" t="s">
        <v>20970</v>
      </c>
      <c r="BL1005" t="s">
        <v>20971</v>
      </c>
      <c r="BM1005" t="s">
        <v>20972</v>
      </c>
      <c r="BN1005" t="s">
        <v>20973</v>
      </c>
      <c r="BO1005" t="s">
        <v>20974</v>
      </c>
      <c r="BQ1005" t="s">
        <v>20975</v>
      </c>
      <c r="BV1005" t="s">
        <v>20976</v>
      </c>
    </row>
    <row r="1006" spans="12:74" x14ac:dyDescent="0.3">
      <c r="L1006">
        <v>4670</v>
      </c>
      <c r="M1006" t="s">
        <v>1418</v>
      </c>
      <c r="AU1006" t="s">
        <v>20977</v>
      </c>
      <c r="AW1006" t="s">
        <v>20978</v>
      </c>
      <c r="AZ1006" t="s">
        <v>20979</v>
      </c>
      <c r="BA1006" t="s">
        <v>20980</v>
      </c>
      <c r="BB1006" t="s">
        <v>20981</v>
      </c>
      <c r="BD1006" t="s">
        <v>20982</v>
      </c>
      <c r="BI1006" t="s">
        <v>20983</v>
      </c>
      <c r="BL1006" t="s">
        <v>20984</v>
      </c>
      <c r="BM1006" t="s">
        <v>20985</v>
      </c>
      <c r="BN1006" t="s">
        <v>20986</v>
      </c>
      <c r="BO1006" t="s">
        <v>20987</v>
      </c>
      <c r="BQ1006" t="s">
        <v>20988</v>
      </c>
      <c r="BV1006" t="s">
        <v>20989</v>
      </c>
    </row>
    <row r="1007" spans="12:74" x14ac:dyDescent="0.3">
      <c r="L1007">
        <v>4670</v>
      </c>
      <c r="M1007" t="s">
        <v>1419</v>
      </c>
      <c r="AU1007" t="s">
        <v>20990</v>
      </c>
      <c r="AW1007" t="s">
        <v>20991</v>
      </c>
      <c r="AZ1007" t="s">
        <v>20992</v>
      </c>
      <c r="BA1007" t="s">
        <v>20993</v>
      </c>
      <c r="BB1007" t="s">
        <v>20994</v>
      </c>
      <c r="BD1007" t="s">
        <v>20995</v>
      </c>
      <c r="BI1007" t="s">
        <v>20996</v>
      </c>
      <c r="BL1007" t="s">
        <v>20997</v>
      </c>
      <c r="BM1007" t="s">
        <v>20998</v>
      </c>
      <c r="BN1007" t="s">
        <v>20999</v>
      </c>
      <c r="BO1007" t="s">
        <v>6759</v>
      </c>
      <c r="BQ1007" t="s">
        <v>21000</v>
      </c>
      <c r="BV1007" t="s">
        <v>21001</v>
      </c>
    </row>
    <row r="1008" spans="12:74" x14ac:dyDescent="0.3">
      <c r="L1008">
        <v>4671</v>
      </c>
      <c r="M1008" t="s">
        <v>1420</v>
      </c>
      <c r="AU1008" t="s">
        <v>21002</v>
      </c>
      <c r="AW1008" t="s">
        <v>21003</v>
      </c>
      <c r="AZ1008" t="s">
        <v>21004</v>
      </c>
      <c r="BA1008" t="s">
        <v>21005</v>
      </c>
      <c r="BB1008" t="s">
        <v>21006</v>
      </c>
      <c r="BD1008" t="s">
        <v>21007</v>
      </c>
      <c r="BI1008" t="s">
        <v>21008</v>
      </c>
      <c r="BL1008" t="s">
        <v>21009</v>
      </c>
      <c r="BM1008" t="s">
        <v>21010</v>
      </c>
      <c r="BN1008" t="s">
        <v>21011</v>
      </c>
      <c r="BO1008" t="s">
        <v>21012</v>
      </c>
      <c r="BQ1008" t="s">
        <v>21013</v>
      </c>
      <c r="BV1008" t="s">
        <v>21014</v>
      </c>
    </row>
    <row r="1009" spans="12:74" x14ac:dyDescent="0.3">
      <c r="L1009">
        <v>4671</v>
      </c>
      <c r="M1009" t="s">
        <v>1421</v>
      </c>
      <c r="AU1009" t="s">
        <v>21015</v>
      </c>
      <c r="AW1009" t="s">
        <v>21016</v>
      </c>
      <c r="AZ1009" t="s">
        <v>21017</v>
      </c>
      <c r="BA1009" t="s">
        <v>21018</v>
      </c>
      <c r="BB1009" t="s">
        <v>21019</v>
      </c>
      <c r="BD1009" t="s">
        <v>21020</v>
      </c>
      <c r="BI1009" t="s">
        <v>21021</v>
      </c>
      <c r="BL1009" t="s">
        <v>21022</v>
      </c>
      <c r="BM1009" t="s">
        <v>21023</v>
      </c>
      <c r="BN1009" t="s">
        <v>21024</v>
      </c>
      <c r="BO1009" t="s">
        <v>21025</v>
      </c>
      <c r="BQ1009" t="s">
        <v>21026</v>
      </c>
      <c r="BV1009" t="s">
        <v>21027</v>
      </c>
    </row>
    <row r="1010" spans="12:74" x14ac:dyDescent="0.3">
      <c r="L1010">
        <v>4671</v>
      </c>
      <c r="M1010" t="s">
        <v>1422</v>
      </c>
      <c r="AU1010" t="s">
        <v>21028</v>
      </c>
      <c r="AW1010" t="s">
        <v>21029</v>
      </c>
      <c r="AZ1010" t="s">
        <v>21030</v>
      </c>
      <c r="BA1010" t="s">
        <v>21031</v>
      </c>
      <c r="BB1010" t="s">
        <v>21032</v>
      </c>
      <c r="BD1010" t="s">
        <v>21033</v>
      </c>
      <c r="BI1010" t="s">
        <v>21034</v>
      </c>
      <c r="BL1010" t="s">
        <v>21035</v>
      </c>
      <c r="BM1010" t="s">
        <v>21036</v>
      </c>
      <c r="BN1010" t="s">
        <v>21037</v>
      </c>
      <c r="BO1010" t="s">
        <v>21038</v>
      </c>
      <c r="BQ1010" t="s">
        <v>21039</v>
      </c>
      <c r="BV1010" t="s">
        <v>21040</v>
      </c>
    </row>
    <row r="1011" spans="12:74" x14ac:dyDescent="0.3">
      <c r="L1011">
        <v>4672</v>
      </c>
      <c r="M1011" t="s">
        <v>1423</v>
      </c>
      <c r="AU1011" t="s">
        <v>21041</v>
      </c>
      <c r="AW1011" t="s">
        <v>21042</v>
      </c>
      <c r="AZ1011" t="s">
        <v>21043</v>
      </c>
      <c r="BA1011" t="s">
        <v>21044</v>
      </c>
      <c r="BB1011" t="s">
        <v>21045</v>
      </c>
      <c r="BD1011" t="s">
        <v>21046</v>
      </c>
      <c r="BI1011" t="s">
        <v>21047</v>
      </c>
      <c r="BL1011" t="s">
        <v>21048</v>
      </c>
      <c r="BM1011" t="s">
        <v>21049</v>
      </c>
      <c r="BN1011" t="s">
        <v>21050</v>
      </c>
      <c r="BO1011" t="s">
        <v>21051</v>
      </c>
      <c r="BQ1011" t="s">
        <v>21052</v>
      </c>
      <c r="BV1011" t="s">
        <v>21053</v>
      </c>
    </row>
    <row r="1012" spans="12:74" x14ac:dyDescent="0.3">
      <c r="L1012">
        <v>4680</v>
      </c>
      <c r="M1012" t="s">
        <v>1423</v>
      </c>
      <c r="AU1012" t="s">
        <v>21054</v>
      </c>
      <c r="AW1012" t="s">
        <v>21055</v>
      </c>
      <c r="AZ1012" t="s">
        <v>21056</v>
      </c>
      <c r="BA1012" t="s">
        <v>21057</v>
      </c>
      <c r="BB1012" t="s">
        <v>21058</v>
      </c>
      <c r="BD1012" t="s">
        <v>21059</v>
      </c>
      <c r="BI1012" t="s">
        <v>21060</v>
      </c>
      <c r="BL1012" t="s">
        <v>21061</v>
      </c>
      <c r="BM1012" t="s">
        <v>21062</v>
      </c>
      <c r="BN1012" t="s">
        <v>21063</v>
      </c>
      <c r="BO1012" t="s">
        <v>21064</v>
      </c>
      <c r="BQ1012" t="s">
        <v>21065</v>
      </c>
      <c r="BV1012" t="s">
        <v>21066</v>
      </c>
    </row>
    <row r="1013" spans="12:74" x14ac:dyDescent="0.3">
      <c r="L1013">
        <v>4680</v>
      </c>
      <c r="M1013" t="s">
        <v>1424</v>
      </c>
      <c r="AU1013" t="s">
        <v>21067</v>
      </c>
      <c r="AW1013" t="s">
        <v>21068</v>
      </c>
      <c r="AZ1013" t="s">
        <v>21069</v>
      </c>
      <c r="BA1013" t="s">
        <v>21070</v>
      </c>
      <c r="BB1013" t="s">
        <v>21071</v>
      </c>
      <c r="BD1013" t="s">
        <v>21072</v>
      </c>
      <c r="BI1013" t="s">
        <v>21073</v>
      </c>
      <c r="BL1013" t="s">
        <v>21074</v>
      </c>
      <c r="BM1013" t="s">
        <v>21075</v>
      </c>
      <c r="BN1013" t="s">
        <v>21076</v>
      </c>
      <c r="BO1013" t="s">
        <v>21077</v>
      </c>
      <c r="BQ1013" t="s">
        <v>21078</v>
      </c>
      <c r="BV1013" t="s">
        <v>21079</v>
      </c>
    </row>
    <row r="1014" spans="12:74" x14ac:dyDescent="0.3">
      <c r="L1014">
        <v>4681</v>
      </c>
      <c r="M1014" t="s">
        <v>1425</v>
      </c>
      <c r="AU1014" t="s">
        <v>21080</v>
      </c>
      <c r="AW1014" t="s">
        <v>21081</v>
      </c>
      <c r="AZ1014" t="s">
        <v>21082</v>
      </c>
      <c r="BA1014" t="s">
        <v>21083</v>
      </c>
      <c r="BB1014" t="s">
        <v>21084</v>
      </c>
      <c r="BD1014" t="s">
        <v>21085</v>
      </c>
      <c r="BI1014" t="s">
        <v>21086</v>
      </c>
      <c r="BL1014" t="s">
        <v>21087</v>
      </c>
      <c r="BM1014" t="s">
        <v>21088</v>
      </c>
      <c r="BN1014" t="s">
        <v>21089</v>
      </c>
      <c r="BO1014" t="s">
        <v>21090</v>
      </c>
      <c r="BQ1014" t="s">
        <v>21091</v>
      </c>
      <c r="BV1014" t="s">
        <v>21092</v>
      </c>
    </row>
    <row r="1015" spans="12:74" x14ac:dyDescent="0.3">
      <c r="L1015">
        <v>4682</v>
      </c>
      <c r="M1015" t="s">
        <v>1426</v>
      </c>
      <c r="AU1015" t="s">
        <v>21093</v>
      </c>
      <c r="AW1015" t="s">
        <v>21094</v>
      </c>
      <c r="AZ1015" t="s">
        <v>21095</v>
      </c>
      <c r="BA1015" t="s">
        <v>21096</v>
      </c>
      <c r="BB1015" t="s">
        <v>21097</v>
      </c>
      <c r="BD1015" t="s">
        <v>21098</v>
      </c>
      <c r="BI1015" t="s">
        <v>21099</v>
      </c>
      <c r="BL1015" t="s">
        <v>21100</v>
      </c>
      <c r="BM1015" t="s">
        <v>21101</v>
      </c>
      <c r="BN1015" t="s">
        <v>21102</v>
      </c>
      <c r="BO1015" t="s">
        <v>21103</v>
      </c>
      <c r="BQ1015" t="s">
        <v>8542</v>
      </c>
      <c r="BV1015" t="s">
        <v>21104</v>
      </c>
    </row>
    <row r="1016" spans="12:74" x14ac:dyDescent="0.3">
      <c r="L1016">
        <v>4682</v>
      </c>
      <c r="M1016" t="s">
        <v>1427</v>
      </c>
      <c r="AU1016" t="s">
        <v>21105</v>
      </c>
      <c r="AW1016" t="s">
        <v>21106</v>
      </c>
      <c r="AZ1016" t="s">
        <v>21107</v>
      </c>
      <c r="BA1016" t="s">
        <v>21108</v>
      </c>
      <c r="BB1016" t="s">
        <v>21109</v>
      </c>
      <c r="BD1016" t="s">
        <v>21110</v>
      </c>
      <c r="BI1016" t="s">
        <v>21111</v>
      </c>
      <c r="BL1016" t="s">
        <v>21112</v>
      </c>
      <c r="BM1016" t="s">
        <v>21113</v>
      </c>
      <c r="BN1016" t="s">
        <v>21114</v>
      </c>
      <c r="BO1016" t="s">
        <v>21115</v>
      </c>
      <c r="BQ1016" t="s">
        <v>21116</v>
      </c>
      <c r="BV1016" t="s">
        <v>21117</v>
      </c>
    </row>
    <row r="1017" spans="12:74" x14ac:dyDescent="0.3">
      <c r="L1017">
        <v>4683</v>
      </c>
      <c r="M1017" t="s">
        <v>1428</v>
      </c>
      <c r="AU1017" t="s">
        <v>21118</v>
      </c>
      <c r="AW1017" t="s">
        <v>21119</v>
      </c>
      <c r="AZ1017" t="s">
        <v>21120</v>
      </c>
      <c r="BA1017" t="s">
        <v>21121</v>
      </c>
      <c r="BB1017" t="s">
        <v>21122</v>
      </c>
      <c r="BD1017" t="s">
        <v>21123</v>
      </c>
      <c r="BI1017" t="s">
        <v>21124</v>
      </c>
      <c r="BL1017" t="s">
        <v>21125</v>
      </c>
      <c r="BM1017" t="s">
        <v>21126</v>
      </c>
      <c r="BN1017" t="s">
        <v>21127</v>
      </c>
      <c r="BO1017" t="s">
        <v>21128</v>
      </c>
      <c r="BQ1017" t="s">
        <v>21129</v>
      </c>
      <c r="BV1017" t="s">
        <v>21130</v>
      </c>
    </row>
    <row r="1018" spans="12:74" x14ac:dyDescent="0.3">
      <c r="L1018">
        <v>4684</v>
      </c>
      <c r="M1018" t="s">
        <v>1429</v>
      </c>
      <c r="AU1018" t="s">
        <v>21131</v>
      </c>
      <c r="AW1018" t="s">
        <v>21132</v>
      </c>
      <c r="AZ1018" t="s">
        <v>21133</v>
      </c>
      <c r="BA1018" t="s">
        <v>21134</v>
      </c>
      <c r="BB1018" t="s">
        <v>21135</v>
      </c>
      <c r="BD1018" t="s">
        <v>21136</v>
      </c>
      <c r="BI1018" t="s">
        <v>21137</v>
      </c>
      <c r="BL1018" t="s">
        <v>21138</v>
      </c>
      <c r="BM1018" t="s">
        <v>21139</v>
      </c>
      <c r="BN1018" t="s">
        <v>21140</v>
      </c>
      <c r="BO1018" t="s">
        <v>21141</v>
      </c>
      <c r="BQ1018" t="s">
        <v>21142</v>
      </c>
      <c r="BV1018" t="s">
        <v>21143</v>
      </c>
    </row>
    <row r="1019" spans="12:74" x14ac:dyDescent="0.3">
      <c r="L1019">
        <v>4690</v>
      </c>
      <c r="M1019" t="s">
        <v>1430</v>
      </c>
      <c r="AU1019" t="s">
        <v>21144</v>
      </c>
      <c r="AW1019" t="s">
        <v>21145</v>
      </c>
      <c r="AZ1019" t="s">
        <v>21146</v>
      </c>
      <c r="BA1019" t="s">
        <v>21147</v>
      </c>
      <c r="BB1019" t="s">
        <v>21148</v>
      </c>
      <c r="BD1019" t="s">
        <v>21149</v>
      </c>
      <c r="BI1019" t="s">
        <v>21150</v>
      </c>
      <c r="BL1019" t="s">
        <v>21151</v>
      </c>
      <c r="BM1019" t="s">
        <v>21152</v>
      </c>
      <c r="BN1019" t="s">
        <v>21153</v>
      </c>
      <c r="BO1019" t="s">
        <v>21154</v>
      </c>
      <c r="BQ1019" t="s">
        <v>21155</v>
      </c>
      <c r="BV1019" t="s">
        <v>21156</v>
      </c>
    </row>
    <row r="1020" spans="12:74" x14ac:dyDescent="0.3">
      <c r="L1020">
        <v>4690</v>
      </c>
      <c r="M1020" t="s">
        <v>1431</v>
      </c>
      <c r="AU1020" t="s">
        <v>21157</v>
      </c>
      <c r="AW1020" t="s">
        <v>21158</v>
      </c>
      <c r="AZ1020" t="s">
        <v>21159</v>
      </c>
      <c r="BA1020" t="s">
        <v>21160</v>
      </c>
      <c r="BB1020" t="s">
        <v>21161</v>
      </c>
      <c r="BD1020" t="s">
        <v>21162</v>
      </c>
      <c r="BI1020" t="s">
        <v>21163</v>
      </c>
      <c r="BL1020" t="s">
        <v>21164</v>
      </c>
      <c r="BM1020" t="s">
        <v>21165</v>
      </c>
      <c r="BN1020" t="s">
        <v>21166</v>
      </c>
      <c r="BO1020" t="s">
        <v>21167</v>
      </c>
      <c r="BQ1020" t="s">
        <v>21168</v>
      </c>
      <c r="BV1020" t="s">
        <v>21169</v>
      </c>
    </row>
    <row r="1021" spans="12:74" x14ac:dyDescent="0.3">
      <c r="L1021">
        <v>4690</v>
      </c>
      <c r="M1021" t="s">
        <v>1432</v>
      </c>
      <c r="AU1021" t="s">
        <v>21170</v>
      </c>
      <c r="AW1021" t="s">
        <v>21171</v>
      </c>
      <c r="AZ1021" t="s">
        <v>21172</v>
      </c>
      <c r="BA1021" t="s">
        <v>21173</v>
      </c>
      <c r="BB1021" t="s">
        <v>21174</v>
      </c>
      <c r="BD1021" t="s">
        <v>21175</v>
      </c>
      <c r="BI1021" t="s">
        <v>21176</v>
      </c>
      <c r="BL1021" t="s">
        <v>21177</v>
      </c>
      <c r="BM1021" t="s">
        <v>21178</v>
      </c>
      <c r="BN1021" t="s">
        <v>21179</v>
      </c>
      <c r="BO1021" t="s">
        <v>21180</v>
      </c>
      <c r="BQ1021" t="s">
        <v>21181</v>
      </c>
      <c r="BV1021" t="s">
        <v>21182</v>
      </c>
    </row>
    <row r="1022" spans="12:74" x14ac:dyDescent="0.3">
      <c r="L1022">
        <v>4690</v>
      </c>
      <c r="M1022" t="s">
        <v>1433</v>
      </c>
      <c r="AU1022" t="s">
        <v>21183</v>
      </c>
      <c r="AW1022" t="s">
        <v>21184</v>
      </c>
      <c r="AZ1022" t="s">
        <v>21185</v>
      </c>
      <c r="BA1022" t="s">
        <v>21186</v>
      </c>
      <c r="BB1022" t="s">
        <v>11566</v>
      </c>
      <c r="BD1022" t="s">
        <v>21187</v>
      </c>
      <c r="BI1022" t="s">
        <v>21188</v>
      </c>
      <c r="BL1022" t="s">
        <v>21189</v>
      </c>
      <c r="BM1022" t="s">
        <v>21190</v>
      </c>
      <c r="BN1022" t="s">
        <v>21191</v>
      </c>
      <c r="BO1022" t="s">
        <v>21192</v>
      </c>
      <c r="BQ1022" t="s">
        <v>21193</v>
      </c>
      <c r="BV1022" t="s">
        <v>21194</v>
      </c>
    </row>
    <row r="1023" spans="12:74" x14ac:dyDescent="0.3">
      <c r="L1023">
        <v>4690</v>
      </c>
      <c r="M1023" t="s">
        <v>1434</v>
      </c>
      <c r="AU1023" t="s">
        <v>21195</v>
      </c>
      <c r="AW1023" t="s">
        <v>21196</v>
      </c>
      <c r="AZ1023" t="s">
        <v>21197</v>
      </c>
      <c r="BA1023" t="s">
        <v>21198</v>
      </c>
      <c r="BB1023" t="s">
        <v>21199</v>
      </c>
      <c r="BD1023" t="s">
        <v>21200</v>
      </c>
      <c r="BI1023" t="s">
        <v>21201</v>
      </c>
      <c r="BL1023" t="s">
        <v>21202</v>
      </c>
      <c r="BM1023" t="s">
        <v>21203</v>
      </c>
      <c r="BN1023" t="s">
        <v>21204</v>
      </c>
      <c r="BO1023" t="s">
        <v>21205</v>
      </c>
      <c r="BQ1023" t="s">
        <v>21206</v>
      </c>
      <c r="BV1023" t="s">
        <v>21207</v>
      </c>
    </row>
    <row r="1024" spans="12:74" x14ac:dyDescent="0.3">
      <c r="L1024">
        <v>4690</v>
      </c>
      <c r="M1024" t="s">
        <v>1435</v>
      </c>
      <c r="AU1024" t="s">
        <v>21208</v>
      </c>
      <c r="AW1024" t="s">
        <v>21209</v>
      </c>
      <c r="AZ1024" t="s">
        <v>21210</v>
      </c>
      <c r="BA1024" t="s">
        <v>21211</v>
      </c>
      <c r="BB1024" t="s">
        <v>21212</v>
      </c>
      <c r="BD1024" t="s">
        <v>21213</v>
      </c>
      <c r="BI1024" t="s">
        <v>21214</v>
      </c>
      <c r="BL1024" t="s">
        <v>21215</v>
      </c>
      <c r="BM1024" t="s">
        <v>21216</v>
      </c>
      <c r="BN1024" t="s">
        <v>21217</v>
      </c>
      <c r="BO1024" t="s">
        <v>21218</v>
      </c>
      <c r="BQ1024" t="s">
        <v>21219</v>
      </c>
      <c r="BV1024" t="s">
        <v>21220</v>
      </c>
    </row>
    <row r="1025" spans="12:74" x14ac:dyDescent="0.3">
      <c r="L1025">
        <v>4700</v>
      </c>
      <c r="M1025" t="s">
        <v>1436</v>
      </c>
      <c r="AU1025" t="s">
        <v>21221</v>
      </c>
      <c r="AW1025" t="s">
        <v>21222</v>
      </c>
      <c r="AZ1025" t="s">
        <v>21223</v>
      </c>
      <c r="BA1025" t="s">
        <v>21224</v>
      </c>
      <c r="BB1025" t="s">
        <v>21225</v>
      </c>
      <c r="BD1025" t="s">
        <v>21226</v>
      </c>
      <c r="BI1025" t="s">
        <v>21227</v>
      </c>
      <c r="BL1025" t="s">
        <v>21228</v>
      </c>
      <c r="BM1025" t="s">
        <v>21229</v>
      </c>
      <c r="BN1025" t="s">
        <v>21230</v>
      </c>
      <c r="BO1025" t="s">
        <v>21231</v>
      </c>
      <c r="BQ1025" t="s">
        <v>21232</v>
      </c>
      <c r="BV1025" t="s">
        <v>21233</v>
      </c>
    </row>
    <row r="1026" spans="12:74" x14ac:dyDescent="0.3">
      <c r="L1026">
        <v>4701</v>
      </c>
      <c r="M1026" t="s">
        <v>1437</v>
      </c>
      <c r="AU1026" t="s">
        <v>21234</v>
      </c>
      <c r="AW1026" t="s">
        <v>21235</v>
      </c>
      <c r="AZ1026" t="s">
        <v>21236</v>
      </c>
      <c r="BA1026" t="s">
        <v>21237</v>
      </c>
      <c r="BB1026" t="s">
        <v>21238</v>
      </c>
      <c r="BD1026" t="s">
        <v>21239</v>
      </c>
      <c r="BI1026" t="s">
        <v>21240</v>
      </c>
      <c r="BL1026" t="s">
        <v>21241</v>
      </c>
      <c r="BM1026" t="s">
        <v>21242</v>
      </c>
      <c r="BN1026" t="s">
        <v>21243</v>
      </c>
      <c r="BO1026" t="s">
        <v>21244</v>
      </c>
      <c r="BQ1026" t="s">
        <v>21245</v>
      </c>
      <c r="BV1026" t="s">
        <v>21246</v>
      </c>
    </row>
    <row r="1027" spans="12:74" x14ac:dyDescent="0.3">
      <c r="L1027">
        <v>4710</v>
      </c>
      <c r="M1027" t="s">
        <v>1438</v>
      </c>
      <c r="AU1027" t="s">
        <v>21247</v>
      </c>
      <c r="AW1027" t="s">
        <v>21248</v>
      </c>
      <c r="AZ1027" t="s">
        <v>21249</v>
      </c>
      <c r="BA1027" t="s">
        <v>21250</v>
      </c>
      <c r="BB1027" t="s">
        <v>21251</v>
      </c>
      <c r="BD1027" t="s">
        <v>21252</v>
      </c>
      <c r="BI1027" t="s">
        <v>21253</v>
      </c>
      <c r="BL1027" t="s">
        <v>21254</v>
      </c>
      <c r="BM1027" t="s">
        <v>21255</v>
      </c>
      <c r="BN1027" t="s">
        <v>21256</v>
      </c>
      <c r="BO1027" t="s">
        <v>21257</v>
      </c>
      <c r="BQ1027" t="s">
        <v>21258</v>
      </c>
      <c r="BV1027" t="s">
        <v>21259</v>
      </c>
    </row>
    <row r="1028" spans="12:74" x14ac:dyDescent="0.3">
      <c r="L1028">
        <v>4711</v>
      </c>
      <c r="M1028" t="s">
        <v>1439</v>
      </c>
      <c r="AU1028" t="s">
        <v>21260</v>
      </c>
      <c r="AW1028" t="s">
        <v>21261</v>
      </c>
      <c r="AZ1028" t="s">
        <v>21262</v>
      </c>
      <c r="BA1028" t="s">
        <v>21263</v>
      </c>
      <c r="BB1028" t="s">
        <v>21264</v>
      </c>
      <c r="BD1028" t="s">
        <v>21265</v>
      </c>
      <c r="BI1028" t="s">
        <v>21266</v>
      </c>
      <c r="BL1028" t="s">
        <v>21267</v>
      </c>
      <c r="BM1028" t="s">
        <v>21268</v>
      </c>
      <c r="BN1028" t="s">
        <v>21269</v>
      </c>
      <c r="BO1028" t="s">
        <v>21270</v>
      </c>
      <c r="BQ1028" t="s">
        <v>21271</v>
      </c>
      <c r="BV1028" t="s">
        <v>21272</v>
      </c>
    </row>
    <row r="1029" spans="12:74" x14ac:dyDescent="0.3">
      <c r="L1029">
        <v>4720</v>
      </c>
      <c r="M1029" t="s">
        <v>1440</v>
      </c>
      <c r="AU1029" t="s">
        <v>21273</v>
      </c>
      <c r="AW1029" t="s">
        <v>21274</v>
      </c>
      <c r="AZ1029" t="s">
        <v>21275</v>
      </c>
      <c r="BA1029" t="s">
        <v>21276</v>
      </c>
      <c r="BB1029" t="s">
        <v>21277</v>
      </c>
      <c r="BD1029" t="s">
        <v>21278</v>
      </c>
      <c r="BI1029" t="s">
        <v>21279</v>
      </c>
      <c r="BL1029" t="s">
        <v>21280</v>
      </c>
      <c r="BM1029" t="s">
        <v>21281</v>
      </c>
      <c r="BN1029" t="s">
        <v>21282</v>
      </c>
      <c r="BO1029" t="s">
        <v>21283</v>
      </c>
      <c r="BQ1029" t="s">
        <v>21284</v>
      </c>
      <c r="BV1029" t="s">
        <v>21285</v>
      </c>
    </row>
    <row r="1030" spans="12:74" x14ac:dyDescent="0.3">
      <c r="L1030">
        <v>4721</v>
      </c>
      <c r="M1030" t="s">
        <v>1441</v>
      </c>
      <c r="AU1030" t="s">
        <v>21286</v>
      </c>
      <c r="AW1030" t="s">
        <v>21287</v>
      </c>
      <c r="AZ1030" t="s">
        <v>21288</v>
      </c>
      <c r="BA1030" t="s">
        <v>21289</v>
      </c>
      <c r="BB1030" t="s">
        <v>21290</v>
      </c>
      <c r="BD1030" t="s">
        <v>21291</v>
      </c>
      <c r="BI1030" t="s">
        <v>21292</v>
      </c>
      <c r="BL1030" t="s">
        <v>21293</v>
      </c>
      <c r="BM1030" t="s">
        <v>21294</v>
      </c>
      <c r="BN1030" t="s">
        <v>21295</v>
      </c>
      <c r="BO1030" t="s">
        <v>21296</v>
      </c>
      <c r="BQ1030" t="s">
        <v>21297</v>
      </c>
      <c r="BV1030" t="s">
        <v>21298</v>
      </c>
    </row>
    <row r="1031" spans="12:74" x14ac:dyDescent="0.3">
      <c r="L1031">
        <v>4728</v>
      </c>
      <c r="M1031" t="s">
        <v>1442</v>
      </c>
      <c r="AU1031" t="s">
        <v>21299</v>
      </c>
      <c r="AW1031" t="s">
        <v>21300</v>
      </c>
      <c r="AZ1031" t="s">
        <v>21301</v>
      </c>
      <c r="BA1031" t="s">
        <v>21302</v>
      </c>
      <c r="BB1031" t="s">
        <v>21303</v>
      </c>
      <c r="BD1031" t="s">
        <v>21304</v>
      </c>
      <c r="BI1031" t="s">
        <v>21305</v>
      </c>
      <c r="BL1031" t="s">
        <v>21306</v>
      </c>
      <c r="BM1031" t="s">
        <v>21307</v>
      </c>
      <c r="BN1031" t="s">
        <v>21308</v>
      </c>
      <c r="BO1031" t="s">
        <v>21309</v>
      </c>
      <c r="BQ1031" t="s">
        <v>21310</v>
      </c>
      <c r="BV1031" t="s">
        <v>21311</v>
      </c>
    </row>
    <row r="1032" spans="12:74" x14ac:dyDescent="0.3">
      <c r="L1032">
        <v>4730</v>
      </c>
      <c r="M1032" t="s">
        <v>1443</v>
      </c>
      <c r="AU1032" t="s">
        <v>21312</v>
      </c>
      <c r="AW1032" t="s">
        <v>21313</v>
      </c>
      <c r="AZ1032" t="s">
        <v>21314</v>
      </c>
      <c r="BA1032" t="s">
        <v>21315</v>
      </c>
      <c r="BB1032" t="s">
        <v>21316</v>
      </c>
      <c r="BD1032" t="s">
        <v>21317</v>
      </c>
      <c r="BI1032" t="s">
        <v>21318</v>
      </c>
      <c r="BL1032" t="s">
        <v>21319</v>
      </c>
      <c r="BM1032" t="s">
        <v>21320</v>
      </c>
      <c r="BN1032" t="s">
        <v>21321</v>
      </c>
      <c r="BO1032" t="s">
        <v>21322</v>
      </c>
      <c r="BQ1032" t="s">
        <v>21323</v>
      </c>
      <c r="BV1032" t="s">
        <v>21324</v>
      </c>
    </row>
    <row r="1033" spans="12:74" x14ac:dyDescent="0.3">
      <c r="L1033">
        <v>4730</v>
      </c>
      <c r="M1033" t="s">
        <v>1444</v>
      </c>
      <c r="AU1033" t="s">
        <v>21325</v>
      </c>
      <c r="AW1033" t="s">
        <v>21326</v>
      </c>
      <c r="AZ1033" t="s">
        <v>21327</v>
      </c>
      <c r="BA1033" t="s">
        <v>21328</v>
      </c>
      <c r="BB1033" t="s">
        <v>21329</v>
      </c>
      <c r="BD1033" t="s">
        <v>21330</v>
      </c>
      <c r="BI1033" t="s">
        <v>21331</v>
      </c>
      <c r="BL1033" t="s">
        <v>21332</v>
      </c>
      <c r="BM1033" t="s">
        <v>21333</v>
      </c>
      <c r="BN1033" t="s">
        <v>21334</v>
      </c>
      <c r="BO1033" t="s">
        <v>21335</v>
      </c>
      <c r="BQ1033" t="s">
        <v>21336</v>
      </c>
      <c r="BV1033" t="s">
        <v>21337</v>
      </c>
    </row>
    <row r="1034" spans="12:74" x14ac:dyDescent="0.3">
      <c r="L1034">
        <v>4731</v>
      </c>
      <c r="M1034" t="s">
        <v>1445</v>
      </c>
      <c r="AU1034" t="s">
        <v>21338</v>
      </c>
      <c r="AW1034" t="s">
        <v>21339</v>
      </c>
      <c r="AZ1034" t="s">
        <v>21340</v>
      </c>
      <c r="BA1034" t="s">
        <v>21341</v>
      </c>
      <c r="BB1034" t="s">
        <v>21342</v>
      </c>
      <c r="BD1034" t="s">
        <v>21343</v>
      </c>
      <c r="BI1034" t="s">
        <v>21344</v>
      </c>
      <c r="BL1034" t="s">
        <v>21345</v>
      </c>
      <c r="BM1034" t="s">
        <v>21346</v>
      </c>
      <c r="BN1034" t="s">
        <v>21347</v>
      </c>
      <c r="BO1034" t="s">
        <v>7122</v>
      </c>
      <c r="BQ1034" t="s">
        <v>21348</v>
      </c>
      <c r="BV1034" t="s">
        <v>21349</v>
      </c>
    </row>
    <row r="1035" spans="12:74" x14ac:dyDescent="0.3">
      <c r="L1035">
        <v>4750</v>
      </c>
      <c r="M1035" t="s">
        <v>1446</v>
      </c>
      <c r="AU1035" t="s">
        <v>21350</v>
      </c>
      <c r="AW1035" t="s">
        <v>21351</v>
      </c>
      <c r="AZ1035" t="s">
        <v>21352</v>
      </c>
      <c r="BA1035" t="s">
        <v>21353</v>
      </c>
      <c r="BB1035" t="s">
        <v>21354</v>
      </c>
      <c r="BD1035" t="s">
        <v>21355</v>
      </c>
      <c r="BI1035" t="s">
        <v>21356</v>
      </c>
      <c r="BL1035" t="s">
        <v>21357</v>
      </c>
      <c r="BM1035" t="s">
        <v>21358</v>
      </c>
      <c r="BN1035" t="s">
        <v>21359</v>
      </c>
      <c r="BO1035" t="s">
        <v>21360</v>
      </c>
      <c r="BQ1035" t="s">
        <v>21361</v>
      </c>
      <c r="BV1035" t="s">
        <v>21362</v>
      </c>
    </row>
    <row r="1036" spans="12:74" x14ac:dyDescent="0.3">
      <c r="L1036">
        <v>4750</v>
      </c>
      <c r="M1036" t="s">
        <v>1446</v>
      </c>
      <c r="AU1036" t="s">
        <v>21363</v>
      </c>
      <c r="AW1036" t="s">
        <v>21364</v>
      </c>
      <c r="AZ1036" t="s">
        <v>21365</v>
      </c>
      <c r="BA1036" t="s">
        <v>21366</v>
      </c>
      <c r="BB1036" t="s">
        <v>21367</v>
      </c>
      <c r="BD1036" t="s">
        <v>21368</v>
      </c>
      <c r="BI1036" t="s">
        <v>21369</v>
      </c>
      <c r="BL1036" t="s">
        <v>21370</v>
      </c>
      <c r="BM1036" t="s">
        <v>21371</v>
      </c>
      <c r="BN1036" t="s">
        <v>21372</v>
      </c>
      <c r="BO1036" t="s">
        <v>21373</v>
      </c>
      <c r="BQ1036" t="s">
        <v>21374</v>
      </c>
      <c r="BV1036" t="s">
        <v>21375</v>
      </c>
    </row>
    <row r="1037" spans="12:74" x14ac:dyDescent="0.3">
      <c r="L1037">
        <v>4760</v>
      </c>
      <c r="M1037" t="s">
        <v>1447</v>
      </c>
      <c r="AU1037" t="s">
        <v>21376</v>
      </c>
      <c r="AW1037" t="s">
        <v>21377</v>
      </c>
      <c r="AZ1037" t="s">
        <v>21378</v>
      </c>
      <c r="BA1037" t="s">
        <v>21379</v>
      </c>
      <c r="BB1037" t="s">
        <v>21380</v>
      </c>
      <c r="BD1037" t="s">
        <v>21381</v>
      </c>
      <c r="BI1037" t="s">
        <v>21382</v>
      </c>
      <c r="BL1037" t="s">
        <v>21383</v>
      </c>
      <c r="BM1037" t="s">
        <v>21384</v>
      </c>
      <c r="BN1037" t="s">
        <v>21385</v>
      </c>
      <c r="BO1037" t="s">
        <v>21386</v>
      </c>
      <c r="BQ1037" t="s">
        <v>21387</v>
      </c>
      <c r="BV1037" t="s">
        <v>21388</v>
      </c>
    </row>
    <row r="1038" spans="12:74" x14ac:dyDescent="0.3">
      <c r="L1038">
        <v>4760</v>
      </c>
      <c r="M1038" t="s">
        <v>1448</v>
      </c>
      <c r="AU1038" t="s">
        <v>21389</v>
      </c>
      <c r="AW1038" t="s">
        <v>21390</v>
      </c>
      <c r="AZ1038" t="s">
        <v>21391</v>
      </c>
      <c r="BA1038" t="s">
        <v>21392</v>
      </c>
      <c r="BB1038" t="s">
        <v>21393</v>
      </c>
      <c r="BD1038" t="s">
        <v>21394</v>
      </c>
      <c r="BI1038" t="s">
        <v>21395</v>
      </c>
      <c r="BL1038" t="s">
        <v>21396</v>
      </c>
      <c r="BM1038" t="s">
        <v>21397</v>
      </c>
      <c r="BN1038" t="s">
        <v>21398</v>
      </c>
      <c r="BO1038" t="s">
        <v>21399</v>
      </c>
      <c r="BQ1038" t="s">
        <v>21400</v>
      </c>
      <c r="BV1038" t="s">
        <v>21401</v>
      </c>
    </row>
    <row r="1039" spans="12:74" x14ac:dyDescent="0.3">
      <c r="L1039">
        <v>4761</v>
      </c>
      <c r="M1039" t="s">
        <v>1449</v>
      </c>
      <c r="AU1039" t="s">
        <v>21402</v>
      </c>
      <c r="AW1039" t="s">
        <v>21403</v>
      </c>
      <c r="AZ1039" t="s">
        <v>21404</v>
      </c>
      <c r="BA1039" t="s">
        <v>21405</v>
      </c>
      <c r="BB1039" t="s">
        <v>21406</v>
      </c>
      <c r="BD1039" t="s">
        <v>21407</v>
      </c>
      <c r="BI1039" t="s">
        <v>21408</v>
      </c>
      <c r="BL1039" t="s">
        <v>21409</v>
      </c>
      <c r="BM1039" t="s">
        <v>21410</v>
      </c>
      <c r="BN1039" t="s">
        <v>21411</v>
      </c>
      <c r="BO1039" t="s">
        <v>21412</v>
      </c>
      <c r="BQ1039" t="s">
        <v>21413</v>
      </c>
      <c r="BV1039" t="s">
        <v>21414</v>
      </c>
    </row>
    <row r="1040" spans="12:74" x14ac:dyDescent="0.3">
      <c r="L1040">
        <v>4770</v>
      </c>
      <c r="M1040" t="s">
        <v>1450</v>
      </c>
      <c r="AU1040" t="s">
        <v>21415</v>
      </c>
      <c r="AW1040" t="s">
        <v>21416</v>
      </c>
      <c r="AZ1040" t="s">
        <v>21417</v>
      </c>
      <c r="BA1040" t="s">
        <v>21418</v>
      </c>
      <c r="BB1040" t="s">
        <v>21419</v>
      </c>
      <c r="BD1040" t="s">
        <v>21420</v>
      </c>
      <c r="BI1040" t="s">
        <v>21421</v>
      </c>
      <c r="BL1040" t="s">
        <v>21422</v>
      </c>
      <c r="BM1040" t="s">
        <v>21423</v>
      </c>
      <c r="BN1040" t="s">
        <v>21424</v>
      </c>
      <c r="BO1040" t="s">
        <v>21425</v>
      </c>
      <c r="BQ1040" t="s">
        <v>21426</v>
      </c>
      <c r="BV1040" t="s">
        <v>21427</v>
      </c>
    </row>
    <row r="1041" spans="12:74" x14ac:dyDescent="0.3">
      <c r="L1041">
        <v>4770</v>
      </c>
      <c r="M1041" t="s">
        <v>1451</v>
      </c>
      <c r="AU1041" t="s">
        <v>21428</v>
      </c>
      <c r="AW1041" t="s">
        <v>21429</v>
      </c>
      <c r="AZ1041" t="s">
        <v>21430</v>
      </c>
      <c r="BA1041" t="s">
        <v>21431</v>
      </c>
      <c r="BB1041" t="s">
        <v>21432</v>
      </c>
      <c r="BD1041" t="s">
        <v>21433</v>
      </c>
      <c r="BI1041" t="s">
        <v>21434</v>
      </c>
      <c r="BL1041" t="s">
        <v>21435</v>
      </c>
      <c r="BM1041" t="s">
        <v>21436</v>
      </c>
      <c r="BN1041" t="s">
        <v>21437</v>
      </c>
      <c r="BO1041" t="s">
        <v>21438</v>
      </c>
      <c r="BQ1041" t="s">
        <v>21439</v>
      </c>
      <c r="BV1041" t="s">
        <v>21440</v>
      </c>
    </row>
    <row r="1042" spans="12:74" x14ac:dyDescent="0.3">
      <c r="L1042">
        <v>4771</v>
      </c>
      <c r="M1042" t="s">
        <v>1452</v>
      </c>
      <c r="AU1042" t="s">
        <v>21441</v>
      </c>
      <c r="AW1042" t="s">
        <v>21442</v>
      </c>
      <c r="AZ1042" t="s">
        <v>21443</v>
      </c>
      <c r="BA1042" t="s">
        <v>21444</v>
      </c>
      <c r="BB1042" t="s">
        <v>21445</v>
      </c>
      <c r="BD1042" t="s">
        <v>21446</v>
      </c>
      <c r="BI1042" t="s">
        <v>21447</v>
      </c>
      <c r="BL1042" t="s">
        <v>21448</v>
      </c>
      <c r="BM1042" t="s">
        <v>21449</v>
      </c>
      <c r="BN1042" t="s">
        <v>21450</v>
      </c>
      <c r="BO1042" t="s">
        <v>21451</v>
      </c>
      <c r="BQ1042" t="s">
        <v>21452</v>
      </c>
      <c r="BV1042" t="s">
        <v>21453</v>
      </c>
    </row>
    <row r="1043" spans="12:74" x14ac:dyDescent="0.3">
      <c r="L1043">
        <v>4780</v>
      </c>
      <c r="M1043" t="s">
        <v>1453</v>
      </c>
      <c r="AU1043" t="s">
        <v>21454</v>
      </c>
      <c r="AW1043" t="s">
        <v>21455</v>
      </c>
      <c r="AZ1043" t="s">
        <v>21456</v>
      </c>
      <c r="BA1043" t="s">
        <v>21457</v>
      </c>
      <c r="BB1043" t="s">
        <v>21458</v>
      </c>
      <c r="BD1043" t="s">
        <v>21459</v>
      </c>
      <c r="BI1043" t="s">
        <v>21460</v>
      </c>
      <c r="BL1043" t="s">
        <v>21461</v>
      </c>
      <c r="BM1043" t="s">
        <v>21462</v>
      </c>
      <c r="BN1043" t="s">
        <v>21463</v>
      </c>
      <c r="BO1043" t="s">
        <v>21464</v>
      </c>
      <c r="BQ1043" t="s">
        <v>21465</v>
      </c>
      <c r="BV1043" t="s">
        <v>21466</v>
      </c>
    </row>
    <row r="1044" spans="12:74" x14ac:dyDescent="0.3">
      <c r="L1044">
        <v>4780</v>
      </c>
      <c r="M1044" t="s">
        <v>1454</v>
      </c>
      <c r="AU1044" t="s">
        <v>21467</v>
      </c>
      <c r="AW1044" t="s">
        <v>21468</v>
      </c>
      <c r="AZ1044" t="s">
        <v>21469</v>
      </c>
      <c r="BA1044" t="s">
        <v>21470</v>
      </c>
      <c r="BB1044" t="s">
        <v>21471</v>
      </c>
      <c r="BD1044" t="s">
        <v>21472</v>
      </c>
      <c r="BI1044" t="s">
        <v>21473</v>
      </c>
      <c r="BL1044" t="s">
        <v>21474</v>
      </c>
      <c r="BM1044" t="s">
        <v>21475</v>
      </c>
      <c r="BN1044" t="s">
        <v>21476</v>
      </c>
      <c r="BO1044" t="s">
        <v>21477</v>
      </c>
      <c r="BQ1044" t="s">
        <v>21478</v>
      </c>
      <c r="BV1044" t="s">
        <v>21479</v>
      </c>
    </row>
    <row r="1045" spans="12:74" x14ac:dyDescent="0.3">
      <c r="L1045">
        <v>4782</v>
      </c>
      <c r="M1045" t="s">
        <v>1455</v>
      </c>
      <c r="AU1045" t="s">
        <v>21480</v>
      </c>
      <c r="AW1045" t="s">
        <v>21481</v>
      </c>
      <c r="AZ1045" t="s">
        <v>21482</v>
      </c>
      <c r="BA1045" t="s">
        <v>21483</v>
      </c>
      <c r="BB1045" t="s">
        <v>21484</v>
      </c>
      <c r="BD1045" t="s">
        <v>21485</v>
      </c>
      <c r="BI1045" t="s">
        <v>21486</v>
      </c>
      <c r="BL1045" t="s">
        <v>21487</v>
      </c>
      <c r="BM1045" t="s">
        <v>21488</v>
      </c>
      <c r="BN1045" t="s">
        <v>21489</v>
      </c>
      <c r="BO1045" t="s">
        <v>21490</v>
      </c>
      <c r="BQ1045" t="s">
        <v>21491</v>
      </c>
      <c r="BV1045" t="s">
        <v>21492</v>
      </c>
    </row>
    <row r="1046" spans="12:74" x14ac:dyDescent="0.3">
      <c r="L1046">
        <v>4783</v>
      </c>
      <c r="M1046" t="s">
        <v>1456</v>
      </c>
      <c r="AU1046" t="s">
        <v>21493</v>
      </c>
      <c r="AW1046" t="s">
        <v>21494</v>
      </c>
      <c r="AZ1046" t="s">
        <v>21495</v>
      </c>
      <c r="BA1046" t="s">
        <v>21496</v>
      </c>
      <c r="BB1046" t="s">
        <v>21497</v>
      </c>
      <c r="BD1046" t="s">
        <v>21498</v>
      </c>
      <c r="BI1046" t="s">
        <v>21499</v>
      </c>
      <c r="BL1046" t="s">
        <v>21500</v>
      </c>
      <c r="BM1046" t="s">
        <v>21501</v>
      </c>
      <c r="BN1046" t="s">
        <v>21502</v>
      </c>
      <c r="BO1046" t="s">
        <v>21503</v>
      </c>
      <c r="BQ1046" t="s">
        <v>21504</v>
      </c>
      <c r="BV1046" t="s">
        <v>21505</v>
      </c>
    </row>
    <row r="1047" spans="12:74" x14ac:dyDescent="0.3">
      <c r="L1047">
        <v>4784</v>
      </c>
      <c r="M1047" t="s">
        <v>1457</v>
      </c>
      <c r="AU1047" t="s">
        <v>21506</v>
      </c>
      <c r="AW1047" t="s">
        <v>21507</v>
      </c>
      <c r="AZ1047" t="s">
        <v>21508</v>
      </c>
      <c r="BA1047" t="s">
        <v>21509</v>
      </c>
      <c r="BB1047" t="s">
        <v>21510</v>
      </c>
      <c r="BD1047" t="s">
        <v>21511</v>
      </c>
      <c r="BI1047" t="s">
        <v>21512</v>
      </c>
      <c r="BL1047" t="s">
        <v>21513</v>
      </c>
      <c r="BM1047" t="s">
        <v>21514</v>
      </c>
      <c r="BN1047" t="s">
        <v>21515</v>
      </c>
      <c r="BO1047" t="s">
        <v>21516</v>
      </c>
      <c r="BQ1047" t="s">
        <v>21517</v>
      </c>
      <c r="BV1047" t="s">
        <v>21518</v>
      </c>
    </row>
    <row r="1048" spans="12:74" x14ac:dyDescent="0.3">
      <c r="L1048">
        <v>4790</v>
      </c>
      <c r="M1048" t="s">
        <v>1458</v>
      </c>
      <c r="AU1048" t="s">
        <v>21519</v>
      </c>
      <c r="AW1048" t="s">
        <v>21520</v>
      </c>
      <c r="AZ1048" t="s">
        <v>21521</v>
      </c>
      <c r="BA1048" t="s">
        <v>21522</v>
      </c>
      <c r="BB1048" t="s">
        <v>21523</v>
      </c>
      <c r="BD1048" t="s">
        <v>21524</v>
      </c>
      <c r="BI1048" t="s">
        <v>21525</v>
      </c>
      <c r="BL1048" t="s">
        <v>21526</v>
      </c>
      <c r="BM1048" t="s">
        <v>21527</v>
      </c>
      <c r="BN1048" t="s">
        <v>21528</v>
      </c>
      <c r="BO1048" t="s">
        <v>21529</v>
      </c>
      <c r="BQ1048" t="s">
        <v>21530</v>
      </c>
      <c r="BV1048" t="s">
        <v>21531</v>
      </c>
    </row>
    <row r="1049" spans="12:74" x14ac:dyDescent="0.3">
      <c r="L1049">
        <v>4791</v>
      </c>
      <c r="M1049" t="s">
        <v>1459</v>
      </c>
      <c r="AU1049" t="s">
        <v>21532</v>
      </c>
      <c r="AW1049" t="s">
        <v>21533</v>
      </c>
      <c r="AZ1049" t="s">
        <v>21534</v>
      </c>
      <c r="BA1049" t="s">
        <v>21535</v>
      </c>
      <c r="BB1049" t="s">
        <v>21536</v>
      </c>
      <c r="BD1049" t="s">
        <v>21537</v>
      </c>
      <c r="BI1049" t="s">
        <v>21538</v>
      </c>
      <c r="BL1049" t="s">
        <v>21539</v>
      </c>
      <c r="BM1049" t="s">
        <v>21540</v>
      </c>
      <c r="BN1049" t="s">
        <v>21541</v>
      </c>
      <c r="BO1049" t="s">
        <v>21542</v>
      </c>
      <c r="BQ1049" t="s">
        <v>21543</v>
      </c>
      <c r="BV1049" t="s">
        <v>21544</v>
      </c>
    </row>
    <row r="1050" spans="12:74" x14ac:dyDescent="0.3">
      <c r="L1050">
        <v>4800</v>
      </c>
      <c r="M1050" t="s">
        <v>1460</v>
      </c>
      <c r="AU1050" t="s">
        <v>21545</v>
      </c>
      <c r="AW1050" t="s">
        <v>21546</v>
      </c>
      <c r="AZ1050" t="s">
        <v>21547</v>
      </c>
      <c r="BA1050" t="s">
        <v>21548</v>
      </c>
      <c r="BB1050" t="s">
        <v>21549</v>
      </c>
      <c r="BD1050" t="s">
        <v>21550</v>
      </c>
      <c r="BI1050" t="s">
        <v>21551</v>
      </c>
      <c r="BL1050" t="s">
        <v>21552</v>
      </c>
      <c r="BM1050" t="s">
        <v>21553</v>
      </c>
      <c r="BN1050" t="s">
        <v>21554</v>
      </c>
      <c r="BO1050" t="s">
        <v>21555</v>
      </c>
      <c r="BQ1050" t="s">
        <v>21556</v>
      </c>
      <c r="BV1050" t="s">
        <v>21557</v>
      </c>
    </row>
    <row r="1051" spans="12:74" x14ac:dyDescent="0.3">
      <c r="L1051">
        <v>4800</v>
      </c>
      <c r="M1051" t="s">
        <v>1461</v>
      </c>
      <c r="AU1051" t="s">
        <v>21558</v>
      </c>
      <c r="AW1051" t="s">
        <v>21559</v>
      </c>
      <c r="AZ1051" t="s">
        <v>21560</v>
      </c>
      <c r="BA1051" t="s">
        <v>21561</v>
      </c>
      <c r="BB1051" t="s">
        <v>21562</v>
      </c>
      <c r="BD1051" t="s">
        <v>21563</v>
      </c>
      <c r="BI1051" t="s">
        <v>21564</v>
      </c>
      <c r="BL1051" t="s">
        <v>21565</v>
      </c>
      <c r="BM1051" t="s">
        <v>21566</v>
      </c>
      <c r="BN1051" t="s">
        <v>21567</v>
      </c>
      <c r="BO1051" t="s">
        <v>21568</v>
      </c>
      <c r="BQ1051" t="s">
        <v>21569</v>
      </c>
      <c r="BV1051" t="s">
        <v>21570</v>
      </c>
    </row>
    <row r="1052" spans="12:74" x14ac:dyDescent="0.3">
      <c r="L1052">
        <v>4800</v>
      </c>
      <c r="M1052" t="s">
        <v>1462</v>
      </c>
      <c r="AU1052" t="s">
        <v>21571</v>
      </c>
      <c r="AW1052" t="s">
        <v>21572</v>
      </c>
      <c r="AZ1052" t="s">
        <v>21573</v>
      </c>
      <c r="BA1052" t="s">
        <v>21574</v>
      </c>
      <c r="BB1052" t="s">
        <v>21575</v>
      </c>
      <c r="BD1052" t="s">
        <v>21576</v>
      </c>
      <c r="BI1052" t="s">
        <v>21577</v>
      </c>
      <c r="BL1052" t="s">
        <v>21578</v>
      </c>
      <c r="BM1052" t="s">
        <v>21579</v>
      </c>
      <c r="BN1052" t="s">
        <v>21580</v>
      </c>
      <c r="BO1052" t="s">
        <v>21581</v>
      </c>
      <c r="BQ1052" t="s">
        <v>21582</v>
      </c>
      <c r="BV1052" t="s">
        <v>21583</v>
      </c>
    </row>
    <row r="1053" spans="12:74" x14ac:dyDescent="0.3">
      <c r="L1053">
        <v>4800</v>
      </c>
      <c r="M1053" t="s">
        <v>1463</v>
      </c>
      <c r="AU1053" t="s">
        <v>14080</v>
      </c>
      <c r="AW1053" t="s">
        <v>21584</v>
      </c>
      <c r="AZ1053" t="s">
        <v>21585</v>
      </c>
      <c r="BA1053" t="s">
        <v>10386</v>
      </c>
      <c r="BB1053" t="s">
        <v>21586</v>
      </c>
      <c r="BD1053" t="s">
        <v>21587</v>
      </c>
      <c r="BI1053" t="s">
        <v>21588</v>
      </c>
      <c r="BL1053" t="s">
        <v>21589</v>
      </c>
      <c r="BM1053" t="s">
        <v>21590</v>
      </c>
      <c r="BN1053" t="s">
        <v>21591</v>
      </c>
      <c r="BO1053" t="s">
        <v>21592</v>
      </c>
      <c r="BQ1053" t="s">
        <v>21593</v>
      </c>
      <c r="BV1053" t="s">
        <v>21594</v>
      </c>
    </row>
    <row r="1054" spans="12:74" x14ac:dyDescent="0.3">
      <c r="L1054">
        <v>4800</v>
      </c>
      <c r="M1054" t="s">
        <v>1464</v>
      </c>
      <c r="AU1054" t="s">
        <v>21595</v>
      </c>
      <c r="AW1054" t="s">
        <v>21596</v>
      </c>
      <c r="AZ1054" t="s">
        <v>21597</v>
      </c>
      <c r="BA1054" t="s">
        <v>21598</v>
      </c>
      <c r="BB1054" t="s">
        <v>21599</v>
      </c>
      <c r="BD1054" t="s">
        <v>21600</v>
      </c>
      <c r="BI1054" t="s">
        <v>21601</v>
      </c>
      <c r="BL1054" t="s">
        <v>21602</v>
      </c>
      <c r="BM1054" t="s">
        <v>21603</v>
      </c>
      <c r="BN1054" t="s">
        <v>21604</v>
      </c>
      <c r="BO1054" t="s">
        <v>21605</v>
      </c>
      <c r="BQ1054" t="s">
        <v>21606</v>
      </c>
      <c r="BV1054" t="s">
        <v>21607</v>
      </c>
    </row>
    <row r="1055" spans="12:74" x14ac:dyDescent="0.3">
      <c r="L1055">
        <v>4801</v>
      </c>
      <c r="M1055" t="s">
        <v>1465</v>
      </c>
      <c r="AU1055" t="s">
        <v>21608</v>
      </c>
      <c r="AW1055" t="s">
        <v>21609</v>
      </c>
      <c r="AZ1055" t="s">
        <v>21610</v>
      </c>
      <c r="BA1055" t="s">
        <v>21611</v>
      </c>
      <c r="BB1055" t="s">
        <v>21612</v>
      </c>
      <c r="BD1055" t="s">
        <v>21613</v>
      </c>
      <c r="BI1055" t="s">
        <v>21614</v>
      </c>
      <c r="BL1055" t="s">
        <v>21615</v>
      </c>
      <c r="BM1055" t="s">
        <v>21616</v>
      </c>
      <c r="BN1055" t="s">
        <v>21617</v>
      </c>
      <c r="BO1055" t="s">
        <v>21618</v>
      </c>
      <c r="BQ1055" t="s">
        <v>21619</v>
      </c>
      <c r="BV1055" t="s">
        <v>21620</v>
      </c>
    </row>
    <row r="1056" spans="12:74" x14ac:dyDescent="0.3">
      <c r="L1056">
        <v>4802</v>
      </c>
      <c r="M1056" t="s">
        <v>1466</v>
      </c>
      <c r="AU1056" t="s">
        <v>21621</v>
      </c>
      <c r="AW1056" t="s">
        <v>21622</v>
      </c>
      <c r="AZ1056" t="s">
        <v>21623</v>
      </c>
      <c r="BA1056" t="s">
        <v>21624</v>
      </c>
      <c r="BB1056" t="s">
        <v>21625</v>
      </c>
      <c r="BD1056" t="s">
        <v>21626</v>
      </c>
      <c r="BI1056" t="s">
        <v>21627</v>
      </c>
      <c r="BL1056" t="s">
        <v>21628</v>
      </c>
      <c r="BM1056" t="s">
        <v>21629</v>
      </c>
      <c r="BN1056" t="s">
        <v>21630</v>
      </c>
      <c r="BO1056" t="s">
        <v>21631</v>
      </c>
      <c r="BQ1056" t="s">
        <v>21632</v>
      </c>
      <c r="BV1056" t="s">
        <v>21633</v>
      </c>
    </row>
    <row r="1057" spans="12:74" x14ac:dyDescent="0.3">
      <c r="L1057">
        <v>4820</v>
      </c>
      <c r="M1057" t="s">
        <v>1467</v>
      </c>
      <c r="AU1057" t="s">
        <v>21634</v>
      </c>
      <c r="AW1057" t="s">
        <v>21635</v>
      </c>
      <c r="AZ1057" t="s">
        <v>21636</v>
      </c>
      <c r="BA1057" t="s">
        <v>21637</v>
      </c>
      <c r="BB1057" t="s">
        <v>21638</v>
      </c>
      <c r="BD1057" t="s">
        <v>21639</v>
      </c>
      <c r="BI1057" t="s">
        <v>21640</v>
      </c>
      <c r="BL1057" t="s">
        <v>21641</v>
      </c>
      <c r="BM1057" t="s">
        <v>21642</v>
      </c>
      <c r="BN1057" t="s">
        <v>21643</v>
      </c>
      <c r="BO1057" t="s">
        <v>21644</v>
      </c>
      <c r="BQ1057" t="s">
        <v>21645</v>
      </c>
      <c r="BV1057" t="s">
        <v>21646</v>
      </c>
    </row>
    <row r="1058" spans="12:74" x14ac:dyDescent="0.3">
      <c r="L1058">
        <v>4821</v>
      </c>
      <c r="M1058" t="s">
        <v>1468</v>
      </c>
      <c r="AU1058" t="s">
        <v>21647</v>
      </c>
      <c r="AW1058" t="s">
        <v>21648</v>
      </c>
      <c r="AZ1058" t="s">
        <v>21649</v>
      </c>
      <c r="BA1058" t="s">
        <v>21650</v>
      </c>
      <c r="BB1058" t="s">
        <v>21651</v>
      </c>
      <c r="BD1058" t="s">
        <v>21652</v>
      </c>
      <c r="BI1058" t="s">
        <v>21653</v>
      </c>
      <c r="BL1058" t="s">
        <v>21654</v>
      </c>
      <c r="BM1058" t="s">
        <v>21655</v>
      </c>
      <c r="BN1058" t="s">
        <v>21656</v>
      </c>
      <c r="BO1058" t="s">
        <v>21657</v>
      </c>
      <c r="BQ1058" t="s">
        <v>21658</v>
      </c>
      <c r="BV1058" t="s">
        <v>21659</v>
      </c>
    </row>
    <row r="1059" spans="12:74" x14ac:dyDescent="0.3">
      <c r="L1059">
        <v>4830</v>
      </c>
      <c r="M1059" t="s">
        <v>1469</v>
      </c>
      <c r="AU1059" t="s">
        <v>21660</v>
      </c>
      <c r="AW1059" t="s">
        <v>21661</v>
      </c>
      <c r="AZ1059" t="s">
        <v>21662</v>
      </c>
      <c r="BA1059" t="s">
        <v>21663</v>
      </c>
      <c r="BB1059" t="s">
        <v>21664</v>
      </c>
      <c r="BD1059" t="s">
        <v>21665</v>
      </c>
      <c r="BI1059" t="s">
        <v>21666</v>
      </c>
      <c r="BL1059" t="s">
        <v>21667</v>
      </c>
      <c r="BM1059" t="s">
        <v>21668</v>
      </c>
      <c r="BN1059" t="s">
        <v>21669</v>
      </c>
      <c r="BO1059" t="s">
        <v>21670</v>
      </c>
      <c r="BQ1059" t="s">
        <v>21671</v>
      </c>
      <c r="BV1059" t="s">
        <v>21672</v>
      </c>
    </row>
    <row r="1060" spans="12:74" x14ac:dyDescent="0.3">
      <c r="L1060">
        <v>4831</v>
      </c>
      <c r="M1060" t="s">
        <v>1470</v>
      </c>
      <c r="AU1060" t="s">
        <v>21673</v>
      </c>
      <c r="AW1060" t="s">
        <v>21674</v>
      </c>
      <c r="AZ1060" t="s">
        <v>21675</v>
      </c>
      <c r="BA1060" t="s">
        <v>21676</v>
      </c>
      <c r="BB1060" t="s">
        <v>21677</v>
      </c>
      <c r="BD1060" t="s">
        <v>21678</v>
      </c>
      <c r="BI1060" t="s">
        <v>21679</v>
      </c>
      <c r="BL1060" t="s">
        <v>21680</v>
      </c>
      <c r="BM1060" t="s">
        <v>21681</v>
      </c>
      <c r="BN1060" t="s">
        <v>21682</v>
      </c>
      <c r="BO1060" t="s">
        <v>21683</v>
      </c>
      <c r="BQ1060" t="s">
        <v>21684</v>
      </c>
      <c r="BV1060" t="s">
        <v>21685</v>
      </c>
    </row>
    <row r="1061" spans="12:74" x14ac:dyDescent="0.3">
      <c r="L1061">
        <v>4834</v>
      </c>
      <c r="M1061" t="s">
        <v>1471</v>
      </c>
      <c r="AU1061" t="s">
        <v>21686</v>
      </c>
      <c r="AW1061" t="s">
        <v>21687</v>
      </c>
      <c r="AZ1061" t="s">
        <v>21688</v>
      </c>
      <c r="BA1061" t="s">
        <v>21689</v>
      </c>
      <c r="BB1061" t="s">
        <v>21690</v>
      </c>
      <c r="BD1061" t="s">
        <v>21691</v>
      </c>
      <c r="BI1061" t="s">
        <v>21692</v>
      </c>
      <c r="BL1061" t="s">
        <v>21693</v>
      </c>
      <c r="BM1061" t="s">
        <v>21694</v>
      </c>
      <c r="BN1061" t="s">
        <v>21695</v>
      </c>
      <c r="BO1061" t="s">
        <v>21696</v>
      </c>
      <c r="BQ1061" t="s">
        <v>21697</v>
      </c>
      <c r="BV1061" t="s">
        <v>21698</v>
      </c>
    </row>
    <row r="1062" spans="12:74" x14ac:dyDescent="0.3">
      <c r="L1062">
        <v>4837</v>
      </c>
      <c r="M1062" t="s">
        <v>1472</v>
      </c>
      <c r="AU1062" t="s">
        <v>21699</v>
      </c>
      <c r="AW1062" t="s">
        <v>21700</v>
      </c>
      <c r="AZ1062" t="s">
        <v>21701</v>
      </c>
      <c r="BA1062" t="s">
        <v>21702</v>
      </c>
      <c r="BB1062" t="s">
        <v>21703</v>
      </c>
      <c r="BD1062" t="s">
        <v>21704</v>
      </c>
      <c r="BI1062" t="s">
        <v>21705</v>
      </c>
      <c r="BL1062" t="s">
        <v>21706</v>
      </c>
      <c r="BM1062" t="s">
        <v>21707</v>
      </c>
      <c r="BN1062" t="s">
        <v>21708</v>
      </c>
      <c r="BO1062" t="s">
        <v>21709</v>
      </c>
      <c r="BQ1062" t="s">
        <v>21710</v>
      </c>
      <c r="BV1062" t="s">
        <v>21711</v>
      </c>
    </row>
    <row r="1063" spans="12:74" x14ac:dyDescent="0.3">
      <c r="L1063">
        <v>4837</v>
      </c>
      <c r="M1063" t="s">
        <v>1473</v>
      </c>
      <c r="AU1063" t="s">
        <v>21712</v>
      </c>
      <c r="AW1063" t="s">
        <v>21713</v>
      </c>
      <c r="AZ1063" t="s">
        <v>21714</v>
      </c>
      <c r="BA1063" t="s">
        <v>21715</v>
      </c>
      <c r="BB1063" t="s">
        <v>21716</v>
      </c>
      <c r="BD1063" t="s">
        <v>21717</v>
      </c>
      <c r="BI1063" t="s">
        <v>21718</v>
      </c>
      <c r="BL1063" t="s">
        <v>21719</v>
      </c>
      <c r="BM1063" t="s">
        <v>21720</v>
      </c>
      <c r="BN1063" t="s">
        <v>21721</v>
      </c>
      <c r="BO1063" t="s">
        <v>21722</v>
      </c>
      <c r="BQ1063" t="s">
        <v>21723</v>
      </c>
      <c r="BV1063" t="s">
        <v>21724</v>
      </c>
    </row>
    <row r="1064" spans="12:74" x14ac:dyDescent="0.3">
      <c r="L1064">
        <v>4840</v>
      </c>
      <c r="M1064" t="s">
        <v>1474</v>
      </c>
      <c r="AU1064" t="s">
        <v>21725</v>
      </c>
      <c r="AW1064" t="s">
        <v>21726</v>
      </c>
      <c r="AZ1064" t="s">
        <v>21727</v>
      </c>
      <c r="BA1064" t="s">
        <v>21728</v>
      </c>
      <c r="BB1064" t="s">
        <v>21729</v>
      </c>
      <c r="BD1064" t="s">
        <v>21730</v>
      </c>
      <c r="BI1064" t="s">
        <v>21731</v>
      </c>
      <c r="BL1064" t="s">
        <v>21732</v>
      </c>
      <c r="BM1064" t="s">
        <v>21733</v>
      </c>
      <c r="BN1064" t="s">
        <v>21734</v>
      </c>
      <c r="BO1064" t="s">
        <v>21735</v>
      </c>
      <c r="BQ1064" t="s">
        <v>21736</v>
      </c>
      <c r="BV1064" t="s">
        <v>21737</v>
      </c>
    </row>
    <row r="1065" spans="12:74" x14ac:dyDescent="0.3">
      <c r="L1065">
        <v>4841</v>
      </c>
      <c r="M1065" t="s">
        <v>1477</v>
      </c>
      <c r="AU1065" t="s">
        <v>21738</v>
      </c>
      <c r="AW1065" t="s">
        <v>21739</v>
      </c>
      <c r="AZ1065" t="s">
        <v>21740</v>
      </c>
      <c r="BA1065" t="s">
        <v>21741</v>
      </c>
      <c r="BB1065" t="s">
        <v>21742</v>
      </c>
      <c r="BD1065" t="s">
        <v>21743</v>
      </c>
      <c r="BI1065" t="s">
        <v>21744</v>
      </c>
      <c r="BL1065" t="s">
        <v>21745</v>
      </c>
      <c r="BM1065" t="s">
        <v>21746</v>
      </c>
      <c r="BN1065" t="s">
        <v>21747</v>
      </c>
      <c r="BO1065" t="s">
        <v>21748</v>
      </c>
      <c r="BQ1065" t="s">
        <v>21749</v>
      </c>
      <c r="BV1065" t="s">
        <v>21750</v>
      </c>
    </row>
    <row r="1066" spans="12:74" x14ac:dyDescent="0.3">
      <c r="L1066">
        <v>4845</v>
      </c>
      <c r="M1066" t="s">
        <v>1475</v>
      </c>
      <c r="AU1066" t="s">
        <v>21751</v>
      </c>
      <c r="AW1066" t="s">
        <v>21752</v>
      </c>
      <c r="AZ1066" t="s">
        <v>21753</v>
      </c>
      <c r="BA1066" t="s">
        <v>21754</v>
      </c>
      <c r="BB1066" t="s">
        <v>21755</v>
      </c>
      <c r="BD1066" t="s">
        <v>21756</v>
      </c>
      <c r="BI1066" t="s">
        <v>21757</v>
      </c>
      <c r="BL1066" t="s">
        <v>21758</v>
      </c>
      <c r="BM1066" t="s">
        <v>21759</v>
      </c>
      <c r="BN1066" t="s">
        <v>21760</v>
      </c>
      <c r="BO1066" t="s">
        <v>21761</v>
      </c>
      <c r="BQ1066" t="s">
        <v>21762</v>
      </c>
      <c r="BV1066" t="s">
        <v>21763</v>
      </c>
    </row>
    <row r="1067" spans="12:74" x14ac:dyDescent="0.3">
      <c r="L1067">
        <v>4845</v>
      </c>
      <c r="M1067" t="s">
        <v>1476</v>
      </c>
      <c r="AU1067" t="s">
        <v>21764</v>
      </c>
      <c r="AW1067" t="s">
        <v>21765</v>
      </c>
      <c r="AZ1067" t="s">
        <v>21766</v>
      </c>
      <c r="BA1067" t="s">
        <v>21767</v>
      </c>
      <c r="BB1067" t="s">
        <v>21768</v>
      </c>
      <c r="BD1067" t="s">
        <v>21769</v>
      </c>
      <c r="BI1067" t="s">
        <v>21770</v>
      </c>
      <c r="BL1067" t="s">
        <v>21771</v>
      </c>
      <c r="BM1067" t="s">
        <v>21772</v>
      </c>
      <c r="BN1067" t="s">
        <v>21773</v>
      </c>
      <c r="BO1067" t="s">
        <v>21774</v>
      </c>
      <c r="BQ1067" t="s">
        <v>21775</v>
      </c>
      <c r="BV1067" t="s">
        <v>21776</v>
      </c>
    </row>
    <row r="1068" spans="12:74" x14ac:dyDescent="0.3">
      <c r="L1068">
        <v>4850</v>
      </c>
      <c r="M1068" t="s">
        <v>1478</v>
      </c>
      <c r="AU1068" t="s">
        <v>21777</v>
      </c>
      <c r="AW1068" t="s">
        <v>21778</v>
      </c>
      <c r="AZ1068" t="s">
        <v>21779</v>
      </c>
      <c r="BA1068" t="s">
        <v>21780</v>
      </c>
      <c r="BB1068" t="s">
        <v>21781</v>
      </c>
      <c r="BD1068" t="s">
        <v>21782</v>
      </c>
      <c r="BI1068" t="s">
        <v>21783</v>
      </c>
      <c r="BL1068" t="s">
        <v>21784</v>
      </c>
      <c r="BM1068" t="s">
        <v>21785</v>
      </c>
      <c r="BN1068" t="s">
        <v>21786</v>
      </c>
      <c r="BO1068" t="s">
        <v>21787</v>
      </c>
      <c r="BQ1068" t="s">
        <v>21788</v>
      </c>
      <c r="BV1068" t="s">
        <v>21789</v>
      </c>
    </row>
    <row r="1069" spans="12:74" x14ac:dyDescent="0.3">
      <c r="L1069">
        <v>4850</v>
      </c>
      <c r="M1069" t="s">
        <v>1479</v>
      </c>
      <c r="AU1069" t="s">
        <v>21790</v>
      </c>
      <c r="AW1069" t="s">
        <v>21791</v>
      </c>
      <c r="AZ1069" t="s">
        <v>21792</v>
      </c>
      <c r="BA1069" t="s">
        <v>21793</v>
      </c>
      <c r="BB1069" t="s">
        <v>21794</v>
      </c>
      <c r="BD1069" t="s">
        <v>21795</v>
      </c>
      <c r="BI1069" t="s">
        <v>21796</v>
      </c>
      <c r="BL1069" t="s">
        <v>21797</v>
      </c>
      <c r="BM1069" t="s">
        <v>21798</v>
      </c>
      <c r="BN1069" t="s">
        <v>21799</v>
      </c>
      <c r="BO1069" t="s">
        <v>21800</v>
      </c>
      <c r="BQ1069" t="s">
        <v>21801</v>
      </c>
      <c r="BV1069" t="s">
        <v>21802</v>
      </c>
    </row>
    <row r="1070" spans="12:74" x14ac:dyDescent="0.3">
      <c r="L1070">
        <v>4851</v>
      </c>
      <c r="M1070" t="s">
        <v>1480</v>
      </c>
      <c r="AU1070" t="s">
        <v>21803</v>
      </c>
      <c r="AW1070" t="s">
        <v>21804</v>
      </c>
      <c r="AZ1070" t="s">
        <v>21805</v>
      </c>
      <c r="BA1070" t="s">
        <v>21806</v>
      </c>
      <c r="BB1070" t="s">
        <v>21807</v>
      </c>
      <c r="BD1070" t="s">
        <v>21808</v>
      </c>
      <c r="BI1070" t="s">
        <v>21809</v>
      </c>
      <c r="BL1070" t="s">
        <v>21810</v>
      </c>
      <c r="BM1070" t="s">
        <v>21811</v>
      </c>
      <c r="BN1070" t="s">
        <v>21812</v>
      </c>
      <c r="BO1070" t="s">
        <v>21813</v>
      </c>
      <c r="BQ1070" t="s">
        <v>21814</v>
      </c>
      <c r="BV1070" t="s">
        <v>21815</v>
      </c>
    </row>
    <row r="1071" spans="12:74" x14ac:dyDescent="0.3">
      <c r="L1071">
        <v>4851</v>
      </c>
      <c r="M1071" t="s">
        <v>1481</v>
      </c>
      <c r="AU1071" t="s">
        <v>21816</v>
      </c>
      <c r="AW1071" t="s">
        <v>21817</v>
      </c>
      <c r="AZ1071" t="s">
        <v>21818</v>
      </c>
      <c r="BA1071" t="s">
        <v>21819</v>
      </c>
      <c r="BB1071" t="s">
        <v>21820</v>
      </c>
      <c r="BD1071" t="s">
        <v>21821</v>
      </c>
      <c r="BI1071" t="s">
        <v>21822</v>
      </c>
      <c r="BL1071" t="s">
        <v>21823</v>
      </c>
      <c r="BM1071" t="s">
        <v>21824</v>
      </c>
      <c r="BN1071" t="s">
        <v>21825</v>
      </c>
      <c r="BO1071" t="s">
        <v>21826</v>
      </c>
      <c r="BQ1071" t="s">
        <v>21827</v>
      </c>
      <c r="BV1071" t="s">
        <v>21828</v>
      </c>
    </row>
    <row r="1072" spans="12:74" x14ac:dyDescent="0.3">
      <c r="L1072">
        <v>4852</v>
      </c>
      <c r="M1072" t="s">
        <v>1482</v>
      </c>
      <c r="AU1072" t="s">
        <v>21829</v>
      </c>
      <c r="AW1072" t="s">
        <v>21830</v>
      </c>
      <c r="AZ1072" t="s">
        <v>21831</v>
      </c>
      <c r="BA1072" t="s">
        <v>21832</v>
      </c>
      <c r="BB1072" t="s">
        <v>21833</v>
      </c>
      <c r="BD1072" t="s">
        <v>21834</v>
      </c>
      <c r="BI1072" t="s">
        <v>21835</v>
      </c>
      <c r="BL1072" t="s">
        <v>21836</v>
      </c>
      <c r="BM1072" t="s">
        <v>21837</v>
      </c>
      <c r="BN1072" t="s">
        <v>21838</v>
      </c>
      <c r="BO1072" t="s">
        <v>21839</v>
      </c>
      <c r="BQ1072" t="s">
        <v>21840</v>
      </c>
      <c r="BV1072" t="s">
        <v>21841</v>
      </c>
    </row>
    <row r="1073" spans="12:74" x14ac:dyDescent="0.3">
      <c r="L1073">
        <v>4860</v>
      </c>
      <c r="M1073" t="s">
        <v>1483</v>
      </c>
      <c r="AU1073" t="s">
        <v>21842</v>
      </c>
      <c r="AW1073" t="s">
        <v>21843</v>
      </c>
      <c r="AZ1073" t="s">
        <v>21844</v>
      </c>
      <c r="BA1073" t="s">
        <v>21845</v>
      </c>
      <c r="BB1073" t="s">
        <v>21846</v>
      </c>
      <c r="BD1073" t="s">
        <v>21847</v>
      </c>
      <c r="BI1073" t="s">
        <v>21848</v>
      </c>
      <c r="BL1073" t="s">
        <v>21849</v>
      </c>
      <c r="BM1073" t="s">
        <v>21850</v>
      </c>
      <c r="BN1073" t="s">
        <v>21851</v>
      </c>
      <c r="BO1073" t="s">
        <v>21852</v>
      </c>
      <c r="BQ1073" t="s">
        <v>21853</v>
      </c>
      <c r="BV1073" t="s">
        <v>21854</v>
      </c>
    </row>
    <row r="1074" spans="12:74" x14ac:dyDescent="0.3">
      <c r="L1074">
        <v>4860</v>
      </c>
      <c r="M1074" t="s">
        <v>1484</v>
      </c>
      <c r="AU1074" t="s">
        <v>21855</v>
      </c>
      <c r="AW1074" t="s">
        <v>21856</v>
      </c>
      <c r="AZ1074" t="s">
        <v>21857</v>
      </c>
      <c r="BA1074" t="s">
        <v>21858</v>
      </c>
      <c r="BB1074" t="s">
        <v>21859</v>
      </c>
      <c r="BD1074" t="s">
        <v>21860</v>
      </c>
      <c r="BI1074" t="s">
        <v>21861</v>
      </c>
      <c r="BL1074" t="s">
        <v>21862</v>
      </c>
      <c r="BM1074" t="s">
        <v>21863</v>
      </c>
      <c r="BN1074" t="s">
        <v>21864</v>
      </c>
      <c r="BO1074" t="s">
        <v>21865</v>
      </c>
      <c r="BQ1074" t="s">
        <v>21866</v>
      </c>
      <c r="BV1074" t="s">
        <v>21867</v>
      </c>
    </row>
    <row r="1075" spans="12:74" x14ac:dyDescent="0.3">
      <c r="L1075">
        <v>4860</v>
      </c>
      <c r="M1075" t="s">
        <v>1485</v>
      </c>
      <c r="AU1075" t="s">
        <v>21868</v>
      </c>
      <c r="AW1075" t="s">
        <v>21869</v>
      </c>
      <c r="AZ1075" t="s">
        <v>21870</v>
      </c>
      <c r="BA1075" t="s">
        <v>21871</v>
      </c>
      <c r="BB1075" t="s">
        <v>21872</v>
      </c>
      <c r="BD1075" t="s">
        <v>21873</v>
      </c>
      <c r="BI1075" t="s">
        <v>21874</v>
      </c>
      <c r="BL1075" t="s">
        <v>21875</v>
      </c>
      <c r="BM1075" t="s">
        <v>21876</v>
      </c>
      <c r="BN1075" t="s">
        <v>21877</v>
      </c>
      <c r="BO1075" t="s">
        <v>21878</v>
      </c>
      <c r="BQ1075" t="s">
        <v>21879</v>
      </c>
      <c r="BV1075" t="s">
        <v>21880</v>
      </c>
    </row>
    <row r="1076" spans="12:74" x14ac:dyDescent="0.3">
      <c r="L1076">
        <v>4861</v>
      </c>
      <c r="M1076" t="s">
        <v>1486</v>
      </c>
      <c r="AU1076" t="s">
        <v>21881</v>
      </c>
      <c r="AW1076" t="s">
        <v>21882</v>
      </c>
      <c r="AZ1076" t="s">
        <v>21883</v>
      </c>
      <c r="BA1076" t="s">
        <v>21884</v>
      </c>
      <c r="BB1076" t="s">
        <v>21885</v>
      </c>
      <c r="BD1076" t="s">
        <v>21886</v>
      </c>
      <c r="BI1076" t="s">
        <v>21887</v>
      </c>
      <c r="BL1076" t="s">
        <v>21888</v>
      </c>
      <c r="BM1076" t="s">
        <v>21889</v>
      </c>
      <c r="BN1076" t="s">
        <v>21890</v>
      </c>
      <c r="BO1076" t="s">
        <v>21891</v>
      </c>
      <c r="BQ1076" t="s">
        <v>21892</v>
      </c>
      <c r="BV1076" t="s">
        <v>21893</v>
      </c>
    </row>
    <row r="1077" spans="12:74" x14ac:dyDescent="0.3">
      <c r="L1077">
        <v>4870</v>
      </c>
      <c r="M1077" t="s">
        <v>1487</v>
      </c>
      <c r="AU1077" t="s">
        <v>21894</v>
      </c>
      <c r="AW1077" t="s">
        <v>21895</v>
      </c>
      <c r="AZ1077" t="s">
        <v>21896</v>
      </c>
      <c r="BA1077" t="s">
        <v>21897</v>
      </c>
      <c r="BB1077" t="s">
        <v>21898</v>
      </c>
      <c r="BD1077" t="s">
        <v>21899</v>
      </c>
      <c r="BI1077" t="s">
        <v>21900</v>
      </c>
      <c r="BL1077" t="s">
        <v>21901</v>
      </c>
      <c r="BM1077" t="s">
        <v>21902</v>
      </c>
      <c r="BN1077" t="s">
        <v>21903</v>
      </c>
      <c r="BO1077" t="s">
        <v>21904</v>
      </c>
      <c r="BQ1077" t="s">
        <v>21905</v>
      </c>
      <c r="BV1077" t="s">
        <v>21906</v>
      </c>
    </row>
    <row r="1078" spans="12:74" x14ac:dyDescent="0.3">
      <c r="L1078">
        <v>4870</v>
      </c>
      <c r="M1078" t="s">
        <v>1488</v>
      </c>
      <c r="AU1078" t="s">
        <v>21907</v>
      </c>
      <c r="AW1078" t="s">
        <v>21908</v>
      </c>
      <c r="AZ1078" t="s">
        <v>21909</v>
      </c>
      <c r="BA1078" t="s">
        <v>21910</v>
      </c>
      <c r="BB1078" t="s">
        <v>21911</v>
      </c>
      <c r="BD1078" t="s">
        <v>21912</v>
      </c>
      <c r="BI1078" t="s">
        <v>21913</v>
      </c>
      <c r="BL1078" t="s">
        <v>21914</v>
      </c>
      <c r="BM1078" t="s">
        <v>21915</v>
      </c>
      <c r="BN1078" t="s">
        <v>21916</v>
      </c>
      <c r="BO1078" t="s">
        <v>21917</v>
      </c>
      <c r="BQ1078" t="s">
        <v>21918</v>
      </c>
      <c r="BV1078" t="s">
        <v>21919</v>
      </c>
    </row>
    <row r="1079" spans="12:74" x14ac:dyDescent="0.3">
      <c r="L1079">
        <v>4870</v>
      </c>
      <c r="M1079" t="s">
        <v>1489</v>
      </c>
      <c r="AU1079" t="s">
        <v>21920</v>
      </c>
      <c r="AW1079" t="s">
        <v>21921</v>
      </c>
      <c r="AZ1079" t="s">
        <v>21922</v>
      </c>
      <c r="BA1079" t="s">
        <v>21923</v>
      </c>
      <c r="BB1079" t="s">
        <v>21924</v>
      </c>
      <c r="BD1079" t="s">
        <v>21925</v>
      </c>
      <c r="BI1079" t="s">
        <v>21926</v>
      </c>
      <c r="BL1079" t="s">
        <v>21927</v>
      </c>
      <c r="BM1079" t="s">
        <v>21928</v>
      </c>
      <c r="BN1079" t="s">
        <v>21929</v>
      </c>
      <c r="BO1079" t="s">
        <v>21930</v>
      </c>
      <c r="BQ1079" t="s">
        <v>21931</v>
      </c>
      <c r="BV1079" t="s">
        <v>21932</v>
      </c>
    </row>
    <row r="1080" spans="12:74" x14ac:dyDescent="0.3">
      <c r="L1080">
        <v>4877</v>
      </c>
      <c r="M1080" t="s">
        <v>1490</v>
      </c>
      <c r="AU1080" t="s">
        <v>21933</v>
      </c>
      <c r="AW1080" t="s">
        <v>21934</v>
      </c>
      <c r="AZ1080" t="s">
        <v>21935</v>
      </c>
      <c r="BA1080" t="s">
        <v>21936</v>
      </c>
      <c r="BB1080" t="s">
        <v>21937</v>
      </c>
      <c r="BD1080" t="s">
        <v>21938</v>
      </c>
      <c r="BI1080" t="s">
        <v>21939</v>
      </c>
      <c r="BL1080" t="s">
        <v>21940</v>
      </c>
      <c r="BM1080" t="s">
        <v>21941</v>
      </c>
      <c r="BN1080" t="s">
        <v>21942</v>
      </c>
      <c r="BO1080" t="s">
        <v>21943</v>
      </c>
      <c r="BQ1080" t="s">
        <v>21944</v>
      </c>
      <c r="BV1080" t="s">
        <v>21945</v>
      </c>
    </row>
    <row r="1081" spans="12:74" x14ac:dyDescent="0.3">
      <c r="L1081">
        <v>4880</v>
      </c>
      <c r="M1081" t="s">
        <v>1491</v>
      </c>
      <c r="AU1081" t="s">
        <v>21946</v>
      </c>
      <c r="AW1081" t="s">
        <v>21947</v>
      </c>
      <c r="AZ1081" t="s">
        <v>21948</v>
      </c>
      <c r="BA1081" t="s">
        <v>21949</v>
      </c>
      <c r="BB1081" t="s">
        <v>21950</v>
      </c>
      <c r="BD1081" t="s">
        <v>21951</v>
      </c>
      <c r="BI1081" t="s">
        <v>21952</v>
      </c>
      <c r="BL1081" t="s">
        <v>21953</v>
      </c>
      <c r="BM1081" t="s">
        <v>21954</v>
      </c>
      <c r="BN1081" t="s">
        <v>21955</v>
      </c>
      <c r="BO1081" t="s">
        <v>21956</v>
      </c>
      <c r="BQ1081" t="s">
        <v>21957</v>
      </c>
      <c r="BV1081" t="s">
        <v>21958</v>
      </c>
    </row>
    <row r="1082" spans="12:74" x14ac:dyDescent="0.3">
      <c r="L1082">
        <v>4890</v>
      </c>
      <c r="M1082" t="s">
        <v>1492</v>
      </c>
      <c r="AU1082" t="s">
        <v>21959</v>
      </c>
      <c r="AW1082" t="s">
        <v>4264</v>
      </c>
      <c r="AZ1082" t="s">
        <v>21960</v>
      </c>
      <c r="BA1082" t="s">
        <v>21961</v>
      </c>
      <c r="BB1082" t="s">
        <v>21962</v>
      </c>
      <c r="BD1082" t="s">
        <v>21963</v>
      </c>
      <c r="BI1082" t="s">
        <v>21964</v>
      </c>
      <c r="BL1082" t="s">
        <v>21965</v>
      </c>
      <c r="BM1082" t="s">
        <v>21966</v>
      </c>
      <c r="BN1082" t="s">
        <v>21967</v>
      </c>
      <c r="BO1082" t="s">
        <v>21968</v>
      </c>
      <c r="BQ1082" t="s">
        <v>21969</v>
      </c>
      <c r="BV1082" t="s">
        <v>21970</v>
      </c>
    </row>
    <row r="1083" spans="12:74" x14ac:dyDescent="0.3">
      <c r="L1083">
        <v>4890</v>
      </c>
      <c r="M1083" t="s">
        <v>1493</v>
      </c>
      <c r="AU1083" t="s">
        <v>21971</v>
      </c>
      <c r="AW1083" t="s">
        <v>21972</v>
      </c>
      <c r="AZ1083" t="s">
        <v>21973</v>
      </c>
      <c r="BA1083" t="s">
        <v>21974</v>
      </c>
      <c r="BB1083" t="s">
        <v>21975</v>
      </c>
      <c r="BD1083" t="s">
        <v>21976</v>
      </c>
      <c r="BI1083" t="s">
        <v>21977</v>
      </c>
      <c r="BL1083" t="s">
        <v>21978</v>
      </c>
      <c r="BM1083" t="s">
        <v>21979</v>
      </c>
      <c r="BN1083" t="s">
        <v>21980</v>
      </c>
      <c r="BO1083" t="s">
        <v>21981</v>
      </c>
      <c r="BQ1083" t="s">
        <v>21982</v>
      </c>
      <c r="BV1083" t="s">
        <v>21983</v>
      </c>
    </row>
    <row r="1084" spans="12:74" x14ac:dyDescent="0.3">
      <c r="L1084">
        <v>4900</v>
      </c>
      <c r="M1084" t="s">
        <v>1494</v>
      </c>
      <c r="AU1084" t="s">
        <v>21984</v>
      </c>
      <c r="AW1084" t="s">
        <v>21985</v>
      </c>
      <c r="AZ1084" t="s">
        <v>21986</v>
      </c>
      <c r="BA1084" t="s">
        <v>21987</v>
      </c>
      <c r="BB1084" t="s">
        <v>21988</v>
      </c>
      <c r="BD1084" t="s">
        <v>21989</v>
      </c>
      <c r="BI1084" t="s">
        <v>21990</v>
      </c>
      <c r="BL1084" t="s">
        <v>21991</v>
      </c>
      <c r="BM1084" t="s">
        <v>21992</v>
      </c>
      <c r="BN1084" t="s">
        <v>21993</v>
      </c>
      <c r="BO1084" t="s">
        <v>21994</v>
      </c>
      <c r="BQ1084" t="s">
        <v>21995</v>
      </c>
      <c r="BV1084" t="s">
        <v>21996</v>
      </c>
    </row>
    <row r="1085" spans="12:74" x14ac:dyDescent="0.3">
      <c r="L1085">
        <v>4910</v>
      </c>
      <c r="M1085" t="s">
        <v>1495</v>
      </c>
      <c r="AU1085" t="s">
        <v>21997</v>
      </c>
      <c r="AW1085" t="s">
        <v>21998</v>
      </c>
      <c r="AZ1085" t="s">
        <v>21999</v>
      </c>
      <c r="BA1085" t="s">
        <v>22000</v>
      </c>
      <c r="BB1085" t="s">
        <v>22001</v>
      </c>
      <c r="BD1085" t="s">
        <v>22002</v>
      </c>
      <c r="BI1085" t="s">
        <v>22003</v>
      </c>
      <c r="BL1085" t="s">
        <v>22004</v>
      </c>
      <c r="BM1085" t="s">
        <v>22005</v>
      </c>
      <c r="BN1085" t="s">
        <v>22006</v>
      </c>
      <c r="BO1085" t="s">
        <v>22007</v>
      </c>
      <c r="BQ1085" t="s">
        <v>22008</v>
      </c>
      <c r="BV1085" t="s">
        <v>22009</v>
      </c>
    </row>
    <row r="1086" spans="12:74" x14ac:dyDescent="0.3">
      <c r="L1086">
        <v>4910</v>
      </c>
      <c r="M1086" t="s">
        <v>1496</v>
      </c>
      <c r="AU1086" t="s">
        <v>22010</v>
      </c>
      <c r="AW1086" t="s">
        <v>22011</v>
      </c>
      <c r="AZ1086" t="s">
        <v>22012</v>
      </c>
      <c r="BA1086" t="s">
        <v>22013</v>
      </c>
      <c r="BB1086" t="s">
        <v>22014</v>
      </c>
      <c r="BD1086" t="s">
        <v>22015</v>
      </c>
      <c r="BI1086" t="s">
        <v>22016</v>
      </c>
      <c r="BL1086" t="s">
        <v>22017</v>
      </c>
      <c r="BM1086" t="s">
        <v>22018</v>
      </c>
      <c r="BN1086" t="s">
        <v>22019</v>
      </c>
      <c r="BO1086" t="s">
        <v>22020</v>
      </c>
      <c r="BQ1086" t="s">
        <v>22021</v>
      </c>
      <c r="BV1086" t="s">
        <v>22022</v>
      </c>
    </row>
    <row r="1087" spans="12:74" x14ac:dyDescent="0.3">
      <c r="L1087">
        <v>4910</v>
      </c>
      <c r="M1087" t="s">
        <v>1497</v>
      </c>
      <c r="AU1087" t="s">
        <v>22023</v>
      </c>
      <c r="AW1087" t="s">
        <v>22024</v>
      </c>
      <c r="AZ1087" t="s">
        <v>22025</v>
      </c>
      <c r="BA1087" t="s">
        <v>22026</v>
      </c>
      <c r="BB1087" t="s">
        <v>22027</v>
      </c>
      <c r="BD1087" t="s">
        <v>22028</v>
      </c>
      <c r="BI1087" t="s">
        <v>22029</v>
      </c>
      <c r="BL1087" t="s">
        <v>22030</v>
      </c>
      <c r="BM1087" t="s">
        <v>22031</v>
      </c>
      <c r="BN1087" t="s">
        <v>22032</v>
      </c>
      <c r="BO1087" t="s">
        <v>22033</v>
      </c>
      <c r="BQ1087" t="s">
        <v>22034</v>
      </c>
      <c r="BV1087" t="s">
        <v>22035</v>
      </c>
    </row>
    <row r="1088" spans="12:74" x14ac:dyDescent="0.3">
      <c r="L1088">
        <v>4920</v>
      </c>
      <c r="M1088" t="s">
        <v>1498</v>
      </c>
      <c r="AU1088" t="s">
        <v>22036</v>
      </c>
      <c r="AW1088" t="s">
        <v>22037</v>
      </c>
      <c r="AZ1088" t="s">
        <v>22038</v>
      </c>
      <c r="BA1088" t="s">
        <v>22039</v>
      </c>
      <c r="BB1088" t="s">
        <v>22040</v>
      </c>
      <c r="BD1088" t="s">
        <v>22041</v>
      </c>
      <c r="BI1088" t="s">
        <v>22042</v>
      </c>
      <c r="BL1088" t="s">
        <v>22043</v>
      </c>
      <c r="BM1088" t="s">
        <v>22044</v>
      </c>
      <c r="BN1088" t="s">
        <v>22045</v>
      </c>
      <c r="BO1088" t="s">
        <v>22046</v>
      </c>
      <c r="BQ1088" t="s">
        <v>22047</v>
      </c>
      <c r="BV1088" t="s">
        <v>1707</v>
      </c>
    </row>
    <row r="1089" spans="12:74" x14ac:dyDescent="0.3">
      <c r="L1089">
        <v>4920</v>
      </c>
      <c r="M1089" t="s">
        <v>1499</v>
      </c>
      <c r="AU1089" t="s">
        <v>22048</v>
      </c>
      <c r="AW1089" t="s">
        <v>22049</v>
      </c>
      <c r="AZ1089" t="s">
        <v>22050</v>
      </c>
      <c r="BA1089" t="s">
        <v>22051</v>
      </c>
      <c r="BB1089" t="s">
        <v>22052</v>
      </c>
      <c r="BD1089" t="s">
        <v>22053</v>
      </c>
      <c r="BI1089" t="s">
        <v>22054</v>
      </c>
      <c r="BL1089" t="s">
        <v>22055</v>
      </c>
      <c r="BM1089" t="s">
        <v>22056</v>
      </c>
      <c r="BN1089" t="s">
        <v>22057</v>
      </c>
      <c r="BO1089" t="s">
        <v>22058</v>
      </c>
      <c r="BQ1089" t="s">
        <v>22059</v>
      </c>
      <c r="BV1089" t="s">
        <v>22060</v>
      </c>
    </row>
    <row r="1090" spans="12:74" x14ac:dyDescent="0.3">
      <c r="L1090">
        <v>4920</v>
      </c>
      <c r="M1090" t="s">
        <v>1500</v>
      </c>
      <c r="AU1090" t="s">
        <v>22061</v>
      </c>
      <c r="AW1090" t="s">
        <v>22062</v>
      </c>
      <c r="AZ1090" t="s">
        <v>22063</v>
      </c>
      <c r="BA1090" t="s">
        <v>22064</v>
      </c>
      <c r="BB1090" t="s">
        <v>22065</v>
      </c>
      <c r="BD1090" t="s">
        <v>22066</v>
      </c>
      <c r="BI1090" t="s">
        <v>22067</v>
      </c>
      <c r="BL1090" t="s">
        <v>22068</v>
      </c>
      <c r="BM1090" t="s">
        <v>22069</v>
      </c>
      <c r="BN1090" t="s">
        <v>22070</v>
      </c>
      <c r="BO1090" t="s">
        <v>22071</v>
      </c>
      <c r="BQ1090" t="s">
        <v>22072</v>
      </c>
      <c r="BV1090" t="s">
        <v>22073</v>
      </c>
    </row>
    <row r="1091" spans="12:74" x14ac:dyDescent="0.3">
      <c r="L1091">
        <v>4920</v>
      </c>
      <c r="M1091" t="s">
        <v>1501</v>
      </c>
      <c r="AU1091" t="s">
        <v>22074</v>
      </c>
      <c r="AW1091" t="s">
        <v>22075</v>
      </c>
      <c r="AZ1091" t="s">
        <v>22076</v>
      </c>
      <c r="BA1091" t="s">
        <v>22077</v>
      </c>
      <c r="BB1091" t="s">
        <v>22078</v>
      </c>
      <c r="BD1091" t="s">
        <v>22079</v>
      </c>
      <c r="BI1091" t="s">
        <v>22080</v>
      </c>
      <c r="BL1091" t="s">
        <v>22081</v>
      </c>
      <c r="BM1091" t="s">
        <v>22082</v>
      </c>
      <c r="BN1091" t="s">
        <v>22083</v>
      </c>
      <c r="BO1091" t="s">
        <v>22084</v>
      </c>
      <c r="BQ1091" t="s">
        <v>22085</v>
      </c>
      <c r="BV1091" t="s">
        <v>22086</v>
      </c>
    </row>
    <row r="1092" spans="12:74" x14ac:dyDescent="0.3">
      <c r="L1092">
        <v>4920</v>
      </c>
      <c r="M1092" t="s">
        <v>1502</v>
      </c>
      <c r="AU1092" t="s">
        <v>22087</v>
      </c>
      <c r="AW1092" t="s">
        <v>22088</v>
      </c>
      <c r="AZ1092" t="s">
        <v>22089</v>
      </c>
      <c r="BA1092" t="s">
        <v>22090</v>
      </c>
      <c r="BB1092" t="s">
        <v>22091</v>
      </c>
      <c r="BD1092" t="s">
        <v>22092</v>
      </c>
      <c r="BI1092" t="s">
        <v>22093</v>
      </c>
      <c r="BL1092" t="s">
        <v>22094</v>
      </c>
      <c r="BM1092" t="s">
        <v>22095</v>
      </c>
      <c r="BN1092" t="s">
        <v>22096</v>
      </c>
      <c r="BO1092" t="s">
        <v>22097</v>
      </c>
      <c r="BQ1092" t="s">
        <v>22098</v>
      </c>
      <c r="BV1092" t="s">
        <v>22099</v>
      </c>
    </row>
    <row r="1093" spans="12:74" x14ac:dyDescent="0.3">
      <c r="L1093">
        <v>4950</v>
      </c>
      <c r="M1093" t="s">
        <v>1503</v>
      </c>
      <c r="AU1093" t="s">
        <v>22100</v>
      </c>
      <c r="AW1093" t="s">
        <v>22101</v>
      </c>
      <c r="AZ1093" t="s">
        <v>22102</v>
      </c>
      <c r="BA1093" t="s">
        <v>22103</v>
      </c>
      <c r="BB1093" t="s">
        <v>22104</v>
      </c>
      <c r="BD1093" t="s">
        <v>22105</v>
      </c>
      <c r="BI1093" t="s">
        <v>22106</v>
      </c>
      <c r="BL1093" t="s">
        <v>22107</v>
      </c>
      <c r="BM1093" t="s">
        <v>22108</v>
      </c>
      <c r="BN1093" t="s">
        <v>22109</v>
      </c>
      <c r="BO1093" t="s">
        <v>22110</v>
      </c>
      <c r="BQ1093" t="s">
        <v>22111</v>
      </c>
      <c r="BV1093" t="s">
        <v>22112</v>
      </c>
    </row>
    <row r="1094" spans="12:74" x14ac:dyDescent="0.3">
      <c r="L1094">
        <v>4950</v>
      </c>
      <c r="M1094" t="s">
        <v>1504</v>
      </c>
      <c r="AU1094" t="s">
        <v>22113</v>
      </c>
      <c r="AW1094" t="s">
        <v>22114</v>
      </c>
      <c r="AZ1094" t="s">
        <v>22115</v>
      </c>
      <c r="BA1094" t="s">
        <v>22116</v>
      </c>
      <c r="BB1094" t="s">
        <v>22117</v>
      </c>
      <c r="BD1094" t="s">
        <v>22118</v>
      </c>
      <c r="BI1094" t="s">
        <v>22119</v>
      </c>
      <c r="BL1094" t="s">
        <v>22120</v>
      </c>
      <c r="BM1094" t="s">
        <v>22121</v>
      </c>
      <c r="BN1094" t="s">
        <v>22122</v>
      </c>
      <c r="BO1094" t="s">
        <v>22123</v>
      </c>
      <c r="BQ1094" t="s">
        <v>22124</v>
      </c>
      <c r="BV1094" t="s">
        <v>22125</v>
      </c>
    </row>
    <row r="1095" spans="12:74" x14ac:dyDescent="0.3">
      <c r="L1095">
        <v>4950</v>
      </c>
      <c r="M1095" t="s">
        <v>1505</v>
      </c>
      <c r="AU1095" t="s">
        <v>22126</v>
      </c>
      <c r="AW1095" t="s">
        <v>22127</v>
      </c>
      <c r="AZ1095" t="s">
        <v>22128</v>
      </c>
      <c r="BA1095" t="s">
        <v>22129</v>
      </c>
      <c r="BB1095" t="s">
        <v>22130</v>
      </c>
      <c r="BD1095" t="s">
        <v>22131</v>
      </c>
      <c r="BI1095" t="s">
        <v>22132</v>
      </c>
      <c r="BL1095" t="s">
        <v>22133</v>
      </c>
      <c r="BM1095" t="s">
        <v>22134</v>
      </c>
      <c r="BN1095" t="s">
        <v>22135</v>
      </c>
      <c r="BO1095" t="s">
        <v>22136</v>
      </c>
      <c r="BQ1095" t="s">
        <v>22137</v>
      </c>
      <c r="BV1095" t="s">
        <v>22138</v>
      </c>
    </row>
    <row r="1096" spans="12:74" x14ac:dyDescent="0.3">
      <c r="L1096">
        <v>4950</v>
      </c>
      <c r="M1096" t="s">
        <v>1506</v>
      </c>
      <c r="AU1096" t="s">
        <v>22139</v>
      </c>
      <c r="AW1096" t="s">
        <v>22140</v>
      </c>
      <c r="AZ1096" t="s">
        <v>22141</v>
      </c>
      <c r="BA1096" t="s">
        <v>22142</v>
      </c>
      <c r="BB1096" t="s">
        <v>22143</v>
      </c>
      <c r="BD1096" t="s">
        <v>22144</v>
      </c>
      <c r="BI1096" t="s">
        <v>22145</v>
      </c>
      <c r="BL1096" t="s">
        <v>22146</v>
      </c>
      <c r="BM1096" t="s">
        <v>22147</v>
      </c>
      <c r="BN1096" t="s">
        <v>22148</v>
      </c>
      <c r="BO1096" t="s">
        <v>22149</v>
      </c>
      <c r="BQ1096" t="s">
        <v>22150</v>
      </c>
      <c r="BV1096" t="s">
        <v>22151</v>
      </c>
    </row>
    <row r="1097" spans="12:74" x14ac:dyDescent="0.3">
      <c r="L1097">
        <v>4960</v>
      </c>
      <c r="M1097" t="s">
        <v>1507</v>
      </c>
      <c r="AU1097" t="s">
        <v>22152</v>
      </c>
      <c r="AW1097" t="s">
        <v>22153</v>
      </c>
      <c r="AZ1097" t="s">
        <v>22154</v>
      </c>
      <c r="BA1097" t="s">
        <v>22155</v>
      </c>
      <c r="BB1097" t="s">
        <v>22156</v>
      </c>
      <c r="BD1097" t="s">
        <v>22157</v>
      </c>
      <c r="BI1097" t="s">
        <v>22158</v>
      </c>
      <c r="BL1097" t="s">
        <v>22159</v>
      </c>
      <c r="BM1097" t="s">
        <v>22160</v>
      </c>
      <c r="BN1097" t="s">
        <v>22161</v>
      </c>
      <c r="BO1097" t="s">
        <v>22162</v>
      </c>
      <c r="BQ1097" t="s">
        <v>22163</v>
      </c>
      <c r="BV1097" t="s">
        <v>22164</v>
      </c>
    </row>
    <row r="1098" spans="12:74" x14ac:dyDescent="0.3">
      <c r="L1098">
        <v>4960</v>
      </c>
      <c r="M1098" t="s">
        <v>1508</v>
      </c>
      <c r="AU1098" t="s">
        <v>22165</v>
      </c>
      <c r="AW1098" t="s">
        <v>22166</v>
      </c>
      <c r="AZ1098" t="s">
        <v>22167</v>
      </c>
      <c r="BA1098" t="s">
        <v>22168</v>
      </c>
      <c r="BB1098" t="s">
        <v>22169</v>
      </c>
      <c r="BD1098" t="s">
        <v>22170</v>
      </c>
      <c r="BI1098" t="s">
        <v>22171</v>
      </c>
      <c r="BL1098" t="s">
        <v>22172</v>
      </c>
      <c r="BM1098" t="s">
        <v>22173</v>
      </c>
      <c r="BN1098" t="s">
        <v>22174</v>
      </c>
      <c r="BO1098" t="s">
        <v>22175</v>
      </c>
      <c r="BQ1098" t="s">
        <v>22176</v>
      </c>
      <c r="BV1098" t="s">
        <v>22177</v>
      </c>
    </row>
    <row r="1099" spans="12:74" x14ac:dyDescent="0.3">
      <c r="L1099">
        <v>4960</v>
      </c>
      <c r="M1099" t="s">
        <v>1509</v>
      </c>
      <c r="AU1099" t="s">
        <v>22178</v>
      </c>
      <c r="AW1099" t="s">
        <v>22179</v>
      </c>
      <c r="AZ1099" t="s">
        <v>22180</v>
      </c>
      <c r="BA1099" t="s">
        <v>22181</v>
      </c>
      <c r="BB1099" t="s">
        <v>22182</v>
      </c>
      <c r="BD1099" t="s">
        <v>22183</v>
      </c>
      <c r="BI1099" t="s">
        <v>22184</v>
      </c>
      <c r="BL1099" t="s">
        <v>22185</v>
      </c>
      <c r="BM1099" t="s">
        <v>22186</v>
      </c>
      <c r="BN1099" t="s">
        <v>22187</v>
      </c>
      <c r="BO1099" t="s">
        <v>22188</v>
      </c>
      <c r="BQ1099" t="s">
        <v>22189</v>
      </c>
      <c r="BV1099" t="s">
        <v>22190</v>
      </c>
    </row>
    <row r="1100" spans="12:74" x14ac:dyDescent="0.3">
      <c r="L1100">
        <v>4970</v>
      </c>
      <c r="M1100" t="s">
        <v>1510</v>
      </c>
      <c r="AU1100" t="s">
        <v>22191</v>
      </c>
      <c r="AW1100" t="s">
        <v>22192</v>
      </c>
      <c r="AZ1100" t="s">
        <v>22193</v>
      </c>
      <c r="BA1100" t="s">
        <v>22194</v>
      </c>
      <c r="BB1100" t="s">
        <v>22195</v>
      </c>
      <c r="BD1100" t="s">
        <v>22196</v>
      </c>
      <c r="BI1100" t="s">
        <v>22197</v>
      </c>
      <c r="BL1100" t="s">
        <v>22198</v>
      </c>
      <c r="BM1100" t="s">
        <v>22199</v>
      </c>
      <c r="BN1100" t="s">
        <v>22200</v>
      </c>
      <c r="BO1100" t="s">
        <v>22201</v>
      </c>
      <c r="BQ1100" t="s">
        <v>22202</v>
      </c>
      <c r="BV1100" t="s">
        <v>22203</v>
      </c>
    </row>
    <row r="1101" spans="12:74" x14ac:dyDescent="0.3">
      <c r="L1101">
        <v>4970</v>
      </c>
      <c r="M1101" t="s">
        <v>1511</v>
      </c>
      <c r="AU1101" t="s">
        <v>22204</v>
      </c>
      <c r="AW1101" t="s">
        <v>22205</v>
      </c>
      <c r="AZ1101" t="s">
        <v>22206</v>
      </c>
      <c r="BA1101" t="s">
        <v>22207</v>
      </c>
      <c r="BB1101" t="s">
        <v>22208</v>
      </c>
      <c r="BD1101" t="s">
        <v>22209</v>
      </c>
      <c r="BI1101" t="s">
        <v>22210</v>
      </c>
      <c r="BL1101" t="s">
        <v>22211</v>
      </c>
      <c r="BM1101" t="s">
        <v>22212</v>
      </c>
      <c r="BN1101" t="s">
        <v>22213</v>
      </c>
      <c r="BO1101" t="s">
        <v>22214</v>
      </c>
      <c r="BQ1101" t="s">
        <v>22215</v>
      </c>
      <c r="BV1101" t="s">
        <v>22216</v>
      </c>
    </row>
    <row r="1102" spans="12:74" x14ac:dyDescent="0.3">
      <c r="L1102">
        <v>4980</v>
      </c>
      <c r="M1102" t="s">
        <v>1512</v>
      </c>
      <c r="AU1102" t="s">
        <v>22217</v>
      </c>
      <c r="AW1102" t="s">
        <v>22218</v>
      </c>
      <c r="AZ1102" t="s">
        <v>22219</v>
      </c>
      <c r="BA1102" t="s">
        <v>22220</v>
      </c>
      <c r="BB1102" t="s">
        <v>22221</v>
      </c>
      <c r="BD1102" t="s">
        <v>22222</v>
      </c>
      <c r="BI1102" t="s">
        <v>22223</v>
      </c>
      <c r="BL1102" t="s">
        <v>22224</v>
      </c>
      <c r="BM1102" t="s">
        <v>22225</v>
      </c>
      <c r="BN1102" t="s">
        <v>22226</v>
      </c>
      <c r="BO1102" t="s">
        <v>22227</v>
      </c>
      <c r="BQ1102" t="s">
        <v>22228</v>
      </c>
      <c r="BV1102" t="s">
        <v>22229</v>
      </c>
    </row>
    <row r="1103" spans="12:74" x14ac:dyDescent="0.3">
      <c r="L1103">
        <v>4980</v>
      </c>
      <c r="M1103" t="s">
        <v>1513</v>
      </c>
      <c r="AU1103" t="s">
        <v>22230</v>
      </c>
      <c r="AW1103" t="s">
        <v>22231</v>
      </c>
      <c r="AZ1103" t="s">
        <v>22232</v>
      </c>
      <c r="BA1103" t="s">
        <v>22233</v>
      </c>
      <c r="BB1103" t="s">
        <v>22234</v>
      </c>
      <c r="BD1103" t="s">
        <v>22235</v>
      </c>
      <c r="BI1103" t="s">
        <v>22236</v>
      </c>
      <c r="BL1103" t="s">
        <v>22237</v>
      </c>
      <c r="BM1103" t="s">
        <v>22238</v>
      </c>
      <c r="BN1103" t="s">
        <v>22239</v>
      </c>
      <c r="BO1103" t="s">
        <v>22240</v>
      </c>
      <c r="BQ1103" t="s">
        <v>22241</v>
      </c>
      <c r="BV1103" t="s">
        <v>22242</v>
      </c>
    </row>
    <row r="1104" spans="12:74" x14ac:dyDescent="0.3">
      <c r="L1104">
        <v>4980</v>
      </c>
      <c r="M1104" t="s">
        <v>1514</v>
      </c>
      <c r="AU1104" t="s">
        <v>22243</v>
      </c>
      <c r="AW1104" t="s">
        <v>22244</v>
      </c>
      <c r="AZ1104" t="s">
        <v>22245</v>
      </c>
      <c r="BA1104" t="s">
        <v>22246</v>
      </c>
      <c r="BB1104" t="s">
        <v>22247</v>
      </c>
      <c r="BD1104" t="s">
        <v>22248</v>
      </c>
      <c r="BI1104" t="s">
        <v>22249</v>
      </c>
      <c r="BL1104" t="s">
        <v>22250</v>
      </c>
      <c r="BM1104" t="s">
        <v>22251</v>
      </c>
      <c r="BN1104" t="s">
        <v>22252</v>
      </c>
      <c r="BO1104" t="s">
        <v>22253</v>
      </c>
      <c r="BQ1104" t="s">
        <v>22254</v>
      </c>
      <c r="BV1104" t="s">
        <v>22255</v>
      </c>
    </row>
    <row r="1105" spans="12:74" x14ac:dyDescent="0.3">
      <c r="L1105">
        <v>4983</v>
      </c>
      <c r="M1105" t="s">
        <v>1515</v>
      </c>
      <c r="AU1105" t="s">
        <v>22256</v>
      </c>
      <c r="AW1105" t="s">
        <v>22257</v>
      </c>
      <c r="AZ1105" t="s">
        <v>22258</v>
      </c>
      <c r="BA1105" t="s">
        <v>22259</v>
      </c>
      <c r="BB1105" t="s">
        <v>22260</v>
      </c>
      <c r="BD1105" t="s">
        <v>22261</v>
      </c>
      <c r="BI1105" t="s">
        <v>22262</v>
      </c>
      <c r="BL1105" t="s">
        <v>6778</v>
      </c>
      <c r="BM1105" t="s">
        <v>22263</v>
      </c>
      <c r="BN1105" t="s">
        <v>22264</v>
      </c>
      <c r="BO1105" t="s">
        <v>22265</v>
      </c>
      <c r="BQ1105" t="s">
        <v>22266</v>
      </c>
      <c r="BV1105" t="s">
        <v>22267</v>
      </c>
    </row>
    <row r="1106" spans="12:74" x14ac:dyDescent="0.3">
      <c r="L1106">
        <v>4987</v>
      </c>
      <c r="M1106" t="s">
        <v>1516</v>
      </c>
      <c r="AU1106" t="s">
        <v>22268</v>
      </c>
      <c r="AW1106" t="s">
        <v>22269</v>
      </c>
      <c r="AZ1106" t="s">
        <v>22270</v>
      </c>
      <c r="BA1106" t="s">
        <v>22271</v>
      </c>
      <c r="BB1106" t="s">
        <v>22272</v>
      </c>
      <c r="BD1106" t="s">
        <v>22273</v>
      </c>
      <c r="BI1106" t="s">
        <v>22274</v>
      </c>
      <c r="BL1106" t="s">
        <v>22275</v>
      </c>
      <c r="BM1106" t="s">
        <v>22276</v>
      </c>
      <c r="BN1106" t="s">
        <v>22277</v>
      </c>
      <c r="BO1106" t="s">
        <v>22278</v>
      </c>
      <c r="BQ1106" t="s">
        <v>22279</v>
      </c>
      <c r="BV1106" t="s">
        <v>22280</v>
      </c>
    </row>
    <row r="1107" spans="12:74" x14ac:dyDescent="0.3">
      <c r="L1107">
        <v>4987</v>
      </c>
      <c r="M1107" t="s">
        <v>1517</v>
      </c>
      <c r="AU1107" t="s">
        <v>22281</v>
      </c>
      <c r="AW1107" t="s">
        <v>22282</v>
      </c>
      <c r="AZ1107" t="s">
        <v>22283</v>
      </c>
      <c r="BA1107" t="s">
        <v>22284</v>
      </c>
      <c r="BB1107" t="s">
        <v>22285</v>
      </c>
      <c r="BD1107" t="s">
        <v>22286</v>
      </c>
      <c r="BI1107" t="s">
        <v>22287</v>
      </c>
      <c r="BL1107" t="s">
        <v>22288</v>
      </c>
      <c r="BM1107" t="s">
        <v>22289</v>
      </c>
      <c r="BN1107" t="s">
        <v>22290</v>
      </c>
      <c r="BO1107" t="s">
        <v>22291</v>
      </c>
      <c r="BQ1107" t="s">
        <v>22292</v>
      </c>
      <c r="BV1107" t="s">
        <v>22293</v>
      </c>
    </row>
    <row r="1108" spans="12:74" x14ac:dyDescent="0.3">
      <c r="L1108">
        <v>4987</v>
      </c>
      <c r="M1108" t="s">
        <v>1518</v>
      </c>
      <c r="AU1108" t="s">
        <v>22294</v>
      </c>
      <c r="AW1108" t="s">
        <v>22295</v>
      </c>
      <c r="AZ1108" t="s">
        <v>22296</v>
      </c>
      <c r="BA1108" t="s">
        <v>22297</v>
      </c>
      <c r="BB1108" t="s">
        <v>22298</v>
      </c>
      <c r="BD1108" t="s">
        <v>22299</v>
      </c>
      <c r="BI1108" t="s">
        <v>22300</v>
      </c>
      <c r="BL1108" t="s">
        <v>22301</v>
      </c>
      <c r="BM1108" t="s">
        <v>22302</v>
      </c>
      <c r="BN1108" t="s">
        <v>3192</v>
      </c>
      <c r="BO1108" t="s">
        <v>22303</v>
      </c>
      <c r="BQ1108" t="s">
        <v>22304</v>
      </c>
      <c r="BV1108" t="s">
        <v>22305</v>
      </c>
    </row>
    <row r="1109" spans="12:74" x14ac:dyDescent="0.3">
      <c r="L1109">
        <v>4987</v>
      </c>
      <c r="M1109" t="s">
        <v>1519</v>
      </c>
      <c r="AU1109" t="s">
        <v>22306</v>
      </c>
      <c r="AW1109" t="s">
        <v>22307</v>
      </c>
      <c r="AZ1109" t="s">
        <v>22308</v>
      </c>
      <c r="BA1109" t="s">
        <v>22309</v>
      </c>
      <c r="BB1109" t="s">
        <v>22310</v>
      </c>
      <c r="BD1109" t="s">
        <v>22311</v>
      </c>
      <c r="BI1109" t="s">
        <v>22312</v>
      </c>
      <c r="BL1109" t="s">
        <v>22313</v>
      </c>
      <c r="BM1109" t="s">
        <v>22314</v>
      </c>
      <c r="BN1109" t="s">
        <v>22315</v>
      </c>
      <c r="BO1109" t="s">
        <v>22316</v>
      </c>
      <c r="BQ1109" t="s">
        <v>22317</v>
      </c>
      <c r="BV1109" t="s">
        <v>22318</v>
      </c>
    </row>
    <row r="1110" spans="12:74" x14ac:dyDescent="0.3">
      <c r="L1110">
        <v>4987</v>
      </c>
      <c r="M1110" t="s">
        <v>1520</v>
      </c>
      <c r="AU1110" t="s">
        <v>22319</v>
      </c>
      <c r="AW1110" t="s">
        <v>22320</v>
      </c>
      <c r="AZ1110" t="s">
        <v>22321</v>
      </c>
      <c r="BA1110" t="s">
        <v>22322</v>
      </c>
      <c r="BB1110" t="s">
        <v>506</v>
      </c>
      <c r="BD1110" t="s">
        <v>22323</v>
      </c>
      <c r="BI1110" t="s">
        <v>22324</v>
      </c>
      <c r="BL1110" t="s">
        <v>22325</v>
      </c>
      <c r="BM1110" t="s">
        <v>22326</v>
      </c>
      <c r="BN1110" t="s">
        <v>22327</v>
      </c>
      <c r="BO1110" t="s">
        <v>22328</v>
      </c>
      <c r="BQ1110" t="s">
        <v>22329</v>
      </c>
      <c r="BV1110" t="s">
        <v>22330</v>
      </c>
    </row>
    <row r="1111" spans="12:74" x14ac:dyDescent="0.3">
      <c r="L1111">
        <v>4990</v>
      </c>
      <c r="M1111" t="s">
        <v>1521</v>
      </c>
      <c r="AU1111" t="s">
        <v>22331</v>
      </c>
      <c r="AW1111" t="s">
        <v>22332</v>
      </c>
      <c r="AZ1111" t="s">
        <v>22333</v>
      </c>
      <c r="BA1111" t="s">
        <v>22334</v>
      </c>
      <c r="BB1111" t="s">
        <v>22335</v>
      </c>
      <c r="BD1111" t="s">
        <v>22336</v>
      </c>
      <c r="BI1111" t="s">
        <v>22337</v>
      </c>
      <c r="BL1111" t="s">
        <v>22338</v>
      </c>
      <c r="BM1111" t="s">
        <v>22339</v>
      </c>
      <c r="BN1111" t="s">
        <v>7564</v>
      </c>
      <c r="BO1111" t="s">
        <v>22340</v>
      </c>
      <c r="BQ1111" t="s">
        <v>22341</v>
      </c>
      <c r="BV1111" t="s">
        <v>22342</v>
      </c>
    </row>
    <row r="1112" spans="12:74" x14ac:dyDescent="0.3">
      <c r="L1112">
        <v>4990</v>
      </c>
      <c r="M1112" t="s">
        <v>1522</v>
      </c>
      <c r="AU1112" t="s">
        <v>22343</v>
      </c>
      <c r="AW1112" t="s">
        <v>22344</v>
      </c>
      <c r="AZ1112" t="s">
        <v>22345</v>
      </c>
      <c r="BA1112" t="s">
        <v>22346</v>
      </c>
      <c r="BB1112" t="s">
        <v>22347</v>
      </c>
      <c r="BD1112" t="s">
        <v>22348</v>
      </c>
      <c r="BI1112" t="s">
        <v>22349</v>
      </c>
      <c r="BL1112" t="s">
        <v>22350</v>
      </c>
      <c r="BM1112" t="s">
        <v>22351</v>
      </c>
      <c r="BN1112" t="s">
        <v>22352</v>
      </c>
      <c r="BO1112" t="s">
        <v>22353</v>
      </c>
      <c r="BQ1112" t="s">
        <v>22354</v>
      </c>
      <c r="BV1112" t="s">
        <v>22355</v>
      </c>
    </row>
    <row r="1113" spans="12:74" x14ac:dyDescent="0.3">
      <c r="L1113">
        <v>4990</v>
      </c>
      <c r="M1113" t="s">
        <v>1523</v>
      </c>
      <c r="AU1113" t="s">
        <v>22356</v>
      </c>
      <c r="AW1113" t="s">
        <v>22357</v>
      </c>
      <c r="AZ1113" t="s">
        <v>22358</v>
      </c>
      <c r="BA1113" t="s">
        <v>22359</v>
      </c>
      <c r="BB1113" t="s">
        <v>22360</v>
      </c>
      <c r="BD1113" t="s">
        <v>22361</v>
      </c>
      <c r="BI1113" t="s">
        <v>22362</v>
      </c>
      <c r="BL1113" t="s">
        <v>22363</v>
      </c>
      <c r="BM1113" t="s">
        <v>22364</v>
      </c>
      <c r="BN1113" t="s">
        <v>22365</v>
      </c>
      <c r="BO1113" t="s">
        <v>22366</v>
      </c>
      <c r="BQ1113" t="s">
        <v>22367</v>
      </c>
      <c r="BV1113" t="s">
        <v>22368</v>
      </c>
    </row>
    <row r="1114" spans="12:74" x14ac:dyDescent="0.3">
      <c r="L1114">
        <v>5000</v>
      </c>
      <c r="M1114" t="s">
        <v>1524</v>
      </c>
      <c r="AU1114" t="s">
        <v>22369</v>
      </c>
      <c r="AW1114" t="s">
        <v>22370</v>
      </c>
      <c r="AZ1114" t="s">
        <v>22371</v>
      </c>
      <c r="BA1114" t="s">
        <v>22372</v>
      </c>
      <c r="BB1114" t="s">
        <v>22373</v>
      </c>
      <c r="BD1114" t="s">
        <v>22374</v>
      </c>
      <c r="BI1114" t="s">
        <v>22375</v>
      </c>
      <c r="BL1114" t="s">
        <v>22376</v>
      </c>
      <c r="BM1114" t="s">
        <v>22377</v>
      </c>
      <c r="BN1114" t="s">
        <v>22378</v>
      </c>
      <c r="BO1114" t="s">
        <v>22379</v>
      </c>
      <c r="BQ1114" t="s">
        <v>22380</v>
      </c>
      <c r="BV1114" t="s">
        <v>22381</v>
      </c>
    </row>
    <row r="1115" spans="12:74" x14ac:dyDescent="0.3">
      <c r="L1115">
        <v>5000</v>
      </c>
      <c r="M1115" t="s">
        <v>1525</v>
      </c>
      <c r="AU1115" t="s">
        <v>22382</v>
      </c>
      <c r="AW1115" t="s">
        <v>22383</v>
      </c>
      <c r="AZ1115" t="s">
        <v>22384</v>
      </c>
      <c r="BA1115" t="s">
        <v>22385</v>
      </c>
      <c r="BB1115" t="s">
        <v>11820</v>
      </c>
      <c r="BD1115" t="s">
        <v>22386</v>
      </c>
      <c r="BI1115" t="s">
        <v>22387</v>
      </c>
      <c r="BL1115" t="s">
        <v>22388</v>
      </c>
      <c r="BM1115" t="s">
        <v>22389</v>
      </c>
      <c r="BN1115" t="s">
        <v>22390</v>
      </c>
      <c r="BO1115" t="s">
        <v>22391</v>
      </c>
      <c r="BQ1115" t="s">
        <v>22392</v>
      </c>
      <c r="BV1115" t="s">
        <v>22393</v>
      </c>
    </row>
    <row r="1116" spans="12:74" x14ac:dyDescent="0.3">
      <c r="L1116">
        <v>5001</v>
      </c>
      <c r="M1116" t="s">
        <v>1526</v>
      </c>
      <c r="AU1116" t="s">
        <v>22394</v>
      </c>
      <c r="AW1116" t="s">
        <v>22395</v>
      </c>
      <c r="AZ1116" t="s">
        <v>22396</v>
      </c>
      <c r="BA1116" t="s">
        <v>22397</v>
      </c>
      <c r="BB1116" t="s">
        <v>22398</v>
      </c>
      <c r="BD1116" t="s">
        <v>22399</v>
      </c>
      <c r="BI1116" t="s">
        <v>22400</v>
      </c>
      <c r="BL1116" t="s">
        <v>22401</v>
      </c>
      <c r="BM1116" t="s">
        <v>22402</v>
      </c>
      <c r="BN1116" t="s">
        <v>22403</v>
      </c>
      <c r="BO1116" t="s">
        <v>22404</v>
      </c>
      <c r="BQ1116" t="s">
        <v>22405</v>
      </c>
      <c r="BV1116" t="s">
        <v>1756</v>
      </c>
    </row>
    <row r="1117" spans="12:74" x14ac:dyDescent="0.3">
      <c r="L1117">
        <v>5002</v>
      </c>
      <c r="M1117" t="s">
        <v>1527</v>
      </c>
      <c r="AU1117" t="s">
        <v>22406</v>
      </c>
      <c r="AW1117" t="s">
        <v>22407</v>
      </c>
      <c r="AZ1117" t="s">
        <v>22408</v>
      </c>
      <c r="BA1117" t="s">
        <v>22409</v>
      </c>
      <c r="BB1117" t="s">
        <v>22410</v>
      </c>
      <c r="BD1117" t="s">
        <v>22411</v>
      </c>
      <c r="BI1117" t="s">
        <v>22412</v>
      </c>
      <c r="BL1117" t="s">
        <v>22413</v>
      </c>
      <c r="BM1117" t="s">
        <v>22414</v>
      </c>
      <c r="BN1117" t="s">
        <v>22415</v>
      </c>
      <c r="BO1117" t="s">
        <v>22416</v>
      </c>
      <c r="BQ1117" t="s">
        <v>22417</v>
      </c>
      <c r="BV1117" t="s">
        <v>22418</v>
      </c>
    </row>
    <row r="1118" spans="12:74" x14ac:dyDescent="0.3">
      <c r="L1118">
        <v>5003</v>
      </c>
      <c r="M1118" t="s">
        <v>1528</v>
      </c>
      <c r="AU1118" t="s">
        <v>22419</v>
      </c>
      <c r="AW1118" t="s">
        <v>22420</v>
      </c>
      <c r="AZ1118" t="s">
        <v>22421</v>
      </c>
      <c r="BA1118" t="s">
        <v>22422</v>
      </c>
      <c r="BB1118" t="s">
        <v>22423</v>
      </c>
      <c r="BD1118" t="s">
        <v>22424</v>
      </c>
      <c r="BI1118" t="s">
        <v>22425</v>
      </c>
      <c r="BL1118" t="s">
        <v>22426</v>
      </c>
      <c r="BM1118" t="s">
        <v>22427</v>
      </c>
      <c r="BN1118" t="s">
        <v>22428</v>
      </c>
      <c r="BO1118" t="s">
        <v>22429</v>
      </c>
      <c r="BQ1118" t="s">
        <v>22430</v>
      </c>
      <c r="BV1118" t="s">
        <v>22431</v>
      </c>
    </row>
    <row r="1119" spans="12:74" x14ac:dyDescent="0.3">
      <c r="L1119">
        <v>5004</v>
      </c>
      <c r="M1119" t="s">
        <v>1529</v>
      </c>
      <c r="AU1119" t="s">
        <v>22432</v>
      </c>
      <c r="AW1119" t="s">
        <v>22433</v>
      </c>
      <c r="AZ1119" t="s">
        <v>22434</v>
      </c>
      <c r="BA1119" t="s">
        <v>22435</v>
      </c>
      <c r="BB1119" t="s">
        <v>22436</v>
      </c>
      <c r="BD1119" t="s">
        <v>22437</v>
      </c>
      <c r="BI1119" t="s">
        <v>22438</v>
      </c>
      <c r="BL1119" t="s">
        <v>22439</v>
      </c>
      <c r="BM1119" t="s">
        <v>22440</v>
      </c>
      <c r="BN1119" t="s">
        <v>22441</v>
      </c>
      <c r="BO1119" t="s">
        <v>22442</v>
      </c>
      <c r="BQ1119" t="s">
        <v>22443</v>
      </c>
      <c r="BV1119" t="s">
        <v>22444</v>
      </c>
    </row>
    <row r="1120" spans="12:74" x14ac:dyDescent="0.3">
      <c r="L1120">
        <v>5020</v>
      </c>
      <c r="M1120" t="s">
        <v>1530</v>
      </c>
      <c r="AU1120" t="s">
        <v>22445</v>
      </c>
      <c r="AW1120" t="s">
        <v>22446</v>
      </c>
      <c r="AZ1120" t="s">
        <v>22447</v>
      </c>
      <c r="BA1120" t="s">
        <v>22448</v>
      </c>
      <c r="BB1120" t="s">
        <v>22449</v>
      </c>
      <c r="BD1120" t="s">
        <v>22450</v>
      </c>
      <c r="BI1120" t="s">
        <v>22451</v>
      </c>
      <c r="BL1120" t="s">
        <v>22452</v>
      </c>
      <c r="BM1120" t="s">
        <v>22453</v>
      </c>
      <c r="BN1120" t="s">
        <v>22454</v>
      </c>
      <c r="BO1120" t="s">
        <v>22455</v>
      </c>
      <c r="BQ1120" t="s">
        <v>22456</v>
      </c>
      <c r="BV1120" t="s">
        <v>22457</v>
      </c>
    </row>
    <row r="1121" spans="12:74" x14ac:dyDescent="0.3">
      <c r="L1121">
        <v>5020</v>
      </c>
      <c r="M1121" t="s">
        <v>1531</v>
      </c>
      <c r="AU1121" t="s">
        <v>22458</v>
      </c>
      <c r="AW1121" t="s">
        <v>22459</v>
      </c>
      <c r="AZ1121" t="s">
        <v>22460</v>
      </c>
      <c r="BA1121" t="s">
        <v>22461</v>
      </c>
      <c r="BB1121" t="s">
        <v>22462</v>
      </c>
      <c r="BD1121" t="s">
        <v>22463</v>
      </c>
      <c r="BI1121" t="s">
        <v>22464</v>
      </c>
      <c r="BL1121" t="s">
        <v>22465</v>
      </c>
      <c r="BM1121" t="s">
        <v>22466</v>
      </c>
      <c r="BN1121" t="s">
        <v>22467</v>
      </c>
      <c r="BO1121" t="s">
        <v>22468</v>
      </c>
      <c r="BQ1121" t="s">
        <v>22469</v>
      </c>
      <c r="BV1121" t="s">
        <v>22470</v>
      </c>
    </row>
    <row r="1122" spans="12:74" x14ac:dyDescent="0.3">
      <c r="L1122">
        <v>5020</v>
      </c>
      <c r="M1122" t="s">
        <v>1532</v>
      </c>
      <c r="AU1122" t="s">
        <v>15668</v>
      </c>
      <c r="AW1122" t="s">
        <v>22471</v>
      </c>
      <c r="AZ1122" t="s">
        <v>22472</v>
      </c>
      <c r="BA1122" t="s">
        <v>22473</v>
      </c>
      <c r="BB1122" t="s">
        <v>22474</v>
      </c>
      <c r="BD1122" t="s">
        <v>22475</v>
      </c>
      <c r="BI1122" t="s">
        <v>22476</v>
      </c>
      <c r="BL1122" t="s">
        <v>22477</v>
      </c>
      <c r="BM1122" t="s">
        <v>22478</v>
      </c>
      <c r="BN1122" t="s">
        <v>22479</v>
      </c>
      <c r="BO1122" t="s">
        <v>22480</v>
      </c>
      <c r="BQ1122" t="s">
        <v>22481</v>
      </c>
      <c r="BV1122" t="s">
        <v>22482</v>
      </c>
    </row>
    <row r="1123" spans="12:74" x14ac:dyDescent="0.3">
      <c r="L1123">
        <v>5020</v>
      </c>
      <c r="M1123" t="s">
        <v>1533</v>
      </c>
      <c r="AU1123" t="s">
        <v>22483</v>
      </c>
      <c r="AW1123" t="s">
        <v>22484</v>
      </c>
      <c r="AZ1123" t="s">
        <v>22485</v>
      </c>
      <c r="BA1123" t="s">
        <v>10500</v>
      </c>
      <c r="BB1123" t="s">
        <v>22486</v>
      </c>
      <c r="BD1123" t="s">
        <v>22487</v>
      </c>
      <c r="BI1123" t="s">
        <v>22488</v>
      </c>
      <c r="BL1123" t="s">
        <v>22489</v>
      </c>
      <c r="BM1123" t="s">
        <v>22490</v>
      </c>
      <c r="BN1123" t="s">
        <v>22491</v>
      </c>
      <c r="BO1123" t="s">
        <v>22492</v>
      </c>
      <c r="BQ1123" t="s">
        <v>22493</v>
      </c>
      <c r="BV1123" t="s">
        <v>22494</v>
      </c>
    </row>
    <row r="1124" spans="12:74" x14ac:dyDescent="0.3">
      <c r="L1124">
        <v>5020</v>
      </c>
      <c r="M1124" t="s">
        <v>1534</v>
      </c>
      <c r="AU1124" t="s">
        <v>22495</v>
      </c>
      <c r="AW1124" t="s">
        <v>22496</v>
      </c>
      <c r="AZ1124" t="s">
        <v>22497</v>
      </c>
      <c r="BA1124" t="s">
        <v>22498</v>
      </c>
      <c r="BB1124" t="s">
        <v>22499</v>
      </c>
      <c r="BD1124" t="s">
        <v>22500</v>
      </c>
      <c r="BI1124" t="s">
        <v>22501</v>
      </c>
      <c r="BL1124" t="s">
        <v>22502</v>
      </c>
      <c r="BM1124" t="s">
        <v>22503</v>
      </c>
      <c r="BN1124" t="s">
        <v>22504</v>
      </c>
      <c r="BO1124" t="s">
        <v>22505</v>
      </c>
      <c r="BQ1124" t="s">
        <v>22506</v>
      </c>
      <c r="BV1124" t="s">
        <v>22507</v>
      </c>
    </row>
    <row r="1125" spans="12:74" x14ac:dyDescent="0.3">
      <c r="L1125">
        <v>5020</v>
      </c>
      <c r="M1125" t="s">
        <v>1535</v>
      </c>
      <c r="AU1125" t="s">
        <v>22508</v>
      </c>
      <c r="AW1125" t="s">
        <v>22509</v>
      </c>
      <c r="AZ1125" t="s">
        <v>22510</v>
      </c>
      <c r="BA1125" t="s">
        <v>22511</v>
      </c>
      <c r="BB1125" t="s">
        <v>22512</v>
      </c>
      <c r="BD1125" t="s">
        <v>22513</v>
      </c>
      <c r="BI1125" t="s">
        <v>22514</v>
      </c>
      <c r="BL1125" t="s">
        <v>22515</v>
      </c>
      <c r="BM1125" t="s">
        <v>22516</v>
      </c>
      <c r="BN1125" t="s">
        <v>22517</v>
      </c>
      <c r="BO1125" t="s">
        <v>22518</v>
      </c>
      <c r="BQ1125" t="s">
        <v>22519</v>
      </c>
      <c r="BV1125" t="s">
        <v>22520</v>
      </c>
    </row>
    <row r="1126" spans="12:74" x14ac:dyDescent="0.3">
      <c r="L1126">
        <v>5020</v>
      </c>
      <c r="M1126" t="s">
        <v>1536</v>
      </c>
      <c r="AU1126" t="s">
        <v>22521</v>
      </c>
      <c r="AW1126" t="s">
        <v>22522</v>
      </c>
      <c r="AZ1126" t="s">
        <v>22523</v>
      </c>
      <c r="BA1126" t="s">
        <v>22524</v>
      </c>
      <c r="BB1126" t="s">
        <v>11543</v>
      </c>
      <c r="BD1126" t="s">
        <v>22525</v>
      </c>
      <c r="BI1126" t="s">
        <v>22526</v>
      </c>
      <c r="BL1126" t="s">
        <v>22527</v>
      </c>
      <c r="BM1126" t="s">
        <v>22528</v>
      </c>
      <c r="BN1126" t="s">
        <v>22529</v>
      </c>
      <c r="BO1126" t="s">
        <v>22530</v>
      </c>
      <c r="BQ1126" t="s">
        <v>22531</v>
      </c>
      <c r="BV1126" t="s">
        <v>22532</v>
      </c>
    </row>
    <row r="1127" spans="12:74" x14ac:dyDescent="0.3">
      <c r="L1127">
        <v>5021</v>
      </c>
      <c r="M1127" t="s">
        <v>1537</v>
      </c>
      <c r="AU1127" t="s">
        <v>22533</v>
      </c>
      <c r="AW1127" t="s">
        <v>22534</v>
      </c>
      <c r="AZ1127" t="s">
        <v>22535</v>
      </c>
      <c r="BA1127" t="s">
        <v>22536</v>
      </c>
      <c r="BB1127" t="s">
        <v>22537</v>
      </c>
      <c r="BD1127" t="s">
        <v>22538</v>
      </c>
      <c r="BI1127" t="s">
        <v>22539</v>
      </c>
      <c r="BL1127" t="s">
        <v>22540</v>
      </c>
      <c r="BM1127" t="s">
        <v>22541</v>
      </c>
      <c r="BN1127" t="s">
        <v>22542</v>
      </c>
      <c r="BO1127" t="s">
        <v>22543</v>
      </c>
      <c r="BQ1127" t="s">
        <v>22544</v>
      </c>
      <c r="BV1127" t="s">
        <v>22545</v>
      </c>
    </row>
    <row r="1128" spans="12:74" x14ac:dyDescent="0.3">
      <c r="L1128">
        <v>5022</v>
      </c>
      <c r="M1128" t="s">
        <v>1538</v>
      </c>
      <c r="AU1128" t="s">
        <v>22546</v>
      </c>
      <c r="AW1128" t="s">
        <v>22547</v>
      </c>
      <c r="AZ1128" t="s">
        <v>22548</v>
      </c>
      <c r="BA1128" t="s">
        <v>22549</v>
      </c>
      <c r="BB1128" t="s">
        <v>22550</v>
      </c>
      <c r="BD1128" t="s">
        <v>22551</v>
      </c>
      <c r="BI1128" t="s">
        <v>22552</v>
      </c>
      <c r="BL1128" t="s">
        <v>22553</v>
      </c>
      <c r="BM1128" t="s">
        <v>22554</v>
      </c>
      <c r="BN1128" t="s">
        <v>22555</v>
      </c>
      <c r="BO1128" t="s">
        <v>22556</v>
      </c>
      <c r="BQ1128" t="s">
        <v>22557</v>
      </c>
      <c r="BV1128" t="s">
        <v>22558</v>
      </c>
    </row>
    <row r="1129" spans="12:74" x14ac:dyDescent="0.3">
      <c r="L1129">
        <v>5024</v>
      </c>
      <c r="M1129" t="s">
        <v>1539</v>
      </c>
      <c r="AU1129" t="s">
        <v>22559</v>
      </c>
      <c r="AW1129" t="s">
        <v>22560</v>
      </c>
      <c r="AZ1129" t="s">
        <v>22561</v>
      </c>
      <c r="BA1129" t="s">
        <v>22562</v>
      </c>
      <c r="BB1129" t="s">
        <v>22563</v>
      </c>
      <c r="BD1129" t="s">
        <v>22564</v>
      </c>
      <c r="BI1129" t="s">
        <v>22565</v>
      </c>
      <c r="BL1129" t="s">
        <v>22566</v>
      </c>
      <c r="BM1129" t="s">
        <v>22567</v>
      </c>
      <c r="BN1129" t="s">
        <v>22568</v>
      </c>
      <c r="BO1129" t="s">
        <v>22569</v>
      </c>
      <c r="BQ1129" t="s">
        <v>22570</v>
      </c>
      <c r="BV1129" t="s">
        <v>22571</v>
      </c>
    </row>
    <row r="1130" spans="12:74" x14ac:dyDescent="0.3">
      <c r="L1130">
        <v>5024</v>
      </c>
      <c r="M1130" t="s">
        <v>1540</v>
      </c>
      <c r="AU1130" t="s">
        <v>22572</v>
      </c>
      <c r="AW1130" t="s">
        <v>22573</v>
      </c>
      <c r="AZ1130" t="s">
        <v>22574</v>
      </c>
      <c r="BA1130" t="s">
        <v>22575</v>
      </c>
      <c r="BB1130" t="s">
        <v>22576</v>
      </c>
      <c r="BD1130" t="s">
        <v>22577</v>
      </c>
      <c r="BI1130" t="s">
        <v>22578</v>
      </c>
      <c r="BL1130" t="s">
        <v>22579</v>
      </c>
      <c r="BM1130" t="s">
        <v>22580</v>
      </c>
      <c r="BN1130" t="s">
        <v>22581</v>
      </c>
      <c r="BO1130" t="s">
        <v>22582</v>
      </c>
      <c r="BQ1130" t="s">
        <v>22583</v>
      </c>
      <c r="BV1130" t="s">
        <v>22584</v>
      </c>
    </row>
    <row r="1131" spans="12:74" x14ac:dyDescent="0.3">
      <c r="L1131">
        <v>5030</v>
      </c>
      <c r="M1131" t="s">
        <v>1541</v>
      </c>
      <c r="AU1131" t="s">
        <v>22585</v>
      </c>
      <c r="AW1131" t="s">
        <v>22586</v>
      </c>
      <c r="AZ1131" t="s">
        <v>22587</v>
      </c>
      <c r="BA1131" t="s">
        <v>22588</v>
      </c>
      <c r="BB1131" t="s">
        <v>22589</v>
      </c>
      <c r="BD1131" t="s">
        <v>22590</v>
      </c>
      <c r="BI1131" t="s">
        <v>22591</v>
      </c>
      <c r="BL1131" t="s">
        <v>22592</v>
      </c>
      <c r="BM1131" t="s">
        <v>22593</v>
      </c>
      <c r="BN1131" t="s">
        <v>22594</v>
      </c>
      <c r="BO1131" t="s">
        <v>22595</v>
      </c>
      <c r="BQ1131" t="s">
        <v>22596</v>
      </c>
      <c r="BV1131" t="s">
        <v>22597</v>
      </c>
    </row>
    <row r="1132" spans="12:74" x14ac:dyDescent="0.3">
      <c r="L1132">
        <v>5030</v>
      </c>
      <c r="M1132" t="s">
        <v>1541</v>
      </c>
      <c r="AU1132" t="s">
        <v>22598</v>
      </c>
      <c r="AW1132" t="s">
        <v>22599</v>
      </c>
      <c r="AZ1132" t="s">
        <v>22600</v>
      </c>
      <c r="BA1132" t="s">
        <v>22601</v>
      </c>
      <c r="BB1132" t="s">
        <v>22602</v>
      </c>
      <c r="BD1132" t="s">
        <v>22603</v>
      </c>
      <c r="BI1132" t="s">
        <v>22604</v>
      </c>
      <c r="BL1132" t="s">
        <v>22605</v>
      </c>
      <c r="BM1132" t="s">
        <v>22606</v>
      </c>
      <c r="BN1132" t="s">
        <v>22607</v>
      </c>
      <c r="BO1132" t="s">
        <v>22608</v>
      </c>
      <c r="BQ1132" t="s">
        <v>22609</v>
      </c>
      <c r="BV1132" t="s">
        <v>22610</v>
      </c>
    </row>
    <row r="1133" spans="12:74" x14ac:dyDescent="0.3">
      <c r="L1133">
        <v>5030</v>
      </c>
      <c r="M1133" t="s">
        <v>1542</v>
      </c>
      <c r="AU1133" t="s">
        <v>22611</v>
      </c>
      <c r="AW1133" t="s">
        <v>22612</v>
      </c>
      <c r="AZ1133" t="s">
        <v>22613</v>
      </c>
      <c r="BA1133" t="s">
        <v>22614</v>
      </c>
      <c r="BB1133" t="s">
        <v>22615</v>
      </c>
      <c r="BD1133" t="s">
        <v>22616</v>
      </c>
      <c r="BI1133" t="s">
        <v>22617</v>
      </c>
      <c r="BL1133" t="s">
        <v>22618</v>
      </c>
      <c r="BM1133" t="s">
        <v>22619</v>
      </c>
      <c r="BN1133" t="s">
        <v>22620</v>
      </c>
      <c r="BO1133" t="s">
        <v>22621</v>
      </c>
      <c r="BQ1133" t="s">
        <v>22622</v>
      </c>
      <c r="BV1133" t="s">
        <v>22623</v>
      </c>
    </row>
    <row r="1134" spans="12:74" x14ac:dyDescent="0.3">
      <c r="L1134">
        <v>5030</v>
      </c>
      <c r="M1134" t="s">
        <v>1543</v>
      </c>
      <c r="AU1134" t="s">
        <v>22624</v>
      </c>
      <c r="AW1134" t="s">
        <v>22625</v>
      </c>
      <c r="AZ1134" t="s">
        <v>22626</v>
      </c>
      <c r="BA1134" t="s">
        <v>22627</v>
      </c>
      <c r="BB1134" t="s">
        <v>22628</v>
      </c>
      <c r="BD1134" t="s">
        <v>22629</v>
      </c>
      <c r="BI1134" t="s">
        <v>22630</v>
      </c>
      <c r="BL1134" t="s">
        <v>22631</v>
      </c>
      <c r="BM1134" t="s">
        <v>22632</v>
      </c>
      <c r="BN1134" t="s">
        <v>22633</v>
      </c>
      <c r="BO1134" t="s">
        <v>22634</v>
      </c>
      <c r="BQ1134" t="s">
        <v>22635</v>
      </c>
      <c r="BV1134" t="s">
        <v>22636</v>
      </c>
    </row>
    <row r="1135" spans="12:74" x14ac:dyDescent="0.3">
      <c r="L1135">
        <v>5030</v>
      </c>
      <c r="M1135" t="s">
        <v>1544</v>
      </c>
      <c r="AU1135" t="s">
        <v>22637</v>
      </c>
      <c r="AW1135" t="s">
        <v>22638</v>
      </c>
      <c r="AZ1135" t="s">
        <v>22639</v>
      </c>
      <c r="BA1135" t="s">
        <v>22640</v>
      </c>
      <c r="BB1135" t="s">
        <v>22641</v>
      </c>
      <c r="BD1135" t="s">
        <v>22642</v>
      </c>
      <c r="BI1135" t="s">
        <v>22643</v>
      </c>
      <c r="BL1135" t="s">
        <v>22644</v>
      </c>
      <c r="BM1135" t="s">
        <v>22645</v>
      </c>
      <c r="BN1135" t="s">
        <v>22646</v>
      </c>
      <c r="BO1135" t="s">
        <v>22647</v>
      </c>
      <c r="BQ1135" t="s">
        <v>22648</v>
      </c>
      <c r="BV1135" t="s">
        <v>22649</v>
      </c>
    </row>
    <row r="1136" spans="12:74" x14ac:dyDescent="0.3">
      <c r="L1136">
        <v>5030</v>
      </c>
      <c r="M1136" t="s">
        <v>1545</v>
      </c>
      <c r="AU1136" t="s">
        <v>22650</v>
      </c>
      <c r="AW1136" t="s">
        <v>22651</v>
      </c>
      <c r="AZ1136" t="s">
        <v>22652</v>
      </c>
      <c r="BA1136" t="s">
        <v>22653</v>
      </c>
      <c r="BB1136" t="s">
        <v>22654</v>
      </c>
      <c r="BD1136" t="s">
        <v>22655</v>
      </c>
      <c r="BI1136" t="s">
        <v>22656</v>
      </c>
      <c r="BL1136" t="s">
        <v>22657</v>
      </c>
      <c r="BM1136" t="s">
        <v>22658</v>
      </c>
      <c r="BN1136" t="s">
        <v>22659</v>
      </c>
      <c r="BO1136" t="s">
        <v>22660</v>
      </c>
      <c r="BQ1136" t="s">
        <v>22661</v>
      </c>
      <c r="BV1136" t="s">
        <v>22662</v>
      </c>
    </row>
    <row r="1137" spans="12:74" x14ac:dyDescent="0.3">
      <c r="L1137">
        <v>5031</v>
      </c>
      <c r="M1137" t="s">
        <v>1546</v>
      </c>
      <c r="AU1137" t="s">
        <v>22663</v>
      </c>
      <c r="AW1137" t="s">
        <v>22664</v>
      </c>
      <c r="AZ1137" t="s">
        <v>22665</v>
      </c>
      <c r="BA1137" t="s">
        <v>22666</v>
      </c>
      <c r="BB1137" t="s">
        <v>22667</v>
      </c>
      <c r="BD1137" t="s">
        <v>22668</v>
      </c>
      <c r="BI1137" t="s">
        <v>22669</v>
      </c>
      <c r="BL1137" t="s">
        <v>22670</v>
      </c>
      <c r="BM1137" t="s">
        <v>22671</v>
      </c>
      <c r="BN1137" t="s">
        <v>22672</v>
      </c>
      <c r="BO1137" t="s">
        <v>22673</v>
      </c>
      <c r="BQ1137" t="s">
        <v>22674</v>
      </c>
      <c r="BV1137" t="s">
        <v>22675</v>
      </c>
    </row>
    <row r="1138" spans="12:74" x14ac:dyDescent="0.3">
      <c r="L1138">
        <v>5032</v>
      </c>
      <c r="M1138" t="s">
        <v>1547</v>
      </c>
      <c r="AU1138" t="s">
        <v>22676</v>
      </c>
      <c r="AW1138" t="s">
        <v>22677</v>
      </c>
      <c r="AZ1138" t="s">
        <v>22678</v>
      </c>
      <c r="BA1138" t="s">
        <v>22679</v>
      </c>
      <c r="BB1138" t="s">
        <v>22680</v>
      </c>
      <c r="BD1138" t="s">
        <v>22681</v>
      </c>
      <c r="BI1138" t="s">
        <v>22682</v>
      </c>
      <c r="BL1138" t="s">
        <v>22683</v>
      </c>
      <c r="BM1138" t="s">
        <v>22684</v>
      </c>
      <c r="BN1138" t="s">
        <v>22685</v>
      </c>
      <c r="BO1138" t="s">
        <v>22686</v>
      </c>
      <c r="BQ1138" t="s">
        <v>22687</v>
      </c>
      <c r="BV1138" t="s">
        <v>22688</v>
      </c>
    </row>
    <row r="1139" spans="12:74" x14ac:dyDescent="0.3">
      <c r="L1139">
        <v>5032</v>
      </c>
      <c r="M1139" t="s">
        <v>1548</v>
      </c>
      <c r="AU1139" t="s">
        <v>22689</v>
      </c>
      <c r="AW1139" t="s">
        <v>22690</v>
      </c>
      <c r="AZ1139" t="s">
        <v>22691</v>
      </c>
      <c r="BA1139" t="s">
        <v>22692</v>
      </c>
      <c r="BB1139" t="s">
        <v>22693</v>
      </c>
      <c r="BD1139" t="s">
        <v>22694</v>
      </c>
      <c r="BI1139" t="s">
        <v>22695</v>
      </c>
      <c r="BL1139" t="s">
        <v>22696</v>
      </c>
      <c r="BM1139" t="s">
        <v>22697</v>
      </c>
      <c r="BN1139" t="s">
        <v>22698</v>
      </c>
      <c r="BO1139" t="s">
        <v>22699</v>
      </c>
      <c r="BQ1139" t="s">
        <v>22700</v>
      </c>
      <c r="BV1139" t="s">
        <v>22701</v>
      </c>
    </row>
    <row r="1140" spans="12:74" x14ac:dyDescent="0.3">
      <c r="L1140">
        <v>5032</v>
      </c>
      <c r="M1140" t="s">
        <v>1549</v>
      </c>
      <c r="AU1140" t="s">
        <v>22702</v>
      </c>
      <c r="AW1140" t="s">
        <v>22703</v>
      </c>
      <c r="AZ1140" t="s">
        <v>22704</v>
      </c>
      <c r="BA1140" t="s">
        <v>22705</v>
      </c>
      <c r="BB1140" t="s">
        <v>22706</v>
      </c>
      <c r="BD1140" t="s">
        <v>22707</v>
      </c>
      <c r="BI1140" t="s">
        <v>22708</v>
      </c>
      <c r="BL1140" t="s">
        <v>22709</v>
      </c>
      <c r="BM1140" t="s">
        <v>22710</v>
      </c>
      <c r="BN1140" t="s">
        <v>22711</v>
      </c>
      <c r="BO1140" t="s">
        <v>22712</v>
      </c>
      <c r="BQ1140" t="s">
        <v>22713</v>
      </c>
      <c r="BV1140" t="s">
        <v>22714</v>
      </c>
    </row>
    <row r="1141" spans="12:74" x14ac:dyDescent="0.3">
      <c r="L1141">
        <v>5032</v>
      </c>
      <c r="M1141" t="s">
        <v>1550</v>
      </c>
      <c r="AU1141" t="s">
        <v>22715</v>
      </c>
      <c r="AW1141" t="s">
        <v>22716</v>
      </c>
      <c r="AZ1141" t="s">
        <v>22717</v>
      </c>
      <c r="BA1141" t="s">
        <v>22718</v>
      </c>
      <c r="BB1141" t="s">
        <v>22719</v>
      </c>
      <c r="BD1141" t="s">
        <v>22720</v>
      </c>
      <c r="BI1141" t="s">
        <v>22721</v>
      </c>
      <c r="BL1141" t="s">
        <v>22722</v>
      </c>
      <c r="BM1141" t="s">
        <v>22723</v>
      </c>
      <c r="BN1141" t="s">
        <v>22724</v>
      </c>
      <c r="BO1141" t="s">
        <v>22725</v>
      </c>
      <c r="BQ1141" t="s">
        <v>22726</v>
      </c>
      <c r="BV1141" t="s">
        <v>22727</v>
      </c>
    </row>
    <row r="1142" spans="12:74" x14ac:dyDescent="0.3">
      <c r="L1142">
        <v>5032</v>
      </c>
      <c r="M1142" t="s">
        <v>1551</v>
      </c>
      <c r="AU1142" t="s">
        <v>22728</v>
      </c>
      <c r="AW1142" t="s">
        <v>22729</v>
      </c>
      <c r="AZ1142" t="s">
        <v>22730</v>
      </c>
      <c r="BA1142" t="s">
        <v>22731</v>
      </c>
      <c r="BB1142" t="s">
        <v>22732</v>
      </c>
      <c r="BD1142" t="s">
        <v>22733</v>
      </c>
      <c r="BI1142" t="s">
        <v>22734</v>
      </c>
      <c r="BL1142" t="s">
        <v>22735</v>
      </c>
      <c r="BM1142" t="s">
        <v>22736</v>
      </c>
      <c r="BN1142" t="s">
        <v>22737</v>
      </c>
      <c r="BO1142" t="s">
        <v>22738</v>
      </c>
      <c r="BQ1142" t="s">
        <v>22739</v>
      </c>
      <c r="BV1142" t="s">
        <v>22740</v>
      </c>
    </row>
    <row r="1143" spans="12:74" x14ac:dyDescent="0.3">
      <c r="L1143">
        <v>5060</v>
      </c>
      <c r="M1143" t="s">
        <v>1552</v>
      </c>
      <c r="AU1143" t="s">
        <v>22741</v>
      </c>
      <c r="AW1143" t="s">
        <v>22742</v>
      </c>
      <c r="AZ1143" t="s">
        <v>22743</v>
      </c>
      <c r="BA1143" t="s">
        <v>22744</v>
      </c>
      <c r="BB1143" t="s">
        <v>22745</v>
      </c>
      <c r="BD1143" t="s">
        <v>22746</v>
      </c>
      <c r="BI1143" t="s">
        <v>22747</v>
      </c>
      <c r="BL1143" t="s">
        <v>22748</v>
      </c>
      <c r="BM1143" t="s">
        <v>22749</v>
      </c>
      <c r="BN1143" t="s">
        <v>22750</v>
      </c>
      <c r="BO1143" t="s">
        <v>22751</v>
      </c>
      <c r="BQ1143" t="s">
        <v>22752</v>
      </c>
      <c r="BV1143" t="s">
        <v>22753</v>
      </c>
    </row>
    <row r="1144" spans="12:74" x14ac:dyDescent="0.3">
      <c r="L1144">
        <v>5060</v>
      </c>
      <c r="M1144" t="s">
        <v>1553</v>
      </c>
      <c r="AU1144" t="s">
        <v>22754</v>
      </c>
      <c r="AW1144" t="s">
        <v>22755</v>
      </c>
      <c r="AZ1144" t="s">
        <v>22756</v>
      </c>
      <c r="BA1144" t="s">
        <v>22757</v>
      </c>
      <c r="BB1144" t="s">
        <v>22758</v>
      </c>
      <c r="BD1144" t="s">
        <v>22759</v>
      </c>
      <c r="BI1144" t="s">
        <v>22760</v>
      </c>
      <c r="BL1144" t="s">
        <v>22761</v>
      </c>
      <c r="BM1144" t="s">
        <v>22762</v>
      </c>
      <c r="BN1144" t="s">
        <v>22763</v>
      </c>
      <c r="BO1144" t="s">
        <v>22764</v>
      </c>
      <c r="BQ1144" t="s">
        <v>22765</v>
      </c>
      <c r="BV1144" t="s">
        <v>22766</v>
      </c>
    </row>
    <row r="1145" spans="12:74" x14ac:dyDescent="0.3">
      <c r="L1145">
        <v>5060</v>
      </c>
      <c r="M1145" t="s">
        <v>1554</v>
      </c>
      <c r="AU1145" t="s">
        <v>22767</v>
      </c>
      <c r="AW1145" t="s">
        <v>9333</v>
      </c>
      <c r="AZ1145" t="s">
        <v>22768</v>
      </c>
      <c r="BA1145" t="s">
        <v>22769</v>
      </c>
      <c r="BB1145" t="s">
        <v>22770</v>
      </c>
      <c r="BD1145" t="s">
        <v>22771</v>
      </c>
      <c r="BI1145" t="s">
        <v>22772</v>
      </c>
      <c r="BL1145" t="s">
        <v>22773</v>
      </c>
      <c r="BM1145" t="s">
        <v>22774</v>
      </c>
      <c r="BN1145" t="s">
        <v>22775</v>
      </c>
      <c r="BO1145" t="s">
        <v>22776</v>
      </c>
      <c r="BQ1145" t="s">
        <v>22777</v>
      </c>
      <c r="BV1145" t="s">
        <v>22778</v>
      </c>
    </row>
    <row r="1146" spans="12:74" x14ac:dyDescent="0.3">
      <c r="L1146">
        <v>5060</v>
      </c>
      <c r="M1146" t="s">
        <v>1555</v>
      </c>
      <c r="AU1146" t="s">
        <v>22779</v>
      </c>
      <c r="AW1146" t="s">
        <v>22780</v>
      </c>
      <c r="AZ1146" t="s">
        <v>22781</v>
      </c>
      <c r="BA1146" t="s">
        <v>22782</v>
      </c>
      <c r="BB1146" t="s">
        <v>22783</v>
      </c>
      <c r="BD1146" t="s">
        <v>22784</v>
      </c>
      <c r="BI1146" t="s">
        <v>22785</v>
      </c>
      <c r="BL1146" t="s">
        <v>22786</v>
      </c>
      <c r="BM1146" t="s">
        <v>22787</v>
      </c>
      <c r="BN1146" t="s">
        <v>22788</v>
      </c>
      <c r="BO1146" t="s">
        <v>22789</v>
      </c>
      <c r="BQ1146" t="s">
        <v>22790</v>
      </c>
      <c r="BV1146" t="s">
        <v>22791</v>
      </c>
    </row>
    <row r="1147" spans="12:74" x14ac:dyDescent="0.3">
      <c r="L1147">
        <v>5060</v>
      </c>
      <c r="M1147" t="s">
        <v>1556</v>
      </c>
      <c r="AU1147" t="s">
        <v>22792</v>
      </c>
      <c r="AW1147" t="s">
        <v>22793</v>
      </c>
      <c r="AZ1147" t="s">
        <v>22794</v>
      </c>
      <c r="BA1147" t="s">
        <v>22795</v>
      </c>
      <c r="BB1147" t="s">
        <v>22796</v>
      </c>
      <c r="BD1147" t="s">
        <v>22797</v>
      </c>
      <c r="BI1147" t="s">
        <v>22798</v>
      </c>
      <c r="BL1147" t="s">
        <v>22799</v>
      </c>
      <c r="BM1147" t="s">
        <v>22800</v>
      </c>
      <c r="BN1147" t="s">
        <v>22801</v>
      </c>
      <c r="BO1147" t="s">
        <v>22802</v>
      </c>
      <c r="BQ1147" t="s">
        <v>22803</v>
      </c>
      <c r="BV1147" t="s">
        <v>22804</v>
      </c>
    </row>
    <row r="1148" spans="12:74" x14ac:dyDescent="0.3">
      <c r="L1148">
        <v>5060</v>
      </c>
      <c r="M1148" t="s">
        <v>1557</v>
      </c>
      <c r="AU1148" t="s">
        <v>22805</v>
      </c>
      <c r="AW1148" t="s">
        <v>22806</v>
      </c>
      <c r="AZ1148" t="s">
        <v>22807</v>
      </c>
      <c r="BA1148" t="s">
        <v>22808</v>
      </c>
      <c r="BB1148" t="s">
        <v>22809</v>
      </c>
      <c r="BD1148" t="s">
        <v>22810</v>
      </c>
      <c r="BI1148" t="s">
        <v>22811</v>
      </c>
      <c r="BL1148" t="s">
        <v>22812</v>
      </c>
      <c r="BM1148" t="s">
        <v>22813</v>
      </c>
      <c r="BN1148" t="s">
        <v>22814</v>
      </c>
      <c r="BO1148" t="s">
        <v>22815</v>
      </c>
      <c r="BQ1148" t="s">
        <v>22816</v>
      </c>
      <c r="BV1148" t="s">
        <v>22817</v>
      </c>
    </row>
    <row r="1149" spans="12:74" x14ac:dyDescent="0.3">
      <c r="L1149">
        <v>5060</v>
      </c>
      <c r="M1149" t="s">
        <v>1558</v>
      </c>
      <c r="AU1149" t="s">
        <v>22818</v>
      </c>
      <c r="AW1149" t="s">
        <v>22819</v>
      </c>
      <c r="AZ1149" t="s">
        <v>22820</v>
      </c>
      <c r="BA1149" t="s">
        <v>22821</v>
      </c>
      <c r="BB1149" t="s">
        <v>22822</v>
      </c>
      <c r="BD1149" t="s">
        <v>22823</v>
      </c>
      <c r="BI1149" t="s">
        <v>22824</v>
      </c>
      <c r="BL1149" t="s">
        <v>22825</v>
      </c>
      <c r="BM1149" t="s">
        <v>22826</v>
      </c>
      <c r="BN1149" t="s">
        <v>22827</v>
      </c>
      <c r="BO1149" t="s">
        <v>22828</v>
      </c>
      <c r="BQ1149" t="s">
        <v>22829</v>
      </c>
      <c r="BV1149" t="s">
        <v>22830</v>
      </c>
    </row>
    <row r="1150" spans="12:74" x14ac:dyDescent="0.3">
      <c r="L1150">
        <v>5070</v>
      </c>
      <c r="M1150" t="s">
        <v>1559</v>
      </c>
      <c r="AU1150" t="s">
        <v>22831</v>
      </c>
      <c r="AW1150" t="s">
        <v>22832</v>
      </c>
      <c r="AZ1150" t="s">
        <v>22833</v>
      </c>
      <c r="BA1150" t="s">
        <v>22834</v>
      </c>
      <c r="BB1150" t="s">
        <v>22835</v>
      </c>
      <c r="BD1150" t="s">
        <v>22836</v>
      </c>
      <c r="BI1150" t="s">
        <v>22837</v>
      </c>
      <c r="BL1150" t="s">
        <v>22838</v>
      </c>
      <c r="BM1150" t="s">
        <v>22839</v>
      </c>
      <c r="BN1150" t="s">
        <v>22840</v>
      </c>
      <c r="BO1150" t="s">
        <v>22841</v>
      </c>
      <c r="BQ1150" t="s">
        <v>22842</v>
      </c>
      <c r="BV1150" t="s">
        <v>22843</v>
      </c>
    </row>
    <row r="1151" spans="12:74" x14ac:dyDescent="0.3">
      <c r="L1151">
        <v>5070</v>
      </c>
      <c r="M1151" t="s">
        <v>1560</v>
      </c>
      <c r="AU1151" t="s">
        <v>22844</v>
      </c>
      <c r="AW1151" t="s">
        <v>22845</v>
      </c>
      <c r="AZ1151" t="s">
        <v>22846</v>
      </c>
      <c r="BA1151" t="s">
        <v>22847</v>
      </c>
      <c r="BB1151" t="s">
        <v>5929</v>
      </c>
      <c r="BD1151" t="s">
        <v>22848</v>
      </c>
      <c r="BI1151" t="s">
        <v>22849</v>
      </c>
      <c r="BL1151" t="s">
        <v>22850</v>
      </c>
      <c r="BM1151" t="s">
        <v>22851</v>
      </c>
      <c r="BN1151" t="s">
        <v>22852</v>
      </c>
      <c r="BO1151" t="s">
        <v>22853</v>
      </c>
      <c r="BQ1151" t="s">
        <v>22854</v>
      </c>
      <c r="BV1151" t="s">
        <v>22855</v>
      </c>
    </row>
    <row r="1152" spans="12:74" x14ac:dyDescent="0.3">
      <c r="L1152">
        <v>5070</v>
      </c>
      <c r="M1152" t="s">
        <v>1560</v>
      </c>
      <c r="AU1152" t="s">
        <v>22856</v>
      </c>
      <c r="AW1152" t="s">
        <v>22857</v>
      </c>
      <c r="AZ1152" t="s">
        <v>22858</v>
      </c>
      <c r="BA1152" t="s">
        <v>22859</v>
      </c>
      <c r="BB1152" t="s">
        <v>22860</v>
      </c>
      <c r="BD1152" t="s">
        <v>22861</v>
      </c>
      <c r="BI1152" t="s">
        <v>22862</v>
      </c>
      <c r="BL1152" t="s">
        <v>22863</v>
      </c>
      <c r="BM1152" t="s">
        <v>22864</v>
      </c>
      <c r="BN1152" t="s">
        <v>22865</v>
      </c>
      <c r="BO1152" t="s">
        <v>22866</v>
      </c>
      <c r="BQ1152" t="s">
        <v>22867</v>
      </c>
      <c r="BV1152" t="s">
        <v>22868</v>
      </c>
    </row>
    <row r="1153" spans="12:74" x14ac:dyDescent="0.3">
      <c r="L1153">
        <v>5070</v>
      </c>
      <c r="M1153" t="s">
        <v>1561</v>
      </c>
      <c r="AU1153" t="s">
        <v>22869</v>
      </c>
      <c r="AW1153" t="s">
        <v>22870</v>
      </c>
      <c r="AZ1153" t="s">
        <v>22871</v>
      </c>
      <c r="BA1153" t="s">
        <v>22872</v>
      </c>
      <c r="BB1153" t="s">
        <v>22873</v>
      </c>
      <c r="BD1153" t="s">
        <v>22874</v>
      </c>
      <c r="BI1153" t="s">
        <v>22875</v>
      </c>
      <c r="BL1153" t="s">
        <v>22876</v>
      </c>
      <c r="BM1153" t="s">
        <v>22877</v>
      </c>
      <c r="BN1153" t="s">
        <v>22878</v>
      </c>
      <c r="BO1153" t="s">
        <v>22879</v>
      </c>
      <c r="BQ1153" t="s">
        <v>22880</v>
      </c>
      <c r="BV1153" t="s">
        <v>22881</v>
      </c>
    </row>
    <row r="1154" spans="12:74" x14ac:dyDescent="0.3">
      <c r="L1154">
        <v>5070</v>
      </c>
      <c r="M1154" t="s">
        <v>1562</v>
      </c>
      <c r="AU1154" t="s">
        <v>22882</v>
      </c>
      <c r="AW1154" t="s">
        <v>22883</v>
      </c>
      <c r="AZ1154" t="s">
        <v>22884</v>
      </c>
      <c r="BA1154" t="s">
        <v>22885</v>
      </c>
      <c r="BB1154" t="s">
        <v>22886</v>
      </c>
      <c r="BD1154" t="s">
        <v>22887</v>
      </c>
      <c r="BI1154" t="s">
        <v>22888</v>
      </c>
      <c r="BL1154" t="s">
        <v>22889</v>
      </c>
      <c r="BM1154" t="s">
        <v>22890</v>
      </c>
      <c r="BN1154" t="s">
        <v>22891</v>
      </c>
      <c r="BO1154" t="s">
        <v>22892</v>
      </c>
      <c r="BQ1154" t="s">
        <v>22893</v>
      </c>
      <c r="BV1154" t="s">
        <v>22894</v>
      </c>
    </row>
    <row r="1155" spans="12:74" x14ac:dyDescent="0.3">
      <c r="L1155">
        <v>5070</v>
      </c>
      <c r="M1155" t="s">
        <v>1563</v>
      </c>
      <c r="AU1155" t="s">
        <v>22895</v>
      </c>
      <c r="AW1155" t="s">
        <v>22896</v>
      </c>
      <c r="AZ1155" t="s">
        <v>22897</v>
      </c>
      <c r="BA1155" t="s">
        <v>22898</v>
      </c>
      <c r="BB1155" t="s">
        <v>22899</v>
      </c>
      <c r="BD1155" t="s">
        <v>22900</v>
      </c>
      <c r="BI1155" t="s">
        <v>22901</v>
      </c>
      <c r="BL1155" t="s">
        <v>22902</v>
      </c>
      <c r="BM1155" t="s">
        <v>22903</v>
      </c>
      <c r="BN1155" t="s">
        <v>22904</v>
      </c>
      <c r="BO1155" t="s">
        <v>22905</v>
      </c>
      <c r="BQ1155" t="s">
        <v>22906</v>
      </c>
      <c r="BV1155" t="s">
        <v>22907</v>
      </c>
    </row>
    <row r="1156" spans="12:74" x14ac:dyDescent="0.3">
      <c r="L1156">
        <v>5080</v>
      </c>
      <c r="M1156" t="s">
        <v>1564</v>
      </c>
      <c r="AU1156" t="s">
        <v>22908</v>
      </c>
      <c r="AW1156" t="s">
        <v>22909</v>
      </c>
      <c r="AZ1156" t="s">
        <v>22910</v>
      </c>
      <c r="BA1156" t="s">
        <v>22911</v>
      </c>
      <c r="BB1156" t="s">
        <v>22912</v>
      </c>
      <c r="BD1156" t="s">
        <v>22913</v>
      </c>
      <c r="BI1156" t="s">
        <v>22914</v>
      </c>
      <c r="BL1156" t="s">
        <v>22915</v>
      </c>
      <c r="BM1156" t="s">
        <v>22916</v>
      </c>
      <c r="BN1156" t="s">
        <v>22917</v>
      </c>
      <c r="BO1156" t="s">
        <v>22918</v>
      </c>
      <c r="BQ1156" t="s">
        <v>22919</v>
      </c>
      <c r="BV1156" t="s">
        <v>22920</v>
      </c>
    </row>
    <row r="1157" spans="12:74" x14ac:dyDescent="0.3">
      <c r="L1157">
        <v>5080</v>
      </c>
      <c r="M1157" t="s">
        <v>1566</v>
      </c>
      <c r="AU1157" t="s">
        <v>22921</v>
      </c>
      <c r="AW1157" t="s">
        <v>22922</v>
      </c>
      <c r="AZ1157" t="s">
        <v>22923</v>
      </c>
      <c r="BA1157" t="s">
        <v>22924</v>
      </c>
      <c r="BB1157" t="s">
        <v>22925</v>
      </c>
      <c r="BD1157" t="s">
        <v>22926</v>
      </c>
      <c r="BI1157" t="s">
        <v>22927</v>
      </c>
      <c r="BL1157" t="s">
        <v>22928</v>
      </c>
      <c r="BM1157" t="s">
        <v>22929</v>
      </c>
      <c r="BN1157" t="s">
        <v>22930</v>
      </c>
      <c r="BO1157" t="s">
        <v>22931</v>
      </c>
      <c r="BQ1157" t="s">
        <v>22932</v>
      </c>
      <c r="BV1157" t="s">
        <v>22933</v>
      </c>
    </row>
    <row r="1158" spans="12:74" x14ac:dyDescent="0.3">
      <c r="L1158">
        <v>5080</v>
      </c>
      <c r="M1158" t="s">
        <v>1566</v>
      </c>
      <c r="AU1158" t="s">
        <v>22934</v>
      </c>
      <c r="AW1158" t="s">
        <v>22935</v>
      </c>
      <c r="AZ1158" t="s">
        <v>22936</v>
      </c>
      <c r="BA1158" t="s">
        <v>22937</v>
      </c>
      <c r="BB1158" t="s">
        <v>22938</v>
      </c>
      <c r="BD1158" t="s">
        <v>22939</v>
      </c>
      <c r="BI1158" t="s">
        <v>22940</v>
      </c>
      <c r="BL1158" t="s">
        <v>22941</v>
      </c>
      <c r="BM1158" t="s">
        <v>22942</v>
      </c>
      <c r="BN1158" t="s">
        <v>22943</v>
      </c>
      <c r="BO1158" t="s">
        <v>22944</v>
      </c>
      <c r="BQ1158" t="s">
        <v>22945</v>
      </c>
      <c r="BV1158" t="s">
        <v>22946</v>
      </c>
    </row>
    <row r="1159" spans="12:74" x14ac:dyDescent="0.3">
      <c r="L1159">
        <v>5080</v>
      </c>
      <c r="M1159" t="s">
        <v>1565</v>
      </c>
      <c r="AU1159" t="s">
        <v>22947</v>
      </c>
      <c r="AW1159" t="s">
        <v>22948</v>
      </c>
      <c r="AZ1159" t="s">
        <v>22949</v>
      </c>
      <c r="BA1159" t="s">
        <v>22950</v>
      </c>
      <c r="BB1159" t="s">
        <v>22951</v>
      </c>
      <c r="BD1159" t="s">
        <v>22952</v>
      </c>
      <c r="BI1159" t="s">
        <v>22953</v>
      </c>
      <c r="BL1159" t="s">
        <v>22954</v>
      </c>
      <c r="BM1159" t="s">
        <v>22955</v>
      </c>
      <c r="BN1159" t="s">
        <v>22956</v>
      </c>
      <c r="BO1159" t="s">
        <v>22957</v>
      </c>
      <c r="BQ1159" t="s">
        <v>22958</v>
      </c>
      <c r="BV1159" t="s">
        <v>22959</v>
      </c>
    </row>
    <row r="1160" spans="12:74" x14ac:dyDescent="0.3">
      <c r="L1160">
        <v>5081</v>
      </c>
      <c r="M1160" t="s">
        <v>1567</v>
      </c>
      <c r="AU1160" t="s">
        <v>22960</v>
      </c>
      <c r="AW1160" t="s">
        <v>22961</v>
      </c>
      <c r="AZ1160" t="s">
        <v>22962</v>
      </c>
      <c r="BA1160" t="s">
        <v>22963</v>
      </c>
      <c r="BB1160" t="s">
        <v>22964</v>
      </c>
      <c r="BD1160" t="s">
        <v>22965</v>
      </c>
      <c r="BI1160" t="s">
        <v>22966</v>
      </c>
      <c r="BL1160" t="s">
        <v>22967</v>
      </c>
      <c r="BM1160" t="s">
        <v>22968</v>
      </c>
      <c r="BN1160" t="s">
        <v>22969</v>
      </c>
      <c r="BO1160" t="s">
        <v>22970</v>
      </c>
      <c r="BQ1160" t="s">
        <v>22971</v>
      </c>
      <c r="BV1160" t="s">
        <v>22972</v>
      </c>
    </row>
    <row r="1161" spans="12:74" x14ac:dyDescent="0.3">
      <c r="L1161">
        <v>5081</v>
      </c>
      <c r="M1161" t="s">
        <v>1568</v>
      </c>
      <c r="AU1161" t="s">
        <v>22973</v>
      </c>
      <c r="AW1161" t="s">
        <v>22974</v>
      </c>
      <c r="AZ1161" t="s">
        <v>22975</v>
      </c>
      <c r="BA1161" t="s">
        <v>22976</v>
      </c>
      <c r="BB1161" t="s">
        <v>22977</v>
      </c>
      <c r="BD1161" t="s">
        <v>22978</v>
      </c>
      <c r="BI1161" t="s">
        <v>22979</v>
      </c>
      <c r="BL1161" t="s">
        <v>22980</v>
      </c>
      <c r="BM1161" t="s">
        <v>22981</v>
      </c>
      <c r="BN1161" t="s">
        <v>22982</v>
      </c>
      <c r="BO1161" t="s">
        <v>22983</v>
      </c>
      <c r="BQ1161" t="s">
        <v>22984</v>
      </c>
      <c r="BV1161" t="s">
        <v>22985</v>
      </c>
    </row>
    <row r="1162" spans="12:74" x14ac:dyDescent="0.3">
      <c r="L1162">
        <v>5081</v>
      </c>
      <c r="M1162" t="s">
        <v>1569</v>
      </c>
      <c r="AU1162" t="s">
        <v>22986</v>
      </c>
      <c r="AW1162" t="s">
        <v>22987</v>
      </c>
      <c r="AZ1162" t="s">
        <v>22988</v>
      </c>
      <c r="BA1162" t="s">
        <v>22989</v>
      </c>
      <c r="BB1162" t="s">
        <v>22990</v>
      </c>
      <c r="BD1162" t="s">
        <v>22991</v>
      </c>
      <c r="BI1162" t="s">
        <v>22992</v>
      </c>
      <c r="BL1162" t="s">
        <v>22993</v>
      </c>
      <c r="BM1162" t="s">
        <v>22994</v>
      </c>
      <c r="BN1162" t="s">
        <v>22995</v>
      </c>
      <c r="BO1162" t="s">
        <v>22996</v>
      </c>
      <c r="BQ1162" t="s">
        <v>22997</v>
      </c>
      <c r="BV1162" t="s">
        <v>22998</v>
      </c>
    </row>
    <row r="1163" spans="12:74" x14ac:dyDescent="0.3">
      <c r="L1163">
        <v>5100</v>
      </c>
      <c r="M1163" t="s">
        <v>1570</v>
      </c>
      <c r="AU1163" t="s">
        <v>22999</v>
      </c>
      <c r="AW1163" t="s">
        <v>23000</v>
      </c>
      <c r="AZ1163" t="s">
        <v>23001</v>
      </c>
      <c r="BA1163" t="s">
        <v>23002</v>
      </c>
      <c r="BB1163" t="s">
        <v>23003</v>
      </c>
      <c r="BD1163" t="s">
        <v>23004</v>
      </c>
      <c r="BI1163" t="s">
        <v>23005</v>
      </c>
      <c r="BL1163" t="s">
        <v>23006</v>
      </c>
      <c r="BM1163" t="s">
        <v>23007</v>
      </c>
      <c r="BN1163" t="s">
        <v>23008</v>
      </c>
      <c r="BO1163" t="s">
        <v>23009</v>
      </c>
      <c r="BQ1163" t="s">
        <v>23010</v>
      </c>
      <c r="BV1163" t="s">
        <v>23011</v>
      </c>
    </row>
    <row r="1164" spans="12:74" x14ac:dyDescent="0.3">
      <c r="L1164">
        <v>5100</v>
      </c>
      <c r="M1164" t="s">
        <v>1571</v>
      </c>
      <c r="AU1164" t="s">
        <v>23012</v>
      </c>
      <c r="AW1164" t="s">
        <v>23013</v>
      </c>
      <c r="AZ1164" t="s">
        <v>23014</v>
      </c>
      <c r="BA1164" t="s">
        <v>23015</v>
      </c>
      <c r="BB1164" t="s">
        <v>23016</v>
      </c>
      <c r="BD1164" t="s">
        <v>23017</v>
      </c>
      <c r="BI1164" t="s">
        <v>23018</v>
      </c>
      <c r="BL1164" t="s">
        <v>23019</v>
      </c>
      <c r="BM1164" t="s">
        <v>23020</v>
      </c>
      <c r="BN1164" t="s">
        <v>23021</v>
      </c>
      <c r="BO1164" t="s">
        <v>23022</v>
      </c>
      <c r="BQ1164" t="s">
        <v>23023</v>
      </c>
      <c r="BV1164" t="s">
        <v>23024</v>
      </c>
    </row>
    <row r="1165" spans="12:74" x14ac:dyDescent="0.3">
      <c r="L1165">
        <v>5100</v>
      </c>
      <c r="M1165" t="s">
        <v>1572</v>
      </c>
      <c r="AU1165" t="s">
        <v>23025</v>
      </c>
      <c r="AW1165" t="s">
        <v>23026</v>
      </c>
      <c r="AZ1165" t="s">
        <v>23027</v>
      </c>
      <c r="BA1165" t="s">
        <v>23028</v>
      </c>
      <c r="BB1165" t="s">
        <v>23029</v>
      </c>
      <c r="BD1165" t="s">
        <v>23030</v>
      </c>
      <c r="BI1165" t="s">
        <v>23031</v>
      </c>
      <c r="BL1165" t="s">
        <v>23032</v>
      </c>
      <c r="BM1165" t="s">
        <v>23033</v>
      </c>
      <c r="BN1165" t="s">
        <v>23034</v>
      </c>
      <c r="BO1165" t="s">
        <v>23035</v>
      </c>
      <c r="BQ1165" t="s">
        <v>23036</v>
      </c>
      <c r="BV1165" t="s">
        <v>23037</v>
      </c>
    </row>
    <row r="1166" spans="12:74" x14ac:dyDescent="0.3">
      <c r="L1166">
        <v>5100</v>
      </c>
      <c r="M1166" t="s">
        <v>1573</v>
      </c>
      <c r="AU1166" t="s">
        <v>23038</v>
      </c>
      <c r="AW1166" t="s">
        <v>23039</v>
      </c>
      <c r="AZ1166" t="s">
        <v>23040</v>
      </c>
      <c r="BA1166" t="s">
        <v>23041</v>
      </c>
      <c r="BB1166" t="s">
        <v>23042</v>
      </c>
      <c r="BD1166" t="s">
        <v>23043</v>
      </c>
      <c r="BI1166" t="s">
        <v>23044</v>
      </c>
      <c r="BL1166" t="s">
        <v>23045</v>
      </c>
      <c r="BM1166" t="s">
        <v>23046</v>
      </c>
      <c r="BN1166" t="s">
        <v>23047</v>
      </c>
      <c r="BO1166" t="s">
        <v>23048</v>
      </c>
      <c r="BQ1166" t="s">
        <v>23049</v>
      </c>
      <c r="BV1166" t="s">
        <v>23050</v>
      </c>
    </row>
    <row r="1167" spans="12:74" x14ac:dyDescent="0.3">
      <c r="L1167">
        <v>5100</v>
      </c>
      <c r="M1167" t="s">
        <v>1574</v>
      </c>
      <c r="AU1167" t="s">
        <v>23051</v>
      </c>
      <c r="AW1167" t="s">
        <v>23052</v>
      </c>
      <c r="AZ1167" t="s">
        <v>23053</v>
      </c>
      <c r="BA1167" t="s">
        <v>23054</v>
      </c>
      <c r="BB1167" t="s">
        <v>23055</v>
      </c>
      <c r="BD1167" t="s">
        <v>23056</v>
      </c>
      <c r="BI1167" t="s">
        <v>23057</v>
      </c>
      <c r="BL1167" t="s">
        <v>23058</v>
      </c>
      <c r="BM1167" t="s">
        <v>23059</v>
      </c>
      <c r="BN1167" t="s">
        <v>23060</v>
      </c>
      <c r="BO1167" t="s">
        <v>23061</v>
      </c>
      <c r="BQ1167" t="s">
        <v>23062</v>
      </c>
      <c r="BV1167" t="s">
        <v>23063</v>
      </c>
    </row>
    <row r="1168" spans="12:74" x14ac:dyDescent="0.3">
      <c r="L1168">
        <v>5101</v>
      </c>
      <c r="M1168" t="s">
        <v>1575</v>
      </c>
      <c r="AU1168" t="s">
        <v>23064</v>
      </c>
      <c r="AW1168" t="s">
        <v>23065</v>
      </c>
      <c r="AZ1168" t="s">
        <v>23066</v>
      </c>
      <c r="BA1168" t="s">
        <v>23067</v>
      </c>
      <c r="BB1168" t="s">
        <v>23068</v>
      </c>
      <c r="BD1168" t="s">
        <v>23069</v>
      </c>
      <c r="BI1168" t="s">
        <v>23070</v>
      </c>
      <c r="BL1168" t="s">
        <v>23071</v>
      </c>
      <c r="BM1168" t="s">
        <v>23072</v>
      </c>
      <c r="BN1168" t="s">
        <v>23073</v>
      </c>
      <c r="BO1168" t="s">
        <v>23074</v>
      </c>
      <c r="BQ1168" t="s">
        <v>23075</v>
      </c>
      <c r="BV1168" t="s">
        <v>23076</v>
      </c>
    </row>
    <row r="1169" spans="12:74" x14ac:dyDescent="0.3">
      <c r="L1169">
        <v>5101</v>
      </c>
      <c r="M1169" t="s">
        <v>1576</v>
      </c>
      <c r="AU1169" t="s">
        <v>23077</v>
      </c>
      <c r="AW1169" t="s">
        <v>23078</v>
      </c>
      <c r="AZ1169" t="s">
        <v>23079</v>
      </c>
      <c r="BA1169" t="s">
        <v>23080</v>
      </c>
      <c r="BB1169" t="s">
        <v>23081</v>
      </c>
      <c r="BD1169" t="s">
        <v>23082</v>
      </c>
      <c r="BI1169" t="s">
        <v>23083</v>
      </c>
      <c r="BL1169" t="s">
        <v>23084</v>
      </c>
      <c r="BM1169" t="s">
        <v>23085</v>
      </c>
      <c r="BN1169" t="s">
        <v>23086</v>
      </c>
      <c r="BO1169" t="s">
        <v>23087</v>
      </c>
      <c r="BQ1169" t="s">
        <v>23088</v>
      </c>
      <c r="BV1169" t="s">
        <v>23089</v>
      </c>
    </row>
    <row r="1170" spans="12:74" x14ac:dyDescent="0.3">
      <c r="L1170">
        <v>5101</v>
      </c>
      <c r="M1170" t="s">
        <v>1577</v>
      </c>
      <c r="AU1170" t="s">
        <v>23090</v>
      </c>
      <c r="AW1170" t="s">
        <v>23091</v>
      </c>
      <c r="AZ1170" t="s">
        <v>23092</v>
      </c>
      <c r="BA1170" t="s">
        <v>23093</v>
      </c>
      <c r="BB1170" t="s">
        <v>23094</v>
      </c>
      <c r="BD1170" t="s">
        <v>23095</v>
      </c>
      <c r="BI1170" t="s">
        <v>23096</v>
      </c>
      <c r="BL1170" t="s">
        <v>23097</v>
      </c>
      <c r="BM1170" t="s">
        <v>23098</v>
      </c>
      <c r="BN1170" t="s">
        <v>23099</v>
      </c>
      <c r="BO1170" t="s">
        <v>23100</v>
      </c>
      <c r="BQ1170" t="s">
        <v>23101</v>
      </c>
      <c r="BV1170" t="s">
        <v>23102</v>
      </c>
    </row>
    <row r="1171" spans="12:74" x14ac:dyDescent="0.3">
      <c r="L1171">
        <v>5140</v>
      </c>
      <c r="M1171" t="s">
        <v>1578</v>
      </c>
      <c r="AU1171" t="s">
        <v>23103</v>
      </c>
      <c r="AW1171" t="s">
        <v>23104</v>
      </c>
      <c r="AZ1171" t="s">
        <v>23105</v>
      </c>
      <c r="BA1171" t="s">
        <v>23106</v>
      </c>
      <c r="BB1171" t="s">
        <v>23107</v>
      </c>
      <c r="BD1171" t="s">
        <v>23108</v>
      </c>
      <c r="BI1171" t="s">
        <v>23109</v>
      </c>
      <c r="BL1171" t="s">
        <v>23110</v>
      </c>
      <c r="BM1171" t="s">
        <v>23111</v>
      </c>
      <c r="BN1171" t="s">
        <v>23112</v>
      </c>
      <c r="BO1171" t="s">
        <v>23113</v>
      </c>
      <c r="BQ1171" t="s">
        <v>23114</v>
      </c>
      <c r="BV1171" t="s">
        <v>23115</v>
      </c>
    </row>
    <row r="1172" spans="12:74" x14ac:dyDescent="0.3">
      <c r="L1172">
        <v>5140</v>
      </c>
      <c r="M1172" t="s">
        <v>1579</v>
      </c>
      <c r="AU1172" t="s">
        <v>23116</v>
      </c>
      <c r="AW1172" t="s">
        <v>23117</v>
      </c>
      <c r="AZ1172" t="s">
        <v>23118</v>
      </c>
      <c r="BA1172" t="s">
        <v>23119</v>
      </c>
      <c r="BB1172" t="s">
        <v>23120</v>
      </c>
      <c r="BD1172" t="s">
        <v>23121</v>
      </c>
      <c r="BI1172" t="s">
        <v>23122</v>
      </c>
      <c r="BL1172" t="s">
        <v>23123</v>
      </c>
      <c r="BM1172" t="s">
        <v>23124</v>
      </c>
      <c r="BN1172" t="s">
        <v>23125</v>
      </c>
      <c r="BO1172" t="s">
        <v>23126</v>
      </c>
      <c r="BQ1172" t="s">
        <v>23127</v>
      </c>
      <c r="BV1172" t="s">
        <v>23128</v>
      </c>
    </row>
    <row r="1173" spans="12:74" x14ac:dyDescent="0.3">
      <c r="L1173">
        <v>5140</v>
      </c>
      <c r="M1173" t="s">
        <v>1580</v>
      </c>
      <c r="AU1173" t="s">
        <v>23129</v>
      </c>
      <c r="AW1173" t="s">
        <v>23130</v>
      </c>
      <c r="AZ1173" t="s">
        <v>23131</v>
      </c>
      <c r="BA1173" t="s">
        <v>23132</v>
      </c>
      <c r="BB1173" t="s">
        <v>23133</v>
      </c>
      <c r="BD1173" t="s">
        <v>23134</v>
      </c>
      <c r="BI1173" t="s">
        <v>23135</v>
      </c>
      <c r="BL1173" t="s">
        <v>23136</v>
      </c>
      <c r="BM1173" t="s">
        <v>23137</v>
      </c>
      <c r="BN1173" t="s">
        <v>23138</v>
      </c>
      <c r="BO1173" t="s">
        <v>23139</v>
      </c>
      <c r="BQ1173" t="s">
        <v>23140</v>
      </c>
      <c r="BV1173" t="s">
        <v>23141</v>
      </c>
    </row>
    <row r="1174" spans="12:74" x14ac:dyDescent="0.3">
      <c r="L1174">
        <v>5140</v>
      </c>
      <c r="M1174" t="s">
        <v>1581</v>
      </c>
      <c r="AU1174" t="s">
        <v>23142</v>
      </c>
      <c r="AW1174" t="s">
        <v>23143</v>
      </c>
      <c r="AZ1174" t="s">
        <v>23144</v>
      </c>
      <c r="BA1174" t="s">
        <v>23145</v>
      </c>
      <c r="BB1174" t="s">
        <v>23146</v>
      </c>
      <c r="BD1174" t="s">
        <v>23147</v>
      </c>
      <c r="BI1174" t="s">
        <v>23148</v>
      </c>
      <c r="BL1174" t="s">
        <v>23149</v>
      </c>
      <c r="BM1174" t="s">
        <v>23150</v>
      </c>
      <c r="BN1174" t="s">
        <v>23151</v>
      </c>
      <c r="BO1174" t="s">
        <v>23152</v>
      </c>
      <c r="BQ1174" t="s">
        <v>23153</v>
      </c>
      <c r="BV1174" t="s">
        <v>23154</v>
      </c>
    </row>
    <row r="1175" spans="12:74" x14ac:dyDescent="0.3">
      <c r="L1175">
        <v>5150</v>
      </c>
      <c r="M1175" t="s">
        <v>1582</v>
      </c>
      <c r="AU1175" t="s">
        <v>23155</v>
      </c>
      <c r="AW1175" t="s">
        <v>23156</v>
      </c>
      <c r="AZ1175" t="s">
        <v>23157</v>
      </c>
      <c r="BA1175" t="s">
        <v>23158</v>
      </c>
      <c r="BB1175" t="s">
        <v>23159</v>
      </c>
      <c r="BD1175" t="s">
        <v>23160</v>
      </c>
      <c r="BI1175" t="s">
        <v>23161</v>
      </c>
      <c r="BL1175" t="s">
        <v>23162</v>
      </c>
      <c r="BM1175" t="s">
        <v>23163</v>
      </c>
      <c r="BN1175" t="s">
        <v>23164</v>
      </c>
      <c r="BO1175" t="s">
        <v>23165</v>
      </c>
      <c r="BQ1175" t="s">
        <v>23166</v>
      </c>
      <c r="BV1175" t="s">
        <v>23167</v>
      </c>
    </row>
    <row r="1176" spans="12:74" x14ac:dyDescent="0.3">
      <c r="L1176">
        <v>5150</v>
      </c>
      <c r="M1176" t="s">
        <v>1583</v>
      </c>
      <c r="AU1176" t="s">
        <v>23168</v>
      </c>
      <c r="AW1176" t="s">
        <v>23169</v>
      </c>
      <c r="AZ1176" t="s">
        <v>23170</v>
      </c>
      <c r="BA1176" t="s">
        <v>23171</v>
      </c>
      <c r="BB1176" t="s">
        <v>23172</v>
      </c>
      <c r="BD1176" t="s">
        <v>23173</v>
      </c>
      <c r="BI1176" t="s">
        <v>23174</v>
      </c>
      <c r="BL1176" t="s">
        <v>23175</v>
      </c>
      <c r="BM1176" t="s">
        <v>23176</v>
      </c>
      <c r="BN1176" t="s">
        <v>23177</v>
      </c>
      <c r="BO1176" t="s">
        <v>23178</v>
      </c>
      <c r="BQ1176" t="s">
        <v>23179</v>
      </c>
      <c r="BV1176" t="s">
        <v>23180</v>
      </c>
    </row>
    <row r="1177" spans="12:74" x14ac:dyDescent="0.3">
      <c r="L1177">
        <v>5150</v>
      </c>
      <c r="M1177" t="s">
        <v>1584</v>
      </c>
      <c r="AU1177" t="s">
        <v>23181</v>
      </c>
      <c r="AW1177" t="s">
        <v>4773</v>
      </c>
      <c r="AZ1177" t="s">
        <v>23182</v>
      </c>
      <c r="BA1177" t="s">
        <v>23183</v>
      </c>
      <c r="BB1177" t="s">
        <v>23184</v>
      </c>
      <c r="BD1177" t="s">
        <v>23185</v>
      </c>
      <c r="BI1177" t="s">
        <v>23186</v>
      </c>
      <c r="BL1177" t="s">
        <v>23187</v>
      </c>
      <c r="BM1177" t="s">
        <v>23188</v>
      </c>
      <c r="BN1177" t="s">
        <v>23189</v>
      </c>
      <c r="BO1177" t="s">
        <v>23190</v>
      </c>
      <c r="BQ1177" t="s">
        <v>23191</v>
      </c>
      <c r="BV1177" t="s">
        <v>23192</v>
      </c>
    </row>
    <row r="1178" spans="12:74" x14ac:dyDescent="0.3">
      <c r="L1178">
        <v>5150</v>
      </c>
      <c r="M1178" t="s">
        <v>1585</v>
      </c>
      <c r="AU1178" t="s">
        <v>23193</v>
      </c>
      <c r="AW1178" t="s">
        <v>23194</v>
      </c>
      <c r="AZ1178" t="s">
        <v>23195</v>
      </c>
      <c r="BA1178" t="s">
        <v>23196</v>
      </c>
      <c r="BB1178" t="s">
        <v>23197</v>
      </c>
      <c r="BD1178" t="s">
        <v>23198</v>
      </c>
      <c r="BI1178" t="s">
        <v>23199</v>
      </c>
      <c r="BL1178" t="s">
        <v>23200</v>
      </c>
      <c r="BM1178" t="s">
        <v>23201</v>
      </c>
      <c r="BN1178" t="s">
        <v>23202</v>
      </c>
      <c r="BO1178" t="s">
        <v>23203</v>
      </c>
      <c r="BQ1178" t="s">
        <v>23204</v>
      </c>
      <c r="BV1178" t="s">
        <v>23205</v>
      </c>
    </row>
    <row r="1179" spans="12:74" x14ac:dyDescent="0.3">
      <c r="L1179">
        <v>5170</v>
      </c>
      <c r="M1179" t="s">
        <v>1586</v>
      </c>
      <c r="AU1179" t="s">
        <v>23206</v>
      </c>
      <c r="AW1179" t="s">
        <v>23207</v>
      </c>
      <c r="AZ1179" t="s">
        <v>23208</v>
      </c>
      <c r="BA1179" t="s">
        <v>23209</v>
      </c>
      <c r="BB1179" t="s">
        <v>23210</v>
      </c>
      <c r="BD1179" t="s">
        <v>23211</v>
      </c>
      <c r="BI1179" t="s">
        <v>23212</v>
      </c>
      <c r="BL1179" t="s">
        <v>23213</v>
      </c>
      <c r="BM1179" t="s">
        <v>23214</v>
      </c>
      <c r="BN1179" t="s">
        <v>23215</v>
      </c>
      <c r="BO1179" t="s">
        <v>23216</v>
      </c>
      <c r="BQ1179" t="s">
        <v>23217</v>
      </c>
      <c r="BV1179" t="s">
        <v>23218</v>
      </c>
    </row>
    <row r="1180" spans="12:74" x14ac:dyDescent="0.3">
      <c r="L1180">
        <v>5170</v>
      </c>
      <c r="M1180" t="s">
        <v>1587</v>
      </c>
      <c r="AU1180" t="s">
        <v>23219</v>
      </c>
      <c r="AW1180" t="s">
        <v>23220</v>
      </c>
      <c r="AZ1180" t="s">
        <v>23221</v>
      </c>
      <c r="BA1180" t="s">
        <v>23222</v>
      </c>
      <c r="BB1180" t="s">
        <v>23223</v>
      </c>
      <c r="BD1180" t="s">
        <v>23224</v>
      </c>
      <c r="BI1180" t="s">
        <v>23225</v>
      </c>
      <c r="BL1180" t="s">
        <v>23226</v>
      </c>
      <c r="BM1180" t="s">
        <v>23227</v>
      </c>
      <c r="BN1180" t="s">
        <v>23228</v>
      </c>
      <c r="BO1180" t="s">
        <v>23229</v>
      </c>
      <c r="BQ1180" t="s">
        <v>23230</v>
      </c>
      <c r="BV1180" t="s">
        <v>23231</v>
      </c>
    </row>
    <row r="1181" spans="12:74" x14ac:dyDescent="0.3">
      <c r="L1181">
        <v>5170</v>
      </c>
      <c r="M1181" t="s">
        <v>1588</v>
      </c>
      <c r="AU1181" t="s">
        <v>23232</v>
      </c>
      <c r="AW1181" t="s">
        <v>23233</v>
      </c>
      <c r="AZ1181" t="s">
        <v>23234</v>
      </c>
      <c r="BA1181" t="s">
        <v>23235</v>
      </c>
      <c r="BB1181" t="s">
        <v>23236</v>
      </c>
      <c r="BD1181" t="s">
        <v>23237</v>
      </c>
      <c r="BI1181" t="s">
        <v>23238</v>
      </c>
      <c r="BL1181" t="s">
        <v>23239</v>
      </c>
      <c r="BM1181" t="s">
        <v>23240</v>
      </c>
      <c r="BN1181" t="s">
        <v>23241</v>
      </c>
      <c r="BO1181" t="s">
        <v>23242</v>
      </c>
      <c r="BQ1181" t="s">
        <v>23243</v>
      </c>
      <c r="BV1181" t="s">
        <v>23244</v>
      </c>
    </row>
    <row r="1182" spans="12:74" x14ac:dyDescent="0.3">
      <c r="L1182">
        <v>5170</v>
      </c>
      <c r="M1182" t="s">
        <v>1589</v>
      </c>
      <c r="AU1182" t="s">
        <v>23245</v>
      </c>
      <c r="AW1182" t="s">
        <v>23246</v>
      </c>
      <c r="AZ1182" t="s">
        <v>23247</v>
      </c>
      <c r="BA1182" t="s">
        <v>23248</v>
      </c>
      <c r="BB1182" t="s">
        <v>23249</v>
      </c>
      <c r="BD1182" t="s">
        <v>23250</v>
      </c>
      <c r="BI1182" t="s">
        <v>23251</v>
      </c>
      <c r="BL1182" t="s">
        <v>23252</v>
      </c>
      <c r="BM1182" t="s">
        <v>23253</v>
      </c>
      <c r="BN1182" t="s">
        <v>23254</v>
      </c>
      <c r="BO1182" t="s">
        <v>23255</v>
      </c>
      <c r="BQ1182" t="s">
        <v>23256</v>
      </c>
      <c r="BV1182" t="s">
        <v>23257</v>
      </c>
    </row>
    <row r="1183" spans="12:74" x14ac:dyDescent="0.3">
      <c r="L1183">
        <v>5170</v>
      </c>
      <c r="M1183" t="s">
        <v>1590</v>
      </c>
      <c r="AU1183" t="s">
        <v>23258</v>
      </c>
      <c r="AW1183" t="s">
        <v>23259</v>
      </c>
      <c r="AZ1183" t="s">
        <v>23260</v>
      </c>
      <c r="BA1183" t="s">
        <v>23261</v>
      </c>
      <c r="BB1183" t="s">
        <v>23262</v>
      </c>
      <c r="BD1183" t="s">
        <v>23263</v>
      </c>
      <c r="BI1183" t="s">
        <v>23264</v>
      </c>
      <c r="BL1183" t="s">
        <v>23265</v>
      </c>
      <c r="BM1183" t="s">
        <v>23266</v>
      </c>
      <c r="BN1183" t="s">
        <v>23267</v>
      </c>
      <c r="BO1183" t="s">
        <v>23268</v>
      </c>
      <c r="BQ1183" t="s">
        <v>23269</v>
      </c>
      <c r="BV1183" t="s">
        <v>23270</v>
      </c>
    </row>
    <row r="1184" spans="12:74" x14ac:dyDescent="0.3">
      <c r="L1184">
        <v>5170</v>
      </c>
      <c r="M1184" t="s">
        <v>1591</v>
      </c>
      <c r="AU1184" t="s">
        <v>23271</v>
      </c>
      <c r="AW1184" t="s">
        <v>23272</v>
      </c>
      <c r="AZ1184" t="s">
        <v>23273</v>
      </c>
      <c r="BA1184" t="s">
        <v>23274</v>
      </c>
      <c r="BB1184" t="s">
        <v>23275</v>
      </c>
      <c r="BD1184" t="s">
        <v>23276</v>
      </c>
      <c r="BI1184" t="s">
        <v>23277</v>
      </c>
      <c r="BL1184" t="s">
        <v>23278</v>
      </c>
      <c r="BM1184" t="s">
        <v>23279</v>
      </c>
      <c r="BN1184" t="s">
        <v>23280</v>
      </c>
      <c r="BO1184" t="s">
        <v>23281</v>
      </c>
      <c r="BQ1184" t="s">
        <v>23282</v>
      </c>
      <c r="BV1184" t="s">
        <v>23283</v>
      </c>
    </row>
    <row r="1185" spans="12:74" x14ac:dyDescent="0.3">
      <c r="L1185">
        <v>5190</v>
      </c>
      <c r="M1185" t="s">
        <v>1593</v>
      </c>
      <c r="AU1185" t="s">
        <v>16214</v>
      </c>
      <c r="AW1185" t="s">
        <v>23284</v>
      </c>
      <c r="AZ1185" t="s">
        <v>23285</v>
      </c>
      <c r="BA1185" t="s">
        <v>23286</v>
      </c>
      <c r="BB1185" t="s">
        <v>23287</v>
      </c>
      <c r="BD1185" t="s">
        <v>23288</v>
      </c>
      <c r="BI1185" t="s">
        <v>23289</v>
      </c>
      <c r="BL1185" t="s">
        <v>23290</v>
      </c>
      <c r="BM1185" t="s">
        <v>23291</v>
      </c>
      <c r="BN1185" t="s">
        <v>23292</v>
      </c>
      <c r="BO1185" t="s">
        <v>23293</v>
      </c>
      <c r="BQ1185" t="s">
        <v>23294</v>
      </c>
      <c r="BV1185" t="s">
        <v>23295</v>
      </c>
    </row>
    <row r="1186" spans="12:74" x14ac:dyDescent="0.3">
      <c r="L1186">
        <v>5190</v>
      </c>
      <c r="M1186" t="s">
        <v>1594</v>
      </c>
      <c r="AU1186" t="s">
        <v>23296</v>
      </c>
      <c r="AW1186" t="s">
        <v>23297</v>
      </c>
      <c r="AZ1186" t="s">
        <v>23298</v>
      </c>
      <c r="BA1186" t="s">
        <v>23299</v>
      </c>
      <c r="BB1186" t="s">
        <v>23300</v>
      </c>
      <c r="BD1186" t="s">
        <v>23301</v>
      </c>
      <c r="BI1186" t="s">
        <v>23302</v>
      </c>
      <c r="BL1186" t="s">
        <v>23303</v>
      </c>
      <c r="BM1186" t="s">
        <v>23304</v>
      </c>
      <c r="BN1186" t="s">
        <v>23305</v>
      </c>
      <c r="BO1186" t="s">
        <v>23306</v>
      </c>
      <c r="BQ1186" t="s">
        <v>23307</v>
      </c>
      <c r="BV1186" t="s">
        <v>23308</v>
      </c>
    </row>
    <row r="1187" spans="12:74" x14ac:dyDescent="0.3">
      <c r="L1187">
        <v>5190</v>
      </c>
      <c r="M1187" t="s">
        <v>1592</v>
      </c>
      <c r="AU1187" t="s">
        <v>23309</v>
      </c>
      <c r="AW1187" t="s">
        <v>10520</v>
      </c>
      <c r="AZ1187" t="s">
        <v>23310</v>
      </c>
      <c r="BA1187" t="s">
        <v>23311</v>
      </c>
      <c r="BB1187" t="s">
        <v>23312</v>
      </c>
      <c r="BD1187" t="s">
        <v>23313</v>
      </c>
      <c r="BI1187" t="s">
        <v>23314</v>
      </c>
      <c r="BL1187" t="s">
        <v>23315</v>
      </c>
      <c r="BM1187" t="s">
        <v>23316</v>
      </c>
      <c r="BN1187" t="s">
        <v>23317</v>
      </c>
      <c r="BO1187" t="s">
        <v>23318</v>
      </c>
      <c r="BQ1187" t="s">
        <v>23319</v>
      </c>
      <c r="BV1187" t="s">
        <v>23320</v>
      </c>
    </row>
    <row r="1188" spans="12:74" x14ac:dyDescent="0.3">
      <c r="L1188">
        <v>5190</v>
      </c>
      <c r="M1188" t="s">
        <v>1595</v>
      </c>
      <c r="AU1188" t="s">
        <v>23321</v>
      </c>
      <c r="AW1188" t="s">
        <v>23322</v>
      </c>
      <c r="AZ1188" t="s">
        <v>23323</v>
      </c>
      <c r="BA1188" t="s">
        <v>23324</v>
      </c>
      <c r="BB1188" t="s">
        <v>23325</v>
      </c>
      <c r="BD1188" t="s">
        <v>23326</v>
      </c>
      <c r="BI1188" t="s">
        <v>23327</v>
      </c>
      <c r="BL1188" t="s">
        <v>23328</v>
      </c>
      <c r="BM1188" t="s">
        <v>23329</v>
      </c>
      <c r="BN1188" t="s">
        <v>23330</v>
      </c>
      <c r="BO1188" t="s">
        <v>23331</v>
      </c>
      <c r="BQ1188" t="s">
        <v>23332</v>
      </c>
      <c r="BV1188" t="s">
        <v>23333</v>
      </c>
    </row>
    <row r="1189" spans="12:74" x14ac:dyDescent="0.3">
      <c r="L1189">
        <v>5190</v>
      </c>
      <c r="M1189" t="s">
        <v>1596</v>
      </c>
      <c r="AU1189" t="s">
        <v>23334</v>
      </c>
      <c r="AW1189" t="s">
        <v>23335</v>
      </c>
      <c r="AZ1189" t="s">
        <v>23336</v>
      </c>
      <c r="BA1189" t="s">
        <v>23337</v>
      </c>
      <c r="BB1189" t="s">
        <v>23338</v>
      </c>
      <c r="BD1189" t="s">
        <v>23339</v>
      </c>
      <c r="BI1189" t="s">
        <v>23340</v>
      </c>
      <c r="BL1189" t="s">
        <v>23341</v>
      </c>
      <c r="BM1189" t="s">
        <v>23342</v>
      </c>
      <c r="BN1189" t="s">
        <v>23343</v>
      </c>
      <c r="BO1189" t="s">
        <v>23344</v>
      </c>
      <c r="BQ1189" t="s">
        <v>23345</v>
      </c>
      <c r="BV1189" t="s">
        <v>23346</v>
      </c>
    </row>
    <row r="1190" spans="12:74" x14ac:dyDescent="0.3">
      <c r="L1190">
        <v>5190</v>
      </c>
      <c r="M1190" t="s">
        <v>1597</v>
      </c>
      <c r="AU1190" t="s">
        <v>23347</v>
      </c>
      <c r="AW1190" t="s">
        <v>23348</v>
      </c>
      <c r="AZ1190" t="s">
        <v>23349</v>
      </c>
      <c r="BA1190" t="s">
        <v>23350</v>
      </c>
      <c r="BB1190" t="s">
        <v>23351</v>
      </c>
      <c r="BD1190" t="s">
        <v>23352</v>
      </c>
      <c r="BI1190" t="s">
        <v>23353</v>
      </c>
      <c r="BL1190" t="s">
        <v>23354</v>
      </c>
      <c r="BM1190" t="s">
        <v>23355</v>
      </c>
      <c r="BN1190" t="s">
        <v>23356</v>
      </c>
      <c r="BO1190" t="s">
        <v>23357</v>
      </c>
      <c r="BQ1190" t="s">
        <v>23358</v>
      </c>
      <c r="BV1190" t="s">
        <v>23359</v>
      </c>
    </row>
    <row r="1191" spans="12:74" x14ac:dyDescent="0.3">
      <c r="L1191">
        <v>5190</v>
      </c>
      <c r="M1191" t="s">
        <v>1598</v>
      </c>
      <c r="AU1191" t="s">
        <v>23360</v>
      </c>
      <c r="AW1191" t="s">
        <v>23361</v>
      </c>
      <c r="AZ1191" t="s">
        <v>23362</v>
      </c>
      <c r="BA1191" t="s">
        <v>23363</v>
      </c>
      <c r="BB1191" t="s">
        <v>23364</v>
      </c>
      <c r="BD1191" t="s">
        <v>23365</v>
      </c>
      <c r="BI1191" t="s">
        <v>23366</v>
      </c>
      <c r="BL1191" t="s">
        <v>23367</v>
      </c>
      <c r="BM1191" t="s">
        <v>23368</v>
      </c>
      <c r="BN1191" t="s">
        <v>23369</v>
      </c>
      <c r="BO1191" t="s">
        <v>23370</v>
      </c>
      <c r="BQ1191" t="s">
        <v>23371</v>
      </c>
      <c r="BV1191" t="s">
        <v>23372</v>
      </c>
    </row>
    <row r="1192" spans="12:74" x14ac:dyDescent="0.3">
      <c r="L1192">
        <v>5190</v>
      </c>
      <c r="M1192" t="s">
        <v>1599</v>
      </c>
      <c r="AU1192" t="s">
        <v>23373</v>
      </c>
      <c r="AW1192" t="s">
        <v>23374</v>
      </c>
      <c r="AZ1192" t="s">
        <v>23375</v>
      </c>
      <c r="BA1192" t="s">
        <v>23376</v>
      </c>
      <c r="BB1192" t="s">
        <v>23377</v>
      </c>
      <c r="BD1192" t="s">
        <v>23378</v>
      </c>
      <c r="BI1192" t="s">
        <v>23379</v>
      </c>
      <c r="BL1192" t="s">
        <v>23380</v>
      </c>
      <c r="BM1192" t="s">
        <v>23381</v>
      </c>
      <c r="BN1192" t="s">
        <v>23382</v>
      </c>
      <c r="BO1192" t="s">
        <v>23383</v>
      </c>
      <c r="BQ1192" t="s">
        <v>23384</v>
      </c>
      <c r="BV1192" t="s">
        <v>23385</v>
      </c>
    </row>
    <row r="1193" spans="12:74" x14ac:dyDescent="0.3">
      <c r="L1193">
        <v>5300</v>
      </c>
      <c r="M1193" t="s">
        <v>1600</v>
      </c>
      <c r="AU1193" t="s">
        <v>23386</v>
      </c>
      <c r="AW1193" t="s">
        <v>23387</v>
      </c>
      <c r="AZ1193" t="s">
        <v>23388</v>
      </c>
      <c r="BA1193" t="s">
        <v>23389</v>
      </c>
      <c r="BB1193" t="s">
        <v>23390</v>
      </c>
      <c r="BD1193" t="s">
        <v>23391</v>
      </c>
      <c r="BI1193" t="s">
        <v>23392</v>
      </c>
      <c r="BL1193" t="s">
        <v>23393</v>
      </c>
      <c r="BM1193" t="s">
        <v>23394</v>
      </c>
      <c r="BN1193" t="s">
        <v>23395</v>
      </c>
      <c r="BO1193" t="s">
        <v>23396</v>
      </c>
      <c r="BQ1193" t="s">
        <v>23397</v>
      </c>
      <c r="BV1193" t="s">
        <v>23398</v>
      </c>
    </row>
    <row r="1194" spans="12:74" x14ac:dyDescent="0.3">
      <c r="L1194">
        <v>5300</v>
      </c>
      <c r="M1194" t="s">
        <v>1601</v>
      </c>
      <c r="AU1194" t="s">
        <v>23399</v>
      </c>
      <c r="AW1194" t="s">
        <v>23400</v>
      </c>
      <c r="AZ1194" t="s">
        <v>23401</v>
      </c>
      <c r="BA1194" t="s">
        <v>23402</v>
      </c>
      <c r="BB1194" t="s">
        <v>23403</v>
      </c>
      <c r="BD1194" t="s">
        <v>23404</v>
      </c>
      <c r="BI1194" t="s">
        <v>23405</v>
      </c>
      <c r="BL1194" t="s">
        <v>23406</v>
      </c>
      <c r="BM1194" t="s">
        <v>23407</v>
      </c>
      <c r="BN1194" t="s">
        <v>23408</v>
      </c>
      <c r="BO1194" t="s">
        <v>23409</v>
      </c>
      <c r="BQ1194" t="s">
        <v>23410</v>
      </c>
      <c r="BV1194" t="s">
        <v>23411</v>
      </c>
    </row>
    <row r="1195" spans="12:74" x14ac:dyDescent="0.3">
      <c r="L1195">
        <v>5300</v>
      </c>
      <c r="M1195" t="s">
        <v>1602</v>
      </c>
      <c r="AU1195" t="s">
        <v>23412</v>
      </c>
      <c r="AW1195" t="s">
        <v>23413</v>
      </c>
      <c r="AZ1195" t="s">
        <v>23414</v>
      </c>
      <c r="BA1195" t="s">
        <v>18362</v>
      </c>
      <c r="BB1195" t="s">
        <v>23415</v>
      </c>
      <c r="BD1195" t="s">
        <v>23416</v>
      </c>
      <c r="BI1195" t="s">
        <v>23417</v>
      </c>
      <c r="BL1195" t="s">
        <v>23418</v>
      </c>
      <c r="BM1195" t="s">
        <v>23419</v>
      </c>
      <c r="BN1195" t="s">
        <v>23420</v>
      </c>
      <c r="BO1195" t="s">
        <v>23421</v>
      </c>
      <c r="BQ1195" t="s">
        <v>23422</v>
      </c>
      <c r="BV1195" t="s">
        <v>23423</v>
      </c>
    </row>
    <row r="1196" spans="12:74" x14ac:dyDescent="0.3">
      <c r="L1196">
        <v>5300</v>
      </c>
      <c r="M1196" t="s">
        <v>1603</v>
      </c>
      <c r="AU1196" t="s">
        <v>23424</v>
      </c>
      <c r="AW1196" t="s">
        <v>23425</v>
      </c>
      <c r="AZ1196" t="s">
        <v>23426</v>
      </c>
      <c r="BA1196" t="s">
        <v>23427</v>
      </c>
      <c r="BB1196" t="s">
        <v>23428</v>
      </c>
      <c r="BD1196" t="s">
        <v>23429</v>
      </c>
      <c r="BI1196" t="s">
        <v>23430</v>
      </c>
      <c r="BL1196" t="s">
        <v>23431</v>
      </c>
      <c r="BM1196" t="s">
        <v>23432</v>
      </c>
      <c r="BN1196" t="s">
        <v>23433</v>
      </c>
      <c r="BO1196" t="s">
        <v>23434</v>
      </c>
      <c r="BQ1196" t="s">
        <v>23435</v>
      </c>
      <c r="BV1196" t="s">
        <v>23436</v>
      </c>
    </row>
    <row r="1197" spans="12:74" x14ac:dyDescent="0.3">
      <c r="L1197">
        <v>5300</v>
      </c>
      <c r="M1197" t="s">
        <v>1604</v>
      </c>
      <c r="AU1197" t="s">
        <v>23437</v>
      </c>
      <c r="AW1197" t="s">
        <v>23438</v>
      </c>
      <c r="AZ1197" t="s">
        <v>23439</v>
      </c>
      <c r="BA1197" t="s">
        <v>23440</v>
      </c>
      <c r="BB1197" t="s">
        <v>23441</v>
      </c>
      <c r="BD1197" t="s">
        <v>23442</v>
      </c>
      <c r="BI1197" t="s">
        <v>23443</v>
      </c>
      <c r="BL1197" t="s">
        <v>23444</v>
      </c>
      <c r="BM1197" t="s">
        <v>23445</v>
      </c>
      <c r="BN1197" t="s">
        <v>23446</v>
      </c>
      <c r="BO1197" t="s">
        <v>23447</v>
      </c>
      <c r="BQ1197" t="s">
        <v>23448</v>
      </c>
      <c r="BV1197" t="s">
        <v>23449</v>
      </c>
    </row>
    <row r="1198" spans="12:74" x14ac:dyDescent="0.3">
      <c r="L1198">
        <v>5300</v>
      </c>
      <c r="M1198" t="s">
        <v>1605</v>
      </c>
      <c r="AU1198" t="s">
        <v>23450</v>
      </c>
      <c r="AW1198" t="s">
        <v>23451</v>
      </c>
      <c r="AZ1198" t="s">
        <v>23452</v>
      </c>
      <c r="BA1198" t="s">
        <v>23453</v>
      </c>
      <c r="BB1198" t="s">
        <v>23454</v>
      </c>
      <c r="BD1198" t="s">
        <v>23455</v>
      </c>
      <c r="BI1198" t="s">
        <v>23456</v>
      </c>
      <c r="BL1198" t="s">
        <v>23457</v>
      </c>
      <c r="BM1198" t="s">
        <v>23458</v>
      </c>
      <c r="BN1198" t="s">
        <v>23459</v>
      </c>
      <c r="BO1198" t="s">
        <v>23460</v>
      </c>
      <c r="BQ1198" t="s">
        <v>23461</v>
      </c>
      <c r="BV1198" t="s">
        <v>23462</v>
      </c>
    </row>
    <row r="1199" spans="12:74" x14ac:dyDescent="0.3">
      <c r="L1199">
        <v>5300</v>
      </c>
      <c r="M1199" t="s">
        <v>1605</v>
      </c>
      <c r="AU1199" t="s">
        <v>23463</v>
      </c>
      <c r="AW1199" t="s">
        <v>23464</v>
      </c>
      <c r="AZ1199" t="s">
        <v>23465</v>
      </c>
      <c r="BA1199" t="s">
        <v>18404</v>
      </c>
      <c r="BB1199" t="s">
        <v>23466</v>
      </c>
      <c r="BD1199" t="s">
        <v>23467</v>
      </c>
      <c r="BI1199" t="s">
        <v>23468</v>
      </c>
      <c r="BL1199" t="s">
        <v>23469</v>
      </c>
      <c r="BM1199" t="s">
        <v>23470</v>
      </c>
      <c r="BN1199" t="s">
        <v>23471</v>
      </c>
      <c r="BO1199" t="s">
        <v>23472</v>
      </c>
      <c r="BQ1199" t="s">
        <v>23473</v>
      </c>
      <c r="BV1199" t="s">
        <v>23474</v>
      </c>
    </row>
    <row r="1200" spans="12:74" x14ac:dyDescent="0.3">
      <c r="L1200">
        <v>5300</v>
      </c>
      <c r="M1200" t="s">
        <v>1606</v>
      </c>
      <c r="AU1200" t="s">
        <v>23475</v>
      </c>
      <c r="AW1200" t="s">
        <v>23476</v>
      </c>
      <c r="AZ1200" t="s">
        <v>23477</v>
      </c>
      <c r="BA1200" t="s">
        <v>23478</v>
      </c>
      <c r="BB1200" t="s">
        <v>23479</v>
      </c>
      <c r="BD1200" t="s">
        <v>23480</v>
      </c>
      <c r="BI1200" t="s">
        <v>23481</v>
      </c>
      <c r="BL1200" t="s">
        <v>23482</v>
      </c>
      <c r="BM1200" t="s">
        <v>23483</v>
      </c>
      <c r="BN1200" t="s">
        <v>23484</v>
      </c>
      <c r="BO1200" t="s">
        <v>23485</v>
      </c>
      <c r="BQ1200" t="s">
        <v>23486</v>
      </c>
      <c r="BV1200" t="s">
        <v>23487</v>
      </c>
    </row>
    <row r="1201" spans="12:74" x14ac:dyDescent="0.3">
      <c r="L1201">
        <v>5300</v>
      </c>
      <c r="M1201" t="s">
        <v>1607</v>
      </c>
      <c r="AU1201" t="s">
        <v>23488</v>
      </c>
      <c r="AW1201" t="s">
        <v>23489</v>
      </c>
      <c r="AZ1201" t="s">
        <v>23490</v>
      </c>
      <c r="BA1201" t="s">
        <v>23491</v>
      </c>
      <c r="BB1201" t="s">
        <v>23492</v>
      </c>
      <c r="BD1201" t="s">
        <v>23493</v>
      </c>
      <c r="BI1201" t="s">
        <v>23494</v>
      </c>
      <c r="BL1201" t="s">
        <v>23495</v>
      </c>
      <c r="BM1201" t="s">
        <v>23496</v>
      </c>
      <c r="BN1201" t="s">
        <v>23497</v>
      </c>
      <c r="BO1201" t="s">
        <v>23498</v>
      </c>
      <c r="BQ1201" t="s">
        <v>23499</v>
      </c>
      <c r="BV1201" t="s">
        <v>23500</v>
      </c>
    </row>
    <row r="1202" spans="12:74" x14ac:dyDescent="0.3">
      <c r="L1202">
        <v>5300</v>
      </c>
      <c r="M1202" t="s">
        <v>1608</v>
      </c>
      <c r="AU1202" t="s">
        <v>23501</v>
      </c>
      <c r="AW1202" t="s">
        <v>23502</v>
      </c>
      <c r="AZ1202" t="s">
        <v>23503</v>
      </c>
      <c r="BA1202" t="s">
        <v>23504</v>
      </c>
      <c r="BB1202" t="s">
        <v>23505</v>
      </c>
      <c r="BD1202" t="s">
        <v>23506</v>
      </c>
      <c r="BI1202" t="s">
        <v>23507</v>
      </c>
      <c r="BL1202" t="s">
        <v>23508</v>
      </c>
      <c r="BM1202" t="s">
        <v>23509</v>
      </c>
      <c r="BN1202" t="s">
        <v>23510</v>
      </c>
      <c r="BO1202" t="s">
        <v>23511</v>
      </c>
      <c r="BQ1202" t="s">
        <v>23512</v>
      </c>
      <c r="BV1202" t="s">
        <v>23513</v>
      </c>
    </row>
    <row r="1203" spans="12:74" x14ac:dyDescent="0.3">
      <c r="L1203">
        <v>5310</v>
      </c>
      <c r="M1203" t="s">
        <v>1609</v>
      </c>
      <c r="AU1203" t="s">
        <v>23514</v>
      </c>
      <c r="AW1203" t="s">
        <v>23515</v>
      </c>
      <c r="AZ1203" t="s">
        <v>23516</v>
      </c>
      <c r="BA1203" t="s">
        <v>23517</v>
      </c>
      <c r="BB1203" t="s">
        <v>23518</v>
      </c>
      <c r="BD1203" t="s">
        <v>23519</v>
      </c>
      <c r="BI1203" t="s">
        <v>23520</v>
      </c>
      <c r="BL1203" t="s">
        <v>23521</v>
      </c>
      <c r="BM1203" t="s">
        <v>23522</v>
      </c>
      <c r="BN1203" t="s">
        <v>23523</v>
      </c>
      <c r="BO1203" t="s">
        <v>23524</v>
      </c>
      <c r="BQ1203" t="s">
        <v>23525</v>
      </c>
      <c r="BV1203" t="s">
        <v>23526</v>
      </c>
    </row>
    <row r="1204" spans="12:74" x14ac:dyDescent="0.3">
      <c r="L1204">
        <v>5310</v>
      </c>
      <c r="M1204" t="s">
        <v>1610</v>
      </c>
      <c r="AU1204" t="s">
        <v>23527</v>
      </c>
      <c r="AW1204" t="s">
        <v>23528</v>
      </c>
      <c r="AZ1204" t="s">
        <v>23529</v>
      </c>
      <c r="BA1204" t="s">
        <v>23530</v>
      </c>
      <c r="BB1204" t="s">
        <v>23531</v>
      </c>
      <c r="BD1204" t="s">
        <v>23532</v>
      </c>
      <c r="BI1204" t="s">
        <v>23533</v>
      </c>
      <c r="BL1204" t="s">
        <v>23534</v>
      </c>
      <c r="BM1204" t="s">
        <v>23535</v>
      </c>
      <c r="BN1204" t="s">
        <v>23536</v>
      </c>
      <c r="BO1204" t="s">
        <v>23537</v>
      </c>
      <c r="BQ1204" t="s">
        <v>23538</v>
      </c>
      <c r="BV1204" t="s">
        <v>23539</v>
      </c>
    </row>
    <row r="1205" spans="12:74" x14ac:dyDescent="0.3">
      <c r="L1205">
        <v>5310</v>
      </c>
      <c r="M1205" t="s">
        <v>1611</v>
      </c>
      <c r="AU1205" t="s">
        <v>23540</v>
      </c>
      <c r="AW1205" t="s">
        <v>23541</v>
      </c>
      <c r="AZ1205" t="s">
        <v>23542</v>
      </c>
      <c r="BA1205" t="s">
        <v>23543</v>
      </c>
      <c r="BB1205" t="s">
        <v>519</v>
      </c>
      <c r="BD1205" t="s">
        <v>23544</v>
      </c>
      <c r="BI1205" t="s">
        <v>23545</v>
      </c>
      <c r="BL1205" t="s">
        <v>23546</v>
      </c>
      <c r="BM1205" t="s">
        <v>23547</v>
      </c>
      <c r="BN1205" t="s">
        <v>23548</v>
      </c>
      <c r="BO1205" t="s">
        <v>23549</v>
      </c>
      <c r="BQ1205" t="s">
        <v>23550</v>
      </c>
      <c r="BV1205" t="s">
        <v>23551</v>
      </c>
    </row>
    <row r="1206" spans="12:74" x14ac:dyDescent="0.3">
      <c r="L1206">
        <v>5310</v>
      </c>
      <c r="M1206" t="s">
        <v>1612</v>
      </c>
      <c r="AU1206" t="s">
        <v>23552</v>
      </c>
      <c r="AW1206" t="s">
        <v>9437</v>
      </c>
      <c r="AZ1206" t="s">
        <v>23553</v>
      </c>
      <c r="BA1206" t="s">
        <v>23554</v>
      </c>
      <c r="BB1206" t="s">
        <v>23555</v>
      </c>
      <c r="BD1206" t="s">
        <v>23556</v>
      </c>
      <c r="BI1206" t="s">
        <v>23557</v>
      </c>
      <c r="BL1206" t="s">
        <v>23558</v>
      </c>
      <c r="BM1206" t="s">
        <v>23559</v>
      </c>
      <c r="BN1206" t="s">
        <v>23560</v>
      </c>
      <c r="BO1206" t="s">
        <v>23561</v>
      </c>
      <c r="BQ1206" t="s">
        <v>23562</v>
      </c>
      <c r="BV1206" t="s">
        <v>23563</v>
      </c>
    </row>
    <row r="1207" spans="12:74" x14ac:dyDescent="0.3">
      <c r="L1207">
        <v>5310</v>
      </c>
      <c r="M1207" t="s">
        <v>1613</v>
      </c>
      <c r="AU1207" t="s">
        <v>23564</v>
      </c>
      <c r="AW1207" t="s">
        <v>23565</v>
      </c>
      <c r="AZ1207" t="s">
        <v>23566</v>
      </c>
      <c r="BA1207" t="s">
        <v>23567</v>
      </c>
      <c r="BB1207" t="s">
        <v>23568</v>
      </c>
      <c r="BD1207" t="s">
        <v>23569</v>
      </c>
      <c r="BI1207" t="s">
        <v>23570</v>
      </c>
      <c r="BL1207" t="s">
        <v>23571</v>
      </c>
      <c r="BM1207" t="s">
        <v>23572</v>
      </c>
      <c r="BN1207" t="s">
        <v>23573</v>
      </c>
      <c r="BO1207" t="s">
        <v>23574</v>
      </c>
      <c r="BQ1207" t="s">
        <v>23575</v>
      </c>
      <c r="BV1207" t="s">
        <v>23576</v>
      </c>
    </row>
    <row r="1208" spans="12:74" x14ac:dyDescent="0.3">
      <c r="L1208">
        <v>5310</v>
      </c>
      <c r="M1208" t="s">
        <v>1614</v>
      </c>
      <c r="AU1208" t="s">
        <v>23577</v>
      </c>
      <c r="AW1208" t="s">
        <v>23578</v>
      </c>
      <c r="AZ1208" t="s">
        <v>23579</v>
      </c>
      <c r="BA1208" t="s">
        <v>23580</v>
      </c>
      <c r="BB1208" t="s">
        <v>23581</v>
      </c>
      <c r="BD1208" t="s">
        <v>23582</v>
      </c>
      <c r="BI1208" t="s">
        <v>23583</v>
      </c>
      <c r="BL1208" t="s">
        <v>23584</v>
      </c>
      <c r="BM1208" t="s">
        <v>23585</v>
      </c>
      <c r="BN1208" t="s">
        <v>23586</v>
      </c>
      <c r="BO1208" t="s">
        <v>23587</v>
      </c>
      <c r="BQ1208" t="s">
        <v>23588</v>
      </c>
      <c r="BV1208" t="s">
        <v>23589</v>
      </c>
    </row>
    <row r="1209" spans="12:74" x14ac:dyDescent="0.3">
      <c r="L1209">
        <v>5310</v>
      </c>
      <c r="M1209" t="s">
        <v>1615</v>
      </c>
      <c r="AU1209" t="s">
        <v>23590</v>
      </c>
      <c r="AW1209" t="s">
        <v>23591</v>
      </c>
      <c r="AZ1209" t="s">
        <v>23592</v>
      </c>
      <c r="BA1209" t="s">
        <v>23593</v>
      </c>
      <c r="BB1209" t="s">
        <v>23594</v>
      </c>
      <c r="BD1209" t="s">
        <v>23595</v>
      </c>
      <c r="BI1209" t="s">
        <v>23596</v>
      </c>
      <c r="BL1209" t="s">
        <v>23597</v>
      </c>
      <c r="BM1209" t="s">
        <v>23598</v>
      </c>
      <c r="BN1209" t="s">
        <v>23599</v>
      </c>
      <c r="BO1209" t="s">
        <v>23600</v>
      </c>
      <c r="BQ1209" t="s">
        <v>23601</v>
      </c>
      <c r="BV1209" t="s">
        <v>23602</v>
      </c>
    </row>
    <row r="1210" spans="12:74" x14ac:dyDescent="0.3">
      <c r="L1210">
        <v>5310</v>
      </c>
      <c r="M1210" t="s">
        <v>1616</v>
      </c>
      <c r="AU1210" t="s">
        <v>23603</v>
      </c>
      <c r="AW1210" t="s">
        <v>23604</v>
      </c>
      <c r="AZ1210" t="s">
        <v>23605</v>
      </c>
      <c r="BA1210" t="s">
        <v>23606</v>
      </c>
      <c r="BB1210" t="s">
        <v>23607</v>
      </c>
      <c r="BD1210" t="s">
        <v>23608</v>
      </c>
      <c r="BI1210" t="s">
        <v>23609</v>
      </c>
      <c r="BL1210" t="s">
        <v>23610</v>
      </c>
      <c r="BM1210" t="s">
        <v>23611</v>
      </c>
      <c r="BN1210" t="s">
        <v>23612</v>
      </c>
      <c r="BO1210" t="s">
        <v>23613</v>
      </c>
      <c r="BQ1210" t="s">
        <v>23614</v>
      </c>
      <c r="BV1210" t="s">
        <v>23615</v>
      </c>
    </row>
    <row r="1211" spans="12:74" x14ac:dyDescent="0.3">
      <c r="L1211">
        <v>5310</v>
      </c>
      <c r="M1211" t="s">
        <v>1617</v>
      </c>
      <c r="AU1211" t="s">
        <v>23616</v>
      </c>
      <c r="AW1211" t="s">
        <v>23617</v>
      </c>
      <c r="AZ1211" t="s">
        <v>23618</v>
      </c>
      <c r="BA1211" t="s">
        <v>23619</v>
      </c>
      <c r="BB1211" t="s">
        <v>23620</v>
      </c>
      <c r="BD1211" t="s">
        <v>23621</v>
      </c>
      <c r="BI1211" t="s">
        <v>23622</v>
      </c>
      <c r="BL1211" t="s">
        <v>23623</v>
      </c>
      <c r="BM1211" t="s">
        <v>23624</v>
      </c>
      <c r="BN1211" t="s">
        <v>23625</v>
      </c>
      <c r="BO1211" t="s">
        <v>23626</v>
      </c>
      <c r="BQ1211" t="s">
        <v>23627</v>
      </c>
      <c r="BV1211" t="s">
        <v>23628</v>
      </c>
    </row>
    <row r="1212" spans="12:74" x14ac:dyDescent="0.3">
      <c r="L1212">
        <v>5310</v>
      </c>
      <c r="M1212" t="s">
        <v>1618</v>
      </c>
      <c r="AU1212" t="s">
        <v>23629</v>
      </c>
      <c r="AW1212" t="s">
        <v>23630</v>
      </c>
      <c r="AZ1212" t="s">
        <v>23631</v>
      </c>
      <c r="BA1212" t="s">
        <v>23632</v>
      </c>
      <c r="BB1212" t="s">
        <v>23633</v>
      </c>
      <c r="BD1212" t="s">
        <v>23634</v>
      </c>
      <c r="BI1212" t="s">
        <v>23635</v>
      </c>
      <c r="BL1212" t="s">
        <v>23636</v>
      </c>
      <c r="BM1212" t="s">
        <v>23637</v>
      </c>
      <c r="BN1212" t="s">
        <v>23638</v>
      </c>
      <c r="BO1212" t="s">
        <v>23639</v>
      </c>
      <c r="BQ1212" t="s">
        <v>23640</v>
      </c>
      <c r="BV1212" t="s">
        <v>23641</v>
      </c>
    </row>
    <row r="1213" spans="12:74" x14ac:dyDescent="0.3">
      <c r="L1213">
        <v>5310</v>
      </c>
      <c r="M1213" t="s">
        <v>1619</v>
      </c>
      <c r="AU1213" t="s">
        <v>23642</v>
      </c>
      <c r="AW1213" t="s">
        <v>23643</v>
      </c>
      <c r="AZ1213" t="s">
        <v>23644</v>
      </c>
      <c r="BA1213" t="s">
        <v>23645</v>
      </c>
      <c r="BB1213" t="s">
        <v>23646</v>
      </c>
      <c r="BD1213" t="s">
        <v>23647</v>
      </c>
      <c r="BI1213" t="s">
        <v>23648</v>
      </c>
      <c r="BL1213" t="s">
        <v>23649</v>
      </c>
      <c r="BM1213" t="s">
        <v>23650</v>
      </c>
      <c r="BN1213" t="s">
        <v>23651</v>
      </c>
      <c r="BO1213" t="s">
        <v>23652</v>
      </c>
      <c r="BQ1213" t="s">
        <v>23653</v>
      </c>
      <c r="BV1213" t="s">
        <v>23654</v>
      </c>
    </row>
    <row r="1214" spans="12:74" x14ac:dyDescent="0.3">
      <c r="L1214">
        <v>5310</v>
      </c>
      <c r="M1214" t="s">
        <v>1620</v>
      </c>
      <c r="AU1214" t="s">
        <v>23655</v>
      </c>
      <c r="AW1214" t="s">
        <v>23656</v>
      </c>
      <c r="AZ1214" t="s">
        <v>23657</v>
      </c>
      <c r="BA1214" t="s">
        <v>23658</v>
      </c>
      <c r="BB1214" t="s">
        <v>23659</v>
      </c>
      <c r="BD1214" t="s">
        <v>23660</v>
      </c>
      <c r="BI1214" t="s">
        <v>23661</v>
      </c>
      <c r="BL1214" t="s">
        <v>23662</v>
      </c>
      <c r="BM1214" t="s">
        <v>23663</v>
      </c>
      <c r="BN1214" t="s">
        <v>23664</v>
      </c>
      <c r="BO1214" t="s">
        <v>23665</v>
      </c>
      <c r="BQ1214" t="s">
        <v>23666</v>
      </c>
      <c r="BV1214" t="s">
        <v>23667</v>
      </c>
    </row>
    <row r="1215" spans="12:74" x14ac:dyDescent="0.3">
      <c r="L1215">
        <v>5310</v>
      </c>
      <c r="M1215" t="s">
        <v>1621</v>
      </c>
      <c r="AU1215" t="s">
        <v>23668</v>
      </c>
      <c r="AW1215" t="s">
        <v>3822</v>
      </c>
      <c r="AZ1215" t="s">
        <v>23669</v>
      </c>
      <c r="BA1215" t="s">
        <v>23670</v>
      </c>
      <c r="BB1215" t="s">
        <v>23671</v>
      </c>
      <c r="BD1215" t="s">
        <v>23672</v>
      </c>
      <c r="BI1215" t="s">
        <v>23673</v>
      </c>
      <c r="BL1215" t="s">
        <v>23674</v>
      </c>
      <c r="BM1215" t="s">
        <v>23675</v>
      </c>
      <c r="BN1215" t="s">
        <v>23676</v>
      </c>
      <c r="BO1215" t="s">
        <v>23677</v>
      </c>
      <c r="BQ1215" t="s">
        <v>23678</v>
      </c>
      <c r="BV1215" t="s">
        <v>23679</v>
      </c>
    </row>
    <row r="1216" spans="12:74" x14ac:dyDescent="0.3">
      <c r="L1216">
        <v>5310</v>
      </c>
      <c r="M1216" t="s">
        <v>1622</v>
      </c>
      <c r="AU1216" t="s">
        <v>23680</v>
      </c>
      <c r="AW1216" t="s">
        <v>23681</v>
      </c>
      <c r="AZ1216" t="s">
        <v>23682</v>
      </c>
      <c r="BA1216" t="s">
        <v>23683</v>
      </c>
      <c r="BB1216" t="s">
        <v>23684</v>
      </c>
      <c r="BD1216" t="s">
        <v>23685</v>
      </c>
      <c r="BI1216" t="s">
        <v>23686</v>
      </c>
      <c r="BL1216" t="s">
        <v>23687</v>
      </c>
      <c r="BM1216" t="s">
        <v>23688</v>
      </c>
      <c r="BN1216" t="s">
        <v>23689</v>
      </c>
      <c r="BO1216" t="s">
        <v>23690</v>
      </c>
      <c r="BQ1216" t="s">
        <v>23691</v>
      </c>
      <c r="BV1216" t="s">
        <v>23692</v>
      </c>
    </row>
    <row r="1217" spans="12:74" x14ac:dyDescent="0.3">
      <c r="L1217">
        <v>5310</v>
      </c>
      <c r="M1217" t="s">
        <v>1623</v>
      </c>
      <c r="AU1217" t="s">
        <v>23693</v>
      </c>
      <c r="AW1217" t="s">
        <v>23694</v>
      </c>
      <c r="AZ1217" t="s">
        <v>23695</v>
      </c>
      <c r="BA1217" t="s">
        <v>23696</v>
      </c>
      <c r="BB1217" t="s">
        <v>23697</v>
      </c>
      <c r="BD1217" t="s">
        <v>23698</v>
      </c>
      <c r="BI1217" t="s">
        <v>23699</v>
      </c>
      <c r="BL1217" t="s">
        <v>23700</v>
      </c>
      <c r="BM1217" t="s">
        <v>23701</v>
      </c>
      <c r="BN1217" t="s">
        <v>23702</v>
      </c>
      <c r="BO1217" t="s">
        <v>23703</v>
      </c>
      <c r="BQ1217" t="s">
        <v>23704</v>
      </c>
      <c r="BV1217" t="s">
        <v>23705</v>
      </c>
    </row>
    <row r="1218" spans="12:74" x14ac:dyDescent="0.3">
      <c r="L1218">
        <v>5310</v>
      </c>
      <c r="M1218" t="s">
        <v>1624</v>
      </c>
      <c r="AU1218" t="s">
        <v>23706</v>
      </c>
      <c r="AW1218" t="s">
        <v>23707</v>
      </c>
      <c r="AZ1218" t="s">
        <v>23708</v>
      </c>
      <c r="BA1218" t="s">
        <v>23709</v>
      </c>
      <c r="BB1218" t="s">
        <v>23710</v>
      </c>
      <c r="BD1218" t="s">
        <v>23711</v>
      </c>
      <c r="BI1218" t="s">
        <v>23712</v>
      </c>
      <c r="BL1218" t="s">
        <v>23713</v>
      </c>
      <c r="BM1218" t="s">
        <v>23714</v>
      </c>
      <c r="BN1218" t="s">
        <v>23715</v>
      </c>
      <c r="BO1218" t="s">
        <v>23716</v>
      </c>
      <c r="BQ1218" t="s">
        <v>23717</v>
      </c>
      <c r="BV1218" t="s">
        <v>23718</v>
      </c>
    </row>
    <row r="1219" spans="12:74" x14ac:dyDescent="0.3">
      <c r="L1219">
        <v>5330</v>
      </c>
      <c r="M1219" t="s">
        <v>1625</v>
      </c>
      <c r="AU1219" t="s">
        <v>23719</v>
      </c>
      <c r="AW1219" t="s">
        <v>23720</v>
      </c>
      <c r="AZ1219" t="s">
        <v>23721</v>
      </c>
      <c r="BA1219" t="s">
        <v>23722</v>
      </c>
      <c r="BB1219" t="s">
        <v>23723</v>
      </c>
      <c r="BD1219" t="s">
        <v>23724</v>
      </c>
      <c r="BI1219" t="s">
        <v>23725</v>
      </c>
      <c r="BL1219" t="s">
        <v>23726</v>
      </c>
      <c r="BM1219" t="s">
        <v>23727</v>
      </c>
      <c r="BN1219" t="s">
        <v>23728</v>
      </c>
      <c r="BO1219" t="s">
        <v>23729</v>
      </c>
      <c r="BQ1219" t="s">
        <v>23730</v>
      </c>
      <c r="BV1219" t="s">
        <v>23731</v>
      </c>
    </row>
    <row r="1220" spans="12:74" x14ac:dyDescent="0.3">
      <c r="L1220">
        <v>5330</v>
      </c>
      <c r="M1220" t="s">
        <v>1626</v>
      </c>
      <c r="AU1220" t="s">
        <v>23732</v>
      </c>
      <c r="AW1220" t="s">
        <v>23733</v>
      </c>
      <c r="AZ1220" t="s">
        <v>23734</v>
      </c>
      <c r="BA1220" t="s">
        <v>23735</v>
      </c>
      <c r="BB1220" t="s">
        <v>23736</v>
      </c>
      <c r="BD1220" t="s">
        <v>23737</v>
      </c>
      <c r="BI1220" t="s">
        <v>23738</v>
      </c>
      <c r="BL1220" t="s">
        <v>23739</v>
      </c>
      <c r="BM1220" t="s">
        <v>23740</v>
      </c>
      <c r="BN1220" t="s">
        <v>23741</v>
      </c>
      <c r="BO1220" t="s">
        <v>23742</v>
      </c>
      <c r="BQ1220" t="s">
        <v>23743</v>
      </c>
      <c r="BV1220" t="s">
        <v>23744</v>
      </c>
    </row>
    <row r="1221" spans="12:74" x14ac:dyDescent="0.3">
      <c r="L1221">
        <v>5330</v>
      </c>
      <c r="M1221" t="s">
        <v>1627</v>
      </c>
      <c r="AU1221" t="s">
        <v>23745</v>
      </c>
      <c r="AW1221" t="s">
        <v>23746</v>
      </c>
      <c r="AZ1221" t="s">
        <v>23747</v>
      </c>
      <c r="BA1221" t="s">
        <v>23748</v>
      </c>
      <c r="BB1221" t="s">
        <v>23749</v>
      </c>
      <c r="BD1221" t="s">
        <v>23750</v>
      </c>
      <c r="BI1221" t="s">
        <v>23751</v>
      </c>
      <c r="BL1221" t="s">
        <v>23752</v>
      </c>
      <c r="BM1221" t="s">
        <v>23753</v>
      </c>
      <c r="BN1221" t="s">
        <v>23754</v>
      </c>
      <c r="BO1221" t="s">
        <v>23755</v>
      </c>
      <c r="BQ1221" t="s">
        <v>23756</v>
      </c>
      <c r="BV1221" t="s">
        <v>23757</v>
      </c>
    </row>
    <row r="1222" spans="12:74" x14ac:dyDescent="0.3">
      <c r="L1222">
        <v>5332</v>
      </c>
      <c r="M1222" t="s">
        <v>1628</v>
      </c>
      <c r="AU1222" t="s">
        <v>23758</v>
      </c>
      <c r="AW1222" t="s">
        <v>23759</v>
      </c>
      <c r="AZ1222" t="s">
        <v>23760</v>
      </c>
      <c r="BA1222" t="s">
        <v>23761</v>
      </c>
      <c r="BB1222" t="s">
        <v>23762</v>
      </c>
      <c r="BD1222" t="s">
        <v>23763</v>
      </c>
      <c r="BI1222" t="s">
        <v>23764</v>
      </c>
      <c r="BL1222" t="s">
        <v>23765</v>
      </c>
      <c r="BM1222" t="s">
        <v>23766</v>
      </c>
      <c r="BN1222" t="s">
        <v>23767</v>
      </c>
      <c r="BO1222" t="s">
        <v>23768</v>
      </c>
      <c r="BQ1222" t="s">
        <v>23769</v>
      </c>
      <c r="BV1222" t="s">
        <v>23770</v>
      </c>
    </row>
    <row r="1223" spans="12:74" x14ac:dyDescent="0.3">
      <c r="L1223">
        <v>5333</v>
      </c>
      <c r="M1223" t="s">
        <v>1629</v>
      </c>
      <c r="AU1223" t="s">
        <v>23771</v>
      </c>
      <c r="AW1223" t="s">
        <v>23772</v>
      </c>
      <c r="AZ1223" t="s">
        <v>23773</v>
      </c>
      <c r="BA1223" t="s">
        <v>23774</v>
      </c>
      <c r="BB1223" t="s">
        <v>23775</v>
      </c>
      <c r="BD1223" t="s">
        <v>23776</v>
      </c>
      <c r="BI1223" t="s">
        <v>23777</v>
      </c>
      <c r="BL1223" t="s">
        <v>23778</v>
      </c>
      <c r="BM1223" t="s">
        <v>23779</v>
      </c>
      <c r="BN1223" t="s">
        <v>23780</v>
      </c>
      <c r="BO1223" t="s">
        <v>23781</v>
      </c>
      <c r="BQ1223" t="s">
        <v>23782</v>
      </c>
      <c r="BV1223" t="s">
        <v>23783</v>
      </c>
    </row>
    <row r="1224" spans="12:74" x14ac:dyDescent="0.3">
      <c r="L1224">
        <v>5334</v>
      </c>
      <c r="M1224" t="s">
        <v>1630</v>
      </c>
      <c r="AU1224" t="s">
        <v>23784</v>
      </c>
      <c r="AW1224" t="s">
        <v>23785</v>
      </c>
      <c r="AZ1224" t="s">
        <v>23786</v>
      </c>
      <c r="BA1224" t="s">
        <v>23787</v>
      </c>
      <c r="BB1224" t="s">
        <v>23788</v>
      </c>
      <c r="BD1224" t="s">
        <v>23789</v>
      </c>
      <c r="BI1224" t="s">
        <v>23790</v>
      </c>
      <c r="BL1224" t="s">
        <v>23791</v>
      </c>
      <c r="BM1224" t="s">
        <v>23792</v>
      </c>
      <c r="BN1224" t="s">
        <v>23793</v>
      </c>
      <c r="BO1224" t="s">
        <v>23794</v>
      </c>
      <c r="BQ1224" t="s">
        <v>23795</v>
      </c>
      <c r="BV1224" t="s">
        <v>23796</v>
      </c>
    </row>
    <row r="1225" spans="12:74" x14ac:dyDescent="0.3">
      <c r="L1225">
        <v>5336</v>
      </c>
      <c r="M1225" t="s">
        <v>1631</v>
      </c>
      <c r="AU1225" t="s">
        <v>23797</v>
      </c>
      <c r="AW1225" t="s">
        <v>23798</v>
      </c>
      <c r="AZ1225" t="s">
        <v>23799</v>
      </c>
      <c r="BA1225" t="s">
        <v>23800</v>
      </c>
      <c r="BB1225" t="s">
        <v>23801</v>
      </c>
      <c r="BD1225" t="s">
        <v>23802</v>
      </c>
      <c r="BI1225" t="s">
        <v>14113</v>
      </c>
      <c r="BL1225" t="s">
        <v>23803</v>
      </c>
      <c r="BM1225" t="s">
        <v>23804</v>
      </c>
      <c r="BN1225" t="s">
        <v>23805</v>
      </c>
      <c r="BO1225" t="s">
        <v>23806</v>
      </c>
      <c r="BQ1225" t="s">
        <v>23807</v>
      </c>
      <c r="BV1225" t="s">
        <v>23808</v>
      </c>
    </row>
    <row r="1226" spans="12:74" x14ac:dyDescent="0.3">
      <c r="L1226">
        <v>5340</v>
      </c>
      <c r="M1226" t="s">
        <v>1632</v>
      </c>
      <c r="AU1226" t="s">
        <v>23809</v>
      </c>
      <c r="AW1226" t="s">
        <v>23810</v>
      </c>
      <c r="AZ1226" t="s">
        <v>23811</v>
      </c>
      <c r="BA1226" t="s">
        <v>23812</v>
      </c>
      <c r="BB1226" t="s">
        <v>23813</v>
      </c>
      <c r="BD1226" t="s">
        <v>23814</v>
      </c>
      <c r="BI1226" t="s">
        <v>23815</v>
      </c>
      <c r="BL1226" t="s">
        <v>23816</v>
      </c>
      <c r="BM1226" t="s">
        <v>23817</v>
      </c>
      <c r="BN1226" t="s">
        <v>23818</v>
      </c>
      <c r="BO1226" t="s">
        <v>23819</v>
      </c>
      <c r="BQ1226" t="s">
        <v>23820</v>
      </c>
      <c r="BV1226" t="s">
        <v>23821</v>
      </c>
    </row>
    <row r="1227" spans="12:74" x14ac:dyDescent="0.3">
      <c r="L1227">
        <v>5340</v>
      </c>
      <c r="M1227" t="s">
        <v>1633</v>
      </c>
      <c r="AU1227" t="s">
        <v>23822</v>
      </c>
      <c r="AW1227" t="s">
        <v>23823</v>
      </c>
      <c r="AZ1227" t="s">
        <v>23824</v>
      </c>
      <c r="BA1227" t="s">
        <v>23825</v>
      </c>
      <c r="BB1227" t="s">
        <v>23826</v>
      </c>
      <c r="BD1227" t="s">
        <v>23827</v>
      </c>
      <c r="BI1227" t="s">
        <v>23828</v>
      </c>
      <c r="BL1227" t="s">
        <v>23829</v>
      </c>
      <c r="BM1227" t="s">
        <v>23830</v>
      </c>
      <c r="BN1227" t="s">
        <v>23831</v>
      </c>
      <c r="BO1227" t="s">
        <v>23832</v>
      </c>
      <c r="BQ1227" t="s">
        <v>23833</v>
      </c>
      <c r="BV1227" t="s">
        <v>23834</v>
      </c>
    </row>
    <row r="1228" spans="12:74" x14ac:dyDescent="0.3">
      <c r="L1228">
        <v>5340</v>
      </c>
      <c r="M1228" t="s">
        <v>1636</v>
      </c>
      <c r="AU1228" t="s">
        <v>23835</v>
      </c>
      <c r="AW1228" t="s">
        <v>23836</v>
      </c>
      <c r="AZ1228" t="s">
        <v>23837</v>
      </c>
      <c r="BA1228" t="s">
        <v>23838</v>
      </c>
      <c r="BB1228" t="s">
        <v>23839</v>
      </c>
      <c r="BD1228" t="s">
        <v>23840</v>
      </c>
      <c r="BI1228" t="s">
        <v>23841</v>
      </c>
      <c r="BL1228" t="s">
        <v>23842</v>
      </c>
      <c r="BM1228" t="s">
        <v>23843</v>
      </c>
      <c r="BN1228" t="s">
        <v>23844</v>
      </c>
      <c r="BO1228" t="s">
        <v>23845</v>
      </c>
      <c r="BQ1228" t="s">
        <v>23846</v>
      </c>
      <c r="BV1228" t="s">
        <v>23847</v>
      </c>
    </row>
    <row r="1229" spans="12:74" x14ac:dyDescent="0.3">
      <c r="L1229">
        <v>5340</v>
      </c>
      <c r="M1229" t="s">
        <v>1637</v>
      </c>
      <c r="AU1229" t="s">
        <v>23848</v>
      </c>
      <c r="AW1229" t="s">
        <v>23849</v>
      </c>
      <c r="AZ1229" t="s">
        <v>23850</v>
      </c>
      <c r="BA1229" t="s">
        <v>23851</v>
      </c>
      <c r="BB1229" t="s">
        <v>23852</v>
      </c>
      <c r="BD1229" t="s">
        <v>23853</v>
      </c>
      <c r="BI1229" t="s">
        <v>23854</v>
      </c>
      <c r="BL1229" t="s">
        <v>23855</v>
      </c>
      <c r="BM1229" t="s">
        <v>23856</v>
      </c>
      <c r="BN1229" t="s">
        <v>23857</v>
      </c>
      <c r="BO1229" t="s">
        <v>23858</v>
      </c>
      <c r="BQ1229" t="s">
        <v>23859</v>
      </c>
      <c r="BV1229" t="s">
        <v>23860</v>
      </c>
    </row>
    <row r="1230" spans="12:74" x14ac:dyDescent="0.3">
      <c r="L1230">
        <v>5340</v>
      </c>
      <c r="M1230" t="s">
        <v>1638</v>
      </c>
      <c r="AU1230" t="s">
        <v>23861</v>
      </c>
      <c r="AW1230" t="s">
        <v>23862</v>
      </c>
      <c r="AZ1230" t="s">
        <v>23863</v>
      </c>
      <c r="BA1230" t="s">
        <v>23864</v>
      </c>
      <c r="BB1230" t="s">
        <v>23865</v>
      </c>
      <c r="BD1230" t="s">
        <v>23866</v>
      </c>
      <c r="BI1230" t="s">
        <v>23867</v>
      </c>
      <c r="BL1230" t="s">
        <v>23868</v>
      </c>
      <c r="BM1230" t="s">
        <v>23869</v>
      </c>
      <c r="BN1230" t="s">
        <v>23870</v>
      </c>
      <c r="BO1230" t="s">
        <v>23871</v>
      </c>
      <c r="BQ1230" t="s">
        <v>23872</v>
      </c>
      <c r="BV1230" t="s">
        <v>23873</v>
      </c>
    </row>
    <row r="1231" spans="12:74" x14ac:dyDescent="0.3">
      <c r="L1231">
        <v>5350</v>
      </c>
      <c r="M1231" t="s">
        <v>1639</v>
      </c>
      <c r="AU1231" t="s">
        <v>23874</v>
      </c>
      <c r="AW1231" t="s">
        <v>23875</v>
      </c>
      <c r="AZ1231" t="s">
        <v>23876</v>
      </c>
      <c r="BA1231" t="s">
        <v>23877</v>
      </c>
      <c r="BB1231" t="s">
        <v>23878</v>
      </c>
      <c r="BD1231" t="s">
        <v>23879</v>
      </c>
      <c r="BI1231" t="s">
        <v>23880</v>
      </c>
      <c r="BL1231" t="s">
        <v>23881</v>
      </c>
      <c r="BM1231" t="s">
        <v>23882</v>
      </c>
      <c r="BN1231" t="s">
        <v>23883</v>
      </c>
      <c r="BO1231" t="s">
        <v>23884</v>
      </c>
      <c r="BQ1231" t="s">
        <v>23885</v>
      </c>
      <c r="BV1231" t="s">
        <v>23886</v>
      </c>
    </row>
    <row r="1232" spans="12:74" x14ac:dyDescent="0.3">
      <c r="L1232">
        <v>5350</v>
      </c>
      <c r="M1232" t="s">
        <v>1640</v>
      </c>
      <c r="AU1232" t="s">
        <v>23887</v>
      </c>
      <c r="AW1232" t="s">
        <v>23888</v>
      </c>
      <c r="AZ1232" t="s">
        <v>23889</v>
      </c>
      <c r="BA1232" t="s">
        <v>23890</v>
      </c>
      <c r="BB1232" t="s">
        <v>23891</v>
      </c>
      <c r="BD1232" t="s">
        <v>23892</v>
      </c>
      <c r="BI1232" t="s">
        <v>23893</v>
      </c>
      <c r="BL1232" t="s">
        <v>23894</v>
      </c>
      <c r="BM1232" t="s">
        <v>23895</v>
      </c>
      <c r="BN1232" t="s">
        <v>23896</v>
      </c>
      <c r="BO1232" t="s">
        <v>23897</v>
      </c>
      <c r="BQ1232" t="s">
        <v>23898</v>
      </c>
      <c r="BV1232" t="s">
        <v>23899</v>
      </c>
    </row>
    <row r="1233" spans="12:74" x14ac:dyDescent="0.3">
      <c r="L1233">
        <v>5351</v>
      </c>
      <c r="M1233" t="s">
        <v>1641</v>
      </c>
      <c r="AU1233" t="s">
        <v>23900</v>
      </c>
      <c r="AW1233" t="s">
        <v>23901</v>
      </c>
      <c r="AZ1233" t="s">
        <v>23902</v>
      </c>
      <c r="BA1233" t="s">
        <v>23903</v>
      </c>
      <c r="BB1233" t="s">
        <v>23904</v>
      </c>
      <c r="BD1233" t="s">
        <v>23905</v>
      </c>
      <c r="BI1233" t="s">
        <v>23906</v>
      </c>
      <c r="BL1233" t="s">
        <v>23907</v>
      </c>
      <c r="BM1233" t="s">
        <v>23908</v>
      </c>
      <c r="BN1233" t="s">
        <v>23909</v>
      </c>
      <c r="BO1233" t="s">
        <v>23910</v>
      </c>
      <c r="BQ1233" t="s">
        <v>23911</v>
      </c>
      <c r="BV1233" t="s">
        <v>23912</v>
      </c>
    </row>
    <row r="1234" spans="12:74" x14ac:dyDescent="0.3">
      <c r="L1234">
        <v>5352</v>
      </c>
      <c r="M1234" t="s">
        <v>1642</v>
      </c>
      <c r="AU1234" t="s">
        <v>16408</v>
      </c>
      <c r="AW1234" t="s">
        <v>23913</v>
      </c>
      <c r="AZ1234" t="s">
        <v>23914</v>
      </c>
      <c r="BA1234" t="s">
        <v>23915</v>
      </c>
      <c r="BB1234" t="s">
        <v>23916</v>
      </c>
      <c r="BD1234" t="s">
        <v>23917</v>
      </c>
      <c r="BI1234" t="s">
        <v>23918</v>
      </c>
      <c r="BL1234" t="s">
        <v>23919</v>
      </c>
      <c r="BM1234" t="s">
        <v>23920</v>
      </c>
      <c r="BN1234" t="s">
        <v>23921</v>
      </c>
      <c r="BO1234" t="s">
        <v>23922</v>
      </c>
      <c r="BQ1234" t="s">
        <v>23923</v>
      </c>
      <c r="BV1234" t="s">
        <v>23924</v>
      </c>
    </row>
    <row r="1235" spans="12:74" x14ac:dyDescent="0.3">
      <c r="L1235">
        <v>5353</v>
      </c>
      <c r="M1235" t="s">
        <v>1643</v>
      </c>
      <c r="AU1235" t="s">
        <v>23925</v>
      </c>
      <c r="AW1235" t="s">
        <v>23926</v>
      </c>
      <c r="AZ1235" t="s">
        <v>23927</v>
      </c>
      <c r="BA1235" t="s">
        <v>23928</v>
      </c>
      <c r="BB1235" t="s">
        <v>23929</v>
      </c>
      <c r="BD1235" t="s">
        <v>23930</v>
      </c>
      <c r="BI1235" t="s">
        <v>23931</v>
      </c>
      <c r="BL1235" t="s">
        <v>23932</v>
      </c>
      <c r="BM1235" t="s">
        <v>23933</v>
      </c>
      <c r="BN1235" t="s">
        <v>23934</v>
      </c>
      <c r="BO1235" t="s">
        <v>23935</v>
      </c>
      <c r="BQ1235" t="s">
        <v>23936</v>
      </c>
      <c r="BV1235" t="s">
        <v>23937</v>
      </c>
    </row>
    <row r="1236" spans="12:74" x14ac:dyDescent="0.3">
      <c r="L1236">
        <v>5354</v>
      </c>
      <c r="M1236" t="s">
        <v>1644</v>
      </c>
      <c r="AU1236" t="s">
        <v>23938</v>
      </c>
      <c r="AW1236" t="s">
        <v>8245</v>
      </c>
      <c r="AZ1236" t="s">
        <v>23939</v>
      </c>
      <c r="BA1236" t="s">
        <v>23940</v>
      </c>
      <c r="BB1236" t="s">
        <v>23941</v>
      </c>
      <c r="BD1236" t="s">
        <v>23942</v>
      </c>
      <c r="BI1236" t="s">
        <v>23943</v>
      </c>
      <c r="BL1236" t="s">
        <v>23944</v>
      </c>
      <c r="BM1236" t="s">
        <v>23945</v>
      </c>
      <c r="BN1236" t="s">
        <v>23946</v>
      </c>
      <c r="BO1236" t="s">
        <v>23947</v>
      </c>
      <c r="BQ1236" t="s">
        <v>23948</v>
      </c>
      <c r="BV1236" t="s">
        <v>23949</v>
      </c>
    </row>
    <row r="1237" spans="12:74" x14ac:dyDescent="0.3">
      <c r="L1237">
        <v>5360</v>
      </c>
      <c r="M1237" t="s">
        <v>1645</v>
      </c>
      <c r="AU1237" t="s">
        <v>23950</v>
      </c>
      <c r="AW1237" t="s">
        <v>23951</v>
      </c>
      <c r="AZ1237" t="s">
        <v>23952</v>
      </c>
      <c r="BA1237" t="s">
        <v>23953</v>
      </c>
      <c r="BB1237" t="s">
        <v>23954</v>
      </c>
      <c r="BD1237" t="s">
        <v>23955</v>
      </c>
      <c r="BI1237" t="s">
        <v>23956</v>
      </c>
      <c r="BL1237" t="s">
        <v>23957</v>
      </c>
      <c r="BM1237" t="s">
        <v>23958</v>
      </c>
      <c r="BN1237" t="s">
        <v>23959</v>
      </c>
      <c r="BO1237" t="s">
        <v>23960</v>
      </c>
      <c r="BQ1237" t="s">
        <v>23961</v>
      </c>
      <c r="BV1237" t="s">
        <v>23962</v>
      </c>
    </row>
    <row r="1238" spans="12:74" x14ac:dyDescent="0.3">
      <c r="L1238">
        <v>5360</v>
      </c>
      <c r="M1238" t="s">
        <v>1646</v>
      </c>
      <c r="AU1238" t="s">
        <v>23963</v>
      </c>
      <c r="AW1238" t="s">
        <v>23964</v>
      </c>
      <c r="AZ1238" t="s">
        <v>23965</v>
      </c>
      <c r="BA1238" t="s">
        <v>23966</v>
      </c>
      <c r="BB1238" t="s">
        <v>23967</v>
      </c>
      <c r="BD1238" t="s">
        <v>23968</v>
      </c>
      <c r="BI1238" t="s">
        <v>23969</v>
      </c>
      <c r="BL1238" t="s">
        <v>23970</v>
      </c>
      <c r="BM1238" t="s">
        <v>23971</v>
      </c>
      <c r="BN1238" t="s">
        <v>23972</v>
      </c>
      <c r="BO1238" t="s">
        <v>23973</v>
      </c>
      <c r="BQ1238" t="s">
        <v>23974</v>
      </c>
      <c r="BV1238" t="s">
        <v>23975</v>
      </c>
    </row>
    <row r="1239" spans="12:74" x14ac:dyDescent="0.3">
      <c r="L1239">
        <v>5361</v>
      </c>
      <c r="M1239" t="s">
        <v>1647</v>
      </c>
      <c r="AU1239" t="s">
        <v>23976</v>
      </c>
      <c r="AW1239" t="s">
        <v>23977</v>
      </c>
      <c r="AZ1239" t="s">
        <v>23978</v>
      </c>
      <c r="BA1239" t="s">
        <v>23979</v>
      </c>
      <c r="BB1239" t="s">
        <v>23980</v>
      </c>
      <c r="BD1239" t="s">
        <v>23981</v>
      </c>
      <c r="BI1239" t="s">
        <v>23982</v>
      </c>
      <c r="BL1239" t="s">
        <v>23983</v>
      </c>
      <c r="BM1239" t="s">
        <v>23984</v>
      </c>
      <c r="BN1239" t="s">
        <v>23985</v>
      </c>
      <c r="BO1239" t="s">
        <v>23986</v>
      </c>
      <c r="BQ1239" t="s">
        <v>23987</v>
      </c>
      <c r="BV1239" t="s">
        <v>23988</v>
      </c>
    </row>
    <row r="1240" spans="12:74" x14ac:dyDescent="0.3">
      <c r="L1240">
        <v>5361</v>
      </c>
      <c r="M1240" t="s">
        <v>1648</v>
      </c>
      <c r="AU1240" t="s">
        <v>23989</v>
      </c>
      <c r="AW1240" t="s">
        <v>23990</v>
      </c>
      <c r="AZ1240" t="s">
        <v>23991</v>
      </c>
      <c r="BA1240" t="s">
        <v>23992</v>
      </c>
      <c r="BB1240" t="s">
        <v>23993</v>
      </c>
      <c r="BD1240" t="s">
        <v>23994</v>
      </c>
      <c r="BI1240" t="s">
        <v>23995</v>
      </c>
      <c r="BL1240" t="s">
        <v>23996</v>
      </c>
      <c r="BM1240" t="s">
        <v>23997</v>
      </c>
      <c r="BN1240" t="s">
        <v>23998</v>
      </c>
      <c r="BO1240" t="s">
        <v>23999</v>
      </c>
      <c r="BQ1240" t="s">
        <v>24000</v>
      </c>
      <c r="BV1240" t="s">
        <v>24001</v>
      </c>
    </row>
    <row r="1241" spans="12:74" x14ac:dyDescent="0.3">
      <c r="L1241">
        <v>5362</v>
      </c>
      <c r="M1241" t="s">
        <v>1649</v>
      </c>
      <c r="AU1241" t="s">
        <v>24002</v>
      </c>
      <c r="AW1241" t="s">
        <v>24003</v>
      </c>
      <c r="AZ1241" t="s">
        <v>24004</v>
      </c>
      <c r="BA1241" t="s">
        <v>24005</v>
      </c>
      <c r="BB1241" t="s">
        <v>24006</v>
      </c>
      <c r="BD1241" t="s">
        <v>24007</v>
      </c>
      <c r="BI1241" t="s">
        <v>24008</v>
      </c>
      <c r="BL1241" t="s">
        <v>24009</v>
      </c>
      <c r="BM1241" t="s">
        <v>24010</v>
      </c>
      <c r="BN1241" t="s">
        <v>24011</v>
      </c>
      <c r="BO1241" t="s">
        <v>24012</v>
      </c>
      <c r="BQ1241" t="s">
        <v>24013</v>
      </c>
      <c r="BV1241" t="s">
        <v>24014</v>
      </c>
    </row>
    <row r="1242" spans="12:74" x14ac:dyDescent="0.3">
      <c r="L1242">
        <v>5363</v>
      </c>
      <c r="M1242" t="s">
        <v>1650</v>
      </c>
      <c r="AU1242" t="s">
        <v>24015</v>
      </c>
      <c r="AW1242" t="s">
        <v>24016</v>
      </c>
      <c r="AZ1242" t="s">
        <v>24017</v>
      </c>
      <c r="BA1242" t="s">
        <v>24018</v>
      </c>
      <c r="BB1242" t="s">
        <v>24019</v>
      </c>
      <c r="BD1242" t="s">
        <v>24020</v>
      </c>
      <c r="BI1242" t="s">
        <v>24021</v>
      </c>
      <c r="BL1242" t="s">
        <v>24022</v>
      </c>
      <c r="BM1242" t="s">
        <v>24023</v>
      </c>
      <c r="BN1242" t="s">
        <v>24024</v>
      </c>
      <c r="BO1242" t="s">
        <v>24025</v>
      </c>
      <c r="BQ1242" t="s">
        <v>24026</v>
      </c>
      <c r="BV1242" t="s">
        <v>24027</v>
      </c>
    </row>
    <row r="1243" spans="12:74" x14ac:dyDescent="0.3">
      <c r="L1243">
        <v>5364</v>
      </c>
      <c r="M1243" t="s">
        <v>1651</v>
      </c>
      <c r="AU1243" t="s">
        <v>24028</v>
      </c>
      <c r="AW1243" t="s">
        <v>24029</v>
      </c>
      <c r="AZ1243" t="s">
        <v>24030</v>
      </c>
      <c r="BA1243" t="s">
        <v>24031</v>
      </c>
      <c r="BB1243" t="s">
        <v>24032</v>
      </c>
      <c r="BD1243" t="s">
        <v>24033</v>
      </c>
      <c r="BI1243" t="s">
        <v>24034</v>
      </c>
      <c r="BL1243" t="s">
        <v>24035</v>
      </c>
      <c r="BM1243" t="s">
        <v>24036</v>
      </c>
      <c r="BN1243" t="s">
        <v>24037</v>
      </c>
      <c r="BO1243" t="s">
        <v>24038</v>
      </c>
      <c r="BQ1243" t="s">
        <v>24039</v>
      </c>
      <c r="BV1243" t="s">
        <v>24040</v>
      </c>
    </row>
    <row r="1244" spans="12:74" x14ac:dyDescent="0.3">
      <c r="L1244">
        <v>5370</v>
      </c>
      <c r="M1244" t="s">
        <v>1652</v>
      </c>
      <c r="AU1244" t="s">
        <v>24041</v>
      </c>
      <c r="AW1244" t="s">
        <v>24042</v>
      </c>
      <c r="AZ1244" t="s">
        <v>24043</v>
      </c>
      <c r="BA1244" t="s">
        <v>24044</v>
      </c>
      <c r="BB1244" t="s">
        <v>24045</v>
      </c>
      <c r="BD1244" t="s">
        <v>24046</v>
      </c>
      <c r="BI1244" t="s">
        <v>24047</v>
      </c>
      <c r="BL1244" t="s">
        <v>24048</v>
      </c>
      <c r="BM1244" t="s">
        <v>24049</v>
      </c>
      <c r="BN1244" t="s">
        <v>24050</v>
      </c>
      <c r="BO1244" t="s">
        <v>24051</v>
      </c>
      <c r="BQ1244" t="s">
        <v>24052</v>
      </c>
      <c r="BV1244" t="s">
        <v>24053</v>
      </c>
    </row>
    <row r="1245" spans="12:74" x14ac:dyDescent="0.3">
      <c r="L1245">
        <v>5370</v>
      </c>
      <c r="M1245" t="s">
        <v>1653</v>
      </c>
      <c r="AU1245" t="s">
        <v>24054</v>
      </c>
      <c r="AW1245" t="s">
        <v>24055</v>
      </c>
      <c r="AZ1245" t="s">
        <v>24056</v>
      </c>
      <c r="BA1245" t="s">
        <v>24057</v>
      </c>
      <c r="BB1245" t="s">
        <v>24058</v>
      </c>
      <c r="BD1245" t="s">
        <v>24059</v>
      </c>
      <c r="BI1245" t="s">
        <v>24060</v>
      </c>
      <c r="BL1245" t="s">
        <v>24061</v>
      </c>
      <c r="BM1245" t="s">
        <v>24062</v>
      </c>
      <c r="BN1245" t="s">
        <v>24063</v>
      </c>
      <c r="BO1245" t="s">
        <v>24064</v>
      </c>
      <c r="BQ1245" t="s">
        <v>24065</v>
      </c>
      <c r="BV1245" t="s">
        <v>24066</v>
      </c>
    </row>
    <row r="1246" spans="12:74" x14ac:dyDescent="0.3">
      <c r="L1246">
        <v>5370</v>
      </c>
      <c r="M1246" t="s">
        <v>1654</v>
      </c>
      <c r="AU1246" t="s">
        <v>24067</v>
      </c>
      <c r="AW1246" t="s">
        <v>24068</v>
      </c>
      <c r="AZ1246" t="s">
        <v>24069</v>
      </c>
      <c r="BA1246" t="s">
        <v>24070</v>
      </c>
      <c r="BB1246" t="s">
        <v>24071</v>
      </c>
      <c r="BD1246" t="s">
        <v>24072</v>
      </c>
      <c r="BI1246" t="s">
        <v>24073</v>
      </c>
      <c r="BL1246" t="s">
        <v>24074</v>
      </c>
      <c r="BM1246" t="s">
        <v>24075</v>
      </c>
      <c r="BN1246" t="s">
        <v>24076</v>
      </c>
      <c r="BO1246" t="s">
        <v>24077</v>
      </c>
      <c r="BQ1246" t="s">
        <v>24078</v>
      </c>
      <c r="BV1246" t="s">
        <v>24079</v>
      </c>
    </row>
    <row r="1247" spans="12:74" x14ac:dyDescent="0.3">
      <c r="L1247">
        <v>5370</v>
      </c>
      <c r="M1247" t="s">
        <v>1655</v>
      </c>
      <c r="AU1247" t="s">
        <v>24080</v>
      </c>
      <c r="AW1247" t="s">
        <v>24081</v>
      </c>
      <c r="AZ1247" t="s">
        <v>24082</v>
      </c>
      <c r="BA1247" t="s">
        <v>24083</v>
      </c>
      <c r="BB1247" t="s">
        <v>24084</v>
      </c>
      <c r="BD1247" t="s">
        <v>24085</v>
      </c>
      <c r="BI1247" t="s">
        <v>24086</v>
      </c>
      <c r="BL1247" t="s">
        <v>24087</v>
      </c>
      <c r="BM1247" t="s">
        <v>24088</v>
      </c>
      <c r="BN1247" t="s">
        <v>24089</v>
      </c>
      <c r="BO1247" t="s">
        <v>24090</v>
      </c>
      <c r="BQ1247" t="s">
        <v>24091</v>
      </c>
      <c r="BV1247" t="s">
        <v>24092</v>
      </c>
    </row>
    <row r="1248" spans="12:74" x14ac:dyDescent="0.3">
      <c r="L1248">
        <v>5370</v>
      </c>
      <c r="M1248" t="s">
        <v>1656</v>
      </c>
      <c r="AU1248" t="s">
        <v>24093</v>
      </c>
      <c r="AW1248" t="s">
        <v>24094</v>
      </c>
      <c r="AZ1248" t="s">
        <v>24095</v>
      </c>
      <c r="BA1248" t="s">
        <v>24096</v>
      </c>
      <c r="BB1248" t="s">
        <v>24097</v>
      </c>
      <c r="BD1248" t="s">
        <v>24098</v>
      </c>
      <c r="BI1248" t="s">
        <v>24099</v>
      </c>
      <c r="BL1248" t="s">
        <v>24100</v>
      </c>
      <c r="BM1248" t="s">
        <v>24101</v>
      </c>
      <c r="BN1248" t="s">
        <v>24102</v>
      </c>
      <c r="BO1248" t="s">
        <v>24103</v>
      </c>
      <c r="BQ1248" t="s">
        <v>24104</v>
      </c>
      <c r="BV1248" t="s">
        <v>24105</v>
      </c>
    </row>
    <row r="1249" spans="12:74" x14ac:dyDescent="0.3">
      <c r="L1249">
        <v>5370</v>
      </c>
      <c r="M1249" t="s">
        <v>1657</v>
      </c>
      <c r="AU1249" t="s">
        <v>24106</v>
      </c>
      <c r="AW1249" t="s">
        <v>24107</v>
      </c>
      <c r="AZ1249" t="s">
        <v>24108</v>
      </c>
      <c r="BA1249" t="s">
        <v>24109</v>
      </c>
      <c r="BB1249" t="s">
        <v>24110</v>
      </c>
      <c r="BD1249" t="s">
        <v>24111</v>
      </c>
      <c r="BI1249" t="s">
        <v>24112</v>
      </c>
      <c r="BL1249" t="s">
        <v>24113</v>
      </c>
      <c r="BM1249" t="s">
        <v>24114</v>
      </c>
      <c r="BN1249" t="s">
        <v>24115</v>
      </c>
      <c r="BO1249" t="s">
        <v>24116</v>
      </c>
      <c r="BQ1249" t="s">
        <v>24117</v>
      </c>
      <c r="BV1249" t="s">
        <v>24118</v>
      </c>
    </row>
    <row r="1250" spans="12:74" x14ac:dyDescent="0.3">
      <c r="L1250">
        <v>5372</v>
      </c>
      <c r="M1250" t="s">
        <v>1658</v>
      </c>
      <c r="AU1250" t="s">
        <v>24119</v>
      </c>
      <c r="AW1250" t="s">
        <v>24120</v>
      </c>
      <c r="AZ1250" t="s">
        <v>24121</v>
      </c>
      <c r="BA1250" t="s">
        <v>6244</v>
      </c>
      <c r="BB1250" t="s">
        <v>24122</v>
      </c>
      <c r="BD1250" t="s">
        <v>24123</v>
      </c>
      <c r="BI1250" t="s">
        <v>24124</v>
      </c>
      <c r="BL1250" t="s">
        <v>24125</v>
      </c>
      <c r="BM1250" t="s">
        <v>24126</v>
      </c>
      <c r="BN1250" t="s">
        <v>24127</v>
      </c>
      <c r="BO1250" t="s">
        <v>24128</v>
      </c>
      <c r="BQ1250" t="s">
        <v>24129</v>
      </c>
      <c r="BV1250" t="s">
        <v>24130</v>
      </c>
    </row>
    <row r="1251" spans="12:74" x14ac:dyDescent="0.3">
      <c r="L1251">
        <v>5374</v>
      </c>
      <c r="M1251" t="s">
        <v>1659</v>
      </c>
      <c r="AU1251" t="s">
        <v>24131</v>
      </c>
      <c r="AW1251" t="s">
        <v>24132</v>
      </c>
      <c r="AZ1251" t="s">
        <v>24133</v>
      </c>
      <c r="BA1251" t="s">
        <v>24134</v>
      </c>
      <c r="BB1251" t="s">
        <v>24135</v>
      </c>
      <c r="BD1251" t="s">
        <v>24136</v>
      </c>
      <c r="BI1251" t="s">
        <v>24137</v>
      </c>
      <c r="BL1251" t="s">
        <v>24138</v>
      </c>
      <c r="BM1251" t="s">
        <v>24139</v>
      </c>
      <c r="BN1251" t="s">
        <v>24140</v>
      </c>
      <c r="BO1251" t="s">
        <v>24141</v>
      </c>
      <c r="BQ1251" t="s">
        <v>24142</v>
      </c>
      <c r="BV1251" t="s">
        <v>24143</v>
      </c>
    </row>
    <row r="1252" spans="12:74" x14ac:dyDescent="0.3">
      <c r="L1252">
        <v>5376</v>
      </c>
      <c r="M1252" t="s">
        <v>1660</v>
      </c>
      <c r="AU1252" t="s">
        <v>24144</v>
      </c>
      <c r="AW1252" t="s">
        <v>24145</v>
      </c>
      <c r="AZ1252" t="s">
        <v>24146</v>
      </c>
      <c r="BA1252" t="s">
        <v>24147</v>
      </c>
      <c r="BB1252" t="s">
        <v>24148</v>
      </c>
      <c r="BD1252" t="s">
        <v>24149</v>
      </c>
      <c r="BI1252" t="s">
        <v>24150</v>
      </c>
      <c r="BL1252" t="s">
        <v>24151</v>
      </c>
      <c r="BM1252" t="s">
        <v>24152</v>
      </c>
      <c r="BN1252" t="s">
        <v>24153</v>
      </c>
      <c r="BO1252" t="s">
        <v>24154</v>
      </c>
      <c r="BQ1252" t="s">
        <v>24155</v>
      </c>
      <c r="BV1252" t="s">
        <v>24156</v>
      </c>
    </row>
    <row r="1253" spans="12:74" x14ac:dyDescent="0.3">
      <c r="L1253">
        <v>5377</v>
      </c>
      <c r="M1253" t="s">
        <v>1661</v>
      </c>
      <c r="AU1253" t="s">
        <v>24157</v>
      </c>
      <c r="AW1253" t="s">
        <v>24158</v>
      </c>
      <c r="AZ1253" t="s">
        <v>24159</v>
      </c>
      <c r="BA1253" t="s">
        <v>24160</v>
      </c>
      <c r="BB1253" t="s">
        <v>24161</v>
      </c>
      <c r="BD1253" t="s">
        <v>24162</v>
      </c>
      <c r="BI1253" t="s">
        <v>24163</v>
      </c>
      <c r="BL1253" t="s">
        <v>24164</v>
      </c>
      <c r="BM1253" t="s">
        <v>24165</v>
      </c>
      <c r="BN1253" t="s">
        <v>24166</v>
      </c>
      <c r="BO1253" t="s">
        <v>24167</v>
      </c>
      <c r="BQ1253" t="s">
        <v>24168</v>
      </c>
      <c r="BV1253" t="s">
        <v>24169</v>
      </c>
    </row>
    <row r="1254" spans="12:74" x14ac:dyDescent="0.3">
      <c r="L1254">
        <v>5377</v>
      </c>
      <c r="M1254" t="s">
        <v>1662</v>
      </c>
      <c r="AU1254" t="s">
        <v>24170</v>
      </c>
      <c r="AW1254" t="s">
        <v>24171</v>
      </c>
      <c r="AZ1254" t="s">
        <v>24172</v>
      </c>
      <c r="BA1254" t="s">
        <v>24173</v>
      </c>
      <c r="BB1254" t="s">
        <v>24174</v>
      </c>
      <c r="BD1254" t="s">
        <v>24175</v>
      </c>
      <c r="BI1254" t="s">
        <v>24176</v>
      </c>
      <c r="BL1254" t="s">
        <v>24177</v>
      </c>
      <c r="BM1254" t="s">
        <v>24178</v>
      </c>
      <c r="BN1254" t="s">
        <v>24179</v>
      </c>
      <c r="BO1254" t="s">
        <v>24180</v>
      </c>
      <c r="BQ1254" t="s">
        <v>24181</v>
      </c>
      <c r="BV1254" t="s">
        <v>24182</v>
      </c>
    </row>
    <row r="1255" spans="12:74" x14ac:dyDescent="0.3">
      <c r="L1255">
        <v>5377</v>
      </c>
      <c r="M1255" t="s">
        <v>1663</v>
      </c>
      <c r="AU1255" t="s">
        <v>24183</v>
      </c>
      <c r="AW1255" t="s">
        <v>24184</v>
      </c>
      <c r="AZ1255" t="s">
        <v>24185</v>
      </c>
      <c r="BA1255" t="s">
        <v>24186</v>
      </c>
      <c r="BB1255" t="s">
        <v>24187</v>
      </c>
      <c r="BD1255" t="s">
        <v>24188</v>
      </c>
      <c r="BI1255" t="s">
        <v>24189</v>
      </c>
      <c r="BL1255" t="s">
        <v>24190</v>
      </c>
      <c r="BM1255" t="s">
        <v>24191</v>
      </c>
      <c r="BN1255" t="s">
        <v>24192</v>
      </c>
      <c r="BO1255" t="s">
        <v>24193</v>
      </c>
      <c r="BQ1255" t="s">
        <v>24194</v>
      </c>
      <c r="BV1255" t="s">
        <v>24195</v>
      </c>
    </row>
    <row r="1256" spans="12:74" x14ac:dyDescent="0.3">
      <c r="L1256">
        <v>5377</v>
      </c>
      <c r="M1256" t="s">
        <v>1664</v>
      </c>
      <c r="AU1256" t="s">
        <v>24196</v>
      </c>
      <c r="AW1256" t="s">
        <v>782</v>
      </c>
      <c r="AZ1256" t="s">
        <v>24197</v>
      </c>
      <c r="BA1256" t="s">
        <v>24198</v>
      </c>
      <c r="BB1256" t="s">
        <v>24199</v>
      </c>
      <c r="BD1256" t="s">
        <v>24200</v>
      </c>
      <c r="BI1256" t="s">
        <v>24201</v>
      </c>
      <c r="BL1256" t="s">
        <v>24202</v>
      </c>
      <c r="BM1256" t="s">
        <v>24203</v>
      </c>
      <c r="BN1256" t="s">
        <v>24204</v>
      </c>
      <c r="BO1256" t="s">
        <v>24205</v>
      </c>
      <c r="BQ1256" t="s">
        <v>24206</v>
      </c>
      <c r="BV1256" t="s">
        <v>24207</v>
      </c>
    </row>
    <row r="1257" spans="12:74" x14ac:dyDescent="0.3">
      <c r="L1257">
        <v>5377</v>
      </c>
      <c r="M1257" t="s">
        <v>1665</v>
      </c>
      <c r="AU1257" t="s">
        <v>24208</v>
      </c>
      <c r="AW1257" t="s">
        <v>24209</v>
      </c>
      <c r="AZ1257" t="s">
        <v>24210</v>
      </c>
      <c r="BA1257" t="s">
        <v>24211</v>
      </c>
      <c r="BB1257" t="s">
        <v>24212</v>
      </c>
      <c r="BD1257" t="s">
        <v>24213</v>
      </c>
      <c r="BI1257" t="s">
        <v>24214</v>
      </c>
      <c r="BL1257" t="s">
        <v>24215</v>
      </c>
      <c r="BM1257" t="s">
        <v>24216</v>
      </c>
      <c r="BN1257" t="s">
        <v>24217</v>
      </c>
      <c r="BO1257" t="s">
        <v>24218</v>
      </c>
      <c r="BQ1257" t="s">
        <v>24219</v>
      </c>
      <c r="BV1257" t="s">
        <v>24220</v>
      </c>
    </row>
    <row r="1258" spans="12:74" x14ac:dyDescent="0.3">
      <c r="L1258">
        <v>5377</v>
      </c>
      <c r="M1258" t="s">
        <v>1666</v>
      </c>
      <c r="AU1258" t="s">
        <v>24221</v>
      </c>
      <c r="AW1258" t="s">
        <v>24222</v>
      </c>
      <c r="AZ1258" t="s">
        <v>24223</v>
      </c>
      <c r="BA1258" t="s">
        <v>24224</v>
      </c>
      <c r="BB1258" t="s">
        <v>24225</v>
      </c>
      <c r="BD1258" t="s">
        <v>24226</v>
      </c>
      <c r="BI1258" t="s">
        <v>24227</v>
      </c>
      <c r="BL1258" t="s">
        <v>24228</v>
      </c>
      <c r="BM1258" t="s">
        <v>24229</v>
      </c>
      <c r="BN1258" t="s">
        <v>24230</v>
      </c>
      <c r="BO1258" t="s">
        <v>24231</v>
      </c>
      <c r="BQ1258" t="s">
        <v>24232</v>
      </c>
      <c r="BV1258" t="s">
        <v>24233</v>
      </c>
    </row>
    <row r="1259" spans="12:74" x14ac:dyDescent="0.3">
      <c r="L1259">
        <v>5377</v>
      </c>
      <c r="M1259" t="s">
        <v>1667</v>
      </c>
      <c r="AU1259" t="s">
        <v>24234</v>
      </c>
      <c r="AW1259" t="s">
        <v>24235</v>
      </c>
      <c r="AZ1259" t="s">
        <v>24236</v>
      </c>
      <c r="BA1259" t="s">
        <v>24237</v>
      </c>
      <c r="BB1259" t="s">
        <v>24238</v>
      </c>
      <c r="BD1259" t="s">
        <v>24239</v>
      </c>
      <c r="BI1259" t="s">
        <v>24240</v>
      </c>
      <c r="BL1259" t="s">
        <v>24241</v>
      </c>
      <c r="BM1259" t="s">
        <v>24242</v>
      </c>
      <c r="BN1259" t="s">
        <v>24243</v>
      </c>
      <c r="BO1259" t="s">
        <v>24244</v>
      </c>
      <c r="BQ1259" t="s">
        <v>24245</v>
      </c>
      <c r="BV1259" t="s">
        <v>24246</v>
      </c>
    </row>
    <row r="1260" spans="12:74" x14ac:dyDescent="0.3">
      <c r="L1260">
        <v>5377</v>
      </c>
      <c r="M1260" t="s">
        <v>1668</v>
      </c>
      <c r="AU1260" t="s">
        <v>24247</v>
      </c>
      <c r="AW1260" t="s">
        <v>24248</v>
      </c>
      <c r="AZ1260" t="s">
        <v>24249</v>
      </c>
      <c r="BA1260" t="s">
        <v>24250</v>
      </c>
      <c r="BB1260" t="s">
        <v>24251</v>
      </c>
      <c r="BD1260" t="s">
        <v>24252</v>
      </c>
      <c r="BI1260" t="s">
        <v>24253</v>
      </c>
      <c r="BL1260" t="s">
        <v>24254</v>
      </c>
      <c r="BM1260" t="s">
        <v>24255</v>
      </c>
      <c r="BN1260" t="s">
        <v>24256</v>
      </c>
      <c r="BO1260" t="s">
        <v>24257</v>
      </c>
      <c r="BQ1260" t="s">
        <v>24258</v>
      </c>
      <c r="BV1260" t="s">
        <v>24259</v>
      </c>
    </row>
    <row r="1261" spans="12:74" x14ac:dyDescent="0.3">
      <c r="L1261">
        <v>5377</v>
      </c>
      <c r="M1261" t="s">
        <v>1669</v>
      </c>
      <c r="AU1261" t="s">
        <v>24260</v>
      </c>
      <c r="AW1261" t="s">
        <v>24261</v>
      </c>
      <c r="AZ1261" t="s">
        <v>24262</v>
      </c>
      <c r="BA1261" t="s">
        <v>24263</v>
      </c>
      <c r="BB1261" t="s">
        <v>24264</v>
      </c>
      <c r="BD1261" t="s">
        <v>24265</v>
      </c>
      <c r="BI1261" t="s">
        <v>24266</v>
      </c>
      <c r="BL1261" t="s">
        <v>24267</v>
      </c>
      <c r="BM1261" t="s">
        <v>24268</v>
      </c>
      <c r="BN1261" t="s">
        <v>24269</v>
      </c>
      <c r="BO1261" t="s">
        <v>24270</v>
      </c>
      <c r="BQ1261" t="s">
        <v>24271</v>
      </c>
      <c r="BV1261" t="s">
        <v>24272</v>
      </c>
    </row>
    <row r="1262" spans="12:74" x14ac:dyDescent="0.3">
      <c r="L1262">
        <v>5380</v>
      </c>
      <c r="M1262" t="s">
        <v>1670</v>
      </c>
      <c r="AU1262" t="s">
        <v>24273</v>
      </c>
      <c r="AW1262" t="s">
        <v>24274</v>
      </c>
      <c r="AZ1262" t="s">
        <v>24275</v>
      </c>
      <c r="BA1262" t="s">
        <v>24276</v>
      </c>
      <c r="BB1262" t="s">
        <v>24277</v>
      </c>
      <c r="BD1262" t="s">
        <v>24278</v>
      </c>
      <c r="BI1262" t="s">
        <v>24279</v>
      </c>
      <c r="BL1262" t="s">
        <v>24280</v>
      </c>
      <c r="BM1262" t="s">
        <v>24281</v>
      </c>
      <c r="BN1262" t="s">
        <v>24282</v>
      </c>
      <c r="BO1262" t="s">
        <v>24283</v>
      </c>
      <c r="BQ1262" t="s">
        <v>24284</v>
      </c>
      <c r="BV1262" t="s">
        <v>24285</v>
      </c>
    </row>
    <row r="1263" spans="12:74" x14ac:dyDescent="0.3">
      <c r="L1263">
        <v>5380</v>
      </c>
      <c r="M1263" t="s">
        <v>1671</v>
      </c>
      <c r="AU1263" t="s">
        <v>24286</v>
      </c>
      <c r="AW1263" t="s">
        <v>24287</v>
      </c>
      <c r="AZ1263" t="s">
        <v>24288</v>
      </c>
      <c r="BA1263" t="s">
        <v>24289</v>
      </c>
      <c r="BB1263" t="s">
        <v>24290</v>
      </c>
      <c r="BD1263" t="s">
        <v>24291</v>
      </c>
      <c r="BI1263" t="s">
        <v>24292</v>
      </c>
      <c r="BL1263" t="s">
        <v>24293</v>
      </c>
      <c r="BM1263" t="s">
        <v>24294</v>
      </c>
      <c r="BN1263" t="s">
        <v>24295</v>
      </c>
      <c r="BO1263" t="s">
        <v>24296</v>
      </c>
      <c r="BQ1263" t="s">
        <v>24297</v>
      </c>
      <c r="BV1263" t="s">
        <v>24298</v>
      </c>
    </row>
    <row r="1264" spans="12:74" x14ac:dyDescent="0.3">
      <c r="L1264">
        <v>5380</v>
      </c>
      <c r="M1264" t="s">
        <v>1672</v>
      </c>
      <c r="AU1264" t="s">
        <v>24299</v>
      </c>
      <c r="AW1264" t="s">
        <v>24300</v>
      </c>
      <c r="AZ1264" t="s">
        <v>24301</v>
      </c>
      <c r="BA1264" t="s">
        <v>24302</v>
      </c>
      <c r="BB1264" t="s">
        <v>24303</v>
      </c>
      <c r="BD1264" t="s">
        <v>24304</v>
      </c>
      <c r="BI1264" t="s">
        <v>24305</v>
      </c>
      <c r="BL1264" t="s">
        <v>24306</v>
      </c>
      <c r="BM1264" t="s">
        <v>24307</v>
      </c>
      <c r="BN1264" t="s">
        <v>24308</v>
      </c>
      <c r="BO1264" t="s">
        <v>24309</v>
      </c>
      <c r="BQ1264" t="s">
        <v>24310</v>
      </c>
      <c r="BV1264" t="s">
        <v>24311</v>
      </c>
    </row>
    <row r="1265" spans="12:74" x14ac:dyDescent="0.3">
      <c r="L1265">
        <v>5380</v>
      </c>
      <c r="M1265" t="s">
        <v>1673</v>
      </c>
      <c r="AU1265" t="s">
        <v>24312</v>
      </c>
      <c r="AW1265" t="s">
        <v>24313</v>
      </c>
      <c r="AZ1265" t="s">
        <v>24314</v>
      </c>
      <c r="BA1265" t="s">
        <v>24315</v>
      </c>
      <c r="BB1265" t="s">
        <v>24316</v>
      </c>
      <c r="BD1265" t="s">
        <v>24317</v>
      </c>
      <c r="BI1265" t="s">
        <v>24318</v>
      </c>
      <c r="BL1265" t="s">
        <v>24319</v>
      </c>
      <c r="BM1265" t="s">
        <v>24320</v>
      </c>
      <c r="BN1265" t="s">
        <v>24321</v>
      </c>
      <c r="BO1265" t="s">
        <v>24322</v>
      </c>
      <c r="BQ1265" t="s">
        <v>24323</v>
      </c>
      <c r="BV1265" t="s">
        <v>24324</v>
      </c>
    </row>
    <row r="1266" spans="12:74" x14ac:dyDescent="0.3">
      <c r="L1266">
        <v>5380</v>
      </c>
      <c r="M1266" t="s">
        <v>1674</v>
      </c>
      <c r="AU1266" t="s">
        <v>24325</v>
      </c>
      <c r="AW1266" t="s">
        <v>24326</v>
      </c>
      <c r="AZ1266" t="s">
        <v>24327</v>
      </c>
      <c r="BA1266" t="s">
        <v>24328</v>
      </c>
      <c r="BB1266" t="s">
        <v>24329</v>
      </c>
      <c r="BD1266" t="s">
        <v>24330</v>
      </c>
      <c r="BI1266" t="s">
        <v>24331</v>
      </c>
      <c r="BL1266" t="s">
        <v>24332</v>
      </c>
      <c r="BM1266" t="s">
        <v>24333</v>
      </c>
      <c r="BN1266" t="s">
        <v>24334</v>
      </c>
      <c r="BO1266" t="s">
        <v>24335</v>
      </c>
      <c r="BQ1266" t="s">
        <v>24336</v>
      </c>
      <c r="BV1266" t="s">
        <v>24337</v>
      </c>
    </row>
    <row r="1267" spans="12:74" x14ac:dyDescent="0.3">
      <c r="L1267">
        <v>5380</v>
      </c>
      <c r="M1267" t="s">
        <v>1675</v>
      </c>
      <c r="AU1267" t="s">
        <v>24338</v>
      </c>
      <c r="AW1267" t="s">
        <v>24339</v>
      </c>
      <c r="AZ1267" t="s">
        <v>24340</v>
      </c>
      <c r="BA1267" t="s">
        <v>24341</v>
      </c>
      <c r="BB1267" t="s">
        <v>24342</v>
      </c>
      <c r="BD1267" t="s">
        <v>24343</v>
      </c>
      <c r="BI1267" t="s">
        <v>24344</v>
      </c>
      <c r="BL1267" t="s">
        <v>24345</v>
      </c>
      <c r="BM1267" t="s">
        <v>24346</v>
      </c>
      <c r="BN1267" t="s">
        <v>24347</v>
      </c>
      <c r="BO1267" t="s">
        <v>24348</v>
      </c>
      <c r="BQ1267" t="s">
        <v>24349</v>
      </c>
      <c r="BV1267" t="s">
        <v>24350</v>
      </c>
    </row>
    <row r="1268" spans="12:74" x14ac:dyDescent="0.3">
      <c r="L1268">
        <v>5380</v>
      </c>
      <c r="M1268" t="s">
        <v>1676</v>
      </c>
      <c r="AU1268" t="s">
        <v>24351</v>
      </c>
      <c r="AW1268" t="s">
        <v>24352</v>
      </c>
      <c r="AZ1268" t="s">
        <v>24353</v>
      </c>
      <c r="BA1268" t="s">
        <v>24354</v>
      </c>
      <c r="BB1268" t="s">
        <v>24355</v>
      </c>
      <c r="BD1268" t="s">
        <v>24356</v>
      </c>
      <c r="BI1268" t="s">
        <v>24357</v>
      </c>
      <c r="BL1268" t="s">
        <v>24358</v>
      </c>
      <c r="BM1268" t="s">
        <v>24359</v>
      </c>
      <c r="BN1268" t="s">
        <v>24360</v>
      </c>
      <c r="BO1268" t="s">
        <v>24361</v>
      </c>
      <c r="BQ1268" t="s">
        <v>24362</v>
      </c>
      <c r="BV1268" t="s">
        <v>24363</v>
      </c>
    </row>
    <row r="1269" spans="12:74" x14ac:dyDescent="0.3">
      <c r="L1269">
        <v>5380</v>
      </c>
      <c r="M1269" t="s">
        <v>1677</v>
      </c>
      <c r="AU1269" t="s">
        <v>24364</v>
      </c>
      <c r="AW1269" t="s">
        <v>24365</v>
      </c>
      <c r="AZ1269" t="s">
        <v>24366</v>
      </c>
      <c r="BA1269" t="s">
        <v>24367</v>
      </c>
      <c r="BB1269" t="s">
        <v>24368</v>
      </c>
      <c r="BD1269" t="s">
        <v>24369</v>
      </c>
      <c r="BI1269" t="s">
        <v>24370</v>
      </c>
      <c r="BL1269" t="s">
        <v>24371</v>
      </c>
      <c r="BM1269" t="s">
        <v>24372</v>
      </c>
      <c r="BN1269" t="s">
        <v>24373</v>
      </c>
      <c r="BO1269" t="s">
        <v>24374</v>
      </c>
      <c r="BQ1269" t="s">
        <v>24375</v>
      </c>
      <c r="BV1269" t="s">
        <v>24376</v>
      </c>
    </row>
    <row r="1270" spans="12:74" x14ac:dyDescent="0.3">
      <c r="L1270">
        <v>5380</v>
      </c>
      <c r="M1270" t="s">
        <v>1678</v>
      </c>
      <c r="AU1270" t="s">
        <v>24377</v>
      </c>
      <c r="AW1270" t="s">
        <v>24378</v>
      </c>
      <c r="AZ1270" t="s">
        <v>24379</v>
      </c>
      <c r="BA1270" t="s">
        <v>24380</v>
      </c>
      <c r="BB1270" t="s">
        <v>24381</v>
      </c>
      <c r="BD1270" t="s">
        <v>24382</v>
      </c>
      <c r="BI1270" t="s">
        <v>24383</v>
      </c>
      <c r="BL1270" t="s">
        <v>24384</v>
      </c>
      <c r="BM1270" t="s">
        <v>24385</v>
      </c>
      <c r="BN1270" t="s">
        <v>24386</v>
      </c>
      <c r="BO1270" t="s">
        <v>24387</v>
      </c>
      <c r="BQ1270" t="s">
        <v>24388</v>
      </c>
      <c r="BV1270" t="s">
        <v>24389</v>
      </c>
    </row>
    <row r="1271" spans="12:74" x14ac:dyDescent="0.3">
      <c r="L1271">
        <v>5380</v>
      </c>
      <c r="M1271" t="s">
        <v>1679</v>
      </c>
      <c r="AU1271" t="s">
        <v>24390</v>
      </c>
      <c r="AW1271" t="s">
        <v>24391</v>
      </c>
      <c r="AZ1271" t="s">
        <v>24392</v>
      </c>
      <c r="BA1271" t="s">
        <v>24393</v>
      </c>
      <c r="BB1271" t="s">
        <v>24394</v>
      </c>
      <c r="BD1271" t="s">
        <v>24395</v>
      </c>
      <c r="BI1271" t="s">
        <v>24396</v>
      </c>
      <c r="BL1271" t="s">
        <v>24397</v>
      </c>
      <c r="BM1271" t="s">
        <v>24398</v>
      </c>
      <c r="BN1271" t="s">
        <v>24399</v>
      </c>
      <c r="BO1271" t="s">
        <v>24400</v>
      </c>
      <c r="BQ1271" t="s">
        <v>24401</v>
      </c>
      <c r="BV1271" t="s">
        <v>24402</v>
      </c>
    </row>
    <row r="1272" spans="12:74" x14ac:dyDescent="0.3">
      <c r="L1272">
        <v>5500</v>
      </c>
      <c r="M1272" t="s">
        <v>1680</v>
      </c>
      <c r="AU1272" t="s">
        <v>24403</v>
      </c>
      <c r="AW1272" t="s">
        <v>24404</v>
      </c>
      <c r="AZ1272" t="s">
        <v>24405</v>
      </c>
      <c r="BA1272" t="s">
        <v>24406</v>
      </c>
      <c r="BB1272" t="s">
        <v>24407</v>
      </c>
      <c r="BD1272" t="s">
        <v>24408</v>
      </c>
      <c r="BI1272" t="s">
        <v>24409</v>
      </c>
      <c r="BL1272" t="s">
        <v>24410</v>
      </c>
      <c r="BM1272" t="s">
        <v>24411</v>
      </c>
      <c r="BN1272" t="s">
        <v>24412</v>
      </c>
      <c r="BO1272" t="s">
        <v>24413</v>
      </c>
      <c r="BQ1272" t="s">
        <v>24414</v>
      </c>
      <c r="BV1272" t="s">
        <v>24415</v>
      </c>
    </row>
    <row r="1273" spans="12:74" x14ac:dyDescent="0.3">
      <c r="L1273">
        <v>5500</v>
      </c>
      <c r="M1273" t="s">
        <v>1681</v>
      </c>
      <c r="AU1273" t="s">
        <v>24416</v>
      </c>
      <c r="AW1273" t="s">
        <v>24417</v>
      </c>
      <c r="AZ1273" t="s">
        <v>24418</v>
      </c>
      <c r="BA1273" t="s">
        <v>24419</v>
      </c>
      <c r="BB1273" t="s">
        <v>24420</v>
      </c>
      <c r="BD1273" t="s">
        <v>24421</v>
      </c>
      <c r="BI1273" t="s">
        <v>24422</v>
      </c>
      <c r="BL1273" t="s">
        <v>24423</v>
      </c>
      <c r="BM1273" t="s">
        <v>24424</v>
      </c>
      <c r="BN1273" t="s">
        <v>24425</v>
      </c>
      <c r="BO1273" t="s">
        <v>24426</v>
      </c>
      <c r="BQ1273" t="s">
        <v>24427</v>
      </c>
      <c r="BV1273" t="s">
        <v>24428</v>
      </c>
    </row>
    <row r="1274" spans="12:74" x14ac:dyDescent="0.3">
      <c r="L1274">
        <v>5500</v>
      </c>
      <c r="M1274" t="s">
        <v>1682</v>
      </c>
      <c r="AU1274" t="s">
        <v>24429</v>
      </c>
      <c r="AW1274" t="s">
        <v>24430</v>
      </c>
      <c r="AZ1274" t="s">
        <v>24431</v>
      </c>
      <c r="BA1274" t="s">
        <v>24432</v>
      </c>
      <c r="BB1274" t="s">
        <v>24433</v>
      </c>
      <c r="BD1274" t="s">
        <v>24434</v>
      </c>
      <c r="BI1274" t="s">
        <v>24435</v>
      </c>
      <c r="BL1274" t="s">
        <v>24436</v>
      </c>
      <c r="BM1274" t="s">
        <v>24437</v>
      </c>
      <c r="BN1274" t="s">
        <v>24438</v>
      </c>
      <c r="BO1274" t="s">
        <v>24439</v>
      </c>
      <c r="BQ1274" t="s">
        <v>24440</v>
      </c>
      <c r="BV1274" t="s">
        <v>24441</v>
      </c>
    </row>
    <row r="1275" spans="12:74" x14ac:dyDescent="0.3">
      <c r="L1275">
        <v>5500</v>
      </c>
      <c r="M1275" t="s">
        <v>1683</v>
      </c>
      <c r="AU1275" t="s">
        <v>24442</v>
      </c>
      <c r="AW1275" t="s">
        <v>8394</v>
      </c>
      <c r="AZ1275" t="s">
        <v>24443</v>
      </c>
      <c r="BA1275" t="s">
        <v>24444</v>
      </c>
      <c r="BB1275" t="s">
        <v>24445</v>
      </c>
      <c r="BD1275" t="s">
        <v>24446</v>
      </c>
      <c r="BI1275" t="s">
        <v>24447</v>
      </c>
      <c r="BL1275" t="s">
        <v>24448</v>
      </c>
      <c r="BM1275" t="s">
        <v>24449</v>
      </c>
      <c r="BN1275" t="s">
        <v>24450</v>
      </c>
      <c r="BO1275" t="s">
        <v>24451</v>
      </c>
      <c r="BQ1275" t="s">
        <v>24452</v>
      </c>
      <c r="BV1275" t="s">
        <v>24453</v>
      </c>
    </row>
    <row r="1276" spans="12:74" x14ac:dyDescent="0.3">
      <c r="L1276">
        <v>5500</v>
      </c>
      <c r="M1276" t="s">
        <v>1684</v>
      </c>
      <c r="AU1276" t="s">
        <v>24454</v>
      </c>
      <c r="AW1276" t="s">
        <v>9954</v>
      </c>
      <c r="AZ1276" t="s">
        <v>24455</v>
      </c>
      <c r="BA1276" t="s">
        <v>24456</v>
      </c>
      <c r="BB1276" t="s">
        <v>24457</v>
      </c>
      <c r="BD1276" t="s">
        <v>24458</v>
      </c>
      <c r="BI1276" t="s">
        <v>24459</v>
      </c>
      <c r="BL1276" t="s">
        <v>24460</v>
      </c>
      <c r="BM1276" t="s">
        <v>24461</v>
      </c>
      <c r="BN1276" t="s">
        <v>24462</v>
      </c>
      <c r="BO1276" t="s">
        <v>24463</v>
      </c>
      <c r="BQ1276" t="s">
        <v>24464</v>
      </c>
      <c r="BV1276" t="s">
        <v>24465</v>
      </c>
    </row>
    <row r="1277" spans="12:74" x14ac:dyDescent="0.3">
      <c r="L1277">
        <v>5500</v>
      </c>
      <c r="M1277" t="s">
        <v>1685</v>
      </c>
      <c r="AU1277" t="s">
        <v>24466</v>
      </c>
      <c r="AW1277" t="s">
        <v>24467</v>
      </c>
      <c r="AZ1277" t="s">
        <v>24468</v>
      </c>
      <c r="BA1277" t="s">
        <v>24469</v>
      </c>
      <c r="BB1277" t="s">
        <v>24470</v>
      </c>
      <c r="BD1277" t="s">
        <v>24471</v>
      </c>
      <c r="BI1277" t="s">
        <v>24472</v>
      </c>
      <c r="BL1277" t="s">
        <v>24473</v>
      </c>
      <c r="BM1277" t="s">
        <v>24474</v>
      </c>
      <c r="BN1277" t="s">
        <v>24475</v>
      </c>
      <c r="BO1277" t="s">
        <v>24476</v>
      </c>
      <c r="BQ1277" t="s">
        <v>24477</v>
      </c>
      <c r="BV1277" t="s">
        <v>24478</v>
      </c>
    </row>
    <row r="1278" spans="12:74" x14ac:dyDescent="0.3">
      <c r="L1278">
        <v>5500</v>
      </c>
      <c r="M1278" t="s">
        <v>1686</v>
      </c>
      <c r="AU1278" t="s">
        <v>24479</v>
      </c>
      <c r="AW1278" t="s">
        <v>24480</v>
      </c>
      <c r="AZ1278" t="s">
        <v>24481</v>
      </c>
      <c r="BA1278" t="s">
        <v>24482</v>
      </c>
      <c r="BB1278" t="s">
        <v>24483</v>
      </c>
      <c r="BD1278" t="s">
        <v>24484</v>
      </c>
      <c r="BI1278" t="s">
        <v>24485</v>
      </c>
      <c r="BL1278" t="s">
        <v>24486</v>
      </c>
      <c r="BM1278" t="s">
        <v>24487</v>
      </c>
      <c r="BN1278" t="s">
        <v>24488</v>
      </c>
      <c r="BO1278" t="s">
        <v>24489</v>
      </c>
      <c r="BQ1278" t="s">
        <v>24490</v>
      </c>
      <c r="BV1278" t="s">
        <v>24491</v>
      </c>
    </row>
    <row r="1279" spans="12:74" x14ac:dyDescent="0.3">
      <c r="L1279">
        <v>5501</v>
      </c>
      <c r="M1279" t="s">
        <v>1687</v>
      </c>
      <c r="AU1279" t="s">
        <v>24492</v>
      </c>
      <c r="AW1279" t="s">
        <v>24493</v>
      </c>
      <c r="AZ1279" t="s">
        <v>24494</v>
      </c>
      <c r="BA1279" t="s">
        <v>24495</v>
      </c>
      <c r="BB1279" t="s">
        <v>24496</v>
      </c>
      <c r="BD1279" t="s">
        <v>24497</v>
      </c>
      <c r="BI1279" t="s">
        <v>24498</v>
      </c>
      <c r="BL1279" t="s">
        <v>24499</v>
      </c>
      <c r="BM1279" t="s">
        <v>24500</v>
      </c>
      <c r="BN1279" t="s">
        <v>24501</v>
      </c>
      <c r="BO1279" t="s">
        <v>24502</v>
      </c>
      <c r="BQ1279" t="s">
        <v>24503</v>
      </c>
      <c r="BV1279" t="s">
        <v>24504</v>
      </c>
    </row>
    <row r="1280" spans="12:74" x14ac:dyDescent="0.3">
      <c r="L1280">
        <v>5502</v>
      </c>
      <c r="M1280" t="s">
        <v>1634</v>
      </c>
      <c r="AU1280" t="s">
        <v>24505</v>
      </c>
      <c r="AW1280" t="s">
        <v>24506</v>
      </c>
      <c r="AZ1280" t="s">
        <v>24507</v>
      </c>
      <c r="BA1280" t="s">
        <v>24508</v>
      </c>
      <c r="BB1280" t="s">
        <v>24509</v>
      </c>
      <c r="BD1280" t="s">
        <v>24510</v>
      </c>
      <c r="BI1280" t="s">
        <v>24511</v>
      </c>
      <c r="BL1280" t="s">
        <v>24512</v>
      </c>
      <c r="BM1280" t="s">
        <v>24513</v>
      </c>
      <c r="BN1280" t="s">
        <v>24514</v>
      </c>
      <c r="BO1280" t="s">
        <v>24515</v>
      </c>
      <c r="BQ1280" t="s">
        <v>24516</v>
      </c>
      <c r="BV1280" t="s">
        <v>24517</v>
      </c>
    </row>
    <row r="1281" spans="12:74" x14ac:dyDescent="0.3">
      <c r="L1281">
        <v>5503</v>
      </c>
      <c r="M1281" t="s">
        <v>1688</v>
      </c>
      <c r="AU1281" t="s">
        <v>24518</v>
      </c>
      <c r="AW1281" t="s">
        <v>24519</v>
      </c>
      <c r="AZ1281" t="s">
        <v>24520</v>
      </c>
      <c r="BA1281" t="s">
        <v>24521</v>
      </c>
      <c r="BB1281" t="s">
        <v>24522</v>
      </c>
      <c r="BD1281" t="s">
        <v>24523</v>
      </c>
      <c r="BI1281" t="s">
        <v>24524</v>
      </c>
      <c r="BL1281" t="s">
        <v>24525</v>
      </c>
      <c r="BM1281" t="s">
        <v>24526</v>
      </c>
      <c r="BN1281" t="s">
        <v>24527</v>
      </c>
      <c r="BO1281" t="s">
        <v>24528</v>
      </c>
      <c r="BQ1281" t="s">
        <v>24529</v>
      </c>
      <c r="BV1281" t="s">
        <v>24530</v>
      </c>
    </row>
    <row r="1282" spans="12:74" x14ac:dyDescent="0.3">
      <c r="L1282">
        <v>5504</v>
      </c>
      <c r="M1282" t="s">
        <v>1689</v>
      </c>
      <c r="AU1282" t="s">
        <v>24531</v>
      </c>
      <c r="AW1282" t="s">
        <v>24532</v>
      </c>
      <c r="AZ1282" t="s">
        <v>24533</v>
      </c>
      <c r="BA1282" t="s">
        <v>24534</v>
      </c>
      <c r="BB1282" t="s">
        <v>24535</v>
      </c>
      <c r="BD1282" t="s">
        <v>24536</v>
      </c>
      <c r="BI1282" t="s">
        <v>24537</v>
      </c>
      <c r="BL1282" t="s">
        <v>24538</v>
      </c>
      <c r="BM1282" t="s">
        <v>24539</v>
      </c>
      <c r="BN1282" t="s">
        <v>24540</v>
      </c>
      <c r="BO1282" t="s">
        <v>24541</v>
      </c>
      <c r="BQ1282" t="s">
        <v>24542</v>
      </c>
      <c r="BV1282" t="s">
        <v>24543</v>
      </c>
    </row>
    <row r="1283" spans="12:74" x14ac:dyDescent="0.3">
      <c r="L1283">
        <v>5520</v>
      </c>
      <c r="M1283" t="s">
        <v>1690</v>
      </c>
      <c r="AU1283" t="s">
        <v>24544</v>
      </c>
      <c r="AW1283" t="s">
        <v>24545</v>
      </c>
      <c r="AZ1283" t="s">
        <v>24546</v>
      </c>
      <c r="BA1283" t="s">
        <v>24547</v>
      </c>
      <c r="BB1283" t="s">
        <v>24548</v>
      </c>
      <c r="BD1283" t="s">
        <v>24549</v>
      </c>
      <c r="BI1283" t="s">
        <v>24550</v>
      </c>
      <c r="BL1283" t="s">
        <v>24551</v>
      </c>
      <c r="BM1283" t="s">
        <v>24552</v>
      </c>
      <c r="BN1283" t="s">
        <v>24553</v>
      </c>
      <c r="BO1283" t="s">
        <v>24554</v>
      </c>
      <c r="BQ1283" t="s">
        <v>24555</v>
      </c>
      <c r="BV1283" t="s">
        <v>24556</v>
      </c>
    </row>
    <row r="1284" spans="12:74" x14ac:dyDescent="0.3">
      <c r="L1284">
        <v>5520</v>
      </c>
      <c r="M1284" t="s">
        <v>1691</v>
      </c>
      <c r="AU1284" t="s">
        <v>24557</v>
      </c>
      <c r="AW1284" t="s">
        <v>24558</v>
      </c>
      <c r="AZ1284" t="s">
        <v>24559</v>
      </c>
      <c r="BA1284" t="s">
        <v>24560</v>
      </c>
      <c r="BB1284" t="s">
        <v>24561</v>
      </c>
      <c r="BD1284" t="s">
        <v>24562</v>
      </c>
      <c r="BI1284" t="s">
        <v>24563</v>
      </c>
      <c r="BL1284" t="s">
        <v>24564</v>
      </c>
      <c r="BM1284" t="s">
        <v>24565</v>
      </c>
      <c r="BN1284" t="s">
        <v>24566</v>
      </c>
      <c r="BO1284" t="s">
        <v>24567</v>
      </c>
      <c r="BQ1284" t="s">
        <v>24568</v>
      </c>
      <c r="BV1284" t="s">
        <v>24569</v>
      </c>
    </row>
    <row r="1285" spans="12:74" x14ac:dyDescent="0.3">
      <c r="L1285">
        <v>5521</v>
      </c>
      <c r="M1285" t="s">
        <v>1692</v>
      </c>
      <c r="AU1285" t="s">
        <v>24570</v>
      </c>
      <c r="AW1285" t="s">
        <v>24571</v>
      </c>
      <c r="AZ1285" t="s">
        <v>24572</v>
      </c>
      <c r="BA1285" t="s">
        <v>24573</v>
      </c>
      <c r="BB1285" t="s">
        <v>24574</v>
      </c>
      <c r="BD1285" t="s">
        <v>24575</v>
      </c>
      <c r="BI1285" t="s">
        <v>24576</v>
      </c>
      <c r="BL1285" t="s">
        <v>24577</v>
      </c>
      <c r="BM1285" t="s">
        <v>24578</v>
      </c>
      <c r="BN1285" t="s">
        <v>24579</v>
      </c>
      <c r="BO1285" t="s">
        <v>24580</v>
      </c>
      <c r="BQ1285" t="s">
        <v>24581</v>
      </c>
      <c r="BV1285" t="s">
        <v>24582</v>
      </c>
    </row>
    <row r="1286" spans="12:74" x14ac:dyDescent="0.3">
      <c r="L1286">
        <v>5522</v>
      </c>
      <c r="M1286" t="s">
        <v>1693</v>
      </c>
      <c r="AU1286" t="s">
        <v>24583</v>
      </c>
      <c r="AW1286" t="s">
        <v>24584</v>
      </c>
      <c r="AZ1286" t="s">
        <v>24585</v>
      </c>
      <c r="BA1286" t="s">
        <v>24586</v>
      </c>
      <c r="BB1286" t="s">
        <v>6016</v>
      </c>
      <c r="BD1286" t="s">
        <v>24587</v>
      </c>
      <c r="BI1286" t="s">
        <v>24588</v>
      </c>
      <c r="BL1286" t="s">
        <v>24589</v>
      </c>
      <c r="BM1286" t="s">
        <v>24590</v>
      </c>
      <c r="BN1286" t="s">
        <v>24591</v>
      </c>
      <c r="BO1286" t="s">
        <v>24592</v>
      </c>
      <c r="BQ1286" t="s">
        <v>24593</v>
      </c>
      <c r="BV1286" t="s">
        <v>24594</v>
      </c>
    </row>
    <row r="1287" spans="12:74" x14ac:dyDescent="0.3">
      <c r="L1287">
        <v>5523</v>
      </c>
      <c r="M1287" t="s">
        <v>1694</v>
      </c>
      <c r="AU1287" t="s">
        <v>24595</v>
      </c>
      <c r="AW1287" t="s">
        <v>24596</v>
      </c>
      <c r="AZ1287" t="s">
        <v>24597</v>
      </c>
      <c r="BA1287" t="s">
        <v>24598</v>
      </c>
      <c r="BB1287" t="s">
        <v>24599</v>
      </c>
      <c r="BD1287" t="s">
        <v>24600</v>
      </c>
      <c r="BI1287" t="s">
        <v>24601</v>
      </c>
      <c r="BL1287" t="s">
        <v>24602</v>
      </c>
      <c r="BM1287" t="s">
        <v>24603</v>
      </c>
      <c r="BN1287" t="s">
        <v>24604</v>
      </c>
      <c r="BO1287" t="s">
        <v>24605</v>
      </c>
      <c r="BQ1287" t="s">
        <v>24606</v>
      </c>
      <c r="BV1287" t="s">
        <v>24607</v>
      </c>
    </row>
    <row r="1288" spans="12:74" x14ac:dyDescent="0.3">
      <c r="L1288">
        <v>5523</v>
      </c>
      <c r="M1288" t="s">
        <v>1695</v>
      </c>
      <c r="AU1288" t="s">
        <v>24608</v>
      </c>
      <c r="AW1288" t="s">
        <v>24609</v>
      </c>
      <c r="AZ1288" t="s">
        <v>24610</v>
      </c>
      <c r="BA1288" t="s">
        <v>24611</v>
      </c>
      <c r="BB1288" t="s">
        <v>24612</v>
      </c>
      <c r="BD1288" t="s">
        <v>24613</v>
      </c>
      <c r="BI1288" t="s">
        <v>24614</v>
      </c>
      <c r="BL1288" t="s">
        <v>24615</v>
      </c>
      <c r="BM1288" t="s">
        <v>24616</v>
      </c>
      <c r="BN1288" t="s">
        <v>24617</v>
      </c>
      <c r="BO1288" t="s">
        <v>24618</v>
      </c>
      <c r="BQ1288" t="s">
        <v>24619</v>
      </c>
      <c r="BV1288" t="s">
        <v>24620</v>
      </c>
    </row>
    <row r="1289" spans="12:74" x14ac:dyDescent="0.3">
      <c r="L1289">
        <v>5524</v>
      </c>
      <c r="M1289" t="s">
        <v>1696</v>
      </c>
      <c r="AU1289" t="s">
        <v>24621</v>
      </c>
      <c r="AW1289" t="s">
        <v>24622</v>
      </c>
      <c r="AZ1289" t="s">
        <v>24623</v>
      </c>
      <c r="BA1289" t="s">
        <v>24624</v>
      </c>
      <c r="BB1289" t="s">
        <v>24625</v>
      </c>
      <c r="BD1289" t="s">
        <v>24626</v>
      </c>
      <c r="BI1289" t="s">
        <v>24627</v>
      </c>
      <c r="BL1289" t="s">
        <v>24628</v>
      </c>
      <c r="BM1289" t="s">
        <v>24629</v>
      </c>
      <c r="BN1289" t="s">
        <v>24630</v>
      </c>
      <c r="BO1289" t="s">
        <v>24631</v>
      </c>
      <c r="BQ1289" t="s">
        <v>24632</v>
      </c>
      <c r="BV1289" t="s">
        <v>24633</v>
      </c>
    </row>
    <row r="1290" spans="12:74" x14ac:dyDescent="0.3">
      <c r="L1290">
        <v>5530</v>
      </c>
      <c r="M1290" t="s">
        <v>1697</v>
      </c>
      <c r="AU1290" t="s">
        <v>24634</v>
      </c>
      <c r="AW1290" t="s">
        <v>24635</v>
      </c>
      <c r="AZ1290" t="s">
        <v>24636</v>
      </c>
      <c r="BA1290" t="s">
        <v>24637</v>
      </c>
      <c r="BB1290" t="s">
        <v>24638</v>
      </c>
      <c r="BD1290" t="s">
        <v>24639</v>
      </c>
      <c r="BI1290" t="s">
        <v>24640</v>
      </c>
      <c r="BL1290" t="s">
        <v>24641</v>
      </c>
      <c r="BM1290" t="s">
        <v>24642</v>
      </c>
      <c r="BN1290" t="s">
        <v>24643</v>
      </c>
      <c r="BO1290" t="s">
        <v>24644</v>
      </c>
      <c r="BQ1290" t="s">
        <v>24645</v>
      </c>
      <c r="BV1290" t="s">
        <v>24646</v>
      </c>
    </row>
    <row r="1291" spans="12:74" x14ac:dyDescent="0.3">
      <c r="L1291">
        <v>5530</v>
      </c>
      <c r="M1291" t="s">
        <v>1698</v>
      </c>
      <c r="AU1291" t="s">
        <v>24647</v>
      </c>
      <c r="AW1291" t="s">
        <v>24648</v>
      </c>
      <c r="AZ1291" t="s">
        <v>24649</v>
      </c>
      <c r="BA1291" t="s">
        <v>24650</v>
      </c>
      <c r="BB1291" t="s">
        <v>24651</v>
      </c>
      <c r="BD1291" t="s">
        <v>24652</v>
      </c>
      <c r="BI1291" t="s">
        <v>24653</v>
      </c>
      <c r="BL1291" t="s">
        <v>24654</v>
      </c>
      <c r="BM1291" t="s">
        <v>24655</v>
      </c>
      <c r="BN1291" t="s">
        <v>24656</v>
      </c>
      <c r="BO1291" t="s">
        <v>24657</v>
      </c>
      <c r="BQ1291" t="s">
        <v>24658</v>
      </c>
      <c r="BV1291" t="s">
        <v>24659</v>
      </c>
    </row>
    <row r="1292" spans="12:74" x14ac:dyDescent="0.3">
      <c r="L1292">
        <v>5530</v>
      </c>
      <c r="M1292" t="s">
        <v>1699</v>
      </c>
      <c r="AU1292" t="s">
        <v>24660</v>
      </c>
      <c r="AW1292" t="s">
        <v>24661</v>
      </c>
      <c r="AZ1292" t="s">
        <v>24662</v>
      </c>
      <c r="BA1292" t="s">
        <v>24663</v>
      </c>
      <c r="BB1292" t="s">
        <v>24664</v>
      </c>
      <c r="BD1292" t="s">
        <v>24665</v>
      </c>
      <c r="BI1292" t="s">
        <v>24666</v>
      </c>
      <c r="BL1292" t="s">
        <v>24667</v>
      </c>
      <c r="BM1292" t="s">
        <v>24668</v>
      </c>
      <c r="BN1292" t="s">
        <v>24669</v>
      </c>
      <c r="BO1292" t="s">
        <v>24670</v>
      </c>
      <c r="BQ1292" t="s">
        <v>24671</v>
      </c>
      <c r="BV1292" t="s">
        <v>24672</v>
      </c>
    </row>
    <row r="1293" spans="12:74" x14ac:dyDescent="0.3">
      <c r="L1293">
        <v>5530</v>
      </c>
      <c r="M1293" t="s">
        <v>1700</v>
      </c>
      <c r="AU1293" t="s">
        <v>24673</v>
      </c>
      <c r="AW1293" t="s">
        <v>24674</v>
      </c>
      <c r="AZ1293" t="s">
        <v>24675</v>
      </c>
      <c r="BA1293" t="s">
        <v>24676</v>
      </c>
      <c r="BB1293" t="s">
        <v>24677</v>
      </c>
      <c r="BD1293" t="s">
        <v>24678</v>
      </c>
      <c r="BI1293" t="s">
        <v>24679</v>
      </c>
      <c r="BL1293" t="s">
        <v>24680</v>
      </c>
      <c r="BM1293" t="s">
        <v>24681</v>
      </c>
      <c r="BN1293" t="s">
        <v>24682</v>
      </c>
      <c r="BO1293" t="s">
        <v>24683</v>
      </c>
      <c r="BQ1293" t="s">
        <v>24684</v>
      </c>
      <c r="BV1293" t="s">
        <v>24685</v>
      </c>
    </row>
    <row r="1294" spans="12:74" x14ac:dyDescent="0.3">
      <c r="L1294">
        <v>5530</v>
      </c>
      <c r="M1294" t="s">
        <v>1701</v>
      </c>
      <c r="AU1294" t="s">
        <v>24686</v>
      </c>
      <c r="AW1294" t="s">
        <v>24687</v>
      </c>
      <c r="AZ1294" t="s">
        <v>24688</v>
      </c>
      <c r="BA1294" t="s">
        <v>24689</v>
      </c>
      <c r="BB1294" t="s">
        <v>24690</v>
      </c>
      <c r="BD1294" t="s">
        <v>24691</v>
      </c>
      <c r="BI1294" t="s">
        <v>24692</v>
      </c>
      <c r="BL1294" t="s">
        <v>24693</v>
      </c>
      <c r="BM1294" t="s">
        <v>24694</v>
      </c>
      <c r="BN1294" t="s">
        <v>24695</v>
      </c>
      <c r="BO1294" t="s">
        <v>24696</v>
      </c>
      <c r="BQ1294" t="s">
        <v>24697</v>
      </c>
      <c r="BV1294" t="s">
        <v>24698</v>
      </c>
    </row>
    <row r="1295" spans="12:74" x14ac:dyDescent="0.3">
      <c r="L1295">
        <v>5530</v>
      </c>
      <c r="M1295" t="s">
        <v>1702</v>
      </c>
      <c r="AU1295" t="s">
        <v>24699</v>
      </c>
      <c r="AW1295" t="s">
        <v>24700</v>
      </c>
      <c r="AZ1295" t="s">
        <v>24701</v>
      </c>
      <c r="BA1295" t="s">
        <v>24702</v>
      </c>
      <c r="BB1295" t="s">
        <v>24703</v>
      </c>
      <c r="BD1295" t="s">
        <v>24704</v>
      </c>
      <c r="BI1295" t="s">
        <v>24705</v>
      </c>
      <c r="BL1295" t="s">
        <v>24706</v>
      </c>
      <c r="BM1295" t="s">
        <v>24707</v>
      </c>
      <c r="BN1295" t="s">
        <v>24708</v>
      </c>
      <c r="BO1295" t="s">
        <v>24709</v>
      </c>
      <c r="BQ1295" t="s">
        <v>24710</v>
      </c>
      <c r="BV1295" t="s">
        <v>24711</v>
      </c>
    </row>
    <row r="1296" spans="12:74" x14ac:dyDescent="0.3">
      <c r="L1296">
        <v>5530</v>
      </c>
      <c r="M1296" t="s">
        <v>1703</v>
      </c>
      <c r="AU1296" t="s">
        <v>24712</v>
      </c>
      <c r="AW1296" t="s">
        <v>24713</v>
      </c>
      <c r="AZ1296" t="s">
        <v>24714</v>
      </c>
      <c r="BA1296" t="s">
        <v>24715</v>
      </c>
      <c r="BB1296" t="s">
        <v>24716</v>
      </c>
      <c r="BD1296" t="s">
        <v>24717</v>
      </c>
      <c r="BI1296" t="s">
        <v>24718</v>
      </c>
      <c r="BL1296" t="s">
        <v>24719</v>
      </c>
      <c r="BM1296" t="s">
        <v>24720</v>
      </c>
      <c r="BN1296" t="s">
        <v>24721</v>
      </c>
      <c r="BO1296" t="s">
        <v>24722</v>
      </c>
      <c r="BQ1296" t="s">
        <v>24723</v>
      </c>
      <c r="BV1296" t="s">
        <v>24724</v>
      </c>
    </row>
    <row r="1297" spans="12:74" x14ac:dyDescent="0.3">
      <c r="L1297">
        <v>5530</v>
      </c>
      <c r="M1297" t="s">
        <v>1704</v>
      </c>
      <c r="AU1297" t="s">
        <v>24725</v>
      </c>
      <c r="AW1297" t="s">
        <v>24726</v>
      </c>
      <c r="AZ1297" t="s">
        <v>24727</v>
      </c>
      <c r="BA1297" t="s">
        <v>24728</v>
      </c>
      <c r="BB1297" t="s">
        <v>24729</v>
      </c>
      <c r="BD1297" t="s">
        <v>24730</v>
      </c>
      <c r="BI1297" t="s">
        <v>24731</v>
      </c>
      <c r="BL1297" t="s">
        <v>24732</v>
      </c>
      <c r="BM1297" t="s">
        <v>24733</v>
      </c>
      <c r="BN1297" t="s">
        <v>24734</v>
      </c>
      <c r="BO1297" t="s">
        <v>24735</v>
      </c>
      <c r="BQ1297" t="s">
        <v>24736</v>
      </c>
      <c r="BV1297" t="s">
        <v>24737</v>
      </c>
    </row>
    <row r="1298" spans="12:74" x14ac:dyDescent="0.3">
      <c r="L1298">
        <v>5530</v>
      </c>
      <c r="M1298" t="s">
        <v>1705</v>
      </c>
      <c r="AU1298" t="s">
        <v>24738</v>
      </c>
      <c r="AW1298" t="s">
        <v>24739</v>
      </c>
      <c r="AZ1298" t="s">
        <v>24740</v>
      </c>
      <c r="BA1298" t="s">
        <v>24741</v>
      </c>
      <c r="BB1298" t="s">
        <v>24742</v>
      </c>
      <c r="BD1298" t="s">
        <v>24743</v>
      </c>
      <c r="BI1298" t="s">
        <v>24744</v>
      </c>
      <c r="BL1298" t="s">
        <v>24745</v>
      </c>
      <c r="BM1298" t="s">
        <v>24746</v>
      </c>
      <c r="BN1298" t="s">
        <v>24747</v>
      </c>
      <c r="BO1298" t="s">
        <v>24748</v>
      </c>
      <c r="BQ1298" t="s">
        <v>24749</v>
      </c>
      <c r="BV1298" t="s">
        <v>24750</v>
      </c>
    </row>
    <row r="1299" spans="12:74" x14ac:dyDescent="0.3">
      <c r="L1299">
        <v>5537</v>
      </c>
      <c r="M1299" t="s">
        <v>1706</v>
      </c>
      <c r="AU1299" t="s">
        <v>24751</v>
      </c>
      <c r="AW1299" t="s">
        <v>24752</v>
      </c>
      <c r="AZ1299" t="s">
        <v>24753</v>
      </c>
      <c r="BA1299" t="s">
        <v>24754</v>
      </c>
      <c r="BB1299" t="s">
        <v>24755</v>
      </c>
      <c r="BD1299" t="s">
        <v>24756</v>
      </c>
      <c r="BI1299" t="s">
        <v>24757</v>
      </c>
      <c r="BL1299" t="s">
        <v>24758</v>
      </c>
      <c r="BM1299" t="s">
        <v>24759</v>
      </c>
      <c r="BN1299" t="s">
        <v>24760</v>
      </c>
      <c r="BO1299" t="s">
        <v>24761</v>
      </c>
      <c r="BQ1299" t="s">
        <v>24762</v>
      </c>
      <c r="BV1299" t="s">
        <v>24763</v>
      </c>
    </row>
    <row r="1300" spans="12:74" x14ac:dyDescent="0.3">
      <c r="L1300">
        <v>5537</v>
      </c>
      <c r="M1300" t="s">
        <v>1707</v>
      </c>
      <c r="AU1300" t="s">
        <v>24764</v>
      </c>
      <c r="AW1300" t="s">
        <v>24765</v>
      </c>
      <c r="AZ1300" t="s">
        <v>24766</v>
      </c>
      <c r="BA1300" t="s">
        <v>24767</v>
      </c>
      <c r="BB1300" t="s">
        <v>24768</v>
      </c>
      <c r="BD1300" t="s">
        <v>24769</v>
      </c>
      <c r="BI1300" t="s">
        <v>24770</v>
      </c>
      <c r="BL1300" t="s">
        <v>24771</v>
      </c>
      <c r="BM1300" t="s">
        <v>24772</v>
      </c>
      <c r="BN1300" t="s">
        <v>24773</v>
      </c>
      <c r="BO1300" t="s">
        <v>24774</v>
      </c>
      <c r="BQ1300" t="s">
        <v>24775</v>
      </c>
      <c r="BV1300" t="s">
        <v>24776</v>
      </c>
    </row>
    <row r="1301" spans="12:74" x14ac:dyDescent="0.3">
      <c r="L1301">
        <v>5537</v>
      </c>
      <c r="M1301" t="s">
        <v>1708</v>
      </c>
      <c r="AU1301" t="s">
        <v>24777</v>
      </c>
      <c r="AW1301" t="s">
        <v>24778</v>
      </c>
      <c r="AZ1301" t="s">
        <v>24779</v>
      </c>
      <c r="BA1301" t="s">
        <v>24780</v>
      </c>
      <c r="BB1301" t="s">
        <v>24781</v>
      </c>
      <c r="BD1301" t="s">
        <v>24782</v>
      </c>
      <c r="BI1301" t="s">
        <v>24783</v>
      </c>
      <c r="BL1301" t="s">
        <v>24784</v>
      </c>
      <c r="BM1301" t="s">
        <v>24785</v>
      </c>
      <c r="BN1301" t="s">
        <v>24786</v>
      </c>
      <c r="BO1301" t="s">
        <v>24787</v>
      </c>
      <c r="BQ1301" t="s">
        <v>24788</v>
      </c>
      <c r="BV1301" t="s">
        <v>24789</v>
      </c>
    </row>
    <row r="1302" spans="12:74" x14ac:dyDescent="0.3">
      <c r="L1302">
        <v>5537</v>
      </c>
      <c r="M1302" t="s">
        <v>1709</v>
      </c>
      <c r="AU1302" t="s">
        <v>24790</v>
      </c>
      <c r="AW1302" t="s">
        <v>24791</v>
      </c>
      <c r="AZ1302" t="s">
        <v>24792</v>
      </c>
      <c r="BA1302" t="s">
        <v>24793</v>
      </c>
      <c r="BB1302" t="s">
        <v>24794</v>
      </c>
      <c r="BD1302" t="s">
        <v>24795</v>
      </c>
      <c r="BI1302" t="s">
        <v>24796</v>
      </c>
      <c r="BL1302" t="s">
        <v>24797</v>
      </c>
      <c r="BM1302" t="s">
        <v>24798</v>
      </c>
      <c r="BN1302" t="s">
        <v>24799</v>
      </c>
      <c r="BO1302" t="s">
        <v>24800</v>
      </c>
      <c r="BQ1302" t="s">
        <v>24801</v>
      </c>
      <c r="BV1302" t="s">
        <v>24802</v>
      </c>
    </row>
    <row r="1303" spans="12:74" x14ac:dyDescent="0.3">
      <c r="L1303">
        <v>5537</v>
      </c>
      <c r="M1303" t="s">
        <v>1710</v>
      </c>
      <c r="AU1303" t="s">
        <v>24803</v>
      </c>
      <c r="AW1303" t="s">
        <v>24804</v>
      </c>
      <c r="AZ1303" t="s">
        <v>24805</v>
      </c>
      <c r="BA1303" t="s">
        <v>24806</v>
      </c>
      <c r="BB1303" t="s">
        <v>24807</v>
      </c>
      <c r="BD1303" t="s">
        <v>24808</v>
      </c>
      <c r="BI1303" t="s">
        <v>24809</v>
      </c>
      <c r="BL1303" t="s">
        <v>24810</v>
      </c>
      <c r="BM1303" t="s">
        <v>24811</v>
      </c>
      <c r="BN1303" t="s">
        <v>24812</v>
      </c>
      <c r="BO1303" t="s">
        <v>24813</v>
      </c>
      <c r="BQ1303" t="s">
        <v>24814</v>
      </c>
      <c r="BV1303" t="s">
        <v>24815</v>
      </c>
    </row>
    <row r="1304" spans="12:74" x14ac:dyDescent="0.3">
      <c r="L1304">
        <v>5537</v>
      </c>
      <c r="M1304" t="s">
        <v>1711</v>
      </c>
      <c r="AU1304" t="s">
        <v>24816</v>
      </c>
      <c r="AW1304" t="s">
        <v>24817</v>
      </c>
      <c r="AZ1304" t="s">
        <v>24818</v>
      </c>
      <c r="BA1304" t="s">
        <v>24819</v>
      </c>
      <c r="BB1304" t="s">
        <v>24820</v>
      </c>
      <c r="BD1304" t="s">
        <v>24821</v>
      </c>
      <c r="BI1304" t="s">
        <v>24822</v>
      </c>
      <c r="BL1304" t="s">
        <v>24823</v>
      </c>
      <c r="BM1304" t="s">
        <v>24824</v>
      </c>
      <c r="BN1304" t="s">
        <v>24825</v>
      </c>
      <c r="BO1304" t="s">
        <v>24826</v>
      </c>
      <c r="BQ1304" t="s">
        <v>24827</v>
      </c>
      <c r="BV1304" t="s">
        <v>24828</v>
      </c>
    </row>
    <row r="1305" spans="12:74" x14ac:dyDescent="0.3">
      <c r="L1305">
        <v>5537</v>
      </c>
      <c r="M1305" t="s">
        <v>1712</v>
      </c>
      <c r="AU1305" t="s">
        <v>24829</v>
      </c>
      <c r="AW1305" t="s">
        <v>24830</v>
      </c>
      <c r="AZ1305" t="s">
        <v>24831</v>
      </c>
      <c r="BA1305" t="s">
        <v>24832</v>
      </c>
      <c r="BB1305" t="s">
        <v>24833</v>
      </c>
      <c r="BD1305" t="s">
        <v>24834</v>
      </c>
      <c r="BI1305" t="s">
        <v>24835</v>
      </c>
      <c r="BL1305" t="s">
        <v>24836</v>
      </c>
      <c r="BM1305" t="s">
        <v>24837</v>
      </c>
      <c r="BN1305" t="s">
        <v>24838</v>
      </c>
      <c r="BO1305" t="s">
        <v>24839</v>
      </c>
      <c r="BQ1305" t="s">
        <v>24840</v>
      </c>
      <c r="BV1305" t="s">
        <v>24841</v>
      </c>
    </row>
    <row r="1306" spans="12:74" x14ac:dyDescent="0.3">
      <c r="L1306">
        <v>5540</v>
      </c>
      <c r="M1306" t="s">
        <v>1713</v>
      </c>
      <c r="AU1306" t="s">
        <v>24842</v>
      </c>
      <c r="AW1306" t="s">
        <v>24843</v>
      </c>
      <c r="AZ1306" t="s">
        <v>24844</v>
      </c>
      <c r="BA1306" t="s">
        <v>24845</v>
      </c>
      <c r="BB1306" t="s">
        <v>24846</v>
      </c>
      <c r="BD1306" t="s">
        <v>24847</v>
      </c>
      <c r="BI1306" t="s">
        <v>24848</v>
      </c>
      <c r="BL1306" t="s">
        <v>24849</v>
      </c>
      <c r="BM1306" t="s">
        <v>24850</v>
      </c>
      <c r="BN1306" t="s">
        <v>24851</v>
      </c>
      <c r="BO1306" t="s">
        <v>24852</v>
      </c>
      <c r="BQ1306" t="s">
        <v>24853</v>
      </c>
      <c r="BV1306" t="s">
        <v>24854</v>
      </c>
    </row>
    <row r="1307" spans="12:74" x14ac:dyDescent="0.3">
      <c r="L1307">
        <v>5540</v>
      </c>
      <c r="M1307" t="s">
        <v>1714</v>
      </c>
      <c r="AU1307" t="s">
        <v>24855</v>
      </c>
      <c r="AW1307" t="s">
        <v>24856</v>
      </c>
      <c r="AZ1307" t="s">
        <v>24857</v>
      </c>
      <c r="BA1307" t="s">
        <v>24858</v>
      </c>
      <c r="BB1307" t="s">
        <v>24859</v>
      </c>
      <c r="BD1307" t="s">
        <v>24860</v>
      </c>
      <c r="BI1307" t="s">
        <v>24861</v>
      </c>
      <c r="BL1307" t="s">
        <v>24862</v>
      </c>
      <c r="BM1307" t="s">
        <v>24863</v>
      </c>
      <c r="BN1307" t="s">
        <v>24864</v>
      </c>
      <c r="BO1307" t="s">
        <v>24865</v>
      </c>
      <c r="BQ1307" t="s">
        <v>24866</v>
      </c>
      <c r="BV1307" t="s">
        <v>24867</v>
      </c>
    </row>
    <row r="1308" spans="12:74" x14ac:dyDescent="0.3">
      <c r="L1308">
        <v>5540</v>
      </c>
      <c r="M1308" t="s">
        <v>1715</v>
      </c>
      <c r="AU1308" t="s">
        <v>24868</v>
      </c>
      <c r="AW1308" t="s">
        <v>24869</v>
      </c>
      <c r="AZ1308" t="s">
        <v>24870</v>
      </c>
      <c r="BA1308" t="s">
        <v>24871</v>
      </c>
      <c r="BB1308" t="s">
        <v>24872</v>
      </c>
      <c r="BD1308" t="s">
        <v>24873</v>
      </c>
      <c r="BI1308" t="s">
        <v>24874</v>
      </c>
      <c r="BL1308" t="s">
        <v>24875</v>
      </c>
      <c r="BM1308" t="s">
        <v>24876</v>
      </c>
      <c r="BN1308" t="s">
        <v>24877</v>
      </c>
      <c r="BO1308" t="s">
        <v>24878</v>
      </c>
      <c r="BQ1308" t="s">
        <v>24879</v>
      </c>
      <c r="BV1308" t="s">
        <v>24880</v>
      </c>
    </row>
    <row r="1309" spans="12:74" x14ac:dyDescent="0.3">
      <c r="L1309">
        <v>5541</v>
      </c>
      <c r="M1309" t="s">
        <v>1635</v>
      </c>
      <c r="AU1309" t="s">
        <v>24881</v>
      </c>
      <c r="AW1309" t="s">
        <v>24882</v>
      </c>
      <c r="AZ1309" t="s">
        <v>24883</v>
      </c>
      <c r="BA1309" t="s">
        <v>24884</v>
      </c>
      <c r="BB1309" t="s">
        <v>24885</v>
      </c>
      <c r="BD1309" t="s">
        <v>24886</v>
      </c>
      <c r="BI1309" t="s">
        <v>24887</v>
      </c>
      <c r="BL1309" t="s">
        <v>24888</v>
      </c>
      <c r="BM1309" t="s">
        <v>24889</v>
      </c>
      <c r="BN1309" t="s">
        <v>24890</v>
      </c>
      <c r="BO1309" t="s">
        <v>24891</v>
      </c>
      <c r="BQ1309" t="s">
        <v>24892</v>
      </c>
      <c r="BV1309" t="s">
        <v>24893</v>
      </c>
    </row>
    <row r="1310" spans="12:74" x14ac:dyDescent="0.3">
      <c r="L1310">
        <v>5542</v>
      </c>
      <c r="M1310" t="s">
        <v>1716</v>
      </c>
      <c r="AU1310" t="s">
        <v>24894</v>
      </c>
      <c r="AW1310" t="s">
        <v>24895</v>
      </c>
      <c r="AZ1310" t="s">
        <v>24896</v>
      </c>
      <c r="BA1310" t="s">
        <v>24897</v>
      </c>
      <c r="BB1310" t="s">
        <v>24898</v>
      </c>
      <c r="BD1310" t="s">
        <v>24899</v>
      </c>
      <c r="BI1310" t="s">
        <v>24900</v>
      </c>
      <c r="BL1310" t="s">
        <v>24901</v>
      </c>
      <c r="BM1310" t="s">
        <v>24902</v>
      </c>
      <c r="BN1310" t="s">
        <v>24903</v>
      </c>
      <c r="BO1310" t="s">
        <v>24904</v>
      </c>
      <c r="BQ1310" t="s">
        <v>24905</v>
      </c>
      <c r="BV1310" t="s">
        <v>24906</v>
      </c>
    </row>
    <row r="1311" spans="12:74" x14ac:dyDescent="0.3">
      <c r="L1311">
        <v>5543</v>
      </c>
      <c r="M1311" t="s">
        <v>1717</v>
      </c>
      <c r="AU1311" t="s">
        <v>24907</v>
      </c>
      <c r="AW1311" t="s">
        <v>24908</v>
      </c>
      <c r="AZ1311" t="s">
        <v>24909</v>
      </c>
      <c r="BA1311" t="s">
        <v>24910</v>
      </c>
      <c r="BB1311" t="s">
        <v>24911</v>
      </c>
      <c r="BD1311" t="s">
        <v>24912</v>
      </c>
      <c r="BI1311" t="s">
        <v>24913</v>
      </c>
      <c r="BL1311" t="s">
        <v>24914</v>
      </c>
      <c r="BM1311" t="s">
        <v>24915</v>
      </c>
      <c r="BN1311" t="s">
        <v>24916</v>
      </c>
      <c r="BO1311" t="s">
        <v>24917</v>
      </c>
      <c r="BQ1311" t="s">
        <v>24918</v>
      </c>
      <c r="BV1311" t="s">
        <v>24919</v>
      </c>
    </row>
    <row r="1312" spans="12:74" x14ac:dyDescent="0.3">
      <c r="L1312">
        <v>5544</v>
      </c>
      <c r="M1312" t="s">
        <v>1718</v>
      </c>
      <c r="AU1312" t="s">
        <v>24920</v>
      </c>
      <c r="AW1312" t="s">
        <v>24921</v>
      </c>
      <c r="AZ1312" t="s">
        <v>24922</v>
      </c>
      <c r="BA1312" t="s">
        <v>24923</v>
      </c>
      <c r="BB1312" t="s">
        <v>24924</v>
      </c>
      <c r="BD1312" t="s">
        <v>24925</v>
      </c>
      <c r="BI1312" t="s">
        <v>24926</v>
      </c>
      <c r="BL1312" t="s">
        <v>24927</v>
      </c>
      <c r="BM1312" t="s">
        <v>24928</v>
      </c>
      <c r="BN1312" t="s">
        <v>24929</v>
      </c>
      <c r="BO1312" t="s">
        <v>24930</v>
      </c>
      <c r="BQ1312" t="s">
        <v>24931</v>
      </c>
      <c r="BV1312" t="s">
        <v>24932</v>
      </c>
    </row>
    <row r="1313" spans="12:74" x14ac:dyDescent="0.3">
      <c r="L1313">
        <v>5550</v>
      </c>
      <c r="M1313" t="s">
        <v>1719</v>
      </c>
      <c r="AU1313" t="s">
        <v>24933</v>
      </c>
      <c r="AW1313" t="s">
        <v>24934</v>
      </c>
      <c r="AZ1313" t="s">
        <v>24935</v>
      </c>
      <c r="BA1313" t="s">
        <v>24936</v>
      </c>
      <c r="BB1313" t="s">
        <v>24937</v>
      </c>
      <c r="BD1313" t="s">
        <v>24938</v>
      </c>
      <c r="BI1313" t="s">
        <v>24939</v>
      </c>
      <c r="BL1313" t="s">
        <v>24940</v>
      </c>
      <c r="BM1313" t="s">
        <v>24941</v>
      </c>
      <c r="BN1313" t="s">
        <v>24942</v>
      </c>
      <c r="BO1313" t="s">
        <v>24943</v>
      </c>
      <c r="BQ1313" t="s">
        <v>24944</v>
      </c>
      <c r="BV1313" t="s">
        <v>24945</v>
      </c>
    </row>
    <row r="1314" spans="12:74" x14ac:dyDescent="0.3">
      <c r="L1314">
        <v>5550</v>
      </c>
      <c r="M1314" t="s">
        <v>1720</v>
      </c>
      <c r="AU1314" t="s">
        <v>24946</v>
      </c>
      <c r="AW1314" t="s">
        <v>24947</v>
      </c>
      <c r="AZ1314" t="s">
        <v>24948</v>
      </c>
      <c r="BA1314" t="s">
        <v>24949</v>
      </c>
      <c r="BB1314" t="s">
        <v>24950</v>
      </c>
      <c r="BD1314" t="s">
        <v>24951</v>
      </c>
      <c r="BI1314" t="s">
        <v>24952</v>
      </c>
      <c r="BL1314" t="s">
        <v>24953</v>
      </c>
      <c r="BM1314" t="s">
        <v>24954</v>
      </c>
      <c r="BN1314" t="s">
        <v>24955</v>
      </c>
      <c r="BO1314" t="s">
        <v>24956</v>
      </c>
      <c r="BQ1314" t="s">
        <v>24957</v>
      </c>
      <c r="BV1314" t="s">
        <v>24958</v>
      </c>
    </row>
    <row r="1315" spans="12:74" x14ac:dyDescent="0.3">
      <c r="L1315">
        <v>5550</v>
      </c>
      <c r="M1315" t="s">
        <v>1721</v>
      </c>
      <c r="AU1315" t="s">
        <v>24959</v>
      </c>
      <c r="AW1315" t="s">
        <v>24960</v>
      </c>
      <c r="AZ1315" t="s">
        <v>24961</v>
      </c>
      <c r="BA1315" t="s">
        <v>24962</v>
      </c>
      <c r="BB1315" t="s">
        <v>24963</v>
      </c>
      <c r="BD1315" t="s">
        <v>24964</v>
      </c>
      <c r="BI1315" t="s">
        <v>24965</v>
      </c>
      <c r="BL1315" t="s">
        <v>24966</v>
      </c>
      <c r="BM1315" t="s">
        <v>24967</v>
      </c>
      <c r="BN1315" t="s">
        <v>24968</v>
      </c>
      <c r="BO1315" t="s">
        <v>24969</v>
      </c>
      <c r="BQ1315" t="s">
        <v>24970</v>
      </c>
      <c r="BV1315" t="s">
        <v>24971</v>
      </c>
    </row>
    <row r="1316" spans="12:74" x14ac:dyDescent="0.3">
      <c r="L1316">
        <v>5550</v>
      </c>
      <c r="M1316" t="s">
        <v>1722</v>
      </c>
      <c r="AU1316" t="s">
        <v>24972</v>
      </c>
      <c r="AW1316" t="s">
        <v>24973</v>
      </c>
      <c r="AZ1316" t="s">
        <v>24974</v>
      </c>
      <c r="BA1316" t="s">
        <v>24975</v>
      </c>
      <c r="BB1316" t="s">
        <v>24976</v>
      </c>
      <c r="BD1316" t="s">
        <v>24977</v>
      </c>
      <c r="BI1316" t="s">
        <v>24978</v>
      </c>
      <c r="BL1316" t="s">
        <v>24979</v>
      </c>
      <c r="BM1316" t="s">
        <v>24980</v>
      </c>
      <c r="BN1316" t="s">
        <v>24981</v>
      </c>
      <c r="BO1316" t="s">
        <v>24982</v>
      </c>
      <c r="BQ1316" t="s">
        <v>24983</v>
      </c>
      <c r="BV1316" t="s">
        <v>24984</v>
      </c>
    </row>
    <row r="1317" spans="12:74" x14ac:dyDescent="0.3">
      <c r="L1317">
        <v>5550</v>
      </c>
      <c r="M1317" t="s">
        <v>1723</v>
      </c>
      <c r="AU1317" t="s">
        <v>24985</v>
      </c>
      <c r="AW1317" t="s">
        <v>24986</v>
      </c>
      <c r="AZ1317" t="s">
        <v>24987</v>
      </c>
      <c r="BA1317" t="s">
        <v>24988</v>
      </c>
      <c r="BB1317" t="s">
        <v>24989</v>
      </c>
      <c r="BD1317" t="s">
        <v>24990</v>
      </c>
      <c r="BI1317" t="s">
        <v>24991</v>
      </c>
      <c r="BL1317" t="s">
        <v>24992</v>
      </c>
      <c r="BM1317" t="s">
        <v>24993</v>
      </c>
      <c r="BN1317" t="s">
        <v>24994</v>
      </c>
      <c r="BO1317" t="s">
        <v>24995</v>
      </c>
      <c r="BQ1317" t="s">
        <v>24996</v>
      </c>
      <c r="BV1317" t="s">
        <v>24997</v>
      </c>
    </row>
    <row r="1318" spans="12:74" x14ac:dyDescent="0.3">
      <c r="L1318">
        <v>5550</v>
      </c>
      <c r="M1318" t="s">
        <v>1724</v>
      </c>
      <c r="AU1318" t="s">
        <v>24998</v>
      </c>
      <c r="AW1318" t="s">
        <v>24999</v>
      </c>
      <c r="AZ1318" t="s">
        <v>25000</v>
      </c>
      <c r="BA1318" t="s">
        <v>25001</v>
      </c>
      <c r="BB1318" t="s">
        <v>25002</v>
      </c>
      <c r="BD1318" t="s">
        <v>25003</v>
      </c>
      <c r="BI1318" t="s">
        <v>25004</v>
      </c>
      <c r="BL1318" t="s">
        <v>25005</v>
      </c>
      <c r="BM1318" t="s">
        <v>25006</v>
      </c>
      <c r="BN1318" t="s">
        <v>25007</v>
      </c>
      <c r="BO1318" t="s">
        <v>25008</v>
      </c>
      <c r="BQ1318" t="s">
        <v>25009</v>
      </c>
      <c r="BV1318" t="s">
        <v>25010</v>
      </c>
    </row>
    <row r="1319" spans="12:74" x14ac:dyDescent="0.3">
      <c r="L1319">
        <v>5550</v>
      </c>
      <c r="M1319" t="s">
        <v>1725</v>
      </c>
      <c r="AU1319" t="s">
        <v>25011</v>
      </c>
      <c r="AW1319" t="s">
        <v>25012</v>
      </c>
      <c r="AZ1319" t="s">
        <v>25013</v>
      </c>
      <c r="BA1319" t="s">
        <v>25014</v>
      </c>
      <c r="BB1319" t="s">
        <v>25015</v>
      </c>
      <c r="BD1319" t="s">
        <v>25016</v>
      </c>
      <c r="BI1319" t="s">
        <v>25017</v>
      </c>
      <c r="BL1319" t="s">
        <v>25018</v>
      </c>
      <c r="BM1319" t="s">
        <v>25019</v>
      </c>
      <c r="BN1319" t="s">
        <v>25020</v>
      </c>
      <c r="BO1319" t="s">
        <v>20883</v>
      </c>
      <c r="BQ1319" t="s">
        <v>25021</v>
      </c>
      <c r="BV1319" t="s">
        <v>25022</v>
      </c>
    </row>
    <row r="1320" spans="12:74" x14ac:dyDescent="0.3">
      <c r="L1320">
        <v>5550</v>
      </c>
      <c r="M1320" t="s">
        <v>1726</v>
      </c>
      <c r="AU1320" t="s">
        <v>25023</v>
      </c>
      <c r="AW1320" t="s">
        <v>25024</v>
      </c>
      <c r="AZ1320" t="s">
        <v>25025</v>
      </c>
      <c r="BA1320" t="s">
        <v>25026</v>
      </c>
      <c r="BB1320" t="s">
        <v>25027</v>
      </c>
      <c r="BD1320" t="s">
        <v>25028</v>
      </c>
      <c r="BI1320" t="s">
        <v>25029</v>
      </c>
      <c r="BL1320" t="s">
        <v>25030</v>
      </c>
      <c r="BM1320" t="s">
        <v>25031</v>
      </c>
      <c r="BN1320" t="s">
        <v>25032</v>
      </c>
      <c r="BO1320" t="s">
        <v>25033</v>
      </c>
      <c r="BQ1320" t="s">
        <v>25034</v>
      </c>
      <c r="BV1320" t="s">
        <v>25035</v>
      </c>
    </row>
    <row r="1321" spans="12:74" x14ac:dyDescent="0.3">
      <c r="L1321">
        <v>5550</v>
      </c>
      <c r="M1321" t="s">
        <v>1727</v>
      </c>
      <c r="AU1321" t="s">
        <v>25036</v>
      </c>
      <c r="AW1321" t="s">
        <v>25037</v>
      </c>
      <c r="AZ1321" t="s">
        <v>25038</v>
      </c>
      <c r="BA1321" t="s">
        <v>25039</v>
      </c>
      <c r="BB1321" t="s">
        <v>25040</v>
      </c>
      <c r="BD1321" t="s">
        <v>25041</v>
      </c>
      <c r="BI1321" t="s">
        <v>25042</v>
      </c>
      <c r="BL1321" t="s">
        <v>25043</v>
      </c>
      <c r="BM1321" t="s">
        <v>25044</v>
      </c>
      <c r="BN1321" t="s">
        <v>25045</v>
      </c>
      <c r="BO1321" t="s">
        <v>25046</v>
      </c>
      <c r="BQ1321" t="s">
        <v>25047</v>
      </c>
      <c r="BV1321" t="s">
        <v>25048</v>
      </c>
    </row>
    <row r="1322" spans="12:74" x14ac:dyDescent="0.3">
      <c r="L1322">
        <v>5550</v>
      </c>
      <c r="M1322" t="s">
        <v>1728</v>
      </c>
      <c r="AU1322" t="s">
        <v>25049</v>
      </c>
      <c r="AW1322" t="s">
        <v>25050</v>
      </c>
      <c r="AZ1322" t="s">
        <v>25051</v>
      </c>
      <c r="BA1322" t="s">
        <v>25052</v>
      </c>
      <c r="BB1322" t="s">
        <v>25053</v>
      </c>
      <c r="BD1322" t="s">
        <v>25054</v>
      </c>
      <c r="BI1322" t="s">
        <v>25055</v>
      </c>
      <c r="BL1322" t="s">
        <v>25056</v>
      </c>
      <c r="BM1322" t="s">
        <v>25057</v>
      </c>
      <c r="BN1322" t="s">
        <v>25058</v>
      </c>
      <c r="BO1322" t="s">
        <v>25059</v>
      </c>
      <c r="BQ1322" t="s">
        <v>25060</v>
      </c>
      <c r="BV1322" t="s">
        <v>25061</v>
      </c>
    </row>
    <row r="1323" spans="12:74" x14ac:dyDescent="0.3">
      <c r="L1323">
        <v>5550</v>
      </c>
      <c r="M1323" t="s">
        <v>1729</v>
      </c>
      <c r="AU1323" t="s">
        <v>25062</v>
      </c>
      <c r="AW1323" t="s">
        <v>25063</v>
      </c>
      <c r="AZ1323" t="s">
        <v>25064</v>
      </c>
      <c r="BA1323" t="s">
        <v>25065</v>
      </c>
      <c r="BB1323" t="s">
        <v>25066</v>
      </c>
      <c r="BD1323" t="s">
        <v>25067</v>
      </c>
      <c r="BI1323" t="s">
        <v>25068</v>
      </c>
      <c r="BL1323" t="s">
        <v>25069</v>
      </c>
      <c r="BM1323" t="s">
        <v>25070</v>
      </c>
      <c r="BN1323" t="s">
        <v>25071</v>
      </c>
      <c r="BO1323" t="s">
        <v>25072</v>
      </c>
      <c r="BQ1323" t="s">
        <v>25073</v>
      </c>
      <c r="BV1323" t="s">
        <v>25074</v>
      </c>
    </row>
    <row r="1324" spans="12:74" x14ac:dyDescent="0.3">
      <c r="L1324">
        <v>5550</v>
      </c>
      <c r="M1324" t="s">
        <v>1730</v>
      </c>
      <c r="AU1324" t="s">
        <v>25075</v>
      </c>
      <c r="AW1324" t="s">
        <v>25076</v>
      </c>
      <c r="AZ1324" t="s">
        <v>25077</v>
      </c>
      <c r="BA1324" t="s">
        <v>25078</v>
      </c>
      <c r="BB1324" t="s">
        <v>25079</v>
      </c>
      <c r="BD1324" t="s">
        <v>25080</v>
      </c>
      <c r="BI1324" t="s">
        <v>25081</v>
      </c>
      <c r="BL1324" t="s">
        <v>25082</v>
      </c>
      <c r="BM1324" t="s">
        <v>25083</v>
      </c>
      <c r="BN1324" t="s">
        <v>25084</v>
      </c>
      <c r="BO1324" t="s">
        <v>25085</v>
      </c>
      <c r="BQ1324" t="s">
        <v>25086</v>
      </c>
      <c r="BV1324" t="s">
        <v>25087</v>
      </c>
    </row>
    <row r="1325" spans="12:74" x14ac:dyDescent="0.3">
      <c r="L1325">
        <v>5555</v>
      </c>
      <c r="M1325" t="s">
        <v>1731</v>
      </c>
      <c r="AU1325" t="s">
        <v>25088</v>
      </c>
      <c r="AW1325" t="s">
        <v>25089</v>
      </c>
      <c r="AZ1325" t="s">
        <v>25090</v>
      </c>
      <c r="BA1325" t="s">
        <v>25091</v>
      </c>
      <c r="BB1325" t="s">
        <v>25092</v>
      </c>
      <c r="BD1325" t="s">
        <v>25093</v>
      </c>
      <c r="BI1325" t="s">
        <v>25094</v>
      </c>
      <c r="BL1325" t="s">
        <v>25095</v>
      </c>
      <c r="BM1325" t="s">
        <v>25096</v>
      </c>
      <c r="BN1325" t="s">
        <v>25097</v>
      </c>
      <c r="BO1325" t="s">
        <v>25098</v>
      </c>
      <c r="BQ1325" t="s">
        <v>25099</v>
      </c>
      <c r="BV1325" t="s">
        <v>25100</v>
      </c>
    </row>
    <row r="1326" spans="12:74" x14ac:dyDescent="0.3">
      <c r="L1326">
        <v>5555</v>
      </c>
      <c r="M1326" t="s">
        <v>1732</v>
      </c>
      <c r="AU1326" t="s">
        <v>25101</v>
      </c>
      <c r="AW1326" t="s">
        <v>25102</v>
      </c>
      <c r="AZ1326" t="s">
        <v>25103</v>
      </c>
      <c r="BA1326" t="s">
        <v>25104</v>
      </c>
      <c r="BB1326" t="s">
        <v>25105</v>
      </c>
      <c r="BD1326" t="s">
        <v>25106</v>
      </c>
      <c r="BI1326" t="s">
        <v>25107</v>
      </c>
      <c r="BL1326" t="s">
        <v>25108</v>
      </c>
      <c r="BM1326" t="s">
        <v>25109</v>
      </c>
      <c r="BN1326" t="s">
        <v>25110</v>
      </c>
      <c r="BO1326" t="s">
        <v>25111</v>
      </c>
      <c r="BQ1326" t="s">
        <v>25112</v>
      </c>
      <c r="BV1326" t="s">
        <v>25113</v>
      </c>
    </row>
    <row r="1327" spans="12:74" x14ac:dyDescent="0.3">
      <c r="L1327">
        <v>5555</v>
      </c>
      <c r="M1327" t="s">
        <v>1733</v>
      </c>
      <c r="AU1327" t="s">
        <v>25114</v>
      </c>
      <c r="AW1327" t="s">
        <v>25115</v>
      </c>
      <c r="AZ1327" t="s">
        <v>25116</v>
      </c>
      <c r="BA1327" t="s">
        <v>25117</v>
      </c>
      <c r="BB1327" t="s">
        <v>25118</v>
      </c>
      <c r="BD1327" t="s">
        <v>25119</v>
      </c>
      <c r="BI1327" t="s">
        <v>25120</v>
      </c>
      <c r="BL1327" t="s">
        <v>25121</v>
      </c>
      <c r="BM1327" t="s">
        <v>25122</v>
      </c>
      <c r="BN1327" t="s">
        <v>25123</v>
      </c>
      <c r="BO1327" t="s">
        <v>25124</v>
      </c>
      <c r="BQ1327" t="s">
        <v>25125</v>
      </c>
      <c r="BV1327" t="s">
        <v>25126</v>
      </c>
    </row>
    <row r="1328" spans="12:74" x14ac:dyDescent="0.3">
      <c r="L1328">
        <v>5555</v>
      </c>
      <c r="M1328" t="s">
        <v>1734</v>
      </c>
      <c r="AU1328" t="s">
        <v>25127</v>
      </c>
      <c r="AW1328" t="s">
        <v>25128</v>
      </c>
      <c r="AZ1328" t="s">
        <v>25129</v>
      </c>
      <c r="BA1328" t="s">
        <v>25130</v>
      </c>
      <c r="BB1328" t="s">
        <v>25131</v>
      </c>
      <c r="BD1328" t="s">
        <v>25132</v>
      </c>
      <c r="BI1328" t="s">
        <v>25133</v>
      </c>
      <c r="BL1328" t="s">
        <v>25134</v>
      </c>
      <c r="BM1328" t="s">
        <v>25135</v>
      </c>
      <c r="BN1328" t="s">
        <v>25136</v>
      </c>
      <c r="BO1328" t="s">
        <v>25137</v>
      </c>
      <c r="BQ1328" t="s">
        <v>25138</v>
      </c>
      <c r="BV1328" t="s">
        <v>25139</v>
      </c>
    </row>
    <row r="1329" spans="12:74" x14ac:dyDescent="0.3">
      <c r="L1329">
        <v>5555</v>
      </c>
      <c r="M1329" t="s">
        <v>1735</v>
      </c>
      <c r="AU1329" t="s">
        <v>25140</v>
      </c>
      <c r="AW1329" t="s">
        <v>25141</v>
      </c>
      <c r="AZ1329" t="s">
        <v>25142</v>
      </c>
      <c r="BA1329" t="s">
        <v>25143</v>
      </c>
      <c r="BB1329" t="s">
        <v>25144</v>
      </c>
      <c r="BD1329" t="s">
        <v>25145</v>
      </c>
      <c r="BI1329" t="s">
        <v>25146</v>
      </c>
      <c r="BL1329" t="s">
        <v>25147</v>
      </c>
      <c r="BM1329" t="s">
        <v>25148</v>
      </c>
      <c r="BN1329" t="s">
        <v>25149</v>
      </c>
      <c r="BO1329" t="s">
        <v>25150</v>
      </c>
      <c r="BQ1329" t="s">
        <v>25151</v>
      </c>
      <c r="BV1329" t="s">
        <v>25152</v>
      </c>
    </row>
    <row r="1330" spans="12:74" x14ac:dyDescent="0.3">
      <c r="L1330">
        <v>5555</v>
      </c>
      <c r="M1330" t="s">
        <v>1736</v>
      </c>
      <c r="AU1330" t="s">
        <v>25153</v>
      </c>
      <c r="AW1330" t="s">
        <v>25154</v>
      </c>
      <c r="AZ1330" t="s">
        <v>25155</v>
      </c>
      <c r="BA1330" t="s">
        <v>25156</v>
      </c>
      <c r="BB1330" t="s">
        <v>25157</v>
      </c>
      <c r="BD1330" t="s">
        <v>25158</v>
      </c>
      <c r="BI1330" t="s">
        <v>25159</v>
      </c>
      <c r="BL1330" t="s">
        <v>25160</v>
      </c>
      <c r="BM1330" t="s">
        <v>25161</v>
      </c>
      <c r="BN1330" t="s">
        <v>25162</v>
      </c>
      <c r="BO1330" t="s">
        <v>25163</v>
      </c>
      <c r="BQ1330" t="s">
        <v>25164</v>
      </c>
      <c r="BV1330" t="s">
        <v>25165</v>
      </c>
    </row>
    <row r="1331" spans="12:74" x14ac:dyDescent="0.3">
      <c r="L1331">
        <v>5555</v>
      </c>
      <c r="M1331" t="s">
        <v>1737</v>
      </c>
      <c r="AU1331" t="s">
        <v>25166</v>
      </c>
      <c r="AW1331" t="s">
        <v>25167</v>
      </c>
      <c r="AZ1331" t="s">
        <v>25168</v>
      </c>
      <c r="BA1331" t="s">
        <v>25169</v>
      </c>
      <c r="BB1331" t="s">
        <v>25170</v>
      </c>
      <c r="BD1331" t="s">
        <v>25171</v>
      </c>
      <c r="BI1331" t="s">
        <v>25172</v>
      </c>
      <c r="BL1331" t="s">
        <v>25173</v>
      </c>
      <c r="BM1331" t="s">
        <v>25174</v>
      </c>
      <c r="BN1331" t="s">
        <v>25175</v>
      </c>
      <c r="BO1331" t="s">
        <v>25176</v>
      </c>
      <c r="BQ1331" t="s">
        <v>25177</v>
      </c>
      <c r="BV1331" t="s">
        <v>25178</v>
      </c>
    </row>
    <row r="1332" spans="12:74" x14ac:dyDescent="0.3">
      <c r="L1332">
        <v>5555</v>
      </c>
      <c r="M1332" t="s">
        <v>1738</v>
      </c>
      <c r="AU1332" t="s">
        <v>25179</v>
      </c>
      <c r="AW1332" t="s">
        <v>25180</v>
      </c>
      <c r="AZ1332" t="s">
        <v>25181</v>
      </c>
      <c r="BA1332" t="s">
        <v>25182</v>
      </c>
      <c r="BB1332" t="s">
        <v>25183</v>
      </c>
      <c r="BD1332" t="s">
        <v>25184</v>
      </c>
      <c r="BI1332" t="s">
        <v>25185</v>
      </c>
      <c r="BL1332" t="s">
        <v>25186</v>
      </c>
      <c r="BM1332" t="s">
        <v>25187</v>
      </c>
      <c r="BN1332" t="s">
        <v>25188</v>
      </c>
      <c r="BO1332" t="s">
        <v>25189</v>
      </c>
      <c r="BQ1332" t="s">
        <v>25190</v>
      </c>
      <c r="BV1332" t="s">
        <v>25191</v>
      </c>
    </row>
    <row r="1333" spans="12:74" x14ac:dyDescent="0.3">
      <c r="L1333">
        <v>5555</v>
      </c>
      <c r="M1333" t="s">
        <v>1738</v>
      </c>
      <c r="AU1333" t="s">
        <v>25192</v>
      </c>
      <c r="AW1333" t="s">
        <v>25193</v>
      </c>
      <c r="AZ1333" t="s">
        <v>25194</v>
      </c>
      <c r="BA1333" t="s">
        <v>25195</v>
      </c>
      <c r="BB1333" t="s">
        <v>25196</v>
      </c>
      <c r="BD1333" t="s">
        <v>25197</v>
      </c>
      <c r="BI1333" t="s">
        <v>25198</v>
      </c>
      <c r="BL1333" t="s">
        <v>25199</v>
      </c>
      <c r="BM1333" t="s">
        <v>25200</v>
      </c>
      <c r="BN1333" t="s">
        <v>25201</v>
      </c>
      <c r="BO1333" t="s">
        <v>25202</v>
      </c>
      <c r="BQ1333" t="s">
        <v>25203</v>
      </c>
      <c r="BV1333" t="s">
        <v>25204</v>
      </c>
    </row>
    <row r="1334" spans="12:74" x14ac:dyDescent="0.3">
      <c r="L1334">
        <v>5555</v>
      </c>
      <c r="M1334" t="s">
        <v>1739</v>
      </c>
      <c r="AU1334" t="s">
        <v>25205</v>
      </c>
      <c r="AW1334" t="s">
        <v>25206</v>
      </c>
      <c r="AZ1334" t="s">
        <v>25207</v>
      </c>
      <c r="BA1334" t="s">
        <v>25208</v>
      </c>
      <c r="BB1334" t="s">
        <v>25209</v>
      </c>
      <c r="BD1334" t="s">
        <v>25210</v>
      </c>
      <c r="BI1334" t="s">
        <v>25211</v>
      </c>
      <c r="BL1334" t="s">
        <v>25212</v>
      </c>
      <c r="BM1334" t="s">
        <v>25213</v>
      </c>
      <c r="BN1334" t="s">
        <v>25214</v>
      </c>
      <c r="BO1334" t="s">
        <v>25215</v>
      </c>
      <c r="BQ1334" t="s">
        <v>25216</v>
      </c>
      <c r="BV1334" t="s">
        <v>25217</v>
      </c>
    </row>
    <row r="1335" spans="12:74" x14ac:dyDescent="0.3">
      <c r="L1335">
        <v>5560</v>
      </c>
      <c r="M1335" t="s">
        <v>1740</v>
      </c>
      <c r="AU1335" t="s">
        <v>25218</v>
      </c>
      <c r="AW1335" t="s">
        <v>25219</v>
      </c>
      <c r="AZ1335" t="s">
        <v>25220</v>
      </c>
      <c r="BA1335" t="s">
        <v>25221</v>
      </c>
      <c r="BB1335" t="s">
        <v>25222</v>
      </c>
      <c r="BD1335" t="s">
        <v>25223</v>
      </c>
      <c r="BI1335" t="s">
        <v>25224</v>
      </c>
      <c r="BL1335" t="s">
        <v>25225</v>
      </c>
      <c r="BM1335" t="s">
        <v>25226</v>
      </c>
      <c r="BN1335" t="s">
        <v>25227</v>
      </c>
      <c r="BO1335" t="s">
        <v>25228</v>
      </c>
      <c r="BQ1335" t="s">
        <v>25229</v>
      </c>
      <c r="BV1335" t="s">
        <v>25230</v>
      </c>
    </row>
    <row r="1336" spans="12:74" x14ac:dyDescent="0.3">
      <c r="L1336">
        <v>5560</v>
      </c>
      <c r="M1336" t="s">
        <v>1741</v>
      </c>
      <c r="AU1336" t="s">
        <v>25231</v>
      </c>
      <c r="AW1336" t="s">
        <v>25232</v>
      </c>
      <c r="AZ1336" t="s">
        <v>25233</v>
      </c>
      <c r="BA1336" t="s">
        <v>25234</v>
      </c>
      <c r="BB1336" t="s">
        <v>25235</v>
      </c>
      <c r="BD1336" t="s">
        <v>25236</v>
      </c>
      <c r="BI1336" t="s">
        <v>25237</v>
      </c>
      <c r="BL1336" t="s">
        <v>25238</v>
      </c>
      <c r="BM1336" t="s">
        <v>25239</v>
      </c>
      <c r="BN1336" t="s">
        <v>25240</v>
      </c>
      <c r="BO1336" t="s">
        <v>25241</v>
      </c>
      <c r="BQ1336" t="s">
        <v>25242</v>
      </c>
      <c r="BV1336" t="s">
        <v>25243</v>
      </c>
    </row>
    <row r="1337" spans="12:74" x14ac:dyDescent="0.3">
      <c r="L1337">
        <v>5560</v>
      </c>
      <c r="M1337" t="s">
        <v>1742</v>
      </c>
      <c r="AU1337" t="s">
        <v>25244</v>
      </c>
      <c r="AW1337" t="s">
        <v>25245</v>
      </c>
      <c r="AZ1337" t="s">
        <v>25246</v>
      </c>
      <c r="BA1337" t="s">
        <v>25247</v>
      </c>
      <c r="BB1337" t="s">
        <v>25248</v>
      </c>
      <c r="BD1337" t="s">
        <v>25249</v>
      </c>
      <c r="BI1337" t="s">
        <v>25250</v>
      </c>
      <c r="BL1337" t="s">
        <v>25251</v>
      </c>
      <c r="BM1337" t="s">
        <v>25252</v>
      </c>
      <c r="BN1337" t="s">
        <v>25253</v>
      </c>
      <c r="BO1337" t="s">
        <v>25254</v>
      </c>
      <c r="BQ1337" t="s">
        <v>25255</v>
      </c>
      <c r="BV1337" t="s">
        <v>25256</v>
      </c>
    </row>
    <row r="1338" spans="12:74" x14ac:dyDescent="0.3">
      <c r="L1338">
        <v>5560</v>
      </c>
      <c r="M1338" t="s">
        <v>1743</v>
      </c>
      <c r="AU1338" t="s">
        <v>25257</v>
      </c>
      <c r="AW1338" t="s">
        <v>25258</v>
      </c>
      <c r="AZ1338" t="s">
        <v>25259</v>
      </c>
      <c r="BA1338" t="s">
        <v>25260</v>
      </c>
      <c r="BB1338" t="s">
        <v>25261</v>
      </c>
      <c r="BD1338" t="s">
        <v>25262</v>
      </c>
      <c r="BI1338" t="s">
        <v>25263</v>
      </c>
      <c r="BL1338" t="s">
        <v>25264</v>
      </c>
      <c r="BM1338" t="s">
        <v>25265</v>
      </c>
      <c r="BN1338" t="s">
        <v>25266</v>
      </c>
      <c r="BO1338" t="s">
        <v>25267</v>
      </c>
      <c r="BQ1338" t="s">
        <v>25268</v>
      </c>
      <c r="BV1338" t="s">
        <v>25269</v>
      </c>
    </row>
    <row r="1339" spans="12:74" x14ac:dyDescent="0.3">
      <c r="L1339">
        <v>5560</v>
      </c>
      <c r="M1339" t="s">
        <v>1744</v>
      </c>
      <c r="AU1339" t="s">
        <v>25270</v>
      </c>
      <c r="AW1339" t="s">
        <v>25271</v>
      </c>
      <c r="AZ1339" t="s">
        <v>25272</v>
      </c>
      <c r="BA1339" t="s">
        <v>25273</v>
      </c>
      <c r="BB1339" t="s">
        <v>25274</v>
      </c>
      <c r="BD1339" t="s">
        <v>25275</v>
      </c>
      <c r="BI1339" t="s">
        <v>25276</v>
      </c>
      <c r="BL1339" t="s">
        <v>25277</v>
      </c>
      <c r="BM1339" t="s">
        <v>25278</v>
      </c>
      <c r="BN1339" t="s">
        <v>25279</v>
      </c>
      <c r="BO1339" t="s">
        <v>25280</v>
      </c>
      <c r="BQ1339" t="s">
        <v>25281</v>
      </c>
      <c r="BV1339" t="s">
        <v>25282</v>
      </c>
    </row>
    <row r="1340" spans="12:74" x14ac:dyDescent="0.3">
      <c r="L1340">
        <v>5560</v>
      </c>
      <c r="M1340" t="s">
        <v>1745</v>
      </c>
      <c r="AU1340" t="s">
        <v>25283</v>
      </c>
      <c r="AW1340" t="s">
        <v>25284</v>
      </c>
      <c r="AZ1340" t="s">
        <v>25285</v>
      </c>
      <c r="BA1340" t="s">
        <v>25286</v>
      </c>
      <c r="BB1340" t="s">
        <v>25287</v>
      </c>
      <c r="BD1340" t="s">
        <v>25288</v>
      </c>
      <c r="BI1340" t="s">
        <v>25289</v>
      </c>
      <c r="BL1340" t="s">
        <v>25290</v>
      </c>
      <c r="BM1340" t="s">
        <v>25291</v>
      </c>
      <c r="BN1340" t="s">
        <v>25292</v>
      </c>
      <c r="BO1340" t="s">
        <v>25293</v>
      </c>
      <c r="BQ1340" t="s">
        <v>25294</v>
      </c>
      <c r="BV1340" t="s">
        <v>25295</v>
      </c>
    </row>
    <row r="1341" spans="12:74" x14ac:dyDescent="0.3">
      <c r="L1341">
        <v>5561</v>
      </c>
      <c r="M1341" t="s">
        <v>1746</v>
      </c>
      <c r="AU1341" t="s">
        <v>25296</v>
      </c>
      <c r="AW1341" t="s">
        <v>25297</v>
      </c>
      <c r="AZ1341" t="s">
        <v>25298</v>
      </c>
      <c r="BA1341" t="s">
        <v>25299</v>
      </c>
      <c r="BB1341" t="s">
        <v>25300</v>
      </c>
      <c r="BD1341" t="s">
        <v>25301</v>
      </c>
      <c r="BI1341" t="s">
        <v>25302</v>
      </c>
      <c r="BL1341" t="s">
        <v>25303</v>
      </c>
      <c r="BM1341" t="s">
        <v>25304</v>
      </c>
      <c r="BN1341" t="s">
        <v>25305</v>
      </c>
      <c r="BO1341" t="s">
        <v>25306</v>
      </c>
      <c r="BQ1341" t="s">
        <v>25307</v>
      </c>
      <c r="BV1341" t="s">
        <v>25308</v>
      </c>
    </row>
    <row r="1342" spans="12:74" x14ac:dyDescent="0.3">
      <c r="L1342">
        <v>5562</v>
      </c>
      <c r="M1342" t="s">
        <v>1747</v>
      </c>
      <c r="AU1342" t="s">
        <v>25309</v>
      </c>
      <c r="AW1342" t="s">
        <v>25310</v>
      </c>
      <c r="AZ1342" t="s">
        <v>25311</v>
      </c>
      <c r="BA1342" t="s">
        <v>25312</v>
      </c>
      <c r="BB1342" t="s">
        <v>25313</v>
      </c>
      <c r="BD1342" t="s">
        <v>25314</v>
      </c>
      <c r="BI1342" t="s">
        <v>25315</v>
      </c>
      <c r="BL1342" t="s">
        <v>25316</v>
      </c>
      <c r="BM1342" t="s">
        <v>25317</v>
      </c>
      <c r="BN1342" t="s">
        <v>25318</v>
      </c>
      <c r="BO1342" t="s">
        <v>25319</v>
      </c>
      <c r="BQ1342" t="s">
        <v>25320</v>
      </c>
      <c r="BV1342" t="s">
        <v>25321</v>
      </c>
    </row>
    <row r="1343" spans="12:74" x14ac:dyDescent="0.3">
      <c r="L1343">
        <v>5563</v>
      </c>
      <c r="M1343" t="s">
        <v>1748</v>
      </c>
      <c r="AU1343" t="s">
        <v>25322</v>
      </c>
      <c r="AW1343" t="s">
        <v>25323</v>
      </c>
      <c r="AZ1343" t="s">
        <v>25324</v>
      </c>
      <c r="BA1343" t="s">
        <v>25325</v>
      </c>
      <c r="BB1343" t="s">
        <v>25326</v>
      </c>
      <c r="BD1343" t="s">
        <v>25327</v>
      </c>
      <c r="BI1343" t="s">
        <v>25328</v>
      </c>
      <c r="BL1343" t="s">
        <v>25329</v>
      </c>
      <c r="BM1343" t="s">
        <v>25330</v>
      </c>
      <c r="BN1343" t="s">
        <v>25331</v>
      </c>
      <c r="BO1343" t="s">
        <v>25332</v>
      </c>
      <c r="BQ1343" t="s">
        <v>25333</v>
      </c>
      <c r="BV1343" t="s">
        <v>25334</v>
      </c>
    </row>
    <row r="1344" spans="12:74" x14ac:dyDescent="0.3">
      <c r="L1344">
        <v>5564</v>
      </c>
      <c r="M1344" t="s">
        <v>1749</v>
      </c>
      <c r="AU1344" t="s">
        <v>25335</v>
      </c>
      <c r="AW1344" t="s">
        <v>25336</v>
      </c>
      <c r="AZ1344" t="s">
        <v>25337</v>
      </c>
      <c r="BA1344" t="s">
        <v>25338</v>
      </c>
      <c r="BB1344" t="s">
        <v>25339</v>
      </c>
      <c r="BD1344" t="s">
        <v>25340</v>
      </c>
      <c r="BI1344" t="s">
        <v>25341</v>
      </c>
      <c r="BL1344" t="s">
        <v>25342</v>
      </c>
      <c r="BM1344" t="s">
        <v>25343</v>
      </c>
      <c r="BN1344" t="s">
        <v>25344</v>
      </c>
      <c r="BO1344" t="s">
        <v>25345</v>
      </c>
      <c r="BQ1344" t="s">
        <v>25346</v>
      </c>
      <c r="BV1344" t="s">
        <v>25347</v>
      </c>
    </row>
    <row r="1345" spans="12:74" x14ac:dyDescent="0.3">
      <c r="L1345">
        <v>5570</v>
      </c>
      <c r="M1345" t="s">
        <v>1750</v>
      </c>
      <c r="AU1345" t="s">
        <v>25348</v>
      </c>
      <c r="AW1345" t="s">
        <v>25349</v>
      </c>
      <c r="AZ1345" t="s">
        <v>25350</v>
      </c>
      <c r="BA1345" t="s">
        <v>25351</v>
      </c>
      <c r="BB1345" t="s">
        <v>25352</v>
      </c>
      <c r="BD1345" t="s">
        <v>25353</v>
      </c>
      <c r="BI1345" t="s">
        <v>25354</v>
      </c>
      <c r="BL1345" t="s">
        <v>25355</v>
      </c>
      <c r="BM1345" t="s">
        <v>25356</v>
      </c>
      <c r="BN1345" t="s">
        <v>25357</v>
      </c>
      <c r="BO1345" t="s">
        <v>25358</v>
      </c>
      <c r="BQ1345" t="s">
        <v>25359</v>
      </c>
      <c r="BV1345" t="s">
        <v>25360</v>
      </c>
    </row>
    <row r="1346" spans="12:74" x14ac:dyDescent="0.3">
      <c r="L1346">
        <v>5570</v>
      </c>
      <c r="M1346" t="s">
        <v>1751</v>
      </c>
      <c r="AU1346" t="s">
        <v>25361</v>
      </c>
      <c r="AW1346" t="s">
        <v>25362</v>
      </c>
      <c r="AZ1346" t="s">
        <v>25363</v>
      </c>
      <c r="BA1346" t="s">
        <v>25364</v>
      </c>
      <c r="BB1346" t="s">
        <v>25365</v>
      </c>
      <c r="BD1346" t="s">
        <v>25366</v>
      </c>
      <c r="BI1346" t="s">
        <v>25367</v>
      </c>
      <c r="BL1346" t="s">
        <v>25368</v>
      </c>
      <c r="BM1346" t="s">
        <v>25369</v>
      </c>
      <c r="BN1346" t="s">
        <v>25370</v>
      </c>
      <c r="BO1346" t="s">
        <v>25371</v>
      </c>
      <c r="BQ1346" t="s">
        <v>25372</v>
      </c>
      <c r="BV1346" t="s">
        <v>25373</v>
      </c>
    </row>
    <row r="1347" spans="12:74" x14ac:dyDescent="0.3">
      <c r="L1347">
        <v>5570</v>
      </c>
      <c r="M1347" t="s">
        <v>1752</v>
      </c>
      <c r="AU1347" t="s">
        <v>25374</v>
      </c>
      <c r="AW1347" t="s">
        <v>25375</v>
      </c>
      <c r="AZ1347" t="s">
        <v>25376</v>
      </c>
      <c r="BA1347" t="s">
        <v>25377</v>
      </c>
      <c r="BB1347" t="s">
        <v>25378</v>
      </c>
      <c r="BD1347" t="s">
        <v>25379</v>
      </c>
      <c r="BI1347" t="s">
        <v>25380</v>
      </c>
      <c r="BL1347" t="s">
        <v>25381</v>
      </c>
      <c r="BM1347" t="s">
        <v>25382</v>
      </c>
      <c r="BN1347" t="s">
        <v>25383</v>
      </c>
      <c r="BO1347" t="s">
        <v>25384</v>
      </c>
      <c r="BQ1347" t="s">
        <v>25385</v>
      </c>
      <c r="BV1347" t="s">
        <v>25386</v>
      </c>
    </row>
    <row r="1348" spans="12:74" x14ac:dyDescent="0.3">
      <c r="L1348">
        <v>5570</v>
      </c>
      <c r="M1348" t="s">
        <v>1753</v>
      </c>
      <c r="AU1348" t="s">
        <v>25387</v>
      </c>
      <c r="AW1348" t="s">
        <v>25388</v>
      </c>
      <c r="AZ1348" t="s">
        <v>25389</v>
      </c>
      <c r="BA1348" t="s">
        <v>25390</v>
      </c>
      <c r="BB1348" t="s">
        <v>25391</v>
      </c>
      <c r="BD1348" t="s">
        <v>25392</v>
      </c>
      <c r="BI1348" t="s">
        <v>25393</v>
      </c>
      <c r="BL1348" t="s">
        <v>25394</v>
      </c>
      <c r="BM1348" t="s">
        <v>25395</v>
      </c>
      <c r="BN1348" t="s">
        <v>25396</v>
      </c>
      <c r="BO1348" t="s">
        <v>25397</v>
      </c>
      <c r="BQ1348" t="s">
        <v>25398</v>
      </c>
      <c r="BV1348" t="s">
        <v>25399</v>
      </c>
    </row>
    <row r="1349" spans="12:74" x14ac:dyDescent="0.3">
      <c r="L1349">
        <v>5570</v>
      </c>
      <c r="M1349" t="s">
        <v>1754</v>
      </c>
      <c r="AU1349" t="s">
        <v>25400</v>
      </c>
      <c r="AW1349" t="s">
        <v>25401</v>
      </c>
      <c r="AZ1349" t="s">
        <v>25402</v>
      </c>
      <c r="BA1349" t="s">
        <v>25403</v>
      </c>
      <c r="BB1349" t="s">
        <v>25404</v>
      </c>
      <c r="BD1349" t="s">
        <v>25405</v>
      </c>
      <c r="BI1349" t="s">
        <v>25406</v>
      </c>
      <c r="BL1349" t="s">
        <v>25407</v>
      </c>
      <c r="BM1349" t="s">
        <v>25408</v>
      </c>
      <c r="BN1349" t="s">
        <v>25409</v>
      </c>
      <c r="BO1349" t="s">
        <v>25410</v>
      </c>
      <c r="BQ1349" t="s">
        <v>25411</v>
      </c>
      <c r="BV1349" t="s">
        <v>25412</v>
      </c>
    </row>
    <row r="1350" spans="12:74" x14ac:dyDescent="0.3">
      <c r="L1350">
        <v>5570</v>
      </c>
      <c r="M1350" t="s">
        <v>1755</v>
      </c>
      <c r="AU1350" t="s">
        <v>25413</v>
      </c>
      <c r="AW1350" t="s">
        <v>25414</v>
      </c>
      <c r="AZ1350" t="s">
        <v>25415</v>
      </c>
      <c r="BA1350" t="s">
        <v>25416</v>
      </c>
      <c r="BB1350" t="s">
        <v>25417</v>
      </c>
      <c r="BD1350" t="s">
        <v>25418</v>
      </c>
      <c r="BI1350" t="s">
        <v>25419</v>
      </c>
      <c r="BL1350" t="s">
        <v>25420</v>
      </c>
      <c r="BM1350" t="s">
        <v>25421</v>
      </c>
      <c r="BN1350" t="s">
        <v>25422</v>
      </c>
      <c r="BO1350" t="s">
        <v>25423</v>
      </c>
      <c r="BQ1350" t="s">
        <v>25424</v>
      </c>
      <c r="BV1350" t="s">
        <v>25425</v>
      </c>
    </row>
    <row r="1351" spans="12:74" x14ac:dyDescent="0.3">
      <c r="L1351">
        <v>5570</v>
      </c>
      <c r="M1351" t="s">
        <v>1756</v>
      </c>
      <c r="AU1351" t="s">
        <v>25426</v>
      </c>
      <c r="AW1351" t="s">
        <v>25427</v>
      </c>
      <c r="AZ1351" t="s">
        <v>25428</v>
      </c>
      <c r="BA1351" t="s">
        <v>25429</v>
      </c>
      <c r="BB1351" t="s">
        <v>25430</v>
      </c>
      <c r="BD1351" t="s">
        <v>25431</v>
      </c>
      <c r="BI1351" t="s">
        <v>25432</v>
      </c>
      <c r="BL1351" t="s">
        <v>25433</v>
      </c>
      <c r="BM1351" t="s">
        <v>25434</v>
      </c>
      <c r="BN1351" t="s">
        <v>25435</v>
      </c>
      <c r="BO1351" t="s">
        <v>25436</v>
      </c>
      <c r="BQ1351" t="s">
        <v>25437</v>
      </c>
      <c r="BV1351" t="s">
        <v>25438</v>
      </c>
    </row>
    <row r="1352" spans="12:74" x14ac:dyDescent="0.3">
      <c r="L1352">
        <v>5570</v>
      </c>
      <c r="M1352" t="s">
        <v>1757</v>
      </c>
      <c r="AU1352" t="s">
        <v>25439</v>
      </c>
      <c r="AW1352" t="s">
        <v>25440</v>
      </c>
      <c r="AZ1352" t="s">
        <v>25441</v>
      </c>
      <c r="BA1352" t="s">
        <v>25442</v>
      </c>
      <c r="BB1352" t="s">
        <v>25443</v>
      </c>
      <c r="BD1352" t="s">
        <v>25444</v>
      </c>
      <c r="BI1352" t="s">
        <v>25445</v>
      </c>
      <c r="BL1352" t="s">
        <v>25446</v>
      </c>
      <c r="BM1352" t="s">
        <v>25447</v>
      </c>
      <c r="BN1352" t="s">
        <v>25448</v>
      </c>
      <c r="BO1352" t="s">
        <v>25449</v>
      </c>
      <c r="BQ1352" t="s">
        <v>25450</v>
      </c>
      <c r="BV1352" t="s">
        <v>25451</v>
      </c>
    </row>
    <row r="1353" spans="12:74" x14ac:dyDescent="0.3">
      <c r="L1353">
        <v>5570</v>
      </c>
      <c r="M1353" t="s">
        <v>1758</v>
      </c>
      <c r="AU1353" t="s">
        <v>25452</v>
      </c>
      <c r="AW1353" t="s">
        <v>25453</v>
      </c>
      <c r="AZ1353" t="s">
        <v>25454</v>
      </c>
      <c r="BA1353" t="s">
        <v>25455</v>
      </c>
      <c r="BB1353" t="s">
        <v>25456</v>
      </c>
      <c r="BD1353" t="s">
        <v>25457</v>
      </c>
      <c r="BI1353" t="s">
        <v>25458</v>
      </c>
      <c r="BL1353" t="s">
        <v>25459</v>
      </c>
      <c r="BM1353" t="s">
        <v>25460</v>
      </c>
      <c r="BN1353" t="s">
        <v>25461</v>
      </c>
      <c r="BO1353" t="s">
        <v>25462</v>
      </c>
      <c r="BQ1353" t="s">
        <v>25463</v>
      </c>
      <c r="BV1353" t="s">
        <v>25464</v>
      </c>
    </row>
    <row r="1354" spans="12:74" x14ac:dyDescent="0.3">
      <c r="L1354">
        <v>5570</v>
      </c>
      <c r="M1354" t="s">
        <v>1759</v>
      </c>
      <c r="AU1354" t="s">
        <v>25465</v>
      </c>
      <c r="AW1354" t="s">
        <v>25466</v>
      </c>
      <c r="AZ1354" t="s">
        <v>25467</v>
      </c>
      <c r="BA1354" t="s">
        <v>25468</v>
      </c>
      <c r="BB1354" t="s">
        <v>25469</v>
      </c>
      <c r="BD1354" t="s">
        <v>25470</v>
      </c>
      <c r="BI1354" t="s">
        <v>25471</v>
      </c>
      <c r="BL1354" t="s">
        <v>25472</v>
      </c>
      <c r="BM1354" t="s">
        <v>25473</v>
      </c>
      <c r="BN1354" t="s">
        <v>25474</v>
      </c>
      <c r="BO1354" t="s">
        <v>25475</v>
      </c>
      <c r="BQ1354" t="s">
        <v>25476</v>
      </c>
      <c r="BV1354" t="s">
        <v>25477</v>
      </c>
    </row>
    <row r="1355" spans="12:74" x14ac:dyDescent="0.3">
      <c r="L1355">
        <v>5571</v>
      </c>
      <c r="M1355" t="s">
        <v>1760</v>
      </c>
      <c r="AU1355" t="s">
        <v>25478</v>
      </c>
      <c r="AW1355" t="s">
        <v>25479</v>
      </c>
      <c r="AZ1355" t="s">
        <v>25480</v>
      </c>
      <c r="BA1355" t="s">
        <v>25481</v>
      </c>
      <c r="BB1355" t="s">
        <v>25482</v>
      </c>
      <c r="BD1355" t="s">
        <v>25483</v>
      </c>
      <c r="BI1355" t="s">
        <v>25484</v>
      </c>
      <c r="BL1355" t="s">
        <v>25485</v>
      </c>
      <c r="BM1355" t="s">
        <v>25486</v>
      </c>
      <c r="BN1355" t="s">
        <v>25487</v>
      </c>
      <c r="BO1355" t="s">
        <v>25488</v>
      </c>
      <c r="BQ1355" t="s">
        <v>25489</v>
      </c>
      <c r="BV1355" t="s">
        <v>25490</v>
      </c>
    </row>
    <row r="1356" spans="12:74" x14ac:dyDescent="0.3">
      <c r="L1356">
        <v>5572</v>
      </c>
      <c r="M1356" t="s">
        <v>1761</v>
      </c>
      <c r="AU1356" t="s">
        <v>25491</v>
      </c>
      <c r="AW1356" t="s">
        <v>25492</v>
      </c>
      <c r="AZ1356" t="s">
        <v>25493</v>
      </c>
      <c r="BA1356" t="s">
        <v>25494</v>
      </c>
      <c r="BB1356" t="s">
        <v>25495</v>
      </c>
      <c r="BD1356" t="s">
        <v>25496</v>
      </c>
      <c r="BI1356" t="s">
        <v>25497</v>
      </c>
      <c r="BL1356" t="s">
        <v>25498</v>
      </c>
      <c r="BM1356" t="s">
        <v>25499</v>
      </c>
      <c r="BN1356" t="s">
        <v>25500</v>
      </c>
      <c r="BO1356" t="s">
        <v>25501</v>
      </c>
      <c r="BQ1356" t="s">
        <v>25502</v>
      </c>
      <c r="BV1356" t="s">
        <v>25503</v>
      </c>
    </row>
    <row r="1357" spans="12:74" x14ac:dyDescent="0.3">
      <c r="L1357">
        <v>5573</v>
      </c>
      <c r="M1357" t="s">
        <v>1762</v>
      </c>
      <c r="AU1357" t="s">
        <v>25504</v>
      </c>
      <c r="AW1357" t="s">
        <v>25505</v>
      </c>
      <c r="AZ1357" t="s">
        <v>25506</v>
      </c>
      <c r="BA1357" t="s">
        <v>25507</v>
      </c>
      <c r="BB1357" t="s">
        <v>25508</v>
      </c>
      <c r="BD1357" t="s">
        <v>25509</v>
      </c>
      <c r="BI1357" t="s">
        <v>25510</v>
      </c>
      <c r="BL1357" t="s">
        <v>25511</v>
      </c>
      <c r="BM1357" t="s">
        <v>25512</v>
      </c>
      <c r="BN1357" t="s">
        <v>25513</v>
      </c>
      <c r="BO1357" t="s">
        <v>25514</v>
      </c>
      <c r="BQ1357" t="s">
        <v>25515</v>
      </c>
      <c r="BV1357" t="s">
        <v>25516</v>
      </c>
    </row>
    <row r="1358" spans="12:74" x14ac:dyDescent="0.3">
      <c r="L1358">
        <v>5574</v>
      </c>
      <c r="M1358" t="s">
        <v>1763</v>
      </c>
      <c r="AU1358" t="s">
        <v>25517</v>
      </c>
      <c r="AW1358" t="s">
        <v>25518</v>
      </c>
      <c r="AZ1358" t="s">
        <v>25519</v>
      </c>
      <c r="BA1358" t="s">
        <v>25520</v>
      </c>
      <c r="BB1358" t="s">
        <v>25521</v>
      </c>
      <c r="BD1358" t="s">
        <v>25522</v>
      </c>
      <c r="BI1358" t="s">
        <v>25523</v>
      </c>
      <c r="BL1358" t="s">
        <v>25524</v>
      </c>
      <c r="BM1358" t="s">
        <v>25525</v>
      </c>
      <c r="BN1358" t="s">
        <v>25526</v>
      </c>
      <c r="BO1358" t="s">
        <v>25527</v>
      </c>
      <c r="BQ1358" t="s">
        <v>25528</v>
      </c>
      <c r="BV1358" t="s">
        <v>25529</v>
      </c>
    </row>
    <row r="1359" spans="12:74" x14ac:dyDescent="0.3">
      <c r="L1359">
        <v>5575</v>
      </c>
      <c r="M1359" t="s">
        <v>1764</v>
      </c>
      <c r="AU1359" t="s">
        <v>25530</v>
      </c>
      <c r="AW1359" t="s">
        <v>25531</v>
      </c>
      <c r="AZ1359" t="s">
        <v>25532</v>
      </c>
      <c r="BA1359" t="s">
        <v>25533</v>
      </c>
      <c r="BB1359" t="s">
        <v>25534</v>
      </c>
      <c r="BD1359" t="s">
        <v>25535</v>
      </c>
      <c r="BI1359" t="s">
        <v>25536</v>
      </c>
      <c r="BL1359" t="s">
        <v>25537</v>
      </c>
      <c r="BM1359" t="s">
        <v>25538</v>
      </c>
      <c r="BN1359" t="s">
        <v>25539</v>
      </c>
      <c r="BO1359" t="s">
        <v>4428</v>
      </c>
      <c r="BQ1359" t="s">
        <v>25540</v>
      </c>
      <c r="BV1359" t="s">
        <v>25541</v>
      </c>
    </row>
    <row r="1360" spans="12:74" x14ac:dyDescent="0.3">
      <c r="L1360">
        <v>5575</v>
      </c>
      <c r="M1360" t="s">
        <v>1765</v>
      </c>
      <c r="AU1360" t="s">
        <v>25542</v>
      </c>
      <c r="AW1360" t="s">
        <v>25543</v>
      </c>
      <c r="AZ1360" t="s">
        <v>25544</v>
      </c>
      <c r="BA1360" t="s">
        <v>25545</v>
      </c>
      <c r="BB1360" t="s">
        <v>25546</v>
      </c>
      <c r="BD1360" t="s">
        <v>25547</v>
      </c>
      <c r="BI1360" t="s">
        <v>25548</v>
      </c>
      <c r="BL1360" t="s">
        <v>25549</v>
      </c>
      <c r="BM1360" t="s">
        <v>25550</v>
      </c>
      <c r="BN1360" t="s">
        <v>25551</v>
      </c>
      <c r="BO1360" t="s">
        <v>25552</v>
      </c>
      <c r="BQ1360" t="s">
        <v>25553</v>
      </c>
      <c r="BV1360" t="s">
        <v>25554</v>
      </c>
    </row>
    <row r="1361" spans="12:74" x14ac:dyDescent="0.3">
      <c r="L1361">
        <v>5575</v>
      </c>
      <c r="M1361" t="s">
        <v>1766</v>
      </c>
      <c r="AU1361" t="s">
        <v>25555</v>
      </c>
      <c r="AW1361" t="s">
        <v>25556</v>
      </c>
      <c r="AZ1361" t="s">
        <v>25557</v>
      </c>
      <c r="BA1361" t="s">
        <v>25558</v>
      </c>
      <c r="BB1361" t="s">
        <v>25559</v>
      </c>
      <c r="BD1361" t="s">
        <v>25560</v>
      </c>
      <c r="BI1361" t="s">
        <v>25561</v>
      </c>
      <c r="BL1361" t="s">
        <v>25562</v>
      </c>
      <c r="BM1361" t="s">
        <v>25563</v>
      </c>
      <c r="BN1361" t="s">
        <v>25564</v>
      </c>
      <c r="BO1361" t="s">
        <v>25565</v>
      </c>
      <c r="BQ1361" t="s">
        <v>25566</v>
      </c>
      <c r="BV1361" t="s">
        <v>25567</v>
      </c>
    </row>
    <row r="1362" spans="12:74" x14ac:dyDescent="0.3">
      <c r="L1362">
        <v>5575</v>
      </c>
      <c r="M1362" t="s">
        <v>1767</v>
      </c>
      <c r="AU1362" t="s">
        <v>25568</v>
      </c>
      <c r="AW1362" t="s">
        <v>25569</v>
      </c>
      <c r="AZ1362" t="s">
        <v>25570</v>
      </c>
      <c r="BA1362" t="s">
        <v>25571</v>
      </c>
      <c r="BB1362" t="s">
        <v>25572</v>
      </c>
      <c r="BD1362" t="s">
        <v>25573</v>
      </c>
      <c r="BI1362" t="s">
        <v>25574</v>
      </c>
      <c r="BL1362" t="s">
        <v>25575</v>
      </c>
      <c r="BM1362" t="s">
        <v>25576</v>
      </c>
      <c r="BN1362" t="s">
        <v>25577</v>
      </c>
      <c r="BO1362" t="s">
        <v>25578</v>
      </c>
      <c r="BQ1362" t="s">
        <v>25579</v>
      </c>
      <c r="BV1362" t="s">
        <v>25580</v>
      </c>
    </row>
    <row r="1363" spans="12:74" x14ac:dyDescent="0.3">
      <c r="L1363">
        <v>5575</v>
      </c>
      <c r="M1363" t="s">
        <v>1768</v>
      </c>
      <c r="AU1363" t="s">
        <v>25581</v>
      </c>
      <c r="AW1363" t="s">
        <v>25582</v>
      </c>
      <c r="AZ1363" t="s">
        <v>25583</v>
      </c>
      <c r="BA1363" t="s">
        <v>25584</v>
      </c>
      <c r="BB1363" t="s">
        <v>25585</v>
      </c>
      <c r="BD1363" t="s">
        <v>25586</v>
      </c>
      <c r="BI1363" t="s">
        <v>25587</v>
      </c>
      <c r="BL1363" t="s">
        <v>25588</v>
      </c>
      <c r="BM1363" t="s">
        <v>25589</v>
      </c>
      <c r="BN1363" t="s">
        <v>25590</v>
      </c>
      <c r="BO1363" t="s">
        <v>25591</v>
      </c>
      <c r="BQ1363" t="s">
        <v>25592</v>
      </c>
      <c r="BV1363" t="s">
        <v>25593</v>
      </c>
    </row>
    <row r="1364" spans="12:74" x14ac:dyDescent="0.3">
      <c r="L1364">
        <v>5575</v>
      </c>
      <c r="M1364" t="s">
        <v>1769</v>
      </c>
      <c r="AU1364" t="s">
        <v>25594</v>
      </c>
      <c r="AW1364" t="s">
        <v>25595</v>
      </c>
      <c r="AZ1364" t="s">
        <v>25596</v>
      </c>
      <c r="BA1364" t="s">
        <v>25597</v>
      </c>
      <c r="BB1364" t="s">
        <v>25598</v>
      </c>
      <c r="BD1364" t="s">
        <v>25599</v>
      </c>
      <c r="BI1364" t="s">
        <v>25600</v>
      </c>
      <c r="BL1364" t="s">
        <v>25601</v>
      </c>
      <c r="BM1364" t="s">
        <v>25602</v>
      </c>
      <c r="BN1364" t="s">
        <v>25603</v>
      </c>
      <c r="BO1364" t="s">
        <v>25604</v>
      </c>
      <c r="BQ1364" t="s">
        <v>25605</v>
      </c>
      <c r="BV1364" t="s">
        <v>2107</v>
      </c>
    </row>
    <row r="1365" spans="12:74" x14ac:dyDescent="0.3">
      <c r="L1365">
        <v>5575</v>
      </c>
      <c r="M1365" t="s">
        <v>1770</v>
      </c>
      <c r="AU1365" t="s">
        <v>25606</v>
      </c>
      <c r="AW1365" t="s">
        <v>25607</v>
      </c>
      <c r="AZ1365" t="s">
        <v>25608</v>
      </c>
      <c r="BA1365" t="s">
        <v>25609</v>
      </c>
      <c r="BB1365" t="s">
        <v>25610</v>
      </c>
      <c r="BD1365" t="s">
        <v>25611</v>
      </c>
      <c r="BI1365" t="s">
        <v>25612</v>
      </c>
      <c r="BL1365" t="s">
        <v>25613</v>
      </c>
      <c r="BM1365" t="s">
        <v>25614</v>
      </c>
      <c r="BN1365" t="s">
        <v>25615</v>
      </c>
      <c r="BO1365" t="s">
        <v>25616</v>
      </c>
      <c r="BQ1365" t="s">
        <v>25617</v>
      </c>
      <c r="BV1365" t="s">
        <v>25618</v>
      </c>
    </row>
    <row r="1366" spans="12:74" x14ac:dyDescent="0.3">
      <c r="L1366">
        <v>5575</v>
      </c>
      <c r="M1366" t="s">
        <v>1771</v>
      </c>
      <c r="AU1366" t="s">
        <v>25619</v>
      </c>
      <c r="AW1366" t="s">
        <v>25620</v>
      </c>
      <c r="AZ1366" t="s">
        <v>25621</v>
      </c>
      <c r="BA1366" t="s">
        <v>25622</v>
      </c>
      <c r="BB1366" t="s">
        <v>25623</v>
      </c>
      <c r="BD1366" t="s">
        <v>25624</v>
      </c>
      <c r="BI1366" t="s">
        <v>25625</v>
      </c>
      <c r="BL1366" t="s">
        <v>25626</v>
      </c>
      <c r="BM1366" t="s">
        <v>25627</v>
      </c>
      <c r="BN1366" t="s">
        <v>25628</v>
      </c>
      <c r="BO1366" t="s">
        <v>25629</v>
      </c>
      <c r="BQ1366" t="s">
        <v>25630</v>
      </c>
      <c r="BV1366" t="s">
        <v>25631</v>
      </c>
    </row>
    <row r="1367" spans="12:74" x14ac:dyDescent="0.3">
      <c r="L1367">
        <v>5575</v>
      </c>
      <c r="M1367" t="s">
        <v>1772</v>
      </c>
      <c r="AU1367" t="s">
        <v>25632</v>
      </c>
      <c r="AW1367" t="s">
        <v>25633</v>
      </c>
      <c r="AZ1367" t="s">
        <v>25634</v>
      </c>
      <c r="BA1367" t="s">
        <v>25635</v>
      </c>
      <c r="BB1367" t="s">
        <v>25636</v>
      </c>
      <c r="BD1367" t="s">
        <v>25637</v>
      </c>
      <c r="BI1367" t="s">
        <v>25638</v>
      </c>
      <c r="BL1367" t="s">
        <v>25639</v>
      </c>
      <c r="BM1367" t="s">
        <v>25640</v>
      </c>
      <c r="BN1367" t="s">
        <v>25641</v>
      </c>
      <c r="BO1367" t="s">
        <v>25642</v>
      </c>
      <c r="BQ1367" t="s">
        <v>25643</v>
      </c>
      <c r="BV1367" t="s">
        <v>25644</v>
      </c>
    </row>
    <row r="1368" spans="12:74" x14ac:dyDescent="0.3">
      <c r="L1368">
        <v>5575</v>
      </c>
      <c r="M1368" t="s">
        <v>1773</v>
      </c>
      <c r="AU1368" t="s">
        <v>25645</v>
      </c>
      <c r="AW1368" t="s">
        <v>25646</v>
      </c>
      <c r="AZ1368" t="s">
        <v>25647</v>
      </c>
      <c r="BA1368" t="s">
        <v>25648</v>
      </c>
      <c r="BB1368" t="s">
        <v>25649</v>
      </c>
      <c r="BD1368" t="s">
        <v>25650</v>
      </c>
      <c r="BI1368" t="s">
        <v>25651</v>
      </c>
      <c r="BL1368" t="s">
        <v>25652</v>
      </c>
      <c r="BM1368" t="s">
        <v>25653</v>
      </c>
      <c r="BN1368" t="s">
        <v>25654</v>
      </c>
      <c r="BO1368" t="s">
        <v>25655</v>
      </c>
      <c r="BQ1368" t="s">
        <v>25656</v>
      </c>
      <c r="BV1368" t="s">
        <v>25657</v>
      </c>
    </row>
    <row r="1369" spans="12:74" x14ac:dyDescent="0.3">
      <c r="L1369">
        <v>5575</v>
      </c>
      <c r="M1369" t="s">
        <v>1774</v>
      </c>
      <c r="AU1369" t="s">
        <v>25658</v>
      </c>
      <c r="AW1369" t="s">
        <v>25659</v>
      </c>
      <c r="AZ1369" t="s">
        <v>25660</v>
      </c>
      <c r="BA1369" t="s">
        <v>25661</v>
      </c>
      <c r="BB1369" t="s">
        <v>25662</v>
      </c>
      <c r="BD1369" t="s">
        <v>25663</v>
      </c>
      <c r="BI1369" t="s">
        <v>25664</v>
      </c>
      <c r="BL1369" t="s">
        <v>25665</v>
      </c>
      <c r="BM1369" t="s">
        <v>25666</v>
      </c>
      <c r="BN1369" t="s">
        <v>25667</v>
      </c>
      <c r="BO1369" t="s">
        <v>25668</v>
      </c>
      <c r="BQ1369" t="s">
        <v>25669</v>
      </c>
      <c r="BV1369" t="s">
        <v>25670</v>
      </c>
    </row>
    <row r="1370" spans="12:74" x14ac:dyDescent="0.3">
      <c r="L1370">
        <v>5575</v>
      </c>
      <c r="M1370" t="s">
        <v>1775</v>
      </c>
      <c r="AU1370" t="s">
        <v>25671</v>
      </c>
      <c r="AW1370" t="s">
        <v>25672</v>
      </c>
      <c r="AZ1370" t="s">
        <v>25673</v>
      </c>
      <c r="BA1370" t="s">
        <v>25674</v>
      </c>
      <c r="BB1370" t="s">
        <v>25675</v>
      </c>
      <c r="BD1370" t="s">
        <v>25676</v>
      </c>
      <c r="BI1370" t="s">
        <v>25677</v>
      </c>
      <c r="BL1370" t="s">
        <v>25678</v>
      </c>
      <c r="BM1370" t="s">
        <v>25679</v>
      </c>
      <c r="BN1370" t="s">
        <v>25680</v>
      </c>
      <c r="BO1370" t="s">
        <v>25681</v>
      </c>
      <c r="BQ1370" t="s">
        <v>25682</v>
      </c>
      <c r="BV1370" t="s">
        <v>25683</v>
      </c>
    </row>
    <row r="1371" spans="12:74" x14ac:dyDescent="0.3">
      <c r="L1371">
        <v>5576</v>
      </c>
      <c r="M1371" t="s">
        <v>1776</v>
      </c>
      <c r="AU1371" t="s">
        <v>25684</v>
      </c>
      <c r="AW1371" t="s">
        <v>25685</v>
      </c>
      <c r="AZ1371" t="s">
        <v>25686</v>
      </c>
      <c r="BA1371" t="s">
        <v>25687</v>
      </c>
      <c r="BB1371" t="s">
        <v>25688</v>
      </c>
      <c r="BD1371" t="s">
        <v>25689</v>
      </c>
      <c r="BI1371" t="s">
        <v>25690</v>
      </c>
      <c r="BL1371" t="s">
        <v>25691</v>
      </c>
      <c r="BM1371" t="s">
        <v>25692</v>
      </c>
      <c r="BN1371" t="s">
        <v>25693</v>
      </c>
      <c r="BO1371" t="s">
        <v>25694</v>
      </c>
      <c r="BQ1371" t="s">
        <v>25695</v>
      </c>
      <c r="BV1371" t="s">
        <v>25696</v>
      </c>
    </row>
    <row r="1372" spans="12:74" x14ac:dyDescent="0.3">
      <c r="L1372">
        <v>5580</v>
      </c>
      <c r="M1372" t="s">
        <v>1777</v>
      </c>
      <c r="AU1372" t="s">
        <v>25697</v>
      </c>
      <c r="AW1372" t="s">
        <v>25698</v>
      </c>
      <c r="AZ1372" t="s">
        <v>25699</v>
      </c>
      <c r="BA1372" t="s">
        <v>25700</v>
      </c>
      <c r="BB1372" t="s">
        <v>25701</v>
      </c>
      <c r="BD1372" t="s">
        <v>25702</v>
      </c>
      <c r="BI1372" t="s">
        <v>25703</v>
      </c>
      <c r="BL1372" t="s">
        <v>25704</v>
      </c>
      <c r="BM1372" t="s">
        <v>25705</v>
      </c>
      <c r="BN1372" t="s">
        <v>25706</v>
      </c>
      <c r="BO1372" t="s">
        <v>25707</v>
      </c>
      <c r="BQ1372" t="s">
        <v>25708</v>
      </c>
      <c r="BV1372" t="s">
        <v>25709</v>
      </c>
    </row>
    <row r="1373" spans="12:74" x14ac:dyDescent="0.3">
      <c r="L1373">
        <v>5580</v>
      </c>
      <c r="M1373" t="s">
        <v>1778</v>
      </c>
      <c r="AU1373" t="s">
        <v>25710</v>
      </c>
      <c r="AW1373" t="s">
        <v>25711</v>
      </c>
      <c r="AZ1373" t="s">
        <v>25712</v>
      </c>
      <c r="BA1373" t="s">
        <v>25713</v>
      </c>
      <c r="BB1373" t="s">
        <v>25714</v>
      </c>
      <c r="BD1373" t="s">
        <v>25715</v>
      </c>
      <c r="BI1373" t="s">
        <v>25716</v>
      </c>
      <c r="BL1373" t="s">
        <v>25717</v>
      </c>
      <c r="BM1373" t="s">
        <v>25718</v>
      </c>
      <c r="BN1373" t="s">
        <v>25719</v>
      </c>
      <c r="BO1373" t="s">
        <v>25720</v>
      </c>
      <c r="BQ1373" t="s">
        <v>25721</v>
      </c>
      <c r="BV1373" t="s">
        <v>25722</v>
      </c>
    </row>
    <row r="1374" spans="12:74" x14ac:dyDescent="0.3">
      <c r="L1374">
        <v>5580</v>
      </c>
      <c r="M1374" t="s">
        <v>1779</v>
      </c>
      <c r="AU1374" t="s">
        <v>25723</v>
      </c>
      <c r="AW1374" t="s">
        <v>25724</v>
      </c>
      <c r="AZ1374" t="s">
        <v>25725</v>
      </c>
      <c r="BA1374" t="s">
        <v>25726</v>
      </c>
      <c r="BB1374" t="s">
        <v>25727</v>
      </c>
      <c r="BD1374" t="s">
        <v>25728</v>
      </c>
      <c r="BI1374" t="s">
        <v>25729</v>
      </c>
      <c r="BL1374" t="s">
        <v>25730</v>
      </c>
      <c r="BM1374" t="s">
        <v>25731</v>
      </c>
      <c r="BN1374" t="s">
        <v>25732</v>
      </c>
      <c r="BO1374" t="s">
        <v>25733</v>
      </c>
      <c r="BQ1374" t="s">
        <v>25734</v>
      </c>
      <c r="BV1374" t="s">
        <v>25735</v>
      </c>
    </row>
    <row r="1375" spans="12:74" x14ac:dyDescent="0.3">
      <c r="L1375">
        <v>5580</v>
      </c>
      <c r="M1375" t="s">
        <v>1780</v>
      </c>
      <c r="AU1375" t="s">
        <v>25736</v>
      </c>
      <c r="AW1375" t="s">
        <v>25737</v>
      </c>
      <c r="AZ1375" t="s">
        <v>25738</v>
      </c>
      <c r="BA1375" t="s">
        <v>25739</v>
      </c>
      <c r="BB1375" t="s">
        <v>25740</v>
      </c>
      <c r="BD1375" t="s">
        <v>25741</v>
      </c>
      <c r="BI1375" t="s">
        <v>25742</v>
      </c>
      <c r="BL1375" t="s">
        <v>25743</v>
      </c>
      <c r="BM1375" t="s">
        <v>25744</v>
      </c>
      <c r="BN1375" t="s">
        <v>25745</v>
      </c>
      <c r="BO1375" t="s">
        <v>25746</v>
      </c>
      <c r="BQ1375" t="s">
        <v>25747</v>
      </c>
      <c r="BV1375" t="s">
        <v>25748</v>
      </c>
    </row>
    <row r="1376" spans="12:74" x14ac:dyDescent="0.3">
      <c r="L1376">
        <v>5580</v>
      </c>
      <c r="M1376" t="s">
        <v>1781</v>
      </c>
      <c r="AU1376" t="s">
        <v>25749</v>
      </c>
      <c r="AW1376" t="s">
        <v>25750</v>
      </c>
      <c r="AZ1376" t="s">
        <v>25751</v>
      </c>
      <c r="BA1376" t="s">
        <v>4888</v>
      </c>
      <c r="BB1376" t="s">
        <v>25752</v>
      </c>
      <c r="BD1376" t="s">
        <v>25753</v>
      </c>
      <c r="BI1376" t="s">
        <v>25754</v>
      </c>
      <c r="BL1376" t="s">
        <v>25755</v>
      </c>
      <c r="BM1376" t="s">
        <v>25756</v>
      </c>
      <c r="BN1376" t="s">
        <v>25757</v>
      </c>
      <c r="BO1376" t="s">
        <v>25758</v>
      </c>
      <c r="BQ1376" t="s">
        <v>25759</v>
      </c>
      <c r="BV1376" t="s">
        <v>25760</v>
      </c>
    </row>
    <row r="1377" spans="12:74" x14ac:dyDescent="0.3">
      <c r="L1377">
        <v>5580</v>
      </c>
      <c r="M1377" t="s">
        <v>1782</v>
      </c>
      <c r="AU1377" t="s">
        <v>25761</v>
      </c>
      <c r="AW1377" t="s">
        <v>25762</v>
      </c>
      <c r="AZ1377" t="s">
        <v>25763</v>
      </c>
      <c r="BA1377" t="s">
        <v>25764</v>
      </c>
      <c r="BB1377" t="s">
        <v>25765</v>
      </c>
      <c r="BD1377" t="s">
        <v>25766</v>
      </c>
      <c r="BI1377" t="s">
        <v>25767</v>
      </c>
      <c r="BL1377" t="s">
        <v>25768</v>
      </c>
      <c r="BM1377" t="s">
        <v>25769</v>
      </c>
      <c r="BN1377" t="s">
        <v>25770</v>
      </c>
      <c r="BO1377" t="s">
        <v>25771</v>
      </c>
      <c r="BQ1377" t="s">
        <v>25772</v>
      </c>
      <c r="BV1377" t="s">
        <v>25773</v>
      </c>
    </row>
    <row r="1378" spans="12:74" x14ac:dyDescent="0.3">
      <c r="L1378">
        <v>5580</v>
      </c>
      <c r="M1378" t="s">
        <v>1783</v>
      </c>
      <c r="AU1378" t="s">
        <v>25774</v>
      </c>
      <c r="AW1378" t="s">
        <v>25775</v>
      </c>
      <c r="AZ1378" t="s">
        <v>25776</v>
      </c>
      <c r="BA1378" t="s">
        <v>25777</v>
      </c>
      <c r="BB1378" t="s">
        <v>25778</v>
      </c>
      <c r="BD1378" t="s">
        <v>25779</v>
      </c>
      <c r="BI1378" t="s">
        <v>25780</v>
      </c>
      <c r="BL1378" t="s">
        <v>25781</v>
      </c>
      <c r="BM1378" t="s">
        <v>25782</v>
      </c>
      <c r="BN1378" t="s">
        <v>25783</v>
      </c>
      <c r="BO1378" t="s">
        <v>25784</v>
      </c>
      <c r="BQ1378" t="s">
        <v>25785</v>
      </c>
      <c r="BV1378" t="s">
        <v>25786</v>
      </c>
    </row>
    <row r="1379" spans="12:74" x14ac:dyDescent="0.3">
      <c r="L1379">
        <v>5580</v>
      </c>
      <c r="M1379" t="s">
        <v>1783</v>
      </c>
      <c r="AU1379" t="s">
        <v>25787</v>
      </c>
      <c r="AW1379" t="s">
        <v>25788</v>
      </c>
      <c r="AZ1379" t="s">
        <v>25789</v>
      </c>
      <c r="BA1379" t="s">
        <v>25790</v>
      </c>
      <c r="BB1379" t="s">
        <v>25791</v>
      </c>
      <c r="BD1379" t="s">
        <v>25792</v>
      </c>
      <c r="BI1379" t="s">
        <v>25793</v>
      </c>
      <c r="BL1379" t="s">
        <v>25794</v>
      </c>
      <c r="BM1379" t="s">
        <v>25795</v>
      </c>
      <c r="BN1379" t="s">
        <v>25796</v>
      </c>
      <c r="BO1379" t="s">
        <v>25797</v>
      </c>
      <c r="BQ1379" t="s">
        <v>25798</v>
      </c>
      <c r="BV1379" t="s">
        <v>25799</v>
      </c>
    </row>
    <row r="1380" spans="12:74" x14ac:dyDescent="0.3">
      <c r="L1380">
        <v>5580</v>
      </c>
      <c r="M1380" t="s">
        <v>1784</v>
      </c>
      <c r="AU1380" t="s">
        <v>25800</v>
      </c>
      <c r="AW1380" t="s">
        <v>25801</v>
      </c>
      <c r="AZ1380" t="s">
        <v>25802</v>
      </c>
      <c r="BA1380" t="s">
        <v>25803</v>
      </c>
      <c r="BB1380" t="s">
        <v>25804</v>
      </c>
      <c r="BD1380" t="s">
        <v>25805</v>
      </c>
      <c r="BI1380" t="s">
        <v>25806</v>
      </c>
      <c r="BL1380" t="s">
        <v>25807</v>
      </c>
      <c r="BM1380" t="s">
        <v>25808</v>
      </c>
      <c r="BN1380" t="s">
        <v>25809</v>
      </c>
      <c r="BO1380" t="s">
        <v>25810</v>
      </c>
      <c r="BQ1380" t="s">
        <v>25811</v>
      </c>
      <c r="BV1380" t="s">
        <v>25812</v>
      </c>
    </row>
    <row r="1381" spans="12:74" x14ac:dyDescent="0.3">
      <c r="L1381">
        <v>5580</v>
      </c>
      <c r="M1381" t="s">
        <v>1785</v>
      </c>
      <c r="AU1381" t="s">
        <v>25813</v>
      </c>
      <c r="AW1381" t="s">
        <v>25814</v>
      </c>
      <c r="AZ1381" t="s">
        <v>25815</v>
      </c>
      <c r="BA1381" t="s">
        <v>25816</v>
      </c>
      <c r="BB1381" t="s">
        <v>25817</v>
      </c>
      <c r="BD1381" t="s">
        <v>25818</v>
      </c>
      <c r="BI1381" t="s">
        <v>25819</v>
      </c>
      <c r="BL1381" t="s">
        <v>25820</v>
      </c>
      <c r="BM1381" t="s">
        <v>25821</v>
      </c>
      <c r="BN1381" t="s">
        <v>25822</v>
      </c>
      <c r="BO1381" t="s">
        <v>25823</v>
      </c>
      <c r="BQ1381" t="s">
        <v>25824</v>
      </c>
      <c r="BV1381" t="s">
        <v>25825</v>
      </c>
    </row>
    <row r="1382" spans="12:74" x14ac:dyDescent="0.3">
      <c r="L1382">
        <v>5580</v>
      </c>
      <c r="M1382" t="s">
        <v>1786</v>
      </c>
      <c r="AU1382" t="s">
        <v>25826</v>
      </c>
      <c r="AW1382" t="s">
        <v>25827</v>
      </c>
      <c r="AZ1382" t="s">
        <v>25828</v>
      </c>
      <c r="BA1382" t="s">
        <v>25829</v>
      </c>
      <c r="BB1382" t="s">
        <v>25830</v>
      </c>
      <c r="BD1382" t="s">
        <v>25831</v>
      </c>
      <c r="BI1382" t="s">
        <v>25832</v>
      </c>
      <c r="BL1382" t="s">
        <v>25833</v>
      </c>
      <c r="BM1382" t="s">
        <v>25834</v>
      </c>
      <c r="BN1382" t="s">
        <v>25835</v>
      </c>
      <c r="BO1382" t="s">
        <v>25836</v>
      </c>
      <c r="BQ1382" t="s">
        <v>25837</v>
      </c>
      <c r="BV1382" t="s">
        <v>25838</v>
      </c>
    </row>
    <row r="1383" spans="12:74" x14ac:dyDescent="0.3">
      <c r="L1383">
        <v>5590</v>
      </c>
      <c r="M1383" t="s">
        <v>1787</v>
      </c>
      <c r="AU1383" t="s">
        <v>25839</v>
      </c>
      <c r="AW1383" t="s">
        <v>25840</v>
      </c>
      <c r="AZ1383" t="s">
        <v>25841</v>
      </c>
      <c r="BA1383" t="s">
        <v>25842</v>
      </c>
      <c r="BB1383" t="s">
        <v>25843</v>
      </c>
      <c r="BD1383" t="s">
        <v>25844</v>
      </c>
      <c r="BI1383" t="s">
        <v>25845</v>
      </c>
      <c r="BL1383" t="s">
        <v>25846</v>
      </c>
      <c r="BM1383" t="s">
        <v>25847</v>
      </c>
      <c r="BN1383" t="s">
        <v>25848</v>
      </c>
      <c r="BO1383" t="s">
        <v>25849</v>
      </c>
      <c r="BQ1383" t="s">
        <v>25850</v>
      </c>
      <c r="BV1383" t="s">
        <v>25851</v>
      </c>
    </row>
    <row r="1384" spans="12:74" x14ac:dyDescent="0.3">
      <c r="L1384">
        <v>5590</v>
      </c>
      <c r="M1384" t="s">
        <v>1788</v>
      </c>
      <c r="AU1384" t="s">
        <v>25852</v>
      </c>
      <c r="AW1384" t="s">
        <v>25853</v>
      </c>
      <c r="AZ1384" t="s">
        <v>25854</v>
      </c>
      <c r="BA1384" t="s">
        <v>25855</v>
      </c>
      <c r="BB1384" t="s">
        <v>25856</v>
      </c>
      <c r="BD1384" t="s">
        <v>25857</v>
      </c>
      <c r="BI1384" t="s">
        <v>25858</v>
      </c>
      <c r="BL1384" t="s">
        <v>25859</v>
      </c>
      <c r="BM1384" t="s">
        <v>25860</v>
      </c>
      <c r="BN1384" t="s">
        <v>25861</v>
      </c>
      <c r="BO1384" t="s">
        <v>25862</v>
      </c>
      <c r="BQ1384" t="s">
        <v>25863</v>
      </c>
      <c r="BV1384" t="s">
        <v>25864</v>
      </c>
    </row>
    <row r="1385" spans="12:74" x14ac:dyDescent="0.3">
      <c r="L1385">
        <v>5590</v>
      </c>
      <c r="M1385" t="s">
        <v>1789</v>
      </c>
      <c r="AU1385" t="s">
        <v>25865</v>
      </c>
      <c r="AW1385" t="s">
        <v>25866</v>
      </c>
      <c r="AZ1385" t="s">
        <v>25867</v>
      </c>
      <c r="BA1385" t="s">
        <v>25868</v>
      </c>
      <c r="BB1385" t="s">
        <v>25869</v>
      </c>
      <c r="BD1385" t="s">
        <v>25870</v>
      </c>
      <c r="BI1385" t="s">
        <v>25871</v>
      </c>
      <c r="BL1385" t="s">
        <v>25872</v>
      </c>
      <c r="BM1385" t="s">
        <v>25873</v>
      </c>
      <c r="BN1385" t="s">
        <v>25874</v>
      </c>
      <c r="BO1385" t="s">
        <v>25875</v>
      </c>
      <c r="BQ1385" t="s">
        <v>25876</v>
      </c>
      <c r="BV1385" t="s">
        <v>25877</v>
      </c>
    </row>
    <row r="1386" spans="12:74" x14ac:dyDescent="0.3">
      <c r="L1386">
        <v>5590</v>
      </c>
      <c r="M1386" t="s">
        <v>1790</v>
      </c>
      <c r="AU1386" t="s">
        <v>25878</v>
      </c>
      <c r="AW1386" t="s">
        <v>25879</v>
      </c>
      <c r="AZ1386" t="s">
        <v>25880</v>
      </c>
      <c r="BA1386" t="s">
        <v>25881</v>
      </c>
      <c r="BB1386" t="s">
        <v>531</v>
      </c>
      <c r="BD1386" t="s">
        <v>25882</v>
      </c>
      <c r="BI1386" t="s">
        <v>25883</v>
      </c>
      <c r="BL1386" t="s">
        <v>25884</v>
      </c>
      <c r="BM1386" t="s">
        <v>25885</v>
      </c>
      <c r="BN1386" t="s">
        <v>25886</v>
      </c>
      <c r="BO1386" t="s">
        <v>25887</v>
      </c>
      <c r="BQ1386" t="s">
        <v>25888</v>
      </c>
      <c r="BV1386" t="s">
        <v>25889</v>
      </c>
    </row>
    <row r="1387" spans="12:74" x14ac:dyDescent="0.3">
      <c r="L1387">
        <v>5590</v>
      </c>
      <c r="M1387" t="s">
        <v>1791</v>
      </c>
      <c r="AU1387" t="s">
        <v>25890</v>
      </c>
      <c r="AW1387" t="s">
        <v>25891</v>
      </c>
      <c r="AZ1387" t="s">
        <v>25892</v>
      </c>
      <c r="BA1387" t="s">
        <v>25893</v>
      </c>
      <c r="BB1387" t="s">
        <v>25894</v>
      </c>
      <c r="BD1387" t="s">
        <v>25895</v>
      </c>
      <c r="BI1387" t="s">
        <v>25896</v>
      </c>
      <c r="BL1387" t="s">
        <v>25897</v>
      </c>
      <c r="BM1387" t="s">
        <v>25898</v>
      </c>
      <c r="BN1387" t="s">
        <v>25899</v>
      </c>
      <c r="BO1387" t="s">
        <v>25900</v>
      </c>
      <c r="BQ1387" t="s">
        <v>25901</v>
      </c>
      <c r="BV1387" t="s">
        <v>25902</v>
      </c>
    </row>
    <row r="1388" spans="12:74" x14ac:dyDescent="0.3">
      <c r="L1388">
        <v>5590</v>
      </c>
      <c r="M1388" t="s">
        <v>1792</v>
      </c>
      <c r="AU1388" t="s">
        <v>25903</v>
      </c>
      <c r="AW1388" t="s">
        <v>25904</v>
      </c>
      <c r="AZ1388" t="s">
        <v>25905</v>
      </c>
      <c r="BA1388" t="s">
        <v>25906</v>
      </c>
      <c r="BB1388" t="s">
        <v>25907</v>
      </c>
      <c r="BD1388" t="s">
        <v>25908</v>
      </c>
      <c r="BI1388" t="s">
        <v>25909</v>
      </c>
      <c r="BL1388" t="s">
        <v>25910</v>
      </c>
      <c r="BM1388" t="s">
        <v>25911</v>
      </c>
      <c r="BN1388" t="s">
        <v>25912</v>
      </c>
      <c r="BO1388" t="s">
        <v>25913</v>
      </c>
      <c r="BQ1388" t="s">
        <v>25914</v>
      </c>
      <c r="BV1388" t="s">
        <v>25915</v>
      </c>
    </row>
    <row r="1389" spans="12:74" x14ac:dyDescent="0.3">
      <c r="L1389">
        <v>5590</v>
      </c>
      <c r="M1389" t="s">
        <v>1793</v>
      </c>
      <c r="AU1389" t="s">
        <v>25916</v>
      </c>
      <c r="AW1389" t="s">
        <v>25917</v>
      </c>
      <c r="AZ1389" t="s">
        <v>25918</v>
      </c>
      <c r="BA1389" t="s">
        <v>25919</v>
      </c>
      <c r="BB1389" t="s">
        <v>25920</v>
      </c>
      <c r="BD1389" t="s">
        <v>25921</v>
      </c>
      <c r="BI1389" t="s">
        <v>25922</v>
      </c>
      <c r="BL1389" t="s">
        <v>25923</v>
      </c>
      <c r="BM1389" t="s">
        <v>25924</v>
      </c>
      <c r="BN1389" t="s">
        <v>25925</v>
      </c>
      <c r="BO1389" t="s">
        <v>25926</v>
      </c>
      <c r="BQ1389" t="s">
        <v>25927</v>
      </c>
      <c r="BV1389" t="s">
        <v>25928</v>
      </c>
    </row>
    <row r="1390" spans="12:74" x14ac:dyDescent="0.3">
      <c r="L1390">
        <v>5590</v>
      </c>
      <c r="M1390" t="s">
        <v>1794</v>
      </c>
      <c r="AU1390" t="s">
        <v>25929</v>
      </c>
      <c r="AW1390" t="s">
        <v>25930</v>
      </c>
      <c r="AZ1390" t="s">
        <v>25931</v>
      </c>
      <c r="BA1390" t="s">
        <v>25932</v>
      </c>
      <c r="BB1390" t="s">
        <v>25933</v>
      </c>
      <c r="BD1390" t="s">
        <v>25934</v>
      </c>
      <c r="BI1390" t="s">
        <v>25935</v>
      </c>
      <c r="BL1390" t="s">
        <v>25936</v>
      </c>
      <c r="BM1390" t="s">
        <v>25937</v>
      </c>
      <c r="BN1390" t="s">
        <v>25938</v>
      </c>
      <c r="BO1390" t="s">
        <v>25939</v>
      </c>
      <c r="BQ1390" t="s">
        <v>25940</v>
      </c>
      <c r="BV1390" t="s">
        <v>25941</v>
      </c>
    </row>
    <row r="1391" spans="12:74" x14ac:dyDescent="0.3">
      <c r="L1391">
        <v>5590</v>
      </c>
      <c r="M1391" t="s">
        <v>1795</v>
      </c>
      <c r="AU1391" t="s">
        <v>25942</v>
      </c>
      <c r="AW1391" t="s">
        <v>25943</v>
      </c>
      <c r="AZ1391" t="s">
        <v>25944</v>
      </c>
      <c r="BA1391" t="s">
        <v>25945</v>
      </c>
      <c r="BB1391" t="s">
        <v>25946</v>
      </c>
      <c r="BD1391" t="s">
        <v>25947</v>
      </c>
      <c r="BI1391" t="s">
        <v>25948</v>
      </c>
      <c r="BL1391" t="s">
        <v>25949</v>
      </c>
      <c r="BM1391" t="s">
        <v>25950</v>
      </c>
      <c r="BN1391" t="s">
        <v>25951</v>
      </c>
      <c r="BO1391" t="s">
        <v>25952</v>
      </c>
      <c r="BQ1391" t="s">
        <v>25953</v>
      </c>
      <c r="BV1391" t="s">
        <v>25954</v>
      </c>
    </row>
    <row r="1392" spans="12:74" x14ac:dyDescent="0.3">
      <c r="L1392">
        <v>5590</v>
      </c>
      <c r="M1392" t="s">
        <v>1796</v>
      </c>
      <c r="AU1392" t="s">
        <v>25955</v>
      </c>
      <c r="AW1392" t="s">
        <v>25956</v>
      </c>
      <c r="AZ1392" t="s">
        <v>25957</v>
      </c>
      <c r="BA1392" t="s">
        <v>25958</v>
      </c>
      <c r="BB1392" t="s">
        <v>25959</v>
      </c>
      <c r="BD1392" t="s">
        <v>25960</v>
      </c>
      <c r="BI1392" t="s">
        <v>25961</v>
      </c>
      <c r="BL1392" t="s">
        <v>25962</v>
      </c>
      <c r="BM1392" t="s">
        <v>25963</v>
      </c>
      <c r="BN1392" t="s">
        <v>25964</v>
      </c>
      <c r="BO1392" t="s">
        <v>25965</v>
      </c>
      <c r="BQ1392" t="s">
        <v>25966</v>
      </c>
      <c r="BV1392" t="s">
        <v>25967</v>
      </c>
    </row>
    <row r="1393" spans="12:74" x14ac:dyDescent="0.3">
      <c r="L1393">
        <v>5600</v>
      </c>
      <c r="M1393" t="s">
        <v>1797</v>
      </c>
      <c r="AU1393" t="s">
        <v>25968</v>
      </c>
      <c r="AW1393" t="s">
        <v>25969</v>
      </c>
      <c r="AZ1393" t="s">
        <v>25970</v>
      </c>
      <c r="BA1393" t="s">
        <v>25971</v>
      </c>
      <c r="BB1393" t="s">
        <v>25972</v>
      </c>
      <c r="BD1393" t="s">
        <v>25973</v>
      </c>
      <c r="BI1393" t="s">
        <v>25974</v>
      </c>
      <c r="BL1393" t="s">
        <v>25975</v>
      </c>
      <c r="BM1393" t="s">
        <v>25976</v>
      </c>
      <c r="BN1393" t="s">
        <v>25977</v>
      </c>
      <c r="BO1393" t="s">
        <v>25978</v>
      </c>
      <c r="BQ1393" t="s">
        <v>25979</v>
      </c>
      <c r="BV1393" t="s">
        <v>25980</v>
      </c>
    </row>
    <row r="1394" spans="12:74" x14ac:dyDescent="0.3">
      <c r="L1394">
        <v>5600</v>
      </c>
      <c r="M1394" t="s">
        <v>1798</v>
      </c>
      <c r="AU1394" t="s">
        <v>25981</v>
      </c>
      <c r="AW1394" t="s">
        <v>25982</v>
      </c>
      <c r="AZ1394" t="s">
        <v>25983</v>
      </c>
      <c r="BA1394" t="s">
        <v>25984</v>
      </c>
      <c r="BB1394" t="s">
        <v>25985</v>
      </c>
      <c r="BD1394" t="s">
        <v>25986</v>
      </c>
      <c r="BI1394" t="s">
        <v>25987</v>
      </c>
      <c r="BL1394" t="s">
        <v>25988</v>
      </c>
      <c r="BM1394" t="s">
        <v>25989</v>
      </c>
      <c r="BN1394" t="s">
        <v>25990</v>
      </c>
      <c r="BO1394" t="s">
        <v>25991</v>
      </c>
      <c r="BQ1394" t="s">
        <v>25992</v>
      </c>
      <c r="BV1394" t="s">
        <v>25993</v>
      </c>
    </row>
    <row r="1395" spans="12:74" x14ac:dyDescent="0.3">
      <c r="L1395">
        <v>5600</v>
      </c>
      <c r="M1395" t="s">
        <v>1798</v>
      </c>
      <c r="AU1395" t="s">
        <v>25994</v>
      </c>
      <c r="AW1395" t="s">
        <v>25995</v>
      </c>
      <c r="AZ1395" t="s">
        <v>25996</v>
      </c>
      <c r="BA1395" t="s">
        <v>25997</v>
      </c>
      <c r="BB1395" t="s">
        <v>25998</v>
      </c>
      <c r="BD1395" t="s">
        <v>25999</v>
      </c>
      <c r="BI1395" t="s">
        <v>26000</v>
      </c>
      <c r="BL1395" t="s">
        <v>26001</v>
      </c>
      <c r="BM1395" t="s">
        <v>26002</v>
      </c>
      <c r="BN1395" t="s">
        <v>26003</v>
      </c>
      <c r="BO1395" t="s">
        <v>26004</v>
      </c>
      <c r="BQ1395" t="s">
        <v>26005</v>
      </c>
      <c r="BV1395" t="s">
        <v>26006</v>
      </c>
    </row>
    <row r="1396" spans="12:74" x14ac:dyDescent="0.3">
      <c r="L1396">
        <v>5600</v>
      </c>
      <c r="M1396" t="s">
        <v>1799</v>
      </c>
      <c r="AU1396" t="s">
        <v>26007</v>
      </c>
      <c r="AW1396" t="s">
        <v>26008</v>
      </c>
      <c r="AZ1396" t="s">
        <v>26009</v>
      </c>
      <c r="BA1396" t="s">
        <v>26010</v>
      </c>
      <c r="BB1396" t="s">
        <v>26011</v>
      </c>
      <c r="BD1396" t="s">
        <v>26012</v>
      </c>
      <c r="BI1396" t="s">
        <v>26013</v>
      </c>
      <c r="BL1396" t="s">
        <v>26014</v>
      </c>
      <c r="BM1396" t="s">
        <v>26015</v>
      </c>
      <c r="BN1396" t="s">
        <v>26016</v>
      </c>
      <c r="BO1396" t="s">
        <v>26017</v>
      </c>
      <c r="BQ1396" t="s">
        <v>26018</v>
      </c>
      <c r="BV1396" t="s">
        <v>26019</v>
      </c>
    </row>
    <row r="1397" spans="12:74" x14ac:dyDescent="0.3">
      <c r="L1397">
        <v>5600</v>
      </c>
      <c r="M1397" t="s">
        <v>1800</v>
      </c>
      <c r="AU1397" t="s">
        <v>26020</v>
      </c>
      <c r="AW1397" t="s">
        <v>26021</v>
      </c>
      <c r="AZ1397" t="s">
        <v>26022</v>
      </c>
      <c r="BA1397" t="s">
        <v>26023</v>
      </c>
      <c r="BB1397" t="s">
        <v>26024</v>
      </c>
      <c r="BD1397" t="s">
        <v>26025</v>
      </c>
      <c r="BI1397" t="s">
        <v>26026</v>
      </c>
      <c r="BL1397" t="s">
        <v>26027</v>
      </c>
      <c r="BM1397" t="s">
        <v>26028</v>
      </c>
      <c r="BN1397" t="s">
        <v>26029</v>
      </c>
      <c r="BO1397" t="s">
        <v>26030</v>
      </c>
      <c r="BQ1397" t="s">
        <v>26031</v>
      </c>
      <c r="BV1397" t="s">
        <v>26032</v>
      </c>
    </row>
    <row r="1398" spans="12:74" x14ac:dyDescent="0.3">
      <c r="L1398">
        <v>5600</v>
      </c>
      <c r="M1398" t="s">
        <v>1801</v>
      </c>
      <c r="AU1398" t="s">
        <v>26033</v>
      </c>
      <c r="AW1398" t="s">
        <v>26034</v>
      </c>
      <c r="AZ1398" t="s">
        <v>26035</v>
      </c>
      <c r="BA1398" t="s">
        <v>26036</v>
      </c>
      <c r="BB1398" t="s">
        <v>26037</v>
      </c>
      <c r="BD1398" t="s">
        <v>26038</v>
      </c>
      <c r="BI1398" t="s">
        <v>26039</v>
      </c>
      <c r="BL1398" t="s">
        <v>26040</v>
      </c>
      <c r="BM1398" t="s">
        <v>26041</v>
      </c>
      <c r="BN1398" t="s">
        <v>26042</v>
      </c>
      <c r="BO1398" t="s">
        <v>26043</v>
      </c>
      <c r="BQ1398" t="s">
        <v>26044</v>
      </c>
      <c r="BV1398" t="s">
        <v>26045</v>
      </c>
    </row>
    <row r="1399" spans="12:74" x14ac:dyDescent="0.3">
      <c r="L1399">
        <v>5600</v>
      </c>
      <c r="M1399" t="s">
        <v>1802</v>
      </c>
      <c r="AU1399" t="s">
        <v>26046</v>
      </c>
      <c r="AW1399" t="s">
        <v>26047</v>
      </c>
      <c r="AZ1399" t="s">
        <v>26048</v>
      </c>
      <c r="BA1399" t="s">
        <v>26049</v>
      </c>
      <c r="BB1399" t="s">
        <v>26050</v>
      </c>
      <c r="BD1399" t="s">
        <v>26051</v>
      </c>
      <c r="BI1399" t="s">
        <v>26052</v>
      </c>
      <c r="BL1399" t="s">
        <v>26053</v>
      </c>
      <c r="BM1399" t="s">
        <v>26054</v>
      </c>
      <c r="BN1399" t="s">
        <v>26055</v>
      </c>
      <c r="BO1399" t="s">
        <v>26056</v>
      </c>
      <c r="BQ1399" t="s">
        <v>26057</v>
      </c>
      <c r="BV1399" t="s">
        <v>26058</v>
      </c>
    </row>
    <row r="1400" spans="12:74" x14ac:dyDescent="0.3">
      <c r="L1400">
        <v>5600</v>
      </c>
      <c r="M1400" t="s">
        <v>1803</v>
      </c>
      <c r="AU1400" t="s">
        <v>26059</v>
      </c>
      <c r="AW1400" t="s">
        <v>26060</v>
      </c>
      <c r="AZ1400" t="s">
        <v>26061</v>
      </c>
      <c r="BA1400" t="s">
        <v>26062</v>
      </c>
      <c r="BB1400" t="s">
        <v>26063</v>
      </c>
      <c r="BD1400" t="s">
        <v>26064</v>
      </c>
      <c r="BI1400" t="s">
        <v>26065</v>
      </c>
      <c r="BL1400" t="s">
        <v>26066</v>
      </c>
      <c r="BM1400" t="s">
        <v>26067</v>
      </c>
      <c r="BN1400" t="s">
        <v>26068</v>
      </c>
      <c r="BO1400" t="s">
        <v>26069</v>
      </c>
      <c r="BQ1400" t="s">
        <v>26070</v>
      </c>
      <c r="BV1400" t="s">
        <v>26071</v>
      </c>
    </row>
    <row r="1401" spans="12:74" x14ac:dyDescent="0.3">
      <c r="L1401">
        <v>5600</v>
      </c>
      <c r="M1401" t="s">
        <v>1804</v>
      </c>
      <c r="AU1401" t="s">
        <v>26072</v>
      </c>
      <c r="AW1401" t="s">
        <v>8806</v>
      </c>
      <c r="AZ1401" t="s">
        <v>26073</v>
      </c>
      <c r="BA1401" t="s">
        <v>26074</v>
      </c>
      <c r="BB1401" t="s">
        <v>26075</v>
      </c>
      <c r="BD1401" t="s">
        <v>26076</v>
      </c>
      <c r="BI1401" t="s">
        <v>26077</v>
      </c>
      <c r="BL1401" t="s">
        <v>26078</v>
      </c>
      <c r="BM1401" t="s">
        <v>26079</v>
      </c>
      <c r="BN1401" t="s">
        <v>26080</v>
      </c>
      <c r="BO1401" t="s">
        <v>26081</v>
      </c>
      <c r="BQ1401" t="s">
        <v>26082</v>
      </c>
      <c r="BV1401" t="s">
        <v>26083</v>
      </c>
    </row>
    <row r="1402" spans="12:74" x14ac:dyDescent="0.3">
      <c r="L1402">
        <v>5600</v>
      </c>
      <c r="M1402" t="s">
        <v>1805</v>
      </c>
      <c r="AU1402" t="s">
        <v>26084</v>
      </c>
      <c r="AW1402" t="s">
        <v>26085</v>
      </c>
      <c r="AZ1402" t="s">
        <v>26086</v>
      </c>
      <c r="BA1402" t="s">
        <v>26087</v>
      </c>
      <c r="BB1402" t="s">
        <v>26088</v>
      </c>
      <c r="BD1402" t="s">
        <v>26089</v>
      </c>
      <c r="BI1402" t="s">
        <v>26090</v>
      </c>
      <c r="BL1402" t="s">
        <v>26091</v>
      </c>
      <c r="BM1402" t="s">
        <v>26092</v>
      </c>
      <c r="BN1402" t="s">
        <v>26093</v>
      </c>
      <c r="BO1402" t="s">
        <v>26094</v>
      </c>
      <c r="BQ1402" t="s">
        <v>26095</v>
      </c>
      <c r="BV1402" t="s">
        <v>26096</v>
      </c>
    </row>
    <row r="1403" spans="12:74" x14ac:dyDescent="0.3">
      <c r="L1403">
        <v>5600</v>
      </c>
      <c r="M1403" t="s">
        <v>1806</v>
      </c>
      <c r="AU1403" t="s">
        <v>26097</v>
      </c>
      <c r="AW1403" t="s">
        <v>26098</v>
      </c>
      <c r="AZ1403" t="s">
        <v>26099</v>
      </c>
      <c r="BA1403" t="s">
        <v>26100</v>
      </c>
      <c r="BB1403" t="s">
        <v>26101</v>
      </c>
      <c r="BD1403" t="s">
        <v>26102</v>
      </c>
      <c r="BI1403" t="s">
        <v>26103</v>
      </c>
      <c r="BL1403" t="s">
        <v>26104</v>
      </c>
      <c r="BM1403" t="s">
        <v>26105</v>
      </c>
      <c r="BN1403" t="s">
        <v>26106</v>
      </c>
      <c r="BO1403" t="s">
        <v>26107</v>
      </c>
      <c r="BQ1403" t="s">
        <v>26108</v>
      </c>
      <c r="BV1403" t="s">
        <v>26109</v>
      </c>
    </row>
    <row r="1404" spans="12:74" x14ac:dyDescent="0.3">
      <c r="L1404">
        <v>5600</v>
      </c>
      <c r="M1404" t="s">
        <v>1807</v>
      </c>
      <c r="AU1404" t="s">
        <v>26110</v>
      </c>
      <c r="AW1404" t="s">
        <v>26111</v>
      </c>
      <c r="AZ1404" t="s">
        <v>26112</v>
      </c>
      <c r="BA1404" t="s">
        <v>26113</v>
      </c>
      <c r="BB1404" t="s">
        <v>26114</v>
      </c>
      <c r="BD1404" t="s">
        <v>26115</v>
      </c>
      <c r="BI1404" t="s">
        <v>26116</v>
      </c>
      <c r="BL1404" t="s">
        <v>26117</v>
      </c>
      <c r="BM1404" t="s">
        <v>26118</v>
      </c>
      <c r="BN1404" t="s">
        <v>26119</v>
      </c>
      <c r="BO1404" t="s">
        <v>15768</v>
      </c>
      <c r="BQ1404" t="s">
        <v>26120</v>
      </c>
      <c r="BV1404" t="s">
        <v>26121</v>
      </c>
    </row>
    <row r="1405" spans="12:74" x14ac:dyDescent="0.3">
      <c r="L1405">
        <v>5600</v>
      </c>
      <c r="M1405" t="s">
        <v>1808</v>
      </c>
      <c r="AU1405" t="s">
        <v>26122</v>
      </c>
      <c r="AW1405" t="s">
        <v>26123</v>
      </c>
      <c r="AZ1405" t="s">
        <v>26124</v>
      </c>
      <c r="BA1405" t="s">
        <v>26125</v>
      </c>
      <c r="BB1405" t="s">
        <v>26126</v>
      </c>
      <c r="BD1405" t="s">
        <v>26127</v>
      </c>
      <c r="BI1405" t="s">
        <v>26128</v>
      </c>
      <c r="BL1405" t="s">
        <v>26129</v>
      </c>
      <c r="BM1405" t="s">
        <v>26130</v>
      </c>
      <c r="BN1405" t="s">
        <v>26131</v>
      </c>
      <c r="BO1405" t="s">
        <v>26132</v>
      </c>
      <c r="BQ1405" t="s">
        <v>26133</v>
      </c>
      <c r="BV1405" t="s">
        <v>26134</v>
      </c>
    </row>
    <row r="1406" spans="12:74" x14ac:dyDescent="0.3">
      <c r="L1406">
        <v>5600</v>
      </c>
      <c r="M1406" t="s">
        <v>1809</v>
      </c>
      <c r="AU1406" t="s">
        <v>26135</v>
      </c>
      <c r="AW1406" t="s">
        <v>26136</v>
      </c>
      <c r="AZ1406" t="s">
        <v>26137</v>
      </c>
      <c r="BA1406" t="s">
        <v>26138</v>
      </c>
      <c r="BB1406" t="s">
        <v>26139</v>
      </c>
      <c r="BD1406" t="s">
        <v>26140</v>
      </c>
      <c r="BI1406" t="s">
        <v>26141</v>
      </c>
      <c r="BL1406" t="s">
        <v>26142</v>
      </c>
      <c r="BM1406" t="s">
        <v>26143</v>
      </c>
      <c r="BN1406" t="s">
        <v>26144</v>
      </c>
      <c r="BO1406" t="s">
        <v>26145</v>
      </c>
      <c r="BQ1406" t="s">
        <v>26146</v>
      </c>
      <c r="BV1406" t="s">
        <v>26147</v>
      </c>
    </row>
    <row r="1407" spans="12:74" x14ac:dyDescent="0.3">
      <c r="L1407">
        <v>5600</v>
      </c>
      <c r="M1407" t="s">
        <v>1810</v>
      </c>
      <c r="AU1407" t="s">
        <v>26148</v>
      </c>
      <c r="AW1407" t="s">
        <v>26149</v>
      </c>
      <c r="AZ1407" t="s">
        <v>26150</v>
      </c>
      <c r="BA1407" t="s">
        <v>26151</v>
      </c>
      <c r="BB1407" t="s">
        <v>26152</v>
      </c>
      <c r="BD1407" t="s">
        <v>26153</v>
      </c>
      <c r="BI1407" t="s">
        <v>26154</v>
      </c>
      <c r="BL1407" t="s">
        <v>26155</v>
      </c>
      <c r="BM1407" t="s">
        <v>26156</v>
      </c>
      <c r="BN1407" t="s">
        <v>26157</v>
      </c>
      <c r="BO1407" t="s">
        <v>26158</v>
      </c>
      <c r="BQ1407" t="s">
        <v>26159</v>
      </c>
      <c r="BV1407" t="s">
        <v>26160</v>
      </c>
    </row>
    <row r="1408" spans="12:74" x14ac:dyDescent="0.3">
      <c r="L1408">
        <v>5600</v>
      </c>
      <c r="M1408" t="s">
        <v>1811</v>
      </c>
      <c r="AU1408" t="s">
        <v>26161</v>
      </c>
      <c r="AW1408" t="s">
        <v>26162</v>
      </c>
      <c r="AZ1408" t="s">
        <v>26163</v>
      </c>
      <c r="BA1408" t="s">
        <v>26164</v>
      </c>
      <c r="BB1408" t="s">
        <v>26165</v>
      </c>
      <c r="BD1408" t="s">
        <v>26166</v>
      </c>
      <c r="BI1408" t="s">
        <v>26167</v>
      </c>
      <c r="BL1408" t="s">
        <v>26168</v>
      </c>
      <c r="BM1408" t="s">
        <v>26169</v>
      </c>
      <c r="BN1408" t="s">
        <v>26170</v>
      </c>
      <c r="BO1408" t="s">
        <v>26171</v>
      </c>
      <c r="BQ1408" t="s">
        <v>26172</v>
      </c>
      <c r="BV1408" t="s">
        <v>26173</v>
      </c>
    </row>
    <row r="1409" spans="12:74" x14ac:dyDescent="0.3">
      <c r="L1409">
        <v>5600</v>
      </c>
      <c r="M1409" t="s">
        <v>1812</v>
      </c>
      <c r="AU1409" t="s">
        <v>26174</v>
      </c>
      <c r="AW1409" t="s">
        <v>26175</v>
      </c>
      <c r="AZ1409" t="s">
        <v>26176</v>
      </c>
      <c r="BA1409" t="s">
        <v>26177</v>
      </c>
      <c r="BB1409" t="s">
        <v>26178</v>
      </c>
      <c r="BD1409" t="s">
        <v>26179</v>
      </c>
      <c r="BI1409" t="s">
        <v>26180</v>
      </c>
      <c r="BL1409" t="s">
        <v>26181</v>
      </c>
      <c r="BM1409" t="s">
        <v>26182</v>
      </c>
      <c r="BN1409" t="s">
        <v>26183</v>
      </c>
      <c r="BO1409" t="s">
        <v>26184</v>
      </c>
      <c r="BQ1409" t="s">
        <v>26185</v>
      </c>
      <c r="BV1409" t="s">
        <v>26186</v>
      </c>
    </row>
    <row r="1410" spans="12:74" x14ac:dyDescent="0.3">
      <c r="L1410">
        <v>5620</v>
      </c>
      <c r="M1410" t="s">
        <v>1812</v>
      </c>
      <c r="AU1410" t="s">
        <v>26187</v>
      </c>
      <c r="AW1410" t="s">
        <v>26188</v>
      </c>
      <c r="AZ1410" t="s">
        <v>26189</v>
      </c>
      <c r="BA1410" t="s">
        <v>26190</v>
      </c>
      <c r="BB1410" t="s">
        <v>26191</v>
      </c>
      <c r="BD1410" t="s">
        <v>26192</v>
      </c>
      <c r="BI1410" t="s">
        <v>26193</v>
      </c>
      <c r="BL1410" t="s">
        <v>26194</v>
      </c>
      <c r="BM1410" t="s">
        <v>26195</v>
      </c>
      <c r="BN1410" t="s">
        <v>26196</v>
      </c>
      <c r="BO1410" t="s">
        <v>26197</v>
      </c>
      <c r="BQ1410" t="s">
        <v>26198</v>
      </c>
      <c r="BV1410" t="s">
        <v>26199</v>
      </c>
    </row>
    <row r="1411" spans="12:74" x14ac:dyDescent="0.3">
      <c r="L1411">
        <v>5620</v>
      </c>
      <c r="M1411" t="s">
        <v>1813</v>
      </c>
      <c r="AU1411" t="s">
        <v>26200</v>
      </c>
      <c r="AW1411" t="s">
        <v>26201</v>
      </c>
      <c r="AZ1411" t="s">
        <v>26202</v>
      </c>
      <c r="BA1411" t="s">
        <v>26203</v>
      </c>
      <c r="BB1411" t="s">
        <v>26204</v>
      </c>
      <c r="BD1411" t="s">
        <v>26205</v>
      </c>
      <c r="BI1411" t="s">
        <v>26206</v>
      </c>
      <c r="BL1411" t="s">
        <v>26207</v>
      </c>
      <c r="BM1411" t="s">
        <v>26208</v>
      </c>
      <c r="BN1411" t="s">
        <v>26209</v>
      </c>
      <c r="BO1411" t="s">
        <v>26210</v>
      </c>
      <c r="BQ1411" t="s">
        <v>26211</v>
      </c>
      <c r="BV1411" t="s">
        <v>26212</v>
      </c>
    </row>
    <row r="1412" spans="12:74" x14ac:dyDescent="0.3">
      <c r="L1412">
        <v>5620</v>
      </c>
      <c r="M1412" t="s">
        <v>1814</v>
      </c>
      <c r="AU1412" t="s">
        <v>26213</v>
      </c>
      <c r="AW1412" t="s">
        <v>26214</v>
      </c>
      <c r="AZ1412" t="s">
        <v>26215</v>
      </c>
      <c r="BA1412" t="s">
        <v>26216</v>
      </c>
      <c r="BB1412" t="s">
        <v>26217</v>
      </c>
      <c r="BD1412" t="s">
        <v>26218</v>
      </c>
      <c r="BI1412" t="s">
        <v>26219</v>
      </c>
      <c r="BL1412" t="s">
        <v>26220</v>
      </c>
      <c r="BM1412" t="s">
        <v>26221</v>
      </c>
      <c r="BN1412" t="s">
        <v>26222</v>
      </c>
      <c r="BO1412" t="s">
        <v>26223</v>
      </c>
      <c r="BQ1412" t="s">
        <v>26224</v>
      </c>
      <c r="BV1412" t="s">
        <v>26225</v>
      </c>
    </row>
    <row r="1413" spans="12:74" x14ac:dyDescent="0.3">
      <c r="L1413">
        <v>5620</v>
      </c>
      <c r="M1413" t="s">
        <v>1815</v>
      </c>
      <c r="AU1413" t="s">
        <v>26226</v>
      </c>
      <c r="AW1413" t="s">
        <v>26227</v>
      </c>
      <c r="AZ1413" t="s">
        <v>26228</v>
      </c>
      <c r="BA1413" t="s">
        <v>26229</v>
      </c>
      <c r="BB1413" t="s">
        <v>26230</v>
      </c>
      <c r="BD1413" t="s">
        <v>26231</v>
      </c>
      <c r="BI1413" t="s">
        <v>26232</v>
      </c>
      <c r="BL1413" t="s">
        <v>26233</v>
      </c>
      <c r="BM1413" t="s">
        <v>26234</v>
      </c>
      <c r="BN1413" t="s">
        <v>26235</v>
      </c>
      <c r="BO1413" t="s">
        <v>26236</v>
      </c>
      <c r="BQ1413" t="s">
        <v>26237</v>
      </c>
      <c r="BV1413" t="s">
        <v>26238</v>
      </c>
    </row>
    <row r="1414" spans="12:74" x14ac:dyDescent="0.3">
      <c r="L1414">
        <v>5620</v>
      </c>
      <c r="M1414" t="s">
        <v>1816</v>
      </c>
      <c r="AU1414" t="s">
        <v>26239</v>
      </c>
      <c r="AW1414" t="s">
        <v>26240</v>
      </c>
      <c r="AZ1414" t="s">
        <v>26241</v>
      </c>
      <c r="BA1414" t="s">
        <v>26242</v>
      </c>
      <c r="BB1414" t="s">
        <v>26243</v>
      </c>
      <c r="BD1414" t="s">
        <v>26244</v>
      </c>
      <c r="BI1414" t="s">
        <v>26245</v>
      </c>
      <c r="BL1414" t="s">
        <v>26246</v>
      </c>
      <c r="BM1414" t="s">
        <v>26247</v>
      </c>
      <c r="BN1414" t="s">
        <v>26248</v>
      </c>
      <c r="BO1414" t="s">
        <v>26249</v>
      </c>
      <c r="BQ1414" t="s">
        <v>26250</v>
      </c>
      <c r="BV1414" t="s">
        <v>26251</v>
      </c>
    </row>
    <row r="1415" spans="12:74" x14ac:dyDescent="0.3">
      <c r="L1415">
        <v>5620</v>
      </c>
      <c r="M1415" t="s">
        <v>1817</v>
      </c>
      <c r="AU1415" t="s">
        <v>26252</v>
      </c>
      <c r="AW1415" t="s">
        <v>26253</v>
      </c>
      <c r="AZ1415" t="s">
        <v>26254</v>
      </c>
      <c r="BA1415" t="s">
        <v>26255</v>
      </c>
      <c r="BB1415" t="s">
        <v>26256</v>
      </c>
      <c r="BD1415" t="s">
        <v>26257</v>
      </c>
      <c r="BI1415" t="s">
        <v>26258</v>
      </c>
      <c r="BL1415" t="s">
        <v>26259</v>
      </c>
      <c r="BM1415" t="s">
        <v>26260</v>
      </c>
      <c r="BN1415" t="s">
        <v>26261</v>
      </c>
      <c r="BO1415" t="s">
        <v>26262</v>
      </c>
      <c r="BQ1415" t="s">
        <v>26263</v>
      </c>
      <c r="BV1415" t="s">
        <v>26264</v>
      </c>
    </row>
    <row r="1416" spans="12:74" x14ac:dyDescent="0.3">
      <c r="L1416">
        <v>5620</v>
      </c>
      <c r="M1416" t="s">
        <v>1818</v>
      </c>
      <c r="AU1416" t="s">
        <v>26265</v>
      </c>
      <c r="AW1416" t="s">
        <v>26266</v>
      </c>
      <c r="AZ1416" t="s">
        <v>26267</v>
      </c>
      <c r="BA1416" t="s">
        <v>26268</v>
      </c>
      <c r="BB1416" t="s">
        <v>26269</v>
      </c>
      <c r="BD1416" t="s">
        <v>26270</v>
      </c>
      <c r="BI1416" t="s">
        <v>26271</v>
      </c>
      <c r="BL1416" t="s">
        <v>26272</v>
      </c>
      <c r="BM1416" t="s">
        <v>26273</v>
      </c>
      <c r="BN1416" t="s">
        <v>26274</v>
      </c>
      <c r="BO1416" t="s">
        <v>26275</v>
      </c>
      <c r="BQ1416" t="s">
        <v>26276</v>
      </c>
      <c r="BV1416" t="s">
        <v>26277</v>
      </c>
    </row>
    <row r="1417" spans="12:74" x14ac:dyDescent="0.3">
      <c r="L1417">
        <v>5621</v>
      </c>
      <c r="M1417" t="s">
        <v>1819</v>
      </c>
      <c r="AU1417" t="s">
        <v>26278</v>
      </c>
      <c r="AW1417" t="s">
        <v>26279</v>
      </c>
      <c r="AZ1417" t="s">
        <v>26280</v>
      </c>
      <c r="BA1417" t="s">
        <v>26281</v>
      </c>
      <c r="BB1417" t="s">
        <v>26282</v>
      </c>
      <c r="BD1417" t="s">
        <v>26283</v>
      </c>
      <c r="BI1417" t="s">
        <v>26284</v>
      </c>
      <c r="BL1417" t="s">
        <v>26285</v>
      </c>
      <c r="BM1417" t="s">
        <v>26286</v>
      </c>
      <c r="BN1417" t="s">
        <v>26287</v>
      </c>
      <c r="BO1417" t="s">
        <v>26288</v>
      </c>
      <c r="BQ1417" t="s">
        <v>26289</v>
      </c>
      <c r="BV1417" t="s">
        <v>26290</v>
      </c>
    </row>
    <row r="1418" spans="12:74" x14ac:dyDescent="0.3">
      <c r="L1418">
        <v>5621</v>
      </c>
      <c r="M1418" t="s">
        <v>1820</v>
      </c>
      <c r="AU1418" t="s">
        <v>26291</v>
      </c>
      <c r="AW1418" t="s">
        <v>26292</v>
      </c>
      <c r="AZ1418" t="s">
        <v>26293</v>
      </c>
      <c r="BA1418" t="s">
        <v>26294</v>
      </c>
      <c r="BB1418" t="s">
        <v>26295</v>
      </c>
      <c r="BD1418" t="s">
        <v>26296</v>
      </c>
      <c r="BI1418" t="s">
        <v>26297</v>
      </c>
      <c r="BL1418" t="s">
        <v>26298</v>
      </c>
      <c r="BM1418" t="s">
        <v>26299</v>
      </c>
      <c r="BN1418" t="s">
        <v>26300</v>
      </c>
      <c r="BO1418" t="s">
        <v>26301</v>
      </c>
      <c r="BQ1418" t="s">
        <v>26302</v>
      </c>
      <c r="BV1418" t="s">
        <v>26303</v>
      </c>
    </row>
    <row r="1419" spans="12:74" x14ac:dyDescent="0.3">
      <c r="L1419">
        <v>5621</v>
      </c>
      <c r="M1419" t="s">
        <v>1821</v>
      </c>
      <c r="AU1419" t="s">
        <v>26304</v>
      </c>
      <c r="AW1419" t="s">
        <v>26305</v>
      </c>
      <c r="AZ1419" t="s">
        <v>26306</v>
      </c>
      <c r="BA1419" t="s">
        <v>26307</v>
      </c>
      <c r="BB1419" t="s">
        <v>26308</v>
      </c>
      <c r="BD1419" t="s">
        <v>26309</v>
      </c>
      <c r="BI1419" t="s">
        <v>26310</v>
      </c>
      <c r="BL1419" t="s">
        <v>26311</v>
      </c>
      <c r="BM1419" t="s">
        <v>26312</v>
      </c>
      <c r="BN1419" t="s">
        <v>26313</v>
      </c>
      <c r="BO1419" t="s">
        <v>26314</v>
      </c>
      <c r="BQ1419" t="s">
        <v>26315</v>
      </c>
      <c r="BV1419" t="s">
        <v>26316</v>
      </c>
    </row>
    <row r="1420" spans="12:74" x14ac:dyDescent="0.3">
      <c r="L1420">
        <v>5621</v>
      </c>
      <c r="M1420" t="s">
        <v>1822</v>
      </c>
      <c r="AU1420" t="s">
        <v>26317</v>
      </c>
      <c r="AW1420" t="s">
        <v>26318</v>
      </c>
      <c r="AZ1420" t="s">
        <v>26319</v>
      </c>
      <c r="BA1420" t="s">
        <v>26320</v>
      </c>
      <c r="BB1420" t="s">
        <v>26321</v>
      </c>
      <c r="BD1420" t="s">
        <v>26322</v>
      </c>
      <c r="BI1420" t="s">
        <v>26323</v>
      </c>
      <c r="BL1420" t="s">
        <v>26324</v>
      </c>
      <c r="BM1420" t="s">
        <v>26325</v>
      </c>
      <c r="BN1420" t="s">
        <v>26326</v>
      </c>
      <c r="BO1420" t="s">
        <v>26327</v>
      </c>
      <c r="BQ1420" t="s">
        <v>26328</v>
      </c>
      <c r="BV1420" t="s">
        <v>26329</v>
      </c>
    </row>
    <row r="1421" spans="12:74" x14ac:dyDescent="0.3">
      <c r="L1421">
        <v>5630</v>
      </c>
      <c r="M1421" t="s">
        <v>1823</v>
      </c>
      <c r="AU1421" t="s">
        <v>26330</v>
      </c>
      <c r="AW1421" t="s">
        <v>26331</v>
      </c>
      <c r="AZ1421" t="s">
        <v>26332</v>
      </c>
      <c r="BA1421" t="s">
        <v>26333</v>
      </c>
      <c r="BB1421" t="s">
        <v>26334</v>
      </c>
      <c r="BD1421" t="s">
        <v>26335</v>
      </c>
      <c r="BI1421" t="s">
        <v>26336</v>
      </c>
      <c r="BL1421" t="s">
        <v>26337</v>
      </c>
      <c r="BM1421" t="s">
        <v>26338</v>
      </c>
      <c r="BN1421" t="s">
        <v>26339</v>
      </c>
      <c r="BO1421" t="s">
        <v>26340</v>
      </c>
      <c r="BQ1421" t="s">
        <v>26341</v>
      </c>
      <c r="BV1421" t="s">
        <v>26342</v>
      </c>
    </row>
    <row r="1422" spans="12:74" x14ac:dyDescent="0.3">
      <c r="L1422">
        <v>5630</v>
      </c>
      <c r="M1422" t="s">
        <v>1824</v>
      </c>
      <c r="AU1422" t="s">
        <v>26343</v>
      </c>
      <c r="AW1422" t="s">
        <v>26344</v>
      </c>
      <c r="AZ1422" t="s">
        <v>26345</v>
      </c>
      <c r="BA1422" t="s">
        <v>26346</v>
      </c>
      <c r="BB1422" t="s">
        <v>26347</v>
      </c>
      <c r="BD1422" t="s">
        <v>26348</v>
      </c>
      <c r="BI1422" t="s">
        <v>26349</v>
      </c>
      <c r="BL1422" t="s">
        <v>26350</v>
      </c>
      <c r="BM1422" t="s">
        <v>26351</v>
      </c>
      <c r="BN1422" t="s">
        <v>26352</v>
      </c>
      <c r="BO1422" t="s">
        <v>26353</v>
      </c>
      <c r="BQ1422" t="s">
        <v>26354</v>
      </c>
      <c r="BV1422" t="s">
        <v>26355</v>
      </c>
    </row>
    <row r="1423" spans="12:74" x14ac:dyDescent="0.3">
      <c r="L1423">
        <v>5630</v>
      </c>
      <c r="M1423" t="s">
        <v>1825</v>
      </c>
      <c r="AU1423" t="s">
        <v>26356</v>
      </c>
      <c r="AW1423" t="s">
        <v>26357</v>
      </c>
      <c r="AZ1423" t="s">
        <v>26358</v>
      </c>
      <c r="BA1423" t="s">
        <v>26359</v>
      </c>
      <c r="BB1423" t="s">
        <v>26360</v>
      </c>
      <c r="BD1423" t="s">
        <v>26361</v>
      </c>
      <c r="BI1423" t="s">
        <v>26362</v>
      </c>
      <c r="BL1423" t="s">
        <v>26363</v>
      </c>
      <c r="BM1423" t="s">
        <v>26364</v>
      </c>
      <c r="BN1423" t="s">
        <v>26365</v>
      </c>
      <c r="BO1423" t="s">
        <v>26366</v>
      </c>
      <c r="BQ1423" t="s">
        <v>26367</v>
      </c>
      <c r="BV1423" t="s">
        <v>26368</v>
      </c>
    </row>
    <row r="1424" spans="12:74" x14ac:dyDescent="0.3">
      <c r="L1424">
        <v>5630</v>
      </c>
      <c r="M1424" t="s">
        <v>1826</v>
      </c>
      <c r="AU1424" t="s">
        <v>26369</v>
      </c>
      <c r="AW1424" t="s">
        <v>26370</v>
      </c>
      <c r="AZ1424" t="s">
        <v>26371</v>
      </c>
      <c r="BA1424" t="s">
        <v>26372</v>
      </c>
      <c r="BB1424" t="s">
        <v>26373</v>
      </c>
      <c r="BD1424" t="s">
        <v>26374</v>
      </c>
      <c r="BI1424" t="s">
        <v>26375</v>
      </c>
      <c r="BL1424" t="s">
        <v>26376</v>
      </c>
      <c r="BM1424" t="s">
        <v>26377</v>
      </c>
      <c r="BN1424" t="s">
        <v>26378</v>
      </c>
      <c r="BO1424" t="s">
        <v>26379</v>
      </c>
      <c r="BQ1424" t="s">
        <v>26380</v>
      </c>
      <c r="BV1424" t="s">
        <v>26381</v>
      </c>
    </row>
    <row r="1425" spans="12:74" x14ac:dyDescent="0.3">
      <c r="L1425">
        <v>5630</v>
      </c>
      <c r="M1425" t="s">
        <v>1827</v>
      </c>
      <c r="AU1425" t="s">
        <v>26382</v>
      </c>
      <c r="AW1425" t="s">
        <v>26383</v>
      </c>
      <c r="AZ1425" t="s">
        <v>26384</v>
      </c>
      <c r="BA1425" t="s">
        <v>26385</v>
      </c>
      <c r="BB1425" t="s">
        <v>26386</v>
      </c>
      <c r="BD1425" t="s">
        <v>26387</v>
      </c>
      <c r="BI1425" t="s">
        <v>26388</v>
      </c>
      <c r="BL1425" t="s">
        <v>26389</v>
      </c>
      <c r="BM1425" t="s">
        <v>26390</v>
      </c>
      <c r="BN1425" t="s">
        <v>26391</v>
      </c>
      <c r="BO1425" t="s">
        <v>26392</v>
      </c>
      <c r="BQ1425" t="s">
        <v>26393</v>
      </c>
      <c r="BV1425" t="s">
        <v>26394</v>
      </c>
    </row>
    <row r="1426" spans="12:74" x14ac:dyDescent="0.3">
      <c r="L1426">
        <v>5630</v>
      </c>
      <c r="M1426" t="s">
        <v>1828</v>
      </c>
      <c r="AU1426" t="s">
        <v>26395</v>
      </c>
      <c r="AW1426" t="s">
        <v>26396</v>
      </c>
      <c r="AZ1426" t="s">
        <v>26397</v>
      </c>
      <c r="BA1426" t="s">
        <v>26398</v>
      </c>
      <c r="BB1426" t="s">
        <v>26399</v>
      </c>
      <c r="BD1426" t="s">
        <v>26400</v>
      </c>
      <c r="BI1426" t="s">
        <v>26401</v>
      </c>
      <c r="BL1426" t="s">
        <v>26402</v>
      </c>
      <c r="BM1426" t="s">
        <v>26403</v>
      </c>
      <c r="BN1426" t="s">
        <v>26404</v>
      </c>
      <c r="BO1426" t="s">
        <v>26405</v>
      </c>
      <c r="BQ1426" t="s">
        <v>26406</v>
      </c>
      <c r="BV1426" t="s">
        <v>26407</v>
      </c>
    </row>
    <row r="1427" spans="12:74" x14ac:dyDescent="0.3">
      <c r="L1427">
        <v>5640</v>
      </c>
      <c r="M1427" t="s">
        <v>1829</v>
      </c>
      <c r="AU1427" t="s">
        <v>26408</v>
      </c>
      <c r="AW1427" t="s">
        <v>26409</v>
      </c>
      <c r="AZ1427" t="s">
        <v>26410</v>
      </c>
      <c r="BA1427" t="s">
        <v>26411</v>
      </c>
      <c r="BB1427" t="s">
        <v>26412</v>
      </c>
      <c r="BD1427" t="s">
        <v>26413</v>
      </c>
      <c r="BI1427" t="s">
        <v>26414</v>
      </c>
      <c r="BL1427" t="s">
        <v>26415</v>
      </c>
      <c r="BM1427" t="s">
        <v>26416</v>
      </c>
      <c r="BN1427" t="s">
        <v>26417</v>
      </c>
      <c r="BO1427" t="s">
        <v>26418</v>
      </c>
      <c r="BQ1427" t="s">
        <v>26419</v>
      </c>
      <c r="BV1427" t="s">
        <v>26420</v>
      </c>
    </row>
    <row r="1428" spans="12:74" x14ac:dyDescent="0.3">
      <c r="L1428">
        <v>5640</v>
      </c>
      <c r="M1428" t="s">
        <v>1830</v>
      </c>
      <c r="AU1428" t="s">
        <v>26421</v>
      </c>
      <c r="AW1428" t="s">
        <v>26422</v>
      </c>
      <c r="AZ1428" t="s">
        <v>26423</v>
      </c>
      <c r="BA1428" t="s">
        <v>26424</v>
      </c>
      <c r="BB1428" t="s">
        <v>26425</v>
      </c>
      <c r="BD1428" t="s">
        <v>26426</v>
      </c>
      <c r="BI1428" t="s">
        <v>26427</v>
      </c>
      <c r="BL1428" t="s">
        <v>26428</v>
      </c>
      <c r="BM1428" t="s">
        <v>26429</v>
      </c>
      <c r="BN1428" t="s">
        <v>26430</v>
      </c>
      <c r="BO1428" t="s">
        <v>26431</v>
      </c>
      <c r="BQ1428" t="s">
        <v>26432</v>
      </c>
      <c r="BV1428" t="s">
        <v>26433</v>
      </c>
    </row>
    <row r="1429" spans="12:74" x14ac:dyDescent="0.3">
      <c r="L1429">
        <v>5640</v>
      </c>
      <c r="M1429" t="s">
        <v>1831</v>
      </c>
      <c r="AU1429" t="s">
        <v>26434</v>
      </c>
      <c r="AW1429" t="s">
        <v>26435</v>
      </c>
      <c r="AZ1429" t="s">
        <v>26436</v>
      </c>
      <c r="BA1429" t="s">
        <v>26437</v>
      </c>
      <c r="BB1429" t="s">
        <v>26438</v>
      </c>
      <c r="BD1429" t="s">
        <v>26439</v>
      </c>
      <c r="BI1429" t="s">
        <v>26440</v>
      </c>
      <c r="BL1429" t="s">
        <v>26441</v>
      </c>
      <c r="BM1429" t="s">
        <v>26442</v>
      </c>
      <c r="BN1429" t="s">
        <v>26443</v>
      </c>
      <c r="BO1429" t="s">
        <v>26444</v>
      </c>
      <c r="BQ1429" t="s">
        <v>26445</v>
      </c>
      <c r="BV1429" t="s">
        <v>26446</v>
      </c>
    </row>
    <row r="1430" spans="12:74" x14ac:dyDescent="0.3">
      <c r="L1430">
        <v>5640</v>
      </c>
      <c r="M1430" t="s">
        <v>1832</v>
      </c>
      <c r="AU1430" t="s">
        <v>26447</v>
      </c>
      <c r="AW1430" t="s">
        <v>26448</v>
      </c>
      <c r="AZ1430" t="s">
        <v>26449</v>
      </c>
      <c r="BA1430" t="s">
        <v>26450</v>
      </c>
      <c r="BB1430" t="s">
        <v>26451</v>
      </c>
      <c r="BD1430" t="s">
        <v>26452</v>
      </c>
      <c r="BI1430" t="s">
        <v>26453</v>
      </c>
      <c r="BL1430" t="s">
        <v>26454</v>
      </c>
      <c r="BM1430" t="s">
        <v>26455</v>
      </c>
      <c r="BN1430" t="s">
        <v>26456</v>
      </c>
      <c r="BO1430" t="s">
        <v>26457</v>
      </c>
      <c r="BQ1430" t="s">
        <v>26458</v>
      </c>
      <c r="BV1430" t="s">
        <v>26459</v>
      </c>
    </row>
    <row r="1431" spans="12:74" x14ac:dyDescent="0.3">
      <c r="L1431">
        <v>5640</v>
      </c>
      <c r="M1431" t="s">
        <v>1833</v>
      </c>
      <c r="AU1431" t="s">
        <v>26460</v>
      </c>
      <c r="AW1431" t="s">
        <v>26461</v>
      </c>
      <c r="AZ1431" t="s">
        <v>26462</v>
      </c>
      <c r="BA1431" t="s">
        <v>26463</v>
      </c>
      <c r="BB1431" t="s">
        <v>26464</v>
      </c>
      <c r="BD1431" t="s">
        <v>26465</v>
      </c>
      <c r="BI1431" t="s">
        <v>26466</v>
      </c>
      <c r="BL1431" t="s">
        <v>26467</v>
      </c>
      <c r="BM1431" t="s">
        <v>26468</v>
      </c>
      <c r="BN1431" t="s">
        <v>26469</v>
      </c>
      <c r="BO1431" t="s">
        <v>26470</v>
      </c>
      <c r="BQ1431" t="s">
        <v>26471</v>
      </c>
      <c r="BV1431" t="s">
        <v>26472</v>
      </c>
    </row>
    <row r="1432" spans="12:74" x14ac:dyDescent="0.3">
      <c r="L1432">
        <v>5640</v>
      </c>
      <c r="M1432" t="s">
        <v>1834</v>
      </c>
      <c r="AU1432" t="s">
        <v>26473</v>
      </c>
      <c r="AW1432" t="s">
        <v>26474</v>
      </c>
      <c r="AZ1432" t="s">
        <v>26475</v>
      </c>
      <c r="BA1432" t="s">
        <v>26476</v>
      </c>
      <c r="BB1432" t="s">
        <v>26477</v>
      </c>
      <c r="BD1432" t="s">
        <v>26478</v>
      </c>
      <c r="BI1432" t="s">
        <v>26479</v>
      </c>
      <c r="BL1432" t="s">
        <v>26480</v>
      </c>
      <c r="BM1432" t="s">
        <v>26481</v>
      </c>
      <c r="BN1432" t="s">
        <v>26482</v>
      </c>
      <c r="BO1432" t="s">
        <v>26483</v>
      </c>
      <c r="BQ1432" t="s">
        <v>26484</v>
      </c>
      <c r="BV1432" t="s">
        <v>26485</v>
      </c>
    </row>
    <row r="1433" spans="12:74" x14ac:dyDescent="0.3">
      <c r="L1433">
        <v>5641</v>
      </c>
      <c r="M1433" t="s">
        <v>1835</v>
      </c>
      <c r="AU1433" t="s">
        <v>26486</v>
      </c>
      <c r="AW1433" t="s">
        <v>26487</v>
      </c>
      <c r="AZ1433" t="s">
        <v>26488</v>
      </c>
      <c r="BA1433" t="s">
        <v>26489</v>
      </c>
      <c r="BB1433" t="s">
        <v>26490</v>
      </c>
      <c r="BD1433" t="s">
        <v>26491</v>
      </c>
      <c r="BI1433" t="s">
        <v>26492</v>
      </c>
      <c r="BL1433" t="s">
        <v>26493</v>
      </c>
      <c r="BM1433" t="s">
        <v>26494</v>
      </c>
      <c r="BN1433" t="s">
        <v>26495</v>
      </c>
      <c r="BO1433" t="s">
        <v>26496</v>
      </c>
      <c r="BQ1433" t="s">
        <v>26497</v>
      </c>
      <c r="BV1433" t="s">
        <v>26498</v>
      </c>
    </row>
    <row r="1434" spans="12:74" x14ac:dyDescent="0.3">
      <c r="L1434">
        <v>5644</v>
      </c>
      <c r="M1434" t="s">
        <v>1836</v>
      </c>
      <c r="AU1434" t="s">
        <v>26499</v>
      </c>
      <c r="AW1434" t="s">
        <v>26500</v>
      </c>
      <c r="AZ1434" t="s">
        <v>26501</v>
      </c>
      <c r="BA1434" t="s">
        <v>26502</v>
      </c>
      <c r="BB1434" t="s">
        <v>26503</v>
      </c>
      <c r="BD1434" t="s">
        <v>26504</v>
      </c>
      <c r="BI1434" t="s">
        <v>26505</v>
      </c>
      <c r="BL1434" t="s">
        <v>26506</v>
      </c>
      <c r="BM1434" t="s">
        <v>26507</v>
      </c>
      <c r="BN1434" t="s">
        <v>26508</v>
      </c>
      <c r="BO1434" t="s">
        <v>26509</v>
      </c>
      <c r="BQ1434" t="s">
        <v>26510</v>
      </c>
      <c r="BV1434" t="s">
        <v>26511</v>
      </c>
    </row>
    <row r="1435" spans="12:74" x14ac:dyDescent="0.3">
      <c r="L1435">
        <v>5646</v>
      </c>
      <c r="M1435" t="s">
        <v>1837</v>
      </c>
      <c r="AU1435" t="s">
        <v>26512</v>
      </c>
      <c r="AW1435" t="s">
        <v>26513</v>
      </c>
      <c r="AZ1435" t="s">
        <v>26514</v>
      </c>
      <c r="BA1435" t="s">
        <v>26515</v>
      </c>
      <c r="BB1435" t="s">
        <v>26516</v>
      </c>
      <c r="BD1435" t="s">
        <v>26517</v>
      </c>
      <c r="BI1435" t="s">
        <v>26518</v>
      </c>
      <c r="BL1435" t="s">
        <v>26519</v>
      </c>
      <c r="BM1435" t="s">
        <v>26520</v>
      </c>
      <c r="BN1435" t="s">
        <v>26521</v>
      </c>
      <c r="BO1435" t="s">
        <v>26522</v>
      </c>
      <c r="BQ1435" t="s">
        <v>26523</v>
      </c>
      <c r="BV1435" t="s">
        <v>26524</v>
      </c>
    </row>
    <row r="1436" spans="12:74" x14ac:dyDescent="0.3">
      <c r="L1436">
        <v>5650</v>
      </c>
      <c r="M1436" t="s">
        <v>1838</v>
      </c>
      <c r="AU1436" t="s">
        <v>26525</v>
      </c>
      <c r="AW1436" t="s">
        <v>26526</v>
      </c>
      <c r="AZ1436" t="s">
        <v>26527</v>
      </c>
      <c r="BA1436" t="s">
        <v>26528</v>
      </c>
      <c r="BB1436" t="s">
        <v>26529</v>
      </c>
      <c r="BD1436" t="s">
        <v>26530</v>
      </c>
      <c r="BI1436" t="s">
        <v>26531</v>
      </c>
      <c r="BL1436" t="s">
        <v>26532</v>
      </c>
      <c r="BM1436" t="s">
        <v>26533</v>
      </c>
      <c r="BN1436" t="s">
        <v>26534</v>
      </c>
      <c r="BO1436" t="s">
        <v>26535</v>
      </c>
      <c r="BQ1436" t="s">
        <v>26536</v>
      </c>
      <c r="BV1436" t="s">
        <v>26537</v>
      </c>
    </row>
    <row r="1437" spans="12:74" x14ac:dyDescent="0.3">
      <c r="L1437">
        <v>5650</v>
      </c>
      <c r="M1437" t="s">
        <v>1839</v>
      </c>
      <c r="AU1437" t="s">
        <v>26538</v>
      </c>
      <c r="AW1437" t="s">
        <v>26539</v>
      </c>
      <c r="AZ1437" t="s">
        <v>26540</v>
      </c>
      <c r="BA1437" t="s">
        <v>26541</v>
      </c>
      <c r="BB1437" t="s">
        <v>26542</v>
      </c>
      <c r="BD1437" t="s">
        <v>26543</v>
      </c>
      <c r="BI1437" t="s">
        <v>26544</v>
      </c>
      <c r="BL1437" t="s">
        <v>26545</v>
      </c>
      <c r="BM1437" t="s">
        <v>26546</v>
      </c>
      <c r="BN1437" t="s">
        <v>26547</v>
      </c>
      <c r="BO1437" t="s">
        <v>26548</v>
      </c>
      <c r="BQ1437" t="s">
        <v>26549</v>
      </c>
      <c r="BV1437" t="s">
        <v>26550</v>
      </c>
    </row>
    <row r="1438" spans="12:74" x14ac:dyDescent="0.3">
      <c r="L1438">
        <v>5650</v>
      </c>
      <c r="M1438" t="s">
        <v>1840</v>
      </c>
      <c r="AU1438" t="s">
        <v>26551</v>
      </c>
      <c r="AW1438" t="s">
        <v>26552</v>
      </c>
      <c r="AZ1438" t="s">
        <v>26553</v>
      </c>
      <c r="BA1438" t="s">
        <v>26554</v>
      </c>
      <c r="BB1438" t="s">
        <v>26555</v>
      </c>
      <c r="BD1438" t="s">
        <v>26556</v>
      </c>
      <c r="BI1438" t="s">
        <v>26557</v>
      </c>
      <c r="BL1438" t="s">
        <v>26558</v>
      </c>
      <c r="BM1438" t="s">
        <v>26559</v>
      </c>
      <c r="BN1438" t="s">
        <v>26560</v>
      </c>
      <c r="BO1438" t="s">
        <v>26561</v>
      </c>
      <c r="BQ1438" t="s">
        <v>26562</v>
      </c>
      <c r="BV1438" t="s">
        <v>26563</v>
      </c>
    </row>
    <row r="1439" spans="12:74" x14ac:dyDescent="0.3">
      <c r="L1439">
        <v>5650</v>
      </c>
      <c r="M1439" t="s">
        <v>1841</v>
      </c>
      <c r="AU1439" t="s">
        <v>26564</v>
      </c>
      <c r="AW1439" t="s">
        <v>26565</v>
      </c>
      <c r="AZ1439" t="s">
        <v>26566</v>
      </c>
      <c r="BA1439" t="s">
        <v>26567</v>
      </c>
      <c r="BB1439" t="s">
        <v>26568</v>
      </c>
      <c r="BD1439" t="s">
        <v>26569</v>
      </c>
      <c r="BI1439" t="s">
        <v>26570</v>
      </c>
      <c r="BL1439" t="s">
        <v>26571</v>
      </c>
      <c r="BM1439" t="s">
        <v>26572</v>
      </c>
      <c r="BN1439" t="s">
        <v>26573</v>
      </c>
      <c r="BO1439" t="s">
        <v>26574</v>
      </c>
      <c r="BQ1439" t="s">
        <v>26575</v>
      </c>
      <c r="BV1439" t="s">
        <v>26576</v>
      </c>
    </row>
    <row r="1440" spans="12:74" x14ac:dyDescent="0.3">
      <c r="L1440">
        <v>5650</v>
      </c>
      <c r="M1440" t="s">
        <v>1842</v>
      </c>
      <c r="AU1440" t="s">
        <v>26577</v>
      </c>
      <c r="AW1440" t="s">
        <v>26578</v>
      </c>
      <c r="AZ1440" t="s">
        <v>26579</v>
      </c>
      <c r="BA1440" t="s">
        <v>26580</v>
      </c>
      <c r="BB1440" t="s">
        <v>26581</v>
      </c>
      <c r="BD1440" t="s">
        <v>26582</v>
      </c>
      <c r="BI1440" t="s">
        <v>26583</v>
      </c>
      <c r="BL1440" t="s">
        <v>26584</v>
      </c>
      <c r="BM1440" t="s">
        <v>26585</v>
      </c>
      <c r="BN1440" t="s">
        <v>26586</v>
      </c>
      <c r="BO1440" t="s">
        <v>26587</v>
      </c>
      <c r="BQ1440" t="s">
        <v>26588</v>
      </c>
      <c r="BV1440" t="s">
        <v>26589</v>
      </c>
    </row>
    <row r="1441" spans="12:74" x14ac:dyDescent="0.3">
      <c r="L1441">
        <v>5650</v>
      </c>
      <c r="M1441" t="s">
        <v>1843</v>
      </c>
      <c r="AU1441" t="s">
        <v>26590</v>
      </c>
      <c r="AW1441" t="s">
        <v>26591</v>
      </c>
      <c r="AZ1441" t="s">
        <v>26592</v>
      </c>
      <c r="BA1441" t="s">
        <v>20776</v>
      </c>
      <c r="BB1441" t="s">
        <v>26593</v>
      </c>
      <c r="BD1441" t="s">
        <v>26594</v>
      </c>
      <c r="BI1441" t="s">
        <v>26595</v>
      </c>
      <c r="BL1441" t="s">
        <v>26596</v>
      </c>
      <c r="BM1441" t="s">
        <v>26597</v>
      </c>
      <c r="BN1441" t="s">
        <v>26598</v>
      </c>
      <c r="BO1441" t="s">
        <v>26599</v>
      </c>
      <c r="BQ1441" t="s">
        <v>26600</v>
      </c>
      <c r="BV1441" t="s">
        <v>26601</v>
      </c>
    </row>
    <row r="1442" spans="12:74" x14ac:dyDescent="0.3">
      <c r="L1442">
        <v>5650</v>
      </c>
      <c r="M1442" t="s">
        <v>1844</v>
      </c>
      <c r="AU1442" t="s">
        <v>26602</v>
      </c>
      <c r="AW1442" t="s">
        <v>26603</v>
      </c>
      <c r="AZ1442" t="s">
        <v>26604</v>
      </c>
      <c r="BA1442" t="s">
        <v>26605</v>
      </c>
      <c r="BB1442" t="s">
        <v>26606</v>
      </c>
      <c r="BD1442" t="s">
        <v>26607</v>
      </c>
      <c r="BI1442" t="s">
        <v>26608</v>
      </c>
      <c r="BL1442" t="s">
        <v>26609</v>
      </c>
      <c r="BM1442" t="s">
        <v>26610</v>
      </c>
      <c r="BN1442" t="s">
        <v>26611</v>
      </c>
      <c r="BO1442" t="s">
        <v>26612</v>
      </c>
      <c r="BQ1442" t="s">
        <v>26613</v>
      </c>
      <c r="BV1442" t="s">
        <v>26614</v>
      </c>
    </row>
    <row r="1443" spans="12:74" x14ac:dyDescent="0.3">
      <c r="L1443">
        <v>5650</v>
      </c>
      <c r="M1443" t="s">
        <v>1845</v>
      </c>
      <c r="AU1443" t="s">
        <v>26615</v>
      </c>
      <c r="AW1443" t="s">
        <v>26616</v>
      </c>
      <c r="AZ1443" t="s">
        <v>26617</v>
      </c>
      <c r="BA1443" t="s">
        <v>26618</v>
      </c>
      <c r="BB1443" t="s">
        <v>26619</v>
      </c>
      <c r="BD1443" t="s">
        <v>26620</v>
      </c>
      <c r="BI1443" t="s">
        <v>26621</v>
      </c>
      <c r="BL1443" t="s">
        <v>26622</v>
      </c>
      <c r="BM1443" t="s">
        <v>26623</v>
      </c>
      <c r="BN1443" t="s">
        <v>26624</v>
      </c>
      <c r="BO1443" t="s">
        <v>26625</v>
      </c>
      <c r="BQ1443" t="s">
        <v>26626</v>
      </c>
      <c r="BV1443" t="s">
        <v>26627</v>
      </c>
    </row>
    <row r="1444" spans="12:74" x14ac:dyDescent="0.3">
      <c r="L1444">
        <v>5650</v>
      </c>
      <c r="M1444" t="s">
        <v>1846</v>
      </c>
      <c r="AU1444" t="s">
        <v>26628</v>
      </c>
      <c r="AW1444" t="s">
        <v>26629</v>
      </c>
      <c r="AZ1444" t="s">
        <v>26630</v>
      </c>
      <c r="BA1444" t="s">
        <v>26631</v>
      </c>
      <c r="BB1444" t="s">
        <v>26632</v>
      </c>
      <c r="BD1444" t="s">
        <v>26633</v>
      </c>
      <c r="BI1444" t="s">
        <v>26634</v>
      </c>
      <c r="BL1444" t="s">
        <v>26635</v>
      </c>
      <c r="BM1444" t="s">
        <v>26636</v>
      </c>
      <c r="BN1444" t="s">
        <v>26637</v>
      </c>
      <c r="BO1444" t="s">
        <v>26638</v>
      </c>
      <c r="BQ1444" t="s">
        <v>26639</v>
      </c>
      <c r="BV1444" t="s">
        <v>26640</v>
      </c>
    </row>
    <row r="1445" spans="12:74" x14ac:dyDescent="0.3">
      <c r="L1445">
        <v>5651</v>
      </c>
      <c r="M1445" t="s">
        <v>1847</v>
      </c>
      <c r="AU1445" t="s">
        <v>26641</v>
      </c>
      <c r="AW1445" t="s">
        <v>26642</v>
      </c>
      <c r="AZ1445" t="s">
        <v>26643</v>
      </c>
      <c r="BA1445" t="s">
        <v>26644</v>
      </c>
      <c r="BB1445" t="s">
        <v>26645</v>
      </c>
      <c r="BD1445" t="s">
        <v>26646</v>
      </c>
      <c r="BI1445" t="s">
        <v>26647</v>
      </c>
      <c r="BL1445" t="s">
        <v>26648</v>
      </c>
      <c r="BM1445" t="s">
        <v>26649</v>
      </c>
      <c r="BN1445" t="s">
        <v>26650</v>
      </c>
      <c r="BO1445" t="s">
        <v>26651</v>
      </c>
      <c r="BQ1445" t="s">
        <v>26652</v>
      </c>
      <c r="BV1445" t="s">
        <v>26653</v>
      </c>
    </row>
    <row r="1446" spans="12:74" x14ac:dyDescent="0.3">
      <c r="L1446">
        <v>5651</v>
      </c>
      <c r="M1446" t="s">
        <v>1848</v>
      </c>
      <c r="AU1446" t="s">
        <v>26654</v>
      </c>
      <c r="AW1446" t="s">
        <v>26655</v>
      </c>
      <c r="AZ1446" t="s">
        <v>26656</v>
      </c>
      <c r="BA1446" t="s">
        <v>26657</v>
      </c>
      <c r="BB1446" t="s">
        <v>26658</v>
      </c>
      <c r="BD1446" t="s">
        <v>26659</v>
      </c>
      <c r="BI1446" t="s">
        <v>26660</v>
      </c>
      <c r="BL1446" t="s">
        <v>26661</v>
      </c>
      <c r="BM1446" t="s">
        <v>26662</v>
      </c>
      <c r="BN1446" t="s">
        <v>26663</v>
      </c>
      <c r="BO1446" t="s">
        <v>26664</v>
      </c>
      <c r="BQ1446" t="s">
        <v>26665</v>
      </c>
      <c r="BV1446" t="s">
        <v>26666</v>
      </c>
    </row>
    <row r="1447" spans="12:74" x14ac:dyDescent="0.3">
      <c r="L1447">
        <v>5651</v>
      </c>
      <c r="M1447" t="s">
        <v>1849</v>
      </c>
      <c r="AU1447" t="s">
        <v>26667</v>
      </c>
      <c r="AW1447" t="s">
        <v>26668</v>
      </c>
      <c r="AZ1447" t="s">
        <v>26669</v>
      </c>
      <c r="BA1447" t="s">
        <v>26670</v>
      </c>
      <c r="BB1447" t="s">
        <v>26671</v>
      </c>
      <c r="BD1447" t="s">
        <v>26672</v>
      </c>
      <c r="BI1447" t="s">
        <v>26673</v>
      </c>
      <c r="BL1447" t="s">
        <v>26674</v>
      </c>
      <c r="BM1447" t="s">
        <v>26675</v>
      </c>
      <c r="BN1447" t="s">
        <v>26676</v>
      </c>
      <c r="BO1447" t="s">
        <v>26677</v>
      </c>
      <c r="BQ1447" t="s">
        <v>26678</v>
      </c>
      <c r="BV1447" t="s">
        <v>26679</v>
      </c>
    </row>
    <row r="1448" spans="12:74" x14ac:dyDescent="0.3">
      <c r="L1448">
        <v>5651</v>
      </c>
      <c r="M1448" t="s">
        <v>1850</v>
      </c>
      <c r="AU1448" t="s">
        <v>26680</v>
      </c>
      <c r="AW1448" t="s">
        <v>26681</v>
      </c>
      <c r="AZ1448" t="s">
        <v>26682</v>
      </c>
      <c r="BA1448" t="s">
        <v>26683</v>
      </c>
      <c r="BB1448" t="s">
        <v>26684</v>
      </c>
      <c r="BD1448" t="s">
        <v>26685</v>
      </c>
      <c r="BI1448" t="s">
        <v>26686</v>
      </c>
      <c r="BL1448" t="s">
        <v>26687</v>
      </c>
      <c r="BM1448" t="s">
        <v>26688</v>
      </c>
      <c r="BN1448" t="s">
        <v>26689</v>
      </c>
      <c r="BO1448" t="s">
        <v>26690</v>
      </c>
      <c r="BQ1448" t="s">
        <v>26691</v>
      </c>
      <c r="BV1448" t="s">
        <v>26692</v>
      </c>
    </row>
    <row r="1449" spans="12:74" x14ac:dyDescent="0.3">
      <c r="L1449">
        <v>5651</v>
      </c>
      <c r="M1449" t="s">
        <v>1851</v>
      </c>
      <c r="AU1449" t="s">
        <v>26693</v>
      </c>
      <c r="AW1449" t="s">
        <v>26694</v>
      </c>
      <c r="AZ1449" t="s">
        <v>26695</v>
      </c>
      <c r="BA1449" t="s">
        <v>26696</v>
      </c>
      <c r="BB1449" t="s">
        <v>26697</v>
      </c>
      <c r="BD1449" t="s">
        <v>26698</v>
      </c>
      <c r="BI1449" t="s">
        <v>26699</v>
      </c>
      <c r="BL1449" t="s">
        <v>26700</v>
      </c>
      <c r="BM1449" t="s">
        <v>26701</v>
      </c>
      <c r="BN1449" t="s">
        <v>26702</v>
      </c>
      <c r="BO1449" t="s">
        <v>26703</v>
      </c>
      <c r="BQ1449" t="s">
        <v>26704</v>
      </c>
      <c r="BV1449" t="s">
        <v>26705</v>
      </c>
    </row>
    <row r="1450" spans="12:74" x14ac:dyDescent="0.3">
      <c r="L1450">
        <v>5651</v>
      </c>
      <c r="M1450" t="s">
        <v>1852</v>
      </c>
      <c r="AU1450" t="s">
        <v>26706</v>
      </c>
      <c r="AW1450" t="s">
        <v>26707</v>
      </c>
      <c r="AZ1450" t="s">
        <v>26708</v>
      </c>
      <c r="BA1450" t="s">
        <v>26709</v>
      </c>
      <c r="BB1450" t="s">
        <v>26710</v>
      </c>
      <c r="BD1450" t="s">
        <v>26711</v>
      </c>
      <c r="BI1450" t="s">
        <v>26712</v>
      </c>
      <c r="BL1450" t="s">
        <v>26713</v>
      </c>
      <c r="BM1450" t="s">
        <v>26714</v>
      </c>
      <c r="BN1450" t="s">
        <v>26715</v>
      </c>
      <c r="BO1450" t="s">
        <v>26716</v>
      </c>
      <c r="BQ1450" t="s">
        <v>26717</v>
      </c>
      <c r="BV1450" t="s">
        <v>26718</v>
      </c>
    </row>
    <row r="1451" spans="12:74" x14ac:dyDescent="0.3">
      <c r="L1451">
        <v>5651</v>
      </c>
      <c r="M1451" t="s">
        <v>1853</v>
      </c>
      <c r="AU1451" t="s">
        <v>26719</v>
      </c>
      <c r="AW1451" t="s">
        <v>26720</v>
      </c>
      <c r="AZ1451" t="s">
        <v>26721</v>
      </c>
      <c r="BA1451" t="s">
        <v>26722</v>
      </c>
      <c r="BB1451" t="s">
        <v>26723</v>
      </c>
      <c r="BD1451" t="s">
        <v>26724</v>
      </c>
      <c r="BI1451" t="s">
        <v>26725</v>
      </c>
      <c r="BL1451" t="s">
        <v>26726</v>
      </c>
      <c r="BM1451" t="s">
        <v>26727</v>
      </c>
      <c r="BN1451" t="s">
        <v>26728</v>
      </c>
      <c r="BO1451" t="s">
        <v>26729</v>
      </c>
      <c r="BQ1451" t="s">
        <v>26730</v>
      </c>
      <c r="BV1451" t="s">
        <v>26731</v>
      </c>
    </row>
    <row r="1452" spans="12:74" x14ac:dyDescent="0.3">
      <c r="L1452">
        <v>5660</v>
      </c>
      <c r="M1452" t="s">
        <v>1854</v>
      </c>
      <c r="AU1452" t="s">
        <v>26732</v>
      </c>
      <c r="AW1452" t="s">
        <v>26733</v>
      </c>
      <c r="AZ1452" t="s">
        <v>26734</v>
      </c>
      <c r="BA1452" t="s">
        <v>26735</v>
      </c>
      <c r="BB1452" t="s">
        <v>26736</v>
      </c>
      <c r="BD1452" t="s">
        <v>26737</v>
      </c>
      <c r="BI1452" t="s">
        <v>26738</v>
      </c>
      <c r="BL1452" t="s">
        <v>26739</v>
      </c>
      <c r="BM1452" t="s">
        <v>26740</v>
      </c>
      <c r="BN1452" t="s">
        <v>26741</v>
      </c>
      <c r="BO1452" t="s">
        <v>26742</v>
      </c>
      <c r="BQ1452" t="s">
        <v>26743</v>
      </c>
      <c r="BV1452" t="s">
        <v>26744</v>
      </c>
    </row>
    <row r="1453" spans="12:74" x14ac:dyDescent="0.3">
      <c r="L1453">
        <v>5660</v>
      </c>
      <c r="M1453" t="s">
        <v>1855</v>
      </c>
      <c r="AU1453" t="s">
        <v>26745</v>
      </c>
      <c r="AW1453" t="s">
        <v>26746</v>
      </c>
      <c r="AZ1453" t="s">
        <v>26747</v>
      </c>
      <c r="BA1453" t="s">
        <v>26748</v>
      </c>
      <c r="BB1453" t="s">
        <v>26749</v>
      </c>
      <c r="BD1453" t="s">
        <v>26750</v>
      </c>
      <c r="BI1453" t="s">
        <v>26751</v>
      </c>
      <c r="BL1453" t="s">
        <v>26752</v>
      </c>
      <c r="BM1453" t="s">
        <v>26753</v>
      </c>
      <c r="BN1453" t="s">
        <v>26754</v>
      </c>
      <c r="BO1453" t="s">
        <v>26755</v>
      </c>
      <c r="BQ1453" t="s">
        <v>26756</v>
      </c>
      <c r="BV1453" t="s">
        <v>26757</v>
      </c>
    </row>
    <row r="1454" spans="12:74" x14ac:dyDescent="0.3">
      <c r="L1454">
        <v>5660</v>
      </c>
      <c r="M1454" t="s">
        <v>1856</v>
      </c>
      <c r="AU1454" t="s">
        <v>26758</v>
      </c>
      <c r="AW1454" t="s">
        <v>26759</v>
      </c>
      <c r="AZ1454" t="s">
        <v>26760</v>
      </c>
      <c r="BA1454" t="s">
        <v>26761</v>
      </c>
      <c r="BB1454" t="s">
        <v>26762</v>
      </c>
      <c r="BD1454" t="s">
        <v>26763</v>
      </c>
      <c r="BI1454" t="s">
        <v>26764</v>
      </c>
      <c r="BL1454" t="s">
        <v>26765</v>
      </c>
      <c r="BM1454" t="s">
        <v>26766</v>
      </c>
      <c r="BN1454" t="s">
        <v>26767</v>
      </c>
      <c r="BO1454" t="s">
        <v>26768</v>
      </c>
      <c r="BQ1454" t="s">
        <v>26769</v>
      </c>
      <c r="BV1454" t="s">
        <v>26770</v>
      </c>
    </row>
    <row r="1455" spans="12:74" x14ac:dyDescent="0.3">
      <c r="L1455">
        <v>5660</v>
      </c>
      <c r="M1455" t="s">
        <v>1857</v>
      </c>
      <c r="AU1455" t="s">
        <v>26771</v>
      </c>
      <c r="AW1455" t="s">
        <v>26772</v>
      </c>
      <c r="AZ1455" t="s">
        <v>26773</v>
      </c>
      <c r="BA1455" t="s">
        <v>26774</v>
      </c>
      <c r="BB1455" t="s">
        <v>26775</v>
      </c>
      <c r="BD1455" t="s">
        <v>26776</v>
      </c>
      <c r="BI1455" t="s">
        <v>26777</v>
      </c>
      <c r="BL1455" t="s">
        <v>26778</v>
      </c>
      <c r="BM1455" t="s">
        <v>26779</v>
      </c>
      <c r="BN1455" t="s">
        <v>26780</v>
      </c>
      <c r="BO1455" t="s">
        <v>26781</v>
      </c>
      <c r="BQ1455" t="s">
        <v>26782</v>
      </c>
      <c r="BV1455" t="s">
        <v>26783</v>
      </c>
    </row>
    <row r="1456" spans="12:74" x14ac:dyDescent="0.3">
      <c r="L1456">
        <v>5660</v>
      </c>
      <c r="M1456" t="s">
        <v>1858</v>
      </c>
      <c r="AU1456" t="s">
        <v>26784</v>
      </c>
      <c r="AW1456" t="s">
        <v>26785</v>
      </c>
      <c r="AZ1456" t="s">
        <v>26786</v>
      </c>
      <c r="BA1456" t="s">
        <v>26787</v>
      </c>
      <c r="BB1456" t="s">
        <v>26788</v>
      </c>
      <c r="BD1456" t="s">
        <v>26789</v>
      </c>
      <c r="BI1456" t="s">
        <v>26790</v>
      </c>
      <c r="BL1456" t="s">
        <v>26791</v>
      </c>
      <c r="BM1456" t="s">
        <v>26792</v>
      </c>
      <c r="BN1456" t="s">
        <v>26793</v>
      </c>
      <c r="BO1456" t="s">
        <v>26794</v>
      </c>
      <c r="BQ1456" t="s">
        <v>26795</v>
      </c>
      <c r="BV1456" t="s">
        <v>26796</v>
      </c>
    </row>
    <row r="1457" spans="12:74" x14ac:dyDescent="0.3">
      <c r="L1457">
        <v>5660</v>
      </c>
      <c r="M1457" t="s">
        <v>1859</v>
      </c>
      <c r="AU1457" t="s">
        <v>26797</v>
      </c>
      <c r="AW1457" t="s">
        <v>26798</v>
      </c>
      <c r="AZ1457" t="s">
        <v>26799</v>
      </c>
      <c r="BA1457" t="s">
        <v>26800</v>
      </c>
      <c r="BB1457" t="s">
        <v>26801</v>
      </c>
      <c r="BD1457" t="s">
        <v>26802</v>
      </c>
      <c r="BI1457" t="s">
        <v>26803</v>
      </c>
      <c r="BL1457" t="s">
        <v>26804</v>
      </c>
      <c r="BM1457" t="s">
        <v>26805</v>
      </c>
      <c r="BN1457" t="s">
        <v>26806</v>
      </c>
      <c r="BO1457" t="s">
        <v>26807</v>
      </c>
      <c r="BQ1457" t="s">
        <v>26808</v>
      </c>
      <c r="BV1457" t="s">
        <v>26809</v>
      </c>
    </row>
    <row r="1458" spans="12:74" x14ac:dyDescent="0.3">
      <c r="L1458">
        <v>5660</v>
      </c>
      <c r="M1458" t="s">
        <v>1860</v>
      </c>
      <c r="AU1458" t="s">
        <v>26810</v>
      </c>
      <c r="AW1458" t="s">
        <v>26811</v>
      </c>
      <c r="AZ1458" t="s">
        <v>26812</v>
      </c>
      <c r="BA1458" t="s">
        <v>26813</v>
      </c>
      <c r="BB1458" t="s">
        <v>26814</v>
      </c>
      <c r="BD1458" t="s">
        <v>26815</v>
      </c>
      <c r="BI1458" t="s">
        <v>26816</v>
      </c>
      <c r="BL1458" t="s">
        <v>26817</v>
      </c>
      <c r="BM1458" t="s">
        <v>26818</v>
      </c>
      <c r="BN1458" t="s">
        <v>26819</v>
      </c>
      <c r="BO1458" t="s">
        <v>26820</v>
      </c>
      <c r="BQ1458" t="s">
        <v>26821</v>
      </c>
      <c r="BV1458" t="s">
        <v>26822</v>
      </c>
    </row>
    <row r="1459" spans="12:74" x14ac:dyDescent="0.3">
      <c r="L1459">
        <v>5660</v>
      </c>
      <c r="M1459" t="s">
        <v>1861</v>
      </c>
      <c r="AU1459" t="s">
        <v>26823</v>
      </c>
      <c r="AW1459" t="s">
        <v>26824</v>
      </c>
      <c r="AZ1459" t="s">
        <v>26825</v>
      </c>
      <c r="BA1459" t="s">
        <v>26826</v>
      </c>
      <c r="BB1459" t="s">
        <v>26827</v>
      </c>
      <c r="BD1459" t="s">
        <v>26828</v>
      </c>
      <c r="BI1459" t="s">
        <v>26829</v>
      </c>
      <c r="BL1459" t="s">
        <v>26830</v>
      </c>
      <c r="BM1459" t="s">
        <v>26831</v>
      </c>
      <c r="BN1459" t="s">
        <v>26832</v>
      </c>
      <c r="BO1459" t="s">
        <v>26833</v>
      </c>
      <c r="BQ1459" t="s">
        <v>26834</v>
      </c>
      <c r="BV1459" t="s">
        <v>26835</v>
      </c>
    </row>
    <row r="1460" spans="12:74" x14ac:dyDescent="0.3">
      <c r="L1460">
        <v>5660</v>
      </c>
      <c r="M1460" t="s">
        <v>1862</v>
      </c>
      <c r="AU1460" t="s">
        <v>26836</v>
      </c>
      <c r="AW1460" t="s">
        <v>26837</v>
      </c>
      <c r="AZ1460" t="s">
        <v>26838</v>
      </c>
      <c r="BA1460" t="s">
        <v>26839</v>
      </c>
      <c r="BB1460" t="s">
        <v>26840</v>
      </c>
      <c r="BD1460" t="s">
        <v>26841</v>
      </c>
      <c r="BI1460" t="s">
        <v>26842</v>
      </c>
      <c r="BL1460" t="s">
        <v>26843</v>
      </c>
      <c r="BM1460" t="s">
        <v>26844</v>
      </c>
      <c r="BN1460" t="s">
        <v>26845</v>
      </c>
      <c r="BO1460" t="s">
        <v>26846</v>
      </c>
      <c r="BQ1460" t="s">
        <v>26847</v>
      </c>
      <c r="BV1460" t="s">
        <v>26848</v>
      </c>
    </row>
    <row r="1461" spans="12:74" x14ac:dyDescent="0.3">
      <c r="L1461">
        <v>5660</v>
      </c>
      <c r="M1461" t="s">
        <v>1863</v>
      </c>
      <c r="AU1461" t="s">
        <v>26849</v>
      </c>
      <c r="AW1461" t="s">
        <v>26850</v>
      </c>
      <c r="AZ1461" t="s">
        <v>26851</v>
      </c>
      <c r="BA1461" t="s">
        <v>26852</v>
      </c>
      <c r="BB1461" t="s">
        <v>26853</v>
      </c>
      <c r="BD1461" t="s">
        <v>26854</v>
      </c>
      <c r="BI1461" t="s">
        <v>26855</v>
      </c>
      <c r="BL1461" t="s">
        <v>26856</v>
      </c>
      <c r="BM1461" t="s">
        <v>26857</v>
      </c>
      <c r="BN1461" t="s">
        <v>26858</v>
      </c>
      <c r="BO1461" t="s">
        <v>26859</v>
      </c>
      <c r="BQ1461" t="s">
        <v>26860</v>
      </c>
      <c r="BV1461" t="s">
        <v>26861</v>
      </c>
    </row>
    <row r="1462" spans="12:74" x14ac:dyDescent="0.3">
      <c r="L1462">
        <v>5660</v>
      </c>
      <c r="M1462" t="s">
        <v>1864</v>
      </c>
      <c r="AU1462" t="s">
        <v>26862</v>
      </c>
      <c r="AW1462" t="s">
        <v>26863</v>
      </c>
      <c r="AZ1462" t="s">
        <v>26864</v>
      </c>
      <c r="BA1462" t="s">
        <v>26865</v>
      </c>
      <c r="BB1462" t="s">
        <v>26866</v>
      </c>
      <c r="BD1462" t="s">
        <v>26867</v>
      </c>
      <c r="BI1462" t="s">
        <v>26868</v>
      </c>
      <c r="BL1462" t="s">
        <v>26869</v>
      </c>
      <c r="BM1462" t="s">
        <v>26870</v>
      </c>
      <c r="BN1462" t="s">
        <v>26871</v>
      </c>
      <c r="BO1462" t="s">
        <v>26872</v>
      </c>
      <c r="BQ1462" t="s">
        <v>26873</v>
      </c>
      <c r="BV1462" t="s">
        <v>26874</v>
      </c>
    </row>
    <row r="1463" spans="12:74" x14ac:dyDescent="0.3">
      <c r="L1463">
        <v>5660</v>
      </c>
      <c r="M1463" t="s">
        <v>1865</v>
      </c>
      <c r="AU1463" t="s">
        <v>26875</v>
      </c>
      <c r="AW1463" t="s">
        <v>26876</v>
      </c>
      <c r="AZ1463" t="s">
        <v>26877</v>
      </c>
      <c r="BA1463" t="s">
        <v>26878</v>
      </c>
      <c r="BB1463" t="s">
        <v>26879</v>
      </c>
      <c r="BD1463" t="s">
        <v>26880</v>
      </c>
      <c r="BI1463" t="s">
        <v>26881</v>
      </c>
      <c r="BL1463" t="s">
        <v>26882</v>
      </c>
      <c r="BM1463" t="s">
        <v>26883</v>
      </c>
      <c r="BN1463" t="s">
        <v>26884</v>
      </c>
      <c r="BO1463" t="s">
        <v>26885</v>
      </c>
      <c r="BQ1463" t="s">
        <v>26886</v>
      </c>
      <c r="BV1463" t="s">
        <v>26887</v>
      </c>
    </row>
    <row r="1464" spans="12:74" x14ac:dyDescent="0.3">
      <c r="L1464">
        <v>5660</v>
      </c>
      <c r="M1464" t="s">
        <v>1866</v>
      </c>
      <c r="AU1464" t="s">
        <v>26888</v>
      </c>
      <c r="AW1464" t="s">
        <v>26889</v>
      </c>
      <c r="AZ1464" t="s">
        <v>26890</v>
      </c>
      <c r="BA1464" t="s">
        <v>26891</v>
      </c>
      <c r="BB1464" t="s">
        <v>26892</v>
      </c>
      <c r="BD1464" t="s">
        <v>26893</v>
      </c>
      <c r="BI1464" t="s">
        <v>26894</v>
      </c>
      <c r="BL1464" t="s">
        <v>26895</v>
      </c>
      <c r="BM1464" t="s">
        <v>26896</v>
      </c>
      <c r="BN1464" t="s">
        <v>26897</v>
      </c>
      <c r="BO1464" t="s">
        <v>26898</v>
      </c>
      <c r="BQ1464" t="s">
        <v>26899</v>
      </c>
      <c r="BV1464" t="s">
        <v>26900</v>
      </c>
    </row>
    <row r="1465" spans="12:74" x14ac:dyDescent="0.3">
      <c r="L1465">
        <v>5660</v>
      </c>
      <c r="M1465" t="s">
        <v>1867</v>
      </c>
      <c r="AU1465" t="s">
        <v>17983</v>
      </c>
      <c r="AW1465" t="s">
        <v>26901</v>
      </c>
      <c r="AZ1465" t="s">
        <v>26902</v>
      </c>
      <c r="BA1465" t="s">
        <v>26903</v>
      </c>
      <c r="BB1465" t="s">
        <v>26904</v>
      </c>
      <c r="BD1465" t="s">
        <v>26905</v>
      </c>
      <c r="BI1465" t="s">
        <v>26906</v>
      </c>
      <c r="BL1465" t="s">
        <v>26907</v>
      </c>
      <c r="BM1465" t="s">
        <v>26908</v>
      </c>
      <c r="BN1465" t="s">
        <v>26909</v>
      </c>
      <c r="BO1465" t="s">
        <v>26910</v>
      </c>
      <c r="BQ1465" t="s">
        <v>26911</v>
      </c>
      <c r="BV1465" t="s">
        <v>26912</v>
      </c>
    </row>
    <row r="1466" spans="12:74" x14ac:dyDescent="0.3">
      <c r="L1466">
        <v>5670</v>
      </c>
      <c r="M1466" t="s">
        <v>1868</v>
      </c>
      <c r="AU1466" t="s">
        <v>26913</v>
      </c>
      <c r="AW1466" t="s">
        <v>26914</v>
      </c>
      <c r="AZ1466" t="s">
        <v>26915</v>
      </c>
      <c r="BA1466" t="s">
        <v>26916</v>
      </c>
      <c r="BB1466" t="s">
        <v>26917</v>
      </c>
      <c r="BD1466" t="s">
        <v>26918</v>
      </c>
      <c r="BI1466" t="s">
        <v>26919</v>
      </c>
      <c r="BL1466" t="s">
        <v>26920</v>
      </c>
      <c r="BM1466" t="s">
        <v>26921</v>
      </c>
      <c r="BN1466" t="s">
        <v>26922</v>
      </c>
      <c r="BO1466" t="s">
        <v>26923</v>
      </c>
      <c r="BQ1466" t="s">
        <v>26924</v>
      </c>
      <c r="BV1466" t="s">
        <v>26925</v>
      </c>
    </row>
    <row r="1467" spans="12:74" x14ac:dyDescent="0.3">
      <c r="L1467">
        <v>5670</v>
      </c>
      <c r="M1467" t="s">
        <v>1869</v>
      </c>
      <c r="AU1467" t="s">
        <v>17997</v>
      </c>
      <c r="AW1467" t="s">
        <v>26926</v>
      </c>
      <c r="AZ1467" t="s">
        <v>26927</v>
      </c>
      <c r="BA1467" t="s">
        <v>26928</v>
      </c>
      <c r="BB1467" t="s">
        <v>26929</v>
      </c>
      <c r="BD1467" t="s">
        <v>26930</v>
      </c>
      <c r="BI1467" t="s">
        <v>26931</v>
      </c>
      <c r="BL1467" t="s">
        <v>26932</v>
      </c>
      <c r="BM1467" t="s">
        <v>26933</v>
      </c>
      <c r="BN1467" t="s">
        <v>26934</v>
      </c>
      <c r="BO1467" t="s">
        <v>26935</v>
      </c>
      <c r="BQ1467" t="s">
        <v>26936</v>
      </c>
      <c r="BV1467" t="s">
        <v>26937</v>
      </c>
    </row>
    <row r="1468" spans="12:74" x14ac:dyDescent="0.3">
      <c r="L1468">
        <v>5670</v>
      </c>
      <c r="M1468" t="s">
        <v>1870</v>
      </c>
      <c r="AU1468" t="s">
        <v>26938</v>
      </c>
      <c r="AW1468" t="s">
        <v>26939</v>
      </c>
      <c r="AZ1468" t="s">
        <v>26940</v>
      </c>
      <c r="BA1468" t="s">
        <v>26941</v>
      </c>
      <c r="BB1468" t="s">
        <v>26942</v>
      </c>
      <c r="BD1468" t="s">
        <v>26943</v>
      </c>
      <c r="BI1468" t="s">
        <v>26944</v>
      </c>
      <c r="BL1468" t="s">
        <v>26945</v>
      </c>
      <c r="BM1468" t="s">
        <v>26946</v>
      </c>
      <c r="BN1468" t="s">
        <v>26947</v>
      </c>
      <c r="BO1468" t="s">
        <v>26948</v>
      </c>
      <c r="BQ1468" t="s">
        <v>26949</v>
      </c>
      <c r="BV1468" t="s">
        <v>26950</v>
      </c>
    </row>
    <row r="1469" spans="12:74" x14ac:dyDescent="0.3">
      <c r="L1469">
        <v>5670</v>
      </c>
      <c r="M1469" t="s">
        <v>1871</v>
      </c>
      <c r="AU1469" t="s">
        <v>26951</v>
      </c>
      <c r="AW1469" t="s">
        <v>26952</v>
      </c>
      <c r="AZ1469" t="s">
        <v>26953</v>
      </c>
      <c r="BA1469" t="s">
        <v>26954</v>
      </c>
      <c r="BB1469" t="s">
        <v>26955</v>
      </c>
      <c r="BD1469" t="s">
        <v>26956</v>
      </c>
      <c r="BI1469" t="s">
        <v>26957</v>
      </c>
      <c r="BL1469" t="s">
        <v>26958</v>
      </c>
      <c r="BM1469" t="s">
        <v>26959</v>
      </c>
      <c r="BN1469" t="s">
        <v>26960</v>
      </c>
      <c r="BO1469" t="s">
        <v>26961</v>
      </c>
      <c r="BQ1469" t="s">
        <v>26962</v>
      </c>
      <c r="BV1469" t="s">
        <v>26963</v>
      </c>
    </row>
    <row r="1470" spans="12:74" x14ac:dyDescent="0.3">
      <c r="L1470">
        <v>5670</v>
      </c>
      <c r="M1470" t="s">
        <v>1872</v>
      </c>
      <c r="AU1470" t="s">
        <v>26964</v>
      </c>
      <c r="AW1470" t="s">
        <v>26965</v>
      </c>
      <c r="AZ1470" t="s">
        <v>26966</v>
      </c>
      <c r="BA1470" t="s">
        <v>26967</v>
      </c>
      <c r="BB1470" t="s">
        <v>26968</v>
      </c>
      <c r="BD1470" t="s">
        <v>26969</v>
      </c>
      <c r="BI1470" t="s">
        <v>26970</v>
      </c>
      <c r="BL1470" t="s">
        <v>26971</v>
      </c>
      <c r="BM1470" t="s">
        <v>26972</v>
      </c>
      <c r="BN1470" t="s">
        <v>26973</v>
      </c>
      <c r="BO1470" t="s">
        <v>26974</v>
      </c>
      <c r="BQ1470" t="s">
        <v>26975</v>
      </c>
      <c r="BV1470" t="s">
        <v>26976</v>
      </c>
    </row>
    <row r="1471" spans="12:74" x14ac:dyDescent="0.3">
      <c r="L1471">
        <v>5670</v>
      </c>
      <c r="M1471" t="s">
        <v>1873</v>
      </c>
      <c r="AU1471" t="s">
        <v>26977</v>
      </c>
      <c r="AW1471" t="s">
        <v>26978</v>
      </c>
      <c r="AZ1471" t="s">
        <v>26979</v>
      </c>
      <c r="BA1471" t="s">
        <v>26980</v>
      </c>
      <c r="BB1471" t="s">
        <v>26981</v>
      </c>
      <c r="BD1471" t="s">
        <v>26982</v>
      </c>
      <c r="BI1471" t="s">
        <v>26983</v>
      </c>
      <c r="BL1471" t="s">
        <v>26984</v>
      </c>
      <c r="BM1471" t="s">
        <v>26985</v>
      </c>
      <c r="BN1471" t="s">
        <v>26986</v>
      </c>
      <c r="BO1471" t="s">
        <v>26987</v>
      </c>
      <c r="BQ1471" t="s">
        <v>26988</v>
      </c>
      <c r="BV1471" t="s">
        <v>26989</v>
      </c>
    </row>
    <row r="1472" spans="12:74" x14ac:dyDescent="0.3">
      <c r="L1472">
        <v>5670</v>
      </c>
      <c r="M1472" t="s">
        <v>1874</v>
      </c>
      <c r="AU1472" t="s">
        <v>26990</v>
      </c>
      <c r="AW1472" t="s">
        <v>26991</v>
      </c>
      <c r="AZ1472" t="s">
        <v>26992</v>
      </c>
      <c r="BA1472" t="s">
        <v>26993</v>
      </c>
      <c r="BB1472" t="s">
        <v>26994</v>
      </c>
      <c r="BD1472" t="s">
        <v>26995</v>
      </c>
      <c r="BI1472" t="s">
        <v>26996</v>
      </c>
      <c r="BL1472" t="s">
        <v>26997</v>
      </c>
      <c r="BM1472" t="s">
        <v>26998</v>
      </c>
      <c r="BN1472" t="s">
        <v>26999</v>
      </c>
      <c r="BO1472" t="s">
        <v>27000</v>
      </c>
      <c r="BQ1472" t="s">
        <v>27001</v>
      </c>
      <c r="BV1472" t="s">
        <v>27002</v>
      </c>
    </row>
    <row r="1473" spans="12:74" x14ac:dyDescent="0.3">
      <c r="L1473">
        <v>5670</v>
      </c>
      <c r="M1473" t="s">
        <v>1875</v>
      </c>
      <c r="AU1473" t="s">
        <v>27003</v>
      </c>
      <c r="AW1473" t="s">
        <v>27004</v>
      </c>
      <c r="AZ1473" t="s">
        <v>27005</v>
      </c>
      <c r="BA1473" t="s">
        <v>27006</v>
      </c>
      <c r="BB1473" t="s">
        <v>27007</v>
      </c>
      <c r="BD1473" t="s">
        <v>27008</v>
      </c>
      <c r="BI1473" t="s">
        <v>27009</v>
      </c>
      <c r="BL1473" t="s">
        <v>27010</v>
      </c>
      <c r="BM1473" t="s">
        <v>27011</v>
      </c>
      <c r="BN1473" t="s">
        <v>27012</v>
      </c>
      <c r="BO1473" t="s">
        <v>27013</v>
      </c>
      <c r="BQ1473" t="s">
        <v>27014</v>
      </c>
      <c r="BV1473" t="s">
        <v>27015</v>
      </c>
    </row>
    <row r="1474" spans="12:74" x14ac:dyDescent="0.3">
      <c r="L1474">
        <v>5680</v>
      </c>
      <c r="M1474" t="s">
        <v>1876</v>
      </c>
      <c r="AU1474" t="s">
        <v>27016</v>
      </c>
      <c r="AW1474" t="s">
        <v>27017</v>
      </c>
      <c r="AZ1474" t="s">
        <v>27018</v>
      </c>
      <c r="BA1474" t="s">
        <v>27019</v>
      </c>
      <c r="BB1474" t="s">
        <v>27020</v>
      </c>
      <c r="BD1474" t="s">
        <v>27021</v>
      </c>
      <c r="BI1474" t="s">
        <v>27022</v>
      </c>
      <c r="BL1474" t="s">
        <v>27023</v>
      </c>
      <c r="BM1474" t="s">
        <v>27024</v>
      </c>
      <c r="BN1474" t="s">
        <v>27025</v>
      </c>
      <c r="BO1474" t="s">
        <v>27026</v>
      </c>
      <c r="BQ1474" t="s">
        <v>27027</v>
      </c>
      <c r="BV1474" t="s">
        <v>27028</v>
      </c>
    </row>
    <row r="1475" spans="12:74" x14ac:dyDescent="0.3">
      <c r="L1475">
        <v>5680</v>
      </c>
      <c r="M1475" t="s">
        <v>1877</v>
      </c>
      <c r="AU1475" t="s">
        <v>27029</v>
      </c>
      <c r="AW1475" t="s">
        <v>27030</v>
      </c>
      <c r="AZ1475" t="s">
        <v>27031</v>
      </c>
      <c r="BA1475" t="s">
        <v>27032</v>
      </c>
      <c r="BB1475" t="s">
        <v>27033</v>
      </c>
      <c r="BD1475" t="s">
        <v>27034</v>
      </c>
      <c r="BI1475" t="s">
        <v>27035</v>
      </c>
      <c r="BL1475" t="s">
        <v>27036</v>
      </c>
      <c r="BM1475" t="s">
        <v>27037</v>
      </c>
      <c r="BN1475" t="s">
        <v>27038</v>
      </c>
      <c r="BO1475" t="s">
        <v>27039</v>
      </c>
      <c r="BQ1475" t="s">
        <v>27040</v>
      </c>
      <c r="BV1475" t="s">
        <v>27041</v>
      </c>
    </row>
    <row r="1476" spans="12:74" x14ac:dyDescent="0.3">
      <c r="L1476">
        <v>5680</v>
      </c>
      <c r="M1476" t="s">
        <v>1878</v>
      </c>
      <c r="AU1476" t="s">
        <v>27042</v>
      </c>
      <c r="AW1476" t="s">
        <v>27043</v>
      </c>
      <c r="AZ1476" t="s">
        <v>27044</v>
      </c>
      <c r="BA1476" t="s">
        <v>27045</v>
      </c>
      <c r="BB1476" t="s">
        <v>27046</v>
      </c>
      <c r="BD1476" t="s">
        <v>27047</v>
      </c>
      <c r="BI1476" t="s">
        <v>27048</v>
      </c>
      <c r="BL1476" t="s">
        <v>27049</v>
      </c>
      <c r="BM1476" t="s">
        <v>27050</v>
      </c>
      <c r="BN1476" t="s">
        <v>27051</v>
      </c>
      <c r="BO1476" t="s">
        <v>27052</v>
      </c>
      <c r="BQ1476" t="s">
        <v>27053</v>
      </c>
      <c r="BV1476" t="s">
        <v>27054</v>
      </c>
    </row>
    <row r="1477" spans="12:74" x14ac:dyDescent="0.3">
      <c r="L1477">
        <v>5680</v>
      </c>
      <c r="M1477" t="s">
        <v>1879</v>
      </c>
      <c r="AU1477" t="s">
        <v>27055</v>
      </c>
      <c r="AW1477" t="s">
        <v>27056</v>
      </c>
      <c r="AZ1477" t="s">
        <v>27057</v>
      </c>
      <c r="BA1477" t="s">
        <v>27058</v>
      </c>
      <c r="BB1477" t="s">
        <v>27059</v>
      </c>
      <c r="BD1477" t="s">
        <v>27060</v>
      </c>
      <c r="BI1477" t="s">
        <v>27061</v>
      </c>
      <c r="BL1477" t="s">
        <v>27062</v>
      </c>
      <c r="BM1477" t="s">
        <v>27063</v>
      </c>
      <c r="BN1477" t="s">
        <v>27064</v>
      </c>
      <c r="BO1477" t="s">
        <v>27065</v>
      </c>
      <c r="BQ1477" t="s">
        <v>27066</v>
      </c>
      <c r="BV1477" t="s">
        <v>27067</v>
      </c>
    </row>
    <row r="1478" spans="12:74" x14ac:dyDescent="0.3">
      <c r="L1478">
        <v>5680</v>
      </c>
      <c r="M1478" t="s">
        <v>1880</v>
      </c>
      <c r="AU1478" t="s">
        <v>27068</v>
      </c>
      <c r="AW1478" t="s">
        <v>27069</v>
      </c>
      <c r="AZ1478" t="s">
        <v>27070</v>
      </c>
      <c r="BA1478" t="s">
        <v>27071</v>
      </c>
      <c r="BB1478" t="s">
        <v>27072</v>
      </c>
      <c r="BD1478" t="s">
        <v>27073</v>
      </c>
      <c r="BI1478" t="s">
        <v>27074</v>
      </c>
      <c r="BL1478" t="s">
        <v>27075</v>
      </c>
      <c r="BM1478" t="s">
        <v>27076</v>
      </c>
      <c r="BN1478" t="s">
        <v>27077</v>
      </c>
      <c r="BO1478" t="s">
        <v>27078</v>
      </c>
      <c r="BQ1478" t="s">
        <v>27079</v>
      </c>
      <c r="BV1478" t="s">
        <v>27080</v>
      </c>
    </row>
    <row r="1479" spans="12:74" x14ac:dyDescent="0.3">
      <c r="L1479">
        <v>5680</v>
      </c>
      <c r="M1479" t="s">
        <v>1881</v>
      </c>
      <c r="AU1479" t="s">
        <v>27081</v>
      </c>
      <c r="AW1479" t="s">
        <v>10966</v>
      </c>
      <c r="AZ1479" t="s">
        <v>27082</v>
      </c>
      <c r="BA1479" t="s">
        <v>27083</v>
      </c>
      <c r="BB1479" t="s">
        <v>27084</v>
      </c>
      <c r="BD1479" t="s">
        <v>27085</v>
      </c>
      <c r="BI1479" t="s">
        <v>27086</v>
      </c>
      <c r="BL1479" t="s">
        <v>27087</v>
      </c>
      <c r="BM1479" t="s">
        <v>27088</v>
      </c>
      <c r="BN1479" t="s">
        <v>27089</v>
      </c>
      <c r="BO1479" t="s">
        <v>27090</v>
      </c>
      <c r="BQ1479" t="s">
        <v>27091</v>
      </c>
      <c r="BV1479" t="s">
        <v>27092</v>
      </c>
    </row>
    <row r="1480" spans="12:74" x14ac:dyDescent="0.3">
      <c r="L1480">
        <v>5680</v>
      </c>
      <c r="M1480" t="s">
        <v>1882</v>
      </c>
      <c r="AU1480" t="s">
        <v>27093</v>
      </c>
      <c r="AW1480" t="s">
        <v>27094</v>
      </c>
      <c r="AZ1480" t="s">
        <v>27095</v>
      </c>
      <c r="BA1480" t="s">
        <v>27096</v>
      </c>
      <c r="BB1480" t="s">
        <v>27097</v>
      </c>
      <c r="BD1480" t="s">
        <v>27098</v>
      </c>
      <c r="BI1480" t="s">
        <v>27099</v>
      </c>
      <c r="BL1480" t="s">
        <v>27100</v>
      </c>
      <c r="BM1480" t="s">
        <v>27101</v>
      </c>
      <c r="BN1480" t="s">
        <v>27102</v>
      </c>
      <c r="BO1480" t="s">
        <v>27103</v>
      </c>
      <c r="BQ1480" t="s">
        <v>27104</v>
      </c>
      <c r="BV1480" t="s">
        <v>27105</v>
      </c>
    </row>
    <row r="1481" spans="12:74" x14ac:dyDescent="0.3">
      <c r="L1481">
        <v>5680</v>
      </c>
      <c r="M1481" t="s">
        <v>1883</v>
      </c>
      <c r="AU1481" t="s">
        <v>27106</v>
      </c>
      <c r="AW1481" t="s">
        <v>27107</v>
      </c>
      <c r="AZ1481" t="s">
        <v>27108</v>
      </c>
      <c r="BA1481" t="s">
        <v>27109</v>
      </c>
      <c r="BB1481" t="s">
        <v>27110</v>
      </c>
      <c r="BD1481" t="s">
        <v>27111</v>
      </c>
      <c r="BI1481" t="s">
        <v>27112</v>
      </c>
      <c r="BL1481" t="s">
        <v>27113</v>
      </c>
      <c r="BM1481" t="s">
        <v>27114</v>
      </c>
      <c r="BN1481" t="s">
        <v>27115</v>
      </c>
      <c r="BO1481" t="s">
        <v>27116</v>
      </c>
      <c r="BQ1481" t="s">
        <v>27117</v>
      </c>
      <c r="BV1481" t="s">
        <v>27118</v>
      </c>
    </row>
    <row r="1482" spans="12:74" x14ac:dyDescent="0.3">
      <c r="L1482">
        <v>5680</v>
      </c>
      <c r="M1482" t="s">
        <v>1884</v>
      </c>
      <c r="AU1482" t="s">
        <v>27119</v>
      </c>
      <c r="AW1482" t="s">
        <v>27120</v>
      </c>
      <c r="AZ1482" t="s">
        <v>27121</v>
      </c>
      <c r="BA1482" t="s">
        <v>27122</v>
      </c>
      <c r="BB1482" t="s">
        <v>27123</v>
      </c>
      <c r="BD1482" t="s">
        <v>27124</v>
      </c>
      <c r="BI1482" t="s">
        <v>27125</v>
      </c>
      <c r="BL1482" t="s">
        <v>27126</v>
      </c>
      <c r="BM1482" t="s">
        <v>27127</v>
      </c>
      <c r="BN1482" t="s">
        <v>27128</v>
      </c>
      <c r="BO1482" t="s">
        <v>27129</v>
      </c>
      <c r="BQ1482" t="s">
        <v>27130</v>
      </c>
      <c r="BV1482" t="s">
        <v>27131</v>
      </c>
    </row>
    <row r="1483" spans="12:74" x14ac:dyDescent="0.3">
      <c r="L1483">
        <v>5680</v>
      </c>
      <c r="M1483" t="s">
        <v>1885</v>
      </c>
      <c r="AU1483" t="s">
        <v>27132</v>
      </c>
      <c r="AW1483" t="s">
        <v>27133</v>
      </c>
      <c r="AZ1483" t="s">
        <v>27134</v>
      </c>
      <c r="BA1483" t="s">
        <v>27135</v>
      </c>
      <c r="BB1483" t="s">
        <v>27136</v>
      </c>
      <c r="BD1483" t="s">
        <v>27137</v>
      </c>
      <c r="BI1483" t="s">
        <v>27138</v>
      </c>
      <c r="BL1483" t="s">
        <v>27139</v>
      </c>
      <c r="BM1483" t="s">
        <v>27140</v>
      </c>
      <c r="BN1483" t="s">
        <v>27141</v>
      </c>
      <c r="BO1483" t="s">
        <v>27142</v>
      </c>
      <c r="BQ1483" t="s">
        <v>27143</v>
      </c>
      <c r="BV1483" t="s">
        <v>27144</v>
      </c>
    </row>
    <row r="1484" spans="12:74" x14ac:dyDescent="0.3">
      <c r="L1484">
        <v>6000</v>
      </c>
      <c r="M1484" t="s">
        <v>1886</v>
      </c>
      <c r="AU1484" t="s">
        <v>27145</v>
      </c>
      <c r="AW1484" t="s">
        <v>27146</v>
      </c>
      <c r="AZ1484" t="s">
        <v>27147</v>
      </c>
      <c r="BA1484" t="s">
        <v>27148</v>
      </c>
      <c r="BB1484" t="s">
        <v>27149</v>
      </c>
      <c r="BD1484" t="s">
        <v>27150</v>
      </c>
      <c r="BI1484" t="s">
        <v>27151</v>
      </c>
      <c r="BL1484" t="s">
        <v>27152</v>
      </c>
      <c r="BM1484" t="s">
        <v>27153</v>
      </c>
      <c r="BN1484" t="s">
        <v>27154</v>
      </c>
      <c r="BO1484" t="s">
        <v>27155</v>
      </c>
      <c r="BQ1484" t="s">
        <v>27156</v>
      </c>
      <c r="BV1484" t="s">
        <v>27157</v>
      </c>
    </row>
    <row r="1485" spans="12:74" x14ac:dyDescent="0.3">
      <c r="L1485">
        <v>6001</v>
      </c>
      <c r="M1485" t="s">
        <v>1887</v>
      </c>
      <c r="AU1485" t="s">
        <v>27158</v>
      </c>
      <c r="AW1485" t="s">
        <v>27159</v>
      </c>
      <c r="AZ1485" t="s">
        <v>27160</v>
      </c>
      <c r="BA1485" t="s">
        <v>27161</v>
      </c>
      <c r="BB1485" t="s">
        <v>27162</v>
      </c>
      <c r="BD1485" t="s">
        <v>27163</v>
      </c>
      <c r="BI1485" t="s">
        <v>27164</v>
      </c>
      <c r="BL1485" t="s">
        <v>27165</v>
      </c>
      <c r="BM1485" t="s">
        <v>27166</v>
      </c>
      <c r="BN1485" t="s">
        <v>27167</v>
      </c>
      <c r="BO1485" t="s">
        <v>27168</v>
      </c>
      <c r="BQ1485" t="s">
        <v>27169</v>
      </c>
      <c r="BV1485" t="s">
        <v>27170</v>
      </c>
    </row>
    <row r="1486" spans="12:74" x14ac:dyDescent="0.3">
      <c r="L1486">
        <v>6010</v>
      </c>
      <c r="M1486" t="s">
        <v>1888</v>
      </c>
      <c r="AU1486" t="s">
        <v>27171</v>
      </c>
      <c r="AW1486" t="s">
        <v>27172</v>
      </c>
      <c r="AZ1486" t="s">
        <v>27173</v>
      </c>
      <c r="BA1486" t="s">
        <v>27174</v>
      </c>
      <c r="BB1486" t="s">
        <v>27175</v>
      </c>
      <c r="BD1486" t="s">
        <v>27176</v>
      </c>
      <c r="BI1486" t="s">
        <v>27177</v>
      </c>
      <c r="BL1486" t="s">
        <v>27178</v>
      </c>
      <c r="BM1486" t="s">
        <v>27179</v>
      </c>
      <c r="BN1486" t="s">
        <v>27180</v>
      </c>
      <c r="BO1486" t="s">
        <v>27181</v>
      </c>
      <c r="BQ1486" t="s">
        <v>27182</v>
      </c>
      <c r="BV1486" t="s">
        <v>27183</v>
      </c>
    </row>
    <row r="1487" spans="12:74" x14ac:dyDescent="0.3">
      <c r="L1487">
        <v>6020</v>
      </c>
      <c r="M1487" t="s">
        <v>1889</v>
      </c>
      <c r="AU1487" t="s">
        <v>27184</v>
      </c>
      <c r="AW1487" t="s">
        <v>27185</v>
      </c>
      <c r="AZ1487" t="s">
        <v>27186</v>
      </c>
      <c r="BA1487" t="s">
        <v>27187</v>
      </c>
      <c r="BB1487" t="s">
        <v>27188</v>
      </c>
      <c r="BD1487" t="s">
        <v>27189</v>
      </c>
      <c r="BI1487" t="s">
        <v>27190</v>
      </c>
      <c r="BL1487" t="s">
        <v>27191</v>
      </c>
      <c r="BM1487" t="s">
        <v>27192</v>
      </c>
      <c r="BN1487" t="s">
        <v>27193</v>
      </c>
      <c r="BO1487" t="s">
        <v>27194</v>
      </c>
      <c r="BQ1487" t="s">
        <v>27195</v>
      </c>
      <c r="BV1487" t="s">
        <v>27196</v>
      </c>
    </row>
    <row r="1488" spans="12:74" x14ac:dyDescent="0.3">
      <c r="L1488">
        <v>6030</v>
      </c>
      <c r="M1488" t="s">
        <v>1890</v>
      </c>
      <c r="AU1488" t="s">
        <v>27197</v>
      </c>
      <c r="AW1488" t="s">
        <v>27198</v>
      </c>
      <c r="AZ1488" t="s">
        <v>27199</v>
      </c>
      <c r="BA1488" t="s">
        <v>27200</v>
      </c>
      <c r="BB1488" t="s">
        <v>27201</v>
      </c>
      <c r="BD1488" t="s">
        <v>27202</v>
      </c>
      <c r="BI1488" t="s">
        <v>27203</v>
      </c>
      <c r="BL1488" t="s">
        <v>27204</v>
      </c>
      <c r="BM1488" t="s">
        <v>27205</v>
      </c>
      <c r="BN1488" t="s">
        <v>27206</v>
      </c>
      <c r="BO1488" t="s">
        <v>27207</v>
      </c>
      <c r="BQ1488" t="s">
        <v>27208</v>
      </c>
      <c r="BV1488" t="s">
        <v>27209</v>
      </c>
    </row>
    <row r="1489" spans="12:74" x14ac:dyDescent="0.3">
      <c r="L1489">
        <v>6030</v>
      </c>
      <c r="M1489" t="s">
        <v>1891</v>
      </c>
      <c r="AU1489" t="s">
        <v>27210</v>
      </c>
      <c r="AW1489" t="s">
        <v>27211</v>
      </c>
      <c r="AZ1489" t="s">
        <v>27212</v>
      </c>
      <c r="BA1489" t="s">
        <v>27213</v>
      </c>
      <c r="BB1489" t="s">
        <v>27214</v>
      </c>
      <c r="BD1489" t="s">
        <v>27215</v>
      </c>
      <c r="BI1489" t="s">
        <v>27216</v>
      </c>
      <c r="BL1489" t="s">
        <v>27217</v>
      </c>
      <c r="BM1489" t="s">
        <v>27218</v>
      </c>
      <c r="BN1489" t="s">
        <v>27219</v>
      </c>
      <c r="BO1489" t="s">
        <v>27220</v>
      </c>
      <c r="BQ1489" t="s">
        <v>27221</v>
      </c>
      <c r="BV1489" t="s">
        <v>27222</v>
      </c>
    </row>
    <row r="1490" spans="12:74" x14ac:dyDescent="0.3">
      <c r="L1490">
        <v>6031</v>
      </c>
      <c r="M1490" t="s">
        <v>1892</v>
      </c>
      <c r="AU1490" t="s">
        <v>27223</v>
      </c>
      <c r="AW1490" t="s">
        <v>27224</v>
      </c>
      <c r="AZ1490" t="s">
        <v>27225</v>
      </c>
      <c r="BA1490" t="s">
        <v>27226</v>
      </c>
      <c r="BB1490" t="s">
        <v>27227</v>
      </c>
      <c r="BD1490" t="s">
        <v>27228</v>
      </c>
      <c r="BI1490" t="s">
        <v>27229</v>
      </c>
      <c r="BL1490" t="s">
        <v>27230</v>
      </c>
      <c r="BM1490" t="s">
        <v>27231</v>
      </c>
      <c r="BN1490" t="s">
        <v>27232</v>
      </c>
      <c r="BO1490" t="s">
        <v>27233</v>
      </c>
      <c r="BQ1490" t="s">
        <v>27234</v>
      </c>
      <c r="BV1490" t="s">
        <v>27235</v>
      </c>
    </row>
    <row r="1491" spans="12:74" x14ac:dyDescent="0.3">
      <c r="L1491">
        <v>6032</v>
      </c>
      <c r="M1491" t="s">
        <v>1893</v>
      </c>
      <c r="AU1491" t="s">
        <v>27236</v>
      </c>
      <c r="AW1491" t="s">
        <v>27237</v>
      </c>
      <c r="AZ1491" t="s">
        <v>27238</v>
      </c>
      <c r="BA1491" t="s">
        <v>27239</v>
      </c>
      <c r="BB1491" t="s">
        <v>27240</v>
      </c>
      <c r="BD1491" t="s">
        <v>27241</v>
      </c>
      <c r="BI1491" t="s">
        <v>27242</v>
      </c>
      <c r="BL1491" t="s">
        <v>27243</v>
      </c>
      <c r="BM1491" t="s">
        <v>27244</v>
      </c>
      <c r="BN1491" t="s">
        <v>27245</v>
      </c>
      <c r="BO1491" t="s">
        <v>27246</v>
      </c>
      <c r="BQ1491" t="s">
        <v>27247</v>
      </c>
      <c r="BV1491" t="s">
        <v>27248</v>
      </c>
    </row>
    <row r="1492" spans="12:74" x14ac:dyDescent="0.3">
      <c r="L1492">
        <v>6040</v>
      </c>
      <c r="M1492" t="s">
        <v>1894</v>
      </c>
      <c r="AU1492" t="s">
        <v>27249</v>
      </c>
      <c r="AW1492" t="s">
        <v>27250</v>
      </c>
      <c r="AZ1492" t="s">
        <v>27251</v>
      </c>
      <c r="BA1492" t="s">
        <v>27252</v>
      </c>
      <c r="BB1492" t="s">
        <v>27253</v>
      </c>
      <c r="BD1492" t="s">
        <v>27254</v>
      </c>
      <c r="BI1492" t="s">
        <v>27255</v>
      </c>
      <c r="BL1492" t="s">
        <v>27256</v>
      </c>
      <c r="BM1492" t="s">
        <v>27257</v>
      </c>
      <c r="BN1492" t="s">
        <v>27258</v>
      </c>
      <c r="BO1492" t="s">
        <v>27259</v>
      </c>
      <c r="BQ1492" t="s">
        <v>27260</v>
      </c>
      <c r="BV1492" t="s">
        <v>27261</v>
      </c>
    </row>
    <row r="1493" spans="12:74" x14ac:dyDescent="0.3">
      <c r="L1493">
        <v>6041</v>
      </c>
      <c r="M1493" t="s">
        <v>1895</v>
      </c>
      <c r="AU1493" t="s">
        <v>27262</v>
      </c>
      <c r="AW1493" t="s">
        <v>27263</v>
      </c>
      <c r="AZ1493" t="s">
        <v>27264</v>
      </c>
      <c r="BA1493" t="s">
        <v>27265</v>
      </c>
      <c r="BB1493" t="s">
        <v>27266</v>
      </c>
      <c r="BD1493" t="s">
        <v>27267</v>
      </c>
      <c r="BI1493" t="s">
        <v>27268</v>
      </c>
      <c r="BL1493" t="s">
        <v>27269</v>
      </c>
      <c r="BM1493" t="s">
        <v>27270</v>
      </c>
      <c r="BN1493" t="s">
        <v>27271</v>
      </c>
      <c r="BO1493" t="s">
        <v>27272</v>
      </c>
      <c r="BQ1493" t="s">
        <v>27273</v>
      </c>
      <c r="BV1493" t="s">
        <v>27274</v>
      </c>
    </row>
    <row r="1494" spans="12:74" x14ac:dyDescent="0.3">
      <c r="L1494">
        <v>6042</v>
      </c>
      <c r="M1494" t="s">
        <v>1896</v>
      </c>
      <c r="AU1494" t="s">
        <v>27275</v>
      </c>
      <c r="AW1494" t="s">
        <v>27276</v>
      </c>
      <c r="AZ1494" t="s">
        <v>27277</v>
      </c>
      <c r="BA1494" t="s">
        <v>27278</v>
      </c>
      <c r="BB1494" t="s">
        <v>27279</v>
      </c>
      <c r="BD1494" t="s">
        <v>27280</v>
      </c>
      <c r="BI1494" t="s">
        <v>27281</v>
      </c>
      <c r="BL1494" t="s">
        <v>27282</v>
      </c>
      <c r="BM1494" t="s">
        <v>27283</v>
      </c>
      <c r="BN1494" t="s">
        <v>27284</v>
      </c>
      <c r="BO1494" t="s">
        <v>27285</v>
      </c>
      <c r="BQ1494" t="s">
        <v>27286</v>
      </c>
      <c r="BV1494" t="s">
        <v>27287</v>
      </c>
    </row>
    <row r="1495" spans="12:74" x14ac:dyDescent="0.3">
      <c r="L1495">
        <v>6043</v>
      </c>
      <c r="M1495" t="s">
        <v>1896</v>
      </c>
      <c r="AU1495" t="s">
        <v>27288</v>
      </c>
      <c r="AW1495" t="s">
        <v>27289</v>
      </c>
      <c r="AZ1495" t="s">
        <v>27290</v>
      </c>
      <c r="BA1495" t="s">
        <v>27291</v>
      </c>
      <c r="BB1495" t="s">
        <v>27292</v>
      </c>
      <c r="BD1495" t="s">
        <v>27293</v>
      </c>
      <c r="BI1495" t="s">
        <v>27294</v>
      </c>
      <c r="BL1495" t="s">
        <v>27295</v>
      </c>
      <c r="BM1495" t="s">
        <v>27296</v>
      </c>
      <c r="BN1495" t="s">
        <v>27297</v>
      </c>
      <c r="BO1495" t="s">
        <v>27298</v>
      </c>
      <c r="BQ1495" t="s">
        <v>27299</v>
      </c>
      <c r="BV1495" t="s">
        <v>27300</v>
      </c>
    </row>
    <row r="1496" spans="12:74" x14ac:dyDescent="0.3">
      <c r="L1496">
        <v>6044</v>
      </c>
      <c r="M1496" t="s">
        <v>1896</v>
      </c>
      <c r="AU1496" t="s">
        <v>27301</v>
      </c>
      <c r="AW1496" t="s">
        <v>27302</v>
      </c>
      <c r="AZ1496" t="s">
        <v>27303</v>
      </c>
      <c r="BA1496" t="s">
        <v>27304</v>
      </c>
      <c r="BB1496" t="s">
        <v>27305</v>
      </c>
      <c r="BD1496" t="s">
        <v>27306</v>
      </c>
      <c r="BI1496" t="s">
        <v>27307</v>
      </c>
      <c r="BL1496" t="s">
        <v>27308</v>
      </c>
      <c r="BM1496" t="s">
        <v>27309</v>
      </c>
      <c r="BN1496" t="s">
        <v>27310</v>
      </c>
      <c r="BO1496" t="s">
        <v>27311</v>
      </c>
      <c r="BQ1496" t="s">
        <v>27312</v>
      </c>
      <c r="BV1496" t="s">
        <v>27313</v>
      </c>
    </row>
    <row r="1497" spans="12:74" x14ac:dyDescent="0.3">
      <c r="L1497">
        <v>6060</v>
      </c>
      <c r="M1497" t="s">
        <v>1897</v>
      </c>
      <c r="AU1497" t="s">
        <v>27314</v>
      </c>
      <c r="AW1497" t="s">
        <v>27315</v>
      </c>
      <c r="AZ1497" t="s">
        <v>27316</v>
      </c>
      <c r="BA1497" t="s">
        <v>27317</v>
      </c>
      <c r="BB1497" t="s">
        <v>27318</v>
      </c>
      <c r="BD1497" t="s">
        <v>27319</v>
      </c>
      <c r="BI1497" t="s">
        <v>27320</v>
      </c>
      <c r="BL1497" t="s">
        <v>27321</v>
      </c>
      <c r="BM1497" t="s">
        <v>27322</v>
      </c>
      <c r="BN1497" t="s">
        <v>27323</v>
      </c>
      <c r="BO1497" t="s">
        <v>27324</v>
      </c>
      <c r="BQ1497" t="s">
        <v>27325</v>
      </c>
      <c r="BV1497" t="s">
        <v>27326</v>
      </c>
    </row>
    <row r="1498" spans="12:74" x14ac:dyDescent="0.3">
      <c r="L1498">
        <v>6061</v>
      </c>
      <c r="M1498" t="s">
        <v>1898</v>
      </c>
      <c r="AU1498" t="s">
        <v>27327</v>
      </c>
      <c r="AW1498" t="s">
        <v>27328</v>
      </c>
      <c r="AZ1498" t="s">
        <v>27329</v>
      </c>
      <c r="BA1498" t="s">
        <v>27330</v>
      </c>
      <c r="BB1498" t="s">
        <v>27331</v>
      </c>
      <c r="BD1498" t="s">
        <v>27332</v>
      </c>
      <c r="BI1498" t="s">
        <v>27333</v>
      </c>
      <c r="BL1498" t="s">
        <v>27334</v>
      </c>
      <c r="BM1498" t="s">
        <v>27335</v>
      </c>
      <c r="BN1498" t="s">
        <v>27336</v>
      </c>
      <c r="BO1498" t="s">
        <v>27337</v>
      </c>
      <c r="BQ1498" t="s">
        <v>27338</v>
      </c>
      <c r="BV1498" t="s">
        <v>27339</v>
      </c>
    </row>
    <row r="1499" spans="12:74" x14ac:dyDescent="0.3">
      <c r="L1499">
        <v>6110</v>
      </c>
      <c r="M1499" t="s">
        <v>1899</v>
      </c>
      <c r="AU1499" t="s">
        <v>27340</v>
      </c>
      <c r="AW1499" t="s">
        <v>27341</v>
      </c>
      <c r="AZ1499" t="s">
        <v>27342</v>
      </c>
      <c r="BA1499" t="s">
        <v>27343</v>
      </c>
      <c r="BB1499" t="s">
        <v>27344</v>
      </c>
      <c r="BD1499" t="s">
        <v>27345</v>
      </c>
      <c r="BI1499" t="s">
        <v>27346</v>
      </c>
      <c r="BL1499" t="s">
        <v>27347</v>
      </c>
      <c r="BM1499" t="s">
        <v>27348</v>
      </c>
      <c r="BN1499" t="s">
        <v>27349</v>
      </c>
      <c r="BO1499" t="s">
        <v>27350</v>
      </c>
      <c r="BQ1499" t="s">
        <v>27351</v>
      </c>
      <c r="BV1499" t="s">
        <v>27352</v>
      </c>
    </row>
    <row r="1500" spans="12:74" x14ac:dyDescent="0.3">
      <c r="L1500">
        <v>6111</v>
      </c>
      <c r="M1500" t="s">
        <v>1900</v>
      </c>
      <c r="AU1500" t="s">
        <v>27353</v>
      </c>
      <c r="AW1500" t="s">
        <v>27354</v>
      </c>
      <c r="AZ1500" t="s">
        <v>27355</v>
      </c>
      <c r="BA1500" t="s">
        <v>27356</v>
      </c>
      <c r="BB1500" t="s">
        <v>27357</v>
      </c>
      <c r="BD1500" t="s">
        <v>27358</v>
      </c>
      <c r="BI1500" t="s">
        <v>27359</v>
      </c>
      <c r="BL1500" t="s">
        <v>27360</v>
      </c>
      <c r="BM1500" t="s">
        <v>27361</v>
      </c>
      <c r="BN1500" t="s">
        <v>27362</v>
      </c>
      <c r="BO1500" t="s">
        <v>27363</v>
      </c>
      <c r="BQ1500" t="s">
        <v>27364</v>
      </c>
      <c r="BV1500" t="s">
        <v>27365</v>
      </c>
    </row>
    <row r="1501" spans="12:74" x14ac:dyDescent="0.3">
      <c r="L1501">
        <v>6120</v>
      </c>
      <c r="M1501" t="s">
        <v>1901</v>
      </c>
      <c r="AU1501" t="s">
        <v>27366</v>
      </c>
      <c r="AW1501" t="s">
        <v>27367</v>
      </c>
      <c r="AZ1501" t="s">
        <v>27368</v>
      </c>
      <c r="BA1501" t="s">
        <v>27369</v>
      </c>
      <c r="BB1501" t="s">
        <v>27370</v>
      </c>
      <c r="BD1501" t="s">
        <v>27371</v>
      </c>
      <c r="BI1501" t="s">
        <v>27372</v>
      </c>
      <c r="BL1501" t="s">
        <v>27373</v>
      </c>
      <c r="BM1501" t="s">
        <v>27374</v>
      </c>
      <c r="BN1501" t="s">
        <v>27375</v>
      </c>
      <c r="BO1501" t="s">
        <v>27376</v>
      </c>
      <c r="BQ1501" t="s">
        <v>27377</v>
      </c>
      <c r="BV1501" t="s">
        <v>27378</v>
      </c>
    </row>
    <row r="1502" spans="12:74" x14ac:dyDescent="0.3">
      <c r="L1502">
        <v>6120</v>
      </c>
      <c r="M1502" t="s">
        <v>1902</v>
      </c>
      <c r="AU1502" t="s">
        <v>27379</v>
      </c>
      <c r="AW1502" t="s">
        <v>27380</v>
      </c>
      <c r="AZ1502" t="s">
        <v>27381</v>
      </c>
      <c r="BA1502" t="s">
        <v>27382</v>
      </c>
      <c r="BB1502" t="s">
        <v>27383</v>
      </c>
      <c r="BD1502" t="s">
        <v>27384</v>
      </c>
      <c r="BI1502" t="s">
        <v>27385</v>
      </c>
      <c r="BL1502" t="s">
        <v>27386</v>
      </c>
      <c r="BM1502" t="s">
        <v>27387</v>
      </c>
      <c r="BN1502" t="s">
        <v>27388</v>
      </c>
      <c r="BO1502" t="s">
        <v>27389</v>
      </c>
      <c r="BQ1502" t="s">
        <v>27390</v>
      </c>
      <c r="BV1502" t="s">
        <v>27391</v>
      </c>
    </row>
    <row r="1503" spans="12:74" x14ac:dyDescent="0.3">
      <c r="L1503">
        <v>6120</v>
      </c>
      <c r="M1503" t="s">
        <v>1903</v>
      </c>
      <c r="AU1503" t="s">
        <v>27392</v>
      </c>
      <c r="AW1503" t="s">
        <v>27393</v>
      </c>
      <c r="AZ1503" t="s">
        <v>27394</v>
      </c>
      <c r="BA1503" t="s">
        <v>27395</v>
      </c>
      <c r="BB1503" t="s">
        <v>6171</v>
      </c>
      <c r="BD1503" t="s">
        <v>27396</v>
      </c>
      <c r="BI1503" t="s">
        <v>27397</v>
      </c>
      <c r="BL1503" t="s">
        <v>27398</v>
      </c>
      <c r="BM1503" t="s">
        <v>27399</v>
      </c>
      <c r="BN1503" t="s">
        <v>27400</v>
      </c>
      <c r="BO1503" t="s">
        <v>27401</v>
      </c>
      <c r="BQ1503" t="s">
        <v>27402</v>
      </c>
      <c r="BV1503" t="s">
        <v>27403</v>
      </c>
    </row>
    <row r="1504" spans="12:74" x14ac:dyDescent="0.3">
      <c r="L1504">
        <v>6120</v>
      </c>
      <c r="M1504" t="s">
        <v>1904</v>
      </c>
      <c r="AU1504" t="s">
        <v>27404</v>
      </c>
      <c r="AW1504" t="s">
        <v>27405</v>
      </c>
      <c r="AZ1504" t="s">
        <v>27406</v>
      </c>
      <c r="BA1504" t="s">
        <v>27407</v>
      </c>
      <c r="BB1504" t="s">
        <v>27408</v>
      </c>
      <c r="BD1504" t="s">
        <v>27409</v>
      </c>
      <c r="BI1504" t="s">
        <v>27410</v>
      </c>
      <c r="BL1504" t="s">
        <v>27411</v>
      </c>
      <c r="BM1504" t="s">
        <v>27412</v>
      </c>
      <c r="BN1504" t="s">
        <v>27413</v>
      </c>
      <c r="BO1504" t="s">
        <v>27414</v>
      </c>
      <c r="BQ1504" t="s">
        <v>27415</v>
      </c>
      <c r="BV1504" t="s">
        <v>27416</v>
      </c>
    </row>
    <row r="1505" spans="12:74" x14ac:dyDescent="0.3">
      <c r="L1505">
        <v>6120</v>
      </c>
      <c r="M1505" t="s">
        <v>1905</v>
      </c>
      <c r="AU1505" t="s">
        <v>27417</v>
      </c>
      <c r="AW1505" t="s">
        <v>27418</v>
      </c>
      <c r="AZ1505" t="s">
        <v>27419</v>
      </c>
      <c r="BA1505" t="s">
        <v>27420</v>
      </c>
      <c r="BB1505" t="s">
        <v>27421</v>
      </c>
      <c r="BD1505" t="s">
        <v>27422</v>
      </c>
      <c r="BI1505" t="s">
        <v>27423</v>
      </c>
      <c r="BL1505" t="s">
        <v>27424</v>
      </c>
      <c r="BM1505" t="s">
        <v>27425</v>
      </c>
      <c r="BN1505" t="s">
        <v>27426</v>
      </c>
      <c r="BO1505" t="s">
        <v>27427</v>
      </c>
      <c r="BQ1505" t="s">
        <v>27428</v>
      </c>
      <c r="BV1505" t="s">
        <v>27429</v>
      </c>
    </row>
    <row r="1506" spans="12:74" x14ac:dyDescent="0.3">
      <c r="L1506">
        <v>6140</v>
      </c>
      <c r="M1506" t="s">
        <v>1906</v>
      </c>
      <c r="AU1506" t="s">
        <v>27430</v>
      </c>
      <c r="AW1506" t="s">
        <v>27431</v>
      </c>
      <c r="AZ1506" t="s">
        <v>27432</v>
      </c>
      <c r="BA1506" t="s">
        <v>27433</v>
      </c>
      <c r="BB1506" t="s">
        <v>27434</v>
      </c>
      <c r="BD1506" t="s">
        <v>27435</v>
      </c>
      <c r="BI1506" t="s">
        <v>27436</v>
      </c>
      <c r="BL1506" t="s">
        <v>27437</v>
      </c>
      <c r="BM1506" t="s">
        <v>27438</v>
      </c>
      <c r="BN1506" t="s">
        <v>27439</v>
      </c>
      <c r="BO1506" t="s">
        <v>27440</v>
      </c>
      <c r="BQ1506" t="s">
        <v>27441</v>
      </c>
      <c r="BV1506" t="s">
        <v>27442</v>
      </c>
    </row>
    <row r="1507" spans="12:74" x14ac:dyDescent="0.3">
      <c r="L1507">
        <v>6141</v>
      </c>
      <c r="M1507" t="s">
        <v>1907</v>
      </c>
      <c r="AU1507" t="s">
        <v>27443</v>
      </c>
      <c r="AW1507" t="s">
        <v>27444</v>
      </c>
      <c r="AZ1507" t="s">
        <v>27445</v>
      </c>
      <c r="BA1507" t="s">
        <v>27446</v>
      </c>
      <c r="BB1507" t="s">
        <v>27447</v>
      </c>
      <c r="BD1507" t="s">
        <v>27448</v>
      </c>
      <c r="BI1507" t="s">
        <v>27449</v>
      </c>
      <c r="BL1507" t="s">
        <v>27450</v>
      </c>
      <c r="BM1507" t="s">
        <v>27451</v>
      </c>
      <c r="BN1507" t="s">
        <v>27452</v>
      </c>
      <c r="BO1507" t="s">
        <v>27453</v>
      </c>
      <c r="BQ1507" t="s">
        <v>27454</v>
      </c>
      <c r="BV1507" t="s">
        <v>27455</v>
      </c>
    </row>
    <row r="1508" spans="12:74" x14ac:dyDescent="0.3">
      <c r="L1508">
        <v>6142</v>
      </c>
      <c r="M1508" t="s">
        <v>1908</v>
      </c>
      <c r="AU1508" t="s">
        <v>27456</v>
      </c>
      <c r="AW1508" t="s">
        <v>27457</v>
      </c>
      <c r="AZ1508" t="s">
        <v>27458</v>
      </c>
      <c r="BA1508" t="s">
        <v>27459</v>
      </c>
      <c r="BB1508" t="s">
        <v>27460</v>
      </c>
      <c r="BD1508" t="s">
        <v>27461</v>
      </c>
      <c r="BI1508" t="s">
        <v>27462</v>
      </c>
      <c r="BL1508" t="s">
        <v>27463</v>
      </c>
      <c r="BM1508" t="s">
        <v>27464</v>
      </c>
      <c r="BN1508" t="s">
        <v>27465</v>
      </c>
      <c r="BO1508" t="s">
        <v>27466</v>
      </c>
      <c r="BQ1508" t="s">
        <v>27467</v>
      </c>
      <c r="BV1508" t="s">
        <v>27468</v>
      </c>
    </row>
    <row r="1509" spans="12:74" x14ac:dyDescent="0.3">
      <c r="L1509">
        <v>6150</v>
      </c>
      <c r="M1509" t="s">
        <v>1909</v>
      </c>
      <c r="AU1509" t="s">
        <v>27469</v>
      </c>
      <c r="AW1509" t="s">
        <v>27470</v>
      </c>
      <c r="AZ1509" t="s">
        <v>27471</v>
      </c>
      <c r="BA1509" t="s">
        <v>27472</v>
      </c>
      <c r="BB1509" t="s">
        <v>27473</v>
      </c>
      <c r="BD1509" t="s">
        <v>27474</v>
      </c>
      <c r="BI1509" t="s">
        <v>27475</v>
      </c>
      <c r="BL1509" t="s">
        <v>27476</v>
      </c>
      <c r="BM1509" t="s">
        <v>27477</v>
      </c>
      <c r="BN1509" t="s">
        <v>27478</v>
      </c>
      <c r="BO1509" t="s">
        <v>27479</v>
      </c>
      <c r="BQ1509" t="s">
        <v>27480</v>
      </c>
      <c r="BV1509" t="s">
        <v>27481</v>
      </c>
    </row>
    <row r="1510" spans="12:74" x14ac:dyDescent="0.3">
      <c r="L1510">
        <v>6180</v>
      </c>
      <c r="M1510" t="s">
        <v>1910</v>
      </c>
      <c r="AU1510" t="s">
        <v>27482</v>
      </c>
      <c r="AW1510" t="s">
        <v>27483</v>
      </c>
      <c r="AZ1510" t="s">
        <v>27484</v>
      </c>
      <c r="BA1510" t="s">
        <v>27485</v>
      </c>
      <c r="BB1510" t="s">
        <v>27486</v>
      </c>
      <c r="BD1510" t="s">
        <v>27487</v>
      </c>
      <c r="BI1510" t="s">
        <v>27488</v>
      </c>
      <c r="BL1510" t="s">
        <v>27489</v>
      </c>
      <c r="BM1510" t="s">
        <v>27490</v>
      </c>
      <c r="BN1510" t="s">
        <v>27491</v>
      </c>
      <c r="BO1510" t="s">
        <v>27492</v>
      </c>
      <c r="BQ1510" t="s">
        <v>27493</v>
      </c>
      <c r="BV1510" t="s">
        <v>27494</v>
      </c>
    </row>
    <row r="1511" spans="12:74" x14ac:dyDescent="0.3">
      <c r="L1511">
        <v>6181</v>
      </c>
      <c r="M1511" t="s">
        <v>1911</v>
      </c>
      <c r="AU1511" t="s">
        <v>27495</v>
      </c>
      <c r="AW1511" t="s">
        <v>27496</v>
      </c>
      <c r="AZ1511" t="s">
        <v>27497</v>
      </c>
      <c r="BA1511" t="s">
        <v>27498</v>
      </c>
      <c r="BB1511" t="s">
        <v>27499</v>
      </c>
      <c r="BD1511" t="s">
        <v>27500</v>
      </c>
      <c r="BI1511" t="s">
        <v>27501</v>
      </c>
      <c r="BL1511" t="s">
        <v>27502</v>
      </c>
      <c r="BM1511" t="s">
        <v>27503</v>
      </c>
      <c r="BN1511" t="s">
        <v>27504</v>
      </c>
      <c r="BO1511" t="s">
        <v>27505</v>
      </c>
      <c r="BQ1511" t="s">
        <v>27506</v>
      </c>
      <c r="BV1511" t="s">
        <v>27507</v>
      </c>
    </row>
    <row r="1512" spans="12:74" x14ac:dyDescent="0.3">
      <c r="L1512">
        <v>6182</v>
      </c>
      <c r="M1512" t="s">
        <v>1912</v>
      </c>
      <c r="AU1512" t="s">
        <v>27508</v>
      </c>
      <c r="AW1512" t="s">
        <v>27509</v>
      </c>
      <c r="AZ1512" t="s">
        <v>27510</v>
      </c>
      <c r="BA1512" t="s">
        <v>27511</v>
      </c>
      <c r="BB1512" t="s">
        <v>27512</v>
      </c>
      <c r="BD1512" t="s">
        <v>27513</v>
      </c>
      <c r="BI1512" t="s">
        <v>27514</v>
      </c>
      <c r="BL1512" t="s">
        <v>27515</v>
      </c>
      <c r="BM1512" t="s">
        <v>27516</v>
      </c>
      <c r="BN1512" t="s">
        <v>27517</v>
      </c>
      <c r="BO1512" t="s">
        <v>27518</v>
      </c>
      <c r="BQ1512" t="s">
        <v>27519</v>
      </c>
      <c r="BV1512" t="s">
        <v>27520</v>
      </c>
    </row>
    <row r="1513" spans="12:74" x14ac:dyDescent="0.3">
      <c r="L1513">
        <v>6183</v>
      </c>
      <c r="M1513" t="s">
        <v>1913</v>
      </c>
      <c r="AU1513" t="s">
        <v>27521</v>
      </c>
      <c r="AW1513" t="s">
        <v>27522</v>
      </c>
      <c r="AZ1513" t="s">
        <v>27523</v>
      </c>
      <c r="BA1513" t="s">
        <v>27524</v>
      </c>
      <c r="BB1513" t="s">
        <v>27525</v>
      </c>
      <c r="BD1513" t="s">
        <v>27526</v>
      </c>
      <c r="BI1513" t="s">
        <v>27527</v>
      </c>
      <c r="BL1513" t="s">
        <v>27528</v>
      </c>
      <c r="BM1513" t="s">
        <v>27529</v>
      </c>
      <c r="BN1513" t="s">
        <v>27530</v>
      </c>
      <c r="BO1513" t="s">
        <v>27531</v>
      </c>
      <c r="BQ1513" t="s">
        <v>27532</v>
      </c>
      <c r="BV1513" t="s">
        <v>27533</v>
      </c>
    </row>
    <row r="1514" spans="12:74" x14ac:dyDescent="0.3">
      <c r="L1514">
        <v>6200</v>
      </c>
      <c r="M1514" t="s">
        <v>1914</v>
      </c>
      <c r="AU1514" t="s">
        <v>27534</v>
      </c>
      <c r="AW1514" t="s">
        <v>27535</v>
      </c>
      <c r="AZ1514" t="s">
        <v>27536</v>
      </c>
      <c r="BA1514" t="s">
        <v>27537</v>
      </c>
      <c r="BB1514" t="s">
        <v>27538</v>
      </c>
      <c r="BD1514" t="s">
        <v>27539</v>
      </c>
      <c r="BI1514" t="s">
        <v>27540</v>
      </c>
      <c r="BL1514" t="s">
        <v>27541</v>
      </c>
      <c r="BM1514" t="s">
        <v>27542</v>
      </c>
      <c r="BN1514" t="s">
        <v>27543</v>
      </c>
      <c r="BO1514" t="s">
        <v>27544</v>
      </c>
      <c r="BQ1514" t="s">
        <v>27545</v>
      </c>
      <c r="BV1514" t="s">
        <v>27546</v>
      </c>
    </row>
    <row r="1515" spans="12:74" x14ac:dyDescent="0.3">
      <c r="L1515">
        <v>6200</v>
      </c>
      <c r="M1515" t="s">
        <v>1915</v>
      </c>
      <c r="AU1515" t="s">
        <v>27547</v>
      </c>
      <c r="AW1515" t="s">
        <v>27548</v>
      </c>
      <c r="AZ1515" t="s">
        <v>27549</v>
      </c>
      <c r="BA1515" t="s">
        <v>27550</v>
      </c>
      <c r="BB1515" t="s">
        <v>27551</v>
      </c>
      <c r="BD1515" t="s">
        <v>27552</v>
      </c>
      <c r="BI1515" t="s">
        <v>27553</v>
      </c>
      <c r="BL1515" t="s">
        <v>27554</v>
      </c>
      <c r="BM1515" t="s">
        <v>27555</v>
      </c>
      <c r="BN1515" t="s">
        <v>27556</v>
      </c>
      <c r="BO1515" t="s">
        <v>27557</v>
      </c>
      <c r="BQ1515" t="s">
        <v>27558</v>
      </c>
      <c r="BV1515" t="s">
        <v>27559</v>
      </c>
    </row>
    <row r="1516" spans="12:74" x14ac:dyDescent="0.3">
      <c r="L1516">
        <v>6200</v>
      </c>
      <c r="M1516" t="s">
        <v>1916</v>
      </c>
      <c r="AU1516" t="s">
        <v>27560</v>
      </c>
      <c r="AW1516" t="s">
        <v>27561</v>
      </c>
      <c r="AZ1516" t="s">
        <v>27562</v>
      </c>
      <c r="BA1516" t="s">
        <v>27563</v>
      </c>
      <c r="BB1516" t="s">
        <v>27564</v>
      </c>
      <c r="BD1516" t="s">
        <v>27565</v>
      </c>
      <c r="BI1516" t="s">
        <v>27566</v>
      </c>
      <c r="BL1516" t="s">
        <v>27567</v>
      </c>
      <c r="BM1516" t="s">
        <v>27568</v>
      </c>
      <c r="BN1516" t="s">
        <v>27569</v>
      </c>
      <c r="BO1516" t="s">
        <v>27570</v>
      </c>
      <c r="BQ1516" t="s">
        <v>27571</v>
      </c>
      <c r="BV1516" t="s">
        <v>27572</v>
      </c>
    </row>
    <row r="1517" spans="12:74" x14ac:dyDescent="0.3">
      <c r="L1517">
        <v>6210</v>
      </c>
      <c r="M1517" t="s">
        <v>1917</v>
      </c>
      <c r="AU1517" t="s">
        <v>27573</v>
      </c>
      <c r="AW1517" t="s">
        <v>27574</v>
      </c>
      <c r="AZ1517" t="s">
        <v>27575</v>
      </c>
      <c r="BA1517" t="s">
        <v>27576</v>
      </c>
      <c r="BB1517" t="s">
        <v>27577</v>
      </c>
      <c r="BD1517" t="s">
        <v>27578</v>
      </c>
      <c r="BI1517" t="s">
        <v>27579</v>
      </c>
      <c r="BL1517" t="s">
        <v>27580</v>
      </c>
      <c r="BM1517" t="s">
        <v>27581</v>
      </c>
      <c r="BN1517" t="s">
        <v>27582</v>
      </c>
      <c r="BO1517" t="s">
        <v>27583</v>
      </c>
      <c r="BQ1517" t="s">
        <v>27584</v>
      </c>
      <c r="BV1517" t="s">
        <v>27585</v>
      </c>
    </row>
    <row r="1518" spans="12:74" x14ac:dyDescent="0.3">
      <c r="L1518">
        <v>6210</v>
      </c>
      <c r="M1518" t="s">
        <v>1918</v>
      </c>
      <c r="AU1518" t="s">
        <v>27586</v>
      </c>
      <c r="AW1518" t="s">
        <v>27587</v>
      </c>
      <c r="AZ1518" t="s">
        <v>27588</v>
      </c>
      <c r="BA1518" t="s">
        <v>27589</v>
      </c>
      <c r="BB1518" t="s">
        <v>27590</v>
      </c>
      <c r="BD1518" t="s">
        <v>27591</v>
      </c>
      <c r="BI1518" t="s">
        <v>27592</v>
      </c>
      <c r="BL1518" t="s">
        <v>27593</v>
      </c>
      <c r="BM1518" t="s">
        <v>27594</v>
      </c>
      <c r="BN1518" t="s">
        <v>27595</v>
      </c>
      <c r="BO1518" t="s">
        <v>27596</v>
      </c>
      <c r="BQ1518" t="s">
        <v>27597</v>
      </c>
      <c r="BV1518" t="s">
        <v>27598</v>
      </c>
    </row>
    <row r="1519" spans="12:74" x14ac:dyDescent="0.3">
      <c r="L1519">
        <v>6210</v>
      </c>
      <c r="M1519" t="s">
        <v>1919</v>
      </c>
      <c r="AU1519" t="s">
        <v>27599</v>
      </c>
      <c r="AW1519" t="s">
        <v>27600</v>
      </c>
      <c r="AZ1519" t="s">
        <v>27601</v>
      </c>
      <c r="BA1519" t="s">
        <v>27602</v>
      </c>
      <c r="BB1519" t="s">
        <v>27603</v>
      </c>
      <c r="BD1519" t="s">
        <v>27604</v>
      </c>
      <c r="BI1519" t="s">
        <v>27605</v>
      </c>
      <c r="BL1519" t="s">
        <v>27606</v>
      </c>
      <c r="BM1519" t="s">
        <v>27607</v>
      </c>
      <c r="BN1519" t="s">
        <v>27608</v>
      </c>
      <c r="BO1519" t="s">
        <v>27609</v>
      </c>
      <c r="BQ1519" t="s">
        <v>27610</v>
      </c>
      <c r="BV1519" t="s">
        <v>27611</v>
      </c>
    </row>
    <row r="1520" spans="12:74" x14ac:dyDescent="0.3">
      <c r="L1520">
        <v>6210</v>
      </c>
      <c r="M1520" t="s">
        <v>1920</v>
      </c>
      <c r="AU1520" t="s">
        <v>27612</v>
      </c>
      <c r="AW1520" t="s">
        <v>27613</v>
      </c>
      <c r="AZ1520" t="s">
        <v>27614</v>
      </c>
      <c r="BA1520" t="s">
        <v>27615</v>
      </c>
      <c r="BB1520" t="s">
        <v>27616</v>
      </c>
      <c r="BD1520" t="s">
        <v>27617</v>
      </c>
      <c r="BI1520" t="s">
        <v>27618</v>
      </c>
      <c r="BL1520" t="s">
        <v>27619</v>
      </c>
      <c r="BM1520" t="s">
        <v>27620</v>
      </c>
      <c r="BN1520" t="s">
        <v>27621</v>
      </c>
      <c r="BO1520" t="s">
        <v>27622</v>
      </c>
      <c r="BQ1520" t="s">
        <v>27623</v>
      </c>
      <c r="BV1520" t="s">
        <v>27624</v>
      </c>
    </row>
    <row r="1521" spans="12:74" x14ac:dyDescent="0.3">
      <c r="L1521">
        <v>6211</v>
      </c>
      <c r="M1521" t="s">
        <v>1921</v>
      </c>
      <c r="AU1521" t="s">
        <v>27625</v>
      </c>
      <c r="AW1521" t="s">
        <v>27626</v>
      </c>
      <c r="AZ1521" t="s">
        <v>27627</v>
      </c>
      <c r="BA1521" t="s">
        <v>27628</v>
      </c>
      <c r="BB1521" t="s">
        <v>27629</v>
      </c>
      <c r="BD1521" t="s">
        <v>27630</v>
      </c>
      <c r="BI1521" t="s">
        <v>27631</v>
      </c>
      <c r="BL1521" t="s">
        <v>27632</v>
      </c>
      <c r="BM1521" t="s">
        <v>27633</v>
      </c>
      <c r="BN1521" t="s">
        <v>27634</v>
      </c>
      <c r="BO1521" t="s">
        <v>27635</v>
      </c>
      <c r="BQ1521" t="s">
        <v>27636</v>
      </c>
      <c r="BV1521" t="s">
        <v>27637</v>
      </c>
    </row>
    <row r="1522" spans="12:74" x14ac:dyDescent="0.3">
      <c r="L1522">
        <v>6220</v>
      </c>
      <c r="M1522" t="s">
        <v>1922</v>
      </c>
      <c r="AU1522" t="s">
        <v>27638</v>
      </c>
      <c r="AW1522" t="s">
        <v>27639</v>
      </c>
      <c r="AZ1522" t="s">
        <v>27640</v>
      </c>
      <c r="BA1522" t="s">
        <v>27641</v>
      </c>
      <c r="BB1522" t="s">
        <v>27642</v>
      </c>
      <c r="BD1522" t="s">
        <v>27643</v>
      </c>
      <c r="BI1522" t="s">
        <v>27644</v>
      </c>
      <c r="BL1522" t="s">
        <v>27645</v>
      </c>
      <c r="BM1522" t="s">
        <v>27646</v>
      </c>
      <c r="BN1522" t="s">
        <v>27647</v>
      </c>
      <c r="BO1522" t="s">
        <v>27648</v>
      </c>
      <c r="BQ1522" t="s">
        <v>27649</v>
      </c>
      <c r="BV1522" t="s">
        <v>27650</v>
      </c>
    </row>
    <row r="1523" spans="12:74" x14ac:dyDescent="0.3">
      <c r="L1523">
        <v>6220</v>
      </c>
      <c r="M1523" t="s">
        <v>1923</v>
      </c>
      <c r="AU1523" t="s">
        <v>27651</v>
      </c>
      <c r="AW1523" t="s">
        <v>27652</v>
      </c>
      <c r="AZ1523" t="s">
        <v>27653</v>
      </c>
      <c r="BA1523" t="s">
        <v>27654</v>
      </c>
      <c r="BB1523" t="s">
        <v>27655</v>
      </c>
      <c r="BD1523" t="s">
        <v>27656</v>
      </c>
      <c r="BI1523" t="s">
        <v>27657</v>
      </c>
      <c r="BL1523" t="s">
        <v>27658</v>
      </c>
      <c r="BM1523" t="s">
        <v>27659</v>
      </c>
      <c r="BN1523" t="s">
        <v>27660</v>
      </c>
      <c r="BO1523" t="s">
        <v>27661</v>
      </c>
      <c r="BQ1523" t="s">
        <v>27662</v>
      </c>
      <c r="BV1523" t="s">
        <v>27663</v>
      </c>
    </row>
    <row r="1524" spans="12:74" x14ac:dyDescent="0.3">
      <c r="L1524">
        <v>6220</v>
      </c>
      <c r="M1524" t="s">
        <v>1924</v>
      </c>
      <c r="AU1524" t="s">
        <v>27664</v>
      </c>
      <c r="AW1524" t="s">
        <v>27665</v>
      </c>
      <c r="AZ1524" t="s">
        <v>27666</v>
      </c>
      <c r="BA1524" t="s">
        <v>27667</v>
      </c>
      <c r="BB1524" t="s">
        <v>27668</v>
      </c>
      <c r="BD1524" t="s">
        <v>27669</v>
      </c>
      <c r="BI1524" t="s">
        <v>27670</v>
      </c>
      <c r="BL1524" t="s">
        <v>27671</v>
      </c>
      <c r="BM1524" t="s">
        <v>27672</v>
      </c>
      <c r="BN1524" t="s">
        <v>27673</v>
      </c>
      <c r="BO1524" t="s">
        <v>27674</v>
      </c>
      <c r="BQ1524" t="s">
        <v>27675</v>
      </c>
      <c r="BV1524" t="s">
        <v>27676</v>
      </c>
    </row>
    <row r="1525" spans="12:74" x14ac:dyDescent="0.3">
      <c r="L1525">
        <v>6220</v>
      </c>
      <c r="M1525" t="s">
        <v>1925</v>
      </c>
      <c r="AU1525" t="s">
        <v>27677</v>
      </c>
      <c r="AW1525" t="s">
        <v>27678</v>
      </c>
      <c r="AZ1525" t="s">
        <v>27679</v>
      </c>
      <c r="BA1525" t="s">
        <v>27680</v>
      </c>
      <c r="BB1525" t="s">
        <v>27681</v>
      </c>
      <c r="BD1525" t="s">
        <v>27682</v>
      </c>
      <c r="BI1525" t="s">
        <v>27683</v>
      </c>
      <c r="BL1525" t="s">
        <v>27684</v>
      </c>
      <c r="BM1525" t="s">
        <v>27685</v>
      </c>
      <c r="BN1525" t="s">
        <v>27686</v>
      </c>
      <c r="BO1525" t="s">
        <v>27687</v>
      </c>
      <c r="BQ1525" t="s">
        <v>27688</v>
      </c>
      <c r="BV1525" t="s">
        <v>27689</v>
      </c>
    </row>
    <row r="1526" spans="12:74" x14ac:dyDescent="0.3">
      <c r="L1526">
        <v>6221</v>
      </c>
      <c r="M1526" t="s">
        <v>1926</v>
      </c>
      <c r="AU1526" t="s">
        <v>27690</v>
      </c>
      <c r="AW1526" t="s">
        <v>27691</v>
      </c>
      <c r="AZ1526" t="s">
        <v>27692</v>
      </c>
      <c r="BA1526" t="s">
        <v>27693</v>
      </c>
      <c r="BB1526" t="s">
        <v>27694</v>
      </c>
      <c r="BD1526" t="s">
        <v>27695</v>
      </c>
      <c r="BI1526" t="s">
        <v>27696</v>
      </c>
      <c r="BL1526" t="s">
        <v>27697</v>
      </c>
      <c r="BM1526" t="s">
        <v>27698</v>
      </c>
      <c r="BN1526" t="s">
        <v>27699</v>
      </c>
      <c r="BO1526" t="s">
        <v>27700</v>
      </c>
      <c r="BQ1526" t="s">
        <v>27701</v>
      </c>
      <c r="BV1526" t="s">
        <v>27702</v>
      </c>
    </row>
    <row r="1527" spans="12:74" x14ac:dyDescent="0.3">
      <c r="L1527">
        <v>6222</v>
      </c>
      <c r="M1527" t="s">
        <v>1927</v>
      </c>
      <c r="AU1527" t="s">
        <v>27703</v>
      </c>
      <c r="AW1527" t="s">
        <v>27704</v>
      </c>
      <c r="AZ1527" t="s">
        <v>27705</v>
      </c>
      <c r="BA1527" t="s">
        <v>27706</v>
      </c>
      <c r="BB1527" t="s">
        <v>27707</v>
      </c>
      <c r="BD1527" t="s">
        <v>27708</v>
      </c>
      <c r="BI1527" t="s">
        <v>27709</v>
      </c>
      <c r="BL1527" t="s">
        <v>27710</v>
      </c>
      <c r="BM1527" t="s">
        <v>27711</v>
      </c>
      <c r="BN1527" t="s">
        <v>27712</v>
      </c>
      <c r="BO1527" t="s">
        <v>27713</v>
      </c>
      <c r="BQ1527" t="s">
        <v>27714</v>
      </c>
      <c r="BV1527" t="s">
        <v>27715</v>
      </c>
    </row>
    <row r="1528" spans="12:74" x14ac:dyDescent="0.3">
      <c r="L1528">
        <v>6223</v>
      </c>
      <c r="M1528" t="s">
        <v>1928</v>
      </c>
      <c r="AU1528" t="s">
        <v>27716</v>
      </c>
      <c r="AW1528" t="s">
        <v>27717</v>
      </c>
      <c r="AZ1528" t="s">
        <v>27718</v>
      </c>
      <c r="BA1528" t="s">
        <v>27719</v>
      </c>
      <c r="BB1528" t="s">
        <v>27720</v>
      </c>
      <c r="BD1528" t="s">
        <v>27721</v>
      </c>
      <c r="BI1528" t="s">
        <v>27722</v>
      </c>
      <c r="BL1528" t="s">
        <v>27723</v>
      </c>
      <c r="BM1528" t="s">
        <v>27724</v>
      </c>
      <c r="BN1528" t="s">
        <v>27725</v>
      </c>
      <c r="BO1528" t="s">
        <v>27726</v>
      </c>
      <c r="BQ1528" t="s">
        <v>27727</v>
      </c>
      <c r="BV1528" t="s">
        <v>27728</v>
      </c>
    </row>
    <row r="1529" spans="12:74" x14ac:dyDescent="0.3">
      <c r="L1529">
        <v>6224</v>
      </c>
      <c r="M1529" t="s">
        <v>1929</v>
      </c>
      <c r="AU1529" t="s">
        <v>27729</v>
      </c>
      <c r="AW1529" t="s">
        <v>27730</v>
      </c>
      <c r="AZ1529" t="s">
        <v>27731</v>
      </c>
      <c r="BA1529" t="s">
        <v>27732</v>
      </c>
      <c r="BB1529" t="s">
        <v>27733</v>
      </c>
      <c r="BD1529" t="s">
        <v>27734</v>
      </c>
      <c r="BI1529" t="s">
        <v>27735</v>
      </c>
      <c r="BL1529" t="s">
        <v>27736</v>
      </c>
      <c r="BM1529" t="s">
        <v>27737</v>
      </c>
      <c r="BN1529" t="s">
        <v>27738</v>
      </c>
      <c r="BO1529" t="s">
        <v>27739</v>
      </c>
      <c r="BQ1529" t="s">
        <v>27740</v>
      </c>
      <c r="BV1529" t="s">
        <v>27741</v>
      </c>
    </row>
    <row r="1530" spans="12:74" x14ac:dyDescent="0.3">
      <c r="L1530">
        <v>6230</v>
      </c>
      <c r="M1530" t="s">
        <v>1930</v>
      </c>
      <c r="AU1530" t="s">
        <v>27742</v>
      </c>
      <c r="AW1530" t="s">
        <v>27743</v>
      </c>
      <c r="AZ1530" t="s">
        <v>27744</v>
      </c>
      <c r="BA1530" t="s">
        <v>27745</v>
      </c>
      <c r="BB1530" t="s">
        <v>27746</v>
      </c>
      <c r="BD1530" t="s">
        <v>27747</v>
      </c>
      <c r="BI1530" t="s">
        <v>27748</v>
      </c>
      <c r="BL1530" t="s">
        <v>27749</v>
      </c>
      <c r="BM1530" t="s">
        <v>27750</v>
      </c>
      <c r="BN1530" t="s">
        <v>27751</v>
      </c>
      <c r="BO1530" t="s">
        <v>27752</v>
      </c>
      <c r="BQ1530" t="s">
        <v>27753</v>
      </c>
      <c r="BV1530" t="s">
        <v>27754</v>
      </c>
    </row>
    <row r="1531" spans="12:74" x14ac:dyDescent="0.3">
      <c r="L1531">
        <v>6230</v>
      </c>
      <c r="M1531" t="s">
        <v>1931</v>
      </c>
      <c r="AU1531" t="s">
        <v>19012</v>
      </c>
      <c r="AW1531" t="s">
        <v>27755</v>
      </c>
      <c r="AZ1531" t="s">
        <v>27756</v>
      </c>
      <c r="BA1531" t="s">
        <v>27757</v>
      </c>
      <c r="BB1531" t="s">
        <v>27758</v>
      </c>
      <c r="BD1531" t="s">
        <v>27759</v>
      </c>
      <c r="BI1531" t="s">
        <v>27760</v>
      </c>
      <c r="BL1531" t="s">
        <v>27761</v>
      </c>
      <c r="BM1531" t="s">
        <v>27762</v>
      </c>
      <c r="BN1531" t="s">
        <v>27763</v>
      </c>
      <c r="BO1531" t="s">
        <v>27764</v>
      </c>
      <c r="BQ1531" t="s">
        <v>27765</v>
      </c>
      <c r="BV1531" t="s">
        <v>27766</v>
      </c>
    </row>
    <row r="1532" spans="12:74" x14ac:dyDescent="0.3">
      <c r="L1532">
        <v>6230</v>
      </c>
      <c r="M1532" t="s">
        <v>1932</v>
      </c>
      <c r="AU1532" t="s">
        <v>27767</v>
      </c>
      <c r="AW1532" t="s">
        <v>27768</v>
      </c>
      <c r="AZ1532" t="s">
        <v>27769</v>
      </c>
      <c r="BA1532" t="s">
        <v>27770</v>
      </c>
      <c r="BB1532" t="s">
        <v>27771</v>
      </c>
      <c r="BD1532" t="s">
        <v>27772</v>
      </c>
      <c r="BI1532" t="s">
        <v>27773</v>
      </c>
      <c r="BL1532" t="s">
        <v>27774</v>
      </c>
      <c r="BM1532" t="s">
        <v>27775</v>
      </c>
      <c r="BN1532" t="s">
        <v>27776</v>
      </c>
      <c r="BO1532" t="s">
        <v>27777</v>
      </c>
      <c r="BQ1532" t="s">
        <v>27778</v>
      </c>
      <c r="BV1532" t="s">
        <v>27779</v>
      </c>
    </row>
    <row r="1533" spans="12:74" x14ac:dyDescent="0.3">
      <c r="L1533">
        <v>6230</v>
      </c>
      <c r="M1533" t="s">
        <v>1933</v>
      </c>
      <c r="AU1533" t="s">
        <v>27780</v>
      </c>
      <c r="AW1533" t="s">
        <v>27781</v>
      </c>
      <c r="AZ1533" t="s">
        <v>27782</v>
      </c>
      <c r="BA1533" t="s">
        <v>27783</v>
      </c>
      <c r="BB1533" t="s">
        <v>27784</v>
      </c>
      <c r="BD1533" t="s">
        <v>27785</v>
      </c>
      <c r="BI1533" t="s">
        <v>27786</v>
      </c>
      <c r="BL1533" t="s">
        <v>27787</v>
      </c>
      <c r="BM1533" t="s">
        <v>27788</v>
      </c>
      <c r="BN1533" t="s">
        <v>27789</v>
      </c>
      <c r="BO1533" t="s">
        <v>27790</v>
      </c>
      <c r="BQ1533" t="s">
        <v>27791</v>
      </c>
      <c r="BV1533" t="s">
        <v>27792</v>
      </c>
    </row>
    <row r="1534" spans="12:74" x14ac:dyDescent="0.3">
      <c r="L1534">
        <v>6230</v>
      </c>
      <c r="M1534" t="s">
        <v>1934</v>
      </c>
      <c r="AU1534" t="s">
        <v>27793</v>
      </c>
      <c r="AW1534" t="s">
        <v>27794</v>
      </c>
      <c r="AZ1534" t="s">
        <v>27795</v>
      </c>
      <c r="BA1534" t="s">
        <v>27796</v>
      </c>
      <c r="BB1534" t="s">
        <v>27797</v>
      </c>
      <c r="BD1534" t="s">
        <v>27798</v>
      </c>
      <c r="BI1534" t="s">
        <v>27799</v>
      </c>
      <c r="BL1534" t="s">
        <v>27800</v>
      </c>
      <c r="BM1534" t="s">
        <v>27801</v>
      </c>
      <c r="BN1534" t="s">
        <v>27802</v>
      </c>
      <c r="BO1534" t="s">
        <v>27803</v>
      </c>
      <c r="BQ1534" t="s">
        <v>27804</v>
      </c>
      <c r="BV1534" t="s">
        <v>27805</v>
      </c>
    </row>
    <row r="1535" spans="12:74" x14ac:dyDescent="0.3">
      <c r="L1535">
        <v>6238</v>
      </c>
      <c r="M1535" t="s">
        <v>1935</v>
      </c>
      <c r="AU1535" t="s">
        <v>27806</v>
      </c>
      <c r="AW1535" t="s">
        <v>27807</v>
      </c>
      <c r="AZ1535" t="s">
        <v>27808</v>
      </c>
      <c r="BA1535" t="s">
        <v>27809</v>
      </c>
      <c r="BB1535" t="s">
        <v>27810</v>
      </c>
      <c r="BD1535" t="s">
        <v>27811</v>
      </c>
      <c r="BI1535" t="s">
        <v>27812</v>
      </c>
      <c r="BL1535" t="s">
        <v>27813</v>
      </c>
      <c r="BM1535" t="s">
        <v>27814</v>
      </c>
      <c r="BN1535" t="s">
        <v>27815</v>
      </c>
      <c r="BO1535" t="s">
        <v>27816</v>
      </c>
      <c r="BQ1535" t="s">
        <v>27817</v>
      </c>
      <c r="BV1535" t="s">
        <v>27818</v>
      </c>
    </row>
    <row r="1536" spans="12:74" x14ac:dyDescent="0.3">
      <c r="L1536">
        <v>6238</v>
      </c>
      <c r="M1536" t="s">
        <v>1936</v>
      </c>
      <c r="AU1536" t="s">
        <v>27819</v>
      </c>
      <c r="AW1536" t="s">
        <v>27820</v>
      </c>
      <c r="AZ1536" t="s">
        <v>27821</v>
      </c>
      <c r="BA1536" t="s">
        <v>27822</v>
      </c>
      <c r="BB1536" t="s">
        <v>27823</v>
      </c>
      <c r="BD1536" t="s">
        <v>27824</v>
      </c>
      <c r="BI1536" t="s">
        <v>27825</v>
      </c>
      <c r="BL1536" t="s">
        <v>27826</v>
      </c>
      <c r="BM1536" t="s">
        <v>27827</v>
      </c>
      <c r="BN1536" t="s">
        <v>27828</v>
      </c>
      <c r="BO1536" t="s">
        <v>27829</v>
      </c>
      <c r="BQ1536" t="s">
        <v>27830</v>
      </c>
      <c r="BV1536" t="s">
        <v>27831</v>
      </c>
    </row>
    <row r="1537" spans="12:74" x14ac:dyDescent="0.3">
      <c r="L1537">
        <v>6240</v>
      </c>
      <c r="M1537" t="s">
        <v>1937</v>
      </c>
      <c r="AU1537" t="s">
        <v>27832</v>
      </c>
      <c r="AW1537" t="s">
        <v>27833</v>
      </c>
      <c r="AZ1537" t="s">
        <v>27834</v>
      </c>
      <c r="BA1537" t="s">
        <v>27835</v>
      </c>
      <c r="BB1537" t="s">
        <v>27836</v>
      </c>
      <c r="BD1537" t="s">
        <v>27837</v>
      </c>
      <c r="BI1537" t="s">
        <v>27838</v>
      </c>
      <c r="BL1537" t="s">
        <v>27839</v>
      </c>
      <c r="BM1537" t="s">
        <v>27840</v>
      </c>
      <c r="BN1537" t="s">
        <v>27841</v>
      </c>
      <c r="BO1537" t="s">
        <v>27842</v>
      </c>
      <c r="BQ1537" t="s">
        <v>27843</v>
      </c>
      <c r="BV1537" t="s">
        <v>27844</v>
      </c>
    </row>
    <row r="1538" spans="12:74" x14ac:dyDescent="0.3">
      <c r="L1538">
        <v>6240</v>
      </c>
      <c r="M1538" t="s">
        <v>1938</v>
      </c>
      <c r="AU1538" t="s">
        <v>27845</v>
      </c>
      <c r="AW1538" t="s">
        <v>27846</v>
      </c>
      <c r="AZ1538" t="s">
        <v>27847</v>
      </c>
      <c r="BA1538" t="s">
        <v>27848</v>
      </c>
      <c r="BB1538" t="s">
        <v>27849</v>
      </c>
      <c r="BD1538" t="s">
        <v>27850</v>
      </c>
      <c r="BI1538" t="s">
        <v>27851</v>
      </c>
      <c r="BL1538" t="s">
        <v>27852</v>
      </c>
      <c r="BM1538" t="s">
        <v>27853</v>
      </c>
      <c r="BN1538" t="s">
        <v>27854</v>
      </c>
      <c r="BO1538" t="s">
        <v>27855</v>
      </c>
      <c r="BQ1538" t="s">
        <v>27856</v>
      </c>
      <c r="BV1538" t="s">
        <v>27857</v>
      </c>
    </row>
    <row r="1539" spans="12:74" x14ac:dyDescent="0.3">
      <c r="L1539">
        <v>6250</v>
      </c>
      <c r="M1539" t="s">
        <v>1939</v>
      </c>
      <c r="AU1539" t="s">
        <v>27858</v>
      </c>
      <c r="AW1539" t="s">
        <v>27859</v>
      </c>
      <c r="AZ1539" t="s">
        <v>27860</v>
      </c>
      <c r="BA1539" t="s">
        <v>27861</v>
      </c>
      <c r="BB1539" t="s">
        <v>27862</v>
      </c>
      <c r="BD1539" t="s">
        <v>27863</v>
      </c>
      <c r="BI1539" t="s">
        <v>27864</v>
      </c>
      <c r="BL1539" t="s">
        <v>27865</v>
      </c>
      <c r="BM1539" t="s">
        <v>27866</v>
      </c>
      <c r="BN1539" t="s">
        <v>27867</v>
      </c>
      <c r="BO1539" t="s">
        <v>27868</v>
      </c>
      <c r="BQ1539" t="s">
        <v>27869</v>
      </c>
      <c r="BV1539" t="s">
        <v>27870</v>
      </c>
    </row>
    <row r="1540" spans="12:74" x14ac:dyDescent="0.3">
      <c r="L1540">
        <v>6250</v>
      </c>
      <c r="M1540" t="s">
        <v>1940</v>
      </c>
      <c r="AU1540" t="s">
        <v>27871</v>
      </c>
      <c r="AW1540" t="s">
        <v>27872</v>
      </c>
      <c r="AZ1540" t="s">
        <v>27873</v>
      </c>
      <c r="BA1540" t="s">
        <v>27874</v>
      </c>
      <c r="BB1540" t="s">
        <v>27875</v>
      </c>
      <c r="BD1540" t="s">
        <v>27876</v>
      </c>
      <c r="BI1540" t="s">
        <v>27877</v>
      </c>
      <c r="BL1540" t="s">
        <v>27878</v>
      </c>
      <c r="BM1540" t="s">
        <v>27879</v>
      </c>
      <c r="BN1540" t="s">
        <v>27880</v>
      </c>
      <c r="BO1540" t="s">
        <v>27881</v>
      </c>
      <c r="BQ1540" t="s">
        <v>27882</v>
      </c>
      <c r="BV1540" t="s">
        <v>27883</v>
      </c>
    </row>
    <row r="1541" spans="12:74" x14ac:dyDescent="0.3">
      <c r="L1541">
        <v>6250</v>
      </c>
      <c r="M1541" t="s">
        <v>1941</v>
      </c>
      <c r="AU1541" t="s">
        <v>27884</v>
      </c>
      <c r="AW1541" t="s">
        <v>27885</v>
      </c>
      <c r="AZ1541" t="s">
        <v>27886</v>
      </c>
      <c r="BA1541" t="s">
        <v>27887</v>
      </c>
      <c r="BB1541" t="s">
        <v>27888</v>
      </c>
      <c r="BD1541" t="s">
        <v>27889</v>
      </c>
      <c r="BI1541" t="s">
        <v>27890</v>
      </c>
      <c r="BL1541" t="s">
        <v>27891</v>
      </c>
      <c r="BM1541" t="s">
        <v>27892</v>
      </c>
      <c r="BN1541" t="s">
        <v>27893</v>
      </c>
      <c r="BO1541" t="s">
        <v>27894</v>
      </c>
      <c r="BQ1541" t="s">
        <v>27895</v>
      </c>
      <c r="BV1541" t="s">
        <v>27896</v>
      </c>
    </row>
    <row r="1542" spans="12:74" x14ac:dyDescent="0.3">
      <c r="L1542">
        <v>6250</v>
      </c>
      <c r="M1542" t="s">
        <v>1942</v>
      </c>
      <c r="AU1542" t="s">
        <v>27897</v>
      </c>
      <c r="AW1542" t="s">
        <v>27898</v>
      </c>
      <c r="AZ1542" t="s">
        <v>27899</v>
      </c>
      <c r="BA1542" t="s">
        <v>27900</v>
      </c>
      <c r="BB1542" t="s">
        <v>27901</v>
      </c>
      <c r="BD1542" t="s">
        <v>27902</v>
      </c>
      <c r="BI1542" t="s">
        <v>27903</v>
      </c>
      <c r="BL1542" t="s">
        <v>27904</v>
      </c>
      <c r="BM1542" t="s">
        <v>27905</v>
      </c>
      <c r="BN1542" t="s">
        <v>27906</v>
      </c>
      <c r="BO1542" t="s">
        <v>27907</v>
      </c>
      <c r="BQ1542" t="s">
        <v>27908</v>
      </c>
      <c r="BV1542" t="s">
        <v>27909</v>
      </c>
    </row>
    <row r="1543" spans="12:74" x14ac:dyDescent="0.3">
      <c r="L1543">
        <v>6280</v>
      </c>
      <c r="M1543" t="s">
        <v>1943</v>
      </c>
      <c r="AU1543" t="s">
        <v>27910</v>
      </c>
      <c r="AW1543" t="s">
        <v>27911</v>
      </c>
      <c r="AZ1543" t="s">
        <v>27912</v>
      </c>
      <c r="BA1543" t="s">
        <v>27913</v>
      </c>
      <c r="BB1543" t="s">
        <v>27914</v>
      </c>
      <c r="BD1543" t="s">
        <v>27915</v>
      </c>
      <c r="BI1543" t="s">
        <v>27916</v>
      </c>
      <c r="BL1543" t="s">
        <v>27917</v>
      </c>
      <c r="BM1543" t="s">
        <v>27918</v>
      </c>
      <c r="BN1543" t="s">
        <v>27919</v>
      </c>
      <c r="BO1543" t="s">
        <v>27920</v>
      </c>
      <c r="BQ1543" t="s">
        <v>27921</v>
      </c>
      <c r="BV1543" t="s">
        <v>27922</v>
      </c>
    </row>
    <row r="1544" spans="12:74" x14ac:dyDescent="0.3">
      <c r="L1544">
        <v>6280</v>
      </c>
      <c r="M1544" t="s">
        <v>1944</v>
      </c>
      <c r="AU1544" t="s">
        <v>27923</v>
      </c>
      <c r="AW1544" t="s">
        <v>27924</v>
      </c>
      <c r="AZ1544" t="s">
        <v>27925</v>
      </c>
      <c r="BA1544" t="s">
        <v>27926</v>
      </c>
      <c r="BB1544" t="s">
        <v>27927</v>
      </c>
      <c r="BD1544" t="s">
        <v>27928</v>
      </c>
      <c r="BI1544" t="s">
        <v>27929</v>
      </c>
      <c r="BL1544" t="s">
        <v>27930</v>
      </c>
      <c r="BM1544" t="s">
        <v>27931</v>
      </c>
      <c r="BN1544" t="s">
        <v>27932</v>
      </c>
      <c r="BO1544" t="s">
        <v>27933</v>
      </c>
      <c r="BQ1544" t="s">
        <v>27934</v>
      </c>
      <c r="BV1544" t="s">
        <v>27935</v>
      </c>
    </row>
    <row r="1545" spans="12:74" x14ac:dyDescent="0.3">
      <c r="L1545">
        <v>6280</v>
      </c>
      <c r="M1545" t="s">
        <v>1945</v>
      </c>
      <c r="AU1545" t="s">
        <v>27936</v>
      </c>
      <c r="AW1545" t="s">
        <v>27937</v>
      </c>
      <c r="AZ1545" t="s">
        <v>27938</v>
      </c>
      <c r="BA1545" t="s">
        <v>27939</v>
      </c>
      <c r="BB1545" t="s">
        <v>27940</v>
      </c>
      <c r="BD1545" t="s">
        <v>27941</v>
      </c>
      <c r="BI1545" t="s">
        <v>27942</v>
      </c>
      <c r="BL1545" t="s">
        <v>27943</v>
      </c>
      <c r="BM1545" t="s">
        <v>27944</v>
      </c>
      <c r="BN1545" t="s">
        <v>27945</v>
      </c>
      <c r="BO1545" t="s">
        <v>27946</v>
      </c>
      <c r="BQ1545" t="s">
        <v>27947</v>
      </c>
      <c r="BV1545" t="s">
        <v>27948</v>
      </c>
    </row>
    <row r="1546" spans="12:74" x14ac:dyDescent="0.3">
      <c r="L1546">
        <v>6280</v>
      </c>
      <c r="M1546" t="s">
        <v>1946</v>
      </c>
      <c r="AU1546" t="s">
        <v>27949</v>
      </c>
      <c r="AW1546" t="s">
        <v>27950</v>
      </c>
      <c r="AZ1546" t="s">
        <v>27951</v>
      </c>
      <c r="BA1546" t="s">
        <v>27952</v>
      </c>
      <c r="BB1546" t="s">
        <v>27953</v>
      </c>
      <c r="BD1546" t="s">
        <v>27954</v>
      </c>
      <c r="BI1546" t="s">
        <v>27955</v>
      </c>
      <c r="BL1546" t="s">
        <v>27956</v>
      </c>
      <c r="BM1546" t="s">
        <v>27957</v>
      </c>
      <c r="BN1546" t="s">
        <v>27958</v>
      </c>
      <c r="BO1546" t="s">
        <v>27959</v>
      </c>
      <c r="BQ1546" t="s">
        <v>27960</v>
      </c>
      <c r="BV1546" t="s">
        <v>27961</v>
      </c>
    </row>
    <row r="1547" spans="12:74" x14ac:dyDescent="0.3">
      <c r="L1547">
        <v>6280</v>
      </c>
      <c r="M1547" t="s">
        <v>1947</v>
      </c>
      <c r="AU1547" t="s">
        <v>27962</v>
      </c>
      <c r="AW1547" t="s">
        <v>27963</v>
      </c>
      <c r="AZ1547" t="s">
        <v>27964</v>
      </c>
      <c r="BA1547" t="s">
        <v>27965</v>
      </c>
      <c r="BB1547" t="s">
        <v>27966</v>
      </c>
      <c r="BD1547" t="s">
        <v>27967</v>
      </c>
      <c r="BI1547" t="s">
        <v>27968</v>
      </c>
      <c r="BL1547" t="s">
        <v>27969</v>
      </c>
      <c r="BM1547" t="s">
        <v>27970</v>
      </c>
      <c r="BN1547" t="s">
        <v>27971</v>
      </c>
      <c r="BO1547" t="s">
        <v>27972</v>
      </c>
      <c r="BQ1547" t="s">
        <v>27973</v>
      </c>
      <c r="BV1547" t="s">
        <v>27974</v>
      </c>
    </row>
    <row r="1548" spans="12:74" x14ac:dyDescent="0.3">
      <c r="L1548">
        <v>6280</v>
      </c>
      <c r="M1548" t="s">
        <v>1948</v>
      </c>
      <c r="AU1548" t="s">
        <v>27975</v>
      </c>
      <c r="AW1548" t="s">
        <v>27976</v>
      </c>
      <c r="AZ1548" t="s">
        <v>27977</v>
      </c>
      <c r="BA1548" t="s">
        <v>27978</v>
      </c>
      <c r="BB1548" t="s">
        <v>27979</v>
      </c>
      <c r="BD1548" t="s">
        <v>27980</v>
      </c>
      <c r="BI1548" t="s">
        <v>27981</v>
      </c>
      <c r="BL1548" t="s">
        <v>27982</v>
      </c>
      <c r="BM1548" t="s">
        <v>27983</v>
      </c>
      <c r="BN1548" t="s">
        <v>27984</v>
      </c>
      <c r="BO1548" t="s">
        <v>27985</v>
      </c>
      <c r="BQ1548" t="s">
        <v>27986</v>
      </c>
      <c r="BV1548" t="s">
        <v>27987</v>
      </c>
    </row>
    <row r="1549" spans="12:74" x14ac:dyDescent="0.3">
      <c r="L1549">
        <v>6440</v>
      </c>
      <c r="M1549" t="s">
        <v>1949</v>
      </c>
      <c r="AU1549" t="s">
        <v>27988</v>
      </c>
      <c r="AW1549" t="s">
        <v>27989</v>
      </c>
      <c r="AZ1549" t="s">
        <v>27990</v>
      </c>
      <c r="BA1549" t="s">
        <v>27991</v>
      </c>
      <c r="BB1549" t="s">
        <v>27992</v>
      </c>
      <c r="BD1549" t="s">
        <v>27993</v>
      </c>
      <c r="BI1549" t="s">
        <v>27994</v>
      </c>
      <c r="BL1549" t="s">
        <v>27995</v>
      </c>
      <c r="BM1549" t="s">
        <v>27996</v>
      </c>
      <c r="BN1549" t="s">
        <v>27997</v>
      </c>
      <c r="BO1549" t="s">
        <v>27998</v>
      </c>
      <c r="BQ1549" t="s">
        <v>27999</v>
      </c>
      <c r="BV1549" t="s">
        <v>28000</v>
      </c>
    </row>
    <row r="1550" spans="12:74" x14ac:dyDescent="0.3">
      <c r="L1550">
        <v>6440</v>
      </c>
      <c r="M1550" t="s">
        <v>1950</v>
      </c>
      <c r="AU1550" t="s">
        <v>28001</v>
      </c>
      <c r="AW1550" t="s">
        <v>28002</v>
      </c>
      <c r="AZ1550" t="s">
        <v>28003</v>
      </c>
      <c r="BA1550" t="s">
        <v>28004</v>
      </c>
      <c r="BB1550" t="s">
        <v>28005</v>
      </c>
      <c r="BD1550" t="s">
        <v>28006</v>
      </c>
      <c r="BI1550" t="s">
        <v>28007</v>
      </c>
      <c r="BL1550" t="s">
        <v>28008</v>
      </c>
      <c r="BM1550" t="s">
        <v>28009</v>
      </c>
      <c r="BN1550" t="s">
        <v>28010</v>
      </c>
      <c r="BO1550" t="s">
        <v>28011</v>
      </c>
      <c r="BQ1550" t="s">
        <v>28012</v>
      </c>
      <c r="BV1550" t="s">
        <v>28013</v>
      </c>
    </row>
    <row r="1551" spans="12:74" x14ac:dyDescent="0.3">
      <c r="L1551">
        <v>6440</v>
      </c>
      <c r="M1551" t="s">
        <v>1951</v>
      </c>
      <c r="AU1551" t="s">
        <v>28014</v>
      </c>
      <c r="AW1551" t="s">
        <v>28015</v>
      </c>
      <c r="AZ1551" t="s">
        <v>28016</v>
      </c>
      <c r="BA1551" t="s">
        <v>28017</v>
      </c>
      <c r="BB1551" t="s">
        <v>28018</v>
      </c>
      <c r="BD1551" t="s">
        <v>28019</v>
      </c>
      <c r="BI1551" t="s">
        <v>28020</v>
      </c>
      <c r="BL1551" t="s">
        <v>28021</v>
      </c>
      <c r="BM1551" t="s">
        <v>28022</v>
      </c>
      <c r="BN1551" t="s">
        <v>28023</v>
      </c>
      <c r="BO1551" t="s">
        <v>28024</v>
      </c>
      <c r="BQ1551" t="s">
        <v>28025</v>
      </c>
      <c r="BV1551" t="s">
        <v>28026</v>
      </c>
    </row>
    <row r="1552" spans="12:74" x14ac:dyDescent="0.3">
      <c r="L1552">
        <v>6440</v>
      </c>
      <c r="M1552" t="s">
        <v>1952</v>
      </c>
      <c r="AU1552" t="s">
        <v>7736</v>
      </c>
      <c r="AW1552" t="s">
        <v>28027</v>
      </c>
      <c r="AZ1552" t="s">
        <v>28028</v>
      </c>
      <c r="BA1552" t="s">
        <v>28029</v>
      </c>
      <c r="BB1552" t="s">
        <v>28030</v>
      </c>
      <c r="BD1552" t="s">
        <v>28031</v>
      </c>
      <c r="BI1552" t="s">
        <v>28032</v>
      </c>
      <c r="BL1552" t="s">
        <v>28033</v>
      </c>
      <c r="BM1552" t="s">
        <v>28034</v>
      </c>
      <c r="BN1552" t="s">
        <v>28035</v>
      </c>
      <c r="BO1552" t="s">
        <v>28036</v>
      </c>
      <c r="BQ1552" t="s">
        <v>28037</v>
      </c>
      <c r="BV1552" t="s">
        <v>28038</v>
      </c>
    </row>
    <row r="1553" spans="12:74" x14ac:dyDescent="0.3">
      <c r="L1553">
        <v>6441</v>
      </c>
      <c r="M1553" t="s">
        <v>1953</v>
      </c>
      <c r="AU1553" t="s">
        <v>28039</v>
      </c>
      <c r="AW1553" t="s">
        <v>28040</v>
      </c>
      <c r="AZ1553" t="s">
        <v>28041</v>
      </c>
      <c r="BA1553" t="s">
        <v>28042</v>
      </c>
      <c r="BB1553" t="s">
        <v>28043</v>
      </c>
      <c r="BD1553" t="s">
        <v>28044</v>
      </c>
      <c r="BI1553" t="s">
        <v>28045</v>
      </c>
      <c r="BL1553" t="s">
        <v>28046</v>
      </c>
      <c r="BM1553" t="s">
        <v>28047</v>
      </c>
      <c r="BN1553" t="s">
        <v>28048</v>
      </c>
      <c r="BO1553" t="s">
        <v>28049</v>
      </c>
      <c r="BQ1553" t="s">
        <v>28050</v>
      </c>
      <c r="BV1553" t="s">
        <v>28051</v>
      </c>
    </row>
    <row r="1554" spans="12:74" x14ac:dyDescent="0.3">
      <c r="L1554">
        <v>6460</v>
      </c>
      <c r="M1554" t="s">
        <v>1954</v>
      </c>
      <c r="AU1554" t="s">
        <v>28052</v>
      </c>
      <c r="AW1554" t="s">
        <v>28053</v>
      </c>
      <c r="AZ1554" t="s">
        <v>28054</v>
      </c>
      <c r="BA1554" t="s">
        <v>28055</v>
      </c>
      <c r="BB1554" t="s">
        <v>28056</v>
      </c>
      <c r="BD1554" t="s">
        <v>28057</v>
      </c>
      <c r="BI1554" t="s">
        <v>28058</v>
      </c>
      <c r="BL1554" t="s">
        <v>28059</v>
      </c>
      <c r="BM1554" t="s">
        <v>28060</v>
      </c>
      <c r="BN1554" t="s">
        <v>28061</v>
      </c>
      <c r="BO1554" t="s">
        <v>28062</v>
      </c>
      <c r="BQ1554" t="s">
        <v>28063</v>
      </c>
      <c r="BV1554" t="s">
        <v>28064</v>
      </c>
    </row>
    <row r="1555" spans="12:74" x14ac:dyDescent="0.3">
      <c r="L1555">
        <v>6460</v>
      </c>
      <c r="M1555" t="s">
        <v>1955</v>
      </c>
      <c r="AU1555" t="s">
        <v>28065</v>
      </c>
      <c r="AW1555" t="s">
        <v>28066</v>
      </c>
      <c r="AZ1555" t="s">
        <v>28067</v>
      </c>
      <c r="BA1555" t="s">
        <v>28068</v>
      </c>
      <c r="BB1555" t="s">
        <v>28069</v>
      </c>
      <c r="BD1555" t="s">
        <v>28070</v>
      </c>
      <c r="BI1555" t="s">
        <v>28071</v>
      </c>
      <c r="BL1555" t="s">
        <v>28072</v>
      </c>
      <c r="BM1555" t="s">
        <v>28073</v>
      </c>
      <c r="BN1555" t="s">
        <v>28074</v>
      </c>
      <c r="BO1555" t="s">
        <v>28075</v>
      </c>
      <c r="BQ1555" t="s">
        <v>28076</v>
      </c>
      <c r="BV1555" t="s">
        <v>28077</v>
      </c>
    </row>
    <row r="1556" spans="12:74" x14ac:dyDescent="0.3">
      <c r="L1556">
        <v>6460</v>
      </c>
      <c r="M1556" t="s">
        <v>1956</v>
      </c>
      <c r="AU1556" t="s">
        <v>28078</v>
      </c>
      <c r="AW1556" t="s">
        <v>28079</v>
      </c>
      <c r="AZ1556" t="s">
        <v>28080</v>
      </c>
      <c r="BA1556" t="s">
        <v>28081</v>
      </c>
      <c r="BB1556" t="s">
        <v>28082</v>
      </c>
      <c r="BD1556" t="s">
        <v>28083</v>
      </c>
      <c r="BI1556" t="s">
        <v>28084</v>
      </c>
      <c r="BL1556" t="s">
        <v>28085</v>
      </c>
      <c r="BM1556" t="s">
        <v>28086</v>
      </c>
      <c r="BN1556" t="s">
        <v>28087</v>
      </c>
      <c r="BO1556" t="s">
        <v>28088</v>
      </c>
      <c r="BQ1556" t="s">
        <v>28089</v>
      </c>
      <c r="BV1556" t="s">
        <v>28090</v>
      </c>
    </row>
    <row r="1557" spans="12:74" x14ac:dyDescent="0.3">
      <c r="L1557">
        <v>6460</v>
      </c>
      <c r="M1557" t="s">
        <v>1957</v>
      </c>
      <c r="AU1557" t="s">
        <v>28091</v>
      </c>
      <c r="AW1557" t="s">
        <v>28092</v>
      </c>
      <c r="AZ1557" t="s">
        <v>28093</v>
      </c>
      <c r="BA1557" t="s">
        <v>28094</v>
      </c>
      <c r="BB1557" t="s">
        <v>28095</v>
      </c>
      <c r="BD1557" t="s">
        <v>28096</v>
      </c>
      <c r="BI1557" t="s">
        <v>28097</v>
      </c>
      <c r="BL1557" t="s">
        <v>28098</v>
      </c>
      <c r="BM1557" t="s">
        <v>28099</v>
      </c>
      <c r="BN1557" t="s">
        <v>28100</v>
      </c>
      <c r="BO1557" t="s">
        <v>28101</v>
      </c>
      <c r="BQ1557" t="s">
        <v>28102</v>
      </c>
      <c r="BV1557" t="s">
        <v>28103</v>
      </c>
    </row>
    <row r="1558" spans="12:74" x14ac:dyDescent="0.3">
      <c r="L1558">
        <v>6460</v>
      </c>
      <c r="M1558" t="s">
        <v>1958</v>
      </c>
      <c r="AU1558" t="s">
        <v>28104</v>
      </c>
      <c r="AW1558" t="s">
        <v>28105</v>
      </c>
      <c r="AZ1558" t="s">
        <v>28106</v>
      </c>
      <c r="BA1558" t="s">
        <v>28107</v>
      </c>
      <c r="BB1558" t="s">
        <v>28108</v>
      </c>
      <c r="BD1558" t="s">
        <v>28109</v>
      </c>
      <c r="BI1558" t="s">
        <v>28110</v>
      </c>
      <c r="BL1558" t="s">
        <v>28111</v>
      </c>
      <c r="BM1558" t="s">
        <v>28112</v>
      </c>
      <c r="BN1558" t="s">
        <v>28113</v>
      </c>
      <c r="BO1558" t="s">
        <v>28114</v>
      </c>
      <c r="BQ1558" t="s">
        <v>28115</v>
      </c>
      <c r="BV1558" t="s">
        <v>28116</v>
      </c>
    </row>
    <row r="1559" spans="12:74" x14ac:dyDescent="0.3">
      <c r="L1559">
        <v>6460</v>
      </c>
      <c r="M1559" t="s">
        <v>1959</v>
      </c>
      <c r="AU1559" t="s">
        <v>28117</v>
      </c>
      <c r="AW1559" t="s">
        <v>28118</v>
      </c>
      <c r="AZ1559" t="s">
        <v>28119</v>
      </c>
      <c r="BA1559" t="s">
        <v>28120</v>
      </c>
      <c r="BB1559" t="s">
        <v>28121</v>
      </c>
      <c r="BD1559" t="s">
        <v>28122</v>
      </c>
      <c r="BI1559" t="s">
        <v>28123</v>
      </c>
      <c r="BL1559" t="s">
        <v>28124</v>
      </c>
      <c r="BM1559" t="s">
        <v>28125</v>
      </c>
      <c r="BN1559" t="s">
        <v>28126</v>
      </c>
      <c r="BO1559" t="s">
        <v>28127</v>
      </c>
      <c r="BQ1559" t="s">
        <v>28128</v>
      </c>
      <c r="BV1559" t="s">
        <v>28129</v>
      </c>
    </row>
    <row r="1560" spans="12:74" x14ac:dyDescent="0.3">
      <c r="L1560">
        <v>6461</v>
      </c>
      <c r="M1560" t="s">
        <v>1960</v>
      </c>
      <c r="AU1560" t="s">
        <v>28130</v>
      </c>
      <c r="AW1560" t="s">
        <v>28131</v>
      </c>
      <c r="AZ1560" t="s">
        <v>28132</v>
      </c>
      <c r="BA1560" t="s">
        <v>28133</v>
      </c>
      <c r="BB1560" t="s">
        <v>28134</v>
      </c>
      <c r="BD1560" t="s">
        <v>28135</v>
      </c>
      <c r="BI1560" t="s">
        <v>28136</v>
      </c>
      <c r="BL1560" t="s">
        <v>28137</v>
      </c>
      <c r="BM1560" t="s">
        <v>28138</v>
      </c>
      <c r="BN1560" t="s">
        <v>28139</v>
      </c>
      <c r="BO1560" t="s">
        <v>28140</v>
      </c>
      <c r="BQ1560" t="s">
        <v>28141</v>
      </c>
      <c r="BV1560" t="s">
        <v>28142</v>
      </c>
    </row>
    <row r="1561" spans="12:74" x14ac:dyDescent="0.3">
      <c r="L1561">
        <v>6462</v>
      </c>
      <c r="M1561" t="s">
        <v>1961</v>
      </c>
      <c r="AU1561" t="s">
        <v>28143</v>
      </c>
      <c r="AW1561" t="s">
        <v>28144</v>
      </c>
      <c r="AZ1561" t="s">
        <v>28145</v>
      </c>
      <c r="BA1561" t="s">
        <v>28146</v>
      </c>
      <c r="BB1561" t="s">
        <v>28147</v>
      </c>
      <c r="BD1561" t="s">
        <v>28148</v>
      </c>
      <c r="BI1561" t="s">
        <v>28149</v>
      </c>
      <c r="BL1561" t="s">
        <v>28150</v>
      </c>
      <c r="BM1561" t="s">
        <v>28151</v>
      </c>
      <c r="BN1561" t="s">
        <v>28152</v>
      </c>
      <c r="BO1561" t="s">
        <v>28153</v>
      </c>
      <c r="BQ1561" t="s">
        <v>28154</v>
      </c>
      <c r="BV1561" t="s">
        <v>28155</v>
      </c>
    </row>
    <row r="1562" spans="12:74" x14ac:dyDescent="0.3">
      <c r="L1562">
        <v>6463</v>
      </c>
      <c r="M1562" t="s">
        <v>1962</v>
      </c>
      <c r="AU1562" t="s">
        <v>28156</v>
      </c>
      <c r="AW1562" t="s">
        <v>28157</v>
      </c>
      <c r="AZ1562" t="s">
        <v>28158</v>
      </c>
      <c r="BA1562" t="s">
        <v>28159</v>
      </c>
      <c r="BB1562" t="s">
        <v>28160</v>
      </c>
      <c r="BD1562" t="s">
        <v>28161</v>
      </c>
      <c r="BI1562" t="s">
        <v>28162</v>
      </c>
      <c r="BL1562" t="s">
        <v>28163</v>
      </c>
      <c r="BM1562" t="s">
        <v>28164</v>
      </c>
      <c r="BN1562" t="s">
        <v>28165</v>
      </c>
      <c r="BO1562" t="s">
        <v>28166</v>
      </c>
      <c r="BQ1562" t="s">
        <v>28167</v>
      </c>
      <c r="BV1562" t="s">
        <v>28168</v>
      </c>
    </row>
    <row r="1563" spans="12:74" x14ac:dyDescent="0.3">
      <c r="L1563">
        <v>6464</v>
      </c>
      <c r="M1563" t="s">
        <v>1963</v>
      </c>
      <c r="AU1563" t="s">
        <v>28169</v>
      </c>
      <c r="AW1563" t="s">
        <v>28170</v>
      </c>
      <c r="AZ1563" t="s">
        <v>28171</v>
      </c>
      <c r="BA1563" t="s">
        <v>28172</v>
      </c>
      <c r="BB1563" t="s">
        <v>28173</v>
      </c>
      <c r="BD1563" t="s">
        <v>28174</v>
      </c>
      <c r="BI1563" t="s">
        <v>28175</v>
      </c>
      <c r="BL1563" t="s">
        <v>28176</v>
      </c>
      <c r="BM1563" t="s">
        <v>28177</v>
      </c>
      <c r="BN1563" t="s">
        <v>28178</v>
      </c>
      <c r="BO1563" t="s">
        <v>28179</v>
      </c>
      <c r="BQ1563" t="s">
        <v>28180</v>
      </c>
      <c r="BV1563" t="s">
        <v>28181</v>
      </c>
    </row>
    <row r="1564" spans="12:74" x14ac:dyDescent="0.3">
      <c r="L1564">
        <v>6464</v>
      </c>
      <c r="M1564" t="s">
        <v>1964</v>
      </c>
      <c r="AU1564" t="s">
        <v>28182</v>
      </c>
      <c r="AW1564" t="s">
        <v>28183</v>
      </c>
      <c r="AZ1564" t="s">
        <v>28184</v>
      </c>
      <c r="BA1564" t="s">
        <v>28185</v>
      </c>
      <c r="BB1564" t="s">
        <v>28186</v>
      </c>
      <c r="BD1564" t="s">
        <v>28187</v>
      </c>
      <c r="BI1564" t="s">
        <v>9404</v>
      </c>
      <c r="BL1564" t="s">
        <v>28188</v>
      </c>
      <c r="BM1564" t="s">
        <v>28189</v>
      </c>
      <c r="BN1564" t="s">
        <v>28190</v>
      </c>
      <c r="BO1564" t="s">
        <v>28191</v>
      </c>
      <c r="BQ1564" t="s">
        <v>28192</v>
      </c>
      <c r="BV1564" t="s">
        <v>28193</v>
      </c>
    </row>
    <row r="1565" spans="12:74" x14ac:dyDescent="0.3">
      <c r="L1565">
        <v>6464</v>
      </c>
      <c r="M1565" t="s">
        <v>1965</v>
      </c>
      <c r="AU1565" t="s">
        <v>28194</v>
      </c>
      <c r="AW1565" t="s">
        <v>28195</v>
      </c>
      <c r="AZ1565" t="s">
        <v>28196</v>
      </c>
      <c r="BA1565" t="s">
        <v>28197</v>
      </c>
      <c r="BB1565" t="s">
        <v>28198</v>
      </c>
      <c r="BD1565" t="s">
        <v>28199</v>
      </c>
      <c r="BI1565" t="s">
        <v>28200</v>
      </c>
      <c r="BL1565" t="s">
        <v>28201</v>
      </c>
      <c r="BM1565" t="s">
        <v>28202</v>
      </c>
      <c r="BN1565" t="s">
        <v>28203</v>
      </c>
      <c r="BO1565" t="s">
        <v>28204</v>
      </c>
      <c r="BQ1565" t="s">
        <v>28205</v>
      </c>
      <c r="BV1565" t="s">
        <v>28206</v>
      </c>
    </row>
    <row r="1566" spans="12:74" x14ac:dyDescent="0.3">
      <c r="L1566">
        <v>6464</v>
      </c>
      <c r="M1566" t="s">
        <v>1966</v>
      </c>
      <c r="AU1566" t="s">
        <v>28207</v>
      </c>
      <c r="AW1566" t="s">
        <v>28208</v>
      </c>
      <c r="AZ1566" t="s">
        <v>28209</v>
      </c>
      <c r="BA1566" t="s">
        <v>28210</v>
      </c>
      <c r="BB1566" t="s">
        <v>28211</v>
      </c>
      <c r="BD1566" t="s">
        <v>28212</v>
      </c>
      <c r="BI1566" t="s">
        <v>28213</v>
      </c>
      <c r="BL1566" t="s">
        <v>28214</v>
      </c>
      <c r="BM1566" t="s">
        <v>28215</v>
      </c>
      <c r="BN1566" t="s">
        <v>28216</v>
      </c>
      <c r="BO1566" t="s">
        <v>28217</v>
      </c>
      <c r="BQ1566" t="s">
        <v>28218</v>
      </c>
      <c r="BV1566" t="s">
        <v>28219</v>
      </c>
    </row>
    <row r="1567" spans="12:74" x14ac:dyDescent="0.3">
      <c r="L1567">
        <v>6464</v>
      </c>
      <c r="M1567" t="s">
        <v>1967</v>
      </c>
      <c r="AU1567" t="s">
        <v>28220</v>
      </c>
      <c r="AW1567" t="s">
        <v>4475</v>
      </c>
      <c r="AZ1567" t="s">
        <v>28221</v>
      </c>
      <c r="BA1567" t="s">
        <v>28222</v>
      </c>
      <c r="BB1567" t="s">
        <v>28223</v>
      </c>
      <c r="BD1567" t="s">
        <v>28224</v>
      </c>
      <c r="BI1567" t="s">
        <v>28225</v>
      </c>
      <c r="BL1567" t="s">
        <v>28226</v>
      </c>
      <c r="BM1567" t="s">
        <v>28227</v>
      </c>
      <c r="BN1567" t="s">
        <v>28228</v>
      </c>
      <c r="BO1567" t="s">
        <v>28229</v>
      </c>
      <c r="BQ1567" t="s">
        <v>28230</v>
      </c>
      <c r="BV1567" t="s">
        <v>28231</v>
      </c>
    </row>
    <row r="1568" spans="12:74" x14ac:dyDescent="0.3">
      <c r="L1568">
        <v>6470</v>
      </c>
      <c r="M1568" t="s">
        <v>1968</v>
      </c>
      <c r="AU1568" t="s">
        <v>28232</v>
      </c>
      <c r="AW1568" t="s">
        <v>28233</v>
      </c>
      <c r="AZ1568" t="s">
        <v>28234</v>
      </c>
      <c r="BA1568" t="s">
        <v>28235</v>
      </c>
      <c r="BB1568" t="s">
        <v>28236</v>
      </c>
      <c r="BD1568" t="s">
        <v>28237</v>
      </c>
      <c r="BI1568" t="s">
        <v>28238</v>
      </c>
      <c r="BL1568" t="s">
        <v>28239</v>
      </c>
      <c r="BM1568" t="s">
        <v>28240</v>
      </c>
      <c r="BN1568" t="s">
        <v>28241</v>
      </c>
      <c r="BO1568" t="s">
        <v>28242</v>
      </c>
      <c r="BQ1568" t="s">
        <v>28243</v>
      </c>
      <c r="BV1568" t="s">
        <v>28244</v>
      </c>
    </row>
    <row r="1569" spans="12:74" x14ac:dyDescent="0.3">
      <c r="L1569">
        <v>6470</v>
      </c>
      <c r="M1569" t="s">
        <v>1969</v>
      </c>
      <c r="AU1569" t="s">
        <v>28245</v>
      </c>
      <c r="AW1569" t="s">
        <v>28246</v>
      </c>
      <c r="AZ1569" t="s">
        <v>28247</v>
      </c>
      <c r="BA1569" t="s">
        <v>28248</v>
      </c>
      <c r="BB1569" t="s">
        <v>28249</v>
      </c>
      <c r="BD1569" t="s">
        <v>28250</v>
      </c>
      <c r="BI1569" t="s">
        <v>28251</v>
      </c>
      <c r="BL1569" t="s">
        <v>28252</v>
      </c>
      <c r="BM1569" t="s">
        <v>28253</v>
      </c>
      <c r="BN1569" t="s">
        <v>28254</v>
      </c>
      <c r="BO1569" t="s">
        <v>28255</v>
      </c>
      <c r="BQ1569" t="s">
        <v>28256</v>
      </c>
      <c r="BV1569" t="s">
        <v>28257</v>
      </c>
    </row>
    <row r="1570" spans="12:74" x14ac:dyDescent="0.3">
      <c r="L1570">
        <v>6470</v>
      </c>
      <c r="M1570" t="s">
        <v>1970</v>
      </c>
      <c r="AU1570" t="s">
        <v>28258</v>
      </c>
      <c r="AW1570" t="s">
        <v>28259</v>
      </c>
      <c r="AZ1570" t="s">
        <v>28260</v>
      </c>
      <c r="BA1570" t="s">
        <v>28261</v>
      </c>
      <c r="BB1570" t="s">
        <v>28262</v>
      </c>
      <c r="BD1570" t="s">
        <v>28263</v>
      </c>
      <c r="BI1570" t="s">
        <v>28264</v>
      </c>
      <c r="BL1570" t="s">
        <v>28265</v>
      </c>
      <c r="BM1570" t="s">
        <v>28266</v>
      </c>
      <c r="BN1570" t="s">
        <v>28267</v>
      </c>
      <c r="BO1570" t="s">
        <v>28268</v>
      </c>
      <c r="BQ1570" t="s">
        <v>28269</v>
      </c>
      <c r="BV1570" t="s">
        <v>28270</v>
      </c>
    </row>
    <row r="1571" spans="12:74" x14ac:dyDescent="0.3">
      <c r="L1571">
        <v>6470</v>
      </c>
      <c r="M1571" t="s">
        <v>1971</v>
      </c>
      <c r="AU1571" t="s">
        <v>28271</v>
      </c>
      <c r="AW1571" t="s">
        <v>28272</v>
      </c>
      <c r="AZ1571" t="s">
        <v>28273</v>
      </c>
      <c r="BA1571" t="s">
        <v>28274</v>
      </c>
      <c r="BB1571" t="s">
        <v>28275</v>
      </c>
      <c r="BD1571" t="s">
        <v>28276</v>
      </c>
      <c r="BI1571" t="s">
        <v>28277</v>
      </c>
      <c r="BL1571" t="s">
        <v>28278</v>
      </c>
      <c r="BM1571" t="s">
        <v>28279</v>
      </c>
      <c r="BN1571" t="s">
        <v>28280</v>
      </c>
      <c r="BO1571" t="s">
        <v>28281</v>
      </c>
      <c r="BQ1571" t="s">
        <v>28282</v>
      </c>
      <c r="BV1571" t="s">
        <v>28283</v>
      </c>
    </row>
    <row r="1572" spans="12:74" x14ac:dyDescent="0.3">
      <c r="L1572">
        <v>6470</v>
      </c>
      <c r="M1572" t="s">
        <v>1972</v>
      </c>
      <c r="AU1572" t="s">
        <v>28284</v>
      </c>
      <c r="AW1572" t="s">
        <v>28285</v>
      </c>
      <c r="AZ1572" t="s">
        <v>28286</v>
      </c>
      <c r="BA1572" t="s">
        <v>28287</v>
      </c>
      <c r="BB1572" t="s">
        <v>28288</v>
      </c>
      <c r="BD1572" t="s">
        <v>28289</v>
      </c>
      <c r="BI1572" t="s">
        <v>28290</v>
      </c>
      <c r="BL1572" t="s">
        <v>28291</v>
      </c>
      <c r="BM1572" t="s">
        <v>28292</v>
      </c>
      <c r="BN1572" t="s">
        <v>28293</v>
      </c>
      <c r="BO1572" t="s">
        <v>28294</v>
      </c>
      <c r="BQ1572" t="s">
        <v>28295</v>
      </c>
      <c r="BV1572" t="s">
        <v>28296</v>
      </c>
    </row>
    <row r="1573" spans="12:74" x14ac:dyDescent="0.3">
      <c r="L1573">
        <v>6500</v>
      </c>
      <c r="M1573" t="s">
        <v>1973</v>
      </c>
      <c r="AU1573" t="s">
        <v>28297</v>
      </c>
      <c r="AW1573" t="s">
        <v>28298</v>
      </c>
      <c r="AZ1573" t="s">
        <v>28299</v>
      </c>
      <c r="BA1573" t="s">
        <v>28300</v>
      </c>
      <c r="BB1573" t="s">
        <v>28301</v>
      </c>
      <c r="BD1573" t="s">
        <v>28302</v>
      </c>
      <c r="BI1573" t="s">
        <v>28303</v>
      </c>
      <c r="BL1573" t="s">
        <v>28304</v>
      </c>
      <c r="BM1573" t="s">
        <v>28305</v>
      </c>
      <c r="BN1573" t="s">
        <v>28306</v>
      </c>
      <c r="BO1573" t="s">
        <v>28307</v>
      </c>
      <c r="BQ1573" t="s">
        <v>28308</v>
      </c>
      <c r="BV1573" t="s">
        <v>28309</v>
      </c>
    </row>
    <row r="1574" spans="12:74" x14ac:dyDescent="0.3">
      <c r="L1574">
        <v>6500</v>
      </c>
      <c r="M1574" t="s">
        <v>1974</v>
      </c>
      <c r="AU1574" t="s">
        <v>28310</v>
      </c>
      <c r="AW1574" t="s">
        <v>28311</v>
      </c>
      <c r="AZ1574" t="s">
        <v>28312</v>
      </c>
      <c r="BA1574" t="s">
        <v>28313</v>
      </c>
      <c r="BB1574" t="s">
        <v>28314</v>
      </c>
      <c r="BD1574" t="s">
        <v>28315</v>
      </c>
      <c r="BI1574" t="s">
        <v>28316</v>
      </c>
      <c r="BL1574" t="s">
        <v>28317</v>
      </c>
      <c r="BM1574" t="s">
        <v>28318</v>
      </c>
      <c r="BN1574" t="s">
        <v>28319</v>
      </c>
      <c r="BO1574" t="s">
        <v>28320</v>
      </c>
      <c r="BQ1574" t="s">
        <v>28321</v>
      </c>
      <c r="BV1574" t="s">
        <v>28322</v>
      </c>
    </row>
    <row r="1575" spans="12:74" x14ac:dyDescent="0.3">
      <c r="L1575">
        <v>6500</v>
      </c>
      <c r="M1575" t="s">
        <v>1975</v>
      </c>
      <c r="AU1575" t="s">
        <v>28323</v>
      </c>
      <c r="AW1575" t="s">
        <v>28324</v>
      </c>
      <c r="AZ1575" t="s">
        <v>28325</v>
      </c>
      <c r="BA1575" t="s">
        <v>28326</v>
      </c>
      <c r="BB1575" t="s">
        <v>28327</v>
      </c>
      <c r="BD1575" t="s">
        <v>28328</v>
      </c>
      <c r="BI1575" t="s">
        <v>28329</v>
      </c>
      <c r="BL1575" t="s">
        <v>28330</v>
      </c>
      <c r="BM1575" t="s">
        <v>28331</v>
      </c>
      <c r="BN1575" t="s">
        <v>28332</v>
      </c>
      <c r="BO1575" t="s">
        <v>28333</v>
      </c>
      <c r="BQ1575" t="s">
        <v>28334</v>
      </c>
      <c r="BV1575" t="s">
        <v>28335</v>
      </c>
    </row>
    <row r="1576" spans="12:74" x14ac:dyDescent="0.3">
      <c r="L1576">
        <v>6500</v>
      </c>
      <c r="M1576" t="s">
        <v>1976</v>
      </c>
      <c r="AU1576" t="s">
        <v>28336</v>
      </c>
      <c r="AW1576" t="s">
        <v>28337</v>
      </c>
      <c r="AZ1576" t="s">
        <v>28338</v>
      </c>
      <c r="BA1576" t="s">
        <v>28339</v>
      </c>
      <c r="BB1576" t="s">
        <v>28340</v>
      </c>
      <c r="BD1576" t="s">
        <v>28341</v>
      </c>
      <c r="BI1576" t="s">
        <v>28342</v>
      </c>
      <c r="BL1576" t="s">
        <v>28343</v>
      </c>
      <c r="BM1576" t="s">
        <v>28344</v>
      </c>
      <c r="BN1576" t="s">
        <v>28345</v>
      </c>
      <c r="BO1576" t="s">
        <v>28346</v>
      </c>
      <c r="BQ1576" t="s">
        <v>28347</v>
      </c>
      <c r="BV1576" t="s">
        <v>28348</v>
      </c>
    </row>
    <row r="1577" spans="12:74" x14ac:dyDescent="0.3">
      <c r="L1577">
        <v>6500</v>
      </c>
      <c r="M1577" t="s">
        <v>1976</v>
      </c>
      <c r="AU1577" t="s">
        <v>28349</v>
      </c>
      <c r="AW1577" t="s">
        <v>28350</v>
      </c>
      <c r="AZ1577" t="s">
        <v>28351</v>
      </c>
      <c r="BA1577" t="s">
        <v>28352</v>
      </c>
      <c r="BB1577" t="s">
        <v>28353</v>
      </c>
      <c r="BD1577" t="s">
        <v>28354</v>
      </c>
      <c r="BI1577" t="s">
        <v>28355</v>
      </c>
      <c r="BL1577" t="s">
        <v>28356</v>
      </c>
      <c r="BM1577" t="s">
        <v>28357</v>
      </c>
      <c r="BN1577" t="s">
        <v>28358</v>
      </c>
      <c r="BO1577" t="s">
        <v>28359</v>
      </c>
      <c r="BQ1577" t="s">
        <v>28360</v>
      </c>
      <c r="BV1577" t="s">
        <v>28361</v>
      </c>
    </row>
    <row r="1578" spans="12:74" x14ac:dyDescent="0.3">
      <c r="L1578">
        <v>6500</v>
      </c>
      <c r="M1578" t="s">
        <v>1984</v>
      </c>
      <c r="AU1578" t="s">
        <v>28362</v>
      </c>
      <c r="AW1578" t="s">
        <v>28363</v>
      </c>
      <c r="AZ1578" t="s">
        <v>28364</v>
      </c>
      <c r="BA1578" t="s">
        <v>28365</v>
      </c>
      <c r="BB1578" t="s">
        <v>28366</v>
      </c>
      <c r="BD1578" t="s">
        <v>28367</v>
      </c>
      <c r="BI1578" t="s">
        <v>24839</v>
      </c>
      <c r="BL1578" t="s">
        <v>28368</v>
      </c>
      <c r="BM1578" t="s">
        <v>28369</v>
      </c>
      <c r="BN1578" t="s">
        <v>28370</v>
      </c>
      <c r="BO1578" t="s">
        <v>28371</v>
      </c>
      <c r="BQ1578" t="s">
        <v>28372</v>
      </c>
      <c r="BV1578" t="s">
        <v>28373</v>
      </c>
    </row>
    <row r="1579" spans="12:74" x14ac:dyDescent="0.3">
      <c r="L1579">
        <v>6500</v>
      </c>
      <c r="M1579" t="s">
        <v>1985</v>
      </c>
      <c r="AU1579" t="s">
        <v>28374</v>
      </c>
      <c r="AW1579" t="s">
        <v>28375</v>
      </c>
      <c r="AZ1579" t="s">
        <v>28376</v>
      </c>
      <c r="BA1579" t="s">
        <v>28377</v>
      </c>
      <c r="BB1579" t="s">
        <v>28378</v>
      </c>
      <c r="BD1579" t="s">
        <v>28379</v>
      </c>
      <c r="BI1579" t="s">
        <v>28380</v>
      </c>
      <c r="BL1579" t="s">
        <v>28381</v>
      </c>
      <c r="BM1579" t="s">
        <v>28382</v>
      </c>
      <c r="BN1579" t="s">
        <v>28383</v>
      </c>
      <c r="BO1579" t="s">
        <v>28384</v>
      </c>
      <c r="BQ1579" t="s">
        <v>28385</v>
      </c>
      <c r="BV1579" t="s">
        <v>28386</v>
      </c>
    </row>
    <row r="1580" spans="12:74" x14ac:dyDescent="0.3">
      <c r="L1580">
        <v>6511</v>
      </c>
      <c r="M1580" t="s">
        <v>1986</v>
      </c>
      <c r="AU1580" t="s">
        <v>28387</v>
      </c>
      <c r="AW1580" t="s">
        <v>28388</v>
      </c>
      <c r="AZ1580" t="s">
        <v>28389</v>
      </c>
      <c r="BA1580" t="s">
        <v>28390</v>
      </c>
      <c r="BB1580" t="s">
        <v>28391</v>
      </c>
      <c r="BD1580" t="s">
        <v>28392</v>
      </c>
      <c r="BI1580" t="s">
        <v>28393</v>
      </c>
      <c r="BL1580" t="s">
        <v>28394</v>
      </c>
      <c r="BM1580" t="s">
        <v>28395</v>
      </c>
      <c r="BN1580" t="s">
        <v>28396</v>
      </c>
      <c r="BO1580" t="s">
        <v>28397</v>
      </c>
      <c r="BQ1580" t="s">
        <v>28398</v>
      </c>
      <c r="BV1580" t="s">
        <v>28399</v>
      </c>
    </row>
    <row r="1581" spans="12:74" x14ac:dyDescent="0.3">
      <c r="L1581">
        <v>6530</v>
      </c>
      <c r="M1581" t="s">
        <v>1977</v>
      </c>
      <c r="AU1581" t="s">
        <v>5124</v>
      </c>
      <c r="AW1581" t="s">
        <v>28400</v>
      </c>
      <c r="AZ1581" t="s">
        <v>28401</v>
      </c>
      <c r="BA1581" t="s">
        <v>28402</v>
      </c>
      <c r="BB1581" t="s">
        <v>28403</v>
      </c>
      <c r="BD1581" t="s">
        <v>28404</v>
      </c>
      <c r="BI1581" t="s">
        <v>28405</v>
      </c>
      <c r="BL1581" t="s">
        <v>28406</v>
      </c>
      <c r="BM1581" t="s">
        <v>28407</v>
      </c>
      <c r="BN1581" t="s">
        <v>28408</v>
      </c>
      <c r="BO1581" t="s">
        <v>28409</v>
      </c>
      <c r="BQ1581" t="s">
        <v>28410</v>
      </c>
      <c r="BV1581" t="s">
        <v>28411</v>
      </c>
    </row>
    <row r="1582" spans="12:74" x14ac:dyDescent="0.3">
      <c r="L1582">
        <v>6530</v>
      </c>
      <c r="M1582" t="s">
        <v>1987</v>
      </c>
      <c r="AU1582" t="s">
        <v>28412</v>
      </c>
      <c r="AW1582" t="s">
        <v>28413</v>
      </c>
      <c r="AZ1582" t="s">
        <v>28414</v>
      </c>
      <c r="BA1582" t="s">
        <v>28415</v>
      </c>
      <c r="BB1582" t="s">
        <v>28416</v>
      </c>
      <c r="BD1582" t="s">
        <v>28417</v>
      </c>
      <c r="BI1582" t="s">
        <v>28418</v>
      </c>
      <c r="BL1582" t="s">
        <v>28419</v>
      </c>
      <c r="BM1582" t="s">
        <v>28420</v>
      </c>
      <c r="BN1582" t="s">
        <v>28421</v>
      </c>
      <c r="BO1582" t="s">
        <v>28422</v>
      </c>
      <c r="BQ1582" t="s">
        <v>28423</v>
      </c>
      <c r="BV1582" t="s">
        <v>28424</v>
      </c>
    </row>
    <row r="1583" spans="12:74" x14ac:dyDescent="0.3">
      <c r="L1583">
        <v>6531</v>
      </c>
      <c r="M1583" t="s">
        <v>1988</v>
      </c>
      <c r="AU1583" t="s">
        <v>28425</v>
      </c>
      <c r="AW1583" t="s">
        <v>28426</v>
      </c>
      <c r="AZ1583" t="s">
        <v>28427</v>
      </c>
      <c r="BA1583" t="s">
        <v>28428</v>
      </c>
      <c r="BB1583" t="s">
        <v>28429</v>
      </c>
      <c r="BD1583" t="s">
        <v>28430</v>
      </c>
      <c r="BI1583" t="s">
        <v>28431</v>
      </c>
      <c r="BL1583" t="s">
        <v>28432</v>
      </c>
      <c r="BM1583" t="s">
        <v>28433</v>
      </c>
      <c r="BN1583" t="s">
        <v>28434</v>
      </c>
      <c r="BO1583" t="s">
        <v>28435</v>
      </c>
      <c r="BQ1583" t="s">
        <v>28436</v>
      </c>
      <c r="BV1583" t="s">
        <v>28437</v>
      </c>
    </row>
    <row r="1584" spans="12:74" x14ac:dyDescent="0.3">
      <c r="L1584">
        <v>6532</v>
      </c>
      <c r="M1584" t="s">
        <v>1989</v>
      </c>
      <c r="AU1584" t="s">
        <v>28438</v>
      </c>
      <c r="AW1584" t="s">
        <v>28439</v>
      </c>
      <c r="AZ1584" t="s">
        <v>28440</v>
      </c>
      <c r="BA1584" t="s">
        <v>28441</v>
      </c>
      <c r="BB1584" t="s">
        <v>28442</v>
      </c>
      <c r="BD1584" t="s">
        <v>28443</v>
      </c>
      <c r="BI1584" t="s">
        <v>28444</v>
      </c>
      <c r="BL1584" t="s">
        <v>28445</v>
      </c>
      <c r="BM1584" t="s">
        <v>28446</v>
      </c>
      <c r="BN1584" t="s">
        <v>28447</v>
      </c>
      <c r="BO1584" t="s">
        <v>28448</v>
      </c>
      <c r="BQ1584" t="s">
        <v>28449</v>
      </c>
      <c r="BV1584" t="s">
        <v>2376</v>
      </c>
    </row>
    <row r="1585" spans="12:74" x14ac:dyDescent="0.3">
      <c r="L1585">
        <v>6533</v>
      </c>
      <c r="M1585" t="s">
        <v>1990</v>
      </c>
      <c r="AU1585" t="s">
        <v>28450</v>
      </c>
      <c r="AW1585" t="s">
        <v>28451</v>
      </c>
      <c r="AZ1585" t="s">
        <v>28452</v>
      </c>
      <c r="BA1585" t="s">
        <v>28453</v>
      </c>
      <c r="BB1585" t="s">
        <v>28454</v>
      </c>
      <c r="BD1585" t="s">
        <v>28455</v>
      </c>
      <c r="BI1585" t="s">
        <v>28456</v>
      </c>
      <c r="BL1585" t="s">
        <v>28457</v>
      </c>
      <c r="BM1585" t="s">
        <v>28458</v>
      </c>
      <c r="BN1585" t="s">
        <v>28459</v>
      </c>
      <c r="BO1585" t="s">
        <v>28460</v>
      </c>
      <c r="BQ1585" t="s">
        <v>28461</v>
      </c>
      <c r="BV1585" t="s">
        <v>28462</v>
      </c>
    </row>
    <row r="1586" spans="12:74" x14ac:dyDescent="0.3">
      <c r="L1586">
        <v>6534</v>
      </c>
      <c r="M1586" t="s">
        <v>1991</v>
      </c>
      <c r="AU1586" t="s">
        <v>28463</v>
      </c>
      <c r="AW1586" t="s">
        <v>28464</v>
      </c>
      <c r="AZ1586" t="s">
        <v>28465</v>
      </c>
      <c r="BA1586" t="s">
        <v>28466</v>
      </c>
      <c r="BB1586" t="s">
        <v>28467</v>
      </c>
      <c r="BD1586" t="s">
        <v>28468</v>
      </c>
      <c r="BI1586" t="s">
        <v>28469</v>
      </c>
      <c r="BL1586" t="s">
        <v>28470</v>
      </c>
      <c r="BM1586" t="s">
        <v>28471</v>
      </c>
      <c r="BN1586" t="s">
        <v>28472</v>
      </c>
      <c r="BO1586" t="s">
        <v>28473</v>
      </c>
      <c r="BQ1586" t="s">
        <v>28474</v>
      </c>
      <c r="BV1586" t="s">
        <v>28475</v>
      </c>
    </row>
    <row r="1587" spans="12:74" x14ac:dyDescent="0.3">
      <c r="L1587">
        <v>6536</v>
      </c>
      <c r="M1587" t="s">
        <v>1992</v>
      </c>
      <c r="AU1587" t="s">
        <v>28476</v>
      </c>
      <c r="AW1587" t="s">
        <v>28477</v>
      </c>
      <c r="AZ1587" t="s">
        <v>28478</v>
      </c>
      <c r="BA1587" t="s">
        <v>28479</v>
      </c>
      <c r="BB1587" t="s">
        <v>28480</v>
      </c>
      <c r="BD1587" t="s">
        <v>28481</v>
      </c>
      <c r="BI1587" t="s">
        <v>28482</v>
      </c>
      <c r="BL1587" t="s">
        <v>28483</v>
      </c>
      <c r="BM1587" t="s">
        <v>28484</v>
      </c>
      <c r="BN1587" t="s">
        <v>28485</v>
      </c>
      <c r="BO1587" t="s">
        <v>28486</v>
      </c>
      <c r="BQ1587" t="s">
        <v>28487</v>
      </c>
      <c r="BV1587" t="s">
        <v>28488</v>
      </c>
    </row>
    <row r="1588" spans="12:74" x14ac:dyDescent="0.3">
      <c r="L1588">
        <v>6536</v>
      </c>
      <c r="M1588" t="s">
        <v>1993</v>
      </c>
      <c r="AU1588" t="s">
        <v>28489</v>
      </c>
      <c r="AW1588" t="s">
        <v>28490</v>
      </c>
      <c r="AZ1588" t="s">
        <v>28491</v>
      </c>
      <c r="BA1588" t="s">
        <v>28492</v>
      </c>
      <c r="BB1588" t="s">
        <v>28493</v>
      </c>
      <c r="BD1588" t="s">
        <v>28494</v>
      </c>
      <c r="BI1588" t="s">
        <v>28495</v>
      </c>
      <c r="BL1588" t="s">
        <v>28496</v>
      </c>
      <c r="BM1588" t="s">
        <v>28497</v>
      </c>
      <c r="BN1588" t="s">
        <v>28498</v>
      </c>
      <c r="BO1588" t="s">
        <v>28499</v>
      </c>
      <c r="BQ1588" t="s">
        <v>28500</v>
      </c>
      <c r="BV1588" t="s">
        <v>28501</v>
      </c>
    </row>
    <row r="1589" spans="12:74" x14ac:dyDescent="0.3">
      <c r="L1589">
        <v>6540</v>
      </c>
      <c r="M1589" t="s">
        <v>1994</v>
      </c>
      <c r="AU1589" t="s">
        <v>28502</v>
      </c>
      <c r="AW1589" t="s">
        <v>28503</v>
      </c>
      <c r="AZ1589" t="s">
        <v>28504</v>
      </c>
      <c r="BA1589" t="s">
        <v>28505</v>
      </c>
      <c r="BB1589" t="s">
        <v>28506</v>
      </c>
      <c r="BD1589" t="s">
        <v>28507</v>
      </c>
      <c r="BI1589" t="s">
        <v>28508</v>
      </c>
      <c r="BL1589" t="s">
        <v>28509</v>
      </c>
      <c r="BM1589" t="s">
        <v>28510</v>
      </c>
      <c r="BN1589" t="s">
        <v>28511</v>
      </c>
      <c r="BO1589" t="s">
        <v>28512</v>
      </c>
      <c r="BQ1589" t="s">
        <v>28513</v>
      </c>
      <c r="BV1589" t="s">
        <v>28514</v>
      </c>
    </row>
    <row r="1590" spans="12:74" x14ac:dyDescent="0.3">
      <c r="L1590">
        <v>6540</v>
      </c>
      <c r="M1590" t="s">
        <v>1978</v>
      </c>
      <c r="AU1590" t="s">
        <v>28515</v>
      </c>
      <c r="AW1590" t="s">
        <v>28516</v>
      </c>
      <c r="AZ1590" t="s">
        <v>28517</v>
      </c>
      <c r="BA1590" t="s">
        <v>28518</v>
      </c>
      <c r="BB1590" t="s">
        <v>28519</v>
      </c>
      <c r="BD1590" t="s">
        <v>28520</v>
      </c>
      <c r="BI1590" t="s">
        <v>28521</v>
      </c>
      <c r="BL1590" t="s">
        <v>28522</v>
      </c>
      <c r="BM1590" t="s">
        <v>28523</v>
      </c>
      <c r="BN1590" t="s">
        <v>28524</v>
      </c>
      <c r="BO1590" t="s">
        <v>28525</v>
      </c>
      <c r="BQ1590" t="s">
        <v>28526</v>
      </c>
      <c r="BV1590" t="s">
        <v>28527</v>
      </c>
    </row>
    <row r="1591" spans="12:74" x14ac:dyDescent="0.3">
      <c r="L1591">
        <v>6542</v>
      </c>
      <c r="M1591" t="s">
        <v>1979</v>
      </c>
      <c r="AU1591" t="s">
        <v>28528</v>
      </c>
      <c r="AW1591" t="s">
        <v>28529</v>
      </c>
      <c r="AZ1591" t="s">
        <v>28530</v>
      </c>
      <c r="BA1591" t="s">
        <v>28531</v>
      </c>
      <c r="BB1591" t="s">
        <v>28532</v>
      </c>
      <c r="BD1591" t="s">
        <v>28533</v>
      </c>
      <c r="BI1591" t="s">
        <v>28534</v>
      </c>
      <c r="BL1591" t="s">
        <v>28535</v>
      </c>
      <c r="BM1591" t="s">
        <v>28536</v>
      </c>
      <c r="BN1591" t="s">
        <v>28537</v>
      </c>
      <c r="BO1591" t="s">
        <v>28538</v>
      </c>
      <c r="BQ1591" t="s">
        <v>28539</v>
      </c>
      <c r="BV1591" t="s">
        <v>28540</v>
      </c>
    </row>
    <row r="1592" spans="12:74" x14ac:dyDescent="0.3">
      <c r="L1592">
        <v>6543</v>
      </c>
      <c r="M1592" t="s">
        <v>1981</v>
      </c>
      <c r="AU1592" t="s">
        <v>28541</v>
      </c>
      <c r="AW1592" t="s">
        <v>28542</v>
      </c>
      <c r="AZ1592" t="s">
        <v>28543</v>
      </c>
      <c r="BA1592" t="s">
        <v>28544</v>
      </c>
      <c r="BB1592" t="s">
        <v>28545</v>
      </c>
      <c r="BD1592" t="s">
        <v>28546</v>
      </c>
      <c r="BI1592" t="s">
        <v>28547</v>
      </c>
      <c r="BL1592" t="s">
        <v>28548</v>
      </c>
      <c r="BM1592" t="s">
        <v>28549</v>
      </c>
      <c r="BN1592" t="s">
        <v>28550</v>
      </c>
      <c r="BO1592" t="s">
        <v>28551</v>
      </c>
      <c r="BQ1592" t="s">
        <v>28552</v>
      </c>
      <c r="BV1592" t="s">
        <v>28553</v>
      </c>
    </row>
    <row r="1593" spans="12:74" x14ac:dyDescent="0.3">
      <c r="L1593">
        <v>6560</v>
      </c>
      <c r="M1593" t="s">
        <v>1982</v>
      </c>
      <c r="AU1593" t="s">
        <v>28554</v>
      </c>
      <c r="AW1593" t="s">
        <v>28555</v>
      </c>
      <c r="AZ1593" t="s">
        <v>28556</v>
      </c>
      <c r="BA1593" t="s">
        <v>28557</v>
      </c>
      <c r="BB1593" t="s">
        <v>28558</v>
      </c>
      <c r="BD1593" t="s">
        <v>28559</v>
      </c>
      <c r="BI1593" t="s">
        <v>28560</v>
      </c>
      <c r="BL1593" t="s">
        <v>28561</v>
      </c>
      <c r="BM1593" t="s">
        <v>28562</v>
      </c>
      <c r="BN1593" t="s">
        <v>28563</v>
      </c>
      <c r="BO1593" t="s">
        <v>28564</v>
      </c>
      <c r="BQ1593" t="s">
        <v>28565</v>
      </c>
      <c r="BV1593" t="s">
        <v>28566</v>
      </c>
    </row>
    <row r="1594" spans="12:74" x14ac:dyDescent="0.3">
      <c r="L1594">
        <v>6560</v>
      </c>
      <c r="M1594" t="s">
        <v>1980</v>
      </c>
      <c r="AU1594" t="s">
        <v>28567</v>
      </c>
      <c r="AW1594" t="s">
        <v>28568</v>
      </c>
      <c r="AZ1594" t="s">
        <v>28569</v>
      </c>
      <c r="BA1594" t="s">
        <v>28570</v>
      </c>
      <c r="BB1594" t="s">
        <v>28571</v>
      </c>
      <c r="BD1594" t="s">
        <v>28572</v>
      </c>
      <c r="BI1594" t="s">
        <v>28573</v>
      </c>
      <c r="BL1594" t="s">
        <v>28574</v>
      </c>
      <c r="BM1594" t="s">
        <v>28575</v>
      </c>
      <c r="BN1594" t="s">
        <v>28576</v>
      </c>
      <c r="BO1594" t="s">
        <v>28577</v>
      </c>
      <c r="BQ1594" t="s">
        <v>28578</v>
      </c>
      <c r="BV1594" t="s">
        <v>28579</v>
      </c>
    </row>
    <row r="1595" spans="12:74" x14ac:dyDescent="0.3">
      <c r="L1595">
        <v>6560</v>
      </c>
      <c r="M1595" t="s">
        <v>1983</v>
      </c>
      <c r="AU1595" t="s">
        <v>28580</v>
      </c>
      <c r="AW1595" t="s">
        <v>28581</v>
      </c>
      <c r="AZ1595" t="s">
        <v>28582</v>
      </c>
      <c r="BA1595" t="s">
        <v>28583</v>
      </c>
      <c r="BB1595" t="s">
        <v>28584</v>
      </c>
      <c r="BD1595" t="s">
        <v>28585</v>
      </c>
      <c r="BI1595" t="s">
        <v>28586</v>
      </c>
      <c r="BL1595" t="s">
        <v>28587</v>
      </c>
      <c r="BM1595" t="s">
        <v>28588</v>
      </c>
      <c r="BN1595" t="s">
        <v>28589</v>
      </c>
      <c r="BO1595" t="s">
        <v>28590</v>
      </c>
      <c r="BQ1595" t="s">
        <v>28591</v>
      </c>
      <c r="BV1595" t="s">
        <v>28592</v>
      </c>
    </row>
    <row r="1596" spans="12:74" x14ac:dyDescent="0.3">
      <c r="L1596">
        <v>6560</v>
      </c>
      <c r="M1596" t="s">
        <v>1995</v>
      </c>
      <c r="AU1596" t="s">
        <v>28593</v>
      </c>
      <c r="AW1596" t="s">
        <v>28594</v>
      </c>
      <c r="AZ1596" t="s">
        <v>28595</v>
      </c>
      <c r="BA1596" t="s">
        <v>28596</v>
      </c>
      <c r="BB1596" t="s">
        <v>28597</v>
      </c>
      <c r="BD1596" t="s">
        <v>28598</v>
      </c>
      <c r="BI1596" t="s">
        <v>28599</v>
      </c>
      <c r="BL1596" t="s">
        <v>28600</v>
      </c>
      <c r="BM1596" t="s">
        <v>28601</v>
      </c>
      <c r="BN1596" t="s">
        <v>28602</v>
      </c>
      <c r="BO1596" t="s">
        <v>28603</v>
      </c>
      <c r="BQ1596" t="s">
        <v>28604</v>
      </c>
      <c r="BV1596" t="s">
        <v>28605</v>
      </c>
    </row>
    <row r="1597" spans="12:74" x14ac:dyDescent="0.3">
      <c r="L1597">
        <v>6560</v>
      </c>
      <c r="M1597" t="s">
        <v>1996</v>
      </c>
      <c r="AU1597" t="s">
        <v>28606</v>
      </c>
      <c r="AW1597" t="s">
        <v>28607</v>
      </c>
      <c r="AZ1597" t="s">
        <v>28608</v>
      </c>
      <c r="BA1597" t="s">
        <v>28609</v>
      </c>
      <c r="BB1597" t="s">
        <v>28610</v>
      </c>
      <c r="BD1597" t="s">
        <v>28611</v>
      </c>
      <c r="BI1597" t="s">
        <v>28612</v>
      </c>
      <c r="BL1597" t="s">
        <v>28613</v>
      </c>
      <c r="BM1597" t="s">
        <v>28614</v>
      </c>
      <c r="BN1597" t="s">
        <v>28615</v>
      </c>
      <c r="BO1597" t="s">
        <v>28616</v>
      </c>
      <c r="BQ1597" t="s">
        <v>28617</v>
      </c>
      <c r="BV1597" t="s">
        <v>28618</v>
      </c>
    </row>
    <row r="1598" spans="12:74" x14ac:dyDescent="0.3">
      <c r="L1598">
        <v>6560</v>
      </c>
      <c r="M1598" t="s">
        <v>1997</v>
      </c>
      <c r="AU1598" t="s">
        <v>28619</v>
      </c>
      <c r="AW1598" t="s">
        <v>28620</v>
      </c>
      <c r="AZ1598" t="s">
        <v>28621</v>
      </c>
      <c r="BA1598" t="s">
        <v>28622</v>
      </c>
      <c r="BB1598" t="s">
        <v>28623</v>
      </c>
      <c r="BD1598" t="s">
        <v>28624</v>
      </c>
      <c r="BI1598" t="s">
        <v>28625</v>
      </c>
      <c r="BL1598" t="s">
        <v>28626</v>
      </c>
      <c r="BM1598" t="s">
        <v>28627</v>
      </c>
      <c r="BN1598" t="s">
        <v>28628</v>
      </c>
      <c r="BO1598" t="s">
        <v>28629</v>
      </c>
      <c r="BQ1598" t="s">
        <v>28630</v>
      </c>
      <c r="BV1598" t="s">
        <v>28631</v>
      </c>
    </row>
    <row r="1599" spans="12:74" x14ac:dyDescent="0.3">
      <c r="L1599">
        <v>6567</v>
      </c>
      <c r="M1599" t="s">
        <v>1998</v>
      </c>
      <c r="AU1599" t="s">
        <v>28632</v>
      </c>
      <c r="AW1599" t="s">
        <v>28633</v>
      </c>
      <c r="AZ1599" t="s">
        <v>28634</v>
      </c>
      <c r="BA1599" t="s">
        <v>28635</v>
      </c>
      <c r="BB1599" t="s">
        <v>28636</v>
      </c>
      <c r="BD1599" t="s">
        <v>28637</v>
      </c>
      <c r="BI1599" t="s">
        <v>28638</v>
      </c>
      <c r="BL1599" t="s">
        <v>28639</v>
      </c>
      <c r="BM1599" t="s">
        <v>28640</v>
      </c>
      <c r="BN1599" t="s">
        <v>28641</v>
      </c>
      <c r="BO1599" t="s">
        <v>28642</v>
      </c>
      <c r="BQ1599" t="s">
        <v>28643</v>
      </c>
      <c r="BV1599" t="s">
        <v>28644</v>
      </c>
    </row>
    <row r="1600" spans="12:74" x14ac:dyDescent="0.3">
      <c r="L1600">
        <v>6567</v>
      </c>
      <c r="M1600" t="s">
        <v>1999</v>
      </c>
      <c r="AU1600" t="s">
        <v>28645</v>
      </c>
      <c r="AW1600" t="s">
        <v>28646</v>
      </c>
      <c r="AZ1600" t="s">
        <v>28647</v>
      </c>
      <c r="BA1600" t="s">
        <v>28648</v>
      </c>
      <c r="BB1600" t="s">
        <v>28649</v>
      </c>
      <c r="BD1600" t="s">
        <v>28650</v>
      </c>
      <c r="BI1600" t="s">
        <v>28651</v>
      </c>
      <c r="BL1600" t="s">
        <v>28652</v>
      </c>
      <c r="BM1600" t="s">
        <v>28653</v>
      </c>
      <c r="BN1600" t="s">
        <v>28654</v>
      </c>
      <c r="BO1600" t="s">
        <v>28655</v>
      </c>
      <c r="BQ1600" t="s">
        <v>28656</v>
      </c>
      <c r="BV1600" t="s">
        <v>28657</v>
      </c>
    </row>
    <row r="1601" spans="12:74" x14ac:dyDescent="0.3">
      <c r="L1601">
        <v>6567</v>
      </c>
      <c r="M1601" t="s">
        <v>2000</v>
      </c>
      <c r="AU1601" t="s">
        <v>28658</v>
      </c>
      <c r="AW1601" t="s">
        <v>28659</v>
      </c>
      <c r="AZ1601" t="s">
        <v>28660</v>
      </c>
      <c r="BA1601" t="s">
        <v>28661</v>
      </c>
      <c r="BB1601" t="s">
        <v>28662</v>
      </c>
      <c r="BD1601" t="s">
        <v>28663</v>
      </c>
      <c r="BI1601" t="s">
        <v>28664</v>
      </c>
      <c r="BL1601" t="s">
        <v>28665</v>
      </c>
      <c r="BM1601" t="s">
        <v>28666</v>
      </c>
      <c r="BN1601" t="s">
        <v>28667</v>
      </c>
      <c r="BO1601" t="s">
        <v>28668</v>
      </c>
      <c r="BQ1601" t="s">
        <v>28669</v>
      </c>
      <c r="BV1601" t="s">
        <v>28670</v>
      </c>
    </row>
    <row r="1602" spans="12:74" x14ac:dyDescent="0.3">
      <c r="L1602">
        <v>6567</v>
      </c>
      <c r="M1602" t="s">
        <v>2001</v>
      </c>
      <c r="AU1602" t="s">
        <v>28671</v>
      </c>
      <c r="AW1602" t="s">
        <v>28672</v>
      </c>
      <c r="AZ1602" t="s">
        <v>28673</v>
      </c>
      <c r="BA1602" t="s">
        <v>28674</v>
      </c>
      <c r="BB1602" t="s">
        <v>28675</v>
      </c>
      <c r="BD1602" t="s">
        <v>28676</v>
      </c>
      <c r="BI1602" t="s">
        <v>28677</v>
      </c>
      <c r="BL1602" t="s">
        <v>28678</v>
      </c>
      <c r="BM1602" t="s">
        <v>28679</v>
      </c>
      <c r="BN1602" t="s">
        <v>28680</v>
      </c>
      <c r="BO1602" t="s">
        <v>28681</v>
      </c>
      <c r="BQ1602" t="s">
        <v>28682</v>
      </c>
      <c r="BV1602" t="s">
        <v>28683</v>
      </c>
    </row>
    <row r="1603" spans="12:74" x14ac:dyDescent="0.3">
      <c r="L1603">
        <v>6590</v>
      </c>
      <c r="M1603" t="s">
        <v>2002</v>
      </c>
      <c r="AU1603" t="s">
        <v>28684</v>
      </c>
      <c r="AW1603" t="s">
        <v>28685</v>
      </c>
      <c r="AZ1603" t="s">
        <v>28686</v>
      </c>
      <c r="BA1603" t="s">
        <v>28687</v>
      </c>
      <c r="BB1603" t="s">
        <v>28688</v>
      </c>
      <c r="BD1603" t="s">
        <v>28689</v>
      </c>
      <c r="BI1603" t="s">
        <v>28690</v>
      </c>
      <c r="BL1603" t="s">
        <v>28691</v>
      </c>
      <c r="BM1603" t="s">
        <v>28692</v>
      </c>
      <c r="BN1603" t="s">
        <v>28693</v>
      </c>
      <c r="BO1603" t="s">
        <v>28694</v>
      </c>
      <c r="BQ1603" t="s">
        <v>28695</v>
      </c>
      <c r="BV1603" t="s">
        <v>28696</v>
      </c>
    </row>
    <row r="1604" spans="12:74" x14ac:dyDescent="0.3">
      <c r="L1604">
        <v>6591</v>
      </c>
      <c r="M1604" t="s">
        <v>2003</v>
      </c>
      <c r="AU1604" t="s">
        <v>28697</v>
      </c>
      <c r="AW1604" t="s">
        <v>28698</v>
      </c>
      <c r="AZ1604" t="s">
        <v>28699</v>
      </c>
      <c r="BA1604" t="s">
        <v>28700</v>
      </c>
      <c r="BB1604" t="s">
        <v>28701</v>
      </c>
      <c r="BD1604" t="s">
        <v>28702</v>
      </c>
      <c r="BI1604" t="s">
        <v>28703</v>
      </c>
      <c r="BL1604" t="s">
        <v>28704</v>
      </c>
      <c r="BM1604" t="s">
        <v>28705</v>
      </c>
      <c r="BN1604" t="s">
        <v>28706</v>
      </c>
      <c r="BO1604" t="s">
        <v>28707</v>
      </c>
      <c r="BQ1604" t="s">
        <v>28708</v>
      </c>
      <c r="BV1604" t="s">
        <v>28709</v>
      </c>
    </row>
    <row r="1605" spans="12:74" x14ac:dyDescent="0.3">
      <c r="L1605">
        <v>6592</v>
      </c>
      <c r="M1605" t="s">
        <v>2004</v>
      </c>
      <c r="AU1605" t="s">
        <v>28710</v>
      </c>
      <c r="AW1605" t="s">
        <v>28711</v>
      </c>
      <c r="AZ1605" t="s">
        <v>28712</v>
      </c>
      <c r="BA1605" t="s">
        <v>28713</v>
      </c>
      <c r="BB1605" t="s">
        <v>28714</v>
      </c>
      <c r="BD1605" t="s">
        <v>28715</v>
      </c>
      <c r="BI1605" t="s">
        <v>28716</v>
      </c>
      <c r="BL1605" t="s">
        <v>28717</v>
      </c>
      <c r="BM1605" t="s">
        <v>28718</v>
      </c>
      <c r="BN1605" t="s">
        <v>28719</v>
      </c>
      <c r="BO1605" t="s">
        <v>28720</v>
      </c>
      <c r="BQ1605" t="s">
        <v>28721</v>
      </c>
      <c r="BV1605" t="s">
        <v>28722</v>
      </c>
    </row>
    <row r="1606" spans="12:74" x14ac:dyDescent="0.3">
      <c r="L1606">
        <v>6593</v>
      </c>
      <c r="M1606" t="s">
        <v>2005</v>
      </c>
      <c r="AU1606" t="s">
        <v>28723</v>
      </c>
      <c r="AW1606" t="s">
        <v>28724</v>
      </c>
      <c r="AZ1606" t="s">
        <v>28725</v>
      </c>
      <c r="BA1606" t="s">
        <v>28726</v>
      </c>
      <c r="BB1606" t="s">
        <v>28727</v>
      </c>
      <c r="BD1606" t="s">
        <v>28728</v>
      </c>
      <c r="BI1606" t="s">
        <v>28729</v>
      </c>
      <c r="BL1606" t="s">
        <v>28730</v>
      </c>
      <c r="BM1606" t="s">
        <v>28731</v>
      </c>
      <c r="BN1606" t="s">
        <v>28732</v>
      </c>
      <c r="BO1606" t="s">
        <v>28733</v>
      </c>
      <c r="BQ1606" t="s">
        <v>28734</v>
      </c>
      <c r="BV1606" t="s">
        <v>28735</v>
      </c>
    </row>
    <row r="1607" spans="12:74" x14ac:dyDescent="0.3">
      <c r="L1607">
        <v>6594</v>
      </c>
      <c r="M1607" t="s">
        <v>2006</v>
      </c>
      <c r="AU1607" t="s">
        <v>28736</v>
      </c>
      <c r="AW1607" t="s">
        <v>28737</v>
      </c>
      <c r="AZ1607" t="s">
        <v>28738</v>
      </c>
      <c r="BA1607" t="s">
        <v>28739</v>
      </c>
      <c r="BB1607" t="s">
        <v>28740</v>
      </c>
      <c r="BD1607" t="s">
        <v>28741</v>
      </c>
      <c r="BI1607" t="s">
        <v>28742</v>
      </c>
      <c r="BL1607" t="s">
        <v>28743</v>
      </c>
      <c r="BM1607" t="s">
        <v>28744</v>
      </c>
      <c r="BN1607" t="s">
        <v>28745</v>
      </c>
      <c r="BO1607" t="s">
        <v>28746</v>
      </c>
      <c r="BQ1607" t="s">
        <v>28747</v>
      </c>
      <c r="BV1607" t="s">
        <v>28748</v>
      </c>
    </row>
    <row r="1608" spans="12:74" x14ac:dyDescent="0.3">
      <c r="L1608">
        <v>6596</v>
      </c>
      <c r="M1608" t="s">
        <v>2007</v>
      </c>
      <c r="AU1608" t="s">
        <v>28749</v>
      </c>
      <c r="AW1608" t="s">
        <v>28750</v>
      </c>
      <c r="AZ1608" t="s">
        <v>28751</v>
      </c>
      <c r="BA1608" t="s">
        <v>28752</v>
      </c>
      <c r="BB1608" t="s">
        <v>28753</v>
      </c>
      <c r="BD1608" t="s">
        <v>28754</v>
      </c>
      <c r="BI1608" t="s">
        <v>28755</v>
      </c>
      <c r="BL1608" t="s">
        <v>28756</v>
      </c>
      <c r="BM1608" t="s">
        <v>28757</v>
      </c>
      <c r="BN1608" t="s">
        <v>28758</v>
      </c>
      <c r="BO1608" t="s">
        <v>28759</v>
      </c>
      <c r="BQ1608" t="s">
        <v>28760</v>
      </c>
      <c r="BV1608" t="s">
        <v>28761</v>
      </c>
    </row>
    <row r="1609" spans="12:74" x14ac:dyDescent="0.3">
      <c r="L1609">
        <v>6596</v>
      </c>
      <c r="M1609" t="s">
        <v>2008</v>
      </c>
      <c r="AU1609" t="s">
        <v>28762</v>
      </c>
      <c r="AW1609" t="s">
        <v>28763</v>
      </c>
      <c r="AZ1609" t="s">
        <v>28764</v>
      </c>
      <c r="BA1609" t="s">
        <v>28765</v>
      </c>
      <c r="BB1609" t="s">
        <v>28766</v>
      </c>
      <c r="BD1609" t="s">
        <v>28767</v>
      </c>
      <c r="BI1609" t="s">
        <v>28768</v>
      </c>
      <c r="BL1609" t="s">
        <v>28769</v>
      </c>
      <c r="BM1609" t="s">
        <v>28770</v>
      </c>
      <c r="BN1609" t="s">
        <v>28771</v>
      </c>
      <c r="BO1609" t="s">
        <v>28772</v>
      </c>
      <c r="BQ1609" t="s">
        <v>28773</v>
      </c>
      <c r="BV1609" t="s">
        <v>28774</v>
      </c>
    </row>
    <row r="1610" spans="12:74" x14ac:dyDescent="0.3">
      <c r="L1610">
        <v>6600</v>
      </c>
      <c r="M1610" t="s">
        <v>2009</v>
      </c>
      <c r="AU1610" t="s">
        <v>28775</v>
      </c>
      <c r="AW1610" t="s">
        <v>28776</v>
      </c>
      <c r="AZ1610" t="s">
        <v>28777</v>
      </c>
      <c r="BA1610" t="s">
        <v>28778</v>
      </c>
      <c r="BB1610" t="s">
        <v>28779</v>
      </c>
      <c r="BD1610" t="s">
        <v>28780</v>
      </c>
      <c r="BI1610" t="s">
        <v>28781</v>
      </c>
      <c r="BL1610" t="s">
        <v>28782</v>
      </c>
      <c r="BM1610" t="s">
        <v>28783</v>
      </c>
      <c r="BN1610" t="s">
        <v>28784</v>
      </c>
      <c r="BO1610" t="s">
        <v>28785</v>
      </c>
      <c r="BQ1610" t="s">
        <v>28786</v>
      </c>
      <c r="BV1610" t="s">
        <v>28787</v>
      </c>
    </row>
    <row r="1611" spans="12:74" x14ac:dyDescent="0.3">
      <c r="L1611">
        <v>6600</v>
      </c>
      <c r="M1611" t="s">
        <v>2010</v>
      </c>
      <c r="AU1611" t="s">
        <v>28788</v>
      </c>
      <c r="AW1611" t="s">
        <v>28789</v>
      </c>
      <c r="AZ1611" t="s">
        <v>28790</v>
      </c>
      <c r="BA1611" t="s">
        <v>28791</v>
      </c>
      <c r="BB1611" t="s">
        <v>28792</v>
      </c>
      <c r="BD1611" t="s">
        <v>28793</v>
      </c>
      <c r="BI1611" t="s">
        <v>28794</v>
      </c>
      <c r="BL1611" t="s">
        <v>28795</v>
      </c>
      <c r="BM1611" t="s">
        <v>28796</v>
      </c>
      <c r="BN1611" t="s">
        <v>28797</v>
      </c>
      <c r="BO1611" t="s">
        <v>28798</v>
      </c>
      <c r="BQ1611" t="s">
        <v>28799</v>
      </c>
      <c r="BV1611" t="s">
        <v>28800</v>
      </c>
    </row>
    <row r="1612" spans="12:74" x14ac:dyDescent="0.3">
      <c r="L1612">
        <v>6600</v>
      </c>
      <c r="M1612" t="s">
        <v>2011</v>
      </c>
      <c r="AU1612" t="s">
        <v>28801</v>
      </c>
      <c r="AW1612" t="s">
        <v>28802</v>
      </c>
      <c r="AZ1612" t="s">
        <v>28803</v>
      </c>
      <c r="BA1612" t="s">
        <v>28804</v>
      </c>
      <c r="BB1612" t="s">
        <v>28805</v>
      </c>
      <c r="BD1612" t="s">
        <v>28806</v>
      </c>
      <c r="BI1612" t="s">
        <v>28807</v>
      </c>
      <c r="BL1612" t="s">
        <v>28808</v>
      </c>
      <c r="BM1612" t="s">
        <v>28809</v>
      </c>
      <c r="BN1612" t="s">
        <v>28810</v>
      </c>
      <c r="BO1612" t="s">
        <v>28811</v>
      </c>
      <c r="BQ1612" t="s">
        <v>28812</v>
      </c>
      <c r="BV1612" t="s">
        <v>28813</v>
      </c>
    </row>
    <row r="1613" spans="12:74" x14ac:dyDescent="0.3">
      <c r="L1613">
        <v>6600</v>
      </c>
      <c r="M1613" t="s">
        <v>2012</v>
      </c>
      <c r="AU1613" t="s">
        <v>28814</v>
      </c>
      <c r="AW1613" t="s">
        <v>28815</v>
      </c>
      <c r="AZ1613" t="s">
        <v>28816</v>
      </c>
      <c r="BA1613" t="s">
        <v>28817</v>
      </c>
      <c r="BB1613" t="s">
        <v>28818</v>
      </c>
      <c r="BD1613" t="s">
        <v>28819</v>
      </c>
      <c r="BI1613" t="s">
        <v>28820</v>
      </c>
      <c r="BL1613" t="s">
        <v>28821</v>
      </c>
      <c r="BM1613" t="s">
        <v>28822</v>
      </c>
      <c r="BN1613" t="s">
        <v>28823</v>
      </c>
      <c r="BO1613" t="s">
        <v>28824</v>
      </c>
      <c r="BQ1613" t="s">
        <v>28825</v>
      </c>
      <c r="BV1613" t="s">
        <v>28826</v>
      </c>
    </row>
    <row r="1614" spans="12:74" x14ac:dyDescent="0.3">
      <c r="L1614">
        <v>6600</v>
      </c>
      <c r="M1614" t="s">
        <v>2013</v>
      </c>
      <c r="AU1614" t="s">
        <v>28827</v>
      </c>
      <c r="AW1614" t="s">
        <v>28828</v>
      </c>
      <c r="AZ1614" t="s">
        <v>28829</v>
      </c>
      <c r="BA1614" t="s">
        <v>28830</v>
      </c>
      <c r="BB1614" t="s">
        <v>28831</v>
      </c>
      <c r="BD1614" t="s">
        <v>28832</v>
      </c>
      <c r="BI1614" t="s">
        <v>28833</v>
      </c>
      <c r="BL1614" t="s">
        <v>28834</v>
      </c>
      <c r="BM1614" t="s">
        <v>28835</v>
      </c>
      <c r="BN1614" t="s">
        <v>28836</v>
      </c>
      <c r="BO1614" t="s">
        <v>28837</v>
      </c>
      <c r="BQ1614" t="s">
        <v>28838</v>
      </c>
      <c r="BV1614" t="s">
        <v>28839</v>
      </c>
    </row>
    <row r="1615" spans="12:74" x14ac:dyDescent="0.3">
      <c r="L1615">
        <v>6630</v>
      </c>
      <c r="M1615" t="s">
        <v>2014</v>
      </c>
      <c r="AU1615" t="s">
        <v>28840</v>
      </c>
      <c r="AW1615" t="s">
        <v>28841</v>
      </c>
      <c r="AZ1615" t="s">
        <v>28842</v>
      </c>
      <c r="BA1615" t="s">
        <v>28843</v>
      </c>
      <c r="BB1615" t="s">
        <v>28844</v>
      </c>
      <c r="BD1615" t="s">
        <v>28845</v>
      </c>
      <c r="BI1615" t="s">
        <v>28846</v>
      </c>
      <c r="BL1615" t="s">
        <v>28847</v>
      </c>
      <c r="BM1615" t="s">
        <v>28848</v>
      </c>
      <c r="BN1615" t="s">
        <v>28849</v>
      </c>
      <c r="BO1615" t="s">
        <v>28850</v>
      </c>
      <c r="BQ1615" t="s">
        <v>28851</v>
      </c>
      <c r="BV1615" t="s">
        <v>28852</v>
      </c>
    </row>
    <row r="1616" spans="12:74" x14ac:dyDescent="0.3">
      <c r="L1616">
        <v>6637</v>
      </c>
      <c r="M1616" t="s">
        <v>2015</v>
      </c>
      <c r="AU1616" t="s">
        <v>28853</v>
      </c>
      <c r="AW1616" t="s">
        <v>28854</v>
      </c>
      <c r="AZ1616" t="s">
        <v>28855</v>
      </c>
      <c r="BA1616" t="s">
        <v>28856</v>
      </c>
      <c r="BB1616" t="s">
        <v>28857</v>
      </c>
      <c r="BD1616" t="s">
        <v>28858</v>
      </c>
      <c r="BI1616" t="s">
        <v>28859</v>
      </c>
      <c r="BL1616" t="s">
        <v>28860</v>
      </c>
      <c r="BM1616" t="s">
        <v>28861</v>
      </c>
      <c r="BN1616" t="s">
        <v>28862</v>
      </c>
      <c r="BO1616" t="s">
        <v>28863</v>
      </c>
      <c r="BQ1616" t="s">
        <v>28864</v>
      </c>
      <c r="BV1616" t="s">
        <v>28865</v>
      </c>
    </row>
    <row r="1617" spans="12:74" x14ac:dyDescent="0.3">
      <c r="L1617">
        <v>6637</v>
      </c>
      <c r="M1617" t="s">
        <v>2016</v>
      </c>
      <c r="AU1617" t="s">
        <v>28866</v>
      </c>
      <c r="AW1617" t="s">
        <v>28867</v>
      </c>
      <c r="AZ1617" t="s">
        <v>28868</v>
      </c>
      <c r="BA1617" t="s">
        <v>28869</v>
      </c>
      <c r="BB1617" t="s">
        <v>28870</v>
      </c>
      <c r="BD1617" t="s">
        <v>28871</v>
      </c>
      <c r="BI1617" t="s">
        <v>28872</v>
      </c>
      <c r="BL1617" t="s">
        <v>28873</v>
      </c>
      <c r="BM1617" t="s">
        <v>28874</v>
      </c>
      <c r="BN1617" t="s">
        <v>28875</v>
      </c>
      <c r="BO1617" t="s">
        <v>28876</v>
      </c>
      <c r="BQ1617" t="s">
        <v>28877</v>
      </c>
      <c r="BV1617" t="s">
        <v>28878</v>
      </c>
    </row>
    <row r="1618" spans="12:74" x14ac:dyDescent="0.3">
      <c r="L1618">
        <v>6637</v>
      </c>
      <c r="M1618" t="s">
        <v>2017</v>
      </c>
      <c r="AU1618" t="s">
        <v>28879</v>
      </c>
      <c r="AW1618" t="s">
        <v>28880</v>
      </c>
      <c r="AZ1618" t="s">
        <v>28881</v>
      </c>
      <c r="BA1618" t="s">
        <v>28882</v>
      </c>
      <c r="BB1618" t="s">
        <v>28883</v>
      </c>
      <c r="BD1618" t="s">
        <v>28884</v>
      </c>
      <c r="BI1618" t="s">
        <v>28885</v>
      </c>
      <c r="BL1618" t="s">
        <v>28886</v>
      </c>
      <c r="BM1618" t="s">
        <v>28887</v>
      </c>
      <c r="BN1618" t="s">
        <v>28888</v>
      </c>
      <c r="BO1618" t="s">
        <v>28889</v>
      </c>
      <c r="BQ1618" t="s">
        <v>28890</v>
      </c>
      <c r="BV1618" t="s">
        <v>28891</v>
      </c>
    </row>
    <row r="1619" spans="12:74" x14ac:dyDescent="0.3">
      <c r="L1619">
        <v>6640</v>
      </c>
      <c r="M1619" t="s">
        <v>2018</v>
      </c>
      <c r="AU1619" t="s">
        <v>28892</v>
      </c>
      <c r="AW1619" t="s">
        <v>28893</v>
      </c>
      <c r="AZ1619" t="s">
        <v>28894</v>
      </c>
      <c r="BA1619" t="s">
        <v>28895</v>
      </c>
      <c r="BB1619" t="s">
        <v>28896</v>
      </c>
      <c r="BD1619" t="s">
        <v>28897</v>
      </c>
      <c r="BI1619" t="s">
        <v>28898</v>
      </c>
      <c r="BL1619" t="s">
        <v>28899</v>
      </c>
      <c r="BM1619" t="s">
        <v>28900</v>
      </c>
      <c r="BN1619" t="s">
        <v>28901</v>
      </c>
      <c r="BO1619" t="s">
        <v>28902</v>
      </c>
      <c r="BQ1619" t="s">
        <v>28903</v>
      </c>
      <c r="BV1619" t="s">
        <v>28904</v>
      </c>
    </row>
    <row r="1620" spans="12:74" x14ac:dyDescent="0.3">
      <c r="L1620">
        <v>6640</v>
      </c>
      <c r="M1620" t="s">
        <v>2019</v>
      </c>
      <c r="AU1620" t="s">
        <v>28905</v>
      </c>
      <c r="AW1620" t="s">
        <v>28906</v>
      </c>
      <c r="AZ1620" t="s">
        <v>28907</v>
      </c>
      <c r="BA1620" t="s">
        <v>28908</v>
      </c>
      <c r="BB1620" t="s">
        <v>28909</v>
      </c>
      <c r="BD1620" t="s">
        <v>28910</v>
      </c>
      <c r="BI1620" t="s">
        <v>28911</v>
      </c>
      <c r="BL1620" t="s">
        <v>28912</v>
      </c>
      <c r="BM1620" t="s">
        <v>28913</v>
      </c>
      <c r="BN1620" t="s">
        <v>28914</v>
      </c>
      <c r="BO1620" t="s">
        <v>28915</v>
      </c>
      <c r="BQ1620" t="s">
        <v>28916</v>
      </c>
      <c r="BV1620" t="s">
        <v>28917</v>
      </c>
    </row>
    <row r="1621" spans="12:74" x14ac:dyDescent="0.3">
      <c r="L1621">
        <v>6640</v>
      </c>
      <c r="M1621" t="s">
        <v>2020</v>
      </c>
      <c r="AU1621" t="s">
        <v>28918</v>
      </c>
      <c r="AW1621" t="s">
        <v>28919</v>
      </c>
      <c r="AZ1621" t="s">
        <v>28920</v>
      </c>
      <c r="BA1621" t="s">
        <v>28921</v>
      </c>
      <c r="BB1621" t="s">
        <v>28922</v>
      </c>
      <c r="BD1621" t="s">
        <v>28923</v>
      </c>
      <c r="BI1621" t="s">
        <v>28924</v>
      </c>
      <c r="BL1621" t="s">
        <v>28925</v>
      </c>
      <c r="BM1621" t="s">
        <v>28926</v>
      </c>
      <c r="BN1621" t="s">
        <v>28927</v>
      </c>
      <c r="BO1621" t="s">
        <v>28928</v>
      </c>
      <c r="BQ1621" t="s">
        <v>28929</v>
      </c>
      <c r="BV1621" t="s">
        <v>28930</v>
      </c>
    </row>
    <row r="1622" spans="12:74" x14ac:dyDescent="0.3">
      <c r="L1622">
        <v>6640</v>
      </c>
      <c r="M1622" t="s">
        <v>2020</v>
      </c>
      <c r="AU1622" t="s">
        <v>28931</v>
      </c>
      <c r="AW1622" t="s">
        <v>28932</v>
      </c>
      <c r="AZ1622" t="s">
        <v>28933</v>
      </c>
      <c r="BA1622" t="s">
        <v>28934</v>
      </c>
      <c r="BB1622" t="s">
        <v>28935</v>
      </c>
      <c r="BD1622" t="s">
        <v>28936</v>
      </c>
      <c r="BI1622" t="s">
        <v>28937</v>
      </c>
      <c r="BL1622" t="s">
        <v>28938</v>
      </c>
      <c r="BM1622" t="s">
        <v>28939</v>
      </c>
      <c r="BN1622" t="s">
        <v>28940</v>
      </c>
      <c r="BO1622" t="s">
        <v>28941</v>
      </c>
      <c r="BQ1622" t="s">
        <v>28942</v>
      </c>
      <c r="BV1622" t="s">
        <v>28943</v>
      </c>
    </row>
    <row r="1623" spans="12:74" x14ac:dyDescent="0.3">
      <c r="L1623">
        <v>6640</v>
      </c>
      <c r="M1623" t="s">
        <v>2021</v>
      </c>
      <c r="AU1623" t="s">
        <v>28944</v>
      </c>
      <c r="AW1623" t="s">
        <v>28945</v>
      </c>
      <c r="AZ1623" t="s">
        <v>28946</v>
      </c>
      <c r="BA1623" t="s">
        <v>28947</v>
      </c>
      <c r="BB1623" t="s">
        <v>28948</v>
      </c>
      <c r="BD1623" t="s">
        <v>28949</v>
      </c>
      <c r="BI1623" t="s">
        <v>28950</v>
      </c>
      <c r="BL1623" t="s">
        <v>28951</v>
      </c>
      <c r="BM1623" t="s">
        <v>28952</v>
      </c>
      <c r="BN1623" t="s">
        <v>28953</v>
      </c>
      <c r="BO1623" t="s">
        <v>28954</v>
      </c>
      <c r="BQ1623" t="s">
        <v>28955</v>
      </c>
      <c r="BV1623" t="s">
        <v>28956</v>
      </c>
    </row>
    <row r="1624" spans="12:74" x14ac:dyDescent="0.3">
      <c r="L1624">
        <v>6640</v>
      </c>
      <c r="M1624" t="s">
        <v>2022</v>
      </c>
      <c r="AU1624" t="s">
        <v>28957</v>
      </c>
      <c r="AW1624" t="s">
        <v>28958</v>
      </c>
      <c r="AZ1624" t="s">
        <v>28959</v>
      </c>
      <c r="BA1624" t="s">
        <v>28960</v>
      </c>
      <c r="BB1624" t="s">
        <v>28961</v>
      </c>
      <c r="BD1624" t="s">
        <v>28962</v>
      </c>
      <c r="BI1624" t="s">
        <v>28963</v>
      </c>
      <c r="BL1624" t="s">
        <v>28964</v>
      </c>
      <c r="BM1624" t="s">
        <v>28965</v>
      </c>
      <c r="BN1624" t="s">
        <v>28966</v>
      </c>
      <c r="BO1624" t="s">
        <v>28967</v>
      </c>
      <c r="BQ1624" t="s">
        <v>28968</v>
      </c>
      <c r="BV1624" t="s">
        <v>28969</v>
      </c>
    </row>
    <row r="1625" spans="12:74" x14ac:dyDescent="0.3">
      <c r="L1625">
        <v>6642</v>
      </c>
      <c r="M1625" t="s">
        <v>2023</v>
      </c>
      <c r="AU1625" t="s">
        <v>28970</v>
      </c>
      <c r="AW1625" t="s">
        <v>28971</v>
      </c>
      <c r="AZ1625" t="s">
        <v>28972</v>
      </c>
      <c r="BA1625" t="s">
        <v>28973</v>
      </c>
      <c r="BB1625" t="s">
        <v>28974</v>
      </c>
      <c r="BD1625" t="s">
        <v>28975</v>
      </c>
      <c r="BI1625" t="s">
        <v>28976</v>
      </c>
      <c r="BL1625" t="s">
        <v>28977</v>
      </c>
      <c r="BM1625" t="s">
        <v>28978</v>
      </c>
      <c r="BN1625" t="s">
        <v>28979</v>
      </c>
      <c r="BO1625" t="s">
        <v>28980</v>
      </c>
      <c r="BQ1625" t="s">
        <v>28981</v>
      </c>
      <c r="BV1625" t="s">
        <v>28982</v>
      </c>
    </row>
    <row r="1626" spans="12:74" x14ac:dyDescent="0.3">
      <c r="L1626">
        <v>6660</v>
      </c>
      <c r="M1626" t="s">
        <v>2024</v>
      </c>
      <c r="AU1626" t="s">
        <v>28983</v>
      </c>
      <c r="AW1626" t="s">
        <v>28984</v>
      </c>
      <c r="AZ1626" t="s">
        <v>28985</v>
      </c>
      <c r="BA1626" t="s">
        <v>28986</v>
      </c>
      <c r="BB1626" t="s">
        <v>28987</v>
      </c>
      <c r="BD1626" t="s">
        <v>28988</v>
      </c>
      <c r="BI1626" t="s">
        <v>28989</v>
      </c>
      <c r="BL1626" t="s">
        <v>28990</v>
      </c>
      <c r="BM1626" t="s">
        <v>28991</v>
      </c>
      <c r="BN1626" t="s">
        <v>28992</v>
      </c>
      <c r="BO1626" t="s">
        <v>28993</v>
      </c>
      <c r="BQ1626" t="s">
        <v>28994</v>
      </c>
      <c r="BV1626" t="s">
        <v>28995</v>
      </c>
    </row>
    <row r="1627" spans="12:74" x14ac:dyDescent="0.3">
      <c r="L1627">
        <v>6660</v>
      </c>
      <c r="M1627" t="s">
        <v>2025</v>
      </c>
      <c r="AU1627" t="s">
        <v>28996</v>
      </c>
      <c r="AW1627" t="s">
        <v>28997</v>
      </c>
      <c r="AZ1627" t="s">
        <v>28998</v>
      </c>
      <c r="BA1627" t="s">
        <v>28999</v>
      </c>
      <c r="BB1627" t="s">
        <v>29000</v>
      </c>
      <c r="BD1627" t="s">
        <v>29001</v>
      </c>
      <c r="BI1627" t="s">
        <v>29002</v>
      </c>
      <c r="BL1627" t="s">
        <v>29003</v>
      </c>
      <c r="BM1627" t="s">
        <v>29004</v>
      </c>
      <c r="BN1627" t="s">
        <v>29005</v>
      </c>
      <c r="BO1627" t="s">
        <v>29006</v>
      </c>
      <c r="BQ1627" t="s">
        <v>29007</v>
      </c>
      <c r="BV1627" t="s">
        <v>29008</v>
      </c>
    </row>
    <row r="1628" spans="12:74" x14ac:dyDescent="0.3">
      <c r="L1628">
        <v>6661</v>
      </c>
      <c r="M1628" t="s">
        <v>2026</v>
      </c>
      <c r="AU1628" t="s">
        <v>29009</v>
      </c>
      <c r="AW1628" t="s">
        <v>29010</v>
      </c>
      <c r="AZ1628" t="s">
        <v>29011</v>
      </c>
      <c r="BA1628" t="s">
        <v>29012</v>
      </c>
      <c r="BB1628" t="s">
        <v>29013</v>
      </c>
      <c r="BD1628" t="s">
        <v>29014</v>
      </c>
      <c r="BI1628" t="s">
        <v>29015</v>
      </c>
      <c r="BL1628" t="s">
        <v>29016</v>
      </c>
      <c r="BM1628" t="s">
        <v>29017</v>
      </c>
      <c r="BN1628" t="s">
        <v>29018</v>
      </c>
      <c r="BO1628" t="s">
        <v>29019</v>
      </c>
      <c r="BQ1628" t="s">
        <v>29020</v>
      </c>
      <c r="BV1628" t="s">
        <v>29021</v>
      </c>
    </row>
    <row r="1629" spans="12:74" x14ac:dyDescent="0.3">
      <c r="L1629">
        <v>6661</v>
      </c>
      <c r="M1629" t="s">
        <v>2027</v>
      </c>
      <c r="AU1629" t="s">
        <v>29022</v>
      </c>
      <c r="AW1629" t="s">
        <v>29023</v>
      </c>
      <c r="AZ1629" t="s">
        <v>29024</v>
      </c>
      <c r="BA1629" t="s">
        <v>29025</v>
      </c>
      <c r="BB1629" t="s">
        <v>29026</v>
      </c>
      <c r="BD1629" t="s">
        <v>29027</v>
      </c>
      <c r="BI1629" t="s">
        <v>29028</v>
      </c>
      <c r="BL1629" t="s">
        <v>29029</v>
      </c>
      <c r="BM1629" t="s">
        <v>29030</v>
      </c>
      <c r="BN1629" t="s">
        <v>29031</v>
      </c>
      <c r="BO1629" t="s">
        <v>29032</v>
      </c>
      <c r="BQ1629" t="s">
        <v>29033</v>
      </c>
      <c r="BV1629" t="s">
        <v>29034</v>
      </c>
    </row>
    <row r="1630" spans="12:74" x14ac:dyDescent="0.3">
      <c r="L1630">
        <v>6662</v>
      </c>
      <c r="M1630" t="s">
        <v>2028</v>
      </c>
      <c r="AU1630" t="s">
        <v>29035</v>
      </c>
      <c r="AW1630" t="s">
        <v>29036</v>
      </c>
      <c r="AZ1630" t="s">
        <v>29037</v>
      </c>
      <c r="BA1630" t="s">
        <v>29038</v>
      </c>
      <c r="BB1630" t="s">
        <v>29039</v>
      </c>
      <c r="BD1630" t="s">
        <v>29040</v>
      </c>
      <c r="BI1630" t="s">
        <v>29041</v>
      </c>
      <c r="BL1630" t="s">
        <v>29042</v>
      </c>
      <c r="BM1630" t="s">
        <v>29043</v>
      </c>
      <c r="BN1630" t="s">
        <v>29044</v>
      </c>
      <c r="BO1630" t="s">
        <v>29045</v>
      </c>
      <c r="BQ1630" t="s">
        <v>29046</v>
      </c>
      <c r="BV1630" t="s">
        <v>29047</v>
      </c>
    </row>
    <row r="1631" spans="12:74" x14ac:dyDescent="0.3">
      <c r="L1631">
        <v>6663</v>
      </c>
      <c r="M1631" t="s">
        <v>2029</v>
      </c>
      <c r="AU1631" t="s">
        <v>29048</v>
      </c>
      <c r="AW1631" t="s">
        <v>29049</v>
      </c>
      <c r="AZ1631" t="s">
        <v>29050</v>
      </c>
      <c r="BA1631" t="s">
        <v>29051</v>
      </c>
      <c r="BB1631" t="s">
        <v>29052</v>
      </c>
      <c r="BD1631" t="s">
        <v>29053</v>
      </c>
      <c r="BI1631" t="s">
        <v>29054</v>
      </c>
      <c r="BL1631" t="s">
        <v>29055</v>
      </c>
      <c r="BM1631" t="s">
        <v>29056</v>
      </c>
      <c r="BN1631" t="s">
        <v>29057</v>
      </c>
      <c r="BO1631" t="s">
        <v>29058</v>
      </c>
      <c r="BQ1631" t="s">
        <v>29059</v>
      </c>
      <c r="BV1631" t="s">
        <v>29060</v>
      </c>
    </row>
    <row r="1632" spans="12:74" x14ac:dyDescent="0.3">
      <c r="L1632">
        <v>6666</v>
      </c>
      <c r="M1632" t="s">
        <v>2030</v>
      </c>
      <c r="AU1632" t="s">
        <v>29061</v>
      </c>
      <c r="AW1632" t="s">
        <v>29062</v>
      </c>
      <c r="AZ1632" t="s">
        <v>29063</v>
      </c>
      <c r="BA1632" t="s">
        <v>29064</v>
      </c>
      <c r="BB1632" t="s">
        <v>29065</v>
      </c>
      <c r="BD1632" t="s">
        <v>29066</v>
      </c>
      <c r="BI1632" t="s">
        <v>29067</v>
      </c>
      <c r="BL1632" t="s">
        <v>29068</v>
      </c>
      <c r="BM1632" t="s">
        <v>29069</v>
      </c>
      <c r="BN1632" t="s">
        <v>29070</v>
      </c>
      <c r="BO1632" t="s">
        <v>29071</v>
      </c>
      <c r="BQ1632" t="s">
        <v>29072</v>
      </c>
      <c r="BV1632" t="s">
        <v>29073</v>
      </c>
    </row>
    <row r="1633" spans="12:74" x14ac:dyDescent="0.3">
      <c r="L1633">
        <v>6670</v>
      </c>
      <c r="M1633" t="s">
        <v>2031</v>
      </c>
      <c r="AU1633" t="s">
        <v>29074</v>
      </c>
      <c r="AW1633" t="s">
        <v>29075</v>
      </c>
      <c r="AZ1633" t="s">
        <v>29076</v>
      </c>
      <c r="BA1633" t="s">
        <v>29077</v>
      </c>
      <c r="BB1633" t="s">
        <v>29078</v>
      </c>
      <c r="BD1633" t="s">
        <v>29079</v>
      </c>
      <c r="BI1633" t="s">
        <v>29080</v>
      </c>
      <c r="BL1633" t="s">
        <v>29081</v>
      </c>
      <c r="BM1633" t="s">
        <v>29082</v>
      </c>
      <c r="BN1633" t="s">
        <v>29083</v>
      </c>
      <c r="BO1633" t="s">
        <v>29084</v>
      </c>
      <c r="BQ1633" t="s">
        <v>29085</v>
      </c>
      <c r="BV1633" t="s">
        <v>29086</v>
      </c>
    </row>
    <row r="1634" spans="12:74" x14ac:dyDescent="0.3">
      <c r="L1634">
        <v>6670</v>
      </c>
      <c r="M1634" t="s">
        <v>2032</v>
      </c>
      <c r="AU1634" t="s">
        <v>29087</v>
      </c>
      <c r="AW1634" t="s">
        <v>29088</v>
      </c>
      <c r="AZ1634" t="s">
        <v>29089</v>
      </c>
      <c r="BA1634" t="s">
        <v>29090</v>
      </c>
      <c r="BB1634" t="s">
        <v>29091</v>
      </c>
      <c r="BD1634" t="s">
        <v>29092</v>
      </c>
      <c r="BI1634" t="s">
        <v>29093</v>
      </c>
      <c r="BL1634" t="s">
        <v>29094</v>
      </c>
      <c r="BM1634" t="s">
        <v>29095</v>
      </c>
      <c r="BN1634" t="s">
        <v>29096</v>
      </c>
      <c r="BO1634" t="s">
        <v>29097</v>
      </c>
      <c r="BQ1634" t="s">
        <v>29098</v>
      </c>
      <c r="BV1634" t="s">
        <v>29099</v>
      </c>
    </row>
    <row r="1635" spans="12:74" x14ac:dyDescent="0.3">
      <c r="L1635">
        <v>6671</v>
      </c>
      <c r="M1635" t="s">
        <v>2033</v>
      </c>
      <c r="AU1635" t="s">
        <v>29100</v>
      </c>
      <c r="AW1635" t="s">
        <v>29101</v>
      </c>
      <c r="AZ1635" t="s">
        <v>29102</v>
      </c>
      <c r="BA1635" t="s">
        <v>29103</v>
      </c>
      <c r="BB1635" t="s">
        <v>29104</v>
      </c>
      <c r="BD1635" t="s">
        <v>29105</v>
      </c>
      <c r="BI1635" t="s">
        <v>29106</v>
      </c>
      <c r="BL1635" t="s">
        <v>29107</v>
      </c>
      <c r="BM1635" t="s">
        <v>29108</v>
      </c>
      <c r="BN1635" t="s">
        <v>29109</v>
      </c>
      <c r="BO1635" t="s">
        <v>29110</v>
      </c>
      <c r="BQ1635" t="s">
        <v>29111</v>
      </c>
      <c r="BV1635" t="s">
        <v>29112</v>
      </c>
    </row>
    <row r="1636" spans="12:74" x14ac:dyDescent="0.3">
      <c r="L1636">
        <v>6672</v>
      </c>
      <c r="M1636" t="s">
        <v>2034</v>
      </c>
      <c r="AU1636" t="s">
        <v>29113</v>
      </c>
      <c r="AW1636" t="s">
        <v>29114</v>
      </c>
      <c r="AZ1636" t="s">
        <v>29115</v>
      </c>
      <c r="BA1636" t="s">
        <v>29116</v>
      </c>
      <c r="BB1636" t="s">
        <v>29117</v>
      </c>
      <c r="BD1636" t="s">
        <v>29118</v>
      </c>
      <c r="BI1636" t="s">
        <v>29119</v>
      </c>
      <c r="BL1636" t="s">
        <v>29120</v>
      </c>
      <c r="BM1636" t="s">
        <v>29121</v>
      </c>
      <c r="BN1636" t="s">
        <v>29122</v>
      </c>
      <c r="BO1636" t="s">
        <v>29123</v>
      </c>
      <c r="BQ1636" t="s">
        <v>29124</v>
      </c>
      <c r="BV1636" t="s">
        <v>29125</v>
      </c>
    </row>
    <row r="1637" spans="12:74" x14ac:dyDescent="0.3">
      <c r="L1637">
        <v>6673</v>
      </c>
      <c r="M1637" t="s">
        <v>2035</v>
      </c>
      <c r="AU1637" t="s">
        <v>29126</v>
      </c>
      <c r="AW1637" t="s">
        <v>29127</v>
      </c>
      <c r="AZ1637" t="s">
        <v>29128</v>
      </c>
      <c r="BA1637" t="s">
        <v>29129</v>
      </c>
      <c r="BB1637" t="s">
        <v>29130</v>
      </c>
      <c r="BD1637" t="s">
        <v>29131</v>
      </c>
      <c r="BI1637" t="s">
        <v>29132</v>
      </c>
      <c r="BL1637" t="s">
        <v>29133</v>
      </c>
      <c r="BM1637" t="s">
        <v>29134</v>
      </c>
      <c r="BN1637" t="s">
        <v>29135</v>
      </c>
      <c r="BO1637" t="s">
        <v>29136</v>
      </c>
      <c r="BQ1637" t="s">
        <v>29137</v>
      </c>
      <c r="BV1637" t="s">
        <v>29138</v>
      </c>
    </row>
    <row r="1638" spans="12:74" x14ac:dyDescent="0.3">
      <c r="L1638">
        <v>6674</v>
      </c>
      <c r="M1638" t="s">
        <v>2036</v>
      </c>
      <c r="AU1638" t="s">
        <v>29139</v>
      </c>
      <c r="AW1638" t="s">
        <v>29140</v>
      </c>
      <c r="AZ1638" t="s">
        <v>29141</v>
      </c>
      <c r="BA1638" t="s">
        <v>29142</v>
      </c>
      <c r="BB1638" t="s">
        <v>29143</v>
      </c>
      <c r="BD1638" t="s">
        <v>29144</v>
      </c>
      <c r="BI1638" t="s">
        <v>29145</v>
      </c>
      <c r="BL1638" t="s">
        <v>29146</v>
      </c>
      <c r="BM1638" t="s">
        <v>29147</v>
      </c>
      <c r="BN1638" t="s">
        <v>29148</v>
      </c>
      <c r="BO1638" t="s">
        <v>29149</v>
      </c>
      <c r="BQ1638" t="s">
        <v>29150</v>
      </c>
      <c r="BV1638" t="s">
        <v>29151</v>
      </c>
    </row>
    <row r="1639" spans="12:74" x14ac:dyDescent="0.3">
      <c r="L1639">
        <v>6680</v>
      </c>
      <c r="M1639" t="s">
        <v>2037</v>
      </c>
      <c r="AU1639" t="s">
        <v>29152</v>
      </c>
      <c r="AW1639" t="s">
        <v>29153</v>
      </c>
      <c r="AZ1639" t="s">
        <v>29154</v>
      </c>
      <c r="BA1639" t="s">
        <v>29155</v>
      </c>
      <c r="BB1639" t="s">
        <v>29156</v>
      </c>
      <c r="BD1639" t="s">
        <v>29157</v>
      </c>
      <c r="BI1639" t="s">
        <v>29158</v>
      </c>
      <c r="BL1639" t="s">
        <v>29159</v>
      </c>
      <c r="BM1639" t="s">
        <v>29160</v>
      </c>
      <c r="BN1639" t="s">
        <v>29161</v>
      </c>
      <c r="BO1639" t="s">
        <v>29162</v>
      </c>
      <c r="BQ1639" t="s">
        <v>29163</v>
      </c>
      <c r="BV1639" t="s">
        <v>29164</v>
      </c>
    </row>
    <row r="1640" spans="12:74" x14ac:dyDescent="0.3">
      <c r="L1640">
        <v>6680</v>
      </c>
      <c r="M1640" t="s">
        <v>2038</v>
      </c>
      <c r="AU1640" t="s">
        <v>29165</v>
      </c>
      <c r="AW1640" t="s">
        <v>29166</v>
      </c>
      <c r="AZ1640" t="s">
        <v>29167</v>
      </c>
      <c r="BA1640" t="s">
        <v>29168</v>
      </c>
      <c r="BB1640" t="s">
        <v>29169</v>
      </c>
      <c r="BD1640" t="s">
        <v>29170</v>
      </c>
      <c r="BI1640" t="s">
        <v>29171</v>
      </c>
      <c r="BL1640" t="s">
        <v>29172</v>
      </c>
      <c r="BM1640" t="s">
        <v>29173</v>
      </c>
      <c r="BN1640" t="s">
        <v>29174</v>
      </c>
      <c r="BO1640" t="s">
        <v>29175</v>
      </c>
      <c r="BQ1640" t="s">
        <v>29176</v>
      </c>
      <c r="BV1640" t="s">
        <v>29177</v>
      </c>
    </row>
    <row r="1641" spans="12:74" x14ac:dyDescent="0.3">
      <c r="L1641">
        <v>6681</v>
      </c>
      <c r="M1641" t="s">
        <v>2039</v>
      </c>
      <c r="AU1641" t="s">
        <v>29178</v>
      </c>
      <c r="AW1641" t="s">
        <v>29179</v>
      </c>
      <c r="AZ1641" t="s">
        <v>29180</v>
      </c>
      <c r="BA1641" t="s">
        <v>29181</v>
      </c>
      <c r="BB1641" t="s">
        <v>29182</v>
      </c>
      <c r="BD1641" t="s">
        <v>29183</v>
      </c>
      <c r="BI1641" t="s">
        <v>29184</v>
      </c>
      <c r="BL1641" t="s">
        <v>29185</v>
      </c>
      <c r="BM1641" t="s">
        <v>29186</v>
      </c>
      <c r="BN1641" t="s">
        <v>29187</v>
      </c>
      <c r="BO1641" t="s">
        <v>29188</v>
      </c>
      <c r="BQ1641" t="s">
        <v>29189</v>
      </c>
      <c r="BV1641" t="s">
        <v>29190</v>
      </c>
    </row>
    <row r="1642" spans="12:74" x14ac:dyDescent="0.3">
      <c r="L1642">
        <v>6686</v>
      </c>
      <c r="M1642" t="s">
        <v>2040</v>
      </c>
      <c r="AU1642" t="s">
        <v>29191</v>
      </c>
      <c r="AW1642" t="s">
        <v>29192</v>
      </c>
      <c r="AZ1642" t="s">
        <v>29193</v>
      </c>
      <c r="BA1642" t="s">
        <v>12407</v>
      </c>
      <c r="BB1642" t="s">
        <v>29194</v>
      </c>
      <c r="BD1642" t="s">
        <v>29195</v>
      </c>
      <c r="BI1642" t="s">
        <v>29196</v>
      </c>
      <c r="BL1642" t="s">
        <v>29197</v>
      </c>
      <c r="BM1642" t="s">
        <v>29198</v>
      </c>
      <c r="BN1642" t="s">
        <v>29199</v>
      </c>
      <c r="BO1642" t="s">
        <v>29200</v>
      </c>
      <c r="BQ1642" t="s">
        <v>29201</v>
      </c>
      <c r="BV1642" t="s">
        <v>29202</v>
      </c>
    </row>
    <row r="1643" spans="12:74" x14ac:dyDescent="0.3">
      <c r="L1643">
        <v>6687</v>
      </c>
      <c r="M1643" t="s">
        <v>2041</v>
      </c>
      <c r="AU1643" t="s">
        <v>29203</v>
      </c>
      <c r="AW1643" t="s">
        <v>29204</v>
      </c>
      <c r="AZ1643" t="s">
        <v>29205</v>
      </c>
      <c r="BA1643" t="s">
        <v>29206</v>
      </c>
      <c r="BB1643" t="s">
        <v>29207</v>
      </c>
      <c r="BD1643" t="s">
        <v>29208</v>
      </c>
      <c r="BI1643" t="s">
        <v>29209</v>
      </c>
      <c r="BL1643" t="s">
        <v>29210</v>
      </c>
      <c r="BM1643" t="s">
        <v>29211</v>
      </c>
      <c r="BN1643" t="s">
        <v>29212</v>
      </c>
      <c r="BO1643" t="s">
        <v>29213</v>
      </c>
      <c r="BQ1643" t="s">
        <v>29214</v>
      </c>
      <c r="BV1643" t="s">
        <v>29215</v>
      </c>
    </row>
    <row r="1644" spans="12:74" x14ac:dyDescent="0.3">
      <c r="L1644">
        <v>6688</v>
      </c>
      <c r="M1644" t="s">
        <v>2043</v>
      </c>
      <c r="AU1644" t="s">
        <v>29216</v>
      </c>
      <c r="AW1644" t="s">
        <v>29217</v>
      </c>
      <c r="AZ1644" t="s">
        <v>29218</v>
      </c>
      <c r="BA1644" t="s">
        <v>29219</v>
      </c>
      <c r="BB1644" t="s">
        <v>29220</v>
      </c>
      <c r="BD1644" t="s">
        <v>29221</v>
      </c>
      <c r="BI1644" t="s">
        <v>29222</v>
      </c>
      <c r="BL1644" t="s">
        <v>29223</v>
      </c>
      <c r="BM1644" t="s">
        <v>29224</v>
      </c>
      <c r="BN1644" t="s">
        <v>29225</v>
      </c>
      <c r="BO1644" t="s">
        <v>29226</v>
      </c>
      <c r="BQ1644" t="s">
        <v>29227</v>
      </c>
      <c r="BV1644" t="s">
        <v>29228</v>
      </c>
    </row>
    <row r="1645" spans="12:74" x14ac:dyDescent="0.3">
      <c r="L1645">
        <v>6690</v>
      </c>
      <c r="M1645" t="s">
        <v>2044</v>
      </c>
      <c r="AU1645" t="s">
        <v>29229</v>
      </c>
      <c r="AW1645" t="s">
        <v>29230</v>
      </c>
      <c r="AZ1645" t="s">
        <v>29231</v>
      </c>
      <c r="BA1645" t="s">
        <v>29232</v>
      </c>
      <c r="BB1645" t="s">
        <v>29233</v>
      </c>
      <c r="BD1645" t="s">
        <v>29234</v>
      </c>
      <c r="BI1645" t="s">
        <v>29235</v>
      </c>
      <c r="BL1645" t="s">
        <v>29236</v>
      </c>
      <c r="BM1645" t="s">
        <v>29237</v>
      </c>
      <c r="BN1645" t="s">
        <v>29238</v>
      </c>
      <c r="BO1645" t="s">
        <v>29239</v>
      </c>
      <c r="BQ1645" t="s">
        <v>29240</v>
      </c>
      <c r="BV1645" t="s">
        <v>29241</v>
      </c>
    </row>
    <row r="1646" spans="12:74" x14ac:dyDescent="0.3">
      <c r="L1646">
        <v>6690</v>
      </c>
      <c r="M1646" t="s">
        <v>2045</v>
      </c>
      <c r="AU1646" t="s">
        <v>29242</v>
      </c>
      <c r="AW1646" t="s">
        <v>29243</v>
      </c>
      <c r="AZ1646" t="s">
        <v>29244</v>
      </c>
      <c r="BA1646" t="s">
        <v>29245</v>
      </c>
      <c r="BB1646" t="s">
        <v>29246</v>
      </c>
      <c r="BD1646" t="s">
        <v>29247</v>
      </c>
      <c r="BI1646" t="s">
        <v>29248</v>
      </c>
      <c r="BL1646" t="s">
        <v>29249</v>
      </c>
      <c r="BM1646" t="s">
        <v>29250</v>
      </c>
      <c r="BN1646" t="s">
        <v>29251</v>
      </c>
      <c r="BO1646" t="s">
        <v>29252</v>
      </c>
      <c r="BQ1646" t="s">
        <v>29253</v>
      </c>
      <c r="BV1646" t="s">
        <v>29254</v>
      </c>
    </row>
    <row r="1647" spans="12:74" x14ac:dyDescent="0.3">
      <c r="L1647">
        <v>6692</v>
      </c>
      <c r="M1647" t="s">
        <v>2046</v>
      </c>
      <c r="AU1647" t="s">
        <v>29255</v>
      </c>
      <c r="AW1647" t="s">
        <v>29256</v>
      </c>
      <c r="AZ1647" t="s">
        <v>29257</v>
      </c>
      <c r="BA1647" t="s">
        <v>29258</v>
      </c>
      <c r="BB1647" t="s">
        <v>29259</v>
      </c>
      <c r="BD1647" t="s">
        <v>29260</v>
      </c>
      <c r="BI1647" t="s">
        <v>29261</v>
      </c>
      <c r="BL1647" t="s">
        <v>29262</v>
      </c>
      <c r="BM1647" t="s">
        <v>29263</v>
      </c>
      <c r="BN1647" t="s">
        <v>29264</v>
      </c>
      <c r="BO1647" t="s">
        <v>29265</v>
      </c>
      <c r="BQ1647" t="s">
        <v>29266</v>
      </c>
      <c r="BV1647" t="s">
        <v>29267</v>
      </c>
    </row>
    <row r="1648" spans="12:74" x14ac:dyDescent="0.3">
      <c r="L1648">
        <v>6698</v>
      </c>
      <c r="M1648" t="s">
        <v>2047</v>
      </c>
      <c r="AU1648" t="s">
        <v>29268</v>
      </c>
      <c r="AW1648" t="s">
        <v>29269</v>
      </c>
      <c r="AZ1648" t="s">
        <v>29270</v>
      </c>
      <c r="BA1648" t="s">
        <v>29271</v>
      </c>
      <c r="BB1648" t="s">
        <v>29272</v>
      </c>
      <c r="BD1648" t="s">
        <v>29273</v>
      </c>
      <c r="BI1648" t="s">
        <v>29274</v>
      </c>
      <c r="BL1648" t="s">
        <v>29275</v>
      </c>
      <c r="BM1648" t="s">
        <v>29276</v>
      </c>
      <c r="BN1648" t="s">
        <v>29277</v>
      </c>
      <c r="BO1648" t="s">
        <v>29278</v>
      </c>
      <c r="BQ1648" t="s">
        <v>29279</v>
      </c>
      <c r="BV1648" t="s">
        <v>29280</v>
      </c>
    </row>
    <row r="1649" spans="12:74" x14ac:dyDescent="0.3">
      <c r="L1649">
        <v>6700</v>
      </c>
      <c r="M1649" t="s">
        <v>2042</v>
      </c>
      <c r="AU1649" t="s">
        <v>29281</v>
      </c>
      <c r="AW1649" t="s">
        <v>29282</v>
      </c>
      <c r="AZ1649" t="s">
        <v>29283</v>
      </c>
      <c r="BA1649" t="s">
        <v>29284</v>
      </c>
      <c r="BB1649" t="s">
        <v>29285</v>
      </c>
      <c r="BD1649" t="s">
        <v>29286</v>
      </c>
      <c r="BI1649" t="s">
        <v>29287</v>
      </c>
      <c r="BL1649" t="s">
        <v>29288</v>
      </c>
      <c r="BM1649" t="s">
        <v>29289</v>
      </c>
      <c r="BN1649" t="s">
        <v>29290</v>
      </c>
      <c r="BO1649" t="s">
        <v>29291</v>
      </c>
      <c r="BQ1649" t="s">
        <v>29292</v>
      </c>
      <c r="BV1649" t="s">
        <v>29293</v>
      </c>
    </row>
    <row r="1650" spans="12:74" x14ac:dyDescent="0.3">
      <c r="L1650">
        <v>6700</v>
      </c>
      <c r="M1650" t="s">
        <v>2048</v>
      </c>
      <c r="AU1650" t="s">
        <v>29294</v>
      </c>
      <c r="AW1650" t="s">
        <v>29295</v>
      </c>
      <c r="AZ1650" t="s">
        <v>29296</v>
      </c>
      <c r="BA1650" t="s">
        <v>29297</v>
      </c>
      <c r="BB1650" t="s">
        <v>29298</v>
      </c>
      <c r="BD1650" t="s">
        <v>29299</v>
      </c>
      <c r="BI1650" t="s">
        <v>29300</v>
      </c>
      <c r="BL1650" t="s">
        <v>29301</v>
      </c>
      <c r="BM1650" t="s">
        <v>29302</v>
      </c>
      <c r="BN1650" t="s">
        <v>29303</v>
      </c>
      <c r="BO1650" t="s">
        <v>29304</v>
      </c>
      <c r="BQ1650" t="s">
        <v>29305</v>
      </c>
      <c r="BV1650" t="s">
        <v>29306</v>
      </c>
    </row>
    <row r="1651" spans="12:74" x14ac:dyDescent="0.3">
      <c r="L1651">
        <v>6700</v>
      </c>
      <c r="M1651" t="s">
        <v>2049</v>
      </c>
      <c r="AU1651" t="s">
        <v>29307</v>
      </c>
      <c r="AW1651" t="s">
        <v>29308</v>
      </c>
      <c r="AZ1651" t="s">
        <v>29309</v>
      </c>
      <c r="BA1651" t="s">
        <v>29310</v>
      </c>
      <c r="BB1651" t="s">
        <v>29311</v>
      </c>
      <c r="BD1651" t="s">
        <v>29312</v>
      </c>
      <c r="BI1651" t="s">
        <v>29313</v>
      </c>
      <c r="BL1651" t="s">
        <v>29314</v>
      </c>
      <c r="BM1651" t="s">
        <v>29315</v>
      </c>
      <c r="BN1651" t="s">
        <v>29316</v>
      </c>
      <c r="BO1651" t="s">
        <v>29317</v>
      </c>
      <c r="BQ1651" t="s">
        <v>29318</v>
      </c>
      <c r="BV1651" t="s">
        <v>29319</v>
      </c>
    </row>
    <row r="1652" spans="12:74" x14ac:dyDescent="0.3">
      <c r="L1652">
        <v>6700</v>
      </c>
      <c r="M1652" t="s">
        <v>2050</v>
      </c>
      <c r="AU1652" t="s">
        <v>29320</v>
      </c>
      <c r="AW1652" t="s">
        <v>29321</v>
      </c>
      <c r="AZ1652" t="s">
        <v>29322</v>
      </c>
      <c r="BA1652" t="s">
        <v>29323</v>
      </c>
      <c r="BB1652" t="s">
        <v>29324</v>
      </c>
      <c r="BD1652" t="s">
        <v>29325</v>
      </c>
      <c r="BI1652" t="s">
        <v>29326</v>
      </c>
      <c r="BL1652" t="s">
        <v>29327</v>
      </c>
      <c r="BM1652" t="s">
        <v>29328</v>
      </c>
      <c r="BN1652" t="s">
        <v>29329</v>
      </c>
      <c r="BO1652" t="s">
        <v>29330</v>
      </c>
      <c r="BQ1652" t="s">
        <v>29331</v>
      </c>
      <c r="BV1652" t="s">
        <v>29332</v>
      </c>
    </row>
    <row r="1653" spans="12:74" x14ac:dyDescent="0.3">
      <c r="L1653">
        <v>6704</v>
      </c>
      <c r="M1653" t="s">
        <v>2051</v>
      </c>
      <c r="AU1653" t="s">
        <v>29333</v>
      </c>
      <c r="AW1653" t="s">
        <v>29334</v>
      </c>
      <c r="AZ1653" t="s">
        <v>29335</v>
      </c>
      <c r="BA1653" t="s">
        <v>29336</v>
      </c>
      <c r="BB1653" t="s">
        <v>29337</v>
      </c>
      <c r="BD1653" t="s">
        <v>29338</v>
      </c>
      <c r="BI1653" t="s">
        <v>29339</v>
      </c>
      <c r="BL1653" t="s">
        <v>29340</v>
      </c>
      <c r="BM1653" t="s">
        <v>29341</v>
      </c>
      <c r="BN1653" t="s">
        <v>29342</v>
      </c>
      <c r="BO1653" t="s">
        <v>29343</v>
      </c>
      <c r="BQ1653" t="s">
        <v>29344</v>
      </c>
      <c r="BV1653" t="s">
        <v>29345</v>
      </c>
    </row>
    <row r="1654" spans="12:74" x14ac:dyDescent="0.3">
      <c r="L1654">
        <v>6706</v>
      </c>
      <c r="M1654" t="s">
        <v>2052</v>
      </c>
      <c r="AU1654" t="s">
        <v>29346</v>
      </c>
      <c r="AW1654" t="s">
        <v>29347</v>
      </c>
      <c r="AZ1654" t="s">
        <v>29348</v>
      </c>
      <c r="BA1654" t="s">
        <v>29349</v>
      </c>
      <c r="BB1654" t="s">
        <v>29350</v>
      </c>
      <c r="BD1654" t="s">
        <v>29351</v>
      </c>
      <c r="BI1654" t="s">
        <v>29352</v>
      </c>
      <c r="BL1654" t="s">
        <v>29353</v>
      </c>
      <c r="BM1654" t="s">
        <v>29354</v>
      </c>
      <c r="BN1654" t="s">
        <v>29355</v>
      </c>
      <c r="BO1654" t="s">
        <v>29356</v>
      </c>
      <c r="BQ1654" t="s">
        <v>29357</v>
      </c>
      <c r="BV1654" t="s">
        <v>29358</v>
      </c>
    </row>
    <row r="1655" spans="12:74" x14ac:dyDescent="0.3">
      <c r="L1655">
        <v>6717</v>
      </c>
      <c r="M1655" t="s">
        <v>2053</v>
      </c>
      <c r="AU1655" t="s">
        <v>29359</v>
      </c>
      <c r="AW1655" t="s">
        <v>29360</v>
      </c>
      <c r="AZ1655" t="s">
        <v>29361</v>
      </c>
      <c r="BA1655" t="s">
        <v>29362</v>
      </c>
      <c r="BB1655" t="s">
        <v>29363</v>
      </c>
      <c r="BD1655" t="s">
        <v>29364</v>
      </c>
      <c r="BI1655" t="s">
        <v>29365</v>
      </c>
      <c r="BL1655" t="s">
        <v>29366</v>
      </c>
      <c r="BM1655" t="s">
        <v>29367</v>
      </c>
      <c r="BN1655" t="s">
        <v>29368</v>
      </c>
      <c r="BO1655" t="s">
        <v>29369</v>
      </c>
      <c r="BQ1655" t="s">
        <v>29370</v>
      </c>
      <c r="BV1655" t="s">
        <v>29371</v>
      </c>
    </row>
    <row r="1656" spans="12:74" x14ac:dyDescent="0.3">
      <c r="L1656">
        <v>6717</v>
      </c>
      <c r="M1656" t="s">
        <v>2054</v>
      </c>
      <c r="AU1656" t="s">
        <v>29372</v>
      </c>
      <c r="AW1656" t="s">
        <v>29373</v>
      </c>
      <c r="AZ1656" t="s">
        <v>29374</v>
      </c>
      <c r="BA1656" t="s">
        <v>29375</v>
      </c>
      <c r="BB1656" t="s">
        <v>29376</v>
      </c>
      <c r="BD1656" t="s">
        <v>29377</v>
      </c>
      <c r="BI1656" t="s">
        <v>29378</v>
      </c>
      <c r="BL1656" t="s">
        <v>29379</v>
      </c>
      <c r="BM1656" t="s">
        <v>29380</v>
      </c>
      <c r="BN1656" t="s">
        <v>29381</v>
      </c>
      <c r="BO1656" t="s">
        <v>29382</v>
      </c>
      <c r="BQ1656" t="s">
        <v>29383</v>
      </c>
      <c r="BV1656" t="s">
        <v>29384</v>
      </c>
    </row>
    <row r="1657" spans="12:74" x14ac:dyDescent="0.3">
      <c r="L1657">
        <v>6717</v>
      </c>
      <c r="M1657" t="s">
        <v>2055</v>
      </c>
      <c r="AU1657" t="s">
        <v>29385</v>
      </c>
      <c r="AW1657" t="s">
        <v>29386</v>
      </c>
      <c r="AZ1657" t="s">
        <v>29387</v>
      </c>
      <c r="BA1657" t="s">
        <v>29388</v>
      </c>
      <c r="BB1657" t="s">
        <v>29389</v>
      </c>
      <c r="BD1657" t="s">
        <v>29390</v>
      </c>
      <c r="BI1657" t="s">
        <v>29391</v>
      </c>
      <c r="BL1657" t="s">
        <v>29392</v>
      </c>
      <c r="BM1657" t="s">
        <v>29393</v>
      </c>
      <c r="BN1657" t="s">
        <v>29394</v>
      </c>
      <c r="BO1657" t="s">
        <v>29395</v>
      </c>
      <c r="BQ1657" t="s">
        <v>29396</v>
      </c>
      <c r="BV1657" t="s">
        <v>29397</v>
      </c>
    </row>
    <row r="1658" spans="12:74" x14ac:dyDescent="0.3">
      <c r="L1658">
        <v>6717</v>
      </c>
      <c r="M1658" t="s">
        <v>2056</v>
      </c>
      <c r="AU1658" t="s">
        <v>29398</v>
      </c>
      <c r="AW1658" t="s">
        <v>29399</v>
      </c>
      <c r="AZ1658" t="s">
        <v>29400</v>
      </c>
      <c r="BA1658" t="s">
        <v>29401</v>
      </c>
      <c r="BB1658" t="s">
        <v>29402</v>
      </c>
      <c r="BD1658" t="s">
        <v>29403</v>
      </c>
      <c r="BI1658" t="s">
        <v>29404</v>
      </c>
      <c r="BL1658" t="s">
        <v>29405</v>
      </c>
      <c r="BM1658" t="s">
        <v>29406</v>
      </c>
      <c r="BN1658" t="s">
        <v>29407</v>
      </c>
      <c r="BO1658" t="s">
        <v>29408</v>
      </c>
      <c r="BQ1658" t="s">
        <v>29409</v>
      </c>
      <c r="BV1658" t="s">
        <v>29410</v>
      </c>
    </row>
    <row r="1659" spans="12:74" x14ac:dyDescent="0.3">
      <c r="L1659">
        <v>6717</v>
      </c>
      <c r="M1659" t="s">
        <v>2057</v>
      </c>
      <c r="AU1659" t="s">
        <v>29411</v>
      </c>
      <c r="AW1659" t="s">
        <v>29412</v>
      </c>
      <c r="AZ1659" t="s">
        <v>29413</v>
      </c>
      <c r="BA1659" t="s">
        <v>29414</v>
      </c>
      <c r="BB1659" t="s">
        <v>29415</v>
      </c>
      <c r="BD1659" t="s">
        <v>29416</v>
      </c>
      <c r="BI1659" t="s">
        <v>29417</v>
      </c>
      <c r="BL1659" t="s">
        <v>29418</v>
      </c>
      <c r="BM1659" t="s">
        <v>29419</v>
      </c>
      <c r="BN1659" t="s">
        <v>29420</v>
      </c>
      <c r="BO1659" t="s">
        <v>29421</v>
      </c>
      <c r="BQ1659" t="s">
        <v>29422</v>
      </c>
      <c r="BV1659" t="s">
        <v>29423</v>
      </c>
    </row>
    <row r="1660" spans="12:74" x14ac:dyDescent="0.3">
      <c r="L1660">
        <v>6720</v>
      </c>
      <c r="M1660" t="s">
        <v>2058</v>
      </c>
      <c r="AU1660" t="s">
        <v>29424</v>
      </c>
      <c r="AW1660" t="s">
        <v>29425</v>
      </c>
      <c r="AZ1660" t="s">
        <v>29426</v>
      </c>
      <c r="BA1660" t="s">
        <v>29427</v>
      </c>
      <c r="BB1660" t="s">
        <v>29428</v>
      </c>
      <c r="BD1660" t="s">
        <v>29429</v>
      </c>
      <c r="BI1660" t="s">
        <v>29430</v>
      </c>
      <c r="BL1660" t="s">
        <v>29431</v>
      </c>
      <c r="BM1660" t="s">
        <v>29432</v>
      </c>
      <c r="BN1660" t="s">
        <v>29433</v>
      </c>
      <c r="BO1660" t="s">
        <v>29434</v>
      </c>
      <c r="BQ1660" t="s">
        <v>29435</v>
      </c>
      <c r="BV1660" t="s">
        <v>29436</v>
      </c>
    </row>
    <row r="1661" spans="12:74" x14ac:dyDescent="0.3">
      <c r="L1661">
        <v>6720</v>
      </c>
      <c r="M1661" t="s">
        <v>2059</v>
      </c>
      <c r="AU1661" t="s">
        <v>29437</v>
      </c>
      <c r="AW1661" t="s">
        <v>29438</v>
      </c>
      <c r="AZ1661" t="s">
        <v>29439</v>
      </c>
      <c r="BA1661" t="s">
        <v>29440</v>
      </c>
      <c r="BB1661" t="s">
        <v>29441</v>
      </c>
      <c r="BD1661" t="s">
        <v>29442</v>
      </c>
      <c r="BI1661" t="s">
        <v>29443</v>
      </c>
      <c r="BL1661" t="s">
        <v>29444</v>
      </c>
      <c r="BM1661" t="s">
        <v>29445</v>
      </c>
      <c r="BN1661" t="s">
        <v>29446</v>
      </c>
      <c r="BO1661" t="s">
        <v>29447</v>
      </c>
      <c r="BQ1661" t="s">
        <v>29448</v>
      </c>
      <c r="BV1661" t="s">
        <v>29449</v>
      </c>
    </row>
    <row r="1662" spans="12:74" x14ac:dyDescent="0.3">
      <c r="L1662">
        <v>6721</v>
      </c>
      <c r="M1662" t="s">
        <v>2060</v>
      </c>
      <c r="AU1662" t="s">
        <v>29450</v>
      </c>
      <c r="AW1662" t="s">
        <v>3966</v>
      </c>
      <c r="AZ1662" t="s">
        <v>29451</v>
      </c>
      <c r="BA1662" t="s">
        <v>29452</v>
      </c>
      <c r="BB1662" t="s">
        <v>29453</v>
      </c>
      <c r="BD1662" t="s">
        <v>29454</v>
      </c>
      <c r="BI1662" t="s">
        <v>29455</v>
      </c>
      <c r="BL1662" t="s">
        <v>29456</v>
      </c>
      <c r="BM1662" t="s">
        <v>29457</v>
      </c>
      <c r="BN1662" t="s">
        <v>29458</v>
      </c>
      <c r="BO1662" t="s">
        <v>29459</v>
      </c>
      <c r="BQ1662" t="s">
        <v>29460</v>
      </c>
      <c r="BV1662" t="s">
        <v>29461</v>
      </c>
    </row>
    <row r="1663" spans="12:74" x14ac:dyDescent="0.3">
      <c r="L1663">
        <v>6723</v>
      </c>
      <c r="M1663" t="s">
        <v>2061</v>
      </c>
      <c r="AU1663" t="s">
        <v>29462</v>
      </c>
      <c r="AW1663" t="s">
        <v>29463</v>
      </c>
      <c r="AZ1663" t="s">
        <v>29464</v>
      </c>
      <c r="BA1663" t="s">
        <v>29465</v>
      </c>
      <c r="BB1663" t="s">
        <v>29466</v>
      </c>
      <c r="BD1663" t="s">
        <v>29467</v>
      </c>
      <c r="BI1663" t="s">
        <v>29468</v>
      </c>
      <c r="BL1663" t="s">
        <v>29469</v>
      </c>
      <c r="BM1663" t="s">
        <v>29470</v>
      </c>
      <c r="BN1663" t="s">
        <v>29471</v>
      </c>
      <c r="BO1663" t="s">
        <v>29472</v>
      </c>
      <c r="BQ1663" t="s">
        <v>29473</v>
      </c>
      <c r="BV1663" t="s">
        <v>29474</v>
      </c>
    </row>
    <row r="1664" spans="12:74" x14ac:dyDescent="0.3">
      <c r="L1664">
        <v>6724</v>
      </c>
      <c r="M1664" t="s">
        <v>2062</v>
      </c>
      <c r="AU1664" t="s">
        <v>29475</v>
      </c>
      <c r="AW1664" t="s">
        <v>29476</v>
      </c>
      <c r="AZ1664" t="s">
        <v>29477</v>
      </c>
      <c r="BA1664" t="s">
        <v>29478</v>
      </c>
      <c r="BB1664" t="s">
        <v>29479</v>
      </c>
      <c r="BD1664" t="s">
        <v>29480</v>
      </c>
      <c r="BI1664" t="s">
        <v>29481</v>
      </c>
      <c r="BL1664" t="s">
        <v>29482</v>
      </c>
      <c r="BM1664" t="s">
        <v>29483</v>
      </c>
      <c r="BN1664" t="s">
        <v>29484</v>
      </c>
      <c r="BO1664" t="s">
        <v>29485</v>
      </c>
      <c r="BQ1664" t="s">
        <v>29486</v>
      </c>
      <c r="BV1664" t="s">
        <v>29487</v>
      </c>
    </row>
    <row r="1665" spans="12:74" x14ac:dyDescent="0.3">
      <c r="L1665">
        <v>6724</v>
      </c>
      <c r="M1665" t="s">
        <v>2063</v>
      </c>
      <c r="AU1665" t="s">
        <v>29488</v>
      </c>
      <c r="AW1665" t="s">
        <v>29489</v>
      </c>
      <c r="AZ1665" t="s">
        <v>29490</v>
      </c>
      <c r="BA1665" t="s">
        <v>29491</v>
      </c>
      <c r="BB1665" t="s">
        <v>29492</v>
      </c>
      <c r="BD1665" t="s">
        <v>29493</v>
      </c>
      <c r="BI1665" t="s">
        <v>29494</v>
      </c>
      <c r="BL1665" t="s">
        <v>29495</v>
      </c>
      <c r="BM1665" t="s">
        <v>29496</v>
      </c>
      <c r="BN1665" t="s">
        <v>29497</v>
      </c>
      <c r="BO1665" t="s">
        <v>29498</v>
      </c>
      <c r="BQ1665" t="s">
        <v>29499</v>
      </c>
      <c r="BV1665" t="s">
        <v>29500</v>
      </c>
    </row>
    <row r="1666" spans="12:74" x14ac:dyDescent="0.3">
      <c r="L1666">
        <v>6730</v>
      </c>
      <c r="M1666" t="s">
        <v>2064</v>
      </c>
      <c r="AU1666" t="s">
        <v>29501</v>
      </c>
      <c r="AW1666" t="s">
        <v>29502</v>
      </c>
      <c r="AZ1666" t="s">
        <v>29503</v>
      </c>
      <c r="BA1666" t="s">
        <v>29504</v>
      </c>
      <c r="BB1666" t="s">
        <v>29505</v>
      </c>
      <c r="BD1666" t="s">
        <v>29506</v>
      </c>
      <c r="BI1666" t="s">
        <v>29507</v>
      </c>
      <c r="BL1666" t="s">
        <v>29508</v>
      </c>
      <c r="BM1666" t="s">
        <v>29509</v>
      </c>
      <c r="BN1666" t="s">
        <v>29510</v>
      </c>
      <c r="BO1666" t="s">
        <v>29511</v>
      </c>
      <c r="BQ1666" t="s">
        <v>29512</v>
      </c>
      <c r="BV1666" t="s">
        <v>29513</v>
      </c>
    </row>
    <row r="1667" spans="12:74" x14ac:dyDescent="0.3">
      <c r="L1667">
        <v>6730</v>
      </c>
      <c r="M1667" t="s">
        <v>2065</v>
      </c>
      <c r="AU1667" t="s">
        <v>29514</v>
      </c>
      <c r="AW1667" t="s">
        <v>29515</v>
      </c>
      <c r="AZ1667" t="s">
        <v>29516</v>
      </c>
      <c r="BA1667" t="s">
        <v>29517</v>
      </c>
      <c r="BB1667" t="s">
        <v>29518</v>
      </c>
      <c r="BD1667" t="s">
        <v>29519</v>
      </c>
      <c r="BI1667" t="s">
        <v>29520</v>
      </c>
      <c r="BL1667" t="s">
        <v>29521</v>
      </c>
      <c r="BM1667" t="s">
        <v>29522</v>
      </c>
      <c r="BN1667" t="s">
        <v>29523</v>
      </c>
      <c r="BO1667" t="s">
        <v>29524</v>
      </c>
      <c r="BQ1667" t="s">
        <v>29525</v>
      </c>
      <c r="BV1667" t="s">
        <v>29526</v>
      </c>
    </row>
    <row r="1668" spans="12:74" x14ac:dyDescent="0.3">
      <c r="L1668">
        <v>6730</v>
      </c>
      <c r="M1668" t="s">
        <v>2066</v>
      </c>
      <c r="AU1668" t="s">
        <v>29527</v>
      </c>
      <c r="AW1668" t="s">
        <v>29528</v>
      </c>
      <c r="AZ1668" t="s">
        <v>29529</v>
      </c>
      <c r="BA1668" t="s">
        <v>29530</v>
      </c>
      <c r="BB1668" t="s">
        <v>29531</v>
      </c>
      <c r="BD1668" t="s">
        <v>29532</v>
      </c>
      <c r="BI1668" t="s">
        <v>29533</v>
      </c>
      <c r="BL1668" t="s">
        <v>29534</v>
      </c>
      <c r="BM1668" t="s">
        <v>29535</v>
      </c>
      <c r="BN1668" t="s">
        <v>29536</v>
      </c>
      <c r="BO1668" t="s">
        <v>29537</v>
      </c>
      <c r="BQ1668" t="s">
        <v>29538</v>
      </c>
      <c r="BV1668" t="s">
        <v>29539</v>
      </c>
    </row>
    <row r="1669" spans="12:74" x14ac:dyDescent="0.3">
      <c r="L1669">
        <v>6730</v>
      </c>
      <c r="M1669" t="s">
        <v>2068</v>
      </c>
      <c r="AU1669" t="s">
        <v>29540</v>
      </c>
      <c r="AW1669" t="s">
        <v>29541</v>
      </c>
      <c r="AZ1669" t="s">
        <v>29542</v>
      </c>
      <c r="BA1669" t="s">
        <v>29543</v>
      </c>
      <c r="BB1669" t="s">
        <v>29544</v>
      </c>
      <c r="BD1669" t="s">
        <v>29545</v>
      </c>
      <c r="BI1669" t="s">
        <v>29546</v>
      </c>
      <c r="BL1669" t="s">
        <v>29547</v>
      </c>
      <c r="BM1669" t="s">
        <v>29548</v>
      </c>
      <c r="BN1669" t="s">
        <v>29549</v>
      </c>
      <c r="BO1669" t="s">
        <v>29550</v>
      </c>
      <c r="BQ1669" t="s">
        <v>29551</v>
      </c>
      <c r="BV1669" t="s">
        <v>29552</v>
      </c>
    </row>
    <row r="1670" spans="12:74" x14ac:dyDescent="0.3">
      <c r="L1670">
        <v>6740</v>
      </c>
      <c r="M1670" t="s">
        <v>2068</v>
      </c>
      <c r="AU1670" t="s">
        <v>29553</v>
      </c>
      <c r="AW1670" t="s">
        <v>29554</v>
      </c>
      <c r="AZ1670" t="s">
        <v>29555</v>
      </c>
      <c r="BA1670" t="s">
        <v>29556</v>
      </c>
      <c r="BB1670" t="s">
        <v>29557</v>
      </c>
      <c r="BD1670" t="s">
        <v>29558</v>
      </c>
      <c r="BI1670" t="s">
        <v>29559</v>
      </c>
      <c r="BL1670" t="s">
        <v>29560</v>
      </c>
      <c r="BM1670" t="s">
        <v>29561</v>
      </c>
      <c r="BN1670" t="s">
        <v>29562</v>
      </c>
      <c r="BO1670" t="s">
        <v>29563</v>
      </c>
      <c r="BQ1670" t="s">
        <v>29564</v>
      </c>
      <c r="BV1670" t="s">
        <v>29565</v>
      </c>
    </row>
    <row r="1671" spans="12:74" x14ac:dyDescent="0.3">
      <c r="L1671">
        <v>6740</v>
      </c>
      <c r="M1671" t="s">
        <v>2069</v>
      </c>
      <c r="AU1671" t="s">
        <v>29566</v>
      </c>
      <c r="AW1671" t="s">
        <v>29567</v>
      </c>
      <c r="AZ1671" t="s">
        <v>29568</v>
      </c>
      <c r="BA1671" t="s">
        <v>29569</v>
      </c>
      <c r="BB1671" t="s">
        <v>29570</v>
      </c>
      <c r="BD1671" t="s">
        <v>29571</v>
      </c>
      <c r="BI1671" t="s">
        <v>29572</v>
      </c>
      <c r="BL1671" t="s">
        <v>29573</v>
      </c>
      <c r="BM1671" t="s">
        <v>29574</v>
      </c>
      <c r="BN1671" t="s">
        <v>29575</v>
      </c>
      <c r="BO1671" t="s">
        <v>29576</v>
      </c>
      <c r="BQ1671" t="s">
        <v>29577</v>
      </c>
      <c r="BV1671" t="s">
        <v>29578</v>
      </c>
    </row>
    <row r="1672" spans="12:74" x14ac:dyDescent="0.3">
      <c r="L1672">
        <v>6740</v>
      </c>
      <c r="M1672" t="s">
        <v>2070</v>
      </c>
      <c r="AU1672" t="s">
        <v>29579</v>
      </c>
      <c r="AW1672" t="s">
        <v>29580</v>
      </c>
      <c r="AZ1672" t="s">
        <v>29581</v>
      </c>
      <c r="BA1672" t="s">
        <v>29582</v>
      </c>
      <c r="BB1672" t="s">
        <v>29583</v>
      </c>
      <c r="BD1672" t="s">
        <v>29584</v>
      </c>
      <c r="BI1672" t="s">
        <v>29585</v>
      </c>
      <c r="BL1672" t="s">
        <v>29586</v>
      </c>
      <c r="BM1672" t="s">
        <v>29587</v>
      </c>
      <c r="BN1672" t="s">
        <v>29588</v>
      </c>
      <c r="BO1672" t="s">
        <v>29589</v>
      </c>
      <c r="BQ1672" t="s">
        <v>29590</v>
      </c>
      <c r="BV1672" t="s">
        <v>29591</v>
      </c>
    </row>
    <row r="1673" spans="12:74" x14ac:dyDescent="0.3">
      <c r="L1673">
        <v>6741</v>
      </c>
      <c r="M1673" t="s">
        <v>2067</v>
      </c>
      <c r="AU1673" t="s">
        <v>29592</v>
      </c>
      <c r="AW1673" t="s">
        <v>29593</v>
      </c>
      <c r="AZ1673" t="s">
        <v>29594</v>
      </c>
      <c r="BA1673" t="s">
        <v>29595</v>
      </c>
      <c r="BB1673" t="s">
        <v>29596</v>
      </c>
      <c r="BD1673" t="s">
        <v>29597</v>
      </c>
      <c r="BI1673" t="s">
        <v>29598</v>
      </c>
      <c r="BL1673" t="s">
        <v>29599</v>
      </c>
      <c r="BM1673" t="s">
        <v>29600</v>
      </c>
      <c r="BN1673" t="s">
        <v>29601</v>
      </c>
      <c r="BO1673" t="s">
        <v>29602</v>
      </c>
      <c r="BQ1673" t="s">
        <v>29603</v>
      </c>
      <c r="BV1673" t="s">
        <v>29604</v>
      </c>
    </row>
    <row r="1674" spans="12:74" x14ac:dyDescent="0.3">
      <c r="L1674">
        <v>6742</v>
      </c>
      <c r="M1674" t="s">
        <v>2071</v>
      </c>
      <c r="AU1674" t="s">
        <v>29605</v>
      </c>
      <c r="AW1674" t="s">
        <v>29606</v>
      </c>
      <c r="AZ1674" t="s">
        <v>29607</v>
      </c>
      <c r="BA1674" t="s">
        <v>29608</v>
      </c>
      <c r="BB1674" t="s">
        <v>29609</v>
      </c>
      <c r="BD1674" t="s">
        <v>29610</v>
      </c>
      <c r="BI1674" t="s">
        <v>29611</v>
      </c>
      <c r="BL1674" t="s">
        <v>29612</v>
      </c>
      <c r="BM1674" t="s">
        <v>29613</v>
      </c>
      <c r="BN1674" t="s">
        <v>29614</v>
      </c>
      <c r="BO1674" t="s">
        <v>29615</v>
      </c>
      <c r="BQ1674" t="s">
        <v>29616</v>
      </c>
      <c r="BV1674" t="s">
        <v>29617</v>
      </c>
    </row>
    <row r="1675" spans="12:74" x14ac:dyDescent="0.3">
      <c r="L1675">
        <v>6743</v>
      </c>
      <c r="M1675" t="s">
        <v>2072</v>
      </c>
      <c r="AU1675" t="s">
        <v>29618</v>
      </c>
      <c r="AW1675" t="s">
        <v>29619</v>
      </c>
      <c r="AZ1675" t="s">
        <v>29620</v>
      </c>
      <c r="BA1675" t="s">
        <v>29621</v>
      </c>
      <c r="BB1675" t="s">
        <v>29622</v>
      </c>
      <c r="BD1675" t="s">
        <v>29623</v>
      </c>
      <c r="BI1675" t="s">
        <v>29624</v>
      </c>
      <c r="BL1675" t="s">
        <v>29625</v>
      </c>
      <c r="BM1675" t="s">
        <v>29626</v>
      </c>
      <c r="BN1675" t="s">
        <v>29627</v>
      </c>
      <c r="BO1675" t="s">
        <v>29628</v>
      </c>
      <c r="BQ1675" t="s">
        <v>29629</v>
      </c>
      <c r="BV1675" t="s">
        <v>29630</v>
      </c>
    </row>
    <row r="1676" spans="12:74" x14ac:dyDescent="0.3">
      <c r="L1676">
        <v>6747</v>
      </c>
      <c r="M1676" t="s">
        <v>2073</v>
      </c>
      <c r="AU1676" t="s">
        <v>29631</v>
      </c>
      <c r="AW1676" t="s">
        <v>29632</v>
      </c>
      <c r="AZ1676" t="s">
        <v>29633</v>
      </c>
      <c r="BA1676" t="s">
        <v>29634</v>
      </c>
      <c r="BB1676" t="s">
        <v>29635</v>
      </c>
      <c r="BD1676" t="s">
        <v>29636</v>
      </c>
      <c r="BI1676" t="s">
        <v>29637</v>
      </c>
      <c r="BL1676" t="s">
        <v>29638</v>
      </c>
      <c r="BM1676" t="s">
        <v>29639</v>
      </c>
      <c r="BN1676" t="s">
        <v>29640</v>
      </c>
      <c r="BO1676" t="s">
        <v>29641</v>
      </c>
      <c r="BQ1676" t="s">
        <v>29642</v>
      </c>
      <c r="BV1676" t="s">
        <v>29643</v>
      </c>
    </row>
    <row r="1677" spans="12:74" x14ac:dyDescent="0.3">
      <c r="L1677">
        <v>6747</v>
      </c>
      <c r="M1677" t="s">
        <v>2074</v>
      </c>
      <c r="AU1677" t="s">
        <v>29644</v>
      </c>
      <c r="AW1677" t="s">
        <v>29645</v>
      </c>
      <c r="AZ1677" t="s">
        <v>29646</v>
      </c>
      <c r="BA1677" t="s">
        <v>29647</v>
      </c>
      <c r="BB1677" t="s">
        <v>29648</v>
      </c>
      <c r="BD1677" t="s">
        <v>29649</v>
      </c>
      <c r="BI1677" t="s">
        <v>29650</v>
      </c>
      <c r="BL1677" t="s">
        <v>29651</v>
      </c>
      <c r="BM1677" t="s">
        <v>29652</v>
      </c>
      <c r="BN1677" t="s">
        <v>29653</v>
      </c>
      <c r="BO1677" t="s">
        <v>29654</v>
      </c>
      <c r="BQ1677" t="s">
        <v>29655</v>
      </c>
      <c r="BV1677" t="s">
        <v>29656</v>
      </c>
    </row>
    <row r="1678" spans="12:74" x14ac:dyDescent="0.3">
      <c r="L1678">
        <v>6747</v>
      </c>
      <c r="M1678" t="s">
        <v>2075</v>
      </c>
      <c r="AU1678" t="s">
        <v>29657</v>
      </c>
      <c r="AW1678" t="s">
        <v>29658</v>
      </c>
      <c r="AZ1678" t="s">
        <v>29659</v>
      </c>
      <c r="BA1678" t="s">
        <v>29660</v>
      </c>
      <c r="BB1678" t="s">
        <v>29661</v>
      </c>
      <c r="BD1678" t="s">
        <v>29662</v>
      </c>
      <c r="BI1678" t="s">
        <v>29663</v>
      </c>
      <c r="BL1678" t="s">
        <v>29664</v>
      </c>
      <c r="BM1678" t="s">
        <v>29665</v>
      </c>
      <c r="BN1678" t="s">
        <v>29666</v>
      </c>
      <c r="BO1678" t="s">
        <v>29667</v>
      </c>
      <c r="BQ1678" t="s">
        <v>29668</v>
      </c>
      <c r="BV1678" t="s">
        <v>29669</v>
      </c>
    </row>
    <row r="1679" spans="12:74" x14ac:dyDescent="0.3">
      <c r="L1679">
        <v>6750</v>
      </c>
      <c r="M1679" t="s">
        <v>2076</v>
      </c>
      <c r="AU1679" t="s">
        <v>29670</v>
      </c>
      <c r="AW1679" t="s">
        <v>29671</v>
      </c>
      <c r="AZ1679" t="s">
        <v>29672</v>
      </c>
      <c r="BA1679" t="s">
        <v>29673</v>
      </c>
      <c r="BB1679" t="s">
        <v>29674</v>
      </c>
      <c r="BD1679" t="s">
        <v>29675</v>
      </c>
      <c r="BI1679" t="s">
        <v>29676</v>
      </c>
      <c r="BL1679" t="s">
        <v>29677</v>
      </c>
      <c r="BM1679" t="s">
        <v>29678</v>
      </c>
      <c r="BN1679" t="s">
        <v>29679</v>
      </c>
      <c r="BO1679" t="s">
        <v>29680</v>
      </c>
      <c r="BQ1679" t="s">
        <v>29681</v>
      </c>
      <c r="BV1679" t="s">
        <v>29682</v>
      </c>
    </row>
    <row r="1680" spans="12:74" x14ac:dyDescent="0.3">
      <c r="L1680">
        <v>6750</v>
      </c>
      <c r="M1680" t="s">
        <v>2077</v>
      </c>
      <c r="AU1680" t="s">
        <v>19916</v>
      </c>
      <c r="AW1680" t="s">
        <v>29683</v>
      </c>
      <c r="AZ1680" t="s">
        <v>29684</v>
      </c>
      <c r="BA1680" t="s">
        <v>29685</v>
      </c>
      <c r="BB1680" t="s">
        <v>29686</v>
      </c>
      <c r="BD1680" t="s">
        <v>29687</v>
      </c>
      <c r="BI1680" t="s">
        <v>29688</v>
      </c>
      <c r="BL1680" t="s">
        <v>29689</v>
      </c>
      <c r="BM1680" t="s">
        <v>29690</v>
      </c>
      <c r="BN1680" t="s">
        <v>29691</v>
      </c>
      <c r="BO1680" t="s">
        <v>29692</v>
      </c>
      <c r="BQ1680" t="s">
        <v>29693</v>
      </c>
      <c r="BV1680" t="s">
        <v>29694</v>
      </c>
    </row>
    <row r="1681" spans="12:74" x14ac:dyDescent="0.3">
      <c r="L1681">
        <v>6750</v>
      </c>
      <c r="M1681" t="s">
        <v>2078</v>
      </c>
      <c r="AU1681" t="s">
        <v>29695</v>
      </c>
      <c r="AW1681" t="s">
        <v>29696</v>
      </c>
      <c r="AZ1681" t="s">
        <v>29697</v>
      </c>
      <c r="BA1681" t="s">
        <v>29698</v>
      </c>
      <c r="BB1681" t="s">
        <v>29699</v>
      </c>
      <c r="BD1681" t="s">
        <v>29700</v>
      </c>
      <c r="BI1681" t="s">
        <v>29701</v>
      </c>
      <c r="BL1681" t="s">
        <v>29702</v>
      </c>
      <c r="BM1681" t="s">
        <v>29703</v>
      </c>
      <c r="BN1681" t="s">
        <v>29704</v>
      </c>
      <c r="BO1681" t="s">
        <v>29705</v>
      </c>
      <c r="BQ1681" t="s">
        <v>29706</v>
      </c>
      <c r="BV1681" t="s">
        <v>29707</v>
      </c>
    </row>
    <row r="1682" spans="12:74" x14ac:dyDescent="0.3">
      <c r="L1682">
        <v>6760</v>
      </c>
      <c r="M1682" t="s">
        <v>2079</v>
      </c>
      <c r="AU1682" t="s">
        <v>29708</v>
      </c>
      <c r="AW1682" t="s">
        <v>29709</v>
      </c>
      <c r="AZ1682" t="s">
        <v>29710</v>
      </c>
      <c r="BA1682" t="s">
        <v>29711</v>
      </c>
      <c r="BB1682" t="s">
        <v>29712</v>
      </c>
      <c r="BD1682" t="s">
        <v>29713</v>
      </c>
      <c r="BI1682" t="s">
        <v>29714</v>
      </c>
      <c r="BL1682" t="s">
        <v>29715</v>
      </c>
      <c r="BM1682" t="s">
        <v>29716</v>
      </c>
      <c r="BN1682" t="s">
        <v>29717</v>
      </c>
      <c r="BO1682" t="s">
        <v>29718</v>
      </c>
      <c r="BQ1682" t="s">
        <v>29719</v>
      </c>
      <c r="BV1682" t="s">
        <v>29720</v>
      </c>
    </row>
    <row r="1683" spans="12:74" x14ac:dyDescent="0.3">
      <c r="L1683">
        <v>6760</v>
      </c>
      <c r="M1683" t="s">
        <v>2079</v>
      </c>
      <c r="AU1683" t="s">
        <v>29721</v>
      </c>
      <c r="AW1683" t="s">
        <v>29722</v>
      </c>
      <c r="AZ1683" t="s">
        <v>29723</v>
      </c>
      <c r="BA1683" t="s">
        <v>29724</v>
      </c>
      <c r="BB1683" t="s">
        <v>29725</v>
      </c>
      <c r="BD1683" t="s">
        <v>29726</v>
      </c>
      <c r="BI1683" t="s">
        <v>29727</v>
      </c>
      <c r="BL1683" t="s">
        <v>29728</v>
      </c>
      <c r="BM1683" t="s">
        <v>29729</v>
      </c>
      <c r="BN1683" t="s">
        <v>29730</v>
      </c>
      <c r="BO1683" t="s">
        <v>29731</v>
      </c>
      <c r="BQ1683" t="s">
        <v>29732</v>
      </c>
      <c r="BV1683" t="s">
        <v>29733</v>
      </c>
    </row>
    <row r="1684" spans="12:74" x14ac:dyDescent="0.3">
      <c r="L1684">
        <v>6760</v>
      </c>
      <c r="M1684" t="s">
        <v>2080</v>
      </c>
      <c r="AU1684" t="s">
        <v>29734</v>
      </c>
      <c r="AW1684" t="s">
        <v>29735</v>
      </c>
      <c r="AZ1684" t="s">
        <v>29736</v>
      </c>
      <c r="BA1684" t="s">
        <v>29737</v>
      </c>
      <c r="BB1684" t="s">
        <v>29738</v>
      </c>
      <c r="BD1684" t="s">
        <v>29739</v>
      </c>
      <c r="BI1684" t="s">
        <v>29740</v>
      </c>
      <c r="BL1684" t="s">
        <v>29741</v>
      </c>
      <c r="BM1684" t="s">
        <v>29742</v>
      </c>
      <c r="BN1684" t="s">
        <v>29743</v>
      </c>
      <c r="BO1684" t="s">
        <v>29744</v>
      </c>
      <c r="BQ1684" t="s">
        <v>29745</v>
      </c>
      <c r="BV1684" t="s">
        <v>29746</v>
      </c>
    </row>
    <row r="1685" spans="12:74" x14ac:dyDescent="0.3">
      <c r="L1685">
        <v>6760</v>
      </c>
      <c r="M1685" t="s">
        <v>2081</v>
      </c>
      <c r="AU1685" t="s">
        <v>29747</v>
      </c>
      <c r="AW1685" t="s">
        <v>29748</v>
      </c>
      <c r="AZ1685" t="s">
        <v>29749</v>
      </c>
      <c r="BA1685" t="s">
        <v>29750</v>
      </c>
      <c r="BB1685" t="s">
        <v>29751</v>
      </c>
      <c r="BD1685" t="s">
        <v>29752</v>
      </c>
      <c r="BI1685" t="s">
        <v>29753</v>
      </c>
      <c r="BL1685" t="s">
        <v>29754</v>
      </c>
      <c r="BM1685" t="s">
        <v>29755</v>
      </c>
      <c r="BN1685" t="s">
        <v>29756</v>
      </c>
      <c r="BO1685" t="s">
        <v>29757</v>
      </c>
      <c r="BQ1685" t="s">
        <v>29758</v>
      </c>
      <c r="BV1685" t="s">
        <v>29759</v>
      </c>
    </row>
    <row r="1686" spans="12:74" x14ac:dyDescent="0.3">
      <c r="L1686">
        <v>6761</v>
      </c>
      <c r="M1686" t="s">
        <v>2082</v>
      </c>
      <c r="AU1686" t="s">
        <v>29760</v>
      </c>
      <c r="AW1686" t="s">
        <v>29761</v>
      </c>
      <c r="AZ1686" t="s">
        <v>29762</v>
      </c>
      <c r="BA1686" t="s">
        <v>29763</v>
      </c>
      <c r="BB1686" t="s">
        <v>29764</v>
      </c>
      <c r="BD1686" t="s">
        <v>29765</v>
      </c>
      <c r="BI1686" t="s">
        <v>29766</v>
      </c>
      <c r="BL1686" t="s">
        <v>29767</v>
      </c>
      <c r="BM1686" t="s">
        <v>29768</v>
      </c>
      <c r="BN1686" t="s">
        <v>29769</v>
      </c>
      <c r="BO1686" t="s">
        <v>29770</v>
      </c>
      <c r="BQ1686" t="s">
        <v>29771</v>
      </c>
      <c r="BV1686" t="s">
        <v>29772</v>
      </c>
    </row>
    <row r="1687" spans="12:74" x14ac:dyDescent="0.3">
      <c r="L1687">
        <v>6762</v>
      </c>
      <c r="M1687" t="s">
        <v>2083</v>
      </c>
      <c r="AU1687" t="s">
        <v>19967</v>
      </c>
      <c r="AW1687" t="s">
        <v>29773</v>
      </c>
      <c r="AZ1687" t="s">
        <v>29774</v>
      </c>
      <c r="BA1687" t="s">
        <v>29775</v>
      </c>
      <c r="BB1687" t="s">
        <v>29776</v>
      </c>
      <c r="BD1687" t="s">
        <v>29777</v>
      </c>
      <c r="BI1687" t="s">
        <v>29778</v>
      </c>
      <c r="BL1687" t="s">
        <v>29779</v>
      </c>
      <c r="BM1687" t="s">
        <v>29780</v>
      </c>
      <c r="BN1687" t="s">
        <v>29781</v>
      </c>
      <c r="BO1687" t="s">
        <v>29782</v>
      </c>
      <c r="BQ1687" t="s">
        <v>29783</v>
      </c>
      <c r="BV1687" t="s">
        <v>29784</v>
      </c>
    </row>
    <row r="1688" spans="12:74" x14ac:dyDescent="0.3">
      <c r="L1688">
        <v>6767</v>
      </c>
      <c r="M1688" t="s">
        <v>2084</v>
      </c>
      <c r="AU1688" t="s">
        <v>29785</v>
      </c>
      <c r="AW1688" t="s">
        <v>29786</v>
      </c>
      <c r="AZ1688" t="s">
        <v>29787</v>
      </c>
      <c r="BA1688" t="s">
        <v>29788</v>
      </c>
      <c r="BB1688" t="s">
        <v>29789</v>
      </c>
      <c r="BD1688" t="s">
        <v>29790</v>
      </c>
      <c r="BI1688" t="s">
        <v>29791</v>
      </c>
      <c r="BL1688" t="s">
        <v>29792</v>
      </c>
      <c r="BM1688" t="s">
        <v>29793</v>
      </c>
      <c r="BN1688" t="s">
        <v>29794</v>
      </c>
      <c r="BO1688" t="s">
        <v>29795</v>
      </c>
      <c r="BQ1688" t="s">
        <v>29796</v>
      </c>
      <c r="BV1688" t="s">
        <v>29797</v>
      </c>
    </row>
    <row r="1689" spans="12:74" x14ac:dyDescent="0.3">
      <c r="L1689">
        <v>6767</v>
      </c>
      <c r="M1689" t="s">
        <v>2085</v>
      </c>
      <c r="AU1689" t="s">
        <v>29798</v>
      </c>
      <c r="AW1689" t="s">
        <v>29799</v>
      </c>
      <c r="AZ1689" t="s">
        <v>29800</v>
      </c>
      <c r="BA1689" t="s">
        <v>29801</v>
      </c>
      <c r="BB1689" t="s">
        <v>29802</v>
      </c>
      <c r="BD1689" t="s">
        <v>29803</v>
      </c>
      <c r="BI1689" t="s">
        <v>29804</v>
      </c>
      <c r="BL1689" t="s">
        <v>29805</v>
      </c>
      <c r="BM1689" t="s">
        <v>29806</v>
      </c>
      <c r="BN1689" t="s">
        <v>29807</v>
      </c>
      <c r="BO1689" t="s">
        <v>29808</v>
      </c>
      <c r="BQ1689" t="s">
        <v>29809</v>
      </c>
      <c r="BV1689" t="s">
        <v>29810</v>
      </c>
    </row>
    <row r="1690" spans="12:74" x14ac:dyDescent="0.3">
      <c r="L1690">
        <v>6767</v>
      </c>
      <c r="M1690" t="s">
        <v>2086</v>
      </c>
      <c r="AU1690" t="s">
        <v>29811</v>
      </c>
      <c r="AW1690" t="s">
        <v>29812</v>
      </c>
      <c r="AZ1690" t="s">
        <v>29813</v>
      </c>
      <c r="BA1690" t="s">
        <v>29814</v>
      </c>
      <c r="BB1690" t="s">
        <v>29815</v>
      </c>
      <c r="BD1690" t="s">
        <v>29816</v>
      </c>
      <c r="BI1690" t="s">
        <v>29817</v>
      </c>
      <c r="BL1690" t="s">
        <v>29818</v>
      </c>
      <c r="BM1690" t="s">
        <v>29819</v>
      </c>
      <c r="BN1690" t="s">
        <v>29820</v>
      </c>
      <c r="BO1690" t="s">
        <v>29821</v>
      </c>
      <c r="BQ1690" t="s">
        <v>29822</v>
      </c>
      <c r="BV1690" t="s">
        <v>29823</v>
      </c>
    </row>
    <row r="1691" spans="12:74" x14ac:dyDescent="0.3">
      <c r="L1691">
        <v>6767</v>
      </c>
      <c r="M1691" t="s">
        <v>2087</v>
      </c>
      <c r="AU1691" t="s">
        <v>29824</v>
      </c>
      <c r="AW1691" t="s">
        <v>29825</v>
      </c>
      <c r="AZ1691" t="s">
        <v>29826</v>
      </c>
      <c r="BA1691" t="s">
        <v>29827</v>
      </c>
      <c r="BB1691" t="s">
        <v>29828</v>
      </c>
      <c r="BD1691" t="s">
        <v>29829</v>
      </c>
      <c r="BI1691" t="s">
        <v>29830</v>
      </c>
      <c r="BL1691" t="s">
        <v>29831</v>
      </c>
      <c r="BM1691" t="s">
        <v>29832</v>
      </c>
      <c r="BN1691" t="s">
        <v>29833</v>
      </c>
      <c r="BO1691" t="s">
        <v>29834</v>
      </c>
      <c r="BQ1691" t="s">
        <v>29835</v>
      </c>
      <c r="BV1691" t="s">
        <v>29836</v>
      </c>
    </row>
    <row r="1692" spans="12:74" x14ac:dyDescent="0.3">
      <c r="L1692">
        <v>6769</v>
      </c>
      <c r="M1692" t="s">
        <v>2088</v>
      </c>
      <c r="AU1692" t="s">
        <v>29837</v>
      </c>
      <c r="AW1692" t="s">
        <v>29838</v>
      </c>
      <c r="AZ1692" t="s">
        <v>29839</v>
      </c>
      <c r="BA1692" t="s">
        <v>29840</v>
      </c>
      <c r="BB1692" t="s">
        <v>29841</v>
      </c>
      <c r="BD1692" t="s">
        <v>29842</v>
      </c>
      <c r="BI1692" t="s">
        <v>29843</v>
      </c>
      <c r="BL1692" t="s">
        <v>29844</v>
      </c>
      <c r="BM1692" t="s">
        <v>29845</v>
      </c>
      <c r="BN1692" t="s">
        <v>29846</v>
      </c>
      <c r="BO1692" t="s">
        <v>29847</v>
      </c>
      <c r="BQ1692" t="s">
        <v>29848</v>
      </c>
      <c r="BV1692" t="s">
        <v>29849</v>
      </c>
    </row>
    <row r="1693" spans="12:74" x14ac:dyDescent="0.3">
      <c r="L1693">
        <v>6769</v>
      </c>
      <c r="M1693" t="s">
        <v>2089</v>
      </c>
      <c r="AU1693" t="s">
        <v>29850</v>
      </c>
      <c r="AW1693" t="s">
        <v>29851</v>
      </c>
      <c r="AZ1693" t="s">
        <v>29852</v>
      </c>
      <c r="BA1693" t="s">
        <v>29853</v>
      </c>
      <c r="BB1693" t="s">
        <v>29854</v>
      </c>
      <c r="BD1693" t="s">
        <v>29855</v>
      </c>
      <c r="BI1693" t="s">
        <v>29856</v>
      </c>
      <c r="BL1693" t="s">
        <v>29857</v>
      </c>
      <c r="BM1693" t="s">
        <v>29858</v>
      </c>
      <c r="BN1693" t="s">
        <v>29859</v>
      </c>
      <c r="BO1693" t="s">
        <v>29860</v>
      </c>
      <c r="BQ1693" t="s">
        <v>29861</v>
      </c>
      <c r="BV1693" t="s">
        <v>29862</v>
      </c>
    </row>
    <row r="1694" spans="12:74" x14ac:dyDescent="0.3">
      <c r="L1694">
        <v>6769</v>
      </c>
      <c r="M1694" t="s">
        <v>2090</v>
      </c>
      <c r="AU1694" t="s">
        <v>29863</v>
      </c>
      <c r="AW1694" t="s">
        <v>29864</v>
      </c>
      <c r="AZ1694" t="s">
        <v>29865</v>
      </c>
      <c r="BA1694" t="s">
        <v>29866</v>
      </c>
      <c r="BB1694" t="s">
        <v>29867</v>
      </c>
      <c r="BD1694" t="s">
        <v>29868</v>
      </c>
      <c r="BI1694" t="s">
        <v>29869</v>
      </c>
      <c r="BL1694" t="s">
        <v>29870</v>
      </c>
      <c r="BM1694" t="s">
        <v>29871</v>
      </c>
      <c r="BN1694" t="s">
        <v>29872</v>
      </c>
      <c r="BO1694" t="s">
        <v>29873</v>
      </c>
      <c r="BQ1694" t="s">
        <v>29874</v>
      </c>
      <c r="BV1694" t="s">
        <v>29875</v>
      </c>
    </row>
    <row r="1695" spans="12:74" x14ac:dyDescent="0.3">
      <c r="L1695">
        <v>6769</v>
      </c>
      <c r="M1695" t="s">
        <v>2091</v>
      </c>
      <c r="AU1695" t="s">
        <v>29876</v>
      </c>
      <c r="AW1695" t="s">
        <v>29877</v>
      </c>
      <c r="AZ1695" t="s">
        <v>29878</v>
      </c>
      <c r="BA1695" t="s">
        <v>29879</v>
      </c>
      <c r="BB1695" t="s">
        <v>29880</v>
      </c>
      <c r="BD1695" t="s">
        <v>29881</v>
      </c>
      <c r="BI1695" t="s">
        <v>29882</v>
      </c>
      <c r="BL1695" t="s">
        <v>29883</v>
      </c>
      <c r="BM1695" t="s">
        <v>29884</v>
      </c>
      <c r="BN1695" t="s">
        <v>29885</v>
      </c>
      <c r="BO1695" t="s">
        <v>29886</v>
      </c>
      <c r="BQ1695" t="s">
        <v>29887</v>
      </c>
      <c r="BV1695" t="s">
        <v>29888</v>
      </c>
    </row>
    <row r="1696" spans="12:74" x14ac:dyDescent="0.3">
      <c r="L1696">
        <v>6769</v>
      </c>
      <c r="M1696" t="s">
        <v>2092</v>
      </c>
      <c r="AU1696" t="s">
        <v>29889</v>
      </c>
      <c r="AW1696" t="s">
        <v>29890</v>
      </c>
      <c r="AZ1696" t="s">
        <v>29891</v>
      </c>
      <c r="BA1696" t="s">
        <v>29892</v>
      </c>
      <c r="BB1696" t="s">
        <v>29893</v>
      </c>
      <c r="BD1696" t="s">
        <v>29894</v>
      </c>
      <c r="BI1696" t="s">
        <v>29895</v>
      </c>
      <c r="BL1696" t="s">
        <v>29896</v>
      </c>
      <c r="BM1696" t="s">
        <v>29897</v>
      </c>
      <c r="BN1696" t="s">
        <v>29898</v>
      </c>
      <c r="BO1696" t="s">
        <v>29899</v>
      </c>
      <c r="BQ1696" t="s">
        <v>29900</v>
      </c>
      <c r="BV1696" t="s">
        <v>29901</v>
      </c>
    </row>
    <row r="1697" spans="12:74" x14ac:dyDescent="0.3">
      <c r="L1697">
        <v>6780</v>
      </c>
      <c r="M1697" t="s">
        <v>2093</v>
      </c>
      <c r="AU1697" t="s">
        <v>29902</v>
      </c>
      <c r="AW1697" t="s">
        <v>29903</v>
      </c>
      <c r="AZ1697" t="s">
        <v>29904</v>
      </c>
      <c r="BA1697" t="s">
        <v>29905</v>
      </c>
      <c r="BB1697" t="s">
        <v>29906</v>
      </c>
      <c r="BD1697" t="s">
        <v>29907</v>
      </c>
      <c r="BI1697" t="s">
        <v>29908</v>
      </c>
      <c r="BL1697" t="s">
        <v>29909</v>
      </c>
      <c r="BM1697" t="s">
        <v>29910</v>
      </c>
      <c r="BN1697" t="s">
        <v>29911</v>
      </c>
      <c r="BO1697" t="s">
        <v>29912</v>
      </c>
      <c r="BQ1697" t="s">
        <v>29913</v>
      </c>
      <c r="BV1697" t="s">
        <v>29914</v>
      </c>
    </row>
    <row r="1698" spans="12:74" x14ac:dyDescent="0.3">
      <c r="L1698">
        <v>6780</v>
      </c>
      <c r="M1698" t="s">
        <v>2094</v>
      </c>
      <c r="AU1698" t="s">
        <v>29915</v>
      </c>
      <c r="AW1698" t="s">
        <v>29916</v>
      </c>
      <c r="AZ1698" t="s">
        <v>29917</v>
      </c>
      <c r="BA1698" t="s">
        <v>29918</v>
      </c>
      <c r="BB1698" t="s">
        <v>29919</v>
      </c>
      <c r="BD1698" t="s">
        <v>29920</v>
      </c>
      <c r="BI1698" t="s">
        <v>29921</v>
      </c>
      <c r="BL1698" t="s">
        <v>29922</v>
      </c>
      <c r="BM1698" t="s">
        <v>29923</v>
      </c>
      <c r="BN1698" t="s">
        <v>29924</v>
      </c>
      <c r="BO1698" t="s">
        <v>29925</v>
      </c>
      <c r="BQ1698" t="s">
        <v>29926</v>
      </c>
      <c r="BV1698" t="s">
        <v>29927</v>
      </c>
    </row>
    <row r="1699" spans="12:74" x14ac:dyDescent="0.3">
      <c r="L1699">
        <v>6780</v>
      </c>
      <c r="M1699" t="s">
        <v>2095</v>
      </c>
      <c r="AU1699" t="s">
        <v>29928</v>
      </c>
      <c r="AW1699" t="s">
        <v>29929</v>
      </c>
      <c r="AZ1699" t="s">
        <v>29930</v>
      </c>
      <c r="BA1699" t="s">
        <v>29931</v>
      </c>
      <c r="BB1699" t="s">
        <v>29932</v>
      </c>
      <c r="BD1699" t="s">
        <v>29933</v>
      </c>
      <c r="BI1699" t="s">
        <v>29934</v>
      </c>
      <c r="BL1699" t="s">
        <v>29935</v>
      </c>
      <c r="BM1699" t="s">
        <v>29936</v>
      </c>
      <c r="BN1699" t="s">
        <v>29937</v>
      </c>
      <c r="BO1699" t="s">
        <v>29938</v>
      </c>
      <c r="BQ1699" t="s">
        <v>29939</v>
      </c>
      <c r="BV1699" t="s">
        <v>29940</v>
      </c>
    </row>
    <row r="1700" spans="12:74" x14ac:dyDescent="0.3">
      <c r="L1700">
        <v>6781</v>
      </c>
      <c r="M1700" t="s">
        <v>2096</v>
      </c>
      <c r="AU1700" t="s">
        <v>29941</v>
      </c>
      <c r="AW1700" t="s">
        <v>29942</v>
      </c>
      <c r="AZ1700" t="s">
        <v>29943</v>
      </c>
      <c r="BA1700" t="s">
        <v>29944</v>
      </c>
      <c r="BB1700" t="s">
        <v>29945</v>
      </c>
      <c r="BD1700" t="s">
        <v>29946</v>
      </c>
      <c r="BI1700" t="s">
        <v>29947</v>
      </c>
      <c r="BL1700" t="s">
        <v>29948</v>
      </c>
      <c r="BM1700" t="s">
        <v>29949</v>
      </c>
      <c r="BN1700" t="s">
        <v>29950</v>
      </c>
      <c r="BO1700" t="s">
        <v>29951</v>
      </c>
      <c r="BQ1700" t="s">
        <v>29952</v>
      </c>
      <c r="BV1700" t="s">
        <v>29953</v>
      </c>
    </row>
    <row r="1701" spans="12:74" x14ac:dyDescent="0.3">
      <c r="L1701">
        <v>6782</v>
      </c>
      <c r="M1701" t="s">
        <v>2097</v>
      </c>
      <c r="AU1701" t="s">
        <v>29954</v>
      </c>
      <c r="AW1701" t="s">
        <v>29955</v>
      </c>
      <c r="AZ1701" t="s">
        <v>29956</v>
      </c>
      <c r="BA1701" t="s">
        <v>29957</v>
      </c>
      <c r="BB1701" t="s">
        <v>29958</v>
      </c>
      <c r="BD1701" t="s">
        <v>29959</v>
      </c>
      <c r="BI1701" t="s">
        <v>29960</v>
      </c>
      <c r="BL1701" t="s">
        <v>29961</v>
      </c>
      <c r="BM1701" t="s">
        <v>29962</v>
      </c>
      <c r="BN1701" t="s">
        <v>29963</v>
      </c>
      <c r="BO1701" t="s">
        <v>29964</v>
      </c>
      <c r="BQ1701" t="s">
        <v>29965</v>
      </c>
      <c r="BV1701" t="s">
        <v>29966</v>
      </c>
    </row>
    <row r="1702" spans="12:74" x14ac:dyDescent="0.3">
      <c r="L1702">
        <v>6790</v>
      </c>
      <c r="M1702" t="s">
        <v>2098</v>
      </c>
      <c r="AU1702" t="s">
        <v>29967</v>
      </c>
      <c r="AW1702" t="s">
        <v>29968</v>
      </c>
      <c r="AZ1702" t="s">
        <v>29969</v>
      </c>
      <c r="BA1702" t="s">
        <v>29970</v>
      </c>
      <c r="BB1702" t="s">
        <v>29971</v>
      </c>
      <c r="BD1702" t="s">
        <v>29972</v>
      </c>
      <c r="BI1702" t="s">
        <v>29973</v>
      </c>
      <c r="BL1702" t="s">
        <v>29974</v>
      </c>
      <c r="BM1702" t="s">
        <v>29975</v>
      </c>
      <c r="BN1702" t="s">
        <v>29976</v>
      </c>
      <c r="BO1702" t="s">
        <v>29977</v>
      </c>
      <c r="BQ1702" t="s">
        <v>29978</v>
      </c>
      <c r="BV1702" t="s">
        <v>29979</v>
      </c>
    </row>
    <row r="1703" spans="12:74" x14ac:dyDescent="0.3">
      <c r="L1703">
        <v>6791</v>
      </c>
      <c r="M1703" t="s">
        <v>2099</v>
      </c>
      <c r="AU1703" t="s">
        <v>29980</v>
      </c>
      <c r="AW1703" t="s">
        <v>29981</v>
      </c>
      <c r="AZ1703" t="s">
        <v>29982</v>
      </c>
      <c r="BA1703" t="s">
        <v>29983</v>
      </c>
      <c r="BB1703" t="s">
        <v>29984</v>
      </c>
      <c r="BD1703" t="s">
        <v>29985</v>
      </c>
      <c r="BI1703" t="s">
        <v>29986</v>
      </c>
      <c r="BL1703" t="s">
        <v>29987</v>
      </c>
      <c r="BM1703" t="s">
        <v>29988</v>
      </c>
      <c r="BN1703" t="s">
        <v>29989</v>
      </c>
      <c r="BO1703" t="s">
        <v>29990</v>
      </c>
      <c r="BQ1703" t="s">
        <v>29991</v>
      </c>
      <c r="BV1703" t="s">
        <v>29992</v>
      </c>
    </row>
    <row r="1704" spans="12:74" x14ac:dyDescent="0.3">
      <c r="L1704">
        <v>6792</v>
      </c>
      <c r="M1704" t="s">
        <v>2100</v>
      </c>
      <c r="AU1704" t="s">
        <v>29993</v>
      </c>
      <c r="AW1704" t="s">
        <v>29994</v>
      </c>
      <c r="AZ1704" t="s">
        <v>29995</v>
      </c>
      <c r="BA1704" t="s">
        <v>29996</v>
      </c>
      <c r="BB1704" t="s">
        <v>29997</v>
      </c>
      <c r="BD1704" t="s">
        <v>29998</v>
      </c>
      <c r="BI1704" t="s">
        <v>29999</v>
      </c>
      <c r="BL1704" t="s">
        <v>30000</v>
      </c>
      <c r="BM1704" t="s">
        <v>30001</v>
      </c>
      <c r="BN1704" t="s">
        <v>30002</v>
      </c>
      <c r="BO1704" t="s">
        <v>30003</v>
      </c>
      <c r="BQ1704" t="s">
        <v>30004</v>
      </c>
      <c r="BV1704" t="s">
        <v>30005</v>
      </c>
    </row>
    <row r="1705" spans="12:74" x14ac:dyDescent="0.3">
      <c r="L1705">
        <v>6792</v>
      </c>
      <c r="M1705" t="s">
        <v>2101</v>
      </c>
      <c r="AU1705" t="s">
        <v>30006</v>
      </c>
      <c r="AW1705" t="s">
        <v>30007</v>
      </c>
      <c r="AZ1705" t="s">
        <v>30008</v>
      </c>
      <c r="BA1705" t="s">
        <v>30009</v>
      </c>
      <c r="BB1705" t="s">
        <v>30010</v>
      </c>
      <c r="BD1705" t="s">
        <v>30011</v>
      </c>
      <c r="BI1705" t="s">
        <v>30012</v>
      </c>
      <c r="BL1705" t="s">
        <v>30013</v>
      </c>
      <c r="BM1705" t="s">
        <v>30014</v>
      </c>
      <c r="BN1705" t="s">
        <v>30015</v>
      </c>
      <c r="BO1705" t="s">
        <v>30016</v>
      </c>
      <c r="BQ1705" t="s">
        <v>30017</v>
      </c>
      <c r="BV1705" t="s">
        <v>30018</v>
      </c>
    </row>
    <row r="1706" spans="12:74" x14ac:dyDescent="0.3">
      <c r="L1706">
        <v>6800</v>
      </c>
      <c r="M1706" t="s">
        <v>2102</v>
      </c>
      <c r="AU1706" t="s">
        <v>30019</v>
      </c>
      <c r="AW1706" t="s">
        <v>30020</v>
      </c>
      <c r="AZ1706" t="s">
        <v>30021</v>
      </c>
      <c r="BA1706" t="s">
        <v>30022</v>
      </c>
      <c r="BB1706" t="s">
        <v>30023</v>
      </c>
      <c r="BD1706" t="s">
        <v>30024</v>
      </c>
      <c r="BI1706" t="s">
        <v>30025</v>
      </c>
      <c r="BL1706" t="s">
        <v>30026</v>
      </c>
      <c r="BM1706" t="s">
        <v>30027</v>
      </c>
      <c r="BN1706" t="s">
        <v>30028</v>
      </c>
      <c r="BO1706" t="s">
        <v>30029</v>
      </c>
      <c r="BQ1706" t="s">
        <v>30030</v>
      </c>
      <c r="BV1706" t="s">
        <v>30031</v>
      </c>
    </row>
    <row r="1707" spans="12:74" x14ac:dyDescent="0.3">
      <c r="L1707">
        <v>6800</v>
      </c>
      <c r="M1707" t="s">
        <v>2103</v>
      </c>
      <c r="AU1707" t="s">
        <v>30032</v>
      </c>
      <c r="AW1707" t="s">
        <v>30033</v>
      </c>
      <c r="AZ1707" t="s">
        <v>30034</v>
      </c>
      <c r="BA1707" t="s">
        <v>30035</v>
      </c>
      <c r="BB1707" t="s">
        <v>30036</v>
      </c>
      <c r="BD1707" t="s">
        <v>30037</v>
      </c>
      <c r="BI1707" t="s">
        <v>30038</v>
      </c>
      <c r="BL1707" t="s">
        <v>30039</v>
      </c>
      <c r="BM1707" t="s">
        <v>30040</v>
      </c>
      <c r="BN1707" t="s">
        <v>30041</v>
      </c>
      <c r="BO1707" t="s">
        <v>30042</v>
      </c>
      <c r="BQ1707" t="s">
        <v>30043</v>
      </c>
      <c r="BV1707" t="s">
        <v>30044</v>
      </c>
    </row>
    <row r="1708" spans="12:74" x14ac:dyDescent="0.3">
      <c r="L1708">
        <v>6800</v>
      </c>
      <c r="M1708" t="s">
        <v>2104</v>
      </c>
      <c r="AU1708" t="s">
        <v>30045</v>
      </c>
      <c r="AW1708" t="s">
        <v>30046</v>
      </c>
      <c r="AZ1708" t="s">
        <v>30047</v>
      </c>
      <c r="BA1708" t="s">
        <v>30048</v>
      </c>
      <c r="BB1708" t="s">
        <v>30049</v>
      </c>
      <c r="BD1708" t="s">
        <v>30050</v>
      </c>
      <c r="BI1708" t="s">
        <v>30051</v>
      </c>
      <c r="BL1708" t="s">
        <v>30052</v>
      </c>
      <c r="BM1708" t="s">
        <v>30053</v>
      </c>
      <c r="BN1708" t="s">
        <v>30054</v>
      </c>
      <c r="BO1708" t="s">
        <v>30055</v>
      </c>
      <c r="BQ1708" t="s">
        <v>30056</v>
      </c>
      <c r="BV1708" t="s">
        <v>30057</v>
      </c>
    </row>
    <row r="1709" spans="12:74" x14ac:dyDescent="0.3">
      <c r="L1709">
        <v>6800</v>
      </c>
      <c r="M1709" t="s">
        <v>2105</v>
      </c>
      <c r="AU1709" t="s">
        <v>30058</v>
      </c>
      <c r="AW1709" t="s">
        <v>30059</v>
      </c>
      <c r="AZ1709" t="s">
        <v>30060</v>
      </c>
      <c r="BA1709" t="s">
        <v>30061</v>
      </c>
      <c r="BB1709" t="s">
        <v>30062</v>
      </c>
      <c r="BD1709" t="s">
        <v>30063</v>
      </c>
      <c r="BI1709" t="s">
        <v>30064</v>
      </c>
      <c r="BL1709" t="s">
        <v>30065</v>
      </c>
      <c r="BM1709" t="s">
        <v>30066</v>
      </c>
      <c r="BN1709" t="s">
        <v>30067</v>
      </c>
      <c r="BO1709" t="s">
        <v>30068</v>
      </c>
      <c r="BQ1709" t="s">
        <v>30069</v>
      </c>
      <c r="BV1709" t="s">
        <v>30070</v>
      </c>
    </row>
    <row r="1710" spans="12:74" x14ac:dyDescent="0.3">
      <c r="L1710">
        <v>6800</v>
      </c>
      <c r="M1710" t="s">
        <v>2106</v>
      </c>
      <c r="AU1710" t="s">
        <v>30071</v>
      </c>
      <c r="AW1710" t="s">
        <v>30072</v>
      </c>
      <c r="AZ1710" t="s">
        <v>30073</v>
      </c>
      <c r="BA1710" t="s">
        <v>30074</v>
      </c>
      <c r="BB1710" t="s">
        <v>30075</v>
      </c>
      <c r="BD1710" t="s">
        <v>30076</v>
      </c>
      <c r="BI1710" t="s">
        <v>30077</v>
      </c>
      <c r="BL1710" t="s">
        <v>30078</v>
      </c>
      <c r="BM1710" t="s">
        <v>30079</v>
      </c>
      <c r="BN1710" t="s">
        <v>30080</v>
      </c>
      <c r="BO1710" t="s">
        <v>30081</v>
      </c>
      <c r="BQ1710" t="s">
        <v>30082</v>
      </c>
      <c r="BV1710" t="s">
        <v>30083</v>
      </c>
    </row>
    <row r="1711" spans="12:74" x14ac:dyDescent="0.3">
      <c r="L1711">
        <v>6800</v>
      </c>
      <c r="M1711" t="s">
        <v>2107</v>
      </c>
      <c r="AU1711" t="s">
        <v>30084</v>
      </c>
      <c r="AW1711" t="s">
        <v>30085</v>
      </c>
      <c r="AZ1711" t="s">
        <v>30086</v>
      </c>
      <c r="BA1711" t="s">
        <v>30087</v>
      </c>
      <c r="BB1711" t="s">
        <v>30088</v>
      </c>
      <c r="BD1711" t="s">
        <v>30089</v>
      </c>
      <c r="BI1711" t="s">
        <v>30090</v>
      </c>
      <c r="BL1711" t="s">
        <v>30091</v>
      </c>
      <c r="BM1711" t="s">
        <v>30092</v>
      </c>
      <c r="BN1711" t="s">
        <v>30093</v>
      </c>
      <c r="BO1711" t="s">
        <v>30094</v>
      </c>
      <c r="BQ1711" t="s">
        <v>30095</v>
      </c>
      <c r="BV1711" t="s">
        <v>30096</v>
      </c>
    </row>
    <row r="1712" spans="12:74" x14ac:dyDescent="0.3">
      <c r="L1712">
        <v>6800</v>
      </c>
      <c r="M1712" t="s">
        <v>2107</v>
      </c>
      <c r="AU1712" t="s">
        <v>30097</v>
      </c>
      <c r="AW1712" t="s">
        <v>30098</v>
      </c>
      <c r="AZ1712" t="s">
        <v>30099</v>
      </c>
      <c r="BA1712" t="s">
        <v>30100</v>
      </c>
      <c r="BB1712" t="s">
        <v>30101</v>
      </c>
      <c r="BD1712" t="s">
        <v>30102</v>
      </c>
      <c r="BI1712" t="s">
        <v>30103</v>
      </c>
      <c r="BL1712" t="s">
        <v>30104</v>
      </c>
      <c r="BM1712" t="s">
        <v>30105</v>
      </c>
      <c r="BN1712" t="s">
        <v>30106</v>
      </c>
      <c r="BO1712" t="s">
        <v>30107</v>
      </c>
      <c r="BQ1712" t="s">
        <v>30108</v>
      </c>
      <c r="BV1712" t="s">
        <v>30109</v>
      </c>
    </row>
    <row r="1713" spans="12:74" x14ac:dyDescent="0.3">
      <c r="L1713">
        <v>6800</v>
      </c>
      <c r="M1713" t="s">
        <v>2108</v>
      </c>
      <c r="AU1713" t="s">
        <v>30110</v>
      </c>
      <c r="AW1713" t="s">
        <v>30111</v>
      </c>
      <c r="AZ1713" t="s">
        <v>30112</v>
      </c>
      <c r="BA1713" t="s">
        <v>30113</v>
      </c>
      <c r="BB1713" t="s">
        <v>30114</v>
      </c>
      <c r="BD1713" t="s">
        <v>30115</v>
      </c>
      <c r="BI1713" t="s">
        <v>30116</v>
      </c>
      <c r="BL1713" t="s">
        <v>30117</v>
      </c>
      <c r="BM1713" t="s">
        <v>30118</v>
      </c>
      <c r="BN1713" t="s">
        <v>30119</v>
      </c>
      <c r="BO1713" t="s">
        <v>30120</v>
      </c>
      <c r="BQ1713" t="s">
        <v>30121</v>
      </c>
      <c r="BV1713" t="s">
        <v>30122</v>
      </c>
    </row>
    <row r="1714" spans="12:74" x14ac:dyDescent="0.3">
      <c r="L1714">
        <v>6810</v>
      </c>
      <c r="M1714" t="s">
        <v>2109</v>
      </c>
      <c r="AU1714" t="s">
        <v>30123</v>
      </c>
      <c r="AW1714" t="s">
        <v>30124</v>
      </c>
      <c r="AZ1714" t="s">
        <v>30125</v>
      </c>
      <c r="BA1714" t="s">
        <v>30126</v>
      </c>
      <c r="BB1714" t="s">
        <v>30127</v>
      </c>
      <c r="BD1714" t="s">
        <v>30128</v>
      </c>
      <c r="BI1714" t="s">
        <v>30129</v>
      </c>
      <c r="BL1714" t="s">
        <v>30130</v>
      </c>
      <c r="BM1714" t="s">
        <v>30131</v>
      </c>
      <c r="BN1714" t="s">
        <v>30132</v>
      </c>
      <c r="BO1714" t="s">
        <v>30133</v>
      </c>
      <c r="BQ1714" t="s">
        <v>30134</v>
      </c>
      <c r="BV1714" t="s">
        <v>30135</v>
      </c>
    </row>
    <row r="1715" spans="12:74" x14ac:dyDescent="0.3">
      <c r="L1715">
        <v>6810</v>
      </c>
      <c r="M1715" t="s">
        <v>2110</v>
      </c>
      <c r="AU1715" t="s">
        <v>30136</v>
      </c>
      <c r="AW1715" t="s">
        <v>30137</v>
      </c>
      <c r="AZ1715" t="s">
        <v>30138</v>
      </c>
      <c r="BA1715" t="s">
        <v>30139</v>
      </c>
      <c r="BB1715" t="s">
        <v>30140</v>
      </c>
      <c r="BD1715" t="s">
        <v>30141</v>
      </c>
      <c r="BI1715" t="s">
        <v>30142</v>
      </c>
      <c r="BL1715" t="s">
        <v>30143</v>
      </c>
      <c r="BM1715" t="s">
        <v>30144</v>
      </c>
      <c r="BN1715" t="s">
        <v>30145</v>
      </c>
      <c r="BO1715" t="s">
        <v>30146</v>
      </c>
      <c r="BQ1715" t="s">
        <v>30147</v>
      </c>
      <c r="BV1715" t="s">
        <v>30148</v>
      </c>
    </row>
    <row r="1716" spans="12:74" x14ac:dyDescent="0.3">
      <c r="L1716">
        <v>6810</v>
      </c>
      <c r="M1716" t="s">
        <v>2111</v>
      </c>
      <c r="AU1716" t="s">
        <v>30149</v>
      </c>
      <c r="AW1716" t="s">
        <v>30150</v>
      </c>
      <c r="AZ1716" t="s">
        <v>30151</v>
      </c>
      <c r="BA1716" t="s">
        <v>30152</v>
      </c>
      <c r="BB1716" t="s">
        <v>30153</v>
      </c>
      <c r="BD1716" t="s">
        <v>30154</v>
      </c>
      <c r="BI1716" t="s">
        <v>30155</v>
      </c>
      <c r="BL1716" t="s">
        <v>30156</v>
      </c>
      <c r="BM1716" t="s">
        <v>30157</v>
      </c>
      <c r="BN1716" t="s">
        <v>30158</v>
      </c>
      <c r="BO1716" t="s">
        <v>30159</v>
      </c>
      <c r="BQ1716" t="s">
        <v>30160</v>
      </c>
      <c r="BV1716" t="s">
        <v>30161</v>
      </c>
    </row>
    <row r="1717" spans="12:74" x14ac:dyDescent="0.3">
      <c r="L1717">
        <v>6811</v>
      </c>
      <c r="M1717" t="s">
        <v>2112</v>
      </c>
      <c r="AU1717" t="s">
        <v>30162</v>
      </c>
      <c r="AW1717" t="s">
        <v>30163</v>
      </c>
      <c r="AZ1717" t="s">
        <v>30164</v>
      </c>
      <c r="BA1717" t="s">
        <v>30165</v>
      </c>
      <c r="BB1717" t="s">
        <v>30166</v>
      </c>
      <c r="BD1717" t="s">
        <v>30167</v>
      </c>
      <c r="BI1717" t="s">
        <v>30168</v>
      </c>
      <c r="BL1717" t="s">
        <v>30169</v>
      </c>
      <c r="BM1717" t="s">
        <v>30170</v>
      </c>
      <c r="BN1717" t="s">
        <v>30171</v>
      </c>
      <c r="BO1717" t="s">
        <v>30172</v>
      </c>
      <c r="BQ1717" t="s">
        <v>30173</v>
      </c>
      <c r="BV1717" t="s">
        <v>30174</v>
      </c>
    </row>
    <row r="1718" spans="12:74" x14ac:dyDescent="0.3">
      <c r="L1718">
        <v>6812</v>
      </c>
      <c r="M1718" t="s">
        <v>2113</v>
      </c>
      <c r="AU1718" t="s">
        <v>30175</v>
      </c>
      <c r="AW1718" t="s">
        <v>30176</v>
      </c>
      <c r="AZ1718" t="s">
        <v>30177</v>
      </c>
      <c r="BA1718" t="s">
        <v>30178</v>
      </c>
      <c r="BB1718" t="s">
        <v>30179</v>
      </c>
      <c r="BD1718" t="s">
        <v>30180</v>
      </c>
      <c r="BI1718" t="s">
        <v>30181</v>
      </c>
      <c r="BL1718" t="s">
        <v>30182</v>
      </c>
      <c r="BM1718" t="s">
        <v>30183</v>
      </c>
      <c r="BN1718" t="s">
        <v>30184</v>
      </c>
      <c r="BO1718" t="s">
        <v>30185</v>
      </c>
      <c r="BQ1718" t="s">
        <v>30186</v>
      </c>
      <c r="BV1718" t="s">
        <v>30187</v>
      </c>
    </row>
    <row r="1719" spans="12:74" x14ac:dyDescent="0.3">
      <c r="L1719">
        <v>6813</v>
      </c>
      <c r="M1719" t="s">
        <v>2114</v>
      </c>
      <c r="AU1719" t="s">
        <v>30188</v>
      </c>
      <c r="AW1719" t="s">
        <v>30189</v>
      </c>
      <c r="AZ1719" t="s">
        <v>30190</v>
      </c>
      <c r="BA1719" t="s">
        <v>30191</v>
      </c>
      <c r="BB1719" t="s">
        <v>30192</v>
      </c>
      <c r="BD1719" t="s">
        <v>30193</v>
      </c>
      <c r="BI1719" t="s">
        <v>30194</v>
      </c>
      <c r="BL1719" t="s">
        <v>30195</v>
      </c>
      <c r="BM1719" t="s">
        <v>30196</v>
      </c>
      <c r="BN1719" t="s">
        <v>30197</v>
      </c>
      <c r="BO1719" t="s">
        <v>30198</v>
      </c>
      <c r="BQ1719" t="s">
        <v>30199</v>
      </c>
      <c r="BV1719" t="s">
        <v>30200</v>
      </c>
    </row>
    <row r="1720" spans="12:74" x14ac:dyDescent="0.3">
      <c r="L1720">
        <v>6820</v>
      </c>
      <c r="M1720" t="s">
        <v>2115</v>
      </c>
      <c r="AU1720" t="s">
        <v>30201</v>
      </c>
      <c r="AW1720" t="s">
        <v>30202</v>
      </c>
      <c r="AZ1720" t="s">
        <v>30203</v>
      </c>
      <c r="BA1720" t="s">
        <v>30204</v>
      </c>
      <c r="BB1720" t="s">
        <v>30205</v>
      </c>
      <c r="BD1720" t="s">
        <v>30206</v>
      </c>
      <c r="BI1720" t="s">
        <v>30207</v>
      </c>
      <c r="BL1720" t="s">
        <v>30208</v>
      </c>
      <c r="BM1720" t="s">
        <v>30209</v>
      </c>
      <c r="BN1720" t="s">
        <v>30210</v>
      </c>
      <c r="BO1720" t="s">
        <v>30211</v>
      </c>
      <c r="BQ1720" t="s">
        <v>30212</v>
      </c>
      <c r="BV1720" t="s">
        <v>30213</v>
      </c>
    </row>
    <row r="1721" spans="12:74" x14ac:dyDescent="0.3">
      <c r="L1721">
        <v>6820</v>
      </c>
      <c r="M1721" t="s">
        <v>2116</v>
      </c>
      <c r="AU1721" t="s">
        <v>30214</v>
      </c>
      <c r="AW1721" t="s">
        <v>30215</v>
      </c>
      <c r="AZ1721" t="s">
        <v>30216</v>
      </c>
      <c r="BA1721" t="s">
        <v>30217</v>
      </c>
      <c r="BB1721" t="s">
        <v>30218</v>
      </c>
      <c r="BD1721" t="s">
        <v>30219</v>
      </c>
      <c r="BI1721" t="s">
        <v>30220</v>
      </c>
      <c r="BL1721" t="s">
        <v>30221</v>
      </c>
      <c r="BM1721" t="s">
        <v>30222</v>
      </c>
      <c r="BN1721" t="s">
        <v>30223</v>
      </c>
      <c r="BO1721" t="s">
        <v>30224</v>
      </c>
      <c r="BQ1721" t="s">
        <v>30225</v>
      </c>
      <c r="BV1721" t="s">
        <v>30226</v>
      </c>
    </row>
    <row r="1722" spans="12:74" x14ac:dyDescent="0.3">
      <c r="L1722">
        <v>6820</v>
      </c>
      <c r="M1722" t="s">
        <v>2117</v>
      </c>
      <c r="AU1722" t="s">
        <v>30227</v>
      </c>
      <c r="AW1722" t="s">
        <v>30228</v>
      </c>
      <c r="AZ1722" t="s">
        <v>30229</v>
      </c>
      <c r="BA1722" t="s">
        <v>30230</v>
      </c>
      <c r="BB1722" t="s">
        <v>30231</v>
      </c>
      <c r="BD1722" t="s">
        <v>30232</v>
      </c>
      <c r="BI1722" t="s">
        <v>30233</v>
      </c>
      <c r="BL1722" t="s">
        <v>30234</v>
      </c>
      <c r="BM1722" t="s">
        <v>30235</v>
      </c>
      <c r="BN1722" t="s">
        <v>30236</v>
      </c>
      <c r="BO1722" t="s">
        <v>30237</v>
      </c>
      <c r="BQ1722" t="s">
        <v>30238</v>
      </c>
      <c r="BV1722" t="s">
        <v>30239</v>
      </c>
    </row>
    <row r="1723" spans="12:74" x14ac:dyDescent="0.3">
      <c r="L1723">
        <v>6820</v>
      </c>
      <c r="M1723" t="s">
        <v>2118</v>
      </c>
      <c r="AU1723" t="s">
        <v>30240</v>
      </c>
      <c r="AW1723" t="s">
        <v>30241</v>
      </c>
      <c r="AZ1723" t="s">
        <v>30242</v>
      </c>
      <c r="BA1723" t="s">
        <v>30243</v>
      </c>
      <c r="BB1723" t="s">
        <v>30244</v>
      </c>
      <c r="BD1723" t="s">
        <v>30245</v>
      </c>
      <c r="BI1723" t="s">
        <v>30246</v>
      </c>
      <c r="BL1723" t="s">
        <v>30247</v>
      </c>
      <c r="BM1723" t="s">
        <v>30248</v>
      </c>
      <c r="BN1723" t="s">
        <v>30249</v>
      </c>
      <c r="BO1723" t="s">
        <v>30250</v>
      </c>
      <c r="BQ1723" t="s">
        <v>30251</v>
      </c>
      <c r="BV1723" t="s">
        <v>30252</v>
      </c>
    </row>
    <row r="1724" spans="12:74" x14ac:dyDescent="0.3">
      <c r="L1724">
        <v>6821</v>
      </c>
      <c r="M1724" t="s">
        <v>2119</v>
      </c>
      <c r="AU1724" t="s">
        <v>30253</v>
      </c>
      <c r="AW1724" t="s">
        <v>30254</v>
      </c>
      <c r="AZ1724" t="s">
        <v>30255</v>
      </c>
      <c r="BA1724" t="s">
        <v>30256</v>
      </c>
      <c r="BB1724" t="s">
        <v>30257</v>
      </c>
      <c r="BD1724" t="s">
        <v>30258</v>
      </c>
      <c r="BI1724" t="s">
        <v>30259</v>
      </c>
      <c r="BL1724" t="s">
        <v>30260</v>
      </c>
      <c r="BM1724" t="s">
        <v>30261</v>
      </c>
      <c r="BN1724" t="s">
        <v>30262</v>
      </c>
      <c r="BO1724" t="s">
        <v>30263</v>
      </c>
      <c r="BQ1724" t="s">
        <v>30264</v>
      </c>
      <c r="BV1724" t="s">
        <v>30265</v>
      </c>
    </row>
    <row r="1725" spans="12:74" x14ac:dyDescent="0.3">
      <c r="L1725">
        <v>6823</v>
      </c>
      <c r="M1725" t="s">
        <v>2120</v>
      </c>
      <c r="AU1725" t="s">
        <v>30266</v>
      </c>
      <c r="AW1725" t="s">
        <v>30267</v>
      </c>
      <c r="AZ1725" t="s">
        <v>30268</v>
      </c>
      <c r="BA1725" t="s">
        <v>30269</v>
      </c>
      <c r="BB1725" t="s">
        <v>30270</v>
      </c>
      <c r="BD1725" t="s">
        <v>30271</v>
      </c>
      <c r="BI1725" t="s">
        <v>30272</v>
      </c>
      <c r="BL1725" t="s">
        <v>30273</v>
      </c>
      <c r="BM1725" t="s">
        <v>30274</v>
      </c>
      <c r="BN1725" t="s">
        <v>30275</v>
      </c>
      <c r="BO1725" t="s">
        <v>30276</v>
      </c>
      <c r="BQ1725" t="s">
        <v>30277</v>
      </c>
      <c r="BV1725" t="s">
        <v>30278</v>
      </c>
    </row>
    <row r="1726" spans="12:74" x14ac:dyDescent="0.3">
      <c r="L1726">
        <v>6824</v>
      </c>
      <c r="M1726" t="s">
        <v>2121</v>
      </c>
      <c r="AU1726" t="s">
        <v>30279</v>
      </c>
      <c r="AW1726" t="s">
        <v>30280</v>
      </c>
      <c r="AZ1726" t="s">
        <v>30281</v>
      </c>
      <c r="BA1726" t="s">
        <v>30282</v>
      </c>
      <c r="BB1726" t="s">
        <v>30283</v>
      </c>
      <c r="BD1726" t="s">
        <v>30284</v>
      </c>
      <c r="BI1726" t="s">
        <v>30285</v>
      </c>
      <c r="BL1726" t="s">
        <v>30286</v>
      </c>
      <c r="BM1726" t="s">
        <v>8730</v>
      </c>
      <c r="BN1726" t="s">
        <v>30287</v>
      </c>
      <c r="BO1726" t="s">
        <v>30288</v>
      </c>
      <c r="BQ1726" t="s">
        <v>30289</v>
      </c>
      <c r="BV1726" t="s">
        <v>30290</v>
      </c>
    </row>
    <row r="1727" spans="12:74" x14ac:dyDescent="0.3">
      <c r="L1727">
        <v>6830</v>
      </c>
      <c r="M1727" t="s">
        <v>2122</v>
      </c>
      <c r="AU1727" t="s">
        <v>30291</v>
      </c>
      <c r="AW1727" t="s">
        <v>30292</v>
      </c>
      <c r="AZ1727" t="s">
        <v>30293</v>
      </c>
      <c r="BA1727" t="s">
        <v>30294</v>
      </c>
      <c r="BB1727" t="s">
        <v>30295</v>
      </c>
      <c r="BD1727" t="s">
        <v>30296</v>
      </c>
      <c r="BI1727" t="s">
        <v>30297</v>
      </c>
      <c r="BL1727" t="s">
        <v>30298</v>
      </c>
      <c r="BM1727" t="s">
        <v>30299</v>
      </c>
      <c r="BN1727" t="s">
        <v>30300</v>
      </c>
      <c r="BO1727" t="s">
        <v>30301</v>
      </c>
      <c r="BQ1727" t="s">
        <v>30302</v>
      </c>
      <c r="BV1727" t="s">
        <v>30303</v>
      </c>
    </row>
    <row r="1728" spans="12:74" x14ac:dyDescent="0.3">
      <c r="L1728">
        <v>6830</v>
      </c>
      <c r="M1728" t="s">
        <v>2123</v>
      </c>
      <c r="AU1728" t="s">
        <v>30304</v>
      </c>
      <c r="AW1728" t="s">
        <v>30305</v>
      </c>
      <c r="AZ1728" t="s">
        <v>30306</v>
      </c>
      <c r="BA1728" t="s">
        <v>30307</v>
      </c>
      <c r="BB1728" t="s">
        <v>30308</v>
      </c>
      <c r="BD1728" t="s">
        <v>30309</v>
      </c>
      <c r="BI1728" t="s">
        <v>30310</v>
      </c>
      <c r="BL1728" t="s">
        <v>30311</v>
      </c>
      <c r="BM1728" t="s">
        <v>30312</v>
      </c>
      <c r="BN1728" t="s">
        <v>30313</v>
      </c>
      <c r="BO1728" t="s">
        <v>30314</v>
      </c>
      <c r="BQ1728" t="s">
        <v>30315</v>
      </c>
      <c r="BV1728" t="s">
        <v>30316</v>
      </c>
    </row>
    <row r="1729" spans="12:74" x14ac:dyDescent="0.3">
      <c r="L1729">
        <v>6830</v>
      </c>
      <c r="M1729" t="s">
        <v>2124</v>
      </c>
      <c r="AU1729" t="s">
        <v>30317</v>
      </c>
      <c r="AW1729" t="s">
        <v>30318</v>
      </c>
      <c r="AZ1729" t="s">
        <v>30319</v>
      </c>
      <c r="BA1729" t="s">
        <v>24033</v>
      </c>
      <c r="BB1729" t="s">
        <v>30320</v>
      </c>
      <c r="BD1729" t="s">
        <v>30321</v>
      </c>
      <c r="BI1729" t="s">
        <v>30322</v>
      </c>
      <c r="BL1729" t="s">
        <v>30323</v>
      </c>
      <c r="BM1729" t="s">
        <v>30324</v>
      </c>
      <c r="BN1729" t="s">
        <v>30325</v>
      </c>
      <c r="BO1729" t="s">
        <v>30326</v>
      </c>
      <c r="BQ1729" t="s">
        <v>30327</v>
      </c>
      <c r="BV1729" t="s">
        <v>30328</v>
      </c>
    </row>
    <row r="1730" spans="12:74" x14ac:dyDescent="0.3">
      <c r="L1730">
        <v>6830</v>
      </c>
      <c r="M1730" t="s">
        <v>2125</v>
      </c>
      <c r="AU1730" t="s">
        <v>30329</v>
      </c>
      <c r="AW1730" t="s">
        <v>30330</v>
      </c>
      <c r="AZ1730" t="s">
        <v>30331</v>
      </c>
      <c r="BA1730" t="s">
        <v>30332</v>
      </c>
      <c r="BB1730" t="s">
        <v>30333</v>
      </c>
      <c r="BD1730" t="s">
        <v>30334</v>
      </c>
      <c r="BI1730" t="s">
        <v>30335</v>
      </c>
      <c r="BL1730" t="s">
        <v>30336</v>
      </c>
      <c r="BM1730" t="s">
        <v>30337</v>
      </c>
      <c r="BN1730" t="s">
        <v>30338</v>
      </c>
      <c r="BO1730" t="s">
        <v>30339</v>
      </c>
      <c r="BQ1730" t="s">
        <v>30340</v>
      </c>
      <c r="BV1730" t="s">
        <v>30341</v>
      </c>
    </row>
    <row r="1731" spans="12:74" x14ac:dyDescent="0.3">
      <c r="L1731">
        <v>6831</v>
      </c>
      <c r="M1731" t="s">
        <v>2126</v>
      </c>
      <c r="AU1731" t="s">
        <v>30342</v>
      </c>
      <c r="AW1731" t="s">
        <v>30343</v>
      </c>
      <c r="AZ1731" t="s">
        <v>30344</v>
      </c>
      <c r="BA1731" t="s">
        <v>30345</v>
      </c>
      <c r="BB1731" t="s">
        <v>30346</v>
      </c>
      <c r="BD1731" t="s">
        <v>30347</v>
      </c>
      <c r="BI1731" t="s">
        <v>30348</v>
      </c>
      <c r="BL1731" t="s">
        <v>30349</v>
      </c>
      <c r="BM1731" t="s">
        <v>30350</v>
      </c>
      <c r="BN1731" t="s">
        <v>30351</v>
      </c>
      <c r="BO1731" t="s">
        <v>30352</v>
      </c>
      <c r="BQ1731" t="s">
        <v>30353</v>
      </c>
      <c r="BV1731" t="s">
        <v>27956</v>
      </c>
    </row>
    <row r="1732" spans="12:74" x14ac:dyDescent="0.3">
      <c r="L1732">
        <v>6832</v>
      </c>
      <c r="M1732" t="s">
        <v>2127</v>
      </c>
      <c r="AU1732" t="s">
        <v>30354</v>
      </c>
      <c r="AW1732" t="s">
        <v>30355</v>
      </c>
      <c r="AZ1732" t="s">
        <v>30356</v>
      </c>
      <c r="BA1732" t="s">
        <v>30357</v>
      </c>
      <c r="BB1732" t="s">
        <v>30358</v>
      </c>
      <c r="BD1732" t="s">
        <v>30359</v>
      </c>
      <c r="BI1732" t="s">
        <v>30360</v>
      </c>
      <c r="BL1732" t="s">
        <v>30361</v>
      </c>
      <c r="BM1732" t="s">
        <v>30362</v>
      </c>
      <c r="BN1732" t="s">
        <v>30363</v>
      </c>
      <c r="BO1732" t="s">
        <v>30364</v>
      </c>
      <c r="BQ1732" t="s">
        <v>30365</v>
      </c>
      <c r="BV1732" t="s">
        <v>30366</v>
      </c>
    </row>
    <row r="1733" spans="12:74" x14ac:dyDescent="0.3">
      <c r="L1733">
        <v>6833</v>
      </c>
      <c r="M1733" t="s">
        <v>2128</v>
      </c>
      <c r="AU1733" t="s">
        <v>30367</v>
      </c>
      <c r="AW1733" t="s">
        <v>30368</v>
      </c>
      <c r="AZ1733" t="s">
        <v>30369</v>
      </c>
      <c r="BA1733" t="s">
        <v>30370</v>
      </c>
      <c r="BB1733" t="s">
        <v>30371</v>
      </c>
      <c r="BD1733" t="s">
        <v>30372</v>
      </c>
      <c r="BI1733" t="s">
        <v>30373</v>
      </c>
      <c r="BL1733" t="s">
        <v>30374</v>
      </c>
      <c r="BM1733" t="s">
        <v>30375</v>
      </c>
      <c r="BN1733" t="s">
        <v>30376</v>
      </c>
      <c r="BO1733" t="s">
        <v>30377</v>
      </c>
      <c r="BQ1733" t="s">
        <v>30378</v>
      </c>
      <c r="BV1733" t="s">
        <v>30379</v>
      </c>
    </row>
    <row r="1734" spans="12:74" x14ac:dyDescent="0.3">
      <c r="L1734">
        <v>6833</v>
      </c>
      <c r="M1734" t="s">
        <v>2129</v>
      </c>
      <c r="AU1734" t="s">
        <v>30380</v>
      </c>
      <c r="AW1734" t="s">
        <v>30381</v>
      </c>
      <c r="AZ1734" t="s">
        <v>30382</v>
      </c>
      <c r="BA1734" t="s">
        <v>30383</v>
      </c>
      <c r="BB1734" t="s">
        <v>30384</v>
      </c>
      <c r="BD1734" t="s">
        <v>30385</v>
      </c>
      <c r="BI1734" t="s">
        <v>30386</v>
      </c>
      <c r="BL1734" t="s">
        <v>30387</v>
      </c>
      <c r="BM1734" t="s">
        <v>30388</v>
      </c>
      <c r="BN1734" t="s">
        <v>30389</v>
      </c>
      <c r="BO1734" t="s">
        <v>30390</v>
      </c>
      <c r="BQ1734" t="s">
        <v>30391</v>
      </c>
      <c r="BV1734" t="s">
        <v>30392</v>
      </c>
    </row>
    <row r="1735" spans="12:74" x14ac:dyDescent="0.3">
      <c r="L1735">
        <v>6834</v>
      </c>
      <c r="M1735" t="s">
        <v>2130</v>
      </c>
      <c r="AU1735" t="s">
        <v>30393</v>
      </c>
      <c r="AW1735" t="s">
        <v>30394</v>
      </c>
      <c r="AZ1735" t="s">
        <v>30395</v>
      </c>
      <c r="BA1735" t="s">
        <v>30396</v>
      </c>
      <c r="BB1735" t="s">
        <v>30397</v>
      </c>
      <c r="BD1735" t="s">
        <v>30398</v>
      </c>
      <c r="BI1735" t="s">
        <v>30399</v>
      </c>
      <c r="BL1735" t="s">
        <v>30400</v>
      </c>
      <c r="BM1735" t="s">
        <v>30401</v>
      </c>
      <c r="BN1735" t="s">
        <v>30402</v>
      </c>
      <c r="BO1735" t="s">
        <v>30403</v>
      </c>
      <c r="BQ1735" t="s">
        <v>30404</v>
      </c>
      <c r="BV1735" t="s">
        <v>30405</v>
      </c>
    </row>
    <row r="1736" spans="12:74" x14ac:dyDescent="0.3">
      <c r="L1736">
        <v>6836</v>
      </c>
      <c r="M1736" t="s">
        <v>2131</v>
      </c>
      <c r="AU1736" t="s">
        <v>30406</v>
      </c>
      <c r="AW1736" t="s">
        <v>30407</v>
      </c>
      <c r="AZ1736" t="s">
        <v>30408</v>
      </c>
      <c r="BA1736" t="s">
        <v>30409</v>
      </c>
      <c r="BB1736" t="s">
        <v>30410</v>
      </c>
      <c r="BD1736" t="s">
        <v>30411</v>
      </c>
      <c r="BI1736" t="s">
        <v>30412</v>
      </c>
      <c r="BL1736" t="s">
        <v>30413</v>
      </c>
      <c r="BM1736" t="s">
        <v>30414</v>
      </c>
      <c r="BN1736" t="s">
        <v>30415</v>
      </c>
      <c r="BO1736" t="s">
        <v>30416</v>
      </c>
      <c r="BQ1736" t="s">
        <v>30417</v>
      </c>
      <c r="BV1736" t="s">
        <v>30418</v>
      </c>
    </row>
    <row r="1737" spans="12:74" x14ac:dyDescent="0.3">
      <c r="L1737">
        <v>6838</v>
      </c>
      <c r="M1737" t="s">
        <v>2132</v>
      </c>
      <c r="AU1737" t="s">
        <v>30419</v>
      </c>
      <c r="AW1737" t="s">
        <v>30420</v>
      </c>
      <c r="AZ1737" t="s">
        <v>30421</v>
      </c>
      <c r="BA1737" t="s">
        <v>30422</v>
      </c>
      <c r="BB1737" t="s">
        <v>30423</v>
      </c>
      <c r="BD1737" t="s">
        <v>30424</v>
      </c>
      <c r="BI1737" t="s">
        <v>30425</v>
      </c>
      <c r="BL1737" t="s">
        <v>30426</v>
      </c>
      <c r="BM1737" t="s">
        <v>30427</v>
      </c>
      <c r="BN1737" t="s">
        <v>30428</v>
      </c>
      <c r="BO1737" t="s">
        <v>30429</v>
      </c>
      <c r="BQ1737" t="s">
        <v>30430</v>
      </c>
      <c r="BV1737" t="s">
        <v>30431</v>
      </c>
    </row>
    <row r="1738" spans="12:74" x14ac:dyDescent="0.3">
      <c r="L1738">
        <v>6840</v>
      </c>
      <c r="M1738" t="s">
        <v>2133</v>
      </c>
      <c r="AU1738" t="s">
        <v>30432</v>
      </c>
      <c r="AW1738" t="s">
        <v>30433</v>
      </c>
      <c r="AZ1738" t="s">
        <v>30434</v>
      </c>
      <c r="BA1738" t="s">
        <v>30435</v>
      </c>
      <c r="BB1738" t="s">
        <v>30436</v>
      </c>
      <c r="BD1738" t="s">
        <v>30437</v>
      </c>
      <c r="BI1738" t="s">
        <v>30438</v>
      </c>
      <c r="BL1738" t="s">
        <v>30439</v>
      </c>
      <c r="BM1738" t="s">
        <v>30440</v>
      </c>
      <c r="BN1738" t="s">
        <v>30441</v>
      </c>
      <c r="BO1738" t="s">
        <v>30442</v>
      </c>
      <c r="BQ1738" t="s">
        <v>30443</v>
      </c>
      <c r="BV1738" t="s">
        <v>30444</v>
      </c>
    </row>
    <row r="1739" spans="12:74" x14ac:dyDescent="0.3">
      <c r="L1739">
        <v>6840</v>
      </c>
      <c r="M1739" t="s">
        <v>2134</v>
      </c>
      <c r="AU1739" t="s">
        <v>30445</v>
      </c>
      <c r="AW1739" t="s">
        <v>30446</v>
      </c>
      <c r="AZ1739" t="s">
        <v>30447</v>
      </c>
      <c r="BA1739" t="s">
        <v>30448</v>
      </c>
      <c r="BB1739" t="s">
        <v>30449</v>
      </c>
      <c r="BD1739" t="s">
        <v>30450</v>
      </c>
      <c r="BI1739" t="s">
        <v>30451</v>
      </c>
      <c r="BL1739" t="s">
        <v>30452</v>
      </c>
      <c r="BM1739" t="s">
        <v>30453</v>
      </c>
      <c r="BN1739" t="s">
        <v>30454</v>
      </c>
      <c r="BO1739" t="s">
        <v>30455</v>
      </c>
      <c r="BQ1739" t="s">
        <v>30456</v>
      </c>
      <c r="BV1739" t="s">
        <v>30457</v>
      </c>
    </row>
    <row r="1740" spans="12:74" x14ac:dyDescent="0.3">
      <c r="L1740">
        <v>6840</v>
      </c>
      <c r="M1740" t="s">
        <v>2135</v>
      </c>
      <c r="AU1740" t="s">
        <v>30458</v>
      </c>
      <c r="AW1740" t="s">
        <v>30459</v>
      </c>
      <c r="AZ1740" t="s">
        <v>30460</v>
      </c>
      <c r="BA1740" t="s">
        <v>30461</v>
      </c>
      <c r="BB1740" t="s">
        <v>30462</v>
      </c>
      <c r="BD1740" t="s">
        <v>30463</v>
      </c>
      <c r="BI1740" t="s">
        <v>30464</v>
      </c>
      <c r="BL1740" t="s">
        <v>30465</v>
      </c>
      <c r="BM1740" t="s">
        <v>30466</v>
      </c>
      <c r="BN1740" t="s">
        <v>30467</v>
      </c>
      <c r="BO1740" t="s">
        <v>30468</v>
      </c>
      <c r="BQ1740" t="s">
        <v>30469</v>
      </c>
      <c r="BV1740" t="s">
        <v>30470</v>
      </c>
    </row>
    <row r="1741" spans="12:74" x14ac:dyDescent="0.3">
      <c r="L1741">
        <v>6840</v>
      </c>
      <c r="M1741" t="s">
        <v>2136</v>
      </c>
      <c r="AU1741" t="s">
        <v>30471</v>
      </c>
      <c r="AW1741" t="s">
        <v>30472</v>
      </c>
      <c r="AZ1741" t="s">
        <v>30473</v>
      </c>
      <c r="BA1741" t="s">
        <v>30474</v>
      </c>
      <c r="BB1741" t="s">
        <v>30475</v>
      </c>
      <c r="BD1741" t="s">
        <v>30476</v>
      </c>
      <c r="BI1741" t="s">
        <v>30477</v>
      </c>
      <c r="BL1741" t="s">
        <v>30478</v>
      </c>
      <c r="BM1741" t="s">
        <v>30479</v>
      </c>
      <c r="BN1741" t="s">
        <v>30480</v>
      </c>
      <c r="BO1741" t="s">
        <v>30481</v>
      </c>
      <c r="BQ1741" t="s">
        <v>30482</v>
      </c>
      <c r="BV1741" t="s">
        <v>30483</v>
      </c>
    </row>
    <row r="1742" spans="12:74" x14ac:dyDescent="0.3">
      <c r="L1742">
        <v>6840</v>
      </c>
      <c r="M1742" t="s">
        <v>2137</v>
      </c>
      <c r="AU1742" t="s">
        <v>30484</v>
      </c>
      <c r="AW1742" t="s">
        <v>30485</v>
      </c>
      <c r="AZ1742" t="s">
        <v>30486</v>
      </c>
      <c r="BA1742" t="s">
        <v>30487</v>
      </c>
      <c r="BB1742" t="s">
        <v>30488</v>
      </c>
      <c r="BD1742" t="s">
        <v>30489</v>
      </c>
      <c r="BI1742" t="s">
        <v>30490</v>
      </c>
      <c r="BL1742" t="s">
        <v>30491</v>
      </c>
      <c r="BM1742" t="s">
        <v>30492</v>
      </c>
      <c r="BN1742" t="s">
        <v>30493</v>
      </c>
      <c r="BO1742" t="s">
        <v>30494</v>
      </c>
      <c r="BQ1742" t="s">
        <v>30495</v>
      </c>
      <c r="BV1742" t="s">
        <v>30496</v>
      </c>
    </row>
    <row r="1743" spans="12:74" x14ac:dyDescent="0.3">
      <c r="L1743">
        <v>6840</v>
      </c>
      <c r="M1743" t="s">
        <v>2138</v>
      </c>
      <c r="AU1743" t="s">
        <v>30497</v>
      </c>
      <c r="AW1743" t="s">
        <v>30498</v>
      </c>
      <c r="AZ1743" t="s">
        <v>30499</v>
      </c>
      <c r="BA1743" t="s">
        <v>30500</v>
      </c>
      <c r="BB1743" t="s">
        <v>30501</v>
      </c>
      <c r="BD1743" t="s">
        <v>30502</v>
      </c>
      <c r="BI1743" t="s">
        <v>30503</v>
      </c>
      <c r="BL1743" t="s">
        <v>30504</v>
      </c>
      <c r="BM1743" t="s">
        <v>30505</v>
      </c>
      <c r="BN1743" t="s">
        <v>30506</v>
      </c>
      <c r="BO1743" t="s">
        <v>30507</v>
      </c>
      <c r="BQ1743" t="s">
        <v>30508</v>
      </c>
      <c r="BV1743" t="s">
        <v>30509</v>
      </c>
    </row>
    <row r="1744" spans="12:74" x14ac:dyDescent="0.3">
      <c r="L1744">
        <v>6850</v>
      </c>
      <c r="M1744" t="s">
        <v>2139</v>
      </c>
      <c r="AU1744" t="s">
        <v>30510</v>
      </c>
      <c r="AW1744" t="s">
        <v>30511</v>
      </c>
      <c r="AZ1744" t="s">
        <v>30512</v>
      </c>
      <c r="BA1744" t="s">
        <v>30513</v>
      </c>
      <c r="BB1744" t="s">
        <v>30514</v>
      </c>
      <c r="BD1744" t="s">
        <v>30515</v>
      </c>
      <c r="BI1744" t="s">
        <v>30516</v>
      </c>
      <c r="BL1744" t="s">
        <v>30517</v>
      </c>
      <c r="BM1744" t="s">
        <v>30518</v>
      </c>
      <c r="BN1744" t="s">
        <v>30519</v>
      </c>
      <c r="BO1744" t="s">
        <v>30520</v>
      </c>
      <c r="BQ1744" t="s">
        <v>30521</v>
      </c>
      <c r="BV1744" t="s">
        <v>30522</v>
      </c>
    </row>
    <row r="1745" spans="12:74" x14ac:dyDescent="0.3">
      <c r="L1745">
        <v>6850</v>
      </c>
      <c r="M1745" t="s">
        <v>2140</v>
      </c>
      <c r="AU1745" t="s">
        <v>30523</v>
      </c>
      <c r="AW1745" t="s">
        <v>30524</v>
      </c>
      <c r="AZ1745" t="s">
        <v>30525</v>
      </c>
      <c r="BA1745" t="s">
        <v>30526</v>
      </c>
      <c r="BB1745" t="s">
        <v>30527</v>
      </c>
      <c r="BD1745" t="s">
        <v>30528</v>
      </c>
      <c r="BI1745" t="s">
        <v>30529</v>
      </c>
      <c r="BL1745" t="s">
        <v>30530</v>
      </c>
      <c r="BM1745" t="s">
        <v>30531</v>
      </c>
      <c r="BN1745" t="s">
        <v>30532</v>
      </c>
      <c r="BO1745" t="s">
        <v>30533</v>
      </c>
      <c r="BQ1745" t="s">
        <v>30534</v>
      </c>
      <c r="BV1745" t="s">
        <v>30535</v>
      </c>
    </row>
    <row r="1746" spans="12:74" x14ac:dyDescent="0.3">
      <c r="L1746">
        <v>6850</v>
      </c>
      <c r="M1746" t="s">
        <v>2141</v>
      </c>
      <c r="AU1746" t="s">
        <v>30536</v>
      </c>
      <c r="AW1746" t="s">
        <v>30537</v>
      </c>
      <c r="AZ1746" t="s">
        <v>30538</v>
      </c>
      <c r="BA1746" t="s">
        <v>30539</v>
      </c>
      <c r="BB1746" t="s">
        <v>6480</v>
      </c>
      <c r="BD1746" t="s">
        <v>30540</v>
      </c>
      <c r="BI1746" t="s">
        <v>30541</v>
      </c>
      <c r="BL1746" t="s">
        <v>30542</v>
      </c>
      <c r="BM1746" t="s">
        <v>30543</v>
      </c>
      <c r="BN1746" t="s">
        <v>30544</v>
      </c>
      <c r="BO1746" t="s">
        <v>30545</v>
      </c>
      <c r="BQ1746" t="s">
        <v>30546</v>
      </c>
      <c r="BV1746" t="s">
        <v>30547</v>
      </c>
    </row>
    <row r="1747" spans="12:74" x14ac:dyDescent="0.3">
      <c r="L1747">
        <v>6851</v>
      </c>
      <c r="M1747" t="s">
        <v>2142</v>
      </c>
      <c r="AU1747" t="s">
        <v>30548</v>
      </c>
      <c r="AW1747" t="s">
        <v>30549</v>
      </c>
      <c r="AZ1747" t="s">
        <v>30550</v>
      </c>
      <c r="BA1747" t="s">
        <v>30551</v>
      </c>
      <c r="BB1747" t="s">
        <v>30552</v>
      </c>
      <c r="BD1747" t="s">
        <v>30553</v>
      </c>
      <c r="BI1747" t="s">
        <v>1958</v>
      </c>
      <c r="BL1747" t="s">
        <v>30554</v>
      </c>
      <c r="BM1747" t="s">
        <v>30555</v>
      </c>
      <c r="BN1747" t="s">
        <v>30556</v>
      </c>
      <c r="BO1747" t="s">
        <v>30557</v>
      </c>
      <c r="BQ1747" t="s">
        <v>30558</v>
      </c>
      <c r="BV1747" t="s">
        <v>30559</v>
      </c>
    </row>
    <row r="1748" spans="12:74" x14ac:dyDescent="0.3">
      <c r="L1748">
        <v>6852</v>
      </c>
      <c r="M1748" t="s">
        <v>2143</v>
      </c>
      <c r="AU1748" t="s">
        <v>30560</v>
      </c>
      <c r="AW1748" t="s">
        <v>30561</v>
      </c>
      <c r="AZ1748" t="s">
        <v>30562</v>
      </c>
      <c r="BA1748" t="s">
        <v>30563</v>
      </c>
      <c r="BB1748" t="s">
        <v>30564</v>
      </c>
      <c r="BD1748" t="s">
        <v>30565</v>
      </c>
      <c r="BI1748" t="s">
        <v>30566</v>
      </c>
      <c r="BL1748" t="s">
        <v>30567</v>
      </c>
      <c r="BM1748" t="s">
        <v>30568</v>
      </c>
      <c r="BN1748" t="s">
        <v>30569</v>
      </c>
      <c r="BO1748" t="s">
        <v>30570</v>
      </c>
      <c r="BQ1748" t="s">
        <v>30571</v>
      </c>
      <c r="BV1748" t="s">
        <v>30572</v>
      </c>
    </row>
    <row r="1749" spans="12:74" x14ac:dyDescent="0.3">
      <c r="L1749">
        <v>6852</v>
      </c>
      <c r="M1749" t="s">
        <v>2144</v>
      </c>
      <c r="AU1749" t="s">
        <v>30573</v>
      </c>
      <c r="AW1749" t="s">
        <v>30574</v>
      </c>
      <c r="AZ1749" t="s">
        <v>30575</v>
      </c>
      <c r="BA1749" t="s">
        <v>30576</v>
      </c>
      <c r="BB1749" t="s">
        <v>30577</v>
      </c>
      <c r="BD1749" t="s">
        <v>30578</v>
      </c>
      <c r="BI1749" t="s">
        <v>30579</v>
      </c>
      <c r="BL1749" t="s">
        <v>30580</v>
      </c>
      <c r="BM1749" t="s">
        <v>30581</v>
      </c>
      <c r="BN1749" t="s">
        <v>30582</v>
      </c>
      <c r="BO1749" t="s">
        <v>30583</v>
      </c>
      <c r="BQ1749" t="s">
        <v>30584</v>
      </c>
      <c r="BV1749" t="s">
        <v>30585</v>
      </c>
    </row>
    <row r="1750" spans="12:74" x14ac:dyDescent="0.3">
      <c r="L1750">
        <v>6853</v>
      </c>
      <c r="M1750" t="s">
        <v>2145</v>
      </c>
      <c r="AU1750" t="s">
        <v>30586</v>
      </c>
      <c r="AW1750" t="s">
        <v>30587</v>
      </c>
      <c r="AZ1750" t="s">
        <v>30588</v>
      </c>
      <c r="BA1750" t="s">
        <v>30589</v>
      </c>
      <c r="BB1750" t="s">
        <v>30590</v>
      </c>
      <c r="BD1750" t="s">
        <v>30591</v>
      </c>
      <c r="BI1750" t="s">
        <v>30592</v>
      </c>
      <c r="BL1750" t="s">
        <v>30593</v>
      </c>
      <c r="BM1750" t="s">
        <v>30594</v>
      </c>
      <c r="BN1750" t="s">
        <v>30595</v>
      </c>
      <c r="BO1750" t="s">
        <v>30596</v>
      </c>
      <c r="BQ1750" t="s">
        <v>30597</v>
      </c>
      <c r="BV1750" t="s">
        <v>30598</v>
      </c>
    </row>
    <row r="1751" spans="12:74" x14ac:dyDescent="0.3">
      <c r="L1751">
        <v>6856</v>
      </c>
      <c r="M1751" t="s">
        <v>2146</v>
      </c>
      <c r="AU1751" t="s">
        <v>30599</v>
      </c>
      <c r="AW1751" t="s">
        <v>30600</v>
      </c>
      <c r="AZ1751" t="s">
        <v>30601</v>
      </c>
      <c r="BA1751" t="s">
        <v>30602</v>
      </c>
      <c r="BB1751" t="s">
        <v>30603</v>
      </c>
      <c r="BD1751" t="s">
        <v>30604</v>
      </c>
      <c r="BI1751" t="s">
        <v>30605</v>
      </c>
      <c r="BL1751" t="s">
        <v>30606</v>
      </c>
      <c r="BM1751" t="s">
        <v>30607</v>
      </c>
      <c r="BN1751" t="s">
        <v>30608</v>
      </c>
      <c r="BO1751" t="s">
        <v>30609</v>
      </c>
      <c r="BQ1751" t="s">
        <v>30610</v>
      </c>
      <c r="BV1751" t="s">
        <v>30611</v>
      </c>
    </row>
    <row r="1752" spans="12:74" x14ac:dyDescent="0.3">
      <c r="L1752">
        <v>6860</v>
      </c>
      <c r="M1752" t="s">
        <v>2147</v>
      </c>
      <c r="AU1752" t="s">
        <v>30612</v>
      </c>
      <c r="AW1752" t="s">
        <v>30613</v>
      </c>
      <c r="AZ1752" t="s">
        <v>30614</v>
      </c>
      <c r="BA1752" t="s">
        <v>30615</v>
      </c>
      <c r="BB1752" t="s">
        <v>30616</v>
      </c>
      <c r="BD1752" t="s">
        <v>30617</v>
      </c>
      <c r="BI1752" t="s">
        <v>30618</v>
      </c>
      <c r="BL1752" t="s">
        <v>30619</v>
      </c>
      <c r="BM1752" t="s">
        <v>30620</v>
      </c>
      <c r="BN1752" t="s">
        <v>30621</v>
      </c>
      <c r="BO1752" t="s">
        <v>30622</v>
      </c>
      <c r="BQ1752" t="s">
        <v>30623</v>
      </c>
      <c r="BV1752" t="s">
        <v>30624</v>
      </c>
    </row>
    <row r="1753" spans="12:74" x14ac:dyDescent="0.3">
      <c r="L1753">
        <v>6860</v>
      </c>
      <c r="M1753" t="s">
        <v>2148</v>
      </c>
      <c r="AU1753" t="s">
        <v>30625</v>
      </c>
      <c r="AW1753" t="s">
        <v>30626</v>
      </c>
      <c r="AZ1753" t="s">
        <v>30627</v>
      </c>
      <c r="BA1753" t="s">
        <v>30628</v>
      </c>
      <c r="BB1753" t="s">
        <v>30629</v>
      </c>
      <c r="BD1753" t="s">
        <v>30630</v>
      </c>
      <c r="BI1753" t="s">
        <v>30631</v>
      </c>
      <c r="BL1753" t="s">
        <v>30632</v>
      </c>
      <c r="BM1753" t="s">
        <v>30633</v>
      </c>
      <c r="BN1753" t="s">
        <v>30634</v>
      </c>
      <c r="BO1753" t="s">
        <v>30635</v>
      </c>
      <c r="BQ1753" t="s">
        <v>30636</v>
      </c>
      <c r="BV1753" t="s">
        <v>30637</v>
      </c>
    </row>
    <row r="1754" spans="12:74" x14ac:dyDescent="0.3">
      <c r="L1754">
        <v>6860</v>
      </c>
      <c r="M1754" t="s">
        <v>2149</v>
      </c>
      <c r="AU1754" t="s">
        <v>30638</v>
      </c>
      <c r="AW1754" t="s">
        <v>30639</v>
      </c>
      <c r="AZ1754" t="s">
        <v>30640</v>
      </c>
      <c r="BA1754" t="s">
        <v>30641</v>
      </c>
      <c r="BB1754" t="s">
        <v>30642</v>
      </c>
      <c r="BD1754" t="s">
        <v>30643</v>
      </c>
      <c r="BI1754" t="s">
        <v>30644</v>
      </c>
      <c r="BL1754" t="s">
        <v>30645</v>
      </c>
      <c r="BM1754" t="s">
        <v>30646</v>
      </c>
      <c r="BN1754" t="s">
        <v>30647</v>
      </c>
      <c r="BO1754" t="s">
        <v>30648</v>
      </c>
      <c r="BQ1754" t="s">
        <v>30649</v>
      </c>
      <c r="BV1754" t="s">
        <v>30650</v>
      </c>
    </row>
    <row r="1755" spans="12:74" x14ac:dyDescent="0.3">
      <c r="L1755">
        <v>6860</v>
      </c>
      <c r="M1755" t="s">
        <v>2150</v>
      </c>
      <c r="AU1755" t="s">
        <v>30651</v>
      </c>
      <c r="AW1755" t="s">
        <v>30652</v>
      </c>
      <c r="AZ1755" t="s">
        <v>30653</v>
      </c>
      <c r="BA1755" t="s">
        <v>30654</v>
      </c>
      <c r="BB1755" t="s">
        <v>30655</v>
      </c>
      <c r="BD1755" t="s">
        <v>30656</v>
      </c>
      <c r="BI1755" t="s">
        <v>26651</v>
      </c>
      <c r="BL1755" t="s">
        <v>30657</v>
      </c>
      <c r="BM1755" t="s">
        <v>30658</v>
      </c>
      <c r="BN1755" t="s">
        <v>30659</v>
      </c>
      <c r="BO1755" t="s">
        <v>30660</v>
      </c>
      <c r="BQ1755" t="s">
        <v>30661</v>
      </c>
      <c r="BV1755" t="s">
        <v>30662</v>
      </c>
    </row>
    <row r="1756" spans="12:74" x14ac:dyDescent="0.3">
      <c r="L1756">
        <v>6860</v>
      </c>
      <c r="M1756" t="s">
        <v>2151</v>
      </c>
      <c r="AU1756" t="s">
        <v>30663</v>
      </c>
      <c r="AW1756" t="s">
        <v>30664</v>
      </c>
      <c r="AZ1756" t="s">
        <v>30665</v>
      </c>
      <c r="BA1756" t="s">
        <v>30666</v>
      </c>
      <c r="BB1756" t="s">
        <v>30667</v>
      </c>
      <c r="BD1756" t="s">
        <v>30668</v>
      </c>
      <c r="BI1756" t="s">
        <v>30669</v>
      </c>
      <c r="BL1756" t="s">
        <v>30670</v>
      </c>
      <c r="BM1756" t="s">
        <v>30671</v>
      </c>
      <c r="BN1756" t="s">
        <v>30672</v>
      </c>
      <c r="BO1756" t="s">
        <v>30673</v>
      </c>
      <c r="BQ1756" t="s">
        <v>30674</v>
      </c>
      <c r="BV1756" t="s">
        <v>28457</v>
      </c>
    </row>
    <row r="1757" spans="12:74" x14ac:dyDescent="0.3">
      <c r="L1757">
        <v>6870</v>
      </c>
      <c r="M1757" t="s">
        <v>2152</v>
      </c>
      <c r="AU1757" t="s">
        <v>30675</v>
      </c>
      <c r="AW1757" t="s">
        <v>30676</v>
      </c>
      <c r="AZ1757" t="s">
        <v>30677</v>
      </c>
      <c r="BA1757" t="s">
        <v>30678</v>
      </c>
      <c r="BB1757" t="s">
        <v>30679</v>
      </c>
      <c r="BD1757" t="s">
        <v>30680</v>
      </c>
      <c r="BI1757" t="s">
        <v>30681</v>
      </c>
      <c r="BL1757" t="s">
        <v>30682</v>
      </c>
      <c r="BM1757" t="s">
        <v>30683</v>
      </c>
      <c r="BN1757" t="s">
        <v>30684</v>
      </c>
      <c r="BO1757" t="s">
        <v>30685</v>
      </c>
      <c r="BQ1757" t="s">
        <v>30686</v>
      </c>
      <c r="BV1757" t="s">
        <v>30687</v>
      </c>
    </row>
    <row r="1758" spans="12:74" x14ac:dyDescent="0.3">
      <c r="L1758">
        <v>6870</v>
      </c>
      <c r="M1758" t="s">
        <v>2152</v>
      </c>
      <c r="AU1758" t="s">
        <v>30688</v>
      </c>
      <c r="AW1758" t="s">
        <v>30689</v>
      </c>
      <c r="AZ1758" t="s">
        <v>30690</v>
      </c>
      <c r="BA1758" t="s">
        <v>30691</v>
      </c>
      <c r="BB1758" t="s">
        <v>30692</v>
      </c>
      <c r="BD1758" t="s">
        <v>30693</v>
      </c>
      <c r="BI1758" t="s">
        <v>30694</v>
      </c>
      <c r="BL1758" t="s">
        <v>30695</v>
      </c>
      <c r="BM1758" t="s">
        <v>30696</v>
      </c>
      <c r="BN1758" t="s">
        <v>30697</v>
      </c>
      <c r="BO1758" t="s">
        <v>30698</v>
      </c>
      <c r="BQ1758" t="s">
        <v>30699</v>
      </c>
      <c r="BV1758" t="s">
        <v>30700</v>
      </c>
    </row>
    <row r="1759" spans="12:74" x14ac:dyDescent="0.3">
      <c r="L1759">
        <v>6870</v>
      </c>
      <c r="M1759" t="s">
        <v>2153</v>
      </c>
      <c r="AU1759" t="s">
        <v>30701</v>
      </c>
      <c r="AW1759" t="s">
        <v>30702</v>
      </c>
      <c r="AZ1759" t="s">
        <v>30703</v>
      </c>
      <c r="BA1759" t="s">
        <v>30704</v>
      </c>
      <c r="BB1759" t="s">
        <v>30705</v>
      </c>
      <c r="BD1759" t="s">
        <v>30706</v>
      </c>
      <c r="BI1759" t="s">
        <v>30707</v>
      </c>
      <c r="BL1759" t="s">
        <v>30708</v>
      </c>
      <c r="BM1759" t="s">
        <v>30709</v>
      </c>
      <c r="BN1759" t="s">
        <v>30710</v>
      </c>
      <c r="BO1759" t="s">
        <v>30711</v>
      </c>
      <c r="BQ1759" t="s">
        <v>30712</v>
      </c>
      <c r="BV1759" t="s">
        <v>30713</v>
      </c>
    </row>
    <row r="1760" spans="12:74" x14ac:dyDescent="0.3">
      <c r="L1760">
        <v>6870</v>
      </c>
      <c r="M1760" t="s">
        <v>2153</v>
      </c>
      <c r="AU1760" t="s">
        <v>20422</v>
      </c>
      <c r="AW1760" t="s">
        <v>30714</v>
      </c>
      <c r="AZ1760" t="s">
        <v>30715</v>
      </c>
      <c r="BA1760" t="s">
        <v>30716</v>
      </c>
      <c r="BB1760" t="s">
        <v>30717</v>
      </c>
      <c r="BD1760" t="s">
        <v>30718</v>
      </c>
      <c r="BI1760" t="s">
        <v>30719</v>
      </c>
      <c r="BL1760" t="s">
        <v>30720</v>
      </c>
      <c r="BM1760" t="s">
        <v>30721</v>
      </c>
      <c r="BN1760" t="s">
        <v>30722</v>
      </c>
      <c r="BO1760" t="s">
        <v>30723</v>
      </c>
      <c r="BQ1760" t="s">
        <v>30724</v>
      </c>
      <c r="BV1760" t="s">
        <v>30725</v>
      </c>
    </row>
    <row r="1761" spans="12:74" x14ac:dyDescent="0.3">
      <c r="L1761">
        <v>6870</v>
      </c>
      <c r="M1761" t="s">
        <v>2154</v>
      </c>
      <c r="AU1761" t="s">
        <v>30726</v>
      </c>
      <c r="AW1761" t="s">
        <v>30727</v>
      </c>
      <c r="AZ1761" t="s">
        <v>30728</v>
      </c>
      <c r="BA1761" t="s">
        <v>30729</v>
      </c>
      <c r="BB1761" t="s">
        <v>30730</v>
      </c>
      <c r="BD1761" t="s">
        <v>30731</v>
      </c>
      <c r="BI1761" t="s">
        <v>30732</v>
      </c>
      <c r="BL1761" t="s">
        <v>30733</v>
      </c>
      <c r="BM1761" t="s">
        <v>30734</v>
      </c>
      <c r="BN1761" t="s">
        <v>30735</v>
      </c>
      <c r="BO1761" t="s">
        <v>30736</v>
      </c>
      <c r="BQ1761" t="s">
        <v>30737</v>
      </c>
      <c r="BV1761" t="s">
        <v>30738</v>
      </c>
    </row>
    <row r="1762" spans="12:74" x14ac:dyDescent="0.3">
      <c r="L1762">
        <v>6870</v>
      </c>
      <c r="M1762" t="s">
        <v>2155</v>
      </c>
      <c r="AU1762" t="s">
        <v>30739</v>
      </c>
      <c r="AW1762" t="s">
        <v>30740</v>
      </c>
      <c r="AZ1762" t="s">
        <v>30741</v>
      </c>
      <c r="BA1762" t="s">
        <v>30742</v>
      </c>
      <c r="BB1762" t="s">
        <v>30743</v>
      </c>
      <c r="BD1762" t="s">
        <v>30744</v>
      </c>
      <c r="BI1762" t="s">
        <v>30745</v>
      </c>
      <c r="BL1762" t="s">
        <v>30746</v>
      </c>
      <c r="BM1762" t="s">
        <v>30747</v>
      </c>
      <c r="BN1762" t="s">
        <v>30748</v>
      </c>
      <c r="BO1762" t="s">
        <v>30749</v>
      </c>
      <c r="BQ1762" t="s">
        <v>30750</v>
      </c>
      <c r="BV1762" t="s">
        <v>30751</v>
      </c>
    </row>
    <row r="1763" spans="12:74" x14ac:dyDescent="0.3">
      <c r="L1763">
        <v>6880</v>
      </c>
      <c r="M1763" t="s">
        <v>2156</v>
      </c>
      <c r="AU1763" t="s">
        <v>30752</v>
      </c>
      <c r="AW1763" t="s">
        <v>30753</v>
      </c>
      <c r="AZ1763" t="s">
        <v>30754</v>
      </c>
      <c r="BA1763" t="s">
        <v>30755</v>
      </c>
      <c r="BB1763" t="s">
        <v>30756</v>
      </c>
      <c r="BD1763" t="s">
        <v>30757</v>
      </c>
      <c r="BI1763" t="s">
        <v>30758</v>
      </c>
      <c r="BL1763" t="s">
        <v>30759</v>
      </c>
      <c r="BM1763" t="s">
        <v>30760</v>
      </c>
      <c r="BN1763" t="s">
        <v>30761</v>
      </c>
      <c r="BO1763" t="s">
        <v>30762</v>
      </c>
      <c r="BQ1763" t="s">
        <v>30763</v>
      </c>
      <c r="BV1763" t="s">
        <v>30764</v>
      </c>
    </row>
    <row r="1764" spans="12:74" x14ac:dyDescent="0.3">
      <c r="L1764">
        <v>6880</v>
      </c>
      <c r="M1764" t="s">
        <v>2157</v>
      </c>
      <c r="AU1764" t="s">
        <v>30765</v>
      </c>
      <c r="AW1764" t="s">
        <v>30766</v>
      </c>
      <c r="AZ1764" t="s">
        <v>30767</v>
      </c>
      <c r="BA1764" t="s">
        <v>30768</v>
      </c>
      <c r="BB1764" t="s">
        <v>6513</v>
      </c>
      <c r="BD1764" t="s">
        <v>30769</v>
      </c>
      <c r="BI1764" t="s">
        <v>30770</v>
      </c>
      <c r="BL1764" t="s">
        <v>30771</v>
      </c>
      <c r="BM1764" t="s">
        <v>30772</v>
      </c>
      <c r="BN1764" t="s">
        <v>30773</v>
      </c>
      <c r="BO1764" t="s">
        <v>30774</v>
      </c>
      <c r="BQ1764" t="s">
        <v>30775</v>
      </c>
      <c r="BV1764" t="s">
        <v>30776</v>
      </c>
    </row>
    <row r="1765" spans="12:74" x14ac:dyDescent="0.3">
      <c r="L1765">
        <v>6880</v>
      </c>
      <c r="M1765" t="s">
        <v>2158</v>
      </c>
      <c r="AU1765" t="s">
        <v>30777</v>
      </c>
      <c r="AW1765" t="s">
        <v>30778</v>
      </c>
      <c r="AZ1765" t="s">
        <v>30779</v>
      </c>
      <c r="BA1765" t="s">
        <v>30780</v>
      </c>
      <c r="BB1765" t="s">
        <v>30781</v>
      </c>
      <c r="BD1765" t="s">
        <v>30782</v>
      </c>
      <c r="BI1765" t="s">
        <v>30783</v>
      </c>
      <c r="BL1765" t="s">
        <v>30784</v>
      </c>
      <c r="BM1765" t="s">
        <v>30785</v>
      </c>
      <c r="BN1765" t="s">
        <v>30786</v>
      </c>
      <c r="BO1765" t="s">
        <v>30787</v>
      </c>
      <c r="BQ1765" t="s">
        <v>30788</v>
      </c>
      <c r="BV1765" t="s">
        <v>30789</v>
      </c>
    </row>
    <row r="1766" spans="12:74" x14ac:dyDescent="0.3">
      <c r="L1766">
        <v>6880</v>
      </c>
      <c r="M1766" t="s">
        <v>2159</v>
      </c>
      <c r="AU1766" t="s">
        <v>30790</v>
      </c>
      <c r="AW1766" t="s">
        <v>30791</v>
      </c>
      <c r="AZ1766" t="s">
        <v>30792</v>
      </c>
      <c r="BA1766" t="s">
        <v>30793</v>
      </c>
      <c r="BB1766" t="s">
        <v>30794</v>
      </c>
      <c r="BD1766" t="s">
        <v>30795</v>
      </c>
      <c r="BI1766" t="s">
        <v>30796</v>
      </c>
      <c r="BL1766" t="s">
        <v>30797</v>
      </c>
      <c r="BM1766" t="s">
        <v>30798</v>
      </c>
      <c r="BN1766" t="s">
        <v>30799</v>
      </c>
      <c r="BO1766" t="s">
        <v>30800</v>
      </c>
      <c r="BQ1766" t="s">
        <v>30801</v>
      </c>
      <c r="BV1766" t="s">
        <v>30802</v>
      </c>
    </row>
    <row r="1767" spans="12:74" x14ac:dyDescent="0.3">
      <c r="L1767">
        <v>6880</v>
      </c>
      <c r="M1767" t="s">
        <v>2160</v>
      </c>
      <c r="AU1767" t="s">
        <v>30803</v>
      </c>
      <c r="AW1767" t="s">
        <v>30804</v>
      </c>
      <c r="AZ1767" t="s">
        <v>30805</v>
      </c>
      <c r="BA1767" t="s">
        <v>30806</v>
      </c>
      <c r="BB1767" t="s">
        <v>30807</v>
      </c>
      <c r="BD1767" t="s">
        <v>30808</v>
      </c>
      <c r="BI1767" t="s">
        <v>30809</v>
      </c>
      <c r="BL1767" t="s">
        <v>30810</v>
      </c>
      <c r="BM1767" t="s">
        <v>30811</v>
      </c>
      <c r="BN1767" t="s">
        <v>30812</v>
      </c>
      <c r="BO1767" t="s">
        <v>30813</v>
      </c>
      <c r="BQ1767" t="s">
        <v>30814</v>
      </c>
      <c r="BV1767" t="s">
        <v>30815</v>
      </c>
    </row>
    <row r="1768" spans="12:74" x14ac:dyDescent="0.3">
      <c r="L1768">
        <v>6887</v>
      </c>
      <c r="M1768" t="s">
        <v>2161</v>
      </c>
      <c r="AU1768" t="s">
        <v>30816</v>
      </c>
      <c r="AW1768" t="s">
        <v>30817</v>
      </c>
      <c r="AZ1768" t="s">
        <v>30818</v>
      </c>
      <c r="BA1768" t="s">
        <v>30819</v>
      </c>
      <c r="BB1768" t="s">
        <v>30820</v>
      </c>
      <c r="BD1768" t="s">
        <v>30821</v>
      </c>
      <c r="BI1768" t="s">
        <v>30822</v>
      </c>
      <c r="BL1768" t="s">
        <v>30823</v>
      </c>
      <c r="BM1768" t="s">
        <v>30824</v>
      </c>
      <c r="BN1768" t="s">
        <v>30825</v>
      </c>
      <c r="BO1768" t="s">
        <v>30826</v>
      </c>
      <c r="BQ1768" t="s">
        <v>30827</v>
      </c>
      <c r="BV1768" t="s">
        <v>30828</v>
      </c>
    </row>
    <row r="1769" spans="12:74" x14ac:dyDescent="0.3">
      <c r="L1769">
        <v>6887</v>
      </c>
      <c r="M1769" t="s">
        <v>2162</v>
      </c>
      <c r="AU1769" t="s">
        <v>30829</v>
      </c>
      <c r="AW1769" t="s">
        <v>30830</v>
      </c>
      <c r="AZ1769" t="s">
        <v>30831</v>
      </c>
      <c r="BA1769" t="s">
        <v>30832</v>
      </c>
      <c r="BB1769" t="s">
        <v>30833</v>
      </c>
      <c r="BD1769" t="s">
        <v>30834</v>
      </c>
      <c r="BI1769" t="s">
        <v>30835</v>
      </c>
      <c r="BL1769" t="s">
        <v>30836</v>
      </c>
      <c r="BM1769" t="s">
        <v>30837</v>
      </c>
      <c r="BN1769" t="s">
        <v>30838</v>
      </c>
      <c r="BO1769" t="s">
        <v>30839</v>
      </c>
      <c r="BQ1769" t="s">
        <v>30840</v>
      </c>
      <c r="BV1769" t="s">
        <v>30841</v>
      </c>
    </row>
    <row r="1770" spans="12:74" x14ac:dyDescent="0.3">
      <c r="L1770">
        <v>6887</v>
      </c>
      <c r="M1770" t="s">
        <v>2163</v>
      </c>
      <c r="AU1770" t="s">
        <v>30842</v>
      </c>
      <c r="AW1770" t="s">
        <v>30843</v>
      </c>
      <c r="AZ1770" t="s">
        <v>30844</v>
      </c>
      <c r="BA1770" t="s">
        <v>30845</v>
      </c>
      <c r="BB1770" t="s">
        <v>30846</v>
      </c>
      <c r="BD1770" t="s">
        <v>30847</v>
      </c>
      <c r="BI1770" t="s">
        <v>30848</v>
      </c>
      <c r="BL1770" t="s">
        <v>30849</v>
      </c>
      <c r="BM1770" t="s">
        <v>30850</v>
      </c>
      <c r="BN1770" t="s">
        <v>30851</v>
      </c>
      <c r="BO1770" t="s">
        <v>30852</v>
      </c>
      <c r="BQ1770" t="s">
        <v>30853</v>
      </c>
      <c r="BV1770" t="s">
        <v>30854</v>
      </c>
    </row>
    <row r="1771" spans="12:74" x14ac:dyDescent="0.3">
      <c r="L1771">
        <v>6890</v>
      </c>
      <c r="M1771" t="s">
        <v>2163</v>
      </c>
      <c r="AU1771" t="s">
        <v>30855</v>
      </c>
      <c r="AW1771" t="s">
        <v>30856</v>
      </c>
      <c r="AZ1771" t="s">
        <v>30857</v>
      </c>
      <c r="BA1771" t="s">
        <v>30858</v>
      </c>
      <c r="BB1771" t="s">
        <v>30859</v>
      </c>
      <c r="BD1771" t="s">
        <v>30860</v>
      </c>
      <c r="BI1771" t="s">
        <v>30861</v>
      </c>
      <c r="BL1771" t="s">
        <v>30862</v>
      </c>
      <c r="BM1771" t="s">
        <v>30863</v>
      </c>
      <c r="BN1771" t="s">
        <v>30864</v>
      </c>
      <c r="BO1771" t="s">
        <v>30865</v>
      </c>
      <c r="BQ1771" t="s">
        <v>30866</v>
      </c>
      <c r="BV1771" t="s">
        <v>30867</v>
      </c>
    </row>
    <row r="1772" spans="12:74" x14ac:dyDescent="0.3">
      <c r="L1772">
        <v>6890</v>
      </c>
      <c r="M1772" t="s">
        <v>2164</v>
      </c>
      <c r="AU1772" t="s">
        <v>30868</v>
      </c>
      <c r="AW1772" t="s">
        <v>30869</v>
      </c>
      <c r="AZ1772" t="s">
        <v>30870</v>
      </c>
      <c r="BA1772" t="s">
        <v>30871</v>
      </c>
      <c r="BB1772" t="s">
        <v>30872</v>
      </c>
      <c r="BD1772" t="s">
        <v>30873</v>
      </c>
      <c r="BI1772" t="s">
        <v>30874</v>
      </c>
      <c r="BL1772" t="s">
        <v>30875</v>
      </c>
      <c r="BM1772" t="s">
        <v>30876</v>
      </c>
      <c r="BN1772" t="s">
        <v>30877</v>
      </c>
      <c r="BO1772" t="s">
        <v>30878</v>
      </c>
      <c r="BQ1772" t="s">
        <v>30879</v>
      </c>
      <c r="BV1772" t="s">
        <v>30880</v>
      </c>
    </row>
    <row r="1773" spans="12:74" x14ac:dyDescent="0.3">
      <c r="L1773">
        <v>6890</v>
      </c>
      <c r="M1773" t="s">
        <v>2165</v>
      </c>
      <c r="AU1773" t="s">
        <v>20511</v>
      </c>
      <c r="AW1773" t="s">
        <v>30881</v>
      </c>
      <c r="AZ1773" t="s">
        <v>30882</v>
      </c>
      <c r="BA1773" t="s">
        <v>30883</v>
      </c>
      <c r="BB1773" t="s">
        <v>30884</v>
      </c>
      <c r="BD1773" t="s">
        <v>30885</v>
      </c>
      <c r="BI1773" t="s">
        <v>30886</v>
      </c>
      <c r="BL1773" t="s">
        <v>30887</v>
      </c>
      <c r="BM1773" t="s">
        <v>30888</v>
      </c>
      <c r="BN1773" t="s">
        <v>30889</v>
      </c>
      <c r="BO1773" t="s">
        <v>30890</v>
      </c>
      <c r="BQ1773" t="s">
        <v>30891</v>
      </c>
      <c r="BV1773" t="s">
        <v>30892</v>
      </c>
    </row>
    <row r="1774" spans="12:74" x14ac:dyDescent="0.3">
      <c r="L1774">
        <v>6890</v>
      </c>
      <c r="M1774" t="s">
        <v>2166</v>
      </c>
      <c r="AU1774" t="s">
        <v>30893</v>
      </c>
      <c r="AW1774" t="s">
        <v>30894</v>
      </c>
      <c r="AZ1774" t="s">
        <v>30895</v>
      </c>
      <c r="BA1774" t="s">
        <v>30896</v>
      </c>
      <c r="BB1774" t="s">
        <v>30897</v>
      </c>
      <c r="BD1774" t="s">
        <v>30898</v>
      </c>
      <c r="BI1774" t="s">
        <v>30899</v>
      </c>
      <c r="BL1774" t="s">
        <v>30900</v>
      </c>
      <c r="BM1774" t="s">
        <v>30901</v>
      </c>
      <c r="BN1774" t="s">
        <v>30902</v>
      </c>
      <c r="BO1774" t="s">
        <v>30903</v>
      </c>
      <c r="BQ1774" t="s">
        <v>30904</v>
      </c>
      <c r="BV1774" t="s">
        <v>30905</v>
      </c>
    </row>
    <row r="1775" spans="12:74" x14ac:dyDescent="0.3">
      <c r="L1775">
        <v>6890</v>
      </c>
      <c r="M1775" t="s">
        <v>2167</v>
      </c>
      <c r="AU1775" t="s">
        <v>30906</v>
      </c>
      <c r="AW1775" t="s">
        <v>30907</v>
      </c>
      <c r="AZ1775" t="s">
        <v>30908</v>
      </c>
      <c r="BA1775" t="s">
        <v>30909</v>
      </c>
      <c r="BB1775" t="s">
        <v>30910</v>
      </c>
      <c r="BD1775" t="s">
        <v>30911</v>
      </c>
      <c r="BI1775" t="s">
        <v>30912</v>
      </c>
      <c r="BL1775" t="s">
        <v>30913</v>
      </c>
      <c r="BM1775" t="s">
        <v>30914</v>
      </c>
      <c r="BN1775" t="s">
        <v>30915</v>
      </c>
      <c r="BO1775" t="s">
        <v>30916</v>
      </c>
      <c r="BQ1775" t="s">
        <v>30917</v>
      </c>
      <c r="BV1775" t="s">
        <v>30918</v>
      </c>
    </row>
    <row r="1776" spans="12:74" x14ac:dyDescent="0.3">
      <c r="L1776">
        <v>6890</v>
      </c>
      <c r="M1776" t="s">
        <v>2168</v>
      </c>
      <c r="AU1776" t="s">
        <v>30919</v>
      </c>
      <c r="AW1776" t="s">
        <v>30920</v>
      </c>
      <c r="AZ1776" t="s">
        <v>30921</v>
      </c>
      <c r="BA1776" t="s">
        <v>30922</v>
      </c>
      <c r="BB1776" t="s">
        <v>30923</v>
      </c>
      <c r="BD1776" t="s">
        <v>30924</v>
      </c>
      <c r="BI1776" t="s">
        <v>30925</v>
      </c>
      <c r="BL1776" t="s">
        <v>30926</v>
      </c>
      <c r="BM1776" t="s">
        <v>30927</v>
      </c>
      <c r="BN1776" t="s">
        <v>30928</v>
      </c>
      <c r="BO1776" t="s">
        <v>30929</v>
      </c>
      <c r="BQ1776" t="s">
        <v>30930</v>
      </c>
      <c r="BV1776" t="s">
        <v>30931</v>
      </c>
    </row>
    <row r="1777" spans="12:74" x14ac:dyDescent="0.3">
      <c r="L1777">
        <v>6890</v>
      </c>
      <c r="M1777" t="s">
        <v>2169</v>
      </c>
      <c r="AU1777" t="s">
        <v>30932</v>
      </c>
      <c r="AW1777" t="s">
        <v>30933</v>
      </c>
      <c r="AZ1777" t="s">
        <v>30934</v>
      </c>
      <c r="BA1777" t="s">
        <v>30935</v>
      </c>
      <c r="BB1777" t="s">
        <v>30936</v>
      </c>
      <c r="BD1777" t="s">
        <v>30937</v>
      </c>
      <c r="BI1777" t="s">
        <v>30938</v>
      </c>
      <c r="BL1777" t="s">
        <v>30939</v>
      </c>
      <c r="BM1777" t="s">
        <v>30940</v>
      </c>
      <c r="BN1777" t="s">
        <v>30941</v>
      </c>
      <c r="BO1777" t="s">
        <v>30942</v>
      </c>
      <c r="BQ1777" t="s">
        <v>30943</v>
      </c>
      <c r="BV1777" t="s">
        <v>30944</v>
      </c>
    </row>
    <row r="1778" spans="12:74" x14ac:dyDescent="0.3">
      <c r="L1778">
        <v>6900</v>
      </c>
      <c r="M1778" t="s">
        <v>2170</v>
      </c>
      <c r="AU1778" t="s">
        <v>30945</v>
      </c>
      <c r="AW1778" t="s">
        <v>30946</v>
      </c>
      <c r="AZ1778" t="s">
        <v>30947</v>
      </c>
      <c r="BA1778" t="s">
        <v>30948</v>
      </c>
      <c r="BB1778" t="s">
        <v>30949</v>
      </c>
      <c r="BD1778" t="s">
        <v>30950</v>
      </c>
      <c r="BI1778" t="s">
        <v>30951</v>
      </c>
      <c r="BL1778" t="s">
        <v>30952</v>
      </c>
      <c r="BM1778" t="s">
        <v>30953</v>
      </c>
      <c r="BN1778" t="s">
        <v>30954</v>
      </c>
      <c r="BO1778" t="s">
        <v>30955</v>
      </c>
      <c r="BQ1778" t="s">
        <v>30956</v>
      </c>
      <c r="BV1778" t="s">
        <v>30957</v>
      </c>
    </row>
    <row r="1779" spans="12:74" x14ac:dyDescent="0.3">
      <c r="L1779">
        <v>6900</v>
      </c>
      <c r="M1779" t="s">
        <v>2171</v>
      </c>
      <c r="AU1779" t="s">
        <v>30958</v>
      </c>
      <c r="AW1779" t="s">
        <v>30959</v>
      </c>
      <c r="AZ1779" t="s">
        <v>30960</v>
      </c>
      <c r="BA1779" t="s">
        <v>30961</v>
      </c>
      <c r="BB1779" t="s">
        <v>30962</v>
      </c>
      <c r="BD1779" t="s">
        <v>30963</v>
      </c>
      <c r="BI1779" t="s">
        <v>30964</v>
      </c>
      <c r="BL1779" t="s">
        <v>30965</v>
      </c>
      <c r="BM1779" t="s">
        <v>30966</v>
      </c>
      <c r="BN1779" t="s">
        <v>30967</v>
      </c>
      <c r="BO1779" t="s">
        <v>30968</v>
      </c>
      <c r="BQ1779" t="s">
        <v>30969</v>
      </c>
      <c r="BV1779" t="s">
        <v>30970</v>
      </c>
    </row>
    <row r="1780" spans="12:74" x14ac:dyDescent="0.3">
      <c r="L1780">
        <v>6900</v>
      </c>
      <c r="M1780" t="s">
        <v>2172</v>
      </c>
      <c r="AU1780" t="s">
        <v>30971</v>
      </c>
      <c r="AW1780" t="s">
        <v>30972</v>
      </c>
      <c r="AZ1780" t="s">
        <v>30973</v>
      </c>
      <c r="BA1780" t="s">
        <v>30974</v>
      </c>
      <c r="BB1780" t="s">
        <v>30975</v>
      </c>
      <c r="BD1780" t="s">
        <v>30976</v>
      </c>
      <c r="BI1780" t="s">
        <v>30977</v>
      </c>
      <c r="BL1780" t="s">
        <v>30978</v>
      </c>
      <c r="BM1780" t="s">
        <v>30979</v>
      </c>
      <c r="BN1780" t="s">
        <v>30980</v>
      </c>
      <c r="BO1780" t="s">
        <v>30981</v>
      </c>
      <c r="BQ1780" t="s">
        <v>30982</v>
      </c>
      <c r="BV1780" t="s">
        <v>30983</v>
      </c>
    </row>
    <row r="1781" spans="12:74" x14ac:dyDescent="0.3">
      <c r="L1781">
        <v>6900</v>
      </c>
      <c r="M1781" t="s">
        <v>2173</v>
      </c>
      <c r="AU1781" t="s">
        <v>30984</v>
      </c>
      <c r="AW1781" t="s">
        <v>30985</v>
      </c>
      <c r="AZ1781" t="s">
        <v>30986</v>
      </c>
      <c r="BA1781" t="s">
        <v>30987</v>
      </c>
      <c r="BB1781" t="s">
        <v>30988</v>
      </c>
      <c r="BD1781" t="s">
        <v>30989</v>
      </c>
      <c r="BI1781" t="s">
        <v>30990</v>
      </c>
      <c r="BL1781" t="s">
        <v>30991</v>
      </c>
      <c r="BM1781" t="s">
        <v>30992</v>
      </c>
      <c r="BN1781" t="s">
        <v>30993</v>
      </c>
      <c r="BO1781" t="s">
        <v>30994</v>
      </c>
      <c r="BQ1781" t="s">
        <v>30995</v>
      </c>
      <c r="BV1781" t="s">
        <v>30996</v>
      </c>
    </row>
    <row r="1782" spans="12:74" x14ac:dyDescent="0.3">
      <c r="L1782">
        <v>6900</v>
      </c>
      <c r="M1782" t="s">
        <v>2174</v>
      </c>
      <c r="AU1782" t="s">
        <v>30997</v>
      </c>
      <c r="AW1782" t="s">
        <v>30998</v>
      </c>
      <c r="AZ1782" t="s">
        <v>30999</v>
      </c>
      <c r="BA1782" t="s">
        <v>31000</v>
      </c>
      <c r="BB1782" t="s">
        <v>31001</v>
      </c>
      <c r="BD1782" t="s">
        <v>31002</v>
      </c>
      <c r="BI1782" t="s">
        <v>31003</v>
      </c>
      <c r="BL1782" t="s">
        <v>31004</v>
      </c>
      <c r="BM1782" t="s">
        <v>31005</v>
      </c>
      <c r="BN1782" t="s">
        <v>31006</v>
      </c>
      <c r="BO1782" t="s">
        <v>31007</v>
      </c>
      <c r="BQ1782" t="s">
        <v>31008</v>
      </c>
      <c r="BV1782" t="s">
        <v>31009</v>
      </c>
    </row>
    <row r="1783" spans="12:74" x14ac:dyDescent="0.3">
      <c r="L1783">
        <v>6900</v>
      </c>
      <c r="M1783" t="s">
        <v>2175</v>
      </c>
      <c r="AU1783" t="s">
        <v>31010</v>
      </c>
      <c r="AW1783" t="s">
        <v>31011</v>
      </c>
      <c r="AZ1783" t="s">
        <v>31012</v>
      </c>
      <c r="BA1783" t="s">
        <v>31013</v>
      </c>
      <c r="BB1783" t="s">
        <v>31014</v>
      </c>
      <c r="BD1783" t="s">
        <v>31015</v>
      </c>
      <c r="BI1783" t="s">
        <v>31016</v>
      </c>
      <c r="BL1783" t="s">
        <v>31017</v>
      </c>
      <c r="BM1783" t="s">
        <v>31018</v>
      </c>
      <c r="BN1783" t="s">
        <v>31019</v>
      </c>
      <c r="BO1783" t="s">
        <v>31020</v>
      </c>
      <c r="BQ1783" t="s">
        <v>31021</v>
      </c>
      <c r="BV1783" t="s">
        <v>31022</v>
      </c>
    </row>
    <row r="1784" spans="12:74" x14ac:dyDescent="0.3">
      <c r="L1784">
        <v>6900</v>
      </c>
      <c r="M1784" t="s">
        <v>2176</v>
      </c>
      <c r="AU1784" t="s">
        <v>31023</v>
      </c>
      <c r="AW1784" t="s">
        <v>31024</v>
      </c>
      <c r="AZ1784" t="s">
        <v>31025</v>
      </c>
      <c r="BA1784" t="s">
        <v>31026</v>
      </c>
      <c r="BB1784" t="s">
        <v>31027</v>
      </c>
      <c r="BD1784" t="s">
        <v>31028</v>
      </c>
      <c r="BI1784" t="s">
        <v>31029</v>
      </c>
      <c r="BL1784" t="s">
        <v>31030</v>
      </c>
      <c r="BM1784" t="s">
        <v>31031</v>
      </c>
      <c r="BN1784" t="s">
        <v>31032</v>
      </c>
      <c r="BO1784" t="s">
        <v>31033</v>
      </c>
      <c r="BQ1784" t="s">
        <v>31034</v>
      </c>
      <c r="BV1784" t="s">
        <v>31035</v>
      </c>
    </row>
    <row r="1785" spans="12:74" x14ac:dyDescent="0.3">
      <c r="L1785">
        <v>6920</v>
      </c>
      <c r="M1785" t="s">
        <v>2177</v>
      </c>
      <c r="AU1785" t="s">
        <v>31036</v>
      </c>
      <c r="AW1785" t="s">
        <v>31037</v>
      </c>
      <c r="AZ1785" t="s">
        <v>31038</v>
      </c>
      <c r="BA1785" t="s">
        <v>31039</v>
      </c>
      <c r="BB1785" t="s">
        <v>31040</v>
      </c>
      <c r="BD1785" t="s">
        <v>31041</v>
      </c>
      <c r="BI1785" t="s">
        <v>31042</v>
      </c>
      <c r="BL1785" t="s">
        <v>31043</v>
      </c>
      <c r="BM1785" t="s">
        <v>31044</v>
      </c>
      <c r="BN1785" t="s">
        <v>31045</v>
      </c>
      <c r="BO1785" t="s">
        <v>31046</v>
      </c>
      <c r="BQ1785" t="s">
        <v>31047</v>
      </c>
      <c r="BV1785" t="s">
        <v>31048</v>
      </c>
    </row>
    <row r="1786" spans="12:74" x14ac:dyDescent="0.3">
      <c r="L1786">
        <v>6920</v>
      </c>
      <c r="M1786" t="s">
        <v>2178</v>
      </c>
      <c r="AU1786" t="s">
        <v>31049</v>
      </c>
      <c r="AW1786" t="s">
        <v>31050</v>
      </c>
      <c r="AZ1786" t="s">
        <v>31051</v>
      </c>
      <c r="BA1786" t="s">
        <v>31052</v>
      </c>
      <c r="BB1786" t="s">
        <v>31053</v>
      </c>
      <c r="BD1786" t="s">
        <v>31054</v>
      </c>
      <c r="BI1786" t="s">
        <v>31055</v>
      </c>
      <c r="BL1786" t="s">
        <v>5874</v>
      </c>
      <c r="BM1786" t="s">
        <v>31056</v>
      </c>
      <c r="BN1786" t="s">
        <v>31057</v>
      </c>
      <c r="BO1786" t="s">
        <v>31058</v>
      </c>
      <c r="BQ1786" t="s">
        <v>31059</v>
      </c>
      <c r="BV1786" t="s">
        <v>31060</v>
      </c>
    </row>
    <row r="1787" spans="12:74" x14ac:dyDescent="0.3">
      <c r="L1787">
        <v>6921</v>
      </c>
      <c r="M1787" t="s">
        <v>2179</v>
      </c>
      <c r="AU1787" t="s">
        <v>31061</v>
      </c>
      <c r="AW1787" t="s">
        <v>31062</v>
      </c>
      <c r="AZ1787" t="s">
        <v>31063</v>
      </c>
      <c r="BA1787" t="s">
        <v>31064</v>
      </c>
      <c r="BB1787" t="s">
        <v>31065</v>
      </c>
      <c r="BD1787" t="s">
        <v>31066</v>
      </c>
      <c r="BI1787" t="s">
        <v>31067</v>
      </c>
      <c r="BL1787" t="s">
        <v>31068</v>
      </c>
      <c r="BM1787" t="s">
        <v>31069</v>
      </c>
      <c r="BN1787" t="s">
        <v>31070</v>
      </c>
      <c r="BO1787" t="s">
        <v>31071</v>
      </c>
      <c r="BQ1787" t="s">
        <v>31072</v>
      </c>
      <c r="BV1787" t="s">
        <v>31073</v>
      </c>
    </row>
    <row r="1788" spans="12:74" x14ac:dyDescent="0.3">
      <c r="L1788">
        <v>6922</v>
      </c>
      <c r="M1788" t="s">
        <v>2180</v>
      </c>
      <c r="AU1788" t="s">
        <v>31074</v>
      </c>
      <c r="AW1788" t="s">
        <v>31075</v>
      </c>
      <c r="AZ1788" t="s">
        <v>31076</v>
      </c>
      <c r="BA1788" t="s">
        <v>31077</v>
      </c>
      <c r="BB1788" t="s">
        <v>31078</v>
      </c>
      <c r="BD1788" t="s">
        <v>31079</v>
      </c>
      <c r="BI1788" t="s">
        <v>31080</v>
      </c>
      <c r="BL1788" t="s">
        <v>31081</v>
      </c>
      <c r="BM1788" t="s">
        <v>31082</v>
      </c>
      <c r="BN1788" t="s">
        <v>31083</v>
      </c>
      <c r="BO1788" t="s">
        <v>31084</v>
      </c>
      <c r="BQ1788" t="s">
        <v>31085</v>
      </c>
      <c r="BV1788" t="s">
        <v>31086</v>
      </c>
    </row>
    <row r="1789" spans="12:74" x14ac:dyDescent="0.3">
      <c r="L1789">
        <v>6924</v>
      </c>
      <c r="M1789" t="s">
        <v>2181</v>
      </c>
      <c r="AU1789" t="s">
        <v>31087</v>
      </c>
      <c r="AW1789" t="s">
        <v>31088</v>
      </c>
      <c r="AZ1789" t="s">
        <v>31089</v>
      </c>
      <c r="BA1789" t="s">
        <v>31090</v>
      </c>
      <c r="BB1789" t="s">
        <v>31091</v>
      </c>
      <c r="BD1789" t="s">
        <v>31092</v>
      </c>
      <c r="BI1789" t="s">
        <v>31093</v>
      </c>
      <c r="BL1789" t="s">
        <v>31094</v>
      </c>
      <c r="BM1789" t="s">
        <v>31095</v>
      </c>
      <c r="BN1789" t="s">
        <v>31096</v>
      </c>
      <c r="BO1789" t="s">
        <v>31097</v>
      </c>
      <c r="BQ1789" t="s">
        <v>31098</v>
      </c>
      <c r="BV1789" t="s">
        <v>31099</v>
      </c>
    </row>
    <row r="1790" spans="12:74" x14ac:dyDescent="0.3">
      <c r="L1790">
        <v>6927</v>
      </c>
      <c r="M1790" t="s">
        <v>2182</v>
      </c>
      <c r="AU1790" t="s">
        <v>31100</v>
      </c>
      <c r="AW1790" t="s">
        <v>31101</v>
      </c>
      <c r="AZ1790" t="s">
        <v>31102</v>
      </c>
      <c r="BA1790" t="s">
        <v>31103</v>
      </c>
      <c r="BB1790" t="s">
        <v>31104</v>
      </c>
      <c r="BD1790" t="s">
        <v>31105</v>
      </c>
      <c r="BI1790" t="s">
        <v>31106</v>
      </c>
      <c r="BL1790" t="s">
        <v>31107</v>
      </c>
      <c r="BM1790" t="s">
        <v>31108</v>
      </c>
      <c r="BN1790" t="s">
        <v>31109</v>
      </c>
      <c r="BO1790" t="s">
        <v>31110</v>
      </c>
      <c r="BQ1790" t="s">
        <v>31111</v>
      </c>
      <c r="BV1790" t="s">
        <v>31112</v>
      </c>
    </row>
    <row r="1791" spans="12:74" x14ac:dyDescent="0.3">
      <c r="L1791">
        <v>6927</v>
      </c>
      <c r="M1791" t="s">
        <v>2183</v>
      </c>
      <c r="AU1791" t="s">
        <v>31113</v>
      </c>
      <c r="AW1791" t="s">
        <v>31114</v>
      </c>
      <c r="AZ1791" t="s">
        <v>31115</v>
      </c>
      <c r="BA1791" t="s">
        <v>31116</v>
      </c>
      <c r="BB1791" t="s">
        <v>31117</v>
      </c>
      <c r="BD1791" t="s">
        <v>31118</v>
      </c>
      <c r="BI1791" t="s">
        <v>31119</v>
      </c>
      <c r="BL1791" t="s">
        <v>31120</v>
      </c>
      <c r="BM1791" t="s">
        <v>31121</v>
      </c>
      <c r="BN1791" t="s">
        <v>31122</v>
      </c>
      <c r="BO1791" t="s">
        <v>31123</v>
      </c>
      <c r="BQ1791" t="s">
        <v>31124</v>
      </c>
      <c r="BV1791" t="s">
        <v>31125</v>
      </c>
    </row>
    <row r="1792" spans="12:74" x14ac:dyDescent="0.3">
      <c r="L1792">
        <v>6927</v>
      </c>
      <c r="M1792" t="s">
        <v>2184</v>
      </c>
      <c r="AU1792" t="s">
        <v>31126</v>
      </c>
      <c r="AW1792" t="s">
        <v>31127</v>
      </c>
      <c r="AZ1792" t="s">
        <v>31128</v>
      </c>
      <c r="BA1792" t="s">
        <v>31129</v>
      </c>
      <c r="BB1792" t="s">
        <v>31130</v>
      </c>
      <c r="BD1792" t="s">
        <v>31131</v>
      </c>
      <c r="BI1792" t="s">
        <v>31132</v>
      </c>
      <c r="BL1792" t="s">
        <v>31133</v>
      </c>
      <c r="BM1792" t="s">
        <v>31134</v>
      </c>
      <c r="BN1792" t="s">
        <v>31135</v>
      </c>
      <c r="BO1792" t="s">
        <v>31136</v>
      </c>
      <c r="BQ1792" t="s">
        <v>31137</v>
      </c>
      <c r="BV1792" t="s">
        <v>31138</v>
      </c>
    </row>
    <row r="1793" spans="12:74" x14ac:dyDescent="0.3">
      <c r="L1793">
        <v>6927</v>
      </c>
      <c r="M1793" t="s">
        <v>2185</v>
      </c>
      <c r="AU1793" t="s">
        <v>31139</v>
      </c>
      <c r="AW1793" t="s">
        <v>31140</v>
      </c>
      <c r="AZ1793" t="s">
        <v>31141</v>
      </c>
      <c r="BA1793" t="s">
        <v>31142</v>
      </c>
      <c r="BB1793" t="s">
        <v>31143</v>
      </c>
      <c r="BD1793" t="s">
        <v>31144</v>
      </c>
      <c r="BI1793" t="s">
        <v>31145</v>
      </c>
      <c r="BL1793" t="s">
        <v>31146</v>
      </c>
      <c r="BM1793" t="s">
        <v>31147</v>
      </c>
      <c r="BN1793" t="s">
        <v>31148</v>
      </c>
      <c r="BO1793" t="s">
        <v>31149</v>
      </c>
      <c r="BQ1793" t="s">
        <v>31150</v>
      </c>
      <c r="BV1793" t="s">
        <v>31151</v>
      </c>
    </row>
    <row r="1794" spans="12:74" x14ac:dyDescent="0.3">
      <c r="L1794">
        <v>6929</v>
      </c>
      <c r="M1794" t="s">
        <v>2186</v>
      </c>
      <c r="AU1794" t="s">
        <v>31152</v>
      </c>
      <c r="AW1794" t="s">
        <v>31153</v>
      </c>
      <c r="AZ1794" t="s">
        <v>31154</v>
      </c>
      <c r="BA1794" t="s">
        <v>31155</v>
      </c>
      <c r="BB1794" t="s">
        <v>31156</v>
      </c>
      <c r="BD1794" t="s">
        <v>31157</v>
      </c>
      <c r="BI1794" t="s">
        <v>31158</v>
      </c>
      <c r="BL1794" t="s">
        <v>31159</v>
      </c>
      <c r="BM1794" t="s">
        <v>31160</v>
      </c>
      <c r="BN1794" t="s">
        <v>31161</v>
      </c>
      <c r="BO1794" t="s">
        <v>31162</v>
      </c>
      <c r="BQ1794" t="s">
        <v>31163</v>
      </c>
      <c r="BV1794" t="s">
        <v>31164</v>
      </c>
    </row>
    <row r="1795" spans="12:74" x14ac:dyDescent="0.3">
      <c r="L1795">
        <v>6929</v>
      </c>
      <c r="M1795" t="s">
        <v>2187</v>
      </c>
      <c r="AU1795" t="s">
        <v>31165</v>
      </c>
      <c r="AW1795" t="s">
        <v>31166</v>
      </c>
      <c r="AZ1795" t="s">
        <v>31167</v>
      </c>
      <c r="BA1795" t="s">
        <v>31168</v>
      </c>
      <c r="BB1795" t="s">
        <v>31169</v>
      </c>
      <c r="BD1795" t="s">
        <v>31170</v>
      </c>
      <c r="BI1795" t="s">
        <v>31171</v>
      </c>
      <c r="BL1795" t="s">
        <v>31172</v>
      </c>
      <c r="BM1795" t="s">
        <v>31173</v>
      </c>
      <c r="BN1795" t="s">
        <v>31174</v>
      </c>
      <c r="BO1795" t="s">
        <v>31175</v>
      </c>
      <c r="BQ1795" t="s">
        <v>31176</v>
      </c>
      <c r="BV1795" t="s">
        <v>31177</v>
      </c>
    </row>
    <row r="1796" spans="12:74" x14ac:dyDescent="0.3">
      <c r="L1796">
        <v>6929</v>
      </c>
      <c r="M1796" t="s">
        <v>2188</v>
      </c>
      <c r="AU1796" t="s">
        <v>31178</v>
      </c>
      <c r="AW1796" t="s">
        <v>31179</v>
      </c>
      <c r="AZ1796" t="s">
        <v>31180</v>
      </c>
      <c r="BA1796" t="s">
        <v>31181</v>
      </c>
      <c r="BB1796" t="s">
        <v>31182</v>
      </c>
      <c r="BD1796" t="s">
        <v>31183</v>
      </c>
      <c r="BI1796" t="s">
        <v>31184</v>
      </c>
      <c r="BL1796" t="s">
        <v>31185</v>
      </c>
      <c r="BM1796" t="s">
        <v>31186</v>
      </c>
      <c r="BN1796" t="s">
        <v>31187</v>
      </c>
      <c r="BO1796" t="s">
        <v>31188</v>
      </c>
      <c r="BQ1796" t="s">
        <v>31189</v>
      </c>
      <c r="BV1796" t="s">
        <v>31190</v>
      </c>
    </row>
    <row r="1797" spans="12:74" x14ac:dyDescent="0.3">
      <c r="L1797">
        <v>6929</v>
      </c>
      <c r="M1797" t="s">
        <v>2189</v>
      </c>
      <c r="AU1797" t="s">
        <v>31191</v>
      </c>
      <c r="AW1797" t="s">
        <v>31192</v>
      </c>
      <c r="AZ1797" t="s">
        <v>31193</v>
      </c>
      <c r="BA1797" t="s">
        <v>31194</v>
      </c>
      <c r="BB1797" t="s">
        <v>31195</v>
      </c>
      <c r="BD1797" t="s">
        <v>31196</v>
      </c>
      <c r="BI1797" t="s">
        <v>31197</v>
      </c>
      <c r="BL1797" t="s">
        <v>31198</v>
      </c>
      <c r="BM1797" t="s">
        <v>31199</v>
      </c>
      <c r="BN1797" t="s">
        <v>31200</v>
      </c>
      <c r="BO1797" t="s">
        <v>31201</v>
      </c>
      <c r="BQ1797" t="s">
        <v>31202</v>
      </c>
      <c r="BV1797" t="s">
        <v>31203</v>
      </c>
    </row>
    <row r="1798" spans="12:74" x14ac:dyDescent="0.3">
      <c r="L1798">
        <v>6940</v>
      </c>
      <c r="M1798" t="s">
        <v>2190</v>
      </c>
      <c r="AU1798" t="s">
        <v>31204</v>
      </c>
      <c r="AW1798" t="s">
        <v>31205</v>
      </c>
      <c r="AZ1798" t="s">
        <v>31206</v>
      </c>
      <c r="BA1798" t="s">
        <v>31207</v>
      </c>
      <c r="BB1798" t="s">
        <v>31208</v>
      </c>
      <c r="BD1798" t="s">
        <v>31209</v>
      </c>
      <c r="BI1798" t="s">
        <v>31210</v>
      </c>
      <c r="BL1798" t="s">
        <v>31211</v>
      </c>
      <c r="BM1798" t="s">
        <v>31212</v>
      </c>
      <c r="BN1798" t="s">
        <v>31213</v>
      </c>
      <c r="BO1798" t="s">
        <v>31214</v>
      </c>
      <c r="BQ1798" t="s">
        <v>31215</v>
      </c>
      <c r="BV1798" t="s">
        <v>31216</v>
      </c>
    </row>
    <row r="1799" spans="12:74" x14ac:dyDescent="0.3">
      <c r="L1799">
        <v>6940</v>
      </c>
      <c r="M1799" t="s">
        <v>2191</v>
      </c>
      <c r="AU1799" t="s">
        <v>20601</v>
      </c>
      <c r="AW1799" t="s">
        <v>31217</v>
      </c>
      <c r="AZ1799" t="s">
        <v>31218</v>
      </c>
      <c r="BA1799" t="s">
        <v>31219</v>
      </c>
      <c r="BB1799" t="s">
        <v>31220</v>
      </c>
      <c r="BD1799" t="s">
        <v>31221</v>
      </c>
      <c r="BI1799" t="s">
        <v>31222</v>
      </c>
      <c r="BL1799" t="s">
        <v>31223</v>
      </c>
      <c r="BM1799" t="s">
        <v>31224</v>
      </c>
      <c r="BN1799" t="s">
        <v>31225</v>
      </c>
      <c r="BO1799" t="s">
        <v>31226</v>
      </c>
      <c r="BQ1799" t="s">
        <v>31227</v>
      </c>
      <c r="BV1799" t="s">
        <v>31228</v>
      </c>
    </row>
    <row r="1800" spans="12:74" x14ac:dyDescent="0.3">
      <c r="L1800">
        <v>6940</v>
      </c>
      <c r="M1800" t="s">
        <v>2192</v>
      </c>
      <c r="AU1800" t="s">
        <v>20614</v>
      </c>
      <c r="AW1800" t="s">
        <v>31229</v>
      </c>
      <c r="AZ1800" t="s">
        <v>31230</v>
      </c>
      <c r="BA1800" t="s">
        <v>31231</v>
      </c>
      <c r="BB1800" t="s">
        <v>31232</v>
      </c>
      <c r="BD1800" t="s">
        <v>31233</v>
      </c>
      <c r="BI1800" t="s">
        <v>31234</v>
      </c>
      <c r="BL1800" t="s">
        <v>31235</v>
      </c>
      <c r="BM1800" t="s">
        <v>31236</v>
      </c>
      <c r="BN1800" t="s">
        <v>31237</v>
      </c>
      <c r="BO1800" t="s">
        <v>31238</v>
      </c>
      <c r="BQ1800" t="s">
        <v>31239</v>
      </c>
      <c r="BV1800" t="s">
        <v>31240</v>
      </c>
    </row>
    <row r="1801" spans="12:74" x14ac:dyDescent="0.3">
      <c r="L1801">
        <v>6940</v>
      </c>
      <c r="M1801" t="s">
        <v>2193</v>
      </c>
      <c r="AU1801" t="s">
        <v>31241</v>
      </c>
      <c r="AW1801" t="s">
        <v>31242</v>
      </c>
      <c r="AZ1801" t="s">
        <v>31243</v>
      </c>
      <c r="BA1801" t="s">
        <v>31244</v>
      </c>
      <c r="BB1801" t="s">
        <v>31245</v>
      </c>
      <c r="BD1801" t="s">
        <v>31246</v>
      </c>
      <c r="BI1801" t="s">
        <v>31247</v>
      </c>
      <c r="BL1801" t="s">
        <v>31248</v>
      </c>
      <c r="BM1801" t="s">
        <v>31249</v>
      </c>
      <c r="BN1801" t="s">
        <v>31250</v>
      </c>
      <c r="BO1801" t="s">
        <v>31251</v>
      </c>
      <c r="BQ1801" t="s">
        <v>31252</v>
      </c>
      <c r="BV1801" t="s">
        <v>31253</v>
      </c>
    </row>
    <row r="1802" spans="12:74" x14ac:dyDescent="0.3">
      <c r="L1802">
        <v>6940</v>
      </c>
      <c r="M1802" t="s">
        <v>2194</v>
      </c>
      <c r="AU1802" t="s">
        <v>31254</v>
      </c>
      <c r="AW1802" t="s">
        <v>31255</v>
      </c>
      <c r="AZ1802" t="s">
        <v>31256</v>
      </c>
      <c r="BA1802" t="s">
        <v>31257</v>
      </c>
      <c r="BB1802" t="s">
        <v>31258</v>
      </c>
      <c r="BD1802" t="s">
        <v>31259</v>
      </c>
      <c r="BI1802" t="s">
        <v>31260</v>
      </c>
      <c r="BL1802" t="s">
        <v>31261</v>
      </c>
      <c r="BM1802" t="s">
        <v>31262</v>
      </c>
      <c r="BN1802" t="s">
        <v>31263</v>
      </c>
      <c r="BO1802" t="s">
        <v>31264</v>
      </c>
      <c r="BQ1802" t="s">
        <v>31265</v>
      </c>
      <c r="BV1802" t="s">
        <v>31266</v>
      </c>
    </row>
    <row r="1803" spans="12:74" x14ac:dyDescent="0.3">
      <c r="L1803">
        <v>6941</v>
      </c>
      <c r="M1803" t="s">
        <v>2195</v>
      </c>
      <c r="AU1803" t="s">
        <v>31267</v>
      </c>
      <c r="AW1803" t="s">
        <v>31268</v>
      </c>
      <c r="AZ1803" t="s">
        <v>31269</v>
      </c>
      <c r="BA1803" t="s">
        <v>31270</v>
      </c>
      <c r="BB1803" t="s">
        <v>31271</v>
      </c>
      <c r="BD1803" t="s">
        <v>31272</v>
      </c>
      <c r="BI1803" t="s">
        <v>31273</v>
      </c>
      <c r="BL1803" t="s">
        <v>31274</v>
      </c>
      <c r="BM1803" t="s">
        <v>31275</v>
      </c>
      <c r="BN1803" t="s">
        <v>31276</v>
      </c>
      <c r="BO1803" t="s">
        <v>31277</v>
      </c>
      <c r="BQ1803" t="s">
        <v>31278</v>
      </c>
      <c r="BV1803" t="s">
        <v>31279</v>
      </c>
    </row>
    <row r="1804" spans="12:74" x14ac:dyDescent="0.3">
      <c r="L1804">
        <v>6941</v>
      </c>
      <c r="M1804" t="s">
        <v>2196</v>
      </c>
      <c r="AU1804" t="s">
        <v>31280</v>
      </c>
      <c r="AW1804" t="s">
        <v>31281</v>
      </c>
      <c r="AZ1804" t="s">
        <v>31282</v>
      </c>
      <c r="BA1804" t="s">
        <v>31283</v>
      </c>
      <c r="BB1804" t="s">
        <v>31284</v>
      </c>
      <c r="BD1804" t="s">
        <v>31285</v>
      </c>
      <c r="BI1804" t="s">
        <v>31286</v>
      </c>
      <c r="BL1804" t="s">
        <v>31287</v>
      </c>
      <c r="BM1804" t="s">
        <v>31288</v>
      </c>
      <c r="BN1804" t="s">
        <v>31289</v>
      </c>
      <c r="BO1804" t="s">
        <v>31290</v>
      </c>
      <c r="BQ1804" t="s">
        <v>31291</v>
      </c>
      <c r="BV1804" t="s">
        <v>31292</v>
      </c>
    </row>
    <row r="1805" spans="12:74" x14ac:dyDescent="0.3">
      <c r="L1805">
        <v>6941</v>
      </c>
      <c r="M1805" t="s">
        <v>2197</v>
      </c>
      <c r="AU1805" t="s">
        <v>31293</v>
      </c>
      <c r="AW1805" t="s">
        <v>31294</v>
      </c>
      <c r="AZ1805" t="s">
        <v>31295</v>
      </c>
      <c r="BA1805" t="s">
        <v>31296</v>
      </c>
      <c r="BB1805" t="s">
        <v>31297</v>
      </c>
      <c r="BD1805" t="s">
        <v>31298</v>
      </c>
      <c r="BI1805" t="s">
        <v>31299</v>
      </c>
      <c r="BL1805" t="s">
        <v>31300</v>
      </c>
      <c r="BM1805" t="s">
        <v>31301</v>
      </c>
      <c r="BN1805" t="s">
        <v>31302</v>
      </c>
      <c r="BO1805" t="s">
        <v>31303</v>
      </c>
      <c r="BQ1805" t="s">
        <v>31304</v>
      </c>
      <c r="BV1805" t="s">
        <v>31305</v>
      </c>
    </row>
    <row r="1806" spans="12:74" x14ac:dyDescent="0.3">
      <c r="L1806">
        <v>6941</v>
      </c>
      <c r="M1806" t="s">
        <v>2198</v>
      </c>
      <c r="AU1806" t="s">
        <v>31306</v>
      </c>
      <c r="AW1806" t="s">
        <v>31307</v>
      </c>
      <c r="AZ1806" t="s">
        <v>31308</v>
      </c>
      <c r="BA1806" t="s">
        <v>31309</v>
      </c>
      <c r="BB1806" t="s">
        <v>31310</v>
      </c>
      <c r="BD1806" t="s">
        <v>31311</v>
      </c>
      <c r="BI1806" t="s">
        <v>31312</v>
      </c>
      <c r="BL1806" t="s">
        <v>31313</v>
      </c>
      <c r="BM1806" t="s">
        <v>31314</v>
      </c>
      <c r="BN1806" t="s">
        <v>31315</v>
      </c>
      <c r="BO1806" t="s">
        <v>31316</v>
      </c>
      <c r="BQ1806" t="s">
        <v>31317</v>
      </c>
      <c r="BV1806" t="s">
        <v>31318</v>
      </c>
    </row>
    <row r="1807" spans="12:74" x14ac:dyDescent="0.3">
      <c r="L1807">
        <v>6941</v>
      </c>
      <c r="M1807" t="s">
        <v>2199</v>
      </c>
      <c r="AU1807" t="s">
        <v>31319</v>
      </c>
      <c r="AW1807" t="s">
        <v>31320</v>
      </c>
      <c r="AZ1807" t="s">
        <v>31321</v>
      </c>
      <c r="BA1807" t="s">
        <v>31322</v>
      </c>
      <c r="BB1807" t="s">
        <v>31323</v>
      </c>
      <c r="BD1807" t="s">
        <v>31324</v>
      </c>
      <c r="BI1807" t="s">
        <v>31325</v>
      </c>
      <c r="BL1807" t="s">
        <v>31326</v>
      </c>
      <c r="BM1807" t="s">
        <v>31327</v>
      </c>
      <c r="BN1807" t="s">
        <v>31328</v>
      </c>
      <c r="BO1807" t="s">
        <v>31329</v>
      </c>
      <c r="BQ1807" t="s">
        <v>31330</v>
      </c>
      <c r="BV1807" t="s">
        <v>31331</v>
      </c>
    </row>
    <row r="1808" spans="12:74" x14ac:dyDescent="0.3">
      <c r="L1808">
        <v>6941</v>
      </c>
      <c r="M1808" t="s">
        <v>2200</v>
      </c>
      <c r="AU1808" t="s">
        <v>31332</v>
      </c>
      <c r="AW1808" t="s">
        <v>31333</v>
      </c>
      <c r="AZ1808" t="s">
        <v>31334</v>
      </c>
      <c r="BA1808" t="s">
        <v>31335</v>
      </c>
      <c r="BB1808" t="s">
        <v>31336</v>
      </c>
      <c r="BD1808" t="s">
        <v>31337</v>
      </c>
      <c r="BI1808" t="s">
        <v>31338</v>
      </c>
      <c r="BL1808" t="s">
        <v>31339</v>
      </c>
      <c r="BM1808" t="s">
        <v>31340</v>
      </c>
      <c r="BN1808" t="s">
        <v>31341</v>
      </c>
      <c r="BO1808" t="s">
        <v>31342</v>
      </c>
      <c r="BQ1808" t="s">
        <v>31343</v>
      </c>
      <c r="BV1808" t="s">
        <v>31344</v>
      </c>
    </row>
    <row r="1809" spans="12:74" x14ac:dyDescent="0.3">
      <c r="L1809">
        <v>6941</v>
      </c>
      <c r="M1809" t="s">
        <v>2201</v>
      </c>
      <c r="AU1809" t="s">
        <v>31345</v>
      </c>
      <c r="AW1809" t="s">
        <v>31346</v>
      </c>
      <c r="AZ1809" t="s">
        <v>31347</v>
      </c>
      <c r="BA1809" t="s">
        <v>13058</v>
      </c>
      <c r="BB1809" t="s">
        <v>31348</v>
      </c>
      <c r="BD1809" t="s">
        <v>31349</v>
      </c>
      <c r="BI1809" t="s">
        <v>31350</v>
      </c>
      <c r="BL1809" t="s">
        <v>31351</v>
      </c>
      <c r="BM1809" t="s">
        <v>31352</v>
      </c>
      <c r="BN1809" t="s">
        <v>31353</v>
      </c>
      <c r="BO1809" t="s">
        <v>31354</v>
      </c>
      <c r="BQ1809" t="s">
        <v>31355</v>
      </c>
      <c r="BV1809" t="s">
        <v>31356</v>
      </c>
    </row>
    <row r="1810" spans="12:74" x14ac:dyDescent="0.3">
      <c r="L1810">
        <v>6950</v>
      </c>
      <c r="M1810" t="s">
        <v>2202</v>
      </c>
      <c r="AU1810" t="s">
        <v>20704</v>
      </c>
      <c r="AW1810" t="s">
        <v>31357</v>
      </c>
      <c r="AZ1810" t="s">
        <v>31358</v>
      </c>
      <c r="BA1810" t="s">
        <v>31359</v>
      </c>
      <c r="BB1810" t="s">
        <v>31360</v>
      </c>
      <c r="BD1810" t="s">
        <v>31361</v>
      </c>
      <c r="BI1810" t="s">
        <v>31362</v>
      </c>
      <c r="BL1810" t="s">
        <v>31363</v>
      </c>
      <c r="BM1810" t="s">
        <v>31364</v>
      </c>
      <c r="BN1810" t="s">
        <v>31365</v>
      </c>
      <c r="BO1810" t="s">
        <v>31366</v>
      </c>
      <c r="BQ1810" t="s">
        <v>31367</v>
      </c>
      <c r="BV1810" t="s">
        <v>31368</v>
      </c>
    </row>
    <row r="1811" spans="12:74" x14ac:dyDescent="0.3">
      <c r="L1811">
        <v>6950</v>
      </c>
      <c r="M1811" t="s">
        <v>2203</v>
      </c>
      <c r="AU1811" t="s">
        <v>31369</v>
      </c>
      <c r="AW1811" t="s">
        <v>31370</v>
      </c>
      <c r="AZ1811" t="s">
        <v>31371</v>
      </c>
      <c r="BA1811" t="s">
        <v>31372</v>
      </c>
      <c r="BB1811" t="s">
        <v>31373</v>
      </c>
      <c r="BD1811" t="s">
        <v>31374</v>
      </c>
      <c r="BI1811" t="s">
        <v>31375</v>
      </c>
      <c r="BL1811" t="s">
        <v>31376</v>
      </c>
      <c r="BM1811" t="s">
        <v>31377</v>
      </c>
      <c r="BN1811" t="s">
        <v>31378</v>
      </c>
      <c r="BO1811" t="s">
        <v>31379</v>
      </c>
      <c r="BQ1811" t="s">
        <v>31380</v>
      </c>
      <c r="BV1811" t="s">
        <v>31381</v>
      </c>
    </row>
    <row r="1812" spans="12:74" x14ac:dyDescent="0.3">
      <c r="L1812">
        <v>6951</v>
      </c>
      <c r="M1812" t="s">
        <v>2204</v>
      </c>
      <c r="AU1812" t="s">
        <v>31382</v>
      </c>
      <c r="AW1812" t="s">
        <v>31383</v>
      </c>
      <c r="AZ1812" t="s">
        <v>31384</v>
      </c>
      <c r="BA1812" t="s">
        <v>31385</v>
      </c>
      <c r="BB1812" t="s">
        <v>560</v>
      </c>
      <c r="BD1812" t="s">
        <v>31386</v>
      </c>
      <c r="BI1812" t="s">
        <v>31387</v>
      </c>
      <c r="BL1812" t="s">
        <v>31388</v>
      </c>
      <c r="BM1812" t="s">
        <v>31389</v>
      </c>
      <c r="BN1812" t="s">
        <v>31390</v>
      </c>
      <c r="BO1812" t="s">
        <v>31391</v>
      </c>
      <c r="BQ1812" t="s">
        <v>31392</v>
      </c>
      <c r="BV1812" t="s">
        <v>31393</v>
      </c>
    </row>
    <row r="1813" spans="12:74" x14ac:dyDescent="0.3">
      <c r="L1813">
        <v>6952</v>
      </c>
      <c r="M1813" t="s">
        <v>2205</v>
      </c>
      <c r="AU1813" t="s">
        <v>31394</v>
      </c>
      <c r="AW1813" t="s">
        <v>31395</v>
      </c>
      <c r="AZ1813" t="s">
        <v>31396</v>
      </c>
      <c r="BA1813" t="s">
        <v>31397</v>
      </c>
      <c r="BB1813" t="s">
        <v>31398</v>
      </c>
      <c r="BD1813" t="s">
        <v>31399</v>
      </c>
      <c r="BI1813" t="s">
        <v>31400</v>
      </c>
      <c r="BL1813" t="s">
        <v>31401</v>
      </c>
      <c r="BM1813" t="s">
        <v>31402</v>
      </c>
      <c r="BN1813" t="s">
        <v>31403</v>
      </c>
      <c r="BO1813" t="s">
        <v>31404</v>
      </c>
      <c r="BQ1813" t="s">
        <v>31405</v>
      </c>
      <c r="BV1813" t="s">
        <v>31406</v>
      </c>
    </row>
    <row r="1814" spans="12:74" x14ac:dyDescent="0.3">
      <c r="L1814">
        <v>6953</v>
      </c>
      <c r="M1814" t="s">
        <v>2208</v>
      </c>
      <c r="AU1814" t="s">
        <v>31407</v>
      </c>
      <c r="AW1814" t="s">
        <v>31408</v>
      </c>
      <c r="AZ1814" t="s">
        <v>31409</v>
      </c>
      <c r="BA1814" t="s">
        <v>31410</v>
      </c>
      <c r="BB1814" t="s">
        <v>31411</v>
      </c>
      <c r="BD1814" t="s">
        <v>31412</v>
      </c>
      <c r="BI1814" t="s">
        <v>31413</v>
      </c>
      <c r="BL1814" t="s">
        <v>31414</v>
      </c>
      <c r="BM1814" t="s">
        <v>31415</v>
      </c>
      <c r="BN1814" t="s">
        <v>31416</v>
      </c>
      <c r="BO1814" t="s">
        <v>31417</v>
      </c>
      <c r="BQ1814" t="s">
        <v>31418</v>
      </c>
      <c r="BV1814" t="s">
        <v>31419</v>
      </c>
    </row>
    <row r="1815" spans="12:74" x14ac:dyDescent="0.3">
      <c r="L1815">
        <v>6953</v>
      </c>
      <c r="M1815" t="s">
        <v>2209</v>
      </c>
      <c r="AU1815" t="s">
        <v>31420</v>
      </c>
      <c r="AW1815" t="s">
        <v>31421</v>
      </c>
      <c r="AZ1815" t="s">
        <v>31422</v>
      </c>
      <c r="BA1815" t="s">
        <v>31423</v>
      </c>
      <c r="BB1815" t="s">
        <v>31424</v>
      </c>
      <c r="BD1815" t="s">
        <v>31425</v>
      </c>
      <c r="BI1815" t="s">
        <v>31426</v>
      </c>
      <c r="BL1815" t="s">
        <v>31427</v>
      </c>
      <c r="BM1815" t="s">
        <v>31428</v>
      </c>
      <c r="BN1815" t="s">
        <v>31429</v>
      </c>
      <c r="BO1815" t="s">
        <v>31430</v>
      </c>
      <c r="BQ1815" t="s">
        <v>31431</v>
      </c>
      <c r="BV1815" t="s">
        <v>31432</v>
      </c>
    </row>
    <row r="1816" spans="12:74" x14ac:dyDescent="0.3">
      <c r="L1816">
        <v>6953</v>
      </c>
      <c r="M1816" t="s">
        <v>2210</v>
      </c>
      <c r="AU1816" t="s">
        <v>31433</v>
      </c>
      <c r="AW1816" t="s">
        <v>31434</v>
      </c>
      <c r="AZ1816" t="s">
        <v>31435</v>
      </c>
      <c r="BA1816" t="s">
        <v>31436</v>
      </c>
      <c r="BB1816" t="s">
        <v>31437</v>
      </c>
      <c r="BD1816" t="s">
        <v>31438</v>
      </c>
      <c r="BI1816" t="s">
        <v>31439</v>
      </c>
      <c r="BL1816" t="s">
        <v>31440</v>
      </c>
      <c r="BM1816" t="s">
        <v>31441</v>
      </c>
      <c r="BN1816" t="s">
        <v>31442</v>
      </c>
      <c r="BO1816" t="s">
        <v>31443</v>
      </c>
      <c r="BQ1816" t="s">
        <v>31444</v>
      </c>
      <c r="BV1816" t="s">
        <v>31445</v>
      </c>
    </row>
    <row r="1817" spans="12:74" x14ac:dyDescent="0.3">
      <c r="L1817">
        <v>6953</v>
      </c>
      <c r="M1817" t="s">
        <v>2211</v>
      </c>
      <c r="AU1817" t="s">
        <v>31446</v>
      </c>
      <c r="AW1817" t="s">
        <v>31447</v>
      </c>
      <c r="AZ1817" t="s">
        <v>31448</v>
      </c>
      <c r="BA1817" t="s">
        <v>31449</v>
      </c>
      <c r="BB1817" t="s">
        <v>31450</v>
      </c>
      <c r="BD1817" t="s">
        <v>31451</v>
      </c>
      <c r="BI1817" t="s">
        <v>31452</v>
      </c>
      <c r="BL1817" t="s">
        <v>31453</v>
      </c>
      <c r="BM1817" t="s">
        <v>31454</v>
      </c>
      <c r="BN1817" t="s">
        <v>31455</v>
      </c>
      <c r="BO1817" t="s">
        <v>31456</v>
      </c>
      <c r="BQ1817" t="s">
        <v>31457</v>
      </c>
      <c r="BV1817" t="s">
        <v>31458</v>
      </c>
    </row>
    <row r="1818" spans="12:74" x14ac:dyDescent="0.3">
      <c r="L1818">
        <v>6960</v>
      </c>
      <c r="M1818" t="s">
        <v>2212</v>
      </c>
      <c r="AU1818" t="s">
        <v>31459</v>
      </c>
      <c r="AW1818" t="s">
        <v>31460</v>
      </c>
      <c r="AZ1818" t="s">
        <v>31461</v>
      </c>
      <c r="BA1818" t="s">
        <v>31462</v>
      </c>
      <c r="BB1818" t="s">
        <v>31463</v>
      </c>
      <c r="BD1818" t="s">
        <v>31464</v>
      </c>
      <c r="BI1818" t="s">
        <v>31465</v>
      </c>
      <c r="BL1818" t="s">
        <v>31466</v>
      </c>
      <c r="BM1818" t="s">
        <v>31467</v>
      </c>
      <c r="BN1818" t="s">
        <v>31468</v>
      </c>
      <c r="BO1818" t="s">
        <v>31469</v>
      </c>
      <c r="BQ1818" t="s">
        <v>31470</v>
      </c>
      <c r="BV1818" t="s">
        <v>31471</v>
      </c>
    </row>
    <row r="1819" spans="12:74" x14ac:dyDescent="0.3">
      <c r="L1819">
        <v>6960</v>
      </c>
      <c r="M1819" t="s">
        <v>2213</v>
      </c>
      <c r="AU1819" t="s">
        <v>31472</v>
      </c>
      <c r="AW1819" t="s">
        <v>31473</v>
      </c>
      <c r="AZ1819" t="s">
        <v>31474</v>
      </c>
      <c r="BA1819" t="s">
        <v>31475</v>
      </c>
      <c r="BB1819" t="s">
        <v>31476</v>
      </c>
      <c r="BD1819" t="s">
        <v>31477</v>
      </c>
      <c r="BI1819" t="s">
        <v>31478</v>
      </c>
      <c r="BL1819" t="s">
        <v>31479</v>
      </c>
      <c r="BM1819" t="s">
        <v>31480</v>
      </c>
      <c r="BN1819" t="s">
        <v>31481</v>
      </c>
      <c r="BO1819" t="s">
        <v>31482</v>
      </c>
      <c r="BQ1819" t="s">
        <v>31483</v>
      </c>
      <c r="BV1819" t="s">
        <v>31484</v>
      </c>
    </row>
    <row r="1820" spans="12:74" x14ac:dyDescent="0.3">
      <c r="L1820">
        <v>6960</v>
      </c>
      <c r="M1820" t="s">
        <v>2206</v>
      </c>
      <c r="AU1820" t="s">
        <v>31485</v>
      </c>
      <c r="AW1820" t="s">
        <v>31486</v>
      </c>
      <c r="AZ1820" t="s">
        <v>31487</v>
      </c>
      <c r="BA1820" t="s">
        <v>31488</v>
      </c>
      <c r="BB1820" t="s">
        <v>31489</v>
      </c>
      <c r="BD1820" t="s">
        <v>31490</v>
      </c>
      <c r="BI1820" t="s">
        <v>31491</v>
      </c>
      <c r="BL1820" t="s">
        <v>31492</v>
      </c>
      <c r="BM1820" t="s">
        <v>31493</v>
      </c>
      <c r="BN1820" t="s">
        <v>31494</v>
      </c>
      <c r="BO1820" t="s">
        <v>31495</v>
      </c>
      <c r="BQ1820" t="s">
        <v>31496</v>
      </c>
      <c r="BV1820" t="s">
        <v>31497</v>
      </c>
    </row>
    <row r="1821" spans="12:74" x14ac:dyDescent="0.3">
      <c r="L1821">
        <v>6960</v>
      </c>
      <c r="M1821" t="s">
        <v>2207</v>
      </c>
      <c r="AU1821" t="s">
        <v>31498</v>
      </c>
      <c r="AW1821" t="s">
        <v>31499</v>
      </c>
      <c r="AZ1821" t="s">
        <v>31500</v>
      </c>
      <c r="BA1821" t="s">
        <v>31501</v>
      </c>
      <c r="BB1821" t="s">
        <v>31502</v>
      </c>
      <c r="BD1821" t="s">
        <v>31503</v>
      </c>
      <c r="BI1821" t="s">
        <v>31504</v>
      </c>
      <c r="BL1821" t="s">
        <v>31505</v>
      </c>
      <c r="BM1821" t="s">
        <v>31506</v>
      </c>
      <c r="BN1821" t="s">
        <v>31507</v>
      </c>
      <c r="BO1821" t="s">
        <v>31508</v>
      </c>
      <c r="BQ1821" t="s">
        <v>31509</v>
      </c>
      <c r="BV1821" t="s">
        <v>31510</v>
      </c>
    </row>
    <row r="1822" spans="12:74" x14ac:dyDescent="0.3">
      <c r="L1822">
        <v>6960</v>
      </c>
      <c r="M1822" t="s">
        <v>2214</v>
      </c>
      <c r="AU1822" t="s">
        <v>31511</v>
      </c>
      <c r="AW1822" t="s">
        <v>31512</v>
      </c>
      <c r="AZ1822" t="s">
        <v>31513</v>
      </c>
      <c r="BA1822" t="s">
        <v>31514</v>
      </c>
      <c r="BB1822" t="s">
        <v>31515</v>
      </c>
      <c r="BD1822" t="s">
        <v>31516</v>
      </c>
      <c r="BI1822" t="s">
        <v>31517</v>
      </c>
      <c r="BL1822" t="s">
        <v>31518</v>
      </c>
      <c r="BM1822" t="s">
        <v>31519</v>
      </c>
      <c r="BN1822" t="s">
        <v>31520</v>
      </c>
      <c r="BO1822" t="s">
        <v>31521</v>
      </c>
      <c r="BQ1822" t="s">
        <v>31522</v>
      </c>
      <c r="BV1822" t="s">
        <v>31523</v>
      </c>
    </row>
    <row r="1823" spans="12:74" x14ac:dyDescent="0.3">
      <c r="L1823">
        <v>6960</v>
      </c>
      <c r="M1823" t="s">
        <v>2215</v>
      </c>
      <c r="AU1823" t="s">
        <v>31524</v>
      </c>
      <c r="AW1823" t="s">
        <v>31525</v>
      </c>
      <c r="AZ1823" t="s">
        <v>31526</v>
      </c>
      <c r="BA1823" t="s">
        <v>31527</v>
      </c>
      <c r="BB1823" t="s">
        <v>31528</v>
      </c>
      <c r="BD1823" t="s">
        <v>31529</v>
      </c>
      <c r="BI1823" t="s">
        <v>31530</v>
      </c>
      <c r="BL1823" t="s">
        <v>31531</v>
      </c>
      <c r="BM1823" t="s">
        <v>31532</v>
      </c>
      <c r="BN1823" t="s">
        <v>31533</v>
      </c>
      <c r="BO1823" t="s">
        <v>31534</v>
      </c>
      <c r="BQ1823" t="s">
        <v>31535</v>
      </c>
      <c r="BV1823" t="s">
        <v>31536</v>
      </c>
    </row>
    <row r="1824" spans="12:74" x14ac:dyDescent="0.3">
      <c r="L1824">
        <v>6970</v>
      </c>
      <c r="M1824" t="s">
        <v>2216</v>
      </c>
      <c r="AU1824" t="s">
        <v>31537</v>
      </c>
      <c r="AW1824" t="s">
        <v>31538</v>
      </c>
      <c r="AZ1824" t="s">
        <v>31539</v>
      </c>
      <c r="BA1824" t="s">
        <v>31540</v>
      </c>
      <c r="BB1824" t="s">
        <v>31541</v>
      </c>
      <c r="BD1824" t="s">
        <v>31542</v>
      </c>
      <c r="BI1824" t="s">
        <v>31543</v>
      </c>
      <c r="BL1824" t="s">
        <v>31544</v>
      </c>
      <c r="BM1824" t="s">
        <v>31545</v>
      </c>
      <c r="BN1824" t="s">
        <v>31546</v>
      </c>
      <c r="BO1824" t="s">
        <v>31547</v>
      </c>
      <c r="BQ1824" t="s">
        <v>31548</v>
      </c>
      <c r="BV1824" t="s">
        <v>31549</v>
      </c>
    </row>
    <row r="1825" spans="12:74" x14ac:dyDescent="0.3">
      <c r="L1825">
        <v>6971</v>
      </c>
      <c r="M1825" t="s">
        <v>2217</v>
      </c>
      <c r="AU1825" t="s">
        <v>31550</v>
      </c>
      <c r="AW1825" t="s">
        <v>31551</v>
      </c>
      <c r="AZ1825" t="s">
        <v>31552</v>
      </c>
      <c r="BA1825" t="s">
        <v>31553</v>
      </c>
      <c r="BB1825" t="s">
        <v>31554</v>
      </c>
      <c r="BD1825" t="s">
        <v>31555</v>
      </c>
      <c r="BI1825" t="s">
        <v>31556</v>
      </c>
      <c r="BL1825" t="s">
        <v>31557</v>
      </c>
      <c r="BM1825" t="s">
        <v>31558</v>
      </c>
      <c r="BN1825" t="s">
        <v>31559</v>
      </c>
      <c r="BO1825" t="s">
        <v>31560</v>
      </c>
      <c r="BQ1825" t="s">
        <v>31561</v>
      </c>
      <c r="BV1825" t="s">
        <v>31562</v>
      </c>
    </row>
    <row r="1826" spans="12:74" x14ac:dyDescent="0.3">
      <c r="L1826">
        <v>6972</v>
      </c>
      <c r="M1826" t="s">
        <v>2218</v>
      </c>
      <c r="AU1826" t="s">
        <v>31563</v>
      </c>
      <c r="AW1826" t="s">
        <v>31564</v>
      </c>
      <c r="AZ1826" t="s">
        <v>31565</v>
      </c>
      <c r="BA1826" t="s">
        <v>31566</v>
      </c>
      <c r="BB1826" t="s">
        <v>31567</v>
      </c>
      <c r="BD1826" t="s">
        <v>31568</v>
      </c>
      <c r="BI1826" t="s">
        <v>31569</v>
      </c>
      <c r="BL1826" t="s">
        <v>31570</v>
      </c>
      <c r="BM1826" t="s">
        <v>31571</v>
      </c>
      <c r="BN1826" t="s">
        <v>31572</v>
      </c>
      <c r="BO1826" t="s">
        <v>31573</v>
      </c>
      <c r="BQ1826" t="s">
        <v>31574</v>
      </c>
      <c r="BV1826" t="s">
        <v>31575</v>
      </c>
    </row>
    <row r="1827" spans="12:74" x14ac:dyDescent="0.3">
      <c r="L1827">
        <v>6980</v>
      </c>
      <c r="M1827" t="s">
        <v>2219</v>
      </c>
      <c r="AU1827" t="s">
        <v>31576</v>
      </c>
      <c r="AW1827" t="s">
        <v>31577</v>
      </c>
      <c r="AZ1827" t="s">
        <v>31578</v>
      </c>
      <c r="BA1827" t="s">
        <v>31579</v>
      </c>
      <c r="BB1827" t="s">
        <v>31580</v>
      </c>
      <c r="BD1827" t="s">
        <v>31581</v>
      </c>
      <c r="BI1827" t="s">
        <v>31582</v>
      </c>
      <c r="BL1827" t="s">
        <v>31583</v>
      </c>
      <c r="BM1827" t="s">
        <v>31584</v>
      </c>
      <c r="BN1827" t="s">
        <v>31585</v>
      </c>
      <c r="BO1827" t="s">
        <v>31586</v>
      </c>
      <c r="BQ1827" t="s">
        <v>31587</v>
      </c>
      <c r="BV1827" t="s">
        <v>31588</v>
      </c>
    </row>
    <row r="1828" spans="12:74" x14ac:dyDescent="0.3">
      <c r="L1828">
        <v>6980</v>
      </c>
      <c r="M1828" t="s">
        <v>2220</v>
      </c>
      <c r="AU1828" t="s">
        <v>31589</v>
      </c>
      <c r="AW1828" t="s">
        <v>31590</v>
      </c>
      <c r="AZ1828" t="s">
        <v>31591</v>
      </c>
      <c r="BA1828" t="s">
        <v>31592</v>
      </c>
      <c r="BB1828" t="s">
        <v>31593</v>
      </c>
      <c r="BD1828" t="s">
        <v>31594</v>
      </c>
      <c r="BI1828" t="s">
        <v>31595</v>
      </c>
      <c r="BL1828" t="s">
        <v>31596</v>
      </c>
      <c r="BM1828" t="s">
        <v>31597</v>
      </c>
      <c r="BN1828" t="s">
        <v>31598</v>
      </c>
      <c r="BO1828" t="s">
        <v>31599</v>
      </c>
      <c r="BQ1828" t="s">
        <v>31600</v>
      </c>
      <c r="BV1828" t="s">
        <v>31601</v>
      </c>
    </row>
    <row r="1829" spans="12:74" x14ac:dyDescent="0.3">
      <c r="L1829">
        <v>6982</v>
      </c>
      <c r="M1829" t="s">
        <v>2221</v>
      </c>
      <c r="AU1829" t="s">
        <v>31602</v>
      </c>
      <c r="AW1829" t="s">
        <v>31603</v>
      </c>
      <c r="AZ1829" t="s">
        <v>31604</v>
      </c>
      <c r="BA1829" t="s">
        <v>31605</v>
      </c>
      <c r="BB1829" t="s">
        <v>31606</v>
      </c>
      <c r="BD1829" t="s">
        <v>31607</v>
      </c>
      <c r="BI1829" t="s">
        <v>31608</v>
      </c>
      <c r="BL1829" t="s">
        <v>31609</v>
      </c>
      <c r="BM1829" t="s">
        <v>31610</v>
      </c>
      <c r="BN1829" t="s">
        <v>31611</v>
      </c>
      <c r="BO1829" t="s">
        <v>31612</v>
      </c>
      <c r="BQ1829" t="s">
        <v>31613</v>
      </c>
      <c r="BV1829" t="s">
        <v>31614</v>
      </c>
    </row>
    <row r="1830" spans="12:74" x14ac:dyDescent="0.3">
      <c r="L1830">
        <v>6983</v>
      </c>
      <c r="M1830" t="s">
        <v>2222</v>
      </c>
      <c r="AU1830" t="s">
        <v>31615</v>
      </c>
      <c r="AW1830" t="s">
        <v>31616</v>
      </c>
      <c r="AZ1830" t="s">
        <v>31617</v>
      </c>
      <c r="BA1830" t="s">
        <v>31618</v>
      </c>
      <c r="BB1830" t="s">
        <v>31619</v>
      </c>
      <c r="BD1830" t="s">
        <v>31620</v>
      </c>
      <c r="BI1830" t="s">
        <v>31621</v>
      </c>
      <c r="BL1830" t="s">
        <v>31622</v>
      </c>
      <c r="BM1830" t="s">
        <v>31623</v>
      </c>
      <c r="BN1830" t="s">
        <v>31624</v>
      </c>
      <c r="BO1830" t="s">
        <v>31625</v>
      </c>
      <c r="BQ1830" t="s">
        <v>31626</v>
      </c>
      <c r="BV1830" t="s">
        <v>31627</v>
      </c>
    </row>
    <row r="1831" spans="12:74" x14ac:dyDescent="0.3">
      <c r="L1831">
        <v>6984</v>
      </c>
      <c r="M1831" t="s">
        <v>2223</v>
      </c>
      <c r="AU1831" t="s">
        <v>31628</v>
      </c>
      <c r="AW1831" t="s">
        <v>31629</v>
      </c>
      <c r="AZ1831" t="s">
        <v>31630</v>
      </c>
      <c r="BA1831" t="s">
        <v>31631</v>
      </c>
      <c r="BB1831" t="s">
        <v>31632</v>
      </c>
      <c r="BD1831" t="s">
        <v>31633</v>
      </c>
      <c r="BI1831" t="s">
        <v>31634</v>
      </c>
      <c r="BL1831" t="s">
        <v>31635</v>
      </c>
      <c r="BM1831" t="s">
        <v>31636</v>
      </c>
      <c r="BN1831" t="s">
        <v>31637</v>
      </c>
      <c r="BO1831" t="s">
        <v>31638</v>
      </c>
      <c r="BQ1831" t="s">
        <v>31639</v>
      </c>
      <c r="BV1831" t="s">
        <v>31640</v>
      </c>
    </row>
    <row r="1832" spans="12:74" x14ac:dyDescent="0.3">
      <c r="L1832">
        <v>6986</v>
      </c>
      <c r="M1832" t="s">
        <v>2224</v>
      </c>
      <c r="AU1832" t="s">
        <v>20937</v>
      </c>
      <c r="AW1832" t="s">
        <v>31641</v>
      </c>
      <c r="AZ1832" t="s">
        <v>31642</v>
      </c>
      <c r="BA1832" t="s">
        <v>31643</v>
      </c>
      <c r="BB1832" t="s">
        <v>31644</v>
      </c>
      <c r="BD1832" t="s">
        <v>31645</v>
      </c>
      <c r="BI1832" t="s">
        <v>31646</v>
      </c>
      <c r="BL1832" t="s">
        <v>31647</v>
      </c>
      <c r="BM1832" t="s">
        <v>31648</v>
      </c>
      <c r="BN1832" t="s">
        <v>31649</v>
      </c>
      <c r="BO1832" t="s">
        <v>31650</v>
      </c>
      <c r="BQ1832" t="s">
        <v>31651</v>
      </c>
      <c r="BV1832" t="s">
        <v>31652</v>
      </c>
    </row>
    <row r="1833" spans="12:74" x14ac:dyDescent="0.3">
      <c r="L1833">
        <v>6987</v>
      </c>
      <c r="M1833" t="s">
        <v>2225</v>
      </c>
      <c r="AU1833" t="s">
        <v>20949</v>
      </c>
      <c r="AW1833" t="s">
        <v>31653</v>
      </c>
      <c r="AZ1833" t="s">
        <v>31654</v>
      </c>
      <c r="BA1833" t="s">
        <v>31655</v>
      </c>
      <c r="BB1833" t="s">
        <v>31656</v>
      </c>
      <c r="BD1833" t="s">
        <v>31657</v>
      </c>
      <c r="BI1833" t="s">
        <v>31658</v>
      </c>
      <c r="BL1833" t="s">
        <v>31659</v>
      </c>
      <c r="BM1833" t="s">
        <v>31660</v>
      </c>
      <c r="BN1833" t="s">
        <v>31661</v>
      </c>
      <c r="BO1833" t="s">
        <v>31662</v>
      </c>
      <c r="BQ1833" t="s">
        <v>31663</v>
      </c>
      <c r="BV1833" t="s">
        <v>31664</v>
      </c>
    </row>
    <row r="1834" spans="12:74" x14ac:dyDescent="0.3">
      <c r="L1834">
        <v>6987</v>
      </c>
      <c r="M1834" t="s">
        <v>2226</v>
      </c>
      <c r="AU1834" t="s">
        <v>31665</v>
      </c>
      <c r="AW1834" t="s">
        <v>31666</v>
      </c>
      <c r="AZ1834" t="s">
        <v>31667</v>
      </c>
      <c r="BA1834" t="s">
        <v>31668</v>
      </c>
      <c r="BB1834" t="s">
        <v>31669</v>
      </c>
      <c r="BD1834" t="s">
        <v>31670</v>
      </c>
      <c r="BI1834" t="s">
        <v>31671</v>
      </c>
      <c r="BL1834" t="s">
        <v>31672</v>
      </c>
      <c r="BM1834" t="s">
        <v>31673</v>
      </c>
      <c r="BN1834" t="s">
        <v>31674</v>
      </c>
      <c r="BO1834" t="s">
        <v>31675</v>
      </c>
      <c r="BQ1834" t="s">
        <v>31676</v>
      </c>
      <c r="BV1834" t="s">
        <v>31677</v>
      </c>
    </row>
    <row r="1835" spans="12:74" x14ac:dyDescent="0.3">
      <c r="L1835">
        <v>6987</v>
      </c>
      <c r="M1835" t="s">
        <v>2227</v>
      </c>
      <c r="AU1835" t="s">
        <v>31678</v>
      </c>
      <c r="AW1835" t="s">
        <v>31679</v>
      </c>
      <c r="AZ1835" t="s">
        <v>31680</v>
      </c>
      <c r="BA1835" t="s">
        <v>31681</v>
      </c>
      <c r="BB1835" t="s">
        <v>31682</v>
      </c>
      <c r="BD1835" t="s">
        <v>31683</v>
      </c>
      <c r="BI1835" t="s">
        <v>31684</v>
      </c>
      <c r="BL1835" t="s">
        <v>31685</v>
      </c>
      <c r="BM1835" t="s">
        <v>31686</v>
      </c>
      <c r="BN1835" t="s">
        <v>31687</v>
      </c>
      <c r="BO1835" t="s">
        <v>31688</v>
      </c>
      <c r="BQ1835" t="s">
        <v>31689</v>
      </c>
      <c r="BV1835" t="s">
        <v>31690</v>
      </c>
    </row>
    <row r="1836" spans="12:74" x14ac:dyDescent="0.3">
      <c r="L1836">
        <v>6987</v>
      </c>
      <c r="M1836" t="s">
        <v>2228</v>
      </c>
      <c r="AU1836" t="s">
        <v>31691</v>
      </c>
      <c r="AW1836" t="s">
        <v>31692</v>
      </c>
      <c r="AZ1836" t="s">
        <v>31693</v>
      </c>
      <c r="BA1836" t="s">
        <v>31694</v>
      </c>
      <c r="BB1836" t="s">
        <v>31695</v>
      </c>
      <c r="BD1836" t="s">
        <v>31696</v>
      </c>
      <c r="BI1836" t="s">
        <v>31697</v>
      </c>
      <c r="BL1836" t="s">
        <v>31698</v>
      </c>
      <c r="BM1836" t="s">
        <v>31699</v>
      </c>
      <c r="BN1836" t="s">
        <v>31700</v>
      </c>
      <c r="BO1836" t="s">
        <v>31701</v>
      </c>
      <c r="BQ1836" t="s">
        <v>31702</v>
      </c>
      <c r="BV1836" t="s">
        <v>31703</v>
      </c>
    </row>
    <row r="1837" spans="12:74" x14ac:dyDescent="0.3">
      <c r="L1837">
        <v>6990</v>
      </c>
      <c r="M1837" t="s">
        <v>2229</v>
      </c>
      <c r="AU1837" t="s">
        <v>31704</v>
      </c>
      <c r="AW1837" t="s">
        <v>31705</v>
      </c>
      <c r="AZ1837" t="s">
        <v>31706</v>
      </c>
      <c r="BA1837" t="s">
        <v>31707</v>
      </c>
      <c r="BB1837" t="s">
        <v>31708</v>
      </c>
      <c r="BD1837" t="s">
        <v>31709</v>
      </c>
      <c r="BI1837" t="s">
        <v>31710</v>
      </c>
      <c r="BL1837" t="s">
        <v>31711</v>
      </c>
      <c r="BM1837" t="s">
        <v>31712</v>
      </c>
      <c r="BN1837" t="s">
        <v>31713</v>
      </c>
      <c r="BO1837" t="s">
        <v>31714</v>
      </c>
      <c r="BQ1837" t="s">
        <v>31715</v>
      </c>
      <c r="BV1837" t="s">
        <v>31716</v>
      </c>
    </row>
    <row r="1838" spans="12:74" x14ac:dyDescent="0.3">
      <c r="L1838">
        <v>6990</v>
      </c>
      <c r="M1838" t="s">
        <v>2230</v>
      </c>
      <c r="AU1838" t="s">
        <v>31717</v>
      </c>
      <c r="AW1838" t="s">
        <v>31718</v>
      </c>
      <c r="AZ1838" t="s">
        <v>31719</v>
      </c>
      <c r="BA1838" t="s">
        <v>31720</v>
      </c>
      <c r="BB1838" t="s">
        <v>31721</v>
      </c>
      <c r="BD1838" t="s">
        <v>31722</v>
      </c>
      <c r="BI1838" t="s">
        <v>31723</v>
      </c>
      <c r="BL1838" t="s">
        <v>31724</v>
      </c>
      <c r="BM1838" t="s">
        <v>31725</v>
      </c>
      <c r="BN1838" t="s">
        <v>31726</v>
      </c>
      <c r="BO1838" t="s">
        <v>31727</v>
      </c>
      <c r="BQ1838" t="s">
        <v>31728</v>
      </c>
      <c r="BV1838" t="s">
        <v>31729</v>
      </c>
    </row>
    <row r="1839" spans="12:74" x14ac:dyDescent="0.3">
      <c r="L1839">
        <v>6990</v>
      </c>
      <c r="M1839" t="s">
        <v>2231</v>
      </c>
      <c r="AU1839" t="s">
        <v>31730</v>
      </c>
      <c r="AW1839" t="s">
        <v>31731</v>
      </c>
      <c r="AZ1839" t="s">
        <v>31732</v>
      </c>
      <c r="BA1839" t="s">
        <v>31733</v>
      </c>
      <c r="BB1839" t="s">
        <v>31734</v>
      </c>
      <c r="BD1839" t="s">
        <v>31735</v>
      </c>
      <c r="BI1839" t="s">
        <v>31736</v>
      </c>
      <c r="BL1839" t="s">
        <v>31737</v>
      </c>
      <c r="BM1839" t="s">
        <v>31738</v>
      </c>
      <c r="BN1839" t="s">
        <v>31739</v>
      </c>
      <c r="BO1839" t="s">
        <v>31740</v>
      </c>
      <c r="BQ1839" t="s">
        <v>31741</v>
      </c>
      <c r="BV1839" t="s">
        <v>31742</v>
      </c>
    </row>
    <row r="1840" spans="12:74" x14ac:dyDescent="0.3">
      <c r="L1840">
        <v>6990</v>
      </c>
      <c r="M1840" t="s">
        <v>2232</v>
      </c>
      <c r="AU1840" t="s">
        <v>31743</v>
      </c>
      <c r="AW1840" t="s">
        <v>31744</v>
      </c>
      <c r="AZ1840" t="s">
        <v>31745</v>
      </c>
      <c r="BA1840" t="s">
        <v>31746</v>
      </c>
      <c r="BB1840" t="s">
        <v>31747</v>
      </c>
      <c r="BD1840" t="s">
        <v>31748</v>
      </c>
      <c r="BI1840" t="s">
        <v>31749</v>
      </c>
      <c r="BL1840" t="s">
        <v>31750</v>
      </c>
      <c r="BM1840" t="s">
        <v>31751</v>
      </c>
      <c r="BN1840" t="s">
        <v>31752</v>
      </c>
      <c r="BO1840" t="s">
        <v>31753</v>
      </c>
      <c r="BQ1840" t="s">
        <v>31754</v>
      </c>
      <c r="BV1840" t="s">
        <v>31755</v>
      </c>
    </row>
    <row r="1841" spans="12:74" x14ac:dyDescent="0.3">
      <c r="L1841">
        <v>6997</v>
      </c>
      <c r="M1841" t="s">
        <v>2233</v>
      </c>
      <c r="AU1841" t="s">
        <v>31756</v>
      </c>
      <c r="AW1841" t="s">
        <v>31757</v>
      </c>
      <c r="AZ1841" t="s">
        <v>31758</v>
      </c>
      <c r="BA1841" t="s">
        <v>31759</v>
      </c>
      <c r="BB1841" t="s">
        <v>31760</v>
      </c>
      <c r="BD1841" t="s">
        <v>31761</v>
      </c>
      <c r="BI1841" t="s">
        <v>31762</v>
      </c>
      <c r="BL1841" t="s">
        <v>31763</v>
      </c>
      <c r="BM1841" t="s">
        <v>31764</v>
      </c>
      <c r="BN1841" t="s">
        <v>31765</v>
      </c>
      <c r="BO1841" t="s">
        <v>31766</v>
      </c>
      <c r="BQ1841" t="s">
        <v>31767</v>
      </c>
      <c r="BV1841" t="s">
        <v>31768</v>
      </c>
    </row>
    <row r="1842" spans="12:74" x14ac:dyDescent="0.3">
      <c r="L1842">
        <v>6997</v>
      </c>
      <c r="M1842" t="s">
        <v>2234</v>
      </c>
      <c r="AU1842" t="s">
        <v>31769</v>
      </c>
      <c r="AW1842" t="s">
        <v>9491</v>
      </c>
      <c r="AZ1842" t="s">
        <v>31770</v>
      </c>
      <c r="BA1842" t="s">
        <v>31771</v>
      </c>
      <c r="BB1842" t="s">
        <v>562</v>
      </c>
      <c r="BD1842" t="s">
        <v>31772</v>
      </c>
      <c r="BI1842" t="s">
        <v>31773</v>
      </c>
      <c r="BL1842" t="s">
        <v>31774</v>
      </c>
      <c r="BM1842" t="s">
        <v>31775</v>
      </c>
      <c r="BN1842" t="s">
        <v>31776</v>
      </c>
      <c r="BO1842" t="s">
        <v>31777</v>
      </c>
      <c r="BQ1842" t="s">
        <v>31778</v>
      </c>
      <c r="BV1842" t="s">
        <v>31779</v>
      </c>
    </row>
    <row r="1843" spans="12:74" x14ac:dyDescent="0.3">
      <c r="L1843">
        <v>6997</v>
      </c>
      <c r="M1843" t="s">
        <v>2235</v>
      </c>
      <c r="AU1843" t="s">
        <v>31780</v>
      </c>
      <c r="AW1843" t="s">
        <v>31781</v>
      </c>
      <c r="AZ1843" t="s">
        <v>31782</v>
      </c>
      <c r="BA1843" t="s">
        <v>31783</v>
      </c>
      <c r="BB1843" t="s">
        <v>31784</v>
      </c>
      <c r="BD1843" t="s">
        <v>31785</v>
      </c>
      <c r="BI1843" t="s">
        <v>31786</v>
      </c>
      <c r="BL1843" t="s">
        <v>31787</v>
      </c>
      <c r="BM1843" t="s">
        <v>31788</v>
      </c>
      <c r="BN1843" t="s">
        <v>31789</v>
      </c>
      <c r="BO1843" t="s">
        <v>31790</v>
      </c>
      <c r="BQ1843" t="s">
        <v>31791</v>
      </c>
      <c r="BV1843" t="s">
        <v>30530</v>
      </c>
    </row>
    <row r="1844" spans="12:74" x14ac:dyDescent="0.3">
      <c r="L1844">
        <v>6997</v>
      </c>
      <c r="M1844" t="s">
        <v>2236</v>
      </c>
      <c r="AU1844" t="s">
        <v>31792</v>
      </c>
      <c r="AW1844" t="s">
        <v>31793</v>
      </c>
      <c r="AZ1844" t="s">
        <v>31794</v>
      </c>
      <c r="BA1844" t="s">
        <v>31795</v>
      </c>
      <c r="BB1844" t="s">
        <v>31796</v>
      </c>
      <c r="BD1844" t="s">
        <v>31797</v>
      </c>
      <c r="BI1844" t="s">
        <v>31798</v>
      </c>
      <c r="BL1844" t="s">
        <v>31799</v>
      </c>
      <c r="BM1844" t="s">
        <v>31800</v>
      </c>
      <c r="BN1844" t="s">
        <v>31801</v>
      </c>
      <c r="BO1844" t="s">
        <v>31802</v>
      </c>
      <c r="BQ1844" t="s">
        <v>31803</v>
      </c>
      <c r="BV1844" t="s">
        <v>31804</v>
      </c>
    </row>
    <row r="1845" spans="12:74" x14ac:dyDescent="0.3">
      <c r="L1845">
        <v>7000</v>
      </c>
      <c r="M1845" t="s">
        <v>2237</v>
      </c>
      <c r="AU1845" t="s">
        <v>31805</v>
      </c>
      <c r="AW1845" t="s">
        <v>31806</v>
      </c>
      <c r="AZ1845" t="s">
        <v>31807</v>
      </c>
      <c r="BA1845" t="s">
        <v>31808</v>
      </c>
      <c r="BB1845" t="s">
        <v>31809</v>
      </c>
      <c r="BD1845" t="s">
        <v>31810</v>
      </c>
      <c r="BI1845" t="s">
        <v>31811</v>
      </c>
      <c r="BL1845" t="s">
        <v>31812</v>
      </c>
      <c r="BM1845" t="s">
        <v>31813</v>
      </c>
      <c r="BN1845" t="s">
        <v>31814</v>
      </c>
      <c r="BO1845" t="s">
        <v>31815</v>
      </c>
      <c r="BQ1845" t="s">
        <v>31816</v>
      </c>
      <c r="BV1845" t="s">
        <v>31817</v>
      </c>
    </row>
    <row r="1846" spans="12:74" x14ac:dyDescent="0.3">
      <c r="L1846">
        <v>7011</v>
      </c>
      <c r="M1846" t="s">
        <v>2238</v>
      </c>
      <c r="AU1846" t="s">
        <v>31818</v>
      </c>
      <c r="AW1846" t="s">
        <v>31819</v>
      </c>
      <c r="AZ1846" t="s">
        <v>31820</v>
      </c>
      <c r="BA1846" t="s">
        <v>31821</v>
      </c>
      <c r="BB1846" t="s">
        <v>31822</v>
      </c>
      <c r="BD1846" t="s">
        <v>31823</v>
      </c>
      <c r="BI1846" t="s">
        <v>31824</v>
      </c>
      <c r="BL1846" t="s">
        <v>31825</v>
      </c>
      <c r="BM1846" t="s">
        <v>31826</v>
      </c>
      <c r="BN1846" t="s">
        <v>31827</v>
      </c>
      <c r="BO1846" t="s">
        <v>31828</v>
      </c>
      <c r="BQ1846" t="s">
        <v>31829</v>
      </c>
      <c r="BV1846" t="s">
        <v>31830</v>
      </c>
    </row>
    <row r="1847" spans="12:74" x14ac:dyDescent="0.3">
      <c r="L1847">
        <v>7012</v>
      </c>
      <c r="M1847" t="s">
        <v>2239</v>
      </c>
      <c r="AU1847" t="s">
        <v>31831</v>
      </c>
      <c r="AW1847" t="s">
        <v>31832</v>
      </c>
      <c r="AZ1847" t="s">
        <v>31833</v>
      </c>
      <c r="BA1847" t="s">
        <v>31834</v>
      </c>
      <c r="BB1847" t="s">
        <v>31835</v>
      </c>
      <c r="BD1847" t="s">
        <v>31836</v>
      </c>
      <c r="BI1847" t="s">
        <v>31837</v>
      </c>
      <c r="BL1847" t="s">
        <v>31838</v>
      </c>
      <c r="BM1847" t="s">
        <v>31839</v>
      </c>
      <c r="BN1847" t="s">
        <v>31840</v>
      </c>
      <c r="BO1847" t="s">
        <v>31841</v>
      </c>
      <c r="BQ1847" t="s">
        <v>31842</v>
      </c>
      <c r="BV1847" t="s">
        <v>31843</v>
      </c>
    </row>
    <row r="1848" spans="12:74" x14ac:dyDescent="0.3">
      <c r="L1848">
        <v>7012</v>
      </c>
      <c r="M1848" t="s">
        <v>2240</v>
      </c>
      <c r="AU1848" t="s">
        <v>31844</v>
      </c>
      <c r="AW1848" t="s">
        <v>31845</v>
      </c>
      <c r="AZ1848" t="s">
        <v>31846</v>
      </c>
      <c r="BA1848" t="s">
        <v>31847</v>
      </c>
      <c r="BB1848" t="s">
        <v>31848</v>
      </c>
      <c r="BD1848" t="s">
        <v>31849</v>
      </c>
      <c r="BI1848" t="s">
        <v>31850</v>
      </c>
      <c r="BL1848" t="s">
        <v>31851</v>
      </c>
      <c r="BM1848" t="s">
        <v>31852</v>
      </c>
      <c r="BN1848" t="s">
        <v>31853</v>
      </c>
      <c r="BO1848" t="s">
        <v>31854</v>
      </c>
      <c r="BQ1848" t="s">
        <v>31855</v>
      </c>
      <c r="BV1848" t="s">
        <v>31856</v>
      </c>
    </row>
    <row r="1849" spans="12:74" x14ac:dyDescent="0.3">
      <c r="L1849">
        <v>7020</v>
      </c>
      <c r="M1849" t="s">
        <v>2241</v>
      </c>
      <c r="AU1849" t="s">
        <v>31857</v>
      </c>
      <c r="AW1849" t="s">
        <v>31858</v>
      </c>
      <c r="AZ1849" t="s">
        <v>31859</v>
      </c>
      <c r="BA1849" t="s">
        <v>31860</v>
      </c>
      <c r="BB1849" t="s">
        <v>31861</v>
      </c>
      <c r="BD1849" t="s">
        <v>31862</v>
      </c>
      <c r="BI1849" t="s">
        <v>31863</v>
      </c>
      <c r="BL1849" t="s">
        <v>31864</v>
      </c>
      <c r="BM1849" t="s">
        <v>31865</v>
      </c>
      <c r="BN1849" t="s">
        <v>31866</v>
      </c>
      <c r="BO1849" t="s">
        <v>31867</v>
      </c>
      <c r="BQ1849" t="s">
        <v>31868</v>
      </c>
      <c r="BV1849" t="s">
        <v>31869</v>
      </c>
    </row>
    <row r="1850" spans="12:74" x14ac:dyDescent="0.3">
      <c r="L1850">
        <v>7020</v>
      </c>
      <c r="M1850" t="s">
        <v>2242</v>
      </c>
      <c r="AU1850" t="s">
        <v>31870</v>
      </c>
      <c r="AW1850" t="s">
        <v>31871</v>
      </c>
      <c r="AZ1850" t="s">
        <v>31872</v>
      </c>
      <c r="BA1850" t="s">
        <v>31873</v>
      </c>
      <c r="BB1850" t="s">
        <v>31874</v>
      </c>
      <c r="BD1850" t="s">
        <v>31875</v>
      </c>
      <c r="BI1850" t="s">
        <v>31876</v>
      </c>
      <c r="BL1850" t="s">
        <v>31877</v>
      </c>
      <c r="BM1850" t="s">
        <v>31878</v>
      </c>
      <c r="BN1850" t="s">
        <v>31879</v>
      </c>
      <c r="BO1850" t="s">
        <v>31880</v>
      </c>
      <c r="BQ1850" t="s">
        <v>31881</v>
      </c>
      <c r="BV1850" t="s">
        <v>31882</v>
      </c>
    </row>
    <row r="1851" spans="12:74" x14ac:dyDescent="0.3">
      <c r="L1851">
        <v>7021</v>
      </c>
      <c r="M1851" t="s">
        <v>2243</v>
      </c>
      <c r="AU1851" t="s">
        <v>31883</v>
      </c>
      <c r="AW1851" t="s">
        <v>31884</v>
      </c>
      <c r="AZ1851" t="s">
        <v>31885</v>
      </c>
      <c r="BA1851" t="s">
        <v>31886</v>
      </c>
      <c r="BB1851" t="s">
        <v>31887</v>
      </c>
      <c r="BD1851" t="s">
        <v>31888</v>
      </c>
      <c r="BI1851" t="s">
        <v>31889</v>
      </c>
      <c r="BL1851" t="s">
        <v>31890</v>
      </c>
      <c r="BM1851" t="s">
        <v>31891</v>
      </c>
      <c r="BN1851" t="s">
        <v>31892</v>
      </c>
      <c r="BO1851" t="s">
        <v>31893</v>
      </c>
      <c r="BQ1851" t="s">
        <v>31894</v>
      </c>
      <c r="BV1851" t="s">
        <v>31895</v>
      </c>
    </row>
    <row r="1852" spans="12:74" x14ac:dyDescent="0.3">
      <c r="L1852">
        <v>7022</v>
      </c>
      <c r="M1852" t="s">
        <v>2244</v>
      </c>
      <c r="AU1852" t="s">
        <v>31896</v>
      </c>
      <c r="AW1852" t="s">
        <v>31897</v>
      </c>
      <c r="AZ1852" t="s">
        <v>31898</v>
      </c>
      <c r="BA1852" t="s">
        <v>31899</v>
      </c>
      <c r="BB1852" t="s">
        <v>31900</v>
      </c>
      <c r="BD1852" t="s">
        <v>31901</v>
      </c>
      <c r="BI1852" t="s">
        <v>31902</v>
      </c>
      <c r="BL1852" t="s">
        <v>31903</v>
      </c>
      <c r="BM1852" t="s">
        <v>31904</v>
      </c>
      <c r="BN1852" t="s">
        <v>31905</v>
      </c>
      <c r="BO1852" t="s">
        <v>31906</v>
      </c>
      <c r="BQ1852" t="s">
        <v>31907</v>
      </c>
      <c r="BV1852" t="s">
        <v>31908</v>
      </c>
    </row>
    <row r="1853" spans="12:74" x14ac:dyDescent="0.3">
      <c r="L1853">
        <v>7022</v>
      </c>
      <c r="M1853" t="s">
        <v>2245</v>
      </c>
      <c r="AU1853" t="s">
        <v>31909</v>
      </c>
      <c r="AW1853" t="s">
        <v>31910</v>
      </c>
      <c r="AZ1853" t="s">
        <v>31911</v>
      </c>
      <c r="BA1853" t="s">
        <v>31912</v>
      </c>
      <c r="BB1853" t="s">
        <v>31913</v>
      </c>
      <c r="BD1853" t="s">
        <v>31914</v>
      </c>
      <c r="BI1853" t="s">
        <v>31915</v>
      </c>
      <c r="BL1853" t="s">
        <v>31916</v>
      </c>
      <c r="BM1853" t="s">
        <v>31917</v>
      </c>
      <c r="BN1853" t="s">
        <v>31918</v>
      </c>
      <c r="BO1853" t="s">
        <v>31919</v>
      </c>
      <c r="BQ1853" t="s">
        <v>31920</v>
      </c>
      <c r="BV1853" t="s">
        <v>31921</v>
      </c>
    </row>
    <row r="1854" spans="12:74" x14ac:dyDescent="0.3">
      <c r="L1854">
        <v>7022</v>
      </c>
      <c r="M1854" t="s">
        <v>2246</v>
      </c>
      <c r="AU1854" t="s">
        <v>31922</v>
      </c>
      <c r="AW1854" t="s">
        <v>31923</v>
      </c>
      <c r="AZ1854" t="s">
        <v>31924</v>
      </c>
      <c r="BA1854" t="s">
        <v>31925</v>
      </c>
      <c r="BB1854" t="s">
        <v>31926</v>
      </c>
      <c r="BD1854" t="s">
        <v>31927</v>
      </c>
      <c r="BI1854" t="s">
        <v>31928</v>
      </c>
      <c r="BL1854" t="s">
        <v>31929</v>
      </c>
      <c r="BM1854" t="s">
        <v>31930</v>
      </c>
      <c r="BN1854" t="s">
        <v>31931</v>
      </c>
      <c r="BO1854" t="s">
        <v>31932</v>
      </c>
      <c r="BQ1854" t="s">
        <v>31933</v>
      </c>
      <c r="BV1854" t="s">
        <v>31934</v>
      </c>
    </row>
    <row r="1855" spans="12:74" x14ac:dyDescent="0.3">
      <c r="L1855">
        <v>7022</v>
      </c>
      <c r="M1855" t="s">
        <v>2247</v>
      </c>
      <c r="AU1855" t="s">
        <v>31935</v>
      </c>
      <c r="AW1855" t="s">
        <v>31936</v>
      </c>
      <c r="AZ1855" t="s">
        <v>31937</v>
      </c>
      <c r="BA1855" t="s">
        <v>31938</v>
      </c>
      <c r="BB1855" t="s">
        <v>31939</v>
      </c>
      <c r="BD1855" t="s">
        <v>31940</v>
      </c>
      <c r="BI1855" t="s">
        <v>31941</v>
      </c>
      <c r="BL1855" t="s">
        <v>31942</v>
      </c>
      <c r="BM1855" t="s">
        <v>31943</v>
      </c>
      <c r="BN1855" t="s">
        <v>31944</v>
      </c>
      <c r="BO1855" t="s">
        <v>31945</v>
      </c>
      <c r="BQ1855" t="s">
        <v>31946</v>
      </c>
      <c r="BV1855" t="s">
        <v>31947</v>
      </c>
    </row>
    <row r="1856" spans="12:74" x14ac:dyDescent="0.3">
      <c r="L1856">
        <v>7022</v>
      </c>
      <c r="M1856" t="s">
        <v>2248</v>
      </c>
      <c r="AU1856" t="s">
        <v>31948</v>
      </c>
      <c r="AW1856" t="s">
        <v>31949</v>
      </c>
      <c r="AZ1856" t="s">
        <v>31950</v>
      </c>
      <c r="BA1856" t="s">
        <v>31951</v>
      </c>
      <c r="BB1856" t="s">
        <v>31952</v>
      </c>
      <c r="BD1856" t="s">
        <v>31953</v>
      </c>
      <c r="BI1856" t="s">
        <v>31954</v>
      </c>
      <c r="BL1856" t="s">
        <v>31955</v>
      </c>
      <c r="BM1856" t="s">
        <v>31956</v>
      </c>
      <c r="BN1856" t="s">
        <v>31957</v>
      </c>
      <c r="BO1856" t="s">
        <v>31958</v>
      </c>
      <c r="BQ1856" t="s">
        <v>31959</v>
      </c>
      <c r="BV1856" t="s">
        <v>31960</v>
      </c>
    </row>
    <row r="1857" spans="12:74" x14ac:dyDescent="0.3">
      <c r="L1857">
        <v>7024</v>
      </c>
      <c r="M1857" t="s">
        <v>2249</v>
      </c>
      <c r="AU1857" t="s">
        <v>31961</v>
      </c>
      <c r="AW1857" t="s">
        <v>31962</v>
      </c>
      <c r="AZ1857" t="s">
        <v>31963</v>
      </c>
      <c r="BA1857" t="s">
        <v>31964</v>
      </c>
      <c r="BB1857" t="s">
        <v>31965</v>
      </c>
      <c r="BD1857" t="s">
        <v>31966</v>
      </c>
      <c r="BI1857" t="s">
        <v>31967</v>
      </c>
      <c r="BL1857" t="s">
        <v>31968</v>
      </c>
      <c r="BM1857" t="s">
        <v>31969</v>
      </c>
      <c r="BN1857" t="s">
        <v>31970</v>
      </c>
      <c r="BO1857" t="s">
        <v>31971</v>
      </c>
      <c r="BQ1857" t="s">
        <v>31972</v>
      </c>
      <c r="BV1857" t="s">
        <v>31973</v>
      </c>
    </row>
    <row r="1858" spans="12:74" x14ac:dyDescent="0.3">
      <c r="L1858">
        <v>7030</v>
      </c>
      <c r="M1858" t="s">
        <v>2250</v>
      </c>
      <c r="AU1858" t="s">
        <v>31974</v>
      </c>
      <c r="AW1858" t="s">
        <v>31975</v>
      </c>
      <c r="AZ1858" t="s">
        <v>31976</v>
      </c>
      <c r="BA1858" t="s">
        <v>31977</v>
      </c>
      <c r="BB1858" t="s">
        <v>6744</v>
      </c>
      <c r="BD1858" t="s">
        <v>31978</v>
      </c>
      <c r="BI1858" t="s">
        <v>31979</v>
      </c>
      <c r="BL1858" t="s">
        <v>31980</v>
      </c>
      <c r="BM1858" t="s">
        <v>31981</v>
      </c>
      <c r="BN1858" t="s">
        <v>31982</v>
      </c>
      <c r="BO1858" t="s">
        <v>31983</v>
      </c>
      <c r="BQ1858" t="s">
        <v>31984</v>
      </c>
      <c r="BV1858" t="s">
        <v>31985</v>
      </c>
    </row>
    <row r="1859" spans="12:74" x14ac:dyDescent="0.3">
      <c r="L1859">
        <v>7031</v>
      </c>
      <c r="M1859" t="s">
        <v>2251</v>
      </c>
      <c r="AU1859" t="s">
        <v>31986</v>
      </c>
      <c r="AW1859" t="s">
        <v>31987</v>
      </c>
      <c r="AZ1859" t="s">
        <v>31988</v>
      </c>
      <c r="BA1859" t="s">
        <v>31989</v>
      </c>
      <c r="BB1859" t="s">
        <v>31990</v>
      </c>
      <c r="BD1859" t="s">
        <v>31991</v>
      </c>
      <c r="BI1859" t="s">
        <v>31992</v>
      </c>
      <c r="BL1859" t="s">
        <v>31993</v>
      </c>
      <c r="BM1859" t="s">
        <v>31994</v>
      </c>
      <c r="BN1859" t="s">
        <v>31995</v>
      </c>
      <c r="BO1859" t="s">
        <v>31996</v>
      </c>
      <c r="BQ1859" t="s">
        <v>31997</v>
      </c>
      <c r="BV1859" t="s">
        <v>31998</v>
      </c>
    </row>
    <row r="1860" spans="12:74" x14ac:dyDescent="0.3">
      <c r="L1860">
        <v>7032</v>
      </c>
      <c r="M1860" t="s">
        <v>2252</v>
      </c>
      <c r="AU1860" t="s">
        <v>31999</v>
      </c>
      <c r="AW1860" t="s">
        <v>32000</v>
      </c>
      <c r="AZ1860" t="s">
        <v>32001</v>
      </c>
      <c r="BA1860" t="s">
        <v>32002</v>
      </c>
      <c r="BB1860" t="s">
        <v>32003</v>
      </c>
      <c r="BD1860" t="s">
        <v>32004</v>
      </c>
      <c r="BI1860" t="s">
        <v>32005</v>
      </c>
      <c r="BL1860" t="s">
        <v>32006</v>
      </c>
      <c r="BM1860" t="s">
        <v>32007</v>
      </c>
      <c r="BN1860" t="s">
        <v>32008</v>
      </c>
      <c r="BO1860" t="s">
        <v>32009</v>
      </c>
      <c r="BQ1860" t="s">
        <v>32010</v>
      </c>
      <c r="BV1860" t="s">
        <v>32011</v>
      </c>
    </row>
    <row r="1861" spans="12:74" x14ac:dyDescent="0.3">
      <c r="L1861">
        <v>7033</v>
      </c>
      <c r="M1861" t="s">
        <v>2253</v>
      </c>
      <c r="AU1861" t="s">
        <v>32012</v>
      </c>
      <c r="AW1861" t="s">
        <v>32013</v>
      </c>
      <c r="AZ1861" t="s">
        <v>32014</v>
      </c>
      <c r="BA1861" t="s">
        <v>32015</v>
      </c>
      <c r="BB1861" t="s">
        <v>32016</v>
      </c>
      <c r="BD1861" t="s">
        <v>32017</v>
      </c>
      <c r="BI1861" t="s">
        <v>32018</v>
      </c>
      <c r="BL1861" t="s">
        <v>32019</v>
      </c>
      <c r="BM1861" t="s">
        <v>32020</v>
      </c>
      <c r="BN1861" t="s">
        <v>32021</v>
      </c>
      <c r="BO1861" t="s">
        <v>32022</v>
      </c>
      <c r="BQ1861" t="s">
        <v>32023</v>
      </c>
      <c r="BV1861" t="s">
        <v>32024</v>
      </c>
    </row>
    <row r="1862" spans="12:74" x14ac:dyDescent="0.3">
      <c r="L1862">
        <v>7034</v>
      </c>
      <c r="M1862" t="s">
        <v>2254</v>
      </c>
      <c r="AU1862" t="s">
        <v>32025</v>
      </c>
      <c r="AW1862" t="s">
        <v>32026</v>
      </c>
      <c r="AZ1862" t="s">
        <v>32027</v>
      </c>
      <c r="BA1862" t="s">
        <v>32028</v>
      </c>
      <c r="BB1862" t="s">
        <v>32029</v>
      </c>
      <c r="BD1862" t="s">
        <v>32030</v>
      </c>
      <c r="BI1862" t="s">
        <v>32031</v>
      </c>
      <c r="BL1862" t="s">
        <v>32032</v>
      </c>
      <c r="BM1862" t="s">
        <v>32033</v>
      </c>
      <c r="BN1862" t="s">
        <v>32034</v>
      </c>
      <c r="BO1862" t="s">
        <v>32035</v>
      </c>
      <c r="BQ1862" t="s">
        <v>32036</v>
      </c>
      <c r="BV1862" t="s">
        <v>32037</v>
      </c>
    </row>
    <row r="1863" spans="12:74" x14ac:dyDescent="0.3">
      <c r="L1863">
        <v>7034</v>
      </c>
      <c r="M1863" t="s">
        <v>2255</v>
      </c>
      <c r="AU1863" t="s">
        <v>32038</v>
      </c>
      <c r="AW1863" t="s">
        <v>32039</v>
      </c>
      <c r="AZ1863" t="s">
        <v>32040</v>
      </c>
      <c r="BA1863" t="s">
        <v>32041</v>
      </c>
      <c r="BB1863" t="s">
        <v>32042</v>
      </c>
      <c r="BD1863" t="s">
        <v>32043</v>
      </c>
      <c r="BI1863" t="s">
        <v>32044</v>
      </c>
      <c r="BL1863" t="s">
        <v>32045</v>
      </c>
      <c r="BM1863" t="s">
        <v>32046</v>
      </c>
      <c r="BN1863" t="s">
        <v>32047</v>
      </c>
      <c r="BO1863" t="s">
        <v>32048</v>
      </c>
      <c r="BQ1863" t="s">
        <v>32049</v>
      </c>
      <c r="BV1863" t="s">
        <v>32050</v>
      </c>
    </row>
    <row r="1864" spans="12:74" x14ac:dyDescent="0.3">
      <c r="L1864">
        <v>7040</v>
      </c>
      <c r="M1864" t="s">
        <v>2256</v>
      </c>
      <c r="AU1864" t="s">
        <v>32051</v>
      </c>
      <c r="AW1864" t="s">
        <v>32052</v>
      </c>
      <c r="AZ1864" t="s">
        <v>32053</v>
      </c>
      <c r="BA1864" t="s">
        <v>32054</v>
      </c>
      <c r="BB1864" t="s">
        <v>564</v>
      </c>
      <c r="BD1864" t="s">
        <v>32055</v>
      </c>
      <c r="BI1864" t="s">
        <v>32056</v>
      </c>
      <c r="BL1864" t="s">
        <v>32057</v>
      </c>
      <c r="BM1864" t="s">
        <v>32058</v>
      </c>
      <c r="BN1864" t="s">
        <v>32059</v>
      </c>
      <c r="BO1864" t="s">
        <v>32060</v>
      </c>
      <c r="BQ1864" t="s">
        <v>32061</v>
      </c>
      <c r="BV1864" t="s">
        <v>32062</v>
      </c>
    </row>
    <row r="1865" spans="12:74" x14ac:dyDescent="0.3">
      <c r="L1865">
        <v>7040</v>
      </c>
      <c r="M1865" t="s">
        <v>2257</v>
      </c>
      <c r="AU1865" t="s">
        <v>32063</v>
      </c>
      <c r="AW1865" t="s">
        <v>32064</v>
      </c>
      <c r="AZ1865" t="s">
        <v>32065</v>
      </c>
      <c r="BA1865" t="s">
        <v>32066</v>
      </c>
      <c r="BB1865" t="s">
        <v>32067</v>
      </c>
      <c r="BD1865" t="s">
        <v>32068</v>
      </c>
      <c r="BI1865" t="s">
        <v>32069</v>
      </c>
      <c r="BL1865" t="s">
        <v>32070</v>
      </c>
      <c r="BM1865" t="s">
        <v>32071</v>
      </c>
      <c r="BN1865" t="s">
        <v>32072</v>
      </c>
      <c r="BO1865" t="s">
        <v>32073</v>
      </c>
      <c r="BQ1865" t="s">
        <v>32074</v>
      </c>
      <c r="BV1865" t="s">
        <v>32075</v>
      </c>
    </row>
    <row r="1866" spans="12:74" x14ac:dyDescent="0.3">
      <c r="L1866">
        <v>7040</v>
      </c>
      <c r="M1866" t="s">
        <v>2258</v>
      </c>
      <c r="AU1866" t="s">
        <v>32076</v>
      </c>
      <c r="AW1866" t="s">
        <v>32077</v>
      </c>
      <c r="AZ1866" t="s">
        <v>32078</v>
      </c>
      <c r="BA1866" t="s">
        <v>32079</v>
      </c>
      <c r="BB1866" t="s">
        <v>32080</v>
      </c>
      <c r="BD1866" t="s">
        <v>32081</v>
      </c>
      <c r="BI1866" t="s">
        <v>32082</v>
      </c>
      <c r="BL1866" t="s">
        <v>32083</v>
      </c>
      <c r="BM1866" t="s">
        <v>32084</v>
      </c>
      <c r="BN1866" t="s">
        <v>32085</v>
      </c>
      <c r="BO1866" t="s">
        <v>32086</v>
      </c>
      <c r="BQ1866" t="s">
        <v>32087</v>
      </c>
      <c r="BV1866" t="s">
        <v>32088</v>
      </c>
    </row>
    <row r="1867" spans="12:74" x14ac:dyDescent="0.3">
      <c r="L1867">
        <v>7040</v>
      </c>
      <c r="M1867" t="s">
        <v>2265</v>
      </c>
      <c r="AU1867" t="s">
        <v>32089</v>
      </c>
      <c r="AW1867" t="s">
        <v>32090</v>
      </c>
      <c r="AZ1867" t="s">
        <v>32091</v>
      </c>
      <c r="BA1867" t="s">
        <v>32092</v>
      </c>
      <c r="BB1867" t="s">
        <v>32093</v>
      </c>
      <c r="BD1867" t="s">
        <v>32094</v>
      </c>
      <c r="BI1867" t="s">
        <v>32095</v>
      </c>
      <c r="BL1867" t="s">
        <v>32096</v>
      </c>
      <c r="BM1867" t="s">
        <v>32097</v>
      </c>
      <c r="BN1867" t="s">
        <v>32098</v>
      </c>
      <c r="BO1867" t="s">
        <v>32099</v>
      </c>
      <c r="BQ1867" t="s">
        <v>32100</v>
      </c>
      <c r="BV1867" t="s">
        <v>32101</v>
      </c>
    </row>
    <row r="1868" spans="12:74" x14ac:dyDescent="0.3">
      <c r="L1868">
        <v>7040</v>
      </c>
      <c r="M1868" t="s">
        <v>2259</v>
      </c>
      <c r="AU1868" t="s">
        <v>32102</v>
      </c>
      <c r="AW1868" t="s">
        <v>32103</v>
      </c>
      <c r="AZ1868" t="s">
        <v>32104</v>
      </c>
      <c r="BA1868" t="s">
        <v>32105</v>
      </c>
      <c r="BB1868" t="s">
        <v>32106</v>
      </c>
      <c r="BD1868" t="s">
        <v>32107</v>
      </c>
      <c r="BI1868" t="s">
        <v>32108</v>
      </c>
      <c r="BL1868" t="s">
        <v>32109</v>
      </c>
      <c r="BM1868" t="s">
        <v>32110</v>
      </c>
      <c r="BN1868" t="s">
        <v>32111</v>
      </c>
      <c r="BO1868" t="s">
        <v>32112</v>
      </c>
      <c r="BQ1868" t="s">
        <v>32113</v>
      </c>
      <c r="BV1868" t="s">
        <v>32114</v>
      </c>
    </row>
    <row r="1869" spans="12:74" x14ac:dyDescent="0.3">
      <c r="L1869">
        <v>7040</v>
      </c>
      <c r="M1869" t="s">
        <v>2260</v>
      </c>
      <c r="AU1869" t="s">
        <v>32115</v>
      </c>
      <c r="AW1869" t="s">
        <v>32116</v>
      </c>
      <c r="AZ1869" t="s">
        <v>32117</v>
      </c>
      <c r="BA1869" t="s">
        <v>32118</v>
      </c>
      <c r="BB1869" t="s">
        <v>32119</v>
      </c>
      <c r="BD1869" t="s">
        <v>32120</v>
      </c>
      <c r="BI1869" t="s">
        <v>32121</v>
      </c>
      <c r="BL1869" t="s">
        <v>32122</v>
      </c>
      <c r="BM1869" t="s">
        <v>32123</v>
      </c>
      <c r="BN1869" t="s">
        <v>32124</v>
      </c>
      <c r="BO1869" t="s">
        <v>32125</v>
      </c>
      <c r="BQ1869" t="s">
        <v>32126</v>
      </c>
      <c r="BV1869" t="s">
        <v>32127</v>
      </c>
    </row>
    <row r="1870" spans="12:74" x14ac:dyDescent="0.3">
      <c r="L1870">
        <v>7040</v>
      </c>
      <c r="M1870" t="s">
        <v>2261</v>
      </c>
      <c r="AU1870" t="s">
        <v>32128</v>
      </c>
      <c r="AW1870" t="s">
        <v>32129</v>
      </c>
      <c r="AZ1870" t="s">
        <v>32130</v>
      </c>
      <c r="BA1870" t="s">
        <v>32131</v>
      </c>
      <c r="BB1870" t="s">
        <v>32132</v>
      </c>
      <c r="BD1870" t="s">
        <v>32133</v>
      </c>
      <c r="BI1870" t="s">
        <v>32134</v>
      </c>
      <c r="BL1870" t="s">
        <v>32135</v>
      </c>
      <c r="BM1870" t="s">
        <v>32136</v>
      </c>
      <c r="BN1870" t="s">
        <v>32137</v>
      </c>
      <c r="BO1870" t="s">
        <v>32138</v>
      </c>
      <c r="BQ1870" t="s">
        <v>32139</v>
      </c>
      <c r="BV1870" t="s">
        <v>32140</v>
      </c>
    </row>
    <row r="1871" spans="12:74" x14ac:dyDescent="0.3">
      <c r="L1871">
        <v>7040</v>
      </c>
      <c r="M1871" t="s">
        <v>2262</v>
      </c>
      <c r="AU1871" t="s">
        <v>32141</v>
      </c>
      <c r="AW1871" t="s">
        <v>32142</v>
      </c>
      <c r="AZ1871" t="s">
        <v>32143</v>
      </c>
      <c r="BA1871" t="s">
        <v>32144</v>
      </c>
      <c r="BB1871" t="s">
        <v>32145</v>
      </c>
      <c r="BD1871" t="s">
        <v>32146</v>
      </c>
      <c r="BI1871" t="s">
        <v>32147</v>
      </c>
      <c r="BL1871" t="s">
        <v>32148</v>
      </c>
      <c r="BM1871" t="s">
        <v>32149</v>
      </c>
      <c r="BN1871" t="s">
        <v>32150</v>
      </c>
      <c r="BO1871" t="s">
        <v>32151</v>
      </c>
      <c r="BQ1871" t="s">
        <v>32152</v>
      </c>
      <c r="BV1871" t="s">
        <v>32153</v>
      </c>
    </row>
    <row r="1872" spans="12:74" x14ac:dyDescent="0.3">
      <c r="L1872">
        <v>7041</v>
      </c>
      <c r="M1872" t="s">
        <v>2263</v>
      </c>
      <c r="AU1872" t="s">
        <v>32154</v>
      </c>
      <c r="AW1872" t="s">
        <v>32155</v>
      </c>
      <c r="AZ1872" t="s">
        <v>32156</v>
      </c>
      <c r="BA1872" t="s">
        <v>32157</v>
      </c>
      <c r="BB1872" t="s">
        <v>32158</v>
      </c>
      <c r="BD1872" t="s">
        <v>32159</v>
      </c>
      <c r="BI1872" t="s">
        <v>32160</v>
      </c>
      <c r="BL1872" t="s">
        <v>32161</v>
      </c>
      <c r="BM1872" t="s">
        <v>32162</v>
      </c>
      <c r="BN1872" t="s">
        <v>32163</v>
      </c>
      <c r="BO1872" t="s">
        <v>32164</v>
      </c>
      <c r="BQ1872" t="s">
        <v>32165</v>
      </c>
      <c r="BV1872" t="s">
        <v>32166</v>
      </c>
    </row>
    <row r="1873" spans="12:74" x14ac:dyDescent="0.3">
      <c r="L1873">
        <v>7041</v>
      </c>
      <c r="M1873" t="s">
        <v>2264</v>
      </c>
      <c r="AU1873" t="s">
        <v>32167</v>
      </c>
      <c r="AW1873" t="s">
        <v>32168</v>
      </c>
      <c r="AZ1873" t="s">
        <v>32169</v>
      </c>
      <c r="BA1873" t="s">
        <v>32170</v>
      </c>
      <c r="BB1873" t="s">
        <v>32171</v>
      </c>
      <c r="BD1873" t="s">
        <v>32172</v>
      </c>
      <c r="BI1873" t="s">
        <v>32173</v>
      </c>
      <c r="BL1873" t="s">
        <v>32174</v>
      </c>
      <c r="BM1873" t="s">
        <v>32175</v>
      </c>
      <c r="BN1873" t="s">
        <v>32176</v>
      </c>
      <c r="BO1873" t="s">
        <v>32177</v>
      </c>
      <c r="BQ1873" t="s">
        <v>32178</v>
      </c>
      <c r="BV1873" t="s">
        <v>32179</v>
      </c>
    </row>
    <row r="1874" spans="12:74" x14ac:dyDescent="0.3">
      <c r="L1874">
        <v>7050</v>
      </c>
      <c r="M1874" t="s">
        <v>2266</v>
      </c>
      <c r="AU1874" t="s">
        <v>32180</v>
      </c>
      <c r="AW1874" t="s">
        <v>32181</v>
      </c>
      <c r="AZ1874" t="s">
        <v>32182</v>
      </c>
      <c r="BA1874" t="s">
        <v>32183</v>
      </c>
      <c r="BB1874" t="s">
        <v>32184</v>
      </c>
      <c r="BD1874" t="s">
        <v>32185</v>
      </c>
      <c r="BI1874" t="s">
        <v>32186</v>
      </c>
      <c r="BL1874" t="s">
        <v>32187</v>
      </c>
      <c r="BM1874" t="s">
        <v>32188</v>
      </c>
      <c r="BN1874" t="s">
        <v>32189</v>
      </c>
      <c r="BO1874" t="s">
        <v>32190</v>
      </c>
      <c r="BQ1874" t="s">
        <v>32191</v>
      </c>
      <c r="BV1874" t="s">
        <v>32192</v>
      </c>
    </row>
    <row r="1875" spans="12:74" x14ac:dyDescent="0.3">
      <c r="L1875">
        <v>7050</v>
      </c>
      <c r="M1875" t="s">
        <v>2267</v>
      </c>
      <c r="AU1875" t="s">
        <v>32193</v>
      </c>
      <c r="AW1875" t="s">
        <v>32194</v>
      </c>
      <c r="AZ1875" t="s">
        <v>32195</v>
      </c>
      <c r="BA1875" t="s">
        <v>32196</v>
      </c>
      <c r="BB1875" t="s">
        <v>32197</v>
      </c>
      <c r="BD1875" t="s">
        <v>32198</v>
      </c>
      <c r="BI1875" t="s">
        <v>32199</v>
      </c>
      <c r="BL1875" t="s">
        <v>32200</v>
      </c>
      <c r="BM1875" t="s">
        <v>32201</v>
      </c>
      <c r="BN1875" t="s">
        <v>32202</v>
      </c>
      <c r="BO1875" t="s">
        <v>32203</v>
      </c>
      <c r="BQ1875" t="s">
        <v>32204</v>
      </c>
      <c r="BV1875" t="s">
        <v>32205</v>
      </c>
    </row>
    <row r="1876" spans="12:74" x14ac:dyDescent="0.3">
      <c r="L1876">
        <v>7050</v>
      </c>
      <c r="M1876" t="s">
        <v>2268</v>
      </c>
      <c r="AU1876" t="s">
        <v>32206</v>
      </c>
      <c r="AW1876" t="s">
        <v>32207</v>
      </c>
      <c r="AZ1876" t="s">
        <v>32208</v>
      </c>
      <c r="BA1876" t="s">
        <v>32209</v>
      </c>
      <c r="BB1876" t="s">
        <v>32210</v>
      </c>
      <c r="BD1876" t="s">
        <v>32211</v>
      </c>
      <c r="BI1876" t="s">
        <v>32212</v>
      </c>
      <c r="BL1876" t="s">
        <v>32213</v>
      </c>
      <c r="BM1876" t="s">
        <v>32214</v>
      </c>
      <c r="BN1876" t="s">
        <v>32215</v>
      </c>
      <c r="BO1876" t="s">
        <v>32216</v>
      </c>
      <c r="BQ1876" t="s">
        <v>32217</v>
      </c>
      <c r="BV1876" t="s">
        <v>32218</v>
      </c>
    </row>
    <row r="1877" spans="12:74" x14ac:dyDescent="0.3">
      <c r="L1877">
        <v>7050</v>
      </c>
      <c r="M1877" t="s">
        <v>2269</v>
      </c>
      <c r="AU1877" t="s">
        <v>32219</v>
      </c>
      <c r="AW1877" t="s">
        <v>32220</v>
      </c>
      <c r="AZ1877" t="s">
        <v>32221</v>
      </c>
      <c r="BA1877" t="s">
        <v>32222</v>
      </c>
      <c r="BB1877" t="s">
        <v>32223</v>
      </c>
      <c r="BD1877" t="s">
        <v>32224</v>
      </c>
      <c r="BI1877" t="s">
        <v>32225</v>
      </c>
      <c r="BL1877" t="s">
        <v>32226</v>
      </c>
      <c r="BM1877" t="s">
        <v>32227</v>
      </c>
      <c r="BN1877" t="s">
        <v>32228</v>
      </c>
      <c r="BO1877" t="s">
        <v>32229</v>
      </c>
      <c r="BQ1877" t="s">
        <v>32230</v>
      </c>
      <c r="BV1877" t="s">
        <v>32231</v>
      </c>
    </row>
    <row r="1878" spans="12:74" x14ac:dyDescent="0.3">
      <c r="L1878">
        <v>7050</v>
      </c>
      <c r="M1878" t="s">
        <v>2270</v>
      </c>
      <c r="AU1878" t="s">
        <v>32232</v>
      </c>
      <c r="AW1878" t="s">
        <v>32233</v>
      </c>
      <c r="AZ1878" t="s">
        <v>32234</v>
      </c>
      <c r="BA1878" t="s">
        <v>32235</v>
      </c>
      <c r="BB1878" t="s">
        <v>32236</v>
      </c>
      <c r="BD1878" t="s">
        <v>32237</v>
      </c>
      <c r="BI1878" t="s">
        <v>32238</v>
      </c>
      <c r="BL1878" t="s">
        <v>32239</v>
      </c>
      <c r="BM1878" t="s">
        <v>32240</v>
      </c>
      <c r="BN1878" t="s">
        <v>32241</v>
      </c>
      <c r="BO1878" t="s">
        <v>32242</v>
      </c>
      <c r="BQ1878" t="s">
        <v>32243</v>
      </c>
      <c r="BV1878" t="s">
        <v>32244</v>
      </c>
    </row>
    <row r="1879" spans="12:74" x14ac:dyDescent="0.3">
      <c r="L1879">
        <v>7050</v>
      </c>
      <c r="M1879" t="s">
        <v>2271</v>
      </c>
      <c r="AU1879" t="s">
        <v>32245</v>
      </c>
      <c r="AW1879" t="s">
        <v>32246</v>
      </c>
      <c r="AZ1879" t="s">
        <v>32247</v>
      </c>
      <c r="BA1879" t="s">
        <v>32248</v>
      </c>
      <c r="BB1879" t="s">
        <v>32249</v>
      </c>
      <c r="BD1879" t="s">
        <v>32250</v>
      </c>
      <c r="BI1879" t="s">
        <v>32251</v>
      </c>
      <c r="BL1879" t="s">
        <v>32252</v>
      </c>
      <c r="BM1879" t="s">
        <v>32253</v>
      </c>
      <c r="BN1879" t="s">
        <v>32254</v>
      </c>
      <c r="BO1879" t="s">
        <v>32255</v>
      </c>
      <c r="BQ1879" t="s">
        <v>32256</v>
      </c>
      <c r="BV1879" t="s">
        <v>32257</v>
      </c>
    </row>
    <row r="1880" spans="12:74" x14ac:dyDescent="0.3">
      <c r="L1880">
        <v>7060</v>
      </c>
      <c r="M1880" t="s">
        <v>2272</v>
      </c>
      <c r="AU1880" t="s">
        <v>32258</v>
      </c>
      <c r="AW1880" t="s">
        <v>32259</v>
      </c>
      <c r="AZ1880" t="s">
        <v>32260</v>
      </c>
      <c r="BA1880" t="s">
        <v>32261</v>
      </c>
      <c r="BB1880" t="s">
        <v>32262</v>
      </c>
      <c r="BD1880" t="s">
        <v>32263</v>
      </c>
      <c r="BI1880" t="s">
        <v>32264</v>
      </c>
      <c r="BL1880" t="s">
        <v>32265</v>
      </c>
      <c r="BM1880" t="s">
        <v>32266</v>
      </c>
      <c r="BN1880" t="s">
        <v>32267</v>
      </c>
      <c r="BO1880" t="s">
        <v>32268</v>
      </c>
      <c r="BQ1880" t="s">
        <v>32269</v>
      </c>
      <c r="BV1880" t="s">
        <v>32270</v>
      </c>
    </row>
    <row r="1881" spans="12:74" x14ac:dyDescent="0.3">
      <c r="L1881">
        <v>7060</v>
      </c>
      <c r="M1881" t="s">
        <v>2273</v>
      </c>
      <c r="AU1881" t="s">
        <v>32271</v>
      </c>
      <c r="AW1881" t="s">
        <v>32272</v>
      </c>
      <c r="AZ1881" t="s">
        <v>32273</v>
      </c>
      <c r="BA1881" t="s">
        <v>32274</v>
      </c>
      <c r="BB1881" t="s">
        <v>32275</v>
      </c>
      <c r="BD1881" t="s">
        <v>32276</v>
      </c>
      <c r="BI1881" t="s">
        <v>32277</v>
      </c>
      <c r="BL1881" t="s">
        <v>32278</v>
      </c>
      <c r="BM1881" t="s">
        <v>32279</v>
      </c>
      <c r="BN1881" t="s">
        <v>32280</v>
      </c>
      <c r="BO1881" t="s">
        <v>32281</v>
      </c>
      <c r="BQ1881" t="s">
        <v>32282</v>
      </c>
      <c r="BV1881" t="s">
        <v>32283</v>
      </c>
    </row>
    <row r="1882" spans="12:74" x14ac:dyDescent="0.3">
      <c r="L1882">
        <v>7061</v>
      </c>
      <c r="M1882" t="s">
        <v>2274</v>
      </c>
      <c r="AU1882" t="s">
        <v>32284</v>
      </c>
      <c r="AW1882" t="s">
        <v>32285</v>
      </c>
      <c r="AZ1882" t="s">
        <v>32286</v>
      </c>
      <c r="BA1882" t="s">
        <v>32287</v>
      </c>
      <c r="BB1882" t="s">
        <v>32288</v>
      </c>
      <c r="BD1882" t="s">
        <v>32289</v>
      </c>
      <c r="BI1882" t="s">
        <v>32290</v>
      </c>
      <c r="BL1882" t="s">
        <v>32291</v>
      </c>
      <c r="BM1882" t="s">
        <v>32292</v>
      </c>
      <c r="BN1882" t="s">
        <v>32293</v>
      </c>
      <c r="BO1882" t="s">
        <v>32294</v>
      </c>
      <c r="BQ1882" t="s">
        <v>32295</v>
      </c>
      <c r="BV1882" t="s">
        <v>32296</v>
      </c>
    </row>
    <row r="1883" spans="12:74" x14ac:dyDescent="0.3">
      <c r="L1883">
        <v>7061</v>
      </c>
      <c r="M1883" t="s">
        <v>2275</v>
      </c>
      <c r="AU1883" t="s">
        <v>32297</v>
      </c>
      <c r="AW1883" t="s">
        <v>32298</v>
      </c>
      <c r="AZ1883" t="s">
        <v>32299</v>
      </c>
      <c r="BA1883" t="s">
        <v>32300</v>
      </c>
      <c r="BB1883" t="s">
        <v>32301</v>
      </c>
      <c r="BD1883" t="s">
        <v>32302</v>
      </c>
      <c r="BI1883" t="s">
        <v>32303</v>
      </c>
      <c r="BL1883" t="s">
        <v>32304</v>
      </c>
      <c r="BM1883" t="s">
        <v>32305</v>
      </c>
      <c r="BN1883" t="s">
        <v>32306</v>
      </c>
      <c r="BO1883" t="s">
        <v>32307</v>
      </c>
      <c r="BQ1883" t="s">
        <v>32308</v>
      </c>
      <c r="BV1883" t="s">
        <v>32309</v>
      </c>
    </row>
    <row r="1884" spans="12:74" x14ac:dyDescent="0.3">
      <c r="L1884">
        <v>7062</v>
      </c>
      <c r="M1884" t="s">
        <v>2276</v>
      </c>
      <c r="AU1884" t="s">
        <v>32310</v>
      </c>
      <c r="AW1884" t="s">
        <v>32311</v>
      </c>
      <c r="AZ1884" t="s">
        <v>32312</v>
      </c>
      <c r="BA1884" t="s">
        <v>32313</v>
      </c>
      <c r="BB1884" t="s">
        <v>32314</v>
      </c>
      <c r="BD1884" t="s">
        <v>32315</v>
      </c>
      <c r="BI1884" t="s">
        <v>32316</v>
      </c>
      <c r="BL1884" t="s">
        <v>32317</v>
      </c>
      <c r="BM1884" t="s">
        <v>32318</v>
      </c>
      <c r="BN1884" t="s">
        <v>32319</v>
      </c>
      <c r="BO1884" t="s">
        <v>32320</v>
      </c>
      <c r="BQ1884" t="s">
        <v>32321</v>
      </c>
      <c r="BV1884" t="s">
        <v>32322</v>
      </c>
    </row>
    <row r="1885" spans="12:74" x14ac:dyDescent="0.3">
      <c r="L1885">
        <v>7063</v>
      </c>
      <c r="M1885" t="s">
        <v>2277</v>
      </c>
      <c r="AU1885" t="s">
        <v>32323</v>
      </c>
      <c r="AW1885" t="s">
        <v>32324</v>
      </c>
      <c r="AZ1885" t="s">
        <v>32325</v>
      </c>
      <c r="BA1885" t="s">
        <v>32326</v>
      </c>
      <c r="BB1885" t="s">
        <v>32327</v>
      </c>
      <c r="BD1885" t="s">
        <v>32328</v>
      </c>
      <c r="BI1885" t="s">
        <v>32329</v>
      </c>
      <c r="BL1885" t="s">
        <v>32330</v>
      </c>
      <c r="BM1885" t="s">
        <v>32331</v>
      </c>
      <c r="BN1885" t="s">
        <v>32332</v>
      </c>
      <c r="BO1885" t="s">
        <v>32333</v>
      </c>
      <c r="BQ1885" t="s">
        <v>32334</v>
      </c>
      <c r="BV1885" t="s">
        <v>32335</v>
      </c>
    </row>
    <row r="1886" spans="12:74" x14ac:dyDescent="0.3">
      <c r="L1886">
        <v>7063</v>
      </c>
      <c r="M1886" t="s">
        <v>2278</v>
      </c>
      <c r="AU1886" t="s">
        <v>32336</v>
      </c>
      <c r="AW1886" t="s">
        <v>32337</v>
      </c>
      <c r="AZ1886" t="s">
        <v>32338</v>
      </c>
      <c r="BA1886" t="s">
        <v>32339</v>
      </c>
      <c r="BB1886" t="s">
        <v>32340</v>
      </c>
      <c r="BD1886" t="s">
        <v>32341</v>
      </c>
      <c r="BI1886" t="s">
        <v>32342</v>
      </c>
      <c r="BL1886" t="s">
        <v>32343</v>
      </c>
      <c r="BM1886" t="s">
        <v>32344</v>
      </c>
      <c r="BN1886" t="s">
        <v>32345</v>
      </c>
      <c r="BO1886" t="s">
        <v>32346</v>
      </c>
      <c r="BQ1886" t="s">
        <v>32347</v>
      </c>
      <c r="BV1886" t="s">
        <v>32348</v>
      </c>
    </row>
    <row r="1887" spans="12:74" x14ac:dyDescent="0.3">
      <c r="L1887">
        <v>7070</v>
      </c>
      <c r="M1887" t="s">
        <v>2279</v>
      </c>
      <c r="AU1887" t="s">
        <v>32349</v>
      </c>
      <c r="AW1887" t="s">
        <v>32350</v>
      </c>
      <c r="AZ1887" t="s">
        <v>32351</v>
      </c>
      <c r="BA1887" t="s">
        <v>32352</v>
      </c>
      <c r="BB1887" t="s">
        <v>32353</v>
      </c>
      <c r="BD1887" t="s">
        <v>32354</v>
      </c>
      <c r="BI1887" t="s">
        <v>32355</v>
      </c>
      <c r="BL1887" t="s">
        <v>32356</v>
      </c>
      <c r="BM1887" t="s">
        <v>32357</v>
      </c>
      <c r="BN1887" t="s">
        <v>32358</v>
      </c>
      <c r="BO1887" t="s">
        <v>30017</v>
      </c>
      <c r="BQ1887" t="s">
        <v>32359</v>
      </c>
      <c r="BV1887" t="s">
        <v>32360</v>
      </c>
    </row>
    <row r="1888" spans="12:74" x14ac:dyDescent="0.3">
      <c r="L1888">
        <v>7070</v>
      </c>
      <c r="M1888" t="s">
        <v>2280</v>
      </c>
      <c r="AU1888" t="s">
        <v>32361</v>
      </c>
      <c r="AW1888" t="s">
        <v>32362</v>
      </c>
      <c r="AZ1888" t="s">
        <v>32363</v>
      </c>
      <c r="BA1888" t="s">
        <v>32364</v>
      </c>
      <c r="BB1888" t="s">
        <v>32365</v>
      </c>
      <c r="BD1888" t="s">
        <v>32366</v>
      </c>
      <c r="BI1888" t="s">
        <v>32367</v>
      </c>
      <c r="BL1888" t="s">
        <v>32368</v>
      </c>
      <c r="BM1888" t="s">
        <v>32369</v>
      </c>
      <c r="BN1888" t="s">
        <v>32370</v>
      </c>
      <c r="BO1888" t="s">
        <v>32371</v>
      </c>
      <c r="BQ1888" t="s">
        <v>32372</v>
      </c>
      <c r="BV1888" t="s">
        <v>32373</v>
      </c>
    </row>
    <row r="1889" spans="12:74" x14ac:dyDescent="0.3">
      <c r="L1889">
        <v>7070</v>
      </c>
      <c r="M1889" t="s">
        <v>2281</v>
      </c>
      <c r="AU1889" t="s">
        <v>32374</v>
      </c>
      <c r="AW1889" t="s">
        <v>32375</v>
      </c>
      <c r="AZ1889" t="s">
        <v>32376</v>
      </c>
      <c r="BA1889" t="s">
        <v>32377</v>
      </c>
      <c r="BB1889" t="s">
        <v>32378</v>
      </c>
      <c r="BD1889" t="s">
        <v>32379</v>
      </c>
      <c r="BI1889" t="s">
        <v>32380</v>
      </c>
      <c r="BL1889" t="s">
        <v>32381</v>
      </c>
      <c r="BM1889" t="s">
        <v>32382</v>
      </c>
      <c r="BN1889" t="s">
        <v>32383</v>
      </c>
      <c r="BO1889" t="s">
        <v>32384</v>
      </c>
      <c r="BQ1889" t="s">
        <v>32385</v>
      </c>
      <c r="BV1889" t="s">
        <v>32386</v>
      </c>
    </row>
    <row r="1890" spans="12:74" x14ac:dyDescent="0.3">
      <c r="L1890">
        <v>7070</v>
      </c>
      <c r="M1890" t="s">
        <v>2282</v>
      </c>
      <c r="AU1890" t="s">
        <v>32387</v>
      </c>
      <c r="AW1890" t="s">
        <v>32388</v>
      </c>
      <c r="AZ1890" t="s">
        <v>32389</v>
      </c>
      <c r="BA1890" t="s">
        <v>32390</v>
      </c>
      <c r="BB1890" t="s">
        <v>32391</v>
      </c>
      <c r="BD1890" t="s">
        <v>32392</v>
      </c>
      <c r="BI1890" t="s">
        <v>32393</v>
      </c>
      <c r="BL1890" t="s">
        <v>32394</v>
      </c>
      <c r="BM1890" t="s">
        <v>32395</v>
      </c>
      <c r="BN1890" t="s">
        <v>32396</v>
      </c>
      <c r="BO1890" t="s">
        <v>32397</v>
      </c>
      <c r="BQ1890" t="s">
        <v>32398</v>
      </c>
      <c r="BV1890" t="s">
        <v>32399</v>
      </c>
    </row>
    <row r="1891" spans="12:74" x14ac:dyDescent="0.3">
      <c r="L1891">
        <v>7070</v>
      </c>
      <c r="M1891" t="s">
        <v>2283</v>
      </c>
      <c r="AU1891" t="s">
        <v>32400</v>
      </c>
      <c r="AW1891" t="s">
        <v>32401</v>
      </c>
      <c r="AZ1891" t="s">
        <v>32402</v>
      </c>
      <c r="BA1891" t="s">
        <v>32403</v>
      </c>
      <c r="BB1891" t="s">
        <v>32404</v>
      </c>
      <c r="BD1891" t="s">
        <v>32405</v>
      </c>
      <c r="BI1891" t="s">
        <v>32406</v>
      </c>
      <c r="BL1891" t="s">
        <v>32407</v>
      </c>
      <c r="BM1891" t="s">
        <v>32408</v>
      </c>
      <c r="BN1891" t="s">
        <v>32409</v>
      </c>
      <c r="BO1891" t="s">
        <v>32410</v>
      </c>
      <c r="BQ1891" t="s">
        <v>32411</v>
      </c>
      <c r="BV1891" t="s">
        <v>32412</v>
      </c>
    </row>
    <row r="1892" spans="12:74" x14ac:dyDescent="0.3">
      <c r="L1892">
        <v>7080</v>
      </c>
      <c r="M1892" t="s">
        <v>2283</v>
      </c>
      <c r="AU1892" t="s">
        <v>32413</v>
      </c>
      <c r="AW1892" t="s">
        <v>32414</v>
      </c>
      <c r="AZ1892" t="s">
        <v>32415</v>
      </c>
      <c r="BA1892" t="s">
        <v>32416</v>
      </c>
      <c r="BB1892" t="s">
        <v>32417</v>
      </c>
      <c r="BD1892" t="s">
        <v>32418</v>
      </c>
      <c r="BI1892" t="s">
        <v>32419</v>
      </c>
      <c r="BL1892" t="s">
        <v>32420</v>
      </c>
      <c r="BM1892" t="s">
        <v>32421</v>
      </c>
      <c r="BN1892" t="s">
        <v>32422</v>
      </c>
      <c r="BO1892" t="s">
        <v>32423</v>
      </c>
      <c r="BQ1892" t="s">
        <v>32424</v>
      </c>
      <c r="BV1892" t="s">
        <v>32425</v>
      </c>
    </row>
    <row r="1893" spans="12:74" x14ac:dyDescent="0.3">
      <c r="L1893">
        <v>7080</v>
      </c>
      <c r="M1893" t="s">
        <v>2284</v>
      </c>
      <c r="AU1893" t="s">
        <v>32426</v>
      </c>
      <c r="AW1893" t="s">
        <v>32427</v>
      </c>
      <c r="AZ1893" t="s">
        <v>32428</v>
      </c>
      <c r="BA1893" t="s">
        <v>32429</v>
      </c>
      <c r="BB1893" t="s">
        <v>32430</v>
      </c>
      <c r="BD1893" t="s">
        <v>32431</v>
      </c>
      <c r="BI1893" t="s">
        <v>32432</v>
      </c>
      <c r="BL1893" t="s">
        <v>32433</v>
      </c>
      <c r="BM1893" t="s">
        <v>32434</v>
      </c>
      <c r="BN1893" t="s">
        <v>32435</v>
      </c>
      <c r="BO1893" t="s">
        <v>32436</v>
      </c>
      <c r="BQ1893" t="s">
        <v>32437</v>
      </c>
      <c r="BV1893" t="s">
        <v>32438</v>
      </c>
    </row>
    <row r="1894" spans="12:74" x14ac:dyDescent="0.3">
      <c r="L1894">
        <v>7080</v>
      </c>
      <c r="M1894" t="s">
        <v>2285</v>
      </c>
      <c r="AU1894" t="s">
        <v>32439</v>
      </c>
      <c r="AW1894" t="s">
        <v>32440</v>
      </c>
      <c r="AZ1894" t="s">
        <v>32441</v>
      </c>
      <c r="BA1894" t="s">
        <v>32442</v>
      </c>
      <c r="BB1894" t="s">
        <v>32443</v>
      </c>
      <c r="BD1894" t="s">
        <v>32444</v>
      </c>
      <c r="BI1894" t="s">
        <v>32445</v>
      </c>
      <c r="BL1894" t="s">
        <v>32446</v>
      </c>
      <c r="BM1894" t="s">
        <v>32447</v>
      </c>
      <c r="BN1894" t="s">
        <v>32448</v>
      </c>
      <c r="BO1894" t="s">
        <v>32449</v>
      </c>
      <c r="BQ1894" t="s">
        <v>32450</v>
      </c>
      <c r="BV1894" t="s">
        <v>32451</v>
      </c>
    </row>
    <row r="1895" spans="12:74" x14ac:dyDescent="0.3">
      <c r="L1895">
        <v>7080</v>
      </c>
      <c r="M1895" t="s">
        <v>2286</v>
      </c>
      <c r="AU1895" t="s">
        <v>32452</v>
      </c>
      <c r="AW1895" t="s">
        <v>32453</v>
      </c>
      <c r="AZ1895" t="s">
        <v>32454</v>
      </c>
      <c r="BA1895" t="s">
        <v>32455</v>
      </c>
      <c r="BB1895" t="s">
        <v>32456</v>
      </c>
      <c r="BD1895" t="s">
        <v>32457</v>
      </c>
      <c r="BI1895" t="s">
        <v>32458</v>
      </c>
      <c r="BL1895" t="s">
        <v>32459</v>
      </c>
      <c r="BM1895" t="s">
        <v>32460</v>
      </c>
      <c r="BN1895" t="s">
        <v>32461</v>
      </c>
      <c r="BO1895" t="s">
        <v>32462</v>
      </c>
      <c r="BQ1895" t="s">
        <v>32463</v>
      </c>
      <c r="BV1895" t="s">
        <v>32464</v>
      </c>
    </row>
    <row r="1896" spans="12:74" x14ac:dyDescent="0.3">
      <c r="L1896">
        <v>7080</v>
      </c>
      <c r="M1896" t="s">
        <v>2287</v>
      </c>
      <c r="AU1896" t="s">
        <v>32465</v>
      </c>
      <c r="AW1896" t="s">
        <v>32466</v>
      </c>
      <c r="AZ1896" t="s">
        <v>32467</v>
      </c>
      <c r="BA1896" t="s">
        <v>32468</v>
      </c>
      <c r="BB1896" t="s">
        <v>32469</v>
      </c>
      <c r="BD1896" t="s">
        <v>32470</v>
      </c>
      <c r="BI1896" t="s">
        <v>32471</v>
      </c>
      <c r="BL1896" t="s">
        <v>32472</v>
      </c>
      <c r="BM1896" t="s">
        <v>32473</v>
      </c>
      <c r="BN1896" t="s">
        <v>32474</v>
      </c>
      <c r="BO1896" t="s">
        <v>32475</v>
      </c>
      <c r="BQ1896" t="s">
        <v>32476</v>
      </c>
      <c r="BV1896" t="s">
        <v>32477</v>
      </c>
    </row>
    <row r="1897" spans="12:74" x14ac:dyDescent="0.3">
      <c r="L1897">
        <v>7090</v>
      </c>
      <c r="M1897" t="s">
        <v>2288</v>
      </c>
      <c r="AU1897" t="s">
        <v>32478</v>
      </c>
      <c r="AW1897" t="s">
        <v>32479</v>
      </c>
      <c r="AZ1897" t="s">
        <v>32480</v>
      </c>
      <c r="BA1897" t="s">
        <v>32481</v>
      </c>
      <c r="BB1897" t="s">
        <v>32482</v>
      </c>
      <c r="BD1897" t="s">
        <v>32483</v>
      </c>
      <c r="BI1897" t="s">
        <v>32484</v>
      </c>
      <c r="BL1897" t="s">
        <v>32485</v>
      </c>
      <c r="BM1897" t="s">
        <v>32486</v>
      </c>
      <c r="BN1897" t="s">
        <v>32487</v>
      </c>
      <c r="BO1897" t="s">
        <v>32488</v>
      </c>
      <c r="BQ1897" t="s">
        <v>32489</v>
      </c>
      <c r="BV1897" t="s">
        <v>32490</v>
      </c>
    </row>
    <row r="1898" spans="12:74" x14ac:dyDescent="0.3">
      <c r="L1898">
        <v>7090</v>
      </c>
      <c r="M1898" t="s">
        <v>2289</v>
      </c>
      <c r="AU1898" t="s">
        <v>32491</v>
      </c>
      <c r="AW1898" t="s">
        <v>32492</v>
      </c>
      <c r="AZ1898" t="s">
        <v>32493</v>
      </c>
      <c r="BA1898" t="s">
        <v>32494</v>
      </c>
      <c r="BB1898" t="s">
        <v>32495</v>
      </c>
      <c r="BD1898" t="s">
        <v>32496</v>
      </c>
      <c r="BI1898" t="s">
        <v>32497</v>
      </c>
      <c r="BL1898" t="s">
        <v>32498</v>
      </c>
      <c r="BM1898" t="s">
        <v>32499</v>
      </c>
      <c r="BN1898" t="s">
        <v>32500</v>
      </c>
      <c r="BO1898" t="s">
        <v>32501</v>
      </c>
      <c r="BQ1898" t="s">
        <v>32502</v>
      </c>
      <c r="BV1898" t="s">
        <v>32503</v>
      </c>
    </row>
    <row r="1899" spans="12:74" x14ac:dyDescent="0.3">
      <c r="L1899">
        <v>7090</v>
      </c>
      <c r="M1899" t="s">
        <v>2290</v>
      </c>
      <c r="AU1899" t="s">
        <v>32504</v>
      </c>
      <c r="AW1899" t="s">
        <v>32505</v>
      </c>
      <c r="AZ1899" t="s">
        <v>32506</v>
      </c>
      <c r="BA1899" t="s">
        <v>32507</v>
      </c>
      <c r="BB1899" t="s">
        <v>32508</v>
      </c>
      <c r="BD1899" t="s">
        <v>32509</v>
      </c>
      <c r="BI1899" t="s">
        <v>32510</v>
      </c>
      <c r="BL1899" t="s">
        <v>32511</v>
      </c>
      <c r="BM1899" t="s">
        <v>32512</v>
      </c>
      <c r="BN1899" t="s">
        <v>32513</v>
      </c>
      <c r="BO1899" t="s">
        <v>32514</v>
      </c>
      <c r="BQ1899" t="s">
        <v>32515</v>
      </c>
      <c r="BV1899" t="s">
        <v>32516</v>
      </c>
    </row>
    <row r="1900" spans="12:74" x14ac:dyDescent="0.3">
      <c r="L1900">
        <v>7090</v>
      </c>
      <c r="M1900" t="s">
        <v>2291</v>
      </c>
      <c r="AU1900" t="s">
        <v>32517</v>
      </c>
      <c r="AW1900" t="s">
        <v>32518</v>
      </c>
      <c r="AZ1900" t="s">
        <v>32519</v>
      </c>
      <c r="BA1900" t="s">
        <v>32520</v>
      </c>
      <c r="BB1900" t="s">
        <v>32521</v>
      </c>
      <c r="BD1900" t="s">
        <v>32522</v>
      </c>
      <c r="BI1900" t="s">
        <v>32523</v>
      </c>
      <c r="BL1900" t="s">
        <v>32524</v>
      </c>
      <c r="BM1900" t="s">
        <v>32525</v>
      </c>
      <c r="BN1900" t="s">
        <v>32526</v>
      </c>
      <c r="BO1900" t="s">
        <v>32527</v>
      </c>
      <c r="BQ1900" t="s">
        <v>32528</v>
      </c>
      <c r="BV1900" t="s">
        <v>31531</v>
      </c>
    </row>
    <row r="1901" spans="12:74" x14ac:dyDescent="0.3">
      <c r="L1901">
        <v>7090</v>
      </c>
      <c r="M1901" t="s">
        <v>2292</v>
      </c>
      <c r="AU1901" t="s">
        <v>32529</v>
      </c>
      <c r="AW1901" t="s">
        <v>32530</v>
      </c>
      <c r="AZ1901" t="s">
        <v>32531</v>
      </c>
      <c r="BA1901" t="s">
        <v>32532</v>
      </c>
      <c r="BB1901" t="s">
        <v>32533</v>
      </c>
      <c r="BD1901" t="s">
        <v>32534</v>
      </c>
      <c r="BI1901" t="s">
        <v>32535</v>
      </c>
      <c r="BL1901" t="s">
        <v>32536</v>
      </c>
      <c r="BM1901" t="s">
        <v>32537</v>
      </c>
      <c r="BN1901" t="s">
        <v>32538</v>
      </c>
      <c r="BO1901" t="s">
        <v>32539</v>
      </c>
      <c r="BQ1901" t="s">
        <v>32540</v>
      </c>
      <c r="BV1901" t="s">
        <v>32541</v>
      </c>
    </row>
    <row r="1902" spans="12:74" x14ac:dyDescent="0.3">
      <c r="L1902">
        <v>7090</v>
      </c>
      <c r="M1902" t="s">
        <v>2293</v>
      </c>
      <c r="AU1902" t="s">
        <v>32542</v>
      </c>
      <c r="AW1902" t="s">
        <v>32543</v>
      </c>
      <c r="AZ1902" t="s">
        <v>32544</v>
      </c>
      <c r="BA1902" t="s">
        <v>32545</v>
      </c>
      <c r="BB1902" t="s">
        <v>32546</v>
      </c>
      <c r="BD1902" t="s">
        <v>32547</v>
      </c>
      <c r="BI1902" t="s">
        <v>32548</v>
      </c>
      <c r="BL1902" t="s">
        <v>32549</v>
      </c>
      <c r="BM1902" t="s">
        <v>32550</v>
      </c>
      <c r="BN1902" t="s">
        <v>32551</v>
      </c>
      <c r="BO1902" t="s">
        <v>32552</v>
      </c>
      <c r="BQ1902" t="s">
        <v>32553</v>
      </c>
      <c r="BV1902" t="s">
        <v>32554</v>
      </c>
    </row>
    <row r="1903" spans="12:74" x14ac:dyDescent="0.3">
      <c r="L1903">
        <v>7100</v>
      </c>
      <c r="M1903" t="s">
        <v>2293</v>
      </c>
      <c r="AU1903" t="s">
        <v>32555</v>
      </c>
      <c r="AW1903" t="s">
        <v>32556</v>
      </c>
      <c r="AZ1903" t="s">
        <v>32557</v>
      </c>
      <c r="BA1903" t="s">
        <v>32558</v>
      </c>
      <c r="BB1903" t="s">
        <v>32559</v>
      </c>
      <c r="BD1903" t="s">
        <v>32560</v>
      </c>
      <c r="BI1903" t="s">
        <v>32561</v>
      </c>
      <c r="BL1903" t="s">
        <v>32562</v>
      </c>
      <c r="BM1903" t="s">
        <v>32563</v>
      </c>
      <c r="BN1903" t="s">
        <v>32564</v>
      </c>
      <c r="BO1903" t="s">
        <v>32565</v>
      </c>
      <c r="BQ1903" t="s">
        <v>32566</v>
      </c>
      <c r="BV1903" t="s">
        <v>32567</v>
      </c>
    </row>
    <row r="1904" spans="12:74" x14ac:dyDescent="0.3">
      <c r="L1904">
        <v>7100</v>
      </c>
      <c r="M1904" t="s">
        <v>2294</v>
      </c>
      <c r="AU1904" t="s">
        <v>32568</v>
      </c>
      <c r="AW1904" t="s">
        <v>32569</v>
      </c>
      <c r="AZ1904" t="s">
        <v>32570</v>
      </c>
      <c r="BA1904" t="s">
        <v>32571</v>
      </c>
      <c r="BB1904" t="s">
        <v>32572</v>
      </c>
      <c r="BD1904" t="s">
        <v>32573</v>
      </c>
      <c r="BI1904" t="s">
        <v>32574</v>
      </c>
      <c r="BL1904" t="s">
        <v>32575</v>
      </c>
      <c r="BM1904" t="s">
        <v>32576</v>
      </c>
      <c r="BN1904" t="s">
        <v>32577</v>
      </c>
      <c r="BO1904" t="s">
        <v>32578</v>
      </c>
      <c r="BQ1904" t="s">
        <v>32579</v>
      </c>
      <c r="BV1904" t="s">
        <v>32580</v>
      </c>
    </row>
    <row r="1905" spans="12:74" x14ac:dyDescent="0.3">
      <c r="L1905">
        <v>7100</v>
      </c>
      <c r="M1905" t="s">
        <v>2295</v>
      </c>
      <c r="AU1905" t="s">
        <v>32581</v>
      </c>
      <c r="AW1905" t="s">
        <v>32582</v>
      </c>
      <c r="AZ1905" t="s">
        <v>32583</v>
      </c>
      <c r="BA1905" t="s">
        <v>32584</v>
      </c>
      <c r="BB1905" t="s">
        <v>32585</v>
      </c>
      <c r="BD1905" t="s">
        <v>32586</v>
      </c>
      <c r="BI1905" t="s">
        <v>32587</v>
      </c>
      <c r="BL1905" t="s">
        <v>32588</v>
      </c>
      <c r="BM1905" t="s">
        <v>32589</v>
      </c>
      <c r="BN1905" t="s">
        <v>32590</v>
      </c>
      <c r="BO1905" t="s">
        <v>32591</v>
      </c>
      <c r="BQ1905" t="s">
        <v>32592</v>
      </c>
      <c r="BV1905" t="s">
        <v>32593</v>
      </c>
    </row>
    <row r="1906" spans="12:74" x14ac:dyDescent="0.3">
      <c r="L1906">
        <v>7100</v>
      </c>
      <c r="M1906" t="s">
        <v>2296</v>
      </c>
      <c r="AU1906" t="s">
        <v>32594</v>
      </c>
      <c r="AW1906" t="s">
        <v>32595</v>
      </c>
      <c r="AZ1906" t="s">
        <v>32596</v>
      </c>
      <c r="BA1906" t="s">
        <v>32597</v>
      </c>
      <c r="BB1906" t="s">
        <v>32598</v>
      </c>
      <c r="BD1906" t="s">
        <v>32599</v>
      </c>
      <c r="BI1906" t="s">
        <v>32600</v>
      </c>
      <c r="BL1906" t="s">
        <v>32601</v>
      </c>
      <c r="BM1906" t="s">
        <v>32602</v>
      </c>
      <c r="BN1906" t="s">
        <v>32603</v>
      </c>
      <c r="BO1906" t="s">
        <v>32604</v>
      </c>
      <c r="BQ1906" t="s">
        <v>32605</v>
      </c>
      <c r="BV1906" t="s">
        <v>32606</v>
      </c>
    </row>
    <row r="1907" spans="12:74" x14ac:dyDescent="0.3">
      <c r="L1907">
        <v>7100</v>
      </c>
      <c r="M1907" t="s">
        <v>2297</v>
      </c>
      <c r="AU1907" t="s">
        <v>32607</v>
      </c>
      <c r="AW1907" t="s">
        <v>32608</v>
      </c>
      <c r="AZ1907" t="s">
        <v>32609</v>
      </c>
      <c r="BA1907" t="s">
        <v>32610</v>
      </c>
      <c r="BB1907" t="s">
        <v>32611</v>
      </c>
      <c r="BD1907" t="s">
        <v>32612</v>
      </c>
      <c r="BI1907" t="s">
        <v>32613</v>
      </c>
      <c r="BL1907" t="s">
        <v>32614</v>
      </c>
      <c r="BM1907" t="s">
        <v>32615</v>
      </c>
      <c r="BN1907" t="s">
        <v>32616</v>
      </c>
      <c r="BO1907" t="s">
        <v>32617</v>
      </c>
      <c r="BQ1907" t="s">
        <v>32618</v>
      </c>
      <c r="BV1907" t="s">
        <v>32619</v>
      </c>
    </row>
    <row r="1908" spans="12:74" x14ac:dyDescent="0.3">
      <c r="L1908">
        <v>7110</v>
      </c>
      <c r="M1908" t="s">
        <v>2298</v>
      </c>
      <c r="AU1908" t="s">
        <v>32620</v>
      </c>
      <c r="AW1908" t="s">
        <v>32621</v>
      </c>
      <c r="AZ1908" t="s">
        <v>32622</v>
      </c>
      <c r="BA1908" t="s">
        <v>32623</v>
      </c>
      <c r="BB1908" t="s">
        <v>32624</v>
      </c>
      <c r="BD1908" t="s">
        <v>32625</v>
      </c>
      <c r="BI1908" t="s">
        <v>32626</v>
      </c>
      <c r="BL1908" t="s">
        <v>32627</v>
      </c>
      <c r="BM1908" t="s">
        <v>32628</v>
      </c>
      <c r="BN1908" t="s">
        <v>32629</v>
      </c>
      <c r="BO1908" t="s">
        <v>32630</v>
      </c>
      <c r="BQ1908" t="s">
        <v>32631</v>
      </c>
      <c r="BV1908" t="s">
        <v>32632</v>
      </c>
    </row>
    <row r="1909" spans="12:74" x14ac:dyDescent="0.3">
      <c r="L1909">
        <v>7110</v>
      </c>
      <c r="M1909" t="s">
        <v>2299</v>
      </c>
      <c r="AU1909" t="s">
        <v>32633</v>
      </c>
      <c r="AW1909" t="s">
        <v>32634</v>
      </c>
      <c r="AZ1909" t="s">
        <v>32635</v>
      </c>
      <c r="BA1909" t="s">
        <v>32636</v>
      </c>
      <c r="BB1909" t="s">
        <v>32637</v>
      </c>
      <c r="BD1909" t="s">
        <v>32638</v>
      </c>
      <c r="BI1909" t="s">
        <v>32639</v>
      </c>
      <c r="BL1909" t="s">
        <v>32640</v>
      </c>
      <c r="BM1909" t="s">
        <v>32641</v>
      </c>
      <c r="BN1909" t="s">
        <v>32642</v>
      </c>
      <c r="BO1909" t="s">
        <v>32643</v>
      </c>
      <c r="BQ1909" t="s">
        <v>32644</v>
      </c>
      <c r="BV1909" t="s">
        <v>32645</v>
      </c>
    </row>
    <row r="1910" spans="12:74" x14ac:dyDescent="0.3">
      <c r="L1910">
        <v>7110</v>
      </c>
      <c r="M1910" t="s">
        <v>2300</v>
      </c>
      <c r="AU1910" t="s">
        <v>32646</v>
      </c>
      <c r="AW1910" t="s">
        <v>32647</v>
      </c>
      <c r="AZ1910" t="s">
        <v>32648</v>
      </c>
      <c r="BA1910" t="s">
        <v>32649</v>
      </c>
      <c r="BB1910" t="s">
        <v>32650</v>
      </c>
      <c r="BD1910" t="s">
        <v>32651</v>
      </c>
      <c r="BI1910" t="s">
        <v>32652</v>
      </c>
      <c r="BL1910" t="s">
        <v>32653</v>
      </c>
      <c r="BM1910" t="s">
        <v>32654</v>
      </c>
      <c r="BN1910" t="s">
        <v>32655</v>
      </c>
      <c r="BO1910" t="s">
        <v>32656</v>
      </c>
      <c r="BQ1910" t="s">
        <v>32657</v>
      </c>
      <c r="BV1910" t="s">
        <v>32658</v>
      </c>
    </row>
    <row r="1911" spans="12:74" x14ac:dyDescent="0.3">
      <c r="L1911">
        <v>7110</v>
      </c>
      <c r="M1911" t="s">
        <v>2301</v>
      </c>
      <c r="AU1911" t="s">
        <v>32659</v>
      </c>
      <c r="AW1911" t="s">
        <v>32660</v>
      </c>
      <c r="AZ1911" t="s">
        <v>32661</v>
      </c>
      <c r="BA1911" t="s">
        <v>32662</v>
      </c>
      <c r="BB1911" t="s">
        <v>7288</v>
      </c>
      <c r="BD1911" t="s">
        <v>32663</v>
      </c>
      <c r="BI1911" t="s">
        <v>32664</v>
      </c>
      <c r="BL1911" t="s">
        <v>32665</v>
      </c>
      <c r="BM1911" t="s">
        <v>32666</v>
      </c>
      <c r="BN1911" t="s">
        <v>32667</v>
      </c>
      <c r="BO1911" t="s">
        <v>32668</v>
      </c>
      <c r="BQ1911" t="s">
        <v>32669</v>
      </c>
      <c r="BV1911" t="s">
        <v>32670</v>
      </c>
    </row>
    <row r="1912" spans="12:74" x14ac:dyDescent="0.3">
      <c r="L1912">
        <v>7110</v>
      </c>
      <c r="M1912" t="s">
        <v>2302</v>
      </c>
      <c r="AU1912" t="s">
        <v>32671</v>
      </c>
      <c r="AW1912" t="s">
        <v>32672</v>
      </c>
      <c r="AZ1912" t="s">
        <v>32673</v>
      </c>
      <c r="BA1912" t="s">
        <v>32674</v>
      </c>
      <c r="BB1912" t="s">
        <v>32675</v>
      </c>
      <c r="BD1912" t="s">
        <v>32676</v>
      </c>
      <c r="BI1912" t="s">
        <v>32677</v>
      </c>
      <c r="BL1912" t="s">
        <v>32678</v>
      </c>
      <c r="BM1912" t="s">
        <v>32679</v>
      </c>
      <c r="BN1912" t="s">
        <v>32680</v>
      </c>
      <c r="BO1912" t="s">
        <v>32681</v>
      </c>
      <c r="BQ1912" t="s">
        <v>32682</v>
      </c>
      <c r="BV1912" t="s">
        <v>32683</v>
      </c>
    </row>
    <row r="1913" spans="12:74" x14ac:dyDescent="0.3">
      <c r="L1913">
        <v>7120</v>
      </c>
      <c r="M1913" t="s">
        <v>2303</v>
      </c>
      <c r="AU1913" t="s">
        <v>32684</v>
      </c>
      <c r="AW1913" t="s">
        <v>32685</v>
      </c>
      <c r="AZ1913" t="s">
        <v>32686</v>
      </c>
      <c r="BA1913" t="s">
        <v>32687</v>
      </c>
      <c r="BB1913" t="s">
        <v>32688</v>
      </c>
      <c r="BD1913" t="s">
        <v>32689</v>
      </c>
      <c r="BI1913" t="s">
        <v>32690</v>
      </c>
      <c r="BL1913" t="s">
        <v>32691</v>
      </c>
      <c r="BM1913" t="s">
        <v>32692</v>
      </c>
      <c r="BN1913" t="s">
        <v>32693</v>
      </c>
      <c r="BO1913" t="s">
        <v>32694</v>
      </c>
      <c r="BQ1913" t="s">
        <v>32695</v>
      </c>
      <c r="BV1913" t="s">
        <v>32696</v>
      </c>
    </row>
    <row r="1914" spans="12:74" x14ac:dyDescent="0.3">
      <c r="L1914">
        <v>7120</v>
      </c>
      <c r="M1914" t="s">
        <v>2304</v>
      </c>
      <c r="AU1914" t="s">
        <v>32697</v>
      </c>
      <c r="AW1914" t="s">
        <v>32698</v>
      </c>
      <c r="AZ1914" t="s">
        <v>32699</v>
      </c>
      <c r="BA1914" t="s">
        <v>32700</v>
      </c>
      <c r="BB1914" t="s">
        <v>32701</v>
      </c>
      <c r="BD1914" t="s">
        <v>32702</v>
      </c>
      <c r="BI1914" t="s">
        <v>32703</v>
      </c>
      <c r="BL1914" t="s">
        <v>32704</v>
      </c>
      <c r="BM1914" t="s">
        <v>32705</v>
      </c>
      <c r="BN1914" t="s">
        <v>32706</v>
      </c>
      <c r="BO1914" t="s">
        <v>32707</v>
      </c>
      <c r="BQ1914" t="s">
        <v>32708</v>
      </c>
      <c r="BV1914" t="s">
        <v>32709</v>
      </c>
    </row>
    <row r="1915" spans="12:74" x14ac:dyDescent="0.3">
      <c r="L1915">
        <v>7120</v>
      </c>
      <c r="M1915" t="s">
        <v>2305</v>
      </c>
      <c r="AU1915" t="s">
        <v>32710</v>
      </c>
      <c r="AW1915" t="s">
        <v>32711</v>
      </c>
      <c r="AZ1915" t="s">
        <v>32712</v>
      </c>
      <c r="BA1915" t="s">
        <v>32713</v>
      </c>
      <c r="BB1915" t="s">
        <v>32714</v>
      </c>
      <c r="BD1915" t="s">
        <v>32715</v>
      </c>
      <c r="BI1915" t="s">
        <v>32716</v>
      </c>
      <c r="BL1915" t="s">
        <v>32717</v>
      </c>
      <c r="BM1915" t="s">
        <v>32718</v>
      </c>
      <c r="BN1915" t="s">
        <v>32719</v>
      </c>
      <c r="BO1915" t="s">
        <v>32720</v>
      </c>
      <c r="BQ1915" t="s">
        <v>32721</v>
      </c>
      <c r="BV1915" t="s">
        <v>32722</v>
      </c>
    </row>
    <row r="1916" spans="12:74" x14ac:dyDescent="0.3">
      <c r="L1916">
        <v>7120</v>
      </c>
      <c r="M1916" t="s">
        <v>2306</v>
      </c>
      <c r="AU1916" t="s">
        <v>32723</v>
      </c>
      <c r="AW1916" t="s">
        <v>32724</v>
      </c>
      <c r="AZ1916" t="s">
        <v>32725</v>
      </c>
      <c r="BA1916" t="s">
        <v>32726</v>
      </c>
      <c r="BB1916" t="s">
        <v>32727</v>
      </c>
      <c r="BD1916" t="s">
        <v>32728</v>
      </c>
      <c r="BI1916" t="s">
        <v>32729</v>
      </c>
      <c r="BL1916" t="s">
        <v>32730</v>
      </c>
      <c r="BM1916" t="s">
        <v>32731</v>
      </c>
      <c r="BN1916" t="s">
        <v>32732</v>
      </c>
      <c r="BO1916" t="s">
        <v>32733</v>
      </c>
      <c r="BQ1916" t="s">
        <v>32734</v>
      </c>
      <c r="BV1916" t="s">
        <v>32735</v>
      </c>
    </row>
    <row r="1917" spans="12:74" x14ac:dyDescent="0.3">
      <c r="L1917">
        <v>7120</v>
      </c>
      <c r="M1917" t="s">
        <v>2307</v>
      </c>
      <c r="AU1917" t="s">
        <v>32736</v>
      </c>
      <c r="AW1917" t="s">
        <v>32737</v>
      </c>
      <c r="AZ1917" t="s">
        <v>32738</v>
      </c>
      <c r="BA1917" t="s">
        <v>32739</v>
      </c>
      <c r="BB1917" t="s">
        <v>32740</v>
      </c>
      <c r="BD1917" t="s">
        <v>32741</v>
      </c>
      <c r="BI1917" t="s">
        <v>32742</v>
      </c>
      <c r="BL1917" t="s">
        <v>32743</v>
      </c>
      <c r="BM1917" t="s">
        <v>32744</v>
      </c>
      <c r="BN1917" t="s">
        <v>32745</v>
      </c>
      <c r="BO1917" t="s">
        <v>32746</v>
      </c>
      <c r="BQ1917" t="s">
        <v>32747</v>
      </c>
      <c r="BV1917" t="s">
        <v>32748</v>
      </c>
    </row>
    <row r="1918" spans="12:74" x14ac:dyDescent="0.3">
      <c r="L1918">
        <v>7120</v>
      </c>
      <c r="M1918" t="s">
        <v>2308</v>
      </c>
      <c r="AU1918" t="s">
        <v>32749</v>
      </c>
      <c r="AW1918" t="s">
        <v>32750</v>
      </c>
      <c r="AZ1918" t="s">
        <v>32751</v>
      </c>
      <c r="BA1918" t="s">
        <v>32752</v>
      </c>
      <c r="BB1918" t="s">
        <v>32753</v>
      </c>
      <c r="BD1918" t="s">
        <v>32754</v>
      </c>
      <c r="BI1918" t="s">
        <v>32755</v>
      </c>
      <c r="BL1918" t="s">
        <v>32756</v>
      </c>
      <c r="BM1918" t="s">
        <v>32757</v>
      </c>
      <c r="BN1918" t="s">
        <v>32758</v>
      </c>
      <c r="BO1918" t="s">
        <v>32759</v>
      </c>
      <c r="BQ1918" t="s">
        <v>32760</v>
      </c>
      <c r="BV1918" t="s">
        <v>32761</v>
      </c>
    </row>
    <row r="1919" spans="12:74" x14ac:dyDescent="0.3">
      <c r="L1919">
        <v>7120</v>
      </c>
      <c r="M1919" t="s">
        <v>2309</v>
      </c>
      <c r="AU1919" t="s">
        <v>32762</v>
      </c>
      <c r="AW1919" t="s">
        <v>32763</v>
      </c>
      <c r="AZ1919" t="s">
        <v>32764</v>
      </c>
      <c r="BA1919" t="s">
        <v>32765</v>
      </c>
      <c r="BB1919" t="s">
        <v>32766</v>
      </c>
      <c r="BD1919" t="s">
        <v>32767</v>
      </c>
      <c r="BI1919" t="s">
        <v>32768</v>
      </c>
      <c r="BL1919" t="s">
        <v>32769</v>
      </c>
      <c r="BM1919" t="s">
        <v>32770</v>
      </c>
      <c r="BN1919" t="s">
        <v>32771</v>
      </c>
      <c r="BO1919" t="s">
        <v>32772</v>
      </c>
      <c r="BQ1919" t="s">
        <v>32773</v>
      </c>
      <c r="BV1919" t="s">
        <v>32774</v>
      </c>
    </row>
    <row r="1920" spans="12:74" x14ac:dyDescent="0.3">
      <c r="L1920">
        <v>7120</v>
      </c>
      <c r="M1920" t="s">
        <v>2310</v>
      </c>
      <c r="AU1920" t="s">
        <v>32775</v>
      </c>
      <c r="AW1920" t="s">
        <v>32776</v>
      </c>
      <c r="AZ1920" t="s">
        <v>32777</v>
      </c>
      <c r="BA1920" t="s">
        <v>32778</v>
      </c>
      <c r="BB1920" t="s">
        <v>32779</v>
      </c>
      <c r="BD1920" t="s">
        <v>32780</v>
      </c>
      <c r="BI1920" t="s">
        <v>32781</v>
      </c>
      <c r="BL1920" t="s">
        <v>32782</v>
      </c>
      <c r="BM1920" t="s">
        <v>32783</v>
      </c>
      <c r="BN1920" t="s">
        <v>32784</v>
      </c>
      <c r="BO1920" t="s">
        <v>32785</v>
      </c>
      <c r="BQ1920" t="s">
        <v>32786</v>
      </c>
      <c r="BV1920" t="s">
        <v>32787</v>
      </c>
    </row>
    <row r="1921" spans="12:74" x14ac:dyDescent="0.3">
      <c r="L1921">
        <v>7120</v>
      </c>
      <c r="M1921" t="s">
        <v>2311</v>
      </c>
      <c r="AU1921" t="s">
        <v>32788</v>
      </c>
      <c r="AW1921" t="s">
        <v>32789</v>
      </c>
      <c r="AZ1921" t="s">
        <v>32790</v>
      </c>
      <c r="BA1921" t="s">
        <v>32791</v>
      </c>
      <c r="BB1921" t="s">
        <v>32792</v>
      </c>
      <c r="BD1921" t="s">
        <v>32793</v>
      </c>
      <c r="BI1921" t="s">
        <v>32794</v>
      </c>
      <c r="BL1921" t="s">
        <v>32795</v>
      </c>
      <c r="BM1921" t="s">
        <v>32796</v>
      </c>
      <c r="BN1921" t="s">
        <v>32797</v>
      </c>
      <c r="BO1921" t="s">
        <v>32798</v>
      </c>
      <c r="BQ1921" t="s">
        <v>32799</v>
      </c>
      <c r="BV1921" t="s">
        <v>32800</v>
      </c>
    </row>
    <row r="1922" spans="12:74" x14ac:dyDescent="0.3">
      <c r="L1922">
        <v>7130</v>
      </c>
      <c r="M1922" t="s">
        <v>2312</v>
      </c>
      <c r="AU1922" t="s">
        <v>32801</v>
      </c>
      <c r="AW1922" t="s">
        <v>32802</v>
      </c>
      <c r="AZ1922" t="s">
        <v>32803</v>
      </c>
      <c r="BA1922" t="s">
        <v>32804</v>
      </c>
      <c r="BB1922" t="s">
        <v>32805</v>
      </c>
      <c r="BD1922" t="s">
        <v>32806</v>
      </c>
      <c r="BI1922" t="s">
        <v>32807</v>
      </c>
      <c r="BL1922" t="s">
        <v>32808</v>
      </c>
      <c r="BM1922" t="s">
        <v>32809</v>
      </c>
      <c r="BN1922" t="s">
        <v>32810</v>
      </c>
      <c r="BO1922" t="s">
        <v>32811</v>
      </c>
      <c r="BQ1922" t="s">
        <v>32812</v>
      </c>
      <c r="BV1922" t="s">
        <v>32813</v>
      </c>
    </row>
    <row r="1923" spans="12:74" x14ac:dyDescent="0.3">
      <c r="L1923">
        <v>7130</v>
      </c>
      <c r="M1923" t="s">
        <v>2313</v>
      </c>
      <c r="AU1923" t="s">
        <v>32814</v>
      </c>
      <c r="AW1923" t="s">
        <v>32815</v>
      </c>
      <c r="AZ1923" t="s">
        <v>32816</v>
      </c>
      <c r="BA1923" t="s">
        <v>32817</v>
      </c>
      <c r="BB1923" t="s">
        <v>32818</v>
      </c>
      <c r="BD1923" t="s">
        <v>32819</v>
      </c>
      <c r="BI1923" t="s">
        <v>32820</v>
      </c>
      <c r="BL1923" t="s">
        <v>32821</v>
      </c>
      <c r="BM1923" t="s">
        <v>32822</v>
      </c>
      <c r="BN1923" t="s">
        <v>32823</v>
      </c>
      <c r="BO1923" t="s">
        <v>32824</v>
      </c>
      <c r="BQ1923" t="s">
        <v>32825</v>
      </c>
      <c r="BV1923" t="s">
        <v>32826</v>
      </c>
    </row>
    <row r="1924" spans="12:74" x14ac:dyDescent="0.3">
      <c r="L1924">
        <v>7130</v>
      </c>
      <c r="M1924" t="s">
        <v>2314</v>
      </c>
      <c r="AU1924" t="s">
        <v>32827</v>
      </c>
      <c r="AW1924" t="s">
        <v>32828</v>
      </c>
      <c r="AZ1924" t="s">
        <v>32829</v>
      </c>
      <c r="BA1924" t="s">
        <v>32830</v>
      </c>
      <c r="BB1924" t="s">
        <v>32831</v>
      </c>
      <c r="BD1924" t="s">
        <v>32832</v>
      </c>
      <c r="BI1924" t="s">
        <v>32833</v>
      </c>
      <c r="BL1924" t="s">
        <v>32834</v>
      </c>
      <c r="BM1924" t="s">
        <v>32835</v>
      </c>
      <c r="BN1924" t="s">
        <v>32836</v>
      </c>
      <c r="BO1924" t="s">
        <v>32837</v>
      </c>
      <c r="BQ1924" t="s">
        <v>32838</v>
      </c>
      <c r="BV1924" t="s">
        <v>32839</v>
      </c>
    </row>
    <row r="1925" spans="12:74" x14ac:dyDescent="0.3">
      <c r="L1925">
        <v>7131</v>
      </c>
      <c r="M1925" t="s">
        <v>2315</v>
      </c>
      <c r="AU1925" t="s">
        <v>32840</v>
      </c>
      <c r="AW1925" t="s">
        <v>32841</v>
      </c>
      <c r="AZ1925" t="s">
        <v>32842</v>
      </c>
      <c r="BA1925" t="s">
        <v>32843</v>
      </c>
      <c r="BB1925" t="s">
        <v>32844</v>
      </c>
      <c r="BD1925" t="s">
        <v>32845</v>
      </c>
      <c r="BI1925" t="s">
        <v>32846</v>
      </c>
      <c r="BL1925" t="s">
        <v>32847</v>
      </c>
      <c r="BM1925" t="s">
        <v>32848</v>
      </c>
      <c r="BN1925" t="s">
        <v>32849</v>
      </c>
      <c r="BO1925" t="s">
        <v>32850</v>
      </c>
      <c r="BQ1925" t="s">
        <v>32851</v>
      </c>
      <c r="BV1925" t="s">
        <v>32852</v>
      </c>
    </row>
    <row r="1926" spans="12:74" x14ac:dyDescent="0.3">
      <c r="L1926">
        <v>7133</v>
      </c>
      <c r="M1926" t="s">
        <v>2316</v>
      </c>
      <c r="AU1926" t="s">
        <v>32853</v>
      </c>
      <c r="AW1926" t="s">
        <v>32854</v>
      </c>
      <c r="AZ1926" t="s">
        <v>32855</v>
      </c>
      <c r="BA1926" t="s">
        <v>32856</v>
      </c>
      <c r="BB1926" t="s">
        <v>32857</v>
      </c>
      <c r="BD1926" t="s">
        <v>32858</v>
      </c>
      <c r="BI1926" t="s">
        <v>32859</v>
      </c>
      <c r="BL1926" t="s">
        <v>32860</v>
      </c>
      <c r="BM1926" t="s">
        <v>32861</v>
      </c>
      <c r="BN1926" t="s">
        <v>32862</v>
      </c>
      <c r="BO1926" t="s">
        <v>32863</v>
      </c>
      <c r="BQ1926" t="s">
        <v>32864</v>
      </c>
      <c r="BV1926" t="s">
        <v>32865</v>
      </c>
    </row>
    <row r="1927" spans="12:74" x14ac:dyDescent="0.3">
      <c r="L1927">
        <v>7134</v>
      </c>
      <c r="M1927" t="s">
        <v>2317</v>
      </c>
      <c r="AU1927" t="s">
        <v>32866</v>
      </c>
      <c r="AW1927" t="s">
        <v>32867</v>
      </c>
      <c r="AZ1927" t="s">
        <v>32868</v>
      </c>
      <c r="BA1927" t="s">
        <v>32869</v>
      </c>
      <c r="BB1927" t="s">
        <v>32870</v>
      </c>
      <c r="BD1927" t="s">
        <v>32871</v>
      </c>
      <c r="BI1927" t="s">
        <v>32872</v>
      </c>
      <c r="BL1927" t="s">
        <v>32873</v>
      </c>
      <c r="BM1927" t="s">
        <v>32874</v>
      </c>
      <c r="BN1927" t="s">
        <v>32875</v>
      </c>
      <c r="BO1927" t="s">
        <v>32876</v>
      </c>
      <c r="BQ1927" t="s">
        <v>32877</v>
      </c>
      <c r="BV1927" t="s">
        <v>32878</v>
      </c>
    </row>
    <row r="1928" spans="12:74" x14ac:dyDescent="0.3">
      <c r="L1928">
        <v>7134</v>
      </c>
      <c r="M1928" t="s">
        <v>2318</v>
      </c>
      <c r="AU1928" t="s">
        <v>32879</v>
      </c>
      <c r="AW1928" t="s">
        <v>32880</v>
      </c>
      <c r="AZ1928" t="s">
        <v>32881</v>
      </c>
      <c r="BA1928" t="s">
        <v>32882</v>
      </c>
      <c r="BB1928" t="s">
        <v>32883</v>
      </c>
      <c r="BD1928" t="s">
        <v>32884</v>
      </c>
      <c r="BI1928" t="s">
        <v>32885</v>
      </c>
      <c r="BL1928" t="s">
        <v>32886</v>
      </c>
      <c r="BM1928" t="s">
        <v>32887</v>
      </c>
      <c r="BN1928" t="s">
        <v>32888</v>
      </c>
      <c r="BO1928" t="s">
        <v>32889</v>
      </c>
      <c r="BQ1928" t="s">
        <v>32890</v>
      </c>
      <c r="BV1928" t="s">
        <v>32891</v>
      </c>
    </row>
    <row r="1929" spans="12:74" x14ac:dyDescent="0.3">
      <c r="L1929">
        <v>7134</v>
      </c>
      <c r="M1929" t="s">
        <v>2319</v>
      </c>
      <c r="AU1929" t="s">
        <v>32892</v>
      </c>
      <c r="AW1929" t="s">
        <v>32893</v>
      </c>
      <c r="AZ1929" t="s">
        <v>32894</v>
      </c>
      <c r="BA1929" t="s">
        <v>32895</v>
      </c>
      <c r="BB1929" t="s">
        <v>32896</v>
      </c>
      <c r="BD1929" t="s">
        <v>32897</v>
      </c>
      <c r="BI1929" t="s">
        <v>32898</v>
      </c>
      <c r="BL1929" t="s">
        <v>32899</v>
      </c>
      <c r="BM1929" t="s">
        <v>32900</v>
      </c>
      <c r="BN1929" t="s">
        <v>32901</v>
      </c>
      <c r="BO1929" t="s">
        <v>32902</v>
      </c>
      <c r="BQ1929" t="s">
        <v>32903</v>
      </c>
      <c r="BV1929" t="s">
        <v>32904</v>
      </c>
    </row>
    <row r="1930" spans="12:74" x14ac:dyDescent="0.3">
      <c r="L1930">
        <v>7134</v>
      </c>
      <c r="M1930" t="s">
        <v>2320</v>
      </c>
      <c r="AU1930" t="s">
        <v>32905</v>
      </c>
      <c r="AW1930" t="s">
        <v>32906</v>
      </c>
      <c r="AZ1930" t="s">
        <v>32907</v>
      </c>
      <c r="BA1930" t="s">
        <v>32908</v>
      </c>
      <c r="BB1930" t="s">
        <v>32909</v>
      </c>
      <c r="BD1930" t="s">
        <v>32910</v>
      </c>
      <c r="BI1930" t="s">
        <v>32911</v>
      </c>
      <c r="BL1930" t="s">
        <v>32912</v>
      </c>
      <c r="BM1930" t="s">
        <v>32913</v>
      </c>
      <c r="BN1930" t="s">
        <v>32914</v>
      </c>
      <c r="BO1930" t="s">
        <v>32915</v>
      </c>
      <c r="BQ1930" t="s">
        <v>32916</v>
      </c>
      <c r="BV1930" t="s">
        <v>32917</v>
      </c>
    </row>
    <row r="1931" spans="12:74" x14ac:dyDescent="0.3">
      <c r="L1931">
        <v>7140</v>
      </c>
      <c r="M1931" t="s">
        <v>2321</v>
      </c>
      <c r="AU1931" t="s">
        <v>32918</v>
      </c>
      <c r="AW1931" t="s">
        <v>32919</v>
      </c>
      <c r="AZ1931" t="s">
        <v>32920</v>
      </c>
      <c r="BA1931" t="s">
        <v>32921</v>
      </c>
      <c r="BB1931" t="s">
        <v>32922</v>
      </c>
      <c r="BD1931" t="s">
        <v>32923</v>
      </c>
      <c r="BI1931" t="s">
        <v>32924</v>
      </c>
      <c r="BL1931" t="s">
        <v>32925</v>
      </c>
      <c r="BM1931" t="s">
        <v>32926</v>
      </c>
      <c r="BN1931" t="s">
        <v>32927</v>
      </c>
      <c r="BO1931" t="s">
        <v>32928</v>
      </c>
      <c r="BQ1931" t="s">
        <v>32929</v>
      </c>
      <c r="BV1931" t="s">
        <v>32930</v>
      </c>
    </row>
    <row r="1932" spans="12:74" x14ac:dyDescent="0.3">
      <c r="L1932">
        <v>7141</v>
      </c>
      <c r="M1932" t="s">
        <v>2322</v>
      </c>
      <c r="AU1932" t="s">
        <v>32931</v>
      </c>
      <c r="AW1932" t="s">
        <v>32932</v>
      </c>
      <c r="AZ1932" t="s">
        <v>32933</v>
      </c>
      <c r="BA1932" t="s">
        <v>32934</v>
      </c>
      <c r="BB1932" t="s">
        <v>32935</v>
      </c>
      <c r="BD1932" t="s">
        <v>32936</v>
      </c>
      <c r="BI1932" t="s">
        <v>32937</v>
      </c>
      <c r="BL1932" t="s">
        <v>32938</v>
      </c>
      <c r="BM1932" t="s">
        <v>32939</v>
      </c>
      <c r="BN1932" t="s">
        <v>32940</v>
      </c>
      <c r="BO1932" t="s">
        <v>32941</v>
      </c>
      <c r="BQ1932" t="s">
        <v>32942</v>
      </c>
      <c r="BV1932" t="s">
        <v>32943</v>
      </c>
    </row>
    <row r="1933" spans="12:74" x14ac:dyDescent="0.3">
      <c r="L1933">
        <v>7141</v>
      </c>
      <c r="M1933" t="s">
        <v>2323</v>
      </c>
      <c r="AU1933" t="s">
        <v>32944</v>
      </c>
      <c r="AW1933" t="s">
        <v>32945</v>
      </c>
      <c r="AZ1933" t="s">
        <v>32946</v>
      </c>
      <c r="BA1933" t="s">
        <v>32947</v>
      </c>
      <c r="BB1933" t="s">
        <v>32948</v>
      </c>
      <c r="BD1933" t="s">
        <v>32949</v>
      </c>
      <c r="BI1933" t="s">
        <v>32950</v>
      </c>
      <c r="BL1933" t="s">
        <v>32951</v>
      </c>
      <c r="BM1933" t="s">
        <v>32952</v>
      </c>
      <c r="BN1933" t="s">
        <v>32953</v>
      </c>
      <c r="BO1933" t="s">
        <v>32954</v>
      </c>
      <c r="BQ1933" t="s">
        <v>32955</v>
      </c>
      <c r="BV1933" t="s">
        <v>32956</v>
      </c>
    </row>
    <row r="1934" spans="12:74" x14ac:dyDescent="0.3">
      <c r="L1934">
        <v>7160</v>
      </c>
      <c r="M1934" t="s">
        <v>2324</v>
      </c>
      <c r="AU1934" t="s">
        <v>32957</v>
      </c>
      <c r="AW1934" t="s">
        <v>32958</v>
      </c>
      <c r="AZ1934" t="s">
        <v>32959</v>
      </c>
      <c r="BA1934" t="s">
        <v>32960</v>
      </c>
      <c r="BB1934" t="s">
        <v>32961</v>
      </c>
      <c r="BD1934" t="s">
        <v>32962</v>
      </c>
      <c r="BI1934" t="s">
        <v>32963</v>
      </c>
      <c r="BL1934" t="s">
        <v>32964</v>
      </c>
      <c r="BM1934" t="s">
        <v>32965</v>
      </c>
      <c r="BN1934" t="s">
        <v>32966</v>
      </c>
      <c r="BO1934" t="s">
        <v>32967</v>
      </c>
      <c r="BQ1934" t="s">
        <v>32968</v>
      </c>
      <c r="BV1934" t="s">
        <v>32969</v>
      </c>
    </row>
    <row r="1935" spans="12:74" x14ac:dyDescent="0.3">
      <c r="L1935">
        <v>7160</v>
      </c>
      <c r="M1935" t="s">
        <v>2325</v>
      </c>
      <c r="AU1935" t="s">
        <v>32970</v>
      </c>
      <c r="AW1935" t="s">
        <v>32971</v>
      </c>
      <c r="AZ1935" t="s">
        <v>32972</v>
      </c>
      <c r="BA1935" t="s">
        <v>32973</v>
      </c>
      <c r="BB1935" t="s">
        <v>32974</v>
      </c>
      <c r="BD1935" t="s">
        <v>32975</v>
      </c>
      <c r="BI1935" t="s">
        <v>32976</v>
      </c>
      <c r="BL1935" t="s">
        <v>32977</v>
      </c>
      <c r="BM1935" t="s">
        <v>32978</v>
      </c>
      <c r="BN1935" t="s">
        <v>32979</v>
      </c>
      <c r="BO1935" t="s">
        <v>32980</v>
      </c>
      <c r="BQ1935" t="s">
        <v>32981</v>
      </c>
      <c r="BV1935" t="s">
        <v>32982</v>
      </c>
    </row>
    <row r="1936" spans="12:74" x14ac:dyDescent="0.3">
      <c r="L1936">
        <v>7160</v>
      </c>
      <c r="M1936" t="s">
        <v>2326</v>
      </c>
      <c r="AU1936" t="s">
        <v>32983</v>
      </c>
      <c r="AW1936" t="s">
        <v>32984</v>
      </c>
      <c r="AZ1936" t="s">
        <v>32985</v>
      </c>
      <c r="BA1936" t="s">
        <v>32986</v>
      </c>
      <c r="BB1936" t="s">
        <v>32987</v>
      </c>
      <c r="BD1936" t="s">
        <v>32988</v>
      </c>
      <c r="BI1936" t="s">
        <v>32989</v>
      </c>
      <c r="BL1936" t="s">
        <v>32990</v>
      </c>
      <c r="BM1936" t="s">
        <v>32991</v>
      </c>
      <c r="BN1936" t="s">
        <v>32992</v>
      </c>
      <c r="BO1936" t="s">
        <v>32993</v>
      </c>
      <c r="BQ1936" t="s">
        <v>32994</v>
      </c>
      <c r="BV1936" t="s">
        <v>32995</v>
      </c>
    </row>
    <row r="1937" spans="12:74" x14ac:dyDescent="0.3">
      <c r="L1937">
        <v>7170</v>
      </c>
      <c r="M1937" t="s">
        <v>2327</v>
      </c>
      <c r="AU1937" t="s">
        <v>32996</v>
      </c>
      <c r="AW1937" t="s">
        <v>32997</v>
      </c>
      <c r="AZ1937" t="s">
        <v>32998</v>
      </c>
      <c r="BA1937" t="s">
        <v>32999</v>
      </c>
      <c r="BB1937" t="s">
        <v>33000</v>
      </c>
      <c r="BD1937" t="s">
        <v>33001</v>
      </c>
      <c r="BI1937" t="s">
        <v>33002</v>
      </c>
      <c r="BL1937" t="s">
        <v>33003</v>
      </c>
      <c r="BM1937" t="s">
        <v>33004</v>
      </c>
      <c r="BN1937" t="s">
        <v>33005</v>
      </c>
      <c r="BO1937" t="s">
        <v>33006</v>
      </c>
      <c r="BQ1937" t="s">
        <v>33007</v>
      </c>
      <c r="BV1937" t="s">
        <v>33008</v>
      </c>
    </row>
    <row r="1938" spans="12:74" x14ac:dyDescent="0.3">
      <c r="L1938">
        <v>7170</v>
      </c>
      <c r="M1938" t="s">
        <v>2328</v>
      </c>
      <c r="AU1938" t="s">
        <v>33009</v>
      </c>
      <c r="AW1938" t="s">
        <v>33010</v>
      </c>
      <c r="AZ1938" t="s">
        <v>33011</v>
      </c>
      <c r="BA1938" t="s">
        <v>33012</v>
      </c>
      <c r="BB1938" t="s">
        <v>33013</v>
      </c>
      <c r="BD1938" t="s">
        <v>33014</v>
      </c>
      <c r="BI1938" t="s">
        <v>33015</v>
      </c>
      <c r="BL1938" t="s">
        <v>33016</v>
      </c>
      <c r="BM1938" t="s">
        <v>33017</v>
      </c>
      <c r="BN1938" t="s">
        <v>33018</v>
      </c>
      <c r="BO1938" t="s">
        <v>33019</v>
      </c>
      <c r="BQ1938" t="s">
        <v>33020</v>
      </c>
      <c r="BV1938" t="s">
        <v>33021</v>
      </c>
    </row>
    <row r="1939" spans="12:74" x14ac:dyDescent="0.3">
      <c r="L1939">
        <v>7170</v>
      </c>
      <c r="M1939" t="s">
        <v>2329</v>
      </c>
      <c r="AU1939" t="s">
        <v>33022</v>
      </c>
      <c r="AW1939" t="s">
        <v>33023</v>
      </c>
      <c r="AZ1939" t="s">
        <v>33024</v>
      </c>
      <c r="BA1939" t="s">
        <v>33025</v>
      </c>
      <c r="BB1939" t="s">
        <v>33026</v>
      </c>
      <c r="BD1939" t="s">
        <v>33027</v>
      </c>
      <c r="BI1939" t="s">
        <v>33028</v>
      </c>
      <c r="BL1939" t="s">
        <v>33029</v>
      </c>
      <c r="BM1939" t="s">
        <v>33030</v>
      </c>
      <c r="BN1939" t="s">
        <v>33031</v>
      </c>
      <c r="BO1939" t="s">
        <v>33032</v>
      </c>
      <c r="BQ1939" t="s">
        <v>33033</v>
      </c>
      <c r="BV1939" t="s">
        <v>33034</v>
      </c>
    </row>
    <row r="1940" spans="12:74" x14ac:dyDescent="0.3">
      <c r="L1940">
        <v>7170</v>
      </c>
      <c r="M1940" t="s">
        <v>2329</v>
      </c>
      <c r="AU1940" t="s">
        <v>33035</v>
      </c>
      <c r="AW1940" t="s">
        <v>33036</v>
      </c>
      <c r="AZ1940" t="s">
        <v>33037</v>
      </c>
      <c r="BA1940" t="s">
        <v>33038</v>
      </c>
      <c r="BB1940" t="s">
        <v>33039</v>
      </c>
      <c r="BD1940" t="s">
        <v>33040</v>
      </c>
      <c r="BI1940" t="s">
        <v>33041</v>
      </c>
      <c r="BL1940" t="s">
        <v>33042</v>
      </c>
      <c r="BM1940" t="s">
        <v>33043</v>
      </c>
      <c r="BN1940" t="s">
        <v>33044</v>
      </c>
      <c r="BO1940" t="s">
        <v>33045</v>
      </c>
      <c r="BQ1940" t="s">
        <v>33046</v>
      </c>
      <c r="BV1940" t="s">
        <v>33047</v>
      </c>
    </row>
    <row r="1941" spans="12:74" x14ac:dyDescent="0.3">
      <c r="L1941">
        <v>7170</v>
      </c>
      <c r="M1941" t="s">
        <v>2330</v>
      </c>
      <c r="AU1941" t="s">
        <v>33048</v>
      </c>
      <c r="AW1941" t="s">
        <v>33049</v>
      </c>
      <c r="AZ1941" t="s">
        <v>33050</v>
      </c>
      <c r="BA1941" t="s">
        <v>33051</v>
      </c>
      <c r="BB1941" t="s">
        <v>33052</v>
      </c>
      <c r="BD1941" t="s">
        <v>33053</v>
      </c>
      <c r="BI1941" t="s">
        <v>33054</v>
      </c>
      <c r="BL1941" t="s">
        <v>33055</v>
      </c>
      <c r="BM1941" t="s">
        <v>33056</v>
      </c>
      <c r="BN1941" t="s">
        <v>33057</v>
      </c>
      <c r="BO1941" t="s">
        <v>33058</v>
      </c>
      <c r="BQ1941" t="s">
        <v>33059</v>
      </c>
      <c r="BV1941" t="s">
        <v>33060</v>
      </c>
    </row>
    <row r="1942" spans="12:74" x14ac:dyDescent="0.3">
      <c r="L1942">
        <v>7180</v>
      </c>
      <c r="M1942" t="s">
        <v>2331</v>
      </c>
      <c r="AU1942" t="s">
        <v>33061</v>
      </c>
      <c r="AW1942" t="s">
        <v>33062</v>
      </c>
      <c r="AZ1942" t="s">
        <v>33063</v>
      </c>
      <c r="BA1942" t="s">
        <v>33064</v>
      </c>
      <c r="BB1942" t="s">
        <v>33065</v>
      </c>
      <c r="BD1942" t="s">
        <v>33066</v>
      </c>
      <c r="BI1942" t="s">
        <v>33067</v>
      </c>
      <c r="BL1942" t="s">
        <v>33068</v>
      </c>
      <c r="BM1942" t="s">
        <v>33069</v>
      </c>
      <c r="BN1942" t="s">
        <v>33070</v>
      </c>
      <c r="BO1942" t="s">
        <v>33071</v>
      </c>
      <c r="BQ1942" t="s">
        <v>33072</v>
      </c>
      <c r="BV1942" t="s">
        <v>33073</v>
      </c>
    </row>
    <row r="1943" spans="12:74" x14ac:dyDescent="0.3">
      <c r="L1943">
        <v>7181</v>
      </c>
      <c r="M1943" t="s">
        <v>2332</v>
      </c>
      <c r="AU1943" t="s">
        <v>33074</v>
      </c>
      <c r="AW1943" t="s">
        <v>33075</v>
      </c>
      <c r="AZ1943" t="s">
        <v>33076</v>
      </c>
      <c r="BA1943" t="s">
        <v>33077</v>
      </c>
      <c r="BB1943" t="s">
        <v>33078</v>
      </c>
      <c r="BD1943" t="s">
        <v>33079</v>
      </c>
      <c r="BI1943" t="s">
        <v>33080</v>
      </c>
      <c r="BL1943" t="s">
        <v>33081</v>
      </c>
      <c r="BM1943" t="s">
        <v>33082</v>
      </c>
      <c r="BN1943" t="s">
        <v>33083</v>
      </c>
      <c r="BO1943" t="s">
        <v>33084</v>
      </c>
      <c r="BQ1943" t="s">
        <v>33085</v>
      </c>
      <c r="BV1943" t="s">
        <v>33086</v>
      </c>
    </row>
    <row r="1944" spans="12:74" x14ac:dyDescent="0.3">
      <c r="L1944">
        <v>7181</v>
      </c>
      <c r="M1944" t="s">
        <v>2333</v>
      </c>
      <c r="AU1944" t="s">
        <v>33087</v>
      </c>
      <c r="AW1944" t="s">
        <v>33088</v>
      </c>
      <c r="AZ1944" t="s">
        <v>33089</v>
      </c>
      <c r="BA1944" t="s">
        <v>33090</v>
      </c>
      <c r="BB1944" t="s">
        <v>33091</v>
      </c>
      <c r="BD1944" t="s">
        <v>33092</v>
      </c>
      <c r="BI1944" t="s">
        <v>33093</v>
      </c>
      <c r="BL1944" t="s">
        <v>33094</v>
      </c>
      <c r="BM1944" t="s">
        <v>33095</v>
      </c>
      <c r="BN1944" t="s">
        <v>33096</v>
      </c>
      <c r="BO1944" t="s">
        <v>33097</v>
      </c>
      <c r="BQ1944" t="s">
        <v>33098</v>
      </c>
      <c r="BV1944" t="s">
        <v>33099</v>
      </c>
    </row>
    <row r="1945" spans="12:74" x14ac:dyDescent="0.3">
      <c r="L1945">
        <v>7181</v>
      </c>
      <c r="M1945" t="s">
        <v>2334</v>
      </c>
      <c r="AU1945" t="s">
        <v>33100</v>
      </c>
      <c r="AW1945" t="s">
        <v>33101</v>
      </c>
      <c r="AZ1945" t="s">
        <v>33102</v>
      </c>
      <c r="BA1945" t="s">
        <v>33103</v>
      </c>
      <c r="BB1945" t="s">
        <v>33104</v>
      </c>
      <c r="BD1945" t="s">
        <v>33105</v>
      </c>
      <c r="BI1945" t="s">
        <v>33106</v>
      </c>
      <c r="BL1945" t="s">
        <v>33107</v>
      </c>
      <c r="BM1945" t="s">
        <v>33108</v>
      </c>
      <c r="BN1945" t="s">
        <v>33109</v>
      </c>
      <c r="BO1945" t="s">
        <v>33110</v>
      </c>
      <c r="BQ1945" t="s">
        <v>33111</v>
      </c>
      <c r="BV1945" t="s">
        <v>33112</v>
      </c>
    </row>
    <row r="1946" spans="12:74" x14ac:dyDescent="0.3">
      <c r="L1946">
        <v>7181</v>
      </c>
      <c r="M1946" t="s">
        <v>2335</v>
      </c>
      <c r="AU1946" t="s">
        <v>33113</v>
      </c>
      <c r="AW1946" t="s">
        <v>33114</v>
      </c>
      <c r="AZ1946" t="s">
        <v>33115</v>
      </c>
      <c r="BA1946" t="s">
        <v>33116</v>
      </c>
      <c r="BB1946" t="s">
        <v>33117</v>
      </c>
      <c r="BD1946" t="s">
        <v>33118</v>
      </c>
      <c r="BI1946" t="s">
        <v>33119</v>
      </c>
      <c r="BL1946" t="s">
        <v>33120</v>
      </c>
      <c r="BM1946" t="s">
        <v>33121</v>
      </c>
      <c r="BN1946" t="s">
        <v>33122</v>
      </c>
      <c r="BO1946" t="s">
        <v>33123</v>
      </c>
      <c r="BQ1946" t="s">
        <v>33124</v>
      </c>
      <c r="BV1946" t="s">
        <v>33125</v>
      </c>
    </row>
    <row r="1947" spans="12:74" x14ac:dyDescent="0.3">
      <c r="L1947">
        <v>7190</v>
      </c>
      <c r="M1947" t="s">
        <v>2336</v>
      </c>
      <c r="AU1947" t="s">
        <v>33126</v>
      </c>
      <c r="AW1947" t="s">
        <v>33127</v>
      </c>
      <c r="AZ1947" t="s">
        <v>33128</v>
      </c>
      <c r="BA1947" t="s">
        <v>33129</v>
      </c>
      <c r="BB1947" t="s">
        <v>33130</v>
      </c>
      <c r="BD1947" t="s">
        <v>33131</v>
      </c>
      <c r="BI1947" t="s">
        <v>33132</v>
      </c>
      <c r="BL1947" t="s">
        <v>33133</v>
      </c>
      <c r="BM1947" t="s">
        <v>33134</v>
      </c>
      <c r="BN1947" t="s">
        <v>33135</v>
      </c>
      <c r="BO1947" t="s">
        <v>33136</v>
      </c>
      <c r="BQ1947" t="s">
        <v>33137</v>
      </c>
      <c r="BV1947" t="s">
        <v>33138</v>
      </c>
    </row>
    <row r="1948" spans="12:74" x14ac:dyDescent="0.3">
      <c r="L1948">
        <v>7190</v>
      </c>
      <c r="M1948" t="s">
        <v>2337</v>
      </c>
      <c r="AU1948" t="s">
        <v>33139</v>
      </c>
      <c r="AW1948" t="s">
        <v>33140</v>
      </c>
      <c r="AZ1948" t="s">
        <v>33141</v>
      </c>
      <c r="BA1948" t="s">
        <v>33142</v>
      </c>
      <c r="BB1948" t="s">
        <v>33143</v>
      </c>
      <c r="BD1948" t="s">
        <v>33144</v>
      </c>
      <c r="BI1948" t="s">
        <v>33145</v>
      </c>
      <c r="BL1948" t="s">
        <v>33146</v>
      </c>
      <c r="BM1948" t="s">
        <v>33147</v>
      </c>
      <c r="BN1948" t="s">
        <v>33148</v>
      </c>
      <c r="BO1948" t="s">
        <v>33149</v>
      </c>
      <c r="BQ1948" t="s">
        <v>33150</v>
      </c>
      <c r="BV1948" t="s">
        <v>33151</v>
      </c>
    </row>
    <row r="1949" spans="12:74" x14ac:dyDescent="0.3">
      <c r="L1949">
        <v>7191</v>
      </c>
      <c r="M1949" t="s">
        <v>2338</v>
      </c>
      <c r="AU1949" t="s">
        <v>33152</v>
      </c>
      <c r="AW1949" t="s">
        <v>33153</v>
      </c>
      <c r="AZ1949" t="s">
        <v>33154</v>
      </c>
      <c r="BA1949" t="s">
        <v>33155</v>
      </c>
      <c r="BB1949" t="s">
        <v>33156</v>
      </c>
      <c r="BD1949" t="s">
        <v>33157</v>
      </c>
      <c r="BI1949" t="s">
        <v>33158</v>
      </c>
      <c r="BL1949" t="s">
        <v>33159</v>
      </c>
      <c r="BM1949" t="s">
        <v>33160</v>
      </c>
      <c r="BN1949" t="s">
        <v>33161</v>
      </c>
      <c r="BO1949" t="s">
        <v>33162</v>
      </c>
      <c r="BQ1949" t="s">
        <v>33163</v>
      </c>
      <c r="BV1949" t="s">
        <v>33164</v>
      </c>
    </row>
    <row r="1950" spans="12:74" x14ac:dyDescent="0.3">
      <c r="L1950">
        <v>7300</v>
      </c>
      <c r="M1950" t="s">
        <v>2339</v>
      </c>
      <c r="AU1950" t="s">
        <v>33165</v>
      </c>
      <c r="AW1950" t="s">
        <v>33166</v>
      </c>
      <c r="AZ1950" t="s">
        <v>33167</v>
      </c>
      <c r="BA1950" t="s">
        <v>33168</v>
      </c>
      <c r="BB1950" t="s">
        <v>33169</v>
      </c>
      <c r="BD1950" t="s">
        <v>33170</v>
      </c>
      <c r="BI1950" t="s">
        <v>33171</v>
      </c>
      <c r="BL1950" t="s">
        <v>33172</v>
      </c>
      <c r="BM1950" t="s">
        <v>33173</v>
      </c>
      <c r="BN1950" t="s">
        <v>33174</v>
      </c>
      <c r="BO1950" t="s">
        <v>33175</v>
      </c>
      <c r="BQ1950" t="s">
        <v>33176</v>
      </c>
      <c r="BV1950" t="s">
        <v>33177</v>
      </c>
    </row>
    <row r="1951" spans="12:74" x14ac:dyDescent="0.3">
      <c r="L1951">
        <v>7301</v>
      </c>
      <c r="M1951" t="s">
        <v>2340</v>
      </c>
      <c r="AU1951" t="s">
        <v>22085</v>
      </c>
      <c r="AW1951" t="s">
        <v>33178</v>
      </c>
      <c r="AZ1951" t="s">
        <v>33179</v>
      </c>
      <c r="BA1951" t="s">
        <v>33180</v>
      </c>
      <c r="BB1951" t="s">
        <v>33181</v>
      </c>
      <c r="BD1951" t="s">
        <v>33182</v>
      </c>
      <c r="BI1951" t="s">
        <v>33183</v>
      </c>
      <c r="BL1951" t="s">
        <v>33184</v>
      </c>
      <c r="BM1951" t="s">
        <v>33185</v>
      </c>
      <c r="BN1951" t="s">
        <v>33186</v>
      </c>
      <c r="BO1951" t="s">
        <v>33187</v>
      </c>
      <c r="BQ1951" t="s">
        <v>33188</v>
      </c>
      <c r="BV1951" t="s">
        <v>33189</v>
      </c>
    </row>
    <row r="1952" spans="12:74" x14ac:dyDescent="0.3">
      <c r="L1952">
        <v>7320</v>
      </c>
      <c r="M1952" t="s">
        <v>2341</v>
      </c>
      <c r="AU1952" t="s">
        <v>33190</v>
      </c>
      <c r="AW1952" t="s">
        <v>33191</v>
      </c>
      <c r="AZ1952" t="s">
        <v>33192</v>
      </c>
      <c r="BA1952" t="s">
        <v>33193</v>
      </c>
      <c r="BB1952" t="s">
        <v>33194</v>
      </c>
      <c r="BD1952" t="s">
        <v>33195</v>
      </c>
      <c r="BI1952" t="s">
        <v>33196</v>
      </c>
      <c r="BL1952" t="s">
        <v>33197</v>
      </c>
      <c r="BM1952" t="s">
        <v>33198</v>
      </c>
      <c r="BN1952" t="s">
        <v>33199</v>
      </c>
      <c r="BO1952" t="s">
        <v>33200</v>
      </c>
      <c r="BQ1952" t="s">
        <v>33201</v>
      </c>
      <c r="BV1952" t="s">
        <v>33202</v>
      </c>
    </row>
    <row r="1953" spans="12:74" x14ac:dyDescent="0.3">
      <c r="L1953">
        <v>7321</v>
      </c>
      <c r="M1953" t="s">
        <v>2342</v>
      </c>
      <c r="AU1953" t="s">
        <v>33203</v>
      </c>
      <c r="AW1953" t="s">
        <v>33204</v>
      </c>
      <c r="AZ1953" t="s">
        <v>33205</v>
      </c>
      <c r="BA1953" t="s">
        <v>33206</v>
      </c>
      <c r="BB1953" t="s">
        <v>33207</v>
      </c>
      <c r="BD1953" t="s">
        <v>33208</v>
      </c>
      <c r="BI1953" t="s">
        <v>33209</v>
      </c>
      <c r="BL1953" t="s">
        <v>33210</v>
      </c>
      <c r="BM1953" t="s">
        <v>33211</v>
      </c>
      <c r="BN1953" t="s">
        <v>33212</v>
      </c>
      <c r="BO1953" t="s">
        <v>33213</v>
      </c>
      <c r="BQ1953" t="s">
        <v>33214</v>
      </c>
      <c r="BV1953" t="s">
        <v>33215</v>
      </c>
    </row>
    <row r="1954" spans="12:74" x14ac:dyDescent="0.3">
      <c r="L1954">
        <v>7321</v>
      </c>
      <c r="M1954" t="s">
        <v>2343</v>
      </c>
      <c r="AU1954" t="s">
        <v>33216</v>
      </c>
      <c r="AW1954" t="s">
        <v>33217</v>
      </c>
      <c r="AZ1954" t="s">
        <v>33218</v>
      </c>
      <c r="BA1954" t="s">
        <v>33219</v>
      </c>
      <c r="BB1954" t="s">
        <v>33220</v>
      </c>
      <c r="BD1954" t="s">
        <v>33221</v>
      </c>
      <c r="BI1954" t="s">
        <v>33222</v>
      </c>
      <c r="BL1954" t="s">
        <v>33223</v>
      </c>
      <c r="BM1954" t="s">
        <v>33224</v>
      </c>
      <c r="BN1954" t="s">
        <v>33225</v>
      </c>
      <c r="BO1954" t="s">
        <v>33226</v>
      </c>
      <c r="BQ1954" t="s">
        <v>33227</v>
      </c>
      <c r="BV1954" t="s">
        <v>33228</v>
      </c>
    </row>
    <row r="1955" spans="12:74" x14ac:dyDescent="0.3">
      <c r="L1955">
        <v>7322</v>
      </c>
      <c r="M1955" t="s">
        <v>2344</v>
      </c>
      <c r="AU1955" t="s">
        <v>33229</v>
      </c>
      <c r="AW1955" t="s">
        <v>33230</v>
      </c>
      <c r="AZ1955" t="s">
        <v>33231</v>
      </c>
      <c r="BA1955" t="s">
        <v>33232</v>
      </c>
      <c r="BB1955" t="s">
        <v>33233</v>
      </c>
      <c r="BD1955" t="s">
        <v>33234</v>
      </c>
      <c r="BI1955" t="s">
        <v>33235</v>
      </c>
      <c r="BL1955" t="s">
        <v>33236</v>
      </c>
      <c r="BM1955" t="s">
        <v>33237</v>
      </c>
      <c r="BN1955" t="s">
        <v>33238</v>
      </c>
      <c r="BO1955" t="s">
        <v>33239</v>
      </c>
      <c r="BQ1955" t="s">
        <v>33240</v>
      </c>
      <c r="BV1955" t="s">
        <v>33241</v>
      </c>
    </row>
    <row r="1956" spans="12:74" x14ac:dyDescent="0.3">
      <c r="L1956">
        <v>7322</v>
      </c>
      <c r="M1956" t="s">
        <v>2345</v>
      </c>
      <c r="AU1956" t="s">
        <v>33242</v>
      </c>
      <c r="AW1956" t="s">
        <v>33243</v>
      </c>
      <c r="AZ1956" t="s">
        <v>33244</v>
      </c>
      <c r="BA1956" t="s">
        <v>33245</v>
      </c>
      <c r="BB1956" t="s">
        <v>33246</v>
      </c>
      <c r="BD1956" t="s">
        <v>33247</v>
      </c>
      <c r="BI1956" t="s">
        <v>33248</v>
      </c>
      <c r="BL1956" t="s">
        <v>33249</v>
      </c>
      <c r="BM1956" t="s">
        <v>33250</v>
      </c>
      <c r="BN1956" t="s">
        <v>33251</v>
      </c>
      <c r="BO1956" t="s">
        <v>33252</v>
      </c>
      <c r="BQ1956" t="s">
        <v>33253</v>
      </c>
      <c r="BV1956" t="s">
        <v>33254</v>
      </c>
    </row>
    <row r="1957" spans="12:74" x14ac:dyDescent="0.3">
      <c r="L1957">
        <v>7330</v>
      </c>
      <c r="M1957" t="s">
        <v>2346</v>
      </c>
      <c r="AU1957" t="s">
        <v>33255</v>
      </c>
      <c r="AW1957" t="s">
        <v>33256</v>
      </c>
      <c r="AZ1957" t="s">
        <v>33257</v>
      </c>
      <c r="BA1957" t="s">
        <v>33258</v>
      </c>
      <c r="BB1957" t="s">
        <v>33259</v>
      </c>
      <c r="BD1957" t="s">
        <v>33260</v>
      </c>
      <c r="BI1957" t="s">
        <v>33261</v>
      </c>
      <c r="BL1957" t="s">
        <v>33262</v>
      </c>
      <c r="BM1957" t="s">
        <v>33263</v>
      </c>
      <c r="BN1957" t="s">
        <v>33264</v>
      </c>
      <c r="BO1957" t="s">
        <v>33265</v>
      </c>
      <c r="BQ1957" t="s">
        <v>33266</v>
      </c>
      <c r="BV1957" t="s">
        <v>33267</v>
      </c>
    </row>
    <row r="1958" spans="12:74" x14ac:dyDescent="0.3">
      <c r="L1958">
        <v>7331</v>
      </c>
      <c r="M1958" t="s">
        <v>2347</v>
      </c>
      <c r="AU1958" t="s">
        <v>33268</v>
      </c>
      <c r="AW1958" t="s">
        <v>33269</v>
      </c>
      <c r="AZ1958" t="s">
        <v>33270</v>
      </c>
      <c r="BA1958" t="s">
        <v>33271</v>
      </c>
      <c r="BB1958" t="s">
        <v>33272</v>
      </c>
      <c r="BD1958" t="s">
        <v>33273</v>
      </c>
      <c r="BI1958" t="s">
        <v>33274</v>
      </c>
      <c r="BL1958" t="s">
        <v>33275</v>
      </c>
      <c r="BM1958" t="s">
        <v>33276</v>
      </c>
      <c r="BN1958" t="s">
        <v>33277</v>
      </c>
      <c r="BO1958" t="s">
        <v>33278</v>
      </c>
      <c r="BQ1958" t="s">
        <v>33279</v>
      </c>
      <c r="BV1958" t="s">
        <v>33280</v>
      </c>
    </row>
    <row r="1959" spans="12:74" x14ac:dyDescent="0.3">
      <c r="L1959">
        <v>7332</v>
      </c>
      <c r="M1959" t="s">
        <v>2348</v>
      </c>
      <c r="AU1959" t="s">
        <v>33281</v>
      </c>
      <c r="AW1959" t="s">
        <v>33282</v>
      </c>
      <c r="AZ1959" t="s">
        <v>33283</v>
      </c>
      <c r="BA1959" t="s">
        <v>33284</v>
      </c>
      <c r="BB1959" t="s">
        <v>33285</v>
      </c>
      <c r="BD1959" t="s">
        <v>33286</v>
      </c>
      <c r="BI1959" t="s">
        <v>33287</v>
      </c>
      <c r="BL1959" t="s">
        <v>33288</v>
      </c>
      <c r="BM1959" t="s">
        <v>33289</v>
      </c>
      <c r="BN1959" t="s">
        <v>33290</v>
      </c>
      <c r="BO1959" t="s">
        <v>33291</v>
      </c>
      <c r="BQ1959" t="s">
        <v>33292</v>
      </c>
      <c r="BV1959" t="s">
        <v>33293</v>
      </c>
    </row>
    <row r="1960" spans="12:74" x14ac:dyDescent="0.3">
      <c r="L1960">
        <v>7332</v>
      </c>
      <c r="M1960" t="s">
        <v>2349</v>
      </c>
      <c r="AU1960" t="s">
        <v>33294</v>
      </c>
      <c r="AW1960" t="s">
        <v>33295</v>
      </c>
      <c r="AZ1960" t="s">
        <v>33296</v>
      </c>
      <c r="BA1960" t="s">
        <v>33297</v>
      </c>
      <c r="BB1960" t="s">
        <v>33298</v>
      </c>
      <c r="BD1960" t="s">
        <v>33299</v>
      </c>
      <c r="BI1960" t="s">
        <v>33300</v>
      </c>
      <c r="BL1960" t="s">
        <v>33301</v>
      </c>
      <c r="BM1960" t="s">
        <v>33302</v>
      </c>
      <c r="BN1960" t="s">
        <v>33303</v>
      </c>
      <c r="BO1960" t="s">
        <v>33304</v>
      </c>
      <c r="BQ1960" t="s">
        <v>33305</v>
      </c>
      <c r="BV1960" t="s">
        <v>33306</v>
      </c>
    </row>
    <row r="1961" spans="12:74" x14ac:dyDescent="0.3">
      <c r="L1961">
        <v>7333</v>
      </c>
      <c r="M1961" t="s">
        <v>2350</v>
      </c>
      <c r="AU1961" t="s">
        <v>33307</v>
      </c>
      <c r="AW1961" t="s">
        <v>33308</v>
      </c>
      <c r="AZ1961" t="s">
        <v>33309</v>
      </c>
      <c r="BA1961" t="s">
        <v>33310</v>
      </c>
      <c r="BB1961" t="s">
        <v>33311</v>
      </c>
      <c r="BD1961" t="s">
        <v>33312</v>
      </c>
      <c r="BI1961" t="s">
        <v>33313</v>
      </c>
      <c r="BL1961" t="s">
        <v>33314</v>
      </c>
      <c r="BM1961" t="s">
        <v>33315</v>
      </c>
      <c r="BN1961" t="s">
        <v>33316</v>
      </c>
      <c r="BO1961" t="s">
        <v>33317</v>
      </c>
      <c r="BQ1961" t="s">
        <v>33318</v>
      </c>
      <c r="BV1961" t="s">
        <v>33319</v>
      </c>
    </row>
    <row r="1962" spans="12:74" x14ac:dyDescent="0.3">
      <c r="L1962">
        <v>7334</v>
      </c>
      <c r="M1962" t="s">
        <v>2351</v>
      </c>
      <c r="AU1962" t="s">
        <v>33320</v>
      </c>
      <c r="AW1962" t="s">
        <v>33321</v>
      </c>
      <c r="AZ1962" t="s">
        <v>33322</v>
      </c>
      <c r="BA1962" t="s">
        <v>33323</v>
      </c>
      <c r="BB1962" t="s">
        <v>33324</v>
      </c>
      <c r="BD1962" t="s">
        <v>33325</v>
      </c>
      <c r="BI1962" t="s">
        <v>33326</v>
      </c>
      <c r="BL1962" t="s">
        <v>33327</v>
      </c>
      <c r="BM1962" t="s">
        <v>33328</v>
      </c>
      <c r="BN1962" t="s">
        <v>33329</v>
      </c>
      <c r="BO1962" t="s">
        <v>33330</v>
      </c>
      <c r="BQ1962" t="s">
        <v>33331</v>
      </c>
      <c r="BV1962" t="s">
        <v>33332</v>
      </c>
    </row>
    <row r="1963" spans="12:74" x14ac:dyDescent="0.3">
      <c r="L1963">
        <v>7334</v>
      </c>
      <c r="M1963" t="s">
        <v>2352</v>
      </c>
      <c r="AU1963" t="s">
        <v>33333</v>
      </c>
      <c r="AW1963" t="s">
        <v>33334</v>
      </c>
      <c r="AZ1963" t="s">
        <v>33335</v>
      </c>
      <c r="BA1963" t="s">
        <v>33336</v>
      </c>
      <c r="BB1963" t="s">
        <v>33337</v>
      </c>
      <c r="BD1963" t="s">
        <v>33338</v>
      </c>
      <c r="BI1963" t="s">
        <v>33339</v>
      </c>
      <c r="BL1963" t="s">
        <v>33340</v>
      </c>
      <c r="BM1963" t="s">
        <v>33341</v>
      </c>
      <c r="BN1963" t="s">
        <v>33342</v>
      </c>
      <c r="BO1963" t="s">
        <v>33343</v>
      </c>
      <c r="BQ1963" t="s">
        <v>33344</v>
      </c>
      <c r="BV1963" t="s">
        <v>33345</v>
      </c>
    </row>
    <row r="1964" spans="12:74" x14ac:dyDescent="0.3">
      <c r="L1964">
        <v>7340</v>
      </c>
      <c r="M1964" t="s">
        <v>2353</v>
      </c>
      <c r="AU1964" t="s">
        <v>33346</v>
      </c>
      <c r="AW1964" t="s">
        <v>33347</v>
      </c>
      <c r="AZ1964" t="s">
        <v>33348</v>
      </c>
      <c r="BA1964" t="s">
        <v>33349</v>
      </c>
      <c r="BB1964" t="s">
        <v>33350</v>
      </c>
      <c r="BD1964" t="s">
        <v>33351</v>
      </c>
      <c r="BI1964" t="s">
        <v>33352</v>
      </c>
      <c r="BL1964" t="s">
        <v>33353</v>
      </c>
      <c r="BM1964" t="s">
        <v>33354</v>
      </c>
      <c r="BN1964" t="s">
        <v>33355</v>
      </c>
      <c r="BO1964" t="s">
        <v>33356</v>
      </c>
      <c r="BQ1964" t="s">
        <v>33357</v>
      </c>
      <c r="BV1964" t="s">
        <v>33358</v>
      </c>
    </row>
    <row r="1965" spans="12:74" x14ac:dyDescent="0.3">
      <c r="L1965">
        <v>7340</v>
      </c>
      <c r="M1965" t="s">
        <v>2354</v>
      </c>
      <c r="AU1965" t="s">
        <v>33359</v>
      </c>
      <c r="AW1965" t="s">
        <v>33360</v>
      </c>
      <c r="AZ1965" t="s">
        <v>33361</v>
      </c>
      <c r="BA1965" t="s">
        <v>33362</v>
      </c>
      <c r="BB1965" t="s">
        <v>33363</v>
      </c>
      <c r="BD1965" t="s">
        <v>33364</v>
      </c>
      <c r="BI1965" t="s">
        <v>33365</v>
      </c>
      <c r="BL1965" t="s">
        <v>33366</v>
      </c>
      <c r="BM1965" t="s">
        <v>33367</v>
      </c>
      <c r="BN1965" t="s">
        <v>33368</v>
      </c>
      <c r="BO1965" t="s">
        <v>33369</v>
      </c>
      <c r="BQ1965" t="s">
        <v>33370</v>
      </c>
      <c r="BV1965" t="s">
        <v>33371</v>
      </c>
    </row>
    <row r="1966" spans="12:74" x14ac:dyDescent="0.3">
      <c r="L1966">
        <v>7340</v>
      </c>
      <c r="M1966" t="s">
        <v>2355</v>
      </c>
      <c r="AU1966" t="s">
        <v>33372</v>
      </c>
      <c r="AW1966" t="s">
        <v>33373</v>
      </c>
      <c r="AZ1966" t="s">
        <v>33374</v>
      </c>
      <c r="BA1966" t="s">
        <v>33375</v>
      </c>
      <c r="BB1966" t="s">
        <v>33376</v>
      </c>
      <c r="BD1966" t="s">
        <v>33377</v>
      </c>
      <c r="BI1966" t="s">
        <v>33378</v>
      </c>
      <c r="BL1966" t="s">
        <v>33379</v>
      </c>
      <c r="BM1966" t="s">
        <v>33380</v>
      </c>
      <c r="BN1966" t="s">
        <v>33381</v>
      </c>
      <c r="BO1966" t="s">
        <v>33382</v>
      </c>
      <c r="BQ1966" t="s">
        <v>33383</v>
      </c>
      <c r="BV1966" t="s">
        <v>33384</v>
      </c>
    </row>
    <row r="1967" spans="12:74" x14ac:dyDescent="0.3">
      <c r="L1967">
        <v>7340</v>
      </c>
      <c r="M1967" t="s">
        <v>2356</v>
      </c>
      <c r="AU1967" t="s">
        <v>33385</v>
      </c>
      <c r="AW1967" t="s">
        <v>33386</v>
      </c>
      <c r="AZ1967" t="s">
        <v>33387</v>
      </c>
      <c r="BA1967" t="s">
        <v>33388</v>
      </c>
      <c r="BB1967" t="s">
        <v>33389</v>
      </c>
      <c r="BD1967" t="s">
        <v>33390</v>
      </c>
      <c r="BI1967" t="s">
        <v>33391</v>
      </c>
      <c r="BL1967" t="s">
        <v>33392</v>
      </c>
      <c r="BM1967" t="s">
        <v>33393</v>
      </c>
      <c r="BN1967" t="s">
        <v>33394</v>
      </c>
      <c r="BO1967" t="s">
        <v>33395</v>
      </c>
      <c r="BQ1967" t="s">
        <v>33396</v>
      </c>
      <c r="BV1967" t="s">
        <v>33397</v>
      </c>
    </row>
    <row r="1968" spans="12:74" x14ac:dyDescent="0.3">
      <c r="L1968">
        <v>7350</v>
      </c>
      <c r="M1968" t="s">
        <v>2357</v>
      </c>
      <c r="AU1968" t="s">
        <v>33398</v>
      </c>
      <c r="AW1968" t="s">
        <v>33399</v>
      </c>
      <c r="AZ1968" t="s">
        <v>33400</v>
      </c>
      <c r="BA1968" t="s">
        <v>33401</v>
      </c>
      <c r="BB1968" t="s">
        <v>33402</v>
      </c>
      <c r="BD1968" t="s">
        <v>33403</v>
      </c>
      <c r="BI1968" t="s">
        <v>33404</v>
      </c>
      <c r="BL1968" t="s">
        <v>33405</v>
      </c>
      <c r="BM1968" t="s">
        <v>33406</v>
      </c>
      <c r="BN1968" t="s">
        <v>33407</v>
      </c>
      <c r="BO1968" t="s">
        <v>33408</v>
      </c>
      <c r="BQ1968" t="s">
        <v>33409</v>
      </c>
      <c r="BV1968" t="s">
        <v>33410</v>
      </c>
    </row>
    <row r="1969" spans="12:74" x14ac:dyDescent="0.3">
      <c r="L1969">
        <v>7350</v>
      </c>
      <c r="M1969" t="s">
        <v>2358</v>
      </c>
      <c r="AU1969" t="s">
        <v>33411</v>
      </c>
      <c r="AW1969" t="s">
        <v>33412</v>
      </c>
      <c r="AZ1969" t="s">
        <v>33413</v>
      </c>
      <c r="BA1969" t="s">
        <v>33414</v>
      </c>
      <c r="BB1969" t="s">
        <v>33415</v>
      </c>
      <c r="BD1969" t="s">
        <v>33416</v>
      </c>
      <c r="BI1969" t="s">
        <v>33417</v>
      </c>
      <c r="BL1969" t="s">
        <v>33418</v>
      </c>
      <c r="BM1969" t="s">
        <v>33419</v>
      </c>
      <c r="BN1969" t="s">
        <v>33420</v>
      </c>
      <c r="BO1969" t="s">
        <v>33421</v>
      </c>
      <c r="BQ1969" t="s">
        <v>33422</v>
      </c>
      <c r="BV1969" t="s">
        <v>33423</v>
      </c>
    </row>
    <row r="1970" spans="12:74" x14ac:dyDescent="0.3">
      <c r="L1970">
        <v>7350</v>
      </c>
      <c r="M1970" t="s">
        <v>2359</v>
      </c>
      <c r="AU1970" t="s">
        <v>33424</v>
      </c>
      <c r="AW1970" t="s">
        <v>33425</v>
      </c>
      <c r="AZ1970" t="s">
        <v>33426</v>
      </c>
      <c r="BA1970" t="s">
        <v>33427</v>
      </c>
      <c r="BB1970" t="s">
        <v>33428</v>
      </c>
      <c r="BD1970" t="s">
        <v>33429</v>
      </c>
      <c r="BI1970" t="s">
        <v>33430</v>
      </c>
      <c r="BL1970" t="s">
        <v>33431</v>
      </c>
      <c r="BM1970" t="s">
        <v>33432</v>
      </c>
      <c r="BN1970" t="s">
        <v>33433</v>
      </c>
      <c r="BO1970" t="s">
        <v>33434</v>
      </c>
      <c r="BQ1970" t="s">
        <v>33435</v>
      </c>
      <c r="BV1970" t="s">
        <v>33436</v>
      </c>
    </row>
    <row r="1971" spans="12:74" x14ac:dyDescent="0.3">
      <c r="L1971">
        <v>7350</v>
      </c>
      <c r="M1971" t="s">
        <v>2360</v>
      </c>
      <c r="AU1971" t="s">
        <v>33437</v>
      </c>
      <c r="AW1971" t="s">
        <v>33438</v>
      </c>
      <c r="AZ1971" t="s">
        <v>33439</v>
      </c>
      <c r="BA1971" t="s">
        <v>33440</v>
      </c>
      <c r="BB1971" t="s">
        <v>33441</v>
      </c>
      <c r="BD1971" t="s">
        <v>33442</v>
      </c>
      <c r="BI1971" t="s">
        <v>33443</v>
      </c>
      <c r="BL1971" t="s">
        <v>33444</v>
      </c>
      <c r="BM1971" t="s">
        <v>33445</v>
      </c>
      <c r="BN1971" t="s">
        <v>33446</v>
      </c>
      <c r="BO1971" t="s">
        <v>33447</v>
      </c>
      <c r="BQ1971" t="s">
        <v>33448</v>
      </c>
      <c r="BV1971" t="s">
        <v>33449</v>
      </c>
    </row>
    <row r="1972" spans="12:74" x14ac:dyDescent="0.3">
      <c r="L1972">
        <v>7370</v>
      </c>
      <c r="M1972" t="s">
        <v>2361</v>
      </c>
      <c r="AU1972" t="s">
        <v>33450</v>
      </c>
      <c r="AW1972" t="s">
        <v>33451</v>
      </c>
      <c r="AZ1972" t="s">
        <v>33452</v>
      </c>
      <c r="BA1972" t="s">
        <v>33453</v>
      </c>
      <c r="BB1972" t="s">
        <v>33454</v>
      </c>
      <c r="BD1972" t="s">
        <v>33455</v>
      </c>
      <c r="BI1972" t="s">
        <v>33456</v>
      </c>
      <c r="BL1972" t="s">
        <v>33457</v>
      </c>
      <c r="BM1972" t="s">
        <v>33458</v>
      </c>
      <c r="BN1972" t="s">
        <v>33459</v>
      </c>
      <c r="BO1972" t="s">
        <v>33460</v>
      </c>
      <c r="BQ1972" t="s">
        <v>33461</v>
      </c>
      <c r="BV1972" t="s">
        <v>33462</v>
      </c>
    </row>
    <row r="1973" spans="12:74" x14ac:dyDescent="0.3">
      <c r="L1973">
        <v>7370</v>
      </c>
      <c r="M1973" t="s">
        <v>2362</v>
      </c>
      <c r="AU1973" t="s">
        <v>33463</v>
      </c>
      <c r="AW1973" t="s">
        <v>33464</v>
      </c>
      <c r="AZ1973" t="s">
        <v>33465</v>
      </c>
      <c r="BA1973" t="s">
        <v>33466</v>
      </c>
      <c r="BB1973" t="s">
        <v>33467</v>
      </c>
      <c r="BD1973" t="s">
        <v>33468</v>
      </c>
      <c r="BI1973" t="s">
        <v>33469</v>
      </c>
      <c r="BL1973" t="s">
        <v>33470</v>
      </c>
      <c r="BM1973" t="s">
        <v>33471</v>
      </c>
      <c r="BN1973" t="s">
        <v>33472</v>
      </c>
      <c r="BO1973" t="s">
        <v>33473</v>
      </c>
      <c r="BQ1973" t="s">
        <v>33474</v>
      </c>
      <c r="BV1973" t="s">
        <v>33475</v>
      </c>
    </row>
    <row r="1974" spans="12:74" x14ac:dyDescent="0.3">
      <c r="L1974">
        <v>7370</v>
      </c>
      <c r="M1974" t="s">
        <v>2363</v>
      </c>
      <c r="AU1974" t="s">
        <v>33476</v>
      </c>
      <c r="AW1974" t="s">
        <v>33477</v>
      </c>
      <c r="AZ1974" t="s">
        <v>33478</v>
      </c>
      <c r="BA1974" t="s">
        <v>33479</v>
      </c>
      <c r="BB1974" t="s">
        <v>33480</v>
      </c>
      <c r="BD1974" t="s">
        <v>33481</v>
      </c>
      <c r="BI1974" t="s">
        <v>33482</v>
      </c>
      <c r="BL1974" t="s">
        <v>33483</v>
      </c>
      <c r="BM1974" t="s">
        <v>33484</v>
      </c>
      <c r="BN1974" t="s">
        <v>33485</v>
      </c>
      <c r="BO1974" t="s">
        <v>33486</v>
      </c>
      <c r="BQ1974" t="s">
        <v>33487</v>
      </c>
      <c r="BV1974" t="s">
        <v>33488</v>
      </c>
    </row>
    <row r="1975" spans="12:74" x14ac:dyDescent="0.3">
      <c r="L1975">
        <v>7370</v>
      </c>
      <c r="M1975" t="s">
        <v>2364</v>
      </c>
      <c r="AU1975" t="s">
        <v>33489</v>
      </c>
      <c r="AW1975" t="s">
        <v>33490</v>
      </c>
      <c r="AZ1975" t="s">
        <v>33491</v>
      </c>
      <c r="BA1975" t="s">
        <v>33492</v>
      </c>
      <c r="BB1975" t="s">
        <v>33493</v>
      </c>
      <c r="BD1975" t="s">
        <v>33494</v>
      </c>
      <c r="BI1975" t="s">
        <v>33495</v>
      </c>
      <c r="BL1975" t="s">
        <v>33496</v>
      </c>
      <c r="BM1975" t="s">
        <v>33497</v>
      </c>
      <c r="BN1975" t="s">
        <v>33498</v>
      </c>
      <c r="BO1975" t="s">
        <v>33499</v>
      </c>
      <c r="BQ1975" t="s">
        <v>33500</v>
      </c>
      <c r="BV1975" t="s">
        <v>33501</v>
      </c>
    </row>
    <row r="1976" spans="12:74" x14ac:dyDescent="0.3">
      <c r="L1976">
        <v>7380</v>
      </c>
      <c r="M1976" t="s">
        <v>2365</v>
      </c>
      <c r="AU1976" t="s">
        <v>33502</v>
      </c>
      <c r="AW1976" t="s">
        <v>33503</v>
      </c>
      <c r="AZ1976" t="s">
        <v>33504</v>
      </c>
      <c r="BA1976" t="s">
        <v>33505</v>
      </c>
      <c r="BB1976" t="s">
        <v>33506</v>
      </c>
      <c r="BD1976" t="s">
        <v>33507</v>
      </c>
      <c r="BI1976" t="s">
        <v>33508</v>
      </c>
      <c r="BL1976" t="s">
        <v>33509</v>
      </c>
      <c r="BM1976" t="s">
        <v>33510</v>
      </c>
      <c r="BN1976" t="s">
        <v>33511</v>
      </c>
      <c r="BO1976" t="s">
        <v>33512</v>
      </c>
      <c r="BQ1976" t="s">
        <v>33513</v>
      </c>
      <c r="BV1976" t="s">
        <v>33514</v>
      </c>
    </row>
    <row r="1977" spans="12:74" x14ac:dyDescent="0.3">
      <c r="L1977">
        <v>7380</v>
      </c>
      <c r="M1977" t="s">
        <v>2366</v>
      </c>
      <c r="AU1977" t="s">
        <v>33515</v>
      </c>
      <c r="AW1977" t="s">
        <v>33516</v>
      </c>
      <c r="AZ1977" t="s">
        <v>33517</v>
      </c>
      <c r="BA1977" t="s">
        <v>33518</v>
      </c>
      <c r="BB1977" t="s">
        <v>33519</v>
      </c>
      <c r="BD1977" t="s">
        <v>33520</v>
      </c>
      <c r="BI1977" t="s">
        <v>33521</v>
      </c>
      <c r="BL1977" t="s">
        <v>33522</v>
      </c>
      <c r="BM1977" t="s">
        <v>33523</v>
      </c>
      <c r="BN1977" t="s">
        <v>33524</v>
      </c>
      <c r="BO1977" t="s">
        <v>33525</v>
      </c>
      <c r="BQ1977" t="s">
        <v>33526</v>
      </c>
      <c r="BV1977" t="s">
        <v>33527</v>
      </c>
    </row>
    <row r="1978" spans="12:74" x14ac:dyDescent="0.3">
      <c r="L1978">
        <v>7382</v>
      </c>
      <c r="M1978" t="s">
        <v>2367</v>
      </c>
      <c r="AU1978" t="s">
        <v>33528</v>
      </c>
      <c r="AW1978" t="s">
        <v>33529</v>
      </c>
      <c r="AZ1978" t="s">
        <v>33530</v>
      </c>
      <c r="BA1978" t="s">
        <v>33531</v>
      </c>
      <c r="BB1978" t="s">
        <v>33532</v>
      </c>
      <c r="BD1978" t="s">
        <v>33533</v>
      </c>
      <c r="BI1978" t="s">
        <v>33534</v>
      </c>
      <c r="BL1978" t="s">
        <v>33535</v>
      </c>
      <c r="BM1978" t="s">
        <v>33536</v>
      </c>
      <c r="BN1978" t="s">
        <v>33537</v>
      </c>
      <c r="BO1978" t="s">
        <v>33538</v>
      </c>
      <c r="BQ1978" t="s">
        <v>33539</v>
      </c>
      <c r="BV1978" t="s">
        <v>33540</v>
      </c>
    </row>
    <row r="1979" spans="12:74" x14ac:dyDescent="0.3">
      <c r="L1979">
        <v>7387</v>
      </c>
      <c r="M1979" t="s">
        <v>2368</v>
      </c>
      <c r="AU1979" t="s">
        <v>22292</v>
      </c>
      <c r="AW1979" t="s">
        <v>33541</v>
      </c>
      <c r="AZ1979" t="s">
        <v>33542</v>
      </c>
      <c r="BA1979" t="s">
        <v>33543</v>
      </c>
      <c r="BB1979" t="s">
        <v>33544</v>
      </c>
      <c r="BD1979" t="s">
        <v>33545</v>
      </c>
      <c r="BI1979" t="s">
        <v>33546</v>
      </c>
      <c r="BL1979" t="s">
        <v>33547</v>
      </c>
      <c r="BM1979" t="s">
        <v>33548</v>
      </c>
      <c r="BN1979" t="s">
        <v>33549</v>
      </c>
      <c r="BO1979" t="s">
        <v>33550</v>
      </c>
      <c r="BQ1979" t="s">
        <v>33551</v>
      </c>
      <c r="BV1979" t="s">
        <v>33552</v>
      </c>
    </row>
    <row r="1980" spans="12:74" x14ac:dyDescent="0.3">
      <c r="L1980">
        <v>7387</v>
      </c>
      <c r="M1980" t="s">
        <v>2369</v>
      </c>
      <c r="AU1980" t="s">
        <v>33553</v>
      </c>
      <c r="AW1980" t="s">
        <v>33554</v>
      </c>
      <c r="AZ1980" t="s">
        <v>33555</v>
      </c>
      <c r="BA1980" t="s">
        <v>33556</v>
      </c>
      <c r="BB1980" t="s">
        <v>33557</v>
      </c>
      <c r="BD1980" t="s">
        <v>33558</v>
      </c>
      <c r="BI1980" t="s">
        <v>33559</v>
      </c>
      <c r="BL1980" t="s">
        <v>33560</v>
      </c>
      <c r="BM1980" t="s">
        <v>33561</v>
      </c>
      <c r="BN1980" t="s">
        <v>33562</v>
      </c>
      <c r="BO1980" t="s">
        <v>33563</v>
      </c>
      <c r="BQ1980" t="s">
        <v>33564</v>
      </c>
      <c r="BV1980" t="s">
        <v>33565</v>
      </c>
    </row>
    <row r="1981" spans="12:74" x14ac:dyDescent="0.3">
      <c r="L1981">
        <v>7387</v>
      </c>
      <c r="M1981" t="s">
        <v>2370</v>
      </c>
      <c r="AU1981" t="s">
        <v>33566</v>
      </c>
      <c r="AW1981" t="s">
        <v>33567</v>
      </c>
      <c r="AZ1981" t="s">
        <v>33568</v>
      </c>
      <c r="BA1981" t="s">
        <v>33569</v>
      </c>
      <c r="BB1981" t="s">
        <v>33570</v>
      </c>
      <c r="BD1981" t="s">
        <v>33571</v>
      </c>
      <c r="BI1981" t="s">
        <v>33572</v>
      </c>
      <c r="BL1981" t="s">
        <v>33573</v>
      </c>
      <c r="BM1981" t="s">
        <v>33574</v>
      </c>
      <c r="BN1981" t="s">
        <v>33575</v>
      </c>
      <c r="BO1981" t="s">
        <v>33576</v>
      </c>
      <c r="BQ1981" t="s">
        <v>33577</v>
      </c>
      <c r="BV1981" t="s">
        <v>33578</v>
      </c>
    </row>
    <row r="1982" spans="12:74" x14ac:dyDescent="0.3">
      <c r="L1982">
        <v>7387</v>
      </c>
      <c r="M1982" t="s">
        <v>2371</v>
      </c>
      <c r="AU1982" t="s">
        <v>33579</v>
      </c>
      <c r="AW1982" t="s">
        <v>33580</v>
      </c>
      <c r="AZ1982" t="s">
        <v>33581</v>
      </c>
      <c r="BA1982" t="s">
        <v>33582</v>
      </c>
      <c r="BB1982" t="s">
        <v>33583</v>
      </c>
      <c r="BD1982" t="s">
        <v>33584</v>
      </c>
      <c r="BI1982" t="s">
        <v>33585</v>
      </c>
      <c r="BL1982" t="s">
        <v>33586</v>
      </c>
      <c r="BM1982" t="s">
        <v>33587</v>
      </c>
      <c r="BN1982" t="s">
        <v>33588</v>
      </c>
      <c r="BO1982" t="s">
        <v>33589</v>
      </c>
      <c r="BQ1982" t="s">
        <v>33590</v>
      </c>
      <c r="BV1982" t="s">
        <v>33591</v>
      </c>
    </row>
    <row r="1983" spans="12:74" x14ac:dyDescent="0.3">
      <c r="L1983">
        <v>7387</v>
      </c>
      <c r="M1983" t="s">
        <v>2372</v>
      </c>
      <c r="AU1983" t="s">
        <v>33592</v>
      </c>
      <c r="AW1983" t="s">
        <v>33593</v>
      </c>
      <c r="AZ1983" t="s">
        <v>33594</v>
      </c>
      <c r="BA1983" t="s">
        <v>33595</v>
      </c>
      <c r="BB1983" t="s">
        <v>33596</v>
      </c>
      <c r="BD1983" t="s">
        <v>33597</v>
      </c>
      <c r="BI1983" t="s">
        <v>33598</v>
      </c>
      <c r="BL1983" t="s">
        <v>33599</v>
      </c>
      <c r="BM1983" t="s">
        <v>33600</v>
      </c>
      <c r="BN1983" t="s">
        <v>33601</v>
      </c>
      <c r="BO1983" t="s">
        <v>33602</v>
      </c>
      <c r="BQ1983" t="s">
        <v>33603</v>
      </c>
      <c r="BV1983" t="s">
        <v>33604</v>
      </c>
    </row>
    <row r="1984" spans="12:74" x14ac:dyDescent="0.3">
      <c r="L1984">
        <v>7387</v>
      </c>
      <c r="M1984" t="s">
        <v>2373</v>
      </c>
      <c r="AU1984" t="s">
        <v>33605</v>
      </c>
      <c r="AW1984" t="s">
        <v>33606</v>
      </c>
      <c r="AZ1984" t="s">
        <v>33607</v>
      </c>
      <c r="BA1984" t="s">
        <v>33608</v>
      </c>
      <c r="BB1984" t="s">
        <v>33609</v>
      </c>
      <c r="BD1984" t="s">
        <v>33610</v>
      </c>
      <c r="BI1984" t="s">
        <v>33611</v>
      </c>
      <c r="BL1984" t="s">
        <v>33612</v>
      </c>
      <c r="BM1984" t="s">
        <v>33613</v>
      </c>
      <c r="BN1984" t="s">
        <v>33614</v>
      </c>
      <c r="BO1984" t="s">
        <v>33615</v>
      </c>
      <c r="BQ1984" t="s">
        <v>33616</v>
      </c>
      <c r="BV1984" t="s">
        <v>33617</v>
      </c>
    </row>
    <row r="1985" spans="12:74" x14ac:dyDescent="0.3">
      <c r="L1985">
        <v>7387</v>
      </c>
      <c r="M1985" t="s">
        <v>2374</v>
      </c>
      <c r="AU1985" t="s">
        <v>33618</v>
      </c>
      <c r="AW1985" t="s">
        <v>33619</v>
      </c>
      <c r="AZ1985" t="s">
        <v>33620</v>
      </c>
      <c r="BA1985" t="s">
        <v>33621</v>
      </c>
      <c r="BB1985" t="s">
        <v>33622</v>
      </c>
      <c r="BD1985" t="s">
        <v>33623</v>
      </c>
      <c r="BI1985" t="s">
        <v>33624</v>
      </c>
      <c r="BL1985" t="s">
        <v>33625</v>
      </c>
      <c r="BM1985" t="s">
        <v>33626</v>
      </c>
      <c r="BN1985" t="s">
        <v>33627</v>
      </c>
      <c r="BO1985" t="s">
        <v>33628</v>
      </c>
      <c r="BQ1985" t="s">
        <v>33629</v>
      </c>
      <c r="BV1985" t="s">
        <v>33630</v>
      </c>
    </row>
    <row r="1986" spans="12:74" x14ac:dyDescent="0.3">
      <c r="L1986">
        <v>7387</v>
      </c>
      <c r="M1986" t="s">
        <v>2375</v>
      </c>
      <c r="AU1986" t="s">
        <v>33631</v>
      </c>
      <c r="AW1986" t="s">
        <v>33632</v>
      </c>
      <c r="AZ1986" t="s">
        <v>33633</v>
      </c>
      <c r="BA1986" t="s">
        <v>33634</v>
      </c>
      <c r="BB1986" t="s">
        <v>33635</v>
      </c>
      <c r="BD1986" t="s">
        <v>33636</v>
      </c>
      <c r="BI1986" t="s">
        <v>33637</v>
      </c>
      <c r="BL1986" t="s">
        <v>33638</v>
      </c>
      <c r="BM1986" t="s">
        <v>33639</v>
      </c>
      <c r="BN1986" t="s">
        <v>33640</v>
      </c>
      <c r="BO1986" t="s">
        <v>33641</v>
      </c>
      <c r="BQ1986" t="s">
        <v>33642</v>
      </c>
      <c r="BV1986" t="s">
        <v>33643</v>
      </c>
    </row>
    <row r="1987" spans="12:74" x14ac:dyDescent="0.3">
      <c r="L1987">
        <v>7387</v>
      </c>
      <c r="M1987" t="s">
        <v>2376</v>
      </c>
      <c r="AU1987" t="s">
        <v>33644</v>
      </c>
      <c r="AW1987" t="s">
        <v>33645</v>
      </c>
      <c r="AZ1987" t="s">
        <v>33646</v>
      </c>
      <c r="BA1987" t="s">
        <v>33647</v>
      </c>
      <c r="BB1987" t="s">
        <v>33648</v>
      </c>
      <c r="BD1987" t="s">
        <v>33649</v>
      </c>
      <c r="BI1987" t="s">
        <v>33650</v>
      </c>
      <c r="BL1987" t="s">
        <v>33651</v>
      </c>
      <c r="BM1987" t="s">
        <v>33652</v>
      </c>
      <c r="BN1987" t="s">
        <v>33653</v>
      </c>
      <c r="BO1987" t="s">
        <v>33654</v>
      </c>
      <c r="BQ1987" t="s">
        <v>33655</v>
      </c>
      <c r="BV1987" t="s">
        <v>33656</v>
      </c>
    </row>
    <row r="1988" spans="12:74" x14ac:dyDescent="0.3">
      <c r="L1988">
        <v>7387</v>
      </c>
      <c r="M1988" t="s">
        <v>2377</v>
      </c>
      <c r="AU1988" t="s">
        <v>33657</v>
      </c>
      <c r="AW1988" t="s">
        <v>33658</v>
      </c>
      <c r="AZ1988" t="s">
        <v>33659</v>
      </c>
      <c r="BA1988" t="s">
        <v>33660</v>
      </c>
      <c r="BB1988" t="s">
        <v>33661</v>
      </c>
      <c r="BD1988" t="s">
        <v>33662</v>
      </c>
      <c r="BI1988" t="s">
        <v>33663</v>
      </c>
      <c r="BL1988" t="s">
        <v>33664</v>
      </c>
      <c r="BM1988" t="s">
        <v>33665</v>
      </c>
      <c r="BN1988" t="s">
        <v>33666</v>
      </c>
      <c r="BO1988" t="s">
        <v>33667</v>
      </c>
      <c r="BQ1988" t="s">
        <v>33668</v>
      </c>
      <c r="BV1988" t="s">
        <v>33669</v>
      </c>
    </row>
    <row r="1989" spans="12:74" x14ac:dyDescent="0.3">
      <c r="L1989">
        <v>7390</v>
      </c>
      <c r="M1989" t="s">
        <v>2378</v>
      </c>
      <c r="AU1989" t="s">
        <v>33670</v>
      </c>
      <c r="AW1989" t="s">
        <v>33671</v>
      </c>
      <c r="AZ1989" t="s">
        <v>33672</v>
      </c>
      <c r="BA1989" t="s">
        <v>33673</v>
      </c>
      <c r="BB1989" t="s">
        <v>33674</v>
      </c>
      <c r="BD1989" t="s">
        <v>33675</v>
      </c>
      <c r="BI1989" t="s">
        <v>33676</v>
      </c>
      <c r="BL1989" t="s">
        <v>33677</v>
      </c>
      <c r="BM1989" t="s">
        <v>33678</v>
      </c>
      <c r="BN1989" t="s">
        <v>33679</v>
      </c>
      <c r="BO1989" t="s">
        <v>33680</v>
      </c>
      <c r="BQ1989" t="s">
        <v>33681</v>
      </c>
      <c r="BV1989" t="s">
        <v>33682</v>
      </c>
    </row>
    <row r="1990" spans="12:74" x14ac:dyDescent="0.3">
      <c r="L1990">
        <v>7390</v>
      </c>
      <c r="M1990" t="s">
        <v>2379</v>
      </c>
      <c r="AU1990" t="s">
        <v>33683</v>
      </c>
      <c r="AW1990" t="s">
        <v>33684</v>
      </c>
      <c r="AZ1990" t="s">
        <v>33685</v>
      </c>
      <c r="BA1990" t="s">
        <v>33686</v>
      </c>
      <c r="BB1990" t="s">
        <v>33687</v>
      </c>
      <c r="BD1990" t="s">
        <v>33688</v>
      </c>
      <c r="BI1990" t="s">
        <v>33689</v>
      </c>
      <c r="BL1990" t="s">
        <v>33690</v>
      </c>
      <c r="BM1990" t="s">
        <v>33691</v>
      </c>
      <c r="BN1990" t="s">
        <v>33692</v>
      </c>
      <c r="BO1990" t="s">
        <v>33693</v>
      </c>
      <c r="BQ1990" t="s">
        <v>33694</v>
      </c>
      <c r="BV1990" t="s">
        <v>33695</v>
      </c>
    </row>
    <row r="1991" spans="12:74" x14ac:dyDescent="0.3">
      <c r="L1991">
        <v>7500</v>
      </c>
      <c r="M1991" t="s">
        <v>2380</v>
      </c>
      <c r="AU1991" t="s">
        <v>33696</v>
      </c>
      <c r="AW1991" t="s">
        <v>33697</v>
      </c>
      <c r="AZ1991" t="s">
        <v>33698</v>
      </c>
      <c r="BA1991" t="s">
        <v>33699</v>
      </c>
      <c r="BB1991" t="s">
        <v>33700</v>
      </c>
      <c r="BD1991" t="s">
        <v>33701</v>
      </c>
      <c r="BI1991" t="s">
        <v>33702</v>
      </c>
      <c r="BL1991" t="s">
        <v>33703</v>
      </c>
      <c r="BM1991" t="s">
        <v>33704</v>
      </c>
      <c r="BN1991" t="s">
        <v>33705</v>
      </c>
      <c r="BO1991" t="s">
        <v>33706</v>
      </c>
      <c r="BQ1991" t="s">
        <v>33707</v>
      </c>
      <c r="BV1991" t="s">
        <v>33708</v>
      </c>
    </row>
    <row r="1992" spans="12:74" x14ac:dyDescent="0.3">
      <c r="L1992">
        <v>7500</v>
      </c>
      <c r="M1992" t="s">
        <v>2381</v>
      </c>
      <c r="AU1992" t="s">
        <v>33709</v>
      </c>
      <c r="AW1992" t="s">
        <v>33710</v>
      </c>
      <c r="AZ1992" t="s">
        <v>33711</v>
      </c>
      <c r="BA1992" t="s">
        <v>33712</v>
      </c>
      <c r="BB1992" t="s">
        <v>33713</v>
      </c>
      <c r="BD1992" t="s">
        <v>33714</v>
      </c>
      <c r="BI1992" t="s">
        <v>33715</v>
      </c>
      <c r="BL1992" t="s">
        <v>33716</v>
      </c>
      <c r="BM1992" t="s">
        <v>33717</v>
      </c>
      <c r="BN1992" t="s">
        <v>33718</v>
      </c>
      <c r="BO1992" t="s">
        <v>33719</v>
      </c>
      <c r="BQ1992" t="s">
        <v>33720</v>
      </c>
      <c r="BV1992" t="s">
        <v>33721</v>
      </c>
    </row>
    <row r="1993" spans="12:74" x14ac:dyDescent="0.3">
      <c r="L1993">
        <v>7500</v>
      </c>
      <c r="M1993" t="s">
        <v>2382</v>
      </c>
      <c r="AU1993" t="s">
        <v>33722</v>
      </c>
      <c r="AW1993" t="s">
        <v>33723</v>
      </c>
      <c r="AZ1993" t="s">
        <v>33724</v>
      </c>
      <c r="BA1993" t="s">
        <v>33725</v>
      </c>
      <c r="BB1993" t="s">
        <v>33726</v>
      </c>
      <c r="BD1993" t="s">
        <v>33727</v>
      </c>
      <c r="BI1993" t="s">
        <v>33728</v>
      </c>
      <c r="BL1993" t="s">
        <v>33729</v>
      </c>
      <c r="BM1993" t="s">
        <v>33730</v>
      </c>
      <c r="BN1993" t="s">
        <v>33731</v>
      </c>
      <c r="BO1993" t="s">
        <v>33732</v>
      </c>
      <c r="BQ1993" t="s">
        <v>33733</v>
      </c>
      <c r="BV1993" t="s">
        <v>33734</v>
      </c>
    </row>
    <row r="1994" spans="12:74" x14ac:dyDescent="0.3">
      <c r="L1994">
        <v>7501</v>
      </c>
      <c r="M1994" t="s">
        <v>2383</v>
      </c>
      <c r="AU1994" t="s">
        <v>33735</v>
      </c>
      <c r="AW1994" t="s">
        <v>33736</v>
      </c>
      <c r="AZ1994" t="s">
        <v>33737</v>
      </c>
      <c r="BA1994" t="s">
        <v>33738</v>
      </c>
      <c r="BB1994" t="s">
        <v>33739</v>
      </c>
      <c r="BD1994" t="s">
        <v>33740</v>
      </c>
      <c r="BI1994" t="s">
        <v>33741</v>
      </c>
      <c r="BL1994" t="s">
        <v>33742</v>
      </c>
      <c r="BM1994" t="s">
        <v>33743</v>
      </c>
      <c r="BN1994" t="s">
        <v>33744</v>
      </c>
      <c r="BO1994" t="s">
        <v>33745</v>
      </c>
      <c r="BQ1994" t="s">
        <v>33746</v>
      </c>
      <c r="BV1994" t="s">
        <v>33747</v>
      </c>
    </row>
    <row r="1995" spans="12:74" x14ac:dyDescent="0.3">
      <c r="L1995">
        <v>7502</v>
      </c>
      <c r="M1995" t="s">
        <v>2384</v>
      </c>
      <c r="AU1995" t="s">
        <v>33748</v>
      </c>
      <c r="AW1995" t="s">
        <v>33749</v>
      </c>
      <c r="AZ1995" t="s">
        <v>33750</v>
      </c>
      <c r="BA1995" t="s">
        <v>33751</v>
      </c>
      <c r="BB1995" t="s">
        <v>33752</v>
      </c>
      <c r="BD1995" t="s">
        <v>33753</v>
      </c>
      <c r="BI1995" t="s">
        <v>33754</v>
      </c>
      <c r="BL1995" t="s">
        <v>33755</v>
      </c>
      <c r="BM1995" t="s">
        <v>33756</v>
      </c>
      <c r="BN1995" t="s">
        <v>33757</v>
      </c>
      <c r="BO1995" t="s">
        <v>33758</v>
      </c>
      <c r="BQ1995" t="s">
        <v>33759</v>
      </c>
      <c r="BV1995" t="s">
        <v>33760</v>
      </c>
    </row>
    <row r="1996" spans="12:74" x14ac:dyDescent="0.3">
      <c r="L1996">
        <v>7503</v>
      </c>
      <c r="M1996" t="s">
        <v>2385</v>
      </c>
      <c r="AU1996" t="s">
        <v>33761</v>
      </c>
      <c r="AW1996" t="s">
        <v>33762</v>
      </c>
      <c r="AZ1996" t="s">
        <v>33763</v>
      </c>
      <c r="BA1996" t="s">
        <v>33764</v>
      </c>
      <c r="BB1996" t="s">
        <v>33765</v>
      </c>
      <c r="BD1996" t="s">
        <v>33766</v>
      </c>
      <c r="BI1996" t="s">
        <v>33767</v>
      </c>
      <c r="BL1996" t="s">
        <v>33768</v>
      </c>
      <c r="BM1996" t="s">
        <v>33769</v>
      </c>
      <c r="BN1996" t="s">
        <v>33770</v>
      </c>
      <c r="BO1996" t="s">
        <v>33771</v>
      </c>
      <c r="BQ1996" t="s">
        <v>33772</v>
      </c>
      <c r="BV1996" t="s">
        <v>33773</v>
      </c>
    </row>
    <row r="1997" spans="12:74" x14ac:dyDescent="0.3">
      <c r="L1997">
        <v>7504</v>
      </c>
      <c r="M1997" t="s">
        <v>2386</v>
      </c>
      <c r="AU1997" t="s">
        <v>33774</v>
      </c>
      <c r="AW1997" t="s">
        <v>33775</v>
      </c>
      <c r="AZ1997" t="s">
        <v>33776</v>
      </c>
      <c r="BA1997" t="s">
        <v>33777</v>
      </c>
      <c r="BB1997" t="s">
        <v>33778</v>
      </c>
      <c r="BD1997" t="s">
        <v>33779</v>
      </c>
      <c r="BI1997" t="s">
        <v>33780</v>
      </c>
      <c r="BL1997" t="s">
        <v>33781</v>
      </c>
      <c r="BM1997" t="s">
        <v>33782</v>
      </c>
      <c r="BN1997" t="s">
        <v>33783</v>
      </c>
      <c r="BO1997" t="s">
        <v>33784</v>
      </c>
      <c r="BQ1997" t="s">
        <v>33785</v>
      </c>
      <c r="BV1997" t="s">
        <v>33786</v>
      </c>
    </row>
    <row r="1998" spans="12:74" x14ac:dyDescent="0.3">
      <c r="L1998">
        <v>7506</v>
      </c>
      <c r="M1998" t="s">
        <v>2387</v>
      </c>
      <c r="AU1998" t="s">
        <v>33787</v>
      </c>
      <c r="AW1998" t="s">
        <v>33788</v>
      </c>
      <c r="AZ1998" t="s">
        <v>33789</v>
      </c>
      <c r="BA1998" t="s">
        <v>33790</v>
      </c>
      <c r="BB1998" t="s">
        <v>33791</v>
      </c>
      <c r="BD1998" t="s">
        <v>33792</v>
      </c>
      <c r="BI1998" t="s">
        <v>33793</v>
      </c>
      <c r="BL1998" t="s">
        <v>33794</v>
      </c>
      <c r="BM1998" t="s">
        <v>33795</v>
      </c>
      <c r="BN1998" t="s">
        <v>33796</v>
      </c>
      <c r="BO1998" t="s">
        <v>33797</v>
      </c>
      <c r="BQ1998" t="s">
        <v>33798</v>
      </c>
      <c r="BV1998" t="s">
        <v>33799</v>
      </c>
    </row>
    <row r="1999" spans="12:74" x14ac:dyDescent="0.3">
      <c r="L1999">
        <v>7520</v>
      </c>
      <c r="M1999" t="s">
        <v>2388</v>
      </c>
      <c r="AU1999" t="s">
        <v>33800</v>
      </c>
      <c r="AW1999" t="s">
        <v>33801</v>
      </c>
      <c r="AZ1999" t="s">
        <v>33802</v>
      </c>
      <c r="BA1999" t="s">
        <v>33803</v>
      </c>
      <c r="BB1999" t="s">
        <v>14215</v>
      </c>
      <c r="BD1999" t="s">
        <v>33804</v>
      </c>
      <c r="BI1999" t="s">
        <v>33805</v>
      </c>
      <c r="BL1999" t="s">
        <v>33806</v>
      </c>
      <c r="BM1999" t="s">
        <v>33807</v>
      </c>
      <c r="BN1999" t="s">
        <v>33808</v>
      </c>
      <c r="BO1999" t="s">
        <v>33809</v>
      </c>
      <c r="BQ1999" t="s">
        <v>33810</v>
      </c>
      <c r="BV1999" t="s">
        <v>33811</v>
      </c>
    </row>
    <row r="2000" spans="12:74" x14ac:dyDescent="0.3">
      <c r="L2000">
        <v>7520</v>
      </c>
      <c r="M2000" t="s">
        <v>2389</v>
      </c>
      <c r="AU2000" t="s">
        <v>33812</v>
      </c>
      <c r="AW2000" t="s">
        <v>33813</v>
      </c>
      <c r="AZ2000" t="s">
        <v>33814</v>
      </c>
      <c r="BA2000" t="s">
        <v>33815</v>
      </c>
      <c r="BB2000" t="s">
        <v>33816</v>
      </c>
      <c r="BD2000" t="s">
        <v>33817</v>
      </c>
      <c r="BI2000" t="s">
        <v>33818</v>
      </c>
      <c r="BL2000" t="s">
        <v>33819</v>
      </c>
      <c r="BM2000" t="s">
        <v>33820</v>
      </c>
      <c r="BN2000" t="s">
        <v>33821</v>
      </c>
      <c r="BO2000" t="s">
        <v>33822</v>
      </c>
      <c r="BQ2000" t="s">
        <v>33823</v>
      </c>
      <c r="BV2000" t="s">
        <v>33824</v>
      </c>
    </row>
    <row r="2001" spans="12:74" x14ac:dyDescent="0.3">
      <c r="L2001">
        <v>7521</v>
      </c>
      <c r="M2001" t="s">
        <v>2390</v>
      </c>
      <c r="AU2001" t="s">
        <v>33825</v>
      </c>
      <c r="AW2001" t="s">
        <v>33826</v>
      </c>
      <c r="AZ2001" t="s">
        <v>33827</v>
      </c>
      <c r="BA2001" t="s">
        <v>33828</v>
      </c>
      <c r="BB2001" t="s">
        <v>33829</v>
      </c>
      <c r="BD2001" t="s">
        <v>33830</v>
      </c>
      <c r="BI2001" t="s">
        <v>33831</v>
      </c>
      <c r="BL2001" t="s">
        <v>33832</v>
      </c>
      <c r="BM2001" t="s">
        <v>33833</v>
      </c>
      <c r="BN2001" t="s">
        <v>33834</v>
      </c>
      <c r="BO2001" t="s">
        <v>33835</v>
      </c>
      <c r="BQ2001" t="s">
        <v>33836</v>
      </c>
      <c r="BV2001" t="s">
        <v>33837</v>
      </c>
    </row>
    <row r="2002" spans="12:74" x14ac:dyDescent="0.3">
      <c r="L2002">
        <v>7522</v>
      </c>
      <c r="M2002" t="s">
        <v>2391</v>
      </c>
      <c r="AU2002" t="s">
        <v>33838</v>
      </c>
      <c r="AW2002" t="s">
        <v>33839</v>
      </c>
      <c r="AZ2002" t="s">
        <v>33840</v>
      </c>
      <c r="BA2002" t="s">
        <v>33841</v>
      </c>
      <c r="BB2002" t="s">
        <v>33842</v>
      </c>
      <c r="BD2002" t="s">
        <v>33843</v>
      </c>
      <c r="BI2002" t="s">
        <v>33844</v>
      </c>
      <c r="BL2002" t="s">
        <v>33845</v>
      </c>
      <c r="BM2002" t="s">
        <v>33846</v>
      </c>
      <c r="BN2002" t="s">
        <v>33847</v>
      </c>
      <c r="BO2002" t="s">
        <v>33848</v>
      </c>
      <c r="BQ2002" t="s">
        <v>33849</v>
      </c>
      <c r="BV2002" t="s">
        <v>33850</v>
      </c>
    </row>
    <row r="2003" spans="12:74" x14ac:dyDescent="0.3">
      <c r="L2003">
        <v>7522</v>
      </c>
      <c r="M2003" t="s">
        <v>2392</v>
      </c>
      <c r="AU2003" t="s">
        <v>33851</v>
      </c>
      <c r="AW2003" t="s">
        <v>33852</v>
      </c>
      <c r="AZ2003" t="s">
        <v>33853</v>
      </c>
      <c r="BA2003" t="s">
        <v>33854</v>
      </c>
      <c r="BB2003" t="s">
        <v>33855</v>
      </c>
      <c r="BD2003" t="s">
        <v>33856</v>
      </c>
      <c r="BI2003" t="s">
        <v>33857</v>
      </c>
      <c r="BL2003" t="s">
        <v>33858</v>
      </c>
      <c r="BM2003" t="s">
        <v>33859</v>
      </c>
      <c r="BN2003" t="s">
        <v>33860</v>
      </c>
      <c r="BO2003" t="s">
        <v>33861</v>
      </c>
      <c r="BQ2003" t="s">
        <v>33862</v>
      </c>
      <c r="BV2003" t="s">
        <v>33863</v>
      </c>
    </row>
    <row r="2004" spans="12:74" x14ac:dyDescent="0.3">
      <c r="L2004">
        <v>7522</v>
      </c>
      <c r="M2004" t="s">
        <v>2393</v>
      </c>
      <c r="AU2004" t="s">
        <v>33864</v>
      </c>
      <c r="AW2004" t="s">
        <v>33865</v>
      </c>
      <c r="AZ2004" t="s">
        <v>33866</v>
      </c>
      <c r="BA2004" t="s">
        <v>33867</v>
      </c>
      <c r="BB2004" t="s">
        <v>33868</v>
      </c>
      <c r="BD2004" t="s">
        <v>33869</v>
      </c>
      <c r="BI2004" t="s">
        <v>33870</v>
      </c>
      <c r="BL2004" t="s">
        <v>33871</v>
      </c>
      <c r="BM2004" t="s">
        <v>33872</v>
      </c>
      <c r="BN2004" t="s">
        <v>33873</v>
      </c>
      <c r="BO2004" t="s">
        <v>33874</v>
      </c>
      <c r="BQ2004" t="s">
        <v>33875</v>
      </c>
      <c r="BV2004" t="s">
        <v>33876</v>
      </c>
    </row>
    <row r="2005" spans="12:74" x14ac:dyDescent="0.3">
      <c r="L2005">
        <v>7522</v>
      </c>
      <c r="M2005" t="s">
        <v>2394</v>
      </c>
      <c r="AU2005" t="s">
        <v>33877</v>
      </c>
      <c r="AW2005" t="s">
        <v>33878</v>
      </c>
      <c r="AZ2005" t="s">
        <v>33879</v>
      </c>
      <c r="BA2005" t="s">
        <v>33880</v>
      </c>
      <c r="BB2005" t="s">
        <v>33881</v>
      </c>
      <c r="BD2005" t="s">
        <v>33882</v>
      </c>
      <c r="BI2005" t="s">
        <v>33883</v>
      </c>
      <c r="BL2005" t="s">
        <v>33884</v>
      </c>
      <c r="BM2005" t="s">
        <v>33885</v>
      </c>
      <c r="BN2005" t="s">
        <v>33886</v>
      </c>
      <c r="BO2005" t="s">
        <v>33887</v>
      </c>
      <c r="BQ2005" t="s">
        <v>33888</v>
      </c>
      <c r="BV2005" t="s">
        <v>33889</v>
      </c>
    </row>
    <row r="2006" spans="12:74" x14ac:dyDescent="0.3">
      <c r="L2006">
        <v>7530</v>
      </c>
      <c r="M2006" t="s">
        <v>2395</v>
      </c>
      <c r="AU2006" t="s">
        <v>33890</v>
      </c>
      <c r="AW2006" t="s">
        <v>33891</v>
      </c>
      <c r="AZ2006" t="s">
        <v>33892</v>
      </c>
      <c r="BA2006" t="s">
        <v>33893</v>
      </c>
      <c r="BB2006" t="s">
        <v>33894</v>
      </c>
      <c r="BD2006" t="s">
        <v>33895</v>
      </c>
      <c r="BI2006" t="s">
        <v>33896</v>
      </c>
      <c r="BL2006" t="s">
        <v>33897</v>
      </c>
      <c r="BM2006" t="s">
        <v>33898</v>
      </c>
      <c r="BN2006" t="s">
        <v>33899</v>
      </c>
      <c r="BO2006" t="s">
        <v>33900</v>
      </c>
      <c r="BQ2006" t="s">
        <v>33901</v>
      </c>
      <c r="BV2006" t="s">
        <v>33902</v>
      </c>
    </row>
    <row r="2007" spans="12:74" x14ac:dyDescent="0.3">
      <c r="L2007">
        <v>7531</v>
      </c>
      <c r="M2007" t="s">
        <v>2396</v>
      </c>
      <c r="AU2007" t="s">
        <v>33903</v>
      </c>
      <c r="AW2007" t="s">
        <v>33904</v>
      </c>
      <c r="AZ2007" t="s">
        <v>33905</v>
      </c>
      <c r="BA2007" t="s">
        <v>33906</v>
      </c>
      <c r="BB2007" t="s">
        <v>33907</v>
      </c>
      <c r="BD2007" t="s">
        <v>847</v>
      </c>
      <c r="BI2007" t="s">
        <v>33908</v>
      </c>
      <c r="BL2007" t="s">
        <v>33909</v>
      </c>
      <c r="BM2007" t="s">
        <v>33910</v>
      </c>
      <c r="BN2007" t="s">
        <v>33911</v>
      </c>
      <c r="BO2007" t="s">
        <v>33912</v>
      </c>
      <c r="BQ2007" t="s">
        <v>33913</v>
      </c>
      <c r="BV2007" t="s">
        <v>32549</v>
      </c>
    </row>
    <row r="2008" spans="12:74" x14ac:dyDescent="0.3">
      <c r="L2008">
        <v>7532</v>
      </c>
      <c r="M2008" t="s">
        <v>2397</v>
      </c>
      <c r="AU2008" t="s">
        <v>33914</v>
      </c>
      <c r="AW2008" t="s">
        <v>33915</v>
      </c>
      <c r="AZ2008" t="s">
        <v>33916</v>
      </c>
      <c r="BA2008" t="s">
        <v>33917</v>
      </c>
      <c r="BB2008" t="s">
        <v>33918</v>
      </c>
      <c r="BD2008" t="s">
        <v>33919</v>
      </c>
      <c r="BI2008" t="s">
        <v>33920</v>
      </c>
      <c r="BL2008" t="s">
        <v>33921</v>
      </c>
      <c r="BM2008" t="s">
        <v>33922</v>
      </c>
      <c r="BN2008" t="s">
        <v>33923</v>
      </c>
      <c r="BO2008" t="s">
        <v>33924</v>
      </c>
      <c r="BQ2008" t="s">
        <v>33925</v>
      </c>
      <c r="BV2008" t="s">
        <v>33926</v>
      </c>
    </row>
    <row r="2009" spans="12:74" x14ac:dyDescent="0.3">
      <c r="L2009">
        <v>7533</v>
      </c>
      <c r="M2009" t="s">
        <v>2398</v>
      </c>
      <c r="AU2009" t="s">
        <v>33927</v>
      </c>
      <c r="AW2009" t="s">
        <v>33928</v>
      </c>
      <c r="AZ2009" t="s">
        <v>33929</v>
      </c>
      <c r="BA2009" t="s">
        <v>33930</v>
      </c>
      <c r="BB2009" t="s">
        <v>33931</v>
      </c>
      <c r="BD2009" t="s">
        <v>33932</v>
      </c>
      <c r="BI2009" t="s">
        <v>33933</v>
      </c>
      <c r="BL2009" t="s">
        <v>33934</v>
      </c>
      <c r="BM2009" t="s">
        <v>33935</v>
      </c>
      <c r="BN2009" t="s">
        <v>33936</v>
      </c>
      <c r="BO2009" t="s">
        <v>33937</v>
      </c>
      <c r="BQ2009" t="s">
        <v>33938</v>
      </c>
      <c r="BV2009" t="s">
        <v>33939</v>
      </c>
    </row>
    <row r="2010" spans="12:74" x14ac:dyDescent="0.3">
      <c r="L2010">
        <v>7534</v>
      </c>
      <c r="M2010" t="s">
        <v>2399</v>
      </c>
      <c r="AU2010" t="s">
        <v>33940</v>
      </c>
      <c r="AW2010" t="s">
        <v>33941</v>
      </c>
      <c r="AZ2010" t="s">
        <v>33942</v>
      </c>
      <c r="BA2010" t="s">
        <v>33943</v>
      </c>
      <c r="BB2010" t="s">
        <v>33944</v>
      </c>
      <c r="BD2010" t="s">
        <v>33945</v>
      </c>
      <c r="BI2010" t="s">
        <v>33946</v>
      </c>
      <c r="BL2010" t="s">
        <v>33947</v>
      </c>
      <c r="BM2010" t="s">
        <v>33948</v>
      </c>
      <c r="BN2010" t="s">
        <v>33949</v>
      </c>
      <c r="BO2010" t="s">
        <v>33950</v>
      </c>
      <c r="BQ2010" t="s">
        <v>33951</v>
      </c>
      <c r="BV2010" t="s">
        <v>33952</v>
      </c>
    </row>
    <row r="2011" spans="12:74" x14ac:dyDescent="0.3">
      <c r="L2011">
        <v>7534</v>
      </c>
      <c r="M2011" t="s">
        <v>2400</v>
      </c>
      <c r="AU2011" t="s">
        <v>33953</v>
      </c>
      <c r="AW2011" t="s">
        <v>33954</v>
      </c>
      <c r="AZ2011" t="s">
        <v>33955</v>
      </c>
      <c r="BA2011" t="s">
        <v>33956</v>
      </c>
      <c r="BB2011" t="s">
        <v>33957</v>
      </c>
      <c r="BD2011" t="s">
        <v>33958</v>
      </c>
      <c r="BI2011" t="s">
        <v>33959</v>
      </c>
      <c r="BL2011" t="s">
        <v>33960</v>
      </c>
      <c r="BM2011" t="s">
        <v>33961</v>
      </c>
      <c r="BN2011" t="s">
        <v>33962</v>
      </c>
      <c r="BO2011" t="s">
        <v>33963</v>
      </c>
      <c r="BQ2011" t="s">
        <v>33964</v>
      </c>
      <c r="BV2011" t="s">
        <v>33965</v>
      </c>
    </row>
    <row r="2012" spans="12:74" x14ac:dyDescent="0.3">
      <c r="L2012">
        <v>7536</v>
      </c>
      <c r="M2012" t="s">
        <v>2401</v>
      </c>
      <c r="AU2012" t="s">
        <v>33966</v>
      </c>
      <c r="AW2012" t="s">
        <v>33967</v>
      </c>
      <c r="AZ2012" t="s">
        <v>33968</v>
      </c>
      <c r="BA2012" t="s">
        <v>33969</v>
      </c>
      <c r="BB2012" t="s">
        <v>33970</v>
      </c>
      <c r="BD2012" t="s">
        <v>33971</v>
      </c>
      <c r="BI2012" t="s">
        <v>33972</v>
      </c>
      <c r="BL2012" t="s">
        <v>33973</v>
      </c>
      <c r="BM2012" t="s">
        <v>33974</v>
      </c>
      <c r="BN2012" t="s">
        <v>33975</v>
      </c>
      <c r="BO2012" t="s">
        <v>33976</v>
      </c>
      <c r="BQ2012" t="s">
        <v>33977</v>
      </c>
      <c r="BV2012" t="s">
        <v>33978</v>
      </c>
    </row>
    <row r="2013" spans="12:74" x14ac:dyDescent="0.3">
      <c r="L2013">
        <v>7538</v>
      </c>
      <c r="M2013" t="s">
        <v>2402</v>
      </c>
      <c r="AU2013" t="s">
        <v>33979</v>
      </c>
      <c r="AW2013" t="s">
        <v>33980</v>
      </c>
      <c r="AZ2013" t="s">
        <v>33981</v>
      </c>
      <c r="BA2013" t="s">
        <v>33982</v>
      </c>
      <c r="BB2013" t="s">
        <v>33983</v>
      </c>
      <c r="BD2013" t="s">
        <v>33984</v>
      </c>
      <c r="BI2013" t="s">
        <v>33985</v>
      </c>
      <c r="BL2013" t="s">
        <v>33986</v>
      </c>
      <c r="BM2013" t="s">
        <v>33987</v>
      </c>
      <c r="BN2013" t="s">
        <v>33988</v>
      </c>
      <c r="BO2013" t="s">
        <v>33989</v>
      </c>
      <c r="BQ2013" t="s">
        <v>33990</v>
      </c>
      <c r="BV2013" t="s">
        <v>33991</v>
      </c>
    </row>
    <row r="2014" spans="12:74" x14ac:dyDescent="0.3">
      <c r="L2014">
        <v>7540</v>
      </c>
      <c r="M2014" t="s">
        <v>2403</v>
      </c>
      <c r="AU2014" t="s">
        <v>33992</v>
      </c>
      <c r="AW2014" t="s">
        <v>33993</v>
      </c>
      <c r="AZ2014" t="s">
        <v>33994</v>
      </c>
      <c r="BA2014" t="s">
        <v>33995</v>
      </c>
      <c r="BB2014" t="s">
        <v>33996</v>
      </c>
      <c r="BD2014" t="s">
        <v>33997</v>
      </c>
      <c r="BI2014" t="s">
        <v>33998</v>
      </c>
      <c r="BL2014" t="s">
        <v>33999</v>
      </c>
      <c r="BM2014" t="s">
        <v>34000</v>
      </c>
      <c r="BN2014" t="s">
        <v>34001</v>
      </c>
      <c r="BO2014" t="s">
        <v>34002</v>
      </c>
      <c r="BQ2014" t="s">
        <v>34003</v>
      </c>
      <c r="BV2014" t="s">
        <v>34004</v>
      </c>
    </row>
    <row r="2015" spans="12:74" x14ac:dyDescent="0.3">
      <c r="L2015">
        <v>7540</v>
      </c>
      <c r="M2015" t="s">
        <v>2404</v>
      </c>
      <c r="AU2015" t="s">
        <v>34005</v>
      </c>
      <c r="AW2015" t="s">
        <v>34006</v>
      </c>
      <c r="AZ2015" t="s">
        <v>34007</v>
      </c>
      <c r="BA2015" t="s">
        <v>34008</v>
      </c>
      <c r="BB2015" t="s">
        <v>34009</v>
      </c>
      <c r="BD2015" t="s">
        <v>34010</v>
      </c>
      <c r="BI2015" t="s">
        <v>34011</v>
      </c>
      <c r="BL2015" t="s">
        <v>34012</v>
      </c>
      <c r="BM2015" t="s">
        <v>34013</v>
      </c>
      <c r="BN2015" t="s">
        <v>34014</v>
      </c>
      <c r="BO2015" t="s">
        <v>34015</v>
      </c>
      <c r="BQ2015" t="s">
        <v>34016</v>
      </c>
      <c r="BV2015" t="s">
        <v>34017</v>
      </c>
    </row>
    <row r="2016" spans="12:74" x14ac:dyDescent="0.3">
      <c r="L2016">
        <v>7540</v>
      </c>
      <c r="M2016" t="s">
        <v>2405</v>
      </c>
      <c r="AU2016" t="s">
        <v>34018</v>
      </c>
      <c r="AW2016" t="s">
        <v>34019</v>
      </c>
      <c r="AZ2016" t="s">
        <v>34020</v>
      </c>
      <c r="BA2016" t="s">
        <v>34021</v>
      </c>
      <c r="BB2016" t="s">
        <v>34022</v>
      </c>
      <c r="BD2016" t="s">
        <v>34023</v>
      </c>
      <c r="BI2016" t="s">
        <v>34024</v>
      </c>
      <c r="BL2016" t="s">
        <v>34025</v>
      </c>
      <c r="BM2016" t="s">
        <v>34026</v>
      </c>
      <c r="BN2016" t="s">
        <v>34027</v>
      </c>
      <c r="BO2016" t="s">
        <v>34028</v>
      </c>
      <c r="BQ2016" t="s">
        <v>34029</v>
      </c>
      <c r="BV2016" t="s">
        <v>34030</v>
      </c>
    </row>
    <row r="2017" spans="12:74" x14ac:dyDescent="0.3">
      <c r="L2017">
        <v>7540</v>
      </c>
      <c r="M2017" t="s">
        <v>2406</v>
      </c>
      <c r="AU2017" t="s">
        <v>34031</v>
      </c>
      <c r="AW2017" t="s">
        <v>34032</v>
      </c>
      <c r="AZ2017" t="s">
        <v>34033</v>
      </c>
      <c r="BA2017" t="s">
        <v>34034</v>
      </c>
      <c r="BB2017" t="s">
        <v>34035</v>
      </c>
      <c r="BD2017" t="s">
        <v>34036</v>
      </c>
      <c r="BI2017" t="s">
        <v>34037</v>
      </c>
      <c r="BL2017" t="s">
        <v>34038</v>
      </c>
      <c r="BM2017" t="s">
        <v>34039</v>
      </c>
      <c r="BN2017" t="s">
        <v>34040</v>
      </c>
      <c r="BO2017" t="s">
        <v>34041</v>
      </c>
      <c r="BQ2017" t="s">
        <v>34042</v>
      </c>
      <c r="BV2017" t="s">
        <v>34043</v>
      </c>
    </row>
    <row r="2018" spans="12:74" x14ac:dyDescent="0.3">
      <c r="L2018">
        <v>7542</v>
      </c>
      <c r="M2018" t="s">
        <v>2407</v>
      </c>
      <c r="AU2018" t="s">
        <v>34044</v>
      </c>
      <c r="AW2018" t="s">
        <v>34045</v>
      </c>
      <c r="AZ2018" t="s">
        <v>34046</v>
      </c>
      <c r="BA2018" t="s">
        <v>34047</v>
      </c>
      <c r="BB2018" t="s">
        <v>34048</v>
      </c>
      <c r="BD2018" t="s">
        <v>34049</v>
      </c>
      <c r="BI2018" t="s">
        <v>34050</v>
      </c>
      <c r="BL2018" t="s">
        <v>34051</v>
      </c>
      <c r="BM2018" t="s">
        <v>34052</v>
      </c>
      <c r="BN2018" t="s">
        <v>34053</v>
      </c>
      <c r="BO2018" t="s">
        <v>34054</v>
      </c>
      <c r="BQ2018" t="s">
        <v>34055</v>
      </c>
      <c r="BV2018" t="s">
        <v>34056</v>
      </c>
    </row>
    <row r="2019" spans="12:74" x14ac:dyDescent="0.3">
      <c r="L2019">
        <v>7543</v>
      </c>
      <c r="M2019" t="s">
        <v>2408</v>
      </c>
      <c r="AU2019" t="s">
        <v>34057</v>
      </c>
      <c r="AW2019" t="s">
        <v>34058</v>
      </c>
      <c r="AZ2019" t="s">
        <v>34059</v>
      </c>
      <c r="BA2019" t="s">
        <v>34060</v>
      </c>
      <c r="BB2019" t="s">
        <v>34061</v>
      </c>
      <c r="BD2019" t="s">
        <v>34062</v>
      </c>
      <c r="BI2019" t="s">
        <v>34063</v>
      </c>
      <c r="BL2019" t="s">
        <v>34064</v>
      </c>
      <c r="BM2019" t="s">
        <v>34065</v>
      </c>
      <c r="BN2019" t="s">
        <v>34066</v>
      </c>
      <c r="BO2019" t="s">
        <v>34067</v>
      </c>
      <c r="BQ2019" t="s">
        <v>34068</v>
      </c>
      <c r="BV2019" t="s">
        <v>34069</v>
      </c>
    </row>
    <row r="2020" spans="12:74" x14ac:dyDescent="0.3">
      <c r="L2020">
        <v>7548</v>
      </c>
      <c r="M2020" t="s">
        <v>2409</v>
      </c>
      <c r="AU2020" t="s">
        <v>34070</v>
      </c>
      <c r="AW2020" t="s">
        <v>34071</v>
      </c>
      <c r="AZ2020" t="s">
        <v>34072</v>
      </c>
      <c r="BA2020" t="s">
        <v>34073</v>
      </c>
      <c r="BB2020" t="s">
        <v>34074</v>
      </c>
      <c r="BD2020" t="s">
        <v>34075</v>
      </c>
      <c r="BI2020" t="s">
        <v>34076</v>
      </c>
      <c r="BL2020" t="s">
        <v>34077</v>
      </c>
      <c r="BM2020" t="s">
        <v>34078</v>
      </c>
      <c r="BN2020" t="s">
        <v>34079</v>
      </c>
      <c r="BO2020" t="s">
        <v>34080</v>
      </c>
      <c r="BQ2020" t="s">
        <v>34081</v>
      </c>
      <c r="BV2020" t="s">
        <v>34082</v>
      </c>
    </row>
    <row r="2021" spans="12:74" x14ac:dyDescent="0.3">
      <c r="L2021">
        <v>7600</v>
      </c>
      <c r="M2021" t="s">
        <v>2410</v>
      </c>
      <c r="AU2021" t="s">
        <v>34083</v>
      </c>
      <c r="AW2021" t="s">
        <v>34084</v>
      </c>
      <c r="AZ2021" t="s">
        <v>34085</v>
      </c>
      <c r="BA2021" t="s">
        <v>34086</v>
      </c>
      <c r="BB2021" t="s">
        <v>34087</v>
      </c>
      <c r="BD2021" t="s">
        <v>34088</v>
      </c>
      <c r="BI2021" t="s">
        <v>34089</v>
      </c>
      <c r="BL2021" t="s">
        <v>34090</v>
      </c>
      <c r="BM2021" t="s">
        <v>34091</v>
      </c>
      <c r="BN2021" t="s">
        <v>34092</v>
      </c>
      <c r="BO2021" t="s">
        <v>34093</v>
      </c>
      <c r="BQ2021" t="s">
        <v>34094</v>
      </c>
      <c r="BV2021" t="s">
        <v>34095</v>
      </c>
    </row>
    <row r="2022" spans="12:74" x14ac:dyDescent="0.3">
      <c r="L2022">
        <v>7601</v>
      </c>
      <c r="M2022" t="s">
        <v>2411</v>
      </c>
      <c r="AU2022" t="s">
        <v>34096</v>
      </c>
      <c r="AW2022" t="s">
        <v>34097</v>
      </c>
      <c r="AZ2022" t="s">
        <v>34098</v>
      </c>
      <c r="BA2022" t="s">
        <v>34099</v>
      </c>
      <c r="BB2022" t="s">
        <v>34100</v>
      </c>
      <c r="BD2022" t="s">
        <v>34101</v>
      </c>
      <c r="BI2022" t="s">
        <v>34102</v>
      </c>
      <c r="BL2022" t="s">
        <v>34103</v>
      </c>
      <c r="BM2022" t="s">
        <v>34104</v>
      </c>
      <c r="BN2022" t="s">
        <v>34105</v>
      </c>
      <c r="BO2022" t="s">
        <v>34106</v>
      </c>
      <c r="BQ2022" t="s">
        <v>34107</v>
      </c>
      <c r="BV2022" t="s">
        <v>34108</v>
      </c>
    </row>
    <row r="2023" spans="12:74" x14ac:dyDescent="0.3">
      <c r="L2023">
        <v>7602</v>
      </c>
      <c r="M2023" t="s">
        <v>2412</v>
      </c>
      <c r="AU2023" t="s">
        <v>34109</v>
      </c>
      <c r="AW2023" t="s">
        <v>34110</v>
      </c>
      <c r="AZ2023" t="s">
        <v>34111</v>
      </c>
      <c r="BA2023" t="s">
        <v>34112</v>
      </c>
      <c r="BB2023" t="s">
        <v>34113</v>
      </c>
      <c r="BD2023" t="s">
        <v>34114</v>
      </c>
      <c r="BI2023" t="s">
        <v>34115</v>
      </c>
      <c r="BL2023" t="s">
        <v>34116</v>
      </c>
      <c r="BM2023" t="s">
        <v>34117</v>
      </c>
      <c r="BN2023" t="s">
        <v>34118</v>
      </c>
      <c r="BO2023" t="s">
        <v>34119</v>
      </c>
      <c r="BQ2023" t="s">
        <v>34120</v>
      </c>
      <c r="BV2023" t="s">
        <v>34121</v>
      </c>
    </row>
    <row r="2024" spans="12:74" x14ac:dyDescent="0.3">
      <c r="L2024">
        <v>7603</v>
      </c>
      <c r="M2024" t="s">
        <v>2413</v>
      </c>
      <c r="AU2024" t="s">
        <v>34122</v>
      </c>
      <c r="AW2024" t="s">
        <v>34123</v>
      </c>
      <c r="AZ2024" t="s">
        <v>34124</v>
      </c>
      <c r="BA2024" t="s">
        <v>34125</v>
      </c>
      <c r="BB2024" t="s">
        <v>34126</v>
      </c>
      <c r="BD2024" t="s">
        <v>34127</v>
      </c>
      <c r="BI2024" t="s">
        <v>34128</v>
      </c>
      <c r="BL2024" t="s">
        <v>34129</v>
      </c>
      <c r="BM2024" t="s">
        <v>34130</v>
      </c>
      <c r="BN2024" t="s">
        <v>34131</v>
      </c>
      <c r="BO2024" t="s">
        <v>34132</v>
      </c>
      <c r="BQ2024" t="s">
        <v>34133</v>
      </c>
      <c r="BV2024" t="s">
        <v>34134</v>
      </c>
    </row>
    <row r="2025" spans="12:74" x14ac:dyDescent="0.3">
      <c r="L2025">
        <v>7604</v>
      </c>
      <c r="M2025" t="s">
        <v>2414</v>
      </c>
      <c r="AU2025" t="s">
        <v>34135</v>
      </c>
      <c r="AW2025" t="s">
        <v>34136</v>
      </c>
      <c r="AZ2025" t="s">
        <v>34137</v>
      </c>
      <c r="BA2025" t="s">
        <v>34138</v>
      </c>
      <c r="BB2025" t="s">
        <v>34139</v>
      </c>
      <c r="BD2025" t="s">
        <v>34140</v>
      </c>
      <c r="BI2025" t="s">
        <v>34141</v>
      </c>
      <c r="BL2025" t="s">
        <v>34142</v>
      </c>
      <c r="BM2025" t="s">
        <v>34143</v>
      </c>
      <c r="BN2025" t="s">
        <v>34144</v>
      </c>
      <c r="BO2025" t="s">
        <v>34145</v>
      </c>
      <c r="BQ2025" t="s">
        <v>34146</v>
      </c>
      <c r="BV2025" t="s">
        <v>34147</v>
      </c>
    </row>
    <row r="2026" spans="12:74" x14ac:dyDescent="0.3">
      <c r="L2026">
        <v>7604</v>
      </c>
      <c r="M2026" t="s">
        <v>2415</v>
      </c>
      <c r="AU2026" t="s">
        <v>34148</v>
      </c>
      <c r="AW2026" t="s">
        <v>34149</v>
      </c>
      <c r="AZ2026" t="s">
        <v>34150</v>
      </c>
      <c r="BA2026" t="s">
        <v>34151</v>
      </c>
      <c r="BB2026" t="s">
        <v>34152</v>
      </c>
      <c r="BD2026" t="s">
        <v>34153</v>
      </c>
      <c r="BI2026" t="s">
        <v>34154</v>
      </c>
      <c r="BL2026" t="s">
        <v>34155</v>
      </c>
      <c r="BM2026" t="s">
        <v>34156</v>
      </c>
      <c r="BN2026" t="s">
        <v>34157</v>
      </c>
      <c r="BO2026" t="s">
        <v>34158</v>
      </c>
      <c r="BQ2026" t="s">
        <v>34159</v>
      </c>
      <c r="BV2026" t="s">
        <v>34160</v>
      </c>
    </row>
    <row r="2027" spans="12:74" x14ac:dyDescent="0.3">
      <c r="L2027">
        <v>7604</v>
      </c>
      <c r="M2027" t="s">
        <v>2416</v>
      </c>
      <c r="AU2027" t="s">
        <v>34161</v>
      </c>
      <c r="AW2027" t="s">
        <v>34162</v>
      </c>
      <c r="AZ2027" t="s">
        <v>34163</v>
      </c>
      <c r="BA2027" t="s">
        <v>34164</v>
      </c>
      <c r="BB2027" t="s">
        <v>34165</v>
      </c>
      <c r="BD2027" t="s">
        <v>34166</v>
      </c>
      <c r="BI2027" t="s">
        <v>34167</v>
      </c>
      <c r="BL2027" t="s">
        <v>34168</v>
      </c>
      <c r="BM2027" t="s">
        <v>34169</v>
      </c>
      <c r="BN2027" t="s">
        <v>34170</v>
      </c>
      <c r="BO2027" t="s">
        <v>34171</v>
      </c>
      <c r="BQ2027" t="s">
        <v>34172</v>
      </c>
      <c r="BV2027" t="s">
        <v>34173</v>
      </c>
    </row>
    <row r="2028" spans="12:74" x14ac:dyDescent="0.3">
      <c r="L2028">
        <v>7604</v>
      </c>
      <c r="M2028" t="s">
        <v>2417</v>
      </c>
      <c r="AU2028" t="s">
        <v>34174</v>
      </c>
      <c r="AW2028" t="s">
        <v>34175</v>
      </c>
      <c r="AZ2028" t="s">
        <v>34176</v>
      </c>
      <c r="BA2028" t="s">
        <v>34177</v>
      </c>
      <c r="BB2028" t="s">
        <v>34178</v>
      </c>
      <c r="BD2028" t="s">
        <v>34179</v>
      </c>
      <c r="BI2028" t="s">
        <v>34180</v>
      </c>
      <c r="BL2028" t="s">
        <v>34181</v>
      </c>
      <c r="BM2028" t="s">
        <v>34182</v>
      </c>
      <c r="BN2028" t="s">
        <v>34183</v>
      </c>
      <c r="BO2028" t="s">
        <v>34184</v>
      </c>
      <c r="BQ2028" t="s">
        <v>34185</v>
      </c>
      <c r="BV2028" t="s">
        <v>34186</v>
      </c>
    </row>
    <row r="2029" spans="12:74" x14ac:dyDescent="0.3">
      <c r="L2029">
        <v>7604</v>
      </c>
      <c r="M2029" t="s">
        <v>2418</v>
      </c>
      <c r="AU2029" t="s">
        <v>34187</v>
      </c>
      <c r="AW2029" t="s">
        <v>34188</v>
      </c>
      <c r="AZ2029" t="s">
        <v>34189</v>
      </c>
      <c r="BA2029" t="s">
        <v>34190</v>
      </c>
      <c r="BB2029" t="s">
        <v>34191</v>
      </c>
      <c r="BD2029" t="s">
        <v>34192</v>
      </c>
      <c r="BI2029" t="s">
        <v>34193</v>
      </c>
      <c r="BL2029" t="s">
        <v>34194</v>
      </c>
      <c r="BM2029" t="s">
        <v>34195</v>
      </c>
      <c r="BN2029" t="s">
        <v>34196</v>
      </c>
      <c r="BO2029" t="s">
        <v>34197</v>
      </c>
      <c r="BQ2029" t="s">
        <v>34198</v>
      </c>
      <c r="BV2029" t="s">
        <v>34199</v>
      </c>
    </row>
    <row r="2030" spans="12:74" x14ac:dyDescent="0.3">
      <c r="L2030">
        <v>7608</v>
      </c>
      <c r="M2030" t="s">
        <v>2419</v>
      </c>
      <c r="AU2030" t="s">
        <v>34200</v>
      </c>
      <c r="AW2030" t="s">
        <v>34201</v>
      </c>
      <c r="AZ2030" t="s">
        <v>34202</v>
      </c>
      <c r="BA2030" t="s">
        <v>34203</v>
      </c>
      <c r="BB2030" t="s">
        <v>34204</v>
      </c>
      <c r="BD2030" t="s">
        <v>34205</v>
      </c>
      <c r="BI2030" t="s">
        <v>34206</v>
      </c>
      <c r="BL2030" t="s">
        <v>34207</v>
      </c>
      <c r="BM2030" t="s">
        <v>34208</v>
      </c>
      <c r="BN2030" t="s">
        <v>34209</v>
      </c>
      <c r="BO2030" t="s">
        <v>34210</v>
      </c>
      <c r="BQ2030" t="s">
        <v>34211</v>
      </c>
      <c r="BV2030" t="s">
        <v>34212</v>
      </c>
    </row>
    <row r="2031" spans="12:74" x14ac:dyDescent="0.3">
      <c r="L2031">
        <v>7610</v>
      </c>
      <c r="M2031" t="s">
        <v>2419</v>
      </c>
      <c r="AU2031" t="s">
        <v>34213</v>
      </c>
      <c r="AW2031" t="s">
        <v>34214</v>
      </c>
      <c r="AZ2031" t="s">
        <v>34215</v>
      </c>
      <c r="BA2031" t="s">
        <v>34216</v>
      </c>
      <c r="BB2031" t="s">
        <v>34217</v>
      </c>
      <c r="BD2031" t="s">
        <v>34218</v>
      </c>
      <c r="BI2031" t="s">
        <v>34219</v>
      </c>
      <c r="BL2031" t="s">
        <v>34220</v>
      </c>
      <c r="BM2031" t="s">
        <v>34221</v>
      </c>
      <c r="BN2031" t="s">
        <v>34222</v>
      </c>
      <c r="BO2031" t="s">
        <v>34223</v>
      </c>
      <c r="BQ2031" t="s">
        <v>34224</v>
      </c>
      <c r="BV2031" t="s">
        <v>34225</v>
      </c>
    </row>
    <row r="2032" spans="12:74" x14ac:dyDescent="0.3">
      <c r="L2032">
        <v>7611</v>
      </c>
      <c r="M2032" t="s">
        <v>2420</v>
      </c>
      <c r="AU2032" t="s">
        <v>34226</v>
      </c>
      <c r="AW2032" t="s">
        <v>34227</v>
      </c>
      <c r="AZ2032" t="s">
        <v>34228</v>
      </c>
      <c r="BA2032" t="s">
        <v>34229</v>
      </c>
      <c r="BB2032" t="s">
        <v>34230</v>
      </c>
      <c r="BD2032" t="s">
        <v>34231</v>
      </c>
      <c r="BI2032" t="s">
        <v>34232</v>
      </c>
      <c r="BL2032" t="s">
        <v>34233</v>
      </c>
      <c r="BM2032" t="s">
        <v>34234</v>
      </c>
      <c r="BN2032" t="s">
        <v>34235</v>
      </c>
      <c r="BO2032" t="s">
        <v>34236</v>
      </c>
      <c r="BQ2032" t="s">
        <v>34237</v>
      </c>
      <c r="BV2032" t="s">
        <v>34238</v>
      </c>
    </row>
    <row r="2033" spans="12:74" x14ac:dyDescent="0.3">
      <c r="L2033">
        <v>7618</v>
      </c>
      <c r="M2033" t="s">
        <v>2421</v>
      </c>
      <c r="AU2033" t="s">
        <v>34239</v>
      </c>
      <c r="AW2033" t="s">
        <v>34240</v>
      </c>
      <c r="AZ2033" t="s">
        <v>34241</v>
      </c>
      <c r="BA2033" t="s">
        <v>34242</v>
      </c>
      <c r="BB2033" t="s">
        <v>34243</v>
      </c>
      <c r="BD2033" t="s">
        <v>34244</v>
      </c>
      <c r="BI2033" t="s">
        <v>34245</v>
      </c>
      <c r="BL2033" t="s">
        <v>34246</v>
      </c>
      <c r="BM2033" t="s">
        <v>34247</v>
      </c>
      <c r="BN2033" t="s">
        <v>34248</v>
      </c>
      <c r="BO2033" t="s">
        <v>34249</v>
      </c>
      <c r="BQ2033" t="s">
        <v>34250</v>
      </c>
      <c r="BV2033" t="s">
        <v>34251</v>
      </c>
    </row>
    <row r="2034" spans="12:74" x14ac:dyDescent="0.3">
      <c r="L2034">
        <v>7620</v>
      </c>
      <c r="M2034" t="s">
        <v>2422</v>
      </c>
      <c r="AU2034" t="s">
        <v>34252</v>
      </c>
      <c r="AW2034" t="s">
        <v>34253</v>
      </c>
      <c r="AZ2034" t="s">
        <v>34254</v>
      </c>
      <c r="BA2034" t="s">
        <v>34255</v>
      </c>
      <c r="BB2034" t="s">
        <v>34256</v>
      </c>
      <c r="BD2034" t="s">
        <v>34257</v>
      </c>
      <c r="BI2034" t="s">
        <v>34258</v>
      </c>
      <c r="BL2034" t="s">
        <v>34259</v>
      </c>
      <c r="BM2034" t="s">
        <v>34260</v>
      </c>
      <c r="BN2034" t="s">
        <v>34261</v>
      </c>
      <c r="BO2034" t="s">
        <v>34262</v>
      </c>
      <c r="BQ2034" t="s">
        <v>34263</v>
      </c>
      <c r="BV2034" t="s">
        <v>34264</v>
      </c>
    </row>
    <row r="2035" spans="12:74" x14ac:dyDescent="0.3">
      <c r="L2035">
        <v>7620</v>
      </c>
      <c r="M2035" t="s">
        <v>2423</v>
      </c>
      <c r="AU2035" t="s">
        <v>34265</v>
      </c>
      <c r="AW2035" t="s">
        <v>34266</v>
      </c>
      <c r="AZ2035" t="s">
        <v>34267</v>
      </c>
      <c r="BA2035" t="s">
        <v>34268</v>
      </c>
      <c r="BB2035" t="s">
        <v>34269</v>
      </c>
      <c r="BD2035" t="s">
        <v>34270</v>
      </c>
      <c r="BI2035" t="s">
        <v>34271</v>
      </c>
      <c r="BL2035" t="s">
        <v>34272</v>
      </c>
      <c r="BM2035" t="s">
        <v>34273</v>
      </c>
      <c r="BN2035" t="s">
        <v>34274</v>
      </c>
      <c r="BO2035" t="s">
        <v>34275</v>
      </c>
      <c r="BQ2035" t="s">
        <v>34276</v>
      </c>
      <c r="BV2035" t="s">
        <v>34277</v>
      </c>
    </row>
    <row r="2036" spans="12:74" x14ac:dyDescent="0.3">
      <c r="L2036">
        <v>7620</v>
      </c>
      <c r="M2036" t="s">
        <v>2424</v>
      </c>
      <c r="AU2036" t="s">
        <v>34278</v>
      </c>
      <c r="AW2036" t="s">
        <v>34279</v>
      </c>
      <c r="AZ2036" t="s">
        <v>34280</v>
      </c>
      <c r="BA2036" t="s">
        <v>34281</v>
      </c>
      <c r="BB2036" t="s">
        <v>34282</v>
      </c>
      <c r="BD2036" t="s">
        <v>34283</v>
      </c>
      <c r="BI2036" t="s">
        <v>34284</v>
      </c>
      <c r="BL2036" t="s">
        <v>34285</v>
      </c>
      <c r="BM2036" t="s">
        <v>34286</v>
      </c>
      <c r="BN2036" t="s">
        <v>34287</v>
      </c>
      <c r="BO2036" t="s">
        <v>34288</v>
      </c>
      <c r="BQ2036" t="s">
        <v>34289</v>
      </c>
      <c r="BV2036" t="s">
        <v>34290</v>
      </c>
    </row>
    <row r="2037" spans="12:74" x14ac:dyDescent="0.3">
      <c r="L2037">
        <v>7620</v>
      </c>
      <c r="M2037" t="s">
        <v>2425</v>
      </c>
      <c r="AU2037" t="s">
        <v>34291</v>
      </c>
      <c r="AW2037" t="s">
        <v>34292</v>
      </c>
      <c r="AZ2037" t="s">
        <v>34293</v>
      </c>
      <c r="BA2037" t="s">
        <v>34294</v>
      </c>
      <c r="BB2037" t="s">
        <v>34295</v>
      </c>
      <c r="BD2037" t="s">
        <v>34296</v>
      </c>
      <c r="BI2037" t="s">
        <v>34297</v>
      </c>
      <c r="BL2037" t="s">
        <v>34298</v>
      </c>
      <c r="BM2037" t="s">
        <v>34299</v>
      </c>
      <c r="BN2037" t="s">
        <v>34300</v>
      </c>
      <c r="BO2037" t="s">
        <v>34301</v>
      </c>
      <c r="BQ2037" t="s">
        <v>34302</v>
      </c>
      <c r="BV2037" t="s">
        <v>34303</v>
      </c>
    </row>
    <row r="2038" spans="12:74" x14ac:dyDescent="0.3">
      <c r="L2038">
        <v>7620</v>
      </c>
      <c r="M2038" t="s">
        <v>2426</v>
      </c>
      <c r="AU2038" t="s">
        <v>34304</v>
      </c>
      <c r="AW2038" t="s">
        <v>34305</v>
      </c>
      <c r="AZ2038" t="s">
        <v>34306</v>
      </c>
      <c r="BA2038" t="s">
        <v>34307</v>
      </c>
      <c r="BB2038" t="s">
        <v>34308</v>
      </c>
      <c r="BD2038" t="s">
        <v>34309</v>
      </c>
      <c r="BI2038" t="s">
        <v>34310</v>
      </c>
      <c r="BL2038" t="s">
        <v>34311</v>
      </c>
      <c r="BM2038" t="s">
        <v>34312</v>
      </c>
      <c r="BN2038" t="s">
        <v>34313</v>
      </c>
      <c r="BO2038" t="s">
        <v>34314</v>
      </c>
      <c r="BQ2038" t="s">
        <v>34315</v>
      </c>
      <c r="BV2038" t="s">
        <v>34316</v>
      </c>
    </row>
    <row r="2039" spans="12:74" x14ac:dyDescent="0.3">
      <c r="L2039">
        <v>7621</v>
      </c>
      <c r="M2039" t="s">
        <v>2427</v>
      </c>
      <c r="AU2039" t="s">
        <v>34317</v>
      </c>
      <c r="AW2039" t="s">
        <v>34318</v>
      </c>
      <c r="AZ2039" t="s">
        <v>34319</v>
      </c>
      <c r="BA2039" t="s">
        <v>34320</v>
      </c>
      <c r="BB2039" t="s">
        <v>34321</v>
      </c>
      <c r="BD2039" t="s">
        <v>34322</v>
      </c>
      <c r="BI2039" t="s">
        <v>34323</v>
      </c>
      <c r="BL2039" t="s">
        <v>34324</v>
      </c>
      <c r="BM2039" t="s">
        <v>34325</v>
      </c>
      <c r="BN2039" t="s">
        <v>34326</v>
      </c>
      <c r="BO2039" t="s">
        <v>34327</v>
      </c>
      <c r="BQ2039" t="s">
        <v>34328</v>
      </c>
      <c r="BV2039" t="s">
        <v>34329</v>
      </c>
    </row>
    <row r="2040" spans="12:74" x14ac:dyDescent="0.3">
      <c r="L2040">
        <v>7622</v>
      </c>
      <c r="M2040" t="s">
        <v>2428</v>
      </c>
      <c r="AU2040" t="s">
        <v>34330</v>
      </c>
      <c r="AW2040" t="s">
        <v>34331</v>
      </c>
      <c r="AZ2040" t="s">
        <v>34332</v>
      </c>
      <c r="BA2040" t="s">
        <v>34333</v>
      </c>
      <c r="BB2040" t="s">
        <v>34334</v>
      </c>
      <c r="BD2040" t="s">
        <v>34335</v>
      </c>
      <c r="BI2040" t="s">
        <v>34336</v>
      </c>
      <c r="BL2040" t="s">
        <v>34337</v>
      </c>
      <c r="BM2040" t="s">
        <v>34338</v>
      </c>
      <c r="BN2040" t="s">
        <v>34339</v>
      </c>
      <c r="BO2040" t="s">
        <v>34340</v>
      </c>
      <c r="BQ2040" t="s">
        <v>34341</v>
      </c>
      <c r="BV2040" t="s">
        <v>34342</v>
      </c>
    </row>
    <row r="2041" spans="12:74" x14ac:dyDescent="0.3">
      <c r="L2041">
        <v>7623</v>
      </c>
      <c r="M2041" t="s">
        <v>2429</v>
      </c>
      <c r="AU2041" t="s">
        <v>34343</v>
      </c>
      <c r="AW2041" t="s">
        <v>34344</v>
      </c>
      <c r="AZ2041" t="s">
        <v>34345</v>
      </c>
      <c r="BA2041" t="s">
        <v>34346</v>
      </c>
      <c r="BB2041" t="s">
        <v>34347</v>
      </c>
      <c r="BD2041" t="s">
        <v>34348</v>
      </c>
      <c r="BI2041" t="s">
        <v>34349</v>
      </c>
      <c r="BL2041" t="s">
        <v>34350</v>
      </c>
      <c r="BM2041" t="s">
        <v>34351</v>
      </c>
      <c r="BN2041" t="s">
        <v>34352</v>
      </c>
      <c r="BO2041" t="s">
        <v>34353</v>
      </c>
      <c r="BQ2041" t="s">
        <v>34354</v>
      </c>
      <c r="BV2041" t="s">
        <v>34355</v>
      </c>
    </row>
    <row r="2042" spans="12:74" x14ac:dyDescent="0.3">
      <c r="L2042">
        <v>7624</v>
      </c>
      <c r="M2042" t="s">
        <v>2430</v>
      </c>
      <c r="AU2042" t="s">
        <v>34356</v>
      </c>
      <c r="AW2042" t="s">
        <v>34357</v>
      </c>
      <c r="AZ2042" t="s">
        <v>34358</v>
      </c>
      <c r="BA2042" t="s">
        <v>34359</v>
      </c>
      <c r="BB2042" t="s">
        <v>34360</v>
      </c>
      <c r="BD2042" t="s">
        <v>34361</v>
      </c>
      <c r="BI2042" t="s">
        <v>34362</v>
      </c>
      <c r="BL2042" t="s">
        <v>34363</v>
      </c>
      <c r="BM2042" t="s">
        <v>34364</v>
      </c>
      <c r="BN2042" t="s">
        <v>34365</v>
      </c>
      <c r="BO2042" t="s">
        <v>34366</v>
      </c>
      <c r="BQ2042" t="s">
        <v>34367</v>
      </c>
      <c r="BV2042" t="s">
        <v>34368</v>
      </c>
    </row>
    <row r="2043" spans="12:74" x14ac:dyDescent="0.3">
      <c r="L2043">
        <v>7640</v>
      </c>
      <c r="M2043" t="s">
        <v>2431</v>
      </c>
      <c r="AU2043" t="s">
        <v>34369</v>
      </c>
      <c r="AW2043" t="s">
        <v>34370</v>
      </c>
      <c r="AZ2043" t="s">
        <v>34371</v>
      </c>
      <c r="BA2043" t="s">
        <v>34372</v>
      </c>
      <c r="BB2043" t="s">
        <v>34373</v>
      </c>
      <c r="BD2043" t="s">
        <v>34374</v>
      </c>
      <c r="BI2043" t="s">
        <v>34375</v>
      </c>
      <c r="BL2043" t="s">
        <v>34376</v>
      </c>
      <c r="BM2043" t="s">
        <v>34377</v>
      </c>
      <c r="BN2043" t="s">
        <v>34378</v>
      </c>
      <c r="BO2043" t="s">
        <v>34379</v>
      </c>
      <c r="BQ2043" t="s">
        <v>34380</v>
      </c>
      <c r="BV2043" t="s">
        <v>34381</v>
      </c>
    </row>
    <row r="2044" spans="12:74" x14ac:dyDescent="0.3">
      <c r="L2044">
        <v>7640</v>
      </c>
      <c r="M2044" t="s">
        <v>2432</v>
      </c>
      <c r="AU2044" t="s">
        <v>34382</v>
      </c>
      <c r="AW2044" t="s">
        <v>34383</v>
      </c>
      <c r="AZ2044" t="s">
        <v>34384</v>
      </c>
      <c r="BA2044" t="s">
        <v>34385</v>
      </c>
      <c r="BB2044" t="s">
        <v>34386</v>
      </c>
      <c r="BD2044" t="s">
        <v>34387</v>
      </c>
      <c r="BI2044" t="s">
        <v>34388</v>
      </c>
      <c r="BL2044" t="s">
        <v>34389</v>
      </c>
      <c r="BM2044" t="s">
        <v>34390</v>
      </c>
      <c r="BN2044" t="s">
        <v>34391</v>
      </c>
      <c r="BO2044" t="s">
        <v>34392</v>
      </c>
      <c r="BQ2044" t="s">
        <v>34393</v>
      </c>
      <c r="BV2044" t="s">
        <v>34394</v>
      </c>
    </row>
    <row r="2045" spans="12:74" x14ac:dyDescent="0.3">
      <c r="L2045">
        <v>7640</v>
      </c>
      <c r="M2045" t="s">
        <v>2433</v>
      </c>
      <c r="AU2045" t="s">
        <v>34395</v>
      </c>
      <c r="AW2045" t="s">
        <v>34396</v>
      </c>
      <c r="AZ2045" t="s">
        <v>34397</v>
      </c>
      <c r="BA2045" t="s">
        <v>34398</v>
      </c>
      <c r="BB2045" t="s">
        <v>34399</v>
      </c>
      <c r="BD2045" t="s">
        <v>34400</v>
      </c>
      <c r="BI2045" t="s">
        <v>34401</v>
      </c>
      <c r="BL2045" t="s">
        <v>34402</v>
      </c>
      <c r="BM2045" t="s">
        <v>34403</v>
      </c>
      <c r="BN2045" t="s">
        <v>34404</v>
      </c>
      <c r="BO2045" t="s">
        <v>34405</v>
      </c>
      <c r="BQ2045" t="s">
        <v>34406</v>
      </c>
      <c r="BV2045" t="s">
        <v>34407</v>
      </c>
    </row>
    <row r="2046" spans="12:74" x14ac:dyDescent="0.3">
      <c r="L2046">
        <v>7641</v>
      </c>
      <c r="M2046" t="s">
        <v>433</v>
      </c>
      <c r="AU2046" t="s">
        <v>34408</v>
      </c>
      <c r="AW2046" t="s">
        <v>34409</v>
      </c>
      <c r="AZ2046" t="s">
        <v>34410</v>
      </c>
      <c r="BA2046" t="s">
        <v>34411</v>
      </c>
      <c r="BB2046" t="s">
        <v>34412</v>
      </c>
      <c r="BD2046" t="s">
        <v>34413</v>
      </c>
      <c r="BI2046" t="s">
        <v>34414</v>
      </c>
      <c r="BL2046" t="s">
        <v>34415</v>
      </c>
      <c r="BM2046" t="s">
        <v>34416</v>
      </c>
      <c r="BN2046" t="s">
        <v>34417</v>
      </c>
      <c r="BO2046" t="s">
        <v>34418</v>
      </c>
      <c r="BQ2046" t="s">
        <v>34419</v>
      </c>
      <c r="BV2046" t="s">
        <v>34420</v>
      </c>
    </row>
    <row r="2047" spans="12:74" x14ac:dyDescent="0.3">
      <c r="L2047">
        <v>7642</v>
      </c>
      <c r="M2047" t="s">
        <v>434</v>
      </c>
      <c r="AU2047" t="s">
        <v>34421</v>
      </c>
      <c r="AW2047" t="s">
        <v>34422</v>
      </c>
      <c r="AZ2047" t="s">
        <v>34423</v>
      </c>
      <c r="BA2047" t="s">
        <v>34424</v>
      </c>
      <c r="BB2047" t="s">
        <v>34425</v>
      </c>
      <c r="BD2047" t="s">
        <v>34426</v>
      </c>
      <c r="BI2047" t="s">
        <v>34427</v>
      </c>
      <c r="BL2047" t="s">
        <v>34428</v>
      </c>
      <c r="BM2047" t="s">
        <v>34429</v>
      </c>
      <c r="BN2047" t="s">
        <v>34430</v>
      </c>
      <c r="BO2047" t="s">
        <v>34431</v>
      </c>
      <c r="BQ2047" t="s">
        <v>34432</v>
      </c>
      <c r="BV2047" t="s">
        <v>34433</v>
      </c>
    </row>
    <row r="2048" spans="12:74" x14ac:dyDescent="0.3">
      <c r="L2048">
        <v>7643</v>
      </c>
      <c r="M2048" t="s">
        <v>2434</v>
      </c>
      <c r="AU2048" t="s">
        <v>34434</v>
      </c>
      <c r="AW2048" t="s">
        <v>34435</v>
      </c>
      <c r="AZ2048" t="s">
        <v>34436</v>
      </c>
      <c r="BA2048" t="s">
        <v>34437</v>
      </c>
      <c r="BB2048" t="s">
        <v>34438</v>
      </c>
      <c r="BD2048" t="s">
        <v>34439</v>
      </c>
      <c r="BI2048" t="s">
        <v>34440</v>
      </c>
      <c r="BL2048" t="s">
        <v>34441</v>
      </c>
      <c r="BM2048" t="s">
        <v>34442</v>
      </c>
      <c r="BN2048" t="s">
        <v>34443</v>
      </c>
      <c r="BO2048" t="s">
        <v>34444</v>
      </c>
      <c r="BQ2048" t="s">
        <v>34445</v>
      </c>
      <c r="BV2048" t="s">
        <v>34446</v>
      </c>
    </row>
    <row r="2049" spans="12:74" x14ac:dyDescent="0.3">
      <c r="L2049">
        <v>7700</v>
      </c>
      <c r="M2049" t="s">
        <v>2435</v>
      </c>
      <c r="AU2049" t="s">
        <v>34447</v>
      </c>
      <c r="AW2049" t="s">
        <v>34448</v>
      </c>
      <c r="AZ2049" t="s">
        <v>34449</v>
      </c>
      <c r="BA2049" t="s">
        <v>34450</v>
      </c>
      <c r="BB2049" t="s">
        <v>34451</v>
      </c>
      <c r="BD2049" t="s">
        <v>34452</v>
      </c>
      <c r="BI2049" t="s">
        <v>34453</v>
      </c>
      <c r="BL2049" t="s">
        <v>34454</v>
      </c>
      <c r="BM2049" t="s">
        <v>34455</v>
      </c>
      <c r="BN2049" t="s">
        <v>34456</v>
      </c>
      <c r="BO2049" t="s">
        <v>34457</v>
      </c>
      <c r="BQ2049" t="s">
        <v>34458</v>
      </c>
      <c r="BV2049" t="s">
        <v>34459</v>
      </c>
    </row>
    <row r="2050" spans="12:74" x14ac:dyDescent="0.3">
      <c r="L2050">
        <v>7700</v>
      </c>
      <c r="M2050" t="s">
        <v>2436</v>
      </c>
      <c r="AU2050" t="s">
        <v>34460</v>
      </c>
      <c r="AW2050" t="s">
        <v>34461</v>
      </c>
      <c r="AZ2050" t="s">
        <v>34462</v>
      </c>
      <c r="BA2050" t="s">
        <v>34463</v>
      </c>
      <c r="BB2050" t="s">
        <v>34464</v>
      </c>
      <c r="BD2050" t="s">
        <v>34465</v>
      </c>
      <c r="BI2050" t="s">
        <v>34466</v>
      </c>
      <c r="BL2050" t="s">
        <v>34467</v>
      </c>
      <c r="BM2050" t="s">
        <v>34468</v>
      </c>
      <c r="BN2050" t="s">
        <v>34469</v>
      </c>
      <c r="BO2050" t="s">
        <v>34470</v>
      </c>
      <c r="BQ2050" t="s">
        <v>34471</v>
      </c>
      <c r="BV2050" t="s">
        <v>34472</v>
      </c>
    </row>
    <row r="2051" spans="12:74" x14ac:dyDescent="0.3">
      <c r="L2051">
        <v>7711</v>
      </c>
      <c r="M2051" t="s">
        <v>2437</v>
      </c>
      <c r="AU2051" t="s">
        <v>34473</v>
      </c>
      <c r="AW2051" t="s">
        <v>34474</v>
      </c>
      <c r="AZ2051" t="s">
        <v>34475</v>
      </c>
      <c r="BA2051" t="s">
        <v>34476</v>
      </c>
      <c r="BB2051" t="s">
        <v>34477</v>
      </c>
      <c r="BD2051" t="s">
        <v>34478</v>
      </c>
      <c r="BI2051" t="s">
        <v>34479</v>
      </c>
      <c r="BL2051" t="s">
        <v>34480</v>
      </c>
      <c r="BM2051" t="s">
        <v>34481</v>
      </c>
      <c r="BN2051" t="s">
        <v>34482</v>
      </c>
      <c r="BO2051" t="s">
        <v>34483</v>
      </c>
      <c r="BQ2051" t="s">
        <v>34484</v>
      </c>
      <c r="BV2051" t="s">
        <v>34485</v>
      </c>
    </row>
    <row r="2052" spans="12:74" x14ac:dyDescent="0.3">
      <c r="L2052">
        <v>7712</v>
      </c>
      <c r="M2052" t="s">
        <v>2438</v>
      </c>
      <c r="AU2052" t="s">
        <v>34486</v>
      </c>
      <c r="AW2052" t="s">
        <v>34487</v>
      </c>
      <c r="AZ2052" t="s">
        <v>34488</v>
      </c>
      <c r="BA2052" t="s">
        <v>34489</v>
      </c>
      <c r="BB2052" t="s">
        <v>571</v>
      </c>
      <c r="BD2052" t="s">
        <v>34490</v>
      </c>
      <c r="BI2052" t="s">
        <v>34491</v>
      </c>
      <c r="BL2052" t="s">
        <v>34492</v>
      </c>
      <c r="BM2052" t="s">
        <v>34493</v>
      </c>
      <c r="BN2052" t="s">
        <v>34494</v>
      </c>
      <c r="BO2052" t="s">
        <v>34495</v>
      </c>
      <c r="BQ2052" t="s">
        <v>34496</v>
      </c>
      <c r="BV2052" t="s">
        <v>34497</v>
      </c>
    </row>
    <row r="2053" spans="12:74" x14ac:dyDescent="0.3">
      <c r="L2053">
        <v>7730</v>
      </c>
      <c r="M2053" t="s">
        <v>2462</v>
      </c>
      <c r="AU2053" t="s">
        <v>34498</v>
      </c>
      <c r="AW2053" t="s">
        <v>34499</v>
      </c>
      <c r="AZ2053" t="s">
        <v>34500</v>
      </c>
      <c r="BA2053" t="s">
        <v>34501</v>
      </c>
      <c r="BB2053" t="s">
        <v>34502</v>
      </c>
      <c r="BD2053" t="s">
        <v>34503</v>
      </c>
      <c r="BI2053" t="s">
        <v>34504</v>
      </c>
      <c r="BL2053" t="s">
        <v>34505</v>
      </c>
      <c r="BM2053" t="s">
        <v>34506</v>
      </c>
      <c r="BN2053" t="s">
        <v>34507</v>
      </c>
      <c r="BO2053" t="s">
        <v>34508</v>
      </c>
      <c r="BQ2053" t="s">
        <v>34509</v>
      </c>
      <c r="BV2053" t="s">
        <v>34510</v>
      </c>
    </row>
    <row r="2054" spans="12:74" x14ac:dyDescent="0.3">
      <c r="L2054">
        <v>7730</v>
      </c>
      <c r="M2054" t="s">
        <v>2463</v>
      </c>
      <c r="AU2054" t="s">
        <v>34511</v>
      </c>
      <c r="AW2054" t="s">
        <v>34512</v>
      </c>
      <c r="AZ2054" t="s">
        <v>34513</v>
      </c>
      <c r="BA2054" t="s">
        <v>34514</v>
      </c>
      <c r="BB2054" t="s">
        <v>34515</v>
      </c>
      <c r="BD2054" t="s">
        <v>34516</v>
      </c>
      <c r="BI2054" t="s">
        <v>34517</v>
      </c>
      <c r="BL2054" t="s">
        <v>34518</v>
      </c>
      <c r="BM2054" t="s">
        <v>34519</v>
      </c>
      <c r="BN2054" t="s">
        <v>34520</v>
      </c>
      <c r="BO2054" t="s">
        <v>34521</v>
      </c>
      <c r="BQ2054" t="s">
        <v>34522</v>
      </c>
      <c r="BV2054" t="s">
        <v>34523</v>
      </c>
    </row>
    <row r="2055" spans="12:74" x14ac:dyDescent="0.3">
      <c r="L2055">
        <v>7730</v>
      </c>
      <c r="M2055" t="s">
        <v>2464</v>
      </c>
      <c r="AU2055" t="s">
        <v>34524</v>
      </c>
      <c r="AW2055" t="s">
        <v>10184</v>
      </c>
      <c r="AZ2055" t="s">
        <v>34525</v>
      </c>
      <c r="BA2055" t="s">
        <v>34526</v>
      </c>
      <c r="BB2055" t="s">
        <v>34527</v>
      </c>
      <c r="BD2055" t="s">
        <v>34528</v>
      </c>
      <c r="BI2055" t="s">
        <v>34529</v>
      </c>
      <c r="BL2055" t="s">
        <v>34530</v>
      </c>
      <c r="BM2055" t="s">
        <v>34531</v>
      </c>
      <c r="BN2055" t="s">
        <v>34532</v>
      </c>
      <c r="BO2055" t="s">
        <v>34533</v>
      </c>
      <c r="BQ2055" t="s">
        <v>34534</v>
      </c>
      <c r="BV2055" t="s">
        <v>34535</v>
      </c>
    </row>
    <row r="2056" spans="12:74" x14ac:dyDescent="0.3">
      <c r="L2056">
        <v>7730</v>
      </c>
      <c r="M2056" t="s">
        <v>2465</v>
      </c>
      <c r="AU2056" t="s">
        <v>34536</v>
      </c>
      <c r="AW2056" t="s">
        <v>34537</v>
      </c>
      <c r="AZ2056" t="s">
        <v>34538</v>
      </c>
      <c r="BA2056" t="s">
        <v>34539</v>
      </c>
      <c r="BB2056" t="s">
        <v>34540</v>
      </c>
      <c r="BD2056" t="s">
        <v>34541</v>
      </c>
      <c r="BI2056" t="s">
        <v>34542</v>
      </c>
      <c r="BL2056" t="s">
        <v>34543</v>
      </c>
      <c r="BM2056" t="s">
        <v>34544</v>
      </c>
      <c r="BN2056" t="s">
        <v>34545</v>
      </c>
      <c r="BO2056" t="s">
        <v>34546</v>
      </c>
      <c r="BQ2056" t="s">
        <v>34547</v>
      </c>
      <c r="BV2056" t="s">
        <v>34548</v>
      </c>
    </row>
    <row r="2057" spans="12:74" x14ac:dyDescent="0.3">
      <c r="L2057">
        <v>7730</v>
      </c>
      <c r="M2057" t="s">
        <v>2439</v>
      </c>
      <c r="AU2057" t="s">
        <v>34549</v>
      </c>
      <c r="AW2057" t="s">
        <v>34550</v>
      </c>
      <c r="AZ2057" t="s">
        <v>34551</v>
      </c>
      <c r="BA2057" t="s">
        <v>34552</v>
      </c>
      <c r="BB2057" t="s">
        <v>34553</v>
      </c>
      <c r="BD2057" t="s">
        <v>34554</v>
      </c>
      <c r="BI2057" t="s">
        <v>34555</v>
      </c>
      <c r="BL2057" t="s">
        <v>34556</v>
      </c>
      <c r="BM2057" t="s">
        <v>34557</v>
      </c>
      <c r="BN2057" t="s">
        <v>34558</v>
      </c>
      <c r="BO2057" t="s">
        <v>34559</v>
      </c>
      <c r="BQ2057" t="s">
        <v>34560</v>
      </c>
      <c r="BV2057" t="s">
        <v>34561</v>
      </c>
    </row>
    <row r="2058" spans="12:74" x14ac:dyDescent="0.3">
      <c r="L2058">
        <v>7730</v>
      </c>
      <c r="M2058" t="s">
        <v>2440</v>
      </c>
      <c r="AU2058" t="s">
        <v>34562</v>
      </c>
      <c r="AW2058" t="s">
        <v>34563</v>
      </c>
      <c r="AZ2058" t="s">
        <v>34564</v>
      </c>
      <c r="BA2058" t="s">
        <v>34565</v>
      </c>
      <c r="BB2058" t="s">
        <v>34566</v>
      </c>
      <c r="BD2058" t="s">
        <v>34567</v>
      </c>
      <c r="BI2058" t="s">
        <v>34568</v>
      </c>
      <c r="BL2058" t="s">
        <v>34569</v>
      </c>
      <c r="BM2058" t="s">
        <v>34570</v>
      </c>
      <c r="BN2058" t="s">
        <v>34571</v>
      </c>
      <c r="BO2058" t="s">
        <v>34572</v>
      </c>
      <c r="BQ2058" t="s">
        <v>34573</v>
      </c>
      <c r="BV2058" t="s">
        <v>34574</v>
      </c>
    </row>
    <row r="2059" spans="12:74" x14ac:dyDescent="0.3">
      <c r="L2059">
        <v>7730</v>
      </c>
      <c r="M2059" t="s">
        <v>2441</v>
      </c>
      <c r="AU2059" t="s">
        <v>34575</v>
      </c>
      <c r="AW2059" t="s">
        <v>34576</v>
      </c>
      <c r="AZ2059" t="s">
        <v>34577</v>
      </c>
      <c r="BA2059" t="s">
        <v>34578</v>
      </c>
      <c r="BB2059" t="s">
        <v>34579</v>
      </c>
      <c r="BD2059" t="s">
        <v>34580</v>
      </c>
      <c r="BI2059" t="s">
        <v>34581</v>
      </c>
      <c r="BL2059" t="s">
        <v>34582</v>
      </c>
      <c r="BM2059" t="s">
        <v>34583</v>
      </c>
      <c r="BN2059" t="s">
        <v>34584</v>
      </c>
      <c r="BO2059" t="s">
        <v>34585</v>
      </c>
      <c r="BQ2059" t="s">
        <v>34586</v>
      </c>
      <c r="BV2059" t="s">
        <v>34587</v>
      </c>
    </row>
    <row r="2060" spans="12:74" x14ac:dyDescent="0.3">
      <c r="L2060">
        <v>7740</v>
      </c>
      <c r="M2060" t="s">
        <v>2442</v>
      </c>
      <c r="AU2060" t="s">
        <v>34588</v>
      </c>
      <c r="AW2060" t="s">
        <v>34589</v>
      </c>
      <c r="AZ2060" t="s">
        <v>34590</v>
      </c>
      <c r="BA2060" t="s">
        <v>34591</v>
      </c>
      <c r="BB2060" t="s">
        <v>34592</v>
      </c>
      <c r="BD2060" t="s">
        <v>34593</v>
      </c>
      <c r="BI2060" t="s">
        <v>34594</v>
      </c>
      <c r="BL2060" t="s">
        <v>34595</v>
      </c>
      <c r="BM2060" t="s">
        <v>34596</v>
      </c>
      <c r="BN2060" t="s">
        <v>34597</v>
      </c>
      <c r="BO2060" t="s">
        <v>34598</v>
      </c>
      <c r="BQ2060" t="s">
        <v>34599</v>
      </c>
      <c r="BV2060" t="s">
        <v>34600</v>
      </c>
    </row>
    <row r="2061" spans="12:74" x14ac:dyDescent="0.3">
      <c r="L2061">
        <v>7740</v>
      </c>
      <c r="M2061" t="s">
        <v>2443</v>
      </c>
      <c r="AU2061" t="s">
        <v>34601</v>
      </c>
      <c r="AW2061" t="s">
        <v>34602</v>
      </c>
      <c r="AZ2061" t="s">
        <v>34603</v>
      </c>
      <c r="BA2061" t="s">
        <v>34604</v>
      </c>
      <c r="BB2061" t="s">
        <v>34605</v>
      </c>
      <c r="BD2061" t="s">
        <v>34606</v>
      </c>
      <c r="BI2061" t="s">
        <v>34607</v>
      </c>
      <c r="BL2061" t="s">
        <v>34608</v>
      </c>
      <c r="BM2061" t="s">
        <v>34609</v>
      </c>
      <c r="BN2061" t="s">
        <v>34610</v>
      </c>
      <c r="BO2061" t="s">
        <v>34611</v>
      </c>
      <c r="BQ2061" t="s">
        <v>34612</v>
      </c>
      <c r="BV2061" t="s">
        <v>34613</v>
      </c>
    </row>
    <row r="2062" spans="12:74" x14ac:dyDescent="0.3">
      <c r="L2062">
        <v>7742</v>
      </c>
      <c r="M2062" t="s">
        <v>2444</v>
      </c>
      <c r="AU2062" t="s">
        <v>34614</v>
      </c>
      <c r="AW2062" t="s">
        <v>34615</v>
      </c>
      <c r="AZ2062" t="s">
        <v>34616</v>
      </c>
      <c r="BA2062" t="s">
        <v>34617</v>
      </c>
      <c r="BB2062" t="s">
        <v>34618</v>
      </c>
      <c r="BD2062" t="s">
        <v>34619</v>
      </c>
      <c r="BI2062" t="s">
        <v>34620</v>
      </c>
      <c r="BL2062" t="s">
        <v>34621</v>
      </c>
      <c r="BM2062" t="s">
        <v>34622</v>
      </c>
      <c r="BN2062" t="s">
        <v>34623</v>
      </c>
      <c r="BO2062" t="s">
        <v>34624</v>
      </c>
      <c r="BQ2062" t="s">
        <v>34625</v>
      </c>
      <c r="BV2062" t="s">
        <v>34626</v>
      </c>
    </row>
    <row r="2063" spans="12:74" x14ac:dyDescent="0.3">
      <c r="L2063">
        <v>7743</v>
      </c>
      <c r="M2063" t="s">
        <v>2445</v>
      </c>
      <c r="AU2063" t="s">
        <v>34627</v>
      </c>
      <c r="AW2063" t="s">
        <v>34628</v>
      </c>
      <c r="AZ2063" t="s">
        <v>34629</v>
      </c>
      <c r="BA2063" t="s">
        <v>34630</v>
      </c>
      <c r="BB2063" t="s">
        <v>34631</v>
      </c>
      <c r="BD2063" t="s">
        <v>34632</v>
      </c>
      <c r="BI2063" t="s">
        <v>34633</v>
      </c>
      <c r="BL2063" t="s">
        <v>34634</v>
      </c>
      <c r="BM2063" t="s">
        <v>34635</v>
      </c>
      <c r="BN2063" t="s">
        <v>34636</v>
      </c>
      <c r="BO2063" t="s">
        <v>34637</v>
      </c>
      <c r="BQ2063" t="s">
        <v>34638</v>
      </c>
      <c r="BV2063" t="s">
        <v>34639</v>
      </c>
    </row>
    <row r="2064" spans="12:74" x14ac:dyDescent="0.3">
      <c r="L2064">
        <v>7743</v>
      </c>
      <c r="M2064" t="s">
        <v>2446</v>
      </c>
      <c r="AU2064" t="s">
        <v>34640</v>
      </c>
      <c r="AW2064" t="s">
        <v>34641</v>
      </c>
      <c r="AZ2064" t="s">
        <v>34642</v>
      </c>
      <c r="BA2064" t="s">
        <v>34643</v>
      </c>
      <c r="BB2064" t="s">
        <v>34644</v>
      </c>
      <c r="BD2064" t="s">
        <v>34645</v>
      </c>
      <c r="BI2064" t="s">
        <v>34646</v>
      </c>
      <c r="BL2064" t="s">
        <v>34647</v>
      </c>
      <c r="BM2064" t="s">
        <v>34648</v>
      </c>
      <c r="BN2064" t="s">
        <v>34649</v>
      </c>
      <c r="BO2064" t="s">
        <v>34650</v>
      </c>
      <c r="BQ2064" t="s">
        <v>34651</v>
      </c>
      <c r="BV2064" t="s">
        <v>34652</v>
      </c>
    </row>
    <row r="2065" spans="12:74" x14ac:dyDescent="0.3">
      <c r="L2065">
        <v>7750</v>
      </c>
      <c r="M2065" t="s">
        <v>2446</v>
      </c>
      <c r="AU2065" t="s">
        <v>34653</v>
      </c>
      <c r="AW2065" t="s">
        <v>34654</v>
      </c>
      <c r="AZ2065" t="s">
        <v>34655</v>
      </c>
      <c r="BA2065" t="s">
        <v>34656</v>
      </c>
      <c r="BB2065" t="s">
        <v>34657</v>
      </c>
      <c r="BD2065" t="s">
        <v>34658</v>
      </c>
      <c r="BI2065" t="s">
        <v>34659</v>
      </c>
      <c r="BL2065" t="s">
        <v>34660</v>
      </c>
      <c r="BM2065" t="s">
        <v>34661</v>
      </c>
      <c r="BN2065" t="s">
        <v>34662</v>
      </c>
      <c r="BO2065" t="s">
        <v>34663</v>
      </c>
      <c r="BQ2065" t="s">
        <v>34664</v>
      </c>
      <c r="BV2065" t="s">
        <v>34665</v>
      </c>
    </row>
    <row r="2066" spans="12:74" x14ac:dyDescent="0.3">
      <c r="L2066">
        <v>7750</v>
      </c>
      <c r="M2066" t="s">
        <v>2447</v>
      </c>
      <c r="AU2066" t="s">
        <v>34666</v>
      </c>
      <c r="AW2066" t="s">
        <v>34667</v>
      </c>
      <c r="AZ2066" t="s">
        <v>34668</v>
      </c>
      <c r="BA2066" t="s">
        <v>34669</v>
      </c>
      <c r="BB2066" t="s">
        <v>34670</v>
      </c>
      <c r="BD2066" t="s">
        <v>34671</v>
      </c>
      <c r="BI2066" t="s">
        <v>34672</v>
      </c>
      <c r="BL2066" t="s">
        <v>34673</v>
      </c>
      <c r="BM2066" t="s">
        <v>34674</v>
      </c>
      <c r="BN2066" t="s">
        <v>34675</v>
      </c>
      <c r="BO2066" t="s">
        <v>34676</v>
      </c>
      <c r="BQ2066" t="s">
        <v>34677</v>
      </c>
      <c r="BV2066" t="s">
        <v>34678</v>
      </c>
    </row>
    <row r="2067" spans="12:74" x14ac:dyDescent="0.3">
      <c r="L2067">
        <v>7750</v>
      </c>
      <c r="M2067" t="s">
        <v>2448</v>
      </c>
      <c r="AU2067" t="s">
        <v>34679</v>
      </c>
      <c r="AW2067" t="s">
        <v>34680</v>
      </c>
      <c r="AZ2067" t="s">
        <v>34681</v>
      </c>
      <c r="BA2067" t="s">
        <v>34682</v>
      </c>
      <c r="BB2067" t="s">
        <v>34683</v>
      </c>
      <c r="BD2067" t="s">
        <v>34684</v>
      </c>
      <c r="BI2067" t="s">
        <v>34685</v>
      </c>
      <c r="BL2067" t="s">
        <v>34686</v>
      </c>
      <c r="BM2067" t="s">
        <v>34687</v>
      </c>
      <c r="BN2067" t="s">
        <v>34688</v>
      </c>
      <c r="BO2067" t="s">
        <v>34689</v>
      </c>
      <c r="BQ2067" t="s">
        <v>34690</v>
      </c>
      <c r="BV2067" t="s">
        <v>34691</v>
      </c>
    </row>
    <row r="2068" spans="12:74" x14ac:dyDescent="0.3">
      <c r="L2068">
        <v>7750</v>
      </c>
      <c r="M2068" t="s">
        <v>2449</v>
      </c>
      <c r="AU2068" t="s">
        <v>34692</v>
      </c>
      <c r="AW2068" t="s">
        <v>34693</v>
      </c>
      <c r="AZ2068" t="s">
        <v>34694</v>
      </c>
      <c r="BA2068" t="s">
        <v>34695</v>
      </c>
      <c r="BB2068" t="s">
        <v>34696</v>
      </c>
      <c r="BD2068" t="s">
        <v>34697</v>
      </c>
      <c r="BI2068" t="s">
        <v>34698</v>
      </c>
      <c r="BL2068" t="s">
        <v>34699</v>
      </c>
      <c r="BM2068" t="s">
        <v>34700</v>
      </c>
      <c r="BN2068" t="s">
        <v>34701</v>
      </c>
      <c r="BO2068" t="s">
        <v>34702</v>
      </c>
      <c r="BQ2068" t="s">
        <v>34703</v>
      </c>
      <c r="BV2068" t="s">
        <v>34704</v>
      </c>
    </row>
    <row r="2069" spans="12:74" x14ac:dyDescent="0.3">
      <c r="L2069">
        <v>7760</v>
      </c>
      <c r="M2069" t="s">
        <v>2450</v>
      </c>
      <c r="AU2069" t="s">
        <v>34705</v>
      </c>
      <c r="AW2069" t="s">
        <v>34706</v>
      </c>
      <c r="AZ2069" t="s">
        <v>34707</v>
      </c>
      <c r="BA2069" t="s">
        <v>34708</v>
      </c>
      <c r="BB2069" t="s">
        <v>34709</v>
      </c>
      <c r="BD2069" t="s">
        <v>34710</v>
      </c>
      <c r="BI2069" t="s">
        <v>34711</v>
      </c>
      <c r="BL2069" t="s">
        <v>34712</v>
      </c>
      <c r="BM2069" t="s">
        <v>34713</v>
      </c>
      <c r="BN2069" t="s">
        <v>34714</v>
      </c>
      <c r="BO2069" t="s">
        <v>34715</v>
      </c>
      <c r="BQ2069" t="s">
        <v>34716</v>
      </c>
      <c r="BV2069" t="s">
        <v>34717</v>
      </c>
    </row>
    <row r="2070" spans="12:74" x14ac:dyDescent="0.3">
      <c r="L2070">
        <v>7760</v>
      </c>
      <c r="M2070" t="s">
        <v>2451</v>
      </c>
      <c r="AU2070" t="s">
        <v>34718</v>
      </c>
      <c r="AW2070" t="s">
        <v>34719</v>
      </c>
      <c r="AZ2070" t="s">
        <v>34720</v>
      </c>
      <c r="BA2070" t="s">
        <v>34721</v>
      </c>
      <c r="BB2070" t="s">
        <v>34722</v>
      </c>
      <c r="BD2070" t="s">
        <v>34723</v>
      </c>
      <c r="BI2070" t="s">
        <v>34724</v>
      </c>
      <c r="BL2070" t="s">
        <v>34725</v>
      </c>
      <c r="BM2070" t="s">
        <v>34726</v>
      </c>
      <c r="BN2070" t="s">
        <v>34727</v>
      </c>
      <c r="BO2070" t="s">
        <v>34728</v>
      </c>
      <c r="BQ2070" t="s">
        <v>34729</v>
      </c>
      <c r="BV2070" t="s">
        <v>34730</v>
      </c>
    </row>
    <row r="2071" spans="12:74" x14ac:dyDescent="0.3">
      <c r="L2071">
        <v>7760</v>
      </c>
      <c r="M2071" t="s">
        <v>2452</v>
      </c>
      <c r="AU2071" t="s">
        <v>34731</v>
      </c>
      <c r="AW2071" t="s">
        <v>34732</v>
      </c>
      <c r="AZ2071" t="s">
        <v>34733</v>
      </c>
      <c r="BA2071" t="s">
        <v>34734</v>
      </c>
      <c r="BB2071" t="s">
        <v>34735</v>
      </c>
      <c r="BD2071" t="s">
        <v>34736</v>
      </c>
      <c r="BI2071" t="s">
        <v>34737</v>
      </c>
      <c r="BL2071" t="s">
        <v>34738</v>
      </c>
      <c r="BM2071" t="s">
        <v>34739</v>
      </c>
      <c r="BN2071" t="s">
        <v>34740</v>
      </c>
      <c r="BO2071" t="s">
        <v>34741</v>
      </c>
      <c r="BQ2071" t="s">
        <v>34742</v>
      </c>
      <c r="BV2071" t="s">
        <v>34743</v>
      </c>
    </row>
    <row r="2072" spans="12:74" x14ac:dyDescent="0.3">
      <c r="L2072">
        <v>7760</v>
      </c>
      <c r="M2072" t="s">
        <v>2453</v>
      </c>
      <c r="AU2072" t="s">
        <v>34744</v>
      </c>
      <c r="AW2072" t="s">
        <v>34745</v>
      </c>
      <c r="AZ2072" t="s">
        <v>34746</v>
      </c>
      <c r="BA2072" t="s">
        <v>34747</v>
      </c>
      <c r="BB2072" t="s">
        <v>20903</v>
      </c>
      <c r="BD2072" t="s">
        <v>34748</v>
      </c>
      <c r="BI2072" t="s">
        <v>34749</v>
      </c>
      <c r="BL2072" t="s">
        <v>34750</v>
      </c>
      <c r="BM2072" t="s">
        <v>34751</v>
      </c>
      <c r="BN2072" t="s">
        <v>34752</v>
      </c>
      <c r="BO2072" t="s">
        <v>34753</v>
      </c>
      <c r="BQ2072" t="s">
        <v>34754</v>
      </c>
      <c r="BV2072" t="s">
        <v>34755</v>
      </c>
    </row>
    <row r="2073" spans="12:74" x14ac:dyDescent="0.3">
      <c r="L2073">
        <v>7760</v>
      </c>
      <c r="M2073" t="s">
        <v>2454</v>
      </c>
      <c r="AU2073" t="s">
        <v>34756</v>
      </c>
      <c r="AW2073" t="s">
        <v>34757</v>
      </c>
      <c r="AZ2073" t="s">
        <v>34758</v>
      </c>
      <c r="BA2073" t="s">
        <v>34759</v>
      </c>
      <c r="BB2073" t="s">
        <v>34760</v>
      </c>
      <c r="BD2073" t="s">
        <v>34761</v>
      </c>
      <c r="BI2073" t="s">
        <v>34762</v>
      </c>
      <c r="BL2073" t="s">
        <v>34763</v>
      </c>
      <c r="BM2073" t="s">
        <v>34764</v>
      </c>
      <c r="BN2073" t="s">
        <v>34765</v>
      </c>
      <c r="BO2073" t="s">
        <v>34766</v>
      </c>
      <c r="BQ2073" t="s">
        <v>34767</v>
      </c>
      <c r="BV2073" t="s">
        <v>34768</v>
      </c>
    </row>
    <row r="2074" spans="12:74" x14ac:dyDescent="0.3">
      <c r="L2074">
        <v>7760</v>
      </c>
      <c r="M2074" t="s">
        <v>2454</v>
      </c>
      <c r="AU2074" t="s">
        <v>34769</v>
      </c>
      <c r="AW2074" t="s">
        <v>34770</v>
      </c>
      <c r="AZ2074" t="s">
        <v>34771</v>
      </c>
      <c r="BA2074" t="s">
        <v>34772</v>
      </c>
      <c r="BB2074" t="s">
        <v>572</v>
      </c>
      <c r="BD2074" t="s">
        <v>34773</v>
      </c>
      <c r="BI2074" t="s">
        <v>34774</v>
      </c>
      <c r="BL2074" t="s">
        <v>34775</v>
      </c>
      <c r="BM2074" t="s">
        <v>34776</v>
      </c>
      <c r="BN2074" t="s">
        <v>34777</v>
      </c>
      <c r="BO2074" t="s">
        <v>34778</v>
      </c>
      <c r="BQ2074" t="s">
        <v>34779</v>
      </c>
      <c r="BV2074" t="s">
        <v>34780</v>
      </c>
    </row>
    <row r="2075" spans="12:74" x14ac:dyDescent="0.3">
      <c r="L2075">
        <v>7780</v>
      </c>
      <c r="M2075" t="s">
        <v>2455</v>
      </c>
      <c r="AU2075" t="s">
        <v>34781</v>
      </c>
      <c r="AW2075" t="s">
        <v>34782</v>
      </c>
      <c r="AZ2075" t="s">
        <v>34783</v>
      </c>
      <c r="BA2075" t="s">
        <v>34784</v>
      </c>
      <c r="BB2075" t="s">
        <v>34785</v>
      </c>
      <c r="BD2075" t="s">
        <v>34786</v>
      </c>
      <c r="BI2075" t="s">
        <v>34787</v>
      </c>
      <c r="BL2075" t="s">
        <v>34788</v>
      </c>
      <c r="BM2075" t="s">
        <v>34789</v>
      </c>
      <c r="BN2075" t="s">
        <v>34790</v>
      </c>
      <c r="BO2075" t="s">
        <v>34791</v>
      </c>
      <c r="BQ2075" t="s">
        <v>34792</v>
      </c>
      <c r="BV2075" t="s">
        <v>34793</v>
      </c>
    </row>
    <row r="2076" spans="12:74" x14ac:dyDescent="0.3">
      <c r="L2076">
        <v>7780</v>
      </c>
      <c r="M2076" t="s">
        <v>2456</v>
      </c>
      <c r="AU2076" t="s">
        <v>34794</v>
      </c>
      <c r="AW2076" t="s">
        <v>34795</v>
      </c>
      <c r="AZ2076" t="s">
        <v>34796</v>
      </c>
      <c r="BA2076" t="s">
        <v>34797</v>
      </c>
      <c r="BB2076" t="s">
        <v>34798</v>
      </c>
      <c r="BD2076" t="s">
        <v>34799</v>
      </c>
      <c r="BI2076" t="s">
        <v>34800</v>
      </c>
      <c r="BL2076" t="s">
        <v>34801</v>
      </c>
      <c r="BM2076" t="s">
        <v>34802</v>
      </c>
      <c r="BN2076" t="s">
        <v>34803</v>
      </c>
      <c r="BO2076" t="s">
        <v>34804</v>
      </c>
      <c r="BQ2076" t="s">
        <v>34805</v>
      </c>
      <c r="BV2076" t="s">
        <v>34806</v>
      </c>
    </row>
    <row r="2077" spans="12:74" x14ac:dyDescent="0.3">
      <c r="L2077">
        <v>7781</v>
      </c>
      <c r="M2077" t="s">
        <v>2457</v>
      </c>
      <c r="AU2077" t="s">
        <v>34807</v>
      </c>
      <c r="AW2077" t="s">
        <v>34808</v>
      </c>
      <c r="AZ2077" t="s">
        <v>34809</v>
      </c>
      <c r="BA2077" t="s">
        <v>34810</v>
      </c>
      <c r="BB2077" t="s">
        <v>34811</v>
      </c>
      <c r="BD2077" t="s">
        <v>34812</v>
      </c>
      <c r="BI2077" t="s">
        <v>34813</v>
      </c>
      <c r="BL2077" t="s">
        <v>34814</v>
      </c>
      <c r="BM2077" t="s">
        <v>34815</v>
      </c>
      <c r="BN2077" t="s">
        <v>34816</v>
      </c>
      <c r="BO2077" t="s">
        <v>34817</v>
      </c>
      <c r="BQ2077" t="s">
        <v>34818</v>
      </c>
      <c r="BV2077" t="s">
        <v>34819</v>
      </c>
    </row>
    <row r="2078" spans="12:74" x14ac:dyDescent="0.3">
      <c r="L2078">
        <v>7782</v>
      </c>
      <c r="M2078" t="s">
        <v>2458</v>
      </c>
      <c r="AU2078" t="s">
        <v>34820</v>
      </c>
      <c r="AW2078" t="s">
        <v>34821</v>
      </c>
      <c r="AZ2078" t="s">
        <v>34822</v>
      </c>
      <c r="BA2078" t="s">
        <v>34823</v>
      </c>
      <c r="BB2078" t="s">
        <v>34824</v>
      </c>
      <c r="BD2078" t="s">
        <v>34825</v>
      </c>
      <c r="BI2078" t="s">
        <v>34826</v>
      </c>
      <c r="BL2078" t="s">
        <v>34827</v>
      </c>
      <c r="BM2078" t="s">
        <v>34828</v>
      </c>
      <c r="BN2078" t="s">
        <v>34829</v>
      </c>
      <c r="BO2078" t="s">
        <v>34830</v>
      </c>
      <c r="BQ2078" t="s">
        <v>34831</v>
      </c>
      <c r="BV2078" t="s">
        <v>34832</v>
      </c>
    </row>
    <row r="2079" spans="12:74" x14ac:dyDescent="0.3">
      <c r="L2079">
        <v>7783</v>
      </c>
      <c r="M2079" t="s">
        <v>2459</v>
      </c>
      <c r="AU2079" t="s">
        <v>34833</v>
      </c>
      <c r="AW2079" t="s">
        <v>34834</v>
      </c>
      <c r="AZ2079" t="s">
        <v>34835</v>
      </c>
      <c r="BA2079" t="s">
        <v>34836</v>
      </c>
      <c r="BB2079" t="s">
        <v>34837</v>
      </c>
      <c r="BD2079" t="s">
        <v>34838</v>
      </c>
      <c r="BI2079" t="s">
        <v>34839</v>
      </c>
      <c r="BL2079" t="s">
        <v>34840</v>
      </c>
      <c r="BM2079" t="s">
        <v>34841</v>
      </c>
      <c r="BN2079" t="s">
        <v>34842</v>
      </c>
      <c r="BO2079" t="s">
        <v>34843</v>
      </c>
      <c r="BQ2079" t="s">
        <v>34844</v>
      </c>
      <c r="BV2079" t="s">
        <v>34845</v>
      </c>
    </row>
    <row r="2080" spans="12:74" x14ac:dyDescent="0.3">
      <c r="L2080">
        <v>7784</v>
      </c>
      <c r="M2080" t="s">
        <v>2460</v>
      </c>
      <c r="AU2080" t="s">
        <v>34846</v>
      </c>
      <c r="AW2080" t="s">
        <v>34847</v>
      </c>
      <c r="AZ2080" t="s">
        <v>34848</v>
      </c>
      <c r="BA2080" t="s">
        <v>34849</v>
      </c>
      <c r="BB2080" t="s">
        <v>34850</v>
      </c>
      <c r="BD2080" t="s">
        <v>34851</v>
      </c>
      <c r="BI2080" t="s">
        <v>34852</v>
      </c>
      <c r="BL2080" t="s">
        <v>34853</v>
      </c>
      <c r="BM2080" t="s">
        <v>34854</v>
      </c>
      <c r="BN2080" t="s">
        <v>34855</v>
      </c>
      <c r="BO2080" t="s">
        <v>34856</v>
      </c>
      <c r="BQ2080" t="s">
        <v>34857</v>
      </c>
      <c r="BV2080" t="s">
        <v>34858</v>
      </c>
    </row>
    <row r="2081" spans="12:74" x14ac:dyDescent="0.3">
      <c r="L2081">
        <v>7784</v>
      </c>
      <c r="M2081" t="s">
        <v>2461</v>
      </c>
      <c r="AU2081" t="s">
        <v>34859</v>
      </c>
      <c r="AW2081" t="s">
        <v>34860</v>
      </c>
      <c r="AZ2081" t="s">
        <v>34861</v>
      </c>
      <c r="BA2081" t="s">
        <v>34862</v>
      </c>
      <c r="BB2081" t="s">
        <v>34863</v>
      </c>
      <c r="BD2081" t="s">
        <v>34864</v>
      </c>
      <c r="BI2081" t="s">
        <v>34865</v>
      </c>
      <c r="BL2081" t="s">
        <v>34866</v>
      </c>
      <c r="BM2081" t="s">
        <v>34867</v>
      </c>
      <c r="BN2081" t="s">
        <v>34868</v>
      </c>
      <c r="BO2081" t="s">
        <v>34869</v>
      </c>
      <c r="BQ2081" t="s">
        <v>34870</v>
      </c>
      <c r="BV2081" t="s">
        <v>34871</v>
      </c>
    </row>
    <row r="2082" spans="12:74" x14ac:dyDescent="0.3">
      <c r="L2082">
        <v>7800</v>
      </c>
      <c r="M2082" t="s">
        <v>2466</v>
      </c>
      <c r="AU2082" t="s">
        <v>34872</v>
      </c>
      <c r="AW2082" t="s">
        <v>34873</v>
      </c>
      <c r="AZ2082" t="s">
        <v>34874</v>
      </c>
      <c r="BA2082" t="s">
        <v>34875</v>
      </c>
      <c r="BB2082" t="s">
        <v>34876</v>
      </c>
      <c r="BD2082" t="s">
        <v>34877</v>
      </c>
      <c r="BI2082" t="s">
        <v>34878</v>
      </c>
      <c r="BL2082" t="s">
        <v>34879</v>
      </c>
      <c r="BM2082" t="s">
        <v>34880</v>
      </c>
      <c r="BN2082" t="s">
        <v>34881</v>
      </c>
      <c r="BO2082" t="s">
        <v>34882</v>
      </c>
      <c r="BQ2082" t="s">
        <v>34883</v>
      </c>
      <c r="BV2082" t="s">
        <v>34884</v>
      </c>
    </row>
    <row r="2083" spans="12:74" x14ac:dyDescent="0.3">
      <c r="L2083">
        <v>7800</v>
      </c>
      <c r="M2083" t="s">
        <v>2467</v>
      </c>
      <c r="AU2083" t="s">
        <v>34885</v>
      </c>
      <c r="AW2083" t="s">
        <v>34886</v>
      </c>
      <c r="AZ2083" t="s">
        <v>34887</v>
      </c>
      <c r="BA2083" t="s">
        <v>34888</v>
      </c>
      <c r="BB2083" t="s">
        <v>34889</v>
      </c>
      <c r="BD2083" t="s">
        <v>34890</v>
      </c>
      <c r="BI2083" t="s">
        <v>34891</v>
      </c>
      <c r="BL2083" t="s">
        <v>34892</v>
      </c>
      <c r="BM2083" t="s">
        <v>34893</v>
      </c>
      <c r="BN2083" t="s">
        <v>34894</v>
      </c>
      <c r="BO2083" t="s">
        <v>34895</v>
      </c>
      <c r="BQ2083" t="s">
        <v>34896</v>
      </c>
      <c r="BV2083" t="s">
        <v>34897</v>
      </c>
    </row>
    <row r="2084" spans="12:74" x14ac:dyDescent="0.3">
      <c r="L2084">
        <v>7801</v>
      </c>
      <c r="M2084" t="s">
        <v>2468</v>
      </c>
      <c r="AU2084" t="s">
        <v>34898</v>
      </c>
      <c r="AW2084" t="s">
        <v>34899</v>
      </c>
      <c r="AZ2084" t="s">
        <v>34900</v>
      </c>
      <c r="BA2084" t="s">
        <v>34901</v>
      </c>
      <c r="BB2084" t="s">
        <v>34902</v>
      </c>
      <c r="BD2084" t="s">
        <v>34903</v>
      </c>
      <c r="BI2084" t="s">
        <v>34904</v>
      </c>
      <c r="BL2084" t="s">
        <v>34905</v>
      </c>
      <c r="BM2084" t="s">
        <v>34906</v>
      </c>
      <c r="BN2084" t="s">
        <v>34907</v>
      </c>
      <c r="BO2084" t="s">
        <v>34908</v>
      </c>
      <c r="BQ2084" t="s">
        <v>34909</v>
      </c>
      <c r="BV2084" t="s">
        <v>34910</v>
      </c>
    </row>
    <row r="2085" spans="12:74" x14ac:dyDescent="0.3">
      <c r="L2085">
        <v>7802</v>
      </c>
      <c r="M2085" t="s">
        <v>2469</v>
      </c>
      <c r="AU2085" t="s">
        <v>34911</v>
      </c>
      <c r="AW2085" t="s">
        <v>34912</v>
      </c>
      <c r="AZ2085" t="s">
        <v>34913</v>
      </c>
      <c r="BA2085" t="s">
        <v>34914</v>
      </c>
      <c r="BB2085" t="s">
        <v>34915</v>
      </c>
      <c r="BD2085" t="s">
        <v>34916</v>
      </c>
      <c r="BI2085" t="s">
        <v>34917</v>
      </c>
      <c r="BL2085" t="s">
        <v>34918</v>
      </c>
      <c r="BM2085" t="s">
        <v>34919</v>
      </c>
      <c r="BN2085" t="s">
        <v>34920</v>
      </c>
      <c r="BO2085" t="s">
        <v>34921</v>
      </c>
      <c r="BQ2085" t="s">
        <v>34922</v>
      </c>
      <c r="BV2085" t="s">
        <v>34923</v>
      </c>
    </row>
    <row r="2086" spans="12:74" x14ac:dyDescent="0.3">
      <c r="L2086">
        <v>7803</v>
      </c>
      <c r="M2086" t="s">
        <v>2470</v>
      </c>
      <c r="AU2086" t="s">
        <v>34924</v>
      </c>
      <c r="AW2086" t="s">
        <v>34925</v>
      </c>
      <c r="AZ2086" t="s">
        <v>34926</v>
      </c>
      <c r="BA2086" t="s">
        <v>34927</v>
      </c>
      <c r="BB2086" t="s">
        <v>34928</v>
      </c>
      <c r="BD2086" t="s">
        <v>34929</v>
      </c>
      <c r="BI2086" t="s">
        <v>34930</v>
      </c>
      <c r="BL2086" t="s">
        <v>34931</v>
      </c>
      <c r="BM2086" t="s">
        <v>34932</v>
      </c>
      <c r="BN2086" t="s">
        <v>34933</v>
      </c>
      <c r="BO2086" t="s">
        <v>34934</v>
      </c>
      <c r="BQ2086" t="s">
        <v>34935</v>
      </c>
      <c r="BV2086" t="s">
        <v>34936</v>
      </c>
    </row>
    <row r="2087" spans="12:74" x14ac:dyDescent="0.3">
      <c r="L2087">
        <v>7804</v>
      </c>
      <c r="M2087" t="s">
        <v>2471</v>
      </c>
      <c r="AU2087" t="s">
        <v>34937</v>
      </c>
      <c r="AW2087" t="s">
        <v>34938</v>
      </c>
      <c r="AZ2087" t="s">
        <v>34939</v>
      </c>
      <c r="BA2087" t="s">
        <v>34940</v>
      </c>
      <c r="BB2087" t="s">
        <v>34941</v>
      </c>
      <c r="BD2087" t="s">
        <v>34942</v>
      </c>
      <c r="BI2087" t="s">
        <v>34943</v>
      </c>
      <c r="BL2087" t="s">
        <v>34944</v>
      </c>
      <c r="BM2087" t="s">
        <v>34945</v>
      </c>
      <c r="BN2087" t="s">
        <v>34946</v>
      </c>
      <c r="BO2087" t="s">
        <v>34947</v>
      </c>
      <c r="BQ2087" t="s">
        <v>34948</v>
      </c>
      <c r="BV2087" t="s">
        <v>34949</v>
      </c>
    </row>
    <row r="2088" spans="12:74" x14ac:dyDescent="0.3">
      <c r="L2088">
        <v>7804</v>
      </c>
      <c r="M2088" t="s">
        <v>2472</v>
      </c>
      <c r="AU2088" t="s">
        <v>34950</v>
      </c>
      <c r="AW2088" t="s">
        <v>34951</v>
      </c>
      <c r="AZ2088" t="s">
        <v>34952</v>
      </c>
      <c r="BA2088" t="s">
        <v>34953</v>
      </c>
      <c r="BB2088" t="s">
        <v>34954</v>
      </c>
      <c r="BD2088" t="s">
        <v>34955</v>
      </c>
      <c r="BI2088" t="s">
        <v>34956</v>
      </c>
      <c r="BL2088" t="s">
        <v>34957</v>
      </c>
      <c r="BM2088" t="s">
        <v>34958</v>
      </c>
      <c r="BN2088" t="s">
        <v>34959</v>
      </c>
      <c r="BO2088" t="s">
        <v>34960</v>
      </c>
      <c r="BQ2088" t="s">
        <v>34961</v>
      </c>
      <c r="BV2088" t="s">
        <v>34962</v>
      </c>
    </row>
    <row r="2089" spans="12:74" x14ac:dyDescent="0.3">
      <c r="L2089">
        <v>7810</v>
      </c>
      <c r="M2089" t="s">
        <v>2473</v>
      </c>
      <c r="AU2089" t="s">
        <v>34963</v>
      </c>
      <c r="AW2089" t="s">
        <v>34964</v>
      </c>
      <c r="AZ2089" t="s">
        <v>34965</v>
      </c>
      <c r="BA2089" t="s">
        <v>34966</v>
      </c>
      <c r="BB2089" t="s">
        <v>34967</v>
      </c>
      <c r="BD2089" t="s">
        <v>34968</v>
      </c>
      <c r="BI2089" t="s">
        <v>34969</v>
      </c>
      <c r="BL2089" t="s">
        <v>34970</v>
      </c>
      <c r="BM2089" t="s">
        <v>34971</v>
      </c>
      <c r="BN2089" t="s">
        <v>34972</v>
      </c>
      <c r="BO2089" t="s">
        <v>34973</v>
      </c>
      <c r="BQ2089" t="s">
        <v>34974</v>
      </c>
      <c r="BV2089" t="s">
        <v>34975</v>
      </c>
    </row>
    <row r="2090" spans="12:74" x14ac:dyDescent="0.3">
      <c r="L2090">
        <v>7811</v>
      </c>
      <c r="M2090" t="s">
        <v>2474</v>
      </c>
      <c r="AU2090" t="s">
        <v>34976</v>
      </c>
      <c r="AW2090" t="s">
        <v>34977</v>
      </c>
      <c r="AZ2090" t="s">
        <v>34978</v>
      </c>
      <c r="BA2090" t="s">
        <v>34979</v>
      </c>
      <c r="BB2090" t="s">
        <v>34980</v>
      </c>
      <c r="BD2090" t="s">
        <v>34981</v>
      </c>
      <c r="BI2090" t="s">
        <v>34982</v>
      </c>
      <c r="BL2090" t="s">
        <v>34983</v>
      </c>
      <c r="BM2090" t="s">
        <v>34984</v>
      </c>
      <c r="BN2090" t="s">
        <v>34985</v>
      </c>
      <c r="BO2090" t="s">
        <v>34986</v>
      </c>
      <c r="BQ2090" t="s">
        <v>34987</v>
      </c>
      <c r="BV2090" t="s">
        <v>34988</v>
      </c>
    </row>
    <row r="2091" spans="12:74" x14ac:dyDescent="0.3">
      <c r="L2091">
        <v>7812</v>
      </c>
      <c r="M2091" t="s">
        <v>2475</v>
      </c>
      <c r="AU2091" t="s">
        <v>34989</v>
      </c>
      <c r="AW2091" t="s">
        <v>34990</v>
      </c>
      <c r="AZ2091" t="s">
        <v>34991</v>
      </c>
      <c r="BA2091" t="s">
        <v>34992</v>
      </c>
      <c r="BB2091" t="s">
        <v>34993</v>
      </c>
      <c r="BD2091" t="s">
        <v>34994</v>
      </c>
      <c r="BI2091" t="s">
        <v>34995</v>
      </c>
      <c r="BL2091" t="s">
        <v>34996</v>
      </c>
      <c r="BM2091" t="s">
        <v>34997</v>
      </c>
      <c r="BN2091" t="s">
        <v>34998</v>
      </c>
      <c r="BO2091" t="s">
        <v>34999</v>
      </c>
      <c r="BQ2091" t="s">
        <v>35000</v>
      </c>
      <c r="BV2091" t="s">
        <v>35001</v>
      </c>
    </row>
    <row r="2092" spans="12:74" x14ac:dyDescent="0.3">
      <c r="L2092">
        <v>7812</v>
      </c>
      <c r="M2092" t="s">
        <v>2476</v>
      </c>
      <c r="AU2092" t="s">
        <v>35002</v>
      </c>
      <c r="AW2092" t="s">
        <v>35003</v>
      </c>
      <c r="AZ2092" t="s">
        <v>35004</v>
      </c>
      <c r="BA2092" t="s">
        <v>35005</v>
      </c>
      <c r="BB2092" t="s">
        <v>35006</v>
      </c>
      <c r="BD2092" t="s">
        <v>35007</v>
      </c>
      <c r="BI2092" t="s">
        <v>35008</v>
      </c>
      <c r="BL2092" t="s">
        <v>35009</v>
      </c>
      <c r="BM2092" t="s">
        <v>35010</v>
      </c>
      <c r="BN2092" t="s">
        <v>35011</v>
      </c>
      <c r="BO2092" t="s">
        <v>35012</v>
      </c>
      <c r="BQ2092" t="s">
        <v>35013</v>
      </c>
      <c r="BV2092" t="s">
        <v>35014</v>
      </c>
    </row>
    <row r="2093" spans="12:74" x14ac:dyDescent="0.3">
      <c r="L2093">
        <v>7812</v>
      </c>
      <c r="M2093" t="s">
        <v>2477</v>
      </c>
      <c r="AU2093" t="s">
        <v>19147</v>
      </c>
      <c r="AW2093" t="s">
        <v>35015</v>
      </c>
      <c r="AZ2093" t="s">
        <v>35016</v>
      </c>
      <c r="BA2093" t="s">
        <v>35017</v>
      </c>
      <c r="BB2093" t="s">
        <v>35018</v>
      </c>
      <c r="BD2093" t="s">
        <v>35019</v>
      </c>
      <c r="BI2093" t="s">
        <v>35020</v>
      </c>
      <c r="BL2093" t="s">
        <v>35021</v>
      </c>
      <c r="BM2093" t="s">
        <v>35022</v>
      </c>
      <c r="BN2093" t="s">
        <v>35023</v>
      </c>
      <c r="BO2093" t="s">
        <v>35024</v>
      </c>
      <c r="BQ2093" t="s">
        <v>35025</v>
      </c>
      <c r="BV2093" t="s">
        <v>35026</v>
      </c>
    </row>
    <row r="2094" spans="12:74" x14ac:dyDescent="0.3">
      <c r="L2094">
        <v>7812</v>
      </c>
      <c r="M2094" t="s">
        <v>2478</v>
      </c>
      <c r="AU2094" t="s">
        <v>35027</v>
      </c>
      <c r="AW2094" t="s">
        <v>35028</v>
      </c>
      <c r="AZ2094" t="s">
        <v>35029</v>
      </c>
      <c r="BA2094" t="s">
        <v>35030</v>
      </c>
      <c r="BB2094" t="s">
        <v>35031</v>
      </c>
      <c r="BD2094" t="s">
        <v>35032</v>
      </c>
      <c r="BI2094" t="s">
        <v>35033</v>
      </c>
      <c r="BM2094" t="s">
        <v>35034</v>
      </c>
      <c r="BN2094" t="s">
        <v>35035</v>
      </c>
      <c r="BO2094" t="s">
        <v>35036</v>
      </c>
      <c r="BQ2094" t="s">
        <v>35037</v>
      </c>
      <c r="BV2094" t="s">
        <v>35038</v>
      </c>
    </row>
    <row r="2095" spans="12:74" x14ac:dyDescent="0.3">
      <c r="L2095">
        <v>7812</v>
      </c>
      <c r="M2095" t="s">
        <v>2479</v>
      </c>
      <c r="AU2095" t="s">
        <v>35039</v>
      </c>
      <c r="AW2095" t="s">
        <v>35040</v>
      </c>
      <c r="AZ2095" t="s">
        <v>35041</v>
      </c>
      <c r="BA2095" t="s">
        <v>35042</v>
      </c>
      <c r="BB2095" t="s">
        <v>35043</v>
      </c>
      <c r="BD2095" t="s">
        <v>35044</v>
      </c>
      <c r="BI2095" t="s">
        <v>35045</v>
      </c>
      <c r="BM2095" t="s">
        <v>35046</v>
      </c>
      <c r="BN2095" t="s">
        <v>35047</v>
      </c>
      <c r="BO2095" t="s">
        <v>35048</v>
      </c>
      <c r="BQ2095" t="s">
        <v>35049</v>
      </c>
      <c r="BV2095" t="s">
        <v>35050</v>
      </c>
    </row>
    <row r="2096" spans="12:74" x14ac:dyDescent="0.3">
      <c r="L2096">
        <v>7812</v>
      </c>
      <c r="M2096" t="s">
        <v>2480</v>
      </c>
      <c r="AU2096" t="s">
        <v>35051</v>
      </c>
      <c r="AW2096" t="s">
        <v>35052</v>
      </c>
      <c r="AZ2096" t="s">
        <v>35053</v>
      </c>
      <c r="BA2096" t="s">
        <v>35054</v>
      </c>
      <c r="BB2096" t="s">
        <v>35055</v>
      </c>
      <c r="BD2096" t="s">
        <v>35056</v>
      </c>
      <c r="BI2096" t="s">
        <v>35057</v>
      </c>
      <c r="BM2096" t="s">
        <v>35058</v>
      </c>
      <c r="BN2096" t="s">
        <v>35059</v>
      </c>
      <c r="BO2096" t="s">
        <v>35060</v>
      </c>
      <c r="BQ2096" t="s">
        <v>35061</v>
      </c>
      <c r="BV2096" t="s">
        <v>35062</v>
      </c>
    </row>
    <row r="2097" spans="12:74" x14ac:dyDescent="0.3">
      <c r="L2097">
        <v>7822</v>
      </c>
      <c r="M2097" t="s">
        <v>2481</v>
      </c>
      <c r="AU2097" t="s">
        <v>35063</v>
      </c>
      <c r="AW2097" t="s">
        <v>35064</v>
      </c>
      <c r="AZ2097" t="s">
        <v>35065</v>
      </c>
      <c r="BA2097" t="s">
        <v>35066</v>
      </c>
      <c r="BB2097" t="s">
        <v>35067</v>
      </c>
      <c r="BD2097" t="s">
        <v>35068</v>
      </c>
      <c r="BI2097" t="s">
        <v>35069</v>
      </c>
      <c r="BM2097" t="s">
        <v>35070</v>
      </c>
      <c r="BN2097" t="s">
        <v>35071</v>
      </c>
      <c r="BO2097" t="s">
        <v>35072</v>
      </c>
      <c r="BQ2097" t="s">
        <v>35073</v>
      </c>
      <c r="BV2097" t="s">
        <v>35074</v>
      </c>
    </row>
    <row r="2098" spans="12:74" x14ac:dyDescent="0.3">
      <c r="L2098">
        <v>7822</v>
      </c>
      <c r="M2098" t="s">
        <v>2482</v>
      </c>
      <c r="AU2098" t="s">
        <v>35075</v>
      </c>
      <c r="AW2098" t="s">
        <v>35076</v>
      </c>
      <c r="AZ2098" t="s">
        <v>35077</v>
      </c>
      <c r="BA2098" t="s">
        <v>35078</v>
      </c>
      <c r="BB2098" t="s">
        <v>35079</v>
      </c>
      <c r="BD2098" t="s">
        <v>35080</v>
      </c>
      <c r="BI2098" t="s">
        <v>35081</v>
      </c>
      <c r="BM2098" t="s">
        <v>35082</v>
      </c>
      <c r="BN2098" t="s">
        <v>35083</v>
      </c>
      <c r="BO2098" t="s">
        <v>35084</v>
      </c>
      <c r="BQ2098" t="s">
        <v>35085</v>
      </c>
      <c r="BV2098" t="s">
        <v>35086</v>
      </c>
    </row>
    <row r="2099" spans="12:74" x14ac:dyDescent="0.3">
      <c r="L2099">
        <v>7822</v>
      </c>
      <c r="M2099" t="s">
        <v>2483</v>
      </c>
      <c r="AU2099" t="s">
        <v>35087</v>
      </c>
      <c r="AW2099" t="s">
        <v>35088</v>
      </c>
      <c r="AZ2099" t="s">
        <v>35089</v>
      </c>
      <c r="BA2099" t="s">
        <v>35090</v>
      </c>
      <c r="BB2099" t="s">
        <v>35091</v>
      </c>
      <c r="BD2099" t="s">
        <v>35092</v>
      </c>
      <c r="BI2099" t="s">
        <v>35093</v>
      </c>
      <c r="BM2099" t="s">
        <v>35094</v>
      </c>
      <c r="BN2099" t="s">
        <v>35095</v>
      </c>
      <c r="BO2099" t="s">
        <v>35096</v>
      </c>
      <c r="BQ2099" t="s">
        <v>35097</v>
      </c>
      <c r="BV2099" t="s">
        <v>35098</v>
      </c>
    </row>
    <row r="2100" spans="12:74" x14ac:dyDescent="0.3">
      <c r="L2100">
        <v>7823</v>
      </c>
      <c r="M2100" t="s">
        <v>2484</v>
      </c>
      <c r="AU2100" t="s">
        <v>35099</v>
      </c>
      <c r="AW2100" t="s">
        <v>35100</v>
      </c>
      <c r="AZ2100" t="s">
        <v>35101</v>
      </c>
      <c r="BA2100" t="s">
        <v>35102</v>
      </c>
      <c r="BB2100" t="s">
        <v>35103</v>
      </c>
      <c r="BD2100" t="s">
        <v>35104</v>
      </c>
      <c r="BI2100" t="s">
        <v>35105</v>
      </c>
      <c r="BM2100" t="s">
        <v>35106</v>
      </c>
      <c r="BN2100" t="s">
        <v>35107</v>
      </c>
      <c r="BO2100" t="s">
        <v>35108</v>
      </c>
      <c r="BQ2100" t="s">
        <v>35109</v>
      </c>
      <c r="BV2100" t="s">
        <v>35110</v>
      </c>
    </row>
    <row r="2101" spans="12:74" x14ac:dyDescent="0.3">
      <c r="L2101">
        <v>7830</v>
      </c>
      <c r="M2101" t="s">
        <v>2485</v>
      </c>
      <c r="AU2101" t="s">
        <v>35111</v>
      </c>
      <c r="AW2101" t="s">
        <v>35112</v>
      </c>
      <c r="AZ2101" t="s">
        <v>35113</v>
      </c>
      <c r="BA2101" t="s">
        <v>35114</v>
      </c>
      <c r="BB2101" t="s">
        <v>35115</v>
      </c>
      <c r="BD2101" t="s">
        <v>35116</v>
      </c>
      <c r="BI2101" t="s">
        <v>35117</v>
      </c>
      <c r="BM2101" t="s">
        <v>35118</v>
      </c>
      <c r="BN2101" t="s">
        <v>35119</v>
      </c>
      <c r="BO2101" t="s">
        <v>35120</v>
      </c>
      <c r="BQ2101" t="s">
        <v>35121</v>
      </c>
      <c r="BV2101" t="s">
        <v>35122</v>
      </c>
    </row>
    <row r="2102" spans="12:74" x14ac:dyDescent="0.3">
      <c r="L2102">
        <v>7830</v>
      </c>
      <c r="M2102" t="s">
        <v>2486</v>
      </c>
      <c r="AU2102" t="s">
        <v>35123</v>
      </c>
      <c r="AW2102" t="s">
        <v>35124</v>
      </c>
      <c r="AZ2102" t="s">
        <v>35125</v>
      </c>
      <c r="BA2102" t="s">
        <v>35126</v>
      </c>
      <c r="BB2102" t="s">
        <v>35127</v>
      </c>
      <c r="BD2102" t="s">
        <v>35128</v>
      </c>
      <c r="BI2102" t="s">
        <v>35129</v>
      </c>
      <c r="BM2102" t="s">
        <v>35130</v>
      </c>
      <c r="BN2102" t="s">
        <v>35131</v>
      </c>
      <c r="BO2102" t="s">
        <v>35132</v>
      </c>
      <c r="BQ2102" t="s">
        <v>35133</v>
      </c>
      <c r="BV2102" t="s">
        <v>35134</v>
      </c>
    </row>
    <row r="2103" spans="12:74" x14ac:dyDescent="0.3">
      <c r="L2103">
        <v>7830</v>
      </c>
      <c r="M2103" t="s">
        <v>2487</v>
      </c>
      <c r="AU2103" t="s">
        <v>35135</v>
      </c>
      <c r="AW2103" t="s">
        <v>35136</v>
      </c>
      <c r="AZ2103" t="s">
        <v>35137</v>
      </c>
      <c r="BA2103" t="s">
        <v>35138</v>
      </c>
      <c r="BB2103" t="s">
        <v>35139</v>
      </c>
      <c r="BD2103" t="s">
        <v>35140</v>
      </c>
      <c r="BI2103" t="s">
        <v>35141</v>
      </c>
      <c r="BM2103" t="s">
        <v>35142</v>
      </c>
      <c r="BN2103" t="s">
        <v>35143</v>
      </c>
      <c r="BO2103" t="s">
        <v>35144</v>
      </c>
      <c r="BQ2103" t="s">
        <v>35145</v>
      </c>
      <c r="BV2103" t="s">
        <v>35146</v>
      </c>
    </row>
    <row r="2104" spans="12:74" x14ac:dyDescent="0.3">
      <c r="L2104">
        <v>7830</v>
      </c>
      <c r="M2104" t="s">
        <v>2488</v>
      </c>
      <c r="AU2104" t="s">
        <v>35147</v>
      </c>
      <c r="AW2104" t="s">
        <v>35148</v>
      </c>
      <c r="AZ2104" t="s">
        <v>35149</v>
      </c>
      <c r="BA2104" t="s">
        <v>35150</v>
      </c>
      <c r="BB2104" t="s">
        <v>35151</v>
      </c>
      <c r="BD2104" t="s">
        <v>35152</v>
      </c>
      <c r="BI2104" t="s">
        <v>35153</v>
      </c>
      <c r="BM2104" t="s">
        <v>35154</v>
      </c>
      <c r="BN2104" t="s">
        <v>35155</v>
      </c>
      <c r="BO2104" t="s">
        <v>35156</v>
      </c>
      <c r="BQ2104" t="s">
        <v>35157</v>
      </c>
      <c r="BV2104" t="s">
        <v>35158</v>
      </c>
    </row>
    <row r="2105" spans="12:74" x14ac:dyDescent="0.3">
      <c r="L2105">
        <v>7830</v>
      </c>
      <c r="M2105" t="s">
        <v>2489</v>
      </c>
      <c r="AU2105" t="s">
        <v>35159</v>
      </c>
      <c r="AW2105" t="s">
        <v>35160</v>
      </c>
      <c r="AZ2105" t="s">
        <v>35161</v>
      </c>
      <c r="BA2105" t="s">
        <v>35162</v>
      </c>
      <c r="BB2105" t="s">
        <v>35163</v>
      </c>
      <c r="BD2105" t="s">
        <v>35164</v>
      </c>
      <c r="BI2105" t="s">
        <v>35165</v>
      </c>
      <c r="BM2105" t="s">
        <v>35166</v>
      </c>
      <c r="BN2105" t="s">
        <v>35167</v>
      </c>
      <c r="BO2105" t="s">
        <v>35168</v>
      </c>
      <c r="BQ2105" t="s">
        <v>35169</v>
      </c>
      <c r="BV2105" t="s">
        <v>35170</v>
      </c>
    </row>
    <row r="2106" spans="12:74" x14ac:dyDescent="0.3">
      <c r="L2106">
        <v>7830</v>
      </c>
      <c r="M2106" t="s">
        <v>2490</v>
      </c>
      <c r="AU2106" t="s">
        <v>35171</v>
      </c>
      <c r="AW2106" t="s">
        <v>35172</v>
      </c>
      <c r="AZ2106" t="s">
        <v>35173</v>
      </c>
      <c r="BA2106" t="s">
        <v>35174</v>
      </c>
      <c r="BB2106" t="s">
        <v>35175</v>
      </c>
      <c r="BD2106" t="s">
        <v>35176</v>
      </c>
      <c r="BI2106" t="s">
        <v>35177</v>
      </c>
      <c r="BM2106" t="s">
        <v>35178</v>
      </c>
      <c r="BN2106" t="s">
        <v>35179</v>
      </c>
      <c r="BO2106" t="s">
        <v>35180</v>
      </c>
      <c r="BQ2106" t="s">
        <v>35181</v>
      </c>
      <c r="BV2106" t="s">
        <v>35182</v>
      </c>
    </row>
    <row r="2107" spans="12:74" x14ac:dyDescent="0.3">
      <c r="L2107">
        <v>7830</v>
      </c>
      <c r="M2107" t="s">
        <v>2491</v>
      </c>
      <c r="AU2107" t="s">
        <v>35183</v>
      </c>
      <c r="AW2107" t="s">
        <v>35184</v>
      </c>
      <c r="AZ2107" t="s">
        <v>35185</v>
      </c>
      <c r="BA2107" t="s">
        <v>35186</v>
      </c>
      <c r="BB2107" t="s">
        <v>35187</v>
      </c>
      <c r="BD2107" t="s">
        <v>35188</v>
      </c>
      <c r="BI2107" t="s">
        <v>35189</v>
      </c>
      <c r="BM2107" t="s">
        <v>35190</v>
      </c>
      <c r="BN2107" t="s">
        <v>35191</v>
      </c>
      <c r="BO2107" t="s">
        <v>35192</v>
      </c>
      <c r="BQ2107" t="s">
        <v>35193</v>
      </c>
      <c r="BV2107" t="s">
        <v>35194</v>
      </c>
    </row>
    <row r="2108" spans="12:74" x14ac:dyDescent="0.3">
      <c r="L2108">
        <v>7830</v>
      </c>
      <c r="M2108" t="s">
        <v>2492</v>
      </c>
      <c r="AU2108" t="s">
        <v>35195</v>
      </c>
      <c r="AW2108" t="s">
        <v>35196</v>
      </c>
      <c r="AZ2108" t="s">
        <v>35197</v>
      </c>
      <c r="BA2108" t="s">
        <v>35198</v>
      </c>
      <c r="BB2108" t="s">
        <v>35199</v>
      </c>
      <c r="BD2108" t="s">
        <v>35200</v>
      </c>
      <c r="BI2108" t="s">
        <v>35201</v>
      </c>
      <c r="BM2108" t="s">
        <v>35202</v>
      </c>
      <c r="BN2108" t="s">
        <v>35203</v>
      </c>
      <c r="BO2108" t="s">
        <v>35204</v>
      </c>
      <c r="BQ2108" t="s">
        <v>35205</v>
      </c>
      <c r="BV2108" t="s">
        <v>35206</v>
      </c>
    </row>
    <row r="2109" spans="12:74" x14ac:dyDescent="0.3">
      <c r="L2109">
        <v>7850</v>
      </c>
      <c r="M2109" t="s">
        <v>2493</v>
      </c>
      <c r="AU2109" t="s">
        <v>35207</v>
      </c>
      <c r="AW2109" t="s">
        <v>35208</v>
      </c>
      <c r="AZ2109" t="s">
        <v>35209</v>
      </c>
      <c r="BA2109" t="s">
        <v>35210</v>
      </c>
      <c r="BB2109" t="s">
        <v>35211</v>
      </c>
      <c r="BD2109" t="s">
        <v>35212</v>
      </c>
      <c r="BI2109" t="s">
        <v>35213</v>
      </c>
      <c r="BM2109" t="s">
        <v>35214</v>
      </c>
      <c r="BN2109" t="s">
        <v>35215</v>
      </c>
      <c r="BO2109" t="s">
        <v>35216</v>
      </c>
      <c r="BQ2109" t="s">
        <v>35217</v>
      </c>
      <c r="BV2109" t="s">
        <v>35218</v>
      </c>
    </row>
    <row r="2110" spans="12:74" x14ac:dyDescent="0.3">
      <c r="L2110">
        <v>7850</v>
      </c>
      <c r="M2110" t="s">
        <v>2494</v>
      </c>
      <c r="AU2110" t="s">
        <v>35219</v>
      </c>
      <c r="AW2110" t="s">
        <v>35220</v>
      </c>
      <c r="AZ2110" t="s">
        <v>35221</v>
      </c>
      <c r="BA2110" t="s">
        <v>35222</v>
      </c>
      <c r="BB2110" t="s">
        <v>35223</v>
      </c>
      <c r="BD2110" t="s">
        <v>35224</v>
      </c>
      <c r="BI2110" t="s">
        <v>35225</v>
      </c>
      <c r="BM2110" t="s">
        <v>35226</v>
      </c>
      <c r="BN2110" t="s">
        <v>35227</v>
      </c>
      <c r="BO2110" t="s">
        <v>35228</v>
      </c>
      <c r="BQ2110" t="s">
        <v>35229</v>
      </c>
      <c r="BV2110" t="s">
        <v>35230</v>
      </c>
    </row>
    <row r="2111" spans="12:74" x14ac:dyDescent="0.3">
      <c r="L2111">
        <v>7850</v>
      </c>
      <c r="M2111" t="s">
        <v>2502</v>
      </c>
      <c r="AU2111" t="s">
        <v>35231</v>
      </c>
      <c r="AW2111" t="s">
        <v>35232</v>
      </c>
      <c r="AZ2111" t="s">
        <v>35233</v>
      </c>
      <c r="BA2111" t="s">
        <v>35234</v>
      </c>
      <c r="BB2111" t="s">
        <v>35235</v>
      </c>
      <c r="BD2111" t="s">
        <v>35236</v>
      </c>
      <c r="BI2111" t="s">
        <v>35237</v>
      </c>
      <c r="BM2111" t="s">
        <v>35238</v>
      </c>
      <c r="BN2111" t="s">
        <v>35239</v>
      </c>
      <c r="BO2111" t="s">
        <v>35240</v>
      </c>
      <c r="BQ2111" t="s">
        <v>35241</v>
      </c>
      <c r="BV2111" t="s">
        <v>35242</v>
      </c>
    </row>
    <row r="2112" spans="12:74" x14ac:dyDescent="0.3">
      <c r="L2112">
        <v>7860</v>
      </c>
      <c r="M2112" t="s">
        <v>2495</v>
      </c>
      <c r="AU2112" t="s">
        <v>35243</v>
      </c>
      <c r="AW2112" t="s">
        <v>35244</v>
      </c>
      <c r="AZ2112" t="s">
        <v>35245</v>
      </c>
      <c r="BA2112" t="s">
        <v>35246</v>
      </c>
      <c r="BB2112" t="s">
        <v>35247</v>
      </c>
      <c r="BD2112" t="s">
        <v>35248</v>
      </c>
      <c r="BI2112" t="s">
        <v>35249</v>
      </c>
      <c r="BM2112" t="s">
        <v>35250</v>
      </c>
      <c r="BN2112" t="s">
        <v>35251</v>
      </c>
      <c r="BO2112" t="s">
        <v>35252</v>
      </c>
      <c r="BQ2112" t="s">
        <v>35253</v>
      </c>
      <c r="BV2112" t="s">
        <v>35254</v>
      </c>
    </row>
    <row r="2113" spans="12:74" x14ac:dyDescent="0.3">
      <c r="L2113">
        <v>7861</v>
      </c>
      <c r="M2113" t="s">
        <v>2496</v>
      </c>
      <c r="AU2113" t="s">
        <v>35255</v>
      </c>
      <c r="AW2113" t="s">
        <v>35256</v>
      </c>
      <c r="AZ2113" t="s">
        <v>35257</v>
      </c>
      <c r="BA2113" t="s">
        <v>35258</v>
      </c>
      <c r="BB2113" t="s">
        <v>35259</v>
      </c>
      <c r="BD2113" t="s">
        <v>35260</v>
      </c>
      <c r="BI2113" t="s">
        <v>35261</v>
      </c>
      <c r="BM2113" t="s">
        <v>35262</v>
      </c>
      <c r="BN2113" t="s">
        <v>35263</v>
      </c>
      <c r="BO2113" t="s">
        <v>35264</v>
      </c>
      <c r="BQ2113" t="s">
        <v>35265</v>
      </c>
      <c r="BV2113" t="s">
        <v>35266</v>
      </c>
    </row>
    <row r="2114" spans="12:74" x14ac:dyDescent="0.3">
      <c r="L2114">
        <v>7861</v>
      </c>
      <c r="M2114" t="s">
        <v>2497</v>
      </c>
      <c r="AU2114" t="s">
        <v>35267</v>
      </c>
      <c r="AW2114" t="s">
        <v>35268</v>
      </c>
      <c r="AZ2114" t="s">
        <v>35269</v>
      </c>
      <c r="BA2114" t="s">
        <v>35270</v>
      </c>
      <c r="BB2114" t="s">
        <v>35271</v>
      </c>
      <c r="BD2114" t="s">
        <v>35272</v>
      </c>
      <c r="BI2114" t="s">
        <v>35273</v>
      </c>
      <c r="BM2114" t="s">
        <v>35274</v>
      </c>
      <c r="BN2114" t="s">
        <v>35275</v>
      </c>
      <c r="BO2114" t="s">
        <v>35276</v>
      </c>
      <c r="BQ2114" t="s">
        <v>35277</v>
      </c>
      <c r="BV2114" t="s">
        <v>35278</v>
      </c>
    </row>
    <row r="2115" spans="12:74" x14ac:dyDescent="0.3">
      <c r="L2115">
        <v>7862</v>
      </c>
      <c r="M2115" t="s">
        <v>2498</v>
      </c>
      <c r="AU2115" t="s">
        <v>35279</v>
      </c>
      <c r="AW2115" t="s">
        <v>35280</v>
      </c>
      <c r="AZ2115" t="s">
        <v>35281</v>
      </c>
      <c r="BA2115" t="s">
        <v>35282</v>
      </c>
      <c r="BB2115" t="s">
        <v>35283</v>
      </c>
      <c r="BD2115" t="s">
        <v>35284</v>
      </c>
      <c r="BI2115" t="s">
        <v>35285</v>
      </c>
      <c r="BM2115" t="s">
        <v>35286</v>
      </c>
      <c r="BN2115" t="s">
        <v>35287</v>
      </c>
      <c r="BO2115" t="s">
        <v>35288</v>
      </c>
      <c r="BQ2115" t="s">
        <v>35289</v>
      </c>
      <c r="BV2115" t="s">
        <v>35290</v>
      </c>
    </row>
    <row r="2116" spans="12:74" x14ac:dyDescent="0.3">
      <c r="L2116">
        <v>7863</v>
      </c>
      <c r="M2116" t="s">
        <v>2499</v>
      </c>
      <c r="AU2116" t="s">
        <v>35291</v>
      </c>
      <c r="AW2116" t="s">
        <v>35292</v>
      </c>
      <c r="AZ2116" t="s">
        <v>35293</v>
      </c>
      <c r="BA2116" t="s">
        <v>35294</v>
      </c>
      <c r="BB2116" t="s">
        <v>35295</v>
      </c>
      <c r="BD2116" t="s">
        <v>35296</v>
      </c>
      <c r="BI2116" t="s">
        <v>35297</v>
      </c>
      <c r="BM2116" t="s">
        <v>35298</v>
      </c>
      <c r="BN2116" t="s">
        <v>35299</v>
      </c>
      <c r="BO2116" t="s">
        <v>35300</v>
      </c>
      <c r="BQ2116" t="s">
        <v>35301</v>
      </c>
      <c r="BV2116" t="s">
        <v>35302</v>
      </c>
    </row>
    <row r="2117" spans="12:74" x14ac:dyDescent="0.3">
      <c r="L2117">
        <v>7864</v>
      </c>
      <c r="M2117" t="s">
        <v>2500</v>
      </c>
      <c r="AU2117" t="s">
        <v>35303</v>
      </c>
      <c r="AW2117" t="s">
        <v>35304</v>
      </c>
      <c r="AZ2117" t="s">
        <v>35305</v>
      </c>
      <c r="BA2117" t="s">
        <v>35306</v>
      </c>
      <c r="BB2117" t="s">
        <v>35307</v>
      </c>
      <c r="BD2117" t="s">
        <v>35308</v>
      </c>
      <c r="BI2117" t="s">
        <v>35309</v>
      </c>
      <c r="BM2117" t="s">
        <v>35310</v>
      </c>
      <c r="BN2117" t="s">
        <v>35311</v>
      </c>
      <c r="BO2117" t="s">
        <v>35312</v>
      </c>
      <c r="BQ2117" t="s">
        <v>35313</v>
      </c>
      <c r="BV2117" t="s">
        <v>35314</v>
      </c>
    </row>
    <row r="2118" spans="12:74" x14ac:dyDescent="0.3">
      <c r="L2118">
        <v>7866</v>
      </c>
      <c r="M2118" t="s">
        <v>2501</v>
      </c>
      <c r="AU2118" t="s">
        <v>35315</v>
      </c>
      <c r="AW2118" t="s">
        <v>35316</v>
      </c>
      <c r="AZ2118" t="s">
        <v>35317</v>
      </c>
      <c r="BA2118" t="s">
        <v>35318</v>
      </c>
      <c r="BB2118" t="s">
        <v>35319</v>
      </c>
      <c r="BD2118" t="s">
        <v>35320</v>
      </c>
      <c r="BI2118" t="s">
        <v>35321</v>
      </c>
      <c r="BM2118" t="s">
        <v>35322</v>
      </c>
      <c r="BN2118" t="s">
        <v>35323</v>
      </c>
      <c r="BO2118" t="s">
        <v>35324</v>
      </c>
      <c r="BQ2118" t="s">
        <v>35325</v>
      </c>
      <c r="BV2118" t="s">
        <v>35326</v>
      </c>
    </row>
    <row r="2119" spans="12:74" x14ac:dyDescent="0.3">
      <c r="L2119">
        <v>7866</v>
      </c>
      <c r="M2119" t="s">
        <v>2503</v>
      </c>
      <c r="AU2119" t="s">
        <v>35327</v>
      </c>
      <c r="AW2119" t="s">
        <v>35328</v>
      </c>
      <c r="AZ2119" t="s">
        <v>35329</v>
      </c>
      <c r="BA2119" t="s">
        <v>35330</v>
      </c>
      <c r="BB2119" t="s">
        <v>35331</v>
      </c>
      <c r="BD2119" t="s">
        <v>35332</v>
      </c>
      <c r="BI2119" t="s">
        <v>35333</v>
      </c>
      <c r="BM2119" t="s">
        <v>35334</v>
      </c>
      <c r="BN2119" t="s">
        <v>35335</v>
      </c>
      <c r="BO2119" t="s">
        <v>35336</v>
      </c>
      <c r="BQ2119" t="s">
        <v>35337</v>
      </c>
      <c r="BV2119" t="s">
        <v>35338</v>
      </c>
    </row>
    <row r="2120" spans="12:74" x14ac:dyDescent="0.3">
      <c r="L2120">
        <v>7870</v>
      </c>
      <c r="M2120" t="s">
        <v>2504</v>
      </c>
      <c r="AU2120" t="s">
        <v>35339</v>
      </c>
      <c r="AW2120" t="s">
        <v>35340</v>
      </c>
      <c r="AZ2120" t="s">
        <v>35341</v>
      </c>
      <c r="BA2120" t="s">
        <v>35342</v>
      </c>
      <c r="BB2120" t="s">
        <v>35343</v>
      </c>
      <c r="BD2120" t="s">
        <v>35344</v>
      </c>
      <c r="BI2120" t="s">
        <v>35345</v>
      </c>
      <c r="BM2120" t="s">
        <v>35346</v>
      </c>
      <c r="BN2120" t="s">
        <v>35347</v>
      </c>
      <c r="BO2120" t="s">
        <v>35348</v>
      </c>
      <c r="BQ2120" t="s">
        <v>35349</v>
      </c>
      <c r="BV2120" t="s">
        <v>35350</v>
      </c>
    </row>
    <row r="2121" spans="12:74" x14ac:dyDescent="0.3">
      <c r="L2121">
        <v>7870</v>
      </c>
      <c r="M2121" t="s">
        <v>2505</v>
      </c>
      <c r="AU2121" t="s">
        <v>35351</v>
      </c>
      <c r="AW2121" t="s">
        <v>35352</v>
      </c>
      <c r="AZ2121" t="s">
        <v>35353</v>
      </c>
      <c r="BA2121" t="s">
        <v>35354</v>
      </c>
      <c r="BB2121" t="s">
        <v>35355</v>
      </c>
      <c r="BD2121" t="s">
        <v>35356</v>
      </c>
      <c r="BI2121" t="s">
        <v>35357</v>
      </c>
      <c r="BM2121" t="s">
        <v>35358</v>
      </c>
      <c r="BN2121" t="s">
        <v>35359</v>
      </c>
      <c r="BO2121" t="s">
        <v>35360</v>
      </c>
      <c r="BQ2121" t="s">
        <v>35361</v>
      </c>
      <c r="BV2121" t="s">
        <v>35362</v>
      </c>
    </row>
    <row r="2122" spans="12:74" x14ac:dyDescent="0.3">
      <c r="L2122">
        <v>7870</v>
      </c>
      <c r="M2122" t="s">
        <v>2506</v>
      </c>
      <c r="AU2122" t="s">
        <v>35363</v>
      </c>
      <c r="AW2122" t="s">
        <v>35364</v>
      </c>
      <c r="AZ2122" t="s">
        <v>35365</v>
      </c>
      <c r="BA2122" t="s">
        <v>35366</v>
      </c>
      <c r="BB2122" t="s">
        <v>35367</v>
      </c>
      <c r="BD2122" t="s">
        <v>35368</v>
      </c>
      <c r="BI2122" t="s">
        <v>35369</v>
      </c>
      <c r="BM2122" t="s">
        <v>35370</v>
      </c>
      <c r="BN2122" t="s">
        <v>35371</v>
      </c>
      <c r="BO2122" t="s">
        <v>35372</v>
      </c>
      <c r="BQ2122" t="s">
        <v>35373</v>
      </c>
      <c r="BV2122" t="s">
        <v>35374</v>
      </c>
    </row>
    <row r="2123" spans="12:74" x14ac:dyDescent="0.3">
      <c r="L2123">
        <v>7870</v>
      </c>
      <c r="M2123" t="s">
        <v>2507</v>
      </c>
      <c r="AU2123" t="s">
        <v>35375</v>
      </c>
      <c r="AW2123" t="s">
        <v>35376</v>
      </c>
      <c r="AZ2123" t="s">
        <v>35377</v>
      </c>
      <c r="BA2123" t="s">
        <v>35378</v>
      </c>
      <c r="BB2123" t="s">
        <v>35379</v>
      </c>
      <c r="BD2123" t="s">
        <v>35380</v>
      </c>
      <c r="BI2123" t="s">
        <v>35381</v>
      </c>
      <c r="BM2123" t="s">
        <v>35382</v>
      </c>
      <c r="BN2123" t="s">
        <v>35383</v>
      </c>
      <c r="BO2123" t="s">
        <v>35384</v>
      </c>
      <c r="BQ2123" t="s">
        <v>35385</v>
      </c>
      <c r="BV2123" t="s">
        <v>35386</v>
      </c>
    </row>
    <row r="2124" spans="12:74" x14ac:dyDescent="0.3">
      <c r="L2124">
        <v>7870</v>
      </c>
      <c r="M2124" t="s">
        <v>2508</v>
      </c>
      <c r="AU2124" t="s">
        <v>35387</v>
      </c>
      <c r="AW2124" t="s">
        <v>35388</v>
      </c>
      <c r="AZ2124" t="s">
        <v>35389</v>
      </c>
      <c r="BA2124" t="s">
        <v>35390</v>
      </c>
      <c r="BB2124" t="s">
        <v>35391</v>
      </c>
      <c r="BD2124" t="s">
        <v>35392</v>
      </c>
      <c r="BI2124" t="s">
        <v>35393</v>
      </c>
      <c r="BM2124" t="s">
        <v>35394</v>
      </c>
      <c r="BN2124" t="s">
        <v>35395</v>
      </c>
      <c r="BO2124" t="s">
        <v>35396</v>
      </c>
      <c r="BQ2124" t="s">
        <v>35397</v>
      </c>
      <c r="BV2124" t="s">
        <v>35398</v>
      </c>
    </row>
    <row r="2125" spans="12:74" x14ac:dyDescent="0.3">
      <c r="L2125">
        <v>7880</v>
      </c>
      <c r="M2125" t="s">
        <v>2509</v>
      </c>
      <c r="AU2125" t="s">
        <v>35399</v>
      </c>
      <c r="AW2125" t="s">
        <v>35400</v>
      </c>
      <c r="AZ2125" t="s">
        <v>35401</v>
      </c>
      <c r="BA2125" t="s">
        <v>35402</v>
      </c>
      <c r="BB2125" t="s">
        <v>35403</v>
      </c>
      <c r="BD2125" t="s">
        <v>35404</v>
      </c>
      <c r="BI2125" t="s">
        <v>35405</v>
      </c>
      <c r="BM2125" t="s">
        <v>35406</v>
      </c>
      <c r="BN2125" t="s">
        <v>35407</v>
      </c>
      <c r="BO2125" t="s">
        <v>35408</v>
      </c>
      <c r="BQ2125" t="s">
        <v>35409</v>
      </c>
      <c r="BV2125" t="s">
        <v>35410</v>
      </c>
    </row>
    <row r="2126" spans="12:74" x14ac:dyDescent="0.3">
      <c r="L2126">
        <v>7890</v>
      </c>
      <c r="M2126" t="s">
        <v>2510</v>
      </c>
      <c r="AU2126" t="s">
        <v>35411</v>
      </c>
      <c r="AW2126" t="s">
        <v>35412</v>
      </c>
      <c r="AZ2126" t="s">
        <v>35413</v>
      </c>
      <c r="BA2126" t="s">
        <v>35414</v>
      </c>
      <c r="BB2126" t="s">
        <v>35415</v>
      </c>
      <c r="BD2126" t="s">
        <v>35416</v>
      </c>
      <c r="BI2126" t="s">
        <v>35417</v>
      </c>
      <c r="BM2126" t="s">
        <v>35418</v>
      </c>
      <c r="BN2126" t="s">
        <v>35419</v>
      </c>
      <c r="BO2126" t="s">
        <v>35420</v>
      </c>
      <c r="BQ2126" t="s">
        <v>35421</v>
      </c>
      <c r="BV2126" t="s">
        <v>35422</v>
      </c>
    </row>
    <row r="2127" spans="12:74" x14ac:dyDescent="0.3">
      <c r="L2127">
        <v>7890</v>
      </c>
      <c r="M2127" t="s">
        <v>2511</v>
      </c>
      <c r="AU2127" t="s">
        <v>35423</v>
      </c>
      <c r="AW2127" t="s">
        <v>35424</v>
      </c>
      <c r="AZ2127" t="s">
        <v>35425</v>
      </c>
      <c r="BA2127" t="s">
        <v>35426</v>
      </c>
      <c r="BB2127" t="s">
        <v>35427</v>
      </c>
      <c r="BD2127" t="s">
        <v>35428</v>
      </c>
      <c r="BI2127" t="s">
        <v>35429</v>
      </c>
      <c r="BM2127" t="s">
        <v>35430</v>
      </c>
      <c r="BN2127" t="s">
        <v>35431</v>
      </c>
      <c r="BO2127" t="s">
        <v>35432</v>
      </c>
      <c r="BQ2127" t="s">
        <v>35433</v>
      </c>
      <c r="BV2127" t="s">
        <v>35434</v>
      </c>
    </row>
    <row r="2128" spans="12:74" x14ac:dyDescent="0.3">
      <c r="L2128">
        <v>7890</v>
      </c>
      <c r="M2128" t="s">
        <v>2512</v>
      </c>
      <c r="AU2128" t="s">
        <v>35435</v>
      </c>
      <c r="AW2128" t="s">
        <v>35436</v>
      </c>
      <c r="AZ2128" t="s">
        <v>35437</v>
      </c>
      <c r="BA2128" t="s">
        <v>35438</v>
      </c>
      <c r="BB2128" t="s">
        <v>35439</v>
      </c>
      <c r="BD2128" t="s">
        <v>35440</v>
      </c>
      <c r="BI2128" t="s">
        <v>35441</v>
      </c>
      <c r="BM2128" t="s">
        <v>35442</v>
      </c>
      <c r="BN2128" t="s">
        <v>35443</v>
      </c>
      <c r="BO2128" t="s">
        <v>35444</v>
      </c>
      <c r="BQ2128" t="s">
        <v>35445</v>
      </c>
      <c r="BV2128" t="s">
        <v>35446</v>
      </c>
    </row>
    <row r="2129" spans="12:74" x14ac:dyDescent="0.3">
      <c r="L2129">
        <v>7900</v>
      </c>
      <c r="M2129" t="s">
        <v>2513</v>
      </c>
      <c r="AU2129" t="s">
        <v>23127</v>
      </c>
      <c r="AW2129" t="s">
        <v>35447</v>
      </c>
      <c r="AZ2129" t="s">
        <v>35448</v>
      </c>
      <c r="BA2129" t="s">
        <v>35449</v>
      </c>
      <c r="BB2129" t="s">
        <v>35450</v>
      </c>
      <c r="BD2129" t="s">
        <v>35451</v>
      </c>
      <c r="BI2129" t="s">
        <v>35452</v>
      </c>
      <c r="BM2129" t="s">
        <v>35453</v>
      </c>
      <c r="BN2129" t="s">
        <v>35454</v>
      </c>
      <c r="BO2129" t="s">
        <v>35455</v>
      </c>
      <c r="BQ2129" t="s">
        <v>35456</v>
      </c>
      <c r="BV2129" t="s">
        <v>35457</v>
      </c>
    </row>
    <row r="2130" spans="12:74" x14ac:dyDescent="0.3">
      <c r="L2130">
        <v>7900</v>
      </c>
      <c r="M2130" t="s">
        <v>2514</v>
      </c>
      <c r="AU2130" t="s">
        <v>35458</v>
      </c>
      <c r="AW2130" t="s">
        <v>35459</v>
      </c>
      <c r="AZ2130" t="s">
        <v>35460</v>
      </c>
      <c r="BA2130" t="s">
        <v>35461</v>
      </c>
      <c r="BB2130" t="s">
        <v>35462</v>
      </c>
      <c r="BD2130" t="s">
        <v>35463</v>
      </c>
      <c r="BI2130" t="s">
        <v>35464</v>
      </c>
      <c r="BM2130" t="s">
        <v>35465</v>
      </c>
      <c r="BN2130" t="s">
        <v>35466</v>
      </c>
      <c r="BO2130" t="s">
        <v>35467</v>
      </c>
      <c r="BQ2130" t="s">
        <v>35468</v>
      </c>
      <c r="BV2130" t="s">
        <v>35469</v>
      </c>
    </row>
    <row r="2131" spans="12:74" x14ac:dyDescent="0.3">
      <c r="L2131">
        <v>7901</v>
      </c>
      <c r="M2131" t="s">
        <v>2515</v>
      </c>
      <c r="AU2131" t="s">
        <v>35470</v>
      </c>
      <c r="AW2131" t="s">
        <v>35471</v>
      </c>
      <c r="AZ2131" t="s">
        <v>35472</v>
      </c>
      <c r="BA2131" t="s">
        <v>35473</v>
      </c>
      <c r="BB2131" t="s">
        <v>35474</v>
      </c>
      <c r="BD2131" t="s">
        <v>35475</v>
      </c>
      <c r="BI2131" t="s">
        <v>35476</v>
      </c>
      <c r="BM2131" t="s">
        <v>35477</v>
      </c>
      <c r="BN2131" t="s">
        <v>35478</v>
      </c>
      <c r="BO2131" t="s">
        <v>35479</v>
      </c>
      <c r="BQ2131" t="s">
        <v>35480</v>
      </c>
      <c r="BV2131" t="s">
        <v>35481</v>
      </c>
    </row>
    <row r="2132" spans="12:74" x14ac:dyDescent="0.3">
      <c r="L2132">
        <v>7903</v>
      </c>
      <c r="M2132" t="s">
        <v>2516</v>
      </c>
      <c r="AU2132" t="s">
        <v>35482</v>
      </c>
      <c r="AW2132" t="s">
        <v>35483</v>
      </c>
      <c r="AZ2132" t="s">
        <v>35484</v>
      </c>
      <c r="BA2132" t="s">
        <v>35485</v>
      </c>
      <c r="BB2132" t="s">
        <v>35486</v>
      </c>
      <c r="BD2132" t="s">
        <v>35487</v>
      </c>
      <c r="BI2132" t="s">
        <v>35488</v>
      </c>
      <c r="BM2132" t="s">
        <v>35489</v>
      </c>
      <c r="BN2132" t="s">
        <v>35490</v>
      </c>
      <c r="BO2132" t="s">
        <v>35491</v>
      </c>
      <c r="BQ2132" t="s">
        <v>35492</v>
      </c>
      <c r="BV2132" t="s">
        <v>35493</v>
      </c>
    </row>
    <row r="2133" spans="12:74" x14ac:dyDescent="0.3">
      <c r="L2133">
        <v>7903</v>
      </c>
      <c r="M2133" t="s">
        <v>2517</v>
      </c>
      <c r="AU2133" t="s">
        <v>35494</v>
      </c>
      <c r="AW2133" t="s">
        <v>35495</v>
      </c>
      <c r="AZ2133" t="s">
        <v>35496</v>
      </c>
      <c r="BA2133" t="s">
        <v>35497</v>
      </c>
      <c r="BB2133" t="s">
        <v>35498</v>
      </c>
      <c r="BD2133" t="s">
        <v>35499</v>
      </c>
      <c r="BI2133" t="s">
        <v>35500</v>
      </c>
      <c r="BM2133" t="s">
        <v>35501</v>
      </c>
      <c r="BN2133" t="s">
        <v>35502</v>
      </c>
      <c r="BO2133" t="s">
        <v>35503</v>
      </c>
      <c r="BQ2133" t="s">
        <v>35504</v>
      </c>
      <c r="BV2133" t="s">
        <v>35505</v>
      </c>
    </row>
    <row r="2134" spans="12:74" x14ac:dyDescent="0.3">
      <c r="L2134">
        <v>7903</v>
      </c>
      <c r="M2134" t="s">
        <v>2518</v>
      </c>
      <c r="AU2134" t="s">
        <v>35506</v>
      </c>
      <c r="AW2134" t="s">
        <v>35507</v>
      </c>
      <c r="AZ2134" t="s">
        <v>35508</v>
      </c>
      <c r="BA2134" t="s">
        <v>35509</v>
      </c>
      <c r="BB2134" t="s">
        <v>35510</v>
      </c>
      <c r="BD2134" t="s">
        <v>35511</v>
      </c>
      <c r="BI2134" t="s">
        <v>35512</v>
      </c>
      <c r="BM2134" t="s">
        <v>35513</v>
      </c>
      <c r="BN2134" t="s">
        <v>35514</v>
      </c>
      <c r="BO2134" t="s">
        <v>35515</v>
      </c>
      <c r="BQ2134" t="s">
        <v>35516</v>
      </c>
      <c r="BV2134" t="s">
        <v>35517</v>
      </c>
    </row>
    <row r="2135" spans="12:74" x14ac:dyDescent="0.3">
      <c r="L2135">
        <v>7904</v>
      </c>
      <c r="M2135" t="s">
        <v>2519</v>
      </c>
      <c r="AU2135" t="s">
        <v>35518</v>
      </c>
      <c r="AW2135" t="s">
        <v>35519</v>
      </c>
      <c r="AZ2135" t="s">
        <v>35520</v>
      </c>
      <c r="BA2135" t="s">
        <v>35521</v>
      </c>
      <c r="BB2135" t="s">
        <v>35522</v>
      </c>
      <c r="BD2135" t="s">
        <v>35523</v>
      </c>
      <c r="BI2135" t="s">
        <v>35524</v>
      </c>
      <c r="BM2135" t="s">
        <v>35525</v>
      </c>
      <c r="BN2135" t="s">
        <v>35526</v>
      </c>
      <c r="BO2135" t="s">
        <v>35527</v>
      </c>
      <c r="BQ2135" t="s">
        <v>35528</v>
      </c>
      <c r="BV2135" t="s">
        <v>35529</v>
      </c>
    </row>
    <row r="2136" spans="12:74" x14ac:dyDescent="0.3">
      <c r="L2136">
        <v>7904</v>
      </c>
      <c r="M2136" t="s">
        <v>2520</v>
      </c>
      <c r="AU2136" t="s">
        <v>35530</v>
      </c>
      <c r="AW2136" t="s">
        <v>35531</v>
      </c>
      <c r="AZ2136" t="s">
        <v>35532</v>
      </c>
      <c r="BA2136" t="s">
        <v>35533</v>
      </c>
      <c r="BB2136" t="s">
        <v>35534</v>
      </c>
      <c r="BD2136" t="s">
        <v>35535</v>
      </c>
      <c r="BI2136" t="s">
        <v>35536</v>
      </c>
      <c r="BM2136" t="s">
        <v>35537</v>
      </c>
      <c r="BN2136" t="s">
        <v>35538</v>
      </c>
      <c r="BO2136" t="s">
        <v>35539</v>
      </c>
      <c r="BQ2136" t="s">
        <v>35540</v>
      </c>
      <c r="BV2136" t="s">
        <v>35541</v>
      </c>
    </row>
    <row r="2137" spans="12:74" x14ac:dyDescent="0.3">
      <c r="L2137">
        <v>7904</v>
      </c>
      <c r="M2137" t="s">
        <v>2521</v>
      </c>
      <c r="AU2137" t="s">
        <v>35542</v>
      </c>
      <c r="AW2137" t="s">
        <v>35543</v>
      </c>
      <c r="AZ2137" t="s">
        <v>35544</v>
      </c>
      <c r="BA2137" t="s">
        <v>35545</v>
      </c>
      <c r="BB2137" t="s">
        <v>35546</v>
      </c>
      <c r="BD2137" t="s">
        <v>35547</v>
      </c>
      <c r="BI2137" t="s">
        <v>35548</v>
      </c>
      <c r="BM2137" t="s">
        <v>35549</v>
      </c>
      <c r="BN2137" t="s">
        <v>35550</v>
      </c>
      <c r="BO2137" t="s">
        <v>35551</v>
      </c>
      <c r="BQ2137" t="s">
        <v>35552</v>
      </c>
      <c r="BV2137" t="s">
        <v>35553</v>
      </c>
    </row>
    <row r="2138" spans="12:74" x14ac:dyDescent="0.3">
      <c r="L2138">
        <v>7906</v>
      </c>
      <c r="M2138" t="s">
        <v>2522</v>
      </c>
      <c r="AU2138" t="s">
        <v>35554</v>
      </c>
      <c r="AW2138" t="s">
        <v>35555</v>
      </c>
      <c r="AZ2138" t="s">
        <v>35556</v>
      </c>
      <c r="BA2138" t="s">
        <v>35557</v>
      </c>
      <c r="BB2138" t="s">
        <v>35558</v>
      </c>
      <c r="BD2138" t="s">
        <v>35559</v>
      </c>
      <c r="BI2138" t="s">
        <v>35560</v>
      </c>
      <c r="BM2138" t="s">
        <v>35561</v>
      </c>
      <c r="BN2138" t="s">
        <v>35562</v>
      </c>
      <c r="BO2138" t="s">
        <v>35563</v>
      </c>
      <c r="BQ2138" t="s">
        <v>35564</v>
      </c>
      <c r="BV2138" t="s">
        <v>35565</v>
      </c>
    </row>
    <row r="2139" spans="12:74" x14ac:dyDescent="0.3">
      <c r="L2139">
        <v>7910</v>
      </c>
      <c r="M2139" t="s">
        <v>2523</v>
      </c>
      <c r="AU2139" t="s">
        <v>35566</v>
      </c>
      <c r="AW2139" t="s">
        <v>35567</v>
      </c>
      <c r="AZ2139" t="s">
        <v>35568</v>
      </c>
      <c r="BA2139" t="s">
        <v>35569</v>
      </c>
      <c r="BB2139" t="s">
        <v>35570</v>
      </c>
      <c r="BD2139" t="s">
        <v>35571</v>
      </c>
      <c r="BI2139" t="s">
        <v>35572</v>
      </c>
      <c r="BM2139" t="s">
        <v>35573</v>
      </c>
      <c r="BN2139" t="s">
        <v>35574</v>
      </c>
      <c r="BO2139" t="s">
        <v>35575</v>
      </c>
      <c r="BQ2139" t="s">
        <v>12592</v>
      </c>
      <c r="BV2139" t="s">
        <v>35576</v>
      </c>
    </row>
    <row r="2140" spans="12:74" x14ac:dyDescent="0.3">
      <c r="L2140">
        <v>7910</v>
      </c>
      <c r="M2140" t="s">
        <v>2524</v>
      </c>
      <c r="AU2140" t="s">
        <v>35577</v>
      </c>
      <c r="AW2140" t="s">
        <v>35578</v>
      </c>
      <c r="AZ2140" t="s">
        <v>35579</v>
      </c>
      <c r="BA2140" t="s">
        <v>35580</v>
      </c>
      <c r="BB2140" t="s">
        <v>35581</v>
      </c>
      <c r="BD2140" t="s">
        <v>35582</v>
      </c>
      <c r="BI2140" t="s">
        <v>35583</v>
      </c>
      <c r="BM2140" t="s">
        <v>35584</v>
      </c>
      <c r="BN2140" t="s">
        <v>35585</v>
      </c>
      <c r="BO2140" t="s">
        <v>35586</v>
      </c>
      <c r="BQ2140" t="s">
        <v>35587</v>
      </c>
      <c r="BV2140" t="s">
        <v>35588</v>
      </c>
    </row>
    <row r="2141" spans="12:74" x14ac:dyDescent="0.3">
      <c r="L2141">
        <v>7910</v>
      </c>
      <c r="M2141" t="s">
        <v>2525</v>
      </c>
      <c r="AU2141" t="s">
        <v>35589</v>
      </c>
      <c r="AW2141" t="s">
        <v>35590</v>
      </c>
      <c r="AZ2141" t="s">
        <v>35591</v>
      </c>
      <c r="BA2141" t="s">
        <v>35592</v>
      </c>
      <c r="BB2141" t="s">
        <v>35593</v>
      </c>
      <c r="BD2141" t="s">
        <v>35594</v>
      </c>
      <c r="BI2141" t="s">
        <v>35595</v>
      </c>
      <c r="BM2141" t="s">
        <v>35596</v>
      </c>
      <c r="BN2141" t="s">
        <v>35597</v>
      </c>
      <c r="BO2141" t="s">
        <v>35598</v>
      </c>
      <c r="BQ2141" t="s">
        <v>35599</v>
      </c>
      <c r="BV2141" t="s">
        <v>35600</v>
      </c>
    </row>
    <row r="2142" spans="12:74" x14ac:dyDescent="0.3">
      <c r="L2142">
        <v>7910</v>
      </c>
      <c r="M2142" t="s">
        <v>2526</v>
      </c>
      <c r="AU2142" t="s">
        <v>35601</v>
      </c>
      <c r="AW2142" t="s">
        <v>35602</v>
      </c>
      <c r="AZ2142" t="s">
        <v>35603</v>
      </c>
      <c r="BA2142" t="s">
        <v>35604</v>
      </c>
      <c r="BB2142" t="s">
        <v>35605</v>
      </c>
      <c r="BD2142" t="s">
        <v>35606</v>
      </c>
      <c r="BI2142" t="s">
        <v>35607</v>
      </c>
      <c r="BM2142" t="s">
        <v>35608</v>
      </c>
      <c r="BN2142" t="s">
        <v>35609</v>
      </c>
      <c r="BO2142" t="s">
        <v>35610</v>
      </c>
      <c r="BQ2142" t="s">
        <v>35611</v>
      </c>
      <c r="BV2142" t="s">
        <v>35612</v>
      </c>
    </row>
    <row r="2143" spans="12:74" x14ac:dyDescent="0.3">
      <c r="L2143">
        <v>7910</v>
      </c>
      <c r="M2143" t="s">
        <v>2527</v>
      </c>
      <c r="AU2143" t="s">
        <v>35613</v>
      </c>
      <c r="AW2143" t="s">
        <v>35614</v>
      </c>
      <c r="AZ2143" t="s">
        <v>35615</v>
      </c>
      <c r="BA2143" t="s">
        <v>35616</v>
      </c>
      <c r="BB2143" t="s">
        <v>35617</v>
      </c>
      <c r="BD2143" t="s">
        <v>35618</v>
      </c>
      <c r="BI2143" t="s">
        <v>35619</v>
      </c>
      <c r="BM2143" t="s">
        <v>35620</v>
      </c>
      <c r="BN2143" t="s">
        <v>35621</v>
      </c>
      <c r="BO2143" t="s">
        <v>35622</v>
      </c>
      <c r="BQ2143" t="s">
        <v>35623</v>
      </c>
      <c r="BV2143" t="s">
        <v>35624</v>
      </c>
    </row>
    <row r="2144" spans="12:74" x14ac:dyDescent="0.3">
      <c r="L2144">
        <v>7910</v>
      </c>
      <c r="M2144" t="s">
        <v>2528</v>
      </c>
      <c r="AU2144" t="s">
        <v>35625</v>
      </c>
      <c r="AW2144" t="s">
        <v>35626</v>
      </c>
      <c r="AZ2144" t="s">
        <v>35627</v>
      </c>
      <c r="BA2144" t="s">
        <v>35628</v>
      </c>
      <c r="BB2144" t="s">
        <v>35629</v>
      </c>
      <c r="BD2144" t="s">
        <v>35630</v>
      </c>
      <c r="BI2144" t="s">
        <v>35631</v>
      </c>
      <c r="BM2144" t="s">
        <v>35632</v>
      </c>
      <c r="BN2144" t="s">
        <v>35633</v>
      </c>
      <c r="BO2144" t="s">
        <v>35634</v>
      </c>
      <c r="BQ2144" t="s">
        <v>35635</v>
      </c>
      <c r="BV2144" t="s">
        <v>35636</v>
      </c>
    </row>
    <row r="2145" spans="12:74" x14ac:dyDescent="0.3">
      <c r="L2145">
        <v>7910</v>
      </c>
      <c r="M2145" t="s">
        <v>2529</v>
      </c>
      <c r="AU2145" t="s">
        <v>35637</v>
      </c>
      <c r="AW2145" t="s">
        <v>35638</v>
      </c>
      <c r="AZ2145" t="s">
        <v>35639</v>
      </c>
      <c r="BA2145" t="s">
        <v>33494</v>
      </c>
      <c r="BB2145" t="s">
        <v>35640</v>
      </c>
      <c r="BD2145" t="s">
        <v>35641</v>
      </c>
      <c r="BI2145" t="s">
        <v>35642</v>
      </c>
      <c r="BM2145" t="s">
        <v>35643</v>
      </c>
      <c r="BN2145" t="s">
        <v>35644</v>
      </c>
      <c r="BO2145" t="s">
        <v>35645</v>
      </c>
      <c r="BQ2145" t="s">
        <v>35646</v>
      </c>
      <c r="BV2145" t="s">
        <v>35647</v>
      </c>
    </row>
    <row r="2146" spans="12:74" x14ac:dyDescent="0.3">
      <c r="L2146">
        <v>7911</v>
      </c>
      <c r="M2146" t="s">
        <v>2530</v>
      </c>
      <c r="AU2146" t="s">
        <v>35648</v>
      </c>
      <c r="AW2146" t="s">
        <v>35649</v>
      </c>
      <c r="AZ2146" t="s">
        <v>35650</v>
      </c>
      <c r="BA2146" t="s">
        <v>35651</v>
      </c>
      <c r="BB2146" t="s">
        <v>35652</v>
      </c>
      <c r="BD2146" t="s">
        <v>35653</v>
      </c>
      <c r="BI2146" t="s">
        <v>35654</v>
      </c>
      <c r="BM2146" t="s">
        <v>35655</v>
      </c>
      <c r="BN2146" t="s">
        <v>35656</v>
      </c>
      <c r="BO2146" t="s">
        <v>35657</v>
      </c>
      <c r="BQ2146" t="s">
        <v>35658</v>
      </c>
      <c r="BV2146" t="s">
        <v>35659</v>
      </c>
    </row>
    <row r="2147" spans="12:74" x14ac:dyDescent="0.3">
      <c r="L2147">
        <v>7911</v>
      </c>
      <c r="M2147" t="s">
        <v>2531</v>
      </c>
      <c r="AU2147" t="s">
        <v>35660</v>
      </c>
      <c r="AW2147" t="s">
        <v>35661</v>
      </c>
      <c r="AZ2147" t="s">
        <v>35662</v>
      </c>
      <c r="BA2147" t="s">
        <v>35663</v>
      </c>
      <c r="BB2147" t="s">
        <v>35664</v>
      </c>
      <c r="BD2147" t="s">
        <v>35665</v>
      </c>
      <c r="BI2147" t="s">
        <v>35666</v>
      </c>
      <c r="BM2147" t="s">
        <v>35667</v>
      </c>
      <c r="BN2147" t="s">
        <v>35668</v>
      </c>
      <c r="BO2147" t="s">
        <v>35669</v>
      </c>
      <c r="BQ2147" t="s">
        <v>35670</v>
      </c>
      <c r="BV2147" t="s">
        <v>35671</v>
      </c>
    </row>
    <row r="2148" spans="12:74" x14ac:dyDescent="0.3">
      <c r="L2148">
        <v>7911</v>
      </c>
      <c r="M2148" t="s">
        <v>2532</v>
      </c>
      <c r="AU2148" t="s">
        <v>35672</v>
      </c>
      <c r="AW2148" t="s">
        <v>35673</v>
      </c>
      <c r="AZ2148" t="s">
        <v>35674</v>
      </c>
      <c r="BA2148" t="s">
        <v>35675</v>
      </c>
      <c r="BB2148" t="s">
        <v>35676</v>
      </c>
      <c r="BD2148" t="s">
        <v>35677</v>
      </c>
      <c r="BI2148" t="s">
        <v>35678</v>
      </c>
      <c r="BM2148" t="s">
        <v>35679</v>
      </c>
      <c r="BN2148" t="s">
        <v>35680</v>
      </c>
      <c r="BO2148" t="s">
        <v>35681</v>
      </c>
      <c r="BQ2148" t="s">
        <v>35682</v>
      </c>
      <c r="BV2148" t="s">
        <v>35683</v>
      </c>
    </row>
    <row r="2149" spans="12:74" x14ac:dyDescent="0.3">
      <c r="L2149">
        <v>7911</v>
      </c>
      <c r="M2149" t="s">
        <v>2533</v>
      </c>
      <c r="AU2149" t="s">
        <v>35684</v>
      </c>
      <c r="AW2149" t="s">
        <v>35685</v>
      </c>
      <c r="AZ2149" t="s">
        <v>35686</v>
      </c>
      <c r="BA2149" t="s">
        <v>35687</v>
      </c>
      <c r="BB2149" t="s">
        <v>35688</v>
      </c>
      <c r="BD2149" t="s">
        <v>35689</v>
      </c>
      <c r="BI2149" t="s">
        <v>35690</v>
      </c>
      <c r="BM2149" t="s">
        <v>35691</v>
      </c>
      <c r="BN2149" t="s">
        <v>35692</v>
      </c>
      <c r="BO2149" t="s">
        <v>35693</v>
      </c>
      <c r="BQ2149" t="s">
        <v>35694</v>
      </c>
      <c r="BV2149" t="s">
        <v>35695</v>
      </c>
    </row>
    <row r="2150" spans="12:74" x14ac:dyDescent="0.3">
      <c r="L2150">
        <v>7911</v>
      </c>
      <c r="M2150" t="s">
        <v>2534</v>
      </c>
      <c r="AU2150" t="s">
        <v>35696</v>
      </c>
      <c r="AW2150" t="s">
        <v>35697</v>
      </c>
      <c r="AZ2150" t="s">
        <v>35698</v>
      </c>
      <c r="BA2150" t="s">
        <v>35699</v>
      </c>
      <c r="BB2150" t="s">
        <v>35700</v>
      </c>
      <c r="BD2150" t="s">
        <v>35701</v>
      </c>
      <c r="BI2150" t="s">
        <v>35702</v>
      </c>
      <c r="BM2150" t="s">
        <v>35703</v>
      </c>
      <c r="BN2150" t="s">
        <v>35704</v>
      </c>
      <c r="BO2150" t="s">
        <v>35705</v>
      </c>
      <c r="BQ2150" t="s">
        <v>35706</v>
      </c>
      <c r="BV2150" t="s">
        <v>35707</v>
      </c>
    </row>
    <row r="2151" spans="12:74" x14ac:dyDescent="0.3">
      <c r="L2151">
        <v>7911</v>
      </c>
      <c r="M2151" t="s">
        <v>2535</v>
      </c>
      <c r="AU2151" t="s">
        <v>35708</v>
      </c>
      <c r="AW2151" t="s">
        <v>15000</v>
      </c>
      <c r="AZ2151" t="s">
        <v>35709</v>
      </c>
      <c r="BA2151" t="s">
        <v>35710</v>
      </c>
      <c r="BB2151" t="s">
        <v>35711</v>
      </c>
      <c r="BD2151" t="s">
        <v>35712</v>
      </c>
      <c r="BI2151" t="s">
        <v>35713</v>
      </c>
      <c r="BM2151" t="s">
        <v>35714</v>
      </c>
      <c r="BN2151" t="s">
        <v>35715</v>
      </c>
      <c r="BO2151" t="s">
        <v>35716</v>
      </c>
      <c r="BQ2151" t="s">
        <v>35717</v>
      </c>
      <c r="BV2151" t="s">
        <v>35718</v>
      </c>
    </row>
    <row r="2152" spans="12:74" x14ac:dyDescent="0.3">
      <c r="L2152">
        <v>7911</v>
      </c>
      <c r="M2152" t="s">
        <v>2536</v>
      </c>
      <c r="AU2152" t="s">
        <v>35719</v>
      </c>
      <c r="AW2152" t="s">
        <v>35720</v>
      </c>
      <c r="AZ2152" t="s">
        <v>35721</v>
      </c>
      <c r="BA2152" t="s">
        <v>35722</v>
      </c>
      <c r="BB2152" t="s">
        <v>35723</v>
      </c>
      <c r="BD2152" t="s">
        <v>35724</v>
      </c>
      <c r="BI2152" t="s">
        <v>35725</v>
      </c>
      <c r="BM2152" t="s">
        <v>35726</v>
      </c>
      <c r="BN2152" t="s">
        <v>35727</v>
      </c>
      <c r="BO2152" t="s">
        <v>35728</v>
      </c>
      <c r="BQ2152" t="s">
        <v>35729</v>
      </c>
      <c r="BV2152" t="s">
        <v>35730</v>
      </c>
    </row>
    <row r="2153" spans="12:74" x14ac:dyDescent="0.3">
      <c r="L2153">
        <v>7912</v>
      </c>
      <c r="M2153" t="s">
        <v>2537</v>
      </c>
      <c r="AU2153" t="s">
        <v>35731</v>
      </c>
      <c r="AW2153" t="s">
        <v>35732</v>
      </c>
      <c r="AZ2153" t="s">
        <v>35733</v>
      </c>
      <c r="BA2153" t="s">
        <v>35734</v>
      </c>
      <c r="BB2153" t="s">
        <v>35735</v>
      </c>
      <c r="BD2153" t="s">
        <v>35736</v>
      </c>
      <c r="BI2153" t="s">
        <v>35737</v>
      </c>
      <c r="BM2153" t="s">
        <v>35738</v>
      </c>
      <c r="BN2153" t="s">
        <v>35739</v>
      </c>
      <c r="BO2153" t="s">
        <v>35740</v>
      </c>
      <c r="BQ2153" t="s">
        <v>35741</v>
      </c>
      <c r="BV2153" t="s">
        <v>35742</v>
      </c>
    </row>
    <row r="2154" spans="12:74" x14ac:dyDescent="0.3">
      <c r="L2154">
        <v>7912</v>
      </c>
      <c r="M2154" t="s">
        <v>2538</v>
      </c>
      <c r="AU2154" t="s">
        <v>35743</v>
      </c>
      <c r="AW2154" t="s">
        <v>35744</v>
      </c>
      <c r="AZ2154" t="s">
        <v>35745</v>
      </c>
      <c r="BA2154" t="s">
        <v>35746</v>
      </c>
      <c r="BB2154" t="s">
        <v>35747</v>
      </c>
      <c r="BD2154" t="s">
        <v>35748</v>
      </c>
      <c r="BI2154" t="s">
        <v>35749</v>
      </c>
      <c r="BM2154" t="s">
        <v>35750</v>
      </c>
      <c r="BN2154" t="s">
        <v>35751</v>
      </c>
      <c r="BO2154" t="s">
        <v>35752</v>
      </c>
      <c r="BQ2154" t="s">
        <v>35753</v>
      </c>
      <c r="BV2154" t="s">
        <v>35754</v>
      </c>
    </row>
    <row r="2155" spans="12:74" x14ac:dyDescent="0.3">
      <c r="L2155">
        <v>7940</v>
      </c>
      <c r="M2155" t="s">
        <v>2539</v>
      </c>
      <c r="AU2155" t="s">
        <v>35755</v>
      </c>
      <c r="AW2155" t="s">
        <v>35756</v>
      </c>
      <c r="AZ2155" t="s">
        <v>35757</v>
      </c>
      <c r="BA2155" t="s">
        <v>35758</v>
      </c>
      <c r="BB2155" t="s">
        <v>35759</v>
      </c>
      <c r="BD2155" t="s">
        <v>35760</v>
      </c>
      <c r="BI2155" t="s">
        <v>35761</v>
      </c>
      <c r="BM2155" t="s">
        <v>35762</v>
      </c>
      <c r="BN2155" t="s">
        <v>35763</v>
      </c>
      <c r="BO2155" t="s">
        <v>35764</v>
      </c>
      <c r="BQ2155" t="s">
        <v>35765</v>
      </c>
      <c r="BV2155" t="s">
        <v>35766</v>
      </c>
    </row>
    <row r="2156" spans="12:74" x14ac:dyDescent="0.3">
      <c r="L2156">
        <v>7940</v>
      </c>
      <c r="M2156" t="s">
        <v>2540</v>
      </c>
      <c r="AU2156" t="s">
        <v>35767</v>
      </c>
      <c r="AW2156" t="s">
        <v>10669</v>
      </c>
      <c r="AZ2156" t="s">
        <v>35768</v>
      </c>
      <c r="BA2156" t="s">
        <v>35769</v>
      </c>
      <c r="BB2156" t="s">
        <v>35770</v>
      </c>
      <c r="BD2156" t="s">
        <v>35771</v>
      </c>
      <c r="BI2156" t="s">
        <v>35772</v>
      </c>
      <c r="BM2156" t="s">
        <v>35773</v>
      </c>
      <c r="BN2156" t="s">
        <v>35774</v>
      </c>
      <c r="BO2156" t="s">
        <v>35775</v>
      </c>
      <c r="BQ2156" t="s">
        <v>35776</v>
      </c>
      <c r="BV2156" t="s">
        <v>35777</v>
      </c>
    </row>
    <row r="2157" spans="12:74" x14ac:dyDescent="0.3">
      <c r="L2157">
        <v>7941</v>
      </c>
      <c r="M2157" t="s">
        <v>2541</v>
      </c>
      <c r="AU2157" t="s">
        <v>35778</v>
      </c>
      <c r="AW2157" t="s">
        <v>35779</v>
      </c>
      <c r="AZ2157" t="s">
        <v>35780</v>
      </c>
      <c r="BA2157" t="s">
        <v>35781</v>
      </c>
      <c r="BB2157" t="s">
        <v>35782</v>
      </c>
      <c r="BD2157" t="s">
        <v>35783</v>
      </c>
      <c r="BI2157" t="s">
        <v>35784</v>
      </c>
      <c r="BM2157" t="s">
        <v>35785</v>
      </c>
      <c r="BN2157" t="s">
        <v>35786</v>
      </c>
      <c r="BO2157" t="s">
        <v>35787</v>
      </c>
      <c r="BQ2157" t="s">
        <v>35788</v>
      </c>
      <c r="BV2157" t="s">
        <v>35789</v>
      </c>
    </row>
    <row r="2158" spans="12:74" x14ac:dyDescent="0.3">
      <c r="L2158">
        <v>7942</v>
      </c>
      <c r="M2158" t="s">
        <v>2542</v>
      </c>
      <c r="AU2158" t="s">
        <v>35790</v>
      </c>
      <c r="AW2158" t="s">
        <v>35791</v>
      </c>
      <c r="AZ2158" t="s">
        <v>35792</v>
      </c>
      <c r="BA2158" t="s">
        <v>35793</v>
      </c>
      <c r="BB2158" t="s">
        <v>35794</v>
      </c>
      <c r="BD2158" t="s">
        <v>35795</v>
      </c>
      <c r="BI2158" t="s">
        <v>35796</v>
      </c>
      <c r="BM2158" t="s">
        <v>35797</v>
      </c>
      <c r="BN2158" t="s">
        <v>35798</v>
      </c>
      <c r="BO2158" t="s">
        <v>35799</v>
      </c>
      <c r="BQ2158" t="s">
        <v>35800</v>
      </c>
      <c r="BV2158" t="s">
        <v>35801</v>
      </c>
    </row>
    <row r="2159" spans="12:74" x14ac:dyDescent="0.3">
      <c r="L2159">
        <v>7943</v>
      </c>
      <c r="M2159" t="s">
        <v>2543</v>
      </c>
      <c r="AU2159" t="s">
        <v>35802</v>
      </c>
      <c r="AW2159" t="s">
        <v>35803</v>
      </c>
      <c r="AZ2159" t="s">
        <v>35804</v>
      </c>
      <c r="BA2159" t="s">
        <v>35805</v>
      </c>
      <c r="BB2159" t="s">
        <v>35806</v>
      </c>
      <c r="BD2159" t="s">
        <v>35807</v>
      </c>
      <c r="BI2159" t="s">
        <v>35808</v>
      </c>
      <c r="BM2159" t="s">
        <v>35809</v>
      </c>
      <c r="BN2159" t="s">
        <v>35810</v>
      </c>
      <c r="BO2159" t="s">
        <v>35811</v>
      </c>
      <c r="BQ2159" t="s">
        <v>35812</v>
      </c>
      <c r="BV2159" t="s">
        <v>35813</v>
      </c>
    </row>
    <row r="2160" spans="12:74" x14ac:dyDescent="0.3">
      <c r="L2160">
        <v>7950</v>
      </c>
      <c r="M2160" t="s">
        <v>2544</v>
      </c>
      <c r="AU2160" t="s">
        <v>23473</v>
      </c>
      <c r="AW2160" t="s">
        <v>35814</v>
      </c>
      <c r="AZ2160" t="s">
        <v>35815</v>
      </c>
      <c r="BA2160" t="s">
        <v>35816</v>
      </c>
      <c r="BB2160" t="s">
        <v>35817</v>
      </c>
      <c r="BD2160" t="s">
        <v>35818</v>
      </c>
      <c r="BI2160" t="s">
        <v>35819</v>
      </c>
      <c r="BM2160" t="s">
        <v>35820</v>
      </c>
      <c r="BN2160" t="s">
        <v>35821</v>
      </c>
      <c r="BO2160" t="s">
        <v>35822</v>
      </c>
      <c r="BQ2160" t="s">
        <v>35823</v>
      </c>
      <c r="BV2160" t="s">
        <v>35824</v>
      </c>
    </row>
    <row r="2161" spans="12:74" x14ac:dyDescent="0.3">
      <c r="L2161">
        <v>7950</v>
      </c>
      <c r="M2161" t="s">
        <v>2545</v>
      </c>
      <c r="AU2161" t="s">
        <v>35825</v>
      </c>
      <c r="AW2161" t="s">
        <v>35826</v>
      </c>
      <c r="AZ2161" t="s">
        <v>35827</v>
      </c>
      <c r="BA2161" t="s">
        <v>35828</v>
      </c>
      <c r="BB2161" t="s">
        <v>35829</v>
      </c>
      <c r="BD2161" t="s">
        <v>35830</v>
      </c>
      <c r="BI2161" t="s">
        <v>35831</v>
      </c>
      <c r="BM2161" t="s">
        <v>35832</v>
      </c>
      <c r="BN2161" t="s">
        <v>35833</v>
      </c>
      <c r="BO2161" t="s">
        <v>35834</v>
      </c>
      <c r="BQ2161" t="s">
        <v>35835</v>
      </c>
      <c r="BV2161" t="s">
        <v>35836</v>
      </c>
    </row>
    <row r="2162" spans="12:74" x14ac:dyDescent="0.3">
      <c r="L2162">
        <v>7950</v>
      </c>
      <c r="M2162" t="s">
        <v>2546</v>
      </c>
      <c r="AU2162" t="s">
        <v>35837</v>
      </c>
      <c r="AW2162" t="s">
        <v>35838</v>
      </c>
      <c r="AZ2162" t="s">
        <v>35839</v>
      </c>
      <c r="BA2162" t="s">
        <v>35840</v>
      </c>
      <c r="BB2162" t="s">
        <v>35841</v>
      </c>
      <c r="BD2162" t="s">
        <v>35842</v>
      </c>
      <c r="BI2162" t="s">
        <v>35843</v>
      </c>
      <c r="BM2162" t="s">
        <v>35844</v>
      </c>
      <c r="BN2162" t="s">
        <v>35845</v>
      </c>
      <c r="BO2162" t="s">
        <v>35846</v>
      </c>
      <c r="BQ2162" t="s">
        <v>35847</v>
      </c>
      <c r="BV2162" t="s">
        <v>35848</v>
      </c>
    </row>
    <row r="2163" spans="12:74" x14ac:dyDescent="0.3">
      <c r="L2163">
        <v>7950</v>
      </c>
      <c r="M2163" t="s">
        <v>2547</v>
      </c>
      <c r="AU2163" t="s">
        <v>35849</v>
      </c>
      <c r="AW2163" t="s">
        <v>35850</v>
      </c>
      <c r="AZ2163" t="s">
        <v>35851</v>
      </c>
      <c r="BA2163" t="s">
        <v>35852</v>
      </c>
      <c r="BB2163" t="s">
        <v>35853</v>
      </c>
      <c r="BD2163" t="s">
        <v>35854</v>
      </c>
      <c r="BI2163" t="s">
        <v>35855</v>
      </c>
      <c r="BM2163" t="s">
        <v>35856</v>
      </c>
      <c r="BN2163" t="s">
        <v>35857</v>
      </c>
      <c r="BO2163" t="s">
        <v>35858</v>
      </c>
      <c r="BQ2163" t="s">
        <v>35859</v>
      </c>
      <c r="BV2163" t="s">
        <v>35860</v>
      </c>
    </row>
    <row r="2164" spans="12:74" x14ac:dyDescent="0.3">
      <c r="L2164">
        <v>7950</v>
      </c>
      <c r="M2164" t="s">
        <v>2548</v>
      </c>
      <c r="AU2164" t="s">
        <v>35861</v>
      </c>
      <c r="AW2164" t="s">
        <v>35862</v>
      </c>
      <c r="AZ2164" t="s">
        <v>35863</v>
      </c>
      <c r="BA2164" t="s">
        <v>35864</v>
      </c>
      <c r="BB2164" t="s">
        <v>35865</v>
      </c>
      <c r="BD2164" t="s">
        <v>35866</v>
      </c>
      <c r="BI2164" t="s">
        <v>35867</v>
      </c>
      <c r="BM2164" t="s">
        <v>35868</v>
      </c>
      <c r="BN2164" t="s">
        <v>35869</v>
      </c>
      <c r="BO2164" t="s">
        <v>35870</v>
      </c>
      <c r="BQ2164" t="s">
        <v>35871</v>
      </c>
      <c r="BV2164" t="s">
        <v>35872</v>
      </c>
    </row>
    <row r="2165" spans="12:74" x14ac:dyDescent="0.3">
      <c r="L2165">
        <v>7951</v>
      </c>
      <c r="M2165" t="s">
        <v>2549</v>
      </c>
      <c r="AU2165" t="s">
        <v>35873</v>
      </c>
      <c r="AW2165" t="s">
        <v>35874</v>
      </c>
      <c r="AZ2165" t="s">
        <v>35875</v>
      </c>
      <c r="BA2165" t="s">
        <v>35876</v>
      </c>
      <c r="BB2165" t="s">
        <v>35877</v>
      </c>
      <c r="BD2165" t="s">
        <v>35878</v>
      </c>
      <c r="BI2165" t="s">
        <v>35879</v>
      </c>
      <c r="BM2165" t="s">
        <v>35880</v>
      </c>
      <c r="BN2165" t="s">
        <v>35881</v>
      </c>
      <c r="BO2165" t="s">
        <v>35882</v>
      </c>
      <c r="BQ2165" t="s">
        <v>35883</v>
      </c>
      <c r="BV2165" t="s">
        <v>35884</v>
      </c>
    </row>
    <row r="2166" spans="12:74" x14ac:dyDescent="0.3">
      <c r="L2166">
        <v>7970</v>
      </c>
      <c r="M2166" t="s">
        <v>2550</v>
      </c>
      <c r="AU2166" t="s">
        <v>35885</v>
      </c>
      <c r="AW2166" t="s">
        <v>35886</v>
      </c>
      <c r="AZ2166" t="s">
        <v>35887</v>
      </c>
      <c r="BA2166" t="s">
        <v>35888</v>
      </c>
      <c r="BB2166" t="s">
        <v>35889</v>
      </c>
      <c r="BD2166" t="s">
        <v>35890</v>
      </c>
      <c r="BI2166" t="s">
        <v>35891</v>
      </c>
      <c r="BM2166" t="s">
        <v>35892</v>
      </c>
      <c r="BN2166" t="s">
        <v>35893</v>
      </c>
      <c r="BO2166" t="s">
        <v>35894</v>
      </c>
      <c r="BQ2166" t="s">
        <v>35895</v>
      </c>
      <c r="BV2166" t="s">
        <v>35896</v>
      </c>
    </row>
    <row r="2167" spans="12:74" x14ac:dyDescent="0.3">
      <c r="L2167">
        <v>7971</v>
      </c>
      <c r="M2167" t="s">
        <v>2551</v>
      </c>
      <c r="AU2167" t="s">
        <v>35897</v>
      </c>
      <c r="AW2167" t="s">
        <v>35898</v>
      </c>
      <c r="AZ2167" t="s">
        <v>35899</v>
      </c>
      <c r="BA2167" t="s">
        <v>35900</v>
      </c>
      <c r="BB2167" t="s">
        <v>35901</v>
      </c>
      <c r="BD2167" t="s">
        <v>35902</v>
      </c>
      <c r="BI2167" t="s">
        <v>35903</v>
      </c>
      <c r="BM2167" t="s">
        <v>35904</v>
      </c>
      <c r="BN2167" t="s">
        <v>35905</v>
      </c>
      <c r="BO2167" t="s">
        <v>35906</v>
      </c>
      <c r="BQ2167" t="s">
        <v>35907</v>
      </c>
      <c r="BV2167" t="s">
        <v>35908</v>
      </c>
    </row>
    <row r="2168" spans="12:74" x14ac:dyDescent="0.3">
      <c r="L2168">
        <v>7971</v>
      </c>
      <c r="M2168" t="s">
        <v>2552</v>
      </c>
      <c r="AU2168" t="s">
        <v>35909</v>
      </c>
      <c r="AW2168" t="s">
        <v>35910</v>
      </c>
      <c r="AZ2168" t="s">
        <v>35911</v>
      </c>
      <c r="BA2168" t="s">
        <v>35912</v>
      </c>
      <c r="BB2168" t="s">
        <v>35913</v>
      </c>
      <c r="BD2168" t="s">
        <v>35914</v>
      </c>
      <c r="BI2168" t="s">
        <v>35915</v>
      </c>
      <c r="BM2168" t="s">
        <v>35916</v>
      </c>
      <c r="BN2168" t="s">
        <v>35917</v>
      </c>
      <c r="BO2168" t="s">
        <v>35918</v>
      </c>
      <c r="BQ2168" t="s">
        <v>35919</v>
      </c>
      <c r="BV2168" t="s">
        <v>35920</v>
      </c>
    </row>
    <row r="2169" spans="12:74" x14ac:dyDescent="0.3">
      <c r="L2169">
        <v>7971</v>
      </c>
      <c r="M2169" t="s">
        <v>2552</v>
      </c>
      <c r="AU2169" t="s">
        <v>35921</v>
      </c>
      <c r="AW2169" t="s">
        <v>35922</v>
      </c>
      <c r="AZ2169" t="s">
        <v>35923</v>
      </c>
      <c r="BA2169" t="s">
        <v>35924</v>
      </c>
      <c r="BB2169" t="s">
        <v>35925</v>
      </c>
      <c r="BD2169" t="s">
        <v>35926</v>
      </c>
      <c r="BI2169" t="s">
        <v>35927</v>
      </c>
      <c r="BM2169" t="s">
        <v>35928</v>
      </c>
      <c r="BN2169" t="s">
        <v>35929</v>
      </c>
      <c r="BO2169" t="s">
        <v>35930</v>
      </c>
      <c r="BQ2169" t="s">
        <v>35931</v>
      </c>
      <c r="BV2169" t="s">
        <v>35932</v>
      </c>
    </row>
    <row r="2170" spans="12:74" x14ac:dyDescent="0.3">
      <c r="L2170">
        <v>7971</v>
      </c>
      <c r="M2170" t="s">
        <v>2553</v>
      </c>
      <c r="AU2170" t="s">
        <v>35933</v>
      </c>
      <c r="AW2170" t="s">
        <v>35934</v>
      </c>
      <c r="AZ2170" t="s">
        <v>35935</v>
      </c>
      <c r="BA2170" t="s">
        <v>35936</v>
      </c>
      <c r="BB2170" t="s">
        <v>35937</v>
      </c>
      <c r="BD2170" t="s">
        <v>35938</v>
      </c>
      <c r="BI2170" t="s">
        <v>35939</v>
      </c>
      <c r="BM2170" t="s">
        <v>35940</v>
      </c>
      <c r="BN2170" t="s">
        <v>35941</v>
      </c>
      <c r="BO2170" t="s">
        <v>35942</v>
      </c>
      <c r="BQ2170" t="s">
        <v>35943</v>
      </c>
      <c r="BV2170" t="s">
        <v>35944</v>
      </c>
    </row>
    <row r="2171" spans="12:74" x14ac:dyDescent="0.3">
      <c r="L2171">
        <v>7972</v>
      </c>
      <c r="M2171" t="s">
        <v>2554</v>
      </c>
      <c r="AU2171" t="s">
        <v>35945</v>
      </c>
      <c r="AW2171" t="s">
        <v>35946</v>
      </c>
      <c r="AZ2171" t="s">
        <v>35947</v>
      </c>
      <c r="BA2171" t="s">
        <v>35948</v>
      </c>
      <c r="BB2171" t="s">
        <v>35949</v>
      </c>
      <c r="BD2171" t="s">
        <v>35950</v>
      </c>
      <c r="BI2171" t="s">
        <v>35951</v>
      </c>
      <c r="BM2171" t="s">
        <v>35952</v>
      </c>
      <c r="BN2171" t="s">
        <v>35953</v>
      </c>
      <c r="BO2171" t="s">
        <v>35954</v>
      </c>
      <c r="BQ2171" t="s">
        <v>35955</v>
      </c>
      <c r="BV2171" t="s">
        <v>35956</v>
      </c>
    </row>
    <row r="2172" spans="12:74" x14ac:dyDescent="0.3">
      <c r="L2172">
        <v>7972</v>
      </c>
      <c r="M2172" t="s">
        <v>2555</v>
      </c>
      <c r="AU2172" t="s">
        <v>35957</v>
      </c>
      <c r="AW2172" t="s">
        <v>35958</v>
      </c>
      <c r="AZ2172" t="s">
        <v>35959</v>
      </c>
      <c r="BA2172" t="s">
        <v>35960</v>
      </c>
      <c r="BB2172" t="s">
        <v>35961</v>
      </c>
      <c r="BD2172" t="s">
        <v>35962</v>
      </c>
      <c r="BI2172" t="s">
        <v>35963</v>
      </c>
      <c r="BM2172" t="s">
        <v>35964</v>
      </c>
      <c r="BN2172" t="s">
        <v>35965</v>
      </c>
      <c r="BO2172" t="s">
        <v>35966</v>
      </c>
      <c r="BQ2172" t="s">
        <v>35967</v>
      </c>
      <c r="BV2172" t="s">
        <v>35968</v>
      </c>
    </row>
    <row r="2173" spans="12:74" x14ac:dyDescent="0.3">
      <c r="L2173">
        <v>7972</v>
      </c>
      <c r="M2173" t="s">
        <v>2556</v>
      </c>
      <c r="AU2173" t="s">
        <v>35969</v>
      </c>
      <c r="AW2173" t="s">
        <v>35970</v>
      </c>
      <c r="AZ2173" t="s">
        <v>35971</v>
      </c>
      <c r="BA2173" t="s">
        <v>35972</v>
      </c>
      <c r="BB2173" t="s">
        <v>35973</v>
      </c>
      <c r="BD2173" t="s">
        <v>35974</v>
      </c>
      <c r="BI2173" t="s">
        <v>35975</v>
      </c>
      <c r="BM2173" t="s">
        <v>35976</v>
      </c>
      <c r="BN2173" t="s">
        <v>35977</v>
      </c>
      <c r="BO2173" t="s">
        <v>35978</v>
      </c>
      <c r="BQ2173" t="s">
        <v>35979</v>
      </c>
      <c r="BV2173" t="s">
        <v>35980</v>
      </c>
    </row>
    <row r="2174" spans="12:74" x14ac:dyDescent="0.3">
      <c r="L2174">
        <v>7973</v>
      </c>
      <c r="M2174" t="s">
        <v>2557</v>
      </c>
      <c r="AU2174" t="s">
        <v>35981</v>
      </c>
      <c r="AW2174" t="s">
        <v>35982</v>
      </c>
      <c r="AZ2174" t="s">
        <v>35983</v>
      </c>
      <c r="BA2174" t="s">
        <v>35984</v>
      </c>
      <c r="BB2174" t="s">
        <v>35985</v>
      </c>
      <c r="BD2174" t="s">
        <v>35986</v>
      </c>
      <c r="BI2174" t="s">
        <v>35987</v>
      </c>
      <c r="BM2174" t="s">
        <v>35988</v>
      </c>
      <c r="BN2174" t="s">
        <v>35989</v>
      </c>
      <c r="BO2174" t="s">
        <v>35990</v>
      </c>
      <c r="BQ2174" t="s">
        <v>35991</v>
      </c>
      <c r="BV2174" t="s">
        <v>35992</v>
      </c>
    </row>
    <row r="2175" spans="12:74" x14ac:dyDescent="0.3">
      <c r="L2175">
        <v>7973</v>
      </c>
      <c r="M2175" t="s">
        <v>2558</v>
      </c>
      <c r="AU2175" t="s">
        <v>35993</v>
      </c>
      <c r="AW2175" t="s">
        <v>35994</v>
      </c>
      <c r="AZ2175" t="s">
        <v>35995</v>
      </c>
      <c r="BA2175" t="s">
        <v>35996</v>
      </c>
      <c r="BB2175" t="s">
        <v>35997</v>
      </c>
      <c r="BD2175" t="s">
        <v>35998</v>
      </c>
      <c r="BI2175" t="s">
        <v>35999</v>
      </c>
      <c r="BM2175" t="s">
        <v>36000</v>
      </c>
      <c r="BN2175" t="s">
        <v>36001</v>
      </c>
      <c r="BO2175" t="s">
        <v>36002</v>
      </c>
      <c r="BQ2175" t="s">
        <v>36003</v>
      </c>
      <c r="BV2175" t="s">
        <v>36004</v>
      </c>
    </row>
    <row r="2176" spans="12:74" x14ac:dyDescent="0.3">
      <c r="L2176">
        <v>8000</v>
      </c>
      <c r="M2176" t="s">
        <v>2559</v>
      </c>
      <c r="AU2176" t="s">
        <v>36005</v>
      </c>
      <c r="AW2176" t="s">
        <v>36006</v>
      </c>
      <c r="AZ2176" t="s">
        <v>36007</v>
      </c>
      <c r="BA2176" t="s">
        <v>36008</v>
      </c>
      <c r="BB2176" t="s">
        <v>36009</v>
      </c>
      <c r="BD2176" t="s">
        <v>36010</v>
      </c>
      <c r="BI2176" t="s">
        <v>36011</v>
      </c>
      <c r="BM2176" t="s">
        <v>36012</v>
      </c>
      <c r="BN2176" t="s">
        <v>36013</v>
      </c>
      <c r="BO2176" t="s">
        <v>36014</v>
      </c>
      <c r="BQ2176" t="s">
        <v>36015</v>
      </c>
      <c r="BV2176" t="s">
        <v>36016</v>
      </c>
    </row>
    <row r="2177" spans="12:74" x14ac:dyDescent="0.3">
      <c r="L2177">
        <v>8000</v>
      </c>
      <c r="M2177" t="s">
        <v>2560</v>
      </c>
      <c r="AU2177" t="s">
        <v>36017</v>
      </c>
      <c r="AW2177" t="s">
        <v>36018</v>
      </c>
      <c r="AZ2177" t="s">
        <v>36019</v>
      </c>
      <c r="BA2177" t="s">
        <v>36020</v>
      </c>
      <c r="BB2177" t="s">
        <v>36021</v>
      </c>
      <c r="BD2177" t="s">
        <v>36022</v>
      </c>
      <c r="BI2177" t="s">
        <v>36023</v>
      </c>
      <c r="BM2177" t="s">
        <v>36024</v>
      </c>
      <c r="BN2177" t="s">
        <v>36025</v>
      </c>
      <c r="BO2177" t="s">
        <v>36026</v>
      </c>
      <c r="BQ2177" t="s">
        <v>36027</v>
      </c>
      <c r="BV2177" t="s">
        <v>36028</v>
      </c>
    </row>
    <row r="2178" spans="12:74" x14ac:dyDescent="0.3">
      <c r="L2178">
        <v>8020</v>
      </c>
      <c r="M2178" t="s">
        <v>2561</v>
      </c>
      <c r="AU2178" t="s">
        <v>36029</v>
      </c>
      <c r="AW2178" t="s">
        <v>36030</v>
      </c>
      <c r="AZ2178" t="s">
        <v>36031</v>
      </c>
      <c r="BA2178" t="s">
        <v>36032</v>
      </c>
      <c r="BB2178" t="s">
        <v>36033</v>
      </c>
      <c r="BD2178" t="s">
        <v>36034</v>
      </c>
      <c r="BI2178" t="s">
        <v>36035</v>
      </c>
      <c r="BM2178" t="s">
        <v>36036</v>
      </c>
      <c r="BN2178" t="s">
        <v>36037</v>
      </c>
      <c r="BO2178" t="s">
        <v>36038</v>
      </c>
      <c r="BQ2178" t="s">
        <v>36039</v>
      </c>
      <c r="BV2178" t="s">
        <v>36040</v>
      </c>
    </row>
    <row r="2179" spans="12:74" x14ac:dyDescent="0.3">
      <c r="L2179">
        <v>8020</v>
      </c>
      <c r="M2179" t="s">
        <v>2562</v>
      </c>
      <c r="AU2179" t="s">
        <v>36041</v>
      </c>
      <c r="AW2179" t="s">
        <v>36042</v>
      </c>
      <c r="AZ2179" t="s">
        <v>36043</v>
      </c>
      <c r="BA2179" t="s">
        <v>36044</v>
      </c>
      <c r="BB2179" t="s">
        <v>36045</v>
      </c>
      <c r="BD2179" t="s">
        <v>36046</v>
      </c>
      <c r="BI2179" t="s">
        <v>36047</v>
      </c>
      <c r="BM2179" t="s">
        <v>36048</v>
      </c>
      <c r="BN2179" t="s">
        <v>36049</v>
      </c>
      <c r="BO2179" t="s">
        <v>36050</v>
      </c>
      <c r="BQ2179" t="s">
        <v>36051</v>
      </c>
      <c r="BV2179" t="s">
        <v>36052</v>
      </c>
    </row>
    <row r="2180" spans="12:74" x14ac:dyDescent="0.3">
      <c r="L2180">
        <v>8020</v>
      </c>
      <c r="M2180" t="s">
        <v>2563</v>
      </c>
      <c r="AU2180" t="s">
        <v>36053</v>
      </c>
      <c r="AW2180" t="s">
        <v>36054</v>
      </c>
      <c r="AZ2180" t="s">
        <v>36055</v>
      </c>
      <c r="BA2180" t="s">
        <v>36056</v>
      </c>
      <c r="BB2180" t="s">
        <v>36057</v>
      </c>
      <c r="BD2180" t="s">
        <v>36058</v>
      </c>
      <c r="BI2180" t="s">
        <v>36059</v>
      </c>
      <c r="BM2180" t="s">
        <v>36060</v>
      </c>
      <c r="BN2180" t="s">
        <v>36061</v>
      </c>
      <c r="BO2180" t="s">
        <v>36062</v>
      </c>
      <c r="BQ2180" t="s">
        <v>36063</v>
      </c>
      <c r="BV2180" t="s">
        <v>36064</v>
      </c>
    </row>
    <row r="2181" spans="12:74" x14ac:dyDescent="0.3">
      <c r="L2181">
        <v>8020</v>
      </c>
      <c r="M2181" t="s">
        <v>2564</v>
      </c>
      <c r="AU2181" t="s">
        <v>36065</v>
      </c>
      <c r="AW2181" t="s">
        <v>36066</v>
      </c>
      <c r="AZ2181" t="s">
        <v>36067</v>
      </c>
      <c r="BA2181" t="s">
        <v>36068</v>
      </c>
      <c r="BB2181" t="s">
        <v>36069</v>
      </c>
      <c r="BD2181" t="s">
        <v>36070</v>
      </c>
      <c r="BI2181" t="s">
        <v>36071</v>
      </c>
      <c r="BM2181" t="s">
        <v>36072</v>
      </c>
      <c r="BN2181" t="s">
        <v>36073</v>
      </c>
      <c r="BO2181" t="s">
        <v>36074</v>
      </c>
      <c r="BQ2181" t="s">
        <v>36075</v>
      </c>
      <c r="BV2181" t="s">
        <v>36076</v>
      </c>
    </row>
    <row r="2182" spans="12:74" x14ac:dyDescent="0.3">
      <c r="L2182">
        <v>8200</v>
      </c>
      <c r="M2182" t="s">
        <v>2565</v>
      </c>
      <c r="AU2182" t="s">
        <v>36077</v>
      </c>
      <c r="AW2182" t="s">
        <v>36078</v>
      </c>
      <c r="AZ2182" t="s">
        <v>36079</v>
      </c>
      <c r="BA2182" t="s">
        <v>36080</v>
      </c>
      <c r="BB2182" t="s">
        <v>36081</v>
      </c>
      <c r="BD2182" t="s">
        <v>36082</v>
      </c>
      <c r="BI2182" t="s">
        <v>36083</v>
      </c>
      <c r="BM2182" t="s">
        <v>36084</v>
      </c>
      <c r="BN2182" t="s">
        <v>36085</v>
      </c>
      <c r="BO2182" t="s">
        <v>36086</v>
      </c>
      <c r="BQ2182" t="s">
        <v>36087</v>
      </c>
      <c r="BV2182" t="s">
        <v>36088</v>
      </c>
    </row>
    <row r="2183" spans="12:74" x14ac:dyDescent="0.3">
      <c r="L2183">
        <v>8200</v>
      </c>
      <c r="M2183" t="s">
        <v>2566</v>
      </c>
      <c r="AU2183" t="s">
        <v>36089</v>
      </c>
      <c r="AW2183" t="s">
        <v>36090</v>
      </c>
      <c r="AZ2183" t="s">
        <v>36091</v>
      </c>
      <c r="BA2183" t="s">
        <v>36092</v>
      </c>
      <c r="BB2183" t="s">
        <v>36093</v>
      </c>
      <c r="BD2183" t="s">
        <v>36094</v>
      </c>
      <c r="BI2183" t="s">
        <v>36095</v>
      </c>
      <c r="BM2183" t="s">
        <v>36096</v>
      </c>
      <c r="BN2183" t="s">
        <v>36097</v>
      </c>
      <c r="BO2183" t="s">
        <v>36098</v>
      </c>
      <c r="BQ2183" t="s">
        <v>36099</v>
      </c>
      <c r="BV2183" t="s">
        <v>36100</v>
      </c>
    </row>
    <row r="2184" spans="12:74" x14ac:dyDescent="0.3">
      <c r="L2184">
        <v>8210</v>
      </c>
      <c r="M2184" t="s">
        <v>2567</v>
      </c>
      <c r="AU2184" t="s">
        <v>36101</v>
      </c>
      <c r="AW2184" t="s">
        <v>36102</v>
      </c>
      <c r="AZ2184" t="s">
        <v>36103</v>
      </c>
      <c r="BA2184" t="s">
        <v>36104</v>
      </c>
      <c r="BB2184" t="s">
        <v>36105</v>
      </c>
      <c r="BD2184" t="s">
        <v>36106</v>
      </c>
      <c r="BI2184" t="s">
        <v>36107</v>
      </c>
      <c r="BM2184" t="s">
        <v>36108</v>
      </c>
      <c r="BN2184" t="s">
        <v>36109</v>
      </c>
      <c r="BO2184" t="s">
        <v>36110</v>
      </c>
      <c r="BQ2184" t="s">
        <v>36111</v>
      </c>
      <c r="BV2184" t="s">
        <v>36112</v>
      </c>
    </row>
    <row r="2185" spans="12:74" x14ac:dyDescent="0.3">
      <c r="L2185">
        <v>8210</v>
      </c>
      <c r="M2185" t="s">
        <v>2568</v>
      </c>
      <c r="AU2185" t="s">
        <v>36113</v>
      </c>
      <c r="AW2185" t="s">
        <v>36114</v>
      </c>
      <c r="AZ2185" t="s">
        <v>36115</v>
      </c>
      <c r="BA2185" t="s">
        <v>36116</v>
      </c>
      <c r="BB2185" t="s">
        <v>36117</v>
      </c>
      <c r="BD2185" t="s">
        <v>36118</v>
      </c>
      <c r="BI2185" t="s">
        <v>36119</v>
      </c>
      <c r="BM2185" t="s">
        <v>36120</v>
      </c>
      <c r="BN2185" t="s">
        <v>36121</v>
      </c>
      <c r="BO2185" t="s">
        <v>36122</v>
      </c>
      <c r="BQ2185" t="s">
        <v>36123</v>
      </c>
      <c r="BV2185" t="s">
        <v>36124</v>
      </c>
    </row>
    <row r="2186" spans="12:74" x14ac:dyDescent="0.3">
      <c r="L2186">
        <v>8210</v>
      </c>
      <c r="M2186" t="s">
        <v>2569</v>
      </c>
      <c r="AU2186" t="s">
        <v>36125</v>
      </c>
      <c r="AW2186" t="s">
        <v>36126</v>
      </c>
      <c r="AZ2186" t="s">
        <v>36127</v>
      </c>
      <c r="BA2186" t="s">
        <v>36128</v>
      </c>
      <c r="BB2186" t="s">
        <v>36129</v>
      </c>
      <c r="BD2186" t="s">
        <v>36130</v>
      </c>
      <c r="BI2186" t="s">
        <v>36131</v>
      </c>
      <c r="BM2186" t="s">
        <v>36132</v>
      </c>
      <c r="BN2186" t="s">
        <v>36133</v>
      </c>
      <c r="BO2186" t="s">
        <v>36134</v>
      </c>
      <c r="BQ2186" t="s">
        <v>36135</v>
      </c>
      <c r="BV2186" t="s">
        <v>36136</v>
      </c>
    </row>
    <row r="2187" spans="12:74" x14ac:dyDescent="0.3">
      <c r="L2187">
        <v>8211</v>
      </c>
      <c r="M2187" t="s">
        <v>2569</v>
      </c>
      <c r="AU2187" t="s">
        <v>36137</v>
      </c>
      <c r="AW2187" t="s">
        <v>36138</v>
      </c>
      <c r="AZ2187" t="s">
        <v>36139</v>
      </c>
      <c r="BA2187" t="s">
        <v>36140</v>
      </c>
      <c r="BB2187" t="s">
        <v>36141</v>
      </c>
      <c r="BD2187" t="s">
        <v>36142</v>
      </c>
      <c r="BI2187" t="s">
        <v>36143</v>
      </c>
      <c r="BM2187" t="s">
        <v>36144</v>
      </c>
      <c r="BN2187" t="s">
        <v>36145</v>
      </c>
      <c r="BO2187" t="s">
        <v>36146</v>
      </c>
      <c r="BQ2187" t="s">
        <v>36147</v>
      </c>
      <c r="BV2187" t="s">
        <v>36148</v>
      </c>
    </row>
    <row r="2188" spans="12:74" x14ac:dyDescent="0.3">
      <c r="L2188">
        <v>8300</v>
      </c>
      <c r="M2188" t="s">
        <v>2570</v>
      </c>
      <c r="AU2188" t="s">
        <v>36149</v>
      </c>
      <c r="AW2188" t="s">
        <v>36150</v>
      </c>
      <c r="AZ2188" t="s">
        <v>36151</v>
      </c>
      <c r="BA2188" t="s">
        <v>36152</v>
      </c>
      <c r="BB2188" t="s">
        <v>36153</v>
      </c>
      <c r="BD2188" t="s">
        <v>36154</v>
      </c>
      <c r="BI2188" t="s">
        <v>36155</v>
      </c>
      <c r="BM2188" t="s">
        <v>36156</v>
      </c>
      <c r="BN2188" t="s">
        <v>36157</v>
      </c>
      <c r="BO2188" t="s">
        <v>36158</v>
      </c>
      <c r="BQ2188" t="s">
        <v>36159</v>
      </c>
      <c r="BV2188" t="s">
        <v>36160</v>
      </c>
    </row>
    <row r="2189" spans="12:74" x14ac:dyDescent="0.3">
      <c r="L2189">
        <v>8300</v>
      </c>
      <c r="M2189" t="s">
        <v>2571</v>
      </c>
      <c r="AU2189" t="s">
        <v>36161</v>
      </c>
      <c r="AW2189" t="s">
        <v>36162</v>
      </c>
      <c r="AZ2189" t="s">
        <v>36163</v>
      </c>
      <c r="BA2189" t="s">
        <v>36164</v>
      </c>
      <c r="BB2189" t="s">
        <v>36165</v>
      </c>
      <c r="BD2189" t="s">
        <v>36166</v>
      </c>
      <c r="BI2189" t="s">
        <v>36167</v>
      </c>
      <c r="BM2189" t="s">
        <v>36168</v>
      </c>
      <c r="BN2189" t="s">
        <v>36169</v>
      </c>
      <c r="BO2189" t="s">
        <v>36170</v>
      </c>
      <c r="BQ2189" t="s">
        <v>36171</v>
      </c>
      <c r="BV2189" t="s">
        <v>36172</v>
      </c>
    </row>
    <row r="2190" spans="12:74" x14ac:dyDescent="0.3">
      <c r="L2190">
        <v>8301</v>
      </c>
      <c r="M2190" t="s">
        <v>2572</v>
      </c>
      <c r="AU2190" t="s">
        <v>36173</v>
      </c>
      <c r="AW2190" t="s">
        <v>36174</v>
      </c>
      <c r="AZ2190" t="s">
        <v>36175</v>
      </c>
      <c r="BA2190" t="s">
        <v>36176</v>
      </c>
      <c r="BB2190" t="s">
        <v>36177</v>
      </c>
      <c r="BD2190" t="s">
        <v>36178</v>
      </c>
      <c r="BI2190" t="s">
        <v>36179</v>
      </c>
      <c r="BM2190" t="s">
        <v>36180</v>
      </c>
      <c r="BN2190" t="s">
        <v>36181</v>
      </c>
      <c r="BO2190" t="s">
        <v>36182</v>
      </c>
      <c r="BQ2190" t="s">
        <v>36183</v>
      </c>
      <c r="BV2190" t="s">
        <v>36184</v>
      </c>
    </row>
    <row r="2191" spans="12:74" x14ac:dyDescent="0.3">
      <c r="L2191">
        <v>8301</v>
      </c>
      <c r="M2191" t="s">
        <v>2573</v>
      </c>
      <c r="AU2191" t="s">
        <v>36185</v>
      </c>
      <c r="AW2191" t="s">
        <v>36186</v>
      </c>
      <c r="AZ2191" t="s">
        <v>36187</v>
      </c>
      <c r="BA2191" t="s">
        <v>36188</v>
      </c>
      <c r="BB2191" t="s">
        <v>36189</v>
      </c>
      <c r="BD2191" t="s">
        <v>36190</v>
      </c>
      <c r="BI2191" t="s">
        <v>36191</v>
      </c>
      <c r="BM2191" t="s">
        <v>36192</v>
      </c>
      <c r="BN2191" t="s">
        <v>36193</v>
      </c>
      <c r="BO2191" t="s">
        <v>36194</v>
      </c>
      <c r="BQ2191" t="s">
        <v>36195</v>
      </c>
      <c r="BV2191" t="s">
        <v>36196</v>
      </c>
    </row>
    <row r="2192" spans="12:74" x14ac:dyDescent="0.3">
      <c r="L2192">
        <v>8310</v>
      </c>
      <c r="M2192" t="s">
        <v>2573</v>
      </c>
      <c r="AU2192" t="s">
        <v>36197</v>
      </c>
      <c r="AW2192" t="s">
        <v>36198</v>
      </c>
      <c r="AZ2192" t="s">
        <v>36199</v>
      </c>
      <c r="BA2192" t="s">
        <v>36200</v>
      </c>
      <c r="BB2192" t="s">
        <v>36201</v>
      </c>
      <c r="BD2192" t="s">
        <v>36202</v>
      </c>
      <c r="BI2192" t="s">
        <v>36203</v>
      </c>
      <c r="BM2192" t="s">
        <v>36204</v>
      </c>
      <c r="BN2192" t="s">
        <v>36205</v>
      </c>
      <c r="BO2192" t="s">
        <v>36206</v>
      </c>
      <c r="BQ2192" t="s">
        <v>36207</v>
      </c>
      <c r="BV2192" t="s">
        <v>36208</v>
      </c>
    </row>
    <row r="2193" spans="12:74" x14ac:dyDescent="0.3">
      <c r="L2193">
        <v>8310</v>
      </c>
      <c r="M2193" t="s">
        <v>2574</v>
      </c>
      <c r="AU2193" t="s">
        <v>36209</v>
      </c>
      <c r="AW2193" t="s">
        <v>36210</v>
      </c>
      <c r="AZ2193" t="s">
        <v>36211</v>
      </c>
      <c r="BA2193" t="s">
        <v>36212</v>
      </c>
      <c r="BB2193" t="s">
        <v>36213</v>
      </c>
      <c r="BD2193" t="s">
        <v>36214</v>
      </c>
      <c r="BI2193" t="s">
        <v>36215</v>
      </c>
      <c r="BM2193" t="s">
        <v>36216</v>
      </c>
      <c r="BN2193" t="s">
        <v>36217</v>
      </c>
      <c r="BO2193" t="s">
        <v>36218</v>
      </c>
      <c r="BQ2193" t="s">
        <v>36219</v>
      </c>
      <c r="BV2193" t="s">
        <v>36220</v>
      </c>
    </row>
    <row r="2194" spans="12:74" x14ac:dyDescent="0.3">
      <c r="L2194">
        <v>8340</v>
      </c>
      <c r="M2194" t="s">
        <v>2575</v>
      </c>
      <c r="AU2194" t="s">
        <v>36221</v>
      </c>
      <c r="AW2194" t="s">
        <v>36222</v>
      </c>
      <c r="AZ2194" t="s">
        <v>36223</v>
      </c>
      <c r="BA2194" t="s">
        <v>36224</v>
      </c>
      <c r="BB2194" t="s">
        <v>36225</v>
      </c>
      <c r="BD2194" t="s">
        <v>36226</v>
      </c>
      <c r="BI2194" t="s">
        <v>36227</v>
      </c>
      <c r="BM2194" t="s">
        <v>36228</v>
      </c>
      <c r="BN2194" t="s">
        <v>36229</v>
      </c>
      <c r="BO2194" t="s">
        <v>36230</v>
      </c>
      <c r="BQ2194" t="s">
        <v>36231</v>
      </c>
      <c r="BV2194" t="s">
        <v>36232</v>
      </c>
    </row>
    <row r="2195" spans="12:74" x14ac:dyDescent="0.3">
      <c r="L2195">
        <v>8340</v>
      </c>
      <c r="M2195" t="s">
        <v>2576</v>
      </c>
      <c r="AU2195" t="s">
        <v>36233</v>
      </c>
      <c r="AW2195" t="s">
        <v>36234</v>
      </c>
      <c r="AZ2195" t="s">
        <v>36235</v>
      </c>
      <c r="BA2195" t="s">
        <v>36236</v>
      </c>
      <c r="BB2195" t="s">
        <v>36237</v>
      </c>
      <c r="BD2195" t="s">
        <v>36238</v>
      </c>
      <c r="BI2195" t="s">
        <v>36239</v>
      </c>
      <c r="BM2195" t="s">
        <v>36240</v>
      </c>
      <c r="BN2195" t="s">
        <v>36241</v>
      </c>
      <c r="BO2195" t="s">
        <v>36242</v>
      </c>
      <c r="BQ2195" t="s">
        <v>36243</v>
      </c>
      <c r="BV2195" t="s">
        <v>36244</v>
      </c>
    </row>
    <row r="2196" spans="12:74" x14ac:dyDescent="0.3">
      <c r="L2196">
        <v>8340</v>
      </c>
      <c r="M2196" t="s">
        <v>2577</v>
      </c>
      <c r="AU2196" t="s">
        <v>36245</v>
      </c>
      <c r="AW2196" t="s">
        <v>36246</v>
      </c>
      <c r="AZ2196" t="s">
        <v>36247</v>
      </c>
      <c r="BA2196" t="s">
        <v>36248</v>
      </c>
      <c r="BB2196" t="s">
        <v>36249</v>
      </c>
      <c r="BD2196" t="s">
        <v>36250</v>
      </c>
      <c r="BI2196" t="s">
        <v>36251</v>
      </c>
      <c r="BM2196" t="s">
        <v>36252</v>
      </c>
      <c r="BN2196" t="s">
        <v>36253</v>
      </c>
      <c r="BO2196" t="s">
        <v>36254</v>
      </c>
      <c r="BQ2196" t="s">
        <v>36255</v>
      </c>
      <c r="BV2196" t="s">
        <v>36256</v>
      </c>
    </row>
    <row r="2197" spans="12:74" x14ac:dyDescent="0.3">
      <c r="L2197">
        <v>8340</v>
      </c>
      <c r="M2197" t="s">
        <v>2578</v>
      </c>
      <c r="AU2197" t="s">
        <v>36257</v>
      </c>
      <c r="AW2197" t="s">
        <v>36258</v>
      </c>
      <c r="AZ2197" t="s">
        <v>36259</v>
      </c>
      <c r="BA2197" t="s">
        <v>36260</v>
      </c>
      <c r="BB2197" t="s">
        <v>36261</v>
      </c>
      <c r="BD2197" t="s">
        <v>36262</v>
      </c>
      <c r="BI2197" t="s">
        <v>36263</v>
      </c>
      <c r="BM2197" t="s">
        <v>36264</v>
      </c>
      <c r="BN2197" t="s">
        <v>36265</v>
      </c>
      <c r="BO2197" t="s">
        <v>36266</v>
      </c>
      <c r="BQ2197" t="s">
        <v>36267</v>
      </c>
      <c r="BV2197" t="s">
        <v>36268</v>
      </c>
    </row>
    <row r="2198" spans="12:74" x14ac:dyDescent="0.3">
      <c r="L2198">
        <v>8340</v>
      </c>
      <c r="M2198" t="s">
        <v>2579</v>
      </c>
      <c r="AU2198" t="s">
        <v>36269</v>
      </c>
      <c r="AW2198" t="s">
        <v>36270</v>
      </c>
      <c r="AZ2198" t="s">
        <v>36271</v>
      </c>
      <c r="BA2198" t="s">
        <v>36272</v>
      </c>
      <c r="BB2198" t="s">
        <v>36273</v>
      </c>
      <c r="BD2198" t="s">
        <v>36274</v>
      </c>
      <c r="BI2198" t="s">
        <v>36275</v>
      </c>
      <c r="BM2198" t="s">
        <v>36276</v>
      </c>
      <c r="BN2198" t="s">
        <v>36277</v>
      </c>
      <c r="BO2198" t="s">
        <v>36278</v>
      </c>
      <c r="BQ2198" t="s">
        <v>36279</v>
      </c>
      <c r="BV2198" t="s">
        <v>36280</v>
      </c>
    </row>
    <row r="2199" spans="12:74" x14ac:dyDescent="0.3">
      <c r="L2199">
        <v>8340</v>
      </c>
      <c r="M2199" t="s">
        <v>2580</v>
      </c>
      <c r="AU2199" t="s">
        <v>36281</v>
      </c>
      <c r="AW2199" t="s">
        <v>36282</v>
      </c>
      <c r="AZ2199" t="s">
        <v>36283</v>
      </c>
      <c r="BA2199" t="s">
        <v>36284</v>
      </c>
      <c r="BB2199" t="s">
        <v>36285</v>
      </c>
      <c r="BD2199" t="s">
        <v>36286</v>
      </c>
      <c r="BI2199" t="s">
        <v>36287</v>
      </c>
      <c r="BM2199" t="s">
        <v>36288</v>
      </c>
      <c r="BN2199" t="s">
        <v>36289</v>
      </c>
      <c r="BO2199" t="s">
        <v>36290</v>
      </c>
      <c r="BQ2199" t="s">
        <v>36291</v>
      </c>
      <c r="BV2199" t="s">
        <v>36292</v>
      </c>
    </row>
    <row r="2200" spans="12:74" x14ac:dyDescent="0.3">
      <c r="L2200">
        <v>8370</v>
      </c>
      <c r="M2200" t="s">
        <v>2581</v>
      </c>
      <c r="AU2200" t="s">
        <v>36293</v>
      </c>
      <c r="AW2200" t="s">
        <v>36294</v>
      </c>
      <c r="AZ2200" t="s">
        <v>36295</v>
      </c>
      <c r="BA2200" t="s">
        <v>36296</v>
      </c>
      <c r="BB2200" t="s">
        <v>36297</v>
      </c>
      <c r="BD2200" t="s">
        <v>36298</v>
      </c>
      <c r="BI2200" t="s">
        <v>36299</v>
      </c>
      <c r="BM2200" t="s">
        <v>36300</v>
      </c>
      <c r="BN2200" t="s">
        <v>36301</v>
      </c>
      <c r="BO2200" t="s">
        <v>36302</v>
      </c>
      <c r="BQ2200" t="s">
        <v>36303</v>
      </c>
      <c r="BV2200" t="s">
        <v>36304</v>
      </c>
    </row>
    <row r="2201" spans="12:74" x14ac:dyDescent="0.3">
      <c r="L2201">
        <v>8370</v>
      </c>
      <c r="M2201" t="s">
        <v>2582</v>
      </c>
      <c r="AU2201" t="s">
        <v>36305</v>
      </c>
      <c r="AW2201" t="s">
        <v>36306</v>
      </c>
      <c r="AZ2201" t="s">
        <v>36307</v>
      </c>
      <c r="BA2201" t="s">
        <v>36308</v>
      </c>
      <c r="BB2201" t="s">
        <v>36309</v>
      </c>
      <c r="BD2201" t="s">
        <v>36310</v>
      </c>
      <c r="BI2201" t="s">
        <v>36311</v>
      </c>
      <c r="BM2201" t="s">
        <v>36312</v>
      </c>
      <c r="BN2201" t="s">
        <v>36313</v>
      </c>
      <c r="BO2201" t="s">
        <v>36314</v>
      </c>
      <c r="BQ2201" t="s">
        <v>36315</v>
      </c>
      <c r="BV2201" t="s">
        <v>36316</v>
      </c>
    </row>
    <row r="2202" spans="12:74" x14ac:dyDescent="0.3">
      <c r="L2202">
        <v>8377</v>
      </c>
      <c r="M2202" t="s">
        <v>2583</v>
      </c>
      <c r="AU2202" t="s">
        <v>36317</v>
      </c>
      <c r="AW2202" t="s">
        <v>36318</v>
      </c>
      <c r="AZ2202" t="s">
        <v>36319</v>
      </c>
      <c r="BA2202" t="s">
        <v>36320</v>
      </c>
      <c r="BB2202" t="s">
        <v>36321</v>
      </c>
      <c r="BD2202" t="s">
        <v>36322</v>
      </c>
      <c r="BI2202" t="s">
        <v>36323</v>
      </c>
      <c r="BM2202" t="s">
        <v>36324</v>
      </c>
      <c r="BN2202" t="s">
        <v>36325</v>
      </c>
      <c r="BO2202" t="s">
        <v>36326</v>
      </c>
      <c r="BQ2202" t="s">
        <v>36327</v>
      </c>
      <c r="BV2202" t="s">
        <v>36328</v>
      </c>
    </row>
    <row r="2203" spans="12:74" x14ac:dyDescent="0.3">
      <c r="L2203">
        <v>8377</v>
      </c>
      <c r="M2203" t="s">
        <v>2583</v>
      </c>
      <c r="AU2203" t="s">
        <v>36329</v>
      </c>
      <c r="AW2203" t="s">
        <v>36330</v>
      </c>
      <c r="AZ2203" t="s">
        <v>36331</v>
      </c>
      <c r="BA2203" t="s">
        <v>36332</v>
      </c>
      <c r="BB2203" t="s">
        <v>36333</v>
      </c>
      <c r="BD2203" t="s">
        <v>36334</v>
      </c>
      <c r="BI2203" t="s">
        <v>36335</v>
      </c>
      <c r="BM2203" t="s">
        <v>36336</v>
      </c>
      <c r="BN2203" t="s">
        <v>36337</v>
      </c>
      <c r="BO2203" t="s">
        <v>36338</v>
      </c>
      <c r="BQ2203" t="s">
        <v>36339</v>
      </c>
      <c r="BV2203" t="s">
        <v>36340</v>
      </c>
    </row>
    <row r="2204" spans="12:74" x14ac:dyDescent="0.3">
      <c r="L2204">
        <v>8377</v>
      </c>
      <c r="M2204" t="s">
        <v>2584</v>
      </c>
      <c r="AU2204" t="s">
        <v>36341</v>
      </c>
      <c r="AW2204" t="s">
        <v>36342</v>
      </c>
      <c r="AZ2204" t="s">
        <v>36343</v>
      </c>
      <c r="BA2204" t="s">
        <v>36344</v>
      </c>
      <c r="BB2204" t="s">
        <v>36345</v>
      </c>
      <c r="BD2204" t="s">
        <v>36346</v>
      </c>
      <c r="BI2204" t="s">
        <v>36347</v>
      </c>
      <c r="BM2204" t="s">
        <v>36348</v>
      </c>
      <c r="BN2204" t="s">
        <v>36349</v>
      </c>
      <c r="BO2204" t="s">
        <v>36350</v>
      </c>
      <c r="BQ2204" t="s">
        <v>36351</v>
      </c>
      <c r="BV2204" t="s">
        <v>36352</v>
      </c>
    </row>
    <row r="2205" spans="12:74" x14ac:dyDescent="0.3">
      <c r="L2205">
        <v>8377</v>
      </c>
      <c r="M2205" t="s">
        <v>2585</v>
      </c>
      <c r="AU2205" t="s">
        <v>36353</v>
      </c>
      <c r="AW2205" t="s">
        <v>36354</v>
      </c>
      <c r="AZ2205" t="s">
        <v>36355</v>
      </c>
      <c r="BA2205" t="s">
        <v>36356</v>
      </c>
      <c r="BB2205" t="s">
        <v>36357</v>
      </c>
      <c r="BD2205" t="s">
        <v>36358</v>
      </c>
      <c r="BI2205" t="s">
        <v>36359</v>
      </c>
      <c r="BM2205" t="s">
        <v>36360</v>
      </c>
      <c r="BN2205" t="s">
        <v>36361</v>
      </c>
      <c r="BO2205" t="s">
        <v>36362</v>
      </c>
      <c r="BQ2205" t="s">
        <v>36363</v>
      </c>
      <c r="BV2205" t="s">
        <v>36364</v>
      </c>
    </row>
    <row r="2206" spans="12:74" x14ac:dyDescent="0.3">
      <c r="L2206">
        <v>8380</v>
      </c>
      <c r="M2206" t="s">
        <v>2586</v>
      </c>
      <c r="AU2206" t="s">
        <v>36365</v>
      </c>
      <c r="AW2206" t="s">
        <v>36366</v>
      </c>
      <c r="AZ2206" t="s">
        <v>36367</v>
      </c>
      <c r="BA2206" t="s">
        <v>36368</v>
      </c>
      <c r="BB2206" t="s">
        <v>36369</v>
      </c>
      <c r="BD2206" t="s">
        <v>36370</v>
      </c>
      <c r="BI2206" t="s">
        <v>36371</v>
      </c>
      <c r="BM2206" t="s">
        <v>36372</v>
      </c>
      <c r="BN2206" t="s">
        <v>36373</v>
      </c>
      <c r="BO2206" t="s">
        <v>36374</v>
      </c>
      <c r="BQ2206" t="s">
        <v>36375</v>
      </c>
      <c r="BV2206" t="s">
        <v>36376</v>
      </c>
    </row>
    <row r="2207" spans="12:74" x14ac:dyDescent="0.3">
      <c r="L2207">
        <v>8380</v>
      </c>
      <c r="M2207" t="s">
        <v>2587</v>
      </c>
      <c r="AU2207" t="s">
        <v>36377</v>
      </c>
      <c r="AW2207" t="s">
        <v>36378</v>
      </c>
      <c r="AZ2207" t="s">
        <v>36379</v>
      </c>
      <c r="BA2207" t="s">
        <v>36380</v>
      </c>
      <c r="BB2207" t="s">
        <v>36381</v>
      </c>
      <c r="BD2207" t="s">
        <v>36382</v>
      </c>
      <c r="BI2207" t="s">
        <v>36383</v>
      </c>
      <c r="BM2207" t="s">
        <v>36384</v>
      </c>
      <c r="BN2207" t="s">
        <v>36385</v>
      </c>
      <c r="BO2207" t="s">
        <v>36386</v>
      </c>
      <c r="BQ2207" t="s">
        <v>36387</v>
      </c>
      <c r="BV2207" t="s">
        <v>36388</v>
      </c>
    </row>
    <row r="2208" spans="12:74" x14ac:dyDescent="0.3">
      <c r="L2208">
        <v>8380</v>
      </c>
      <c r="M2208" t="s">
        <v>2588</v>
      </c>
      <c r="AU2208" t="s">
        <v>36389</v>
      </c>
      <c r="AW2208" t="s">
        <v>36390</v>
      </c>
      <c r="AZ2208" t="s">
        <v>36391</v>
      </c>
      <c r="BA2208" t="s">
        <v>36392</v>
      </c>
      <c r="BB2208" t="s">
        <v>36393</v>
      </c>
      <c r="BD2208" t="s">
        <v>36394</v>
      </c>
      <c r="BI2208" t="s">
        <v>36395</v>
      </c>
      <c r="BM2208" t="s">
        <v>36396</v>
      </c>
      <c r="BN2208" t="s">
        <v>36397</v>
      </c>
      <c r="BO2208" t="s">
        <v>36398</v>
      </c>
      <c r="BQ2208" t="s">
        <v>36399</v>
      </c>
      <c r="BV2208" t="s">
        <v>36400</v>
      </c>
    </row>
    <row r="2209" spans="12:74" x14ac:dyDescent="0.3">
      <c r="L2209">
        <v>8400</v>
      </c>
      <c r="M2209" t="s">
        <v>2589</v>
      </c>
      <c r="AU2209" t="s">
        <v>36401</v>
      </c>
      <c r="AW2209" t="s">
        <v>36402</v>
      </c>
      <c r="AZ2209" t="s">
        <v>36403</v>
      </c>
      <c r="BA2209" t="s">
        <v>36404</v>
      </c>
      <c r="BB2209" t="s">
        <v>36405</v>
      </c>
      <c r="BD2209" t="s">
        <v>36406</v>
      </c>
      <c r="BI2209" t="s">
        <v>36407</v>
      </c>
      <c r="BM2209" t="s">
        <v>36408</v>
      </c>
      <c r="BN2209" t="s">
        <v>36409</v>
      </c>
      <c r="BO2209" t="s">
        <v>36410</v>
      </c>
      <c r="BQ2209" t="s">
        <v>36411</v>
      </c>
      <c r="BV2209" t="s">
        <v>36412</v>
      </c>
    </row>
    <row r="2210" spans="12:74" x14ac:dyDescent="0.3">
      <c r="L2210">
        <v>8400</v>
      </c>
      <c r="M2210" t="s">
        <v>2590</v>
      </c>
      <c r="AU2210" t="s">
        <v>36413</v>
      </c>
      <c r="AW2210" t="s">
        <v>36414</v>
      </c>
      <c r="AZ2210" t="s">
        <v>36415</v>
      </c>
      <c r="BA2210" t="s">
        <v>36416</v>
      </c>
      <c r="BB2210" t="s">
        <v>36417</v>
      </c>
      <c r="BD2210" t="s">
        <v>36418</v>
      </c>
      <c r="BI2210" t="s">
        <v>36419</v>
      </c>
      <c r="BM2210" t="s">
        <v>36420</v>
      </c>
      <c r="BN2210" t="s">
        <v>36421</v>
      </c>
      <c r="BO2210" t="s">
        <v>36422</v>
      </c>
      <c r="BQ2210" t="s">
        <v>36423</v>
      </c>
      <c r="BV2210" t="s">
        <v>36424</v>
      </c>
    </row>
    <row r="2211" spans="12:74" x14ac:dyDescent="0.3">
      <c r="L2211">
        <v>8400</v>
      </c>
      <c r="M2211" t="s">
        <v>2591</v>
      </c>
      <c r="AU2211" t="s">
        <v>36425</v>
      </c>
      <c r="AW2211" t="s">
        <v>36426</v>
      </c>
      <c r="AZ2211" t="s">
        <v>36427</v>
      </c>
      <c r="BA2211" t="s">
        <v>36428</v>
      </c>
      <c r="BB2211" t="s">
        <v>36429</v>
      </c>
      <c r="BD2211" t="s">
        <v>36430</v>
      </c>
      <c r="BI2211" t="s">
        <v>36431</v>
      </c>
      <c r="BM2211" t="s">
        <v>36432</v>
      </c>
      <c r="BN2211" t="s">
        <v>36433</v>
      </c>
      <c r="BO2211" t="s">
        <v>9267</v>
      </c>
      <c r="BQ2211" t="s">
        <v>36434</v>
      </c>
      <c r="BV2211" t="s">
        <v>36435</v>
      </c>
    </row>
    <row r="2212" spans="12:74" x14ac:dyDescent="0.3">
      <c r="L2212">
        <v>8420</v>
      </c>
      <c r="M2212" t="s">
        <v>2592</v>
      </c>
      <c r="AU2212" t="s">
        <v>36436</v>
      </c>
      <c r="AW2212" t="s">
        <v>36437</v>
      </c>
      <c r="AZ2212" t="s">
        <v>36438</v>
      </c>
      <c r="BA2212" t="s">
        <v>36439</v>
      </c>
      <c r="BB2212" t="s">
        <v>36440</v>
      </c>
      <c r="BD2212" t="s">
        <v>36441</v>
      </c>
      <c r="BI2212" t="s">
        <v>36442</v>
      </c>
      <c r="BM2212" t="s">
        <v>36443</v>
      </c>
      <c r="BN2212" t="s">
        <v>36444</v>
      </c>
      <c r="BO2212" t="s">
        <v>36445</v>
      </c>
      <c r="BQ2212" t="s">
        <v>36446</v>
      </c>
      <c r="BV2212" t="s">
        <v>36447</v>
      </c>
    </row>
    <row r="2213" spans="12:74" x14ac:dyDescent="0.3">
      <c r="L2213">
        <v>8420</v>
      </c>
      <c r="M2213" t="s">
        <v>2593</v>
      </c>
      <c r="AU2213" t="s">
        <v>36448</v>
      </c>
      <c r="AW2213" t="s">
        <v>36449</v>
      </c>
      <c r="AZ2213" t="s">
        <v>36450</v>
      </c>
      <c r="BA2213" t="s">
        <v>36451</v>
      </c>
      <c r="BB2213" t="s">
        <v>36452</v>
      </c>
      <c r="BD2213" t="s">
        <v>36453</v>
      </c>
      <c r="BI2213" t="s">
        <v>36454</v>
      </c>
      <c r="BM2213" t="s">
        <v>36455</v>
      </c>
      <c r="BN2213" t="s">
        <v>36456</v>
      </c>
      <c r="BO2213" t="s">
        <v>36457</v>
      </c>
      <c r="BQ2213" t="s">
        <v>36458</v>
      </c>
      <c r="BV2213" t="s">
        <v>36459</v>
      </c>
    </row>
    <row r="2214" spans="12:74" x14ac:dyDescent="0.3">
      <c r="L2214">
        <v>8420</v>
      </c>
      <c r="M2214" t="s">
        <v>2594</v>
      </c>
      <c r="AU2214" t="s">
        <v>36460</v>
      </c>
      <c r="AW2214" t="s">
        <v>36461</v>
      </c>
      <c r="AZ2214" t="s">
        <v>36462</v>
      </c>
      <c r="BA2214" t="s">
        <v>36463</v>
      </c>
      <c r="BB2214" t="s">
        <v>36464</v>
      </c>
      <c r="BD2214" t="s">
        <v>36465</v>
      </c>
      <c r="BI2214" t="s">
        <v>36466</v>
      </c>
      <c r="BM2214" t="s">
        <v>36467</v>
      </c>
      <c r="BN2214" t="s">
        <v>36468</v>
      </c>
      <c r="BO2214" t="s">
        <v>36469</v>
      </c>
      <c r="BQ2214" t="s">
        <v>36470</v>
      </c>
    </row>
    <row r="2215" spans="12:74" x14ac:dyDescent="0.3">
      <c r="L2215">
        <v>8421</v>
      </c>
      <c r="M2215" t="s">
        <v>2595</v>
      </c>
      <c r="AU2215" t="s">
        <v>36471</v>
      </c>
      <c r="AW2215" t="s">
        <v>36472</v>
      </c>
      <c r="AZ2215" t="s">
        <v>36473</v>
      </c>
      <c r="BA2215" t="s">
        <v>36474</v>
      </c>
      <c r="BB2215" t="s">
        <v>36475</v>
      </c>
      <c r="BD2215" t="s">
        <v>36476</v>
      </c>
      <c r="BI2215" t="s">
        <v>36477</v>
      </c>
      <c r="BM2215" t="s">
        <v>36478</v>
      </c>
      <c r="BN2215" t="s">
        <v>36479</v>
      </c>
      <c r="BO2215" t="s">
        <v>36480</v>
      </c>
      <c r="BQ2215" t="s">
        <v>36481</v>
      </c>
    </row>
    <row r="2216" spans="12:74" x14ac:dyDescent="0.3">
      <c r="L2216">
        <v>8430</v>
      </c>
      <c r="M2216" t="s">
        <v>2596</v>
      </c>
      <c r="AU2216" t="s">
        <v>36482</v>
      </c>
      <c r="AW2216" t="s">
        <v>36483</v>
      </c>
      <c r="AZ2216" t="s">
        <v>36484</v>
      </c>
      <c r="BA2216" t="s">
        <v>36485</v>
      </c>
      <c r="BB2216" t="s">
        <v>36486</v>
      </c>
      <c r="BD2216" t="s">
        <v>36487</v>
      </c>
      <c r="BI2216" t="s">
        <v>36488</v>
      </c>
      <c r="BM2216" t="s">
        <v>36489</v>
      </c>
      <c r="BN2216" t="s">
        <v>36490</v>
      </c>
      <c r="BO2216" t="s">
        <v>36491</v>
      </c>
      <c r="BQ2216" t="s">
        <v>36492</v>
      </c>
    </row>
    <row r="2217" spans="12:74" x14ac:dyDescent="0.3">
      <c r="L2217">
        <v>8431</v>
      </c>
      <c r="M2217" t="s">
        <v>2597</v>
      </c>
      <c r="AU2217" t="s">
        <v>36493</v>
      </c>
      <c r="AW2217" t="s">
        <v>36494</v>
      </c>
      <c r="AZ2217" t="s">
        <v>36495</v>
      </c>
      <c r="BA2217" t="s">
        <v>36496</v>
      </c>
      <c r="BB2217" t="s">
        <v>36497</v>
      </c>
      <c r="BD2217" t="s">
        <v>36498</v>
      </c>
      <c r="BI2217" t="s">
        <v>36499</v>
      </c>
      <c r="BM2217" t="s">
        <v>36500</v>
      </c>
      <c r="BN2217" t="s">
        <v>36501</v>
      </c>
      <c r="BO2217" t="s">
        <v>36502</v>
      </c>
      <c r="BQ2217" t="s">
        <v>36503</v>
      </c>
    </row>
    <row r="2218" spans="12:74" x14ac:dyDescent="0.3">
      <c r="L2218">
        <v>8432</v>
      </c>
      <c r="M2218" t="s">
        <v>2598</v>
      </c>
      <c r="AU2218" t="s">
        <v>36504</v>
      </c>
      <c r="AW2218" t="s">
        <v>36505</v>
      </c>
      <c r="AZ2218" t="s">
        <v>36506</v>
      </c>
      <c r="BA2218" t="s">
        <v>36507</v>
      </c>
      <c r="BB2218" t="s">
        <v>36508</v>
      </c>
      <c r="BD2218" t="s">
        <v>36509</v>
      </c>
      <c r="BI2218" t="s">
        <v>36510</v>
      </c>
      <c r="BM2218" t="s">
        <v>36511</v>
      </c>
      <c r="BN2218" t="s">
        <v>36512</v>
      </c>
      <c r="BO2218" t="s">
        <v>36513</v>
      </c>
      <c r="BQ2218" t="s">
        <v>36514</v>
      </c>
    </row>
    <row r="2219" spans="12:74" x14ac:dyDescent="0.3">
      <c r="L2219">
        <v>8433</v>
      </c>
      <c r="M2219" t="s">
        <v>2599</v>
      </c>
      <c r="AU2219" t="s">
        <v>36515</v>
      </c>
      <c r="AW2219" t="s">
        <v>36516</v>
      </c>
      <c r="AZ2219" t="s">
        <v>36517</v>
      </c>
      <c r="BA2219" t="s">
        <v>36518</v>
      </c>
      <c r="BB2219" t="s">
        <v>36519</v>
      </c>
      <c r="BD2219" t="s">
        <v>36520</v>
      </c>
      <c r="BI2219" t="s">
        <v>36521</v>
      </c>
      <c r="BM2219" t="s">
        <v>36522</v>
      </c>
      <c r="BN2219" t="s">
        <v>36523</v>
      </c>
      <c r="BO2219" t="s">
        <v>36524</v>
      </c>
      <c r="BQ2219" t="s">
        <v>36525</v>
      </c>
    </row>
    <row r="2220" spans="12:74" x14ac:dyDescent="0.3">
      <c r="L2220">
        <v>8433</v>
      </c>
      <c r="M2220" t="s">
        <v>2600</v>
      </c>
      <c r="AU2220" t="s">
        <v>36526</v>
      </c>
      <c r="AW2220" t="s">
        <v>36527</v>
      </c>
      <c r="AZ2220" t="s">
        <v>36528</v>
      </c>
      <c r="BA2220" t="s">
        <v>36529</v>
      </c>
      <c r="BB2220" t="s">
        <v>36530</v>
      </c>
      <c r="BD2220" t="s">
        <v>36531</v>
      </c>
      <c r="BI2220" t="s">
        <v>36532</v>
      </c>
      <c r="BM2220" t="s">
        <v>36533</v>
      </c>
      <c r="BN2220" t="s">
        <v>36534</v>
      </c>
      <c r="BO2220" t="s">
        <v>36535</v>
      </c>
      <c r="BQ2220" t="s">
        <v>36536</v>
      </c>
    </row>
    <row r="2221" spans="12:74" x14ac:dyDescent="0.3">
      <c r="L2221">
        <v>8433</v>
      </c>
      <c r="M2221" t="s">
        <v>2601</v>
      </c>
      <c r="AU2221" t="s">
        <v>36537</v>
      </c>
      <c r="AW2221" t="s">
        <v>36538</v>
      </c>
      <c r="AZ2221" t="s">
        <v>36539</v>
      </c>
      <c r="BA2221" t="s">
        <v>36540</v>
      </c>
      <c r="BB2221" t="s">
        <v>36541</v>
      </c>
      <c r="BD2221" t="s">
        <v>36542</v>
      </c>
      <c r="BI2221" t="s">
        <v>36543</v>
      </c>
      <c r="BM2221" t="s">
        <v>36544</v>
      </c>
      <c r="BN2221" t="s">
        <v>36545</v>
      </c>
      <c r="BO2221" t="s">
        <v>36546</v>
      </c>
      <c r="BQ2221" t="s">
        <v>36547</v>
      </c>
    </row>
    <row r="2222" spans="12:74" x14ac:dyDescent="0.3">
      <c r="L2222">
        <v>8433</v>
      </c>
      <c r="M2222" t="s">
        <v>2602</v>
      </c>
      <c r="AU2222" t="s">
        <v>36548</v>
      </c>
      <c r="AW2222" t="s">
        <v>36549</v>
      </c>
      <c r="AZ2222" t="s">
        <v>36550</v>
      </c>
      <c r="BA2222" t="s">
        <v>36551</v>
      </c>
      <c r="BB2222" t="s">
        <v>36552</v>
      </c>
      <c r="BD2222" t="s">
        <v>36553</v>
      </c>
      <c r="BI2222" t="s">
        <v>36554</v>
      </c>
      <c r="BM2222" t="s">
        <v>36555</v>
      </c>
      <c r="BN2222" t="s">
        <v>36556</v>
      </c>
      <c r="BO2222" t="s">
        <v>36557</v>
      </c>
      <c r="BQ2222" t="s">
        <v>36558</v>
      </c>
    </row>
    <row r="2223" spans="12:74" x14ac:dyDescent="0.3">
      <c r="L2223">
        <v>8434</v>
      </c>
      <c r="M2223" t="s">
        <v>2603</v>
      </c>
      <c r="AU2223" t="s">
        <v>36559</v>
      </c>
      <c r="AW2223" t="s">
        <v>36560</v>
      </c>
      <c r="AZ2223" t="s">
        <v>36561</v>
      </c>
      <c r="BA2223" t="s">
        <v>36562</v>
      </c>
      <c r="BB2223" t="s">
        <v>36563</v>
      </c>
      <c r="BD2223" t="s">
        <v>36564</v>
      </c>
      <c r="BI2223" t="s">
        <v>36565</v>
      </c>
      <c r="BM2223" t="s">
        <v>36566</v>
      </c>
      <c r="BN2223" t="s">
        <v>36567</v>
      </c>
      <c r="BO2223" t="s">
        <v>36568</v>
      </c>
      <c r="BQ2223" t="s">
        <v>36569</v>
      </c>
    </row>
    <row r="2224" spans="12:74" x14ac:dyDescent="0.3">
      <c r="L2224">
        <v>8434</v>
      </c>
      <c r="M2224" t="s">
        <v>2604</v>
      </c>
      <c r="AU2224" t="s">
        <v>36570</v>
      </c>
      <c r="AW2224" t="s">
        <v>36571</v>
      </c>
      <c r="AZ2224" t="s">
        <v>36572</v>
      </c>
      <c r="BA2224" t="s">
        <v>36573</v>
      </c>
      <c r="BB2224" t="s">
        <v>36574</v>
      </c>
      <c r="BD2224" t="s">
        <v>36575</v>
      </c>
      <c r="BI2224" t="s">
        <v>36576</v>
      </c>
      <c r="BM2224" t="s">
        <v>36577</v>
      </c>
      <c r="BN2224" t="s">
        <v>36578</v>
      </c>
      <c r="BO2224" t="s">
        <v>36579</v>
      </c>
      <c r="BQ2224" t="s">
        <v>36580</v>
      </c>
    </row>
    <row r="2225" spans="12:69" x14ac:dyDescent="0.3">
      <c r="L2225">
        <v>8450</v>
      </c>
      <c r="M2225" t="s">
        <v>2605</v>
      </c>
      <c r="AU2225" t="s">
        <v>36581</v>
      </c>
      <c r="AW2225" t="s">
        <v>36582</v>
      </c>
      <c r="AZ2225" t="s">
        <v>36583</v>
      </c>
      <c r="BA2225" t="s">
        <v>36584</v>
      </c>
      <c r="BB2225" t="s">
        <v>36585</v>
      </c>
      <c r="BD2225" t="s">
        <v>36586</v>
      </c>
      <c r="BI2225" t="s">
        <v>36587</v>
      </c>
      <c r="BM2225" t="s">
        <v>36588</v>
      </c>
      <c r="BN2225" t="s">
        <v>36589</v>
      </c>
      <c r="BO2225" t="s">
        <v>36590</v>
      </c>
      <c r="BQ2225" t="s">
        <v>36591</v>
      </c>
    </row>
    <row r="2226" spans="12:69" x14ac:dyDescent="0.3">
      <c r="L2226">
        <v>8460</v>
      </c>
      <c r="M2226" t="s">
        <v>2606</v>
      </c>
      <c r="AU2226" t="s">
        <v>36592</v>
      </c>
      <c r="AW2226" t="s">
        <v>36593</v>
      </c>
      <c r="AZ2226" t="s">
        <v>36594</v>
      </c>
      <c r="BA2226" t="s">
        <v>36595</v>
      </c>
      <c r="BB2226" t="s">
        <v>36596</v>
      </c>
      <c r="BD2226" t="s">
        <v>36597</v>
      </c>
      <c r="BI2226" t="s">
        <v>36598</v>
      </c>
      <c r="BM2226" t="s">
        <v>36599</v>
      </c>
      <c r="BN2226" t="s">
        <v>36600</v>
      </c>
      <c r="BO2226" t="s">
        <v>36601</v>
      </c>
      <c r="BQ2226" t="s">
        <v>36602</v>
      </c>
    </row>
    <row r="2227" spans="12:69" x14ac:dyDescent="0.3">
      <c r="L2227">
        <v>8460</v>
      </c>
      <c r="M2227" t="s">
        <v>2607</v>
      </c>
      <c r="AU2227" t="s">
        <v>36603</v>
      </c>
      <c r="AW2227" t="s">
        <v>36604</v>
      </c>
      <c r="AZ2227" t="s">
        <v>36605</v>
      </c>
      <c r="BA2227" t="s">
        <v>36606</v>
      </c>
      <c r="BB2227" t="s">
        <v>36607</v>
      </c>
      <c r="BD2227" t="s">
        <v>36608</v>
      </c>
      <c r="BI2227" t="s">
        <v>36609</v>
      </c>
      <c r="BM2227" t="s">
        <v>36610</v>
      </c>
      <c r="BN2227" t="s">
        <v>36611</v>
      </c>
      <c r="BO2227" t="s">
        <v>36612</v>
      </c>
      <c r="BQ2227" t="s">
        <v>36613</v>
      </c>
    </row>
    <row r="2228" spans="12:69" x14ac:dyDescent="0.3">
      <c r="L2228">
        <v>8460</v>
      </c>
      <c r="M2228" t="s">
        <v>2608</v>
      </c>
      <c r="AU2228" t="s">
        <v>36614</v>
      </c>
      <c r="AW2228" t="s">
        <v>36615</v>
      </c>
      <c r="AZ2228" t="s">
        <v>36616</v>
      </c>
      <c r="BA2228" t="s">
        <v>36617</v>
      </c>
      <c r="BB2228" t="s">
        <v>36618</v>
      </c>
      <c r="BD2228" t="s">
        <v>36619</v>
      </c>
      <c r="BI2228" t="s">
        <v>36620</v>
      </c>
      <c r="BM2228" t="s">
        <v>36621</v>
      </c>
      <c r="BN2228" t="s">
        <v>36622</v>
      </c>
      <c r="BO2228" t="s">
        <v>36623</v>
      </c>
      <c r="BQ2228" t="s">
        <v>36624</v>
      </c>
    </row>
    <row r="2229" spans="12:69" x14ac:dyDescent="0.3">
      <c r="L2229">
        <v>8460</v>
      </c>
      <c r="M2229" t="s">
        <v>2609</v>
      </c>
      <c r="AU2229" t="s">
        <v>36625</v>
      </c>
      <c r="AW2229" t="s">
        <v>36626</v>
      </c>
      <c r="AZ2229" t="s">
        <v>36627</v>
      </c>
      <c r="BA2229" t="s">
        <v>36628</v>
      </c>
      <c r="BB2229" t="s">
        <v>36629</v>
      </c>
      <c r="BD2229" t="s">
        <v>36630</v>
      </c>
      <c r="BI2229" t="s">
        <v>36631</v>
      </c>
      <c r="BM2229" t="s">
        <v>36632</v>
      </c>
      <c r="BN2229" t="s">
        <v>36633</v>
      </c>
      <c r="BO2229" t="s">
        <v>36634</v>
      </c>
      <c r="BQ2229" t="s">
        <v>36635</v>
      </c>
    </row>
    <row r="2230" spans="12:69" x14ac:dyDescent="0.3">
      <c r="L2230">
        <v>8470</v>
      </c>
      <c r="M2230" t="s">
        <v>2610</v>
      </c>
      <c r="AU2230" t="s">
        <v>36636</v>
      </c>
      <c r="AW2230" t="s">
        <v>36637</v>
      </c>
      <c r="AZ2230" t="s">
        <v>36638</v>
      </c>
      <c r="BA2230" t="s">
        <v>36639</v>
      </c>
      <c r="BB2230" t="s">
        <v>36640</v>
      </c>
      <c r="BD2230" t="s">
        <v>36641</v>
      </c>
      <c r="BI2230" t="s">
        <v>36642</v>
      </c>
      <c r="BM2230" t="s">
        <v>36643</v>
      </c>
      <c r="BN2230" t="s">
        <v>36644</v>
      </c>
      <c r="BO2230" t="s">
        <v>36645</v>
      </c>
      <c r="BQ2230" t="s">
        <v>36646</v>
      </c>
    </row>
    <row r="2231" spans="12:69" x14ac:dyDescent="0.3">
      <c r="L2231">
        <v>8470</v>
      </c>
      <c r="M2231" t="s">
        <v>2611</v>
      </c>
      <c r="AU2231" t="s">
        <v>36647</v>
      </c>
      <c r="AW2231" t="s">
        <v>36648</v>
      </c>
      <c r="AZ2231" t="s">
        <v>36649</v>
      </c>
      <c r="BA2231" t="s">
        <v>36650</v>
      </c>
      <c r="BB2231" t="s">
        <v>36651</v>
      </c>
      <c r="BD2231" t="s">
        <v>36652</v>
      </c>
      <c r="BI2231" t="s">
        <v>36653</v>
      </c>
      <c r="BM2231" t="s">
        <v>36654</v>
      </c>
      <c r="BN2231" t="s">
        <v>36655</v>
      </c>
      <c r="BO2231" t="s">
        <v>36656</v>
      </c>
      <c r="BQ2231" t="s">
        <v>36657</v>
      </c>
    </row>
    <row r="2232" spans="12:69" x14ac:dyDescent="0.3">
      <c r="L2232">
        <v>8470</v>
      </c>
      <c r="M2232" t="s">
        <v>2612</v>
      </c>
      <c r="AU2232" t="s">
        <v>36658</v>
      </c>
      <c r="AW2232" t="s">
        <v>36659</v>
      </c>
      <c r="AZ2232" t="s">
        <v>36660</v>
      </c>
      <c r="BA2232" t="s">
        <v>36661</v>
      </c>
      <c r="BB2232" t="s">
        <v>36662</v>
      </c>
      <c r="BD2232" t="s">
        <v>36663</v>
      </c>
      <c r="BI2232" t="s">
        <v>36664</v>
      </c>
      <c r="BM2232" t="s">
        <v>36665</v>
      </c>
      <c r="BN2232" t="s">
        <v>36666</v>
      </c>
      <c r="BO2232" t="s">
        <v>36667</v>
      </c>
      <c r="BQ2232" t="s">
        <v>36668</v>
      </c>
    </row>
    <row r="2233" spans="12:69" x14ac:dyDescent="0.3">
      <c r="L2233">
        <v>8470</v>
      </c>
      <c r="M2233" t="s">
        <v>2613</v>
      </c>
      <c r="AU2233" t="s">
        <v>36669</v>
      </c>
      <c r="AW2233" t="s">
        <v>36670</v>
      </c>
      <c r="AZ2233" t="s">
        <v>36671</v>
      </c>
      <c r="BA2233" t="s">
        <v>36672</v>
      </c>
      <c r="BB2233" t="s">
        <v>36673</v>
      </c>
      <c r="BD2233" t="s">
        <v>36674</v>
      </c>
      <c r="BI2233" t="s">
        <v>36675</v>
      </c>
      <c r="BM2233" t="s">
        <v>36676</v>
      </c>
      <c r="BN2233" t="s">
        <v>36677</v>
      </c>
      <c r="BO2233" t="s">
        <v>36678</v>
      </c>
      <c r="BQ2233" t="s">
        <v>36679</v>
      </c>
    </row>
    <row r="2234" spans="12:69" x14ac:dyDescent="0.3">
      <c r="L2234">
        <v>8480</v>
      </c>
      <c r="M2234" t="s">
        <v>2614</v>
      </c>
      <c r="AU2234" t="s">
        <v>36680</v>
      </c>
      <c r="AW2234" t="s">
        <v>36681</v>
      </c>
      <c r="AZ2234" t="s">
        <v>36682</v>
      </c>
      <c r="BA2234" t="s">
        <v>36683</v>
      </c>
      <c r="BB2234" t="s">
        <v>36684</v>
      </c>
      <c r="BD2234" t="s">
        <v>36685</v>
      </c>
      <c r="BI2234" t="s">
        <v>36686</v>
      </c>
      <c r="BM2234" t="s">
        <v>36687</v>
      </c>
      <c r="BN2234" t="s">
        <v>36688</v>
      </c>
      <c r="BO2234" t="s">
        <v>36689</v>
      </c>
      <c r="BQ2234" t="s">
        <v>36690</v>
      </c>
    </row>
    <row r="2235" spans="12:69" x14ac:dyDescent="0.3">
      <c r="L2235">
        <v>8480</v>
      </c>
      <c r="M2235" t="s">
        <v>2615</v>
      </c>
      <c r="AU2235" t="s">
        <v>36691</v>
      </c>
      <c r="AW2235" t="s">
        <v>36692</v>
      </c>
      <c r="AZ2235" t="s">
        <v>36693</v>
      </c>
      <c r="BA2235" t="s">
        <v>36694</v>
      </c>
      <c r="BB2235" t="s">
        <v>36695</v>
      </c>
      <c r="BD2235" t="s">
        <v>36696</v>
      </c>
      <c r="BI2235" t="s">
        <v>36697</v>
      </c>
      <c r="BM2235" t="s">
        <v>36698</v>
      </c>
      <c r="BN2235" t="s">
        <v>36699</v>
      </c>
      <c r="BO2235" t="s">
        <v>36700</v>
      </c>
      <c r="BQ2235" t="s">
        <v>36701</v>
      </c>
    </row>
    <row r="2236" spans="12:69" x14ac:dyDescent="0.3">
      <c r="L2236">
        <v>8480</v>
      </c>
      <c r="M2236" t="s">
        <v>2616</v>
      </c>
      <c r="AU2236" t="s">
        <v>36702</v>
      </c>
      <c r="AW2236" t="s">
        <v>36703</v>
      </c>
      <c r="AZ2236" t="s">
        <v>36704</v>
      </c>
      <c r="BA2236" t="s">
        <v>36705</v>
      </c>
      <c r="BB2236" t="s">
        <v>36706</v>
      </c>
      <c r="BD2236" t="s">
        <v>36707</v>
      </c>
      <c r="BI2236" t="s">
        <v>36708</v>
      </c>
      <c r="BM2236" t="s">
        <v>36709</v>
      </c>
      <c r="BN2236" t="s">
        <v>36710</v>
      </c>
      <c r="BO2236" t="s">
        <v>36711</v>
      </c>
      <c r="BQ2236" t="s">
        <v>36712</v>
      </c>
    </row>
    <row r="2237" spans="12:69" x14ac:dyDescent="0.3">
      <c r="L2237">
        <v>8490</v>
      </c>
      <c r="M2237" t="s">
        <v>2617</v>
      </c>
      <c r="AU2237" t="s">
        <v>36713</v>
      </c>
      <c r="AW2237" t="s">
        <v>36714</v>
      </c>
      <c r="AZ2237" t="s">
        <v>36715</v>
      </c>
      <c r="BA2237" t="s">
        <v>36716</v>
      </c>
      <c r="BB2237" t="s">
        <v>36717</v>
      </c>
      <c r="BD2237" t="s">
        <v>36718</v>
      </c>
      <c r="BI2237" t="s">
        <v>36719</v>
      </c>
      <c r="BN2237" t="s">
        <v>36720</v>
      </c>
      <c r="BO2237" t="s">
        <v>36721</v>
      </c>
      <c r="BQ2237" t="s">
        <v>36722</v>
      </c>
    </row>
    <row r="2238" spans="12:69" x14ac:dyDescent="0.3">
      <c r="L2238">
        <v>8490</v>
      </c>
      <c r="M2238" t="s">
        <v>2618</v>
      </c>
      <c r="AU2238" t="s">
        <v>36723</v>
      </c>
      <c r="AW2238" t="s">
        <v>36724</v>
      </c>
      <c r="AZ2238" t="s">
        <v>36725</v>
      </c>
      <c r="BA2238" t="s">
        <v>36726</v>
      </c>
      <c r="BB2238" t="s">
        <v>36727</v>
      </c>
      <c r="BD2238" t="s">
        <v>36728</v>
      </c>
      <c r="BI2238" t="s">
        <v>36729</v>
      </c>
      <c r="BN2238" t="s">
        <v>36730</v>
      </c>
      <c r="BO2238" t="s">
        <v>36731</v>
      </c>
      <c r="BQ2238" t="s">
        <v>36732</v>
      </c>
    </row>
    <row r="2239" spans="12:69" x14ac:dyDescent="0.3">
      <c r="L2239">
        <v>8490</v>
      </c>
      <c r="M2239" t="s">
        <v>2619</v>
      </c>
      <c r="AU2239" t="s">
        <v>36733</v>
      </c>
      <c r="AW2239" t="s">
        <v>36734</v>
      </c>
      <c r="AZ2239" t="s">
        <v>36735</v>
      </c>
      <c r="BA2239" t="s">
        <v>36736</v>
      </c>
      <c r="BB2239" t="s">
        <v>36737</v>
      </c>
      <c r="BD2239" t="s">
        <v>36738</v>
      </c>
      <c r="BI2239" t="s">
        <v>36739</v>
      </c>
      <c r="BN2239" t="s">
        <v>36740</v>
      </c>
      <c r="BO2239" t="s">
        <v>36741</v>
      </c>
      <c r="BQ2239" t="s">
        <v>36742</v>
      </c>
    </row>
    <row r="2240" spans="12:69" x14ac:dyDescent="0.3">
      <c r="L2240">
        <v>8490</v>
      </c>
      <c r="M2240" t="s">
        <v>2620</v>
      </c>
      <c r="AU2240" t="s">
        <v>36743</v>
      </c>
      <c r="AW2240" t="s">
        <v>36744</v>
      </c>
      <c r="AZ2240" t="s">
        <v>36745</v>
      </c>
      <c r="BA2240" t="s">
        <v>36746</v>
      </c>
      <c r="BB2240" t="s">
        <v>36747</v>
      </c>
      <c r="BD2240" t="s">
        <v>36748</v>
      </c>
      <c r="BI2240" t="s">
        <v>36749</v>
      </c>
      <c r="BN2240" t="s">
        <v>36750</v>
      </c>
      <c r="BO2240" t="s">
        <v>36751</v>
      </c>
      <c r="BQ2240" t="s">
        <v>36752</v>
      </c>
    </row>
    <row r="2241" spans="12:69" x14ac:dyDescent="0.3">
      <c r="L2241">
        <v>8490</v>
      </c>
      <c r="M2241" t="s">
        <v>2621</v>
      </c>
      <c r="AU2241" t="s">
        <v>36753</v>
      </c>
      <c r="AW2241" t="s">
        <v>36754</v>
      </c>
      <c r="AZ2241" t="s">
        <v>36755</v>
      </c>
      <c r="BA2241" t="s">
        <v>36756</v>
      </c>
      <c r="BB2241" t="s">
        <v>36757</v>
      </c>
      <c r="BD2241" t="s">
        <v>36758</v>
      </c>
      <c r="BI2241" t="s">
        <v>36759</v>
      </c>
      <c r="BN2241" t="s">
        <v>36760</v>
      </c>
      <c r="BO2241" t="s">
        <v>36761</v>
      </c>
      <c r="BQ2241" t="s">
        <v>36762</v>
      </c>
    </row>
    <row r="2242" spans="12:69" x14ac:dyDescent="0.3">
      <c r="L2242">
        <v>8500</v>
      </c>
      <c r="M2242" t="s">
        <v>2622</v>
      </c>
      <c r="AU2242" t="s">
        <v>36763</v>
      </c>
      <c r="AW2242" t="s">
        <v>36764</v>
      </c>
      <c r="AZ2242" t="s">
        <v>36765</v>
      </c>
      <c r="BA2242" t="s">
        <v>36766</v>
      </c>
      <c r="BB2242" t="s">
        <v>36767</v>
      </c>
      <c r="BD2242" t="s">
        <v>36768</v>
      </c>
      <c r="BI2242" t="s">
        <v>36769</v>
      </c>
      <c r="BN2242" t="s">
        <v>36770</v>
      </c>
      <c r="BO2242" t="s">
        <v>36771</v>
      </c>
      <c r="BQ2242" t="s">
        <v>36772</v>
      </c>
    </row>
    <row r="2243" spans="12:69" x14ac:dyDescent="0.3">
      <c r="L2243">
        <v>8501</v>
      </c>
      <c r="M2243" t="s">
        <v>2623</v>
      </c>
      <c r="AU2243" t="s">
        <v>36773</v>
      </c>
      <c r="AW2243" t="s">
        <v>36774</v>
      </c>
      <c r="AZ2243" t="s">
        <v>36775</v>
      </c>
      <c r="BA2243" t="s">
        <v>36776</v>
      </c>
      <c r="BB2243" t="s">
        <v>36777</v>
      </c>
      <c r="BD2243" t="s">
        <v>36778</v>
      </c>
      <c r="BI2243" t="s">
        <v>36779</v>
      </c>
      <c r="BN2243" t="s">
        <v>36780</v>
      </c>
      <c r="BO2243" t="s">
        <v>36781</v>
      </c>
      <c r="BQ2243" t="s">
        <v>36782</v>
      </c>
    </row>
    <row r="2244" spans="12:69" x14ac:dyDescent="0.3">
      <c r="L2244">
        <v>8501</v>
      </c>
      <c r="M2244" t="s">
        <v>2624</v>
      </c>
      <c r="AU2244" t="s">
        <v>36783</v>
      </c>
      <c r="AW2244" t="s">
        <v>36784</v>
      </c>
      <c r="AZ2244" t="s">
        <v>36785</v>
      </c>
      <c r="BA2244" t="s">
        <v>36786</v>
      </c>
      <c r="BB2244" t="s">
        <v>36787</v>
      </c>
      <c r="BD2244" t="s">
        <v>12633</v>
      </c>
      <c r="BI2244" t="s">
        <v>36788</v>
      </c>
      <c r="BN2244" t="s">
        <v>36789</v>
      </c>
      <c r="BO2244" t="s">
        <v>36790</v>
      </c>
      <c r="BQ2244" t="s">
        <v>36791</v>
      </c>
    </row>
    <row r="2245" spans="12:69" x14ac:dyDescent="0.3">
      <c r="L2245">
        <v>8510</v>
      </c>
      <c r="M2245" t="s">
        <v>2625</v>
      </c>
      <c r="AU2245" t="s">
        <v>36792</v>
      </c>
      <c r="AW2245" t="s">
        <v>36793</v>
      </c>
      <c r="AZ2245" t="s">
        <v>36794</v>
      </c>
      <c r="BA2245" t="s">
        <v>36795</v>
      </c>
      <c r="BB2245" t="s">
        <v>36796</v>
      </c>
      <c r="BD2245" t="s">
        <v>36797</v>
      </c>
      <c r="BI2245" t="s">
        <v>36798</v>
      </c>
      <c r="BN2245" t="s">
        <v>36799</v>
      </c>
      <c r="BO2245" t="s">
        <v>36800</v>
      </c>
      <c r="BQ2245" t="s">
        <v>36801</v>
      </c>
    </row>
    <row r="2246" spans="12:69" x14ac:dyDescent="0.3">
      <c r="L2246">
        <v>8510</v>
      </c>
      <c r="M2246" t="s">
        <v>2626</v>
      </c>
      <c r="AU2246" t="s">
        <v>36802</v>
      </c>
      <c r="AW2246" t="s">
        <v>36803</v>
      </c>
      <c r="AZ2246" t="s">
        <v>36804</v>
      </c>
      <c r="BA2246" t="s">
        <v>36805</v>
      </c>
      <c r="BB2246" t="s">
        <v>36806</v>
      </c>
      <c r="BD2246" t="s">
        <v>36807</v>
      </c>
      <c r="BI2246" t="s">
        <v>36808</v>
      </c>
      <c r="BN2246" t="s">
        <v>36809</v>
      </c>
      <c r="BO2246" t="s">
        <v>36810</v>
      </c>
      <c r="BQ2246" t="s">
        <v>36811</v>
      </c>
    </row>
    <row r="2247" spans="12:69" x14ac:dyDescent="0.3">
      <c r="L2247">
        <v>8510</v>
      </c>
      <c r="M2247" t="s">
        <v>2627</v>
      </c>
      <c r="AU2247" t="s">
        <v>36812</v>
      </c>
      <c r="AW2247" t="s">
        <v>36813</v>
      </c>
      <c r="AZ2247" t="s">
        <v>36814</v>
      </c>
      <c r="BA2247" t="s">
        <v>36815</v>
      </c>
      <c r="BB2247" t="s">
        <v>36816</v>
      </c>
      <c r="BD2247" t="s">
        <v>36817</v>
      </c>
      <c r="BI2247" t="s">
        <v>36818</v>
      </c>
      <c r="BN2247" t="s">
        <v>36819</v>
      </c>
      <c r="BO2247" t="s">
        <v>36820</v>
      </c>
      <c r="BQ2247" t="s">
        <v>36821</v>
      </c>
    </row>
    <row r="2248" spans="12:69" x14ac:dyDescent="0.3">
      <c r="L2248">
        <v>8510</v>
      </c>
      <c r="M2248" t="s">
        <v>2628</v>
      </c>
      <c r="AU2248" t="s">
        <v>36822</v>
      </c>
      <c r="AW2248" t="s">
        <v>36823</v>
      </c>
      <c r="AZ2248" t="s">
        <v>36824</v>
      </c>
      <c r="BA2248" t="s">
        <v>36825</v>
      </c>
      <c r="BB2248" t="s">
        <v>36826</v>
      </c>
      <c r="BD2248" t="s">
        <v>36827</v>
      </c>
      <c r="BI2248" t="s">
        <v>36828</v>
      </c>
      <c r="BN2248" t="s">
        <v>36829</v>
      </c>
      <c r="BO2248" t="s">
        <v>36830</v>
      </c>
      <c r="BQ2248" t="s">
        <v>36831</v>
      </c>
    </row>
    <row r="2249" spans="12:69" x14ac:dyDescent="0.3">
      <c r="L2249">
        <v>8511</v>
      </c>
      <c r="M2249" t="s">
        <v>2629</v>
      </c>
      <c r="AU2249" t="s">
        <v>36832</v>
      </c>
      <c r="AW2249" t="s">
        <v>36833</v>
      </c>
      <c r="AZ2249" t="s">
        <v>36834</v>
      </c>
      <c r="BA2249" t="s">
        <v>36835</v>
      </c>
      <c r="BB2249" t="s">
        <v>36836</v>
      </c>
      <c r="BD2249" t="s">
        <v>36837</v>
      </c>
      <c r="BI2249" t="s">
        <v>36838</v>
      </c>
      <c r="BN2249" t="s">
        <v>36839</v>
      </c>
      <c r="BO2249" t="s">
        <v>36840</v>
      </c>
      <c r="BQ2249" t="s">
        <v>36841</v>
      </c>
    </row>
    <row r="2250" spans="12:69" x14ac:dyDescent="0.3">
      <c r="L2250">
        <v>8520</v>
      </c>
      <c r="M2250" t="s">
        <v>2630</v>
      </c>
      <c r="AU2250" t="s">
        <v>36842</v>
      </c>
      <c r="AW2250" t="s">
        <v>36843</v>
      </c>
      <c r="AZ2250" t="s">
        <v>36844</v>
      </c>
      <c r="BA2250" t="s">
        <v>36845</v>
      </c>
      <c r="BB2250" t="s">
        <v>36846</v>
      </c>
      <c r="BD2250" t="s">
        <v>36847</v>
      </c>
      <c r="BI2250" t="s">
        <v>36848</v>
      </c>
      <c r="BN2250" t="s">
        <v>36849</v>
      </c>
      <c r="BO2250" t="s">
        <v>36850</v>
      </c>
      <c r="BQ2250" t="s">
        <v>36851</v>
      </c>
    </row>
    <row r="2251" spans="12:69" x14ac:dyDescent="0.3">
      <c r="L2251">
        <v>8530</v>
      </c>
      <c r="M2251" t="s">
        <v>2631</v>
      </c>
      <c r="AU2251" t="s">
        <v>36852</v>
      </c>
      <c r="AW2251" t="s">
        <v>36853</v>
      </c>
      <c r="AZ2251" t="s">
        <v>36854</v>
      </c>
      <c r="BA2251" t="s">
        <v>36855</v>
      </c>
      <c r="BB2251" t="s">
        <v>36856</v>
      </c>
      <c r="BD2251" t="s">
        <v>36857</v>
      </c>
      <c r="BI2251" t="s">
        <v>36858</v>
      </c>
      <c r="BN2251" t="s">
        <v>36859</v>
      </c>
      <c r="BO2251" t="s">
        <v>36860</v>
      </c>
      <c r="BQ2251" t="s">
        <v>36861</v>
      </c>
    </row>
    <row r="2252" spans="12:69" x14ac:dyDescent="0.3">
      <c r="L2252">
        <v>8531</v>
      </c>
      <c r="M2252" t="s">
        <v>2632</v>
      </c>
      <c r="AU2252" t="s">
        <v>36862</v>
      </c>
      <c r="AW2252" t="s">
        <v>36863</v>
      </c>
      <c r="AZ2252" t="s">
        <v>36864</v>
      </c>
      <c r="BA2252" t="s">
        <v>36865</v>
      </c>
      <c r="BB2252" t="s">
        <v>36866</v>
      </c>
      <c r="BD2252" t="s">
        <v>36867</v>
      </c>
      <c r="BI2252" t="s">
        <v>36868</v>
      </c>
      <c r="BN2252" t="s">
        <v>36869</v>
      </c>
      <c r="BO2252" t="s">
        <v>36870</v>
      </c>
      <c r="BQ2252" t="s">
        <v>36871</v>
      </c>
    </row>
    <row r="2253" spans="12:69" x14ac:dyDescent="0.3">
      <c r="L2253">
        <v>8531</v>
      </c>
      <c r="M2253" t="s">
        <v>2633</v>
      </c>
      <c r="AU2253" t="s">
        <v>36872</v>
      </c>
      <c r="AW2253" t="s">
        <v>36873</v>
      </c>
      <c r="AZ2253" t="s">
        <v>36874</v>
      </c>
      <c r="BA2253" t="s">
        <v>36875</v>
      </c>
      <c r="BB2253" t="s">
        <v>36876</v>
      </c>
      <c r="BD2253" t="s">
        <v>36877</v>
      </c>
      <c r="BI2253" t="s">
        <v>36878</v>
      </c>
      <c r="BN2253" t="s">
        <v>36879</v>
      </c>
      <c r="BO2253" t="s">
        <v>36880</v>
      </c>
      <c r="BQ2253" t="s">
        <v>36881</v>
      </c>
    </row>
    <row r="2254" spans="12:69" x14ac:dyDescent="0.3">
      <c r="L2254">
        <v>8540</v>
      </c>
      <c r="M2254" t="s">
        <v>2634</v>
      </c>
      <c r="AU2254" t="s">
        <v>36882</v>
      </c>
      <c r="AW2254" t="s">
        <v>36883</v>
      </c>
      <c r="AZ2254" t="s">
        <v>36884</v>
      </c>
      <c r="BA2254" t="s">
        <v>36885</v>
      </c>
      <c r="BB2254" t="s">
        <v>36886</v>
      </c>
      <c r="BD2254" t="s">
        <v>36887</v>
      </c>
      <c r="BI2254" t="s">
        <v>36888</v>
      </c>
      <c r="BN2254" t="s">
        <v>36889</v>
      </c>
      <c r="BO2254" t="s">
        <v>36890</v>
      </c>
      <c r="BQ2254" t="s">
        <v>36891</v>
      </c>
    </row>
    <row r="2255" spans="12:69" x14ac:dyDescent="0.3">
      <c r="L2255">
        <v>8550</v>
      </c>
      <c r="M2255" t="s">
        <v>2635</v>
      </c>
      <c r="AU2255" t="s">
        <v>36892</v>
      </c>
      <c r="AW2255" t="s">
        <v>36893</v>
      </c>
      <c r="AZ2255" t="s">
        <v>36894</v>
      </c>
      <c r="BA2255" t="s">
        <v>36895</v>
      </c>
      <c r="BB2255" t="s">
        <v>36896</v>
      </c>
      <c r="BD2255" t="s">
        <v>36897</v>
      </c>
      <c r="BI2255" t="s">
        <v>36898</v>
      </c>
      <c r="BN2255" t="s">
        <v>36899</v>
      </c>
      <c r="BO2255" t="s">
        <v>36900</v>
      </c>
      <c r="BQ2255" t="s">
        <v>36901</v>
      </c>
    </row>
    <row r="2256" spans="12:69" x14ac:dyDescent="0.3">
      <c r="L2256">
        <v>8551</v>
      </c>
      <c r="M2256" t="s">
        <v>2636</v>
      </c>
      <c r="AU2256" t="s">
        <v>36902</v>
      </c>
      <c r="AW2256" t="s">
        <v>36903</v>
      </c>
      <c r="AZ2256" t="s">
        <v>36904</v>
      </c>
      <c r="BA2256" t="s">
        <v>36905</v>
      </c>
      <c r="BB2256" t="s">
        <v>36906</v>
      </c>
      <c r="BD2256" t="s">
        <v>36907</v>
      </c>
      <c r="BI2256" t="s">
        <v>36908</v>
      </c>
      <c r="BN2256" t="s">
        <v>36909</v>
      </c>
      <c r="BO2256" t="s">
        <v>36910</v>
      </c>
      <c r="BQ2256" t="s">
        <v>36911</v>
      </c>
    </row>
    <row r="2257" spans="12:69" x14ac:dyDescent="0.3">
      <c r="L2257">
        <v>8552</v>
      </c>
      <c r="M2257" t="s">
        <v>2637</v>
      </c>
      <c r="AU2257" t="s">
        <v>36912</v>
      </c>
      <c r="AW2257" t="s">
        <v>36913</v>
      </c>
      <c r="AZ2257" t="s">
        <v>36914</v>
      </c>
      <c r="BA2257" t="s">
        <v>36915</v>
      </c>
      <c r="BB2257" t="s">
        <v>36916</v>
      </c>
      <c r="BD2257" t="s">
        <v>36917</v>
      </c>
      <c r="BI2257" t="s">
        <v>36918</v>
      </c>
      <c r="BN2257" t="s">
        <v>36919</v>
      </c>
      <c r="BO2257" t="s">
        <v>36920</v>
      </c>
      <c r="BQ2257" t="s">
        <v>36921</v>
      </c>
    </row>
    <row r="2258" spans="12:69" x14ac:dyDescent="0.3">
      <c r="L2258">
        <v>8553</v>
      </c>
      <c r="M2258" t="s">
        <v>2638</v>
      </c>
      <c r="AU2258" t="s">
        <v>36922</v>
      </c>
      <c r="AW2258" t="s">
        <v>36923</v>
      </c>
      <c r="AZ2258" t="s">
        <v>36924</v>
      </c>
      <c r="BA2258" t="s">
        <v>36925</v>
      </c>
      <c r="BB2258" t="s">
        <v>36926</v>
      </c>
      <c r="BD2258" t="s">
        <v>36927</v>
      </c>
      <c r="BI2258" t="s">
        <v>36928</v>
      </c>
      <c r="BN2258" t="s">
        <v>36929</v>
      </c>
      <c r="BO2258" t="s">
        <v>36930</v>
      </c>
      <c r="BQ2258" t="s">
        <v>36931</v>
      </c>
    </row>
    <row r="2259" spans="12:69" x14ac:dyDescent="0.3">
      <c r="L2259">
        <v>8554</v>
      </c>
      <c r="M2259" t="s">
        <v>2639</v>
      </c>
      <c r="AU2259" t="s">
        <v>36932</v>
      </c>
      <c r="AW2259" t="s">
        <v>36933</v>
      </c>
      <c r="AZ2259" t="s">
        <v>36934</v>
      </c>
      <c r="BA2259" t="s">
        <v>36935</v>
      </c>
      <c r="BB2259" t="s">
        <v>36936</v>
      </c>
      <c r="BD2259" t="s">
        <v>36937</v>
      </c>
      <c r="BI2259" t="s">
        <v>36938</v>
      </c>
      <c r="BN2259" t="s">
        <v>36939</v>
      </c>
      <c r="BO2259" t="s">
        <v>36940</v>
      </c>
      <c r="BQ2259" t="s">
        <v>36941</v>
      </c>
    </row>
    <row r="2260" spans="12:69" x14ac:dyDescent="0.3">
      <c r="L2260">
        <v>8560</v>
      </c>
      <c r="M2260" t="s">
        <v>2640</v>
      </c>
      <c r="AU2260" t="s">
        <v>36942</v>
      </c>
      <c r="AW2260" t="s">
        <v>36943</v>
      </c>
      <c r="AZ2260" t="s">
        <v>36944</v>
      </c>
      <c r="BA2260" t="s">
        <v>36945</v>
      </c>
      <c r="BB2260" t="s">
        <v>36946</v>
      </c>
      <c r="BD2260" t="s">
        <v>36947</v>
      </c>
      <c r="BI2260" t="s">
        <v>36948</v>
      </c>
      <c r="BN2260" t="s">
        <v>36949</v>
      </c>
      <c r="BO2260" t="s">
        <v>36950</v>
      </c>
      <c r="BQ2260" t="s">
        <v>36951</v>
      </c>
    </row>
    <row r="2261" spans="12:69" x14ac:dyDescent="0.3">
      <c r="L2261">
        <v>8560</v>
      </c>
      <c r="M2261" t="s">
        <v>2641</v>
      </c>
      <c r="AU2261" t="s">
        <v>36952</v>
      </c>
      <c r="AW2261" t="s">
        <v>36953</v>
      </c>
      <c r="AZ2261" t="s">
        <v>36954</v>
      </c>
      <c r="BA2261" t="s">
        <v>36955</v>
      </c>
      <c r="BB2261" t="s">
        <v>36956</v>
      </c>
      <c r="BD2261" t="s">
        <v>36957</v>
      </c>
      <c r="BI2261" t="s">
        <v>36958</v>
      </c>
      <c r="BN2261" t="s">
        <v>36959</v>
      </c>
      <c r="BO2261" t="s">
        <v>36960</v>
      </c>
      <c r="BQ2261" t="s">
        <v>36961</v>
      </c>
    </row>
    <row r="2262" spans="12:69" x14ac:dyDescent="0.3">
      <c r="L2262">
        <v>8560</v>
      </c>
      <c r="M2262" t="s">
        <v>2642</v>
      </c>
      <c r="AU2262" t="s">
        <v>36962</v>
      </c>
      <c r="AW2262" t="s">
        <v>36963</v>
      </c>
      <c r="AZ2262" t="s">
        <v>36964</v>
      </c>
      <c r="BA2262" t="s">
        <v>36965</v>
      </c>
      <c r="BB2262" t="s">
        <v>36966</v>
      </c>
      <c r="BD2262" t="s">
        <v>36967</v>
      </c>
      <c r="BI2262" t="s">
        <v>36968</v>
      </c>
      <c r="BN2262" t="s">
        <v>36969</v>
      </c>
      <c r="BO2262" t="s">
        <v>36970</v>
      </c>
      <c r="BQ2262" t="s">
        <v>36971</v>
      </c>
    </row>
    <row r="2263" spans="12:69" x14ac:dyDescent="0.3">
      <c r="L2263">
        <v>8570</v>
      </c>
      <c r="M2263" t="s">
        <v>2643</v>
      </c>
      <c r="AU2263" t="s">
        <v>36972</v>
      </c>
      <c r="AW2263" t="s">
        <v>36973</v>
      </c>
      <c r="AZ2263" t="s">
        <v>36974</v>
      </c>
      <c r="BA2263" t="s">
        <v>36975</v>
      </c>
      <c r="BB2263" t="s">
        <v>36976</v>
      </c>
      <c r="BD2263" t="s">
        <v>36977</v>
      </c>
      <c r="BI2263" t="s">
        <v>36978</v>
      </c>
      <c r="BN2263" t="s">
        <v>36979</v>
      </c>
      <c r="BO2263" t="s">
        <v>36980</v>
      </c>
      <c r="BQ2263" t="s">
        <v>36981</v>
      </c>
    </row>
    <row r="2264" spans="12:69" x14ac:dyDescent="0.3">
      <c r="L2264">
        <v>8570</v>
      </c>
      <c r="M2264" t="s">
        <v>2644</v>
      </c>
      <c r="AU2264" t="s">
        <v>36982</v>
      </c>
      <c r="AW2264" t="s">
        <v>36983</v>
      </c>
      <c r="AZ2264" t="s">
        <v>36984</v>
      </c>
      <c r="BA2264" t="s">
        <v>36985</v>
      </c>
      <c r="BB2264" t="s">
        <v>36986</v>
      </c>
      <c r="BD2264" t="s">
        <v>36987</v>
      </c>
      <c r="BI2264" t="s">
        <v>36988</v>
      </c>
      <c r="BN2264" t="s">
        <v>36989</v>
      </c>
      <c r="BO2264" t="s">
        <v>36990</v>
      </c>
      <c r="BQ2264" t="s">
        <v>36991</v>
      </c>
    </row>
    <row r="2265" spans="12:69" x14ac:dyDescent="0.3">
      <c r="L2265">
        <v>8570</v>
      </c>
      <c r="M2265" t="s">
        <v>2645</v>
      </c>
      <c r="AU2265" t="s">
        <v>36992</v>
      </c>
      <c r="AW2265" t="s">
        <v>36993</v>
      </c>
      <c r="AZ2265" t="s">
        <v>36994</v>
      </c>
      <c r="BA2265" t="s">
        <v>36995</v>
      </c>
      <c r="BB2265" t="s">
        <v>36996</v>
      </c>
      <c r="BD2265" t="s">
        <v>36997</v>
      </c>
      <c r="BI2265" t="s">
        <v>36998</v>
      </c>
      <c r="BN2265" t="s">
        <v>36999</v>
      </c>
      <c r="BO2265" t="s">
        <v>37000</v>
      </c>
      <c r="BQ2265" t="s">
        <v>37001</v>
      </c>
    </row>
    <row r="2266" spans="12:69" x14ac:dyDescent="0.3">
      <c r="L2266">
        <v>8570</v>
      </c>
      <c r="M2266" t="s">
        <v>2646</v>
      </c>
      <c r="AU2266" t="s">
        <v>37002</v>
      </c>
      <c r="AW2266" t="s">
        <v>37003</v>
      </c>
      <c r="AZ2266" t="s">
        <v>37004</v>
      </c>
      <c r="BA2266" t="s">
        <v>37005</v>
      </c>
      <c r="BB2266" t="s">
        <v>37006</v>
      </c>
      <c r="BD2266" t="s">
        <v>37007</v>
      </c>
      <c r="BI2266" t="s">
        <v>37008</v>
      </c>
      <c r="BN2266" t="s">
        <v>37009</v>
      </c>
      <c r="BO2266" t="s">
        <v>37010</v>
      </c>
      <c r="BQ2266" t="s">
        <v>37011</v>
      </c>
    </row>
    <row r="2267" spans="12:69" x14ac:dyDescent="0.3">
      <c r="L2267">
        <v>8572</v>
      </c>
      <c r="M2267" t="s">
        <v>2647</v>
      </c>
      <c r="AU2267" t="s">
        <v>37012</v>
      </c>
      <c r="AW2267" t="s">
        <v>37013</v>
      </c>
      <c r="AZ2267" t="s">
        <v>37014</v>
      </c>
      <c r="BA2267" t="s">
        <v>37015</v>
      </c>
      <c r="BB2267" t="s">
        <v>37016</v>
      </c>
      <c r="BD2267" t="s">
        <v>37017</v>
      </c>
      <c r="BI2267" t="s">
        <v>37018</v>
      </c>
      <c r="BN2267" t="s">
        <v>37019</v>
      </c>
      <c r="BO2267" t="s">
        <v>37020</v>
      </c>
      <c r="BQ2267" t="s">
        <v>37021</v>
      </c>
    </row>
    <row r="2268" spans="12:69" x14ac:dyDescent="0.3">
      <c r="L2268">
        <v>8573</v>
      </c>
      <c r="M2268" t="s">
        <v>2648</v>
      </c>
      <c r="AU2268" t="s">
        <v>37022</v>
      </c>
      <c r="AW2268" t="s">
        <v>37023</v>
      </c>
      <c r="AZ2268" t="s">
        <v>37024</v>
      </c>
      <c r="BA2268" t="s">
        <v>37025</v>
      </c>
      <c r="BB2268" t="s">
        <v>37026</v>
      </c>
      <c r="BD2268" t="s">
        <v>37027</v>
      </c>
      <c r="BI2268" t="s">
        <v>37028</v>
      </c>
      <c r="BN2268" t="s">
        <v>37029</v>
      </c>
      <c r="BO2268" t="s">
        <v>37030</v>
      </c>
      <c r="BQ2268" t="s">
        <v>37031</v>
      </c>
    </row>
    <row r="2269" spans="12:69" x14ac:dyDescent="0.3">
      <c r="L2269">
        <v>8580</v>
      </c>
      <c r="M2269" t="s">
        <v>2649</v>
      </c>
      <c r="AU2269" t="s">
        <v>37032</v>
      </c>
      <c r="AW2269" t="s">
        <v>37033</v>
      </c>
      <c r="AZ2269" t="s">
        <v>37034</v>
      </c>
      <c r="BA2269" t="s">
        <v>37035</v>
      </c>
      <c r="BB2269" t="s">
        <v>37036</v>
      </c>
      <c r="BD2269" t="s">
        <v>37037</v>
      </c>
      <c r="BI2269" t="s">
        <v>37038</v>
      </c>
      <c r="BN2269" t="s">
        <v>37039</v>
      </c>
      <c r="BO2269" t="s">
        <v>37040</v>
      </c>
      <c r="BQ2269" t="s">
        <v>37041</v>
      </c>
    </row>
    <row r="2270" spans="12:69" x14ac:dyDescent="0.3">
      <c r="L2270">
        <v>8581</v>
      </c>
      <c r="M2270" t="s">
        <v>2650</v>
      </c>
      <c r="AU2270" t="s">
        <v>37042</v>
      </c>
      <c r="AW2270" t="s">
        <v>37043</v>
      </c>
      <c r="AZ2270" t="s">
        <v>37044</v>
      </c>
      <c r="BA2270" t="s">
        <v>37045</v>
      </c>
      <c r="BB2270" t="s">
        <v>37046</v>
      </c>
      <c r="BD2270" t="s">
        <v>37047</v>
      </c>
      <c r="BI2270" t="s">
        <v>37048</v>
      </c>
      <c r="BN2270" t="s">
        <v>37049</v>
      </c>
      <c r="BO2270" t="s">
        <v>37050</v>
      </c>
      <c r="BQ2270" t="s">
        <v>37051</v>
      </c>
    </row>
    <row r="2271" spans="12:69" x14ac:dyDescent="0.3">
      <c r="L2271">
        <v>8581</v>
      </c>
      <c r="M2271" t="s">
        <v>2651</v>
      </c>
      <c r="AU2271" t="s">
        <v>37052</v>
      </c>
      <c r="AW2271" t="s">
        <v>37053</v>
      </c>
      <c r="AZ2271" t="s">
        <v>37054</v>
      </c>
      <c r="BA2271" t="s">
        <v>37055</v>
      </c>
      <c r="BB2271" t="s">
        <v>37056</v>
      </c>
      <c r="BD2271" t="s">
        <v>37057</v>
      </c>
      <c r="BI2271" t="s">
        <v>37058</v>
      </c>
      <c r="BN2271" t="s">
        <v>37059</v>
      </c>
      <c r="BO2271" t="s">
        <v>37060</v>
      </c>
      <c r="BQ2271" t="s">
        <v>37061</v>
      </c>
    </row>
    <row r="2272" spans="12:69" x14ac:dyDescent="0.3">
      <c r="L2272">
        <v>8582</v>
      </c>
      <c r="M2272" t="s">
        <v>2652</v>
      </c>
      <c r="AU2272" t="s">
        <v>37062</v>
      </c>
      <c r="AW2272" t="s">
        <v>37063</v>
      </c>
      <c r="AZ2272" t="s">
        <v>37064</v>
      </c>
      <c r="BA2272" t="s">
        <v>37065</v>
      </c>
      <c r="BB2272" t="s">
        <v>37066</v>
      </c>
      <c r="BD2272" t="s">
        <v>37067</v>
      </c>
      <c r="BI2272" t="s">
        <v>37068</v>
      </c>
      <c r="BN2272" t="s">
        <v>37069</v>
      </c>
      <c r="BO2272" t="s">
        <v>37070</v>
      </c>
      <c r="BQ2272" t="s">
        <v>37071</v>
      </c>
    </row>
    <row r="2273" spans="12:69" x14ac:dyDescent="0.3">
      <c r="L2273">
        <v>8583</v>
      </c>
      <c r="M2273" t="s">
        <v>2653</v>
      </c>
      <c r="AU2273" t="s">
        <v>37072</v>
      </c>
      <c r="AW2273" t="s">
        <v>37073</v>
      </c>
      <c r="AZ2273" t="s">
        <v>37074</v>
      </c>
      <c r="BA2273" t="s">
        <v>37075</v>
      </c>
      <c r="BB2273" t="s">
        <v>37076</v>
      </c>
      <c r="BD2273" t="s">
        <v>37077</v>
      </c>
      <c r="BI2273" t="s">
        <v>37078</v>
      </c>
      <c r="BN2273" t="s">
        <v>37079</v>
      </c>
      <c r="BO2273" t="s">
        <v>37080</v>
      </c>
      <c r="BQ2273" t="s">
        <v>37081</v>
      </c>
    </row>
    <row r="2274" spans="12:69" x14ac:dyDescent="0.3">
      <c r="L2274">
        <v>8587</v>
      </c>
      <c r="M2274" t="s">
        <v>2654</v>
      </c>
      <c r="AU2274" t="s">
        <v>37082</v>
      </c>
      <c r="AW2274" t="s">
        <v>37083</v>
      </c>
      <c r="AZ2274" t="s">
        <v>37084</v>
      </c>
      <c r="BA2274" t="s">
        <v>37085</v>
      </c>
      <c r="BB2274" t="s">
        <v>37086</v>
      </c>
      <c r="BD2274" t="s">
        <v>37087</v>
      </c>
      <c r="BI2274" t="s">
        <v>37088</v>
      </c>
      <c r="BN2274" t="s">
        <v>37089</v>
      </c>
      <c r="BO2274" t="s">
        <v>37090</v>
      </c>
      <c r="BQ2274" t="s">
        <v>37091</v>
      </c>
    </row>
    <row r="2275" spans="12:69" x14ac:dyDescent="0.3">
      <c r="L2275">
        <v>8587</v>
      </c>
      <c r="M2275" t="s">
        <v>2655</v>
      </c>
      <c r="AU2275" t="s">
        <v>37092</v>
      </c>
      <c r="AW2275" t="s">
        <v>37093</v>
      </c>
      <c r="AZ2275" t="s">
        <v>37094</v>
      </c>
      <c r="BA2275" t="s">
        <v>37095</v>
      </c>
      <c r="BB2275" t="s">
        <v>37096</v>
      </c>
      <c r="BD2275" t="s">
        <v>37097</v>
      </c>
      <c r="BI2275" t="s">
        <v>37098</v>
      </c>
      <c r="BN2275" t="s">
        <v>37099</v>
      </c>
      <c r="BO2275" t="s">
        <v>37100</v>
      </c>
      <c r="BQ2275" t="s">
        <v>37101</v>
      </c>
    </row>
    <row r="2276" spans="12:69" x14ac:dyDescent="0.3">
      <c r="L2276">
        <v>8600</v>
      </c>
      <c r="M2276" t="s">
        <v>2656</v>
      </c>
      <c r="AU2276" t="s">
        <v>37102</v>
      </c>
      <c r="AW2276" t="s">
        <v>37103</v>
      </c>
      <c r="AZ2276" t="s">
        <v>37104</v>
      </c>
      <c r="BA2276" t="s">
        <v>37105</v>
      </c>
      <c r="BB2276" t="s">
        <v>37106</v>
      </c>
      <c r="BD2276" t="s">
        <v>37107</v>
      </c>
      <c r="BI2276" t="s">
        <v>37108</v>
      </c>
      <c r="BN2276" t="s">
        <v>37109</v>
      </c>
      <c r="BO2276" t="s">
        <v>37110</v>
      </c>
      <c r="BQ2276" t="s">
        <v>37111</v>
      </c>
    </row>
    <row r="2277" spans="12:69" x14ac:dyDescent="0.3">
      <c r="L2277">
        <v>8600</v>
      </c>
      <c r="M2277" t="s">
        <v>2657</v>
      </c>
      <c r="AU2277" t="s">
        <v>37112</v>
      </c>
      <c r="AW2277" t="s">
        <v>37113</v>
      </c>
      <c r="AZ2277" t="s">
        <v>37114</v>
      </c>
      <c r="BA2277" t="s">
        <v>37115</v>
      </c>
      <c r="BB2277" t="s">
        <v>37116</v>
      </c>
      <c r="BD2277" t="s">
        <v>37117</v>
      </c>
      <c r="BI2277" t="s">
        <v>37118</v>
      </c>
      <c r="BN2277" t="s">
        <v>37119</v>
      </c>
      <c r="BO2277" t="s">
        <v>37120</v>
      </c>
      <c r="BQ2277" t="s">
        <v>37121</v>
      </c>
    </row>
    <row r="2278" spans="12:69" x14ac:dyDescent="0.3">
      <c r="L2278">
        <v>8600</v>
      </c>
      <c r="M2278" t="s">
        <v>2658</v>
      </c>
      <c r="AU2278" t="s">
        <v>37122</v>
      </c>
      <c r="AW2278" t="s">
        <v>37123</v>
      </c>
      <c r="AZ2278" t="s">
        <v>37124</v>
      </c>
      <c r="BA2278" t="s">
        <v>37125</v>
      </c>
      <c r="BB2278" t="s">
        <v>37126</v>
      </c>
      <c r="BD2278" t="s">
        <v>37127</v>
      </c>
      <c r="BI2278" t="s">
        <v>37128</v>
      </c>
      <c r="BN2278" t="s">
        <v>37129</v>
      </c>
      <c r="BO2278" t="s">
        <v>37130</v>
      </c>
      <c r="BQ2278" t="s">
        <v>37131</v>
      </c>
    </row>
    <row r="2279" spans="12:69" x14ac:dyDescent="0.3">
      <c r="L2279">
        <v>8600</v>
      </c>
      <c r="M2279" t="s">
        <v>2659</v>
      </c>
      <c r="AU2279" t="s">
        <v>37132</v>
      </c>
      <c r="AW2279" t="s">
        <v>37133</v>
      </c>
      <c r="AZ2279" t="s">
        <v>37134</v>
      </c>
      <c r="BA2279" t="s">
        <v>37135</v>
      </c>
      <c r="BB2279" t="s">
        <v>37136</v>
      </c>
      <c r="BD2279" t="s">
        <v>37137</v>
      </c>
      <c r="BI2279" t="s">
        <v>37138</v>
      </c>
      <c r="BN2279" t="s">
        <v>37139</v>
      </c>
      <c r="BO2279" t="s">
        <v>37140</v>
      </c>
      <c r="BQ2279" t="s">
        <v>37141</v>
      </c>
    </row>
    <row r="2280" spans="12:69" x14ac:dyDescent="0.3">
      <c r="L2280">
        <v>8600</v>
      </c>
      <c r="M2280" t="s">
        <v>2660</v>
      </c>
      <c r="AU2280" t="s">
        <v>37142</v>
      </c>
      <c r="AW2280" t="s">
        <v>37143</v>
      </c>
      <c r="AZ2280" t="s">
        <v>37144</v>
      </c>
      <c r="BA2280" t="s">
        <v>37145</v>
      </c>
      <c r="BB2280" t="s">
        <v>37146</v>
      </c>
      <c r="BD2280" t="s">
        <v>37147</v>
      </c>
      <c r="BI2280" t="s">
        <v>37148</v>
      </c>
      <c r="BN2280" t="s">
        <v>37149</v>
      </c>
      <c r="BO2280" t="s">
        <v>37150</v>
      </c>
      <c r="BQ2280" t="s">
        <v>37151</v>
      </c>
    </row>
    <row r="2281" spans="12:69" x14ac:dyDescent="0.3">
      <c r="L2281">
        <v>8600</v>
      </c>
      <c r="M2281" t="s">
        <v>2661</v>
      </c>
      <c r="AU2281" t="s">
        <v>37152</v>
      </c>
      <c r="AW2281" t="s">
        <v>37153</v>
      </c>
      <c r="AZ2281" t="s">
        <v>37154</v>
      </c>
      <c r="BA2281" t="s">
        <v>37155</v>
      </c>
      <c r="BB2281" t="s">
        <v>37156</v>
      </c>
      <c r="BD2281" t="s">
        <v>37157</v>
      </c>
      <c r="BI2281" t="s">
        <v>37158</v>
      </c>
      <c r="BN2281" t="s">
        <v>37159</v>
      </c>
      <c r="BO2281" t="s">
        <v>37160</v>
      </c>
      <c r="BQ2281" t="s">
        <v>37161</v>
      </c>
    </row>
    <row r="2282" spans="12:69" x14ac:dyDescent="0.3">
      <c r="L2282">
        <v>8600</v>
      </c>
      <c r="M2282" t="s">
        <v>2662</v>
      </c>
      <c r="AU2282" t="s">
        <v>37162</v>
      </c>
      <c r="AW2282" t="s">
        <v>37163</v>
      </c>
      <c r="AZ2282" t="s">
        <v>37164</v>
      </c>
      <c r="BA2282" t="s">
        <v>37165</v>
      </c>
      <c r="BB2282" t="s">
        <v>37166</v>
      </c>
      <c r="BD2282" t="s">
        <v>37167</v>
      </c>
      <c r="BI2282" t="s">
        <v>37168</v>
      </c>
      <c r="BN2282" t="s">
        <v>37169</v>
      </c>
      <c r="BO2282" t="s">
        <v>37170</v>
      </c>
      <c r="BQ2282" t="s">
        <v>37171</v>
      </c>
    </row>
    <row r="2283" spans="12:69" x14ac:dyDescent="0.3">
      <c r="L2283">
        <v>8600</v>
      </c>
      <c r="M2283" t="s">
        <v>2663</v>
      </c>
      <c r="AU2283" t="s">
        <v>37172</v>
      </c>
      <c r="AW2283" t="s">
        <v>37173</v>
      </c>
      <c r="AZ2283" t="s">
        <v>37174</v>
      </c>
      <c r="BA2283" t="s">
        <v>37175</v>
      </c>
      <c r="BB2283" t="s">
        <v>37176</v>
      </c>
      <c r="BD2283" t="s">
        <v>37177</v>
      </c>
      <c r="BI2283" t="s">
        <v>37178</v>
      </c>
      <c r="BN2283" t="s">
        <v>37179</v>
      </c>
      <c r="BO2283" t="s">
        <v>37180</v>
      </c>
      <c r="BQ2283" t="s">
        <v>37181</v>
      </c>
    </row>
    <row r="2284" spans="12:69" x14ac:dyDescent="0.3">
      <c r="L2284">
        <v>8600</v>
      </c>
      <c r="M2284" t="s">
        <v>2664</v>
      </c>
      <c r="AU2284" t="s">
        <v>37182</v>
      </c>
      <c r="AW2284" t="s">
        <v>37183</v>
      </c>
      <c r="AZ2284" t="s">
        <v>37184</v>
      </c>
      <c r="BA2284" t="s">
        <v>37185</v>
      </c>
      <c r="BB2284" t="s">
        <v>37186</v>
      </c>
      <c r="BD2284" t="s">
        <v>37187</v>
      </c>
      <c r="BI2284" t="s">
        <v>37188</v>
      </c>
      <c r="BN2284" t="s">
        <v>37189</v>
      </c>
      <c r="BO2284" t="s">
        <v>37190</v>
      </c>
      <c r="BQ2284" t="s">
        <v>37191</v>
      </c>
    </row>
    <row r="2285" spans="12:69" x14ac:dyDescent="0.3">
      <c r="L2285">
        <v>8600</v>
      </c>
      <c r="M2285" t="s">
        <v>2665</v>
      </c>
      <c r="AU2285" t="s">
        <v>37192</v>
      </c>
      <c r="AW2285" t="s">
        <v>37193</v>
      </c>
      <c r="AZ2285" t="s">
        <v>37194</v>
      </c>
      <c r="BA2285" t="s">
        <v>37195</v>
      </c>
      <c r="BB2285" t="s">
        <v>37196</v>
      </c>
      <c r="BD2285" t="s">
        <v>37197</v>
      </c>
      <c r="BI2285" t="s">
        <v>37198</v>
      </c>
      <c r="BN2285" t="s">
        <v>37199</v>
      </c>
      <c r="BO2285" t="s">
        <v>37200</v>
      </c>
      <c r="BQ2285" t="s">
        <v>37201</v>
      </c>
    </row>
    <row r="2286" spans="12:69" x14ac:dyDescent="0.3">
      <c r="L2286">
        <v>8600</v>
      </c>
      <c r="M2286" t="s">
        <v>2666</v>
      </c>
      <c r="AU2286" t="s">
        <v>37202</v>
      </c>
      <c r="AW2286" t="s">
        <v>37203</v>
      </c>
      <c r="AZ2286" t="s">
        <v>37204</v>
      </c>
      <c r="BA2286" t="s">
        <v>37205</v>
      </c>
      <c r="BB2286" t="s">
        <v>37206</v>
      </c>
      <c r="BD2286" t="s">
        <v>37207</v>
      </c>
      <c r="BI2286" t="s">
        <v>37208</v>
      </c>
      <c r="BN2286" t="s">
        <v>37209</v>
      </c>
      <c r="BO2286" t="s">
        <v>37210</v>
      </c>
      <c r="BQ2286" t="s">
        <v>37211</v>
      </c>
    </row>
    <row r="2287" spans="12:69" x14ac:dyDescent="0.3">
      <c r="L2287">
        <v>8600</v>
      </c>
      <c r="M2287" t="s">
        <v>2667</v>
      </c>
      <c r="AU2287" t="s">
        <v>37212</v>
      </c>
      <c r="AW2287" t="s">
        <v>37213</v>
      </c>
      <c r="AZ2287" t="s">
        <v>37214</v>
      </c>
      <c r="BA2287" t="s">
        <v>37215</v>
      </c>
      <c r="BB2287" t="s">
        <v>37216</v>
      </c>
      <c r="BD2287" t="s">
        <v>37217</v>
      </c>
      <c r="BI2287" t="s">
        <v>37218</v>
      </c>
      <c r="BN2287" t="s">
        <v>37219</v>
      </c>
      <c r="BO2287" t="s">
        <v>37220</v>
      </c>
      <c r="BQ2287" t="s">
        <v>37221</v>
      </c>
    </row>
    <row r="2288" spans="12:69" x14ac:dyDescent="0.3">
      <c r="L2288">
        <v>8600</v>
      </c>
      <c r="M2288" t="s">
        <v>2668</v>
      </c>
      <c r="AU2288" t="s">
        <v>37222</v>
      </c>
      <c r="AW2288" t="s">
        <v>37223</v>
      </c>
      <c r="AZ2288" t="s">
        <v>37224</v>
      </c>
      <c r="BA2288" t="s">
        <v>37225</v>
      </c>
      <c r="BB2288" t="s">
        <v>37226</v>
      </c>
      <c r="BD2288" t="s">
        <v>37227</v>
      </c>
      <c r="BI2288" t="s">
        <v>37228</v>
      </c>
      <c r="BN2288" t="s">
        <v>37229</v>
      </c>
      <c r="BO2288" t="s">
        <v>37230</v>
      </c>
      <c r="BQ2288" t="s">
        <v>37231</v>
      </c>
    </row>
    <row r="2289" spans="12:69" x14ac:dyDescent="0.3">
      <c r="L2289">
        <v>8600</v>
      </c>
      <c r="M2289" t="s">
        <v>2669</v>
      </c>
      <c r="AU2289" t="s">
        <v>37232</v>
      </c>
      <c r="AW2289" t="s">
        <v>37233</v>
      </c>
      <c r="AZ2289" t="s">
        <v>37234</v>
      </c>
      <c r="BA2289" t="s">
        <v>37235</v>
      </c>
      <c r="BB2289" t="s">
        <v>37236</v>
      </c>
      <c r="BD2289" t="s">
        <v>37237</v>
      </c>
      <c r="BI2289" t="s">
        <v>37238</v>
      </c>
      <c r="BN2289" t="s">
        <v>37239</v>
      </c>
      <c r="BO2289" t="s">
        <v>37240</v>
      </c>
      <c r="BQ2289" t="s">
        <v>37241</v>
      </c>
    </row>
    <row r="2290" spans="12:69" x14ac:dyDescent="0.3">
      <c r="L2290">
        <v>8600</v>
      </c>
      <c r="M2290" t="s">
        <v>2670</v>
      </c>
      <c r="AU2290" t="s">
        <v>37242</v>
      </c>
      <c r="AW2290" t="s">
        <v>37243</v>
      </c>
      <c r="AZ2290" t="s">
        <v>37244</v>
      </c>
      <c r="BA2290" t="s">
        <v>37245</v>
      </c>
      <c r="BB2290" t="s">
        <v>37246</v>
      </c>
      <c r="BD2290" t="s">
        <v>37247</v>
      </c>
      <c r="BI2290" t="s">
        <v>37248</v>
      </c>
      <c r="BN2290" t="s">
        <v>37249</v>
      </c>
      <c r="BO2290" t="s">
        <v>37250</v>
      </c>
      <c r="BQ2290" t="s">
        <v>37251</v>
      </c>
    </row>
    <row r="2291" spans="12:69" x14ac:dyDescent="0.3">
      <c r="L2291">
        <v>8600</v>
      </c>
      <c r="M2291" t="s">
        <v>2671</v>
      </c>
      <c r="AU2291" t="s">
        <v>37252</v>
      </c>
      <c r="AW2291" t="s">
        <v>37253</v>
      </c>
      <c r="AZ2291" t="s">
        <v>37254</v>
      </c>
      <c r="BA2291" t="s">
        <v>37255</v>
      </c>
      <c r="BB2291" t="s">
        <v>37256</v>
      </c>
      <c r="BD2291" t="s">
        <v>37257</v>
      </c>
      <c r="BI2291" t="s">
        <v>37258</v>
      </c>
      <c r="BN2291" t="s">
        <v>37259</v>
      </c>
      <c r="BO2291" t="s">
        <v>37260</v>
      </c>
      <c r="BQ2291" t="s">
        <v>37261</v>
      </c>
    </row>
    <row r="2292" spans="12:69" x14ac:dyDescent="0.3">
      <c r="L2292">
        <v>8610</v>
      </c>
      <c r="M2292" t="s">
        <v>2672</v>
      </c>
      <c r="AU2292" t="s">
        <v>37262</v>
      </c>
      <c r="AW2292" t="s">
        <v>37263</v>
      </c>
      <c r="AZ2292" t="s">
        <v>37264</v>
      </c>
      <c r="BA2292" t="s">
        <v>37265</v>
      </c>
      <c r="BB2292" t="s">
        <v>37266</v>
      </c>
      <c r="BD2292" t="s">
        <v>37267</v>
      </c>
      <c r="BI2292" t="s">
        <v>37268</v>
      </c>
      <c r="BN2292" t="s">
        <v>37269</v>
      </c>
      <c r="BO2292" t="s">
        <v>37270</v>
      </c>
      <c r="BQ2292" t="s">
        <v>37271</v>
      </c>
    </row>
    <row r="2293" spans="12:69" x14ac:dyDescent="0.3">
      <c r="L2293">
        <v>8610</v>
      </c>
      <c r="M2293" t="s">
        <v>2673</v>
      </c>
      <c r="AU2293" t="s">
        <v>37272</v>
      </c>
      <c r="AW2293" t="s">
        <v>37273</v>
      </c>
      <c r="AZ2293" t="s">
        <v>37274</v>
      </c>
      <c r="BA2293" t="s">
        <v>37275</v>
      </c>
      <c r="BB2293" t="s">
        <v>37276</v>
      </c>
      <c r="BD2293" t="s">
        <v>37277</v>
      </c>
      <c r="BI2293" t="s">
        <v>37278</v>
      </c>
      <c r="BN2293" t="s">
        <v>37279</v>
      </c>
      <c r="BO2293" t="s">
        <v>37280</v>
      </c>
      <c r="BQ2293" t="s">
        <v>37281</v>
      </c>
    </row>
    <row r="2294" spans="12:69" x14ac:dyDescent="0.3">
      <c r="L2294">
        <v>8610</v>
      </c>
      <c r="M2294" t="s">
        <v>2674</v>
      </c>
      <c r="AU2294" t="s">
        <v>37282</v>
      </c>
      <c r="AW2294" t="s">
        <v>37283</v>
      </c>
      <c r="AZ2294" t="s">
        <v>37284</v>
      </c>
      <c r="BA2294" t="s">
        <v>37285</v>
      </c>
      <c r="BB2294" t="s">
        <v>37286</v>
      </c>
      <c r="BD2294" t="s">
        <v>37287</v>
      </c>
      <c r="BI2294" t="s">
        <v>37288</v>
      </c>
      <c r="BN2294" t="s">
        <v>37289</v>
      </c>
      <c r="BO2294" t="s">
        <v>37290</v>
      </c>
      <c r="BQ2294" t="s">
        <v>37291</v>
      </c>
    </row>
    <row r="2295" spans="12:69" x14ac:dyDescent="0.3">
      <c r="L2295">
        <v>8610</v>
      </c>
      <c r="M2295" t="s">
        <v>2675</v>
      </c>
      <c r="AU2295" t="s">
        <v>37292</v>
      </c>
      <c r="AW2295" t="s">
        <v>37293</v>
      </c>
      <c r="AZ2295" t="s">
        <v>37294</v>
      </c>
      <c r="BA2295" t="s">
        <v>37295</v>
      </c>
      <c r="BB2295" t="s">
        <v>37296</v>
      </c>
      <c r="BD2295" t="s">
        <v>37297</v>
      </c>
      <c r="BI2295" t="s">
        <v>37298</v>
      </c>
      <c r="BN2295" t="s">
        <v>37299</v>
      </c>
      <c r="BO2295" t="s">
        <v>37300</v>
      </c>
      <c r="BQ2295" t="s">
        <v>37301</v>
      </c>
    </row>
    <row r="2296" spans="12:69" x14ac:dyDescent="0.3">
      <c r="L2296">
        <v>8620</v>
      </c>
      <c r="M2296" t="s">
        <v>2676</v>
      </c>
      <c r="AU2296" t="s">
        <v>37302</v>
      </c>
      <c r="AW2296" t="s">
        <v>37303</v>
      </c>
      <c r="AZ2296" t="s">
        <v>37304</v>
      </c>
      <c r="BA2296" t="s">
        <v>37305</v>
      </c>
      <c r="BB2296" t="s">
        <v>37306</v>
      </c>
      <c r="BD2296" t="s">
        <v>37307</v>
      </c>
      <c r="BI2296" t="s">
        <v>37308</v>
      </c>
      <c r="BN2296" t="s">
        <v>37309</v>
      </c>
      <c r="BO2296" t="s">
        <v>37310</v>
      </c>
      <c r="BQ2296" t="s">
        <v>37311</v>
      </c>
    </row>
    <row r="2297" spans="12:69" x14ac:dyDescent="0.3">
      <c r="L2297">
        <v>8620</v>
      </c>
      <c r="M2297" t="s">
        <v>2677</v>
      </c>
      <c r="AU2297" t="s">
        <v>37312</v>
      </c>
      <c r="AW2297" t="s">
        <v>37313</v>
      </c>
      <c r="AZ2297" t="s">
        <v>37314</v>
      </c>
      <c r="BA2297" t="s">
        <v>37315</v>
      </c>
      <c r="BB2297" t="s">
        <v>37316</v>
      </c>
      <c r="BD2297" t="s">
        <v>37317</v>
      </c>
      <c r="BI2297" t="s">
        <v>37318</v>
      </c>
      <c r="BN2297" t="s">
        <v>37319</v>
      </c>
      <c r="BO2297" t="s">
        <v>37320</v>
      </c>
      <c r="BQ2297" t="s">
        <v>37321</v>
      </c>
    </row>
    <row r="2298" spans="12:69" x14ac:dyDescent="0.3">
      <c r="L2298">
        <v>8620</v>
      </c>
      <c r="M2298" t="s">
        <v>2678</v>
      </c>
      <c r="AU2298" t="s">
        <v>37322</v>
      </c>
      <c r="AW2298" t="s">
        <v>37323</v>
      </c>
      <c r="AZ2298" t="s">
        <v>37324</v>
      </c>
      <c r="BA2298" t="s">
        <v>37325</v>
      </c>
      <c r="BB2298" t="s">
        <v>37326</v>
      </c>
      <c r="BD2298" t="s">
        <v>37327</v>
      </c>
      <c r="BI2298" t="s">
        <v>37328</v>
      </c>
      <c r="BN2298" t="s">
        <v>37329</v>
      </c>
      <c r="BO2298" t="s">
        <v>37330</v>
      </c>
      <c r="BQ2298" t="s">
        <v>37331</v>
      </c>
    </row>
    <row r="2299" spans="12:69" x14ac:dyDescent="0.3">
      <c r="L2299">
        <v>8630</v>
      </c>
      <c r="M2299" t="s">
        <v>2679</v>
      </c>
      <c r="AU2299" t="s">
        <v>37332</v>
      </c>
      <c r="AW2299" t="s">
        <v>37333</v>
      </c>
      <c r="AZ2299" t="s">
        <v>37334</v>
      </c>
      <c r="BA2299" t="s">
        <v>37335</v>
      </c>
      <c r="BB2299" t="s">
        <v>37336</v>
      </c>
      <c r="BD2299" t="s">
        <v>37337</v>
      </c>
      <c r="BI2299" t="s">
        <v>37338</v>
      </c>
      <c r="BN2299" t="s">
        <v>37339</v>
      </c>
      <c r="BO2299" t="s">
        <v>37340</v>
      </c>
      <c r="BQ2299" t="s">
        <v>37341</v>
      </c>
    </row>
    <row r="2300" spans="12:69" x14ac:dyDescent="0.3">
      <c r="L2300">
        <v>8630</v>
      </c>
      <c r="M2300" t="s">
        <v>2680</v>
      </c>
      <c r="AU2300" t="s">
        <v>37342</v>
      </c>
      <c r="AW2300" t="s">
        <v>37343</v>
      </c>
      <c r="AZ2300" t="s">
        <v>37344</v>
      </c>
      <c r="BA2300" t="s">
        <v>37345</v>
      </c>
      <c r="BB2300" t="s">
        <v>37346</v>
      </c>
      <c r="BD2300" t="s">
        <v>37347</v>
      </c>
      <c r="BI2300" t="s">
        <v>37348</v>
      </c>
      <c r="BN2300" t="s">
        <v>37349</v>
      </c>
      <c r="BO2300" t="s">
        <v>37350</v>
      </c>
      <c r="BQ2300" t="s">
        <v>37351</v>
      </c>
    </row>
    <row r="2301" spans="12:69" x14ac:dyDescent="0.3">
      <c r="L2301">
        <v>8630</v>
      </c>
      <c r="M2301" t="s">
        <v>2681</v>
      </c>
      <c r="AU2301" t="s">
        <v>37352</v>
      </c>
      <c r="AW2301" t="s">
        <v>37353</v>
      </c>
      <c r="AZ2301" t="s">
        <v>37354</v>
      </c>
      <c r="BA2301" t="s">
        <v>37355</v>
      </c>
      <c r="BB2301" t="s">
        <v>37356</v>
      </c>
      <c r="BD2301" t="s">
        <v>37357</v>
      </c>
      <c r="BI2301" t="s">
        <v>37358</v>
      </c>
      <c r="BN2301" t="s">
        <v>37359</v>
      </c>
      <c r="BO2301" t="s">
        <v>37360</v>
      </c>
      <c r="BQ2301" t="s">
        <v>37361</v>
      </c>
    </row>
    <row r="2302" spans="12:69" x14ac:dyDescent="0.3">
      <c r="L2302">
        <v>8630</v>
      </c>
      <c r="M2302" t="s">
        <v>2682</v>
      </c>
      <c r="AU2302" t="s">
        <v>37362</v>
      </c>
      <c r="AW2302" t="s">
        <v>37363</v>
      </c>
      <c r="AZ2302" t="s">
        <v>37364</v>
      </c>
      <c r="BA2302" t="s">
        <v>37365</v>
      </c>
      <c r="BB2302" t="s">
        <v>37366</v>
      </c>
      <c r="BD2302" t="s">
        <v>37367</v>
      </c>
      <c r="BI2302" t="s">
        <v>37368</v>
      </c>
      <c r="BN2302" t="s">
        <v>37369</v>
      </c>
      <c r="BO2302" t="s">
        <v>37370</v>
      </c>
      <c r="BQ2302" t="s">
        <v>37371</v>
      </c>
    </row>
    <row r="2303" spans="12:69" x14ac:dyDescent="0.3">
      <c r="L2303">
        <v>8630</v>
      </c>
      <c r="M2303" t="s">
        <v>2683</v>
      </c>
      <c r="AU2303" t="s">
        <v>37372</v>
      </c>
      <c r="AW2303" t="s">
        <v>37373</v>
      </c>
      <c r="AZ2303" t="s">
        <v>37374</v>
      </c>
      <c r="BA2303" t="s">
        <v>37375</v>
      </c>
      <c r="BB2303" t="s">
        <v>37376</v>
      </c>
      <c r="BD2303" t="s">
        <v>37377</v>
      </c>
      <c r="BI2303" t="s">
        <v>37378</v>
      </c>
      <c r="BN2303" t="s">
        <v>37379</v>
      </c>
      <c r="BO2303" t="s">
        <v>37380</v>
      </c>
      <c r="BQ2303" t="s">
        <v>37381</v>
      </c>
    </row>
    <row r="2304" spans="12:69" x14ac:dyDescent="0.3">
      <c r="L2304">
        <v>8630</v>
      </c>
      <c r="M2304" t="s">
        <v>2684</v>
      </c>
      <c r="AU2304" t="s">
        <v>37382</v>
      </c>
      <c r="AW2304" t="s">
        <v>37383</v>
      </c>
      <c r="AZ2304" t="s">
        <v>37384</v>
      </c>
      <c r="BA2304" t="s">
        <v>37385</v>
      </c>
      <c r="BB2304" t="s">
        <v>37386</v>
      </c>
      <c r="BD2304" t="s">
        <v>37387</v>
      </c>
      <c r="BI2304" t="s">
        <v>37388</v>
      </c>
      <c r="BN2304" t="s">
        <v>37389</v>
      </c>
      <c r="BO2304" t="s">
        <v>37390</v>
      </c>
      <c r="BQ2304" t="s">
        <v>37391</v>
      </c>
    </row>
    <row r="2305" spans="12:69" x14ac:dyDescent="0.3">
      <c r="L2305">
        <v>8630</v>
      </c>
      <c r="M2305" t="s">
        <v>2685</v>
      </c>
      <c r="AU2305" t="s">
        <v>37392</v>
      </c>
      <c r="AW2305" t="s">
        <v>37393</v>
      </c>
      <c r="AZ2305" t="s">
        <v>37394</v>
      </c>
      <c r="BA2305" t="s">
        <v>37395</v>
      </c>
      <c r="BB2305" t="s">
        <v>37396</v>
      </c>
      <c r="BD2305" t="s">
        <v>37397</v>
      </c>
      <c r="BI2305" t="s">
        <v>37398</v>
      </c>
      <c r="BN2305" t="s">
        <v>37399</v>
      </c>
      <c r="BO2305" t="s">
        <v>37400</v>
      </c>
      <c r="BQ2305" t="s">
        <v>37401</v>
      </c>
    </row>
    <row r="2306" spans="12:69" x14ac:dyDescent="0.3">
      <c r="L2306">
        <v>8630</v>
      </c>
      <c r="M2306" t="s">
        <v>2686</v>
      </c>
      <c r="AU2306" t="s">
        <v>24117</v>
      </c>
      <c r="AW2306" t="s">
        <v>37402</v>
      </c>
      <c r="AZ2306" t="s">
        <v>37403</v>
      </c>
      <c r="BA2306" t="s">
        <v>37404</v>
      </c>
      <c r="BB2306" t="s">
        <v>37405</v>
      </c>
      <c r="BD2306" t="s">
        <v>37406</v>
      </c>
      <c r="BI2306" t="s">
        <v>37407</v>
      </c>
      <c r="BN2306" t="s">
        <v>37408</v>
      </c>
      <c r="BO2306" t="s">
        <v>37409</v>
      </c>
      <c r="BQ2306" t="s">
        <v>37410</v>
      </c>
    </row>
    <row r="2307" spans="12:69" x14ac:dyDescent="0.3">
      <c r="L2307">
        <v>8630</v>
      </c>
      <c r="M2307" t="s">
        <v>2687</v>
      </c>
      <c r="AU2307" t="s">
        <v>37411</v>
      </c>
      <c r="AW2307" t="s">
        <v>37412</v>
      </c>
      <c r="AZ2307" t="s">
        <v>37413</v>
      </c>
      <c r="BA2307" t="s">
        <v>37414</v>
      </c>
      <c r="BB2307" t="s">
        <v>37415</v>
      </c>
      <c r="BD2307" t="s">
        <v>37416</v>
      </c>
      <c r="BI2307" t="s">
        <v>37417</v>
      </c>
      <c r="BN2307" t="s">
        <v>37418</v>
      </c>
      <c r="BO2307" t="s">
        <v>37419</v>
      </c>
      <c r="BQ2307" t="s">
        <v>37420</v>
      </c>
    </row>
    <row r="2308" spans="12:69" x14ac:dyDescent="0.3">
      <c r="L2308">
        <v>8630</v>
      </c>
      <c r="M2308" t="s">
        <v>2688</v>
      </c>
      <c r="AU2308" t="s">
        <v>20276</v>
      </c>
      <c r="AW2308" t="s">
        <v>37421</v>
      </c>
      <c r="AZ2308" t="s">
        <v>37422</v>
      </c>
      <c r="BA2308" t="s">
        <v>37423</v>
      </c>
      <c r="BB2308" t="s">
        <v>37424</v>
      </c>
      <c r="BD2308" t="s">
        <v>37425</v>
      </c>
      <c r="BI2308" t="s">
        <v>37426</v>
      </c>
      <c r="BN2308" t="s">
        <v>37427</v>
      </c>
      <c r="BO2308" t="s">
        <v>37428</v>
      </c>
      <c r="BQ2308" t="s">
        <v>37429</v>
      </c>
    </row>
    <row r="2309" spans="12:69" x14ac:dyDescent="0.3">
      <c r="L2309">
        <v>8630</v>
      </c>
      <c r="M2309" t="s">
        <v>2689</v>
      </c>
      <c r="AU2309" t="s">
        <v>37430</v>
      </c>
      <c r="AW2309" t="s">
        <v>37431</v>
      </c>
      <c r="AZ2309" t="s">
        <v>37432</v>
      </c>
      <c r="BA2309" t="s">
        <v>37433</v>
      </c>
      <c r="BB2309" t="s">
        <v>3463</v>
      </c>
      <c r="BD2309" t="s">
        <v>37434</v>
      </c>
      <c r="BI2309" t="s">
        <v>37435</v>
      </c>
      <c r="BN2309" t="s">
        <v>37436</v>
      </c>
      <c r="BO2309" t="s">
        <v>37437</v>
      </c>
      <c r="BQ2309" t="s">
        <v>37438</v>
      </c>
    </row>
    <row r="2310" spans="12:69" x14ac:dyDescent="0.3">
      <c r="L2310">
        <v>8640</v>
      </c>
      <c r="M2310" t="s">
        <v>2690</v>
      </c>
      <c r="AU2310" t="s">
        <v>37439</v>
      </c>
      <c r="AW2310" t="s">
        <v>37440</v>
      </c>
      <c r="AZ2310" t="s">
        <v>37441</v>
      </c>
      <c r="BA2310" t="s">
        <v>37442</v>
      </c>
      <c r="BB2310" t="s">
        <v>37443</v>
      </c>
      <c r="BD2310" t="s">
        <v>37444</v>
      </c>
      <c r="BI2310" t="s">
        <v>37445</v>
      </c>
      <c r="BN2310" t="s">
        <v>37446</v>
      </c>
      <c r="BO2310" t="s">
        <v>37447</v>
      </c>
      <c r="BQ2310" t="s">
        <v>37448</v>
      </c>
    </row>
    <row r="2311" spans="12:69" x14ac:dyDescent="0.3">
      <c r="L2311">
        <v>8640</v>
      </c>
      <c r="M2311" t="s">
        <v>2691</v>
      </c>
      <c r="AU2311" t="s">
        <v>37449</v>
      </c>
      <c r="AW2311" t="s">
        <v>37450</v>
      </c>
      <c r="AZ2311" t="s">
        <v>37451</v>
      </c>
      <c r="BA2311" t="s">
        <v>37452</v>
      </c>
      <c r="BB2311" t="s">
        <v>37453</v>
      </c>
      <c r="BD2311" t="s">
        <v>37454</v>
      </c>
      <c r="BI2311" t="s">
        <v>37455</v>
      </c>
      <c r="BN2311" t="s">
        <v>37456</v>
      </c>
      <c r="BO2311" t="s">
        <v>37457</v>
      </c>
      <c r="BQ2311" t="s">
        <v>37458</v>
      </c>
    </row>
    <row r="2312" spans="12:69" x14ac:dyDescent="0.3">
      <c r="L2312">
        <v>8640</v>
      </c>
      <c r="M2312" t="s">
        <v>2692</v>
      </c>
      <c r="AU2312" t="s">
        <v>24142</v>
      </c>
      <c r="AW2312" t="s">
        <v>37459</v>
      </c>
      <c r="AZ2312" t="s">
        <v>37460</v>
      </c>
      <c r="BA2312" t="s">
        <v>37461</v>
      </c>
      <c r="BB2312" t="s">
        <v>37462</v>
      </c>
      <c r="BD2312" t="s">
        <v>37463</v>
      </c>
      <c r="BI2312" t="s">
        <v>37464</v>
      </c>
      <c r="BN2312" t="s">
        <v>37465</v>
      </c>
      <c r="BO2312" t="s">
        <v>37466</v>
      </c>
      <c r="BQ2312" t="s">
        <v>37467</v>
      </c>
    </row>
    <row r="2313" spans="12:69" x14ac:dyDescent="0.3">
      <c r="L2313">
        <v>8647</v>
      </c>
      <c r="M2313" t="s">
        <v>2693</v>
      </c>
      <c r="AU2313" t="s">
        <v>37468</v>
      </c>
      <c r="AW2313" t="s">
        <v>37469</v>
      </c>
      <c r="AZ2313" t="s">
        <v>37470</v>
      </c>
      <c r="BA2313" t="s">
        <v>37471</v>
      </c>
      <c r="BB2313" t="s">
        <v>37472</v>
      </c>
      <c r="BD2313" t="s">
        <v>37473</v>
      </c>
      <c r="BI2313" t="s">
        <v>37474</v>
      </c>
      <c r="BN2313" t="s">
        <v>37475</v>
      </c>
      <c r="BO2313" t="s">
        <v>37476</v>
      </c>
      <c r="BQ2313" t="s">
        <v>37477</v>
      </c>
    </row>
    <row r="2314" spans="12:69" x14ac:dyDescent="0.3">
      <c r="L2314">
        <v>8647</v>
      </c>
      <c r="M2314" t="s">
        <v>2694</v>
      </c>
      <c r="AU2314" t="s">
        <v>24194</v>
      </c>
      <c r="AW2314" t="s">
        <v>37478</v>
      </c>
      <c r="AZ2314" t="s">
        <v>37479</v>
      </c>
      <c r="BA2314" t="s">
        <v>37480</v>
      </c>
      <c r="BB2314" t="s">
        <v>37481</v>
      </c>
      <c r="BD2314" t="s">
        <v>37482</v>
      </c>
      <c r="BI2314" t="s">
        <v>37483</v>
      </c>
      <c r="BN2314" t="s">
        <v>37484</v>
      </c>
      <c r="BO2314" t="s">
        <v>37485</v>
      </c>
      <c r="BQ2314" t="s">
        <v>37486</v>
      </c>
    </row>
    <row r="2315" spans="12:69" x14ac:dyDescent="0.3">
      <c r="L2315">
        <v>8647</v>
      </c>
      <c r="M2315" t="s">
        <v>2695</v>
      </c>
      <c r="AU2315" t="s">
        <v>37487</v>
      </c>
      <c r="AW2315" t="s">
        <v>37488</v>
      </c>
      <c r="AZ2315" t="s">
        <v>37489</v>
      </c>
      <c r="BA2315" t="s">
        <v>37490</v>
      </c>
      <c r="BB2315" t="s">
        <v>37491</v>
      </c>
      <c r="BD2315" t="s">
        <v>37492</v>
      </c>
      <c r="BI2315" t="s">
        <v>37493</v>
      </c>
      <c r="BN2315" t="s">
        <v>37494</v>
      </c>
      <c r="BO2315" t="s">
        <v>37495</v>
      </c>
      <c r="BQ2315" t="s">
        <v>37496</v>
      </c>
    </row>
    <row r="2316" spans="12:69" x14ac:dyDescent="0.3">
      <c r="L2316">
        <v>8647</v>
      </c>
      <c r="M2316" t="s">
        <v>2696</v>
      </c>
      <c r="AU2316" t="s">
        <v>37497</v>
      </c>
      <c r="AW2316" t="s">
        <v>37498</v>
      </c>
      <c r="AZ2316" t="s">
        <v>37499</v>
      </c>
      <c r="BA2316" t="s">
        <v>37500</v>
      </c>
      <c r="BB2316" t="s">
        <v>37501</v>
      </c>
      <c r="BD2316" t="s">
        <v>37502</v>
      </c>
      <c r="BI2316" t="s">
        <v>37503</v>
      </c>
      <c r="BN2316" t="s">
        <v>37504</v>
      </c>
      <c r="BO2316" t="s">
        <v>37505</v>
      </c>
      <c r="BQ2316" t="s">
        <v>37506</v>
      </c>
    </row>
    <row r="2317" spans="12:69" x14ac:dyDescent="0.3">
      <c r="L2317">
        <v>8650</v>
      </c>
      <c r="M2317" t="s">
        <v>2697</v>
      </c>
      <c r="AU2317" t="s">
        <v>37507</v>
      </c>
      <c r="AW2317" t="s">
        <v>37508</v>
      </c>
      <c r="AZ2317" t="s">
        <v>37509</v>
      </c>
      <c r="BA2317" t="s">
        <v>37510</v>
      </c>
      <c r="BB2317" t="s">
        <v>37511</v>
      </c>
      <c r="BD2317" t="s">
        <v>37512</v>
      </c>
      <c r="BI2317" t="s">
        <v>37513</v>
      </c>
      <c r="BN2317" t="s">
        <v>37514</v>
      </c>
      <c r="BO2317" t="s">
        <v>37515</v>
      </c>
      <c r="BQ2317" t="s">
        <v>37516</v>
      </c>
    </row>
    <row r="2318" spans="12:69" x14ac:dyDescent="0.3">
      <c r="L2318">
        <v>8650</v>
      </c>
      <c r="M2318" t="s">
        <v>2698</v>
      </c>
      <c r="AU2318" t="s">
        <v>37517</v>
      </c>
      <c r="AW2318" t="s">
        <v>37518</v>
      </c>
      <c r="AZ2318" t="s">
        <v>37519</v>
      </c>
      <c r="BA2318" t="s">
        <v>37520</v>
      </c>
      <c r="BB2318" t="s">
        <v>37521</v>
      </c>
      <c r="BD2318" t="s">
        <v>37522</v>
      </c>
      <c r="BI2318" t="s">
        <v>37523</v>
      </c>
      <c r="BN2318" t="s">
        <v>37524</v>
      </c>
      <c r="BO2318" t="s">
        <v>37525</v>
      </c>
      <c r="BQ2318" t="s">
        <v>37526</v>
      </c>
    </row>
    <row r="2319" spans="12:69" x14ac:dyDescent="0.3">
      <c r="L2319">
        <v>8650</v>
      </c>
      <c r="M2319" t="s">
        <v>2699</v>
      </c>
      <c r="AU2319" t="s">
        <v>37527</v>
      </c>
      <c r="AW2319" t="s">
        <v>37528</v>
      </c>
      <c r="AZ2319" t="s">
        <v>37529</v>
      </c>
      <c r="BA2319" t="s">
        <v>37530</v>
      </c>
      <c r="BB2319" t="s">
        <v>37531</v>
      </c>
      <c r="BD2319" t="s">
        <v>37532</v>
      </c>
      <c r="BI2319" t="s">
        <v>37533</v>
      </c>
      <c r="BN2319" t="s">
        <v>37534</v>
      </c>
      <c r="BO2319" t="s">
        <v>37535</v>
      </c>
      <c r="BQ2319" t="s">
        <v>37536</v>
      </c>
    </row>
    <row r="2320" spans="12:69" x14ac:dyDescent="0.3">
      <c r="L2320">
        <v>8660</v>
      </c>
      <c r="M2320" t="s">
        <v>2700</v>
      </c>
      <c r="AU2320" t="s">
        <v>37537</v>
      </c>
      <c r="AW2320" t="s">
        <v>37538</v>
      </c>
      <c r="AZ2320" t="s">
        <v>37539</v>
      </c>
      <c r="BA2320" t="s">
        <v>37540</v>
      </c>
      <c r="BB2320" t="s">
        <v>37541</v>
      </c>
      <c r="BD2320" t="s">
        <v>37542</v>
      </c>
      <c r="BI2320" t="s">
        <v>37543</v>
      </c>
      <c r="BN2320" t="s">
        <v>37544</v>
      </c>
      <c r="BO2320" t="s">
        <v>37545</v>
      </c>
      <c r="BQ2320" t="s">
        <v>37546</v>
      </c>
    </row>
    <row r="2321" spans="12:69" x14ac:dyDescent="0.3">
      <c r="L2321">
        <v>8660</v>
      </c>
      <c r="M2321" t="s">
        <v>2701</v>
      </c>
      <c r="AU2321" t="s">
        <v>37547</v>
      </c>
      <c r="AW2321" t="s">
        <v>37548</v>
      </c>
      <c r="AZ2321" t="s">
        <v>37549</v>
      </c>
      <c r="BA2321" t="s">
        <v>37550</v>
      </c>
      <c r="BB2321" t="s">
        <v>37551</v>
      </c>
      <c r="BD2321" t="s">
        <v>37552</v>
      </c>
      <c r="BI2321" t="s">
        <v>37553</v>
      </c>
      <c r="BN2321" t="s">
        <v>37554</v>
      </c>
      <c r="BO2321" t="s">
        <v>37555</v>
      </c>
      <c r="BQ2321" t="s">
        <v>37556</v>
      </c>
    </row>
    <row r="2322" spans="12:69" x14ac:dyDescent="0.3">
      <c r="L2322">
        <v>8670</v>
      </c>
      <c r="M2322" t="s">
        <v>2702</v>
      </c>
      <c r="AU2322" t="s">
        <v>37557</v>
      </c>
      <c r="AW2322" t="s">
        <v>37558</v>
      </c>
      <c r="AZ2322" t="s">
        <v>37559</v>
      </c>
      <c r="BA2322" t="s">
        <v>37560</v>
      </c>
      <c r="BB2322" t="s">
        <v>37561</v>
      </c>
      <c r="BD2322" t="s">
        <v>37562</v>
      </c>
      <c r="BI2322" t="s">
        <v>37563</v>
      </c>
      <c r="BN2322" t="s">
        <v>37564</v>
      </c>
      <c r="BO2322" t="s">
        <v>37565</v>
      </c>
      <c r="BQ2322" t="s">
        <v>37566</v>
      </c>
    </row>
    <row r="2323" spans="12:69" x14ac:dyDescent="0.3">
      <c r="L2323">
        <v>8670</v>
      </c>
      <c r="M2323" t="s">
        <v>2703</v>
      </c>
      <c r="AU2323" t="s">
        <v>37567</v>
      </c>
      <c r="AW2323" t="s">
        <v>37568</v>
      </c>
      <c r="AZ2323" t="s">
        <v>37569</v>
      </c>
      <c r="BA2323" t="s">
        <v>37570</v>
      </c>
      <c r="BB2323" t="s">
        <v>37571</v>
      </c>
      <c r="BD2323" t="s">
        <v>37572</v>
      </c>
      <c r="BI2323" t="s">
        <v>37573</v>
      </c>
      <c r="BN2323" t="s">
        <v>37574</v>
      </c>
      <c r="BO2323" t="s">
        <v>37575</v>
      </c>
      <c r="BQ2323" t="s">
        <v>37576</v>
      </c>
    </row>
    <row r="2324" spans="12:69" x14ac:dyDescent="0.3">
      <c r="L2324">
        <v>8670</v>
      </c>
      <c r="M2324" t="s">
        <v>2704</v>
      </c>
      <c r="AU2324" t="s">
        <v>37577</v>
      </c>
      <c r="AW2324" t="s">
        <v>37578</v>
      </c>
      <c r="AZ2324" t="s">
        <v>37579</v>
      </c>
      <c r="BA2324" t="s">
        <v>37580</v>
      </c>
      <c r="BB2324" t="s">
        <v>37581</v>
      </c>
      <c r="BD2324" t="s">
        <v>37582</v>
      </c>
      <c r="BI2324" t="s">
        <v>26752</v>
      </c>
      <c r="BN2324" t="s">
        <v>37583</v>
      </c>
      <c r="BO2324" t="s">
        <v>37584</v>
      </c>
      <c r="BQ2324" t="s">
        <v>37585</v>
      </c>
    </row>
    <row r="2325" spans="12:69" x14ac:dyDescent="0.3">
      <c r="L2325">
        <v>8680</v>
      </c>
      <c r="M2325" t="s">
        <v>2705</v>
      </c>
      <c r="AU2325" t="s">
        <v>37586</v>
      </c>
      <c r="AW2325" t="s">
        <v>37587</v>
      </c>
      <c r="AZ2325" t="s">
        <v>37588</v>
      </c>
      <c r="BA2325" t="s">
        <v>37589</v>
      </c>
      <c r="BB2325" t="s">
        <v>37590</v>
      </c>
      <c r="BD2325" t="s">
        <v>37591</v>
      </c>
      <c r="BI2325" t="s">
        <v>37592</v>
      </c>
      <c r="BN2325" t="s">
        <v>37593</v>
      </c>
      <c r="BO2325" t="s">
        <v>37594</v>
      </c>
      <c r="BQ2325" t="s">
        <v>37595</v>
      </c>
    </row>
    <row r="2326" spans="12:69" x14ac:dyDescent="0.3">
      <c r="L2326">
        <v>8680</v>
      </c>
      <c r="M2326" t="s">
        <v>2706</v>
      </c>
      <c r="AU2326" t="s">
        <v>37596</v>
      </c>
      <c r="AW2326" t="s">
        <v>37597</v>
      </c>
      <c r="AZ2326" t="s">
        <v>37598</v>
      </c>
      <c r="BA2326" t="s">
        <v>37599</v>
      </c>
      <c r="BB2326" t="s">
        <v>37600</v>
      </c>
      <c r="BD2326" t="s">
        <v>37601</v>
      </c>
      <c r="BI2326" t="s">
        <v>37602</v>
      </c>
      <c r="BN2326" t="s">
        <v>37603</v>
      </c>
      <c r="BO2326" t="s">
        <v>37604</v>
      </c>
      <c r="BQ2326" t="s">
        <v>37605</v>
      </c>
    </row>
    <row r="2327" spans="12:69" x14ac:dyDescent="0.3">
      <c r="L2327">
        <v>8680</v>
      </c>
      <c r="M2327" t="s">
        <v>2707</v>
      </c>
      <c r="AU2327" t="s">
        <v>37606</v>
      </c>
      <c r="AW2327" t="s">
        <v>37607</v>
      </c>
      <c r="AZ2327" t="s">
        <v>37608</v>
      </c>
      <c r="BA2327" t="s">
        <v>37609</v>
      </c>
      <c r="BB2327" t="s">
        <v>37610</v>
      </c>
      <c r="BD2327" t="s">
        <v>37611</v>
      </c>
      <c r="BI2327" t="s">
        <v>37612</v>
      </c>
      <c r="BN2327" t="s">
        <v>37613</v>
      </c>
      <c r="BO2327" t="s">
        <v>37614</v>
      </c>
      <c r="BQ2327" t="s">
        <v>37615</v>
      </c>
    </row>
    <row r="2328" spans="12:69" x14ac:dyDescent="0.3">
      <c r="L2328">
        <v>8690</v>
      </c>
      <c r="M2328" t="s">
        <v>2708</v>
      </c>
      <c r="AU2328" t="s">
        <v>37616</v>
      </c>
      <c r="AW2328" t="s">
        <v>37617</v>
      </c>
      <c r="AZ2328" t="s">
        <v>37618</v>
      </c>
      <c r="BA2328" t="s">
        <v>37619</v>
      </c>
      <c r="BB2328" t="s">
        <v>37620</v>
      </c>
      <c r="BD2328" t="s">
        <v>37621</v>
      </c>
      <c r="BI2328" t="s">
        <v>37622</v>
      </c>
      <c r="BN2328" t="s">
        <v>37623</v>
      </c>
      <c r="BO2328" t="s">
        <v>37624</v>
      </c>
      <c r="BQ2328" t="s">
        <v>37625</v>
      </c>
    </row>
    <row r="2329" spans="12:69" x14ac:dyDescent="0.3">
      <c r="L2329">
        <v>8690</v>
      </c>
      <c r="M2329" t="s">
        <v>2709</v>
      </c>
      <c r="AU2329" t="s">
        <v>37626</v>
      </c>
      <c r="AW2329" t="s">
        <v>37627</v>
      </c>
      <c r="AZ2329" t="s">
        <v>37628</v>
      </c>
      <c r="BA2329" t="s">
        <v>37629</v>
      </c>
      <c r="BB2329" t="s">
        <v>37630</v>
      </c>
      <c r="BD2329" t="s">
        <v>37631</v>
      </c>
      <c r="BI2329" t="s">
        <v>37632</v>
      </c>
      <c r="BN2329" t="s">
        <v>37633</v>
      </c>
      <c r="BO2329" t="s">
        <v>37634</v>
      </c>
      <c r="BQ2329" t="s">
        <v>37635</v>
      </c>
    </row>
    <row r="2330" spans="12:69" x14ac:dyDescent="0.3">
      <c r="L2330">
        <v>8690</v>
      </c>
      <c r="M2330" t="s">
        <v>2710</v>
      </c>
      <c r="AU2330" t="s">
        <v>24503</v>
      </c>
      <c r="AW2330" t="s">
        <v>37636</v>
      </c>
      <c r="AZ2330" t="s">
        <v>37637</v>
      </c>
      <c r="BA2330" t="s">
        <v>37638</v>
      </c>
      <c r="BB2330" t="s">
        <v>37639</v>
      </c>
      <c r="BD2330" t="s">
        <v>37640</v>
      </c>
      <c r="BI2330" t="s">
        <v>37641</v>
      </c>
      <c r="BN2330" t="s">
        <v>37642</v>
      </c>
      <c r="BO2330" t="s">
        <v>37643</v>
      </c>
      <c r="BQ2330" t="s">
        <v>37644</v>
      </c>
    </row>
    <row r="2331" spans="12:69" x14ac:dyDescent="0.3">
      <c r="L2331">
        <v>8690</v>
      </c>
      <c r="M2331" t="s">
        <v>2711</v>
      </c>
      <c r="AU2331" t="s">
        <v>37645</v>
      </c>
      <c r="AW2331" t="s">
        <v>37646</v>
      </c>
      <c r="AZ2331" t="s">
        <v>37647</v>
      </c>
      <c r="BA2331" t="s">
        <v>37648</v>
      </c>
      <c r="BB2331" t="s">
        <v>37649</v>
      </c>
      <c r="BD2331" t="s">
        <v>37650</v>
      </c>
      <c r="BI2331" t="s">
        <v>37651</v>
      </c>
      <c r="BN2331" t="s">
        <v>37652</v>
      </c>
      <c r="BO2331" t="s">
        <v>37653</v>
      </c>
      <c r="BQ2331" t="s">
        <v>37654</v>
      </c>
    </row>
    <row r="2332" spans="12:69" x14ac:dyDescent="0.3">
      <c r="L2332">
        <v>8691</v>
      </c>
      <c r="M2332" t="s">
        <v>2712</v>
      </c>
      <c r="AU2332" t="s">
        <v>37655</v>
      </c>
      <c r="AW2332" t="s">
        <v>37656</v>
      </c>
      <c r="AZ2332" t="s">
        <v>37657</v>
      </c>
      <c r="BA2332" t="s">
        <v>37658</v>
      </c>
      <c r="BB2332" t="s">
        <v>37659</v>
      </c>
      <c r="BD2332" t="s">
        <v>37660</v>
      </c>
      <c r="BI2332" t="s">
        <v>37661</v>
      </c>
      <c r="BN2332" t="s">
        <v>37662</v>
      </c>
      <c r="BO2332" t="s">
        <v>37663</v>
      </c>
      <c r="BQ2332" t="s">
        <v>37664</v>
      </c>
    </row>
    <row r="2333" spans="12:69" x14ac:dyDescent="0.3">
      <c r="L2333">
        <v>8691</v>
      </c>
      <c r="M2333" t="s">
        <v>2713</v>
      </c>
      <c r="AU2333" t="s">
        <v>37665</v>
      </c>
      <c r="AW2333" t="s">
        <v>37666</v>
      </c>
      <c r="AZ2333" t="s">
        <v>37667</v>
      </c>
      <c r="BA2333" t="s">
        <v>37668</v>
      </c>
      <c r="BB2333" t="s">
        <v>37669</v>
      </c>
      <c r="BD2333" t="s">
        <v>37670</v>
      </c>
      <c r="BI2333" t="s">
        <v>37671</v>
      </c>
      <c r="BN2333" t="s">
        <v>37672</v>
      </c>
      <c r="BO2333" t="s">
        <v>37673</v>
      </c>
      <c r="BQ2333" t="s">
        <v>37674</v>
      </c>
    </row>
    <row r="2334" spans="12:69" x14ac:dyDescent="0.3">
      <c r="L2334">
        <v>8691</v>
      </c>
      <c r="M2334" t="s">
        <v>2714</v>
      </c>
      <c r="AU2334" t="s">
        <v>37675</v>
      </c>
      <c r="AW2334" t="s">
        <v>37676</v>
      </c>
      <c r="AZ2334" t="s">
        <v>37677</v>
      </c>
      <c r="BA2334" t="s">
        <v>37678</v>
      </c>
      <c r="BB2334" t="s">
        <v>37679</v>
      </c>
      <c r="BD2334" t="s">
        <v>37680</v>
      </c>
      <c r="BI2334" t="s">
        <v>37681</v>
      </c>
      <c r="BN2334" t="s">
        <v>37682</v>
      </c>
      <c r="BO2334" t="s">
        <v>37683</v>
      </c>
      <c r="BQ2334" t="s">
        <v>37684</v>
      </c>
    </row>
    <row r="2335" spans="12:69" x14ac:dyDescent="0.3">
      <c r="L2335">
        <v>8691</v>
      </c>
      <c r="M2335" t="s">
        <v>2715</v>
      </c>
      <c r="AU2335" t="s">
        <v>37685</v>
      </c>
      <c r="AW2335" t="s">
        <v>37686</v>
      </c>
      <c r="AZ2335" t="s">
        <v>37687</v>
      </c>
      <c r="BA2335" t="s">
        <v>37688</v>
      </c>
      <c r="BB2335" t="s">
        <v>37689</v>
      </c>
      <c r="BD2335" t="s">
        <v>37690</v>
      </c>
      <c r="BI2335" t="s">
        <v>37691</v>
      </c>
      <c r="BN2335" t="s">
        <v>37692</v>
      </c>
      <c r="BO2335" t="s">
        <v>37693</v>
      </c>
      <c r="BQ2335" t="s">
        <v>37694</v>
      </c>
    </row>
    <row r="2336" spans="12:69" x14ac:dyDescent="0.3">
      <c r="L2336">
        <v>8691</v>
      </c>
      <c r="M2336" t="s">
        <v>2716</v>
      </c>
      <c r="AU2336" t="s">
        <v>37695</v>
      </c>
      <c r="AW2336" t="s">
        <v>37696</v>
      </c>
      <c r="AZ2336" t="s">
        <v>37697</v>
      </c>
      <c r="BA2336" t="s">
        <v>37698</v>
      </c>
      <c r="BB2336" t="s">
        <v>37699</v>
      </c>
      <c r="BD2336" t="s">
        <v>37700</v>
      </c>
      <c r="BI2336" t="s">
        <v>37701</v>
      </c>
      <c r="BN2336" t="s">
        <v>37702</v>
      </c>
      <c r="BO2336" t="s">
        <v>37703</v>
      </c>
      <c r="BQ2336" t="s">
        <v>37704</v>
      </c>
    </row>
    <row r="2337" spans="12:69" x14ac:dyDescent="0.3">
      <c r="L2337">
        <v>8700</v>
      </c>
      <c r="M2337" t="s">
        <v>2717</v>
      </c>
      <c r="AU2337" t="s">
        <v>37705</v>
      </c>
      <c r="AW2337" t="s">
        <v>37706</v>
      </c>
      <c r="AZ2337" t="s">
        <v>37707</v>
      </c>
      <c r="BA2337" t="s">
        <v>37708</v>
      </c>
      <c r="BB2337" t="s">
        <v>37709</v>
      </c>
      <c r="BD2337" t="s">
        <v>37710</v>
      </c>
      <c r="BI2337" t="s">
        <v>37711</v>
      </c>
      <c r="BN2337" t="s">
        <v>37712</v>
      </c>
      <c r="BO2337" t="s">
        <v>37713</v>
      </c>
      <c r="BQ2337" t="s">
        <v>37714</v>
      </c>
    </row>
    <row r="2338" spans="12:69" x14ac:dyDescent="0.3">
      <c r="L2338">
        <v>8700</v>
      </c>
      <c r="M2338" t="s">
        <v>2717</v>
      </c>
      <c r="AU2338" t="s">
        <v>37715</v>
      </c>
      <c r="AW2338" t="s">
        <v>37716</v>
      </c>
      <c r="AZ2338" t="s">
        <v>37717</v>
      </c>
      <c r="BA2338" t="s">
        <v>37718</v>
      </c>
      <c r="BB2338" t="s">
        <v>37719</v>
      </c>
      <c r="BD2338" t="s">
        <v>37720</v>
      </c>
      <c r="BI2338" t="s">
        <v>37721</v>
      </c>
      <c r="BN2338" t="s">
        <v>37722</v>
      </c>
      <c r="BO2338" t="s">
        <v>37723</v>
      </c>
      <c r="BQ2338" t="s">
        <v>37724</v>
      </c>
    </row>
    <row r="2339" spans="12:69" x14ac:dyDescent="0.3">
      <c r="L2339">
        <v>8700</v>
      </c>
      <c r="M2339" t="s">
        <v>2718</v>
      </c>
      <c r="AU2339" t="s">
        <v>37725</v>
      </c>
      <c r="AW2339" t="s">
        <v>37726</v>
      </c>
      <c r="AZ2339" t="s">
        <v>37727</v>
      </c>
      <c r="BA2339" t="s">
        <v>37728</v>
      </c>
      <c r="BB2339" t="s">
        <v>37729</v>
      </c>
      <c r="BD2339" t="s">
        <v>37730</v>
      </c>
      <c r="BI2339" t="s">
        <v>37731</v>
      </c>
      <c r="BN2339" t="s">
        <v>37732</v>
      </c>
      <c r="BO2339" t="s">
        <v>37733</v>
      </c>
      <c r="BQ2339" t="s">
        <v>37734</v>
      </c>
    </row>
    <row r="2340" spans="12:69" x14ac:dyDescent="0.3">
      <c r="L2340">
        <v>8700</v>
      </c>
      <c r="M2340" t="s">
        <v>2719</v>
      </c>
      <c r="AU2340" t="s">
        <v>37735</v>
      </c>
      <c r="AW2340" t="s">
        <v>37736</v>
      </c>
      <c r="AZ2340" t="s">
        <v>37737</v>
      </c>
      <c r="BA2340" t="s">
        <v>37738</v>
      </c>
      <c r="BB2340" t="s">
        <v>37739</v>
      </c>
      <c r="BD2340" t="s">
        <v>37740</v>
      </c>
      <c r="BI2340" t="s">
        <v>37741</v>
      </c>
      <c r="BN2340" t="s">
        <v>37742</v>
      </c>
      <c r="BO2340" t="s">
        <v>37743</v>
      </c>
      <c r="BQ2340" t="s">
        <v>37744</v>
      </c>
    </row>
    <row r="2341" spans="12:69" x14ac:dyDescent="0.3">
      <c r="L2341">
        <v>8710</v>
      </c>
      <c r="M2341" t="s">
        <v>2720</v>
      </c>
      <c r="AU2341" t="s">
        <v>37745</v>
      </c>
      <c r="AW2341" t="s">
        <v>37746</v>
      </c>
      <c r="AZ2341" t="s">
        <v>37747</v>
      </c>
      <c r="BA2341" t="s">
        <v>37748</v>
      </c>
      <c r="BB2341" t="s">
        <v>37749</v>
      </c>
      <c r="BD2341" t="s">
        <v>37750</v>
      </c>
      <c r="BI2341" t="s">
        <v>37751</v>
      </c>
      <c r="BN2341" t="s">
        <v>37752</v>
      </c>
      <c r="BO2341" t="s">
        <v>37753</v>
      </c>
      <c r="BQ2341" t="s">
        <v>37754</v>
      </c>
    </row>
    <row r="2342" spans="12:69" x14ac:dyDescent="0.3">
      <c r="L2342">
        <v>8710</v>
      </c>
      <c r="M2342" t="s">
        <v>2721</v>
      </c>
      <c r="AU2342" t="s">
        <v>37755</v>
      </c>
      <c r="AW2342" t="s">
        <v>37756</v>
      </c>
      <c r="AZ2342" t="s">
        <v>37757</v>
      </c>
      <c r="BA2342" t="s">
        <v>37758</v>
      </c>
      <c r="BB2342" t="s">
        <v>37759</v>
      </c>
      <c r="BD2342" t="s">
        <v>37760</v>
      </c>
      <c r="BI2342" t="s">
        <v>37761</v>
      </c>
      <c r="BN2342" t="s">
        <v>37762</v>
      </c>
      <c r="BO2342" t="s">
        <v>37763</v>
      </c>
      <c r="BQ2342" t="s">
        <v>37764</v>
      </c>
    </row>
    <row r="2343" spans="12:69" x14ac:dyDescent="0.3">
      <c r="L2343">
        <v>8710</v>
      </c>
      <c r="M2343" t="s">
        <v>2722</v>
      </c>
      <c r="AU2343" t="s">
        <v>37765</v>
      </c>
      <c r="AW2343" t="s">
        <v>37766</v>
      </c>
      <c r="AZ2343" t="s">
        <v>37767</v>
      </c>
      <c r="BA2343" t="s">
        <v>37768</v>
      </c>
      <c r="BB2343" t="s">
        <v>37769</v>
      </c>
      <c r="BD2343" t="s">
        <v>37770</v>
      </c>
      <c r="BI2343" t="s">
        <v>37771</v>
      </c>
      <c r="BN2343" t="s">
        <v>37772</v>
      </c>
      <c r="BO2343" t="s">
        <v>37773</v>
      </c>
      <c r="BQ2343" t="s">
        <v>37774</v>
      </c>
    </row>
    <row r="2344" spans="12:69" x14ac:dyDescent="0.3">
      <c r="L2344">
        <v>8720</v>
      </c>
      <c r="M2344" t="s">
        <v>2723</v>
      </c>
      <c r="AU2344" t="s">
        <v>37775</v>
      </c>
      <c r="AW2344" t="s">
        <v>37776</v>
      </c>
      <c r="AZ2344" t="s">
        <v>37777</v>
      </c>
      <c r="BA2344" t="s">
        <v>37778</v>
      </c>
      <c r="BB2344" t="s">
        <v>37779</v>
      </c>
      <c r="BD2344" t="s">
        <v>37780</v>
      </c>
      <c r="BI2344" t="s">
        <v>37781</v>
      </c>
      <c r="BN2344" t="s">
        <v>37782</v>
      </c>
      <c r="BO2344" t="s">
        <v>37783</v>
      </c>
      <c r="BQ2344" t="s">
        <v>37784</v>
      </c>
    </row>
    <row r="2345" spans="12:69" x14ac:dyDescent="0.3">
      <c r="L2345">
        <v>8720</v>
      </c>
      <c r="M2345" t="s">
        <v>2724</v>
      </c>
      <c r="AU2345" t="s">
        <v>37785</v>
      </c>
      <c r="AW2345" t="s">
        <v>37786</v>
      </c>
      <c r="AZ2345" t="s">
        <v>37787</v>
      </c>
      <c r="BA2345" t="s">
        <v>37788</v>
      </c>
      <c r="BB2345" t="s">
        <v>37789</v>
      </c>
      <c r="BD2345" t="s">
        <v>37790</v>
      </c>
      <c r="BI2345" t="s">
        <v>37791</v>
      </c>
      <c r="BN2345" t="s">
        <v>37792</v>
      </c>
      <c r="BO2345" t="s">
        <v>37793</v>
      </c>
      <c r="BQ2345" t="s">
        <v>37794</v>
      </c>
    </row>
    <row r="2346" spans="12:69" x14ac:dyDescent="0.3">
      <c r="L2346">
        <v>8720</v>
      </c>
      <c r="M2346" t="s">
        <v>2725</v>
      </c>
      <c r="AU2346" t="s">
        <v>37795</v>
      </c>
      <c r="AW2346" t="s">
        <v>37796</v>
      </c>
      <c r="AZ2346" t="s">
        <v>37797</v>
      </c>
      <c r="BA2346" t="s">
        <v>37798</v>
      </c>
      <c r="BB2346" t="s">
        <v>37799</v>
      </c>
      <c r="BD2346" t="s">
        <v>37800</v>
      </c>
      <c r="BI2346" t="s">
        <v>37801</v>
      </c>
      <c r="BN2346" t="s">
        <v>37802</v>
      </c>
      <c r="BO2346" t="s">
        <v>37803</v>
      </c>
      <c r="BQ2346" t="s">
        <v>37804</v>
      </c>
    </row>
    <row r="2347" spans="12:69" x14ac:dyDescent="0.3">
      <c r="L2347">
        <v>8720</v>
      </c>
      <c r="M2347" t="s">
        <v>2726</v>
      </c>
      <c r="AU2347" t="s">
        <v>37805</v>
      </c>
      <c r="AW2347" t="s">
        <v>37806</v>
      </c>
      <c r="AZ2347" t="s">
        <v>37807</v>
      </c>
      <c r="BA2347" t="s">
        <v>37808</v>
      </c>
      <c r="BB2347" t="s">
        <v>37809</v>
      </c>
      <c r="BD2347" t="s">
        <v>37810</v>
      </c>
      <c r="BI2347" t="s">
        <v>37811</v>
      </c>
      <c r="BN2347" t="s">
        <v>37812</v>
      </c>
      <c r="BO2347" t="s">
        <v>37813</v>
      </c>
      <c r="BQ2347" t="s">
        <v>37814</v>
      </c>
    </row>
    <row r="2348" spans="12:69" x14ac:dyDescent="0.3">
      <c r="L2348">
        <v>8730</v>
      </c>
      <c r="M2348" t="s">
        <v>2727</v>
      </c>
      <c r="AU2348" t="s">
        <v>37815</v>
      </c>
      <c r="AW2348" t="s">
        <v>37816</v>
      </c>
      <c r="AZ2348" t="s">
        <v>37817</v>
      </c>
      <c r="BA2348" t="s">
        <v>37818</v>
      </c>
      <c r="BB2348" t="s">
        <v>37819</v>
      </c>
      <c r="BD2348" t="s">
        <v>37820</v>
      </c>
      <c r="BI2348" t="s">
        <v>37821</v>
      </c>
      <c r="BN2348" t="s">
        <v>37822</v>
      </c>
      <c r="BO2348" t="s">
        <v>37823</v>
      </c>
      <c r="BQ2348" t="s">
        <v>37824</v>
      </c>
    </row>
    <row r="2349" spans="12:69" x14ac:dyDescent="0.3">
      <c r="L2349">
        <v>8730</v>
      </c>
      <c r="M2349" t="s">
        <v>2728</v>
      </c>
      <c r="AU2349" t="s">
        <v>37825</v>
      </c>
      <c r="AW2349" t="s">
        <v>37826</v>
      </c>
      <c r="AZ2349" t="s">
        <v>37827</v>
      </c>
      <c r="BA2349" t="s">
        <v>37828</v>
      </c>
      <c r="BB2349" t="s">
        <v>37829</v>
      </c>
      <c r="BD2349" t="s">
        <v>37830</v>
      </c>
      <c r="BI2349" t="s">
        <v>37831</v>
      </c>
      <c r="BN2349" t="s">
        <v>37832</v>
      </c>
      <c r="BO2349" t="s">
        <v>37833</v>
      </c>
      <c r="BQ2349" t="s">
        <v>37834</v>
      </c>
    </row>
    <row r="2350" spans="12:69" x14ac:dyDescent="0.3">
      <c r="L2350">
        <v>8730</v>
      </c>
      <c r="M2350" t="s">
        <v>2729</v>
      </c>
      <c r="AU2350" t="s">
        <v>37835</v>
      </c>
      <c r="AW2350" t="s">
        <v>37836</v>
      </c>
      <c r="AZ2350" t="s">
        <v>37837</v>
      </c>
      <c r="BA2350" t="s">
        <v>37838</v>
      </c>
      <c r="BB2350" t="s">
        <v>37839</v>
      </c>
      <c r="BD2350" t="s">
        <v>37840</v>
      </c>
      <c r="BI2350" t="s">
        <v>37841</v>
      </c>
      <c r="BN2350" t="s">
        <v>37842</v>
      </c>
      <c r="BO2350" t="s">
        <v>37843</v>
      </c>
      <c r="BQ2350" t="s">
        <v>37844</v>
      </c>
    </row>
    <row r="2351" spans="12:69" x14ac:dyDescent="0.3">
      <c r="L2351">
        <v>8740</v>
      </c>
      <c r="M2351" t="s">
        <v>2730</v>
      </c>
      <c r="AU2351" t="s">
        <v>37845</v>
      </c>
      <c r="AW2351" t="s">
        <v>37846</v>
      </c>
      <c r="AZ2351" t="s">
        <v>37847</v>
      </c>
      <c r="BA2351" t="s">
        <v>37848</v>
      </c>
      <c r="BB2351" t="s">
        <v>593</v>
      </c>
      <c r="BD2351" t="s">
        <v>37849</v>
      </c>
      <c r="BI2351" t="s">
        <v>37850</v>
      </c>
      <c r="BN2351" t="s">
        <v>37851</v>
      </c>
      <c r="BO2351" t="s">
        <v>37852</v>
      </c>
      <c r="BQ2351" t="s">
        <v>37853</v>
      </c>
    </row>
    <row r="2352" spans="12:69" x14ac:dyDescent="0.3">
      <c r="L2352">
        <v>8740</v>
      </c>
      <c r="M2352" t="s">
        <v>2731</v>
      </c>
      <c r="AU2352" t="s">
        <v>37854</v>
      </c>
      <c r="AW2352" t="s">
        <v>37855</v>
      </c>
      <c r="AZ2352" t="s">
        <v>37856</v>
      </c>
      <c r="BA2352" t="s">
        <v>37857</v>
      </c>
      <c r="BB2352" t="s">
        <v>37858</v>
      </c>
      <c r="BD2352" t="s">
        <v>37859</v>
      </c>
      <c r="BI2352" t="s">
        <v>37860</v>
      </c>
      <c r="BN2352" t="s">
        <v>37861</v>
      </c>
      <c r="BO2352" t="s">
        <v>37862</v>
      </c>
      <c r="BQ2352" t="s">
        <v>37863</v>
      </c>
    </row>
    <row r="2353" spans="12:69" x14ac:dyDescent="0.3">
      <c r="L2353">
        <v>8750</v>
      </c>
      <c r="M2353" t="s">
        <v>2732</v>
      </c>
      <c r="AU2353" t="s">
        <v>37864</v>
      </c>
      <c r="AW2353" t="s">
        <v>37865</v>
      </c>
      <c r="AZ2353" t="s">
        <v>37866</v>
      </c>
      <c r="BA2353" t="s">
        <v>37867</v>
      </c>
      <c r="BB2353" t="s">
        <v>37868</v>
      </c>
      <c r="BD2353" t="s">
        <v>37869</v>
      </c>
      <c r="BI2353" t="s">
        <v>37870</v>
      </c>
      <c r="BN2353" t="s">
        <v>37871</v>
      </c>
      <c r="BO2353" t="s">
        <v>37872</v>
      </c>
      <c r="BQ2353" t="s">
        <v>37873</v>
      </c>
    </row>
    <row r="2354" spans="12:69" x14ac:dyDescent="0.3">
      <c r="L2354">
        <v>8750</v>
      </c>
      <c r="M2354" t="s">
        <v>2733</v>
      </c>
      <c r="AU2354" t="s">
        <v>37874</v>
      </c>
      <c r="AW2354" t="s">
        <v>37875</v>
      </c>
      <c r="AZ2354" t="s">
        <v>37876</v>
      </c>
      <c r="BA2354" t="s">
        <v>37877</v>
      </c>
      <c r="BB2354" t="s">
        <v>37878</v>
      </c>
      <c r="BD2354" t="s">
        <v>37879</v>
      </c>
      <c r="BI2354" t="s">
        <v>37880</v>
      </c>
      <c r="BN2354" t="s">
        <v>37881</v>
      </c>
      <c r="BO2354" t="s">
        <v>37882</v>
      </c>
      <c r="BQ2354" t="s">
        <v>37883</v>
      </c>
    </row>
    <row r="2355" spans="12:69" x14ac:dyDescent="0.3">
      <c r="L2355">
        <v>8755</v>
      </c>
      <c r="M2355" t="s">
        <v>2734</v>
      </c>
      <c r="AU2355" t="s">
        <v>37884</v>
      </c>
      <c r="AW2355" t="s">
        <v>37885</v>
      </c>
      <c r="AZ2355" t="s">
        <v>37886</v>
      </c>
      <c r="BA2355" t="s">
        <v>37887</v>
      </c>
      <c r="BB2355" t="s">
        <v>37888</v>
      </c>
      <c r="BD2355" t="s">
        <v>37889</v>
      </c>
      <c r="BI2355" t="s">
        <v>37890</v>
      </c>
      <c r="BN2355" t="s">
        <v>37891</v>
      </c>
      <c r="BO2355" t="s">
        <v>37892</v>
      </c>
      <c r="BQ2355" t="s">
        <v>37893</v>
      </c>
    </row>
    <row r="2356" spans="12:69" x14ac:dyDescent="0.3">
      <c r="L2356">
        <v>8760</v>
      </c>
      <c r="M2356" t="s">
        <v>2735</v>
      </c>
      <c r="AU2356" t="s">
        <v>37894</v>
      </c>
      <c r="AW2356" t="s">
        <v>37895</v>
      </c>
      <c r="AZ2356" t="s">
        <v>37896</v>
      </c>
      <c r="BA2356" t="s">
        <v>37897</v>
      </c>
      <c r="BB2356" t="s">
        <v>37898</v>
      </c>
      <c r="BD2356" t="s">
        <v>37899</v>
      </c>
      <c r="BI2356" t="s">
        <v>37900</v>
      </c>
      <c r="BN2356" t="s">
        <v>37901</v>
      </c>
      <c r="BO2356" t="s">
        <v>37902</v>
      </c>
      <c r="BQ2356" t="s">
        <v>37903</v>
      </c>
    </row>
    <row r="2357" spans="12:69" x14ac:dyDescent="0.3">
      <c r="L2357">
        <v>8770</v>
      </c>
      <c r="M2357" t="s">
        <v>2735</v>
      </c>
      <c r="AU2357" t="s">
        <v>37904</v>
      </c>
      <c r="AW2357" t="s">
        <v>37905</v>
      </c>
      <c r="AZ2357" t="s">
        <v>37906</v>
      </c>
      <c r="BA2357" t="s">
        <v>37907</v>
      </c>
      <c r="BB2357" t="s">
        <v>37908</v>
      </c>
      <c r="BD2357" t="s">
        <v>37909</v>
      </c>
      <c r="BI2357" t="s">
        <v>37910</v>
      </c>
      <c r="BN2357" t="s">
        <v>37911</v>
      </c>
      <c r="BO2357" t="s">
        <v>37912</v>
      </c>
      <c r="BQ2357" t="s">
        <v>37913</v>
      </c>
    </row>
    <row r="2358" spans="12:69" x14ac:dyDescent="0.3">
      <c r="L2358">
        <v>8780</v>
      </c>
      <c r="M2358" t="s">
        <v>2736</v>
      </c>
      <c r="AU2358" t="s">
        <v>37914</v>
      </c>
      <c r="AW2358" t="s">
        <v>37915</v>
      </c>
      <c r="AZ2358" t="s">
        <v>37916</v>
      </c>
      <c r="BA2358" t="s">
        <v>37917</v>
      </c>
      <c r="BB2358" t="s">
        <v>37918</v>
      </c>
      <c r="BD2358" t="s">
        <v>37919</v>
      </c>
      <c r="BI2358" t="s">
        <v>37920</v>
      </c>
      <c r="BN2358" t="s">
        <v>37921</v>
      </c>
      <c r="BO2358" t="s">
        <v>37922</v>
      </c>
      <c r="BQ2358" t="s">
        <v>37923</v>
      </c>
    </row>
    <row r="2359" spans="12:69" x14ac:dyDescent="0.3">
      <c r="L2359">
        <v>8790</v>
      </c>
      <c r="M2359" t="s">
        <v>2737</v>
      </c>
      <c r="AU2359" t="s">
        <v>37924</v>
      </c>
      <c r="AW2359" t="s">
        <v>37925</v>
      </c>
      <c r="AZ2359" t="s">
        <v>37926</v>
      </c>
      <c r="BA2359" t="s">
        <v>37927</v>
      </c>
      <c r="BB2359" t="s">
        <v>37928</v>
      </c>
      <c r="BD2359" t="s">
        <v>37929</v>
      </c>
      <c r="BI2359" t="s">
        <v>37930</v>
      </c>
      <c r="BN2359" t="s">
        <v>37931</v>
      </c>
      <c r="BO2359" t="s">
        <v>37932</v>
      </c>
      <c r="BQ2359" t="s">
        <v>37933</v>
      </c>
    </row>
    <row r="2360" spans="12:69" x14ac:dyDescent="0.3">
      <c r="L2360">
        <v>8791</v>
      </c>
      <c r="M2360" t="s">
        <v>2738</v>
      </c>
      <c r="AU2360" t="s">
        <v>37934</v>
      </c>
      <c r="AW2360" t="s">
        <v>37935</v>
      </c>
      <c r="AZ2360" t="s">
        <v>37936</v>
      </c>
      <c r="BA2360" t="s">
        <v>37937</v>
      </c>
      <c r="BB2360" t="s">
        <v>37938</v>
      </c>
      <c r="BD2360" t="s">
        <v>37939</v>
      </c>
      <c r="BI2360" t="s">
        <v>37940</v>
      </c>
      <c r="BN2360" t="s">
        <v>37941</v>
      </c>
      <c r="BO2360" t="s">
        <v>37942</v>
      </c>
      <c r="BQ2360" t="s">
        <v>37943</v>
      </c>
    </row>
    <row r="2361" spans="12:69" x14ac:dyDescent="0.3">
      <c r="L2361">
        <v>8792</v>
      </c>
      <c r="M2361" t="s">
        <v>2739</v>
      </c>
      <c r="AU2361" t="s">
        <v>37944</v>
      </c>
      <c r="AW2361" t="s">
        <v>37945</v>
      </c>
      <c r="AZ2361" t="s">
        <v>37946</v>
      </c>
      <c r="BA2361" t="s">
        <v>37947</v>
      </c>
      <c r="BB2361" t="s">
        <v>37948</v>
      </c>
      <c r="BD2361" t="s">
        <v>37949</v>
      </c>
      <c r="BI2361" t="s">
        <v>37950</v>
      </c>
      <c r="BN2361" t="s">
        <v>37951</v>
      </c>
      <c r="BO2361" t="s">
        <v>37952</v>
      </c>
      <c r="BQ2361" t="s">
        <v>37953</v>
      </c>
    </row>
    <row r="2362" spans="12:69" x14ac:dyDescent="0.3">
      <c r="L2362">
        <v>8793</v>
      </c>
      <c r="M2362" t="s">
        <v>2740</v>
      </c>
      <c r="AU2362" t="s">
        <v>37954</v>
      </c>
      <c r="AW2362" t="s">
        <v>37955</v>
      </c>
      <c r="AZ2362" t="s">
        <v>37956</v>
      </c>
      <c r="BA2362" t="s">
        <v>37957</v>
      </c>
      <c r="BB2362" t="s">
        <v>37958</v>
      </c>
      <c r="BD2362" t="s">
        <v>37959</v>
      </c>
      <c r="BI2362" t="s">
        <v>37960</v>
      </c>
      <c r="BN2362" t="s">
        <v>37961</v>
      </c>
      <c r="BO2362" t="s">
        <v>37962</v>
      </c>
      <c r="BQ2362" t="s">
        <v>37963</v>
      </c>
    </row>
    <row r="2363" spans="12:69" x14ac:dyDescent="0.3">
      <c r="L2363">
        <v>8800</v>
      </c>
      <c r="M2363" t="s">
        <v>2741</v>
      </c>
      <c r="AU2363" t="s">
        <v>37964</v>
      </c>
      <c r="AW2363" t="s">
        <v>37965</v>
      </c>
      <c r="AZ2363" t="s">
        <v>37966</v>
      </c>
      <c r="BA2363" t="s">
        <v>37967</v>
      </c>
      <c r="BB2363" t="s">
        <v>37968</v>
      </c>
      <c r="BD2363" t="s">
        <v>37969</v>
      </c>
      <c r="BI2363" t="s">
        <v>37970</v>
      </c>
      <c r="BN2363" t="s">
        <v>37971</v>
      </c>
      <c r="BO2363" t="s">
        <v>37972</v>
      </c>
      <c r="BQ2363" t="s">
        <v>37973</v>
      </c>
    </row>
    <row r="2364" spans="12:69" x14ac:dyDescent="0.3">
      <c r="L2364">
        <v>8800</v>
      </c>
      <c r="M2364" t="s">
        <v>2742</v>
      </c>
      <c r="AU2364" t="s">
        <v>37974</v>
      </c>
      <c r="AW2364" t="s">
        <v>37975</v>
      </c>
      <c r="AZ2364" t="s">
        <v>37976</v>
      </c>
      <c r="BA2364" t="s">
        <v>37977</v>
      </c>
      <c r="BB2364" t="s">
        <v>37978</v>
      </c>
      <c r="BD2364" t="s">
        <v>37979</v>
      </c>
      <c r="BI2364" t="s">
        <v>37980</v>
      </c>
      <c r="BN2364" t="s">
        <v>37981</v>
      </c>
      <c r="BO2364" t="s">
        <v>37982</v>
      </c>
      <c r="BQ2364" t="s">
        <v>37983</v>
      </c>
    </row>
    <row r="2365" spans="12:69" x14ac:dyDescent="0.3">
      <c r="L2365">
        <v>8800</v>
      </c>
      <c r="M2365" t="s">
        <v>2743</v>
      </c>
      <c r="AU2365" t="s">
        <v>6843</v>
      </c>
      <c r="AW2365" t="s">
        <v>37984</v>
      </c>
      <c r="AZ2365" t="s">
        <v>37985</v>
      </c>
      <c r="BA2365" t="s">
        <v>37986</v>
      </c>
      <c r="BB2365" t="s">
        <v>37987</v>
      </c>
      <c r="BD2365" t="s">
        <v>37988</v>
      </c>
      <c r="BI2365" t="s">
        <v>37989</v>
      </c>
      <c r="BN2365" t="s">
        <v>37990</v>
      </c>
      <c r="BO2365" t="s">
        <v>37991</v>
      </c>
      <c r="BQ2365" t="s">
        <v>37992</v>
      </c>
    </row>
    <row r="2366" spans="12:69" x14ac:dyDescent="0.3">
      <c r="L2366">
        <v>8800</v>
      </c>
      <c r="M2366" t="s">
        <v>2744</v>
      </c>
      <c r="AU2366" t="s">
        <v>37993</v>
      </c>
      <c r="AW2366" t="s">
        <v>37994</v>
      </c>
      <c r="AZ2366" t="s">
        <v>37995</v>
      </c>
      <c r="BA2366" t="s">
        <v>37996</v>
      </c>
      <c r="BB2366" t="s">
        <v>37997</v>
      </c>
      <c r="BD2366" t="s">
        <v>37998</v>
      </c>
      <c r="BI2366" t="s">
        <v>37999</v>
      </c>
      <c r="BN2366" t="s">
        <v>38000</v>
      </c>
      <c r="BO2366" t="s">
        <v>38001</v>
      </c>
      <c r="BQ2366" t="s">
        <v>38002</v>
      </c>
    </row>
    <row r="2367" spans="12:69" x14ac:dyDescent="0.3">
      <c r="L2367">
        <v>8810</v>
      </c>
      <c r="M2367" t="s">
        <v>2745</v>
      </c>
      <c r="AU2367" t="s">
        <v>38003</v>
      </c>
      <c r="AW2367" t="s">
        <v>38004</v>
      </c>
      <c r="AZ2367" t="s">
        <v>38005</v>
      </c>
      <c r="BA2367" t="s">
        <v>38006</v>
      </c>
      <c r="BB2367" t="s">
        <v>38007</v>
      </c>
      <c r="BD2367" t="s">
        <v>38008</v>
      </c>
      <c r="BI2367" t="s">
        <v>38009</v>
      </c>
      <c r="BN2367" t="s">
        <v>38010</v>
      </c>
      <c r="BO2367" t="s">
        <v>38011</v>
      </c>
      <c r="BQ2367" t="s">
        <v>38012</v>
      </c>
    </row>
    <row r="2368" spans="12:69" x14ac:dyDescent="0.3">
      <c r="L2368">
        <v>8820</v>
      </c>
      <c r="M2368" t="s">
        <v>2746</v>
      </c>
      <c r="AU2368" t="s">
        <v>38013</v>
      </c>
      <c r="AW2368" t="s">
        <v>38014</v>
      </c>
      <c r="AZ2368" t="s">
        <v>38015</v>
      </c>
      <c r="BA2368" t="s">
        <v>38016</v>
      </c>
      <c r="BB2368" t="s">
        <v>38017</v>
      </c>
      <c r="BD2368" t="s">
        <v>38018</v>
      </c>
      <c r="BI2368" t="s">
        <v>38019</v>
      </c>
      <c r="BN2368" t="s">
        <v>38020</v>
      </c>
      <c r="BO2368" t="s">
        <v>38021</v>
      </c>
      <c r="BQ2368" t="s">
        <v>38022</v>
      </c>
    </row>
    <row r="2369" spans="12:69" x14ac:dyDescent="0.3">
      <c r="L2369">
        <v>8830</v>
      </c>
      <c r="M2369" t="s">
        <v>2747</v>
      </c>
      <c r="AU2369" t="s">
        <v>38023</v>
      </c>
      <c r="AW2369" t="s">
        <v>38024</v>
      </c>
      <c r="AZ2369" t="s">
        <v>38025</v>
      </c>
      <c r="BA2369" t="s">
        <v>38026</v>
      </c>
      <c r="BB2369" t="s">
        <v>38027</v>
      </c>
      <c r="BD2369" t="s">
        <v>38028</v>
      </c>
      <c r="BI2369" t="s">
        <v>38029</v>
      </c>
      <c r="BN2369" t="s">
        <v>38030</v>
      </c>
      <c r="BO2369" t="s">
        <v>38031</v>
      </c>
      <c r="BQ2369" t="s">
        <v>38032</v>
      </c>
    </row>
    <row r="2370" spans="12:69" x14ac:dyDescent="0.3">
      <c r="L2370">
        <v>8830</v>
      </c>
      <c r="M2370" t="s">
        <v>2748</v>
      </c>
      <c r="AU2370" t="s">
        <v>38033</v>
      </c>
      <c r="AW2370" t="s">
        <v>38034</v>
      </c>
      <c r="AZ2370" t="s">
        <v>38035</v>
      </c>
      <c r="BA2370" t="s">
        <v>38036</v>
      </c>
      <c r="BB2370" t="s">
        <v>38037</v>
      </c>
      <c r="BD2370" t="s">
        <v>38038</v>
      </c>
      <c r="BI2370" t="s">
        <v>38039</v>
      </c>
      <c r="BN2370" t="s">
        <v>38040</v>
      </c>
      <c r="BO2370" t="s">
        <v>38041</v>
      </c>
      <c r="BQ2370" t="s">
        <v>38042</v>
      </c>
    </row>
    <row r="2371" spans="12:69" x14ac:dyDescent="0.3">
      <c r="L2371">
        <v>8840</v>
      </c>
      <c r="M2371" t="s">
        <v>2749</v>
      </c>
      <c r="AU2371" t="s">
        <v>24671</v>
      </c>
      <c r="AW2371" t="s">
        <v>38043</v>
      </c>
      <c r="AZ2371" t="s">
        <v>38044</v>
      </c>
      <c r="BA2371" t="s">
        <v>38045</v>
      </c>
      <c r="BB2371" t="s">
        <v>38046</v>
      </c>
      <c r="BD2371" t="s">
        <v>38047</v>
      </c>
      <c r="BI2371" t="s">
        <v>38048</v>
      </c>
      <c r="BN2371" t="s">
        <v>38049</v>
      </c>
      <c r="BO2371" t="s">
        <v>38050</v>
      </c>
      <c r="BQ2371" t="s">
        <v>38051</v>
      </c>
    </row>
    <row r="2372" spans="12:69" x14ac:dyDescent="0.3">
      <c r="L2372">
        <v>8840</v>
      </c>
      <c r="M2372" t="s">
        <v>2750</v>
      </c>
      <c r="AU2372" t="s">
        <v>38052</v>
      </c>
      <c r="AW2372" t="s">
        <v>38053</v>
      </c>
      <c r="AZ2372" t="s">
        <v>38054</v>
      </c>
      <c r="BA2372" t="s">
        <v>38055</v>
      </c>
      <c r="BB2372" t="s">
        <v>38056</v>
      </c>
      <c r="BD2372" t="s">
        <v>38057</v>
      </c>
      <c r="BI2372" t="s">
        <v>38058</v>
      </c>
      <c r="BN2372" t="s">
        <v>38059</v>
      </c>
      <c r="BO2372" t="s">
        <v>38060</v>
      </c>
      <c r="BQ2372" t="s">
        <v>38061</v>
      </c>
    </row>
    <row r="2373" spans="12:69" x14ac:dyDescent="0.3">
      <c r="L2373">
        <v>8840</v>
      </c>
      <c r="M2373" t="s">
        <v>2751</v>
      </c>
      <c r="AU2373" t="s">
        <v>38062</v>
      </c>
      <c r="AW2373" t="s">
        <v>38063</v>
      </c>
      <c r="AZ2373" t="s">
        <v>38064</v>
      </c>
      <c r="BA2373" t="s">
        <v>38065</v>
      </c>
      <c r="BB2373" t="s">
        <v>38066</v>
      </c>
      <c r="BD2373" t="s">
        <v>38067</v>
      </c>
      <c r="BI2373" t="s">
        <v>38068</v>
      </c>
      <c r="BN2373" t="s">
        <v>38069</v>
      </c>
      <c r="BO2373" t="s">
        <v>38070</v>
      </c>
      <c r="BQ2373" t="s">
        <v>38071</v>
      </c>
    </row>
    <row r="2374" spans="12:69" x14ac:dyDescent="0.3">
      <c r="L2374">
        <v>8850</v>
      </c>
      <c r="M2374" t="s">
        <v>2752</v>
      </c>
      <c r="AU2374" t="s">
        <v>38072</v>
      </c>
      <c r="AW2374" t="s">
        <v>38073</v>
      </c>
      <c r="AZ2374" t="s">
        <v>38074</v>
      </c>
      <c r="BA2374" t="s">
        <v>38075</v>
      </c>
      <c r="BB2374" t="s">
        <v>38076</v>
      </c>
      <c r="BD2374" t="s">
        <v>38077</v>
      </c>
      <c r="BI2374" t="s">
        <v>38078</v>
      </c>
      <c r="BN2374" t="s">
        <v>38079</v>
      </c>
      <c r="BO2374" t="s">
        <v>38080</v>
      </c>
      <c r="BQ2374" t="s">
        <v>38081</v>
      </c>
    </row>
    <row r="2375" spans="12:69" x14ac:dyDescent="0.3">
      <c r="L2375">
        <v>8851</v>
      </c>
      <c r="M2375" t="s">
        <v>2753</v>
      </c>
      <c r="AU2375" t="s">
        <v>38082</v>
      </c>
      <c r="AW2375" t="s">
        <v>38083</v>
      </c>
      <c r="AZ2375" t="s">
        <v>38084</v>
      </c>
      <c r="BA2375" t="s">
        <v>38085</v>
      </c>
      <c r="BB2375" t="s">
        <v>38086</v>
      </c>
      <c r="BD2375" t="s">
        <v>38087</v>
      </c>
      <c r="BI2375" t="s">
        <v>38088</v>
      </c>
      <c r="BN2375" t="s">
        <v>38089</v>
      </c>
      <c r="BO2375" t="s">
        <v>38090</v>
      </c>
      <c r="BQ2375" t="s">
        <v>38091</v>
      </c>
    </row>
    <row r="2376" spans="12:69" x14ac:dyDescent="0.3">
      <c r="L2376">
        <v>8860</v>
      </c>
      <c r="M2376" t="s">
        <v>2754</v>
      </c>
      <c r="AU2376" t="s">
        <v>38092</v>
      </c>
      <c r="AW2376" t="s">
        <v>38093</v>
      </c>
      <c r="AZ2376" t="s">
        <v>38094</v>
      </c>
      <c r="BA2376" t="s">
        <v>38095</v>
      </c>
      <c r="BB2376" t="s">
        <v>38096</v>
      </c>
      <c r="BD2376" t="s">
        <v>38097</v>
      </c>
      <c r="BI2376" t="s">
        <v>38098</v>
      </c>
      <c r="BN2376" t="s">
        <v>38099</v>
      </c>
      <c r="BO2376" t="s">
        <v>38100</v>
      </c>
      <c r="BQ2376" t="s">
        <v>38101</v>
      </c>
    </row>
    <row r="2377" spans="12:69" x14ac:dyDescent="0.3">
      <c r="L2377">
        <v>8870</v>
      </c>
      <c r="M2377" t="s">
        <v>2755</v>
      </c>
      <c r="AU2377" t="s">
        <v>38102</v>
      </c>
      <c r="AW2377" t="s">
        <v>38103</v>
      </c>
      <c r="AZ2377" t="s">
        <v>38104</v>
      </c>
      <c r="BA2377" t="s">
        <v>38105</v>
      </c>
      <c r="BB2377" t="s">
        <v>38106</v>
      </c>
      <c r="BD2377" t="s">
        <v>38107</v>
      </c>
      <c r="BI2377" t="s">
        <v>38108</v>
      </c>
      <c r="BN2377" t="s">
        <v>38109</v>
      </c>
      <c r="BO2377" t="s">
        <v>38110</v>
      </c>
      <c r="BQ2377" t="s">
        <v>38111</v>
      </c>
    </row>
    <row r="2378" spans="12:69" x14ac:dyDescent="0.3">
      <c r="L2378">
        <v>8870</v>
      </c>
      <c r="M2378" t="s">
        <v>2756</v>
      </c>
      <c r="AU2378" t="s">
        <v>38112</v>
      </c>
      <c r="AW2378" t="s">
        <v>38113</v>
      </c>
      <c r="AZ2378" t="s">
        <v>38114</v>
      </c>
      <c r="BA2378" t="s">
        <v>38115</v>
      </c>
      <c r="BB2378" t="s">
        <v>38116</v>
      </c>
      <c r="BD2378" t="s">
        <v>38117</v>
      </c>
      <c r="BI2378" t="s">
        <v>38118</v>
      </c>
      <c r="BN2378" t="s">
        <v>38119</v>
      </c>
      <c r="BO2378" t="s">
        <v>38120</v>
      </c>
      <c r="BQ2378" t="s">
        <v>38121</v>
      </c>
    </row>
    <row r="2379" spans="12:69" x14ac:dyDescent="0.3">
      <c r="L2379">
        <v>8870</v>
      </c>
      <c r="M2379" t="s">
        <v>2757</v>
      </c>
      <c r="AU2379" t="s">
        <v>38122</v>
      </c>
      <c r="AW2379" t="s">
        <v>38123</v>
      </c>
      <c r="AZ2379" t="s">
        <v>38124</v>
      </c>
      <c r="BA2379" t="s">
        <v>38125</v>
      </c>
      <c r="BB2379" t="s">
        <v>38126</v>
      </c>
      <c r="BD2379" t="s">
        <v>38127</v>
      </c>
      <c r="BI2379" t="s">
        <v>38128</v>
      </c>
      <c r="BN2379" t="s">
        <v>38129</v>
      </c>
      <c r="BO2379" t="s">
        <v>12592</v>
      </c>
      <c r="BQ2379" t="s">
        <v>38130</v>
      </c>
    </row>
    <row r="2380" spans="12:69" x14ac:dyDescent="0.3">
      <c r="L2380">
        <v>8880</v>
      </c>
      <c r="M2380" t="s">
        <v>2758</v>
      </c>
      <c r="AU2380" t="s">
        <v>38131</v>
      </c>
      <c r="AW2380" t="s">
        <v>38132</v>
      </c>
      <c r="AZ2380" t="s">
        <v>38133</v>
      </c>
      <c r="BA2380" t="s">
        <v>38134</v>
      </c>
      <c r="BB2380" t="s">
        <v>38135</v>
      </c>
      <c r="BD2380" t="s">
        <v>38136</v>
      </c>
      <c r="BI2380" t="s">
        <v>38137</v>
      </c>
      <c r="BN2380" t="s">
        <v>38138</v>
      </c>
      <c r="BO2380" t="s">
        <v>38139</v>
      </c>
      <c r="BQ2380" t="s">
        <v>38140</v>
      </c>
    </row>
    <row r="2381" spans="12:69" x14ac:dyDescent="0.3">
      <c r="L2381">
        <v>8880</v>
      </c>
      <c r="M2381" t="s">
        <v>2759</v>
      </c>
      <c r="AU2381" t="s">
        <v>38141</v>
      </c>
      <c r="AW2381" t="s">
        <v>38142</v>
      </c>
      <c r="AZ2381" t="s">
        <v>38143</v>
      </c>
      <c r="BA2381" t="s">
        <v>38144</v>
      </c>
      <c r="BB2381" t="s">
        <v>38145</v>
      </c>
      <c r="BD2381" t="s">
        <v>38146</v>
      </c>
      <c r="BI2381" t="s">
        <v>38147</v>
      </c>
      <c r="BN2381" t="s">
        <v>38148</v>
      </c>
      <c r="BO2381" t="s">
        <v>38149</v>
      </c>
      <c r="BQ2381" t="s">
        <v>38150</v>
      </c>
    </row>
    <row r="2382" spans="12:69" x14ac:dyDescent="0.3">
      <c r="L2382">
        <v>8880</v>
      </c>
      <c r="M2382" t="s">
        <v>2760</v>
      </c>
      <c r="AU2382" t="s">
        <v>38151</v>
      </c>
      <c r="AW2382" t="s">
        <v>38152</v>
      </c>
      <c r="AZ2382" t="s">
        <v>38153</v>
      </c>
      <c r="BA2382" t="s">
        <v>38154</v>
      </c>
      <c r="BB2382" t="s">
        <v>38155</v>
      </c>
      <c r="BD2382" t="s">
        <v>38156</v>
      </c>
      <c r="BI2382" t="s">
        <v>38157</v>
      </c>
      <c r="BN2382" t="s">
        <v>38158</v>
      </c>
      <c r="BO2382" t="s">
        <v>38159</v>
      </c>
      <c r="BQ2382" t="s">
        <v>38160</v>
      </c>
    </row>
    <row r="2383" spans="12:69" x14ac:dyDescent="0.3">
      <c r="L2383">
        <v>8890</v>
      </c>
      <c r="M2383" t="s">
        <v>2761</v>
      </c>
      <c r="AU2383" t="s">
        <v>38161</v>
      </c>
      <c r="AW2383" t="s">
        <v>38162</v>
      </c>
      <c r="AZ2383" t="s">
        <v>38163</v>
      </c>
      <c r="BA2383" t="s">
        <v>38164</v>
      </c>
      <c r="BB2383" t="s">
        <v>38165</v>
      </c>
      <c r="BD2383" t="s">
        <v>38166</v>
      </c>
      <c r="BI2383" t="s">
        <v>38167</v>
      </c>
      <c r="BN2383" t="s">
        <v>38168</v>
      </c>
      <c r="BO2383" t="s">
        <v>38169</v>
      </c>
      <c r="BQ2383" t="s">
        <v>38170</v>
      </c>
    </row>
    <row r="2384" spans="12:69" x14ac:dyDescent="0.3">
      <c r="L2384">
        <v>8890</v>
      </c>
      <c r="M2384" t="s">
        <v>2762</v>
      </c>
      <c r="AU2384" t="s">
        <v>38171</v>
      </c>
      <c r="AW2384" t="s">
        <v>38172</v>
      </c>
      <c r="AZ2384" t="s">
        <v>38173</v>
      </c>
      <c r="BA2384" t="s">
        <v>38174</v>
      </c>
      <c r="BB2384" t="s">
        <v>38175</v>
      </c>
      <c r="BD2384" t="s">
        <v>38176</v>
      </c>
      <c r="BI2384" t="s">
        <v>38177</v>
      </c>
      <c r="BN2384" t="s">
        <v>38178</v>
      </c>
      <c r="BO2384" t="s">
        <v>38179</v>
      </c>
      <c r="BQ2384" t="s">
        <v>38180</v>
      </c>
    </row>
    <row r="2385" spans="12:69" x14ac:dyDescent="0.3">
      <c r="L2385">
        <v>8900</v>
      </c>
      <c r="M2385" t="s">
        <v>2763</v>
      </c>
      <c r="AU2385" t="s">
        <v>38181</v>
      </c>
      <c r="AW2385" t="s">
        <v>38182</v>
      </c>
      <c r="AZ2385" t="s">
        <v>38183</v>
      </c>
      <c r="BA2385" t="s">
        <v>38184</v>
      </c>
      <c r="BB2385" t="s">
        <v>38185</v>
      </c>
      <c r="BD2385" t="s">
        <v>38186</v>
      </c>
      <c r="BI2385" t="s">
        <v>38187</v>
      </c>
      <c r="BN2385" t="s">
        <v>38188</v>
      </c>
      <c r="BO2385" t="s">
        <v>38189</v>
      </c>
      <c r="BQ2385" t="s">
        <v>38190</v>
      </c>
    </row>
    <row r="2386" spans="12:69" x14ac:dyDescent="0.3">
      <c r="L2386">
        <v>8900</v>
      </c>
      <c r="M2386" t="s">
        <v>2764</v>
      </c>
      <c r="AU2386" t="s">
        <v>38191</v>
      </c>
      <c r="AW2386" t="s">
        <v>38192</v>
      </c>
      <c r="AZ2386" t="s">
        <v>38193</v>
      </c>
      <c r="BA2386" t="s">
        <v>38194</v>
      </c>
      <c r="BB2386" t="s">
        <v>38195</v>
      </c>
      <c r="BD2386" t="s">
        <v>38196</v>
      </c>
      <c r="BI2386" t="s">
        <v>38197</v>
      </c>
      <c r="BN2386" t="s">
        <v>38198</v>
      </c>
      <c r="BO2386" t="s">
        <v>38199</v>
      </c>
      <c r="BQ2386" t="s">
        <v>38200</v>
      </c>
    </row>
    <row r="2387" spans="12:69" x14ac:dyDescent="0.3">
      <c r="L2387">
        <v>8900</v>
      </c>
      <c r="M2387" t="s">
        <v>2765</v>
      </c>
      <c r="AU2387" t="s">
        <v>38201</v>
      </c>
      <c r="AW2387" t="s">
        <v>38202</v>
      </c>
      <c r="AZ2387" t="s">
        <v>38203</v>
      </c>
      <c r="BA2387" t="s">
        <v>38204</v>
      </c>
      <c r="BB2387" t="s">
        <v>38205</v>
      </c>
      <c r="BD2387" t="s">
        <v>38206</v>
      </c>
      <c r="BI2387" t="s">
        <v>38207</v>
      </c>
      <c r="BN2387" t="s">
        <v>38208</v>
      </c>
      <c r="BO2387" t="s">
        <v>38209</v>
      </c>
      <c r="BQ2387" t="s">
        <v>38210</v>
      </c>
    </row>
    <row r="2388" spans="12:69" x14ac:dyDescent="0.3">
      <c r="L2388">
        <v>8900</v>
      </c>
      <c r="M2388" t="s">
        <v>2766</v>
      </c>
      <c r="AU2388" t="s">
        <v>38211</v>
      </c>
      <c r="AW2388" t="s">
        <v>38212</v>
      </c>
      <c r="AZ2388" t="s">
        <v>38213</v>
      </c>
      <c r="BA2388" t="s">
        <v>38214</v>
      </c>
      <c r="BB2388" t="s">
        <v>38215</v>
      </c>
      <c r="BD2388" t="s">
        <v>38216</v>
      </c>
      <c r="BI2388" t="s">
        <v>38217</v>
      </c>
      <c r="BN2388" t="s">
        <v>38218</v>
      </c>
      <c r="BO2388" t="s">
        <v>38219</v>
      </c>
      <c r="BQ2388" t="s">
        <v>38220</v>
      </c>
    </row>
    <row r="2389" spans="12:69" x14ac:dyDescent="0.3">
      <c r="L2389">
        <v>8902</v>
      </c>
      <c r="M2389" t="s">
        <v>2767</v>
      </c>
      <c r="AU2389" t="s">
        <v>38221</v>
      </c>
      <c r="AW2389" t="s">
        <v>38222</v>
      </c>
      <c r="AZ2389" t="s">
        <v>38223</v>
      </c>
      <c r="BA2389" t="s">
        <v>38224</v>
      </c>
      <c r="BB2389" t="s">
        <v>38225</v>
      </c>
      <c r="BD2389" t="s">
        <v>38226</v>
      </c>
      <c r="BI2389" t="s">
        <v>38227</v>
      </c>
      <c r="BN2389" t="s">
        <v>38228</v>
      </c>
      <c r="BO2389" t="s">
        <v>38229</v>
      </c>
      <c r="BQ2389" t="s">
        <v>38230</v>
      </c>
    </row>
    <row r="2390" spans="12:69" x14ac:dyDescent="0.3">
      <c r="L2390">
        <v>8902</v>
      </c>
      <c r="M2390" t="s">
        <v>2768</v>
      </c>
      <c r="AU2390" t="s">
        <v>38231</v>
      </c>
      <c r="AW2390" t="s">
        <v>38232</v>
      </c>
      <c r="AZ2390" t="s">
        <v>38233</v>
      </c>
      <c r="BA2390" t="s">
        <v>38234</v>
      </c>
      <c r="BB2390" t="s">
        <v>38235</v>
      </c>
      <c r="BD2390" t="s">
        <v>38236</v>
      </c>
      <c r="BI2390" t="s">
        <v>38237</v>
      </c>
      <c r="BN2390" t="s">
        <v>38238</v>
      </c>
      <c r="BO2390" t="s">
        <v>38239</v>
      </c>
      <c r="BQ2390" t="s">
        <v>38240</v>
      </c>
    </row>
    <row r="2391" spans="12:69" x14ac:dyDescent="0.3">
      <c r="L2391">
        <v>8902</v>
      </c>
      <c r="M2391" t="s">
        <v>2769</v>
      </c>
      <c r="AU2391" t="s">
        <v>38241</v>
      </c>
      <c r="AW2391" t="s">
        <v>38242</v>
      </c>
      <c r="AZ2391" t="s">
        <v>38243</v>
      </c>
      <c r="BA2391" t="s">
        <v>38244</v>
      </c>
      <c r="BB2391" t="s">
        <v>38245</v>
      </c>
      <c r="BD2391" t="s">
        <v>38246</v>
      </c>
      <c r="BI2391" t="s">
        <v>38247</v>
      </c>
      <c r="BN2391" t="s">
        <v>38248</v>
      </c>
      <c r="BO2391" t="s">
        <v>38249</v>
      </c>
      <c r="BQ2391" t="s">
        <v>38250</v>
      </c>
    </row>
    <row r="2392" spans="12:69" x14ac:dyDescent="0.3">
      <c r="L2392">
        <v>8904</v>
      </c>
      <c r="M2392" t="s">
        <v>2770</v>
      </c>
      <c r="AU2392" t="s">
        <v>38251</v>
      </c>
      <c r="AW2392" t="s">
        <v>38252</v>
      </c>
      <c r="AZ2392" t="s">
        <v>38253</v>
      </c>
      <c r="BA2392" t="s">
        <v>38254</v>
      </c>
      <c r="BB2392" t="s">
        <v>38255</v>
      </c>
      <c r="BD2392" t="s">
        <v>38256</v>
      </c>
      <c r="BI2392" t="s">
        <v>38257</v>
      </c>
      <c r="BN2392" t="s">
        <v>38258</v>
      </c>
      <c r="BO2392" t="s">
        <v>38259</v>
      </c>
      <c r="BQ2392" t="s">
        <v>38260</v>
      </c>
    </row>
    <row r="2393" spans="12:69" x14ac:dyDescent="0.3">
      <c r="L2393">
        <v>8904</v>
      </c>
      <c r="M2393" t="s">
        <v>2771</v>
      </c>
      <c r="AU2393" t="s">
        <v>38261</v>
      </c>
      <c r="AW2393" t="s">
        <v>38262</v>
      </c>
      <c r="AZ2393" t="s">
        <v>38263</v>
      </c>
      <c r="BA2393" t="s">
        <v>38264</v>
      </c>
      <c r="BB2393" t="s">
        <v>38265</v>
      </c>
      <c r="BD2393" t="s">
        <v>38266</v>
      </c>
      <c r="BI2393" t="s">
        <v>38267</v>
      </c>
      <c r="BN2393" t="s">
        <v>38268</v>
      </c>
      <c r="BO2393" t="s">
        <v>38269</v>
      </c>
      <c r="BQ2393" t="s">
        <v>38270</v>
      </c>
    </row>
    <row r="2394" spans="12:69" x14ac:dyDescent="0.3">
      <c r="L2394">
        <v>8906</v>
      </c>
      <c r="M2394" t="s">
        <v>2772</v>
      </c>
      <c r="AU2394" t="s">
        <v>38271</v>
      </c>
      <c r="AW2394" t="s">
        <v>38272</v>
      </c>
      <c r="AZ2394" t="s">
        <v>38273</v>
      </c>
      <c r="BA2394" t="s">
        <v>38274</v>
      </c>
      <c r="BB2394" t="s">
        <v>38275</v>
      </c>
      <c r="BD2394" t="s">
        <v>38276</v>
      </c>
      <c r="BI2394" t="s">
        <v>38277</v>
      </c>
      <c r="BN2394" t="s">
        <v>38278</v>
      </c>
      <c r="BO2394" t="s">
        <v>38279</v>
      </c>
      <c r="BQ2394" t="s">
        <v>38280</v>
      </c>
    </row>
    <row r="2395" spans="12:69" x14ac:dyDescent="0.3">
      <c r="L2395">
        <v>8908</v>
      </c>
      <c r="M2395" t="s">
        <v>2773</v>
      </c>
      <c r="AU2395" t="s">
        <v>38281</v>
      </c>
      <c r="AW2395" t="s">
        <v>38282</v>
      </c>
      <c r="AZ2395" t="s">
        <v>38283</v>
      </c>
      <c r="BA2395" t="s">
        <v>38284</v>
      </c>
      <c r="BB2395" t="s">
        <v>38285</v>
      </c>
      <c r="BD2395" t="s">
        <v>38286</v>
      </c>
      <c r="BI2395" t="s">
        <v>38287</v>
      </c>
      <c r="BN2395" t="s">
        <v>38288</v>
      </c>
      <c r="BO2395" t="s">
        <v>38289</v>
      </c>
      <c r="BQ2395" t="s">
        <v>38290</v>
      </c>
    </row>
    <row r="2396" spans="12:69" x14ac:dyDescent="0.3">
      <c r="L2396">
        <v>8920</v>
      </c>
      <c r="M2396" t="s">
        <v>2774</v>
      </c>
      <c r="AU2396" t="s">
        <v>38291</v>
      </c>
      <c r="AW2396" t="s">
        <v>38292</v>
      </c>
      <c r="AZ2396" t="s">
        <v>38293</v>
      </c>
      <c r="BA2396" t="s">
        <v>38294</v>
      </c>
      <c r="BB2396" t="s">
        <v>38295</v>
      </c>
      <c r="BD2396" t="s">
        <v>38296</v>
      </c>
      <c r="BI2396" t="s">
        <v>38297</v>
      </c>
      <c r="BN2396" t="s">
        <v>38298</v>
      </c>
      <c r="BO2396" t="s">
        <v>38299</v>
      </c>
      <c r="BQ2396" t="s">
        <v>38300</v>
      </c>
    </row>
    <row r="2397" spans="12:69" x14ac:dyDescent="0.3">
      <c r="L2397">
        <v>8920</v>
      </c>
      <c r="M2397" t="s">
        <v>2775</v>
      </c>
      <c r="AU2397" t="s">
        <v>38301</v>
      </c>
      <c r="AW2397" t="s">
        <v>38302</v>
      </c>
      <c r="AZ2397" t="s">
        <v>38303</v>
      </c>
      <c r="BA2397" t="s">
        <v>38304</v>
      </c>
      <c r="BB2397" t="s">
        <v>38305</v>
      </c>
      <c r="BD2397" t="s">
        <v>38306</v>
      </c>
      <c r="BI2397" t="s">
        <v>38307</v>
      </c>
      <c r="BN2397" t="s">
        <v>38308</v>
      </c>
      <c r="BO2397" t="s">
        <v>38309</v>
      </c>
      <c r="BQ2397" t="s">
        <v>38310</v>
      </c>
    </row>
    <row r="2398" spans="12:69" x14ac:dyDescent="0.3">
      <c r="L2398">
        <v>8920</v>
      </c>
      <c r="M2398" t="s">
        <v>2776</v>
      </c>
      <c r="AU2398" t="s">
        <v>38311</v>
      </c>
      <c r="AW2398" t="s">
        <v>38312</v>
      </c>
      <c r="AZ2398" t="s">
        <v>38313</v>
      </c>
      <c r="BA2398" t="s">
        <v>38314</v>
      </c>
      <c r="BB2398" t="s">
        <v>38315</v>
      </c>
      <c r="BD2398" t="s">
        <v>38316</v>
      </c>
      <c r="BI2398" t="s">
        <v>38317</v>
      </c>
      <c r="BN2398" t="s">
        <v>38318</v>
      </c>
      <c r="BO2398" t="s">
        <v>38319</v>
      </c>
      <c r="BQ2398" t="s">
        <v>38320</v>
      </c>
    </row>
    <row r="2399" spans="12:69" x14ac:dyDescent="0.3">
      <c r="L2399">
        <v>8930</v>
      </c>
      <c r="M2399" t="s">
        <v>2777</v>
      </c>
      <c r="AU2399" t="s">
        <v>38321</v>
      </c>
      <c r="AW2399" t="s">
        <v>38322</v>
      </c>
      <c r="AZ2399" t="s">
        <v>38323</v>
      </c>
      <c r="BA2399" t="s">
        <v>38324</v>
      </c>
      <c r="BB2399" t="s">
        <v>38325</v>
      </c>
      <c r="BD2399" t="s">
        <v>38326</v>
      </c>
      <c r="BI2399" t="s">
        <v>38327</v>
      </c>
      <c r="BN2399" t="s">
        <v>38328</v>
      </c>
      <c r="BO2399" t="s">
        <v>38329</v>
      </c>
      <c r="BQ2399" t="s">
        <v>38330</v>
      </c>
    </row>
    <row r="2400" spans="12:69" x14ac:dyDescent="0.3">
      <c r="L2400">
        <v>8930</v>
      </c>
      <c r="M2400" t="s">
        <v>2778</v>
      </c>
      <c r="AU2400" t="s">
        <v>38331</v>
      </c>
      <c r="AW2400" t="s">
        <v>38332</v>
      </c>
      <c r="AZ2400" t="s">
        <v>38333</v>
      </c>
      <c r="BA2400" t="s">
        <v>38334</v>
      </c>
      <c r="BB2400" t="s">
        <v>38335</v>
      </c>
      <c r="BD2400" t="s">
        <v>38336</v>
      </c>
      <c r="BI2400" t="s">
        <v>38337</v>
      </c>
      <c r="BN2400" t="s">
        <v>38338</v>
      </c>
      <c r="BO2400" t="s">
        <v>38339</v>
      </c>
      <c r="BQ2400" t="s">
        <v>38340</v>
      </c>
    </row>
    <row r="2401" spans="12:69" x14ac:dyDescent="0.3">
      <c r="L2401">
        <v>8930</v>
      </c>
      <c r="M2401" t="s">
        <v>2779</v>
      </c>
      <c r="AU2401" t="s">
        <v>38341</v>
      </c>
      <c r="AW2401" t="s">
        <v>38342</v>
      </c>
      <c r="AZ2401" t="s">
        <v>38343</v>
      </c>
      <c r="BA2401" t="s">
        <v>38344</v>
      </c>
      <c r="BB2401" t="s">
        <v>38345</v>
      </c>
      <c r="BD2401" t="s">
        <v>38346</v>
      </c>
      <c r="BI2401" t="s">
        <v>38347</v>
      </c>
      <c r="BN2401" t="s">
        <v>38348</v>
      </c>
      <c r="BO2401" t="s">
        <v>38349</v>
      </c>
      <c r="BQ2401" t="s">
        <v>38350</v>
      </c>
    </row>
    <row r="2402" spans="12:69" x14ac:dyDescent="0.3">
      <c r="L2402">
        <v>8940</v>
      </c>
      <c r="M2402" t="s">
        <v>2780</v>
      </c>
      <c r="AU2402" t="s">
        <v>38351</v>
      </c>
      <c r="AW2402" t="s">
        <v>38352</v>
      </c>
      <c r="AZ2402" t="s">
        <v>38353</v>
      </c>
      <c r="BA2402" t="s">
        <v>38354</v>
      </c>
      <c r="BB2402" t="s">
        <v>38355</v>
      </c>
      <c r="BD2402" t="s">
        <v>38356</v>
      </c>
      <c r="BI2402" t="s">
        <v>38357</v>
      </c>
      <c r="BN2402" t="s">
        <v>38358</v>
      </c>
      <c r="BO2402" t="s">
        <v>38359</v>
      </c>
      <c r="BQ2402" t="s">
        <v>38360</v>
      </c>
    </row>
    <row r="2403" spans="12:69" x14ac:dyDescent="0.3">
      <c r="L2403">
        <v>8940</v>
      </c>
      <c r="M2403" t="s">
        <v>2781</v>
      </c>
      <c r="AU2403" t="s">
        <v>38361</v>
      </c>
      <c r="AW2403" t="s">
        <v>38362</v>
      </c>
      <c r="AZ2403" t="s">
        <v>38363</v>
      </c>
      <c r="BA2403" t="s">
        <v>38364</v>
      </c>
      <c r="BB2403" t="s">
        <v>38365</v>
      </c>
      <c r="BD2403" t="s">
        <v>38366</v>
      </c>
      <c r="BI2403" t="s">
        <v>38367</v>
      </c>
      <c r="BN2403" t="s">
        <v>38368</v>
      </c>
      <c r="BO2403" t="s">
        <v>38369</v>
      </c>
      <c r="BQ2403" t="s">
        <v>38370</v>
      </c>
    </row>
    <row r="2404" spans="12:69" x14ac:dyDescent="0.3">
      <c r="L2404">
        <v>8950</v>
      </c>
      <c r="M2404" t="s">
        <v>2783</v>
      </c>
      <c r="AU2404" t="s">
        <v>38371</v>
      </c>
      <c r="AW2404" t="s">
        <v>38372</v>
      </c>
      <c r="AZ2404" t="s">
        <v>38373</v>
      </c>
      <c r="BA2404" t="s">
        <v>38374</v>
      </c>
      <c r="BB2404" t="s">
        <v>38375</v>
      </c>
      <c r="BD2404" t="s">
        <v>38376</v>
      </c>
      <c r="BI2404" t="s">
        <v>38377</v>
      </c>
      <c r="BN2404" t="s">
        <v>38378</v>
      </c>
      <c r="BO2404" t="s">
        <v>38379</v>
      </c>
      <c r="BQ2404" t="s">
        <v>38380</v>
      </c>
    </row>
    <row r="2405" spans="12:69" x14ac:dyDescent="0.3">
      <c r="L2405">
        <v>8951</v>
      </c>
      <c r="M2405" t="s">
        <v>2782</v>
      </c>
      <c r="AU2405" t="s">
        <v>38381</v>
      </c>
      <c r="AW2405" t="s">
        <v>38382</v>
      </c>
      <c r="AZ2405" t="s">
        <v>38383</v>
      </c>
      <c r="BA2405" t="s">
        <v>38384</v>
      </c>
      <c r="BB2405" t="s">
        <v>38385</v>
      </c>
      <c r="BD2405" t="s">
        <v>38386</v>
      </c>
      <c r="BI2405" t="s">
        <v>38387</v>
      </c>
      <c r="BN2405" t="s">
        <v>38388</v>
      </c>
      <c r="BO2405" t="s">
        <v>38389</v>
      </c>
      <c r="BQ2405" t="s">
        <v>38390</v>
      </c>
    </row>
    <row r="2406" spans="12:69" x14ac:dyDescent="0.3">
      <c r="L2406">
        <v>8952</v>
      </c>
      <c r="M2406" t="s">
        <v>2784</v>
      </c>
      <c r="AU2406" t="s">
        <v>38391</v>
      </c>
      <c r="AW2406" t="s">
        <v>38392</v>
      </c>
      <c r="AZ2406" t="s">
        <v>38393</v>
      </c>
      <c r="BA2406" t="s">
        <v>38394</v>
      </c>
      <c r="BB2406" t="s">
        <v>38395</v>
      </c>
      <c r="BD2406" t="s">
        <v>38396</v>
      </c>
      <c r="BI2406" t="s">
        <v>38397</v>
      </c>
      <c r="BN2406" t="s">
        <v>38398</v>
      </c>
      <c r="BO2406" t="s">
        <v>38399</v>
      </c>
      <c r="BQ2406" t="s">
        <v>38400</v>
      </c>
    </row>
    <row r="2407" spans="12:69" x14ac:dyDescent="0.3">
      <c r="L2407">
        <v>8953</v>
      </c>
      <c r="M2407" t="s">
        <v>2785</v>
      </c>
      <c r="AU2407" t="s">
        <v>38401</v>
      </c>
      <c r="AW2407" t="s">
        <v>38402</v>
      </c>
      <c r="AZ2407" t="s">
        <v>38403</v>
      </c>
      <c r="BA2407" t="s">
        <v>38404</v>
      </c>
      <c r="BB2407" t="s">
        <v>38405</v>
      </c>
      <c r="BD2407" t="s">
        <v>38406</v>
      </c>
      <c r="BI2407" t="s">
        <v>38407</v>
      </c>
      <c r="BN2407" t="s">
        <v>38408</v>
      </c>
      <c r="BO2407" t="s">
        <v>38409</v>
      </c>
      <c r="BQ2407" t="s">
        <v>38410</v>
      </c>
    </row>
    <row r="2408" spans="12:69" x14ac:dyDescent="0.3">
      <c r="L2408">
        <v>8954</v>
      </c>
      <c r="M2408" t="s">
        <v>2787</v>
      </c>
      <c r="AU2408" t="s">
        <v>38411</v>
      </c>
      <c r="AW2408" t="s">
        <v>38412</v>
      </c>
      <c r="AZ2408" t="s">
        <v>38413</v>
      </c>
      <c r="BA2408" t="s">
        <v>38414</v>
      </c>
      <c r="BB2408" t="s">
        <v>38415</v>
      </c>
      <c r="BD2408" t="s">
        <v>38416</v>
      </c>
      <c r="BI2408" t="s">
        <v>38417</v>
      </c>
      <c r="BN2408" t="s">
        <v>38418</v>
      </c>
      <c r="BO2408" t="s">
        <v>38419</v>
      </c>
      <c r="BQ2408" t="s">
        <v>38420</v>
      </c>
    </row>
    <row r="2409" spans="12:69" x14ac:dyDescent="0.3">
      <c r="L2409">
        <v>8956</v>
      </c>
      <c r="M2409" t="s">
        <v>2786</v>
      </c>
      <c r="AU2409" t="s">
        <v>38421</v>
      </c>
      <c r="AW2409" t="s">
        <v>38422</v>
      </c>
      <c r="AZ2409" t="s">
        <v>38423</v>
      </c>
      <c r="BA2409" t="s">
        <v>38424</v>
      </c>
      <c r="BB2409" t="s">
        <v>38425</v>
      </c>
      <c r="BD2409" t="s">
        <v>38426</v>
      </c>
      <c r="BI2409" t="s">
        <v>38427</v>
      </c>
      <c r="BN2409" t="s">
        <v>38428</v>
      </c>
      <c r="BO2409" t="s">
        <v>38429</v>
      </c>
      <c r="BQ2409" t="s">
        <v>38430</v>
      </c>
    </row>
    <row r="2410" spans="12:69" x14ac:dyDescent="0.3">
      <c r="L2410">
        <v>8957</v>
      </c>
      <c r="M2410" t="s">
        <v>2788</v>
      </c>
      <c r="AU2410" t="s">
        <v>38431</v>
      </c>
      <c r="AW2410" t="s">
        <v>38432</v>
      </c>
      <c r="AZ2410" t="s">
        <v>38433</v>
      </c>
      <c r="BA2410" t="s">
        <v>38434</v>
      </c>
      <c r="BB2410" t="s">
        <v>38435</v>
      </c>
      <c r="BD2410" t="s">
        <v>38436</v>
      </c>
      <c r="BI2410" t="s">
        <v>38437</v>
      </c>
      <c r="BN2410" t="s">
        <v>38438</v>
      </c>
      <c r="BO2410" t="s">
        <v>38439</v>
      </c>
      <c r="BQ2410" t="s">
        <v>38440</v>
      </c>
    </row>
    <row r="2411" spans="12:69" x14ac:dyDescent="0.3">
      <c r="L2411">
        <v>8958</v>
      </c>
      <c r="M2411" t="s">
        <v>2789</v>
      </c>
      <c r="AU2411" t="s">
        <v>38441</v>
      </c>
      <c r="AW2411" t="s">
        <v>38442</v>
      </c>
      <c r="AZ2411" t="s">
        <v>38443</v>
      </c>
      <c r="BA2411" t="s">
        <v>38444</v>
      </c>
      <c r="BB2411" t="s">
        <v>38445</v>
      </c>
      <c r="BD2411" t="s">
        <v>38446</v>
      </c>
      <c r="BI2411" t="s">
        <v>38447</v>
      </c>
      <c r="BN2411" t="s">
        <v>38448</v>
      </c>
      <c r="BO2411" t="s">
        <v>38449</v>
      </c>
      <c r="BQ2411" t="s">
        <v>38450</v>
      </c>
    </row>
    <row r="2412" spans="12:69" x14ac:dyDescent="0.3">
      <c r="L2412">
        <v>8970</v>
      </c>
      <c r="M2412" t="s">
        <v>2790</v>
      </c>
      <c r="AU2412" t="s">
        <v>38451</v>
      </c>
      <c r="AW2412" t="s">
        <v>38452</v>
      </c>
      <c r="AZ2412" t="s">
        <v>38453</v>
      </c>
      <c r="BA2412" t="s">
        <v>38454</v>
      </c>
      <c r="BB2412" t="s">
        <v>38455</v>
      </c>
      <c r="BD2412" t="s">
        <v>38456</v>
      </c>
      <c r="BI2412" t="s">
        <v>38457</v>
      </c>
      <c r="BN2412" t="s">
        <v>38458</v>
      </c>
      <c r="BO2412" t="s">
        <v>38459</v>
      </c>
      <c r="BQ2412" t="s">
        <v>13547</v>
      </c>
    </row>
    <row r="2413" spans="12:69" x14ac:dyDescent="0.3">
      <c r="L2413">
        <v>8970</v>
      </c>
      <c r="M2413" t="s">
        <v>2791</v>
      </c>
      <c r="AU2413" t="s">
        <v>38460</v>
      </c>
      <c r="AW2413" t="s">
        <v>38461</v>
      </c>
      <c r="AZ2413" t="s">
        <v>38462</v>
      </c>
      <c r="BA2413" t="s">
        <v>38463</v>
      </c>
      <c r="BB2413" t="s">
        <v>38464</v>
      </c>
      <c r="BD2413" t="s">
        <v>38465</v>
      </c>
      <c r="BI2413" t="s">
        <v>38466</v>
      </c>
      <c r="BN2413" t="s">
        <v>38467</v>
      </c>
      <c r="BO2413" t="s">
        <v>38468</v>
      </c>
      <c r="BQ2413" t="s">
        <v>38469</v>
      </c>
    </row>
    <row r="2414" spans="12:69" x14ac:dyDescent="0.3">
      <c r="L2414">
        <v>8972</v>
      </c>
      <c r="M2414" t="s">
        <v>2792</v>
      </c>
      <c r="AU2414" t="s">
        <v>38470</v>
      </c>
      <c r="AW2414" t="s">
        <v>38471</v>
      </c>
      <c r="AZ2414" t="s">
        <v>38472</v>
      </c>
      <c r="BA2414" t="s">
        <v>38473</v>
      </c>
      <c r="BB2414" t="s">
        <v>38474</v>
      </c>
      <c r="BD2414" t="s">
        <v>38475</v>
      </c>
      <c r="BI2414" t="s">
        <v>38476</v>
      </c>
      <c r="BN2414" t="s">
        <v>38477</v>
      </c>
      <c r="BO2414" t="s">
        <v>8730</v>
      </c>
      <c r="BQ2414" t="s">
        <v>38478</v>
      </c>
    </row>
    <row r="2415" spans="12:69" x14ac:dyDescent="0.3">
      <c r="L2415">
        <v>8972</v>
      </c>
      <c r="M2415" t="s">
        <v>2793</v>
      </c>
      <c r="AU2415" t="s">
        <v>38479</v>
      </c>
      <c r="AW2415" t="s">
        <v>38480</v>
      </c>
      <c r="AZ2415" t="s">
        <v>38481</v>
      </c>
      <c r="BA2415" t="s">
        <v>38482</v>
      </c>
      <c r="BB2415" t="s">
        <v>38483</v>
      </c>
      <c r="BD2415" t="s">
        <v>38484</v>
      </c>
      <c r="BI2415" t="s">
        <v>38485</v>
      </c>
      <c r="BN2415" t="s">
        <v>38486</v>
      </c>
      <c r="BO2415" t="s">
        <v>38487</v>
      </c>
      <c r="BQ2415" t="s">
        <v>38488</v>
      </c>
    </row>
    <row r="2416" spans="12:69" x14ac:dyDescent="0.3">
      <c r="L2416">
        <v>8972</v>
      </c>
      <c r="M2416" t="s">
        <v>2794</v>
      </c>
      <c r="AU2416" t="s">
        <v>38489</v>
      </c>
      <c r="AW2416" t="s">
        <v>38490</v>
      </c>
      <c r="AZ2416" t="s">
        <v>38491</v>
      </c>
      <c r="BA2416" t="s">
        <v>38492</v>
      </c>
      <c r="BB2416" t="s">
        <v>38493</v>
      </c>
      <c r="BD2416" t="s">
        <v>38494</v>
      </c>
      <c r="BI2416" t="s">
        <v>38495</v>
      </c>
      <c r="BN2416" t="s">
        <v>38496</v>
      </c>
      <c r="BO2416" t="s">
        <v>38497</v>
      </c>
      <c r="BQ2416" t="s">
        <v>38498</v>
      </c>
    </row>
    <row r="2417" spans="12:69" x14ac:dyDescent="0.3">
      <c r="L2417">
        <v>8978</v>
      </c>
      <c r="M2417" t="s">
        <v>2795</v>
      </c>
      <c r="AU2417" t="s">
        <v>38499</v>
      </c>
      <c r="AW2417" t="s">
        <v>38500</v>
      </c>
      <c r="AZ2417" t="s">
        <v>38501</v>
      </c>
      <c r="BA2417" t="s">
        <v>38502</v>
      </c>
      <c r="BB2417" t="s">
        <v>38503</v>
      </c>
      <c r="BD2417" t="s">
        <v>38504</v>
      </c>
      <c r="BI2417" t="s">
        <v>38505</v>
      </c>
      <c r="BN2417" t="s">
        <v>38506</v>
      </c>
      <c r="BO2417" t="s">
        <v>38507</v>
      </c>
      <c r="BQ2417" t="s">
        <v>38508</v>
      </c>
    </row>
    <row r="2418" spans="12:69" x14ac:dyDescent="0.3">
      <c r="L2418">
        <v>8980</v>
      </c>
      <c r="M2418" t="s">
        <v>2796</v>
      </c>
      <c r="AU2418" t="s">
        <v>38509</v>
      </c>
      <c r="AW2418" t="s">
        <v>38510</v>
      </c>
      <c r="AZ2418" t="s">
        <v>38511</v>
      </c>
      <c r="BA2418" t="s">
        <v>38512</v>
      </c>
      <c r="BB2418" t="s">
        <v>38513</v>
      </c>
      <c r="BD2418" t="s">
        <v>38514</v>
      </c>
      <c r="BI2418" t="s">
        <v>38515</v>
      </c>
      <c r="BN2418" t="s">
        <v>38516</v>
      </c>
      <c r="BO2418" t="s">
        <v>38517</v>
      </c>
      <c r="BQ2418" t="s">
        <v>38518</v>
      </c>
    </row>
    <row r="2419" spans="12:69" x14ac:dyDescent="0.3">
      <c r="L2419">
        <v>8980</v>
      </c>
      <c r="M2419" t="s">
        <v>2797</v>
      </c>
      <c r="AU2419" t="s">
        <v>38519</v>
      </c>
      <c r="AW2419" t="s">
        <v>38520</v>
      </c>
      <c r="AZ2419" t="s">
        <v>38521</v>
      </c>
      <c r="BA2419" t="s">
        <v>38522</v>
      </c>
      <c r="BB2419" t="s">
        <v>38523</v>
      </c>
      <c r="BD2419" t="s">
        <v>38524</v>
      </c>
      <c r="BI2419" t="s">
        <v>38525</v>
      </c>
      <c r="BN2419" t="s">
        <v>38526</v>
      </c>
      <c r="BO2419" t="s">
        <v>38527</v>
      </c>
      <c r="BQ2419" t="s">
        <v>38528</v>
      </c>
    </row>
    <row r="2420" spans="12:69" x14ac:dyDescent="0.3">
      <c r="L2420">
        <v>8980</v>
      </c>
      <c r="M2420" t="s">
        <v>2798</v>
      </c>
      <c r="AU2420" t="s">
        <v>38529</v>
      </c>
      <c r="AW2420" t="s">
        <v>38530</v>
      </c>
      <c r="AZ2420" t="s">
        <v>38531</v>
      </c>
      <c r="BA2420" t="s">
        <v>38532</v>
      </c>
      <c r="BB2420" t="s">
        <v>38533</v>
      </c>
      <c r="BD2420" t="s">
        <v>38534</v>
      </c>
      <c r="BI2420" t="s">
        <v>38535</v>
      </c>
      <c r="BN2420" t="s">
        <v>38536</v>
      </c>
      <c r="BO2420" t="s">
        <v>38537</v>
      </c>
      <c r="BQ2420" t="s">
        <v>38538</v>
      </c>
    </row>
    <row r="2421" spans="12:69" x14ac:dyDescent="0.3">
      <c r="L2421">
        <v>8980</v>
      </c>
      <c r="M2421" t="s">
        <v>2799</v>
      </c>
      <c r="AU2421" t="s">
        <v>38539</v>
      </c>
      <c r="AW2421" t="s">
        <v>38540</v>
      </c>
      <c r="AZ2421" t="s">
        <v>38541</v>
      </c>
      <c r="BA2421" t="s">
        <v>38542</v>
      </c>
      <c r="BB2421" t="s">
        <v>38543</v>
      </c>
      <c r="BD2421" t="s">
        <v>38544</v>
      </c>
      <c r="BI2421" t="s">
        <v>38545</v>
      </c>
      <c r="BN2421" t="s">
        <v>38546</v>
      </c>
      <c r="BO2421" t="s">
        <v>38547</v>
      </c>
      <c r="BQ2421" t="s">
        <v>38548</v>
      </c>
    </row>
    <row r="2422" spans="12:69" x14ac:dyDescent="0.3">
      <c r="L2422">
        <v>8980</v>
      </c>
      <c r="M2422" t="s">
        <v>2800</v>
      </c>
      <c r="AU2422" t="s">
        <v>38549</v>
      </c>
      <c r="AW2422" t="s">
        <v>38550</v>
      </c>
      <c r="AZ2422" t="s">
        <v>38551</v>
      </c>
      <c r="BA2422" t="s">
        <v>38552</v>
      </c>
      <c r="BB2422" t="s">
        <v>38553</v>
      </c>
      <c r="BD2422" t="s">
        <v>38554</v>
      </c>
      <c r="BI2422" t="s">
        <v>38555</v>
      </c>
      <c r="BN2422" t="s">
        <v>38556</v>
      </c>
      <c r="BO2422" t="s">
        <v>38557</v>
      </c>
      <c r="BQ2422" t="s">
        <v>38558</v>
      </c>
    </row>
    <row r="2423" spans="12:69" x14ac:dyDescent="0.3">
      <c r="L2423">
        <v>9000</v>
      </c>
      <c r="M2423" t="s">
        <v>2801</v>
      </c>
      <c r="AU2423" t="s">
        <v>38559</v>
      </c>
      <c r="AW2423" t="s">
        <v>38560</v>
      </c>
      <c r="AZ2423" t="s">
        <v>38561</v>
      </c>
      <c r="BA2423" t="s">
        <v>38562</v>
      </c>
      <c r="BB2423" t="s">
        <v>38563</v>
      </c>
      <c r="BD2423" t="s">
        <v>38564</v>
      </c>
      <c r="BI2423" t="s">
        <v>38565</v>
      </c>
      <c r="BN2423" t="s">
        <v>38566</v>
      </c>
      <c r="BO2423" t="s">
        <v>38567</v>
      </c>
      <c r="BQ2423" t="s">
        <v>38568</v>
      </c>
    </row>
    <row r="2424" spans="12:69" x14ac:dyDescent="0.3">
      <c r="L2424">
        <v>9030</v>
      </c>
      <c r="M2424" t="s">
        <v>2802</v>
      </c>
      <c r="AU2424" t="s">
        <v>38569</v>
      </c>
      <c r="AW2424" t="s">
        <v>38570</v>
      </c>
      <c r="AZ2424" t="s">
        <v>38571</v>
      </c>
      <c r="BA2424" t="s">
        <v>38572</v>
      </c>
      <c r="BB2424" t="s">
        <v>38573</v>
      </c>
      <c r="BD2424" t="s">
        <v>38574</v>
      </c>
      <c r="BI2424" t="s">
        <v>38575</v>
      </c>
      <c r="BN2424" t="s">
        <v>38576</v>
      </c>
      <c r="BO2424" t="s">
        <v>38577</v>
      </c>
      <c r="BQ2424" t="s">
        <v>38578</v>
      </c>
    </row>
    <row r="2425" spans="12:69" x14ac:dyDescent="0.3">
      <c r="L2425">
        <v>9031</v>
      </c>
      <c r="M2425" t="s">
        <v>2803</v>
      </c>
      <c r="AU2425" t="s">
        <v>9507</v>
      </c>
      <c r="AW2425" t="s">
        <v>38579</v>
      </c>
      <c r="AZ2425" t="s">
        <v>38580</v>
      </c>
      <c r="BA2425" t="s">
        <v>38581</v>
      </c>
      <c r="BB2425" t="s">
        <v>38582</v>
      </c>
      <c r="BD2425" t="s">
        <v>38583</v>
      </c>
      <c r="BI2425" t="s">
        <v>38584</v>
      </c>
      <c r="BN2425" t="s">
        <v>38585</v>
      </c>
      <c r="BO2425" t="s">
        <v>38586</v>
      </c>
      <c r="BQ2425" t="s">
        <v>38587</v>
      </c>
    </row>
    <row r="2426" spans="12:69" x14ac:dyDescent="0.3">
      <c r="L2426">
        <v>9032</v>
      </c>
      <c r="M2426" t="s">
        <v>2804</v>
      </c>
      <c r="AU2426" t="s">
        <v>38588</v>
      </c>
      <c r="AW2426" t="s">
        <v>38589</v>
      </c>
      <c r="AZ2426" t="s">
        <v>38590</v>
      </c>
      <c r="BA2426" t="s">
        <v>38591</v>
      </c>
      <c r="BB2426" t="s">
        <v>38592</v>
      </c>
      <c r="BD2426" t="s">
        <v>38593</v>
      </c>
      <c r="BI2426" t="s">
        <v>38594</v>
      </c>
      <c r="BN2426" t="s">
        <v>38595</v>
      </c>
      <c r="BO2426" t="s">
        <v>38596</v>
      </c>
      <c r="BQ2426" t="s">
        <v>38597</v>
      </c>
    </row>
    <row r="2427" spans="12:69" x14ac:dyDescent="0.3">
      <c r="L2427">
        <v>9040</v>
      </c>
      <c r="M2427" t="s">
        <v>2805</v>
      </c>
      <c r="AU2427" t="s">
        <v>38598</v>
      </c>
      <c r="AW2427" t="s">
        <v>38599</v>
      </c>
      <c r="AZ2427" t="s">
        <v>38600</v>
      </c>
      <c r="BA2427" t="s">
        <v>38601</v>
      </c>
      <c r="BB2427" t="s">
        <v>38602</v>
      </c>
      <c r="BD2427" t="s">
        <v>38603</v>
      </c>
      <c r="BI2427" t="s">
        <v>38604</v>
      </c>
      <c r="BN2427" t="s">
        <v>38605</v>
      </c>
      <c r="BO2427" t="s">
        <v>38606</v>
      </c>
      <c r="BQ2427" t="s">
        <v>38607</v>
      </c>
    </row>
    <row r="2428" spans="12:69" x14ac:dyDescent="0.3">
      <c r="L2428">
        <v>9041</v>
      </c>
      <c r="M2428" t="s">
        <v>2806</v>
      </c>
      <c r="AU2428" t="s">
        <v>38608</v>
      </c>
      <c r="AW2428" t="s">
        <v>38609</v>
      </c>
      <c r="AZ2428" t="s">
        <v>38610</v>
      </c>
      <c r="BA2428" t="s">
        <v>38611</v>
      </c>
      <c r="BB2428" t="s">
        <v>38612</v>
      </c>
      <c r="BD2428" t="s">
        <v>38613</v>
      </c>
      <c r="BI2428" t="s">
        <v>38614</v>
      </c>
      <c r="BN2428" t="s">
        <v>38615</v>
      </c>
      <c r="BO2428" t="s">
        <v>38616</v>
      </c>
      <c r="BQ2428" t="s">
        <v>38617</v>
      </c>
    </row>
    <row r="2429" spans="12:69" x14ac:dyDescent="0.3">
      <c r="L2429">
        <v>9042</v>
      </c>
      <c r="M2429" t="s">
        <v>2807</v>
      </c>
      <c r="AU2429" t="s">
        <v>38618</v>
      </c>
      <c r="AW2429" t="s">
        <v>38619</v>
      </c>
      <c r="AZ2429" t="s">
        <v>38620</v>
      </c>
      <c r="BA2429" t="s">
        <v>38621</v>
      </c>
      <c r="BB2429" t="s">
        <v>38622</v>
      </c>
      <c r="BD2429" t="s">
        <v>38623</v>
      </c>
      <c r="BI2429" t="s">
        <v>38624</v>
      </c>
      <c r="BN2429" t="s">
        <v>38625</v>
      </c>
      <c r="BO2429" t="s">
        <v>38626</v>
      </c>
      <c r="BQ2429" t="s">
        <v>38627</v>
      </c>
    </row>
    <row r="2430" spans="12:69" x14ac:dyDescent="0.3">
      <c r="L2430">
        <v>9042</v>
      </c>
      <c r="M2430" t="s">
        <v>2808</v>
      </c>
      <c r="AU2430" t="s">
        <v>38628</v>
      </c>
      <c r="AW2430" t="s">
        <v>38629</v>
      </c>
      <c r="AZ2430" t="s">
        <v>38630</v>
      </c>
      <c r="BA2430" t="s">
        <v>38631</v>
      </c>
      <c r="BB2430" t="s">
        <v>38632</v>
      </c>
      <c r="BD2430" t="s">
        <v>38633</v>
      </c>
      <c r="BI2430" t="s">
        <v>38634</v>
      </c>
      <c r="BN2430" t="s">
        <v>38635</v>
      </c>
      <c r="BO2430" t="s">
        <v>38636</v>
      </c>
      <c r="BQ2430" t="s">
        <v>38637</v>
      </c>
    </row>
    <row r="2431" spans="12:69" x14ac:dyDescent="0.3">
      <c r="L2431">
        <v>9042</v>
      </c>
      <c r="M2431" t="s">
        <v>2809</v>
      </c>
      <c r="AU2431" t="s">
        <v>25203</v>
      </c>
      <c r="AW2431" t="s">
        <v>38638</v>
      </c>
      <c r="AZ2431" t="s">
        <v>38639</v>
      </c>
      <c r="BA2431" t="s">
        <v>38640</v>
      </c>
      <c r="BB2431" t="s">
        <v>38641</v>
      </c>
      <c r="BD2431" t="s">
        <v>38642</v>
      </c>
      <c r="BI2431" t="s">
        <v>38643</v>
      </c>
      <c r="BN2431" t="s">
        <v>38644</v>
      </c>
      <c r="BO2431" t="s">
        <v>38645</v>
      </c>
      <c r="BQ2431" t="s">
        <v>38646</v>
      </c>
    </row>
    <row r="2432" spans="12:69" x14ac:dyDescent="0.3">
      <c r="L2432">
        <v>9050</v>
      </c>
      <c r="M2432" t="s">
        <v>2810</v>
      </c>
      <c r="AU2432" t="s">
        <v>38647</v>
      </c>
      <c r="AW2432" t="s">
        <v>38648</v>
      </c>
      <c r="AZ2432" t="s">
        <v>38649</v>
      </c>
      <c r="BA2432" t="s">
        <v>38650</v>
      </c>
      <c r="BB2432" t="s">
        <v>38651</v>
      </c>
      <c r="BD2432" t="s">
        <v>38652</v>
      </c>
      <c r="BI2432" t="s">
        <v>38653</v>
      </c>
      <c r="BN2432" t="s">
        <v>38654</v>
      </c>
      <c r="BO2432" t="s">
        <v>38655</v>
      </c>
      <c r="BQ2432" t="s">
        <v>38656</v>
      </c>
    </row>
    <row r="2433" spans="12:69" x14ac:dyDescent="0.3">
      <c r="L2433">
        <v>9050</v>
      </c>
      <c r="M2433" t="s">
        <v>2811</v>
      </c>
      <c r="AU2433" t="s">
        <v>38657</v>
      </c>
      <c r="AW2433" t="s">
        <v>38658</v>
      </c>
      <c r="AZ2433" t="s">
        <v>38659</v>
      </c>
      <c r="BA2433" t="s">
        <v>38660</v>
      </c>
      <c r="BB2433" t="s">
        <v>38661</v>
      </c>
      <c r="BD2433" t="s">
        <v>38662</v>
      </c>
      <c r="BI2433" t="s">
        <v>38663</v>
      </c>
      <c r="BN2433" t="s">
        <v>38664</v>
      </c>
      <c r="BO2433" t="s">
        <v>38665</v>
      </c>
      <c r="BQ2433" t="s">
        <v>38666</v>
      </c>
    </row>
    <row r="2434" spans="12:69" x14ac:dyDescent="0.3">
      <c r="L2434">
        <v>9051</v>
      </c>
      <c r="M2434" t="s">
        <v>2812</v>
      </c>
      <c r="AU2434" t="s">
        <v>38667</v>
      </c>
      <c r="AW2434" t="s">
        <v>38668</v>
      </c>
      <c r="AZ2434" t="s">
        <v>38669</v>
      </c>
      <c r="BA2434" t="s">
        <v>38670</v>
      </c>
      <c r="BB2434" t="s">
        <v>38671</v>
      </c>
      <c r="BD2434" t="s">
        <v>38672</v>
      </c>
      <c r="BI2434" t="s">
        <v>38673</v>
      </c>
      <c r="BN2434" t="s">
        <v>38674</v>
      </c>
      <c r="BO2434" t="s">
        <v>38675</v>
      </c>
      <c r="BQ2434" t="s">
        <v>38676</v>
      </c>
    </row>
    <row r="2435" spans="12:69" x14ac:dyDescent="0.3">
      <c r="L2435">
        <v>9051</v>
      </c>
      <c r="M2435" t="s">
        <v>2814</v>
      </c>
      <c r="AU2435" t="s">
        <v>38677</v>
      </c>
      <c r="AW2435" t="s">
        <v>38678</v>
      </c>
      <c r="AZ2435" t="s">
        <v>38679</v>
      </c>
      <c r="BA2435" t="s">
        <v>38680</v>
      </c>
      <c r="BB2435" t="s">
        <v>38681</v>
      </c>
      <c r="BD2435" t="s">
        <v>38682</v>
      </c>
      <c r="BI2435" t="s">
        <v>38683</v>
      </c>
      <c r="BN2435" t="s">
        <v>38684</v>
      </c>
      <c r="BO2435" t="s">
        <v>38685</v>
      </c>
      <c r="BQ2435" t="s">
        <v>38686</v>
      </c>
    </row>
    <row r="2436" spans="12:69" x14ac:dyDescent="0.3">
      <c r="L2436">
        <v>9052</v>
      </c>
      <c r="M2436" t="s">
        <v>2813</v>
      </c>
      <c r="AU2436" t="s">
        <v>38687</v>
      </c>
      <c r="AW2436" t="s">
        <v>38688</v>
      </c>
      <c r="AZ2436" t="s">
        <v>38689</v>
      </c>
      <c r="BA2436" t="s">
        <v>38690</v>
      </c>
      <c r="BB2436" t="s">
        <v>38691</v>
      </c>
      <c r="BD2436" t="s">
        <v>38692</v>
      </c>
      <c r="BI2436" t="s">
        <v>38693</v>
      </c>
      <c r="BN2436" t="s">
        <v>38694</v>
      </c>
      <c r="BO2436" t="s">
        <v>38695</v>
      </c>
      <c r="BQ2436" t="s">
        <v>38696</v>
      </c>
    </row>
    <row r="2437" spans="12:69" x14ac:dyDescent="0.3">
      <c r="L2437">
        <v>9060</v>
      </c>
      <c r="M2437" t="s">
        <v>2815</v>
      </c>
      <c r="AU2437" t="s">
        <v>38697</v>
      </c>
      <c r="AW2437" t="s">
        <v>38698</v>
      </c>
      <c r="AZ2437" t="s">
        <v>38699</v>
      </c>
      <c r="BA2437" t="s">
        <v>38700</v>
      </c>
      <c r="BB2437" t="s">
        <v>38701</v>
      </c>
      <c r="BD2437" t="s">
        <v>38702</v>
      </c>
      <c r="BI2437" t="s">
        <v>38703</v>
      </c>
      <c r="BN2437" t="s">
        <v>38704</v>
      </c>
      <c r="BO2437" t="s">
        <v>38705</v>
      </c>
      <c r="BQ2437" t="s">
        <v>38706</v>
      </c>
    </row>
    <row r="2438" spans="12:69" x14ac:dyDescent="0.3">
      <c r="L2438">
        <v>9070</v>
      </c>
      <c r="M2438" t="s">
        <v>2816</v>
      </c>
      <c r="AU2438" t="s">
        <v>38707</v>
      </c>
      <c r="AW2438" t="s">
        <v>38708</v>
      </c>
      <c r="AZ2438" t="s">
        <v>38709</v>
      </c>
      <c r="BA2438" t="s">
        <v>38710</v>
      </c>
      <c r="BB2438" t="s">
        <v>38711</v>
      </c>
      <c r="BD2438" t="s">
        <v>38712</v>
      </c>
      <c r="BI2438" t="s">
        <v>38713</v>
      </c>
      <c r="BN2438" t="s">
        <v>38714</v>
      </c>
      <c r="BO2438" t="s">
        <v>38715</v>
      </c>
      <c r="BQ2438" t="s">
        <v>38716</v>
      </c>
    </row>
    <row r="2439" spans="12:69" x14ac:dyDescent="0.3">
      <c r="L2439">
        <v>9070</v>
      </c>
      <c r="M2439" t="s">
        <v>2817</v>
      </c>
      <c r="AU2439" t="s">
        <v>38717</v>
      </c>
      <c r="AW2439" t="s">
        <v>38718</v>
      </c>
      <c r="AZ2439" t="s">
        <v>38719</v>
      </c>
      <c r="BA2439" t="s">
        <v>38720</v>
      </c>
      <c r="BB2439" t="s">
        <v>38721</v>
      </c>
      <c r="BD2439" t="s">
        <v>38722</v>
      </c>
      <c r="BI2439" t="s">
        <v>38723</v>
      </c>
      <c r="BN2439" t="s">
        <v>38724</v>
      </c>
      <c r="BO2439" t="s">
        <v>38725</v>
      </c>
      <c r="BQ2439" t="s">
        <v>38726</v>
      </c>
    </row>
    <row r="2440" spans="12:69" x14ac:dyDescent="0.3">
      <c r="L2440">
        <v>9080</v>
      </c>
      <c r="M2440" t="s">
        <v>2819</v>
      </c>
      <c r="AU2440" t="s">
        <v>38727</v>
      </c>
      <c r="AW2440" t="s">
        <v>38728</v>
      </c>
      <c r="AZ2440" t="s">
        <v>38729</v>
      </c>
      <c r="BA2440" t="s">
        <v>38730</v>
      </c>
      <c r="BB2440" t="s">
        <v>38731</v>
      </c>
      <c r="BD2440" t="s">
        <v>38732</v>
      </c>
      <c r="BI2440" t="s">
        <v>38733</v>
      </c>
      <c r="BN2440" t="s">
        <v>38734</v>
      </c>
      <c r="BO2440" t="s">
        <v>38735</v>
      </c>
      <c r="BQ2440" t="s">
        <v>38736</v>
      </c>
    </row>
    <row r="2441" spans="12:69" x14ac:dyDescent="0.3">
      <c r="L2441">
        <v>9080</v>
      </c>
      <c r="M2441" t="s">
        <v>2820</v>
      </c>
      <c r="AU2441" t="s">
        <v>25320</v>
      </c>
      <c r="AW2441" t="s">
        <v>38737</v>
      </c>
      <c r="AZ2441" t="s">
        <v>38738</v>
      </c>
      <c r="BA2441" t="s">
        <v>38739</v>
      </c>
      <c r="BB2441" t="s">
        <v>38740</v>
      </c>
      <c r="BD2441" t="s">
        <v>38741</v>
      </c>
      <c r="BI2441" t="s">
        <v>38742</v>
      </c>
      <c r="BN2441" t="s">
        <v>38743</v>
      </c>
      <c r="BO2441" t="s">
        <v>38744</v>
      </c>
      <c r="BQ2441" t="s">
        <v>38745</v>
      </c>
    </row>
    <row r="2442" spans="12:69" x14ac:dyDescent="0.3">
      <c r="L2442">
        <v>9080</v>
      </c>
      <c r="M2442" t="s">
        <v>2821</v>
      </c>
      <c r="AU2442" t="s">
        <v>38746</v>
      </c>
      <c r="AW2442" t="s">
        <v>38747</v>
      </c>
      <c r="AZ2442" t="s">
        <v>38748</v>
      </c>
      <c r="BA2442" t="s">
        <v>38749</v>
      </c>
      <c r="BB2442" t="s">
        <v>38750</v>
      </c>
      <c r="BD2442" t="s">
        <v>38751</v>
      </c>
      <c r="BI2442" t="s">
        <v>38752</v>
      </c>
      <c r="BN2442" t="s">
        <v>38753</v>
      </c>
      <c r="BO2442" t="s">
        <v>38754</v>
      </c>
      <c r="BQ2442" t="s">
        <v>38755</v>
      </c>
    </row>
    <row r="2443" spans="12:69" x14ac:dyDescent="0.3">
      <c r="L2443">
        <v>9080</v>
      </c>
      <c r="M2443" t="s">
        <v>2822</v>
      </c>
      <c r="AU2443" t="s">
        <v>38756</v>
      </c>
      <c r="AW2443" t="s">
        <v>38757</v>
      </c>
      <c r="AZ2443" t="s">
        <v>38758</v>
      </c>
      <c r="BA2443" t="s">
        <v>38759</v>
      </c>
      <c r="BB2443" t="s">
        <v>38760</v>
      </c>
      <c r="BD2443" t="s">
        <v>38761</v>
      </c>
      <c r="BI2443" t="s">
        <v>38762</v>
      </c>
      <c r="BN2443" t="s">
        <v>38763</v>
      </c>
      <c r="BO2443" t="s">
        <v>38764</v>
      </c>
      <c r="BQ2443" t="s">
        <v>38765</v>
      </c>
    </row>
    <row r="2444" spans="12:69" x14ac:dyDescent="0.3">
      <c r="L2444">
        <v>9090</v>
      </c>
      <c r="M2444" t="s">
        <v>2823</v>
      </c>
      <c r="AU2444" t="s">
        <v>38766</v>
      </c>
      <c r="AW2444" t="s">
        <v>38767</v>
      </c>
      <c r="AZ2444" t="s">
        <v>38768</v>
      </c>
      <c r="BA2444" t="s">
        <v>38769</v>
      </c>
      <c r="BB2444" t="s">
        <v>38770</v>
      </c>
      <c r="BD2444" t="s">
        <v>38771</v>
      </c>
      <c r="BI2444" t="s">
        <v>38772</v>
      </c>
      <c r="BN2444" t="s">
        <v>38773</v>
      </c>
      <c r="BO2444" t="s">
        <v>38774</v>
      </c>
      <c r="BQ2444" t="s">
        <v>38775</v>
      </c>
    </row>
    <row r="2445" spans="12:69" x14ac:dyDescent="0.3">
      <c r="L2445">
        <v>9090</v>
      </c>
      <c r="M2445" t="s">
        <v>2825</v>
      </c>
      <c r="AU2445" t="s">
        <v>38776</v>
      </c>
      <c r="AW2445" t="s">
        <v>38777</v>
      </c>
      <c r="AZ2445" t="s">
        <v>38778</v>
      </c>
      <c r="BA2445" t="s">
        <v>38779</v>
      </c>
      <c r="BB2445" t="s">
        <v>38780</v>
      </c>
      <c r="BD2445" t="s">
        <v>38781</v>
      </c>
      <c r="BI2445" t="s">
        <v>38782</v>
      </c>
      <c r="BN2445" t="s">
        <v>38783</v>
      </c>
      <c r="BO2445" t="s">
        <v>38784</v>
      </c>
      <c r="BQ2445" t="s">
        <v>38785</v>
      </c>
    </row>
    <row r="2446" spans="12:69" x14ac:dyDescent="0.3">
      <c r="L2446">
        <v>9100</v>
      </c>
      <c r="M2446" t="s">
        <v>2826</v>
      </c>
      <c r="AU2446" t="s">
        <v>38786</v>
      </c>
      <c r="AW2446" t="s">
        <v>38787</v>
      </c>
      <c r="AZ2446" t="s">
        <v>38788</v>
      </c>
      <c r="BA2446" t="s">
        <v>38789</v>
      </c>
      <c r="BB2446" t="s">
        <v>38790</v>
      </c>
      <c r="BD2446" t="s">
        <v>38791</v>
      </c>
      <c r="BI2446" t="s">
        <v>38792</v>
      </c>
      <c r="BN2446" t="s">
        <v>38793</v>
      </c>
      <c r="BO2446" t="s">
        <v>38794</v>
      </c>
      <c r="BQ2446" t="s">
        <v>38795</v>
      </c>
    </row>
    <row r="2447" spans="12:69" x14ac:dyDescent="0.3">
      <c r="L2447">
        <v>9100</v>
      </c>
      <c r="M2447" t="s">
        <v>2827</v>
      </c>
      <c r="AU2447" t="s">
        <v>38796</v>
      </c>
      <c r="AW2447" t="s">
        <v>38797</v>
      </c>
      <c r="AZ2447" t="s">
        <v>38798</v>
      </c>
      <c r="BA2447" t="s">
        <v>38799</v>
      </c>
      <c r="BB2447" t="s">
        <v>38800</v>
      </c>
      <c r="BD2447" t="s">
        <v>38801</v>
      </c>
      <c r="BI2447" t="s">
        <v>38802</v>
      </c>
      <c r="BN2447" t="s">
        <v>38803</v>
      </c>
      <c r="BO2447" t="s">
        <v>38804</v>
      </c>
      <c r="BQ2447" t="s">
        <v>38805</v>
      </c>
    </row>
    <row r="2448" spans="12:69" x14ac:dyDescent="0.3">
      <c r="L2448">
        <v>9111</v>
      </c>
      <c r="M2448" t="s">
        <v>2828</v>
      </c>
      <c r="AU2448" t="s">
        <v>38806</v>
      </c>
      <c r="AW2448" t="s">
        <v>38807</v>
      </c>
      <c r="AZ2448" t="s">
        <v>38808</v>
      </c>
      <c r="BA2448" t="s">
        <v>38809</v>
      </c>
      <c r="BB2448" t="s">
        <v>38810</v>
      </c>
      <c r="BD2448" t="s">
        <v>38811</v>
      </c>
      <c r="BI2448" t="s">
        <v>38812</v>
      </c>
      <c r="BN2448" t="s">
        <v>38813</v>
      </c>
      <c r="BO2448" t="s">
        <v>38814</v>
      </c>
      <c r="BQ2448" t="s">
        <v>38815</v>
      </c>
    </row>
    <row r="2449" spans="12:69" x14ac:dyDescent="0.3">
      <c r="L2449">
        <v>9112</v>
      </c>
      <c r="M2449" t="s">
        <v>2829</v>
      </c>
      <c r="AU2449" t="s">
        <v>38816</v>
      </c>
      <c r="AW2449" t="s">
        <v>38817</v>
      </c>
      <c r="AZ2449" t="s">
        <v>38818</v>
      </c>
      <c r="BA2449" t="s">
        <v>38819</v>
      </c>
      <c r="BB2449" t="s">
        <v>38820</v>
      </c>
      <c r="BD2449" t="s">
        <v>38821</v>
      </c>
      <c r="BI2449" t="s">
        <v>38822</v>
      </c>
      <c r="BN2449" t="s">
        <v>38823</v>
      </c>
      <c r="BO2449" t="s">
        <v>38824</v>
      </c>
      <c r="BQ2449" t="s">
        <v>38825</v>
      </c>
    </row>
    <row r="2450" spans="12:69" x14ac:dyDescent="0.3">
      <c r="L2450">
        <v>9120</v>
      </c>
      <c r="M2450" t="s">
        <v>2830</v>
      </c>
      <c r="AU2450" t="s">
        <v>38826</v>
      </c>
      <c r="AW2450" t="s">
        <v>38827</v>
      </c>
      <c r="AZ2450" t="s">
        <v>38828</v>
      </c>
      <c r="BA2450" t="s">
        <v>38829</v>
      </c>
      <c r="BB2450" t="s">
        <v>38830</v>
      </c>
      <c r="BD2450" t="s">
        <v>38831</v>
      </c>
      <c r="BI2450" t="s">
        <v>38832</v>
      </c>
      <c r="BN2450" t="s">
        <v>38833</v>
      </c>
      <c r="BO2450" t="s">
        <v>38834</v>
      </c>
      <c r="BQ2450" t="s">
        <v>38835</v>
      </c>
    </row>
    <row r="2451" spans="12:69" x14ac:dyDescent="0.3">
      <c r="L2451">
        <v>9120</v>
      </c>
      <c r="M2451" t="s">
        <v>2831</v>
      </c>
      <c r="AU2451" t="s">
        <v>38836</v>
      </c>
      <c r="AW2451" t="s">
        <v>38837</v>
      </c>
      <c r="AZ2451" t="s">
        <v>38838</v>
      </c>
      <c r="BA2451" t="s">
        <v>38839</v>
      </c>
      <c r="BB2451" t="s">
        <v>38840</v>
      </c>
      <c r="BD2451" t="s">
        <v>38841</v>
      </c>
      <c r="BI2451" t="s">
        <v>38842</v>
      </c>
      <c r="BN2451" t="s">
        <v>38843</v>
      </c>
      <c r="BO2451" t="s">
        <v>38844</v>
      </c>
      <c r="BQ2451" t="s">
        <v>38845</v>
      </c>
    </row>
    <row r="2452" spans="12:69" x14ac:dyDescent="0.3">
      <c r="L2452">
        <v>9120</v>
      </c>
      <c r="M2452" t="s">
        <v>2832</v>
      </c>
      <c r="AU2452" t="s">
        <v>38846</v>
      </c>
      <c r="AW2452" t="s">
        <v>38847</v>
      </c>
      <c r="AZ2452" t="s">
        <v>38848</v>
      </c>
      <c r="BA2452" t="s">
        <v>38849</v>
      </c>
      <c r="BB2452" t="s">
        <v>38850</v>
      </c>
      <c r="BD2452" t="s">
        <v>38851</v>
      </c>
      <c r="BI2452" t="s">
        <v>38852</v>
      </c>
      <c r="BN2452" t="s">
        <v>38853</v>
      </c>
      <c r="BO2452" t="s">
        <v>38854</v>
      </c>
      <c r="BQ2452" t="s">
        <v>38855</v>
      </c>
    </row>
    <row r="2453" spans="12:69" x14ac:dyDescent="0.3">
      <c r="L2453">
        <v>9120</v>
      </c>
      <c r="M2453" t="s">
        <v>2824</v>
      </c>
      <c r="AU2453" t="s">
        <v>38856</v>
      </c>
      <c r="AW2453" t="s">
        <v>38857</v>
      </c>
      <c r="AZ2453" t="s">
        <v>38858</v>
      </c>
      <c r="BA2453" t="s">
        <v>38859</v>
      </c>
      <c r="BB2453" t="s">
        <v>38860</v>
      </c>
      <c r="BD2453" t="s">
        <v>38861</v>
      </c>
      <c r="BI2453" t="s">
        <v>38862</v>
      </c>
      <c r="BN2453" t="s">
        <v>38863</v>
      </c>
      <c r="BO2453" t="s">
        <v>38864</v>
      </c>
      <c r="BQ2453" t="s">
        <v>38865</v>
      </c>
    </row>
    <row r="2454" spans="12:69" x14ac:dyDescent="0.3">
      <c r="L2454">
        <v>9120</v>
      </c>
      <c r="M2454" t="s">
        <v>2833</v>
      </c>
      <c r="AU2454" t="s">
        <v>38866</v>
      </c>
      <c r="AW2454" t="s">
        <v>38867</v>
      </c>
      <c r="AZ2454" t="s">
        <v>38868</v>
      </c>
      <c r="BA2454" t="s">
        <v>38869</v>
      </c>
      <c r="BB2454" t="s">
        <v>38870</v>
      </c>
      <c r="BD2454" t="s">
        <v>38871</v>
      </c>
      <c r="BI2454" t="s">
        <v>38872</v>
      </c>
      <c r="BN2454" t="s">
        <v>38873</v>
      </c>
      <c r="BO2454" t="s">
        <v>38874</v>
      </c>
      <c r="BQ2454" t="s">
        <v>38875</v>
      </c>
    </row>
    <row r="2455" spans="12:69" x14ac:dyDescent="0.3">
      <c r="L2455">
        <v>9130</v>
      </c>
      <c r="M2455" t="s">
        <v>2834</v>
      </c>
      <c r="AU2455" t="s">
        <v>38876</v>
      </c>
      <c r="AW2455" t="s">
        <v>38877</v>
      </c>
      <c r="AZ2455" t="s">
        <v>38878</v>
      </c>
      <c r="BA2455" t="s">
        <v>38879</v>
      </c>
      <c r="BB2455" t="s">
        <v>38880</v>
      </c>
      <c r="BD2455" t="s">
        <v>38881</v>
      </c>
      <c r="BI2455" t="s">
        <v>38882</v>
      </c>
      <c r="BN2455" t="s">
        <v>38883</v>
      </c>
      <c r="BO2455" t="s">
        <v>38884</v>
      </c>
      <c r="BQ2455" t="s">
        <v>38885</v>
      </c>
    </row>
    <row r="2456" spans="12:69" x14ac:dyDescent="0.3">
      <c r="L2456">
        <v>9130</v>
      </c>
      <c r="M2456" t="s">
        <v>2835</v>
      </c>
      <c r="AU2456" t="s">
        <v>38886</v>
      </c>
      <c r="AW2456" t="s">
        <v>38887</v>
      </c>
      <c r="AZ2456" t="s">
        <v>38888</v>
      </c>
      <c r="BA2456" t="s">
        <v>38889</v>
      </c>
      <c r="BB2456" t="s">
        <v>38890</v>
      </c>
      <c r="BD2456" t="s">
        <v>38891</v>
      </c>
      <c r="BI2456" t="s">
        <v>38892</v>
      </c>
      <c r="BN2456" t="s">
        <v>38893</v>
      </c>
      <c r="BO2456" t="s">
        <v>38894</v>
      </c>
      <c r="BQ2456" t="s">
        <v>38895</v>
      </c>
    </row>
    <row r="2457" spans="12:69" x14ac:dyDescent="0.3">
      <c r="L2457">
        <v>9130</v>
      </c>
      <c r="M2457" t="s">
        <v>2836</v>
      </c>
      <c r="AU2457" t="s">
        <v>38896</v>
      </c>
      <c r="AW2457" t="s">
        <v>38897</v>
      </c>
      <c r="AZ2457" t="s">
        <v>38898</v>
      </c>
      <c r="BA2457" t="s">
        <v>38899</v>
      </c>
      <c r="BB2457" t="s">
        <v>38900</v>
      </c>
      <c r="BD2457" t="s">
        <v>38901</v>
      </c>
      <c r="BI2457" t="s">
        <v>38902</v>
      </c>
      <c r="BN2457" t="s">
        <v>38903</v>
      </c>
      <c r="BO2457" t="s">
        <v>38904</v>
      </c>
      <c r="BQ2457" t="s">
        <v>38905</v>
      </c>
    </row>
    <row r="2458" spans="12:69" x14ac:dyDescent="0.3">
      <c r="L2458">
        <v>9130</v>
      </c>
      <c r="M2458" t="s">
        <v>2837</v>
      </c>
      <c r="AU2458" t="s">
        <v>38906</v>
      </c>
      <c r="AW2458" t="s">
        <v>38907</v>
      </c>
      <c r="AZ2458" t="s">
        <v>38908</v>
      </c>
      <c r="BA2458" t="s">
        <v>38909</v>
      </c>
      <c r="BB2458" t="s">
        <v>38910</v>
      </c>
      <c r="BD2458" t="s">
        <v>38911</v>
      </c>
      <c r="BI2458" t="s">
        <v>38912</v>
      </c>
      <c r="BN2458" t="s">
        <v>38913</v>
      </c>
      <c r="BO2458" t="s">
        <v>38914</v>
      </c>
      <c r="BQ2458" t="s">
        <v>38915</v>
      </c>
    </row>
    <row r="2459" spans="12:69" x14ac:dyDescent="0.3">
      <c r="L2459">
        <v>9140</v>
      </c>
      <c r="M2459" t="s">
        <v>2840</v>
      </c>
      <c r="AU2459" t="s">
        <v>38916</v>
      </c>
      <c r="AW2459" t="s">
        <v>38917</v>
      </c>
      <c r="AZ2459" t="s">
        <v>38918</v>
      </c>
      <c r="BA2459" t="s">
        <v>38919</v>
      </c>
      <c r="BB2459" t="s">
        <v>38920</v>
      </c>
      <c r="BD2459" t="s">
        <v>38921</v>
      </c>
      <c r="BI2459" t="s">
        <v>38922</v>
      </c>
      <c r="BN2459" t="s">
        <v>38923</v>
      </c>
      <c r="BO2459" t="s">
        <v>38924</v>
      </c>
      <c r="BQ2459" t="s">
        <v>38925</v>
      </c>
    </row>
    <row r="2460" spans="12:69" x14ac:dyDescent="0.3">
      <c r="L2460">
        <v>9140</v>
      </c>
      <c r="M2460" t="s">
        <v>2838</v>
      </c>
      <c r="AU2460" t="s">
        <v>38926</v>
      </c>
      <c r="AW2460" t="s">
        <v>38927</v>
      </c>
      <c r="AZ2460" t="s">
        <v>38928</v>
      </c>
      <c r="BA2460" t="s">
        <v>38929</v>
      </c>
      <c r="BB2460" t="s">
        <v>38930</v>
      </c>
      <c r="BD2460" t="s">
        <v>38931</v>
      </c>
      <c r="BI2460" t="s">
        <v>38932</v>
      </c>
      <c r="BN2460" t="s">
        <v>38933</v>
      </c>
      <c r="BO2460" t="s">
        <v>38934</v>
      </c>
      <c r="BQ2460" t="s">
        <v>38935</v>
      </c>
    </row>
    <row r="2461" spans="12:69" x14ac:dyDescent="0.3">
      <c r="L2461">
        <v>9140</v>
      </c>
      <c r="M2461" t="s">
        <v>2839</v>
      </c>
      <c r="AU2461" t="s">
        <v>25489</v>
      </c>
      <c r="AW2461" t="s">
        <v>38936</v>
      </c>
      <c r="AZ2461" t="s">
        <v>38937</v>
      </c>
      <c r="BA2461" t="s">
        <v>38938</v>
      </c>
      <c r="BB2461" t="s">
        <v>38939</v>
      </c>
      <c r="BD2461" t="s">
        <v>38940</v>
      </c>
      <c r="BI2461" t="s">
        <v>38941</v>
      </c>
      <c r="BN2461" t="s">
        <v>38942</v>
      </c>
      <c r="BO2461" t="s">
        <v>38943</v>
      </c>
      <c r="BQ2461" t="s">
        <v>38944</v>
      </c>
    </row>
    <row r="2462" spans="12:69" x14ac:dyDescent="0.3">
      <c r="L2462">
        <v>9140</v>
      </c>
      <c r="M2462" t="s">
        <v>2841</v>
      </c>
      <c r="AU2462" t="s">
        <v>38945</v>
      </c>
      <c r="AW2462" t="s">
        <v>38946</v>
      </c>
      <c r="AZ2462" t="s">
        <v>38947</v>
      </c>
      <c r="BA2462" t="s">
        <v>38948</v>
      </c>
      <c r="BB2462" t="s">
        <v>38949</v>
      </c>
      <c r="BD2462" t="s">
        <v>38950</v>
      </c>
      <c r="BI2462" t="s">
        <v>38951</v>
      </c>
      <c r="BN2462" t="s">
        <v>38952</v>
      </c>
      <c r="BO2462" t="s">
        <v>38953</v>
      </c>
      <c r="BQ2462" t="s">
        <v>38954</v>
      </c>
    </row>
    <row r="2463" spans="12:69" x14ac:dyDescent="0.3">
      <c r="L2463">
        <v>9150</v>
      </c>
      <c r="M2463" t="s">
        <v>2842</v>
      </c>
      <c r="AU2463" t="s">
        <v>38955</v>
      </c>
      <c r="AW2463" t="s">
        <v>38956</v>
      </c>
      <c r="AZ2463" t="s">
        <v>38957</v>
      </c>
      <c r="BA2463" t="s">
        <v>38958</v>
      </c>
      <c r="BB2463" t="s">
        <v>38959</v>
      </c>
      <c r="BD2463" t="s">
        <v>38960</v>
      </c>
      <c r="BI2463" t="s">
        <v>38961</v>
      </c>
      <c r="BN2463" t="s">
        <v>38962</v>
      </c>
      <c r="BO2463" t="s">
        <v>38963</v>
      </c>
      <c r="BQ2463" t="s">
        <v>38964</v>
      </c>
    </row>
    <row r="2464" spans="12:69" x14ac:dyDescent="0.3">
      <c r="L2464">
        <v>9150</v>
      </c>
      <c r="M2464" t="s">
        <v>2818</v>
      </c>
      <c r="AU2464" t="s">
        <v>38965</v>
      </c>
      <c r="AW2464" t="s">
        <v>38966</v>
      </c>
      <c r="AZ2464" t="s">
        <v>38967</v>
      </c>
      <c r="BA2464" t="s">
        <v>38968</v>
      </c>
      <c r="BB2464" t="s">
        <v>38969</v>
      </c>
      <c r="BD2464" t="s">
        <v>38970</v>
      </c>
      <c r="BI2464" t="s">
        <v>38971</v>
      </c>
      <c r="BN2464" t="s">
        <v>38972</v>
      </c>
      <c r="BO2464" t="s">
        <v>38973</v>
      </c>
      <c r="BQ2464" t="s">
        <v>38974</v>
      </c>
    </row>
    <row r="2465" spans="12:69" x14ac:dyDescent="0.3">
      <c r="L2465">
        <v>9150</v>
      </c>
      <c r="M2465" t="s">
        <v>2843</v>
      </c>
      <c r="AU2465" t="s">
        <v>38975</v>
      </c>
      <c r="AW2465" t="s">
        <v>38976</v>
      </c>
      <c r="AZ2465" t="s">
        <v>38977</v>
      </c>
      <c r="BA2465" t="s">
        <v>38978</v>
      </c>
      <c r="BB2465" t="s">
        <v>38979</v>
      </c>
      <c r="BD2465" t="s">
        <v>38980</v>
      </c>
      <c r="BI2465" t="s">
        <v>38981</v>
      </c>
      <c r="BN2465" t="s">
        <v>38982</v>
      </c>
      <c r="BO2465" t="s">
        <v>38983</v>
      </c>
      <c r="BQ2465" t="s">
        <v>38984</v>
      </c>
    </row>
    <row r="2466" spans="12:69" x14ac:dyDescent="0.3">
      <c r="L2466">
        <v>9160</v>
      </c>
      <c r="M2466" t="s">
        <v>2844</v>
      </c>
      <c r="AU2466" t="s">
        <v>38985</v>
      </c>
      <c r="AW2466" t="s">
        <v>38986</v>
      </c>
      <c r="AZ2466" t="s">
        <v>38987</v>
      </c>
      <c r="BA2466" t="s">
        <v>38988</v>
      </c>
      <c r="BB2466" t="s">
        <v>38989</v>
      </c>
      <c r="BD2466" t="s">
        <v>38990</v>
      </c>
      <c r="BI2466" t="s">
        <v>38991</v>
      </c>
      <c r="BN2466" t="s">
        <v>38992</v>
      </c>
      <c r="BO2466" t="s">
        <v>38993</v>
      </c>
      <c r="BQ2466" t="s">
        <v>38994</v>
      </c>
    </row>
    <row r="2467" spans="12:69" x14ac:dyDescent="0.3">
      <c r="L2467">
        <v>9160</v>
      </c>
      <c r="M2467" t="s">
        <v>2845</v>
      </c>
      <c r="AU2467" t="s">
        <v>38995</v>
      </c>
      <c r="AW2467" t="s">
        <v>38996</v>
      </c>
      <c r="AZ2467" t="s">
        <v>38997</v>
      </c>
      <c r="BA2467" t="s">
        <v>38998</v>
      </c>
      <c r="BB2467" t="s">
        <v>38999</v>
      </c>
      <c r="BD2467" t="s">
        <v>39000</v>
      </c>
      <c r="BI2467" t="s">
        <v>39001</v>
      </c>
      <c r="BN2467" t="s">
        <v>39002</v>
      </c>
      <c r="BO2467" t="s">
        <v>39003</v>
      </c>
      <c r="BQ2467" t="s">
        <v>39004</v>
      </c>
    </row>
    <row r="2468" spans="12:69" x14ac:dyDescent="0.3">
      <c r="L2468">
        <v>9160</v>
      </c>
      <c r="M2468" t="s">
        <v>2846</v>
      </c>
      <c r="AU2468" t="s">
        <v>39005</v>
      </c>
      <c r="AW2468" t="s">
        <v>39006</v>
      </c>
      <c r="AZ2468" t="s">
        <v>39007</v>
      </c>
      <c r="BA2468" t="s">
        <v>39008</v>
      </c>
      <c r="BB2468" t="s">
        <v>39009</v>
      </c>
      <c r="BD2468" t="s">
        <v>39010</v>
      </c>
      <c r="BI2468" t="s">
        <v>39011</v>
      </c>
      <c r="BN2468" t="s">
        <v>39012</v>
      </c>
      <c r="BO2468" t="s">
        <v>39013</v>
      </c>
      <c r="BQ2468" t="s">
        <v>39014</v>
      </c>
    </row>
    <row r="2469" spans="12:69" x14ac:dyDescent="0.3">
      <c r="L2469">
        <v>9170</v>
      </c>
      <c r="M2469" t="s">
        <v>2847</v>
      </c>
      <c r="AU2469" t="s">
        <v>39015</v>
      </c>
      <c r="AW2469" t="s">
        <v>39016</v>
      </c>
      <c r="AZ2469" t="s">
        <v>39017</v>
      </c>
      <c r="BA2469" t="s">
        <v>39018</v>
      </c>
      <c r="BB2469" t="s">
        <v>39019</v>
      </c>
      <c r="BD2469" t="s">
        <v>39020</v>
      </c>
      <c r="BI2469" t="s">
        <v>39021</v>
      </c>
      <c r="BN2469" t="s">
        <v>39022</v>
      </c>
      <c r="BO2469" t="s">
        <v>39023</v>
      </c>
      <c r="BQ2469" t="s">
        <v>39024</v>
      </c>
    </row>
    <row r="2470" spans="12:69" x14ac:dyDescent="0.3">
      <c r="L2470">
        <v>9170</v>
      </c>
      <c r="M2470" t="s">
        <v>2848</v>
      </c>
      <c r="AU2470" t="s">
        <v>39025</v>
      </c>
      <c r="AW2470" t="s">
        <v>39026</v>
      </c>
      <c r="AZ2470" t="s">
        <v>39027</v>
      </c>
      <c r="BA2470" t="s">
        <v>39028</v>
      </c>
      <c r="BB2470" t="s">
        <v>39029</v>
      </c>
      <c r="BD2470" t="s">
        <v>39030</v>
      </c>
      <c r="BI2470" t="s">
        <v>39031</v>
      </c>
      <c r="BN2470" t="s">
        <v>39032</v>
      </c>
      <c r="BO2470" t="s">
        <v>39033</v>
      </c>
      <c r="BQ2470" t="s">
        <v>39034</v>
      </c>
    </row>
    <row r="2471" spans="12:69" x14ac:dyDescent="0.3">
      <c r="L2471">
        <v>9170</v>
      </c>
      <c r="M2471" t="s">
        <v>2849</v>
      </c>
      <c r="AU2471" t="s">
        <v>39035</v>
      </c>
      <c r="AW2471" t="s">
        <v>39036</v>
      </c>
      <c r="AZ2471" t="s">
        <v>39037</v>
      </c>
      <c r="BA2471" t="s">
        <v>39038</v>
      </c>
      <c r="BB2471" t="s">
        <v>39039</v>
      </c>
      <c r="BD2471" t="s">
        <v>39040</v>
      </c>
      <c r="BI2471" t="s">
        <v>39041</v>
      </c>
      <c r="BN2471" t="s">
        <v>39042</v>
      </c>
      <c r="BO2471" t="s">
        <v>39043</v>
      </c>
      <c r="BQ2471" t="s">
        <v>39044</v>
      </c>
    </row>
    <row r="2472" spans="12:69" x14ac:dyDescent="0.3">
      <c r="L2472">
        <v>9170</v>
      </c>
      <c r="M2472" t="s">
        <v>2850</v>
      </c>
      <c r="AU2472" t="s">
        <v>39045</v>
      </c>
      <c r="AW2472" t="s">
        <v>39046</v>
      </c>
      <c r="AZ2472" t="s">
        <v>39047</v>
      </c>
      <c r="BA2472" t="s">
        <v>39048</v>
      </c>
      <c r="BB2472" t="s">
        <v>39049</v>
      </c>
      <c r="BD2472" t="s">
        <v>39050</v>
      </c>
      <c r="BI2472" t="s">
        <v>39051</v>
      </c>
      <c r="BN2472" t="s">
        <v>39052</v>
      </c>
      <c r="BO2472" t="s">
        <v>39053</v>
      </c>
      <c r="BQ2472" t="s">
        <v>39054</v>
      </c>
    </row>
    <row r="2473" spans="12:69" x14ac:dyDescent="0.3">
      <c r="L2473">
        <v>9180</v>
      </c>
      <c r="M2473" t="s">
        <v>2851</v>
      </c>
      <c r="AU2473" t="s">
        <v>39055</v>
      </c>
      <c r="AW2473" t="s">
        <v>39056</v>
      </c>
      <c r="AZ2473" t="s">
        <v>39057</v>
      </c>
      <c r="BA2473" t="s">
        <v>39058</v>
      </c>
      <c r="BB2473" t="s">
        <v>39059</v>
      </c>
      <c r="BD2473" t="s">
        <v>39060</v>
      </c>
      <c r="BI2473" t="s">
        <v>39061</v>
      </c>
      <c r="BN2473" t="s">
        <v>39062</v>
      </c>
      <c r="BO2473" t="s">
        <v>39063</v>
      </c>
      <c r="BQ2473" t="s">
        <v>39064</v>
      </c>
    </row>
    <row r="2474" spans="12:69" x14ac:dyDescent="0.3">
      <c r="L2474">
        <v>9185</v>
      </c>
      <c r="M2474" t="s">
        <v>2852</v>
      </c>
      <c r="AU2474" t="s">
        <v>39065</v>
      </c>
      <c r="AW2474" t="s">
        <v>39066</v>
      </c>
      <c r="AZ2474" t="s">
        <v>39067</v>
      </c>
      <c r="BA2474" t="s">
        <v>39068</v>
      </c>
      <c r="BB2474" t="s">
        <v>39069</v>
      </c>
      <c r="BD2474" t="s">
        <v>39070</v>
      </c>
      <c r="BI2474" t="s">
        <v>39071</v>
      </c>
      <c r="BN2474" t="s">
        <v>39072</v>
      </c>
      <c r="BO2474" t="s">
        <v>39073</v>
      </c>
      <c r="BQ2474" t="s">
        <v>39074</v>
      </c>
    </row>
    <row r="2475" spans="12:69" x14ac:dyDescent="0.3">
      <c r="L2475">
        <v>9190</v>
      </c>
      <c r="M2475" t="s">
        <v>2853</v>
      </c>
      <c r="AU2475" t="s">
        <v>39075</v>
      </c>
      <c r="AW2475" t="s">
        <v>39076</v>
      </c>
      <c r="AZ2475" t="s">
        <v>39077</v>
      </c>
      <c r="BA2475" t="s">
        <v>39078</v>
      </c>
      <c r="BB2475" t="s">
        <v>39079</v>
      </c>
      <c r="BD2475" t="s">
        <v>39080</v>
      </c>
      <c r="BI2475" t="s">
        <v>39081</v>
      </c>
      <c r="BN2475" t="s">
        <v>39082</v>
      </c>
      <c r="BO2475" t="s">
        <v>39083</v>
      </c>
      <c r="BQ2475" t="s">
        <v>39084</v>
      </c>
    </row>
    <row r="2476" spans="12:69" x14ac:dyDescent="0.3">
      <c r="L2476">
        <v>9190</v>
      </c>
      <c r="M2476" t="s">
        <v>2854</v>
      </c>
      <c r="AU2476" t="s">
        <v>39085</v>
      </c>
      <c r="AW2476" t="s">
        <v>39086</v>
      </c>
      <c r="AZ2476" t="s">
        <v>39087</v>
      </c>
      <c r="BA2476" t="s">
        <v>39088</v>
      </c>
      <c r="BB2476" t="s">
        <v>39089</v>
      </c>
      <c r="BD2476" t="s">
        <v>39090</v>
      </c>
      <c r="BI2476" t="s">
        <v>39091</v>
      </c>
      <c r="BN2476" t="s">
        <v>39092</v>
      </c>
      <c r="BO2476" t="s">
        <v>39093</v>
      </c>
      <c r="BQ2476" t="s">
        <v>39094</v>
      </c>
    </row>
    <row r="2477" spans="12:69" x14ac:dyDescent="0.3">
      <c r="L2477">
        <v>9200</v>
      </c>
      <c r="M2477" t="s">
        <v>2855</v>
      </c>
      <c r="AU2477" t="s">
        <v>39095</v>
      </c>
      <c r="AW2477" t="s">
        <v>39096</v>
      </c>
      <c r="AZ2477" t="s">
        <v>39097</v>
      </c>
      <c r="BA2477" t="s">
        <v>39098</v>
      </c>
      <c r="BB2477" t="s">
        <v>39099</v>
      </c>
      <c r="BD2477" t="s">
        <v>39100</v>
      </c>
      <c r="BI2477" t="s">
        <v>39101</v>
      </c>
      <c r="BN2477" t="s">
        <v>39102</v>
      </c>
      <c r="BO2477" t="s">
        <v>39103</v>
      </c>
      <c r="BQ2477" t="s">
        <v>39104</v>
      </c>
    </row>
    <row r="2478" spans="12:69" x14ac:dyDescent="0.3">
      <c r="L2478">
        <v>9200</v>
      </c>
      <c r="M2478" t="s">
        <v>2856</v>
      </c>
      <c r="AU2478" t="s">
        <v>39105</v>
      </c>
      <c r="AW2478" t="s">
        <v>39106</v>
      </c>
      <c r="AZ2478" t="s">
        <v>39107</v>
      </c>
      <c r="BA2478" t="s">
        <v>39108</v>
      </c>
      <c r="BB2478" t="s">
        <v>39109</v>
      </c>
      <c r="BD2478" t="s">
        <v>39110</v>
      </c>
      <c r="BI2478" t="s">
        <v>39111</v>
      </c>
      <c r="BN2478" t="s">
        <v>39112</v>
      </c>
      <c r="BO2478" t="s">
        <v>39113</v>
      </c>
      <c r="BQ2478" t="s">
        <v>39114</v>
      </c>
    </row>
    <row r="2479" spans="12:69" x14ac:dyDescent="0.3">
      <c r="L2479">
        <v>9200</v>
      </c>
      <c r="M2479" t="s">
        <v>2857</v>
      </c>
      <c r="AU2479" t="s">
        <v>39115</v>
      </c>
      <c r="AW2479" t="s">
        <v>39116</v>
      </c>
      <c r="AZ2479" t="s">
        <v>39117</v>
      </c>
      <c r="BA2479" t="s">
        <v>39118</v>
      </c>
      <c r="BB2479" t="s">
        <v>39119</v>
      </c>
      <c r="BD2479" t="s">
        <v>39120</v>
      </c>
      <c r="BI2479" t="s">
        <v>39121</v>
      </c>
      <c r="BN2479" t="s">
        <v>39122</v>
      </c>
      <c r="BO2479" t="s">
        <v>39123</v>
      </c>
      <c r="BQ2479" t="s">
        <v>39124</v>
      </c>
    </row>
    <row r="2480" spans="12:69" x14ac:dyDescent="0.3">
      <c r="L2480">
        <v>9200</v>
      </c>
      <c r="M2480" t="s">
        <v>2858</v>
      </c>
      <c r="AU2480" t="s">
        <v>39125</v>
      </c>
      <c r="AW2480" t="s">
        <v>39126</v>
      </c>
      <c r="AZ2480" t="s">
        <v>39127</v>
      </c>
      <c r="BA2480" t="s">
        <v>39128</v>
      </c>
      <c r="BB2480" t="s">
        <v>39129</v>
      </c>
      <c r="BD2480" t="s">
        <v>39130</v>
      </c>
      <c r="BI2480" t="s">
        <v>39131</v>
      </c>
      <c r="BN2480" t="s">
        <v>39132</v>
      </c>
      <c r="BO2480" t="s">
        <v>39133</v>
      </c>
      <c r="BQ2480" t="s">
        <v>39134</v>
      </c>
    </row>
    <row r="2481" spans="12:69" x14ac:dyDescent="0.3">
      <c r="L2481">
        <v>9200</v>
      </c>
      <c r="M2481" t="s">
        <v>2859</v>
      </c>
      <c r="AU2481" t="s">
        <v>39135</v>
      </c>
      <c r="AW2481" t="s">
        <v>39136</v>
      </c>
      <c r="AZ2481" t="s">
        <v>39137</v>
      </c>
      <c r="BA2481" t="s">
        <v>39138</v>
      </c>
      <c r="BB2481" t="s">
        <v>39139</v>
      </c>
      <c r="BD2481" t="s">
        <v>39140</v>
      </c>
      <c r="BI2481" t="s">
        <v>39141</v>
      </c>
      <c r="BN2481" t="s">
        <v>39142</v>
      </c>
      <c r="BO2481" t="s">
        <v>39143</v>
      </c>
      <c r="BQ2481" t="s">
        <v>39144</v>
      </c>
    </row>
    <row r="2482" spans="12:69" x14ac:dyDescent="0.3">
      <c r="L2482">
        <v>9200</v>
      </c>
      <c r="M2482" t="s">
        <v>2860</v>
      </c>
      <c r="AU2482" t="s">
        <v>39145</v>
      </c>
      <c r="AW2482" t="s">
        <v>39146</v>
      </c>
      <c r="AZ2482" t="s">
        <v>39147</v>
      </c>
      <c r="BA2482" t="s">
        <v>39148</v>
      </c>
      <c r="BB2482" t="s">
        <v>39149</v>
      </c>
      <c r="BD2482" t="s">
        <v>39150</v>
      </c>
      <c r="BI2482" t="s">
        <v>39151</v>
      </c>
      <c r="BN2482" t="s">
        <v>39152</v>
      </c>
      <c r="BO2482" t="s">
        <v>39153</v>
      </c>
      <c r="BQ2482" t="s">
        <v>39154</v>
      </c>
    </row>
    <row r="2483" spans="12:69" x14ac:dyDescent="0.3">
      <c r="L2483">
        <v>9200</v>
      </c>
      <c r="M2483" t="s">
        <v>2861</v>
      </c>
      <c r="AU2483" t="s">
        <v>39155</v>
      </c>
      <c r="AW2483" t="s">
        <v>39156</v>
      </c>
      <c r="AZ2483" t="s">
        <v>39157</v>
      </c>
      <c r="BA2483" t="s">
        <v>39158</v>
      </c>
      <c r="BB2483" t="s">
        <v>39159</v>
      </c>
      <c r="BD2483" t="s">
        <v>39160</v>
      </c>
      <c r="BI2483" t="s">
        <v>39161</v>
      </c>
      <c r="BN2483" t="s">
        <v>39162</v>
      </c>
      <c r="BO2483" t="s">
        <v>39163</v>
      </c>
      <c r="BQ2483" t="s">
        <v>39164</v>
      </c>
    </row>
    <row r="2484" spans="12:69" x14ac:dyDescent="0.3">
      <c r="L2484">
        <v>9200</v>
      </c>
      <c r="M2484" t="s">
        <v>2862</v>
      </c>
      <c r="AU2484" t="s">
        <v>39165</v>
      </c>
      <c r="AW2484" t="s">
        <v>39166</v>
      </c>
      <c r="AZ2484" t="s">
        <v>39167</v>
      </c>
      <c r="BA2484" t="s">
        <v>39168</v>
      </c>
      <c r="BB2484" t="s">
        <v>39169</v>
      </c>
      <c r="BD2484" t="s">
        <v>39170</v>
      </c>
      <c r="BI2484" t="s">
        <v>39171</v>
      </c>
      <c r="BN2484" t="s">
        <v>39172</v>
      </c>
      <c r="BO2484" t="s">
        <v>39173</v>
      </c>
      <c r="BQ2484" t="s">
        <v>39174</v>
      </c>
    </row>
    <row r="2485" spans="12:69" x14ac:dyDescent="0.3">
      <c r="L2485">
        <v>9220</v>
      </c>
      <c r="M2485" t="s">
        <v>2863</v>
      </c>
      <c r="AU2485" t="s">
        <v>39175</v>
      </c>
      <c r="AW2485" t="s">
        <v>39176</v>
      </c>
      <c r="AZ2485" t="s">
        <v>39177</v>
      </c>
      <c r="BA2485" t="s">
        <v>39178</v>
      </c>
      <c r="BB2485" t="s">
        <v>39179</v>
      </c>
      <c r="BD2485" t="s">
        <v>39180</v>
      </c>
      <c r="BI2485" t="s">
        <v>39181</v>
      </c>
      <c r="BN2485" t="s">
        <v>39182</v>
      </c>
      <c r="BO2485" t="s">
        <v>39183</v>
      </c>
      <c r="BQ2485" t="s">
        <v>39184</v>
      </c>
    </row>
    <row r="2486" spans="12:69" x14ac:dyDescent="0.3">
      <c r="L2486">
        <v>9220</v>
      </c>
      <c r="M2486" t="s">
        <v>2864</v>
      </c>
      <c r="AU2486" t="s">
        <v>39185</v>
      </c>
      <c r="AW2486" t="s">
        <v>39186</v>
      </c>
      <c r="AZ2486" t="s">
        <v>39187</v>
      </c>
      <c r="BA2486" t="s">
        <v>39188</v>
      </c>
      <c r="BB2486" t="s">
        <v>39189</v>
      </c>
      <c r="BD2486" t="s">
        <v>39190</v>
      </c>
      <c r="BI2486" t="s">
        <v>39191</v>
      </c>
      <c r="BN2486" t="s">
        <v>39192</v>
      </c>
      <c r="BO2486" t="s">
        <v>39193</v>
      </c>
      <c r="BQ2486" t="s">
        <v>39194</v>
      </c>
    </row>
    <row r="2487" spans="12:69" x14ac:dyDescent="0.3">
      <c r="L2487">
        <v>9230</v>
      </c>
      <c r="M2487" t="s">
        <v>2865</v>
      </c>
      <c r="AU2487" t="s">
        <v>39195</v>
      </c>
      <c r="AW2487" t="s">
        <v>39196</v>
      </c>
      <c r="AZ2487" t="s">
        <v>39197</v>
      </c>
      <c r="BA2487" t="s">
        <v>39198</v>
      </c>
      <c r="BB2487" t="s">
        <v>39199</v>
      </c>
      <c r="BD2487" t="s">
        <v>39200</v>
      </c>
      <c r="BI2487" t="s">
        <v>39201</v>
      </c>
      <c r="BN2487" t="s">
        <v>39202</v>
      </c>
      <c r="BO2487" t="s">
        <v>39203</v>
      </c>
      <c r="BQ2487" t="s">
        <v>39204</v>
      </c>
    </row>
    <row r="2488" spans="12:69" x14ac:dyDescent="0.3">
      <c r="L2488">
        <v>9230</v>
      </c>
      <c r="M2488" t="s">
        <v>2866</v>
      </c>
      <c r="AU2488" t="s">
        <v>39205</v>
      </c>
      <c r="AW2488" t="s">
        <v>39206</v>
      </c>
      <c r="AZ2488" t="s">
        <v>39207</v>
      </c>
      <c r="BA2488" t="s">
        <v>39208</v>
      </c>
      <c r="BB2488" t="s">
        <v>39209</v>
      </c>
      <c r="BD2488" t="s">
        <v>39210</v>
      </c>
      <c r="BI2488" t="s">
        <v>39211</v>
      </c>
      <c r="BN2488" t="s">
        <v>39212</v>
      </c>
      <c r="BO2488" t="s">
        <v>39213</v>
      </c>
      <c r="BQ2488" t="s">
        <v>39214</v>
      </c>
    </row>
    <row r="2489" spans="12:69" x14ac:dyDescent="0.3">
      <c r="L2489">
        <v>9230</v>
      </c>
      <c r="M2489" t="s">
        <v>2867</v>
      </c>
      <c r="AU2489" t="s">
        <v>39215</v>
      </c>
      <c r="AW2489" t="s">
        <v>39216</v>
      </c>
      <c r="AZ2489" t="s">
        <v>39217</v>
      </c>
      <c r="BA2489" t="s">
        <v>39218</v>
      </c>
      <c r="BB2489" t="s">
        <v>39219</v>
      </c>
      <c r="BD2489" t="s">
        <v>39220</v>
      </c>
      <c r="BI2489" t="s">
        <v>39221</v>
      </c>
      <c r="BN2489" t="s">
        <v>39222</v>
      </c>
      <c r="BO2489" t="s">
        <v>39223</v>
      </c>
      <c r="BQ2489" t="s">
        <v>39224</v>
      </c>
    </row>
    <row r="2490" spans="12:69" x14ac:dyDescent="0.3">
      <c r="L2490">
        <v>9240</v>
      </c>
      <c r="M2490" t="s">
        <v>2868</v>
      </c>
      <c r="AU2490" t="s">
        <v>39225</v>
      </c>
      <c r="AW2490" t="s">
        <v>39226</v>
      </c>
      <c r="AZ2490" t="s">
        <v>39227</v>
      </c>
      <c r="BA2490" t="s">
        <v>39228</v>
      </c>
      <c r="BB2490" t="s">
        <v>39229</v>
      </c>
      <c r="BD2490" t="s">
        <v>39230</v>
      </c>
      <c r="BI2490" t="s">
        <v>39231</v>
      </c>
      <c r="BN2490" t="s">
        <v>39232</v>
      </c>
      <c r="BO2490" t="s">
        <v>39233</v>
      </c>
      <c r="BQ2490" t="s">
        <v>39234</v>
      </c>
    </row>
    <row r="2491" spans="12:69" x14ac:dyDescent="0.3">
      <c r="L2491">
        <v>9250</v>
      </c>
      <c r="M2491" t="s">
        <v>2869</v>
      </c>
      <c r="AU2491" t="s">
        <v>39235</v>
      </c>
      <c r="AW2491" t="s">
        <v>4954</v>
      </c>
      <c r="AZ2491" t="s">
        <v>39236</v>
      </c>
      <c r="BA2491" t="s">
        <v>39237</v>
      </c>
      <c r="BB2491" t="s">
        <v>39238</v>
      </c>
      <c r="BD2491" t="s">
        <v>39239</v>
      </c>
      <c r="BI2491" t="s">
        <v>39240</v>
      </c>
      <c r="BN2491" t="s">
        <v>39241</v>
      </c>
      <c r="BO2491" t="s">
        <v>39242</v>
      </c>
      <c r="BQ2491" t="s">
        <v>39243</v>
      </c>
    </row>
    <row r="2492" spans="12:69" x14ac:dyDescent="0.3">
      <c r="L2492">
        <v>9255</v>
      </c>
      <c r="M2492" t="s">
        <v>2870</v>
      </c>
      <c r="AU2492" t="s">
        <v>39244</v>
      </c>
      <c r="AW2492" t="s">
        <v>39245</v>
      </c>
      <c r="AZ2492" t="s">
        <v>39246</v>
      </c>
      <c r="BA2492" t="s">
        <v>39247</v>
      </c>
      <c r="BB2492" t="s">
        <v>39248</v>
      </c>
      <c r="BD2492" t="s">
        <v>39249</v>
      </c>
      <c r="BI2492" t="s">
        <v>39250</v>
      </c>
      <c r="BN2492" t="s">
        <v>39251</v>
      </c>
      <c r="BO2492" t="s">
        <v>39252</v>
      </c>
      <c r="BQ2492" t="s">
        <v>39253</v>
      </c>
    </row>
    <row r="2493" spans="12:69" x14ac:dyDescent="0.3">
      <c r="L2493">
        <v>9255</v>
      </c>
      <c r="M2493" t="s">
        <v>2871</v>
      </c>
      <c r="AU2493" t="s">
        <v>39254</v>
      </c>
      <c r="AW2493" t="s">
        <v>39255</v>
      </c>
      <c r="AZ2493" t="s">
        <v>39256</v>
      </c>
      <c r="BA2493" t="s">
        <v>39257</v>
      </c>
      <c r="BB2493" t="s">
        <v>39258</v>
      </c>
      <c r="BD2493" t="s">
        <v>39259</v>
      </c>
      <c r="BI2493" t="s">
        <v>39260</v>
      </c>
      <c r="BN2493" t="s">
        <v>39261</v>
      </c>
      <c r="BO2493" t="s">
        <v>39262</v>
      </c>
      <c r="BQ2493" t="s">
        <v>39263</v>
      </c>
    </row>
    <row r="2494" spans="12:69" x14ac:dyDescent="0.3">
      <c r="L2494">
        <v>9260</v>
      </c>
      <c r="M2494" t="s">
        <v>2872</v>
      </c>
      <c r="AU2494" t="s">
        <v>39264</v>
      </c>
      <c r="AW2494" t="s">
        <v>39265</v>
      </c>
      <c r="AZ2494" t="s">
        <v>39266</v>
      </c>
      <c r="BA2494" t="s">
        <v>39267</v>
      </c>
      <c r="BB2494" t="s">
        <v>39268</v>
      </c>
      <c r="BD2494" t="s">
        <v>39269</v>
      </c>
      <c r="BI2494" t="s">
        <v>39270</v>
      </c>
      <c r="BN2494" t="s">
        <v>39271</v>
      </c>
      <c r="BO2494" t="s">
        <v>39272</v>
      </c>
      <c r="BQ2494" t="s">
        <v>39273</v>
      </c>
    </row>
    <row r="2495" spans="12:69" x14ac:dyDescent="0.3">
      <c r="L2495">
        <v>9260</v>
      </c>
      <c r="M2495" t="s">
        <v>2873</v>
      </c>
      <c r="AU2495" t="s">
        <v>39274</v>
      </c>
      <c r="AW2495" t="s">
        <v>39275</v>
      </c>
      <c r="AZ2495" t="s">
        <v>39276</v>
      </c>
      <c r="BA2495" t="s">
        <v>39277</v>
      </c>
      <c r="BB2495" t="s">
        <v>39278</v>
      </c>
      <c r="BD2495" t="s">
        <v>39279</v>
      </c>
      <c r="BI2495" t="s">
        <v>39280</v>
      </c>
      <c r="BN2495" t="s">
        <v>39281</v>
      </c>
      <c r="BO2495" t="s">
        <v>39282</v>
      </c>
      <c r="BQ2495" t="s">
        <v>39283</v>
      </c>
    </row>
    <row r="2496" spans="12:69" x14ac:dyDescent="0.3">
      <c r="L2496">
        <v>9260</v>
      </c>
      <c r="M2496" t="s">
        <v>2874</v>
      </c>
      <c r="AU2496" t="s">
        <v>26031</v>
      </c>
      <c r="AW2496" t="s">
        <v>39284</v>
      </c>
      <c r="AZ2496" t="s">
        <v>39285</v>
      </c>
      <c r="BA2496" t="s">
        <v>39286</v>
      </c>
      <c r="BB2496" t="s">
        <v>39287</v>
      </c>
      <c r="BD2496" t="s">
        <v>39288</v>
      </c>
      <c r="BI2496" t="s">
        <v>39289</v>
      </c>
      <c r="BN2496" t="s">
        <v>39290</v>
      </c>
      <c r="BO2496" t="s">
        <v>39291</v>
      </c>
      <c r="BQ2496" t="s">
        <v>39292</v>
      </c>
    </row>
    <row r="2497" spans="12:69" x14ac:dyDescent="0.3">
      <c r="L2497">
        <v>9270</v>
      </c>
      <c r="M2497" t="s">
        <v>2875</v>
      </c>
      <c r="AU2497" t="s">
        <v>39293</v>
      </c>
      <c r="AW2497" t="s">
        <v>11392</v>
      </c>
      <c r="AZ2497" t="s">
        <v>39294</v>
      </c>
      <c r="BA2497" t="s">
        <v>39295</v>
      </c>
      <c r="BB2497" t="s">
        <v>39296</v>
      </c>
      <c r="BD2497" t="s">
        <v>39297</v>
      </c>
      <c r="BI2497" t="s">
        <v>39298</v>
      </c>
      <c r="BN2497" t="s">
        <v>39299</v>
      </c>
      <c r="BO2497" t="s">
        <v>39300</v>
      </c>
      <c r="BQ2497" t="s">
        <v>39301</v>
      </c>
    </row>
    <row r="2498" spans="12:69" x14ac:dyDescent="0.3">
      <c r="L2498">
        <v>9270</v>
      </c>
      <c r="M2498" t="s">
        <v>2876</v>
      </c>
      <c r="AU2498" t="s">
        <v>39302</v>
      </c>
      <c r="AW2498" t="s">
        <v>39303</v>
      </c>
      <c r="AZ2498" t="s">
        <v>39304</v>
      </c>
      <c r="BA2498" t="s">
        <v>39305</v>
      </c>
      <c r="BB2498" t="s">
        <v>39306</v>
      </c>
      <c r="BD2498" t="s">
        <v>39307</v>
      </c>
      <c r="BI2498" t="s">
        <v>39308</v>
      </c>
      <c r="BN2498" t="s">
        <v>39309</v>
      </c>
      <c r="BO2498" t="s">
        <v>39310</v>
      </c>
      <c r="BQ2498" t="s">
        <v>39311</v>
      </c>
    </row>
    <row r="2499" spans="12:69" x14ac:dyDescent="0.3">
      <c r="L2499">
        <v>9280</v>
      </c>
      <c r="M2499" t="s">
        <v>2877</v>
      </c>
      <c r="AU2499" t="s">
        <v>39312</v>
      </c>
      <c r="AW2499" t="s">
        <v>39313</v>
      </c>
      <c r="AZ2499" t="s">
        <v>39314</v>
      </c>
      <c r="BA2499" t="s">
        <v>39315</v>
      </c>
      <c r="BB2499" t="s">
        <v>39316</v>
      </c>
      <c r="BD2499" t="s">
        <v>39317</v>
      </c>
      <c r="BI2499" t="s">
        <v>39318</v>
      </c>
      <c r="BN2499" t="s">
        <v>39319</v>
      </c>
      <c r="BO2499" t="s">
        <v>39320</v>
      </c>
      <c r="BQ2499" t="s">
        <v>39321</v>
      </c>
    </row>
    <row r="2500" spans="12:69" x14ac:dyDescent="0.3">
      <c r="L2500">
        <v>9280</v>
      </c>
      <c r="M2500" t="s">
        <v>2878</v>
      </c>
      <c r="AU2500" t="s">
        <v>39322</v>
      </c>
      <c r="AW2500" t="s">
        <v>39323</v>
      </c>
      <c r="AZ2500" t="s">
        <v>39324</v>
      </c>
      <c r="BA2500" t="s">
        <v>39325</v>
      </c>
      <c r="BB2500" t="s">
        <v>39326</v>
      </c>
      <c r="BD2500" t="s">
        <v>39327</v>
      </c>
      <c r="BI2500" t="s">
        <v>39328</v>
      </c>
      <c r="BN2500" t="s">
        <v>39329</v>
      </c>
      <c r="BO2500" t="s">
        <v>39330</v>
      </c>
      <c r="BQ2500" t="s">
        <v>39331</v>
      </c>
    </row>
    <row r="2501" spans="12:69" x14ac:dyDescent="0.3">
      <c r="L2501">
        <v>9280</v>
      </c>
      <c r="M2501" t="s">
        <v>2879</v>
      </c>
      <c r="AU2501" t="s">
        <v>39332</v>
      </c>
      <c r="AW2501" t="s">
        <v>39333</v>
      </c>
      <c r="AZ2501" t="s">
        <v>39334</v>
      </c>
      <c r="BA2501" t="s">
        <v>39335</v>
      </c>
      <c r="BB2501" t="s">
        <v>39336</v>
      </c>
      <c r="BD2501" t="s">
        <v>39337</v>
      </c>
      <c r="BI2501" t="s">
        <v>39338</v>
      </c>
      <c r="BN2501" t="s">
        <v>39339</v>
      </c>
      <c r="BO2501" t="s">
        <v>39340</v>
      </c>
      <c r="BQ2501" t="s">
        <v>39341</v>
      </c>
    </row>
    <row r="2502" spans="12:69" x14ac:dyDescent="0.3">
      <c r="L2502">
        <v>9290</v>
      </c>
      <c r="M2502" t="s">
        <v>2880</v>
      </c>
      <c r="AU2502" t="s">
        <v>39342</v>
      </c>
      <c r="AW2502" t="s">
        <v>39343</v>
      </c>
      <c r="AZ2502" t="s">
        <v>39344</v>
      </c>
      <c r="BA2502" t="s">
        <v>39345</v>
      </c>
      <c r="BB2502" t="s">
        <v>39346</v>
      </c>
      <c r="BD2502" t="s">
        <v>39347</v>
      </c>
      <c r="BI2502" t="s">
        <v>39348</v>
      </c>
      <c r="BN2502" t="s">
        <v>39349</v>
      </c>
      <c r="BO2502" t="s">
        <v>39350</v>
      </c>
      <c r="BQ2502" t="s">
        <v>39351</v>
      </c>
    </row>
    <row r="2503" spans="12:69" x14ac:dyDescent="0.3">
      <c r="L2503">
        <v>9290</v>
      </c>
      <c r="M2503" t="s">
        <v>2880</v>
      </c>
      <c r="AU2503" t="s">
        <v>39352</v>
      </c>
      <c r="AW2503" t="s">
        <v>39353</v>
      </c>
      <c r="AZ2503" t="s">
        <v>39354</v>
      </c>
      <c r="BA2503" t="s">
        <v>39355</v>
      </c>
      <c r="BB2503" t="s">
        <v>39356</v>
      </c>
      <c r="BD2503" t="s">
        <v>39357</v>
      </c>
      <c r="BI2503" t="s">
        <v>39358</v>
      </c>
      <c r="BN2503" t="s">
        <v>39359</v>
      </c>
      <c r="BO2503" t="s">
        <v>39360</v>
      </c>
      <c r="BQ2503" t="s">
        <v>39361</v>
      </c>
    </row>
    <row r="2504" spans="12:69" x14ac:dyDescent="0.3">
      <c r="L2504">
        <v>9290</v>
      </c>
      <c r="M2504" t="s">
        <v>2881</v>
      </c>
      <c r="AU2504" t="s">
        <v>39362</v>
      </c>
      <c r="AW2504" t="s">
        <v>39363</v>
      </c>
      <c r="AZ2504" t="s">
        <v>39364</v>
      </c>
      <c r="BA2504" t="s">
        <v>39365</v>
      </c>
      <c r="BB2504" t="s">
        <v>39366</v>
      </c>
      <c r="BD2504" t="s">
        <v>39367</v>
      </c>
      <c r="BI2504" t="s">
        <v>39368</v>
      </c>
      <c r="BN2504" t="s">
        <v>39369</v>
      </c>
      <c r="BO2504" t="s">
        <v>39370</v>
      </c>
      <c r="BQ2504" t="s">
        <v>39371</v>
      </c>
    </row>
    <row r="2505" spans="12:69" x14ac:dyDescent="0.3">
      <c r="L2505">
        <v>9300</v>
      </c>
      <c r="M2505" t="s">
        <v>2882</v>
      </c>
      <c r="AU2505" t="s">
        <v>39372</v>
      </c>
      <c r="AW2505" t="s">
        <v>39373</v>
      </c>
      <c r="AZ2505" t="s">
        <v>39374</v>
      </c>
      <c r="BA2505" t="s">
        <v>39375</v>
      </c>
      <c r="BB2505" t="s">
        <v>39376</v>
      </c>
      <c r="BD2505" t="s">
        <v>39377</v>
      </c>
      <c r="BI2505" t="s">
        <v>39378</v>
      </c>
      <c r="BN2505" t="s">
        <v>39379</v>
      </c>
      <c r="BO2505" t="s">
        <v>39380</v>
      </c>
      <c r="BQ2505" t="s">
        <v>39381</v>
      </c>
    </row>
    <row r="2506" spans="12:69" x14ac:dyDescent="0.3">
      <c r="L2506">
        <v>9308</v>
      </c>
      <c r="M2506" t="s">
        <v>2883</v>
      </c>
      <c r="AU2506" t="s">
        <v>39382</v>
      </c>
      <c r="AW2506" t="s">
        <v>39383</v>
      </c>
      <c r="AZ2506" t="s">
        <v>39384</v>
      </c>
      <c r="BA2506" t="s">
        <v>39385</v>
      </c>
      <c r="BB2506" t="s">
        <v>39386</v>
      </c>
      <c r="BD2506" t="s">
        <v>39387</v>
      </c>
      <c r="BI2506" t="s">
        <v>39388</v>
      </c>
      <c r="BN2506" t="s">
        <v>39389</v>
      </c>
      <c r="BO2506" t="s">
        <v>39390</v>
      </c>
      <c r="BQ2506" t="s">
        <v>39391</v>
      </c>
    </row>
    <row r="2507" spans="12:69" x14ac:dyDescent="0.3">
      <c r="L2507">
        <v>9308</v>
      </c>
      <c r="M2507" t="s">
        <v>2884</v>
      </c>
      <c r="AU2507" t="s">
        <v>39392</v>
      </c>
      <c r="AW2507" t="s">
        <v>39393</v>
      </c>
      <c r="AZ2507" t="s">
        <v>39394</v>
      </c>
      <c r="BA2507" t="s">
        <v>39395</v>
      </c>
      <c r="BB2507" t="s">
        <v>39396</v>
      </c>
      <c r="BD2507" t="s">
        <v>39397</v>
      </c>
      <c r="BI2507" t="s">
        <v>39398</v>
      </c>
      <c r="BN2507" t="s">
        <v>39399</v>
      </c>
      <c r="BO2507" t="s">
        <v>39400</v>
      </c>
      <c r="BQ2507" t="s">
        <v>39401</v>
      </c>
    </row>
    <row r="2508" spans="12:69" x14ac:dyDescent="0.3">
      <c r="L2508">
        <v>9310</v>
      </c>
      <c r="M2508" t="s">
        <v>2885</v>
      </c>
      <c r="AU2508" t="s">
        <v>39402</v>
      </c>
      <c r="AW2508" t="s">
        <v>39403</v>
      </c>
      <c r="AZ2508" t="s">
        <v>39404</v>
      </c>
      <c r="BA2508" t="s">
        <v>39405</v>
      </c>
      <c r="BB2508" t="s">
        <v>39406</v>
      </c>
      <c r="BD2508" t="s">
        <v>39407</v>
      </c>
      <c r="BI2508" t="s">
        <v>39408</v>
      </c>
      <c r="BN2508" t="s">
        <v>39409</v>
      </c>
      <c r="BO2508" t="s">
        <v>39410</v>
      </c>
      <c r="BQ2508" t="s">
        <v>39411</v>
      </c>
    </row>
    <row r="2509" spans="12:69" x14ac:dyDescent="0.3">
      <c r="L2509">
        <v>9310</v>
      </c>
      <c r="M2509" t="s">
        <v>2886</v>
      </c>
      <c r="AU2509" t="s">
        <v>39412</v>
      </c>
      <c r="AW2509" t="s">
        <v>39413</v>
      </c>
      <c r="AZ2509" t="s">
        <v>39414</v>
      </c>
      <c r="BA2509" t="s">
        <v>39415</v>
      </c>
      <c r="BB2509" t="s">
        <v>39416</v>
      </c>
      <c r="BD2509" t="s">
        <v>39417</v>
      </c>
      <c r="BI2509" t="s">
        <v>39418</v>
      </c>
      <c r="BN2509" t="s">
        <v>39419</v>
      </c>
      <c r="BO2509" t="s">
        <v>39420</v>
      </c>
      <c r="BQ2509" t="s">
        <v>39421</v>
      </c>
    </row>
    <row r="2510" spans="12:69" x14ac:dyDescent="0.3">
      <c r="L2510">
        <v>9310</v>
      </c>
      <c r="M2510" t="s">
        <v>2887</v>
      </c>
      <c r="AU2510" t="s">
        <v>39422</v>
      </c>
      <c r="AW2510" t="s">
        <v>39423</v>
      </c>
      <c r="AZ2510" t="s">
        <v>39424</v>
      </c>
      <c r="BA2510" t="s">
        <v>39425</v>
      </c>
      <c r="BB2510" t="s">
        <v>39426</v>
      </c>
      <c r="BD2510" t="s">
        <v>39427</v>
      </c>
      <c r="BI2510" t="s">
        <v>39428</v>
      </c>
      <c r="BN2510" t="s">
        <v>39429</v>
      </c>
      <c r="BO2510" t="s">
        <v>39430</v>
      </c>
      <c r="BQ2510" t="s">
        <v>39431</v>
      </c>
    </row>
    <row r="2511" spans="12:69" x14ac:dyDescent="0.3">
      <c r="L2511">
        <v>9310</v>
      </c>
      <c r="M2511" t="s">
        <v>2888</v>
      </c>
      <c r="AU2511" t="s">
        <v>39432</v>
      </c>
      <c r="AW2511" t="s">
        <v>39433</v>
      </c>
      <c r="AZ2511" t="s">
        <v>39434</v>
      </c>
      <c r="BA2511" t="s">
        <v>39435</v>
      </c>
      <c r="BB2511" t="s">
        <v>39436</v>
      </c>
      <c r="BD2511" t="s">
        <v>39437</v>
      </c>
      <c r="BI2511" t="s">
        <v>39438</v>
      </c>
      <c r="BN2511" t="s">
        <v>39439</v>
      </c>
      <c r="BO2511" t="s">
        <v>39440</v>
      </c>
      <c r="BQ2511" t="s">
        <v>39441</v>
      </c>
    </row>
    <row r="2512" spans="12:69" x14ac:dyDescent="0.3">
      <c r="L2512">
        <v>9320</v>
      </c>
      <c r="M2512" t="s">
        <v>2889</v>
      </c>
      <c r="AU2512" t="s">
        <v>39442</v>
      </c>
      <c r="AW2512" t="s">
        <v>39443</v>
      </c>
      <c r="AZ2512" t="s">
        <v>39444</v>
      </c>
      <c r="BA2512" t="s">
        <v>39445</v>
      </c>
      <c r="BB2512" t="s">
        <v>39446</v>
      </c>
      <c r="BD2512" t="s">
        <v>39447</v>
      </c>
      <c r="BI2512" t="s">
        <v>39448</v>
      </c>
      <c r="BN2512" t="s">
        <v>39449</v>
      </c>
      <c r="BO2512" t="s">
        <v>39450</v>
      </c>
      <c r="BQ2512" t="s">
        <v>39451</v>
      </c>
    </row>
    <row r="2513" spans="12:69" x14ac:dyDescent="0.3">
      <c r="L2513">
        <v>9320</v>
      </c>
      <c r="M2513" t="s">
        <v>2890</v>
      </c>
      <c r="AU2513" t="s">
        <v>39452</v>
      </c>
      <c r="AW2513" t="s">
        <v>39453</v>
      </c>
      <c r="AZ2513" t="s">
        <v>39454</v>
      </c>
      <c r="BA2513" t="s">
        <v>39455</v>
      </c>
      <c r="BB2513" t="s">
        <v>39456</v>
      </c>
      <c r="BD2513" t="s">
        <v>39457</v>
      </c>
      <c r="BI2513" t="s">
        <v>39458</v>
      </c>
      <c r="BN2513" t="s">
        <v>39459</v>
      </c>
      <c r="BO2513" t="s">
        <v>39460</v>
      </c>
      <c r="BQ2513" t="s">
        <v>39461</v>
      </c>
    </row>
    <row r="2514" spans="12:69" x14ac:dyDescent="0.3">
      <c r="L2514">
        <v>9340</v>
      </c>
      <c r="M2514" t="s">
        <v>2891</v>
      </c>
      <c r="AU2514" t="s">
        <v>39462</v>
      </c>
      <c r="AW2514" t="s">
        <v>39463</v>
      </c>
      <c r="AZ2514" t="s">
        <v>39464</v>
      </c>
      <c r="BA2514" t="s">
        <v>39465</v>
      </c>
      <c r="BB2514" t="s">
        <v>39466</v>
      </c>
      <c r="BD2514" t="s">
        <v>39467</v>
      </c>
      <c r="BI2514" t="s">
        <v>39468</v>
      </c>
      <c r="BN2514" t="s">
        <v>39469</v>
      </c>
      <c r="BO2514" t="s">
        <v>39470</v>
      </c>
      <c r="BQ2514" t="s">
        <v>39471</v>
      </c>
    </row>
    <row r="2515" spans="12:69" x14ac:dyDescent="0.3">
      <c r="L2515">
        <v>9340</v>
      </c>
      <c r="M2515" t="s">
        <v>2892</v>
      </c>
      <c r="AU2515" t="s">
        <v>39472</v>
      </c>
      <c r="AW2515" t="s">
        <v>39473</v>
      </c>
      <c r="AZ2515" t="s">
        <v>39474</v>
      </c>
      <c r="BA2515" t="s">
        <v>39475</v>
      </c>
      <c r="BB2515" t="s">
        <v>39476</v>
      </c>
      <c r="BD2515" t="s">
        <v>39477</v>
      </c>
      <c r="BI2515" t="s">
        <v>39478</v>
      </c>
      <c r="BN2515" t="s">
        <v>39479</v>
      </c>
      <c r="BO2515" t="s">
        <v>39480</v>
      </c>
      <c r="BQ2515" t="s">
        <v>39481</v>
      </c>
    </row>
    <row r="2516" spans="12:69" x14ac:dyDescent="0.3">
      <c r="L2516">
        <v>9340</v>
      </c>
      <c r="M2516" t="s">
        <v>2893</v>
      </c>
      <c r="AU2516" t="s">
        <v>39482</v>
      </c>
      <c r="AW2516" t="s">
        <v>39483</v>
      </c>
      <c r="AZ2516" t="s">
        <v>39484</v>
      </c>
      <c r="BA2516" t="s">
        <v>39485</v>
      </c>
      <c r="BB2516" t="s">
        <v>39486</v>
      </c>
      <c r="BD2516" t="s">
        <v>39487</v>
      </c>
      <c r="BI2516" t="s">
        <v>39488</v>
      </c>
      <c r="BN2516" t="s">
        <v>39489</v>
      </c>
      <c r="BO2516" t="s">
        <v>39490</v>
      </c>
      <c r="BQ2516" t="s">
        <v>39491</v>
      </c>
    </row>
    <row r="2517" spans="12:69" x14ac:dyDescent="0.3">
      <c r="L2517">
        <v>9340</v>
      </c>
      <c r="M2517" t="s">
        <v>2894</v>
      </c>
      <c r="AU2517" t="s">
        <v>39492</v>
      </c>
      <c r="AW2517" t="s">
        <v>39493</v>
      </c>
      <c r="AZ2517" t="s">
        <v>39494</v>
      </c>
      <c r="BA2517" t="s">
        <v>39495</v>
      </c>
      <c r="BB2517" t="s">
        <v>39496</v>
      </c>
      <c r="BD2517" t="s">
        <v>39497</v>
      </c>
      <c r="BI2517" t="s">
        <v>39498</v>
      </c>
      <c r="BN2517" t="s">
        <v>39499</v>
      </c>
      <c r="BO2517" t="s">
        <v>39500</v>
      </c>
      <c r="BQ2517" t="s">
        <v>39501</v>
      </c>
    </row>
    <row r="2518" spans="12:69" x14ac:dyDescent="0.3">
      <c r="L2518">
        <v>9340</v>
      </c>
      <c r="M2518" t="s">
        <v>2895</v>
      </c>
      <c r="AU2518" t="s">
        <v>39502</v>
      </c>
      <c r="AW2518" t="s">
        <v>39503</v>
      </c>
      <c r="AZ2518" t="s">
        <v>39504</v>
      </c>
      <c r="BA2518" t="s">
        <v>39505</v>
      </c>
      <c r="BB2518" t="s">
        <v>39506</v>
      </c>
      <c r="BD2518" t="s">
        <v>39507</v>
      </c>
      <c r="BI2518" t="s">
        <v>39508</v>
      </c>
      <c r="BN2518" t="s">
        <v>39509</v>
      </c>
      <c r="BO2518" t="s">
        <v>39510</v>
      </c>
      <c r="BQ2518" t="s">
        <v>39511</v>
      </c>
    </row>
    <row r="2519" spans="12:69" x14ac:dyDescent="0.3">
      <c r="L2519">
        <v>9400</v>
      </c>
      <c r="M2519" t="s">
        <v>2896</v>
      </c>
      <c r="AU2519" t="s">
        <v>39512</v>
      </c>
      <c r="AW2519" t="s">
        <v>39513</v>
      </c>
      <c r="AZ2519" t="s">
        <v>39514</v>
      </c>
      <c r="BA2519" t="s">
        <v>39515</v>
      </c>
      <c r="BB2519" t="s">
        <v>39516</v>
      </c>
      <c r="BD2519" t="s">
        <v>39517</v>
      </c>
      <c r="BI2519" t="s">
        <v>39518</v>
      </c>
      <c r="BN2519" t="s">
        <v>39519</v>
      </c>
      <c r="BO2519" t="s">
        <v>39520</v>
      </c>
      <c r="BQ2519" t="s">
        <v>39521</v>
      </c>
    </row>
    <row r="2520" spans="12:69" x14ac:dyDescent="0.3">
      <c r="L2520">
        <v>9400</v>
      </c>
      <c r="M2520" t="s">
        <v>2897</v>
      </c>
      <c r="AU2520" t="s">
        <v>39522</v>
      </c>
      <c r="AW2520" t="s">
        <v>39523</v>
      </c>
      <c r="AZ2520" t="s">
        <v>39524</v>
      </c>
      <c r="BA2520" t="s">
        <v>39525</v>
      </c>
      <c r="BB2520" t="s">
        <v>39526</v>
      </c>
      <c r="BD2520" t="s">
        <v>39527</v>
      </c>
      <c r="BI2520" t="s">
        <v>39528</v>
      </c>
      <c r="BN2520" t="s">
        <v>39529</v>
      </c>
      <c r="BO2520" t="s">
        <v>39530</v>
      </c>
      <c r="BQ2520" t="s">
        <v>39531</v>
      </c>
    </row>
    <row r="2521" spans="12:69" x14ac:dyDescent="0.3">
      <c r="L2521">
        <v>9400</v>
      </c>
      <c r="M2521" t="s">
        <v>2898</v>
      </c>
      <c r="AU2521" t="s">
        <v>39532</v>
      </c>
      <c r="AW2521" t="s">
        <v>39533</v>
      </c>
      <c r="AZ2521" t="s">
        <v>39534</v>
      </c>
      <c r="BA2521" t="s">
        <v>39535</v>
      </c>
      <c r="BB2521" t="s">
        <v>39536</v>
      </c>
      <c r="BD2521" t="s">
        <v>39537</v>
      </c>
      <c r="BI2521" t="s">
        <v>39538</v>
      </c>
      <c r="BN2521" t="s">
        <v>39539</v>
      </c>
      <c r="BO2521" t="s">
        <v>39540</v>
      </c>
      <c r="BQ2521" t="s">
        <v>39541</v>
      </c>
    </row>
    <row r="2522" spans="12:69" x14ac:dyDescent="0.3">
      <c r="L2522">
        <v>9400</v>
      </c>
      <c r="M2522" t="s">
        <v>2899</v>
      </c>
      <c r="AU2522" t="s">
        <v>39542</v>
      </c>
      <c r="AW2522" t="s">
        <v>39543</v>
      </c>
      <c r="AZ2522" t="s">
        <v>39544</v>
      </c>
      <c r="BA2522" t="s">
        <v>39545</v>
      </c>
      <c r="BB2522" t="s">
        <v>39546</v>
      </c>
      <c r="BD2522" t="s">
        <v>39547</v>
      </c>
      <c r="BI2522" t="s">
        <v>39548</v>
      </c>
      <c r="BN2522" t="s">
        <v>39549</v>
      </c>
      <c r="BO2522" t="s">
        <v>39550</v>
      </c>
      <c r="BQ2522" t="s">
        <v>39551</v>
      </c>
    </row>
    <row r="2523" spans="12:69" x14ac:dyDescent="0.3">
      <c r="L2523">
        <v>9400</v>
      </c>
      <c r="M2523" t="s">
        <v>2900</v>
      </c>
      <c r="AU2523" t="s">
        <v>39552</v>
      </c>
      <c r="AW2523" t="s">
        <v>39553</v>
      </c>
      <c r="AZ2523" t="s">
        <v>39554</v>
      </c>
      <c r="BA2523" t="s">
        <v>39555</v>
      </c>
      <c r="BB2523" t="s">
        <v>39556</v>
      </c>
      <c r="BD2523" t="s">
        <v>39557</v>
      </c>
      <c r="BI2523" t="s">
        <v>39558</v>
      </c>
      <c r="BN2523" t="s">
        <v>39559</v>
      </c>
      <c r="BO2523" t="s">
        <v>39560</v>
      </c>
      <c r="BQ2523" t="s">
        <v>39561</v>
      </c>
    </row>
    <row r="2524" spans="12:69" x14ac:dyDescent="0.3">
      <c r="L2524">
        <v>9400</v>
      </c>
      <c r="M2524" t="s">
        <v>2901</v>
      </c>
      <c r="AU2524" t="s">
        <v>39562</v>
      </c>
      <c r="AW2524" t="s">
        <v>39563</v>
      </c>
      <c r="AZ2524" t="s">
        <v>39564</v>
      </c>
      <c r="BA2524" t="s">
        <v>39565</v>
      </c>
      <c r="BB2524" t="s">
        <v>39566</v>
      </c>
      <c r="BD2524" t="s">
        <v>39567</v>
      </c>
      <c r="BI2524" t="s">
        <v>39568</v>
      </c>
      <c r="BN2524" t="s">
        <v>39569</v>
      </c>
      <c r="BO2524" t="s">
        <v>39570</v>
      </c>
      <c r="BQ2524" t="s">
        <v>39571</v>
      </c>
    </row>
    <row r="2525" spans="12:69" x14ac:dyDescent="0.3">
      <c r="L2525">
        <v>9400</v>
      </c>
      <c r="M2525" t="s">
        <v>2902</v>
      </c>
      <c r="AU2525" t="s">
        <v>39572</v>
      </c>
      <c r="AW2525" t="s">
        <v>39573</v>
      </c>
      <c r="AZ2525" t="s">
        <v>39574</v>
      </c>
      <c r="BA2525" t="s">
        <v>39575</v>
      </c>
      <c r="BB2525" t="s">
        <v>39576</v>
      </c>
      <c r="BD2525" t="s">
        <v>39577</v>
      </c>
      <c r="BI2525" t="s">
        <v>39578</v>
      </c>
      <c r="BN2525" t="s">
        <v>39579</v>
      </c>
      <c r="BO2525" t="s">
        <v>39580</v>
      </c>
      <c r="BQ2525" t="s">
        <v>39581</v>
      </c>
    </row>
    <row r="2526" spans="12:69" x14ac:dyDescent="0.3">
      <c r="L2526">
        <v>9401</v>
      </c>
      <c r="M2526" t="s">
        <v>2903</v>
      </c>
      <c r="AU2526" t="s">
        <v>39582</v>
      </c>
      <c r="AW2526" t="s">
        <v>39583</v>
      </c>
      <c r="AZ2526" t="s">
        <v>39584</v>
      </c>
      <c r="BA2526" t="s">
        <v>39585</v>
      </c>
      <c r="BB2526" t="s">
        <v>39586</v>
      </c>
      <c r="BD2526" t="s">
        <v>39587</v>
      </c>
      <c r="BI2526" t="s">
        <v>39588</v>
      </c>
      <c r="BN2526" t="s">
        <v>39589</v>
      </c>
      <c r="BO2526" t="s">
        <v>39590</v>
      </c>
      <c r="BQ2526" t="s">
        <v>39591</v>
      </c>
    </row>
    <row r="2527" spans="12:69" x14ac:dyDescent="0.3">
      <c r="L2527">
        <v>9402</v>
      </c>
      <c r="M2527" t="s">
        <v>2904</v>
      </c>
      <c r="AU2527" t="s">
        <v>39592</v>
      </c>
      <c r="AW2527" t="s">
        <v>39593</v>
      </c>
      <c r="AZ2527" t="s">
        <v>39594</v>
      </c>
      <c r="BA2527" t="s">
        <v>39595</v>
      </c>
      <c r="BB2527" t="s">
        <v>39596</v>
      </c>
      <c r="BD2527" t="s">
        <v>39597</v>
      </c>
      <c r="BI2527" t="s">
        <v>39598</v>
      </c>
      <c r="BN2527" t="s">
        <v>39599</v>
      </c>
      <c r="BO2527" t="s">
        <v>39600</v>
      </c>
      <c r="BQ2527" t="s">
        <v>39601</v>
      </c>
    </row>
    <row r="2528" spans="12:69" x14ac:dyDescent="0.3">
      <c r="L2528">
        <v>9403</v>
      </c>
      <c r="M2528" t="s">
        <v>2905</v>
      </c>
      <c r="AU2528" t="s">
        <v>39602</v>
      </c>
      <c r="AW2528" t="s">
        <v>39603</v>
      </c>
      <c r="AZ2528" t="s">
        <v>39604</v>
      </c>
      <c r="BA2528" t="s">
        <v>39605</v>
      </c>
      <c r="BB2528" t="s">
        <v>39606</v>
      </c>
      <c r="BD2528" t="s">
        <v>39607</v>
      </c>
      <c r="BI2528" t="s">
        <v>39608</v>
      </c>
      <c r="BN2528" t="s">
        <v>39609</v>
      </c>
      <c r="BO2528" t="s">
        <v>39610</v>
      </c>
      <c r="BQ2528" t="s">
        <v>39611</v>
      </c>
    </row>
    <row r="2529" spans="12:69" x14ac:dyDescent="0.3">
      <c r="L2529">
        <v>9404</v>
      </c>
      <c r="M2529" t="s">
        <v>2906</v>
      </c>
      <c r="AU2529" t="s">
        <v>39612</v>
      </c>
      <c r="AW2529" t="s">
        <v>39613</v>
      </c>
      <c r="AZ2529" t="s">
        <v>39614</v>
      </c>
      <c r="BA2529" t="s">
        <v>39615</v>
      </c>
      <c r="BB2529" t="s">
        <v>39616</v>
      </c>
      <c r="BD2529" t="s">
        <v>39617</v>
      </c>
      <c r="BI2529" t="s">
        <v>39618</v>
      </c>
      <c r="BN2529" t="s">
        <v>39619</v>
      </c>
      <c r="BO2529" t="s">
        <v>39620</v>
      </c>
      <c r="BQ2529" t="s">
        <v>39621</v>
      </c>
    </row>
    <row r="2530" spans="12:69" x14ac:dyDescent="0.3">
      <c r="L2530">
        <v>9406</v>
      </c>
      <c r="M2530" t="s">
        <v>2907</v>
      </c>
      <c r="AU2530" t="s">
        <v>39622</v>
      </c>
      <c r="AW2530" t="s">
        <v>39623</v>
      </c>
      <c r="AZ2530" t="s">
        <v>39624</v>
      </c>
      <c r="BA2530" t="s">
        <v>39625</v>
      </c>
      <c r="BB2530" t="s">
        <v>39626</v>
      </c>
      <c r="BD2530" t="s">
        <v>39627</v>
      </c>
      <c r="BI2530" t="s">
        <v>39628</v>
      </c>
      <c r="BN2530" t="s">
        <v>39629</v>
      </c>
      <c r="BO2530" t="s">
        <v>39630</v>
      </c>
      <c r="BQ2530" t="s">
        <v>39631</v>
      </c>
    </row>
    <row r="2531" spans="12:69" x14ac:dyDescent="0.3">
      <c r="L2531">
        <v>9420</v>
      </c>
      <c r="M2531" t="s">
        <v>2908</v>
      </c>
      <c r="AU2531" t="s">
        <v>39632</v>
      </c>
      <c r="AW2531" t="s">
        <v>39633</v>
      </c>
      <c r="AZ2531" t="s">
        <v>39634</v>
      </c>
      <c r="BA2531" t="s">
        <v>39635</v>
      </c>
      <c r="BB2531" t="s">
        <v>39636</v>
      </c>
      <c r="BD2531" t="s">
        <v>39637</v>
      </c>
      <c r="BI2531" t="s">
        <v>39638</v>
      </c>
      <c r="BN2531" t="s">
        <v>39639</v>
      </c>
      <c r="BO2531" t="s">
        <v>39640</v>
      </c>
      <c r="BQ2531" t="s">
        <v>39641</v>
      </c>
    </row>
    <row r="2532" spans="12:69" x14ac:dyDescent="0.3">
      <c r="L2532">
        <v>9420</v>
      </c>
      <c r="M2532" t="s">
        <v>2909</v>
      </c>
      <c r="AU2532" t="s">
        <v>39642</v>
      </c>
      <c r="AW2532" t="s">
        <v>39643</v>
      </c>
      <c r="AZ2532" t="s">
        <v>39644</v>
      </c>
      <c r="BA2532" t="s">
        <v>39645</v>
      </c>
      <c r="BB2532" t="s">
        <v>39646</v>
      </c>
      <c r="BD2532" t="s">
        <v>39647</v>
      </c>
      <c r="BI2532" t="s">
        <v>39648</v>
      </c>
      <c r="BN2532" t="s">
        <v>39649</v>
      </c>
      <c r="BO2532" t="s">
        <v>39650</v>
      </c>
      <c r="BQ2532" t="s">
        <v>39651</v>
      </c>
    </row>
    <row r="2533" spans="12:69" x14ac:dyDescent="0.3">
      <c r="L2533">
        <v>9420</v>
      </c>
      <c r="M2533" t="s">
        <v>2910</v>
      </c>
      <c r="AU2533" t="s">
        <v>39652</v>
      </c>
      <c r="AW2533" t="s">
        <v>39653</v>
      </c>
      <c r="AZ2533" t="s">
        <v>39654</v>
      </c>
      <c r="BA2533" t="s">
        <v>39655</v>
      </c>
      <c r="BB2533" t="s">
        <v>39656</v>
      </c>
      <c r="BD2533" t="s">
        <v>39657</v>
      </c>
      <c r="BI2533" t="s">
        <v>39658</v>
      </c>
      <c r="BN2533" t="s">
        <v>39659</v>
      </c>
      <c r="BO2533" t="s">
        <v>39660</v>
      </c>
      <c r="BQ2533" t="s">
        <v>39661</v>
      </c>
    </row>
    <row r="2534" spans="12:69" x14ac:dyDescent="0.3">
      <c r="L2534">
        <v>9420</v>
      </c>
      <c r="M2534" t="s">
        <v>2911</v>
      </c>
      <c r="AU2534" t="s">
        <v>39662</v>
      </c>
      <c r="AW2534" t="s">
        <v>39663</v>
      </c>
      <c r="AZ2534" t="s">
        <v>39664</v>
      </c>
      <c r="BA2534" t="s">
        <v>39665</v>
      </c>
      <c r="BB2534" t="s">
        <v>39666</v>
      </c>
      <c r="BD2534" t="s">
        <v>39667</v>
      </c>
      <c r="BI2534" t="s">
        <v>39668</v>
      </c>
      <c r="BN2534" t="s">
        <v>39669</v>
      </c>
      <c r="BO2534" t="s">
        <v>39670</v>
      </c>
      <c r="BQ2534" t="s">
        <v>39671</v>
      </c>
    </row>
    <row r="2535" spans="12:69" x14ac:dyDescent="0.3">
      <c r="L2535">
        <v>9420</v>
      </c>
      <c r="M2535" t="s">
        <v>2912</v>
      </c>
      <c r="AU2535" t="s">
        <v>39672</v>
      </c>
      <c r="AW2535" t="s">
        <v>39673</v>
      </c>
      <c r="AZ2535" t="s">
        <v>39674</v>
      </c>
      <c r="BA2535" t="s">
        <v>39675</v>
      </c>
      <c r="BB2535" t="s">
        <v>39676</v>
      </c>
      <c r="BD2535" t="s">
        <v>39677</v>
      </c>
      <c r="BI2535" t="s">
        <v>39678</v>
      </c>
      <c r="BN2535" t="s">
        <v>39679</v>
      </c>
      <c r="BO2535" t="s">
        <v>39680</v>
      </c>
      <c r="BQ2535" t="s">
        <v>39681</v>
      </c>
    </row>
    <row r="2536" spans="12:69" x14ac:dyDescent="0.3">
      <c r="L2536">
        <v>9420</v>
      </c>
      <c r="M2536" t="s">
        <v>2913</v>
      </c>
      <c r="AU2536" t="s">
        <v>39682</v>
      </c>
      <c r="AW2536" t="s">
        <v>39683</v>
      </c>
      <c r="AZ2536" t="s">
        <v>39684</v>
      </c>
      <c r="BA2536" t="s">
        <v>39685</v>
      </c>
      <c r="BB2536" t="s">
        <v>39686</v>
      </c>
      <c r="BD2536" t="s">
        <v>39687</v>
      </c>
      <c r="BI2536" t="s">
        <v>39688</v>
      </c>
      <c r="BN2536" t="s">
        <v>39689</v>
      </c>
      <c r="BO2536" t="s">
        <v>39690</v>
      </c>
      <c r="BQ2536" t="s">
        <v>39691</v>
      </c>
    </row>
    <row r="2537" spans="12:69" x14ac:dyDescent="0.3">
      <c r="L2537">
        <v>9420</v>
      </c>
      <c r="M2537" t="s">
        <v>2914</v>
      </c>
      <c r="AU2537" t="s">
        <v>39692</v>
      </c>
      <c r="AW2537" t="s">
        <v>39693</v>
      </c>
      <c r="AZ2537" t="s">
        <v>39694</v>
      </c>
      <c r="BA2537" t="s">
        <v>39695</v>
      </c>
      <c r="BB2537" t="s">
        <v>39696</v>
      </c>
      <c r="BD2537" t="s">
        <v>39697</v>
      </c>
      <c r="BI2537" t="s">
        <v>39698</v>
      </c>
      <c r="BN2537" t="s">
        <v>39699</v>
      </c>
      <c r="BO2537" t="s">
        <v>39700</v>
      </c>
      <c r="BQ2537" t="s">
        <v>39701</v>
      </c>
    </row>
    <row r="2538" spans="12:69" x14ac:dyDescent="0.3">
      <c r="L2538">
        <v>9420</v>
      </c>
      <c r="M2538" t="s">
        <v>2915</v>
      </c>
      <c r="AU2538" t="s">
        <v>39702</v>
      </c>
      <c r="AW2538" t="s">
        <v>39703</v>
      </c>
      <c r="AZ2538" t="s">
        <v>39704</v>
      </c>
      <c r="BA2538" t="s">
        <v>39705</v>
      </c>
      <c r="BB2538" t="s">
        <v>39706</v>
      </c>
      <c r="BD2538" t="s">
        <v>39707</v>
      </c>
      <c r="BI2538" t="s">
        <v>39708</v>
      </c>
      <c r="BN2538" t="s">
        <v>39709</v>
      </c>
      <c r="BO2538" t="s">
        <v>39710</v>
      </c>
      <c r="BQ2538" t="s">
        <v>39711</v>
      </c>
    </row>
    <row r="2539" spans="12:69" x14ac:dyDescent="0.3">
      <c r="L2539">
        <v>9450</v>
      </c>
      <c r="M2539" t="s">
        <v>2916</v>
      </c>
      <c r="AU2539" t="s">
        <v>39712</v>
      </c>
      <c r="AW2539" t="s">
        <v>39713</v>
      </c>
      <c r="AZ2539" t="s">
        <v>39714</v>
      </c>
      <c r="BA2539" t="s">
        <v>39715</v>
      </c>
      <c r="BB2539" t="s">
        <v>39716</v>
      </c>
      <c r="BD2539" t="s">
        <v>39717</v>
      </c>
      <c r="BI2539" t="s">
        <v>39718</v>
      </c>
      <c r="BN2539" t="s">
        <v>39719</v>
      </c>
      <c r="BO2539" t="s">
        <v>39720</v>
      </c>
      <c r="BQ2539" t="s">
        <v>39721</v>
      </c>
    </row>
    <row r="2540" spans="12:69" x14ac:dyDescent="0.3">
      <c r="L2540">
        <v>9450</v>
      </c>
      <c r="M2540" t="s">
        <v>2917</v>
      </c>
      <c r="AU2540" t="s">
        <v>39722</v>
      </c>
      <c r="AW2540" t="s">
        <v>39723</v>
      </c>
      <c r="AZ2540" t="s">
        <v>39724</v>
      </c>
      <c r="BA2540" t="s">
        <v>39725</v>
      </c>
      <c r="BB2540" t="s">
        <v>39726</v>
      </c>
      <c r="BD2540" t="s">
        <v>39727</v>
      </c>
      <c r="BI2540" t="s">
        <v>39728</v>
      </c>
      <c r="BN2540" t="s">
        <v>39729</v>
      </c>
      <c r="BO2540" t="s">
        <v>39730</v>
      </c>
      <c r="BQ2540" t="s">
        <v>39731</v>
      </c>
    </row>
    <row r="2541" spans="12:69" x14ac:dyDescent="0.3">
      <c r="L2541">
        <v>9450</v>
      </c>
      <c r="M2541" t="s">
        <v>2918</v>
      </c>
      <c r="AU2541" t="s">
        <v>39732</v>
      </c>
      <c r="AW2541" t="s">
        <v>39733</v>
      </c>
      <c r="AZ2541" t="s">
        <v>39734</v>
      </c>
      <c r="BA2541" t="s">
        <v>39735</v>
      </c>
      <c r="BB2541" t="s">
        <v>39736</v>
      </c>
      <c r="BD2541" t="s">
        <v>39737</v>
      </c>
      <c r="BI2541" t="s">
        <v>39738</v>
      </c>
      <c r="BN2541" t="s">
        <v>39739</v>
      </c>
      <c r="BO2541" t="s">
        <v>39740</v>
      </c>
      <c r="BQ2541" t="s">
        <v>39741</v>
      </c>
    </row>
    <row r="2542" spans="12:69" x14ac:dyDescent="0.3">
      <c r="L2542">
        <v>9451</v>
      </c>
      <c r="M2542" t="s">
        <v>2919</v>
      </c>
      <c r="AU2542" t="s">
        <v>39742</v>
      </c>
      <c r="AW2542" t="s">
        <v>39743</v>
      </c>
      <c r="AZ2542" t="s">
        <v>39744</v>
      </c>
      <c r="BA2542" t="s">
        <v>39745</v>
      </c>
      <c r="BB2542" t="s">
        <v>39746</v>
      </c>
      <c r="BD2542" t="s">
        <v>39747</v>
      </c>
      <c r="BI2542" t="s">
        <v>39748</v>
      </c>
      <c r="BN2542" t="s">
        <v>39749</v>
      </c>
      <c r="BO2542" t="s">
        <v>39750</v>
      </c>
      <c r="BQ2542" t="s">
        <v>39751</v>
      </c>
    </row>
    <row r="2543" spans="12:69" x14ac:dyDescent="0.3">
      <c r="L2543">
        <v>9470</v>
      </c>
      <c r="M2543" t="s">
        <v>2920</v>
      </c>
      <c r="AU2543" t="s">
        <v>39752</v>
      </c>
      <c r="AW2543" t="s">
        <v>39753</v>
      </c>
      <c r="AZ2543" t="s">
        <v>39754</v>
      </c>
      <c r="BA2543" t="s">
        <v>39755</v>
      </c>
      <c r="BB2543" t="s">
        <v>39756</v>
      </c>
      <c r="BD2543" t="s">
        <v>39757</v>
      </c>
      <c r="BI2543" t="s">
        <v>39758</v>
      </c>
      <c r="BN2543" t="s">
        <v>39759</v>
      </c>
      <c r="BO2543" t="s">
        <v>39760</v>
      </c>
      <c r="BQ2543" t="s">
        <v>39761</v>
      </c>
    </row>
    <row r="2544" spans="12:69" x14ac:dyDescent="0.3">
      <c r="L2544">
        <v>9472</v>
      </c>
      <c r="M2544" t="s">
        <v>2921</v>
      </c>
      <c r="AU2544" t="s">
        <v>39762</v>
      </c>
      <c r="AW2544" t="s">
        <v>39763</v>
      </c>
      <c r="AZ2544" t="s">
        <v>39764</v>
      </c>
      <c r="BA2544" t="s">
        <v>39765</v>
      </c>
      <c r="BB2544" t="s">
        <v>39766</v>
      </c>
      <c r="BD2544" t="s">
        <v>39767</v>
      </c>
      <c r="BI2544" t="s">
        <v>39768</v>
      </c>
      <c r="BN2544" t="s">
        <v>39769</v>
      </c>
      <c r="BO2544" t="s">
        <v>39770</v>
      </c>
      <c r="BQ2544" t="s">
        <v>39771</v>
      </c>
    </row>
    <row r="2545" spans="12:69" x14ac:dyDescent="0.3">
      <c r="L2545">
        <v>9473</v>
      </c>
      <c r="M2545" t="s">
        <v>2922</v>
      </c>
      <c r="AU2545" t="s">
        <v>39772</v>
      </c>
      <c r="AW2545" t="s">
        <v>39773</v>
      </c>
      <c r="AZ2545" t="s">
        <v>39774</v>
      </c>
      <c r="BA2545" t="s">
        <v>39775</v>
      </c>
      <c r="BB2545" t="s">
        <v>39776</v>
      </c>
      <c r="BD2545" t="s">
        <v>39777</v>
      </c>
      <c r="BI2545" t="s">
        <v>39778</v>
      </c>
      <c r="BN2545" t="s">
        <v>39779</v>
      </c>
      <c r="BO2545" t="s">
        <v>39780</v>
      </c>
      <c r="BQ2545" t="s">
        <v>39781</v>
      </c>
    </row>
    <row r="2546" spans="12:69" x14ac:dyDescent="0.3">
      <c r="L2546">
        <v>9500</v>
      </c>
      <c r="M2546" t="s">
        <v>2923</v>
      </c>
      <c r="AU2546" t="s">
        <v>39782</v>
      </c>
      <c r="AW2546" t="s">
        <v>39783</v>
      </c>
      <c r="AZ2546" t="s">
        <v>39784</v>
      </c>
      <c r="BA2546" t="s">
        <v>39785</v>
      </c>
      <c r="BB2546" t="s">
        <v>39786</v>
      </c>
      <c r="BD2546" t="s">
        <v>39787</v>
      </c>
      <c r="BI2546" t="s">
        <v>39788</v>
      </c>
      <c r="BN2546" t="s">
        <v>39789</v>
      </c>
      <c r="BO2546" t="s">
        <v>39790</v>
      </c>
      <c r="BQ2546" t="s">
        <v>39791</v>
      </c>
    </row>
    <row r="2547" spans="12:69" x14ac:dyDescent="0.3">
      <c r="L2547">
        <v>9500</v>
      </c>
      <c r="M2547" t="s">
        <v>2924</v>
      </c>
      <c r="AU2547" t="s">
        <v>39792</v>
      </c>
      <c r="AW2547" t="s">
        <v>39793</v>
      </c>
      <c r="AZ2547" t="s">
        <v>39794</v>
      </c>
      <c r="BA2547" t="s">
        <v>39795</v>
      </c>
      <c r="BB2547" t="s">
        <v>39796</v>
      </c>
      <c r="BD2547" t="s">
        <v>39797</v>
      </c>
      <c r="BI2547" t="s">
        <v>39798</v>
      </c>
      <c r="BN2547" t="s">
        <v>39799</v>
      </c>
      <c r="BO2547" t="s">
        <v>39800</v>
      </c>
      <c r="BQ2547" t="s">
        <v>39801</v>
      </c>
    </row>
    <row r="2548" spans="12:69" x14ac:dyDescent="0.3">
      <c r="L2548">
        <v>9500</v>
      </c>
      <c r="M2548" t="s">
        <v>2925</v>
      </c>
      <c r="AU2548" t="s">
        <v>39802</v>
      </c>
      <c r="AW2548" t="s">
        <v>39803</v>
      </c>
      <c r="AZ2548" t="s">
        <v>39804</v>
      </c>
      <c r="BA2548" t="s">
        <v>39805</v>
      </c>
      <c r="BB2548" t="s">
        <v>39806</v>
      </c>
      <c r="BD2548" t="s">
        <v>39807</v>
      </c>
      <c r="BI2548" t="s">
        <v>39808</v>
      </c>
      <c r="BN2548" t="s">
        <v>39809</v>
      </c>
      <c r="BO2548" t="s">
        <v>39810</v>
      </c>
      <c r="BQ2548" t="s">
        <v>39811</v>
      </c>
    </row>
    <row r="2549" spans="12:69" x14ac:dyDescent="0.3">
      <c r="L2549">
        <v>9500</v>
      </c>
      <c r="M2549" t="s">
        <v>2926</v>
      </c>
      <c r="AU2549" t="s">
        <v>39812</v>
      </c>
      <c r="AW2549" t="s">
        <v>39813</v>
      </c>
      <c r="AZ2549" t="s">
        <v>39814</v>
      </c>
      <c r="BA2549" t="s">
        <v>39815</v>
      </c>
      <c r="BB2549" t="s">
        <v>39816</v>
      </c>
      <c r="BD2549" t="s">
        <v>39817</v>
      </c>
      <c r="BI2549" t="s">
        <v>39818</v>
      </c>
      <c r="BN2549" t="s">
        <v>39819</v>
      </c>
      <c r="BO2549" t="s">
        <v>39820</v>
      </c>
      <c r="BQ2549" t="s">
        <v>39821</v>
      </c>
    </row>
    <row r="2550" spans="12:69" x14ac:dyDescent="0.3">
      <c r="L2550">
        <v>9500</v>
      </c>
      <c r="M2550" t="s">
        <v>2927</v>
      </c>
      <c r="AU2550" t="s">
        <v>39822</v>
      </c>
      <c r="AW2550" t="s">
        <v>39823</v>
      </c>
      <c r="AZ2550" t="s">
        <v>39824</v>
      </c>
      <c r="BA2550" t="s">
        <v>39825</v>
      </c>
      <c r="BB2550" t="s">
        <v>39826</v>
      </c>
      <c r="BD2550" t="s">
        <v>39827</v>
      </c>
      <c r="BI2550" t="s">
        <v>39828</v>
      </c>
      <c r="BN2550" t="s">
        <v>39829</v>
      </c>
      <c r="BO2550" t="s">
        <v>39830</v>
      </c>
      <c r="BQ2550" t="s">
        <v>39831</v>
      </c>
    </row>
    <row r="2551" spans="12:69" x14ac:dyDescent="0.3">
      <c r="L2551">
        <v>9500</v>
      </c>
      <c r="M2551" t="s">
        <v>2928</v>
      </c>
      <c r="AU2551" t="s">
        <v>39832</v>
      </c>
      <c r="AW2551" t="s">
        <v>39833</v>
      </c>
      <c r="AZ2551" t="s">
        <v>39834</v>
      </c>
      <c r="BA2551" t="s">
        <v>39835</v>
      </c>
      <c r="BB2551" t="s">
        <v>39836</v>
      </c>
      <c r="BD2551" t="s">
        <v>39837</v>
      </c>
      <c r="BI2551" t="s">
        <v>39838</v>
      </c>
      <c r="BN2551" t="s">
        <v>39839</v>
      </c>
      <c r="BO2551" t="s">
        <v>39840</v>
      </c>
      <c r="BQ2551" t="s">
        <v>39841</v>
      </c>
    </row>
    <row r="2552" spans="12:69" x14ac:dyDescent="0.3">
      <c r="L2552">
        <v>9500</v>
      </c>
      <c r="M2552" t="s">
        <v>2929</v>
      </c>
      <c r="AU2552" t="s">
        <v>39842</v>
      </c>
      <c r="AW2552" t="s">
        <v>39843</v>
      </c>
      <c r="AZ2552" t="s">
        <v>39844</v>
      </c>
      <c r="BA2552" t="s">
        <v>39845</v>
      </c>
      <c r="BB2552" t="s">
        <v>39846</v>
      </c>
      <c r="BD2552" t="s">
        <v>39847</v>
      </c>
      <c r="BI2552" t="s">
        <v>39848</v>
      </c>
      <c r="BN2552" t="s">
        <v>39849</v>
      </c>
      <c r="BO2552" t="s">
        <v>39850</v>
      </c>
      <c r="BQ2552" t="s">
        <v>39851</v>
      </c>
    </row>
    <row r="2553" spans="12:69" x14ac:dyDescent="0.3">
      <c r="L2553">
        <v>9500</v>
      </c>
      <c r="M2553" t="s">
        <v>2930</v>
      </c>
      <c r="AU2553" t="s">
        <v>39852</v>
      </c>
      <c r="AW2553" t="s">
        <v>39853</v>
      </c>
      <c r="AZ2553" t="s">
        <v>39854</v>
      </c>
      <c r="BA2553" t="s">
        <v>39855</v>
      </c>
      <c r="BB2553" t="s">
        <v>39856</v>
      </c>
      <c r="BD2553" t="s">
        <v>39857</v>
      </c>
      <c r="BI2553" t="s">
        <v>39858</v>
      </c>
      <c r="BN2553" t="s">
        <v>39859</v>
      </c>
      <c r="BO2553" t="s">
        <v>39860</v>
      </c>
      <c r="BQ2553" t="s">
        <v>39861</v>
      </c>
    </row>
    <row r="2554" spans="12:69" x14ac:dyDescent="0.3">
      <c r="L2554">
        <v>9500</v>
      </c>
      <c r="M2554" t="s">
        <v>2931</v>
      </c>
      <c r="AU2554" t="s">
        <v>39862</v>
      </c>
      <c r="AW2554" t="s">
        <v>39863</v>
      </c>
      <c r="AZ2554" t="s">
        <v>39864</v>
      </c>
      <c r="BA2554" t="s">
        <v>39865</v>
      </c>
      <c r="BB2554" t="s">
        <v>39866</v>
      </c>
      <c r="BD2554" t="s">
        <v>39867</v>
      </c>
      <c r="BI2554" t="s">
        <v>39868</v>
      </c>
      <c r="BN2554" t="s">
        <v>39869</v>
      </c>
      <c r="BO2554" t="s">
        <v>39870</v>
      </c>
      <c r="BQ2554" t="s">
        <v>39871</v>
      </c>
    </row>
    <row r="2555" spans="12:69" x14ac:dyDescent="0.3">
      <c r="L2555">
        <v>9506</v>
      </c>
      <c r="M2555" t="s">
        <v>2932</v>
      </c>
      <c r="AU2555" t="s">
        <v>39872</v>
      </c>
      <c r="AW2555" t="s">
        <v>39873</v>
      </c>
      <c r="AZ2555" t="s">
        <v>39874</v>
      </c>
      <c r="BA2555" t="s">
        <v>39875</v>
      </c>
      <c r="BB2555" t="s">
        <v>39876</v>
      </c>
      <c r="BD2555" t="s">
        <v>39877</v>
      </c>
      <c r="BI2555" t="s">
        <v>39878</v>
      </c>
      <c r="BN2555" t="s">
        <v>39879</v>
      </c>
      <c r="BO2555" t="s">
        <v>39880</v>
      </c>
      <c r="BQ2555" t="s">
        <v>39881</v>
      </c>
    </row>
    <row r="2556" spans="12:69" x14ac:dyDescent="0.3">
      <c r="L2556">
        <v>9506</v>
      </c>
      <c r="M2556" t="s">
        <v>2934</v>
      </c>
      <c r="AU2556" t="s">
        <v>39882</v>
      </c>
      <c r="AW2556" t="s">
        <v>39883</v>
      </c>
      <c r="AZ2556" t="s">
        <v>39884</v>
      </c>
      <c r="BA2556" t="s">
        <v>39885</v>
      </c>
      <c r="BB2556" t="s">
        <v>39886</v>
      </c>
      <c r="BD2556" t="s">
        <v>39887</v>
      </c>
      <c r="BI2556" t="s">
        <v>39888</v>
      </c>
      <c r="BN2556" t="s">
        <v>39889</v>
      </c>
      <c r="BO2556" t="s">
        <v>39890</v>
      </c>
      <c r="BQ2556" t="s">
        <v>39891</v>
      </c>
    </row>
    <row r="2557" spans="12:69" x14ac:dyDescent="0.3">
      <c r="L2557">
        <v>9506</v>
      </c>
      <c r="M2557" t="s">
        <v>2933</v>
      </c>
      <c r="AU2557" t="s">
        <v>39892</v>
      </c>
      <c r="AW2557" t="s">
        <v>39893</v>
      </c>
      <c r="AZ2557" t="s">
        <v>39894</v>
      </c>
      <c r="BA2557" t="s">
        <v>39895</v>
      </c>
      <c r="BB2557" t="s">
        <v>39896</v>
      </c>
      <c r="BD2557" t="s">
        <v>39897</v>
      </c>
      <c r="BI2557" t="s">
        <v>39898</v>
      </c>
      <c r="BN2557" t="s">
        <v>39899</v>
      </c>
      <c r="BO2557" t="s">
        <v>39900</v>
      </c>
      <c r="BQ2557" t="s">
        <v>39901</v>
      </c>
    </row>
    <row r="2558" spans="12:69" x14ac:dyDescent="0.3">
      <c r="L2558">
        <v>9506</v>
      </c>
      <c r="M2558" t="s">
        <v>2935</v>
      </c>
      <c r="AU2558" t="s">
        <v>39902</v>
      </c>
      <c r="AW2558" t="s">
        <v>39903</v>
      </c>
      <c r="AZ2558" t="s">
        <v>39904</v>
      </c>
      <c r="BA2558" t="s">
        <v>39905</v>
      </c>
      <c r="BB2558" t="s">
        <v>39906</v>
      </c>
      <c r="BD2558" t="s">
        <v>39907</v>
      </c>
      <c r="BI2558" t="s">
        <v>39908</v>
      </c>
      <c r="BN2558" t="s">
        <v>39909</v>
      </c>
      <c r="BO2558" t="s">
        <v>39910</v>
      </c>
      <c r="BQ2558" t="s">
        <v>39911</v>
      </c>
    </row>
    <row r="2559" spans="12:69" x14ac:dyDescent="0.3">
      <c r="L2559">
        <v>9506</v>
      </c>
      <c r="M2559" t="s">
        <v>2936</v>
      </c>
      <c r="AU2559" t="s">
        <v>39912</v>
      </c>
      <c r="AW2559" t="s">
        <v>39913</v>
      </c>
      <c r="AZ2559" t="s">
        <v>39914</v>
      </c>
      <c r="BA2559" t="s">
        <v>39915</v>
      </c>
      <c r="BB2559" t="s">
        <v>39916</v>
      </c>
      <c r="BD2559" t="s">
        <v>39917</v>
      </c>
      <c r="BI2559" t="s">
        <v>39918</v>
      </c>
      <c r="BN2559" t="s">
        <v>39919</v>
      </c>
      <c r="BO2559" t="s">
        <v>39920</v>
      </c>
      <c r="BQ2559" t="s">
        <v>39921</v>
      </c>
    </row>
    <row r="2560" spans="12:69" x14ac:dyDescent="0.3">
      <c r="L2560">
        <v>9506</v>
      </c>
      <c r="M2560" t="s">
        <v>2937</v>
      </c>
      <c r="AU2560" t="s">
        <v>39922</v>
      </c>
      <c r="AW2560" t="s">
        <v>39923</v>
      </c>
      <c r="AZ2560" t="s">
        <v>39924</v>
      </c>
      <c r="BA2560" t="s">
        <v>39925</v>
      </c>
      <c r="BB2560" t="s">
        <v>39926</v>
      </c>
      <c r="BD2560" t="s">
        <v>39927</v>
      </c>
      <c r="BI2560" t="s">
        <v>39928</v>
      </c>
      <c r="BN2560" t="s">
        <v>39929</v>
      </c>
      <c r="BO2560" t="s">
        <v>39930</v>
      </c>
      <c r="BQ2560" t="s">
        <v>39931</v>
      </c>
    </row>
    <row r="2561" spans="12:69" x14ac:dyDescent="0.3">
      <c r="L2561">
        <v>9506</v>
      </c>
      <c r="M2561" t="s">
        <v>2938</v>
      </c>
      <c r="AU2561" t="s">
        <v>39932</v>
      </c>
      <c r="AW2561" t="s">
        <v>39933</v>
      </c>
      <c r="AZ2561" t="s">
        <v>39934</v>
      </c>
      <c r="BA2561" t="s">
        <v>39935</v>
      </c>
      <c r="BB2561" t="s">
        <v>39936</v>
      </c>
      <c r="BD2561" t="s">
        <v>39937</v>
      </c>
      <c r="BI2561" t="s">
        <v>39938</v>
      </c>
      <c r="BN2561" t="s">
        <v>39939</v>
      </c>
      <c r="BO2561" t="s">
        <v>39940</v>
      </c>
      <c r="BQ2561" t="s">
        <v>39941</v>
      </c>
    </row>
    <row r="2562" spans="12:69" x14ac:dyDescent="0.3">
      <c r="L2562">
        <v>9520</v>
      </c>
      <c r="M2562" t="s">
        <v>2939</v>
      </c>
      <c r="AU2562" t="s">
        <v>39942</v>
      </c>
      <c r="AW2562" t="s">
        <v>39943</v>
      </c>
      <c r="AZ2562" t="s">
        <v>39944</v>
      </c>
      <c r="BA2562" t="s">
        <v>39945</v>
      </c>
      <c r="BB2562" t="s">
        <v>39946</v>
      </c>
      <c r="BD2562" t="s">
        <v>39947</v>
      </c>
      <c r="BI2562" t="s">
        <v>39948</v>
      </c>
      <c r="BN2562" t="s">
        <v>39949</v>
      </c>
      <c r="BO2562" t="s">
        <v>39950</v>
      </c>
      <c r="BQ2562" t="s">
        <v>39951</v>
      </c>
    </row>
    <row r="2563" spans="12:69" x14ac:dyDescent="0.3">
      <c r="L2563">
        <v>9520</v>
      </c>
      <c r="M2563" t="s">
        <v>2940</v>
      </c>
      <c r="AU2563" t="s">
        <v>39952</v>
      </c>
      <c r="AW2563" t="s">
        <v>39953</v>
      </c>
      <c r="AZ2563" t="s">
        <v>39954</v>
      </c>
      <c r="BA2563" t="s">
        <v>39955</v>
      </c>
      <c r="BB2563" t="s">
        <v>39956</v>
      </c>
      <c r="BD2563" t="s">
        <v>39957</v>
      </c>
      <c r="BI2563" t="s">
        <v>39958</v>
      </c>
      <c r="BN2563" t="s">
        <v>39959</v>
      </c>
      <c r="BO2563" t="s">
        <v>39960</v>
      </c>
      <c r="BQ2563" t="s">
        <v>39961</v>
      </c>
    </row>
    <row r="2564" spans="12:69" x14ac:dyDescent="0.3">
      <c r="L2564">
        <v>9520</v>
      </c>
      <c r="M2564" t="s">
        <v>2941</v>
      </c>
      <c r="AU2564" t="s">
        <v>39962</v>
      </c>
      <c r="AW2564" t="s">
        <v>39963</v>
      </c>
      <c r="AZ2564" t="s">
        <v>39964</v>
      </c>
      <c r="BA2564" t="s">
        <v>39965</v>
      </c>
      <c r="BB2564" t="s">
        <v>619</v>
      </c>
      <c r="BD2564" t="s">
        <v>39966</v>
      </c>
      <c r="BI2564" t="s">
        <v>39967</v>
      </c>
      <c r="BN2564" t="s">
        <v>39968</v>
      </c>
      <c r="BO2564" t="s">
        <v>39969</v>
      </c>
      <c r="BQ2564" t="s">
        <v>39970</v>
      </c>
    </row>
    <row r="2565" spans="12:69" x14ac:dyDescent="0.3">
      <c r="L2565">
        <v>9520</v>
      </c>
      <c r="M2565" t="s">
        <v>2942</v>
      </c>
      <c r="AU2565" t="s">
        <v>39971</v>
      </c>
      <c r="AW2565" t="s">
        <v>39972</v>
      </c>
      <c r="AZ2565" t="s">
        <v>39973</v>
      </c>
      <c r="BA2565" t="s">
        <v>39974</v>
      </c>
      <c r="BB2565" t="s">
        <v>39975</v>
      </c>
      <c r="BD2565" t="s">
        <v>39976</v>
      </c>
      <c r="BI2565" t="s">
        <v>39977</v>
      </c>
      <c r="BN2565" t="s">
        <v>39978</v>
      </c>
      <c r="BO2565" t="s">
        <v>39979</v>
      </c>
      <c r="BQ2565" t="s">
        <v>39980</v>
      </c>
    </row>
    <row r="2566" spans="12:69" x14ac:dyDescent="0.3">
      <c r="L2566">
        <v>9520</v>
      </c>
      <c r="M2566" t="s">
        <v>2943</v>
      </c>
      <c r="AU2566" t="s">
        <v>39981</v>
      </c>
      <c r="AW2566" t="s">
        <v>39982</v>
      </c>
      <c r="AZ2566" t="s">
        <v>39983</v>
      </c>
      <c r="BA2566" t="s">
        <v>39984</v>
      </c>
      <c r="BB2566" t="s">
        <v>39985</v>
      </c>
      <c r="BD2566" t="s">
        <v>39986</v>
      </c>
      <c r="BI2566" t="s">
        <v>39987</v>
      </c>
      <c r="BN2566" t="s">
        <v>39988</v>
      </c>
      <c r="BO2566" t="s">
        <v>39989</v>
      </c>
      <c r="BQ2566" t="s">
        <v>39990</v>
      </c>
    </row>
    <row r="2567" spans="12:69" x14ac:dyDescent="0.3">
      <c r="L2567">
        <v>9521</v>
      </c>
      <c r="M2567" t="s">
        <v>2944</v>
      </c>
      <c r="AU2567" t="s">
        <v>39991</v>
      </c>
      <c r="AW2567" t="s">
        <v>39992</v>
      </c>
      <c r="AZ2567" t="s">
        <v>39993</v>
      </c>
      <c r="BA2567" t="s">
        <v>39994</v>
      </c>
      <c r="BB2567" t="s">
        <v>39995</v>
      </c>
      <c r="BD2567" t="s">
        <v>39996</v>
      </c>
      <c r="BI2567" t="s">
        <v>39997</v>
      </c>
      <c r="BN2567" t="s">
        <v>39998</v>
      </c>
      <c r="BO2567" t="s">
        <v>39999</v>
      </c>
      <c r="BQ2567" t="s">
        <v>40000</v>
      </c>
    </row>
    <row r="2568" spans="12:69" x14ac:dyDescent="0.3">
      <c r="L2568">
        <v>9550</v>
      </c>
      <c r="M2568" t="s">
        <v>2945</v>
      </c>
      <c r="AU2568" t="s">
        <v>40001</v>
      </c>
      <c r="AW2568" t="s">
        <v>40002</v>
      </c>
      <c r="AZ2568" t="s">
        <v>40003</v>
      </c>
      <c r="BA2568" t="s">
        <v>40004</v>
      </c>
      <c r="BB2568" t="s">
        <v>40005</v>
      </c>
      <c r="BD2568" t="s">
        <v>40006</v>
      </c>
      <c r="BI2568" t="s">
        <v>40007</v>
      </c>
      <c r="BN2568" t="s">
        <v>40008</v>
      </c>
      <c r="BO2568" t="s">
        <v>40009</v>
      </c>
      <c r="BQ2568" t="s">
        <v>40010</v>
      </c>
    </row>
    <row r="2569" spans="12:69" x14ac:dyDescent="0.3">
      <c r="L2569">
        <v>9550</v>
      </c>
      <c r="M2569" t="s">
        <v>2946</v>
      </c>
      <c r="AU2569" t="s">
        <v>40011</v>
      </c>
      <c r="AW2569" t="s">
        <v>4311</v>
      </c>
      <c r="AZ2569" t="s">
        <v>40012</v>
      </c>
      <c r="BA2569" t="s">
        <v>40013</v>
      </c>
      <c r="BB2569" t="s">
        <v>40014</v>
      </c>
      <c r="BD2569" t="s">
        <v>40015</v>
      </c>
      <c r="BI2569" t="s">
        <v>40016</v>
      </c>
      <c r="BN2569" t="s">
        <v>40017</v>
      </c>
      <c r="BO2569" t="s">
        <v>40018</v>
      </c>
      <c r="BQ2569" t="s">
        <v>40019</v>
      </c>
    </row>
    <row r="2570" spans="12:69" x14ac:dyDescent="0.3">
      <c r="L2570">
        <v>9550</v>
      </c>
      <c r="M2570" t="s">
        <v>2947</v>
      </c>
      <c r="AU2570" t="s">
        <v>40020</v>
      </c>
      <c r="AW2570" t="s">
        <v>40021</v>
      </c>
      <c r="AZ2570" t="s">
        <v>40022</v>
      </c>
      <c r="BA2570" t="s">
        <v>40023</v>
      </c>
      <c r="BB2570" t="s">
        <v>40024</v>
      </c>
      <c r="BD2570" t="s">
        <v>40025</v>
      </c>
      <c r="BI2570" t="s">
        <v>40026</v>
      </c>
      <c r="BN2570" t="s">
        <v>40027</v>
      </c>
      <c r="BO2570" t="s">
        <v>40028</v>
      </c>
      <c r="BQ2570" t="s">
        <v>40029</v>
      </c>
    </row>
    <row r="2571" spans="12:69" x14ac:dyDescent="0.3">
      <c r="L2571">
        <v>9550</v>
      </c>
      <c r="M2571" t="s">
        <v>2948</v>
      </c>
      <c r="AU2571" t="s">
        <v>40030</v>
      </c>
      <c r="AW2571" t="s">
        <v>40031</v>
      </c>
      <c r="AZ2571" t="s">
        <v>40032</v>
      </c>
      <c r="BA2571" t="s">
        <v>40033</v>
      </c>
      <c r="BB2571" t="s">
        <v>40034</v>
      </c>
      <c r="BD2571" t="s">
        <v>40035</v>
      </c>
      <c r="BI2571" t="s">
        <v>40036</v>
      </c>
      <c r="BN2571" t="s">
        <v>40037</v>
      </c>
      <c r="BO2571" t="s">
        <v>40038</v>
      </c>
      <c r="BQ2571" t="s">
        <v>40039</v>
      </c>
    </row>
    <row r="2572" spans="12:69" x14ac:dyDescent="0.3">
      <c r="L2572">
        <v>9550</v>
      </c>
      <c r="M2572" t="s">
        <v>2949</v>
      </c>
      <c r="AU2572" t="s">
        <v>40040</v>
      </c>
      <c r="AW2572" t="s">
        <v>40041</v>
      </c>
      <c r="AZ2572" t="s">
        <v>40042</v>
      </c>
      <c r="BA2572" t="s">
        <v>40043</v>
      </c>
      <c r="BB2572" t="s">
        <v>40044</v>
      </c>
      <c r="BD2572" t="s">
        <v>40045</v>
      </c>
      <c r="BI2572" t="s">
        <v>40046</v>
      </c>
      <c r="BN2572" t="s">
        <v>40047</v>
      </c>
      <c r="BO2572" t="s">
        <v>40048</v>
      </c>
      <c r="BQ2572" t="s">
        <v>40049</v>
      </c>
    </row>
    <row r="2573" spans="12:69" x14ac:dyDescent="0.3">
      <c r="L2573">
        <v>9550</v>
      </c>
      <c r="M2573" t="s">
        <v>2950</v>
      </c>
      <c r="AU2573" t="s">
        <v>40050</v>
      </c>
      <c r="AW2573" t="s">
        <v>40051</v>
      </c>
      <c r="AZ2573" t="s">
        <v>40052</v>
      </c>
      <c r="BA2573" t="s">
        <v>40053</v>
      </c>
      <c r="BB2573" t="s">
        <v>40054</v>
      </c>
      <c r="BD2573" t="s">
        <v>40055</v>
      </c>
      <c r="BI2573" t="s">
        <v>40056</v>
      </c>
      <c r="BN2573" t="s">
        <v>40057</v>
      </c>
      <c r="BO2573" t="s">
        <v>40058</v>
      </c>
      <c r="BQ2573" t="s">
        <v>40059</v>
      </c>
    </row>
    <row r="2574" spans="12:69" x14ac:dyDescent="0.3">
      <c r="L2574">
        <v>9551</v>
      </c>
      <c r="M2574" t="s">
        <v>2951</v>
      </c>
      <c r="AU2574" t="s">
        <v>40060</v>
      </c>
      <c r="AW2574" t="s">
        <v>40061</v>
      </c>
      <c r="AZ2574" t="s">
        <v>40062</v>
      </c>
      <c r="BA2574" t="s">
        <v>40063</v>
      </c>
      <c r="BB2574" t="s">
        <v>40064</v>
      </c>
      <c r="BD2574" t="s">
        <v>40065</v>
      </c>
      <c r="BI2574" t="s">
        <v>40066</v>
      </c>
      <c r="BN2574" t="s">
        <v>40067</v>
      </c>
      <c r="BO2574" t="s">
        <v>40068</v>
      </c>
      <c r="BQ2574" t="s">
        <v>40069</v>
      </c>
    </row>
    <row r="2575" spans="12:69" x14ac:dyDescent="0.3">
      <c r="L2575">
        <v>9552</v>
      </c>
      <c r="M2575" t="s">
        <v>2952</v>
      </c>
      <c r="AU2575" t="s">
        <v>40070</v>
      </c>
      <c r="AW2575" t="s">
        <v>40071</v>
      </c>
      <c r="AZ2575" t="s">
        <v>40072</v>
      </c>
      <c r="BA2575" t="s">
        <v>40073</v>
      </c>
      <c r="BB2575" t="s">
        <v>40074</v>
      </c>
      <c r="BD2575" t="s">
        <v>40075</v>
      </c>
      <c r="BI2575" t="s">
        <v>40076</v>
      </c>
      <c r="BN2575" t="s">
        <v>40077</v>
      </c>
      <c r="BO2575" t="s">
        <v>40078</v>
      </c>
      <c r="BQ2575" t="s">
        <v>40079</v>
      </c>
    </row>
    <row r="2576" spans="12:69" x14ac:dyDescent="0.3">
      <c r="L2576">
        <v>9570</v>
      </c>
      <c r="M2576" t="s">
        <v>2953</v>
      </c>
      <c r="AU2576" t="s">
        <v>40080</v>
      </c>
      <c r="AW2576" t="s">
        <v>16340</v>
      </c>
      <c r="AZ2576" t="s">
        <v>40081</v>
      </c>
      <c r="BA2576" t="s">
        <v>40082</v>
      </c>
      <c r="BB2576" t="s">
        <v>40083</v>
      </c>
      <c r="BD2576" t="s">
        <v>40084</v>
      </c>
      <c r="BI2576" t="s">
        <v>40085</v>
      </c>
      <c r="BN2576" t="s">
        <v>40086</v>
      </c>
      <c r="BO2576" t="s">
        <v>40087</v>
      </c>
      <c r="BQ2576" t="s">
        <v>40088</v>
      </c>
    </row>
    <row r="2577" spans="12:69" x14ac:dyDescent="0.3">
      <c r="L2577">
        <v>9570</v>
      </c>
      <c r="M2577" t="s">
        <v>2954</v>
      </c>
      <c r="AU2577" t="s">
        <v>40089</v>
      </c>
      <c r="AW2577" t="s">
        <v>40090</v>
      </c>
      <c r="AZ2577" t="s">
        <v>40091</v>
      </c>
      <c r="BA2577" t="s">
        <v>40092</v>
      </c>
      <c r="BB2577" t="s">
        <v>40093</v>
      </c>
      <c r="BD2577" t="s">
        <v>40094</v>
      </c>
      <c r="BI2577" t="s">
        <v>40095</v>
      </c>
      <c r="BN2577" t="s">
        <v>40096</v>
      </c>
      <c r="BO2577" t="s">
        <v>40097</v>
      </c>
      <c r="BQ2577" t="s">
        <v>40098</v>
      </c>
    </row>
    <row r="2578" spans="12:69" x14ac:dyDescent="0.3">
      <c r="L2578">
        <v>9571</v>
      </c>
      <c r="M2578" t="s">
        <v>2955</v>
      </c>
      <c r="AU2578" t="s">
        <v>40099</v>
      </c>
      <c r="AW2578" t="s">
        <v>40100</v>
      </c>
      <c r="AZ2578" t="s">
        <v>40101</v>
      </c>
      <c r="BA2578" t="s">
        <v>40102</v>
      </c>
      <c r="BB2578" t="s">
        <v>40103</v>
      </c>
      <c r="BD2578" t="s">
        <v>40104</v>
      </c>
      <c r="BI2578" t="s">
        <v>40105</v>
      </c>
      <c r="BN2578" t="s">
        <v>40106</v>
      </c>
      <c r="BO2578" t="s">
        <v>40107</v>
      </c>
      <c r="BQ2578" t="s">
        <v>40108</v>
      </c>
    </row>
    <row r="2579" spans="12:69" x14ac:dyDescent="0.3">
      <c r="L2579">
        <v>9572</v>
      </c>
      <c r="M2579" t="s">
        <v>2956</v>
      </c>
      <c r="AU2579" t="s">
        <v>40109</v>
      </c>
      <c r="AW2579" t="s">
        <v>40110</v>
      </c>
      <c r="AZ2579" t="s">
        <v>40111</v>
      </c>
      <c r="BA2579" t="s">
        <v>40112</v>
      </c>
      <c r="BB2579" t="s">
        <v>40113</v>
      </c>
      <c r="BD2579" t="s">
        <v>40114</v>
      </c>
      <c r="BI2579" t="s">
        <v>40115</v>
      </c>
      <c r="BN2579" t="s">
        <v>40116</v>
      </c>
      <c r="BO2579" t="s">
        <v>40117</v>
      </c>
      <c r="BQ2579" t="s">
        <v>40118</v>
      </c>
    </row>
    <row r="2580" spans="12:69" x14ac:dyDescent="0.3">
      <c r="L2580">
        <v>9600</v>
      </c>
      <c r="M2580" t="s">
        <v>2957</v>
      </c>
      <c r="AU2580" t="s">
        <v>40119</v>
      </c>
      <c r="AW2580" t="s">
        <v>40120</v>
      </c>
      <c r="AZ2580" t="s">
        <v>40121</v>
      </c>
      <c r="BA2580" t="s">
        <v>40122</v>
      </c>
      <c r="BB2580" t="s">
        <v>40123</v>
      </c>
      <c r="BD2580" t="s">
        <v>40124</v>
      </c>
      <c r="BI2580" t="s">
        <v>40125</v>
      </c>
      <c r="BN2580" t="s">
        <v>40126</v>
      </c>
      <c r="BO2580" t="s">
        <v>40127</v>
      </c>
      <c r="BQ2580" t="s">
        <v>40128</v>
      </c>
    </row>
    <row r="2581" spans="12:69" x14ac:dyDescent="0.3">
      <c r="L2581">
        <v>9620</v>
      </c>
      <c r="M2581" t="s">
        <v>2958</v>
      </c>
      <c r="AU2581" t="s">
        <v>40129</v>
      </c>
      <c r="AW2581" t="s">
        <v>40130</v>
      </c>
      <c r="AZ2581" t="s">
        <v>40131</v>
      </c>
      <c r="BA2581" t="s">
        <v>40132</v>
      </c>
      <c r="BB2581" t="s">
        <v>40133</v>
      </c>
      <c r="BD2581" t="s">
        <v>40134</v>
      </c>
      <c r="BI2581" t="s">
        <v>40135</v>
      </c>
      <c r="BN2581" t="s">
        <v>40136</v>
      </c>
      <c r="BO2581" t="s">
        <v>40137</v>
      </c>
      <c r="BQ2581" t="s">
        <v>40138</v>
      </c>
    </row>
    <row r="2582" spans="12:69" x14ac:dyDescent="0.3">
      <c r="L2582">
        <v>9620</v>
      </c>
      <c r="M2582" t="s">
        <v>2959</v>
      </c>
      <c r="AU2582" t="s">
        <v>40139</v>
      </c>
      <c r="AW2582" t="s">
        <v>40140</v>
      </c>
      <c r="AZ2582" t="s">
        <v>40141</v>
      </c>
      <c r="BA2582" t="s">
        <v>40142</v>
      </c>
      <c r="BB2582" t="s">
        <v>40143</v>
      </c>
      <c r="BD2582" t="s">
        <v>40144</v>
      </c>
      <c r="BI2582" t="s">
        <v>40145</v>
      </c>
      <c r="BN2582" t="s">
        <v>40146</v>
      </c>
      <c r="BO2582" t="s">
        <v>40147</v>
      </c>
      <c r="BQ2582" t="s">
        <v>40148</v>
      </c>
    </row>
    <row r="2583" spans="12:69" x14ac:dyDescent="0.3">
      <c r="L2583">
        <v>9620</v>
      </c>
      <c r="M2583" t="s">
        <v>2960</v>
      </c>
      <c r="AU2583" t="s">
        <v>40149</v>
      </c>
      <c r="AW2583" t="s">
        <v>40150</v>
      </c>
      <c r="AZ2583" t="s">
        <v>40151</v>
      </c>
      <c r="BA2583" t="s">
        <v>40152</v>
      </c>
      <c r="BB2583" t="s">
        <v>40153</v>
      </c>
      <c r="BD2583" t="s">
        <v>40154</v>
      </c>
      <c r="BI2583" t="s">
        <v>40155</v>
      </c>
      <c r="BN2583" t="s">
        <v>40156</v>
      </c>
      <c r="BO2583" t="s">
        <v>40157</v>
      </c>
      <c r="BQ2583" t="s">
        <v>40158</v>
      </c>
    </row>
    <row r="2584" spans="12:69" x14ac:dyDescent="0.3">
      <c r="L2584">
        <v>9620</v>
      </c>
      <c r="M2584" t="s">
        <v>2961</v>
      </c>
      <c r="AU2584" t="s">
        <v>40159</v>
      </c>
      <c r="AW2584" t="s">
        <v>40160</v>
      </c>
      <c r="AZ2584" t="s">
        <v>40161</v>
      </c>
      <c r="BA2584" t="s">
        <v>40162</v>
      </c>
      <c r="BB2584" t="s">
        <v>40163</v>
      </c>
      <c r="BD2584" t="s">
        <v>40164</v>
      </c>
      <c r="BI2584" t="s">
        <v>40165</v>
      </c>
      <c r="BN2584" t="s">
        <v>40166</v>
      </c>
      <c r="BO2584" t="s">
        <v>40167</v>
      </c>
      <c r="BQ2584" t="s">
        <v>40168</v>
      </c>
    </row>
    <row r="2585" spans="12:69" x14ac:dyDescent="0.3">
      <c r="L2585">
        <v>9620</v>
      </c>
      <c r="M2585" t="s">
        <v>2962</v>
      </c>
      <c r="AU2585" t="s">
        <v>40169</v>
      </c>
      <c r="AW2585" t="s">
        <v>40170</v>
      </c>
      <c r="AZ2585" t="s">
        <v>40171</v>
      </c>
      <c r="BA2585" t="s">
        <v>40172</v>
      </c>
      <c r="BB2585" t="s">
        <v>40173</v>
      </c>
      <c r="BD2585" t="s">
        <v>40174</v>
      </c>
      <c r="BI2585" t="s">
        <v>40175</v>
      </c>
      <c r="BN2585" t="s">
        <v>40176</v>
      </c>
      <c r="BO2585" t="s">
        <v>40177</v>
      </c>
      <c r="BQ2585" t="s">
        <v>40178</v>
      </c>
    </row>
    <row r="2586" spans="12:69" x14ac:dyDescent="0.3">
      <c r="L2586">
        <v>9620</v>
      </c>
      <c r="M2586" t="s">
        <v>2963</v>
      </c>
      <c r="AU2586" t="s">
        <v>40179</v>
      </c>
      <c r="AW2586" t="s">
        <v>40180</v>
      </c>
      <c r="AZ2586" t="s">
        <v>40181</v>
      </c>
      <c r="BA2586" t="s">
        <v>40182</v>
      </c>
      <c r="BB2586" t="s">
        <v>40183</v>
      </c>
      <c r="BD2586" t="s">
        <v>40184</v>
      </c>
      <c r="BI2586" t="s">
        <v>40185</v>
      </c>
      <c r="BN2586" t="s">
        <v>40186</v>
      </c>
      <c r="BO2586" t="s">
        <v>40187</v>
      </c>
      <c r="BQ2586" t="s">
        <v>40188</v>
      </c>
    </row>
    <row r="2587" spans="12:69" x14ac:dyDescent="0.3">
      <c r="L2587">
        <v>9620</v>
      </c>
      <c r="M2587" t="s">
        <v>2964</v>
      </c>
      <c r="AU2587" t="s">
        <v>40189</v>
      </c>
      <c r="AW2587" t="s">
        <v>40190</v>
      </c>
      <c r="AZ2587" t="s">
        <v>40191</v>
      </c>
      <c r="BA2587" t="s">
        <v>40192</v>
      </c>
      <c r="BB2587" t="s">
        <v>40193</v>
      </c>
      <c r="BD2587" t="s">
        <v>40194</v>
      </c>
      <c r="BI2587" t="s">
        <v>40195</v>
      </c>
      <c r="BN2587" t="s">
        <v>40196</v>
      </c>
      <c r="BO2587" t="s">
        <v>40197</v>
      </c>
      <c r="BQ2587" t="s">
        <v>40198</v>
      </c>
    </row>
    <row r="2588" spans="12:69" x14ac:dyDescent="0.3">
      <c r="L2588">
        <v>9620</v>
      </c>
      <c r="M2588" t="s">
        <v>2965</v>
      </c>
      <c r="AU2588" t="s">
        <v>40199</v>
      </c>
      <c r="AW2588" t="s">
        <v>40200</v>
      </c>
      <c r="AZ2588" t="s">
        <v>40201</v>
      </c>
      <c r="BA2588" t="s">
        <v>40202</v>
      </c>
      <c r="BB2588" t="s">
        <v>40203</v>
      </c>
      <c r="BD2588" t="s">
        <v>40204</v>
      </c>
      <c r="BI2588" t="s">
        <v>40205</v>
      </c>
      <c r="BN2588" t="s">
        <v>40206</v>
      </c>
      <c r="BO2588" t="s">
        <v>40207</v>
      </c>
      <c r="BQ2588" t="s">
        <v>40208</v>
      </c>
    </row>
    <row r="2589" spans="12:69" x14ac:dyDescent="0.3">
      <c r="L2589">
        <v>9620</v>
      </c>
      <c r="M2589" t="s">
        <v>2966</v>
      </c>
      <c r="AU2589" t="s">
        <v>40209</v>
      </c>
      <c r="AW2589" t="s">
        <v>40210</v>
      </c>
      <c r="AZ2589" t="s">
        <v>40211</v>
      </c>
      <c r="BA2589" t="s">
        <v>40212</v>
      </c>
      <c r="BB2589" t="s">
        <v>40213</v>
      </c>
      <c r="BD2589" t="s">
        <v>40214</v>
      </c>
      <c r="BI2589" t="s">
        <v>40215</v>
      </c>
      <c r="BN2589" t="s">
        <v>40216</v>
      </c>
      <c r="BO2589" t="s">
        <v>40217</v>
      </c>
      <c r="BQ2589" t="s">
        <v>40218</v>
      </c>
    </row>
    <row r="2590" spans="12:69" x14ac:dyDescent="0.3">
      <c r="L2590">
        <v>9620</v>
      </c>
      <c r="M2590" t="s">
        <v>2967</v>
      </c>
      <c r="AU2590" t="s">
        <v>40219</v>
      </c>
      <c r="AW2590" t="s">
        <v>40220</v>
      </c>
      <c r="AZ2590" t="s">
        <v>40221</v>
      </c>
      <c r="BA2590" t="s">
        <v>40222</v>
      </c>
      <c r="BB2590" t="s">
        <v>40223</v>
      </c>
      <c r="BD2590" t="s">
        <v>40224</v>
      </c>
      <c r="BI2590" t="s">
        <v>40225</v>
      </c>
      <c r="BN2590" t="s">
        <v>40226</v>
      </c>
      <c r="BO2590" t="s">
        <v>40227</v>
      </c>
      <c r="BQ2590" t="s">
        <v>40228</v>
      </c>
    </row>
    <row r="2591" spans="12:69" x14ac:dyDescent="0.3">
      <c r="L2591">
        <v>9620</v>
      </c>
      <c r="M2591" t="s">
        <v>2968</v>
      </c>
      <c r="AU2591" t="s">
        <v>40229</v>
      </c>
      <c r="AW2591" t="s">
        <v>40230</v>
      </c>
      <c r="AZ2591" t="s">
        <v>40231</v>
      </c>
      <c r="BA2591" t="s">
        <v>40232</v>
      </c>
      <c r="BB2591" t="s">
        <v>40233</v>
      </c>
      <c r="BD2591" t="s">
        <v>40234</v>
      </c>
      <c r="BI2591" t="s">
        <v>40235</v>
      </c>
      <c r="BN2591" t="s">
        <v>40236</v>
      </c>
      <c r="BO2591" t="s">
        <v>40237</v>
      </c>
      <c r="BQ2591" t="s">
        <v>40238</v>
      </c>
    </row>
    <row r="2592" spans="12:69" x14ac:dyDescent="0.3">
      <c r="L2592">
        <v>9630</v>
      </c>
      <c r="M2592" t="s">
        <v>2969</v>
      </c>
      <c r="AU2592" t="s">
        <v>40239</v>
      </c>
      <c r="AW2592" t="s">
        <v>40240</v>
      </c>
      <c r="AZ2592" t="s">
        <v>40241</v>
      </c>
      <c r="BA2592" t="s">
        <v>40242</v>
      </c>
      <c r="BB2592" t="s">
        <v>40243</v>
      </c>
      <c r="BD2592" t="s">
        <v>40244</v>
      </c>
      <c r="BI2592" t="s">
        <v>40245</v>
      </c>
      <c r="BN2592" t="s">
        <v>40246</v>
      </c>
      <c r="BO2592" t="s">
        <v>40247</v>
      </c>
      <c r="BQ2592" t="s">
        <v>40248</v>
      </c>
    </row>
    <row r="2593" spans="12:69" x14ac:dyDescent="0.3">
      <c r="L2593">
        <v>9630</v>
      </c>
      <c r="M2593" t="s">
        <v>2970</v>
      </c>
      <c r="AU2593" t="s">
        <v>40249</v>
      </c>
      <c r="AW2593" t="s">
        <v>40250</v>
      </c>
      <c r="AZ2593" t="s">
        <v>40251</v>
      </c>
      <c r="BA2593" t="s">
        <v>40252</v>
      </c>
      <c r="BB2593" t="s">
        <v>40253</v>
      </c>
      <c r="BD2593" t="s">
        <v>40254</v>
      </c>
      <c r="BI2593" t="s">
        <v>40255</v>
      </c>
      <c r="BN2593" t="s">
        <v>40256</v>
      </c>
      <c r="BO2593" t="s">
        <v>40257</v>
      </c>
      <c r="BQ2593" t="s">
        <v>40258</v>
      </c>
    </row>
    <row r="2594" spans="12:69" x14ac:dyDescent="0.3">
      <c r="L2594">
        <v>9630</v>
      </c>
      <c r="M2594" t="s">
        <v>2971</v>
      </c>
      <c r="AU2594" t="s">
        <v>40259</v>
      </c>
      <c r="AW2594" t="s">
        <v>40260</v>
      </c>
      <c r="AZ2594" t="s">
        <v>40261</v>
      </c>
      <c r="BA2594" t="s">
        <v>40262</v>
      </c>
      <c r="BB2594" t="s">
        <v>622</v>
      </c>
      <c r="BD2594" t="s">
        <v>40263</v>
      </c>
      <c r="BI2594" t="s">
        <v>40264</v>
      </c>
      <c r="BN2594" t="s">
        <v>40265</v>
      </c>
      <c r="BO2594" t="s">
        <v>40266</v>
      </c>
      <c r="BQ2594" t="s">
        <v>40267</v>
      </c>
    </row>
    <row r="2595" spans="12:69" x14ac:dyDescent="0.3">
      <c r="L2595">
        <v>9630</v>
      </c>
      <c r="M2595" t="s">
        <v>2972</v>
      </c>
      <c r="AU2595" t="s">
        <v>40268</v>
      </c>
      <c r="AW2595" t="s">
        <v>40269</v>
      </c>
      <c r="AZ2595" t="s">
        <v>40270</v>
      </c>
      <c r="BA2595" t="s">
        <v>40271</v>
      </c>
      <c r="BB2595" t="s">
        <v>40272</v>
      </c>
      <c r="BD2595" t="s">
        <v>40273</v>
      </c>
      <c r="BI2595" t="s">
        <v>40274</v>
      </c>
      <c r="BN2595" t="s">
        <v>40275</v>
      </c>
      <c r="BO2595" t="s">
        <v>40276</v>
      </c>
      <c r="BQ2595" t="s">
        <v>40277</v>
      </c>
    </row>
    <row r="2596" spans="12:69" x14ac:dyDescent="0.3">
      <c r="L2596">
        <v>9630</v>
      </c>
      <c r="M2596" t="s">
        <v>2973</v>
      </c>
      <c r="AU2596" t="s">
        <v>40278</v>
      </c>
      <c r="AW2596" t="s">
        <v>40279</v>
      </c>
      <c r="AZ2596" t="s">
        <v>40280</v>
      </c>
      <c r="BA2596" t="s">
        <v>40281</v>
      </c>
      <c r="BB2596" t="s">
        <v>40282</v>
      </c>
      <c r="BD2596" t="s">
        <v>40283</v>
      </c>
      <c r="BI2596" t="s">
        <v>40284</v>
      </c>
      <c r="BN2596" t="s">
        <v>40285</v>
      </c>
      <c r="BO2596" t="s">
        <v>40286</v>
      </c>
      <c r="BQ2596" t="s">
        <v>40287</v>
      </c>
    </row>
    <row r="2597" spans="12:69" x14ac:dyDescent="0.3">
      <c r="L2597">
        <v>9630</v>
      </c>
      <c r="M2597" t="s">
        <v>2974</v>
      </c>
      <c r="AU2597" t="s">
        <v>40288</v>
      </c>
      <c r="AW2597" t="s">
        <v>40289</v>
      </c>
      <c r="AZ2597" t="s">
        <v>40290</v>
      </c>
      <c r="BA2597" t="s">
        <v>40291</v>
      </c>
      <c r="BB2597" t="s">
        <v>40292</v>
      </c>
      <c r="BD2597" t="s">
        <v>40293</v>
      </c>
      <c r="BI2597" t="s">
        <v>40294</v>
      </c>
      <c r="BN2597" t="s">
        <v>40295</v>
      </c>
      <c r="BO2597" t="s">
        <v>40296</v>
      </c>
      <c r="BQ2597" t="s">
        <v>40297</v>
      </c>
    </row>
    <row r="2598" spans="12:69" x14ac:dyDescent="0.3">
      <c r="L2598">
        <v>9630</v>
      </c>
      <c r="M2598" t="s">
        <v>2975</v>
      </c>
      <c r="AU2598" t="s">
        <v>40298</v>
      </c>
      <c r="AW2598" t="s">
        <v>40299</v>
      </c>
      <c r="AZ2598" t="s">
        <v>40300</v>
      </c>
      <c r="BA2598" t="s">
        <v>40301</v>
      </c>
      <c r="BB2598" t="s">
        <v>40302</v>
      </c>
      <c r="BD2598" t="s">
        <v>40303</v>
      </c>
      <c r="BI2598" t="s">
        <v>40304</v>
      </c>
      <c r="BN2598" t="s">
        <v>40305</v>
      </c>
      <c r="BO2598" t="s">
        <v>40306</v>
      </c>
      <c r="BQ2598" t="s">
        <v>40307</v>
      </c>
    </row>
    <row r="2599" spans="12:69" x14ac:dyDescent="0.3">
      <c r="L2599">
        <v>9630</v>
      </c>
      <c r="M2599" t="s">
        <v>2976</v>
      </c>
      <c r="AU2599" t="s">
        <v>40308</v>
      </c>
      <c r="AW2599" t="s">
        <v>40309</v>
      </c>
      <c r="AZ2599" t="s">
        <v>40310</v>
      </c>
      <c r="BA2599" t="s">
        <v>40311</v>
      </c>
      <c r="BB2599" t="s">
        <v>40312</v>
      </c>
      <c r="BD2599" t="s">
        <v>40313</v>
      </c>
      <c r="BI2599" t="s">
        <v>40314</v>
      </c>
      <c r="BN2599" t="s">
        <v>40315</v>
      </c>
      <c r="BO2599" t="s">
        <v>40316</v>
      </c>
      <c r="BQ2599" t="s">
        <v>40317</v>
      </c>
    </row>
    <row r="2600" spans="12:69" x14ac:dyDescent="0.3">
      <c r="L2600">
        <v>9630</v>
      </c>
      <c r="M2600" t="s">
        <v>2977</v>
      </c>
      <c r="AU2600" t="s">
        <v>40318</v>
      </c>
      <c r="AW2600" t="s">
        <v>40319</v>
      </c>
      <c r="AZ2600" t="s">
        <v>40320</v>
      </c>
      <c r="BA2600" t="s">
        <v>40321</v>
      </c>
      <c r="BB2600" t="s">
        <v>40322</v>
      </c>
      <c r="BD2600" t="s">
        <v>40323</v>
      </c>
      <c r="BI2600" t="s">
        <v>40324</v>
      </c>
      <c r="BN2600" t="s">
        <v>40325</v>
      </c>
      <c r="BO2600" t="s">
        <v>40326</v>
      </c>
      <c r="BQ2600" t="s">
        <v>40327</v>
      </c>
    </row>
    <row r="2601" spans="12:69" x14ac:dyDescent="0.3">
      <c r="L2601">
        <v>9630</v>
      </c>
      <c r="M2601" t="s">
        <v>2978</v>
      </c>
      <c r="AU2601" t="s">
        <v>40328</v>
      </c>
      <c r="AW2601" t="s">
        <v>40329</v>
      </c>
      <c r="AZ2601" t="s">
        <v>40330</v>
      </c>
      <c r="BA2601" t="s">
        <v>40331</v>
      </c>
      <c r="BB2601" t="s">
        <v>40332</v>
      </c>
      <c r="BD2601" t="s">
        <v>40333</v>
      </c>
      <c r="BI2601" t="s">
        <v>40334</v>
      </c>
      <c r="BN2601" t="s">
        <v>40335</v>
      </c>
      <c r="BO2601" t="s">
        <v>40336</v>
      </c>
      <c r="BQ2601" t="s">
        <v>40337</v>
      </c>
    </row>
    <row r="2602" spans="12:69" x14ac:dyDescent="0.3">
      <c r="L2602">
        <v>9630</v>
      </c>
      <c r="M2602" t="s">
        <v>2979</v>
      </c>
      <c r="AU2602" t="s">
        <v>40338</v>
      </c>
      <c r="AW2602" t="s">
        <v>40339</v>
      </c>
      <c r="AZ2602" t="s">
        <v>40340</v>
      </c>
      <c r="BA2602" t="s">
        <v>40341</v>
      </c>
      <c r="BB2602" t="s">
        <v>40342</v>
      </c>
      <c r="BD2602" t="s">
        <v>40343</v>
      </c>
      <c r="BI2602" t="s">
        <v>40344</v>
      </c>
      <c r="BN2602" t="s">
        <v>40345</v>
      </c>
      <c r="BO2602" t="s">
        <v>40346</v>
      </c>
      <c r="BQ2602" t="s">
        <v>13961</v>
      </c>
    </row>
    <row r="2603" spans="12:69" x14ac:dyDescent="0.3">
      <c r="L2603">
        <v>9636</v>
      </c>
      <c r="M2603" t="s">
        <v>2980</v>
      </c>
      <c r="AU2603" t="s">
        <v>40347</v>
      </c>
      <c r="AW2603" t="s">
        <v>40348</v>
      </c>
      <c r="AZ2603" t="s">
        <v>40349</v>
      </c>
      <c r="BA2603" t="s">
        <v>40350</v>
      </c>
      <c r="BB2603" t="s">
        <v>40351</v>
      </c>
      <c r="BD2603" t="s">
        <v>40352</v>
      </c>
      <c r="BI2603" t="s">
        <v>40353</v>
      </c>
      <c r="BN2603" t="s">
        <v>40354</v>
      </c>
      <c r="BO2603" t="s">
        <v>40355</v>
      </c>
      <c r="BQ2603" t="s">
        <v>40356</v>
      </c>
    </row>
    <row r="2604" spans="12:69" x14ac:dyDescent="0.3">
      <c r="L2604">
        <v>9660</v>
      </c>
      <c r="M2604" t="s">
        <v>2981</v>
      </c>
      <c r="AU2604" t="s">
        <v>40357</v>
      </c>
      <c r="AW2604" t="s">
        <v>40358</v>
      </c>
      <c r="AZ2604" t="s">
        <v>40359</v>
      </c>
      <c r="BA2604" t="s">
        <v>40360</v>
      </c>
      <c r="BB2604" t="s">
        <v>40361</v>
      </c>
      <c r="BD2604" t="s">
        <v>40362</v>
      </c>
      <c r="BI2604" t="s">
        <v>40363</v>
      </c>
      <c r="BN2604" t="s">
        <v>40364</v>
      </c>
      <c r="BO2604" t="s">
        <v>40365</v>
      </c>
      <c r="BQ2604" t="s">
        <v>40366</v>
      </c>
    </row>
    <row r="2605" spans="12:69" x14ac:dyDescent="0.3">
      <c r="L2605">
        <v>9660</v>
      </c>
      <c r="M2605" t="s">
        <v>2982</v>
      </c>
      <c r="AU2605" t="s">
        <v>40367</v>
      </c>
      <c r="AW2605" t="s">
        <v>40368</v>
      </c>
      <c r="AZ2605" t="s">
        <v>40369</v>
      </c>
      <c r="BA2605" t="s">
        <v>40370</v>
      </c>
      <c r="BB2605" t="s">
        <v>40371</v>
      </c>
      <c r="BD2605" t="s">
        <v>40372</v>
      </c>
      <c r="BI2605" t="s">
        <v>40373</v>
      </c>
      <c r="BN2605" t="s">
        <v>40374</v>
      </c>
      <c r="BO2605" t="s">
        <v>40375</v>
      </c>
      <c r="BQ2605" t="s">
        <v>40376</v>
      </c>
    </row>
    <row r="2606" spans="12:69" x14ac:dyDescent="0.3">
      <c r="L2606">
        <v>9660</v>
      </c>
      <c r="M2606" t="s">
        <v>2983</v>
      </c>
      <c r="AU2606" t="s">
        <v>40377</v>
      </c>
      <c r="AW2606" t="s">
        <v>40378</v>
      </c>
      <c r="AZ2606" t="s">
        <v>40379</v>
      </c>
      <c r="BA2606" t="s">
        <v>40380</v>
      </c>
      <c r="BB2606" t="s">
        <v>40381</v>
      </c>
      <c r="BD2606" t="s">
        <v>40382</v>
      </c>
      <c r="BI2606" t="s">
        <v>40383</v>
      </c>
      <c r="BN2606" t="s">
        <v>40384</v>
      </c>
      <c r="BO2606" t="s">
        <v>40385</v>
      </c>
      <c r="BQ2606" t="s">
        <v>40386</v>
      </c>
    </row>
    <row r="2607" spans="12:69" x14ac:dyDescent="0.3">
      <c r="L2607">
        <v>9660</v>
      </c>
      <c r="M2607" t="s">
        <v>2984</v>
      </c>
      <c r="AU2607" t="s">
        <v>40387</v>
      </c>
      <c r="AW2607" t="s">
        <v>40388</v>
      </c>
      <c r="AZ2607" t="s">
        <v>40389</v>
      </c>
      <c r="BA2607" t="s">
        <v>40390</v>
      </c>
      <c r="BB2607" t="s">
        <v>40391</v>
      </c>
      <c r="BD2607" t="s">
        <v>40392</v>
      </c>
      <c r="BI2607" t="s">
        <v>40393</v>
      </c>
      <c r="BN2607" t="s">
        <v>40394</v>
      </c>
      <c r="BO2607" t="s">
        <v>40395</v>
      </c>
      <c r="BQ2607" t="s">
        <v>40396</v>
      </c>
    </row>
    <row r="2608" spans="12:69" x14ac:dyDescent="0.3">
      <c r="L2608">
        <v>9660</v>
      </c>
      <c r="M2608" t="s">
        <v>2985</v>
      </c>
      <c r="AU2608" t="s">
        <v>40397</v>
      </c>
      <c r="AW2608" t="s">
        <v>40398</v>
      </c>
      <c r="AZ2608" t="s">
        <v>40399</v>
      </c>
      <c r="BA2608" t="s">
        <v>40400</v>
      </c>
      <c r="BB2608" t="s">
        <v>40401</v>
      </c>
      <c r="BD2608" t="s">
        <v>40402</v>
      </c>
      <c r="BI2608" t="s">
        <v>40403</v>
      </c>
      <c r="BN2608" t="s">
        <v>40404</v>
      </c>
      <c r="BO2608" t="s">
        <v>40405</v>
      </c>
      <c r="BQ2608" t="s">
        <v>40406</v>
      </c>
    </row>
    <row r="2609" spans="12:69" x14ac:dyDescent="0.3">
      <c r="L2609">
        <v>9660</v>
      </c>
      <c r="M2609" t="s">
        <v>2986</v>
      </c>
      <c r="AU2609" t="s">
        <v>40407</v>
      </c>
      <c r="AW2609" t="s">
        <v>40408</v>
      </c>
      <c r="AZ2609" t="s">
        <v>40409</v>
      </c>
      <c r="BA2609" t="s">
        <v>40410</v>
      </c>
      <c r="BB2609" t="s">
        <v>40411</v>
      </c>
      <c r="BD2609" t="s">
        <v>40412</v>
      </c>
      <c r="BI2609" t="s">
        <v>40413</v>
      </c>
      <c r="BN2609" t="s">
        <v>40414</v>
      </c>
      <c r="BO2609" t="s">
        <v>40415</v>
      </c>
      <c r="BQ2609" t="s">
        <v>40416</v>
      </c>
    </row>
    <row r="2610" spans="12:69" x14ac:dyDescent="0.3">
      <c r="L2610">
        <v>9660</v>
      </c>
      <c r="M2610" t="s">
        <v>2987</v>
      </c>
      <c r="AU2610" t="s">
        <v>40417</v>
      </c>
      <c r="AW2610" t="s">
        <v>40418</v>
      </c>
      <c r="AZ2610" t="s">
        <v>40419</v>
      </c>
      <c r="BA2610" t="s">
        <v>40420</v>
      </c>
      <c r="BB2610" t="s">
        <v>40421</v>
      </c>
      <c r="BD2610" t="s">
        <v>40422</v>
      </c>
      <c r="BI2610" t="s">
        <v>40423</v>
      </c>
      <c r="BN2610" t="s">
        <v>40424</v>
      </c>
      <c r="BO2610" t="s">
        <v>40425</v>
      </c>
      <c r="BQ2610" t="s">
        <v>40426</v>
      </c>
    </row>
    <row r="2611" spans="12:69" x14ac:dyDescent="0.3">
      <c r="L2611">
        <v>9660</v>
      </c>
      <c r="M2611" t="s">
        <v>2988</v>
      </c>
      <c r="AU2611" t="s">
        <v>40427</v>
      </c>
      <c r="AW2611" t="s">
        <v>40428</v>
      </c>
      <c r="AZ2611" t="s">
        <v>40429</v>
      </c>
      <c r="BA2611" t="s">
        <v>40430</v>
      </c>
      <c r="BB2611" t="s">
        <v>40431</v>
      </c>
      <c r="BD2611" t="s">
        <v>40432</v>
      </c>
      <c r="BI2611" t="s">
        <v>40433</v>
      </c>
      <c r="BN2611" t="s">
        <v>40434</v>
      </c>
      <c r="BO2611" t="s">
        <v>40435</v>
      </c>
      <c r="BQ2611" t="s">
        <v>40436</v>
      </c>
    </row>
    <row r="2612" spans="12:69" x14ac:dyDescent="0.3">
      <c r="L2612">
        <v>9661</v>
      </c>
      <c r="M2612" t="s">
        <v>2989</v>
      </c>
      <c r="AU2612" t="s">
        <v>40437</v>
      </c>
      <c r="AW2612" t="s">
        <v>40438</v>
      </c>
      <c r="AZ2612" t="s">
        <v>40439</v>
      </c>
      <c r="BA2612" t="s">
        <v>40440</v>
      </c>
      <c r="BB2612" t="s">
        <v>40441</v>
      </c>
      <c r="BD2612" t="s">
        <v>40442</v>
      </c>
      <c r="BI2612" t="s">
        <v>40443</v>
      </c>
      <c r="BN2612" t="s">
        <v>40444</v>
      </c>
      <c r="BO2612" t="s">
        <v>40445</v>
      </c>
      <c r="BQ2612" t="s">
        <v>40446</v>
      </c>
    </row>
    <row r="2613" spans="12:69" x14ac:dyDescent="0.3">
      <c r="L2613">
        <v>9667</v>
      </c>
      <c r="M2613" t="s">
        <v>2990</v>
      </c>
      <c r="AU2613" t="s">
        <v>40447</v>
      </c>
      <c r="AW2613" t="s">
        <v>40448</v>
      </c>
      <c r="AZ2613" t="s">
        <v>40449</v>
      </c>
      <c r="BA2613" t="s">
        <v>40450</v>
      </c>
      <c r="BB2613" t="s">
        <v>40451</v>
      </c>
      <c r="BD2613" t="s">
        <v>40452</v>
      </c>
      <c r="BI2613" t="s">
        <v>40453</v>
      </c>
      <c r="BN2613" t="s">
        <v>40454</v>
      </c>
      <c r="BO2613" t="s">
        <v>40455</v>
      </c>
      <c r="BQ2613" t="s">
        <v>40456</v>
      </c>
    </row>
    <row r="2614" spans="12:69" x14ac:dyDescent="0.3">
      <c r="L2614">
        <v>9667</v>
      </c>
      <c r="M2614" t="s">
        <v>2991</v>
      </c>
      <c r="AU2614" t="s">
        <v>40457</v>
      </c>
      <c r="AW2614" t="s">
        <v>40458</v>
      </c>
      <c r="AZ2614" t="s">
        <v>40459</v>
      </c>
      <c r="BA2614" t="s">
        <v>40460</v>
      </c>
      <c r="BB2614" t="s">
        <v>40461</v>
      </c>
      <c r="BD2614" t="s">
        <v>40462</v>
      </c>
      <c r="BI2614" t="s">
        <v>40463</v>
      </c>
      <c r="BN2614" t="s">
        <v>40464</v>
      </c>
      <c r="BO2614" t="s">
        <v>40465</v>
      </c>
      <c r="BQ2614" t="s">
        <v>40466</v>
      </c>
    </row>
    <row r="2615" spans="12:69" x14ac:dyDescent="0.3">
      <c r="L2615">
        <v>9680</v>
      </c>
      <c r="M2615" t="s">
        <v>2992</v>
      </c>
      <c r="AU2615" t="s">
        <v>40467</v>
      </c>
      <c r="AW2615" t="s">
        <v>40468</v>
      </c>
      <c r="AZ2615" t="s">
        <v>40469</v>
      </c>
      <c r="BA2615" t="s">
        <v>40470</v>
      </c>
      <c r="BB2615" t="s">
        <v>40471</v>
      </c>
      <c r="BD2615" t="s">
        <v>40472</v>
      </c>
      <c r="BI2615" t="s">
        <v>40473</v>
      </c>
      <c r="BN2615" t="s">
        <v>40474</v>
      </c>
      <c r="BO2615" t="s">
        <v>40475</v>
      </c>
      <c r="BQ2615" t="s">
        <v>40476</v>
      </c>
    </row>
    <row r="2616" spans="12:69" x14ac:dyDescent="0.3">
      <c r="L2616">
        <v>9680</v>
      </c>
      <c r="M2616" t="s">
        <v>2994</v>
      </c>
      <c r="AU2616" t="s">
        <v>40477</v>
      </c>
      <c r="AW2616" t="s">
        <v>40478</v>
      </c>
      <c r="AZ2616" t="s">
        <v>40479</v>
      </c>
      <c r="BA2616" t="s">
        <v>40480</v>
      </c>
      <c r="BB2616" t="s">
        <v>40481</v>
      </c>
      <c r="BD2616" t="s">
        <v>40482</v>
      </c>
      <c r="BI2616" t="s">
        <v>40483</v>
      </c>
      <c r="BN2616" t="s">
        <v>40484</v>
      </c>
      <c r="BO2616" t="s">
        <v>40485</v>
      </c>
      <c r="BQ2616" t="s">
        <v>40486</v>
      </c>
    </row>
    <row r="2617" spans="12:69" x14ac:dyDescent="0.3">
      <c r="L2617">
        <v>9681</v>
      </c>
      <c r="M2617" t="s">
        <v>2995</v>
      </c>
      <c r="AU2617" t="s">
        <v>40487</v>
      </c>
      <c r="AW2617" t="s">
        <v>40488</v>
      </c>
      <c r="AZ2617" t="s">
        <v>40489</v>
      </c>
      <c r="BA2617" t="s">
        <v>40490</v>
      </c>
      <c r="BB2617" t="s">
        <v>40491</v>
      </c>
      <c r="BD2617" t="s">
        <v>40492</v>
      </c>
      <c r="BI2617" t="s">
        <v>40493</v>
      </c>
      <c r="BN2617" t="s">
        <v>40494</v>
      </c>
      <c r="BO2617" t="s">
        <v>40495</v>
      </c>
      <c r="BQ2617" t="s">
        <v>40496</v>
      </c>
    </row>
    <row r="2618" spans="12:69" x14ac:dyDescent="0.3">
      <c r="L2618">
        <v>9688</v>
      </c>
      <c r="M2618" t="s">
        <v>2996</v>
      </c>
      <c r="AU2618" t="s">
        <v>40497</v>
      </c>
      <c r="AW2618" t="s">
        <v>40498</v>
      </c>
      <c r="AZ2618" t="s">
        <v>40499</v>
      </c>
      <c r="BA2618" t="s">
        <v>40500</v>
      </c>
      <c r="BB2618" t="s">
        <v>40501</v>
      </c>
      <c r="BD2618" t="s">
        <v>40502</v>
      </c>
      <c r="BI2618" t="s">
        <v>40503</v>
      </c>
      <c r="BN2618" t="s">
        <v>40504</v>
      </c>
      <c r="BO2618" t="s">
        <v>40505</v>
      </c>
      <c r="BQ2618" t="s">
        <v>40506</v>
      </c>
    </row>
    <row r="2619" spans="12:69" x14ac:dyDescent="0.3">
      <c r="L2619">
        <v>9690</v>
      </c>
      <c r="M2619" t="s">
        <v>2993</v>
      </c>
      <c r="AU2619" t="s">
        <v>40507</v>
      </c>
      <c r="AW2619" t="s">
        <v>40508</v>
      </c>
      <c r="AZ2619" t="s">
        <v>40509</v>
      </c>
      <c r="BA2619" t="s">
        <v>40510</v>
      </c>
      <c r="BB2619" t="s">
        <v>40511</v>
      </c>
      <c r="BD2619" t="s">
        <v>40512</v>
      </c>
      <c r="BI2619" t="s">
        <v>40513</v>
      </c>
      <c r="BN2619" t="s">
        <v>40514</v>
      </c>
      <c r="BO2619" t="s">
        <v>40515</v>
      </c>
      <c r="BQ2619" t="s">
        <v>40516</v>
      </c>
    </row>
    <row r="2620" spans="12:69" x14ac:dyDescent="0.3">
      <c r="L2620">
        <v>9690</v>
      </c>
      <c r="M2620" t="s">
        <v>2997</v>
      </c>
      <c r="AU2620" t="s">
        <v>40517</v>
      </c>
      <c r="AW2620" t="s">
        <v>40518</v>
      </c>
      <c r="AZ2620" t="s">
        <v>40519</v>
      </c>
      <c r="BA2620" t="s">
        <v>40520</v>
      </c>
      <c r="BB2620" t="s">
        <v>40521</v>
      </c>
      <c r="BD2620" t="s">
        <v>40522</v>
      </c>
      <c r="BI2620" t="s">
        <v>40523</v>
      </c>
      <c r="BN2620" t="s">
        <v>40524</v>
      </c>
      <c r="BO2620" t="s">
        <v>40525</v>
      </c>
      <c r="BQ2620" t="s">
        <v>40526</v>
      </c>
    </row>
    <row r="2621" spans="12:69" x14ac:dyDescent="0.3">
      <c r="L2621">
        <v>9690</v>
      </c>
      <c r="M2621" t="s">
        <v>2998</v>
      </c>
      <c r="AU2621" t="s">
        <v>40527</v>
      </c>
      <c r="AW2621" t="s">
        <v>40528</v>
      </c>
      <c r="AZ2621" t="s">
        <v>40529</v>
      </c>
      <c r="BA2621" t="s">
        <v>40530</v>
      </c>
      <c r="BB2621" t="s">
        <v>40531</v>
      </c>
      <c r="BD2621" t="s">
        <v>40532</v>
      </c>
      <c r="BI2621" t="s">
        <v>40533</v>
      </c>
      <c r="BN2621" t="s">
        <v>40534</v>
      </c>
      <c r="BO2621" t="s">
        <v>40535</v>
      </c>
      <c r="BQ2621" t="s">
        <v>40536</v>
      </c>
    </row>
    <row r="2622" spans="12:69" x14ac:dyDescent="0.3">
      <c r="L2622">
        <v>9690</v>
      </c>
      <c r="M2622" t="s">
        <v>2999</v>
      </c>
      <c r="AU2622" t="s">
        <v>40537</v>
      </c>
      <c r="AW2622" t="s">
        <v>40538</v>
      </c>
      <c r="AZ2622" t="s">
        <v>40539</v>
      </c>
      <c r="BA2622" t="s">
        <v>40540</v>
      </c>
      <c r="BB2622" t="s">
        <v>40541</v>
      </c>
      <c r="BD2622" t="s">
        <v>40542</v>
      </c>
      <c r="BI2622" t="s">
        <v>40543</v>
      </c>
      <c r="BN2622" t="s">
        <v>40544</v>
      </c>
      <c r="BO2622" t="s">
        <v>40545</v>
      </c>
      <c r="BQ2622" t="s">
        <v>40546</v>
      </c>
    </row>
    <row r="2623" spans="12:69" x14ac:dyDescent="0.3">
      <c r="L2623">
        <v>9700</v>
      </c>
      <c r="M2623" t="s">
        <v>3000</v>
      </c>
      <c r="AU2623" t="s">
        <v>40547</v>
      </c>
      <c r="AW2623" t="s">
        <v>40548</v>
      </c>
      <c r="AZ2623" t="s">
        <v>40549</v>
      </c>
      <c r="BA2623" t="s">
        <v>40550</v>
      </c>
      <c r="BB2623" t="s">
        <v>40551</v>
      </c>
      <c r="BD2623" t="s">
        <v>40552</v>
      </c>
      <c r="BI2623" t="s">
        <v>40553</v>
      </c>
      <c r="BN2623" t="s">
        <v>40554</v>
      </c>
      <c r="BO2623" t="s">
        <v>18735</v>
      </c>
      <c r="BQ2623" t="s">
        <v>40555</v>
      </c>
    </row>
    <row r="2624" spans="12:69" x14ac:dyDescent="0.3">
      <c r="L2624">
        <v>9700</v>
      </c>
      <c r="M2624" t="s">
        <v>3001</v>
      </c>
      <c r="AU2624" t="s">
        <v>40556</v>
      </c>
      <c r="AW2624" t="s">
        <v>40557</v>
      </c>
      <c r="AZ2624" t="s">
        <v>40558</v>
      </c>
      <c r="BA2624" t="s">
        <v>40559</v>
      </c>
      <c r="BB2624" t="s">
        <v>40560</v>
      </c>
      <c r="BD2624" t="s">
        <v>40561</v>
      </c>
      <c r="BI2624" t="s">
        <v>40562</v>
      </c>
      <c r="BN2624" t="s">
        <v>40563</v>
      </c>
      <c r="BO2624" t="s">
        <v>40564</v>
      </c>
      <c r="BQ2624" t="s">
        <v>40565</v>
      </c>
    </row>
    <row r="2625" spans="12:69" x14ac:dyDescent="0.3">
      <c r="L2625">
        <v>9700</v>
      </c>
      <c r="M2625" t="s">
        <v>3002</v>
      </c>
      <c r="AU2625" t="s">
        <v>40566</v>
      </c>
      <c r="AW2625" t="s">
        <v>40567</v>
      </c>
      <c r="AZ2625" t="s">
        <v>40568</v>
      </c>
      <c r="BA2625" t="s">
        <v>40569</v>
      </c>
      <c r="BB2625" t="s">
        <v>40570</v>
      </c>
      <c r="BD2625" t="s">
        <v>40571</v>
      </c>
      <c r="BI2625" t="s">
        <v>40572</v>
      </c>
      <c r="BN2625" t="s">
        <v>40573</v>
      </c>
      <c r="BO2625" t="s">
        <v>40574</v>
      </c>
      <c r="BQ2625" t="s">
        <v>40575</v>
      </c>
    </row>
    <row r="2626" spans="12:69" x14ac:dyDescent="0.3">
      <c r="L2626">
        <v>9700</v>
      </c>
      <c r="M2626" t="s">
        <v>3003</v>
      </c>
      <c r="AU2626" t="s">
        <v>40576</v>
      </c>
      <c r="AW2626" t="s">
        <v>40577</v>
      </c>
      <c r="AZ2626" t="s">
        <v>40578</v>
      </c>
      <c r="BA2626" t="s">
        <v>40579</v>
      </c>
      <c r="BB2626" t="s">
        <v>40580</v>
      </c>
      <c r="BD2626" t="s">
        <v>40581</v>
      </c>
      <c r="BI2626" t="s">
        <v>40582</v>
      </c>
      <c r="BN2626" t="s">
        <v>40583</v>
      </c>
      <c r="BO2626" t="s">
        <v>40584</v>
      </c>
      <c r="BQ2626" t="s">
        <v>40585</v>
      </c>
    </row>
    <row r="2627" spans="12:69" x14ac:dyDescent="0.3">
      <c r="L2627">
        <v>9700</v>
      </c>
      <c r="M2627" t="s">
        <v>3004</v>
      </c>
      <c r="AU2627" t="s">
        <v>40586</v>
      </c>
      <c r="AW2627" t="s">
        <v>40587</v>
      </c>
      <c r="AZ2627" t="s">
        <v>40588</v>
      </c>
      <c r="BA2627" t="s">
        <v>40589</v>
      </c>
      <c r="BB2627" t="s">
        <v>40590</v>
      </c>
      <c r="BD2627" t="s">
        <v>40591</v>
      </c>
      <c r="BI2627" t="s">
        <v>40592</v>
      </c>
      <c r="BN2627" t="s">
        <v>40593</v>
      </c>
      <c r="BO2627" t="s">
        <v>40594</v>
      </c>
      <c r="BQ2627" t="s">
        <v>40595</v>
      </c>
    </row>
    <row r="2628" spans="12:69" x14ac:dyDescent="0.3">
      <c r="L2628">
        <v>9700</v>
      </c>
      <c r="M2628" t="s">
        <v>3005</v>
      </c>
      <c r="AU2628" t="s">
        <v>40596</v>
      </c>
      <c r="AW2628" t="s">
        <v>40597</v>
      </c>
      <c r="AZ2628" t="s">
        <v>40598</v>
      </c>
      <c r="BA2628" t="s">
        <v>40599</v>
      </c>
      <c r="BB2628" t="s">
        <v>40600</v>
      </c>
      <c r="BD2628" t="s">
        <v>40601</v>
      </c>
      <c r="BI2628" t="s">
        <v>40602</v>
      </c>
      <c r="BN2628" t="s">
        <v>40603</v>
      </c>
      <c r="BO2628" t="s">
        <v>40604</v>
      </c>
      <c r="BQ2628" t="s">
        <v>40605</v>
      </c>
    </row>
    <row r="2629" spans="12:69" x14ac:dyDescent="0.3">
      <c r="L2629">
        <v>9700</v>
      </c>
      <c r="M2629" t="s">
        <v>3006</v>
      </c>
      <c r="AU2629" t="s">
        <v>40606</v>
      </c>
      <c r="AW2629" t="s">
        <v>40607</v>
      </c>
      <c r="AZ2629" t="s">
        <v>40608</v>
      </c>
      <c r="BA2629" t="s">
        <v>40609</v>
      </c>
      <c r="BB2629" t="s">
        <v>40610</v>
      </c>
      <c r="BD2629" t="s">
        <v>40611</v>
      </c>
      <c r="BI2629" t="s">
        <v>40612</v>
      </c>
      <c r="BN2629" t="s">
        <v>40613</v>
      </c>
      <c r="BO2629" t="s">
        <v>40614</v>
      </c>
      <c r="BQ2629" t="s">
        <v>40615</v>
      </c>
    </row>
    <row r="2630" spans="12:69" x14ac:dyDescent="0.3">
      <c r="L2630">
        <v>9700</v>
      </c>
      <c r="M2630" t="s">
        <v>3007</v>
      </c>
      <c r="AU2630" t="s">
        <v>40616</v>
      </c>
      <c r="AW2630" t="s">
        <v>40617</v>
      </c>
      <c r="AZ2630" t="s">
        <v>40618</v>
      </c>
      <c r="BA2630" t="s">
        <v>40619</v>
      </c>
      <c r="BB2630" t="s">
        <v>40620</v>
      </c>
      <c r="BD2630" t="s">
        <v>40621</v>
      </c>
      <c r="BI2630" t="s">
        <v>40622</v>
      </c>
      <c r="BN2630" t="s">
        <v>40623</v>
      </c>
      <c r="BO2630" t="s">
        <v>40624</v>
      </c>
      <c r="BQ2630" t="s">
        <v>40625</v>
      </c>
    </row>
    <row r="2631" spans="12:69" x14ac:dyDescent="0.3">
      <c r="L2631">
        <v>9700</v>
      </c>
      <c r="M2631" t="s">
        <v>3008</v>
      </c>
      <c r="AU2631" t="s">
        <v>40626</v>
      </c>
      <c r="AW2631" t="s">
        <v>40627</v>
      </c>
      <c r="AZ2631" t="s">
        <v>40628</v>
      </c>
      <c r="BA2631" t="s">
        <v>40629</v>
      </c>
      <c r="BB2631" t="s">
        <v>40630</v>
      </c>
      <c r="BD2631" t="s">
        <v>40631</v>
      </c>
      <c r="BI2631" t="s">
        <v>40632</v>
      </c>
      <c r="BN2631" t="s">
        <v>40633</v>
      </c>
      <c r="BO2631" t="s">
        <v>40634</v>
      </c>
      <c r="BQ2631" t="s">
        <v>40635</v>
      </c>
    </row>
    <row r="2632" spans="12:69" x14ac:dyDescent="0.3">
      <c r="L2632">
        <v>9700</v>
      </c>
      <c r="M2632" t="s">
        <v>3009</v>
      </c>
      <c r="AU2632" t="s">
        <v>40636</v>
      </c>
      <c r="AW2632" t="s">
        <v>40637</v>
      </c>
      <c r="AZ2632" t="s">
        <v>40638</v>
      </c>
      <c r="BA2632" t="s">
        <v>40639</v>
      </c>
      <c r="BB2632" t="s">
        <v>40640</v>
      </c>
      <c r="BD2632" t="s">
        <v>40641</v>
      </c>
      <c r="BI2632" t="s">
        <v>40642</v>
      </c>
      <c r="BN2632" t="s">
        <v>40643</v>
      </c>
      <c r="BO2632" t="s">
        <v>40644</v>
      </c>
      <c r="BQ2632" t="s">
        <v>40645</v>
      </c>
    </row>
    <row r="2633" spans="12:69" x14ac:dyDescent="0.3">
      <c r="L2633">
        <v>9700</v>
      </c>
      <c r="M2633" t="s">
        <v>3010</v>
      </c>
      <c r="AU2633" t="s">
        <v>40646</v>
      </c>
      <c r="AW2633" t="s">
        <v>40647</v>
      </c>
      <c r="AZ2633" t="s">
        <v>40648</v>
      </c>
      <c r="BA2633" t="s">
        <v>40649</v>
      </c>
      <c r="BB2633" t="s">
        <v>40650</v>
      </c>
      <c r="BD2633" t="s">
        <v>40651</v>
      </c>
      <c r="BI2633" t="s">
        <v>40652</v>
      </c>
      <c r="BN2633" t="s">
        <v>40653</v>
      </c>
      <c r="BO2633" t="s">
        <v>40654</v>
      </c>
      <c r="BQ2633" t="s">
        <v>40655</v>
      </c>
    </row>
    <row r="2634" spans="12:69" x14ac:dyDescent="0.3">
      <c r="L2634">
        <v>9700</v>
      </c>
      <c r="M2634" t="s">
        <v>3011</v>
      </c>
      <c r="AU2634" t="s">
        <v>40656</v>
      </c>
      <c r="AW2634" t="s">
        <v>40657</v>
      </c>
      <c r="AZ2634" t="s">
        <v>40658</v>
      </c>
      <c r="BA2634" t="s">
        <v>40659</v>
      </c>
      <c r="BB2634" t="s">
        <v>40660</v>
      </c>
      <c r="BD2634" t="s">
        <v>40661</v>
      </c>
      <c r="BI2634" t="s">
        <v>40662</v>
      </c>
      <c r="BN2634" t="s">
        <v>40663</v>
      </c>
      <c r="BO2634" t="s">
        <v>40664</v>
      </c>
      <c r="BQ2634" t="s">
        <v>40665</v>
      </c>
    </row>
    <row r="2635" spans="12:69" x14ac:dyDescent="0.3">
      <c r="L2635">
        <v>9700</v>
      </c>
      <c r="M2635" t="s">
        <v>3012</v>
      </c>
      <c r="AU2635" t="s">
        <v>40666</v>
      </c>
      <c r="AW2635" t="s">
        <v>40667</v>
      </c>
      <c r="AZ2635" t="s">
        <v>40668</v>
      </c>
      <c r="BA2635" t="s">
        <v>40669</v>
      </c>
      <c r="BB2635" t="s">
        <v>40670</v>
      </c>
      <c r="BD2635" t="s">
        <v>40671</v>
      </c>
      <c r="BI2635" t="s">
        <v>40672</v>
      </c>
      <c r="BN2635" t="s">
        <v>40673</v>
      </c>
      <c r="BO2635" t="s">
        <v>40674</v>
      </c>
      <c r="BQ2635" t="s">
        <v>40675</v>
      </c>
    </row>
    <row r="2636" spans="12:69" x14ac:dyDescent="0.3">
      <c r="L2636">
        <v>9700</v>
      </c>
      <c r="M2636" t="s">
        <v>3013</v>
      </c>
      <c r="AU2636" t="s">
        <v>40676</v>
      </c>
      <c r="AW2636" t="s">
        <v>40677</v>
      </c>
      <c r="AZ2636" t="s">
        <v>40678</v>
      </c>
      <c r="BA2636" t="s">
        <v>40679</v>
      </c>
      <c r="BB2636" t="s">
        <v>40680</v>
      </c>
      <c r="BD2636" t="s">
        <v>40681</v>
      </c>
      <c r="BI2636" t="s">
        <v>40682</v>
      </c>
      <c r="BN2636" t="s">
        <v>40683</v>
      </c>
      <c r="BO2636" t="s">
        <v>40684</v>
      </c>
      <c r="BQ2636" t="s">
        <v>40685</v>
      </c>
    </row>
    <row r="2637" spans="12:69" x14ac:dyDescent="0.3">
      <c r="L2637">
        <v>9750</v>
      </c>
      <c r="M2637" t="s">
        <v>3014</v>
      </c>
      <c r="AU2637" t="s">
        <v>40686</v>
      </c>
      <c r="AW2637" t="s">
        <v>40687</v>
      </c>
      <c r="AZ2637" t="s">
        <v>40688</v>
      </c>
      <c r="BA2637" t="s">
        <v>40689</v>
      </c>
      <c r="BB2637" t="s">
        <v>40690</v>
      </c>
      <c r="BD2637" t="s">
        <v>40691</v>
      </c>
      <c r="BI2637" t="s">
        <v>40692</v>
      </c>
      <c r="BN2637" t="s">
        <v>40693</v>
      </c>
      <c r="BO2637" t="s">
        <v>40694</v>
      </c>
      <c r="BQ2637" t="s">
        <v>40695</v>
      </c>
    </row>
    <row r="2638" spans="12:69" x14ac:dyDescent="0.3">
      <c r="L2638">
        <v>9750</v>
      </c>
      <c r="M2638" t="s">
        <v>3015</v>
      </c>
      <c r="AU2638" t="s">
        <v>40696</v>
      </c>
      <c r="AW2638" t="s">
        <v>40697</v>
      </c>
      <c r="AZ2638" t="s">
        <v>40698</v>
      </c>
      <c r="BA2638" t="s">
        <v>40699</v>
      </c>
      <c r="BB2638" t="s">
        <v>40700</v>
      </c>
      <c r="BD2638" t="s">
        <v>40701</v>
      </c>
      <c r="BI2638" t="s">
        <v>40702</v>
      </c>
      <c r="BN2638" t="s">
        <v>40703</v>
      </c>
      <c r="BO2638" t="s">
        <v>40704</v>
      </c>
      <c r="BQ2638" t="s">
        <v>40705</v>
      </c>
    </row>
    <row r="2639" spans="12:69" x14ac:dyDescent="0.3">
      <c r="L2639">
        <v>9750</v>
      </c>
      <c r="M2639" t="s">
        <v>3016</v>
      </c>
      <c r="AU2639" t="s">
        <v>40706</v>
      </c>
      <c r="AW2639" t="s">
        <v>40707</v>
      </c>
      <c r="AZ2639" t="s">
        <v>40708</v>
      </c>
      <c r="BA2639" t="s">
        <v>40709</v>
      </c>
      <c r="BB2639" t="s">
        <v>40710</v>
      </c>
      <c r="BD2639" t="s">
        <v>40711</v>
      </c>
      <c r="BI2639" t="s">
        <v>40712</v>
      </c>
      <c r="BN2639" t="s">
        <v>40713</v>
      </c>
      <c r="BO2639" t="s">
        <v>40714</v>
      </c>
      <c r="BQ2639" t="s">
        <v>40715</v>
      </c>
    </row>
    <row r="2640" spans="12:69" x14ac:dyDescent="0.3">
      <c r="L2640">
        <v>9770</v>
      </c>
      <c r="M2640" t="s">
        <v>3017</v>
      </c>
      <c r="AU2640" t="s">
        <v>40716</v>
      </c>
      <c r="AW2640" t="s">
        <v>40717</v>
      </c>
      <c r="AZ2640" t="s">
        <v>40718</v>
      </c>
      <c r="BA2640" t="s">
        <v>40719</v>
      </c>
      <c r="BB2640" t="s">
        <v>40720</v>
      </c>
      <c r="BD2640" t="s">
        <v>40721</v>
      </c>
      <c r="BI2640" t="s">
        <v>40722</v>
      </c>
      <c r="BN2640" t="s">
        <v>40723</v>
      </c>
      <c r="BO2640" t="s">
        <v>40724</v>
      </c>
      <c r="BQ2640" t="s">
        <v>40725</v>
      </c>
    </row>
    <row r="2641" spans="12:69" x14ac:dyDescent="0.3">
      <c r="L2641">
        <v>9771</v>
      </c>
      <c r="M2641" t="s">
        <v>3018</v>
      </c>
      <c r="AU2641" t="s">
        <v>40726</v>
      </c>
      <c r="AW2641" t="s">
        <v>40727</v>
      </c>
      <c r="AZ2641" t="s">
        <v>40728</v>
      </c>
      <c r="BA2641" t="s">
        <v>40729</v>
      </c>
      <c r="BB2641" t="s">
        <v>40730</v>
      </c>
      <c r="BD2641" t="s">
        <v>40731</v>
      </c>
      <c r="BI2641" t="s">
        <v>40732</v>
      </c>
      <c r="BN2641" t="s">
        <v>40733</v>
      </c>
      <c r="BO2641" t="s">
        <v>40734</v>
      </c>
      <c r="BQ2641" t="s">
        <v>40735</v>
      </c>
    </row>
    <row r="2642" spans="12:69" x14ac:dyDescent="0.3">
      <c r="L2642">
        <v>9772</v>
      </c>
      <c r="M2642" t="s">
        <v>3019</v>
      </c>
      <c r="AU2642" t="s">
        <v>40736</v>
      </c>
      <c r="AW2642" t="s">
        <v>40737</v>
      </c>
      <c r="AZ2642" t="s">
        <v>40738</v>
      </c>
      <c r="BA2642" t="s">
        <v>40739</v>
      </c>
      <c r="BB2642" t="s">
        <v>40740</v>
      </c>
      <c r="BD2642" t="s">
        <v>40741</v>
      </c>
      <c r="BI2642" t="s">
        <v>40742</v>
      </c>
      <c r="BN2642" t="s">
        <v>40743</v>
      </c>
      <c r="BO2642" t="s">
        <v>40744</v>
      </c>
      <c r="BQ2642" t="s">
        <v>40745</v>
      </c>
    </row>
    <row r="2643" spans="12:69" x14ac:dyDescent="0.3">
      <c r="L2643">
        <v>9790</v>
      </c>
      <c r="M2643" t="s">
        <v>3020</v>
      </c>
      <c r="AU2643" t="s">
        <v>40746</v>
      </c>
      <c r="AW2643" t="s">
        <v>40747</v>
      </c>
      <c r="AZ2643" t="s">
        <v>40748</v>
      </c>
      <c r="BA2643" t="s">
        <v>40749</v>
      </c>
      <c r="BB2643" t="s">
        <v>40750</v>
      </c>
      <c r="BD2643" t="s">
        <v>40751</v>
      </c>
      <c r="BI2643" t="s">
        <v>40752</v>
      </c>
      <c r="BN2643" t="s">
        <v>40753</v>
      </c>
      <c r="BO2643" t="s">
        <v>40754</v>
      </c>
      <c r="BQ2643" t="s">
        <v>40755</v>
      </c>
    </row>
    <row r="2644" spans="12:69" x14ac:dyDescent="0.3">
      <c r="L2644">
        <v>9790</v>
      </c>
      <c r="M2644" t="s">
        <v>3021</v>
      </c>
      <c r="AU2644" t="s">
        <v>40756</v>
      </c>
      <c r="AW2644" t="s">
        <v>40757</v>
      </c>
      <c r="AZ2644" t="s">
        <v>40758</v>
      </c>
      <c r="BA2644" t="s">
        <v>40759</v>
      </c>
      <c r="BB2644" t="s">
        <v>40760</v>
      </c>
      <c r="BD2644" t="s">
        <v>40761</v>
      </c>
      <c r="BI2644" t="s">
        <v>40762</v>
      </c>
      <c r="BN2644" t="s">
        <v>40763</v>
      </c>
      <c r="BO2644" t="s">
        <v>40764</v>
      </c>
      <c r="BQ2644" t="s">
        <v>40765</v>
      </c>
    </row>
    <row r="2645" spans="12:69" x14ac:dyDescent="0.3">
      <c r="L2645">
        <v>9790</v>
      </c>
      <c r="M2645" t="s">
        <v>3022</v>
      </c>
      <c r="AU2645" t="s">
        <v>40766</v>
      </c>
      <c r="AW2645" t="s">
        <v>40767</v>
      </c>
      <c r="AZ2645" t="s">
        <v>40768</v>
      </c>
      <c r="BA2645" t="s">
        <v>40769</v>
      </c>
      <c r="BB2645" t="s">
        <v>40770</v>
      </c>
      <c r="BD2645" t="s">
        <v>40771</v>
      </c>
      <c r="BI2645" t="s">
        <v>40772</v>
      </c>
      <c r="BN2645" t="s">
        <v>40773</v>
      </c>
      <c r="BO2645" t="s">
        <v>40774</v>
      </c>
      <c r="BQ2645" t="s">
        <v>40775</v>
      </c>
    </row>
    <row r="2646" spans="12:69" x14ac:dyDescent="0.3">
      <c r="L2646">
        <v>9790</v>
      </c>
      <c r="M2646" t="s">
        <v>3023</v>
      </c>
      <c r="AU2646" t="s">
        <v>40776</v>
      </c>
      <c r="AW2646" t="s">
        <v>40777</v>
      </c>
      <c r="AZ2646" t="s">
        <v>40778</v>
      </c>
      <c r="BA2646" t="s">
        <v>40779</v>
      </c>
      <c r="BB2646" t="s">
        <v>40780</v>
      </c>
      <c r="BD2646" t="s">
        <v>40781</v>
      </c>
      <c r="BI2646" t="s">
        <v>40782</v>
      </c>
      <c r="BN2646" t="s">
        <v>40783</v>
      </c>
      <c r="BO2646" t="s">
        <v>40784</v>
      </c>
      <c r="BQ2646" t="s">
        <v>40785</v>
      </c>
    </row>
    <row r="2647" spans="12:69" x14ac:dyDescent="0.3">
      <c r="L2647">
        <v>9790</v>
      </c>
      <c r="M2647" t="s">
        <v>3024</v>
      </c>
      <c r="AU2647" t="s">
        <v>40786</v>
      </c>
      <c r="AW2647" t="s">
        <v>40787</v>
      </c>
      <c r="AZ2647" t="s">
        <v>40788</v>
      </c>
      <c r="BA2647" t="s">
        <v>40789</v>
      </c>
      <c r="BB2647" t="s">
        <v>40790</v>
      </c>
      <c r="BD2647" t="s">
        <v>40791</v>
      </c>
      <c r="BI2647" t="s">
        <v>40792</v>
      </c>
      <c r="BN2647" t="s">
        <v>40793</v>
      </c>
      <c r="BO2647" t="s">
        <v>40794</v>
      </c>
      <c r="BQ2647" t="s">
        <v>40795</v>
      </c>
    </row>
    <row r="2648" spans="12:69" x14ac:dyDescent="0.3">
      <c r="L2648">
        <v>9800</v>
      </c>
      <c r="M2648" t="s">
        <v>3025</v>
      </c>
      <c r="AU2648" t="s">
        <v>40796</v>
      </c>
      <c r="AW2648" t="s">
        <v>40797</v>
      </c>
      <c r="AZ2648" t="s">
        <v>40798</v>
      </c>
      <c r="BA2648" t="s">
        <v>40799</v>
      </c>
      <c r="BB2648" t="s">
        <v>40800</v>
      </c>
      <c r="BD2648" t="s">
        <v>40801</v>
      </c>
      <c r="BI2648" t="s">
        <v>40802</v>
      </c>
      <c r="BN2648" t="s">
        <v>40803</v>
      </c>
      <c r="BO2648" t="s">
        <v>40804</v>
      </c>
      <c r="BQ2648" t="s">
        <v>40805</v>
      </c>
    </row>
    <row r="2649" spans="12:69" x14ac:dyDescent="0.3">
      <c r="L2649">
        <v>9800</v>
      </c>
      <c r="M2649" t="s">
        <v>3026</v>
      </c>
      <c r="AU2649" t="s">
        <v>40806</v>
      </c>
      <c r="AW2649" t="s">
        <v>40807</v>
      </c>
      <c r="AZ2649" t="s">
        <v>40808</v>
      </c>
      <c r="BA2649" t="s">
        <v>40809</v>
      </c>
      <c r="BB2649" t="s">
        <v>40810</v>
      </c>
      <c r="BD2649" t="s">
        <v>40811</v>
      </c>
      <c r="BI2649" t="s">
        <v>40812</v>
      </c>
      <c r="BN2649" t="s">
        <v>40813</v>
      </c>
      <c r="BO2649" t="s">
        <v>40814</v>
      </c>
      <c r="BQ2649" t="s">
        <v>40815</v>
      </c>
    </row>
    <row r="2650" spans="12:69" x14ac:dyDescent="0.3">
      <c r="L2650">
        <v>9800</v>
      </c>
      <c r="M2650" t="s">
        <v>3027</v>
      </c>
      <c r="AU2650" t="s">
        <v>40816</v>
      </c>
      <c r="AW2650" t="s">
        <v>40817</v>
      </c>
      <c r="AZ2650" t="s">
        <v>40818</v>
      </c>
      <c r="BA2650" t="s">
        <v>40819</v>
      </c>
      <c r="BB2650" t="s">
        <v>40820</v>
      </c>
      <c r="BD2650" t="s">
        <v>40821</v>
      </c>
      <c r="BI2650" t="s">
        <v>40822</v>
      </c>
      <c r="BN2650" t="s">
        <v>40823</v>
      </c>
      <c r="BO2650" t="s">
        <v>40824</v>
      </c>
      <c r="BQ2650" t="s">
        <v>40825</v>
      </c>
    </row>
    <row r="2651" spans="12:69" x14ac:dyDescent="0.3">
      <c r="L2651">
        <v>9800</v>
      </c>
      <c r="M2651" t="s">
        <v>3028</v>
      </c>
      <c r="AU2651" t="s">
        <v>40826</v>
      </c>
      <c r="AW2651" t="s">
        <v>40827</v>
      </c>
      <c r="AZ2651" t="s">
        <v>40828</v>
      </c>
      <c r="BA2651" t="s">
        <v>40829</v>
      </c>
      <c r="BB2651" t="s">
        <v>40830</v>
      </c>
      <c r="BD2651" t="s">
        <v>40831</v>
      </c>
      <c r="BI2651" t="s">
        <v>40832</v>
      </c>
      <c r="BN2651" t="s">
        <v>40833</v>
      </c>
      <c r="BO2651" t="s">
        <v>40834</v>
      </c>
      <c r="BQ2651" t="s">
        <v>40835</v>
      </c>
    </row>
    <row r="2652" spans="12:69" x14ac:dyDescent="0.3">
      <c r="L2652">
        <v>9800</v>
      </c>
      <c r="M2652" t="s">
        <v>3029</v>
      </c>
      <c r="AU2652" t="s">
        <v>40836</v>
      </c>
      <c r="AW2652" t="s">
        <v>40837</v>
      </c>
      <c r="AZ2652" t="s">
        <v>40838</v>
      </c>
      <c r="BA2652" t="s">
        <v>40839</v>
      </c>
      <c r="BB2652" t="s">
        <v>40840</v>
      </c>
      <c r="BD2652" t="s">
        <v>40841</v>
      </c>
      <c r="BI2652" t="s">
        <v>40842</v>
      </c>
      <c r="BN2652" t="s">
        <v>40843</v>
      </c>
      <c r="BO2652" t="s">
        <v>40844</v>
      </c>
      <c r="BQ2652" t="s">
        <v>40845</v>
      </c>
    </row>
    <row r="2653" spans="12:69" x14ac:dyDescent="0.3">
      <c r="L2653">
        <v>9800</v>
      </c>
      <c r="M2653" t="s">
        <v>3030</v>
      </c>
      <c r="AU2653" t="s">
        <v>40846</v>
      </c>
      <c r="AW2653" t="s">
        <v>40847</v>
      </c>
      <c r="AZ2653" t="s">
        <v>40848</v>
      </c>
      <c r="BA2653" t="s">
        <v>40849</v>
      </c>
      <c r="BB2653" t="s">
        <v>40850</v>
      </c>
      <c r="BD2653" t="s">
        <v>40851</v>
      </c>
      <c r="BI2653" t="s">
        <v>40852</v>
      </c>
      <c r="BN2653" t="s">
        <v>40853</v>
      </c>
      <c r="BO2653" t="s">
        <v>40854</v>
      </c>
      <c r="BQ2653" t="s">
        <v>40855</v>
      </c>
    </row>
    <row r="2654" spans="12:69" x14ac:dyDescent="0.3">
      <c r="L2654">
        <v>9800</v>
      </c>
      <c r="M2654" t="s">
        <v>3031</v>
      </c>
      <c r="AU2654" t="s">
        <v>40856</v>
      </c>
      <c r="AW2654" t="s">
        <v>40857</v>
      </c>
      <c r="AZ2654" t="s">
        <v>40858</v>
      </c>
      <c r="BA2654" t="s">
        <v>40859</v>
      </c>
      <c r="BB2654" t="s">
        <v>40860</v>
      </c>
      <c r="BD2654" t="s">
        <v>40861</v>
      </c>
      <c r="BI2654" t="s">
        <v>40862</v>
      </c>
      <c r="BN2654" t="s">
        <v>40863</v>
      </c>
      <c r="BO2654" t="s">
        <v>40864</v>
      </c>
      <c r="BQ2654" t="s">
        <v>40865</v>
      </c>
    </row>
    <row r="2655" spans="12:69" x14ac:dyDescent="0.3">
      <c r="L2655">
        <v>9800</v>
      </c>
      <c r="M2655" t="s">
        <v>3032</v>
      </c>
      <c r="AU2655" t="s">
        <v>40866</v>
      </c>
      <c r="AW2655" t="s">
        <v>40867</v>
      </c>
      <c r="AZ2655" t="s">
        <v>40868</v>
      </c>
      <c r="BA2655" t="s">
        <v>40869</v>
      </c>
      <c r="BB2655" t="s">
        <v>40870</v>
      </c>
      <c r="BD2655" t="s">
        <v>40871</v>
      </c>
      <c r="BI2655" t="s">
        <v>40872</v>
      </c>
      <c r="BN2655" t="s">
        <v>40873</v>
      </c>
      <c r="BO2655" t="s">
        <v>40874</v>
      </c>
      <c r="BQ2655" t="s">
        <v>40875</v>
      </c>
    </row>
    <row r="2656" spans="12:69" x14ac:dyDescent="0.3">
      <c r="L2656">
        <v>9800</v>
      </c>
      <c r="M2656" t="s">
        <v>3033</v>
      </c>
      <c r="AU2656" t="s">
        <v>40876</v>
      </c>
      <c r="AW2656" t="s">
        <v>40877</v>
      </c>
      <c r="AZ2656" t="s">
        <v>40878</v>
      </c>
      <c r="BA2656" t="s">
        <v>40879</v>
      </c>
      <c r="BB2656" t="s">
        <v>40880</v>
      </c>
      <c r="BD2656" t="s">
        <v>40881</v>
      </c>
      <c r="BI2656" t="s">
        <v>40882</v>
      </c>
      <c r="BN2656" t="s">
        <v>40883</v>
      </c>
      <c r="BO2656" t="s">
        <v>40884</v>
      </c>
      <c r="BQ2656" t="s">
        <v>40885</v>
      </c>
    </row>
    <row r="2657" spans="12:69" x14ac:dyDescent="0.3">
      <c r="L2657">
        <v>9800</v>
      </c>
      <c r="M2657" t="s">
        <v>3034</v>
      </c>
      <c r="AU2657" t="s">
        <v>40886</v>
      </c>
      <c r="AW2657" t="s">
        <v>40887</v>
      </c>
      <c r="AZ2657" t="s">
        <v>40888</v>
      </c>
      <c r="BA2657" t="s">
        <v>40889</v>
      </c>
      <c r="BB2657" t="s">
        <v>40890</v>
      </c>
      <c r="BD2657" t="s">
        <v>40891</v>
      </c>
      <c r="BI2657" t="s">
        <v>40892</v>
      </c>
      <c r="BN2657" t="s">
        <v>40893</v>
      </c>
      <c r="BO2657" t="s">
        <v>40894</v>
      </c>
      <c r="BQ2657" t="s">
        <v>40895</v>
      </c>
    </row>
    <row r="2658" spans="12:69" x14ac:dyDescent="0.3">
      <c r="L2658">
        <v>9800</v>
      </c>
      <c r="M2658" t="s">
        <v>3035</v>
      </c>
      <c r="AU2658" t="s">
        <v>40896</v>
      </c>
      <c r="AW2658" t="s">
        <v>40897</v>
      </c>
      <c r="AZ2658" t="s">
        <v>40898</v>
      </c>
      <c r="BA2658" t="s">
        <v>40899</v>
      </c>
      <c r="BB2658" t="s">
        <v>40900</v>
      </c>
      <c r="BD2658" t="s">
        <v>40901</v>
      </c>
      <c r="BI2658" t="s">
        <v>40902</v>
      </c>
      <c r="BN2658" t="s">
        <v>40903</v>
      </c>
      <c r="BO2658" t="s">
        <v>40904</v>
      </c>
      <c r="BQ2658" t="s">
        <v>40905</v>
      </c>
    </row>
    <row r="2659" spans="12:69" x14ac:dyDescent="0.3">
      <c r="L2659">
        <v>9810</v>
      </c>
      <c r="M2659" t="s">
        <v>3036</v>
      </c>
      <c r="AU2659" t="s">
        <v>40906</v>
      </c>
      <c r="AW2659" t="s">
        <v>40907</v>
      </c>
      <c r="AZ2659" t="s">
        <v>40908</v>
      </c>
      <c r="BA2659" t="s">
        <v>40909</v>
      </c>
      <c r="BB2659" t="s">
        <v>40910</v>
      </c>
      <c r="BD2659" t="s">
        <v>40911</v>
      </c>
      <c r="BI2659" t="s">
        <v>40912</v>
      </c>
      <c r="BN2659" t="s">
        <v>40913</v>
      </c>
      <c r="BO2659" t="s">
        <v>40914</v>
      </c>
      <c r="BQ2659" t="s">
        <v>40915</v>
      </c>
    </row>
    <row r="2660" spans="12:69" x14ac:dyDescent="0.3">
      <c r="L2660">
        <v>9810</v>
      </c>
      <c r="M2660" t="s">
        <v>3037</v>
      </c>
      <c r="AU2660" t="s">
        <v>40916</v>
      </c>
      <c r="AW2660" t="s">
        <v>40917</v>
      </c>
      <c r="AZ2660" t="s">
        <v>40918</v>
      </c>
      <c r="BA2660" t="s">
        <v>40919</v>
      </c>
      <c r="BB2660" t="s">
        <v>40920</v>
      </c>
      <c r="BD2660" t="s">
        <v>40921</v>
      </c>
      <c r="BI2660" t="s">
        <v>40922</v>
      </c>
      <c r="BN2660" t="s">
        <v>40923</v>
      </c>
      <c r="BO2660" t="s">
        <v>40924</v>
      </c>
      <c r="BQ2660" t="s">
        <v>40925</v>
      </c>
    </row>
    <row r="2661" spans="12:69" x14ac:dyDescent="0.3">
      <c r="L2661">
        <v>9820</v>
      </c>
      <c r="M2661" t="s">
        <v>3038</v>
      </c>
      <c r="AU2661" t="s">
        <v>40926</v>
      </c>
      <c r="AW2661" t="s">
        <v>40927</v>
      </c>
      <c r="AZ2661" t="s">
        <v>40928</v>
      </c>
      <c r="BA2661" t="s">
        <v>40929</v>
      </c>
      <c r="BB2661" t="s">
        <v>40930</v>
      </c>
      <c r="BD2661" t="s">
        <v>40931</v>
      </c>
      <c r="BI2661" t="s">
        <v>40932</v>
      </c>
      <c r="BN2661" t="s">
        <v>40933</v>
      </c>
      <c r="BO2661" t="s">
        <v>40934</v>
      </c>
      <c r="BQ2661" t="s">
        <v>40935</v>
      </c>
    </row>
    <row r="2662" spans="12:69" x14ac:dyDescent="0.3">
      <c r="L2662">
        <v>9820</v>
      </c>
      <c r="M2662" t="s">
        <v>3039</v>
      </c>
      <c r="AU2662" t="s">
        <v>40936</v>
      </c>
      <c r="AW2662" t="s">
        <v>40937</v>
      </c>
      <c r="AZ2662" t="s">
        <v>40938</v>
      </c>
      <c r="BA2662" t="s">
        <v>40939</v>
      </c>
      <c r="BB2662" t="s">
        <v>40940</v>
      </c>
      <c r="BD2662" t="s">
        <v>40941</v>
      </c>
      <c r="BI2662" t="s">
        <v>40942</v>
      </c>
      <c r="BN2662" t="s">
        <v>40943</v>
      </c>
      <c r="BO2662" t="s">
        <v>40944</v>
      </c>
      <c r="BQ2662" t="s">
        <v>40945</v>
      </c>
    </row>
    <row r="2663" spans="12:69" x14ac:dyDescent="0.3">
      <c r="L2663">
        <v>9820</v>
      </c>
      <c r="M2663" t="s">
        <v>3040</v>
      </c>
      <c r="AU2663" t="s">
        <v>40946</v>
      </c>
      <c r="AW2663" t="s">
        <v>40947</v>
      </c>
      <c r="AZ2663" t="s">
        <v>40948</v>
      </c>
      <c r="BA2663" t="s">
        <v>40949</v>
      </c>
      <c r="BB2663" t="s">
        <v>40950</v>
      </c>
      <c r="BD2663" t="s">
        <v>40951</v>
      </c>
      <c r="BI2663" t="s">
        <v>40952</v>
      </c>
      <c r="BN2663" t="s">
        <v>40953</v>
      </c>
      <c r="BO2663" t="s">
        <v>40954</v>
      </c>
      <c r="BQ2663" t="s">
        <v>40955</v>
      </c>
    </row>
    <row r="2664" spans="12:69" x14ac:dyDescent="0.3">
      <c r="L2664">
        <v>9820</v>
      </c>
      <c r="M2664" t="s">
        <v>3041</v>
      </c>
      <c r="AU2664" t="s">
        <v>40956</v>
      </c>
      <c r="AW2664" t="s">
        <v>40957</v>
      </c>
      <c r="AZ2664" t="s">
        <v>40958</v>
      </c>
      <c r="BA2664" t="s">
        <v>40959</v>
      </c>
      <c r="BB2664" t="s">
        <v>40960</v>
      </c>
      <c r="BD2664" t="s">
        <v>40961</v>
      </c>
      <c r="BI2664" t="s">
        <v>40962</v>
      </c>
      <c r="BN2664" t="s">
        <v>40963</v>
      </c>
      <c r="BO2664" t="s">
        <v>40964</v>
      </c>
      <c r="BQ2664" t="s">
        <v>40965</v>
      </c>
    </row>
    <row r="2665" spans="12:69" x14ac:dyDescent="0.3">
      <c r="L2665">
        <v>9820</v>
      </c>
      <c r="M2665" t="s">
        <v>3042</v>
      </c>
      <c r="AU2665" t="s">
        <v>40966</v>
      </c>
      <c r="AW2665" t="s">
        <v>40967</v>
      </c>
      <c r="AZ2665" t="s">
        <v>40968</v>
      </c>
      <c r="BA2665" t="s">
        <v>40969</v>
      </c>
      <c r="BB2665" t="s">
        <v>40970</v>
      </c>
      <c r="BD2665" t="s">
        <v>40971</v>
      </c>
      <c r="BI2665" t="s">
        <v>40972</v>
      </c>
      <c r="BN2665" t="s">
        <v>40973</v>
      </c>
      <c r="BO2665" t="s">
        <v>40974</v>
      </c>
      <c r="BQ2665" t="s">
        <v>40975</v>
      </c>
    </row>
    <row r="2666" spans="12:69" x14ac:dyDescent="0.3">
      <c r="L2666">
        <v>9820</v>
      </c>
      <c r="M2666" t="s">
        <v>3043</v>
      </c>
      <c r="AU2666" t="s">
        <v>40976</v>
      </c>
      <c r="AW2666" t="s">
        <v>40977</v>
      </c>
      <c r="AZ2666" t="s">
        <v>40978</v>
      </c>
      <c r="BA2666" t="s">
        <v>40979</v>
      </c>
      <c r="BB2666" t="s">
        <v>40980</v>
      </c>
      <c r="BD2666" t="s">
        <v>40981</v>
      </c>
      <c r="BI2666" t="s">
        <v>40982</v>
      </c>
      <c r="BN2666" t="s">
        <v>40983</v>
      </c>
      <c r="BO2666" t="s">
        <v>40984</v>
      </c>
      <c r="BQ2666" t="s">
        <v>40985</v>
      </c>
    </row>
    <row r="2667" spans="12:69" x14ac:dyDescent="0.3">
      <c r="L2667">
        <v>9830</v>
      </c>
      <c r="M2667" t="s">
        <v>3044</v>
      </c>
      <c r="AU2667" t="s">
        <v>40986</v>
      </c>
      <c r="AW2667" t="s">
        <v>40987</v>
      </c>
      <c r="AZ2667" t="s">
        <v>40988</v>
      </c>
      <c r="BA2667" t="s">
        <v>40989</v>
      </c>
      <c r="BB2667" t="s">
        <v>40990</v>
      </c>
      <c r="BD2667" t="s">
        <v>40991</v>
      </c>
      <c r="BI2667" t="s">
        <v>40992</v>
      </c>
      <c r="BN2667" t="s">
        <v>40993</v>
      </c>
      <c r="BO2667" t="s">
        <v>40994</v>
      </c>
      <c r="BQ2667" t="s">
        <v>40995</v>
      </c>
    </row>
    <row r="2668" spans="12:69" x14ac:dyDescent="0.3">
      <c r="L2668">
        <v>9831</v>
      </c>
      <c r="M2668" t="s">
        <v>3045</v>
      </c>
      <c r="AU2668" t="s">
        <v>40996</v>
      </c>
      <c r="AW2668" t="s">
        <v>40997</v>
      </c>
      <c r="AZ2668" t="s">
        <v>40998</v>
      </c>
      <c r="BA2668" t="s">
        <v>40999</v>
      </c>
      <c r="BB2668" t="s">
        <v>41000</v>
      </c>
      <c r="BD2668" t="s">
        <v>41001</v>
      </c>
      <c r="BI2668" t="s">
        <v>41002</v>
      </c>
      <c r="BN2668" t="s">
        <v>41003</v>
      </c>
      <c r="BO2668" t="s">
        <v>41004</v>
      </c>
      <c r="BQ2668" t="s">
        <v>41005</v>
      </c>
    </row>
    <row r="2669" spans="12:69" x14ac:dyDescent="0.3">
      <c r="L2669">
        <v>9840</v>
      </c>
      <c r="M2669" t="s">
        <v>3046</v>
      </c>
      <c r="AU2669" t="s">
        <v>41006</v>
      </c>
      <c r="AW2669" t="s">
        <v>41007</v>
      </c>
      <c r="AZ2669" t="s">
        <v>41008</v>
      </c>
      <c r="BA2669" t="s">
        <v>41009</v>
      </c>
      <c r="BB2669" t="s">
        <v>41010</v>
      </c>
      <c r="BD2669" t="s">
        <v>41011</v>
      </c>
      <c r="BI2669" t="s">
        <v>41012</v>
      </c>
      <c r="BN2669" t="s">
        <v>41013</v>
      </c>
      <c r="BO2669" t="s">
        <v>41014</v>
      </c>
      <c r="BQ2669" t="s">
        <v>41015</v>
      </c>
    </row>
    <row r="2670" spans="12:69" x14ac:dyDescent="0.3">
      <c r="L2670">
        <v>9840</v>
      </c>
      <c r="M2670" t="s">
        <v>3047</v>
      </c>
      <c r="AU2670" t="s">
        <v>41016</v>
      </c>
      <c r="AW2670" t="s">
        <v>41017</v>
      </c>
      <c r="AZ2670" t="s">
        <v>41018</v>
      </c>
      <c r="BA2670" t="s">
        <v>41019</v>
      </c>
      <c r="BB2670" t="s">
        <v>18001</v>
      </c>
      <c r="BD2670" t="s">
        <v>41020</v>
      </c>
      <c r="BI2670" t="s">
        <v>41021</v>
      </c>
      <c r="BN2670" t="s">
        <v>41022</v>
      </c>
      <c r="BO2670" t="s">
        <v>41023</v>
      </c>
      <c r="BQ2670" t="s">
        <v>41024</v>
      </c>
    </row>
    <row r="2671" spans="12:69" x14ac:dyDescent="0.3">
      <c r="L2671">
        <v>9850</v>
      </c>
      <c r="M2671" t="s">
        <v>3048</v>
      </c>
      <c r="AU2671" t="s">
        <v>41025</v>
      </c>
      <c r="AW2671" t="s">
        <v>41026</v>
      </c>
      <c r="AZ2671" t="s">
        <v>41027</v>
      </c>
      <c r="BA2671" t="s">
        <v>41028</v>
      </c>
      <c r="BB2671" t="s">
        <v>41029</v>
      </c>
      <c r="BD2671" t="s">
        <v>41030</v>
      </c>
      <c r="BI2671" t="s">
        <v>41031</v>
      </c>
      <c r="BN2671" t="s">
        <v>41032</v>
      </c>
      <c r="BO2671" t="s">
        <v>41033</v>
      </c>
      <c r="BQ2671" t="s">
        <v>41034</v>
      </c>
    </row>
    <row r="2672" spans="12:69" x14ac:dyDescent="0.3">
      <c r="L2672">
        <v>9850</v>
      </c>
      <c r="M2672" t="s">
        <v>3049</v>
      </c>
      <c r="AU2672" t="s">
        <v>41035</v>
      </c>
      <c r="AW2672" t="s">
        <v>41036</v>
      </c>
      <c r="AZ2672" t="s">
        <v>41037</v>
      </c>
      <c r="BA2672" t="s">
        <v>41038</v>
      </c>
      <c r="BB2672" t="s">
        <v>41039</v>
      </c>
      <c r="BD2672" t="s">
        <v>41040</v>
      </c>
      <c r="BI2672" t="s">
        <v>41041</v>
      </c>
      <c r="BN2672" t="s">
        <v>41042</v>
      </c>
      <c r="BO2672" t="s">
        <v>41043</v>
      </c>
      <c r="BQ2672" t="s">
        <v>41044</v>
      </c>
    </row>
    <row r="2673" spans="12:69" x14ac:dyDescent="0.3">
      <c r="L2673">
        <v>9850</v>
      </c>
      <c r="M2673" t="s">
        <v>3050</v>
      </c>
      <c r="AU2673" t="s">
        <v>41045</v>
      </c>
      <c r="AW2673" t="s">
        <v>41046</v>
      </c>
      <c r="AZ2673" t="s">
        <v>41047</v>
      </c>
      <c r="BA2673" t="s">
        <v>41048</v>
      </c>
      <c r="BB2673" t="s">
        <v>41049</v>
      </c>
      <c r="BD2673" t="s">
        <v>41050</v>
      </c>
      <c r="BI2673" t="s">
        <v>41051</v>
      </c>
      <c r="BN2673" t="s">
        <v>41052</v>
      </c>
      <c r="BO2673" t="s">
        <v>41053</v>
      </c>
      <c r="BQ2673" t="s">
        <v>41054</v>
      </c>
    </row>
    <row r="2674" spans="12:69" x14ac:dyDescent="0.3">
      <c r="L2674">
        <v>9850</v>
      </c>
      <c r="M2674" t="s">
        <v>3051</v>
      </c>
      <c r="AU2674" t="s">
        <v>41055</v>
      </c>
      <c r="AW2674" t="s">
        <v>41056</v>
      </c>
      <c r="AZ2674" t="s">
        <v>41057</v>
      </c>
      <c r="BA2674" t="s">
        <v>41058</v>
      </c>
      <c r="BB2674" t="s">
        <v>41059</v>
      </c>
      <c r="BD2674" t="s">
        <v>41060</v>
      </c>
      <c r="BI2674" t="s">
        <v>41061</v>
      </c>
      <c r="BN2674" t="s">
        <v>41062</v>
      </c>
      <c r="BO2674" t="s">
        <v>41063</v>
      </c>
      <c r="BQ2674" t="s">
        <v>41064</v>
      </c>
    </row>
    <row r="2675" spans="12:69" x14ac:dyDescent="0.3">
      <c r="L2675">
        <v>9850</v>
      </c>
      <c r="M2675" t="s">
        <v>3052</v>
      </c>
      <c r="AU2675" t="s">
        <v>41065</v>
      </c>
      <c r="AW2675" t="s">
        <v>41066</v>
      </c>
      <c r="AZ2675" t="s">
        <v>41067</v>
      </c>
      <c r="BA2675" t="s">
        <v>41068</v>
      </c>
      <c r="BB2675" t="s">
        <v>41069</v>
      </c>
      <c r="BD2675" t="s">
        <v>41070</v>
      </c>
      <c r="BI2675" t="s">
        <v>41071</v>
      </c>
      <c r="BN2675" t="s">
        <v>41072</v>
      </c>
      <c r="BO2675" t="s">
        <v>41073</v>
      </c>
      <c r="BQ2675" t="s">
        <v>41074</v>
      </c>
    </row>
    <row r="2676" spans="12:69" x14ac:dyDescent="0.3">
      <c r="L2676">
        <v>9850</v>
      </c>
      <c r="M2676" t="s">
        <v>3053</v>
      </c>
      <c r="AU2676" t="s">
        <v>41075</v>
      </c>
      <c r="AW2676" t="s">
        <v>41076</v>
      </c>
      <c r="AZ2676" t="s">
        <v>41077</v>
      </c>
      <c r="BA2676" t="s">
        <v>41078</v>
      </c>
      <c r="BB2676" t="s">
        <v>41079</v>
      </c>
      <c r="BD2676" t="s">
        <v>41080</v>
      </c>
      <c r="BI2676" t="s">
        <v>41081</v>
      </c>
      <c r="BN2676" t="s">
        <v>41082</v>
      </c>
      <c r="BO2676" t="s">
        <v>41083</v>
      </c>
      <c r="BQ2676" t="s">
        <v>41084</v>
      </c>
    </row>
    <row r="2677" spans="12:69" x14ac:dyDescent="0.3">
      <c r="L2677">
        <v>9860</v>
      </c>
      <c r="M2677" t="s">
        <v>3054</v>
      </c>
      <c r="AU2677" t="s">
        <v>41085</v>
      </c>
      <c r="AW2677" t="s">
        <v>41086</v>
      </c>
      <c r="AZ2677" t="s">
        <v>41087</v>
      </c>
      <c r="BA2677" t="s">
        <v>41088</v>
      </c>
      <c r="BB2677" t="s">
        <v>41089</v>
      </c>
      <c r="BD2677" t="s">
        <v>41090</v>
      </c>
      <c r="BI2677" t="s">
        <v>41091</v>
      </c>
      <c r="BN2677" t="s">
        <v>41092</v>
      </c>
      <c r="BO2677" t="s">
        <v>41093</v>
      </c>
      <c r="BQ2677" t="s">
        <v>41094</v>
      </c>
    </row>
    <row r="2678" spans="12:69" x14ac:dyDescent="0.3">
      <c r="L2678">
        <v>9860</v>
      </c>
      <c r="M2678" t="s">
        <v>3055</v>
      </c>
      <c r="AU2678" t="s">
        <v>41095</v>
      </c>
      <c r="AW2678" t="s">
        <v>41096</v>
      </c>
      <c r="AZ2678" t="s">
        <v>41097</v>
      </c>
      <c r="BA2678" t="s">
        <v>41098</v>
      </c>
      <c r="BB2678" t="s">
        <v>41099</v>
      </c>
      <c r="BD2678" t="s">
        <v>41100</v>
      </c>
      <c r="BI2678" t="s">
        <v>41101</v>
      </c>
      <c r="BN2678" t="s">
        <v>41102</v>
      </c>
      <c r="BO2678" t="s">
        <v>41103</v>
      </c>
      <c r="BQ2678" t="s">
        <v>41104</v>
      </c>
    </row>
    <row r="2679" spans="12:69" x14ac:dyDescent="0.3">
      <c r="L2679">
        <v>9860</v>
      </c>
      <c r="M2679" t="s">
        <v>3056</v>
      </c>
      <c r="AU2679" t="s">
        <v>41105</v>
      </c>
      <c r="AW2679" t="s">
        <v>41106</v>
      </c>
      <c r="AZ2679" t="s">
        <v>41107</v>
      </c>
      <c r="BA2679" t="s">
        <v>41108</v>
      </c>
      <c r="BB2679" t="s">
        <v>41109</v>
      </c>
      <c r="BD2679" t="s">
        <v>41110</v>
      </c>
      <c r="BI2679" t="s">
        <v>41111</v>
      </c>
      <c r="BN2679" t="s">
        <v>41112</v>
      </c>
      <c r="BO2679" t="s">
        <v>41113</v>
      </c>
      <c r="BQ2679" t="s">
        <v>41114</v>
      </c>
    </row>
    <row r="2680" spans="12:69" x14ac:dyDescent="0.3">
      <c r="L2680">
        <v>9860</v>
      </c>
      <c r="M2680" t="s">
        <v>3057</v>
      </c>
      <c r="AU2680" t="s">
        <v>41115</v>
      </c>
      <c r="AW2680" t="s">
        <v>41116</v>
      </c>
      <c r="AZ2680" t="s">
        <v>41117</v>
      </c>
      <c r="BA2680" t="s">
        <v>41118</v>
      </c>
      <c r="BB2680" t="s">
        <v>41119</v>
      </c>
      <c r="BD2680" t="s">
        <v>41120</v>
      </c>
      <c r="BI2680" t="s">
        <v>41121</v>
      </c>
      <c r="BN2680" t="s">
        <v>41122</v>
      </c>
      <c r="BO2680" t="s">
        <v>41123</v>
      </c>
      <c r="BQ2680" t="s">
        <v>41124</v>
      </c>
    </row>
    <row r="2681" spans="12:69" x14ac:dyDescent="0.3">
      <c r="L2681">
        <v>9860</v>
      </c>
      <c r="M2681" t="s">
        <v>3057</v>
      </c>
      <c r="AU2681" t="s">
        <v>41125</v>
      </c>
      <c r="AW2681" t="s">
        <v>41126</v>
      </c>
      <c r="AZ2681" t="s">
        <v>41127</v>
      </c>
      <c r="BA2681" t="s">
        <v>41128</v>
      </c>
      <c r="BB2681" t="s">
        <v>41129</v>
      </c>
      <c r="BD2681" t="s">
        <v>41130</v>
      </c>
      <c r="BI2681" t="s">
        <v>41131</v>
      </c>
      <c r="BN2681" t="s">
        <v>41132</v>
      </c>
      <c r="BO2681" t="s">
        <v>41133</v>
      </c>
      <c r="BQ2681" t="s">
        <v>41134</v>
      </c>
    </row>
    <row r="2682" spans="12:69" x14ac:dyDescent="0.3">
      <c r="L2682">
        <v>9860</v>
      </c>
      <c r="M2682" t="s">
        <v>3058</v>
      </c>
      <c r="AU2682" t="s">
        <v>41135</v>
      </c>
      <c r="AW2682" t="s">
        <v>41136</v>
      </c>
      <c r="AZ2682" t="s">
        <v>41137</v>
      </c>
      <c r="BA2682" t="s">
        <v>41138</v>
      </c>
      <c r="BB2682" t="s">
        <v>41139</v>
      </c>
      <c r="BD2682" t="s">
        <v>41140</v>
      </c>
      <c r="BI2682" t="s">
        <v>41141</v>
      </c>
      <c r="BN2682" t="s">
        <v>41142</v>
      </c>
      <c r="BO2682" t="s">
        <v>41143</v>
      </c>
      <c r="BQ2682" t="s">
        <v>41144</v>
      </c>
    </row>
    <row r="2683" spans="12:69" x14ac:dyDescent="0.3">
      <c r="L2683">
        <v>9870</v>
      </c>
      <c r="M2683" t="s">
        <v>3059</v>
      </c>
      <c r="AU2683" t="s">
        <v>41145</v>
      </c>
      <c r="AW2683" t="s">
        <v>41146</v>
      </c>
      <c r="AZ2683" t="s">
        <v>41147</v>
      </c>
      <c r="BA2683" t="s">
        <v>41148</v>
      </c>
      <c r="BB2683" t="s">
        <v>41149</v>
      </c>
      <c r="BD2683" t="s">
        <v>41150</v>
      </c>
      <c r="BI2683" t="s">
        <v>41151</v>
      </c>
      <c r="BN2683" t="s">
        <v>41152</v>
      </c>
      <c r="BO2683" t="s">
        <v>41153</v>
      </c>
      <c r="BQ2683" t="s">
        <v>41154</v>
      </c>
    </row>
    <row r="2684" spans="12:69" x14ac:dyDescent="0.3">
      <c r="L2684">
        <v>9870</v>
      </c>
      <c r="M2684" t="s">
        <v>3060</v>
      </c>
      <c r="AU2684" t="s">
        <v>41155</v>
      </c>
      <c r="AW2684" t="s">
        <v>41156</v>
      </c>
      <c r="AZ2684" t="s">
        <v>41157</v>
      </c>
      <c r="BA2684" t="s">
        <v>41158</v>
      </c>
      <c r="BB2684" t="s">
        <v>41159</v>
      </c>
      <c r="BD2684" t="s">
        <v>41160</v>
      </c>
      <c r="BI2684" t="s">
        <v>41161</v>
      </c>
      <c r="BN2684" t="s">
        <v>41162</v>
      </c>
      <c r="BO2684" t="s">
        <v>41163</v>
      </c>
      <c r="BQ2684" t="s">
        <v>41164</v>
      </c>
    </row>
    <row r="2685" spans="12:69" x14ac:dyDescent="0.3">
      <c r="L2685">
        <v>9870</v>
      </c>
      <c r="M2685" t="s">
        <v>3061</v>
      </c>
      <c r="AU2685" t="s">
        <v>41165</v>
      </c>
      <c r="AW2685" t="s">
        <v>41166</v>
      </c>
      <c r="AZ2685" t="s">
        <v>41167</v>
      </c>
      <c r="BA2685" t="s">
        <v>41168</v>
      </c>
      <c r="BB2685" t="s">
        <v>41169</v>
      </c>
      <c r="BD2685" t="s">
        <v>41170</v>
      </c>
      <c r="BI2685" t="s">
        <v>41171</v>
      </c>
      <c r="BN2685" t="s">
        <v>41172</v>
      </c>
      <c r="BO2685" t="s">
        <v>41173</v>
      </c>
      <c r="BQ2685" t="s">
        <v>41174</v>
      </c>
    </row>
    <row r="2686" spans="12:69" x14ac:dyDescent="0.3">
      <c r="L2686">
        <v>9880</v>
      </c>
      <c r="M2686" t="s">
        <v>3062</v>
      </c>
      <c r="AU2686" t="s">
        <v>41175</v>
      </c>
      <c r="AW2686" t="s">
        <v>41176</v>
      </c>
      <c r="AZ2686" t="s">
        <v>41177</v>
      </c>
      <c r="BA2686" t="s">
        <v>41178</v>
      </c>
      <c r="BB2686" t="s">
        <v>41179</v>
      </c>
      <c r="BD2686" t="s">
        <v>41180</v>
      </c>
      <c r="BI2686" t="s">
        <v>41181</v>
      </c>
      <c r="BN2686" t="s">
        <v>41182</v>
      </c>
      <c r="BO2686" t="s">
        <v>41183</v>
      </c>
      <c r="BQ2686" t="s">
        <v>41184</v>
      </c>
    </row>
    <row r="2687" spans="12:69" x14ac:dyDescent="0.3">
      <c r="L2687">
        <v>9880</v>
      </c>
      <c r="M2687" t="s">
        <v>3063</v>
      </c>
      <c r="AU2687" t="s">
        <v>41185</v>
      </c>
      <c r="AW2687" t="s">
        <v>41186</v>
      </c>
      <c r="AZ2687" t="s">
        <v>41187</v>
      </c>
      <c r="BA2687" t="s">
        <v>41188</v>
      </c>
      <c r="BB2687" t="s">
        <v>41189</v>
      </c>
      <c r="BD2687" t="s">
        <v>41190</v>
      </c>
      <c r="BI2687" t="s">
        <v>41191</v>
      </c>
      <c r="BN2687" t="s">
        <v>41192</v>
      </c>
      <c r="BO2687" t="s">
        <v>41193</v>
      </c>
      <c r="BQ2687" t="s">
        <v>41194</v>
      </c>
    </row>
    <row r="2688" spans="12:69" x14ac:dyDescent="0.3">
      <c r="L2688">
        <v>9880</v>
      </c>
      <c r="M2688" t="s">
        <v>3064</v>
      </c>
      <c r="AU2688" t="s">
        <v>41195</v>
      </c>
      <c r="AW2688" t="s">
        <v>41196</v>
      </c>
      <c r="AZ2688" t="s">
        <v>41197</v>
      </c>
      <c r="BA2688" t="s">
        <v>41198</v>
      </c>
      <c r="BB2688" t="s">
        <v>41199</v>
      </c>
      <c r="BD2688" t="s">
        <v>41200</v>
      </c>
      <c r="BI2688" t="s">
        <v>41201</v>
      </c>
      <c r="BN2688" t="s">
        <v>41202</v>
      </c>
      <c r="BO2688" t="s">
        <v>41203</v>
      </c>
      <c r="BQ2688" t="s">
        <v>41204</v>
      </c>
    </row>
    <row r="2689" spans="12:69" x14ac:dyDescent="0.3">
      <c r="L2689">
        <v>9881</v>
      </c>
      <c r="M2689" t="s">
        <v>3065</v>
      </c>
      <c r="AU2689" t="s">
        <v>41205</v>
      </c>
      <c r="AW2689" t="s">
        <v>41206</v>
      </c>
      <c r="AZ2689" t="s">
        <v>41207</v>
      </c>
      <c r="BA2689" t="s">
        <v>41208</v>
      </c>
      <c r="BB2689" t="s">
        <v>41209</v>
      </c>
      <c r="BD2689" t="s">
        <v>41210</v>
      </c>
      <c r="BI2689" t="s">
        <v>41211</v>
      </c>
      <c r="BN2689" t="s">
        <v>41212</v>
      </c>
      <c r="BO2689" t="s">
        <v>41213</v>
      </c>
      <c r="BQ2689" t="s">
        <v>41214</v>
      </c>
    </row>
    <row r="2690" spans="12:69" x14ac:dyDescent="0.3">
      <c r="L2690">
        <v>9890</v>
      </c>
      <c r="M2690" t="s">
        <v>3066</v>
      </c>
      <c r="AU2690" t="s">
        <v>41215</v>
      </c>
      <c r="AW2690" t="s">
        <v>41216</v>
      </c>
      <c r="AZ2690" t="s">
        <v>41217</v>
      </c>
      <c r="BA2690" t="s">
        <v>41218</v>
      </c>
      <c r="BB2690" t="s">
        <v>41219</v>
      </c>
      <c r="BD2690" t="s">
        <v>41220</v>
      </c>
      <c r="BI2690" t="s">
        <v>41221</v>
      </c>
      <c r="BN2690" t="s">
        <v>41222</v>
      </c>
      <c r="BO2690" t="s">
        <v>41223</v>
      </c>
      <c r="BQ2690" t="s">
        <v>41224</v>
      </c>
    </row>
    <row r="2691" spans="12:69" x14ac:dyDescent="0.3">
      <c r="L2691">
        <v>9890</v>
      </c>
      <c r="M2691" t="s">
        <v>3067</v>
      </c>
      <c r="AU2691" t="s">
        <v>41225</v>
      </c>
      <c r="AW2691" t="s">
        <v>41226</v>
      </c>
      <c r="AZ2691" t="s">
        <v>41227</v>
      </c>
      <c r="BA2691" t="s">
        <v>41228</v>
      </c>
      <c r="BB2691" t="s">
        <v>41229</v>
      </c>
      <c r="BD2691" t="s">
        <v>41230</v>
      </c>
      <c r="BI2691" t="s">
        <v>41231</v>
      </c>
      <c r="BN2691" t="s">
        <v>41232</v>
      </c>
      <c r="BO2691" t="s">
        <v>41233</v>
      </c>
      <c r="BQ2691" t="s">
        <v>41234</v>
      </c>
    </row>
    <row r="2692" spans="12:69" x14ac:dyDescent="0.3">
      <c r="L2692">
        <v>9890</v>
      </c>
      <c r="M2692" t="s">
        <v>3068</v>
      </c>
      <c r="AU2692" t="s">
        <v>41235</v>
      </c>
      <c r="AW2692" t="s">
        <v>41236</v>
      </c>
      <c r="AZ2692" t="s">
        <v>41237</v>
      </c>
      <c r="BA2692" t="s">
        <v>41238</v>
      </c>
      <c r="BB2692" t="s">
        <v>41239</v>
      </c>
      <c r="BD2692" t="s">
        <v>41240</v>
      </c>
      <c r="BI2692" t="s">
        <v>41241</v>
      </c>
      <c r="BN2692" t="s">
        <v>41242</v>
      </c>
      <c r="BO2692" t="s">
        <v>41243</v>
      </c>
      <c r="BQ2692" t="s">
        <v>41244</v>
      </c>
    </row>
    <row r="2693" spans="12:69" x14ac:dyDescent="0.3">
      <c r="L2693">
        <v>9890</v>
      </c>
      <c r="M2693" t="s">
        <v>3069</v>
      </c>
      <c r="AU2693" t="s">
        <v>41245</v>
      </c>
      <c r="AW2693" t="s">
        <v>41246</v>
      </c>
      <c r="AZ2693" t="s">
        <v>41247</v>
      </c>
      <c r="BA2693" t="s">
        <v>41248</v>
      </c>
      <c r="BB2693" t="s">
        <v>41249</v>
      </c>
      <c r="BD2693" t="s">
        <v>41250</v>
      </c>
      <c r="BI2693" t="s">
        <v>41251</v>
      </c>
      <c r="BN2693" t="s">
        <v>41252</v>
      </c>
      <c r="BO2693" t="s">
        <v>41253</v>
      </c>
      <c r="BQ2693" t="s">
        <v>41254</v>
      </c>
    </row>
    <row r="2694" spans="12:69" x14ac:dyDescent="0.3">
      <c r="L2694">
        <v>9890</v>
      </c>
      <c r="M2694" t="s">
        <v>3070</v>
      </c>
      <c r="AU2694" t="s">
        <v>41255</v>
      </c>
      <c r="AW2694" t="s">
        <v>41256</v>
      </c>
      <c r="AZ2694" t="s">
        <v>41257</v>
      </c>
      <c r="BA2694" t="s">
        <v>41258</v>
      </c>
      <c r="BB2694" t="s">
        <v>41259</v>
      </c>
      <c r="BD2694" t="s">
        <v>41260</v>
      </c>
      <c r="BI2694" t="s">
        <v>41261</v>
      </c>
      <c r="BN2694" t="s">
        <v>41262</v>
      </c>
      <c r="BO2694" t="s">
        <v>41263</v>
      </c>
      <c r="BQ2694" t="s">
        <v>41264</v>
      </c>
    </row>
    <row r="2695" spans="12:69" x14ac:dyDescent="0.3">
      <c r="L2695">
        <v>9890</v>
      </c>
      <c r="M2695" t="s">
        <v>3071</v>
      </c>
      <c r="AU2695" t="s">
        <v>41265</v>
      </c>
      <c r="AW2695" t="s">
        <v>41266</v>
      </c>
      <c r="AZ2695" t="s">
        <v>41267</v>
      </c>
      <c r="BA2695" t="s">
        <v>41268</v>
      </c>
      <c r="BB2695" t="s">
        <v>41269</v>
      </c>
      <c r="BD2695" t="s">
        <v>41270</v>
      </c>
      <c r="BI2695" t="s">
        <v>41271</v>
      </c>
      <c r="BN2695" t="s">
        <v>41272</v>
      </c>
      <c r="BO2695" t="s">
        <v>41273</v>
      </c>
      <c r="BQ2695" t="s">
        <v>41274</v>
      </c>
    </row>
    <row r="2696" spans="12:69" x14ac:dyDescent="0.3">
      <c r="L2696">
        <v>9900</v>
      </c>
      <c r="M2696" t="s">
        <v>3072</v>
      </c>
      <c r="AU2696" t="s">
        <v>41275</v>
      </c>
      <c r="AW2696" t="s">
        <v>41276</v>
      </c>
      <c r="AZ2696" t="s">
        <v>41277</v>
      </c>
      <c r="BA2696" t="s">
        <v>41278</v>
      </c>
      <c r="BB2696" t="s">
        <v>41279</v>
      </c>
      <c r="BD2696" t="s">
        <v>41280</v>
      </c>
      <c r="BI2696" t="s">
        <v>41281</v>
      </c>
      <c r="BN2696" t="s">
        <v>41282</v>
      </c>
      <c r="BO2696" t="s">
        <v>41283</v>
      </c>
      <c r="BQ2696" t="s">
        <v>41284</v>
      </c>
    </row>
    <row r="2697" spans="12:69" x14ac:dyDescent="0.3">
      <c r="L2697">
        <v>9910</v>
      </c>
      <c r="M2697" t="s">
        <v>3073</v>
      </c>
      <c r="AU2697" t="s">
        <v>41285</v>
      </c>
      <c r="AW2697" t="s">
        <v>41286</v>
      </c>
      <c r="AZ2697" t="s">
        <v>41287</v>
      </c>
      <c r="BA2697" t="s">
        <v>41288</v>
      </c>
      <c r="BB2697" t="s">
        <v>41289</v>
      </c>
      <c r="BD2697" t="s">
        <v>41290</v>
      </c>
      <c r="BI2697" t="s">
        <v>41291</v>
      </c>
      <c r="BN2697" t="s">
        <v>41292</v>
      </c>
      <c r="BO2697" t="s">
        <v>41293</v>
      </c>
      <c r="BQ2697" t="s">
        <v>41294</v>
      </c>
    </row>
    <row r="2698" spans="12:69" x14ac:dyDescent="0.3">
      <c r="L2698">
        <v>9910</v>
      </c>
      <c r="M2698" t="s">
        <v>3074</v>
      </c>
      <c r="AU2698" t="s">
        <v>41295</v>
      </c>
      <c r="AW2698" t="s">
        <v>41296</v>
      </c>
      <c r="AZ2698" t="s">
        <v>41297</v>
      </c>
      <c r="BA2698" t="s">
        <v>41298</v>
      </c>
      <c r="BB2698" t="s">
        <v>41299</v>
      </c>
      <c r="BD2698" t="s">
        <v>41300</v>
      </c>
      <c r="BI2698" t="s">
        <v>41301</v>
      </c>
      <c r="BN2698" t="s">
        <v>41302</v>
      </c>
      <c r="BO2698" t="s">
        <v>41303</v>
      </c>
      <c r="BQ2698" t="s">
        <v>41304</v>
      </c>
    </row>
    <row r="2699" spans="12:69" x14ac:dyDescent="0.3">
      <c r="L2699">
        <v>9920</v>
      </c>
      <c r="M2699" t="s">
        <v>3075</v>
      </c>
      <c r="AU2699" t="s">
        <v>27364</v>
      </c>
      <c r="AW2699" t="s">
        <v>41305</v>
      </c>
      <c r="AZ2699" t="s">
        <v>41306</v>
      </c>
      <c r="BA2699" t="s">
        <v>41307</v>
      </c>
      <c r="BB2699" t="s">
        <v>41308</v>
      </c>
      <c r="BD2699" t="s">
        <v>41309</v>
      </c>
      <c r="BI2699" t="s">
        <v>41310</v>
      </c>
      <c r="BN2699" t="s">
        <v>41311</v>
      </c>
      <c r="BO2699" t="s">
        <v>41312</v>
      </c>
      <c r="BQ2699" t="s">
        <v>41313</v>
      </c>
    </row>
    <row r="2700" spans="12:69" x14ac:dyDescent="0.3">
      <c r="L2700">
        <v>9921</v>
      </c>
      <c r="M2700" t="s">
        <v>3076</v>
      </c>
      <c r="AU2700" t="s">
        <v>41314</v>
      </c>
      <c r="AW2700" t="s">
        <v>41315</v>
      </c>
      <c r="AZ2700" t="s">
        <v>41316</v>
      </c>
      <c r="BA2700" t="s">
        <v>41317</v>
      </c>
      <c r="BB2700" t="s">
        <v>41318</v>
      </c>
      <c r="BD2700" t="s">
        <v>41319</v>
      </c>
      <c r="BI2700" t="s">
        <v>41320</v>
      </c>
      <c r="BN2700" t="s">
        <v>41321</v>
      </c>
      <c r="BO2700" t="s">
        <v>41322</v>
      </c>
      <c r="BQ2700" t="s">
        <v>41323</v>
      </c>
    </row>
    <row r="2701" spans="12:69" x14ac:dyDescent="0.3">
      <c r="L2701">
        <v>9930</v>
      </c>
      <c r="M2701" t="s">
        <v>3077</v>
      </c>
      <c r="AU2701" t="s">
        <v>41324</v>
      </c>
      <c r="AW2701" t="s">
        <v>41325</v>
      </c>
      <c r="AZ2701" t="s">
        <v>41326</v>
      </c>
      <c r="BA2701" t="s">
        <v>41327</v>
      </c>
      <c r="BB2701" t="s">
        <v>41328</v>
      </c>
      <c r="BD2701" t="s">
        <v>41329</v>
      </c>
      <c r="BI2701" t="s">
        <v>41330</v>
      </c>
      <c r="BN2701" t="s">
        <v>41331</v>
      </c>
      <c r="BO2701" t="s">
        <v>41332</v>
      </c>
      <c r="BQ2701" t="s">
        <v>41333</v>
      </c>
    </row>
    <row r="2702" spans="12:69" x14ac:dyDescent="0.3">
      <c r="L2702">
        <v>9931</v>
      </c>
      <c r="M2702" t="s">
        <v>3078</v>
      </c>
      <c r="AU2702" t="s">
        <v>41334</v>
      </c>
      <c r="AW2702" t="s">
        <v>41335</v>
      </c>
      <c r="AZ2702" t="s">
        <v>41336</v>
      </c>
      <c r="BA2702" t="s">
        <v>41337</v>
      </c>
      <c r="BB2702" t="s">
        <v>41338</v>
      </c>
      <c r="BD2702" t="s">
        <v>41339</v>
      </c>
      <c r="BI2702" t="s">
        <v>41340</v>
      </c>
      <c r="BN2702" t="s">
        <v>41341</v>
      </c>
      <c r="BO2702" t="s">
        <v>41342</v>
      </c>
      <c r="BQ2702" t="s">
        <v>41343</v>
      </c>
    </row>
    <row r="2703" spans="12:69" x14ac:dyDescent="0.3">
      <c r="L2703">
        <v>9932</v>
      </c>
      <c r="M2703" t="s">
        <v>3079</v>
      </c>
      <c r="AU2703" t="s">
        <v>41344</v>
      </c>
      <c r="AW2703" t="s">
        <v>41345</v>
      </c>
      <c r="AZ2703" t="s">
        <v>41346</v>
      </c>
      <c r="BA2703" t="s">
        <v>41347</v>
      </c>
      <c r="BB2703" t="s">
        <v>41348</v>
      </c>
      <c r="BD2703" t="s">
        <v>41349</v>
      </c>
      <c r="BI2703" t="s">
        <v>41350</v>
      </c>
      <c r="BN2703" t="s">
        <v>41351</v>
      </c>
      <c r="BO2703" t="s">
        <v>41352</v>
      </c>
      <c r="BQ2703" t="s">
        <v>41353</v>
      </c>
    </row>
    <row r="2704" spans="12:69" x14ac:dyDescent="0.3">
      <c r="L2704">
        <v>9940</v>
      </c>
      <c r="M2704" t="s">
        <v>3080</v>
      </c>
      <c r="AU2704" t="s">
        <v>41354</v>
      </c>
      <c r="AW2704" t="s">
        <v>41355</v>
      </c>
      <c r="AZ2704" t="s">
        <v>41356</v>
      </c>
      <c r="BA2704" t="s">
        <v>41357</v>
      </c>
      <c r="BB2704" t="s">
        <v>41358</v>
      </c>
      <c r="BD2704" t="s">
        <v>41359</v>
      </c>
      <c r="BI2704" t="s">
        <v>41360</v>
      </c>
      <c r="BN2704" t="s">
        <v>41361</v>
      </c>
      <c r="BO2704" t="s">
        <v>41362</v>
      </c>
      <c r="BQ2704" t="s">
        <v>41363</v>
      </c>
    </row>
    <row r="2705" spans="12:69" x14ac:dyDescent="0.3">
      <c r="L2705">
        <v>9940</v>
      </c>
      <c r="M2705" t="s">
        <v>3081</v>
      </c>
      <c r="AU2705" t="s">
        <v>41364</v>
      </c>
      <c r="AW2705" t="s">
        <v>41365</v>
      </c>
      <c r="AZ2705" t="s">
        <v>41366</v>
      </c>
      <c r="BA2705" t="s">
        <v>41367</v>
      </c>
      <c r="BB2705" t="s">
        <v>41368</v>
      </c>
      <c r="BD2705" t="s">
        <v>41369</v>
      </c>
      <c r="BI2705" t="s">
        <v>41370</v>
      </c>
      <c r="BN2705" t="s">
        <v>41371</v>
      </c>
      <c r="BO2705" t="s">
        <v>41372</v>
      </c>
      <c r="BQ2705" t="s">
        <v>41373</v>
      </c>
    </row>
    <row r="2706" spans="12:69" x14ac:dyDescent="0.3">
      <c r="L2706">
        <v>9940</v>
      </c>
      <c r="M2706" t="s">
        <v>3082</v>
      </c>
      <c r="AU2706" t="s">
        <v>41374</v>
      </c>
      <c r="AW2706" t="s">
        <v>41375</v>
      </c>
      <c r="AZ2706" t="s">
        <v>41376</v>
      </c>
      <c r="BA2706" t="s">
        <v>41377</v>
      </c>
      <c r="BB2706" t="s">
        <v>41378</v>
      </c>
      <c r="BD2706" t="s">
        <v>41379</v>
      </c>
      <c r="BI2706" t="s">
        <v>41380</v>
      </c>
      <c r="BN2706" t="s">
        <v>41381</v>
      </c>
      <c r="BO2706" t="s">
        <v>41382</v>
      </c>
      <c r="BQ2706" t="s">
        <v>41383</v>
      </c>
    </row>
    <row r="2707" spans="12:69" x14ac:dyDescent="0.3">
      <c r="L2707">
        <v>9940</v>
      </c>
      <c r="M2707" t="s">
        <v>3083</v>
      </c>
      <c r="AU2707" t="s">
        <v>41384</v>
      </c>
      <c r="AW2707" t="s">
        <v>41385</v>
      </c>
      <c r="AZ2707" t="s">
        <v>41386</v>
      </c>
      <c r="BA2707" t="s">
        <v>41387</v>
      </c>
      <c r="BB2707" t="s">
        <v>41388</v>
      </c>
      <c r="BD2707" t="s">
        <v>41389</v>
      </c>
      <c r="BI2707" t="s">
        <v>41390</v>
      </c>
      <c r="BN2707" t="s">
        <v>41391</v>
      </c>
      <c r="BO2707" t="s">
        <v>41392</v>
      </c>
      <c r="BQ2707" t="s">
        <v>41393</v>
      </c>
    </row>
    <row r="2708" spans="12:69" x14ac:dyDescent="0.3">
      <c r="L2708">
        <v>9950</v>
      </c>
      <c r="M2708" t="s">
        <v>3084</v>
      </c>
      <c r="AU2708" t="s">
        <v>41394</v>
      </c>
      <c r="AW2708" t="s">
        <v>41395</v>
      </c>
      <c r="AZ2708" t="s">
        <v>41396</v>
      </c>
      <c r="BA2708" t="s">
        <v>41397</v>
      </c>
      <c r="BB2708" t="s">
        <v>41398</v>
      </c>
      <c r="BD2708" t="s">
        <v>41399</v>
      </c>
      <c r="BI2708" t="s">
        <v>41400</v>
      </c>
      <c r="BN2708" t="s">
        <v>41401</v>
      </c>
      <c r="BO2708" t="s">
        <v>41402</v>
      </c>
      <c r="BQ2708" t="s">
        <v>41403</v>
      </c>
    </row>
    <row r="2709" spans="12:69" x14ac:dyDescent="0.3">
      <c r="L2709">
        <v>9960</v>
      </c>
      <c r="M2709" t="s">
        <v>3085</v>
      </c>
      <c r="AU2709" t="s">
        <v>41404</v>
      </c>
      <c r="AW2709" t="s">
        <v>41405</v>
      </c>
      <c r="AZ2709" t="s">
        <v>41406</v>
      </c>
      <c r="BA2709" t="s">
        <v>41407</v>
      </c>
      <c r="BB2709" t="s">
        <v>41408</v>
      </c>
      <c r="BD2709" t="s">
        <v>41409</v>
      </c>
      <c r="BI2709" t="s">
        <v>41410</v>
      </c>
      <c r="BN2709" t="s">
        <v>41411</v>
      </c>
      <c r="BO2709" t="s">
        <v>41412</v>
      </c>
      <c r="BQ2709" t="s">
        <v>41413</v>
      </c>
    </row>
    <row r="2710" spans="12:69" x14ac:dyDescent="0.3">
      <c r="L2710">
        <v>9961</v>
      </c>
      <c r="M2710" t="s">
        <v>3086</v>
      </c>
      <c r="AU2710" t="s">
        <v>41414</v>
      </c>
      <c r="AW2710" t="s">
        <v>41415</v>
      </c>
      <c r="AZ2710" t="s">
        <v>41416</v>
      </c>
      <c r="BA2710" t="s">
        <v>41417</v>
      </c>
      <c r="BB2710" t="s">
        <v>41418</v>
      </c>
      <c r="BD2710" t="s">
        <v>41419</v>
      </c>
      <c r="BI2710" t="s">
        <v>41420</v>
      </c>
      <c r="BN2710" t="s">
        <v>41421</v>
      </c>
      <c r="BO2710" t="s">
        <v>41422</v>
      </c>
      <c r="BQ2710" t="s">
        <v>41423</v>
      </c>
    </row>
    <row r="2711" spans="12:69" x14ac:dyDescent="0.3">
      <c r="L2711">
        <v>9968</v>
      </c>
      <c r="M2711" t="s">
        <v>3087</v>
      </c>
      <c r="AU2711" t="s">
        <v>41424</v>
      </c>
      <c r="AW2711" t="s">
        <v>41425</v>
      </c>
      <c r="AZ2711" t="s">
        <v>41426</v>
      </c>
      <c r="BA2711" t="s">
        <v>41427</v>
      </c>
      <c r="BB2711" t="s">
        <v>41428</v>
      </c>
      <c r="BD2711" t="s">
        <v>41429</v>
      </c>
      <c r="BI2711" t="s">
        <v>41430</v>
      </c>
      <c r="BN2711" t="s">
        <v>41431</v>
      </c>
      <c r="BO2711" t="s">
        <v>41432</v>
      </c>
      <c r="BQ2711" t="s">
        <v>41433</v>
      </c>
    </row>
    <row r="2712" spans="12:69" x14ac:dyDescent="0.3">
      <c r="L2712">
        <v>9968</v>
      </c>
      <c r="M2712" t="s">
        <v>3088</v>
      </c>
      <c r="AU2712" t="s">
        <v>41434</v>
      </c>
      <c r="AW2712" t="s">
        <v>41435</v>
      </c>
      <c r="AZ2712" t="s">
        <v>41436</v>
      </c>
      <c r="BA2712" t="s">
        <v>41437</v>
      </c>
      <c r="BB2712" t="s">
        <v>41438</v>
      </c>
      <c r="BD2712" t="s">
        <v>41439</v>
      </c>
      <c r="BI2712" t="s">
        <v>41440</v>
      </c>
      <c r="BN2712" t="s">
        <v>41441</v>
      </c>
      <c r="BO2712" t="s">
        <v>41442</v>
      </c>
      <c r="BQ2712" t="s">
        <v>41443</v>
      </c>
    </row>
    <row r="2713" spans="12:69" x14ac:dyDescent="0.3">
      <c r="L2713">
        <v>9970</v>
      </c>
      <c r="M2713" t="s">
        <v>3089</v>
      </c>
      <c r="AU2713" t="s">
        <v>41444</v>
      </c>
      <c r="AW2713" t="s">
        <v>41445</v>
      </c>
      <c r="AZ2713" t="s">
        <v>41446</v>
      </c>
      <c r="BA2713" t="s">
        <v>41447</v>
      </c>
      <c r="BB2713" t="s">
        <v>41448</v>
      </c>
      <c r="BD2713" t="s">
        <v>41449</v>
      </c>
      <c r="BI2713" t="s">
        <v>41450</v>
      </c>
      <c r="BN2713" t="s">
        <v>41451</v>
      </c>
      <c r="BO2713" t="s">
        <v>41452</v>
      </c>
      <c r="BQ2713" t="s">
        <v>41453</v>
      </c>
    </row>
    <row r="2714" spans="12:69" x14ac:dyDescent="0.3">
      <c r="L2714">
        <v>9971</v>
      </c>
      <c r="M2714" t="s">
        <v>3090</v>
      </c>
      <c r="AU2714" t="s">
        <v>41454</v>
      </c>
      <c r="AW2714" t="s">
        <v>41455</v>
      </c>
      <c r="AZ2714" t="s">
        <v>41456</v>
      </c>
      <c r="BA2714" t="s">
        <v>41457</v>
      </c>
      <c r="BB2714" t="s">
        <v>41458</v>
      </c>
      <c r="BD2714" t="s">
        <v>41459</v>
      </c>
      <c r="BI2714" t="s">
        <v>41460</v>
      </c>
      <c r="BN2714" t="s">
        <v>41461</v>
      </c>
      <c r="BO2714" t="s">
        <v>41462</v>
      </c>
      <c r="BQ2714" t="s">
        <v>41463</v>
      </c>
    </row>
    <row r="2715" spans="12:69" x14ac:dyDescent="0.3">
      <c r="L2715">
        <v>9980</v>
      </c>
      <c r="M2715" t="s">
        <v>3091</v>
      </c>
      <c r="AU2715" t="s">
        <v>41464</v>
      </c>
      <c r="AW2715" t="s">
        <v>41465</v>
      </c>
      <c r="AZ2715" t="s">
        <v>41466</v>
      </c>
      <c r="BA2715" t="s">
        <v>41467</v>
      </c>
      <c r="BB2715" t="s">
        <v>41468</v>
      </c>
      <c r="BD2715" t="s">
        <v>41469</v>
      </c>
      <c r="BI2715" t="s">
        <v>41470</v>
      </c>
      <c r="BN2715" t="s">
        <v>41471</v>
      </c>
      <c r="BO2715" t="s">
        <v>41472</v>
      </c>
      <c r="BQ2715" t="s">
        <v>41473</v>
      </c>
    </row>
    <row r="2716" spans="12:69" x14ac:dyDescent="0.3">
      <c r="L2716">
        <v>9981</v>
      </c>
      <c r="M2716" t="s">
        <v>3092</v>
      </c>
      <c r="AU2716" t="s">
        <v>41474</v>
      </c>
      <c r="AW2716" t="s">
        <v>41475</v>
      </c>
      <c r="AZ2716" t="s">
        <v>41476</v>
      </c>
      <c r="BA2716" t="s">
        <v>41477</v>
      </c>
      <c r="BB2716" t="s">
        <v>41478</v>
      </c>
      <c r="BD2716" t="s">
        <v>41479</v>
      </c>
      <c r="BI2716" t="s">
        <v>41480</v>
      </c>
      <c r="BN2716" t="s">
        <v>41481</v>
      </c>
      <c r="BO2716" t="s">
        <v>41482</v>
      </c>
      <c r="BQ2716" t="s">
        <v>41483</v>
      </c>
    </row>
    <row r="2717" spans="12:69" x14ac:dyDescent="0.3">
      <c r="L2717">
        <v>9982</v>
      </c>
      <c r="M2717" t="s">
        <v>3093</v>
      </c>
      <c r="AU2717" t="s">
        <v>41484</v>
      </c>
      <c r="AW2717" t="s">
        <v>41485</v>
      </c>
      <c r="AZ2717" t="s">
        <v>41486</v>
      </c>
      <c r="BA2717" t="s">
        <v>41487</v>
      </c>
      <c r="BB2717" t="s">
        <v>41488</v>
      </c>
      <c r="BD2717" t="s">
        <v>41489</v>
      </c>
      <c r="BI2717" t="s">
        <v>41490</v>
      </c>
      <c r="BN2717" t="s">
        <v>41491</v>
      </c>
      <c r="BO2717" t="s">
        <v>41492</v>
      </c>
      <c r="BQ2717" t="s">
        <v>41493</v>
      </c>
    </row>
    <row r="2718" spans="12:69" x14ac:dyDescent="0.3">
      <c r="L2718">
        <v>9988</v>
      </c>
      <c r="M2718" t="s">
        <v>3094</v>
      </c>
      <c r="AU2718" t="s">
        <v>41494</v>
      </c>
      <c r="AW2718" t="s">
        <v>41495</v>
      </c>
      <c r="AZ2718" t="s">
        <v>41496</v>
      </c>
      <c r="BA2718" t="s">
        <v>41497</v>
      </c>
      <c r="BB2718" t="s">
        <v>41498</v>
      </c>
      <c r="BD2718" t="s">
        <v>41499</v>
      </c>
      <c r="BI2718" t="s">
        <v>41500</v>
      </c>
      <c r="BN2718" t="s">
        <v>41501</v>
      </c>
      <c r="BO2718" t="s">
        <v>41502</v>
      </c>
      <c r="BQ2718" t="s">
        <v>41503</v>
      </c>
    </row>
    <row r="2719" spans="12:69" x14ac:dyDescent="0.3">
      <c r="L2719">
        <v>9988</v>
      </c>
      <c r="M2719" t="s">
        <v>3095</v>
      </c>
      <c r="AU2719" t="s">
        <v>41504</v>
      </c>
      <c r="AW2719" t="s">
        <v>41505</v>
      </c>
      <c r="AZ2719" t="s">
        <v>41506</v>
      </c>
      <c r="BA2719" t="s">
        <v>41507</v>
      </c>
      <c r="BB2719" t="s">
        <v>41508</v>
      </c>
      <c r="BD2719" t="s">
        <v>41509</v>
      </c>
      <c r="BI2719" t="s">
        <v>41510</v>
      </c>
      <c r="BN2719" t="s">
        <v>41511</v>
      </c>
      <c r="BO2719" t="s">
        <v>41512</v>
      </c>
      <c r="BQ2719" t="s">
        <v>41513</v>
      </c>
    </row>
    <row r="2720" spans="12:69" x14ac:dyDescent="0.3">
      <c r="L2720">
        <v>9990</v>
      </c>
      <c r="M2720" t="s">
        <v>3096</v>
      </c>
      <c r="AU2720" t="s">
        <v>41514</v>
      </c>
      <c r="AW2720" t="s">
        <v>41515</v>
      </c>
      <c r="AZ2720" t="s">
        <v>41516</v>
      </c>
      <c r="BA2720" t="s">
        <v>41517</v>
      </c>
      <c r="BB2720" t="s">
        <v>41518</v>
      </c>
      <c r="BD2720" t="s">
        <v>41519</v>
      </c>
      <c r="BI2720" t="s">
        <v>41520</v>
      </c>
      <c r="BN2720" t="s">
        <v>41521</v>
      </c>
      <c r="BO2720" t="s">
        <v>41522</v>
      </c>
      <c r="BQ2720" t="s">
        <v>41523</v>
      </c>
    </row>
    <row r="2721" spans="12:69" x14ac:dyDescent="0.3">
      <c r="L2721">
        <v>9991</v>
      </c>
      <c r="M2721" t="s">
        <v>3097</v>
      </c>
      <c r="AU2721" t="s">
        <v>41524</v>
      </c>
      <c r="AW2721" t="s">
        <v>41525</v>
      </c>
      <c r="AZ2721" t="s">
        <v>41526</v>
      </c>
      <c r="BA2721" t="s">
        <v>41527</v>
      </c>
      <c r="BB2721" t="s">
        <v>41528</v>
      </c>
      <c r="BD2721" t="s">
        <v>41529</v>
      </c>
      <c r="BI2721" t="s">
        <v>41530</v>
      </c>
      <c r="BN2721" t="s">
        <v>41531</v>
      </c>
      <c r="BO2721" t="s">
        <v>41532</v>
      </c>
      <c r="BQ2721" t="s">
        <v>41533</v>
      </c>
    </row>
    <row r="2722" spans="12:69" x14ac:dyDescent="0.3">
      <c r="L2722">
        <v>9992</v>
      </c>
      <c r="M2722" t="s">
        <v>3098</v>
      </c>
      <c r="AU2722" t="s">
        <v>41534</v>
      </c>
      <c r="AW2722" t="s">
        <v>41535</v>
      </c>
      <c r="AZ2722" t="s">
        <v>41536</v>
      </c>
      <c r="BA2722" t="s">
        <v>41537</v>
      </c>
      <c r="BB2722" t="s">
        <v>41538</v>
      </c>
      <c r="BD2722" t="s">
        <v>41539</v>
      </c>
      <c r="BI2722" t="s">
        <v>41540</v>
      </c>
      <c r="BN2722" t="s">
        <v>41541</v>
      </c>
      <c r="BO2722" t="s">
        <v>41542</v>
      </c>
      <c r="BQ2722" t="s">
        <v>41543</v>
      </c>
    </row>
    <row r="2723" spans="12:69" x14ac:dyDescent="0.3">
      <c r="AU2723" t="s">
        <v>41544</v>
      </c>
      <c r="AW2723" t="s">
        <v>41545</v>
      </c>
      <c r="AZ2723" t="s">
        <v>41546</v>
      </c>
      <c r="BA2723" t="s">
        <v>41547</v>
      </c>
      <c r="BB2723" t="s">
        <v>41548</v>
      </c>
      <c r="BD2723" t="s">
        <v>41549</v>
      </c>
      <c r="BI2723" t="s">
        <v>41550</v>
      </c>
      <c r="BN2723" t="s">
        <v>41551</v>
      </c>
      <c r="BO2723" t="s">
        <v>41552</v>
      </c>
      <c r="BQ2723" t="s">
        <v>41553</v>
      </c>
    </row>
    <row r="2724" spans="12:69" x14ac:dyDescent="0.3">
      <c r="AU2724" t="s">
        <v>41554</v>
      </c>
      <c r="AW2724" t="s">
        <v>41555</v>
      </c>
      <c r="AZ2724" t="s">
        <v>41556</v>
      </c>
      <c r="BA2724" t="s">
        <v>41557</v>
      </c>
      <c r="BB2724" t="s">
        <v>41558</v>
      </c>
      <c r="BD2724" t="s">
        <v>41559</v>
      </c>
      <c r="BI2724" t="s">
        <v>41560</v>
      </c>
      <c r="BN2724" t="s">
        <v>41561</v>
      </c>
      <c r="BO2724" t="s">
        <v>41562</v>
      </c>
      <c r="BQ2724" t="s">
        <v>41563</v>
      </c>
    </row>
    <row r="2725" spans="12:69" x14ac:dyDescent="0.3">
      <c r="AU2725" t="s">
        <v>41564</v>
      </c>
      <c r="AW2725" t="s">
        <v>41565</v>
      </c>
      <c r="AZ2725" t="s">
        <v>41566</v>
      </c>
      <c r="BA2725" t="s">
        <v>41567</v>
      </c>
      <c r="BB2725" t="s">
        <v>41568</v>
      </c>
      <c r="BD2725" t="s">
        <v>41569</v>
      </c>
      <c r="BI2725" t="s">
        <v>41570</v>
      </c>
      <c r="BN2725" t="s">
        <v>41571</v>
      </c>
      <c r="BO2725" t="s">
        <v>41572</v>
      </c>
      <c r="BQ2725" t="s">
        <v>41573</v>
      </c>
    </row>
    <row r="2726" spans="12:69" x14ac:dyDescent="0.3">
      <c r="AU2726" t="s">
        <v>41574</v>
      </c>
      <c r="AW2726" t="s">
        <v>41575</v>
      </c>
      <c r="AZ2726" t="s">
        <v>41576</v>
      </c>
      <c r="BA2726" t="s">
        <v>41577</v>
      </c>
      <c r="BB2726" t="s">
        <v>632</v>
      </c>
      <c r="BD2726" t="s">
        <v>41578</v>
      </c>
      <c r="BI2726" t="s">
        <v>41579</v>
      </c>
      <c r="BN2726" t="s">
        <v>41580</v>
      </c>
      <c r="BO2726" t="s">
        <v>41581</v>
      </c>
      <c r="BQ2726" t="s">
        <v>41582</v>
      </c>
    </row>
    <row r="2727" spans="12:69" x14ac:dyDescent="0.3">
      <c r="AU2727" t="s">
        <v>41583</v>
      </c>
      <c r="AW2727" t="s">
        <v>41584</v>
      </c>
      <c r="AZ2727" t="s">
        <v>41585</v>
      </c>
      <c r="BA2727" t="s">
        <v>41586</v>
      </c>
      <c r="BB2727" t="s">
        <v>41587</v>
      </c>
      <c r="BD2727" t="s">
        <v>41588</v>
      </c>
      <c r="BI2727" t="s">
        <v>41589</v>
      </c>
      <c r="BN2727" t="s">
        <v>41590</v>
      </c>
      <c r="BO2727" t="s">
        <v>41591</v>
      </c>
      <c r="BQ2727" t="s">
        <v>41592</v>
      </c>
    </row>
    <row r="2728" spans="12:69" x14ac:dyDescent="0.3">
      <c r="AU2728" t="s">
        <v>41593</v>
      </c>
      <c r="AW2728" t="s">
        <v>41594</v>
      </c>
      <c r="AZ2728" t="s">
        <v>41595</v>
      </c>
      <c r="BA2728" t="s">
        <v>41596</v>
      </c>
      <c r="BB2728" t="s">
        <v>41597</v>
      </c>
      <c r="BD2728" t="s">
        <v>41598</v>
      </c>
      <c r="BI2728" t="s">
        <v>41599</v>
      </c>
      <c r="BN2728" t="s">
        <v>41600</v>
      </c>
      <c r="BO2728" t="s">
        <v>41601</v>
      </c>
      <c r="BQ2728" t="s">
        <v>41602</v>
      </c>
    </row>
    <row r="2729" spans="12:69" x14ac:dyDescent="0.3">
      <c r="AU2729" t="s">
        <v>41603</v>
      </c>
      <c r="AW2729" t="s">
        <v>41604</v>
      </c>
      <c r="AZ2729" t="s">
        <v>41605</v>
      </c>
      <c r="BA2729" t="s">
        <v>41606</v>
      </c>
      <c r="BB2729" t="s">
        <v>41607</v>
      </c>
      <c r="BD2729" t="s">
        <v>41608</v>
      </c>
      <c r="BI2729" t="s">
        <v>41609</v>
      </c>
      <c r="BN2729" t="s">
        <v>41610</v>
      </c>
      <c r="BO2729" t="s">
        <v>41611</v>
      </c>
      <c r="BQ2729" t="s">
        <v>41612</v>
      </c>
    </row>
    <row r="2730" spans="12:69" x14ac:dyDescent="0.3">
      <c r="AU2730" t="s">
        <v>41613</v>
      </c>
      <c r="AW2730" t="s">
        <v>41614</v>
      </c>
      <c r="AZ2730" t="s">
        <v>41615</v>
      </c>
      <c r="BA2730" t="s">
        <v>41120</v>
      </c>
      <c r="BB2730" t="s">
        <v>41616</v>
      </c>
      <c r="BD2730" t="s">
        <v>41617</v>
      </c>
      <c r="BI2730" t="s">
        <v>41618</v>
      </c>
      <c r="BN2730" t="s">
        <v>41619</v>
      </c>
      <c r="BO2730" t="s">
        <v>41620</v>
      </c>
      <c r="BQ2730" t="s">
        <v>41621</v>
      </c>
    </row>
    <row r="2731" spans="12:69" x14ac:dyDescent="0.3">
      <c r="AU2731" t="s">
        <v>41622</v>
      </c>
      <c r="AW2731" t="s">
        <v>41623</v>
      </c>
      <c r="AZ2731" t="s">
        <v>41624</v>
      </c>
      <c r="BA2731" t="s">
        <v>41625</v>
      </c>
      <c r="BB2731" t="s">
        <v>41626</v>
      </c>
      <c r="BD2731" t="s">
        <v>41627</v>
      </c>
      <c r="BI2731" t="s">
        <v>41628</v>
      </c>
      <c r="BN2731" t="s">
        <v>41629</v>
      </c>
      <c r="BO2731" t="s">
        <v>41630</v>
      </c>
      <c r="BQ2731" t="s">
        <v>41631</v>
      </c>
    </row>
    <row r="2732" spans="12:69" x14ac:dyDescent="0.3">
      <c r="AU2732" t="s">
        <v>41632</v>
      </c>
      <c r="AW2732" t="s">
        <v>41633</v>
      </c>
      <c r="AZ2732" t="s">
        <v>41634</v>
      </c>
      <c r="BA2732" t="s">
        <v>41635</v>
      </c>
      <c r="BB2732" t="s">
        <v>41636</v>
      </c>
      <c r="BD2732" t="s">
        <v>41637</v>
      </c>
      <c r="BI2732" t="s">
        <v>41638</v>
      </c>
      <c r="BN2732" t="s">
        <v>41639</v>
      </c>
      <c r="BO2732" t="s">
        <v>41640</v>
      </c>
      <c r="BQ2732" t="s">
        <v>41641</v>
      </c>
    </row>
    <row r="2733" spans="12:69" x14ac:dyDescent="0.3">
      <c r="AU2733" t="s">
        <v>41642</v>
      </c>
      <c r="AW2733" t="s">
        <v>41643</v>
      </c>
      <c r="AZ2733" t="s">
        <v>41644</v>
      </c>
      <c r="BA2733" t="s">
        <v>41645</v>
      </c>
      <c r="BB2733" t="s">
        <v>41646</v>
      </c>
      <c r="BD2733" t="s">
        <v>41647</v>
      </c>
      <c r="BI2733" t="s">
        <v>41648</v>
      </c>
      <c r="BN2733" t="s">
        <v>41649</v>
      </c>
      <c r="BO2733" t="s">
        <v>41650</v>
      </c>
      <c r="BQ2733" t="s">
        <v>41651</v>
      </c>
    </row>
    <row r="2734" spans="12:69" x14ac:dyDescent="0.3">
      <c r="AU2734" t="s">
        <v>41652</v>
      </c>
      <c r="AW2734" t="s">
        <v>41653</v>
      </c>
      <c r="AZ2734" t="s">
        <v>41654</v>
      </c>
      <c r="BA2734" t="s">
        <v>41655</v>
      </c>
      <c r="BB2734" t="s">
        <v>7580</v>
      </c>
      <c r="BD2734" t="s">
        <v>41656</v>
      </c>
      <c r="BI2734" t="s">
        <v>41657</v>
      </c>
      <c r="BN2734" t="s">
        <v>41658</v>
      </c>
      <c r="BO2734" t="s">
        <v>41659</v>
      </c>
      <c r="BQ2734" t="s">
        <v>41660</v>
      </c>
    </row>
    <row r="2735" spans="12:69" x14ac:dyDescent="0.3">
      <c r="AU2735" t="s">
        <v>41661</v>
      </c>
      <c r="AW2735" t="s">
        <v>41662</v>
      </c>
      <c r="AZ2735" t="s">
        <v>41663</v>
      </c>
      <c r="BA2735" t="s">
        <v>41664</v>
      </c>
      <c r="BB2735" t="s">
        <v>41665</v>
      </c>
      <c r="BD2735" t="s">
        <v>41666</v>
      </c>
      <c r="BI2735" t="s">
        <v>41667</v>
      </c>
      <c r="BN2735" t="s">
        <v>41668</v>
      </c>
      <c r="BO2735" t="s">
        <v>41669</v>
      </c>
      <c r="BQ2735" t="s">
        <v>41670</v>
      </c>
    </row>
    <row r="2736" spans="12:69" x14ac:dyDescent="0.3">
      <c r="AU2736" t="s">
        <v>41671</v>
      </c>
      <c r="AW2736" t="s">
        <v>41672</v>
      </c>
      <c r="AZ2736" t="s">
        <v>41673</v>
      </c>
      <c r="BA2736" t="s">
        <v>41674</v>
      </c>
      <c r="BB2736" t="s">
        <v>41675</v>
      </c>
      <c r="BD2736" t="s">
        <v>41676</v>
      </c>
      <c r="BI2736" t="s">
        <v>41677</v>
      </c>
      <c r="BN2736" t="s">
        <v>41678</v>
      </c>
      <c r="BO2736" t="s">
        <v>41679</v>
      </c>
      <c r="BQ2736" t="s">
        <v>41680</v>
      </c>
    </row>
    <row r="2737" spans="47:69" x14ac:dyDescent="0.3">
      <c r="AU2737" t="s">
        <v>41681</v>
      </c>
      <c r="AW2737" t="s">
        <v>41682</v>
      </c>
      <c r="AZ2737" t="s">
        <v>41683</v>
      </c>
      <c r="BA2737" t="s">
        <v>41684</v>
      </c>
      <c r="BB2737" t="s">
        <v>41685</v>
      </c>
      <c r="BD2737" t="s">
        <v>41686</v>
      </c>
      <c r="BI2737" t="s">
        <v>41687</v>
      </c>
      <c r="BN2737" t="s">
        <v>41688</v>
      </c>
      <c r="BO2737" t="s">
        <v>41689</v>
      </c>
      <c r="BQ2737" t="s">
        <v>41690</v>
      </c>
    </row>
    <row r="2738" spans="47:69" x14ac:dyDescent="0.3">
      <c r="AU2738" t="s">
        <v>41691</v>
      </c>
      <c r="AW2738" t="s">
        <v>41692</v>
      </c>
      <c r="AZ2738" t="s">
        <v>41693</v>
      </c>
      <c r="BA2738" t="s">
        <v>41694</v>
      </c>
      <c r="BB2738" t="s">
        <v>41695</v>
      </c>
      <c r="BD2738" t="s">
        <v>41696</v>
      </c>
      <c r="BI2738" t="s">
        <v>41697</v>
      </c>
      <c r="BN2738" t="s">
        <v>41698</v>
      </c>
      <c r="BO2738" t="s">
        <v>41699</v>
      </c>
      <c r="BQ2738" t="s">
        <v>41700</v>
      </c>
    </row>
    <row r="2739" spans="47:69" x14ac:dyDescent="0.3">
      <c r="AU2739" t="s">
        <v>41701</v>
      </c>
      <c r="AW2739" t="s">
        <v>41702</v>
      </c>
      <c r="AZ2739" t="s">
        <v>41703</v>
      </c>
      <c r="BA2739" t="s">
        <v>41704</v>
      </c>
      <c r="BB2739" t="s">
        <v>41705</v>
      </c>
      <c r="BD2739" t="s">
        <v>41706</v>
      </c>
      <c r="BI2739" t="s">
        <v>41707</v>
      </c>
      <c r="BN2739" t="s">
        <v>41708</v>
      </c>
      <c r="BO2739" t="s">
        <v>41709</v>
      </c>
      <c r="BQ2739" t="s">
        <v>41710</v>
      </c>
    </row>
    <row r="2740" spans="47:69" x14ac:dyDescent="0.3">
      <c r="AU2740" t="s">
        <v>41711</v>
      </c>
      <c r="AW2740" t="s">
        <v>41712</v>
      </c>
      <c r="AZ2740" t="s">
        <v>41713</v>
      </c>
      <c r="BA2740" t="s">
        <v>41714</v>
      </c>
      <c r="BB2740" t="s">
        <v>41715</v>
      </c>
      <c r="BD2740" t="s">
        <v>41716</v>
      </c>
      <c r="BI2740" t="s">
        <v>41717</v>
      </c>
      <c r="BN2740" t="s">
        <v>41718</v>
      </c>
      <c r="BO2740" t="s">
        <v>41719</v>
      </c>
      <c r="BQ2740" t="s">
        <v>41720</v>
      </c>
    </row>
    <row r="2741" spans="47:69" x14ac:dyDescent="0.3">
      <c r="AU2741" t="s">
        <v>41721</v>
      </c>
      <c r="AW2741" t="s">
        <v>41722</v>
      </c>
      <c r="AZ2741" t="s">
        <v>41723</v>
      </c>
      <c r="BA2741" t="s">
        <v>41724</v>
      </c>
      <c r="BB2741" t="s">
        <v>41725</v>
      </c>
      <c r="BD2741" t="s">
        <v>41726</v>
      </c>
      <c r="BI2741" t="s">
        <v>41727</v>
      </c>
      <c r="BN2741" t="s">
        <v>41728</v>
      </c>
      <c r="BO2741" t="s">
        <v>41729</v>
      </c>
      <c r="BQ2741" t="s">
        <v>41730</v>
      </c>
    </row>
    <row r="2742" spans="47:69" x14ac:dyDescent="0.3">
      <c r="AU2742" t="s">
        <v>41731</v>
      </c>
      <c r="AW2742" t="s">
        <v>41732</v>
      </c>
      <c r="AZ2742" t="s">
        <v>41733</v>
      </c>
      <c r="BA2742" t="s">
        <v>16769</v>
      </c>
      <c r="BB2742" t="s">
        <v>41734</v>
      </c>
      <c r="BD2742" t="s">
        <v>41735</v>
      </c>
      <c r="BI2742" t="s">
        <v>41736</v>
      </c>
      <c r="BN2742" t="s">
        <v>41737</v>
      </c>
      <c r="BO2742" t="s">
        <v>41738</v>
      </c>
      <c r="BQ2742" t="s">
        <v>41739</v>
      </c>
    </row>
    <row r="2743" spans="47:69" x14ac:dyDescent="0.3">
      <c r="AU2743" t="s">
        <v>41740</v>
      </c>
      <c r="AW2743" t="s">
        <v>41741</v>
      </c>
      <c r="AZ2743" t="s">
        <v>41742</v>
      </c>
      <c r="BA2743" t="s">
        <v>41743</v>
      </c>
      <c r="BB2743" t="s">
        <v>41744</v>
      </c>
      <c r="BD2743" t="s">
        <v>41745</v>
      </c>
      <c r="BI2743" t="s">
        <v>41746</v>
      </c>
      <c r="BN2743" t="s">
        <v>41747</v>
      </c>
      <c r="BO2743" t="s">
        <v>41748</v>
      </c>
      <c r="BQ2743" t="s">
        <v>41749</v>
      </c>
    </row>
    <row r="2744" spans="47:69" x14ac:dyDescent="0.3">
      <c r="AU2744" t="s">
        <v>41750</v>
      </c>
      <c r="AW2744" t="s">
        <v>41751</v>
      </c>
      <c r="AZ2744" t="s">
        <v>41752</v>
      </c>
      <c r="BA2744" t="s">
        <v>41753</v>
      </c>
      <c r="BB2744" t="s">
        <v>41754</v>
      </c>
      <c r="BD2744" t="s">
        <v>41755</v>
      </c>
      <c r="BI2744" t="s">
        <v>41756</v>
      </c>
      <c r="BN2744" t="s">
        <v>41757</v>
      </c>
      <c r="BO2744" t="s">
        <v>41758</v>
      </c>
      <c r="BQ2744" t="s">
        <v>41759</v>
      </c>
    </row>
    <row r="2745" spans="47:69" x14ac:dyDescent="0.3">
      <c r="AU2745" t="s">
        <v>41760</v>
      </c>
      <c r="AW2745" t="s">
        <v>41761</v>
      </c>
      <c r="AZ2745" t="s">
        <v>41762</v>
      </c>
      <c r="BA2745" t="s">
        <v>41763</v>
      </c>
      <c r="BB2745" t="s">
        <v>41764</v>
      </c>
      <c r="BD2745" t="s">
        <v>41765</v>
      </c>
      <c r="BI2745" t="s">
        <v>41766</v>
      </c>
      <c r="BN2745" t="s">
        <v>41767</v>
      </c>
      <c r="BO2745" t="s">
        <v>41768</v>
      </c>
      <c r="BQ2745" t="s">
        <v>41769</v>
      </c>
    </row>
    <row r="2746" spans="47:69" x14ac:dyDescent="0.3">
      <c r="AU2746" t="s">
        <v>41770</v>
      </c>
      <c r="AW2746" t="s">
        <v>41771</v>
      </c>
      <c r="AZ2746" t="s">
        <v>41772</v>
      </c>
      <c r="BA2746" t="s">
        <v>41773</v>
      </c>
      <c r="BB2746" t="s">
        <v>41774</v>
      </c>
      <c r="BD2746" t="s">
        <v>41775</v>
      </c>
      <c r="BI2746" t="s">
        <v>41776</v>
      </c>
      <c r="BN2746" t="s">
        <v>41777</v>
      </c>
      <c r="BO2746" t="s">
        <v>41778</v>
      </c>
      <c r="BQ2746" t="s">
        <v>41779</v>
      </c>
    </row>
    <row r="2747" spans="47:69" x14ac:dyDescent="0.3">
      <c r="AU2747" t="s">
        <v>41780</v>
      </c>
      <c r="AW2747" t="s">
        <v>41781</v>
      </c>
      <c r="AZ2747" t="s">
        <v>41782</v>
      </c>
      <c r="BA2747" t="s">
        <v>41783</v>
      </c>
      <c r="BB2747" t="s">
        <v>41784</v>
      </c>
      <c r="BD2747" t="s">
        <v>41785</v>
      </c>
      <c r="BI2747" t="s">
        <v>41786</v>
      </c>
      <c r="BN2747" t="s">
        <v>41669</v>
      </c>
      <c r="BO2747" t="s">
        <v>41787</v>
      </c>
      <c r="BQ2747" t="s">
        <v>41788</v>
      </c>
    </row>
    <row r="2748" spans="47:69" x14ac:dyDescent="0.3">
      <c r="AU2748" t="s">
        <v>41789</v>
      </c>
      <c r="AW2748" t="s">
        <v>41790</v>
      </c>
      <c r="AZ2748" t="s">
        <v>41791</v>
      </c>
      <c r="BA2748" t="s">
        <v>41792</v>
      </c>
      <c r="BB2748" t="s">
        <v>41793</v>
      </c>
      <c r="BD2748" t="s">
        <v>41794</v>
      </c>
      <c r="BI2748" t="s">
        <v>41795</v>
      </c>
      <c r="BN2748" t="s">
        <v>41796</v>
      </c>
      <c r="BO2748" t="s">
        <v>41797</v>
      </c>
      <c r="BQ2748" t="s">
        <v>41798</v>
      </c>
    </row>
    <row r="2749" spans="47:69" x14ac:dyDescent="0.3">
      <c r="AU2749" t="s">
        <v>41799</v>
      </c>
      <c r="AW2749" t="s">
        <v>41800</v>
      </c>
      <c r="AZ2749" t="s">
        <v>41801</v>
      </c>
      <c r="BA2749" t="s">
        <v>41802</v>
      </c>
      <c r="BB2749" t="s">
        <v>41803</v>
      </c>
      <c r="BD2749" t="s">
        <v>41804</v>
      </c>
      <c r="BI2749" t="s">
        <v>41805</v>
      </c>
      <c r="BN2749" t="s">
        <v>41806</v>
      </c>
      <c r="BO2749" t="s">
        <v>41807</v>
      </c>
      <c r="BQ2749" t="s">
        <v>41808</v>
      </c>
    </row>
    <row r="2750" spans="47:69" x14ac:dyDescent="0.3">
      <c r="AU2750" t="s">
        <v>41809</v>
      </c>
      <c r="AW2750" t="s">
        <v>41810</v>
      </c>
      <c r="AZ2750" t="s">
        <v>41811</v>
      </c>
      <c r="BA2750" t="s">
        <v>41812</v>
      </c>
      <c r="BB2750" t="s">
        <v>41813</v>
      </c>
      <c r="BD2750" t="s">
        <v>41814</v>
      </c>
      <c r="BI2750" t="s">
        <v>41815</v>
      </c>
      <c r="BN2750" t="s">
        <v>41816</v>
      </c>
      <c r="BO2750" t="s">
        <v>41817</v>
      </c>
      <c r="BQ2750" t="s">
        <v>41818</v>
      </c>
    </row>
    <row r="2751" spans="47:69" x14ac:dyDescent="0.3">
      <c r="AU2751" t="s">
        <v>41819</v>
      </c>
      <c r="AW2751" t="s">
        <v>41820</v>
      </c>
      <c r="AZ2751" t="s">
        <v>41821</v>
      </c>
      <c r="BA2751" t="s">
        <v>41822</v>
      </c>
      <c r="BB2751" t="s">
        <v>41823</v>
      </c>
      <c r="BD2751" t="s">
        <v>41824</v>
      </c>
      <c r="BI2751" t="s">
        <v>41825</v>
      </c>
      <c r="BN2751" t="s">
        <v>41826</v>
      </c>
      <c r="BO2751" t="s">
        <v>41827</v>
      </c>
      <c r="BQ2751" t="s">
        <v>41828</v>
      </c>
    </row>
    <row r="2752" spans="47:69" x14ac:dyDescent="0.3">
      <c r="AU2752" t="s">
        <v>41829</v>
      </c>
      <c r="AW2752" t="s">
        <v>41830</v>
      </c>
      <c r="AZ2752" t="s">
        <v>41831</v>
      </c>
      <c r="BA2752" t="s">
        <v>41832</v>
      </c>
      <c r="BB2752" t="s">
        <v>41833</v>
      </c>
      <c r="BD2752" t="s">
        <v>41834</v>
      </c>
      <c r="BI2752" t="s">
        <v>41835</v>
      </c>
      <c r="BN2752" t="s">
        <v>41836</v>
      </c>
      <c r="BO2752" t="s">
        <v>41837</v>
      </c>
      <c r="BQ2752" t="s">
        <v>41838</v>
      </c>
    </row>
    <row r="2753" spans="47:69" x14ac:dyDescent="0.3">
      <c r="AU2753" t="s">
        <v>41839</v>
      </c>
      <c r="AW2753" t="s">
        <v>41840</v>
      </c>
      <c r="AZ2753" t="s">
        <v>41841</v>
      </c>
      <c r="BA2753" t="s">
        <v>41842</v>
      </c>
      <c r="BB2753" t="s">
        <v>41843</v>
      </c>
      <c r="BD2753" t="s">
        <v>41844</v>
      </c>
      <c r="BI2753" t="s">
        <v>41845</v>
      </c>
      <c r="BN2753" t="s">
        <v>41846</v>
      </c>
      <c r="BO2753" t="s">
        <v>41847</v>
      </c>
      <c r="BQ2753" t="s">
        <v>41848</v>
      </c>
    </row>
    <row r="2754" spans="47:69" x14ac:dyDescent="0.3">
      <c r="AU2754" t="s">
        <v>41849</v>
      </c>
      <c r="AW2754" t="s">
        <v>41850</v>
      </c>
      <c r="AZ2754" t="s">
        <v>41851</v>
      </c>
      <c r="BA2754" t="s">
        <v>41852</v>
      </c>
      <c r="BB2754" t="s">
        <v>41853</v>
      </c>
      <c r="BD2754" t="s">
        <v>41854</v>
      </c>
      <c r="BI2754" t="s">
        <v>41855</v>
      </c>
      <c r="BN2754" t="s">
        <v>41856</v>
      </c>
      <c r="BO2754" t="s">
        <v>41857</v>
      </c>
      <c r="BQ2754" t="s">
        <v>41858</v>
      </c>
    </row>
    <row r="2755" spans="47:69" x14ac:dyDescent="0.3">
      <c r="AU2755" t="s">
        <v>41859</v>
      </c>
      <c r="AW2755" t="s">
        <v>41860</v>
      </c>
      <c r="AZ2755" t="s">
        <v>41861</v>
      </c>
      <c r="BA2755" t="s">
        <v>41862</v>
      </c>
      <c r="BB2755" t="s">
        <v>41863</v>
      </c>
      <c r="BD2755" t="s">
        <v>41864</v>
      </c>
      <c r="BI2755" t="s">
        <v>41865</v>
      </c>
      <c r="BN2755" t="s">
        <v>41866</v>
      </c>
      <c r="BO2755" t="s">
        <v>41867</v>
      </c>
      <c r="BQ2755" t="s">
        <v>41868</v>
      </c>
    </row>
    <row r="2756" spans="47:69" x14ac:dyDescent="0.3">
      <c r="AU2756" t="s">
        <v>41869</v>
      </c>
      <c r="AW2756" t="s">
        <v>41870</v>
      </c>
      <c r="AZ2756" t="s">
        <v>41871</v>
      </c>
      <c r="BA2756" t="s">
        <v>41872</v>
      </c>
      <c r="BB2756" t="s">
        <v>41873</v>
      </c>
      <c r="BD2756" t="s">
        <v>41874</v>
      </c>
      <c r="BI2756" t="s">
        <v>41875</v>
      </c>
      <c r="BN2756" t="s">
        <v>41876</v>
      </c>
      <c r="BO2756" t="s">
        <v>41877</v>
      </c>
      <c r="BQ2756" t="s">
        <v>41878</v>
      </c>
    </row>
    <row r="2757" spans="47:69" x14ac:dyDescent="0.3">
      <c r="AU2757" t="s">
        <v>41879</v>
      </c>
      <c r="AW2757" t="s">
        <v>41880</v>
      </c>
      <c r="AZ2757" t="s">
        <v>41881</v>
      </c>
      <c r="BA2757" t="s">
        <v>41882</v>
      </c>
      <c r="BB2757" t="s">
        <v>41883</v>
      </c>
      <c r="BD2757" t="s">
        <v>41884</v>
      </c>
      <c r="BI2757" t="s">
        <v>41885</v>
      </c>
      <c r="BN2757" t="s">
        <v>41886</v>
      </c>
      <c r="BO2757" t="s">
        <v>41887</v>
      </c>
      <c r="BQ2757" t="s">
        <v>41888</v>
      </c>
    </row>
    <row r="2758" spans="47:69" x14ac:dyDescent="0.3">
      <c r="AU2758" t="s">
        <v>41889</v>
      </c>
      <c r="AW2758" t="s">
        <v>41890</v>
      </c>
      <c r="AZ2758" t="s">
        <v>41891</v>
      </c>
      <c r="BA2758" t="s">
        <v>41892</v>
      </c>
      <c r="BB2758" t="s">
        <v>41893</v>
      </c>
      <c r="BD2758" t="s">
        <v>41894</v>
      </c>
      <c r="BI2758" t="s">
        <v>41895</v>
      </c>
      <c r="BN2758" t="s">
        <v>41896</v>
      </c>
      <c r="BO2758" t="s">
        <v>41897</v>
      </c>
      <c r="BQ2758" t="s">
        <v>41898</v>
      </c>
    </row>
    <row r="2759" spans="47:69" x14ac:dyDescent="0.3">
      <c r="AU2759" t="s">
        <v>41899</v>
      </c>
      <c r="AW2759" t="s">
        <v>41900</v>
      </c>
      <c r="AZ2759" t="s">
        <v>41901</v>
      </c>
      <c r="BA2759" t="s">
        <v>41902</v>
      </c>
      <c r="BB2759" t="s">
        <v>41903</v>
      </c>
      <c r="BD2759" t="s">
        <v>41904</v>
      </c>
      <c r="BI2759" t="s">
        <v>41905</v>
      </c>
      <c r="BN2759" t="s">
        <v>41906</v>
      </c>
      <c r="BO2759" t="s">
        <v>41907</v>
      </c>
      <c r="BQ2759" t="s">
        <v>41908</v>
      </c>
    </row>
    <row r="2760" spans="47:69" x14ac:dyDescent="0.3">
      <c r="AU2760" t="s">
        <v>41909</v>
      </c>
      <c r="AW2760" t="s">
        <v>41910</v>
      </c>
      <c r="AZ2760" t="s">
        <v>41911</v>
      </c>
      <c r="BA2760" t="s">
        <v>41912</v>
      </c>
      <c r="BB2760" t="s">
        <v>41913</v>
      </c>
      <c r="BD2760" t="s">
        <v>41914</v>
      </c>
      <c r="BI2760" t="s">
        <v>41915</v>
      </c>
      <c r="BN2760" t="s">
        <v>41916</v>
      </c>
      <c r="BO2760" t="s">
        <v>41917</v>
      </c>
      <c r="BQ2760" t="s">
        <v>41918</v>
      </c>
    </row>
    <row r="2761" spans="47:69" x14ac:dyDescent="0.3">
      <c r="AU2761" t="s">
        <v>41919</v>
      </c>
      <c r="AW2761" t="s">
        <v>41920</v>
      </c>
      <c r="AZ2761" t="s">
        <v>41921</v>
      </c>
      <c r="BA2761" t="s">
        <v>41922</v>
      </c>
      <c r="BB2761" t="s">
        <v>41923</v>
      </c>
      <c r="BD2761" t="s">
        <v>41924</v>
      </c>
      <c r="BI2761" t="s">
        <v>41925</v>
      </c>
      <c r="BN2761" t="s">
        <v>41926</v>
      </c>
      <c r="BO2761" t="s">
        <v>41927</v>
      </c>
      <c r="BQ2761" t="s">
        <v>41928</v>
      </c>
    </row>
    <row r="2762" spans="47:69" x14ac:dyDescent="0.3">
      <c r="AU2762" t="s">
        <v>41929</v>
      </c>
      <c r="AW2762" t="s">
        <v>41930</v>
      </c>
      <c r="AZ2762" t="s">
        <v>41931</v>
      </c>
      <c r="BA2762" t="s">
        <v>17146</v>
      </c>
      <c r="BB2762" t="s">
        <v>41932</v>
      </c>
      <c r="BD2762" t="s">
        <v>41933</v>
      </c>
      <c r="BI2762" t="s">
        <v>41934</v>
      </c>
      <c r="BN2762" t="s">
        <v>41935</v>
      </c>
      <c r="BO2762" t="s">
        <v>41936</v>
      </c>
      <c r="BQ2762" t="s">
        <v>41937</v>
      </c>
    </row>
    <row r="2763" spans="47:69" x14ac:dyDescent="0.3">
      <c r="AU2763" t="s">
        <v>41938</v>
      </c>
      <c r="AW2763" t="s">
        <v>41939</v>
      </c>
      <c r="AZ2763" t="s">
        <v>41940</v>
      </c>
      <c r="BA2763" t="s">
        <v>41941</v>
      </c>
      <c r="BB2763" t="s">
        <v>41942</v>
      </c>
      <c r="BD2763" t="s">
        <v>41943</v>
      </c>
      <c r="BI2763" t="s">
        <v>41944</v>
      </c>
      <c r="BN2763" t="s">
        <v>41945</v>
      </c>
      <c r="BO2763" t="s">
        <v>41946</v>
      </c>
      <c r="BQ2763" t="s">
        <v>41947</v>
      </c>
    </row>
    <row r="2764" spans="47:69" x14ac:dyDescent="0.3">
      <c r="AU2764" t="s">
        <v>41948</v>
      </c>
      <c r="AW2764" t="s">
        <v>41949</v>
      </c>
      <c r="AZ2764" t="s">
        <v>41950</v>
      </c>
      <c r="BA2764" t="s">
        <v>41951</v>
      </c>
      <c r="BB2764" t="s">
        <v>41952</v>
      </c>
      <c r="BD2764" t="s">
        <v>41953</v>
      </c>
      <c r="BI2764" t="s">
        <v>41954</v>
      </c>
      <c r="BN2764" t="s">
        <v>41955</v>
      </c>
      <c r="BO2764" t="s">
        <v>41956</v>
      </c>
      <c r="BQ2764" t="s">
        <v>41957</v>
      </c>
    </row>
    <row r="2765" spans="47:69" x14ac:dyDescent="0.3">
      <c r="AU2765" t="s">
        <v>41958</v>
      </c>
      <c r="AW2765" t="s">
        <v>41959</v>
      </c>
      <c r="AZ2765" t="s">
        <v>41960</v>
      </c>
      <c r="BA2765" t="s">
        <v>41961</v>
      </c>
      <c r="BB2765" t="s">
        <v>41962</v>
      </c>
      <c r="BD2765" t="s">
        <v>41963</v>
      </c>
      <c r="BI2765" t="s">
        <v>41964</v>
      </c>
      <c r="BN2765" t="s">
        <v>41965</v>
      </c>
      <c r="BO2765" t="s">
        <v>41966</v>
      </c>
      <c r="BQ2765" t="s">
        <v>41967</v>
      </c>
    </row>
    <row r="2766" spans="47:69" x14ac:dyDescent="0.3">
      <c r="AU2766" t="s">
        <v>41968</v>
      </c>
      <c r="AW2766" t="s">
        <v>41969</v>
      </c>
      <c r="AZ2766" t="s">
        <v>41970</v>
      </c>
      <c r="BA2766" t="s">
        <v>41971</v>
      </c>
      <c r="BB2766" t="s">
        <v>41972</v>
      </c>
      <c r="BD2766" t="s">
        <v>41973</v>
      </c>
      <c r="BI2766" t="s">
        <v>41974</v>
      </c>
      <c r="BN2766" t="s">
        <v>41975</v>
      </c>
      <c r="BO2766" t="s">
        <v>41976</v>
      </c>
      <c r="BQ2766" t="s">
        <v>41977</v>
      </c>
    </row>
    <row r="2767" spans="47:69" x14ac:dyDescent="0.3">
      <c r="AU2767" t="s">
        <v>41978</v>
      </c>
      <c r="AW2767" t="s">
        <v>41979</v>
      </c>
      <c r="AZ2767" t="s">
        <v>41980</v>
      </c>
      <c r="BA2767" t="s">
        <v>41981</v>
      </c>
      <c r="BB2767" t="s">
        <v>41982</v>
      </c>
      <c r="BD2767" t="s">
        <v>41983</v>
      </c>
      <c r="BI2767" t="s">
        <v>41984</v>
      </c>
      <c r="BN2767" t="s">
        <v>41985</v>
      </c>
      <c r="BO2767" t="s">
        <v>41986</v>
      </c>
      <c r="BQ2767" t="s">
        <v>41987</v>
      </c>
    </row>
    <row r="2768" spans="47:69" x14ac:dyDescent="0.3">
      <c r="AU2768" t="s">
        <v>41988</v>
      </c>
      <c r="AW2768" t="s">
        <v>41989</v>
      </c>
      <c r="AZ2768" t="s">
        <v>41990</v>
      </c>
      <c r="BA2768" t="s">
        <v>41991</v>
      </c>
      <c r="BB2768" t="s">
        <v>41992</v>
      </c>
      <c r="BD2768" t="s">
        <v>41993</v>
      </c>
      <c r="BI2768" t="s">
        <v>41994</v>
      </c>
      <c r="BN2768" t="s">
        <v>41995</v>
      </c>
      <c r="BO2768" t="s">
        <v>41996</v>
      </c>
      <c r="BQ2768" t="s">
        <v>41997</v>
      </c>
    </row>
    <row r="2769" spans="47:69" x14ac:dyDescent="0.3">
      <c r="AU2769" t="s">
        <v>41998</v>
      </c>
      <c r="AW2769" t="s">
        <v>41999</v>
      </c>
      <c r="AZ2769" t="s">
        <v>42000</v>
      </c>
      <c r="BA2769" t="s">
        <v>42001</v>
      </c>
      <c r="BB2769" t="s">
        <v>42002</v>
      </c>
      <c r="BD2769" t="s">
        <v>42003</v>
      </c>
      <c r="BI2769" t="s">
        <v>42004</v>
      </c>
      <c r="BN2769" t="s">
        <v>42005</v>
      </c>
      <c r="BO2769" t="s">
        <v>42006</v>
      </c>
      <c r="BQ2769" t="s">
        <v>42007</v>
      </c>
    </row>
    <row r="2770" spans="47:69" x14ac:dyDescent="0.3">
      <c r="AU2770" t="s">
        <v>42008</v>
      </c>
      <c r="AW2770" t="s">
        <v>42009</v>
      </c>
      <c r="AZ2770" t="s">
        <v>42010</v>
      </c>
      <c r="BA2770" t="s">
        <v>42011</v>
      </c>
      <c r="BB2770" t="s">
        <v>42012</v>
      </c>
      <c r="BD2770" t="s">
        <v>42013</v>
      </c>
      <c r="BI2770" t="s">
        <v>42014</v>
      </c>
      <c r="BN2770" t="s">
        <v>42015</v>
      </c>
      <c r="BO2770" t="s">
        <v>42016</v>
      </c>
      <c r="BQ2770" t="s">
        <v>42017</v>
      </c>
    </row>
    <row r="2771" spans="47:69" x14ac:dyDescent="0.3">
      <c r="AU2771" t="s">
        <v>42018</v>
      </c>
      <c r="AW2771" t="s">
        <v>42019</v>
      </c>
      <c r="AZ2771" t="s">
        <v>42020</v>
      </c>
      <c r="BA2771" t="s">
        <v>42021</v>
      </c>
      <c r="BB2771" t="s">
        <v>42022</v>
      </c>
      <c r="BD2771" t="s">
        <v>42023</v>
      </c>
      <c r="BI2771" t="s">
        <v>42024</v>
      </c>
      <c r="BN2771" t="s">
        <v>42025</v>
      </c>
      <c r="BO2771" t="s">
        <v>42026</v>
      </c>
      <c r="BQ2771" t="s">
        <v>42027</v>
      </c>
    </row>
    <row r="2772" spans="47:69" x14ac:dyDescent="0.3">
      <c r="AU2772" t="s">
        <v>42028</v>
      </c>
      <c r="AW2772" t="s">
        <v>42029</v>
      </c>
      <c r="AZ2772" t="s">
        <v>42030</v>
      </c>
      <c r="BA2772" t="s">
        <v>42031</v>
      </c>
      <c r="BB2772" t="s">
        <v>42032</v>
      </c>
      <c r="BD2772" t="s">
        <v>42033</v>
      </c>
      <c r="BI2772" t="s">
        <v>42034</v>
      </c>
      <c r="BN2772" t="s">
        <v>42035</v>
      </c>
      <c r="BO2772" t="s">
        <v>42036</v>
      </c>
      <c r="BQ2772" t="s">
        <v>42037</v>
      </c>
    </row>
    <row r="2773" spans="47:69" x14ac:dyDescent="0.3">
      <c r="AU2773" t="s">
        <v>42038</v>
      </c>
      <c r="AW2773" t="s">
        <v>42039</v>
      </c>
      <c r="AZ2773" t="s">
        <v>42040</v>
      </c>
      <c r="BA2773" t="s">
        <v>42041</v>
      </c>
      <c r="BB2773" t="s">
        <v>42042</v>
      </c>
      <c r="BD2773" t="s">
        <v>42043</v>
      </c>
      <c r="BI2773" t="s">
        <v>42044</v>
      </c>
      <c r="BN2773" t="s">
        <v>42045</v>
      </c>
      <c r="BO2773" t="s">
        <v>42046</v>
      </c>
      <c r="BQ2773" t="s">
        <v>42047</v>
      </c>
    </row>
    <row r="2774" spans="47:69" x14ac:dyDescent="0.3">
      <c r="AU2774" t="s">
        <v>42048</v>
      </c>
      <c r="AW2774" t="s">
        <v>42049</v>
      </c>
      <c r="AZ2774" t="s">
        <v>42050</v>
      </c>
      <c r="BA2774" t="s">
        <v>42051</v>
      </c>
      <c r="BB2774" t="s">
        <v>42052</v>
      </c>
      <c r="BD2774" t="s">
        <v>42053</v>
      </c>
      <c r="BI2774" t="s">
        <v>42054</v>
      </c>
      <c r="BN2774" t="s">
        <v>42055</v>
      </c>
      <c r="BO2774" t="s">
        <v>42056</v>
      </c>
      <c r="BQ2774" t="s">
        <v>42057</v>
      </c>
    </row>
    <row r="2775" spans="47:69" x14ac:dyDescent="0.3">
      <c r="AU2775" t="s">
        <v>42058</v>
      </c>
      <c r="AW2775" t="s">
        <v>42059</v>
      </c>
      <c r="AZ2775" t="s">
        <v>42060</v>
      </c>
      <c r="BA2775" t="s">
        <v>42061</v>
      </c>
      <c r="BB2775" t="s">
        <v>42062</v>
      </c>
      <c r="BD2775" t="s">
        <v>42063</v>
      </c>
      <c r="BI2775" t="s">
        <v>42064</v>
      </c>
      <c r="BN2775" t="s">
        <v>42065</v>
      </c>
      <c r="BO2775" t="s">
        <v>42066</v>
      </c>
      <c r="BQ2775" t="s">
        <v>42067</v>
      </c>
    </row>
    <row r="2776" spans="47:69" x14ac:dyDescent="0.3">
      <c r="AU2776" t="s">
        <v>42068</v>
      </c>
      <c r="AW2776" t="s">
        <v>42069</v>
      </c>
      <c r="AZ2776" t="s">
        <v>42070</v>
      </c>
      <c r="BA2776" t="s">
        <v>42071</v>
      </c>
      <c r="BB2776" t="s">
        <v>42072</v>
      </c>
      <c r="BD2776" t="s">
        <v>42073</v>
      </c>
      <c r="BI2776" t="s">
        <v>42074</v>
      </c>
      <c r="BN2776" t="s">
        <v>42075</v>
      </c>
      <c r="BO2776" t="s">
        <v>42076</v>
      </c>
      <c r="BQ2776" t="s">
        <v>42077</v>
      </c>
    </row>
    <row r="2777" spans="47:69" x14ac:dyDescent="0.3">
      <c r="AU2777" t="s">
        <v>42078</v>
      </c>
      <c r="AW2777" t="s">
        <v>42079</v>
      </c>
      <c r="AZ2777" t="s">
        <v>42080</v>
      </c>
      <c r="BA2777" t="s">
        <v>42081</v>
      </c>
      <c r="BB2777" t="s">
        <v>42082</v>
      </c>
      <c r="BD2777" t="s">
        <v>42083</v>
      </c>
      <c r="BI2777" t="s">
        <v>42084</v>
      </c>
      <c r="BN2777" t="s">
        <v>42085</v>
      </c>
      <c r="BO2777" t="s">
        <v>42086</v>
      </c>
      <c r="BQ2777" t="s">
        <v>42087</v>
      </c>
    </row>
    <row r="2778" spans="47:69" x14ac:dyDescent="0.3">
      <c r="AU2778" t="s">
        <v>42088</v>
      </c>
      <c r="AW2778" t="s">
        <v>42089</v>
      </c>
      <c r="AZ2778" t="s">
        <v>42090</v>
      </c>
      <c r="BA2778" t="s">
        <v>42091</v>
      </c>
      <c r="BB2778" t="s">
        <v>42092</v>
      </c>
      <c r="BD2778" t="s">
        <v>42093</v>
      </c>
      <c r="BI2778" t="s">
        <v>42094</v>
      </c>
      <c r="BN2778" t="s">
        <v>42095</v>
      </c>
      <c r="BO2778" t="s">
        <v>42096</v>
      </c>
      <c r="BQ2778" t="s">
        <v>42097</v>
      </c>
    </row>
    <row r="2779" spans="47:69" x14ac:dyDescent="0.3">
      <c r="AU2779" t="s">
        <v>42098</v>
      </c>
      <c r="AW2779" t="s">
        <v>42099</v>
      </c>
      <c r="AZ2779" t="s">
        <v>42100</v>
      </c>
      <c r="BA2779" t="s">
        <v>42101</v>
      </c>
      <c r="BB2779" t="s">
        <v>42102</v>
      </c>
      <c r="BD2779" t="s">
        <v>42103</v>
      </c>
      <c r="BI2779" t="s">
        <v>42104</v>
      </c>
      <c r="BN2779" t="s">
        <v>42105</v>
      </c>
      <c r="BO2779" t="s">
        <v>42106</v>
      </c>
      <c r="BQ2779" t="s">
        <v>42107</v>
      </c>
    </row>
    <row r="2780" spans="47:69" x14ac:dyDescent="0.3">
      <c r="AU2780" t="s">
        <v>42108</v>
      </c>
      <c r="AW2780" t="s">
        <v>42109</v>
      </c>
      <c r="AZ2780" t="s">
        <v>42110</v>
      </c>
      <c r="BA2780" t="s">
        <v>42111</v>
      </c>
      <c r="BB2780" t="s">
        <v>42112</v>
      </c>
      <c r="BD2780" t="s">
        <v>42113</v>
      </c>
      <c r="BI2780" t="s">
        <v>42114</v>
      </c>
      <c r="BN2780" t="s">
        <v>42115</v>
      </c>
      <c r="BO2780" t="s">
        <v>42116</v>
      </c>
      <c r="BQ2780" t="s">
        <v>42117</v>
      </c>
    </row>
    <row r="2781" spans="47:69" x14ac:dyDescent="0.3">
      <c r="AU2781" t="s">
        <v>42118</v>
      </c>
      <c r="AW2781" t="s">
        <v>42119</v>
      </c>
      <c r="AZ2781" t="s">
        <v>42120</v>
      </c>
      <c r="BA2781" t="s">
        <v>42121</v>
      </c>
      <c r="BB2781" t="s">
        <v>42122</v>
      </c>
      <c r="BD2781" t="s">
        <v>42123</v>
      </c>
      <c r="BI2781" t="s">
        <v>42124</v>
      </c>
      <c r="BN2781" t="s">
        <v>42125</v>
      </c>
      <c r="BO2781" t="s">
        <v>42126</v>
      </c>
      <c r="BQ2781" t="s">
        <v>42127</v>
      </c>
    </row>
    <row r="2782" spans="47:69" x14ac:dyDescent="0.3">
      <c r="AU2782" t="s">
        <v>42128</v>
      </c>
      <c r="AW2782" t="s">
        <v>42129</v>
      </c>
      <c r="AZ2782" t="s">
        <v>42130</v>
      </c>
      <c r="BA2782" t="s">
        <v>42131</v>
      </c>
      <c r="BB2782" t="s">
        <v>42132</v>
      </c>
      <c r="BD2782" t="s">
        <v>42133</v>
      </c>
      <c r="BI2782" t="s">
        <v>42134</v>
      </c>
      <c r="BN2782" t="s">
        <v>42135</v>
      </c>
      <c r="BO2782" t="s">
        <v>42136</v>
      </c>
      <c r="BQ2782" t="s">
        <v>42137</v>
      </c>
    </row>
    <row r="2783" spans="47:69" x14ac:dyDescent="0.3">
      <c r="AU2783" t="s">
        <v>42138</v>
      </c>
      <c r="AW2783" t="s">
        <v>42139</v>
      </c>
      <c r="AZ2783" t="s">
        <v>42140</v>
      </c>
      <c r="BA2783" t="s">
        <v>42141</v>
      </c>
      <c r="BB2783" t="s">
        <v>42142</v>
      </c>
      <c r="BD2783" t="s">
        <v>42143</v>
      </c>
      <c r="BI2783" t="s">
        <v>42144</v>
      </c>
      <c r="BN2783" t="s">
        <v>42145</v>
      </c>
      <c r="BO2783" t="s">
        <v>42146</v>
      </c>
      <c r="BQ2783" t="s">
        <v>42147</v>
      </c>
    </row>
    <row r="2784" spans="47:69" x14ac:dyDescent="0.3">
      <c r="AU2784" t="s">
        <v>42148</v>
      </c>
      <c r="AW2784" t="s">
        <v>42149</v>
      </c>
      <c r="AZ2784" t="s">
        <v>42150</v>
      </c>
      <c r="BA2784" t="s">
        <v>42151</v>
      </c>
      <c r="BB2784" t="s">
        <v>42152</v>
      </c>
      <c r="BD2784" t="s">
        <v>42153</v>
      </c>
      <c r="BI2784" t="s">
        <v>42154</v>
      </c>
      <c r="BN2784" t="s">
        <v>42155</v>
      </c>
      <c r="BO2784" t="s">
        <v>42156</v>
      </c>
      <c r="BQ2784" t="s">
        <v>42157</v>
      </c>
    </row>
    <row r="2785" spans="47:69" x14ac:dyDescent="0.3">
      <c r="AU2785" t="s">
        <v>42158</v>
      </c>
      <c r="AW2785" t="s">
        <v>42159</v>
      </c>
      <c r="AZ2785" t="s">
        <v>42160</v>
      </c>
      <c r="BA2785" t="s">
        <v>42161</v>
      </c>
      <c r="BB2785" t="s">
        <v>42162</v>
      </c>
      <c r="BD2785" t="s">
        <v>42163</v>
      </c>
      <c r="BI2785" t="s">
        <v>42164</v>
      </c>
      <c r="BN2785" t="s">
        <v>42165</v>
      </c>
      <c r="BO2785" t="s">
        <v>42166</v>
      </c>
      <c r="BQ2785" t="s">
        <v>42167</v>
      </c>
    </row>
    <row r="2786" spans="47:69" x14ac:dyDescent="0.3">
      <c r="AU2786" t="s">
        <v>42168</v>
      </c>
      <c r="AW2786" t="s">
        <v>42169</v>
      </c>
      <c r="AZ2786" t="s">
        <v>42170</v>
      </c>
      <c r="BA2786" t="s">
        <v>42171</v>
      </c>
      <c r="BB2786" t="s">
        <v>42172</v>
      </c>
      <c r="BD2786" t="s">
        <v>42173</v>
      </c>
      <c r="BI2786" t="s">
        <v>42174</v>
      </c>
      <c r="BN2786" t="s">
        <v>42175</v>
      </c>
      <c r="BO2786" t="s">
        <v>42176</v>
      </c>
      <c r="BQ2786" t="s">
        <v>42177</v>
      </c>
    </row>
    <row r="2787" spans="47:69" x14ac:dyDescent="0.3">
      <c r="AU2787" t="s">
        <v>42178</v>
      </c>
      <c r="AW2787" t="s">
        <v>42179</v>
      </c>
      <c r="AZ2787" t="s">
        <v>42180</v>
      </c>
      <c r="BA2787" t="s">
        <v>42181</v>
      </c>
      <c r="BB2787" t="s">
        <v>42182</v>
      </c>
      <c r="BD2787" t="s">
        <v>42183</v>
      </c>
      <c r="BI2787" t="s">
        <v>42184</v>
      </c>
      <c r="BN2787" t="s">
        <v>42185</v>
      </c>
      <c r="BO2787" t="s">
        <v>42186</v>
      </c>
      <c r="BQ2787" t="s">
        <v>42187</v>
      </c>
    </row>
    <row r="2788" spans="47:69" x14ac:dyDescent="0.3">
      <c r="AU2788" t="s">
        <v>42188</v>
      </c>
      <c r="AW2788" t="s">
        <v>42189</v>
      </c>
      <c r="AZ2788" t="s">
        <v>42190</v>
      </c>
      <c r="BA2788" t="s">
        <v>42191</v>
      </c>
      <c r="BB2788" t="s">
        <v>42192</v>
      </c>
      <c r="BD2788" t="s">
        <v>42193</v>
      </c>
      <c r="BI2788" t="s">
        <v>42194</v>
      </c>
      <c r="BN2788" t="s">
        <v>42195</v>
      </c>
      <c r="BO2788" t="s">
        <v>42196</v>
      </c>
      <c r="BQ2788" t="s">
        <v>42197</v>
      </c>
    </row>
    <row r="2789" spans="47:69" x14ac:dyDescent="0.3">
      <c r="AU2789" t="s">
        <v>42198</v>
      </c>
      <c r="AW2789" t="s">
        <v>42199</v>
      </c>
      <c r="AZ2789" t="s">
        <v>42200</v>
      </c>
      <c r="BA2789" t="s">
        <v>42201</v>
      </c>
      <c r="BB2789" t="s">
        <v>42202</v>
      </c>
      <c r="BD2789" t="s">
        <v>42203</v>
      </c>
      <c r="BI2789" t="s">
        <v>42204</v>
      </c>
      <c r="BN2789" t="s">
        <v>42205</v>
      </c>
      <c r="BO2789" t="s">
        <v>42206</v>
      </c>
      <c r="BQ2789" t="s">
        <v>42207</v>
      </c>
    </row>
    <row r="2790" spans="47:69" x14ac:dyDescent="0.3">
      <c r="AU2790" t="s">
        <v>42208</v>
      </c>
      <c r="AW2790" t="s">
        <v>42209</v>
      </c>
      <c r="AZ2790" t="s">
        <v>42210</v>
      </c>
      <c r="BA2790" t="s">
        <v>42211</v>
      </c>
      <c r="BB2790" t="s">
        <v>42212</v>
      </c>
      <c r="BD2790" t="s">
        <v>42213</v>
      </c>
      <c r="BI2790" t="s">
        <v>42214</v>
      </c>
      <c r="BN2790" t="s">
        <v>42215</v>
      </c>
      <c r="BO2790" t="s">
        <v>42216</v>
      </c>
      <c r="BQ2790" t="s">
        <v>42217</v>
      </c>
    </row>
    <row r="2791" spans="47:69" x14ac:dyDescent="0.3">
      <c r="AU2791" t="s">
        <v>42218</v>
      </c>
      <c r="AW2791" t="s">
        <v>42219</v>
      </c>
      <c r="AZ2791" t="s">
        <v>42220</v>
      </c>
      <c r="BA2791" t="s">
        <v>42221</v>
      </c>
      <c r="BB2791" t="s">
        <v>8034</v>
      </c>
      <c r="BD2791" t="s">
        <v>42222</v>
      </c>
      <c r="BI2791" t="s">
        <v>42223</v>
      </c>
      <c r="BN2791" t="s">
        <v>42224</v>
      </c>
      <c r="BO2791" t="s">
        <v>42225</v>
      </c>
      <c r="BQ2791" t="s">
        <v>42226</v>
      </c>
    </row>
    <row r="2792" spans="47:69" x14ac:dyDescent="0.3">
      <c r="AU2792" t="s">
        <v>42227</v>
      </c>
      <c r="AW2792" t="s">
        <v>42228</v>
      </c>
      <c r="AZ2792" t="s">
        <v>42229</v>
      </c>
      <c r="BA2792" t="s">
        <v>42230</v>
      </c>
      <c r="BB2792" t="s">
        <v>42231</v>
      </c>
      <c r="BD2792" t="s">
        <v>42232</v>
      </c>
      <c r="BI2792" t="s">
        <v>42233</v>
      </c>
      <c r="BN2792" t="s">
        <v>42234</v>
      </c>
      <c r="BO2792" t="s">
        <v>42235</v>
      </c>
      <c r="BQ2792" t="s">
        <v>42236</v>
      </c>
    </row>
    <row r="2793" spans="47:69" x14ac:dyDescent="0.3">
      <c r="AU2793" t="s">
        <v>42237</v>
      </c>
      <c r="AW2793" t="s">
        <v>42238</v>
      </c>
      <c r="AZ2793" t="s">
        <v>42239</v>
      </c>
      <c r="BA2793" t="s">
        <v>42240</v>
      </c>
      <c r="BB2793" t="s">
        <v>42241</v>
      </c>
      <c r="BD2793" t="s">
        <v>42242</v>
      </c>
      <c r="BI2793" t="s">
        <v>42243</v>
      </c>
      <c r="BN2793" t="s">
        <v>42244</v>
      </c>
      <c r="BO2793" t="s">
        <v>42245</v>
      </c>
      <c r="BQ2793" t="s">
        <v>42246</v>
      </c>
    </row>
    <row r="2794" spans="47:69" x14ac:dyDescent="0.3">
      <c r="AU2794" t="s">
        <v>42247</v>
      </c>
      <c r="AW2794" t="s">
        <v>42248</v>
      </c>
      <c r="AZ2794" t="s">
        <v>42249</v>
      </c>
      <c r="BA2794" t="s">
        <v>42250</v>
      </c>
      <c r="BB2794" t="s">
        <v>42251</v>
      </c>
      <c r="BD2794" t="s">
        <v>42252</v>
      </c>
      <c r="BI2794" t="s">
        <v>42253</v>
      </c>
      <c r="BN2794" t="s">
        <v>42254</v>
      </c>
      <c r="BO2794" t="s">
        <v>42255</v>
      </c>
      <c r="BQ2794" t="s">
        <v>42256</v>
      </c>
    </row>
    <row r="2795" spans="47:69" x14ac:dyDescent="0.3">
      <c r="AU2795" t="s">
        <v>42257</v>
      </c>
      <c r="AW2795" t="s">
        <v>42258</v>
      </c>
      <c r="AZ2795" t="s">
        <v>42259</v>
      </c>
      <c r="BA2795" t="s">
        <v>42260</v>
      </c>
      <c r="BB2795" t="s">
        <v>42261</v>
      </c>
      <c r="BD2795" t="s">
        <v>42262</v>
      </c>
      <c r="BI2795" t="s">
        <v>42263</v>
      </c>
      <c r="BN2795" t="s">
        <v>42264</v>
      </c>
      <c r="BO2795" t="s">
        <v>42265</v>
      </c>
      <c r="BQ2795" t="s">
        <v>42266</v>
      </c>
    </row>
    <row r="2796" spans="47:69" x14ac:dyDescent="0.3">
      <c r="AU2796" t="s">
        <v>42267</v>
      </c>
      <c r="AW2796" t="s">
        <v>42268</v>
      </c>
      <c r="AZ2796" t="s">
        <v>42269</v>
      </c>
      <c r="BA2796" t="s">
        <v>42270</v>
      </c>
      <c r="BB2796" t="s">
        <v>42271</v>
      </c>
      <c r="BD2796" t="s">
        <v>12042</v>
      </c>
      <c r="BI2796" t="s">
        <v>42272</v>
      </c>
      <c r="BN2796" t="s">
        <v>42273</v>
      </c>
      <c r="BO2796" t="s">
        <v>42274</v>
      </c>
      <c r="BQ2796" t="s">
        <v>42275</v>
      </c>
    </row>
    <row r="2797" spans="47:69" x14ac:dyDescent="0.3">
      <c r="AU2797" t="s">
        <v>42276</v>
      </c>
      <c r="AW2797" t="s">
        <v>42277</v>
      </c>
      <c r="AZ2797" t="s">
        <v>42278</v>
      </c>
      <c r="BA2797" t="s">
        <v>42279</v>
      </c>
      <c r="BB2797" t="s">
        <v>42280</v>
      </c>
      <c r="BD2797" t="s">
        <v>42281</v>
      </c>
      <c r="BI2797" t="s">
        <v>42282</v>
      </c>
      <c r="BN2797" t="s">
        <v>42283</v>
      </c>
      <c r="BO2797" t="s">
        <v>42284</v>
      </c>
      <c r="BQ2797" t="s">
        <v>42285</v>
      </c>
    </row>
    <row r="2798" spans="47:69" x14ac:dyDescent="0.3">
      <c r="AU2798" t="s">
        <v>42286</v>
      </c>
      <c r="AW2798" t="s">
        <v>42287</v>
      </c>
      <c r="AZ2798" t="s">
        <v>42288</v>
      </c>
      <c r="BA2798" t="s">
        <v>42289</v>
      </c>
      <c r="BB2798" t="s">
        <v>42290</v>
      </c>
      <c r="BD2798" t="s">
        <v>42291</v>
      </c>
      <c r="BI2798" t="s">
        <v>42292</v>
      </c>
      <c r="BN2798" t="s">
        <v>42293</v>
      </c>
      <c r="BO2798" t="s">
        <v>42294</v>
      </c>
      <c r="BQ2798" t="s">
        <v>42295</v>
      </c>
    </row>
    <row r="2799" spans="47:69" x14ac:dyDescent="0.3">
      <c r="AU2799" t="s">
        <v>42296</v>
      </c>
      <c r="AW2799" t="s">
        <v>42297</v>
      </c>
      <c r="AZ2799" t="s">
        <v>42298</v>
      </c>
      <c r="BA2799" t="s">
        <v>42299</v>
      </c>
      <c r="BB2799" t="s">
        <v>42300</v>
      </c>
      <c r="BD2799" t="s">
        <v>42301</v>
      </c>
      <c r="BI2799" t="s">
        <v>42302</v>
      </c>
      <c r="BN2799" t="s">
        <v>42303</v>
      </c>
      <c r="BO2799" t="s">
        <v>42304</v>
      </c>
      <c r="BQ2799" t="s">
        <v>42305</v>
      </c>
    </row>
    <row r="2800" spans="47:69" x14ac:dyDescent="0.3">
      <c r="AU2800" t="s">
        <v>42306</v>
      </c>
      <c r="AW2800" t="s">
        <v>42307</v>
      </c>
      <c r="AZ2800" t="s">
        <v>42308</v>
      </c>
      <c r="BA2800" t="s">
        <v>42309</v>
      </c>
      <c r="BB2800" t="s">
        <v>42310</v>
      </c>
      <c r="BD2800" t="s">
        <v>42311</v>
      </c>
      <c r="BI2800" t="s">
        <v>42312</v>
      </c>
      <c r="BN2800" t="s">
        <v>42313</v>
      </c>
      <c r="BO2800" t="s">
        <v>42314</v>
      </c>
      <c r="BQ2800" t="s">
        <v>42315</v>
      </c>
    </row>
    <row r="2801" spans="47:69" x14ac:dyDescent="0.3">
      <c r="AU2801" t="s">
        <v>42316</v>
      </c>
      <c r="AW2801" t="s">
        <v>42317</v>
      </c>
      <c r="AZ2801" t="s">
        <v>42318</v>
      </c>
      <c r="BA2801" t="s">
        <v>42319</v>
      </c>
      <c r="BB2801" t="s">
        <v>42320</v>
      </c>
      <c r="BD2801" t="s">
        <v>42321</v>
      </c>
      <c r="BI2801" t="s">
        <v>42322</v>
      </c>
      <c r="BN2801" t="s">
        <v>42323</v>
      </c>
      <c r="BO2801" t="s">
        <v>42324</v>
      </c>
      <c r="BQ2801" t="s">
        <v>42325</v>
      </c>
    </row>
    <row r="2802" spans="47:69" x14ac:dyDescent="0.3">
      <c r="AU2802" t="s">
        <v>42326</v>
      </c>
      <c r="AW2802" t="s">
        <v>42327</v>
      </c>
      <c r="AZ2802" t="s">
        <v>42328</v>
      </c>
      <c r="BA2802" t="s">
        <v>42329</v>
      </c>
      <c r="BB2802" t="s">
        <v>42330</v>
      </c>
      <c r="BD2802" t="s">
        <v>42331</v>
      </c>
      <c r="BI2802" t="s">
        <v>42332</v>
      </c>
      <c r="BN2802" t="s">
        <v>42333</v>
      </c>
      <c r="BO2802" t="s">
        <v>42334</v>
      </c>
      <c r="BQ2802" t="s">
        <v>42335</v>
      </c>
    </row>
    <row r="2803" spans="47:69" x14ac:dyDescent="0.3">
      <c r="AU2803" t="s">
        <v>42336</v>
      </c>
      <c r="AW2803" t="s">
        <v>42337</v>
      </c>
      <c r="AZ2803" t="s">
        <v>42338</v>
      </c>
      <c r="BA2803" t="s">
        <v>42339</v>
      </c>
      <c r="BB2803" t="s">
        <v>42340</v>
      </c>
      <c r="BD2803" t="s">
        <v>42341</v>
      </c>
      <c r="BI2803" t="s">
        <v>42342</v>
      </c>
      <c r="BN2803" t="s">
        <v>42343</v>
      </c>
      <c r="BO2803" t="s">
        <v>42344</v>
      </c>
      <c r="BQ2803" t="s">
        <v>42345</v>
      </c>
    </row>
    <row r="2804" spans="47:69" x14ac:dyDescent="0.3">
      <c r="AU2804" t="s">
        <v>42346</v>
      </c>
      <c r="AW2804" t="s">
        <v>42347</v>
      </c>
      <c r="AZ2804" t="s">
        <v>42348</v>
      </c>
      <c r="BA2804" t="s">
        <v>42349</v>
      </c>
      <c r="BB2804" t="s">
        <v>42350</v>
      </c>
      <c r="BD2804" t="s">
        <v>42351</v>
      </c>
      <c r="BI2804" t="s">
        <v>42352</v>
      </c>
      <c r="BN2804" t="s">
        <v>42353</v>
      </c>
      <c r="BO2804" t="s">
        <v>42354</v>
      </c>
      <c r="BQ2804" t="s">
        <v>42355</v>
      </c>
    </row>
    <row r="2805" spans="47:69" x14ac:dyDescent="0.3">
      <c r="AU2805" t="s">
        <v>42356</v>
      </c>
      <c r="AW2805" t="s">
        <v>42357</v>
      </c>
      <c r="AZ2805" t="s">
        <v>42358</v>
      </c>
      <c r="BA2805" t="s">
        <v>42359</v>
      </c>
      <c r="BB2805" t="s">
        <v>42360</v>
      </c>
      <c r="BD2805" t="s">
        <v>42361</v>
      </c>
      <c r="BI2805" t="s">
        <v>42362</v>
      </c>
      <c r="BN2805" t="s">
        <v>42363</v>
      </c>
      <c r="BO2805" t="s">
        <v>42364</v>
      </c>
      <c r="BQ2805" t="s">
        <v>42365</v>
      </c>
    </row>
    <row r="2806" spans="47:69" x14ac:dyDescent="0.3">
      <c r="AU2806" t="s">
        <v>42366</v>
      </c>
      <c r="AW2806" t="s">
        <v>42367</v>
      </c>
      <c r="AZ2806" t="s">
        <v>42368</v>
      </c>
      <c r="BA2806" t="s">
        <v>42369</v>
      </c>
      <c r="BB2806" t="s">
        <v>42370</v>
      </c>
      <c r="BD2806" t="s">
        <v>42371</v>
      </c>
      <c r="BI2806" t="s">
        <v>42372</v>
      </c>
      <c r="BN2806" t="s">
        <v>42373</v>
      </c>
      <c r="BO2806" t="s">
        <v>42374</v>
      </c>
      <c r="BQ2806" t="s">
        <v>42375</v>
      </c>
    </row>
    <row r="2807" spans="47:69" x14ac:dyDescent="0.3">
      <c r="AU2807" t="s">
        <v>42376</v>
      </c>
      <c r="AW2807" t="s">
        <v>42377</v>
      </c>
      <c r="AZ2807" t="s">
        <v>42378</v>
      </c>
      <c r="BA2807" t="s">
        <v>42379</v>
      </c>
      <c r="BB2807" t="s">
        <v>42380</v>
      </c>
      <c r="BD2807" t="s">
        <v>42381</v>
      </c>
      <c r="BI2807" t="s">
        <v>42382</v>
      </c>
      <c r="BN2807" t="s">
        <v>42383</v>
      </c>
      <c r="BO2807" t="s">
        <v>42384</v>
      </c>
      <c r="BQ2807" t="s">
        <v>42385</v>
      </c>
    </row>
    <row r="2808" spans="47:69" x14ac:dyDescent="0.3">
      <c r="AU2808" t="s">
        <v>42386</v>
      </c>
      <c r="AW2808" t="s">
        <v>42387</v>
      </c>
      <c r="AZ2808" t="s">
        <v>42388</v>
      </c>
      <c r="BA2808" t="s">
        <v>42389</v>
      </c>
      <c r="BB2808" t="s">
        <v>42390</v>
      </c>
      <c r="BD2808" t="s">
        <v>42391</v>
      </c>
      <c r="BI2808" t="s">
        <v>42392</v>
      </c>
      <c r="BN2808" t="s">
        <v>42393</v>
      </c>
      <c r="BO2808" t="s">
        <v>42394</v>
      </c>
      <c r="BQ2808" t="s">
        <v>42395</v>
      </c>
    </row>
    <row r="2809" spans="47:69" x14ac:dyDescent="0.3">
      <c r="AU2809" t="s">
        <v>42396</v>
      </c>
      <c r="AW2809" t="s">
        <v>42397</v>
      </c>
      <c r="AZ2809" t="s">
        <v>42398</v>
      </c>
      <c r="BA2809" t="s">
        <v>42399</v>
      </c>
      <c r="BB2809" t="s">
        <v>42400</v>
      </c>
      <c r="BD2809" t="s">
        <v>42401</v>
      </c>
      <c r="BI2809" t="s">
        <v>42402</v>
      </c>
      <c r="BN2809" t="s">
        <v>42403</v>
      </c>
      <c r="BO2809" t="s">
        <v>42404</v>
      </c>
      <c r="BQ2809" t="s">
        <v>42405</v>
      </c>
    </row>
    <row r="2810" spans="47:69" x14ac:dyDescent="0.3">
      <c r="AU2810" t="s">
        <v>42406</v>
      </c>
      <c r="AW2810" t="s">
        <v>42407</v>
      </c>
      <c r="AZ2810" t="s">
        <v>42408</v>
      </c>
      <c r="BA2810" t="s">
        <v>42409</v>
      </c>
      <c r="BB2810" t="s">
        <v>42410</v>
      </c>
      <c r="BD2810" t="s">
        <v>42411</v>
      </c>
      <c r="BI2810" t="s">
        <v>42412</v>
      </c>
      <c r="BN2810" t="s">
        <v>42413</v>
      </c>
      <c r="BO2810" t="s">
        <v>42414</v>
      </c>
      <c r="BQ2810" t="s">
        <v>42415</v>
      </c>
    </row>
    <row r="2811" spans="47:69" x14ac:dyDescent="0.3">
      <c r="AU2811" t="s">
        <v>42416</v>
      </c>
      <c r="AW2811" t="s">
        <v>42417</v>
      </c>
      <c r="AZ2811" t="s">
        <v>42418</v>
      </c>
      <c r="BA2811" t="s">
        <v>42419</v>
      </c>
      <c r="BB2811" t="s">
        <v>42420</v>
      </c>
      <c r="BD2811" t="s">
        <v>42421</v>
      </c>
      <c r="BI2811" t="s">
        <v>42422</v>
      </c>
      <c r="BN2811" t="s">
        <v>42423</v>
      </c>
      <c r="BO2811" t="s">
        <v>42424</v>
      </c>
      <c r="BQ2811" t="s">
        <v>42425</v>
      </c>
    </row>
    <row r="2812" spans="47:69" x14ac:dyDescent="0.3">
      <c r="AU2812" t="s">
        <v>42426</v>
      </c>
      <c r="AW2812" t="s">
        <v>42427</v>
      </c>
      <c r="AZ2812" t="s">
        <v>42428</v>
      </c>
      <c r="BA2812" t="s">
        <v>42429</v>
      </c>
      <c r="BB2812" t="s">
        <v>42430</v>
      </c>
      <c r="BD2812" t="s">
        <v>42431</v>
      </c>
      <c r="BI2812" t="s">
        <v>42432</v>
      </c>
      <c r="BN2812" t="s">
        <v>42433</v>
      </c>
      <c r="BO2812" t="s">
        <v>42434</v>
      </c>
      <c r="BQ2812" t="s">
        <v>42435</v>
      </c>
    </row>
    <row r="2813" spans="47:69" x14ac:dyDescent="0.3">
      <c r="AU2813" t="s">
        <v>42436</v>
      </c>
      <c r="AW2813" t="s">
        <v>42437</v>
      </c>
      <c r="AZ2813" t="s">
        <v>42438</v>
      </c>
      <c r="BA2813" t="s">
        <v>42439</v>
      </c>
      <c r="BB2813" t="s">
        <v>42440</v>
      </c>
      <c r="BD2813" t="s">
        <v>42441</v>
      </c>
      <c r="BI2813" t="s">
        <v>42442</v>
      </c>
      <c r="BN2813" t="s">
        <v>42443</v>
      </c>
      <c r="BO2813" t="s">
        <v>42444</v>
      </c>
      <c r="BQ2813" t="s">
        <v>42445</v>
      </c>
    </row>
    <row r="2814" spans="47:69" x14ac:dyDescent="0.3">
      <c r="AU2814" t="s">
        <v>42446</v>
      </c>
      <c r="AW2814" t="s">
        <v>42447</v>
      </c>
      <c r="AZ2814" t="s">
        <v>42448</v>
      </c>
      <c r="BA2814" t="s">
        <v>42449</v>
      </c>
      <c r="BB2814" t="s">
        <v>42450</v>
      </c>
      <c r="BD2814" t="s">
        <v>42451</v>
      </c>
      <c r="BI2814" t="s">
        <v>42452</v>
      </c>
      <c r="BN2814" t="s">
        <v>42453</v>
      </c>
      <c r="BO2814" t="s">
        <v>42454</v>
      </c>
      <c r="BQ2814" t="s">
        <v>42455</v>
      </c>
    </row>
    <row r="2815" spans="47:69" x14ac:dyDescent="0.3">
      <c r="AU2815" t="s">
        <v>42456</v>
      </c>
      <c r="AW2815" t="s">
        <v>42457</v>
      </c>
      <c r="AZ2815" t="s">
        <v>42458</v>
      </c>
      <c r="BA2815" t="s">
        <v>42459</v>
      </c>
      <c r="BB2815" t="s">
        <v>42460</v>
      </c>
      <c r="BD2815" t="s">
        <v>42461</v>
      </c>
      <c r="BI2815" t="s">
        <v>42462</v>
      </c>
      <c r="BN2815" t="s">
        <v>42463</v>
      </c>
      <c r="BO2815" t="s">
        <v>42464</v>
      </c>
      <c r="BQ2815" t="s">
        <v>42465</v>
      </c>
    </row>
    <row r="2816" spans="47:69" x14ac:dyDescent="0.3">
      <c r="AU2816" t="s">
        <v>42466</v>
      </c>
      <c r="AW2816" t="s">
        <v>42467</v>
      </c>
      <c r="AZ2816" t="s">
        <v>42468</v>
      </c>
      <c r="BA2816" t="s">
        <v>42469</v>
      </c>
      <c r="BB2816" t="s">
        <v>42470</v>
      </c>
      <c r="BD2816" t="s">
        <v>42471</v>
      </c>
      <c r="BI2816" t="s">
        <v>42472</v>
      </c>
      <c r="BN2816" t="s">
        <v>42473</v>
      </c>
      <c r="BO2816" t="s">
        <v>42474</v>
      </c>
      <c r="BQ2816" t="s">
        <v>42475</v>
      </c>
    </row>
    <row r="2817" spans="47:69" x14ac:dyDescent="0.3">
      <c r="AU2817" t="s">
        <v>42476</v>
      </c>
      <c r="AW2817" t="s">
        <v>42477</v>
      </c>
      <c r="AZ2817" t="s">
        <v>42478</v>
      </c>
      <c r="BA2817" t="s">
        <v>42479</v>
      </c>
      <c r="BB2817" t="s">
        <v>42480</v>
      </c>
      <c r="BD2817" t="s">
        <v>42481</v>
      </c>
      <c r="BI2817" t="s">
        <v>42482</v>
      </c>
      <c r="BN2817" t="s">
        <v>42483</v>
      </c>
      <c r="BO2817" t="s">
        <v>42484</v>
      </c>
      <c r="BQ2817" t="s">
        <v>42485</v>
      </c>
    </row>
    <row r="2818" spans="47:69" x14ac:dyDescent="0.3">
      <c r="AU2818" t="s">
        <v>42486</v>
      </c>
      <c r="AW2818" t="s">
        <v>42487</v>
      </c>
      <c r="AZ2818" t="s">
        <v>42488</v>
      </c>
      <c r="BA2818" t="s">
        <v>42489</v>
      </c>
      <c r="BB2818" t="s">
        <v>42490</v>
      </c>
      <c r="BD2818" t="s">
        <v>42491</v>
      </c>
      <c r="BI2818" t="s">
        <v>42492</v>
      </c>
      <c r="BN2818" t="s">
        <v>42493</v>
      </c>
      <c r="BO2818" t="s">
        <v>42494</v>
      </c>
      <c r="BQ2818" t="s">
        <v>42495</v>
      </c>
    </row>
    <row r="2819" spans="47:69" x14ac:dyDescent="0.3">
      <c r="AU2819" t="s">
        <v>42496</v>
      </c>
      <c r="AW2819" t="s">
        <v>42497</v>
      </c>
      <c r="AZ2819" t="s">
        <v>42498</v>
      </c>
      <c r="BA2819" t="s">
        <v>42499</v>
      </c>
      <c r="BB2819" t="s">
        <v>42500</v>
      </c>
      <c r="BD2819" t="s">
        <v>42501</v>
      </c>
      <c r="BI2819" t="s">
        <v>42502</v>
      </c>
      <c r="BN2819" t="s">
        <v>42503</v>
      </c>
      <c r="BO2819" t="s">
        <v>42504</v>
      </c>
      <c r="BQ2819" t="s">
        <v>42505</v>
      </c>
    </row>
    <row r="2820" spans="47:69" x14ac:dyDescent="0.3">
      <c r="AU2820" t="s">
        <v>42506</v>
      </c>
      <c r="AW2820" t="s">
        <v>42507</v>
      </c>
      <c r="AZ2820" t="s">
        <v>42508</v>
      </c>
      <c r="BA2820" t="s">
        <v>42509</v>
      </c>
      <c r="BB2820" t="s">
        <v>42510</v>
      </c>
      <c r="BD2820" t="s">
        <v>42511</v>
      </c>
      <c r="BI2820" t="s">
        <v>42512</v>
      </c>
      <c r="BN2820" t="s">
        <v>42513</v>
      </c>
      <c r="BO2820" t="s">
        <v>42514</v>
      </c>
      <c r="BQ2820" t="s">
        <v>42515</v>
      </c>
    </row>
    <row r="2821" spans="47:69" x14ac:dyDescent="0.3">
      <c r="AU2821" t="s">
        <v>42516</v>
      </c>
      <c r="AW2821" t="s">
        <v>42517</v>
      </c>
      <c r="AZ2821" t="s">
        <v>42518</v>
      </c>
      <c r="BA2821" t="s">
        <v>42519</v>
      </c>
      <c r="BB2821" t="s">
        <v>42520</v>
      </c>
      <c r="BD2821" t="s">
        <v>42521</v>
      </c>
      <c r="BI2821" t="s">
        <v>42522</v>
      </c>
      <c r="BN2821" t="s">
        <v>42523</v>
      </c>
      <c r="BO2821" t="s">
        <v>42524</v>
      </c>
      <c r="BQ2821" t="s">
        <v>42525</v>
      </c>
    </row>
    <row r="2822" spans="47:69" x14ac:dyDescent="0.3">
      <c r="AU2822" t="s">
        <v>42526</v>
      </c>
      <c r="AW2822" t="s">
        <v>42527</v>
      </c>
      <c r="AZ2822" t="s">
        <v>42528</v>
      </c>
      <c r="BA2822" t="s">
        <v>42529</v>
      </c>
      <c r="BB2822" t="s">
        <v>42530</v>
      </c>
      <c r="BD2822" t="s">
        <v>42531</v>
      </c>
      <c r="BI2822" t="s">
        <v>42532</v>
      </c>
      <c r="BN2822" t="s">
        <v>42533</v>
      </c>
      <c r="BO2822" t="s">
        <v>42534</v>
      </c>
      <c r="BQ2822" t="s">
        <v>42535</v>
      </c>
    </row>
    <row r="2823" spans="47:69" x14ac:dyDescent="0.3">
      <c r="AU2823" t="s">
        <v>42536</v>
      </c>
      <c r="AW2823" t="s">
        <v>42537</v>
      </c>
      <c r="AZ2823" t="s">
        <v>42538</v>
      </c>
      <c r="BA2823" t="s">
        <v>42539</v>
      </c>
      <c r="BB2823" t="s">
        <v>42540</v>
      </c>
      <c r="BD2823" t="s">
        <v>42541</v>
      </c>
      <c r="BI2823" t="s">
        <v>42542</v>
      </c>
      <c r="BN2823" t="s">
        <v>42543</v>
      </c>
      <c r="BO2823" t="s">
        <v>42544</v>
      </c>
      <c r="BQ2823" t="s">
        <v>42545</v>
      </c>
    </row>
    <row r="2824" spans="47:69" x14ac:dyDescent="0.3">
      <c r="AU2824" t="s">
        <v>42546</v>
      </c>
      <c r="AW2824" t="s">
        <v>42547</v>
      </c>
      <c r="AZ2824" t="s">
        <v>42548</v>
      </c>
      <c r="BA2824" t="s">
        <v>42549</v>
      </c>
      <c r="BB2824" t="s">
        <v>42550</v>
      </c>
      <c r="BD2824" t="s">
        <v>42551</v>
      </c>
      <c r="BI2824" t="s">
        <v>42552</v>
      </c>
      <c r="BN2824" t="s">
        <v>42553</v>
      </c>
      <c r="BO2824" t="s">
        <v>42554</v>
      </c>
    </row>
    <row r="2825" spans="47:69" x14ac:dyDescent="0.3">
      <c r="AU2825" t="s">
        <v>42555</v>
      </c>
      <c r="AW2825" t="s">
        <v>42556</v>
      </c>
      <c r="AZ2825" t="s">
        <v>42557</v>
      </c>
      <c r="BA2825" t="s">
        <v>42558</v>
      </c>
      <c r="BB2825" t="s">
        <v>42559</v>
      </c>
      <c r="BD2825" t="s">
        <v>42560</v>
      </c>
      <c r="BI2825" t="s">
        <v>42561</v>
      </c>
      <c r="BN2825" t="s">
        <v>42562</v>
      </c>
      <c r="BO2825" t="s">
        <v>42563</v>
      </c>
    </row>
    <row r="2826" spans="47:69" x14ac:dyDescent="0.3">
      <c r="AU2826" t="s">
        <v>42564</v>
      </c>
      <c r="AW2826" t="s">
        <v>42565</v>
      </c>
      <c r="AZ2826" t="s">
        <v>42566</v>
      </c>
      <c r="BA2826" t="s">
        <v>42567</v>
      </c>
      <c r="BB2826" t="s">
        <v>42568</v>
      </c>
      <c r="BD2826" t="s">
        <v>42569</v>
      </c>
      <c r="BI2826" t="s">
        <v>42570</v>
      </c>
      <c r="BN2826" t="s">
        <v>42571</v>
      </c>
      <c r="BO2826" t="s">
        <v>42572</v>
      </c>
    </row>
    <row r="2827" spans="47:69" x14ac:dyDescent="0.3">
      <c r="AU2827" t="s">
        <v>42573</v>
      </c>
      <c r="AW2827" t="s">
        <v>42574</v>
      </c>
      <c r="AZ2827" t="s">
        <v>42575</v>
      </c>
      <c r="BA2827" t="s">
        <v>42576</v>
      </c>
      <c r="BB2827" t="s">
        <v>42577</v>
      </c>
      <c r="BD2827" t="s">
        <v>42578</v>
      </c>
      <c r="BI2827" t="s">
        <v>42579</v>
      </c>
      <c r="BN2827" t="s">
        <v>42580</v>
      </c>
      <c r="BO2827" t="s">
        <v>42581</v>
      </c>
    </row>
    <row r="2828" spans="47:69" x14ac:dyDescent="0.3">
      <c r="AU2828" t="s">
        <v>42582</v>
      </c>
      <c r="AW2828" t="s">
        <v>42583</v>
      </c>
      <c r="AZ2828" t="s">
        <v>42584</v>
      </c>
      <c r="BA2828" t="s">
        <v>42585</v>
      </c>
      <c r="BB2828" t="s">
        <v>42586</v>
      </c>
      <c r="BD2828" t="s">
        <v>42587</v>
      </c>
      <c r="BI2828" t="s">
        <v>42588</v>
      </c>
      <c r="BN2828" t="s">
        <v>42589</v>
      </c>
    </row>
    <row r="2829" spans="47:69" x14ac:dyDescent="0.3">
      <c r="AU2829" t="s">
        <v>42590</v>
      </c>
      <c r="AW2829" t="s">
        <v>42591</v>
      </c>
      <c r="AZ2829" t="s">
        <v>42592</v>
      </c>
      <c r="BA2829" t="s">
        <v>42593</v>
      </c>
      <c r="BB2829" t="s">
        <v>42594</v>
      </c>
      <c r="BD2829" t="s">
        <v>42595</v>
      </c>
      <c r="BI2829" t="s">
        <v>42596</v>
      </c>
      <c r="BN2829" t="s">
        <v>42597</v>
      </c>
    </row>
    <row r="2830" spans="47:69" x14ac:dyDescent="0.3">
      <c r="AU2830" t="s">
        <v>42598</v>
      </c>
      <c r="AW2830" t="s">
        <v>42599</v>
      </c>
      <c r="AZ2830" t="s">
        <v>42600</v>
      </c>
      <c r="BA2830" t="s">
        <v>42601</v>
      </c>
      <c r="BB2830" t="s">
        <v>42602</v>
      </c>
      <c r="BD2830" t="s">
        <v>42603</v>
      </c>
      <c r="BI2830" t="s">
        <v>42604</v>
      </c>
      <c r="BN2830" t="s">
        <v>42605</v>
      </c>
    </row>
    <row r="2831" spans="47:69" x14ac:dyDescent="0.3">
      <c r="AU2831" t="s">
        <v>42606</v>
      </c>
      <c r="AW2831" t="s">
        <v>42607</v>
      </c>
      <c r="AZ2831" t="s">
        <v>42608</v>
      </c>
      <c r="BA2831" t="s">
        <v>42609</v>
      </c>
      <c r="BB2831" t="s">
        <v>42610</v>
      </c>
      <c r="BD2831" t="s">
        <v>42611</v>
      </c>
      <c r="BI2831" t="s">
        <v>42612</v>
      </c>
      <c r="BN2831" t="s">
        <v>42613</v>
      </c>
    </row>
    <row r="2832" spans="47:69" x14ac:dyDescent="0.3">
      <c r="AU2832" t="s">
        <v>42614</v>
      </c>
      <c r="AW2832" t="s">
        <v>42615</v>
      </c>
      <c r="AZ2832" t="s">
        <v>42616</v>
      </c>
      <c r="BA2832" t="s">
        <v>42617</v>
      </c>
      <c r="BB2832" t="s">
        <v>42618</v>
      </c>
      <c r="BD2832" t="s">
        <v>42619</v>
      </c>
      <c r="BI2832" t="s">
        <v>42620</v>
      </c>
      <c r="BN2832" t="s">
        <v>42621</v>
      </c>
    </row>
    <row r="2833" spans="47:66" x14ac:dyDescent="0.3">
      <c r="AU2833" t="s">
        <v>42622</v>
      </c>
      <c r="AW2833" t="s">
        <v>42623</v>
      </c>
      <c r="AZ2833" t="s">
        <v>42624</v>
      </c>
      <c r="BA2833" t="s">
        <v>42625</v>
      </c>
      <c r="BB2833" t="s">
        <v>42626</v>
      </c>
      <c r="BD2833" t="s">
        <v>42627</v>
      </c>
      <c r="BI2833" t="s">
        <v>42628</v>
      </c>
      <c r="BN2833" t="s">
        <v>42629</v>
      </c>
    </row>
    <row r="2834" spans="47:66" x14ac:dyDescent="0.3">
      <c r="AU2834" t="s">
        <v>42630</v>
      </c>
      <c r="AW2834" t="s">
        <v>42631</v>
      </c>
      <c r="AZ2834" t="s">
        <v>42632</v>
      </c>
      <c r="BA2834" t="s">
        <v>42633</v>
      </c>
      <c r="BB2834" t="s">
        <v>42634</v>
      </c>
      <c r="BD2834" t="s">
        <v>42635</v>
      </c>
      <c r="BI2834" t="s">
        <v>42636</v>
      </c>
      <c r="BN2834" t="s">
        <v>42637</v>
      </c>
    </row>
    <row r="2835" spans="47:66" x14ac:dyDescent="0.3">
      <c r="AU2835" t="s">
        <v>42638</v>
      </c>
      <c r="AW2835" t="s">
        <v>42639</v>
      </c>
      <c r="AZ2835" t="s">
        <v>42640</v>
      </c>
      <c r="BA2835" t="s">
        <v>42641</v>
      </c>
      <c r="BB2835" t="s">
        <v>42642</v>
      </c>
      <c r="BD2835" t="s">
        <v>42643</v>
      </c>
      <c r="BI2835" t="s">
        <v>42644</v>
      </c>
      <c r="BN2835" t="s">
        <v>42645</v>
      </c>
    </row>
    <row r="2836" spans="47:66" x14ac:dyDescent="0.3">
      <c r="AU2836" t="s">
        <v>42646</v>
      </c>
      <c r="AW2836" t="s">
        <v>42647</v>
      </c>
      <c r="AZ2836" t="s">
        <v>42648</v>
      </c>
      <c r="BA2836" t="s">
        <v>42649</v>
      </c>
      <c r="BB2836" t="s">
        <v>42650</v>
      </c>
      <c r="BD2836" t="s">
        <v>42651</v>
      </c>
      <c r="BI2836" t="s">
        <v>42652</v>
      </c>
      <c r="BN2836" t="s">
        <v>42653</v>
      </c>
    </row>
    <row r="2837" spans="47:66" x14ac:dyDescent="0.3">
      <c r="AU2837" t="s">
        <v>42654</v>
      </c>
      <c r="AW2837" t="s">
        <v>42655</v>
      </c>
      <c r="AZ2837" t="s">
        <v>42656</v>
      </c>
      <c r="BA2837" t="s">
        <v>42657</v>
      </c>
      <c r="BB2837" t="s">
        <v>42658</v>
      </c>
      <c r="BD2837" t="s">
        <v>42659</v>
      </c>
      <c r="BI2837" t="s">
        <v>42660</v>
      </c>
      <c r="BN2837" t="s">
        <v>42661</v>
      </c>
    </row>
    <row r="2838" spans="47:66" x14ac:dyDescent="0.3">
      <c r="AU2838" t="s">
        <v>42662</v>
      </c>
      <c r="AW2838" t="s">
        <v>42663</v>
      </c>
      <c r="AZ2838" t="s">
        <v>42664</v>
      </c>
      <c r="BA2838" t="s">
        <v>42665</v>
      </c>
      <c r="BB2838" t="s">
        <v>42666</v>
      </c>
      <c r="BD2838" t="s">
        <v>42667</v>
      </c>
      <c r="BI2838" t="s">
        <v>42668</v>
      </c>
      <c r="BN2838" t="s">
        <v>42669</v>
      </c>
    </row>
    <row r="2839" spans="47:66" x14ac:dyDescent="0.3">
      <c r="AU2839" t="s">
        <v>42670</v>
      </c>
      <c r="AW2839" t="s">
        <v>42671</v>
      </c>
      <c r="AZ2839" t="s">
        <v>42672</v>
      </c>
      <c r="BA2839" t="s">
        <v>42673</v>
      </c>
      <c r="BB2839" t="s">
        <v>42674</v>
      </c>
      <c r="BD2839" t="s">
        <v>42675</v>
      </c>
      <c r="BI2839" t="s">
        <v>42676</v>
      </c>
      <c r="BN2839" t="s">
        <v>42677</v>
      </c>
    </row>
    <row r="2840" spans="47:66" x14ac:dyDescent="0.3">
      <c r="AU2840" t="s">
        <v>42678</v>
      </c>
      <c r="AW2840" t="s">
        <v>42679</v>
      </c>
      <c r="AZ2840" t="s">
        <v>42680</v>
      </c>
      <c r="BA2840" t="s">
        <v>42681</v>
      </c>
      <c r="BB2840" t="s">
        <v>42682</v>
      </c>
      <c r="BD2840" t="s">
        <v>42683</v>
      </c>
      <c r="BI2840" t="s">
        <v>42684</v>
      </c>
      <c r="BN2840" t="s">
        <v>42685</v>
      </c>
    </row>
    <row r="2841" spans="47:66" x14ac:dyDescent="0.3">
      <c r="AU2841" t="s">
        <v>42686</v>
      </c>
      <c r="AW2841" t="s">
        <v>42687</v>
      </c>
      <c r="AZ2841" t="s">
        <v>42688</v>
      </c>
      <c r="BA2841" t="s">
        <v>42689</v>
      </c>
      <c r="BB2841" t="s">
        <v>42690</v>
      </c>
      <c r="BD2841" t="s">
        <v>42691</v>
      </c>
      <c r="BI2841" t="s">
        <v>42692</v>
      </c>
      <c r="BN2841" t="s">
        <v>42693</v>
      </c>
    </row>
    <row r="2842" spans="47:66" x14ac:dyDescent="0.3">
      <c r="AU2842" t="s">
        <v>42694</v>
      </c>
      <c r="AW2842" t="s">
        <v>42695</v>
      </c>
      <c r="AZ2842" t="s">
        <v>42696</v>
      </c>
      <c r="BA2842" t="s">
        <v>42697</v>
      </c>
      <c r="BB2842" t="s">
        <v>42698</v>
      </c>
      <c r="BD2842" t="s">
        <v>42699</v>
      </c>
      <c r="BI2842" t="s">
        <v>42700</v>
      </c>
      <c r="BN2842" t="s">
        <v>42701</v>
      </c>
    </row>
    <row r="2843" spans="47:66" x14ac:dyDescent="0.3">
      <c r="AU2843" t="s">
        <v>42702</v>
      </c>
      <c r="AW2843" t="s">
        <v>42703</v>
      </c>
      <c r="AZ2843" t="s">
        <v>42704</v>
      </c>
      <c r="BA2843" t="s">
        <v>42705</v>
      </c>
      <c r="BB2843" t="s">
        <v>42706</v>
      </c>
      <c r="BD2843" t="s">
        <v>42707</v>
      </c>
      <c r="BI2843" t="s">
        <v>42708</v>
      </c>
      <c r="BN2843" t="s">
        <v>42709</v>
      </c>
    </row>
    <row r="2844" spans="47:66" x14ac:dyDescent="0.3">
      <c r="AU2844" t="s">
        <v>42710</v>
      </c>
      <c r="AW2844" t="s">
        <v>42711</v>
      </c>
      <c r="AZ2844" t="s">
        <v>42712</v>
      </c>
      <c r="BA2844" t="s">
        <v>42713</v>
      </c>
      <c r="BB2844" t="s">
        <v>42714</v>
      </c>
      <c r="BD2844" t="s">
        <v>42715</v>
      </c>
      <c r="BI2844" t="s">
        <v>42716</v>
      </c>
      <c r="BN2844" t="s">
        <v>42717</v>
      </c>
    </row>
    <row r="2845" spans="47:66" x14ac:dyDescent="0.3">
      <c r="AU2845" t="s">
        <v>42718</v>
      </c>
      <c r="AW2845" t="s">
        <v>42719</v>
      </c>
      <c r="AZ2845" t="s">
        <v>42720</v>
      </c>
      <c r="BA2845" t="s">
        <v>42721</v>
      </c>
      <c r="BB2845" t="s">
        <v>42722</v>
      </c>
      <c r="BD2845" t="s">
        <v>42723</v>
      </c>
      <c r="BI2845" t="s">
        <v>42724</v>
      </c>
      <c r="BN2845" t="s">
        <v>42725</v>
      </c>
    </row>
    <row r="2846" spans="47:66" x14ac:dyDescent="0.3">
      <c r="AU2846" t="s">
        <v>42726</v>
      </c>
      <c r="AW2846" t="s">
        <v>42727</v>
      </c>
      <c r="AZ2846" t="s">
        <v>42728</v>
      </c>
      <c r="BA2846" t="s">
        <v>42729</v>
      </c>
      <c r="BB2846" t="s">
        <v>42730</v>
      </c>
      <c r="BD2846" t="s">
        <v>42731</v>
      </c>
      <c r="BI2846" t="s">
        <v>42732</v>
      </c>
      <c r="BN2846" t="s">
        <v>42733</v>
      </c>
    </row>
    <row r="2847" spans="47:66" x14ac:dyDescent="0.3">
      <c r="AU2847" t="s">
        <v>42734</v>
      </c>
      <c r="AW2847" t="s">
        <v>42735</v>
      </c>
      <c r="AZ2847" t="s">
        <v>42736</v>
      </c>
      <c r="BA2847" t="s">
        <v>42737</v>
      </c>
      <c r="BB2847" t="s">
        <v>42738</v>
      </c>
      <c r="BD2847" t="s">
        <v>42739</v>
      </c>
      <c r="BI2847" t="s">
        <v>42740</v>
      </c>
      <c r="BN2847" t="s">
        <v>42741</v>
      </c>
    </row>
    <row r="2848" spans="47:66" x14ac:dyDescent="0.3">
      <c r="AU2848" t="s">
        <v>42742</v>
      </c>
      <c r="AW2848" t="s">
        <v>42743</v>
      </c>
      <c r="AZ2848" t="s">
        <v>42744</v>
      </c>
      <c r="BA2848" t="s">
        <v>42745</v>
      </c>
      <c r="BB2848" t="s">
        <v>42746</v>
      </c>
      <c r="BD2848" t="s">
        <v>42747</v>
      </c>
      <c r="BI2848" t="s">
        <v>42748</v>
      </c>
      <c r="BN2848" t="s">
        <v>42749</v>
      </c>
    </row>
    <row r="2849" spans="47:66" x14ac:dyDescent="0.3">
      <c r="AU2849" t="s">
        <v>42750</v>
      </c>
      <c r="AW2849" t="s">
        <v>42751</v>
      </c>
      <c r="AZ2849" t="s">
        <v>42752</v>
      </c>
      <c r="BA2849" t="s">
        <v>42753</v>
      </c>
      <c r="BB2849" t="s">
        <v>42754</v>
      </c>
      <c r="BD2849" t="s">
        <v>42755</v>
      </c>
      <c r="BI2849" t="s">
        <v>42756</v>
      </c>
      <c r="BN2849" t="s">
        <v>42757</v>
      </c>
    </row>
    <row r="2850" spans="47:66" x14ac:dyDescent="0.3">
      <c r="AU2850" t="s">
        <v>42758</v>
      </c>
      <c r="AW2850" t="s">
        <v>42759</v>
      </c>
      <c r="AZ2850" t="s">
        <v>42760</v>
      </c>
      <c r="BA2850" t="s">
        <v>42761</v>
      </c>
      <c r="BB2850" t="s">
        <v>42762</v>
      </c>
      <c r="BD2850" t="s">
        <v>42763</v>
      </c>
      <c r="BI2850" t="s">
        <v>42764</v>
      </c>
      <c r="BN2850" t="s">
        <v>42765</v>
      </c>
    </row>
    <row r="2851" spans="47:66" x14ac:dyDescent="0.3">
      <c r="AU2851" t="s">
        <v>42766</v>
      </c>
      <c r="AW2851" t="s">
        <v>42767</v>
      </c>
      <c r="AZ2851" t="s">
        <v>42768</v>
      </c>
      <c r="BA2851" t="s">
        <v>42769</v>
      </c>
      <c r="BB2851" t="s">
        <v>42770</v>
      </c>
      <c r="BD2851" t="s">
        <v>42771</v>
      </c>
      <c r="BI2851" t="s">
        <v>42772</v>
      </c>
      <c r="BN2851" t="s">
        <v>42773</v>
      </c>
    </row>
    <row r="2852" spans="47:66" x14ac:dyDescent="0.3">
      <c r="AU2852" t="s">
        <v>42774</v>
      </c>
      <c r="AW2852" t="s">
        <v>12944</v>
      </c>
      <c r="AZ2852" t="s">
        <v>42775</v>
      </c>
      <c r="BA2852" t="s">
        <v>42776</v>
      </c>
      <c r="BB2852" t="s">
        <v>3583</v>
      </c>
      <c r="BD2852" t="s">
        <v>42777</v>
      </c>
      <c r="BI2852" t="s">
        <v>42778</v>
      </c>
      <c r="BN2852" t="s">
        <v>42779</v>
      </c>
    </row>
    <row r="2853" spans="47:66" x14ac:dyDescent="0.3">
      <c r="AU2853" t="s">
        <v>42780</v>
      </c>
      <c r="AW2853" t="s">
        <v>42781</v>
      </c>
      <c r="AZ2853" t="s">
        <v>42782</v>
      </c>
      <c r="BA2853" t="s">
        <v>42783</v>
      </c>
      <c r="BB2853" t="s">
        <v>42784</v>
      </c>
      <c r="BD2853" t="s">
        <v>42785</v>
      </c>
      <c r="BI2853" t="s">
        <v>42786</v>
      </c>
      <c r="BN2853" t="s">
        <v>42787</v>
      </c>
    </row>
    <row r="2854" spans="47:66" x14ac:dyDescent="0.3">
      <c r="AU2854" t="s">
        <v>42788</v>
      </c>
      <c r="AW2854" t="s">
        <v>42789</v>
      </c>
      <c r="AZ2854" t="s">
        <v>42790</v>
      </c>
      <c r="BA2854" t="s">
        <v>42791</v>
      </c>
      <c r="BB2854" t="s">
        <v>42792</v>
      </c>
      <c r="BD2854" t="s">
        <v>42793</v>
      </c>
      <c r="BI2854" t="s">
        <v>42794</v>
      </c>
      <c r="BN2854" t="s">
        <v>42795</v>
      </c>
    </row>
    <row r="2855" spans="47:66" x14ac:dyDescent="0.3">
      <c r="AU2855" t="s">
        <v>42796</v>
      </c>
      <c r="AW2855" t="s">
        <v>42797</v>
      </c>
      <c r="AZ2855" t="s">
        <v>42798</v>
      </c>
      <c r="BA2855" t="s">
        <v>42799</v>
      </c>
      <c r="BB2855" t="s">
        <v>42800</v>
      </c>
      <c r="BD2855" t="s">
        <v>42801</v>
      </c>
      <c r="BI2855" t="s">
        <v>42802</v>
      </c>
      <c r="BN2855" t="s">
        <v>42803</v>
      </c>
    </row>
    <row r="2856" spans="47:66" x14ac:dyDescent="0.3">
      <c r="AU2856" t="s">
        <v>42804</v>
      </c>
      <c r="AW2856" t="s">
        <v>42805</v>
      </c>
      <c r="AZ2856" t="s">
        <v>42806</v>
      </c>
      <c r="BA2856" t="s">
        <v>42807</v>
      </c>
      <c r="BB2856" t="s">
        <v>42808</v>
      </c>
      <c r="BD2856" t="s">
        <v>42809</v>
      </c>
      <c r="BI2856" t="s">
        <v>42810</v>
      </c>
      <c r="BN2856" t="s">
        <v>42811</v>
      </c>
    </row>
    <row r="2857" spans="47:66" x14ac:dyDescent="0.3">
      <c r="AU2857" t="s">
        <v>42812</v>
      </c>
      <c r="AW2857" t="s">
        <v>42813</v>
      </c>
      <c r="AZ2857" t="s">
        <v>42814</v>
      </c>
      <c r="BA2857" t="s">
        <v>42815</v>
      </c>
      <c r="BB2857" t="s">
        <v>42816</v>
      </c>
      <c r="BD2857" t="s">
        <v>42817</v>
      </c>
      <c r="BI2857" t="s">
        <v>42818</v>
      </c>
      <c r="BN2857" t="s">
        <v>42819</v>
      </c>
    </row>
    <row r="2858" spans="47:66" x14ac:dyDescent="0.3">
      <c r="AU2858" t="s">
        <v>42820</v>
      </c>
      <c r="AW2858" t="s">
        <v>42821</v>
      </c>
      <c r="AZ2858" t="s">
        <v>42822</v>
      </c>
      <c r="BA2858" t="s">
        <v>42823</v>
      </c>
      <c r="BB2858" t="s">
        <v>42824</v>
      </c>
      <c r="BD2858" t="s">
        <v>42825</v>
      </c>
      <c r="BI2858" t="s">
        <v>42826</v>
      </c>
      <c r="BN2858" t="s">
        <v>42827</v>
      </c>
    </row>
    <row r="2859" spans="47:66" x14ac:dyDescent="0.3">
      <c r="AU2859" t="s">
        <v>42828</v>
      </c>
      <c r="AW2859" t="s">
        <v>42829</v>
      </c>
      <c r="AZ2859" t="s">
        <v>42830</v>
      </c>
      <c r="BA2859" t="s">
        <v>42831</v>
      </c>
      <c r="BB2859" t="s">
        <v>42832</v>
      </c>
      <c r="BD2859" t="s">
        <v>42833</v>
      </c>
      <c r="BI2859" t="s">
        <v>42834</v>
      </c>
      <c r="BN2859" t="s">
        <v>42835</v>
      </c>
    </row>
    <row r="2860" spans="47:66" x14ac:dyDescent="0.3">
      <c r="AU2860" t="s">
        <v>42836</v>
      </c>
      <c r="AW2860" t="s">
        <v>42837</v>
      </c>
      <c r="AZ2860" t="s">
        <v>42838</v>
      </c>
      <c r="BA2860" t="s">
        <v>42839</v>
      </c>
      <c r="BB2860" t="s">
        <v>42840</v>
      </c>
      <c r="BD2860" t="s">
        <v>42841</v>
      </c>
      <c r="BI2860" t="s">
        <v>42842</v>
      </c>
      <c r="BN2860" t="s">
        <v>42843</v>
      </c>
    </row>
    <row r="2861" spans="47:66" x14ac:dyDescent="0.3">
      <c r="AU2861" t="s">
        <v>42844</v>
      </c>
      <c r="AW2861" t="s">
        <v>42845</v>
      </c>
      <c r="AZ2861" t="s">
        <v>42846</v>
      </c>
      <c r="BA2861" t="s">
        <v>42847</v>
      </c>
      <c r="BB2861" t="s">
        <v>42848</v>
      </c>
      <c r="BD2861" t="s">
        <v>42849</v>
      </c>
      <c r="BI2861" t="s">
        <v>42850</v>
      </c>
      <c r="BN2861" t="s">
        <v>42851</v>
      </c>
    </row>
    <row r="2862" spans="47:66" x14ac:dyDescent="0.3">
      <c r="AU2862" t="s">
        <v>42852</v>
      </c>
      <c r="AW2862" t="s">
        <v>42853</v>
      </c>
      <c r="AZ2862" t="s">
        <v>42854</v>
      </c>
      <c r="BA2862" t="s">
        <v>42855</v>
      </c>
      <c r="BB2862" t="s">
        <v>42856</v>
      </c>
      <c r="BD2862" t="s">
        <v>42857</v>
      </c>
      <c r="BI2862" t="s">
        <v>42858</v>
      </c>
      <c r="BN2862" t="s">
        <v>42859</v>
      </c>
    </row>
    <row r="2863" spans="47:66" x14ac:dyDescent="0.3">
      <c r="AU2863" t="s">
        <v>42860</v>
      </c>
      <c r="AW2863" t="s">
        <v>42861</v>
      </c>
      <c r="AZ2863" t="s">
        <v>42862</v>
      </c>
      <c r="BA2863" t="s">
        <v>42863</v>
      </c>
      <c r="BB2863" t="s">
        <v>42864</v>
      </c>
      <c r="BD2863" t="s">
        <v>42865</v>
      </c>
      <c r="BI2863" t="s">
        <v>42866</v>
      </c>
      <c r="BN2863" t="s">
        <v>42867</v>
      </c>
    </row>
    <row r="2864" spans="47:66" x14ac:dyDescent="0.3">
      <c r="AU2864" t="s">
        <v>42868</v>
      </c>
      <c r="AW2864" t="s">
        <v>42869</v>
      </c>
      <c r="AZ2864" t="s">
        <v>42870</v>
      </c>
      <c r="BA2864" t="s">
        <v>42871</v>
      </c>
      <c r="BB2864" t="s">
        <v>42872</v>
      </c>
      <c r="BD2864" t="s">
        <v>42873</v>
      </c>
      <c r="BI2864" t="s">
        <v>42874</v>
      </c>
      <c r="BN2864" t="s">
        <v>42875</v>
      </c>
    </row>
    <row r="2865" spans="47:66" x14ac:dyDescent="0.3">
      <c r="AU2865" t="s">
        <v>42876</v>
      </c>
      <c r="AW2865" t="s">
        <v>42877</v>
      </c>
      <c r="AZ2865" t="s">
        <v>42878</v>
      </c>
      <c r="BA2865" t="s">
        <v>42879</v>
      </c>
      <c r="BB2865" t="s">
        <v>42880</v>
      </c>
      <c r="BD2865" t="s">
        <v>42881</v>
      </c>
      <c r="BI2865" t="s">
        <v>42882</v>
      </c>
      <c r="BN2865" t="s">
        <v>42883</v>
      </c>
    </row>
    <row r="2866" spans="47:66" x14ac:dyDescent="0.3">
      <c r="AU2866" t="s">
        <v>42884</v>
      </c>
      <c r="AW2866" t="s">
        <v>42885</v>
      </c>
      <c r="AZ2866" t="s">
        <v>42886</v>
      </c>
      <c r="BA2866" t="s">
        <v>42887</v>
      </c>
      <c r="BB2866" t="s">
        <v>42888</v>
      </c>
      <c r="BD2866" t="s">
        <v>42889</v>
      </c>
      <c r="BI2866" t="s">
        <v>42890</v>
      </c>
      <c r="BN2866" t="s">
        <v>42891</v>
      </c>
    </row>
    <row r="2867" spans="47:66" x14ac:dyDescent="0.3">
      <c r="AU2867" t="s">
        <v>42892</v>
      </c>
      <c r="AW2867" t="s">
        <v>42893</v>
      </c>
      <c r="AZ2867" t="s">
        <v>42894</v>
      </c>
      <c r="BA2867" t="s">
        <v>42895</v>
      </c>
      <c r="BB2867" t="s">
        <v>42896</v>
      </c>
      <c r="BD2867" t="s">
        <v>42897</v>
      </c>
      <c r="BI2867" t="s">
        <v>42898</v>
      </c>
      <c r="BN2867" t="s">
        <v>42899</v>
      </c>
    </row>
    <row r="2868" spans="47:66" x14ac:dyDescent="0.3">
      <c r="AU2868" t="s">
        <v>42900</v>
      </c>
      <c r="AW2868" t="s">
        <v>42901</v>
      </c>
      <c r="AZ2868" t="s">
        <v>42902</v>
      </c>
      <c r="BA2868" t="s">
        <v>42903</v>
      </c>
      <c r="BB2868" t="s">
        <v>42904</v>
      </c>
      <c r="BD2868" t="s">
        <v>42905</v>
      </c>
      <c r="BI2868" t="s">
        <v>42906</v>
      </c>
      <c r="BN2868" t="s">
        <v>42907</v>
      </c>
    </row>
    <row r="2869" spans="47:66" x14ac:dyDescent="0.3">
      <c r="AU2869" t="s">
        <v>42908</v>
      </c>
      <c r="AW2869" t="s">
        <v>42909</v>
      </c>
      <c r="AZ2869" t="s">
        <v>42910</v>
      </c>
      <c r="BA2869" t="s">
        <v>42911</v>
      </c>
      <c r="BB2869" t="s">
        <v>42912</v>
      </c>
      <c r="BD2869" t="s">
        <v>42913</v>
      </c>
      <c r="BI2869" t="s">
        <v>42914</v>
      </c>
      <c r="BN2869" t="s">
        <v>42915</v>
      </c>
    </row>
    <row r="2870" spans="47:66" x14ac:dyDescent="0.3">
      <c r="AU2870" t="s">
        <v>42916</v>
      </c>
      <c r="AW2870" t="s">
        <v>42917</v>
      </c>
      <c r="AZ2870" t="s">
        <v>42918</v>
      </c>
      <c r="BA2870" t="s">
        <v>42919</v>
      </c>
      <c r="BB2870" t="s">
        <v>42920</v>
      </c>
      <c r="BD2870" t="s">
        <v>42921</v>
      </c>
      <c r="BI2870" t="s">
        <v>42922</v>
      </c>
      <c r="BN2870" t="s">
        <v>42923</v>
      </c>
    </row>
    <row r="2871" spans="47:66" x14ac:dyDescent="0.3">
      <c r="AU2871" t="s">
        <v>42924</v>
      </c>
      <c r="AW2871" t="s">
        <v>42925</v>
      </c>
      <c r="AZ2871" t="s">
        <v>42926</v>
      </c>
      <c r="BA2871" t="s">
        <v>42927</v>
      </c>
      <c r="BB2871" t="s">
        <v>42928</v>
      </c>
      <c r="BD2871" t="s">
        <v>42929</v>
      </c>
      <c r="BI2871" t="s">
        <v>42930</v>
      </c>
      <c r="BN2871" t="s">
        <v>42931</v>
      </c>
    </row>
    <row r="2872" spans="47:66" x14ac:dyDescent="0.3">
      <c r="AU2872" t="s">
        <v>42932</v>
      </c>
      <c r="AW2872" t="s">
        <v>42933</v>
      </c>
      <c r="AZ2872" t="s">
        <v>42934</v>
      </c>
      <c r="BA2872" t="s">
        <v>42935</v>
      </c>
      <c r="BB2872" t="s">
        <v>42936</v>
      </c>
      <c r="BD2872" t="s">
        <v>42937</v>
      </c>
      <c r="BI2872" t="s">
        <v>42938</v>
      </c>
      <c r="BN2872" t="s">
        <v>42939</v>
      </c>
    </row>
    <row r="2873" spans="47:66" x14ac:dyDescent="0.3">
      <c r="AU2873" t="s">
        <v>42940</v>
      </c>
      <c r="AW2873" t="s">
        <v>42941</v>
      </c>
      <c r="AZ2873" t="s">
        <v>42942</v>
      </c>
      <c r="BA2873" t="s">
        <v>42943</v>
      </c>
      <c r="BB2873" t="s">
        <v>42944</v>
      </c>
      <c r="BD2873" t="s">
        <v>42945</v>
      </c>
      <c r="BI2873" t="s">
        <v>42946</v>
      </c>
      <c r="BN2873" t="s">
        <v>42947</v>
      </c>
    </row>
    <row r="2874" spans="47:66" x14ac:dyDescent="0.3">
      <c r="AU2874" t="s">
        <v>42948</v>
      </c>
      <c r="AW2874" t="s">
        <v>42949</v>
      </c>
      <c r="AZ2874" t="s">
        <v>42950</v>
      </c>
      <c r="BA2874" t="s">
        <v>42951</v>
      </c>
      <c r="BB2874" t="s">
        <v>42952</v>
      </c>
      <c r="BD2874" t="s">
        <v>42953</v>
      </c>
      <c r="BI2874" t="s">
        <v>42954</v>
      </c>
      <c r="BN2874" t="s">
        <v>42955</v>
      </c>
    </row>
    <row r="2875" spans="47:66" x14ac:dyDescent="0.3">
      <c r="AU2875" t="s">
        <v>42956</v>
      </c>
      <c r="AW2875" t="s">
        <v>42957</v>
      </c>
      <c r="AZ2875" t="s">
        <v>42958</v>
      </c>
      <c r="BA2875" t="s">
        <v>42959</v>
      </c>
      <c r="BB2875" t="s">
        <v>42960</v>
      </c>
      <c r="BD2875" t="s">
        <v>42961</v>
      </c>
      <c r="BI2875" t="s">
        <v>42962</v>
      </c>
    </row>
    <row r="2876" spans="47:66" x14ac:dyDescent="0.3">
      <c r="AU2876" t="s">
        <v>42963</v>
      </c>
      <c r="AW2876" t="s">
        <v>42964</v>
      </c>
      <c r="AZ2876" t="s">
        <v>42965</v>
      </c>
      <c r="BA2876" t="s">
        <v>42966</v>
      </c>
      <c r="BB2876" t="s">
        <v>42967</v>
      </c>
      <c r="BD2876" t="s">
        <v>42968</v>
      </c>
      <c r="BI2876" t="s">
        <v>42969</v>
      </c>
    </row>
    <row r="2877" spans="47:66" x14ac:dyDescent="0.3">
      <c r="AU2877" t="s">
        <v>42970</v>
      </c>
      <c r="AW2877" t="s">
        <v>42971</v>
      </c>
      <c r="AZ2877" t="s">
        <v>42972</v>
      </c>
      <c r="BA2877" t="s">
        <v>42973</v>
      </c>
      <c r="BB2877" t="s">
        <v>42974</v>
      </c>
      <c r="BD2877" t="s">
        <v>42975</v>
      </c>
      <c r="BI2877" t="s">
        <v>42976</v>
      </c>
    </row>
    <row r="2878" spans="47:66" x14ac:dyDescent="0.3">
      <c r="AU2878" t="s">
        <v>42977</v>
      </c>
      <c r="AW2878" t="s">
        <v>42978</v>
      </c>
      <c r="AZ2878" t="s">
        <v>42979</v>
      </c>
      <c r="BA2878" t="s">
        <v>42980</v>
      </c>
      <c r="BB2878" t="s">
        <v>42981</v>
      </c>
      <c r="BD2878" t="s">
        <v>42982</v>
      </c>
      <c r="BI2878" t="s">
        <v>42983</v>
      </c>
    </row>
    <row r="2879" spans="47:66" x14ac:dyDescent="0.3">
      <c r="AU2879" t="s">
        <v>42984</v>
      </c>
      <c r="AW2879" t="s">
        <v>42985</v>
      </c>
      <c r="AZ2879" t="s">
        <v>42986</v>
      </c>
      <c r="BA2879" t="s">
        <v>42987</v>
      </c>
      <c r="BB2879" t="s">
        <v>42988</v>
      </c>
      <c r="BD2879" t="s">
        <v>42989</v>
      </c>
      <c r="BI2879" t="s">
        <v>42990</v>
      </c>
    </row>
    <row r="2880" spans="47:66" x14ac:dyDescent="0.3">
      <c r="AU2880" t="s">
        <v>42991</v>
      </c>
      <c r="AW2880" t="s">
        <v>42992</v>
      </c>
      <c r="AZ2880" t="s">
        <v>42993</v>
      </c>
      <c r="BA2880" t="s">
        <v>42994</v>
      </c>
      <c r="BB2880" t="s">
        <v>42995</v>
      </c>
      <c r="BD2880" t="s">
        <v>42996</v>
      </c>
      <c r="BI2880" t="s">
        <v>42997</v>
      </c>
    </row>
    <row r="2881" spans="47:61" x14ac:dyDescent="0.3">
      <c r="AU2881" t="s">
        <v>42998</v>
      </c>
      <c r="AW2881" t="s">
        <v>42999</v>
      </c>
      <c r="AZ2881" t="s">
        <v>43000</v>
      </c>
      <c r="BA2881" t="s">
        <v>43001</v>
      </c>
      <c r="BB2881" t="s">
        <v>43002</v>
      </c>
      <c r="BD2881" t="s">
        <v>43003</v>
      </c>
      <c r="BI2881" t="s">
        <v>43004</v>
      </c>
    </row>
    <row r="2882" spans="47:61" x14ac:dyDescent="0.3">
      <c r="AU2882" t="s">
        <v>43005</v>
      </c>
      <c r="AW2882" t="s">
        <v>43006</v>
      </c>
      <c r="AZ2882" t="s">
        <v>43007</v>
      </c>
      <c r="BA2882" t="s">
        <v>43008</v>
      </c>
      <c r="BB2882" t="s">
        <v>43009</v>
      </c>
      <c r="BD2882" t="s">
        <v>43010</v>
      </c>
      <c r="BI2882" t="s">
        <v>43011</v>
      </c>
    </row>
    <row r="2883" spans="47:61" x14ac:dyDescent="0.3">
      <c r="AU2883" t="s">
        <v>43012</v>
      </c>
      <c r="AW2883" t="s">
        <v>43013</v>
      </c>
      <c r="AZ2883" t="s">
        <v>43014</v>
      </c>
      <c r="BA2883" t="s">
        <v>43015</v>
      </c>
      <c r="BB2883" t="s">
        <v>43016</v>
      </c>
      <c r="BD2883" t="s">
        <v>43017</v>
      </c>
      <c r="BI2883" t="s">
        <v>43018</v>
      </c>
    </row>
    <row r="2884" spans="47:61" x14ac:dyDescent="0.3">
      <c r="AU2884" t="s">
        <v>43019</v>
      </c>
      <c r="AW2884" t="s">
        <v>43020</v>
      </c>
      <c r="AZ2884" t="s">
        <v>43021</v>
      </c>
      <c r="BA2884" t="s">
        <v>43022</v>
      </c>
      <c r="BB2884" t="s">
        <v>43023</v>
      </c>
      <c r="BD2884" t="s">
        <v>43024</v>
      </c>
      <c r="BI2884" t="s">
        <v>43025</v>
      </c>
    </row>
    <row r="2885" spans="47:61" x14ac:dyDescent="0.3">
      <c r="AU2885" t="s">
        <v>43026</v>
      </c>
      <c r="AW2885" t="s">
        <v>43027</v>
      </c>
      <c r="AZ2885" t="s">
        <v>43028</v>
      </c>
      <c r="BA2885" t="s">
        <v>43029</v>
      </c>
      <c r="BB2885" t="s">
        <v>43030</v>
      </c>
      <c r="BD2885" t="s">
        <v>43031</v>
      </c>
      <c r="BI2885" t="s">
        <v>43032</v>
      </c>
    </row>
    <row r="2886" spans="47:61" x14ac:dyDescent="0.3">
      <c r="AU2886" t="s">
        <v>43033</v>
      </c>
      <c r="AW2886" t="s">
        <v>43034</v>
      </c>
      <c r="AZ2886" t="s">
        <v>43035</v>
      </c>
      <c r="BA2886" t="s">
        <v>43036</v>
      </c>
      <c r="BB2886" t="s">
        <v>43037</v>
      </c>
      <c r="BD2886" t="s">
        <v>43038</v>
      </c>
      <c r="BI2886" t="s">
        <v>43039</v>
      </c>
    </row>
    <row r="2887" spans="47:61" x14ac:dyDescent="0.3">
      <c r="AU2887" t="s">
        <v>43040</v>
      </c>
      <c r="AW2887" t="s">
        <v>13024</v>
      </c>
      <c r="AZ2887" t="s">
        <v>43041</v>
      </c>
      <c r="BA2887" t="s">
        <v>43042</v>
      </c>
      <c r="BB2887" t="s">
        <v>43043</v>
      </c>
      <c r="BD2887" t="s">
        <v>43044</v>
      </c>
      <c r="BI2887" t="s">
        <v>43045</v>
      </c>
    </row>
    <row r="2888" spans="47:61" x14ac:dyDescent="0.3">
      <c r="AU2888" t="s">
        <v>43046</v>
      </c>
      <c r="AW2888" t="s">
        <v>43047</v>
      </c>
      <c r="AZ2888" t="s">
        <v>43048</v>
      </c>
      <c r="BA2888" t="s">
        <v>43049</v>
      </c>
      <c r="BB2888" t="s">
        <v>43050</v>
      </c>
      <c r="BD2888" t="s">
        <v>43051</v>
      </c>
      <c r="BI2888" t="s">
        <v>43052</v>
      </c>
    </row>
    <row r="2889" spans="47:61" x14ac:dyDescent="0.3">
      <c r="AU2889" t="s">
        <v>43053</v>
      </c>
      <c r="AW2889" t="s">
        <v>43054</v>
      </c>
      <c r="AZ2889" t="s">
        <v>43055</v>
      </c>
      <c r="BA2889" t="s">
        <v>43056</v>
      </c>
      <c r="BB2889" t="s">
        <v>43057</v>
      </c>
      <c r="BD2889" t="s">
        <v>43058</v>
      </c>
      <c r="BI2889" t="s">
        <v>43059</v>
      </c>
    </row>
    <row r="2890" spans="47:61" x14ac:dyDescent="0.3">
      <c r="AU2890" t="s">
        <v>43060</v>
      </c>
      <c r="AW2890" t="s">
        <v>43061</v>
      </c>
      <c r="AZ2890" t="s">
        <v>43062</v>
      </c>
      <c r="BA2890" t="s">
        <v>43063</v>
      </c>
      <c r="BB2890" t="s">
        <v>43064</v>
      </c>
      <c r="BD2890" t="s">
        <v>43065</v>
      </c>
      <c r="BI2890" t="s">
        <v>43066</v>
      </c>
    </row>
    <row r="2891" spans="47:61" x14ac:dyDescent="0.3">
      <c r="AU2891" t="s">
        <v>43067</v>
      </c>
      <c r="AW2891" t="s">
        <v>43068</v>
      </c>
      <c r="AZ2891" t="s">
        <v>43069</v>
      </c>
      <c r="BA2891" t="s">
        <v>43070</v>
      </c>
      <c r="BB2891" t="s">
        <v>43071</v>
      </c>
      <c r="BD2891" t="s">
        <v>43072</v>
      </c>
      <c r="BI2891" t="s">
        <v>43073</v>
      </c>
    </row>
    <row r="2892" spans="47:61" x14ac:dyDescent="0.3">
      <c r="AU2892" t="s">
        <v>43074</v>
      </c>
      <c r="AW2892" t="s">
        <v>43075</v>
      </c>
      <c r="AZ2892" t="s">
        <v>43076</v>
      </c>
      <c r="BA2892" t="s">
        <v>43077</v>
      </c>
      <c r="BB2892" t="s">
        <v>43078</v>
      </c>
      <c r="BD2892" t="s">
        <v>43079</v>
      </c>
      <c r="BI2892" t="s">
        <v>43080</v>
      </c>
    </row>
    <row r="2893" spans="47:61" x14ac:dyDescent="0.3">
      <c r="AU2893" t="s">
        <v>43081</v>
      </c>
      <c r="AW2893" t="s">
        <v>43082</v>
      </c>
      <c r="AZ2893" t="s">
        <v>43083</v>
      </c>
      <c r="BA2893" t="s">
        <v>43084</v>
      </c>
      <c r="BB2893" t="s">
        <v>43085</v>
      </c>
      <c r="BD2893" t="s">
        <v>43086</v>
      </c>
      <c r="BI2893" t="s">
        <v>43087</v>
      </c>
    </row>
    <row r="2894" spans="47:61" x14ac:dyDescent="0.3">
      <c r="AU2894" t="s">
        <v>43088</v>
      </c>
      <c r="AW2894" t="s">
        <v>43089</v>
      </c>
      <c r="AZ2894" t="s">
        <v>43090</v>
      </c>
      <c r="BA2894" t="s">
        <v>43091</v>
      </c>
      <c r="BB2894" t="s">
        <v>43092</v>
      </c>
      <c r="BD2894" t="s">
        <v>43093</v>
      </c>
      <c r="BI2894" t="s">
        <v>43094</v>
      </c>
    </row>
    <row r="2895" spans="47:61" x14ac:dyDescent="0.3">
      <c r="AU2895" t="s">
        <v>43095</v>
      </c>
      <c r="AW2895" t="s">
        <v>43096</v>
      </c>
      <c r="AZ2895" t="s">
        <v>43097</v>
      </c>
      <c r="BA2895" t="s">
        <v>43098</v>
      </c>
      <c r="BB2895" t="s">
        <v>43099</v>
      </c>
      <c r="BD2895" t="s">
        <v>43100</v>
      </c>
      <c r="BI2895" t="s">
        <v>43101</v>
      </c>
    </row>
    <row r="2896" spans="47:61" x14ac:dyDescent="0.3">
      <c r="AU2896" t="s">
        <v>43102</v>
      </c>
      <c r="AW2896" t="s">
        <v>43103</v>
      </c>
      <c r="AZ2896" t="s">
        <v>43104</v>
      </c>
      <c r="BA2896" t="s">
        <v>43105</v>
      </c>
      <c r="BB2896" t="s">
        <v>43106</v>
      </c>
      <c r="BD2896" t="s">
        <v>43107</v>
      </c>
      <c r="BI2896" t="s">
        <v>43108</v>
      </c>
    </row>
    <row r="2897" spans="47:61" x14ac:dyDescent="0.3">
      <c r="AU2897" t="s">
        <v>43109</v>
      </c>
      <c r="AW2897" t="s">
        <v>43110</v>
      </c>
      <c r="AZ2897" t="s">
        <v>43111</v>
      </c>
      <c r="BA2897" t="s">
        <v>43112</v>
      </c>
      <c r="BB2897" t="s">
        <v>43113</v>
      </c>
      <c r="BD2897" t="s">
        <v>43114</v>
      </c>
      <c r="BI2897" t="s">
        <v>43115</v>
      </c>
    </row>
    <row r="2898" spans="47:61" x14ac:dyDescent="0.3">
      <c r="AU2898" t="s">
        <v>43116</v>
      </c>
      <c r="AW2898" t="s">
        <v>43117</v>
      </c>
      <c r="AZ2898" t="s">
        <v>43118</v>
      </c>
      <c r="BA2898" t="s">
        <v>43119</v>
      </c>
      <c r="BB2898" t="s">
        <v>43120</v>
      </c>
      <c r="BD2898" t="s">
        <v>43121</v>
      </c>
      <c r="BI2898" t="s">
        <v>43122</v>
      </c>
    </row>
    <row r="2899" spans="47:61" x14ac:dyDescent="0.3">
      <c r="AU2899" t="s">
        <v>43123</v>
      </c>
      <c r="AW2899" t="s">
        <v>43124</v>
      </c>
      <c r="AZ2899" t="s">
        <v>43125</v>
      </c>
      <c r="BA2899" t="s">
        <v>43126</v>
      </c>
      <c r="BB2899" t="s">
        <v>43127</v>
      </c>
      <c r="BD2899" t="s">
        <v>43128</v>
      </c>
      <c r="BI2899" t="s">
        <v>43129</v>
      </c>
    </row>
    <row r="2900" spans="47:61" x14ac:dyDescent="0.3">
      <c r="AU2900" t="s">
        <v>43130</v>
      </c>
      <c r="AW2900" t="s">
        <v>43131</v>
      </c>
      <c r="AZ2900" t="s">
        <v>43132</v>
      </c>
      <c r="BA2900" t="s">
        <v>43133</v>
      </c>
      <c r="BB2900" t="s">
        <v>43134</v>
      </c>
      <c r="BD2900" t="s">
        <v>43135</v>
      </c>
      <c r="BI2900" t="s">
        <v>43136</v>
      </c>
    </row>
    <row r="2901" spans="47:61" x14ac:dyDescent="0.3">
      <c r="AU2901" t="s">
        <v>43137</v>
      </c>
      <c r="AW2901" t="s">
        <v>43138</v>
      </c>
      <c r="AZ2901" t="s">
        <v>43139</v>
      </c>
      <c r="BA2901" t="s">
        <v>43140</v>
      </c>
      <c r="BB2901" t="s">
        <v>43141</v>
      </c>
      <c r="BD2901" t="s">
        <v>43142</v>
      </c>
      <c r="BI2901" t="s">
        <v>43143</v>
      </c>
    </row>
    <row r="2902" spans="47:61" x14ac:dyDescent="0.3">
      <c r="AU2902" t="s">
        <v>43144</v>
      </c>
      <c r="AW2902" t="s">
        <v>43145</v>
      </c>
      <c r="AZ2902" t="s">
        <v>43146</v>
      </c>
      <c r="BA2902" t="s">
        <v>43147</v>
      </c>
      <c r="BB2902" t="s">
        <v>43148</v>
      </c>
      <c r="BD2902" t="s">
        <v>43149</v>
      </c>
      <c r="BI2902" t="s">
        <v>43150</v>
      </c>
    </row>
    <row r="2903" spans="47:61" x14ac:dyDescent="0.3">
      <c r="AU2903" t="s">
        <v>43151</v>
      </c>
      <c r="AW2903" t="s">
        <v>43152</v>
      </c>
      <c r="AZ2903" t="s">
        <v>43153</v>
      </c>
      <c r="BA2903" t="s">
        <v>43154</v>
      </c>
      <c r="BB2903" t="s">
        <v>43155</v>
      </c>
      <c r="BD2903" t="s">
        <v>43156</v>
      </c>
      <c r="BI2903" t="s">
        <v>43157</v>
      </c>
    </row>
    <row r="2904" spans="47:61" x14ac:dyDescent="0.3">
      <c r="AU2904" t="s">
        <v>43158</v>
      </c>
      <c r="AW2904" t="s">
        <v>43159</v>
      </c>
      <c r="AZ2904" t="s">
        <v>43160</v>
      </c>
      <c r="BA2904" t="s">
        <v>43161</v>
      </c>
      <c r="BB2904" t="s">
        <v>43162</v>
      </c>
      <c r="BD2904" t="s">
        <v>43163</v>
      </c>
      <c r="BI2904" t="s">
        <v>43164</v>
      </c>
    </row>
    <row r="2905" spans="47:61" x14ac:dyDescent="0.3">
      <c r="AU2905" t="s">
        <v>43165</v>
      </c>
      <c r="AW2905" t="s">
        <v>43166</v>
      </c>
      <c r="AZ2905" t="s">
        <v>43167</v>
      </c>
      <c r="BA2905" t="s">
        <v>43168</v>
      </c>
      <c r="BB2905" t="s">
        <v>43169</v>
      </c>
      <c r="BD2905" t="s">
        <v>43170</v>
      </c>
      <c r="BI2905" t="s">
        <v>43171</v>
      </c>
    </row>
    <row r="2906" spans="47:61" x14ac:dyDescent="0.3">
      <c r="AU2906" t="s">
        <v>43172</v>
      </c>
      <c r="AW2906" t="s">
        <v>43173</v>
      </c>
      <c r="AZ2906" t="s">
        <v>43174</v>
      </c>
      <c r="BA2906" t="s">
        <v>43175</v>
      </c>
      <c r="BB2906" t="s">
        <v>43176</v>
      </c>
      <c r="BD2906" t="s">
        <v>43177</v>
      </c>
      <c r="BI2906" t="s">
        <v>43178</v>
      </c>
    </row>
    <row r="2907" spans="47:61" x14ac:dyDescent="0.3">
      <c r="AU2907" t="s">
        <v>43179</v>
      </c>
      <c r="AW2907" t="s">
        <v>43180</v>
      </c>
      <c r="AZ2907" t="s">
        <v>43181</v>
      </c>
      <c r="BA2907" t="s">
        <v>43182</v>
      </c>
      <c r="BB2907" t="s">
        <v>43183</v>
      </c>
      <c r="BD2907" t="s">
        <v>43184</v>
      </c>
      <c r="BI2907" t="s">
        <v>43185</v>
      </c>
    </row>
    <row r="2908" spans="47:61" x14ac:dyDescent="0.3">
      <c r="AU2908" t="s">
        <v>43186</v>
      </c>
      <c r="AW2908" t="s">
        <v>43187</v>
      </c>
      <c r="AZ2908" t="s">
        <v>43188</v>
      </c>
      <c r="BA2908" t="s">
        <v>43189</v>
      </c>
      <c r="BB2908" t="s">
        <v>43190</v>
      </c>
      <c r="BD2908" t="s">
        <v>43191</v>
      </c>
      <c r="BI2908" t="s">
        <v>43192</v>
      </c>
    </row>
    <row r="2909" spans="47:61" x14ac:dyDescent="0.3">
      <c r="AU2909" t="s">
        <v>43193</v>
      </c>
      <c r="AW2909" t="s">
        <v>43194</v>
      </c>
      <c r="AZ2909" t="s">
        <v>43195</v>
      </c>
      <c r="BA2909" t="s">
        <v>43196</v>
      </c>
      <c r="BB2909" t="s">
        <v>43197</v>
      </c>
      <c r="BD2909" t="s">
        <v>43198</v>
      </c>
      <c r="BI2909" t="s">
        <v>43199</v>
      </c>
    </row>
    <row r="2910" spans="47:61" x14ac:dyDescent="0.3">
      <c r="AU2910" t="s">
        <v>43200</v>
      </c>
      <c r="AW2910" t="s">
        <v>43201</v>
      </c>
      <c r="AZ2910" t="s">
        <v>43202</v>
      </c>
      <c r="BA2910" t="s">
        <v>43203</v>
      </c>
      <c r="BB2910" t="s">
        <v>43204</v>
      </c>
      <c r="BD2910" t="s">
        <v>43205</v>
      </c>
      <c r="BI2910" t="s">
        <v>43206</v>
      </c>
    </row>
    <row r="2911" spans="47:61" x14ac:dyDescent="0.3">
      <c r="AU2911" t="s">
        <v>43207</v>
      </c>
      <c r="AW2911" t="s">
        <v>43208</v>
      </c>
      <c r="AZ2911" t="s">
        <v>43209</v>
      </c>
      <c r="BA2911" t="s">
        <v>43210</v>
      </c>
      <c r="BB2911" t="s">
        <v>43211</v>
      </c>
      <c r="BD2911" t="s">
        <v>43212</v>
      </c>
      <c r="BI2911" t="s">
        <v>43213</v>
      </c>
    </row>
    <row r="2912" spans="47:61" x14ac:dyDescent="0.3">
      <c r="AU2912" t="s">
        <v>43214</v>
      </c>
      <c r="AW2912" t="s">
        <v>43215</v>
      </c>
      <c r="AZ2912" t="s">
        <v>43216</v>
      </c>
      <c r="BA2912" t="s">
        <v>43217</v>
      </c>
      <c r="BB2912" t="s">
        <v>43218</v>
      </c>
      <c r="BD2912" t="s">
        <v>43219</v>
      </c>
      <c r="BI2912" t="s">
        <v>43220</v>
      </c>
    </row>
    <row r="2913" spans="47:61" x14ac:dyDescent="0.3">
      <c r="AU2913" t="s">
        <v>43221</v>
      </c>
      <c r="AW2913" t="s">
        <v>43222</v>
      </c>
      <c r="AZ2913" t="s">
        <v>43223</v>
      </c>
      <c r="BA2913" t="s">
        <v>43224</v>
      </c>
      <c r="BB2913" t="s">
        <v>43225</v>
      </c>
      <c r="BD2913" t="s">
        <v>43226</v>
      </c>
      <c r="BI2913" t="s">
        <v>43227</v>
      </c>
    </row>
    <row r="2914" spans="47:61" x14ac:dyDescent="0.3">
      <c r="AU2914" t="s">
        <v>43228</v>
      </c>
      <c r="AW2914" t="s">
        <v>43229</v>
      </c>
      <c r="AZ2914" t="s">
        <v>43230</v>
      </c>
      <c r="BA2914" t="s">
        <v>43231</v>
      </c>
      <c r="BB2914" t="s">
        <v>43232</v>
      </c>
      <c r="BD2914" t="s">
        <v>43233</v>
      </c>
      <c r="BI2914" t="s">
        <v>43234</v>
      </c>
    </row>
    <row r="2915" spans="47:61" x14ac:dyDescent="0.3">
      <c r="AU2915" t="s">
        <v>43235</v>
      </c>
      <c r="AW2915" t="s">
        <v>43236</v>
      </c>
      <c r="AZ2915" t="s">
        <v>43237</v>
      </c>
      <c r="BA2915" t="s">
        <v>43238</v>
      </c>
      <c r="BB2915" t="s">
        <v>43239</v>
      </c>
      <c r="BD2915" t="s">
        <v>43240</v>
      </c>
      <c r="BI2915" t="s">
        <v>43241</v>
      </c>
    </row>
    <row r="2916" spans="47:61" x14ac:dyDescent="0.3">
      <c r="AU2916" t="s">
        <v>43242</v>
      </c>
      <c r="AW2916" t="s">
        <v>43243</v>
      </c>
      <c r="AZ2916" t="s">
        <v>43244</v>
      </c>
      <c r="BA2916" t="s">
        <v>43245</v>
      </c>
      <c r="BB2916" t="s">
        <v>43246</v>
      </c>
      <c r="BD2916" t="s">
        <v>43247</v>
      </c>
      <c r="BI2916" t="s">
        <v>43248</v>
      </c>
    </row>
    <row r="2917" spans="47:61" x14ac:dyDescent="0.3">
      <c r="AU2917" t="s">
        <v>28890</v>
      </c>
      <c r="AW2917" t="s">
        <v>43249</v>
      </c>
      <c r="AZ2917" t="s">
        <v>43250</v>
      </c>
      <c r="BA2917" t="s">
        <v>43251</v>
      </c>
      <c r="BB2917" t="s">
        <v>43252</v>
      </c>
      <c r="BD2917" t="s">
        <v>43253</v>
      </c>
      <c r="BI2917" t="s">
        <v>43254</v>
      </c>
    </row>
    <row r="2918" spans="47:61" x14ac:dyDescent="0.3">
      <c r="AU2918" t="s">
        <v>43255</v>
      </c>
      <c r="AW2918" t="s">
        <v>43256</v>
      </c>
      <c r="AZ2918" t="s">
        <v>43257</v>
      </c>
      <c r="BA2918" t="s">
        <v>43258</v>
      </c>
      <c r="BB2918" t="s">
        <v>43259</v>
      </c>
      <c r="BD2918" t="s">
        <v>43260</v>
      </c>
      <c r="BI2918" t="s">
        <v>43261</v>
      </c>
    </row>
    <row r="2919" spans="47:61" x14ac:dyDescent="0.3">
      <c r="AU2919" t="s">
        <v>43262</v>
      </c>
      <c r="AW2919" t="s">
        <v>43263</v>
      </c>
      <c r="AZ2919" t="s">
        <v>43264</v>
      </c>
      <c r="BA2919" t="s">
        <v>43265</v>
      </c>
      <c r="BB2919" t="s">
        <v>43266</v>
      </c>
      <c r="BD2919" t="s">
        <v>43267</v>
      </c>
      <c r="BI2919" t="s">
        <v>43268</v>
      </c>
    </row>
    <row r="2920" spans="47:61" x14ac:dyDescent="0.3">
      <c r="AU2920" t="s">
        <v>43269</v>
      </c>
      <c r="AW2920" t="s">
        <v>43270</v>
      </c>
      <c r="AZ2920" t="s">
        <v>43271</v>
      </c>
      <c r="BA2920" t="s">
        <v>43272</v>
      </c>
      <c r="BB2920" t="s">
        <v>43273</v>
      </c>
      <c r="BD2920" t="s">
        <v>43274</v>
      </c>
      <c r="BI2920" t="s">
        <v>43275</v>
      </c>
    </row>
    <row r="2921" spans="47:61" x14ac:dyDescent="0.3">
      <c r="AU2921" t="s">
        <v>43276</v>
      </c>
      <c r="AW2921" t="s">
        <v>43277</v>
      </c>
      <c r="AZ2921" t="s">
        <v>43278</v>
      </c>
      <c r="BA2921" t="s">
        <v>43279</v>
      </c>
      <c r="BB2921" t="s">
        <v>43280</v>
      </c>
      <c r="BD2921" t="s">
        <v>43281</v>
      </c>
      <c r="BI2921" t="s">
        <v>43282</v>
      </c>
    </row>
    <row r="2922" spans="47:61" x14ac:dyDescent="0.3">
      <c r="AU2922" t="s">
        <v>43283</v>
      </c>
      <c r="AW2922" t="s">
        <v>43284</v>
      </c>
      <c r="AZ2922" t="s">
        <v>43285</v>
      </c>
      <c r="BA2922" t="s">
        <v>43286</v>
      </c>
      <c r="BB2922" t="s">
        <v>43287</v>
      </c>
      <c r="BD2922" t="s">
        <v>43288</v>
      </c>
      <c r="BI2922" t="s">
        <v>43289</v>
      </c>
    </row>
    <row r="2923" spans="47:61" x14ac:dyDescent="0.3">
      <c r="AU2923" t="s">
        <v>43290</v>
      </c>
      <c r="AW2923" t="s">
        <v>43291</v>
      </c>
      <c r="AZ2923" t="s">
        <v>43292</v>
      </c>
      <c r="BA2923" t="s">
        <v>43293</v>
      </c>
      <c r="BB2923" t="s">
        <v>43294</v>
      </c>
      <c r="BD2923" t="s">
        <v>43295</v>
      </c>
      <c r="BI2923" t="s">
        <v>43296</v>
      </c>
    </row>
    <row r="2924" spans="47:61" x14ac:dyDescent="0.3">
      <c r="AU2924" t="s">
        <v>43297</v>
      </c>
      <c r="AW2924" t="s">
        <v>43298</v>
      </c>
      <c r="AZ2924" t="s">
        <v>43299</v>
      </c>
      <c r="BA2924" t="s">
        <v>43300</v>
      </c>
      <c r="BB2924" t="s">
        <v>43301</v>
      </c>
      <c r="BD2924" t="s">
        <v>43302</v>
      </c>
      <c r="BI2924" t="s">
        <v>43303</v>
      </c>
    </row>
    <row r="2925" spans="47:61" x14ac:dyDescent="0.3">
      <c r="AU2925" t="s">
        <v>43304</v>
      </c>
      <c r="AW2925" t="s">
        <v>43305</v>
      </c>
      <c r="AZ2925" t="s">
        <v>43306</v>
      </c>
      <c r="BA2925" t="s">
        <v>43307</v>
      </c>
      <c r="BB2925" t="s">
        <v>43308</v>
      </c>
      <c r="BD2925" t="s">
        <v>43309</v>
      </c>
      <c r="BI2925" t="s">
        <v>43310</v>
      </c>
    </row>
    <row r="2926" spans="47:61" x14ac:dyDescent="0.3">
      <c r="AU2926" t="s">
        <v>43311</v>
      </c>
      <c r="AW2926" t="s">
        <v>43312</v>
      </c>
      <c r="AZ2926" t="s">
        <v>43313</v>
      </c>
      <c r="BA2926" t="s">
        <v>43314</v>
      </c>
      <c r="BB2926" t="s">
        <v>43315</v>
      </c>
      <c r="BD2926" t="s">
        <v>43316</v>
      </c>
      <c r="BI2926" t="s">
        <v>43317</v>
      </c>
    </row>
    <row r="2927" spans="47:61" x14ac:dyDescent="0.3">
      <c r="AU2927" t="s">
        <v>43318</v>
      </c>
      <c r="AW2927" t="s">
        <v>43319</v>
      </c>
      <c r="AZ2927" t="s">
        <v>43320</v>
      </c>
      <c r="BA2927" t="s">
        <v>43321</v>
      </c>
      <c r="BB2927" t="s">
        <v>43322</v>
      </c>
      <c r="BD2927" t="s">
        <v>43323</v>
      </c>
      <c r="BI2927" t="s">
        <v>43324</v>
      </c>
    </row>
    <row r="2928" spans="47:61" x14ac:dyDescent="0.3">
      <c r="AU2928" t="s">
        <v>43325</v>
      </c>
      <c r="AW2928" t="s">
        <v>43326</v>
      </c>
      <c r="AZ2928" t="s">
        <v>43327</v>
      </c>
      <c r="BA2928" t="s">
        <v>43328</v>
      </c>
      <c r="BB2928" t="s">
        <v>43329</v>
      </c>
      <c r="BD2928" t="s">
        <v>43330</v>
      </c>
      <c r="BI2928" t="s">
        <v>43331</v>
      </c>
    </row>
    <row r="2929" spans="47:61" x14ac:dyDescent="0.3">
      <c r="AU2929" t="s">
        <v>43332</v>
      </c>
      <c r="AW2929" t="s">
        <v>43333</v>
      </c>
      <c r="AZ2929" t="s">
        <v>43334</v>
      </c>
      <c r="BA2929" t="s">
        <v>43335</v>
      </c>
      <c r="BB2929" t="s">
        <v>43336</v>
      </c>
      <c r="BD2929" t="s">
        <v>43337</v>
      </c>
      <c r="BI2929" t="s">
        <v>43338</v>
      </c>
    </row>
    <row r="2930" spans="47:61" x14ac:dyDescent="0.3">
      <c r="AU2930" t="s">
        <v>43339</v>
      </c>
      <c r="AW2930" t="s">
        <v>43340</v>
      </c>
      <c r="AZ2930" t="s">
        <v>43341</v>
      </c>
      <c r="BA2930" t="s">
        <v>43342</v>
      </c>
      <c r="BB2930" t="s">
        <v>43343</v>
      </c>
      <c r="BD2930" t="s">
        <v>43344</v>
      </c>
      <c r="BI2930" t="s">
        <v>43345</v>
      </c>
    </row>
    <row r="2931" spans="47:61" x14ac:dyDescent="0.3">
      <c r="AU2931" t="s">
        <v>43346</v>
      </c>
      <c r="AW2931" t="s">
        <v>43347</v>
      </c>
      <c r="AZ2931" t="s">
        <v>43348</v>
      </c>
      <c r="BA2931" t="s">
        <v>43349</v>
      </c>
      <c r="BB2931" t="s">
        <v>43350</v>
      </c>
      <c r="BD2931" t="s">
        <v>43351</v>
      </c>
      <c r="BI2931" t="s">
        <v>43352</v>
      </c>
    </row>
    <row r="2932" spans="47:61" x14ac:dyDescent="0.3">
      <c r="AU2932" t="s">
        <v>43353</v>
      </c>
      <c r="AW2932" t="s">
        <v>43354</v>
      </c>
      <c r="AZ2932" t="s">
        <v>43355</v>
      </c>
      <c r="BA2932" t="s">
        <v>43356</v>
      </c>
      <c r="BB2932" t="s">
        <v>43357</v>
      </c>
      <c r="BD2932" t="s">
        <v>43358</v>
      </c>
      <c r="BI2932" t="s">
        <v>43359</v>
      </c>
    </row>
    <row r="2933" spans="47:61" x14ac:dyDescent="0.3">
      <c r="AU2933" t="s">
        <v>43360</v>
      </c>
      <c r="AW2933" t="s">
        <v>43361</v>
      </c>
      <c r="AZ2933" t="s">
        <v>43362</v>
      </c>
      <c r="BA2933" t="s">
        <v>43363</v>
      </c>
      <c r="BB2933" t="s">
        <v>43364</v>
      </c>
      <c r="BD2933" t="s">
        <v>43365</v>
      </c>
      <c r="BI2933" t="s">
        <v>43366</v>
      </c>
    </row>
    <row r="2934" spans="47:61" x14ac:dyDescent="0.3">
      <c r="AU2934" t="s">
        <v>43367</v>
      </c>
      <c r="AW2934" t="s">
        <v>43368</v>
      </c>
      <c r="AZ2934" t="s">
        <v>43369</v>
      </c>
      <c r="BA2934" t="s">
        <v>43370</v>
      </c>
      <c r="BB2934" t="s">
        <v>43371</v>
      </c>
      <c r="BD2934" t="s">
        <v>43372</v>
      </c>
      <c r="BI2934" t="s">
        <v>43373</v>
      </c>
    </row>
    <row r="2935" spans="47:61" x14ac:dyDescent="0.3">
      <c r="AU2935" t="s">
        <v>43374</v>
      </c>
      <c r="AW2935" t="s">
        <v>43375</v>
      </c>
      <c r="AZ2935" t="s">
        <v>43376</v>
      </c>
      <c r="BA2935" t="s">
        <v>43377</v>
      </c>
      <c r="BB2935" t="s">
        <v>43378</v>
      </c>
      <c r="BD2935" t="s">
        <v>43379</v>
      </c>
      <c r="BI2935" t="s">
        <v>43380</v>
      </c>
    </row>
    <row r="2936" spans="47:61" x14ac:dyDescent="0.3">
      <c r="AU2936" t="s">
        <v>43381</v>
      </c>
      <c r="AW2936" t="s">
        <v>43382</v>
      </c>
      <c r="AZ2936" t="s">
        <v>43383</v>
      </c>
      <c r="BA2936" t="s">
        <v>43384</v>
      </c>
      <c r="BB2936" t="s">
        <v>43385</v>
      </c>
      <c r="BD2936" t="s">
        <v>43386</v>
      </c>
      <c r="BI2936" t="s">
        <v>43387</v>
      </c>
    </row>
    <row r="2937" spans="47:61" x14ac:dyDescent="0.3">
      <c r="AU2937" t="s">
        <v>43388</v>
      </c>
      <c r="AW2937" t="s">
        <v>43389</v>
      </c>
      <c r="AZ2937" t="s">
        <v>43390</v>
      </c>
      <c r="BA2937" t="s">
        <v>43391</v>
      </c>
      <c r="BB2937" t="s">
        <v>43392</v>
      </c>
      <c r="BD2937" t="s">
        <v>43393</v>
      </c>
      <c r="BI2937" t="s">
        <v>43394</v>
      </c>
    </row>
    <row r="2938" spans="47:61" x14ac:dyDescent="0.3">
      <c r="AU2938" t="s">
        <v>43395</v>
      </c>
      <c r="AW2938" t="s">
        <v>43396</v>
      </c>
      <c r="AZ2938" t="s">
        <v>43397</v>
      </c>
      <c r="BA2938" t="s">
        <v>43398</v>
      </c>
      <c r="BB2938" t="s">
        <v>43399</v>
      </c>
      <c r="BD2938" t="s">
        <v>43400</v>
      </c>
      <c r="BI2938" t="s">
        <v>43401</v>
      </c>
    </row>
    <row r="2939" spans="47:61" x14ac:dyDescent="0.3">
      <c r="AU2939" t="s">
        <v>43402</v>
      </c>
      <c r="AW2939" t="s">
        <v>43403</v>
      </c>
      <c r="AZ2939" t="s">
        <v>43404</v>
      </c>
      <c r="BA2939" t="s">
        <v>43405</v>
      </c>
      <c r="BB2939" t="s">
        <v>43406</v>
      </c>
      <c r="BD2939" t="s">
        <v>43407</v>
      </c>
      <c r="BI2939" t="s">
        <v>43408</v>
      </c>
    </row>
    <row r="2940" spans="47:61" x14ac:dyDescent="0.3">
      <c r="AU2940" t="s">
        <v>43409</v>
      </c>
      <c r="AW2940" t="s">
        <v>43410</v>
      </c>
      <c r="AZ2940" t="s">
        <v>43411</v>
      </c>
      <c r="BA2940" t="s">
        <v>43412</v>
      </c>
      <c r="BB2940" t="s">
        <v>43413</v>
      </c>
      <c r="BD2940" t="s">
        <v>43414</v>
      </c>
      <c r="BI2940" t="s">
        <v>43415</v>
      </c>
    </row>
    <row r="2941" spans="47:61" x14ac:dyDescent="0.3">
      <c r="AU2941" t="s">
        <v>43416</v>
      </c>
      <c r="AW2941" t="s">
        <v>43417</v>
      </c>
      <c r="AZ2941" t="s">
        <v>43418</v>
      </c>
      <c r="BA2941" t="s">
        <v>43419</v>
      </c>
      <c r="BB2941" t="s">
        <v>43420</v>
      </c>
      <c r="BD2941" t="s">
        <v>43421</v>
      </c>
      <c r="BI2941" t="s">
        <v>43422</v>
      </c>
    </row>
    <row r="2942" spans="47:61" x14ac:dyDescent="0.3">
      <c r="AU2942" t="s">
        <v>43423</v>
      </c>
      <c r="AW2942" t="s">
        <v>43424</v>
      </c>
      <c r="AZ2942" t="s">
        <v>43425</v>
      </c>
      <c r="BA2942" t="s">
        <v>43426</v>
      </c>
      <c r="BB2942" t="s">
        <v>43427</v>
      </c>
      <c r="BD2942" t="s">
        <v>43428</v>
      </c>
      <c r="BI2942" t="s">
        <v>43429</v>
      </c>
    </row>
    <row r="2943" spans="47:61" x14ac:dyDescent="0.3">
      <c r="AU2943" t="s">
        <v>43430</v>
      </c>
      <c r="AW2943" t="s">
        <v>43431</v>
      </c>
      <c r="AZ2943" t="s">
        <v>43432</v>
      </c>
      <c r="BA2943" t="s">
        <v>43433</v>
      </c>
      <c r="BB2943" t="s">
        <v>43434</v>
      </c>
      <c r="BD2943" t="s">
        <v>43435</v>
      </c>
      <c r="BI2943" t="s">
        <v>43436</v>
      </c>
    </row>
    <row r="2944" spans="47:61" x14ac:dyDescent="0.3">
      <c r="AU2944" t="s">
        <v>28994</v>
      </c>
      <c r="AW2944" t="s">
        <v>43437</v>
      </c>
      <c r="AZ2944" t="s">
        <v>43438</v>
      </c>
      <c r="BA2944" t="s">
        <v>43439</v>
      </c>
      <c r="BB2944" t="s">
        <v>43440</v>
      </c>
      <c r="BD2944" t="s">
        <v>43441</v>
      </c>
      <c r="BI2944" t="s">
        <v>43442</v>
      </c>
    </row>
    <row r="2945" spans="47:61" x14ac:dyDescent="0.3">
      <c r="AU2945" t="s">
        <v>43443</v>
      </c>
      <c r="AW2945" t="s">
        <v>43444</v>
      </c>
      <c r="AZ2945" t="s">
        <v>43445</v>
      </c>
      <c r="BA2945" t="s">
        <v>43446</v>
      </c>
      <c r="BB2945" t="s">
        <v>43447</v>
      </c>
      <c r="BD2945" t="s">
        <v>43448</v>
      </c>
      <c r="BI2945" t="s">
        <v>43449</v>
      </c>
    </row>
    <row r="2946" spans="47:61" x14ac:dyDescent="0.3">
      <c r="AU2946" t="s">
        <v>43450</v>
      </c>
      <c r="AW2946" t="s">
        <v>43451</v>
      </c>
      <c r="AZ2946" t="s">
        <v>43452</v>
      </c>
      <c r="BA2946" t="s">
        <v>43453</v>
      </c>
      <c r="BB2946" t="s">
        <v>43454</v>
      </c>
      <c r="BD2946" t="s">
        <v>43455</v>
      </c>
      <c r="BI2946" t="s">
        <v>43456</v>
      </c>
    </row>
    <row r="2947" spans="47:61" x14ac:dyDescent="0.3">
      <c r="AU2947" t="s">
        <v>43457</v>
      </c>
      <c r="AW2947" t="s">
        <v>43458</v>
      </c>
      <c r="AZ2947" t="s">
        <v>43459</v>
      </c>
      <c r="BA2947" t="s">
        <v>43460</v>
      </c>
      <c r="BB2947" t="s">
        <v>43461</v>
      </c>
      <c r="BD2947" t="s">
        <v>16897</v>
      </c>
      <c r="BI2947" t="s">
        <v>43462</v>
      </c>
    </row>
    <row r="2948" spans="47:61" x14ac:dyDescent="0.3">
      <c r="AU2948" t="s">
        <v>43463</v>
      </c>
      <c r="AW2948" t="s">
        <v>43464</v>
      </c>
      <c r="AZ2948" t="s">
        <v>43465</v>
      </c>
      <c r="BA2948" t="s">
        <v>43466</v>
      </c>
      <c r="BB2948" t="s">
        <v>43467</v>
      </c>
      <c r="BD2948" t="s">
        <v>43468</v>
      </c>
      <c r="BI2948" t="s">
        <v>43469</v>
      </c>
    </row>
    <row r="2949" spans="47:61" x14ac:dyDescent="0.3">
      <c r="AU2949" t="s">
        <v>43470</v>
      </c>
      <c r="AW2949" t="s">
        <v>43471</v>
      </c>
      <c r="AZ2949" t="s">
        <v>43472</v>
      </c>
      <c r="BA2949" t="s">
        <v>43473</v>
      </c>
      <c r="BB2949" t="s">
        <v>43474</v>
      </c>
      <c r="BD2949" t="s">
        <v>43475</v>
      </c>
      <c r="BI2949" t="s">
        <v>43476</v>
      </c>
    </row>
    <row r="2950" spans="47:61" x14ac:dyDescent="0.3">
      <c r="AU2950" t="s">
        <v>43477</v>
      </c>
      <c r="AW2950" t="s">
        <v>43478</v>
      </c>
      <c r="AZ2950" t="s">
        <v>43479</v>
      </c>
      <c r="BA2950" t="s">
        <v>43480</v>
      </c>
      <c r="BB2950" t="s">
        <v>43481</v>
      </c>
      <c r="BD2950" t="s">
        <v>43482</v>
      </c>
      <c r="BI2950" t="s">
        <v>43483</v>
      </c>
    </row>
    <row r="2951" spans="47:61" x14ac:dyDescent="0.3">
      <c r="AU2951" t="s">
        <v>43484</v>
      </c>
      <c r="AW2951" t="s">
        <v>43485</v>
      </c>
      <c r="AZ2951" t="s">
        <v>43486</v>
      </c>
      <c r="BA2951" t="s">
        <v>43487</v>
      </c>
      <c r="BB2951" t="s">
        <v>43488</v>
      </c>
      <c r="BD2951" t="s">
        <v>43489</v>
      </c>
      <c r="BI2951" t="s">
        <v>43490</v>
      </c>
    </row>
    <row r="2952" spans="47:61" x14ac:dyDescent="0.3">
      <c r="AU2952" t="s">
        <v>43491</v>
      </c>
      <c r="AW2952" t="s">
        <v>43492</v>
      </c>
      <c r="AZ2952" t="s">
        <v>43493</v>
      </c>
      <c r="BA2952" t="s">
        <v>43494</v>
      </c>
      <c r="BB2952" t="s">
        <v>43495</v>
      </c>
      <c r="BD2952" t="s">
        <v>43496</v>
      </c>
      <c r="BI2952" t="s">
        <v>43497</v>
      </c>
    </row>
    <row r="2953" spans="47:61" x14ac:dyDescent="0.3">
      <c r="AU2953" t="s">
        <v>43498</v>
      </c>
      <c r="AW2953" t="s">
        <v>43499</v>
      </c>
      <c r="AZ2953" t="s">
        <v>43500</v>
      </c>
      <c r="BA2953" t="s">
        <v>43501</v>
      </c>
      <c r="BB2953" t="s">
        <v>43502</v>
      </c>
      <c r="BD2953" t="s">
        <v>43503</v>
      </c>
      <c r="BI2953" t="s">
        <v>43504</v>
      </c>
    </row>
    <row r="2954" spans="47:61" x14ac:dyDescent="0.3">
      <c r="AU2954" t="s">
        <v>43505</v>
      </c>
      <c r="AW2954" t="s">
        <v>43506</v>
      </c>
      <c r="AZ2954" t="s">
        <v>43507</v>
      </c>
      <c r="BA2954" t="s">
        <v>43508</v>
      </c>
      <c r="BB2954" t="s">
        <v>43509</v>
      </c>
      <c r="BD2954" t="s">
        <v>43510</v>
      </c>
      <c r="BI2954" t="s">
        <v>43511</v>
      </c>
    </row>
    <row r="2955" spans="47:61" x14ac:dyDescent="0.3">
      <c r="AU2955" t="s">
        <v>43512</v>
      </c>
      <c r="AW2955" t="s">
        <v>43513</v>
      </c>
      <c r="AZ2955" t="s">
        <v>43514</v>
      </c>
      <c r="BA2955" t="s">
        <v>43515</v>
      </c>
      <c r="BB2955" t="s">
        <v>43516</v>
      </c>
      <c r="BD2955" t="s">
        <v>43517</v>
      </c>
      <c r="BI2955" t="s">
        <v>43518</v>
      </c>
    </row>
    <row r="2956" spans="47:61" x14ac:dyDescent="0.3">
      <c r="AU2956" t="s">
        <v>43519</v>
      </c>
      <c r="AW2956" t="s">
        <v>43520</v>
      </c>
      <c r="AZ2956" t="s">
        <v>43521</v>
      </c>
      <c r="BA2956" t="s">
        <v>43522</v>
      </c>
      <c r="BB2956" t="s">
        <v>43523</v>
      </c>
      <c r="BD2956" t="s">
        <v>43524</v>
      </c>
      <c r="BI2956" t="s">
        <v>43525</v>
      </c>
    </row>
    <row r="2957" spans="47:61" x14ac:dyDescent="0.3">
      <c r="AU2957" t="s">
        <v>43526</v>
      </c>
      <c r="AW2957" t="s">
        <v>43527</v>
      </c>
      <c r="AZ2957" t="s">
        <v>43528</v>
      </c>
      <c r="BA2957" t="s">
        <v>43529</v>
      </c>
      <c r="BB2957" t="s">
        <v>43530</v>
      </c>
      <c r="BD2957" t="s">
        <v>43531</v>
      </c>
      <c r="BI2957" t="s">
        <v>43532</v>
      </c>
    </row>
    <row r="2958" spans="47:61" x14ac:dyDescent="0.3">
      <c r="AU2958" t="s">
        <v>43533</v>
      </c>
      <c r="AW2958" t="s">
        <v>43534</v>
      </c>
      <c r="AZ2958" t="s">
        <v>43535</v>
      </c>
      <c r="BA2958" t="s">
        <v>43536</v>
      </c>
      <c r="BB2958" t="s">
        <v>43537</v>
      </c>
      <c r="BD2958" t="s">
        <v>43538</v>
      </c>
      <c r="BI2958" t="s">
        <v>43539</v>
      </c>
    </row>
    <row r="2959" spans="47:61" x14ac:dyDescent="0.3">
      <c r="AU2959" t="s">
        <v>43540</v>
      </c>
      <c r="AW2959" t="s">
        <v>43541</v>
      </c>
      <c r="AZ2959" t="s">
        <v>43542</v>
      </c>
      <c r="BA2959" t="s">
        <v>43543</v>
      </c>
      <c r="BB2959" t="s">
        <v>43544</v>
      </c>
      <c r="BD2959" t="s">
        <v>43545</v>
      </c>
      <c r="BI2959" t="s">
        <v>43546</v>
      </c>
    </row>
    <row r="2960" spans="47:61" x14ac:dyDescent="0.3">
      <c r="AU2960" t="s">
        <v>43547</v>
      </c>
      <c r="AW2960" t="s">
        <v>43548</v>
      </c>
      <c r="AZ2960" t="s">
        <v>43549</v>
      </c>
      <c r="BA2960" t="s">
        <v>43550</v>
      </c>
      <c r="BB2960" t="s">
        <v>43551</v>
      </c>
      <c r="BD2960" t="s">
        <v>43552</v>
      </c>
      <c r="BI2960" t="s">
        <v>43553</v>
      </c>
    </row>
    <row r="2961" spans="47:61" x14ac:dyDescent="0.3">
      <c r="AU2961" t="s">
        <v>43554</v>
      </c>
      <c r="AW2961" t="s">
        <v>43555</v>
      </c>
      <c r="AZ2961" t="s">
        <v>43556</v>
      </c>
      <c r="BA2961" t="s">
        <v>43557</v>
      </c>
      <c r="BB2961" t="s">
        <v>43558</v>
      </c>
      <c r="BD2961" t="s">
        <v>43559</v>
      </c>
      <c r="BI2961" t="s">
        <v>43560</v>
      </c>
    </row>
    <row r="2962" spans="47:61" x14ac:dyDescent="0.3">
      <c r="AU2962" t="s">
        <v>43561</v>
      </c>
      <c r="AW2962" t="s">
        <v>43562</v>
      </c>
      <c r="AZ2962" t="s">
        <v>43563</v>
      </c>
      <c r="BA2962" t="s">
        <v>43564</v>
      </c>
      <c r="BB2962" t="s">
        <v>43565</v>
      </c>
      <c r="BD2962" t="s">
        <v>43566</v>
      </c>
      <c r="BI2962" t="s">
        <v>43567</v>
      </c>
    </row>
    <row r="2963" spans="47:61" x14ac:dyDescent="0.3">
      <c r="AU2963" t="s">
        <v>43568</v>
      </c>
      <c r="AW2963" t="s">
        <v>43569</v>
      </c>
      <c r="AZ2963" t="s">
        <v>43570</v>
      </c>
      <c r="BA2963" t="s">
        <v>43571</v>
      </c>
      <c r="BB2963" t="s">
        <v>43572</v>
      </c>
      <c r="BD2963" t="s">
        <v>43573</v>
      </c>
      <c r="BI2963" t="s">
        <v>43574</v>
      </c>
    </row>
    <row r="2964" spans="47:61" x14ac:dyDescent="0.3">
      <c r="AU2964" t="s">
        <v>43575</v>
      </c>
      <c r="AW2964" t="s">
        <v>43576</v>
      </c>
      <c r="AZ2964" t="s">
        <v>43577</v>
      </c>
      <c r="BA2964" t="s">
        <v>43578</v>
      </c>
      <c r="BB2964" t="s">
        <v>43579</v>
      </c>
      <c r="BD2964" t="s">
        <v>43580</v>
      </c>
      <c r="BI2964" t="s">
        <v>43581</v>
      </c>
    </row>
    <row r="2965" spans="47:61" x14ac:dyDescent="0.3">
      <c r="AU2965" t="s">
        <v>43582</v>
      </c>
      <c r="AW2965" t="s">
        <v>43583</v>
      </c>
      <c r="AZ2965" t="s">
        <v>43584</v>
      </c>
      <c r="BA2965" t="s">
        <v>43585</v>
      </c>
      <c r="BB2965" t="s">
        <v>43586</v>
      </c>
      <c r="BD2965" t="s">
        <v>43587</v>
      </c>
      <c r="BI2965" t="s">
        <v>43588</v>
      </c>
    </row>
    <row r="2966" spans="47:61" x14ac:dyDescent="0.3">
      <c r="AU2966" t="s">
        <v>43589</v>
      </c>
      <c r="AW2966" t="s">
        <v>43590</v>
      </c>
      <c r="AZ2966" t="s">
        <v>43591</v>
      </c>
      <c r="BA2966" t="s">
        <v>43592</v>
      </c>
      <c r="BB2966" t="s">
        <v>43593</v>
      </c>
      <c r="BD2966" t="s">
        <v>43594</v>
      </c>
      <c r="BI2966" t="s">
        <v>43595</v>
      </c>
    </row>
    <row r="2967" spans="47:61" x14ac:dyDescent="0.3">
      <c r="AU2967" t="s">
        <v>43596</v>
      </c>
      <c r="AW2967" t="s">
        <v>43597</v>
      </c>
      <c r="AZ2967" t="s">
        <v>43598</v>
      </c>
      <c r="BA2967" t="s">
        <v>43599</v>
      </c>
      <c r="BB2967" t="s">
        <v>43600</v>
      </c>
      <c r="BD2967" t="s">
        <v>43601</v>
      </c>
      <c r="BI2967" t="s">
        <v>43602</v>
      </c>
    </row>
    <row r="2968" spans="47:61" x14ac:dyDescent="0.3">
      <c r="AU2968" t="s">
        <v>43603</v>
      </c>
      <c r="AW2968" t="s">
        <v>43604</v>
      </c>
      <c r="AZ2968" t="s">
        <v>43605</v>
      </c>
      <c r="BA2968" t="s">
        <v>43606</v>
      </c>
      <c r="BB2968" t="s">
        <v>43607</v>
      </c>
      <c r="BD2968" t="s">
        <v>43608</v>
      </c>
      <c r="BI2968" t="s">
        <v>43609</v>
      </c>
    </row>
    <row r="2969" spans="47:61" x14ac:dyDescent="0.3">
      <c r="AU2969" t="s">
        <v>43610</v>
      </c>
      <c r="AW2969" t="s">
        <v>43611</v>
      </c>
      <c r="AZ2969" t="s">
        <v>43612</v>
      </c>
      <c r="BA2969" t="s">
        <v>43613</v>
      </c>
      <c r="BB2969" t="s">
        <v>43614</v>
      </c>
      <c r="BD2969" t="s">
        <v>43615</v>
      </c>
      <c r="BI2969" t="s">
        <v>43616</v>
      </c>
    </row>
    <row r="2970" spans="47:61" x14ac:dyDescent="0.3">
      <c r="AU2970" t="s">
        <v>43617</v>
      </c>
      <c r="AW2970" t="s">
        <v>43618</v>
      </c>
      <c r="AZ2970" t="s">
        <v>43619</v>
      </c>
      <c r="BA2970" t="s">
        <v>43620</v>
      </c>
      <c r="BB2970" t="s">
        <v>43621</v>
      </c>
      <c r="BD2970" t="s">
        <v>43622</v>
      </c>
      <c r="BI2970" t="s">
        <v>43623</v>
      </c>
    </row>
    <row r="2971" spans="47:61" x14ac:dyDescent="0.3">
      <c r="AU2971" t="s">
        <v>43624</v>
      </c>
      <c r="AW2971" t="s">
        <v>43625</v>
      </c>
      <c r="AZ2971" t="s">
        <v>43626</v>
      </c>
      <c r="BA2971" t="s">
        <v>43627</v>
      </c>
      <c r="BB2971" t="s">
        <v>43628</v>
      </c>
      <c r="BD2971" t="s">
        <v>43629</v>
      </c>
      <c r="BI2971" t="s">
        <v>43630</v>
      </c>
    </row>
    <row r="2972" spans="47:61" x14ac:dyDescent="0.3">
      <c r="AU2972" t="s">
        <v>43631</v>
      </c>
      <c r="AW2972" t="s">
        <v>43632</v>
      </c>
      <c r="AZ2972" t="s">
        <v>43633</v>
      </c>
      <c r="BA2972" t="s">
        <v>43634</v>
      </c>
      <c r="BB2972" t="s">
        <v>43635</v>
      </c>
      <c r="BD2972" t="s">
        <v>43636</v>
      </c>
      <c r="BI2972" t="s">
        <v>43637</v>
      </c>
    </row>
    <row r="2973" spans="47:61" x14ac:dyDescent="0.3">
      <c r="AU2973" t="s">
        <v>43638</v>
      </c>
      <c r="AW2973" t="s">
        <v>43639</v>
      </c>
      <c r="AZ2973" t="s">
        <v>43640</v>
      </c>
      <c r="BA2973" t="s">
        <v>43641</v>
      </c>
      <c r="BB2973" t="s">
        <v>43642</v>
      </c>
      <c r="BD2973" t="s">
        <v>43643</v>
      </c>
      <c r="BI2973" t="s">
        <v>43644</v>
      </c>
    </row>
    <row r="2974" spans="47:61" x14ac:dyDescent="0.3">
      <c r="AU2974" t="s">
        <v>43645</v>
      </c>
      <c r="AW2974" t="s">
        <v>43646</v>
      </c>
      <c r="AZ2974" t="s">
        <v>43647</v>
      </c>
      <c r="BA2974" t="s">
        <v>43648</v>
      </c>
      <c r="BB2974" t="s">
        <v>43649</v>
      </c>
      <c r="BD2974" t="s">
        <v>43650</v>
      </c>
      <c r="BI2974" t="s">
        <v>43651</v>
      </c>
    </row>
    <row r="2975" spans="47:61" x14ac:dyDescent="0.3">
      <c r="AU2975" t="s">
        <v>43652</v>
      </c>
      <c r="AW2975" t="s">
        <v>43653</v>
      </c>
      <c r="AZ2975" t="s">
        <v>43654</v>
      </c>
      <c r="BA2975" t="s">
        <v>43655</v>
      </c>
      <c r="BB2975" t="s">
        <v>3643</v>
      </c>
      <c r="BD2975" t="s">
        <v>43656</v>
      </c>
      <c r="BI2975" t="s">
        <v>43657</v>
      </c>
    </row>
    <row r="2976" spans="47:61" x14ac:dyDescent="0.3">
      <c r="AU2976" t="s">
        <v>43658</v>
      </c>
      <c r="AW2976" t="s">
        <v>43659</v>
      </c>
      <c r="AZ2976" t="s">
        <v>43660</v>
      </c>
      <c r="BA2976" t="s">
        <v>43661</v>
      </c>
      <c r="BB2976" t="s">
        <v>43662</v>
      </c>
      <c r="BD2976" t="s">
        <v>43663</v>
      </c>
      <c r="BI2976" t="s">
        <v>43664</v>
      </c>
    </row>
    <row r="2977" spans="47:61" x14ac:dyDescent="0.3">
      <c r="AU2977" t="s">
        <v>43665</v>
      </c>
      <c r="AW2977" t="s">
        <v>43666</v>
      </c>
      <c r="AZ2977" t="s">
        <v>43667</v>
      </c>
      <c r="BA2977" t="s">
        <v>43247</v>
      </c>
      <c r="BB2977" t="s">
        <v>43668</v>
      </c>
      <c r="BD2977" t="s">
        <v>43669</v>
      </c>
      <c r="BI2977" t="s">
        <v>43670</v>
      </c>
    </row>
    <row r="2978" spans="47:61" x14ac:dyDescent="0.3">
      <c r="AU2978" t="s">
        <v>43671</v>
      </c>
      <c r="AW2978" t="s">
        <v>43672</v>
      </c>
      <c r="AZ2978" t="s">
        <v>43673</v>
      </c>
      <c r="BA2978" t="s">
        <v>43674</v>
      </c>
      <c r="BB2978" t="s">
        <v>43675</v>
      </c>
      <c r="BD2978" t="s">
        <v>43676</v>
      </c>
      <c r="BI2978" t="s">
        <v>43677</v>
      </c>
    </row>
    <row r="2979" spans="47:61" x14ac:dyDescent="0.3">
      <c r="AU2979" t="s">
        <v>43678</v>
      </c>
      <c r="AW2979" t="s">
        <v>43679</v>
      </c>
      <c r="AZ2979" t="s">
        <v>43680</v>
      </c>
      <c r="BA2979" t="s">
        <v>43681</v>
      </c>
      <c r="BB2979" t="s">
        <v>8188</v>
      </c>
      <c r="BD2979" t="s">
        <v>43682</v>
      </c>
      <c r="BI2979" t="s">
        <v>43683</v>
      </c>
    </row>
    <row r="2980" spans="47:61" x14ac:dyDescent="0.3">
      <c r="AU2980" t="s">
        <v>43684</v>
      </c>
      <c r="AW2980" t="s">
        <v>43685</v>
      </c>
      <c r="AZ2980" t="s">
        <v>43686</v>
      </c>
      <c r="BA2980" t="s">
        <v>43687</v>
      </c>
      <c r="BB2980" t="s">
        <v>43688</v>
      </c>
      <c r="BD2980" t="s">
        <v>43689</v>
      </c>
      <c r="BI2980" t="s">
        <v>43690</v>
      </c>
    </row>
    <row r="2981" spans="47:61" x14ac:dyDescent="0.3">
      <c r="AU2981" t="s">
        <v>43691</v>
      </c>
      <c r="AW2981" t="s">
        <v>43692</v>
      </c>
      <c r="AZ2981" t="s">
        <v>43693</v>
      </c>
      <c r="BA2981" t="s">
        <v>43694</v>
      </c>
      <c r="BB2981" t="s">
        <v>43695</v>
      </c>
      <c r="BD2981" t="s">
        <v>43696</v>
      </c>
      <c r="BI2981" t="s">
        <v>43697</v>
      </c>
    </row>
    <row r="2982" spans="47:61" x14ac:dyDescent="0.3">
      <c r="AU2982" t="s">
        <v>43698</v>
      </c>
      <c r="AW2982" t="s">
        <v>43699</v>
      </c>
      <c r="AZ2982" t="s">
        <v>43700</v>
      </c>
      <c r="BA2982" t="s">
        <v>43701</v>
      </c>
      <c r="BB2982" t="s">
        <v>43702</v>
      </c>
      <c r="BD2982" t="s">
        <v>43703</v>
      </c>
      <c r="BI2982" t="s">
        <v>43704</v>
      </c>
    </row>
    <row r="2983" spans="47:61" x14ac:dyDescent="0.3">
      <c r="AU2983" t="s">
        <v>43705</v>
      </c>
      <c r="AW2983" t="s">
        <v>43706</v>
      </c>
      <c r="AZ2983" t="s">
        <v>43707</v>
      </c>
      <c r="BA2983" t="s">
        <v>43708</v>
      </c>
      <c r="BB2983" t="s">
        <v>43709</v>
      </c>
      <c r="BD2983" t="s">
        <v>43710</v>
      </c>
      <c r="BI2983" t="s">
        <v>43711</v>
      </c>
    </row>
    <row r="2984" spans="47:61" x14ac:dyDescent="0.3">
      <c r="AU2984" t="s">
        <v>43712</v>
      </c>
      <c r="AW2984" t="s">
        <v>43713</v>
      </c>
      <c r="AZ2984" t="s">
        <v>43714</v>
      </c>
      <c r="BA2984" t="s">
        <v>43715</v>
      </c>
      <c r="BB2984" t="s">
        <v>43716</v>
      </c>
      <c r="BD2984" t="s">
        <v>43717</v>
      </c>
      <c r="BI2984" t="s">
        <v>43718</v>
      </c>
    </row>
    <row r="2985" spans="47:61" x14ac:dyDescent="0.3">
      <c r="AU2985" t="s">
        <v>43719</v>
      </c>
      <c r="AW2985" t="s">
        <v>43720</v>
      </c>
      <c r="AZ2985" t="s">
        <v>43721</v>
      </c>
      <c r="BA2985" t="s">
        <v>43722</v>
      </c>
      <c r="BB2985" t="s">
        <v>43723</v>
      </c>
      <c r="BD2985" t="s">
        <v>43724</v>
      </c>
      <c r="BI2985" t="s">
        <v>43725</v>
      </c>
    </row>
    <row r="2986" spans="47:61" x14ac:dyDescent="0.3">
      <c r="AU2986" t="s">
        <v>43726</v>
      </c>
      <c r="AW2986" t="s">
        <v>43727</v>
      </c>
      <c r="AZ2986" t="s">
        <v>43728</v>
      </c>
      <c r="BA2986" t="s">
        <v>43729</v>
      </c>
      <c r="BB2986" t="s">
        <v>43730</v>
      </c>
      <c r="BD2986" t="s">
        <v>43731</v>
      </c>
      <c r="BI2986" t="s">
        <v>43732</v>
      </c>
    </row>
    <row r="2987" spans="47:61" x14ac:dyDescent="0.3">
      <c r="AU2987" t="s">
        <v>43733</v>
      </c>
      <c r="AW2987" t="s">
        <v>43734</v>
      </c>
      <c r="AZ2987" t="s">
        <v>43735</v>
      </c>
      <c r="BA2987" t="s">
        <v>43736</v>
      </c>
      <c r="BB2987" t="s">
        <v>43737</v>
      </c>
      <c r="BD2987" t="s">
        <v>43738</v>
      </c>
      <c r="BI2987" t="s">
        <v>43739</v>
      </c>
    </row>
    <row r="2988" spans="47:61" x14ac:dyDescent="0.3">
      <c r="AU2988" t="s">
        <v>43740</v>
      </c>
      <c r="AW2988" t="s">
        <v>43741</v>
      </c>
      <c r="AZ2988" t="s">
        <v>43742</v>
      </c>
      <c r="BA2988" t="s">
        <v>43743</v>
      </c>
      <c r="BB2988" t="s">
        <v>43744</v>
      </c>
      <c r="BD2988" t="s">
        <v>43745</v>
      </c>
      <c r="BI2988" t="s">
        <v>43746</v>
      </c>
    </row>
    <row r="2989" spans="47:61" x14ac:dyDescent="0.3">
      <c r="AU2989" t="s">
        <v>43747</v>
      </c>
      <c r="AW2989" t="s">
        <v>43748</v>
      </c>
      <c r="AZ2989" t="s">
        <v>43749</v>
      </c>
      <c r="BA2989" t="s">
        <v>43750</v>
      </c>
      <c r="BB2989" t="s">
        <v>43751</v>
      </c>
      <c r="BD2989" t="s">
        <v>43752</v>
      </c>
      <c r="BI2989" t="s">
        <v>43753</v>
      </c>
    </row>
    <row r="2990" spans="47:61" x14ac:dyDescent="0.3">
      <c r="AU2990" t="s">
        <v>43754</v>
      </c>
      <c r="AW2990" t="s">
        <v>43755</v>
      </c>
      <c r="AZ2990" t="s">
        <v>43756</v>
      </c>
      <c r="BA2990" t="s">
        <v>43757</v>
      </c>
      <c r="BB2990" t="s">
        <v>43758</v>
      </c>
      <c r="BD2990" t="s">
        <v>43759</v>
      </c>
      <c r="BI2990" t="s">
        <v>43760</v>
      </c>
    </row>
    <row r="2991" spans="47:61" x14ac:dyDescent="0.3">
      <c r="AU2991" t="s">
        <v>43761</v>
      </c>
      <c r="AW2991" t="s">
        <v>43762</v>
      </c>
      <c r="AZ2991" t="s">
        <v>43763</v>
      </c>
      <c r="BA2991" t="s">
        <v>43764</v>
      </c>
      <c r="BB2991" t="s">
        <v>43765</v>
      </c>
      <c r="BD2991" t="s">
        <v>43766</v>
      </c>
      <c r="BI2991" t="s">
        <v>43767</v>
      </c>
    </row>
    <row r="2992" spans="47:61" x14ac:dyDescent="0.3">
      <c r="AU2992" t="s">
        <v>43768</v>
      </c>
      <c r="AW2992" t="s">
        <v>43769</v>
      </c>
      <c r="AZ2992" t="s">
        <v>43770</v>
      </c>
      <c r="BA2992" t="s">
        <v>43771</v>
      </c>
      <c r="BB2992" t="s">
        <v>43772</v>
      </c>
      <c r="BD2992" t="s">
        <v>43773</v>
      </c>
      <c r="BI2992" t="s">
        <v>43774</v>
      </c>
    </row>
    <row r="2993" spans="47:61" x14ac:dyDescent="0.3">
      <c r="AU2993" t="s">
        <v>43775</v>
      </c>
      <c r="AW2993" t="s">
        <v>43776</v>
      </c>
      <c r="AZ2993" t="s">
        <v>43777</v>
      </c>
      <c r="BA2993" t="s">
        <v>43778</v>
      </c>
      <c r="BB2993" t="s">
        <v>43779</v>
      </c>
      <c r="BD2993" t="s">
        <v>43780</v>
      </c>
      <c r="BI2993" t="s">
        <v>43781</v>
      </c>
    </row>
    <row r="2994" spans="47:61" x14ac:dyDescent="0.3">
      <c r="AU2994" t="s">
        <v>43782</v>
      </c>
      <c r="AW2994" t="s">
        <v>43783</v>
      </c>
      <c r="AZ2994" t="s">
        <v>43784</v>
      </c>
      <c r="BA2994" t="s">
        <v>43785</v>
      </c>
      <c r="BB2994" t="s">
        <v>43786</v>
      </c>
      <c r="BD2994" t="s">
        <v>43787</v>
      </c>
      <c r="BI2994" t="s">
        <v>43788</v>
      </c>
    </row>
    <row r="2995" spans="47:61" x14ac:dyDescent="0.3">
      <c r="AU2995" t="s">
        <v>43789</v>
      </c>
      <c r="AW2995" t="s">
        <v>43790</v>
      </c>
      <c r="AZ2995" t="s">
        <v>43791</v>
      </c>
      <c r="BA2995" t="s">
        <v>43792</v>
      </c>
      <c r="BB2995" t="s">
        <v>43793</v>
      </c>
      <c r="BD2995" t="s">
        <v>43794</v>
      </c>
      <c r="BI2995" t="s">
        <v>43795</v>
      </c>
    </row>
    <row r="2996" spans="47:61" x14ac:dyDescent="0.3">
      <c r="AU2996" t="s">
        <v>43796</v>
      </c>
      <c r="AW2996" t="s">
        <v>43797</v>
      </c>
      <c r="AZ2996" t="s">
        <v>43798</v>
      </c>
      <c r="BA2996" t="s">
        <v>43799</v>
      </c>
      <c r="BB2996" t="s">
        <v>43800</v>
      </c>
      <c r="BD2996" t="s">
        <v>43801</v>
      </c>
      <c r="BI2996" t="s">
        <v>43802</v>
      </c>
    </row>
    <row r="2997" spans="47:61" x14ac:dyDescent="0.3">
      <c r="AU2997" t="s">
        <v>43803</v>
      </c>
      <c r="AW2997" t="s">
        <v>43804</v>
      </c>
      <c r="AZ2997" t="s">
        <v>43805</v>
      </c>
      <c r="BA2997" t="s">
        <v>43806</v>
      </c>
      <c r="BB2997" t="s">
        <v>43807</v>
      </c>
      <c r="BD2997" t="s">
        <v>43808</v>
      </c>
      <c r="BI2997" t="s">
        <v>43809</v>
      </c>
    </row>
    <row r="2998" spans="47:61" x14ac:dyDescent="0.3">
      <c r="AU2998" t="s">
        <v>43810</v>
      </c>
      <c r="AW2998" t="s">
        <v>43811</v>
      </c>
      <c r="AZ2998" t="s">
        <v>43812</v>
      </c>
      <c r="BA2998" t="s">
        <v>43813</v>
      </c>
      <c r="BB2998" t="s">
        <v>43814</v>
      </c>
      <c r="BD2998" t="s">
        <v>43815</v>
      </c>
      <c r="BI2998" t="s">
        <v>43816</v>
      </c>
    </row>
    <row r="2999" spans="47:61" x14ac:dyDescent="0.3">
      <c r="AU2999" t="s">
        <v>43817</v>
      </c>
      <c r="AW2999" t="s">
        <v>43818</v>
      </c>
      <c r="AZ2999" t="s">
        <v>43819</v>
      </c>
      <c r="BA2999" t="s">
        <v>43820</v>
      </c>
      <c r="BB2999" t="s">
        <v>43821</v>
      </c>
      <c r="BD2999" t="s">
        <v>43822</v>
      </c>
      <c r="BI2999" t="s">
        <v>43823</v>
      </c>
    </row>
    <row r="3000" spans="47:61" x14ac:dyDescent="0.3">
      <c r="AU3000" t="s">
        <v>43824</v>
      </c>
      <c r="AW3000" t="s">
        <v>43825</v>
      </c>
      <c r="AZ3000" t="s">
        <v>43826</v>
      </c>
      <c r="BA3000" t="s">
        <v>43827</v>
      </c>
      <c r="BB3000" t="s">
        <v>43828</v>
      </c>
      <c r="BD3000" t="s">
        <v>43829</v>
      </c>
      <c r="BI3000" t="s">
        <v>43830</v>
      </c>
    </row>
    <row r="3001" spans="47:61" x14ac:dyDescent="0.3">
      <c r="AU3001" t="s">
        <v>43831</v>
      </c>
      <c r="AW3001" t="s">
        <v>43832</v>
      </c>
      <c r="AZ3001" t="s">
        <v>43833</v>
      </c>
      <c r="BA3001" t="s">
        <v>43834</v>
      </c>
      <c r="BB3001" t="s">
        <v>43835</v>
      </c>
      <c r="BD3001" t="s">
        <v>43836</v>
      </c>
      <c r="BI3001" t="s">
        <v>43837</v>
      </c>
    </row>
    <row r="3002" spans="47:61" x14ac:dyDescent="0.3">
      <c r="AU3002" t="s">
        <v>43838</v>
      </c>
      <c r="AW3002" t="s">
        <v>43839</v>
      </c>
      <c r="AZ3002" t="s">
        <v>43840</v>
      </c>
      <c r="BA3002" t="s">
        <v>43841</v>
      </c>
      <c r="BB3002" t="s">
        <v>43842</v>
      </c>
      <c r="BD3002" t="s">
        <v>43843</v>
      </c>
      <c r="BI3002" t="s">
        <v>43844</v>
      </c>
    </row>
    <row r="3003" spans="47:61" x14ac:dyDescent="0.3">
      <c r="AU3003" t="s">
        <v>43845</v>
      </c>
      <c r="AW3003" t="s">
        <v>43846</v>
      </c>
      <c r="AZ3003" t="s">
        <v>43847</v>
      </c>
      <c r="BA3003" t="s">
        <v>43848</v>
      </c>
      <c r="BB3003" t="s">
        <v>43849</v>
      </c>
      <c r="BD3003" t="s">
        <v>43850</v>
      </c>
      <c r="BI3003" t="s">
        <v>43851</v>
      </c>
    </row>
    <row r="3004" spans="47:61" x14ac:dyDescent="0.3">
      <c r="AU3004" t="s">
        <v>43852</v>
      </c>
      <c r="AW3004" t="s">
        <v>43853</v>
      </c>
      <c r="AZ3004" t="s">
        <v>43854</v>
      </c>
      <c r="BA3004" t="s">
        <v>43855</v>
      </c>
      <c r="BB3004" t="s">
        <v>43856</v>
      </c>
      <c r="BD3004" t="s">
        <v>43857</v>
      </c>
      <c r="BI3004" t="s">
        <v>43858</v>
      </c>
    </row>
    <row r="3005" spans="47:61" x14ac:dyDescent="0.3">
      <c r="AU3005" t="s">
        <v>43859</v>
      </c>
      <c r="AW3005" t="s">
        <v>43860</v>
      </c>
      <c r="AZ3005" t="s">
        <v>43861</v>
      </c>
      <c r="BA3005" t="s">
        <v>43862</v>
      </c>
      <c r="BB3005" t="s">
        <v>43863</v>
      </c>
      <c r="BD3005" t="s">
        <v>43864</v>
      </c>
      <c r="BI3005" t="s">
        <v>43865</v>
      </c>
    </row>
    <row r="3006" spans="47:61" x14ac:dyDescent="0.3">
      <c r="AU3006" t="s">
        <v>43866</v>
      </c>
      <c r="AW3006" t="s">
        <v>43867</v>
      </c>
      <c r="AZ3006" t="s">
        <v>43868</v>
      </c>
      <c r="BA3006" t="s">
        <v>43869</v>
      </c>
      <c r="BB3006" t="s">
        <v>43870</v>
      </c>
      <c r="BD3006" t="s">
        <v>43871</v>
      </c>
      <c r="BI3006" t="s">
        <v>43872</v>
      </c>
    </row>
    <row r="3007" spans="47:61" x14ac:dyDescent="0.3">
      <c r="AU3007" t="s">
        <v>43873</v>
      </c>
      <c r="AW3007" t="s">
        <v>43874</v>
      </c>
      <c r="AZ3007" t="s">
        <v>43875</v>
      </c>
      <c r="BA3007" t="s">
        <v>43876</v>
      </c>
      <c r="BB3007" t="s">
        <v>43877</v>
      </c>
      <c r="BD3007" t="s">
        <v>43878</v>
      </c>
      <c r="BI3007" t="s">
        <v>43879</v>
      </c>
    </row>
    <row r="3008" spans="47:61" x14ac:dyDescent="0.3">
      <c r="AU3008" t="s">
        <v>43880</v>
      </c>
      <c r="AW3008" t="s">
        <v>43881</v>
      </c>
      <c r="AZ3008" t="s">
        <v>43882</v>
      </c>
      <c r="BA3008" t="s">
        <v>43883</v>
      </c>
      <c r="BB3008" t="s">
        <v>43884</v>
      </c>
      <c r="BD3008" t="s">
        <v>43885</v>
      </c>
      <c r="BI3008" t="s">
        <v>43886</v>
      </c>
    </row>
    <row r="3009" spans="47:61" x14ac:dyDescent="0.3">
      <c r="AU3009" t="s">
        <v>43887</v>
      </c>
      <c r="AW3009" t="s">
        <v>43888</v>
      </c>
      <c r="AZ3009" t="s">
        <v>43889</v>
      </c>
      <c r="BA3009" t="s">
        <v>43890</v>
      </c>
      <c r="BB3009" t="s">
        <v>43891</v>
      </c>
      <c r="BD3009" t="s">
        <v>43892</v>
      </c>
      <c r="BI3009" t="s">
        <v>43893</v>
      </c>
    </row>
    <row r="3010" spans="47:61" x14ac:dyDescent="0.3">
      <c r="AU3010" t="s">
        <v>43894</v>
      </c>
      <c r="AW3010" t="s">
        <v>43895</v>
      </c>
      <c r="AZ3010" t="s">
        <v>43896</v>
      </c>
      <c r="BA3010" t="s">
        <v>43897</v>
      </c>
      <c r="BB3010" t="s">
        <v>43898</v>
      </c>
      <c r="BD3010" t="s">
        <v>43899</v>
      </c>
      <c r="BI3010" t="s">
        <v>43900</v>
      </c>
    </row>
    <row r="3011" spans="47:61" x14ac:dyDescent="0.3">
      <c r="AU3011" t="s">
        <v>43901</v>
      </c>
      <c r="AW3011" t="s">
        <v>43902</v>
      </c>
      <c r="AZ3011" t="s">
        <v>43903</v>
      </c>
      <c r="BA3011" t="s">
        <v>43904</v>
      </c>
      <c r="BB3011" t="s">
        <v>43905</v>
      </c>
      <c r="BD3011" t="s">
        <v>43906</v>
      </c>
      <c r="BI3011" t="s">
        <v>43907</v>
      </c>
    </row>
    <row r="3012" spans="47:61" x14ac:dyDescent="0.3">
      <c r="AU3012" t="s">
        <v>43908</v>
      </c>
      <c r="AW3012" t="s">
        <v>43909</v>
      </c>
      <c r="AZ3012" t="s">
        <v>43910</v>
      </c>
      <c r="BA3012" t="s">
        <v>43911</v>
      </c>
      <c r="BB3012" t="s">
        <v>43912</v>
      </c>
      <c r="BD3012" t="s">
        <v>43913</v>
      </c>
      <c r="BI3012" t="s">
        <v>43914</v>
      </c>
    </row>
    <row r="3013" spans="47:61" x14ac:dyDescent="0.3">
      <c r="AU3013" t="s">
        <v>43915</v>
      </c>
      <c r="AW3013" t="s">
        <v>43916</v>
      </c>
      <c r="AZ3013" t="s">
        <v>43917</v>
      </c>
      <c r="BA3013" t="s">
        <v>43918</v>
      </c>
      <c r="BB3013" t="s">
        <v>43919</v>
      </c>
      <c r="BD3013" t="s">
        <v>43920</v>
      </c>
      <c r="BI3013" t="s">
        <v>43921</v>
      </c>
    </row>
    <row r="3014" spans="47:61" x14ac:dyDescent="0.3">
      <c r="AU3014" t="s">
        <v>43922</v>
      </c>
      <c r="AW3014" t="s">
        <v>43923</v>
      </c>
      <c r="AZ3014" t="s">
        <v>43924</v>
      </c>
      <c r="BA3014" t="s">
        <v>43925</v>
      </c>
      <c r="BB3014" t="s">
        <v>43926</v>
      </c>
      <c r="BD3014" t="s">
        <v>43927</v>
      </c>
      <c r="BI3014" t="s">
        <v>43928</v>
      </c>
    </row>
    <row r="3015" spans="47:61" x14ac:dyDescent="0.3">
      <c r="AU3015" t="s">
        <v>43929</v>
      </c>
      <c r="AW3015" t="s">
        <v>43930</v>
      </c>
      <c r="AZ3015" t="s">
        <v>43931</v>
      </c>
      <c r="BA3015" t="s">
        <v>43932</v>
      </c>
      <c r="BB3015" t="s">
        <v>43933</v>
      </c>
      <c r="BD3015" t="s">
        <v>43934</v>
      </c>
      <c r="BI3015" t="s">
        <v>43935</v>
      </c>
    </row>
    <row r="3016" spans="47:61" x14ac:dyDescent="0.3">
      <c r="AU3016" t="s">
        <v>43936</v>
      </c>
      <c r="AW3016" t="s">
        <v>43937</v>
      </c>
      <c r="AZ3016" t="s">
        <v>43938</v>
      </c>
      <c r="BA3016" t="s">
        <v>43939</v>
      </c>
      <c r="BB3016" t="s">
        <v>43940</v>
      </c>
      <c r="BD3016" t="s">
        <v>43941</v>
      </c>
      <c r="BI3016" t="s">
        <v>43942</v>
      </c>
    </row>
    <row r="3017" spans="47:61" x14ac:dyDescent="0.3">
      <c r="AU3017" t="s">
        <v>43943</v>
      </c>
      <c r="AW3017" t="s">
        <v>43944</v>
      </c>
      <c r="AZ3017" t="s">
        <v>43945</v>
      </c>
      <c r="BA3017" t="s">
        <v>43946</v>
      </c>
      <c r="BB3017" t="s">
        <v>43947</v>
      </c>
      <c r="BD3017" t="s">
        <v>43948</v>
      </c>
      <c r="BI3017" t="s">
        <v>43949</v>
      </c>
    </row>
    <row r="3018" spans="47:61" x14ac:dyDescent="0.3">
      <c r="AU3018" t="s">
        <v>43950</v>
      </c>
      <c r="AW3018" t="s">
        <v>43951</v>
      </c>
      <c r="AZ3018" t="s">
        <v>43952</v>
      </c>
      <c r="BA3018" t="s">
        <v>43953</v>
      </c>
      <c r="BB3018" t="s">
        <v>43954</v>
      </c>
      <c r="BD3018" t="s">
        <v>43955</v>
      </c>
      <c r="BI3018" t="s">
        <v>43956</v>
      </c>
    </row>
    <row r="3019" spans="47:61" x14ac:dyDescent="0.3">
      <c r="AU3019" t="s">
        <v>43957</v>
      </c>
      <c r="AW3019" t="s">
        <v>43958</v>
      </c>
      <c r="AZ3019" t="s">
        <v>43959</v>
      </c>
      <c r="BA3019" t="s">
        <v>43960</v>
      </c>
      <c r="BB3019" t="s">
        <v>43961</v>
      </c>
      <c r="BD3019" t="s">
        <v>43962</v>
      </c>
      <c r="BI3019" t="s">
        <v>43963</v>
      </c>
    </row>
    <row r="3020" spans="47:61" x14ac:dyDescent="0.3">
      <c r="AU3020" t="s">
        <v>43964</v>
      </c>
      <c r="AW3020" t="s">
        <v>43965</v>
      </c>
      <c r="AZ3020" t="s">
        <v>43966</v>
      </c>
      <c r="BA3020" t="s">
        <v>43967</v>
      </c>
      <c r="BB3020" t="s">
        <v>43968</v>
      </c>
      <c r="BD3020" t="s">
        <v>43969</v>
      </c>
      <c r="BI3020" t="s">
        <v>43970</v>
      </c>
    </row>
    <row r="3021" spans="47:61" x14ac:dyDescent="0.3">
      <c r="AU3021" t="s">
        <v>43971</v>
      </c>
      <c r="AW3021" t="s">
        <v>43972</v>
      </c>
      <c r="AZ3021" t="s">
        <v>43973</v>
      </c>
      <c r="BA3021" t="s">
        <v>43974</v>
      </c>
      <c r="BB3021" t="s">
        <v>43975</v>
      </c>
      <c r="BD3021" t="s">
        <v>43976</v>
      </c>
      <c r="BI3021" t="s">
        <v>43977</v>
      </c>
    </row>
    <row r="3022" spans="47:61" x14ac:dyDescent="0.3">
      <c r="AU3022" t="s">
        <v>43978</v>
      </c>
      <c r="AW3022" t="s">
        <v>43979</v>
      </c>
      <c r="AZ3022" t="s">
        <v>43980</v>
      </c>
      <c r="BA3022" t="s">
        <v>43981</v>
      </c>
      <c r="BB3022" t="s">
        <v>43982</v>
      </c>
      <c r="BD3022" t="s">
        <v>43983</v>
      </c>
      <c r="BI3022" t="s">
        <v>43984</v>
      </c>
    </row>
    <row r="3023" spans="47:61" x14ac:dyDescent="0.3">
      <c r="AU3023" t="s">
        <v>43985</v>
      </c>
      <c r="AW3023" t="s">
        <v>43986</v>
      </c>
      <c r="AZ3023" t="s">
        <v>43987</v>
      </c>
      <c r="BA3023" t="s">
        <v>43988</v>
      </c>
      <c r="BB3023" t="s">
        <v>43989</v>
      </c>
      <c r="BD3023" t="s">
        <v>43990</v>
      </c>
      <c r="BI3023" t="s">
        <v>43991</v>
      </c>
    </row>
    <row r="3024" spans="47:61" x14ac:dyDescent="0.3">
      <c r="AU3024" t="s">
        <v>43992</v>
      </c>
      <c r="AW3024" t="s">
        <v>43993</v>
      </c>
      <c r="AZ3024" t="s">
        <v>43994</v>
      </c>
      <c r="BA3024" t="s">
        <v>43995</v>
      </c>
      <c r="BB3024" t="s">
        <v>43996</v>
      </c>
      <c r="BD3024" t="s">
        <v>43997</v>
      </c>
      <c r="BI3024" t="s">
        <v>43998</v>
      </c>
    </row>
    <row r="3025" spans="47:61" x14ac:dyDescent="0.3">
      <c r="AU3025" t="s">
        <v>43999</v>
      </c>
      <c r="AW3025" t="s">
        <v>44000</v>
      </c>
      <c r="AZ3025" t="s">
        <v>44001</v>
      </c>
      <c r="BA3025" t="s">
        <v>44002</v>
      </c>
      <c r="BB3025" t="s">
        <v>44003</v>
      </c>
      <c r="BD3025" t="s">
        <v>44004</v>
      </c>
      <c r="BI3025" t="s">
        <v>44005</v>
      </c>
    </row>
    <row r="3026" spans="47:61" x14ac:dyDescent="0.3">
      <c r="AU3026" t="s">
        <v>44006</v>
      </c>
      <c r="AW3026" t="s">
        <v>44007</v>
      </c>
      <c r="AZ3026" t="s">
        <v>44008</v>
      </c>
      <c r="BA3026" t="s">
        <v>44009</v>
      </c>
      <c r="BB3026" t="s">
        <v>44010</v>
      </c>
      <c r="BD3026" t="s">
        <v>44011</v>
      </c>
      <c r="BI3026" t="s">
        <v>44012</v>
      </c>
    </row>
    <row r="3027" spans="47:61" x14ac:dyDescent="0.3">
      <c r="AU3027" t="s">
        <v>44013</v>
      </c>
      <c r="AW3027" t="s">
        <v>44014</v>
      </c>
      <c r="AZ3027" t="s">
        <v>44015</v>
      </c>
      <c r="BA3027" t="s">
        <v>44016</v>
      </c>
      <c r="BB3027" t="s">
        <v>44017</v>
      </c>
      <c r="BD3027" t="s">
        <v>44018</v>
      </c>
      <c r="BI3027" t="s">
        <v>44019</v>
      </c>
    </row>
    <row r="3028" spans="47:61" x14ac:dyDescent="0.3">
      <c r="AU3028" t="s">
        <v>44020</v>
      </c>
      <c r="AW3028" t="s">
        <v>44021</v>
      </c>
      <c r="AZ3028" t="s">
        <v>44022</v>
      </c>
      <c r="BA3028" t="s">
        <v>44023</v>
      </c>
      <c r="BB3028" t="s">
        <v>44024</v>
      </c>
      <c r="BD3028" t="s">
        <v>44025</v>
      </c>
      <c r="BI3028" t="s">
        <v>44026</v>
      </c>
    </row>
    <row r="3029" spans="47:61" x14ac:dyDescent="0.3">
      <c r="AU3029" t="s">
        <v>44027</v>
      </c>
      <c r="AW3029" t="s">
        <v>44028</v>
      </c>
      <c r="AZ3029" t="s">
        <v>44029</v>
      </c>
      <c r="BA3029" t="s">
        <v>44030</v>
      </c>
      <c r="BB3029" t="s">
        <v>44031</v>
      </c>
      <c r="BD3029" t="s">
        <v>44032</v>
      </c>
      <c r="BI3029" t="s">
        <v>44033</v>
      </c>
    </row>
    <row r="3030" spans="47:61" x14ac:dyDescent="0.3">
      <c r="AU3030" t="s">
        <v>44034</v>
      </c>
      <c r="AW3030" t="s">
        <v>44035</v>
      </c>
      <c r="AZ3030" t="s">
        <v>44036</v>
      </c>
      <c r="BA3030" t="s">
        <v>44037</v>
      </c>
      <c r="BB3030" t="s">
        <v>44038</v>
      </c>
      <c r="BD3030" t="s">
        <v>44039</v>
      </c>
      <c r="BI3030" t="s">
        <v>44040</v>
      </c>
    </row>
    <row r="3031" spans="47:61" x14ac:dyDescent="0.3">
      <c r="AU3031" t="s">
        <v>44041</v>
      </c>
      <c r="AW3031" t="s">
        <v>44042</v>
      </c>
      <c r="AZ3031" t="s">
        <v>44043</v>
      </c>
      <c r="BA3031" t="s">
        <v>44044</v>
      </c>
      <c r="BB3031" t="s">
        <v>44045</v>
      </c>
      <c r="BD3031" t="s">
        <v>44046</v>
      </c>
      <c r="BI3031" t="s">
        <v>44047</v>
      </c>
    </row>
    <row r="3032" spans="47:61" x14ac:dyDescent="0.3">
      <c r="AU3032" t="s">
        <v>44048</v>
      </c>
      <c r="AW3032" t="s">
        <v>44049</v>
      </c>
      <c r="AZ3032" t="s">
        <v>44050</v>
      </c>
      <c r="BA3032" t="s">
        <v>44051</v>
      </c>
      <c r="BB3032" t="s">
        <v>44052</v>
      </c>
      <c r="BD3032" t="s">
        <v>44053</v>
      </c>
      <c r="BI3032" t="s">
        <v>44054</v>
      </c>
    </row>
    <row r="3033" spans="47:61" x14ac:dyDescent="0.3">
      <c r="AU3033" t="s">
        <v>44055</v>
      </c>
      <c r="AW3033" t="s">
        <v>44056</v>
      </c>
      <c r="AZ3033" t="s">
        <v>44057</v>
      </c>
      <c r="BA3033" t="s">
        <v>44058</v>
      </c>
      <c r="BB3033" t="s">
        <v>44059</v>
      </c>
      <c r="BD3033" t="s">
        <v>44060</v>
      </c>
      <c r="BI3033" t="s">
        <v>44061</v>
      </c>
    </row>
    <row r="3034" spans="47:61" x14ac:dyDescent="0.3">
      <c r="AU3034" t="s">
        <v>44062</v>
      </c>
      <c r="AW3034" t="s">
        <v>44063</v>
      </c>
      <c r="AZ3034" t="s">
        <v>44064</v>
      </c>
      <c r="BA3034" t="s">
        <v>44065</v>
      </c>
      <c r="BB3034" t="s">
        <v>44066</v>
      </c>
      <c r="BD3034" t="s">
        <v>44067</v>
      </c>
      <c r="BI3034" t="s">
        <v>44068</v>
      </c>
    </row>
    <row r="3035" spans="47:61" x14ac:dyDescent="0.3">
      <c r="AU3035" t="s">
        <v>44069</v>
      </c>
      <c r="AW3035" t="s">
        <v>44070</v>
      </c>
      <c r="AZ3035" t="s">
        <v>44071</v>
      </c>
      <c r="BA3035" t="s">
        <v>44072</v>
      </c>
      <c r="BB3035" t="s">
        <v>44073</v>
      </c>
      <c r="BD3035" t="s">
        <v>44074</v>
      </c>
      <c r="BI3035" t="s">
        <v>44075</v>
      </c>
    </row>
    <row r="3036" spans="47:61" x14ac:dyDescent="0.3">
      <c r="AU3036" t="s">
        <v>44076</v>
      </c>
      <c r="AW3036" t="s">
        <v>44077</v>
      </c>
      <c r="AZ3036" t="s">
        <v>44078</v>
      </c>
      <c r="BA3036" t="s">
        <v>44079</v>
      </c>
      <c r="BB3036" t="s">
        <v>44080</v>
      </c>
      <c r="BD3036" t="s">
        <v>44081</v>
      </c>
      <c r="BI3036" t="s">
        <v>44082</v>
      </c>
    </row>
    <row r="3037" spans="47:61" x14ac:dyDescent="0.3">
      <c r="AU3037" t="s">
        <v>44083</v>
      </c>
      <c r="AW3037" t="s">
        <v>44084</v>
      </c>
      <c r="AZ3037" t="s">
        <v>44085</v>
      </c>
      <c r="BA3037" t="s">
        <v>44086</v>
      </c>
      <c r="BB3037" t="s">
        <v>44087</v>
      </c>
      <c r="BD3037" t="s">
        <v>44088</v>
      </c>
      <c r="BI3037" t="s">
        <v>44089</v>
      </c>
    </row>
    <row r="3038" spans="47:61" x14ac:dyDescent="0.3">
      <c r="AU3038" t="s">
        <v>44090</v>
      </c>
      <c r="AW3038" t="s">
        <v>44091</v>
      </c>
      <c r="AZ3038" t="s">
        <v>44092</v>
      </c>
      <c r="BA3038" t="s">
        <v>44093</v>
      </c>
      <c r="BB3038" t="s">
        <v>44094</v>
      </c>
      <c r="BD3038" t="s">
        <v>44095</v>
      </c>
      <c r="BI3038" t="s">
        <v>44096</v>
      </c>
    </row>
    <row r="3039" spans="47:61" x14ac:dyDescent="0.3">
      <c r="AU3039" t="s">
        <v>44097</v>
      </c>
      <c r="AW3039" t="s">
        <v>44098</v>
      </c>
      <c r="AZ3039" t="s">
        <v>44099</v>
      </c>
      <c r="BA3039" t="s">
        <v>44100</v>
      </c>
      <c r="BB3039" t="s">
        <v>44101</v>
      </c>
      <c r="BD3039" t="s">
        <v>44102</v>
      </c>
      <c r="BI3039" t="s">
        <v>44103</v>
      </c>
    </row>
    <row r="3040" spans="47:61" x14ac:dyDescent="0.3">
      <c r="AU3040" t="s">
        <v>44104</v>
      </c>
      <c r="AW3040" t="s">
        <v>44105</v>
      </c>
      <c r="AZ3040" t="s">
        <v>44106</v>
      </c>
      <c r="BA3040" t="s">
        <v>44107</v>
      </c>
      <c r="BB3040" t="s">
        <v>44108</v>
      </c>
      <c r="BD3040" t="s">
        <v>44109</v>
      </c>
      <c r="BI3040" t="s">
        <v>44110</v>
      </c>
    </row>
    <row r="3041" spans="47:61" x14ac:dyDescent="0.3">
      <c r="AU3041" t="s">
        <v>44111</v>
      </c>
      <c r="AW3041" t="s">
        <v>44112</v>
      </c>
      <c r="AZ3041" t="s">
        <v>44113</v>
      </c>
      <c r="BA3041" t="s">
        <v>44114</v>
      </c>
      <c r="BB3041" t="s">
        <v>44115</v>
      </c>
      <c r="BD3041" t="s">
        <v>44116</v>
      </c>
      <c r="BI3041" t="s">
        <v>44117</v>
      </c>
    </row>
    <row r="3042" spans="47:61" x14ac:dyDescent="0.3">
      <c r="AU3042" t="s">
        <v>44118</v>
      </c>
      <c r="AW3042" t="s">
        <v>44119</v>
      </c>
      <c r="AZ3042" t="s">
        <v>44120</v>
      </c>
      <c r="BA3042" t="s">
        <v>44121</v>
      </c>
      <c r="BB3042" t="s">
        <v>44122</v>
      </c>
      <c r="BD3042" t="s">
        <v>44123</v>
      </c>
      <c r="BI3042" t="s">
        <v>44124</v>
      </c>
    </row>
    <row r="3043" spans="47:61" x14ac:dyDescent="0.3">
      <c r="AU3043" t="s">
        <v>44125</v>
      </c>
      <c r="AW3043" t="s">
        <v>44126</v>
      </c>
      <c r="AZ3043" t="s">
        <v>44127</v>
      </c>
      <c r="BA3043" t="s">
        <v>44128</v>
      </c>
      <c r="BB3043" t="s">
        <v>44129</v>
      </c>
      <c r="BD3043" t="s">
        <v>44130</v>
      </c>
      <c r="BI3043" t="s">
        <v>44131</v>
      </c>
    </row>
    <row r="3044" spans="47:61" x14ac:dyDescent="0.3">
      <c r="AU3044" t="s">
        <v>44132</v>
      </c>
      <c r="AW3044" t="s">
        <v>44133</v>
      </c>
      <c r="AZ3044" t="s">
        <v>44134</v>
      </c>
      <c r="BA3044" t="s">
        <v>43808</v>
      </c>
      <c r="BB3044" t="s">
        <v>44135</v>
      </c>
      <c r="BD3044" t="s">
        <v>44136</v>
      </c>
      <c r="BI3044" t="s">
        <v>44137</v>
      </c>
    </row>
    <row r="3045" spans="47:61" x14ac:dyDescent="0.3">
      <c r="AU3045" t="s">
        <v>29383</v>
      </c>
      <c r="AW3045" t="s">
        <v>44138</v>
      </c>
      <c r="AZ3045" t="s">
        <v>44139</v>
      </c>
      <c r="BA3045" t="s">
        <v>44140</v>
      </c>
      <c r="BB3045" t="s">
        <v>44141</v>
      </c>
      <c r="BD3045" t="s">
        <v>44142</v>
      </c>
      <c r="BI3045" t="s">
        <v>44143</v>
      </c>
    </row>
    <row r="3046" spans="47:61" x14ac:dyDescent="0.3">
      <c r="AU3046" t="s">
        <v>44144</v>
      </c>
      <c r="AW3046" t="s">
        <v>44145</v>
      </c>
      <c r="AZ3046" t="s">
        <v>44146</v>
      </c>
      <c r="BA3046" t="s">
        <v>44147</v>
      </c>
      <c r="BB3046" t="s">
        <v>44148</v>
      </c>
      <c r="BD3046" t="s">
        <v>44149</v>
      </c>
      <c r="BI3046" t="s">
        <v>44150</v>
      </c>
    </row>
    <row r="3047" spans="47:61" x14ac:dyDescent="0.3">
      <c r="AU3047" t="s">
        <v>44151</v>
      </c>
      <c r="AW3047" t="s">
        <v>44152</v>
      </c>
      <c r="AZ3047" t="s">
        <v>44153</v>
      </c>
      <c r="BA3047" t="s">
        <v>44154</v>
      </c>
      <c r="BB3047" t="s">
        <v>44155</v>
      </c>
      <c r="BD3047" t="s">
        <v>44156</v>
      </c>
      <c r="BI3047" t="s">
        <v>44157</v>
      </c>
    </row>
    <row r="3048" spans="47:61" x14ac:dyDescent="0.3">
      <c r="AU3048" t="s">
        <v>44158</v>
      </c>
      <c r="AW3048" t="s">
        <v>44159</v>
      </c>
      <c r="AZ3048" t="s">
        <v>44160</v>
      </c>
      <c r="BA3048" t="s">
        <v>44161</v>
      </c>
      <c r="BB3048" t="s">
        <v>44162</v>
      </c>
      <c r="BD3048" t="s">
        <v>44163</v>
      </c>
      <c r="BI3048" t="s">
        <v>44164</v>
      </c>
    </row>
    <row r="3049" spans="47:61" x14ac:dyDescent="0.3">
      <c r="AU3049" t="s">
        <v>44165</v>
      </c>
      <c r="AW3049" t="s">
        <v>44166</v>
      </c>
      <c r="AZ3049" t="s">
        <v>44167</v>
      </c>
      <c r="BA3049" t="s">
        <v>44168</v>
      </c>
      <c r="BB3049" t="s">
        <v>44169</v>
      </c>
      <c r="BD3049" t="s">
        <v>44170</v>
      </c>
      <c r="BI3049" t="s">
        <v>44171</v>
      </c>
    </row>
    <row r="3050" spans="47:61" x14ac:dyDescent="0.3">
      <c r="AU3050" t="s">
        <v>44172</v>
      </c>
      <c r="AW3050" t="s">
        <v>44173</v>
      </c>
      <c r="AZ3050" t="s">
        <v>44174</v>
      </c>
      <c r="BA3050" t="s">
        <v>44175</v>
      </c>
      <c r="BB3050" t="s">
        <v>44176</v>
      </c>
      <c r="BD3050" t="s">
        <v>44177</v>
      </c>
      <c r="BI3050" t="s">
        <v>44178</v>
      </c>
    </row>
    <row r="3051" spans="47:61" x14ac:dyDescent="0.3">
      <c r="AU3051" t="s">
        <v>44179</v>
      </c>
      <c r="AW3051" t="s">
        <v>44180</v>
      </c>
      <c r="AZ3051" t="s">
        <v>44181</v>
      </c>
      <c r="BA3051" t="s">
        <v>44182</v>
      </c>
      <c r="BB3051" t="s">
        <v>44183</v>
      </c>
      <c r="BD3051" t="s">
        <v>44184</v>
      </c>
      <c r="BI3051" t="s">
        <v>44185</v>
      </c>
    </row>
    <row r="3052" spans="47:61" x14ac:dyDescent="0.3">
      <c r="AU3052" t="s">
        <v>44186</v>
      </c>
      <c r="AW3052" t="s">
        <v>44187</v>
      </c>
      <c r="AZ3052" t="s">
        <v>44188</v>
      </c>
      <c r="BA3052" t="s">
        <v>44189</v>
      </c>
      <c r="BB3052" t="s">
        <v>44190</v>
      </c>
      <c r="BD3052" t="s">
        <v>44191</v>
      </c>
      <c r="BI3052" t="s">
        <v>44192</v>
      </c>
    </row>
    <row r="3053" spans="47:61" x14ac:dyDescent="0.3">
      <c r="AU3053" t="s">
        <v>44193</v>
      </c>
      <c r="AW3053" t="s">
        <v>44194</v>
      </c>
      <c r="AZ3053" t="s">
        <v>44195</v>
      </c>
      <c r="BA3053" t="s">
        <v>44196</v>
      </c>
      <c r="BB3053" t="s">
        <v>44197</v>
      </c>
      <c r="BD3053" t="s">
        <v>44198</v>
      </c>
      <c r="BI3053" t="s">
        <v>44199</v>
      </c>
    </row>
    <row r="3054" spans="47:61" x14ac:dyDescent="0.3">
      <c r="AU3054" t="s">
        <v>44200</v>
      </c>
      <c r="AW3054" t="s">
        <v>44201</v>
      </c>
      <c r="AZ3054" t="s">
        <v>44202</v>
      </c>
      <c r="BA3054" t="s">
        <v>44203</v>
      </c>
      <c r="BB3054" t="s">
        <v>44204</v>
      </c>
      <c r="BD3054" t="s">
        <v>44205</v>
      </c>
      <c r="BI3054" t="s">
        <v>44206</v>
      </c>
    </row>
    <row r="3055" spans="47:61" x14ac:dyDescent="0.3">
      <c r="AU3055" t="s">
        <v>44207</v>
      </c>
      <c r="AW3055" t="s">
        <v>44208</v>
      </c>
      <c r="AZ3055" t="s">
        <v>44209</v>
      </c>
      <c r="BA3055" t="s">
        <v>44210</v>
      </c>
      <c r="BB3055" t="s">
        <v>44211</v>
      </c>
      <c r="BD3055" t="s">
        <v>44212</v>
      </c>
      <c r="BI3055" t="s">
        <v>44213</v>
      </c>
    </row>
    <row r="3056" spans="47:61" x14ac:dyDescent="0.3">
      <c r="AU3056" t="s">
        <v>44214</v>
      </c>
      <c r="AW3056" t="s">
        <v>44215</v>
      </c>
      <c r="AZ3056" t="s">
        <v>44216</v>
      </c>
      <c r="BA3056" t="s">
        <v>44217</v>
      </c>
      <c r="BB3056" t="s">
        <v>44218</v>
      </c>
      <c r="BD3056" t="s">
        <v>44219</v>
      </c>
      <c r="BI3056" t="s">
        <v>44220</v>
      </c>
    </row>
    <row r="3057" spans="47:61" x14ac:dyDescent="0.3">
      <c r="AU3057" t="s">
        <v>44221</v>
      </c>
      <c r="AW3057" t="s">
        <v>44222</v>
      </c>
      <c r="AZ3057" t="s">
        <v>44223</v>
      </c>
      <c r="BA3057" t="s">
        <v>44224</v>
      </c>
      <c r="BB3057" t="s">
        <v>44225</v>
      </c>
      <c r="BD3057" t="s">
        <v>44226</v>
      </c>
      <c r="BI3057" t="s">
        <v>44227</v>
      </c>
    </row>
    <row r="3058" spans="47:61" x14ac:dyDescent="0.3">
      <c r="AU3058" t="s">
        <v>44228</v>
      </c>
      <c r="AW3058" t="s">
        <v>44229</v>
      </c>
      <c r="AZ3058" t="s">
        <v>44230</v>
      </c>
      <c r="BA3058" t="s">
        <v>44231</v>
      </c>
      <c r="BB3058" t="s">
        <v>44232</v>
      </c>
      <c r="BD3058" t="s">
        <v>44233</v>
      </c>
      <c r="BI3058" t="s">
        <v>44234</v>
      </c>
    </row>
    <row r="3059" spans="47:61" x14ac:dyDescent="0.3">
      <c r="AU3059" t="s">
        <v>44235</v>
      </c>
      <c r="AW3059" t="s">
        <v>44236</v>
      </c>
      <c r="AZ3059" t="s">
        <v>44237</v>
      </c>
      <c r="BA3059" t="s">
        <v>44238</v>
      </c>
      <c r="BB3059" t="s">
        <v>44239</v>
      </c>
      <c r="BD3059" t="s">
        <v>44240</v>
      </c>
      <c r="BI3059" t="s">
        <v>44241</v>
      </c>
    </row>
    <row r="3060" spans="47:61" x14ac:dyDescent="0.3">
      <c r="AU3060" t="s">
        <v>44242</v>
      </c>
      <c r="AW3060" t="s">
        <v>44243</v>
      </c>
      <c r="AZ3060" t="s">
        <v>44244</v>
      </c>
      <c r="BA3060" t="s">
        <v>44245</v>
      </c>
      <c r="BB3060" t="s">
        <v>44246</v>
      </c>
      <c r="BD3060" t="s">
        <v>44247</v>
      </c>
      <c r="BI3060" t="s">
        <v>44248</v>
      </c>
    </row>
    <row r="3061" spans="47:61" x14ac:dyDescent="0.3">
      <c r="AU3061" t="s">
        <v>44249</v>
      </c>
      <c r="AW3061" t="s">
        <v>44250</v>
      </c>
      <c r="AZ3061" t="s">
        <v>44251</v>
      </c>
      <c r="BA3061" t="s">
        <v>44252</v>
      </c>
      <c r="BB3061" t="s">
        <v>44253</v>
      </c>
      <c r="BD3061" t="s">
        <v>44254</v>
      </c>
      <c r="BI3061" t="s">
        <v>44255</v>
      </c>
    </row>
    <row r="3062" spans="47:61" x14ac:dyDescent="0.3">
      <c r="AU3062" t="s">
        <v>44256</v>
      </c>
      <c r="AW3062" t="s">
        <v>44257</v>
      </c>
      <c r="AZ3062" t="s">
        <v>44258</v>
      </c>
      <c r="BA3062" t="s">
        <v>44259</v>
      </c>
      <c r="BB3062" t="s">
        <v>44260</v>
      </c>
      <c r="BD3062" t="s">
        <v>44261</v>
      </c>
      <c r="BI3062" t="s">
        <v>44262</v>
      </c>
    </row>
    <row r="3063" spans="47:61" x14ac:dyDescent="0.3">
      <c r="AU3063" t="s">
        <v>44263</v>
      </c>
      <c r="AW3063" t="s">
        <v>44264</v>
      </c>
      <c r="AZ3063" t="s">
        <v>44265</v>
      </c>
      <c r="BA3063" t="s">
        <v>44266</v>
      </c>
      <c r="BB3063" t="s">
        <v>44267</v>
      </c>
      <c r="BD3063" t="s">
        <v>44268</v>
      </c>
      <c r="BI3063" t="s">
        <v>44269</v>
      </c>
    </row>
    <row r="3064" spans="47:61" x14ac:dyDescent="0.3">
      <c r="AU3064" t="s">
        <v>44270</v>
      </c>
      <c r="AW3064" t="s">
        <v>44271</v>
      </c>
      <c r="AZ3064" t="s">
        <v>44272</v>
      </c>
      <c r="BA3064" t="s">
        <v>44273</v>
      </c>
      <c r="BB3064" t="s">
        <v>44274</v>
      </c>
      <c r="BD3064" t="s">
        <v>44275</v>
      </c>
      <c r="BI3064" t="s">
        <v>44276</v>
      </c>
    </row>
    <row r="3065" spans="47:61" x14ac:dyDescent="0.3">
      <c r="AU3065" t="s">
        <v>44277</v>
      </c>
      <c r="AW3065" t="s">
        <v>44278</v>
      </c>
      <c r="AZ3065" t="s">
        <v>44279</v>
      </c>
      <c r="BA3065" t="s">
        <v>44280</v>
      </c>
      <c r="BB3065" t="s">
        <v>44281</v>
      </c>
      <c r="BD3065" t="s">
        <v>44282</v>
      </c>
      <c r="BI3065" t="s">
        <v>44283</v>
      </c>
    </row>
    <row r="3066" spans="47:61" x14ac:dyDescent="0.3">
      <c r="AU3066" t="s">
        <v>44284</v>
      </c>
      <c r="AW3066" t="s">
        <v>44285</v>
      </c>
      <c r="AZ3066" t="s">
        <v>44286</v>
      </c>
      <c r="BA3066" t="s">
        <v>44287</v>
      </c>
      <c r="BB3066" t="s">
        <v>44288</v>
      </c>
      <c r="BD3066" t="s">
        <v>44289</v>
      </c>
      <c r="BI3066" t="s">
        <v>44290</v>
      </c>
    </row>
    <row r="3067" spans="47:61" x14ac:dyDescent="0.3">
      <c r="AU3067" t="s">
        <v>44291</v>
      </c>
      <c r="AW3067" t="s">
        <v>44292</v>
      </c>
      <c r="AZ3067" t="s">
        <v>44293</v>
      </c>
      <c r="BA3067" t="s">
        <v>44294</v>
      </c>
      <c r="BB3067" t="s">
        <v>44295</v>
      </c>
      <c r="BD3067" t="s">
        <v>44296</v>
      </c>
      <c r="BI3067" t="s">
        <v>44297</v>
      </c>
    </row>
    <row r="3068" spans="47:61" x14ac:dyDescent="0.3">
      <c r="AU3068" t="s">
        <v>44298</v>
      </c>
      <c r="AW3068" t="s">
        <v>44299</v>
      </c>
      <c r="AZ3068" t="s">
        <v>44300</v>
      </c>
      <c r="BA3068" t="s">
        <v>44301</v>
      </c>
      <c r="BB3068" t="s">
        <v>44302</v>
      </c>
      <c r="BD3068" t="s">
        <v>44303</v>
      </c>
      <c r="BI3068" t="s">
        <v>44304</v>
      </c>
    </row>
    <row r="3069" spans="47:61" x14ac:dyDescent="0.3">
      <c r="AU3069" t="s">
        <v>44305</v>
      </c>
      <c r="AW3069" t="s">
        <v>44306</v>
      </c>
      <c r="AZ3069" t="s">
        <v>44307</v>
      </c>
      <c r="BA3069" t="s">
        <v>44308</v>
      </c>
      <c r="BB3069" t="s">
        <v>44309</v>
      </c>
      <c r="BD3069" t="s">
        <v>44310</v>
      </c>
      <c r="BI3069" t="s">
        <v>44311</v>
      </c>
    </row>
    <row r="3070" spans="47:61" x14ac:dyDescent="0.3">
      <c r="AU3070" t="s">
        <v>29642</v>
      </c>
      <c r="AW3070" t="s">
        <v>44312</v>
      </c>
      <c r="AZ3070" t="s">
        <v>44313</v>
      </c>
      <c r="BA3070" t="s">
        <v>44314</v>
      </c>
      <c r="BB3070" t="s">
        <v>44315</v>
      </c>
      <c r="BD3070" t="s">
        <v>44316</v>
      </c>
      <c r="BI3070" t="s">
        <v>44317</v>
      </c>
    </row>
    <row r="3071" spans="47:61" x14ac:dyDescent="0.3">
      <c r="AU3071" t="s">
        <v>44318</v>
      </c>
      <c r="AW3071" t="s">
        <v>44319</v>
      </c>
      <c r="AZ3071" t="s">
        <v>44320</v>
      </c>
      <c r="BA3071" t="s">
        <v>44321</v>
      </c>
      <c r="BB3071" t="s">
        <v>44322</v>
      </c>
      <c r="BD3071" t="s">
        <v>44323</v>
      </c>
      <c r="BI3071" t="s">
        <v>44324</v>
      </c>
    </row>
    <row r="3072" spans="47:61" x14ac:dyDescent="0.3">
      <c r="AU3072" t="s">
        <v>44325</v>
      </c>
      <c r="AW3072" t="s">
        <v>44326</v>
      </c>
      <c r="AZ3072" t="s">
        <v>44327</v>
      </c>
      <c r="BA3072" t="s">
        <v>44328</v>
      </c>
      <c r="BB3072" t="s">
        <v>44329</v>
      </c>
      <c r="BD3072" t="s">
        <v>44330</v>
      </c>
      <c r="BI3072" t="s">
        <v>44331</v>
      </c>
    </row>
    <row r="3073" spans="47:61" x14ac:dyDescent="0.3">
      <c r="AU3073" t="s">
        <v>44332</v>
      </c>
      <c r="AW3073" t="s">
        <v>44333</v>
      </c>
      <c r="AZ3073" t="s">
        <v>44334</v>
      </c>
      <c r="BA3073" t="s">
        <v>44335</v>
      </c>
      <c r="BB3073" t="s">
        <v>44336</v>
      </c>
      <c r="BD3073" t="s">
        <v>44337</v>
      </c>
      <c r="BI3073" t="s">
        <v>44338</v>
      </c>
    </row>
    <row r="3074" spans="47:61" x14ac:dyDescent="0.3">
      <c r="AU3074" t="s">
        <v>44339</v>
      </c>
      <c r="AW3074" t="s">
        <v>44340</v>
      </c>
      <c r="AZ3074" t="s">
        <v>44341</v>
      </c>
      <c r="BA3074" t="s">
        <v>44342</v>
      </c>
      <c r="BB3074" t="s">
        <v>44343</v>
      </c>
      <c r="BD3074" t="s">
        <v>44344</v>
      </c>
      <c r="BI3074" t="s">
        <v>41543</v>
      </c>
    </row>
    <row r="3075" spans="47:61" x14ac:dyDescent="0.3">
      <c r="AU3075" t="s">
        <v>44345</v>
      </c>
      <c r="AW3075" t="s">
        <v>44346</v>
      </c>
      <c r="AZ3075" t="s">
        <v>44347</v>
      </c>
      <c r="BA3075" t="s">
        <v>44348</v>
      </c>
      <c r="BB3075" t="s">
        <v>44349</v>
      </c>
      <c r="BD3075" t="s">
        <v>44350</v>
      </c>
      <c r="BI3075" t="s">
        <v>44351</v>
      </c>
    </row>
    <row r="3076" spans="47:61" x14ac:dyDescent="0.3">
      <c r="AU3076" t="s">
        <v>44352</v>
      </c>
      <c r="AW3076" t="s">
        <v>44353</v>
      </c>
      <c r="AZ3076" t="s">
        <v>44354</v>
      </c>
      <c r="BA3076" t="s">
        <v>44355</v>
      </c>
      <c r="BB3076" t="s">
        <v>44356</v>
      </c>
      <c r="BD3076" t="s">
        <v>44357</v>
      </c>
      <c r="BI3076" t="s">
        <v>44358</v>
      </c>
    </row>
    <row r="3077" spans="47:61" x14ac:dyDescent="0.3">
      <c r="AU3077" t="s">
        <v>44359</v>
      </c>
      <c r="AW3077" t="s">
        <v>44360</v>
      </c>
      <c r="AZ3077" t="s">
        <v>44361</v>
      </c>
      <c r="BA3077" t="s">
        <v>44362</v>
      </c>
      <c r="BB3077" t="s">
        <v>44363</v>
      </c>
      <c r="BD3077" t="s">
        <v>44364</v>
      </c>
      <c r="BI3077" t="s">
        <v>44365</v>
      </c>
    </row>
    <row r="3078" spans="47:61" x14ac:dyDescent="0.3">
      <c r="AU3078" t="s">
        <v>44366</v>
      </c>
      <c r="AW3078" t="s">
        <v>44367</v>
      </c>
      <c r="AZ3078" t="s">
        <v>44368</v>
      </c>
      <c r="BA3078" t="s">
        <v>44369</v>
      </c>
      <c r="BB3078" t="s">
        <v>44370</v>
      </c>
      <c r="BD3078" t="s">
        <v>44371</v>
      </c>
      <c r="BI3078" t="s">
        <v>44372</v>
      </c>
    </row>
    <row r="3079" spans="47:61" x14ac:dyDescent="0.3">
      <c r="AU3079" t="s">
        <v>44373</v>
      </c>
      <c r="AW3079" t="s">
        <v>44374</v>
      </c>
      <c r="AZ3079" t="s">
        <v>44375</v>
      </c>
      <c r="BA3079" t="s">
        <v>44376</v>
      </c>
      <c r="BB3079" t="s">
        <v>44377</v>
      </c>
      <c r="BD3079" t="s">
        <v>44378</v>
      </c>
      <c r="BI3079" t="s">
        <v>44379</v>
      </c>
    </row>
    <row r="3080" spans="47:61" x14ac:dyDescent="0.3">
      <c r="AU3080" t="s">
        <v>44380</v>
      </c>
      <c r="AW3080" t="s">
        <v>44381</v>
      </c>
      <c r="AZ3080" t="s">
        <v>44382</v>
      </c>
      <c r="BA3080" t="s">
        <v>44383</v>
      </c>
      <c r="BB3080" t="s">
        <v>44384</v>
      </c>
      <c r="BD3080" t="s">
        <v>44385</v>
      </c>
      <c r="BI3080" t="s">
        <v>44386</v>
      </c>
    </row>
    <row r="3081" spans="47:61" x14ac:dyDescent="0.3">
      <c r="AU3081" t="s">
        <v>44387</v>
      </c>
      <c r="AW3081" t="s">
        <v>44388</v>
      </c>
      <c r="AZ3081" t="s">
        <v>44389</v>
      </c>
      <c r="BA3081" t="s">
        <v>44390</v>
      </c>
      <c r="BB3081" t="s">
        <v>44391</v>
      </c>
      <c r="BD3081" t="s">
        <v>44392</v>
      </c>
      <c r="BI3081" t="s">
        <v>44393</v>
      </c>
    </row>
    <row r="3082" spans="47:61" x14ac:dyDescent="0.3">
      <c r="AU3082" t="s">
        <v>44394</v>
      </c>
      <c r="AW3082" t="s">
        <v>44395</v>
      </c>
      <c r="AZ3082" t="s">
        <v>44396</v>
      </c>
      <c r="BA3082" t="s">
        <v>44397</v>
      </c>
      <c r="BB3082" t="s">
        <v>44398</v>
      </c>
      <c r="BD3082" t="s">
        <v>44399</v>
      </c>
      <c r="BI3082" t="s">
        <v>44400</v>
      </c>
    </row>
    <row r="3083" spans="47:61" x14ac:dyDescent="0.3">
      <c r="AU3083" t="s">
        <v>44401</v>
      </c>
      <c r="AW3083" t="s">
        <v>44402</v>
      </c>
      <c r="AZ3083" t="s">
        <v>44403</v>
      </c>
      <c r="BA3083" t="s">
        <v>44404</v>
      </c>
      <c r="BB3083" t="s">
        <v>44405</v>
      </c>
      <c r="BD3083" t="s">
        <v>44406</v>
      </c>
      <c r="BI3083" t="s">
        <v>44407</v>
      </c>
    </row>
    <row r="3084" spans="47:61" x14ac:dyDescent="0.3">
      <c r="AU3084" t="s">
        <v>44408</v>
      </c>
      <c r="AW3084" t="s">
        <v>44409</v>
      </c>
      <c r="AZ3084" t="s">
        <v>44410</v>
      </c>
      <c r="BA3084" t="s">
        <v>44411</v>
      </c>
      <c r="BB3084" t="s">
        <v>44412</v>
      </c>
      <c r="BD3084" t="s">
        <v>44413</v>
      </c>
      <c r="BI3084" t="s">
        <v>44414</v>
      </c>
    </row>
    <row r="3085" spans="47:61" x14ac:dyDescent="0.3">
      <c r="AU3085" t="s">
        <v>44415</v>
      </c>
      <c r="AW3085" t="s">
        <v>44416</v>
      </c>
      <c r="AZ3085" t="s">
        <v>44417</v>
      </c>
      <c r="BA3085" t="s">
        <v>44418</v>
      </c>
      <c r="BB3085" t="s">
        <v>44419</v>
      </c>
      <c r="BD3085" t="s">
        <v>44420</v>
      </c>
      <c r="BI3085" t="s">
        <v>44421</v>
      </c>
    </row>
    <row r="3086" spans="47:61" x14ac:dyDescent="0.3">
      <c r="AU3086" t="s">
        <v>44422</v>
      </c>
      <c r="AW3086" t="s">
        <v>44423</v>
      </c>
      <c r="AZ3086" t="s">
        <v>44424</v>
      </c>
      <c r="BA3086" t="s">
        <v>44425</v>
      </c>
      <c r="BB3086" t="s">
        <v>44426</v>
      </c>
      <c r="BD3086" t="s">
        <v>44427</v>
      </c>
      <c r="BI3086" t="s">
        <v>44428</v>
      </c>
    </row>
    <row r="3087" spans="47:61" x14ac:dyDescent="0.3">
      <c r="AU3087" t="s">
        <v>44429</v>
      </c>
      <c r="AW3087" t="s">
        <v>44430</v>
      </c>
      <c r="AZ3087" t="s">
        <v>44431</v>
      </c>
      <c r="BA3087" t="s">
        <v>44432</v>
      </c>
      <c r="BB3087" t="s">
        <v>44433</v>
      </c>
      <c r="BD3087" t="s">
        <v>44434</v>
      </c>
      <c r="BI3087" t="s">
        <v>44435</v>
      </c>
    </row>
    <row r="3088" spans="47:61" x14ac:dyDescent="0.3">
      <c r="AU3088" t="s">
        <v>44436</v>
      </c>
      <c r="AW3088" t="s">
        <v>44437</v>
      </c>
      <c r="AZ3088" t="s">
        <v>44438</v>
      </c>
      <c r="BA3088" t="s">
        <v>44439</v>
      </c>
      <c r="BB3088" t="s">
        <v>44440</v>
      </c>
      <c r="BD3088" t="s">
        <v>44441</v>
      </c>
      <c r="BI3088" t="s">
        <v>44442</v>
      </c>
    </row>
    <row r="3089" spans="47:61" x14ac:dyDescent="0.3">
      <c r="AU3089" t="s">
        <v>44443</v>
      </c>
      <c r="AW3089" t="s">
        <v>44444</v>
      </c>
      <c r="AZ3089" t="s">
        <v>44445</v>
      </c>
      <c r="BA3089" t="s">
        <v>44446</v>
      </c>
      <c r="BB3089" t="s">
        <v>44447</v>
      </c>
      <c r="BD3089" t="s">
        <v>44448</v>
      </c>
      <c r="BI3089" t="s">
        <v>44449</v>
      </c>
    </row>
    <row r="3090" spans="47:61" x14ac:dyDescent="0.3">
      <c r="AU3090" t="s">
        <v>44450</v>
      </c>
      <c r="AW3090" t="s">
        <v>44451</v>
      </c>
      <c r="AZ3090" t="s">
        <v>44452</v>
      </c>
      <c r="BA3090" t="s">
        <v>44453</v>
      </c>
      <c r="BB3090" t="s">
        <v>44454</v>
      </c>
      <c r="BD3090" t="s">
        <v>44455</v>
      </c>
      <c r="BI3090" t="s">
        <v>44456</v>
      </c>
    </row>
    <row r="3091" spans="47:61" x14ac:dyDescent="0.3">
      <c r="AU3091" t="s">
        <v>44457</v>
      </c>
      <c r="AW3091" t="s">
        <v>44458</v>
      </c>
      <c r="AZ3091" t="s">
        <v>44459</v>
      </c>
      <c r="BA3091" t="s">
        <v>44460</v>
      </c>
      <c r="BB3091" t="s">
        <v>44461</v>
      </c>
      <c r="BD3091" t="s">
        <v>44462</v>
      </c>
      <c r="BI3091" t="s">
        <v>44463</v>
      </c>
    </row>
    <row r="3092" spans="47:61" x14ac:dyDescent="0.3">
      <c r="AU3092" t="s">
        <v>44464</v>
      </c>
      <c r="AW3092" t="s">
        <v>44465</v>
      </c>
      <c r="AZ3092" t="s">
        <v>44466</v>
      </c>
      <c r="BA3092" t="s">
        <v>44467</v>
      </c>
      <c r="BB3092" t="s">
        <v>44468</v>
      </c>
      <c r="BD3092" t="s">
        <v>44469</v>
      </c>
      <c r="BI3092" t="s">
        <v>44470</v>
      </c>
    </row>
    <row r="3093" spans="47:61" x14ac:dyDescent="0.3">
      <c r="AU3093" t="s">
        <v>44471</v>
      </c>
      <c r="AW3093" t="s">
        <v>44472</v>
      </c>
      <c r="AZ3093" t="s">
        <v>44473</v>
      </c>
      <c r="BA3093" t="s">
        <v>44474</v>
      </c>
      <c r="BB3093" t="s">
        <v>44475</v>
      </c>
      <c r="BD3093" t="s">
        <v>44476</v>
      </c>
      <c r="BI3093" t="s">
        <v>44477</v>
      </c>
    </row>
    <row r="3094" spans="47:61" x14ac:dyDescent="0.3">
      <c r="AU3094" t="s">
        <v>44478</v>
      </c>
      <c r="AW3094" t="s">
        <v>44479</v>
      </c>
      <c r="AZ3094" t="s">
        <v>44480</v>
      </c>
      <c r="BA3094" t="s">
        <v>44481</v>
      </c>
      <c r="BB3094" t="s">
        <v>44482</v>
      </c>
      <c r="BD3094" t="s">
        <v>44483</v>
      </c>
      <c r="BI3094" t="s">
        <v>44484</v>
      </c>
    </row>
    <row r="3095" spans="47:61" x14ac:dyDescent="0.3">
      <c r="AU3095" t="s">
        <v>44485</v>
      </c>
      <c r="AW3095" t="s">
        <v>44486</v>
      </c>
      <c r="AZ3095" t="s">
        <v>44487</v>
      </c>
      <c r="BA3095" t="s">
        <v>44488</v>
      </c>
      <c r="BB3095" t="s">
        <v>44489</v>
      </c>
      <c r="BD3095" t="s">
        <v>44490</v>
      </c>
      <c r="BI3095" t="s">
        <v>44491</v>
      </c>
    </row>
    <row r="3096" spans="47:61" x14ac:dyDescent="0.3">
      <c r="AU3096" t="s">
        <v>44492</v>
      </c>
      <c r="AW3096" t="s">
        <v>44493</v>
      </c>
      <c r="AZ3096" t="s">
        <v>44494</v>
      </c>
      <c r="BA3096" t="s">
        <v>44495</v>
      </c>
      <c r="BB3096" t="s">
        <v>44496</v>
      </c>
      <c r="BD3096" t="s">
        <v>44497</v>
      </c>
      <c r="BI3096" t="s">
        <v>44498</v>
      </c>
    </row>
    <row r="3097" spans="47:61" x14ac:dyDescent="0.3">
      <c r="AU3097" t="s">
        <v>44499</v>
      </c>
      <c r="AW3097" t="s">
        <v>44500</v>
      </c>
      <c r="AZ3097" t="s">
        <v>44501</v>
      </c>
      <c r="BA3097" t="s">
        <v>44502</v>
      </c>
      <c r="BB3097" t="s">
        <v>44503</v>
      </c>
      <c r="BD3097" t="s">
        <v>44504</v>
      </c>
      <c r="BI3097" t="s">
        <v>44505</v>
      </c>
    </row>
    <row r="3098" spans="47:61" x14ac:dyDescent="0.3">
      <c r="AU3098" t="s">
        <v>44506</v>
      </c>
      <c r="AW3098" t="s">
        <v>44507</v>
      </c>
      <c r="AZ3098" t="s">
        <v>44508</v>
      </c>
      <c r="BA3098" t="s">
        <v>44509</v>
      </c>
      <c r="BB3098" t="s">
        <v>44510</v>
      </c>
      <c r="BD3098" t="s">
        <v>44511</v>
      </c>
      <c r="BI3098" t="s">
        <v>44512</v>
      </c>
    </row>
    <row r="3099" spans="47:61" x14ac:dyDescent="0.3">
      <c r="AU3099" t="s">
        <v>44513</v>
      </c>
      <c r="AW3099" t="s">
        <v>44514</v>
      </c>
      <c r="AZ3099" t="s">
        <v>44515</v>
      </c>
      <c r="BA3099" t="s">
        <v>44516</v>
      </c>
      <c r="BB3099" t="s">
        <v>44517</v>
      </c>
      <c r="BD3099" t="s">
        <v>44518</v>
      </c>
      <c r="BI3099" t="s">
        <v>44519</v>
      </c>
    </row>
    <row r="3100" spans="47:61" x14ac:dyDescent="0.3">
      <c r="AU3100" t="s">
        <v>44520</v>
      </c>
      <c r="AW3100" t="s">
        <v>44521</v>
      </c>
      <c r="AZ3100" t="s">
        <v>44522</v>
      </c>
      <c r="BA3100" t="s">
        <v>44523</v>
      </c>
      <c r="BB3100" t="s">
        <v>44524</v>
      </c>
      <c r="BD3100" t="s">
        <v>44525</v>
      </c>
      <c r="BI3100" t="s">
        <v>44526</v>
      </c>
    </row>
    <row r="3101" spans="47:61" x14ac:dyDescent="0.3">
      <c r="AU3101" t="s">
        <v>44527</v>
      </c>
      <c r="AW3101" t="s">
        <v>44528</v>
      </c>
      <c r="AZ3101" t="s">
        <v>44529</v>
      </c>
      <c r="BA3101" t="s">
        <v>44530</v>
      </c>
      <c r="BB3101" t="s">
        <v>44531</v>
      </c>
      <c r="BD3101" t="s">
        <v>44532</v>
      </c>
      <c r="BI3101" t="s">
        <v>44533</v>
      </c>
    </row>
    <row r="3102" spans="47:61" x14ac:dyDescent="0.3">
      <c r="AU3102" t="s">
        <v>44534</v>
      </c>
      <c r="AW3102" t="s">
        <v>44535</v>
      </c>
      <c r="AZ3102" t="s">
        <v>44536</v>
      </c>
      <c r="BA3102" t="s">
        <v>44537</v>
      </c>
      <c r="BB3102" t="s">
        <v>44538</v>
      </c>
      <c r="BD3102" t="s">
        <v>44539</v>
      </c>
      <c r="BI3102" t="s">
        <v>44540</v>
      </c>
    </row>
    <row r="3103" spans="47:61" x14ac:dyDescent="0.3">
      <c r="AU3103" t="s">
        <v>44541</v>
      </c>
      <c r="AW3103" t="s">
        <v>44542</v>
      </c>
      <c r="AZ3103" t="s">
        <v>44543</v>
      </c>
      <c r="BA3103" t="s">
        <v>44544</v>
      </c>
      <c r="BB3103" t="s">
        <v>44545</v>
      </c>
      <c r="BD3103" t="s">
        <v>44546</v>
      </c>
      <c r="BI3103" t="s">
        <v>44547</v>
      </c>
    </row>
    <row r="3104" spans="47:61" x14ac:dyDescent="0.3">
      <c r="AU3104" t="s">
        <v>44548</v>
      </c>
      <c r="AW3104" t="s">
        <v>44549</v>
      </c>
      <c r="AZ3104" t="s">
        <v>44550</v>
      </c>
      <c r="BA3104" t="s">
        <v>44551</v>
      </c>
      <c r="BB3104" t="s">
        <v>44552</v>
      </c>
      <c r="BD3104" t="s">
        <v>44553</v>
      </c>
      <c r="BI3104" t="s">
        <v>44554</v>
      </c>
    </row>
    <row r="3105" spans="47:61" x14ac:dyDescent="0.3">
      <c r="AU3105" t="s">
        <v>44555</v>
      </c>
      <c r="AW3105" t="s">
        <v>44556</v>
      </c>
      <c r="AZ3105" t="s">
        <v>44557</v>
      </c>
      <c r="BA3105" t="s">
        <v>44558</v>
      </c>
      <c r="BB3105" t="s">
        <v>44559</v>
      </c>
      <c r="BD3105" t="s">
        <v>44560</v>
      </c>
      <c r="BI3105" t="s">
        <v>44561</v>
      </c>
    </row>
    <row r="3106" spans="47:61" x14ac:dyDescent="0.3">
      <c r="AU3106" t="s">
        <v>44562</v>
      </c>
      <c r="AW3106" t="s">
        <v>44563</v>
      </c>
      <c r="AZ3106" t="s">
        <v>44564</v>
      </c>
      <c r="BA3106" t="s">
        <v>44565</v>
      </c>
      <c r="BB3106" t="s">
        <v>44566</v>
      </c>
      <c r="BD3106" t="s">
        <v>44567</v>
      </c>
      <c r="BI3106" t="s">
        <v>44568</v>
      </c>
    </row>
    <row r="3107" spans="47:61" x14ac:dyDescent="0.3">
      <c r="AU3107" t="s">
        <v>44569</v>
      </c>
      <c r="AW3107" t="s">
        <v>44570</v>
      </c>
      <c r="AZ3107" t="s">
        <v>44571</v>
      </c>
      <c r="BA3107" t="s">
        <v>44572</v>
      </c>
      <c r="BB3107" t="s">
        <v>44573</v>
      </c>
      <c r="BD3107" t="s">
        <v>44574</v>
      </c>
      <c r="BI3107" t="s">
        <v>44575</v>
      </c>
    </row>
    <row r="3108" spans="47:61" x14ac:dyDescent="0.3">
      <c r="AU3108" t="s">
        <v>44576</v>
      </c>
      <c r="AW3108" t="s">
        <v>44577</v>
      </c>
      <c r="AZ3108" t="s">
        <v>44578</v>
      </c>
      <c r="BA3108" t="s">
        <v>44579</v>
      </c>
      <c r="BB3108" t="s">
        <v>44580</v>
      </c>
      <c r="BD3108" t="s">
        <v>44581</v>
      </c>
      <c r="BI3108" t="s">
        <v>44582</v>
      </c>
    </row>
    <row r="3109" spans="47:61" x14ac:dyDescent="0.3">
      <c r="AU3109" t="s">
        <v>44583</v>
      </c>
      <c r="AW3109" t="s">
        <v>44584</v>
      </c>
      <c r="AZ3109" t="s">
        <v>44585</v>
      </c>
      <c r="BA3109" t="s">
        <v>44586</v>
      </c>
      <c r="BB3109" t="s">
        <v>44587</v>
      </c>
      <c r="BD3109" t="s">
        <v>44588</v>
      </c>
      <c r="BI3109" t="s">
        <v>44589</v>
      </c>
    </row>
    <row r="3110" spans="47:61" x14ac:dyDescent="0.3">
      <c r="AU3110" t="s">
        <v>44590</v>
      </c>
      <c r="AW3110" t="s">
        <v>44591</v>
      </c>
      <c r="AZ3110" t="s">
        <v>44592</v>
      </c>
      <c r="BA3110" t="s">
        <v>44593</v>
      </c>
      <c r="BB3110" t="s">
        <v>44594</v>
      </c>
      <c r="BD3110" t="s">
        <v>44595</v>
      </c>
      <c r="BI3110" t="s">
        <v>44596</v>
      </c>
    </row>
    <row r="3111" spans="47:61" x14ac:dyDescent="0.3">
      <c r="AU3111" t="s">
        <v>44597</v>
      </c>
      <c r="AW3111" t="s">
        <v>44598</v>
      </c>
      <c r="AZ3111" t="s">
        <v>44599</v>
      </c>
      <c r="BA3111" t="s">
        <v>44600</v>
      </c>
      <c r="BB3111" t="s">
        <v>44601</v>
      </c>
      <c r="BD3111" t="s">
        <v>44602</v>
      </c>
      <c r="BI3111" t="s">
        <v>44603</v>
      </c>
    </row>
    <row r="3112" spans="47:61" x14ac:dyDescent="0.3">
      <c r="AU3112" t="s">
        <v>44604</v>
      </c>
      <c r="AW3112" t="s">
        <v>44605</v>
      </c>
      <c r="AZ3112" t="s">
        <v>44606</v>
      </c>
      <c r="BA3112" t="s">
        <v>44607</v>
      </c>
      <c r="BB3112" t="s">
        <v>44608</v>
      </c>
      <c r="BD3112" t="s">
        <v>44609</v>
      </c>
      <c r="BI3112" t="s">
        <v>44610</v>
      </c>
    </row>
    <row r="3113" spans="47:61" x14ac:dyDescent="0.3">
      <c r="AU3113" t="s">
        <v>44611</v>
      </c>
      <c r="AW3113" t="s">
        <v>44612</v>
      </c>
      <c r="AZ3113" t="s">
        <v>44613</v>
      </c>
      <c r="BA3113" t="s">
        <v>44614</v>
      </c>
      <c r="BB3113" t="s">
        <v>44615</v>
      </c>
      <c r="BD3113" t="s">
        <v>44616</v>
      </c>
      <c r="BI3113" t="s">
        <v>44617</v>
      </c>
    </row>
    <row r="3114" spans="47:61" x14ac:dyDescent="0.3">
      <c r="AU3114" t="s">
        <v>44618</v>
      </c>
      <c r="AW3114" t="s">
        <v>44619</v>
      </c>
      <c r="AZ3114" t="s">
        <v>44620</v>
      </c>
      <c r="BA3114" t="s">
        <v>44621</v>
      </c>
      <c r="BB3114" t="s">
        <v>44622</v>
      </c>
      <c r="BD3114" t="s">
        <v>44623</v>
      </c>
      <c r="BI3114" t="s">
        <v>44624</v>
      </c>
    </row>
    <row r="3115" spans="47:61" x14ac:dyDescent="0.3">
      <c r="AU3115" t="s">
        <v>44625</v>
      </c>
      <c r="AW3115" t="s">
        <v>44626</v>
      </c>
      <c r="AZ3115" t="s">
        <v>44627</v>
      </c>
      <c r="BA3115" t="s">
        <v>44628</v>
      </c>
      <c r="BB3115" t="s">
        <v>44629</v>
      </c>
      <c r="BD3115" t="s">
        <v>44630</v>
      </c>
      <c r="BI3115" t="s">
        <v>44631</v>
      </c>
    </row>
    <row r="3116" spans="47:61" x14ac:dyDescent="0.3">
      <c r="AU3116" t="s">
        <v>44632</v>
      </c>
      <c r="AW3116" t="s">
        <v>44633</v>
      </c>
      <c r="AZ3116" t="s">
        <v>44634</v>
      </c>
      <c r="BA3116" t="s">
        <v>44635</v>
      </c>
      <c r="BB3116" t="s">
        <v>44636</v>
      </c>
      <c r="BD3116" t="s">
        <v>44637</v>
      </c>
      <c r="BI3116" t="s">
        <v>44638</v>
      </c>
    </row>
    <row r="3117" spans="47:61" x14ac:dyDescent="0.3">
      <c r="AU3117" t="s">
        <v>44639</v>
      </c>
      <c r="AW3117" t="s">
        <v>44640</v>
      </c>
      <c r="AZ3117" t="s">
        <v>44641</v>
      </c>
      <c r="BA3117" t="s">
        <v>44642</v>
      </c>
      <c r="BB3117" t="s">
        <v>44643</v>
      </c>
      <c r="BD3117" t="s">
        <v>44644</v>
      </c>
      <c r="BI3117" t="s">
        <v>44645</v>
      </c>
    </row>
    <row r="3118" spans="47:61" x14ac:dyDescent="0.3">
      <c r="AU3118" t="s">
        <v>44646</v>
      </c>
      <c r="AW3118" t="s">
        <v>44647</v>
      </c>
      <c r="AZ3118" t="s">
        <v>44648</v>
      </c>
      <c r="BA3118" t="s">
        <v>44649</v>
      </c>
      <c r="BB3118" t="s">
        <v>44650</v>
      </c>
      <c r="BD3118" t="s">
        <v>44651</v>
      </c>
      <c r="BI3118" t="s">
        <v>44652</v>
      </c>
    </row>
    <row r="3119" spans="47:61" x14ac:dyDescent="0.3">
      <c r="AU3119" t="s">
        <v>44653</v>
      </c>
      <c r="AW3119" t="s">
        <v>44654</v>
      </c>
      <c r="AZ3119" t="s">
        <v>44655</v>
      </c>
      <c r="BA3119" t="s">
        <v>44656</v>
      </c>
      <c r="BB3119" t="s">
        <v>44657</v>
      </c>
      <c r="BD3119" t="s">
        <v>44658</v>
      </c>
      <c r="BI3119" t="s">
        <v>44659</v>
      </c>
    </row>
    <row r="3120" spans="47:61" x14ac:dyDescent="0.3">
      <c r="AU3120" t="s">
        <v>44660</v>
      </c>
      <c r="AW3120" t="s">
        <v>44661</v>
      </c>
      <c r="AZ3120" t="s">
        <v>44662</v>
      </c>
      <c r="BA3120" t="s">
        <v>44663</v>
      </c>
      <c r="BB3120" t="s">
        <v>44664</v>
      </c>
      <c r="BD3120" t="s">
        <v>44665</v>
      </c>
      <c r="BI3120" t="s">
        <v>44666</v>
      </c>
    </row>
    <row r="3121" spans="47:61" x14ac:dyDescent="0.3">
      <c r="AU3121" t="s">
        <v>44667</v>
      </c>
      <c r="AW3121" t="s">
        <v>44668</v>
      </c>
      <c r="AZ3121" t="s">
        <v>44669</v>
      </c>
      <c r="BA3121" t="s">
        <v>44670</v>
      </c>
      <c r="BB3121" t="s">
        <v>44671</v>
      </c>
      <c r="BD3121" t="s">
        <v>44672</v>
      </c>
      <c r="BI3121" t="s">
        <v>44673</v>
      </c>
    </row>
    <row r="3122" spans="47:61" x14ac:dyDescent="0.3">
      <c r="AU3122" t="s">
        <v>44674</v>
      </c>
      <c r="AW3122" t="s">
        <v>44675</v>
      </c>
      <c r="AZ3122" t="s">
        <v>44676</v>
      </c>
      <c r="BA3122" t="s">
        <v>44677</v>
      </c>
      <c r="BB3122" t="s">
        <v>44678</v>
      </c>
      <c r="BD3122" t="s">
        <v>44679</v>
      </c>
      <c r="BI3122" t="s">
        <v>44680</v>
      </c>
    </row>
    <row r="3123" spans="47:61" x14ac:dyDescent="0.3">
      <c r="AU3123" t="s">
        <v>44681</v>
      </c>
      <c r="AW3123" t="s">
        <v>44682</v>
      </c>
      <c r="AZ3123" t="s">
        <v>44683</v>
      </c>
      <c r="BA3123" t="s">
        <v>44684</v>
      </c>
      <c r="BB3123" t="s">
        <v>44685</v>
      </c>
      <c r="BD3123" t="s">
        <v>44686</v>
      </c>
      <c r="BI3123" t="s">
        <v>44687</v>
      </c>
    </row>
    <row r="3124" spans="47:61" x14ac:dyDescent="0.3">
      <c r="AU3124" t="s">
        <v>44688</v>
      </c>
      <c r="AW3124" t="s">
        <v>44689</v>
      </c>
      <c r="AZ3124" t="s">
        <v>44690</v>
      </c>
      <c r="BA3124" t="s">
        <v>44691</v>
      </c>
      <c r="BB3124" t="s">
        <v>44692</v>
      </c>
      <c r="BD3124" t="s">
        <v>44693</v>
      </c>
      <c r="BI3124" t="s">
        <v>44694</v>
      </c>
    </row>
    <row r="3125" spans="47:61" x14ac:dyDescent="0.3">
      <c r="AU3125" t="s">
        <v>30017</v>
      </c>
      <c r="AW3125" t="s">
        <v>44695</v>
      </c>
      <c r="AZ3125" t="s">
        <v>44696</v>
      </c>
      <c r="BA3125" t="s">
        <v>44697</v>
      </c>
      <c r="BB3125" t="s">
        <v>44698</v>
      </c>
      <c r="BD3125" t="s">
        <v>44699</v>
      </c>
      <c r="BI3125" t="s">
        <v>44700</v>
      </c>
    </row>
    <row r="3126" spans="47:61" x14ac:dyDescent="0.3">
      <c r="AU3126" t="s">
        <v>44701</v>
      </c>
      <c r="AW3126" t="s">
        <v>44702</v>
      </c>
      <c r="AZ3126" t="s">
        <v>44703</v>
      </c>
      <c r="BA3126" t="s">
        <v>44704</v>
      </c>
      <c r="BB3126" t="s">
        <v>44705</v>
      </c>
      <c r="BD3126" t="s">
        <v>44706</v>
      </c>
      <c r="BI3126" t="s">
        <v>44707</v>
      </c>
    </row>
    <row r="3127" spans="47:61" x14ac:dyDescent="0.3">
      <c r="AU3127" t="s">
        <v>44708</v>
      </c>
      <c r="AW3127" t="s">
        <v>44709</v>
      </c>
      <c r="AZ3127" t="s">
        <v>44710</v>
      </c>
      <c r="BA3127" t="s">
        <v>44711</v>
      </c>
      <c r="BB3127" t="s">
        <v>44712</v>
      </c>
      <c r="BD3127" t="s">
        <v>44713</v>
      </c>
      <c r="BI3127" t="s">
        <v>44714</v>
      </c>
    </row>
    <row r="3128" spans="47:61" x14ac:dyDescent="0.3">
      <c r="AU3128" t="s">
        <v>44715</v>
      </c>
      <c r="AW3128" t="s">
        <v>44716</v>
      </c>
      <c r="AZ3128" t="s">
        <v>44717</v>
      </c>
      <c r="BA3128" t="s">
        <v>44718</v>
      </c>
      <c r="BB3128" t="s">
        <v>44719</v>
      </c>
      <c r="BD3128" t="s">
        <v>44720</v>
      </c>
      <c r="BI3128" t="s">
        <v>41808</v>
      </c>
    </row>
    <row r="3129" spans="47:61" x14ac:dyDescent="0.3">
      <c r="AU3129" t="s">
        <v>44721</v>
      </c>
      <c r="AW3129" t="s">
        <v>44722</v>
      </c>
      <c r="AZ3129" t="s">
        <v>44723</v>
      </c>
      <c r="BA3129" t="s">
        <v>44724</v>
      </c>
      <c r="BB3129" t="s">
        <v>44725</v>
      </c>
      <c r="BD3129" t="s">
        <v>44726</v>
      </c>
      <c r="BI3129" t="s">
        <v>44727</v>
      </c>
    </row>
    <row r="3130" spans="47:61" x14ac:dyDescent="0.3">
      <c r="AU3130" t="s">
        <v>44728</v>
      </c>
      <c r="AW3130" t="s">
        <v>44729</v>
      </c>
      <c r="AZ3130" t="s">
        <v>44730</v>
      </c>
      <c r="BA3130" t="s">
        <v>44731</v>
      </c>
      <c r="BB3130" t="s">
        <v>44732</v>
      </c>
      <c r="BD3130" t="s">
        <v>44733</v>
      </c>
      <c r="BI3130" t="s">
        <v>44734</v>
      </c>
    </row>
    <row r="3131" spans="47:61" x14ac:dyDescent="0.3">
      <c r="AU3131" t="s">
        <v>44735</v>
      </c>
      <c r="AW3131" t="s">
        <v>44736</v>
      </c>
      <c r="AZ3131" t="s">
        <v>44737</v>
      </c>
      <c r="BA3131" t="s">
        <v>44738</v>
      </c>
      <c r="BB3131" t="s">
        <v>44739</v>
      </c>
      <c r="BD3131" t="s">
        <v>44740</v>
      </c>
      <c r="BI3131" t="s">
        <v>44741</v>
      </c>
    </row>
    <row r="3132" spans="47:61" x14ac:dyDescent="0.3">
      <c r="AU3132" t="s">
        <v>44742</v>
      </c>
      <c r="AW3132" t="s">
        <v>44743</v>
      </c>
      <c r="AZ3132" t="s">
        <v>44744</v>
      </c>
      <c r="BA3132" t="s">
        <v>44745</v>
      </c>
      <c r="BB3132" t="s">
        <v>44746</v>
      </c>
      <c r="BD3132" t="s">
        <v>44747</v>
      </c>
      <c r="BI3132" t="s">
        <v>44748</v>
      </c>
    </row>
    <row r="3133" spans="47:61" x14ac:dyDescent="0.3">
      <c r="AU3133" t="s">
        <v>44749</v>
      </c>
      <c r="AW3133" t="s">
        <v>44750</v>
      </c>
      <c r="AZ3133" t="s">
        <v>44751</v>
      </c>
      <c r="BA3133" t="s">
        <v>44752</v>
      </c>
      <c r="BB3133" t="s">
        <v>44753</v>
      </c>
      <c r="BD3133" t="s">
        <v>44754</v>
      </c>
      <c r="BI3133" t="s">
        <v>44755</v>
      </c>
    </row>
    <row r="3134" spans="47:61" x14ac:dyDescent="0.3">
      <c r="AU3134" t="s">
        <v>44756</v>
      </c>
      <c r="AW3134" t="s">
        <v>44757</v>
      </c>
      <c r="AZ3134" t="s">
        <v>44758</v>
      </c>
      <c r="BA3134" t="s">
        <v>44759</v>
      </c>
      <c r="BB3134" t="s">
        <v>44760</v>
      </c>
      <c r="BD3134" t="s">
        <v>44761</v>
      </c>
      <c r="BI3134" t="s">
        <v>44762</v>
      </c>
    </row>
    <row r="3135" spans="47:61" x14ac:dyDescent="0.3">
      <c r="AU3135" t="s">
        <v>44763</v>
      </c>
      <c r="AW3135" t="s">
        <v>44764</v>
      </c>
      <c r="AZ3135" t="s">
        <v>44765</v>
      </c>
      <c r="BA3135" t="s">
        <v>44766</v>
      </c>
      <c r="BB3135" t="s">
        <v>44767</v>
      </c>
      <c r="BD3135" t="s">
        <v>44768</v>
      </c>
      <c r="BI3135" t="s">
        <v>44769</v>
      </c>
    </row>
    <row r="3136" spans="47:61" x14ac:dyDescent="0.3">
      <c r="AU3136" t="s">
        <v>44770</v>
      </c>
      <c r="AW3136" t="s">
        <v>44771</v>
      </c>
      <c r="AZ3136" t="s">
        <v>44772</v>
      </c>
      <c r="BA3136" t="s">
        <v>44773</v>
      </c>
      <c r="BB3136" t="s">
        <v>44774</v>
      </c>
      <c r="BD3136" t="s">
        <v>44775</v>
      </c>
      <c r="BI3136" t="s">
        <v>44776</v>
      </c>
    </row>
    <row r="3137" spans="47:61" x14ac:dyDescent="0.3">
      <c r="AU3137" t="s">
        <v>44777</v>
      </c>
      <c r="AW3137" t="s">
        <v>44778</v>
      </c>
      <c r="AZ3137" t="s">
        <v>44779</v>
      </c>
      <c r="BA3137" t="s">
        <v>44780</v>
      </c>
      <c r="BB3137" t="s">
        <v>44781</v>
      </c>
      <c r="BD3137" t="s">
        <v>44782</v>
      </c>
      <c r="BI3137" t="s">
        <v>44783</v>
      </c>
    </row>
    <row r="3138" spans="47:61" x14ac:dyDescent="0.3">
      <c r="AU3138" t="s">
        <v>44784</v>
      </c>
      <c r="AW3138" t="s">
        <v>44785</v>
      </c>
      <c r="AZ3138" t="s">
        <v>44786</v>
      </c>
      <c r="BA3138" t="s">
        <v>44787</v>
      </c>
      <c r="BB3138" t="s">
        <v>44788</v>
      </c>
      <c r="BD3138" t="s">
        <v>44789</v>
      </c>
      <c r="BI3138" t="s">
        <v>44790</v>
      </c>
    </row>
    <row r="3139" spans="47:61" x14ac:dyDescent="0.3">
      <c r="AU3139" t="s">
        <v>44791</v>
      </c>
      <c r="AW3139" t="s">
        <v>44792</v>
      </c>
      <c r="AZ3139" t="s">
        <v>44793</v>
      </c>
      <c r="BA3139" t="s">
        <v>44794</v>
      </c>
      <c r="BB3139" t="s">
        <v>44795</v>
      </c>
      <c r="BD3139" t="s">
        <v>44796</v>
      </c>
      <c r="BI3139" t="s">
        <v>44797</v>
      </c>
    </row>
    <row r="3140" spans="47:61" x14ac:dyDescent="0.3">
      <c r="AU3140" t="s">
        <v>44798</v>
      </c>
      <c r="AW3140" t="s">
        <v>44799</v>
      </c>
      <c r="AZ3140" t="s">
        <v>44800</v>
      </c>
      <c r="BA3140" t="s">
        <v>44801</v>
      </c>
      <c r="BB3140" t="s">
        <v>44802</v>
      </c>
      <c r="BD3140" t="s">
        <v>44803</v>
      </c>
      <c r="BI3140" t="s">
        <v>44804</v>
      </c>
    </row>
    <row r="3141" spans="47:61" x14ac:dyDescent="0.3">
      <c r="AU3141" t="s">
        <v>44805</v>
      </c>
      <c r="AW3141" t="s">
        <v>44806</v>
      </c>
      <c r="AZ3141" t="s">
        <v>44807</v>
      </c>
      <c r="BA3141" t="s">
        <v>44808</v>
      </c>
      <c r="BB3141" t="s">
        <v>44809</v>
      </c>
      <c r="BD3141" t="s">
        <v>44810</v>
      </c>
      <c r="BI3141" t="s">
        <v>44811</v>
      </c>
    </row>
    <row r="3142" spans="47:61" x14ac:dyDescent="0.3">
      <c r="AU3142" t="s">
        <v>44812</v>
      </c>
      <c r="AW3142" t="s">
        <v>44813</v>
      </c>
      <c r="AZ3142" t="s">
        <v>44814</v>
      </c>
      <c r="BA3142" t="s">
        <v>44815</v>
      </c>
      <c r="BB3142" t="s">
        <v>44816</v>
      </c>
      <c r="BD3142" t="s">
        <v>44817</v>
      </c>
      <c r="BI3142" t="s">
        <v>44818</v>
      </c>
    </row>
    <row r="3143" spans="47:61" x14ac:dyDescent="0.3">
      <c r="AU3143" t="s">
        <v>44819</v>
      </c>
      <c r="AW3143" t="s">
        <v>44820</v>
      </c>
      <c r="AZ3143" t="s">
        <v>44821</v>
      </c>
      <c r="BA3143" t="s">
        <v>44822</v>
      </c>
      <c r="BB3143" t="s">
        <v>44823</v>
      </c>
      <c r="BD3143" t="s">
        <v>44824</v>
      </c>
      <c r="BI3143" t="s">
        <v>44825</v>
      </c>
    </row>
    <row r="3144" spans="47:61" x14ac:dyDescent="0.3">
      <c r="AU3144" t="s">
        <v>44826</v>
      </c>
      <c r="AW3144" t="s">
        <v>44827</v>
      </c>
      <c r="AZ3144" t="s">
        <v>44828</v>
      </c>
      <c r="BA3144" t="s">
        <v>44829</v>
      </c>
      <c r="BB3144" t="s">
        <v>44830</v>
      </c>
      <c r="BD3144" t="s">
        <v>44831</v>
      </c>
      <c r="BI3144" t="s">
        <v>44832</v>
      </c>
    </row>
    <row r="3145" spans="47:61" x14ac:dyDescent="0.3">
      <c r="AU3145" t="s">
        <v>44833</v>
      </c>
      <c r="AW3145" t="s">
        <v>44834</v>
      </c>
      <c r="AZ3145" t="s">
        <v>44835</v>
      </c>
      <c r="BA3145" t="s">
        <v>44836</v>
      </c>
      <c r="BB3145" t="s">
        <v>44837</v>
      </c>
      <c r="BD3145" t="s">
        <v>44838</v>
      </c>
      <c r="BI3145" t="s">
        <v>44839</v>
      </c>
    </row>
    <row r="3146" spans="47:61" x14ac:dyDescent="0.3">
      <c r="AU3146" t="s">
        <v>44840</v>
      </c>
      <c r="AW3146" t="s">
        <v>44841</v>
      </c>
      <c r="AZ3146" t="s">
        <v>44842</v>
      </c>
      <c r="BA3146" t="s">
        <v>44843</v>
      </c>
      <c r="BB3146" t="s">
        <v>44844</v>
      </c>
      <c r="BD3146" t="s">
        <v>44845</v>
      </c>
      <c r="BI3146" t="s">
        <v>44846</v>
      </c>
    </row>
    <row r="3147" spans="47:61" x14ac:dyDescent="0.3">
      <c r="AU3147" t="s">
        <v>44847</v>
      </c>
      <c r="AW3147" t="s">
        <v>44848</v>
      </c>
      <c r="AZ3147" t="s">
        <v>44849</v>
      </c>
      <c r="BA3147" t="s">
        <v>44850</v>
      </c>
      <c r="BB3147" t="s">
        <v>44851</v>
      </c>
      <c r="BD3147" t="s">
        <v>44852</v>
      </c>
      <c r="BI3147" t="s">
        <v>44853</v>
      </c>
    </row>
    <row r="3148" spans="47:61" x14ac:dyDescent="0.3">
      <c r="AU3148" t="s">
        <v>44854</v>
      </c>
      <c r="AW3148" t="s">
        <v>44855</v>
      </c>
      <c r="AZ3148" t="s">
        <v>44856</v>
      </c>
      <c r="BA3148" t="s">
        <v>44857</v>
      </c>
      <c r="BB3148" t="s">
        <v>44858</v>
      </c>
      <c r="BD3148" t="s">
        <v>44859</v>
      </c>
      <c r="BI3148" t="s">
        <v>44860</v>
      </c>
    </row>
    <row r="3149" spans="47:61" x14ac:dyDescent="0.3">
      <c r="AU3149" t="s">
        <v>44861</v>
      </c>
      <c r="AW3149" t="s">
        <v>44862</v>
      </c>
      <c r="AZ3149" t="s">
        <v>44863</v>
      </c>
      <c r="BA3149" t="s">
        <v>44775</v>
      </c>
      <c r="BB3149" t="s">
        <v>44864</v>
      </c>
      <c r="BD3149" t="s">
        <v>44865</v>
      </c>
      <c r="BI3149" t="s">
        <v>44866</v>
      </c>
    </row>
    <row r="3150" spans="47:61" x14ac:dyDescent="0.3">
      <c r="AU3150" t="s">
        <v>44867</v>
      </c>
      <c r="AW3150" t="s">
        <v>44868</v>
      </c>
      <c r="AZ3150" t="s">
        <v>44869</v>
      </c>
      <c r="BA3150" t="s">
        <v>44870</v>
      </c>
      <c r="BB3150" t="s">
        <v>44871</v>
      </c>
      <c r="BD3150" t="s">
        <v>44872</v>
      </c>
      <c r="BI3150" t="s">
        <v>44873</v>
      </c>
    </row>
    <row r="3151" spans="47:61" x14ac:dyDescent="0.3">
      <c r="AU3151" t="s">
        <v>44874</v>
      </c>
      <c r="AW3151" t="s">
        <v>44875</v>
      </c>
      <c r="AZ3151" t="s">
        <v>44876</v>
      </c>
      <c r="BA3151" t="s">
        <v>44877</v>
      </c>
      <c r="BB3151" t="s">
        <v>44878</v>
      </c>
      <c r="BD3151" t="s">
        <v>44879</v>
      </c>
      <c r="BI3151" t="s">
        <v>44880</v>
      </c>
    </row>
    <row r="3152" spans="47:61" x14ac:dyDescent="0.3">
      <c r="AU3152" t="s">
        <v>44881</v>
      </c>
      <c r="AW3152" t="s">
        <v>44882</v>
      </c>
      <c r="AZ3152" t="s">
        <v>44883</v>
      </c>
      <c r="BA3152" t="s">
        <v>44884</v>
      </c>
      <c r="BB3152" t="s">
        <v>44885</v>
      </c>
      <c r="BD3152" t="s">
        <v>44886</v>
      </c>
      <c r="BI3152" t="s">
        <v>44887</v>
      </c>
    </row>
    <row r="3153" spans="47:61" x14ac:dyDescent="0.3">
      <c r="AU3153" t="s">
        <v>44888</v>
      </c>
      <c r="AW3153" t="s">
        <v>44889</v>
      </c>
      <c r="AZ3153" t="s">
        <v>44890</v>
      </c>
      <c r="BA3153" t="s">
        <v>44891</v>
      </c>
      <c r="BB3153" t="s">
        <v>44892</v>
      </c>
      <c r="BD3153" t="s">
        <v>44893</v>
      </c>
      <c r="BI3153" t="s">
        <v>44894</v>
      </c>
    </row>
    <row r="3154" spans="47:61" x14ac:dyDescent="0.3">
      <c r="AU3154" t="s">
        <v>44895</v>
      </c>
      <c r="AW3154" t="s">
        <v>44896</v>
      </c>
      <c r="AZ3154" t="s">
        <v>44897</v>
      </c>
      <c r="BA3154" t="s">
        <v>44898</v>
      </c>
      <c r="BB3154" t="s">
        <v>44899</v>
      </c>
      <c r="BD3154" t="s">
        <v>44900</v>
      </c>
      <c r="BI3154" t="s">
        <v>44901</v>
      </c>
    </row>
    <row r="3155" spans="47:61" x14ac:dyDescent="0.3">
      <c r="AU3155" t="s">
        <v>44902</v>
      </c>
      <c r="AW3155" t="s">
        <v>44903</v>
      </c>
      <c r="AZ3155" t="s">
        <v>44904</v>
      </c>
      <c r="BA3155" t="s">
        <v>44905</v>
      </c>
      <c r="BB3155" t="s">
        <v>44906</v>
      </c>
      <c r="BD3155" t="s">
        <v>44907</v>
      </c>
      <c r="BI3155" t="s">
        <v>44908</v>
      </c>
    </row>
    <row r="3156" spans="47:61" x14ac:dyDescent="0.3">
      <c r="AU3156" t="s">
        <v>44909</v>
      </c>
      <c r="AW3156" t="s">
        <v>44910</v>
      </c>
      <c r="AZ3156" t="s">
        <v>44911</v>
      </c>
      <c r="BA3156" t="s">
        <v>44912</v>
      </c>
      <c r="BB3156" t="s">
        <v>44913</v>
      </c>
      <c r="BD3156" t="s">
        <v>44914</v>
      </c>
      <c r="BI3156" t="s">
        <v>44915</v>
      </c>
    </row>
    <row r="3157" spans="47:61" x14ac:dyDescent="0.3">
      <c r="AU3157" t="s">
        <v>44916</v>
      </c>
      <c r="AW3157" t="s">
        <v>44917</v>
      </c>
      <c r="AZ3157" t="s">
        <v>44918</v>
      </c>
      <c r="BA3157" t="s">
        <v>44919</v>
      </c>
      <c r="BB3157" t="s">
        <v>44920</v>
      </c>
      <c r="BD3157" t="s">
        <v>44921</v>
      </c>
    </row>
    <row r="3158" spans="47:61" x14ac:dyDescent="0.3">
      <c r="AU3158" t="s">
        <v>44922</v>
      </c>
      <c r="AW3158" t="s">
        <v>44923</v>
      </c>
      <c r="AZ3158" t="s">
        <v>44924</v>
      </c>
      <c r="BA3158" t="s">
        <v>44925</v>
      </c>
      <c r="BB3158" t="s">
        <v>44926</v>
      </c>
      <c r="BD3158" t="s">
        <v>44927</v>
      </c>
    </row>
    <row r="3159" spans="47:61" x14ac:dyDescent="0.3">
      <c r="AU3159" t="s">
        <v>44928</v>
      </c>
      <c r="AW3159" t="s">
        <v>44929</v>
      </c>
      <c r="AZ3159" t="s">
        <v>44930</v>
      </c>
      <c r="BA3159" t="s">
        <v>44931</v>
      </c>
      <c r="BB3159" t="s">
        <v>44932</v>
      </c>
      <c r="BD3159" t="s">
        <v>44925</v>
      </c>
    </row>
    <row r="3160" spans="47:61" x14ac:dyDescent="0.3">
      <c r="AU3160" t="s">
        <v>44933</v>
      </c>
      <c r="AW3160" t="s">
        <v>44934</v>
      </c>
      <c r="AZ3160" t="s">
        <v>44935</v>
      </c>
      <c r="BA3160" t="s">
        <v>44936</v>
      </c>
      <c r="BB3160" t="s">
        <v>44937</v>
      </c>
      <c r="BD3160" t="s">
        <v>44938</v>
      </c>
    </row>
    <row r="3161" spans="47:61" x14ac:dyDescent="0.3">
      <c r="AU3161" t="s">
        <v>44939</v>
      </c>
      <c r="AW3161" t="s">
        <v>44940</v>
      </c>
      <c r="AZ3161" t="s">
        <v>44941</v>
      </c>
      <c r="BA3161" t="s">
        <v>44942</v>
      </c>
      <c r="BB3161" t="s">
        <v>44943</v>
      </c>
      <c r="BD3161" t="s">
        <v>44944</v>
      </c>
    </row>
    <row r="3162" spans="47:61" x14ac:dyDescent="0.3">
      <c r="AU3162" t="s">
        <v>44945</v>
      </c>
      <c r="AW3162" t="s">
        <v>44946</v>
      </c>
      <c r="AZ3162" t="s">
        <v>44947</v>
      </c>
      <c r="BA3162" t="s">
        <v>44948</v>
      </c>
      <c r="BB3162" t="s">
        <v>44949</v>
      </c>
      <c r="BD3162" t="s">
        <v>44950</v>
      </c>
    </row>
    <row r="3163" spans="47:61" x14ac:dyDescent="0.3">
      <c r="AU3163" t="s">
        <v>44951</v>
      </c>
      <c r="AW3163" t="s">
        <v>44952</v>
      </c>
      <c r="AZ3163" t="s">
        <v>44953</v>
      </c>
      <c r="BA3163" t="s">
        <v>44954</v>
      </c>
      <c r="BB3163" t="s">
        <v>44955</v>
      </c>
      <c r="BD3163" t="s">
        <v>44956</v>
      </c>
    </row>
    <row r="3164" spans="47:61" x14ac:dyDescent="0.3">
      <c r="AU3164" t="s">
        <v>44957</v>
      </c>
      <c r="AW3164" t="s">
        <v>44958</v>
      </c>
      <c r="AZ3164" t="s">
        <v>44959</v>
      </c>
      <c r="BA3164" t="s">
        <v>44960</v>
      </c>
      <c r="BB3164" t="s">
        <v>44961</v>
      </c>
      <c r="BD3164" t="s">
        <v>44962</v>
      </c>
    </row>
    <row r="3165" spans="47:61" x14ac:dyDescent="0.3">
      <c r="AU3165" t="s">
        <v>44963</v>
      </c>
      <c r="AW3165" t="s">
        <v>44964</v>
      </c>
      <c r="AZ3165" t="s">
        <v>44965</v>
      </c>
      <c r="BA3165" t="s">
        <v>44966</v>
      </c>
      <c r="BB3165" t="s">
        <v>44967</v>
      </c>
      <c r="BD3165" t="s">
        <v>44968</v>
      </c>
    </row>
    <row r="3166" spans="47:61" x14ac:dyDescent="0.3">
      <c r="AU3166" t="s">
        <v>44969</v>
      </c>
      <c r="AW3166" t="s">
        <v>44970</v>
      </c>
      <c r="AZ3166" t="s">
        <v>44971</v>
      </c>
      <c r="BA3166" t="s">
        <v>44972</v>
      </c>
      <c r="BB3166" t="s">
        <v>44973</v>
      </c>
      <c r="BD3166" t="s">
        <v>44974</v>
      </c>
    </row>
    <row r="3167" spans="47:61" x14ac:dyDescent="0.3">
      <c r="AU3167" t="s">
        <v>44975</v>
      </c>
      <c r="AW3167" t="s">
        <v>44976</v>
      </c>
      <c r="AZ3167" t="s">
        <v>44977</v>
      </c>
      <c r="BA3167" t="s">
        <v>44978</v>
      </c>
      <c r="BB3167" t="s">
        <v>44979</v>
      </c>
      <c r="BD3167" t="s">
        <v>44980</v>
      </c>
    </row>
    <row r="3168" spans="47:61" x14ac:dyDescent="0.3">
      <c r="AU3168" t="s">
        <v>44981</v>
      </c>
      <c r="AW3168" t="s">
        <v>44982</v>
      </c>
      <c r="AZ3168" t="s">
        <v>44983</v>
      </c>
      <c r="BA3168" t="s">
        <v>44984</v>
      </c>
      <c r="BB3168" t="s">
        <v>44985</v>
      </c>
      <c r="BD3168" t="s">
        <v>44986</v>
      </c>
    </row>
    <row r="3169" spans="47:56" x14ac:dyDescent="0.3">
      <c r="AU3169" t="s">
        <v>44987</v>
      </c>
      <c r="AW3169" t="s">
        <v>44988</v>
      </c>
      <c r="AZ3169" t="s">
        <v>44989</v>
      </c>
      <c r="BA3169" t="s">
        <v>44990</v>
      </c>
      <c r="BB3169" t="s">
        <v>44991</v>
      </c>
      <c r="BD3169" t="s">
        <v>44992</v>
      </c>
    </row>
    <row r="3170" spans="47:56" x14ac:dyDescent="0.3">
      <c r="AU3170" t="s">
        <v>44993</v>
      </c>
      <c r="AW3170" t="s">
        <v>44994</v>
      </c>
      <c r="AZ3170" t="s">
        <v>44995</v>
      </c>
      <c r="BA3170" t="s">
        <v>44996</v>
      </c>
      <c r="BB3170" t="s">
        <v>44997</v>
      </c>
      <c r="BD3170" t="s">
        <v>44998</v>
      </c>
    </row>
    <row r="3171" spans="47:56" x14ac:dyDescent="0.3">
      <c r="AU3171" t="s">
        <v>44999</v>
      </c>
      <c r="AW3171" t="s">
        <v>17693</v>
      </c>
      <c r="AZ3171" t="s">
        <v>45000</v>
      </c>
      <c r="BA3171" t="s">
        <v>45001</v>
      </c>
      <c r="BB3171" t="s">
        <v>45002</v>
      </c>
      <c r="BD3171" t="s">
        <v>45003</v>
      </c>
    </row>
    <row r="3172" spans="47:56" x14ac:dyDescent="0.3">
      <c r="AU3172" t="s">
        <v>45004</v>
      </c>
      <c r="AW3172" t="s">
        <v>45005</v>
      </c>
      <c r="AZ3172" t="s">
        <v>45006</v>
      </c>
      <c r="BA3172" t="s">
        <v>45007</v>
      </c>
      <c r="BB3172" t="s">
        <v>45008</v>
      </c>
      <c r="BD3172" t="s">
        <v>45009</v>
      </c>
    </row>
    <row r="3173" spans="47:56" x14ac:dyDescent="0.3">
      <c r="AU3173" t="s">
        <v>45010</v>
      </c>
      <c r="AW3173" t="s">
        <v>45011</v>
      </c>
      <c r="AZ3173" t="s">
        <v>45012</v>
      </c>
      <c r="BA3173" t="s">
        <v>45013</v>
      </c>
      <c r="BB3173" t="s">
        <v>45014</v>
      </c>
      <c r="BD3173" t="s">
        <v>45015</v>
      </c>
    </row>
    <row r="3174" spans="47:56" x14ac:dyDescent="0.3">
      <c r="AU3174" t="s">
        <v>45016</v>
      </c>
      <c r="AW3174" t="s">
        <v>45017</v>
      </c>
      <c r="AZ3174" t="s">
        <v>45018</v>
      </c>
      <c r="BA3174" t="s">
        <v>45019</v>
      </c>
      <c r="BB3174" t="s">
        <v>45020</v>
      </c>
      <c r="BD3174" t="s">
        <v>45021</v>
      </c>
    </row>
    <row r="3175" spans="47:56" x14ac:dyDescent="0.3">
      <c r="AU3175" t="s">
        <v>45022</v>
      </c>
      <c r="AW3175" t="s">
        <v>45023</v>
      </c>
      <c r="AZ3175" t="s">
        <v>45024</v>
      </c>
      <c r="BA3175" t="s">
        <v>45025</v>
      </c>
      <c r="BB3175" t="s">
        <v>45026</v>
      </c>
      <c r="BD3175" t="s">
        <v>45027</v>
      </c>
    </row>
    <row r="3176" spans="47:56" x14ac:dyDescent="0.3">
      <c r="AU3176" t="s">
        <v>45028</v>
      </c>
      <c r="AW3176" t="s">
        <v>45029</v>
      </c>
      <c r="AZ3176" t="s">
        <v>45030</v>
      </c>
      <c r="BA3176" t="s">
        <v>45031</v>
      </c>
      <c r="BB3176" t="s">
        <v>45032</v>
      </c>
      <c r="BD3176" t="s">
        <v>45033</v>
      </c>
    </row>
    <row r="3177" spans="47:56" x14ac:dyDescent="0.3">
      <c r="AU3177" t="s">
        <v>45034</v>
      </c>
      <c r="AW3177" t="s">
        <v>45035</v>
      </c>
      <c r="AZ3177" t="s">
        <v>45036</v>
      </c>
      <c r="BA3177" t="s">
        <v>45037</v>
      </c>
      <c r="BB3177" t="s">
        <v>45038</v>
      </c>
      <c r="BD3177" t="s">
        <v>45039</v>
      </c>
    </row>
    <row r="3178" spans="47:56" x14ac:dyDescent="0.3">
      <c r="AU3178" t="s">
        <v>45040</v>
      </c>
      <c r="AW3178" t="s">
        <v>45041</v>
      </c>
      <c r="AZ3178" t="s">
        <v>45042</v>
      </c>
      <c r="BA3178" t="s">
        <v>45043</v>
      </c>
      <c r="BB3178" t="s">
        <v>45044</v>
      </c>
      <c r="BD3178" t="s">
        <v>45045</v>
      </c>
    </row>
    <row r="3179" spans="47:56" x14ac:dyDescent="0.3">
      <c r="AU3179" t="s">
        <v>45046</v>
      </c>
      <c r="AW3179" t="s">
        <v>45047</v>
      </c>
      <c r="AZ3179" t="s">
        <v>45048</v>
      </c>
      <c r="BA3179" t="s">
        <v>45049</v>
      </c>
      <c r="BB3179" t="s">
        <v>45050</v>
      </c>
      <c r="BD3179" t="s">
        <v>45051</v>
      </c>
    </row>
    <row r="3180" spans="47:56" x14ac:dyDescent="0.3">
      <c r="AU3180" t="s">
        <v>45052</v>
      </c>
      <c r="AW3180" t="s">
        <v>45053</v>
      </c>
      <c r="AZ3180" t="s">
        <v>45054</v>
      </c>
      <c r="BA3180" t="s">
        <v>45055</v>
      </c>
      <c r="BB3180" t="s">
        <v>45056</v>
      </c>
      <c r="BD3180" t="s">
        <v>45057</v>
      </c>
    </row>
    <row r="3181" spans="47:56" x14ac:dyDescent="0.3">
      <c r="AU3181" t="s">
        <v>45058</v>
      </c>
      <c r="AW3181" t="s">
        <v>45059</v>
      </c>
      <c r="AZ3181" t="s">
        <v>45060</v>
      </c>
      <c r="BA3181" t="s">
        <v>45061</v>
      </c>
      <c r="BB3181" t="s">
        <v>45062</v>
      </c>
      <c r="BD3181" t="s">
        <v>45063</v>
      </c>
    </row>
    <row r="3182" spans="47:56" x14ac:dyDescent="0.3">
      <c r="AU3182" t="s">
        <v>45064</v>
      </c>
      <c r="AW3182" t="s">
        <v>45065</v>
      </c>
      <c r="AZ3182" t="s">
        <v>45066</v>
      </c>
      <c r="BA3182" t="s">
        <v>45067</v>
      </c>
      <c r="BB3182" t="s">
        <v>45068</v>
      </c>
      <c r="BD3182" t="s">
        <v>45069</v>
      </c>
    </row>
    <row r="3183" spans="47:56" x14ac:dyDescent="0.3">
      <c r="AU3183" t="s">
        <v>45070</v>
      </c>
      <c r="AW3183" t="s">
        <v>45071</v>
      </c>
      <c r="AZ3183" t="s">
        <v>45072</v>
      </c>
      <c r="BA3183" t="s">
        <v>45073</v>
      </c>
      <c r="BB3183" t="s">
        <v>45074</v>
      </c>
      <c r="BD3183" t="s">
        <v>45075</v>
      </c>
    </row>
    <row r="3184" spans="47:56" x14ac:dyDescent="0.3">
      <c r="AU3184" t="s">
        <v>45076</v>
      </c>
      <c r="AW3184" t="s">
        <v>45077</v>
      </c>
      <c r="AZ3184" t="s">
        <v>45078</v>
      </c>
      <c r="BA3184" t="s">
        <v>45079</v>
      </c>
      <c r="BB3184" t="s">
        <v>45080</v>
      </c>
      <c r="BD3184" t="s">
        <v>45081</v>
      </c>
    </row>
    <row r="3185" spans="47:56" x14ac:dyDescent="0.3">
      <c r="AU3185" t="s">
        <v>45082</v>
      </c>
      <c r="AW3185" t="s">
        <v>45083</v>
      </c>
      <c r="AZ3185" t="s">
        <v>45084</v>
      </c>
      <c r="BA3185" t="s">
        <v>45085</v>
      </c>
      <c r="BB3185" t="s">
        <v>45086</v>
      </c>
      <c r="BD3185" t="s">
        <v>45087</v>
      </c>
    </row>
    <row r="3186" spans="47:56" x14ac:dyDescent="0.3">
      <c r="AU3186" t="s">
        <v>45088</v>
      </c>
      <c r="AW3186" t="s">
        <v>45089</v>
      </c>
      <c r="AZ3186" t="s">
        <v>45090</v>
      </c>
      <c r="BA3186" t="s">
        <v>45091</v>
      </c>
      <c r="BB3186" t="s">
        <v>45092</v>
      </c>
      <c r="BD3186" t="s">
        <v>45093</v>
      </c>
    </row>
    <row r="3187" spans="47:56" x14ac:dyDescent="0.3">
      <c r="AU3187" t="s">
        <v>45094</v>
      </c>
      <c r="AW3187" t="s">
        <v>45095</v>
      </c>
      <c r="AZ3187" t="s">
        <v>45096</v>
      </c>
      <c r="BA3187" t="s">
        <v>45097</v>
      </c>
      <c r="BB3187" t="s">
        <v>45098</v>
      </c>
      <c r="BD3187" t="s">
        <v>45099</v>
      </c>
    </row>
    <row r="3188" spans="47:56" x14ac:dyDescent="0.3">
      <c r="AU3188" t="s">
        <v>45100</v>
      </c>
      <c r="AW3188" t="s">
        <v>45101</v>
      </c>
      <c r="AZ3188" t="s">
        <v>45102</v>
      </c>
      <c r="BA3188" t="s">
        <v>45103</v>
      </c>
      <c r="BB3188" t="s">
        <v>45104</v>
      </c>
      <c r="BD3188" t="s">
        <v>21516</v>
      </c>
    </row>
    <row r="3189" spans="47:56" x14ac:dyDescent="0.3">
      <c r="AU3189" t="s">
        <v>45105</v>
      </c>
      <c r="AW3189" t="s">
        <v>45106</v>
      </c>
      <c r="AZ3189" t="s">
        <v>45107</v>
      </c>
      <c r="BA3189" t="s">
        <v>45108</v>
      </c>
      <c r="BB3189" t="s">
        <v>45109</v>
      </c>
      <c r="BD3189" t="s">
        <v>45110</v>
      </c>
    </row>
    <row r="3190" spans="47:56" x14ac:dyDescent="0.3">
      <c r="AU3190" t="s">
        <v>45111</v>
      </c>
      <c r="AW3190" t="s">
        <v>45112</v>
      </c>
      <c r="AZ3190" t="s">
        <v>45113</v>
      </c>
      <c r="BA3190" t="s">
        <v>45114</v>
      </c>
      <c r="BB3190" t="s">
        <v>45115</v>
      </c>
      <c r="BD3190" t="s">
        <v>45116</v>
      </c>
    </row>
    <row r="3191" spans="47:56" x14ac:dyDescent="0.3">
      <c r="AU3191" t="s">
        <v>45117</v>
      </c>
      <c r="AW3191" t="s">
        <v>45118</v>
      </c>
      <c r="AZ3191" t="s">
        <v>45119</v>
      </c>
      <c r="BA3191" t="s">
        <v>45120</v>
      </c>
      <c r="BB3191" t="s">
        <v>45121</v>
      </c>
      <c r="BD3191" t="s">
        <v>45122</v>
      </c>
    </row>
    <row r="3192" spans="47:56" x14ac:dyDescent="0.3">
      <c r="AU3192" t="s">
        <v>45123</v>
      </c>
      <c r="AW3192" t="s">
        <v>45124</v>
      </c>
      <c r="AZ3192" t="s">
        <v>45125</v>
      </c>
      <c r="BA3192" t="s">
        <v>45126</v>
      </c>
      <c r="BB3192" t="s">
        <v>45127</v>
      </c>
      <c r="BD3192" t="s">
        <v>45128</v>
      </c>
    </row>
    <row r="3193" spans="47:56" x14ac:dyDescent="0.3">
      <c r="AU3193" t="s">
        <v>45129</v>
      </c>
      <c r="AW3193" t="s">
        <v>45130</v>
      </c>
      <c r="AZ3193" t="s">
        <v>45131</v>
      </c>
      <c r="BA3193" t="s">
        <v>45132</v>
      </c>
      <c r="BB3193" t="s">
        <v>45133</v>
      </c>
      <c r="BD3193" t="s">
        <v>45134</v>
      </c>
    </row>
    <row r="3194" spans="47:56" x14ac:dyDescent="0.3">
      <c r="AU3194" t="s">
        <v>45135</v>
      </c>
      <c r="AW3194" t="s">
        <v>45136</v>
      </c>
      <c r="AZ3194" t="s">
        <v>45137</v>
      </c>
      <c r="BA3194" t="s">
        <v>45138</v>
      </c>
      <c r="BB3194" t="s">
        <v>45139</v>
      </c>
      <c r="BD3194" t="s">
        <v>45140</v>
      </c>
    </row>
    <row r="3195" spans="47:56" x14ac:dyDescent="0.3">
      <c r="AU3195" t="s">
        <v>30495</v>
      </c>
      <c r="AW3195" t="s">
        <v>45141</v>
      </c>
      <c r="AZ3195" t="s">
        <v>45142</v>
      </c>
      <c r="BA3195" t="s">
        <v>45143</v>
      </c>
      <c r="BB3195" t="s">
        <v>45144</v>
      </c>
      <c r="BD3195" t="s">
        <v>45145</v>
      </c>
    </row>
    <row r="3196" spans="47:56" x14ac:dyDescent="0.3">
      <c r="AU3196" t="s">
        <v>45146</v>
      </c>
      <c r="AW3196" t="s">
        <v>45147</v>
      </c>
      <c r="AZ3196" t="s">
        <v>45148</v>
      </c>
      <c r="BA3196" t="s">
        <v>45149</v>
      </c>
      <c r="BB3196" t="s">
        <v>45150</v>
      </c>
      <c r="BD3196" t="s">
        <v>45151</v>
      </c>
    </row>
    <row r="3197" spans="47:56" x14ac:dyDescent="0.3">
      <c r="AU3197" t="s">
        <v>45152</v>
      </c>
      <c r="AW3197" t="s">
        <v>45153</v>
      </c>
      <c r="AZ3197" t="s">
        <v>45154</v>
      </c>
      <c r="BA3197" t="s">
        <v>45155</v>
      </c>
      <c r="BB3197" t="s">
        <v>45156</v>
      </c>
      <c r="BD3197" t="s">
        <v>45157</v>
      </c>
    </row>
    <row r="3198" spans="47:56" x14ac:dyDescent="0.3">
      <c r="AU3198" t="s">
        <v>45158</v>
      </c>
      <c r="AW3198" t="s">
        <v>45159</v>
      </c>
      <c r="AZ3198" t="s">
        <v>45160</v>
      </c>
      <c r="BA3198" t="s">
        <v>45161</v>
      </c>
      <c r="BB3198" t="s">
        <v>45162</v>
      </c>
      <c r="BD3198" t="s">
        <v>45163</v>
      </c>
    </row>
    <row r="3199" spans="47:56" x14ac:dyDescent="0.3">
      <c r="AU3199" t="s">
        <v>45164</v>
      </c>
      <c r="AW3199" t="s">
        <v>45165</v>
      </c>
      <c r="AZ3199" t="s">
        <v>45166</v>
      </c>
      <c r="BA3199" t="s">
        <v>45167</v>
      </c>
      <c r="BB3199" t="s">
        <v>20810</v>
      </c>
      <c r="BD3199" t="s">
        <v>45168</v>
      </c>
    </row>
    <row r="3200" spans="47:56" x14ac:dyDescent="0.3">
      <c r="AU3200" t="s">
        <v>45169</v>
      </c>
      <c r="AW3200" t="s">
        <v>45170</v>
      </c>
      <c r="AZ3200" t="s">
        <v>45171</v>
      </c>
      <c r="BA3200" t="s">
        <v>45172</v>
      </c>
      <c r="BB3200" t="s">
        <v>45173</v>
      </c>
      <c r="BD3200" t="s">
        <v>45174</v>
      </c>
    </row>
    <row r="3201" spans="47:56" x14ac:dyDescent="0.3">
      <c r="AU3201" t="s">
        <v>45175</v>
      </c>
      <c r="AW3201" t="s">
        <v>45176</v>
      </c>
      <c r="AZ3201" t="s">
        <v>45177</v>
      </c>
      <c r="BA3201" t="s">
        <v>45178</v>
      </c>
      <c r="BB3201" t="s">
        <v>45179</v>
      </c>
      <c r="BD3201" t="s">
        <v>45180</v>
      </c>
    </row>
    <row r="3202" spans="47:56" x14ac:dyDescent="0.3">
      <c r="AU3202" t="s">
        <v>45181</v>
      </c>
      <c r="AW3202" t="s">
        <v>45182</v>
      </c>
      <c r="AZ3202" t="s">
        <v>45183</v>
      </c>
      <c r="BA3202" t="s">
        <v>45184</v>
      </c>
      <c r="BB3202" t="s">
        <v>45185</v>
      </c>
      <c r="BD3202" t="s">
        <v>45186</v>
      </c>
    </row>
    <row r="3203" spans="47:56" x14ac:dyDescent="0.3">
      <c r="AU3203" t="s">
        <v>45187</v>
      </c>
      <c r="AW3203" t="s">
        <v>45188</v>
      </c>
      <c r="AZ3203" t="s">
        <v>45189</v>
      </c>
      <c r="BA3203" t="s">
        <v>45190</v>
      </c>
      <c r="BB3203" t="s">
        <v>45191</v>
      </c>
      <c r="BD3203" t="s">
        <v>45192</v>
      </c>
    </row>
    <row r="3204" spans="47:56" x14ac:dyDescent="0.3">
      <c r="AU3204" t="s">
        <v>45193</v>
      </c>
      <c r="AW3204" t="s">
        <v>45194</v>
      </c>
      <c r="AZ3204" t="s">
        <v>45195</v>
      </c>
      <c r="BA3204" t="s">
        <v>45196</v>
      </c>
      <c r="BB3204" t="s">
        <v>45197</v>
      </c>
      <c r="BD3204" t="s">
        <v>45198</v>
      </c>
    </row>
    <row r="3205" spans="47:56" x14ac:dyDescent="0.3">
      <c r="AU3205" t="s">
        <v>45199</v>
      </c>
      <c r="AW3205" t="s">
        <v>45200</v>
      </c>
      <c r="AZ3205" t="s">
        <v>45201</v>
      </c>
      <c r="BA3205" t="s">
        <v>45202</v>
      </c>
      <c r="BB3205" t="s">
        <v>45203</v>
      </c>
      <c r="BD3205" t="s">
        <v>45204</v>
      </c>
    </row>
    <row r="3206" spans="47:56" x14ac:dyDescent="0.3">
      <c r="AU3206" t="s">
        <v>45205</v>
      </c>
      <c r="AW3206" t="s">
        <v>45206</v>
      </c>
      <c r="AZ3206" t="s">
        <v>45207</v>
      </c>
      <c r="BA3206" t="s">
        <v>45208</v>
      </c>
      <c r="BB3206" t="s">
        <v>45209</v>
      </c>
      <c r="BD3206" t="s">
        <v>45210</v>
      </c>
    </row>
    <row r="3207" spans="47:56" x14ac:dyDescent="0.3">
      <c r="AU3207" t="s">
        <v>45211</v>
      </c>
      <c r="AW3207" t="s">
        <v>45212</v>
      </c>
      <c r="AZ3207" t="s">
        <v>45213</v>
      </c>
      <c r="BA3207" t="s">
        <v>18912</v>
      </c>
      <c r="BB3207" t="s">
        <v>45214</v>
      </c>
      <c r="BD3207" t="s">
        <v>45215</v>
      </c>
    </row>
    <row r="3208" spans="47:56" x14ac:dyDescent="0.3">
      <c r="AU3208" t="s">
        <v>45216</v>
      </c>
      <c r="AW3208" t="s">
        <v>45217</v>
      </c>
      <c r="AZ3208" t="s">
        <v>45218</v>
      </c>
      <c r="BA3208" t="s">
        <v>45219</v>
      </c>
      <c r="BB3208" t="s">
        <v>45220</v>
      </c>
      <c r="BD3208" t="s">
        <v>45221</v>
      </c>
    </row>
    <row r="3209" spans="47:56" x14ac:dyDescent="0.3">
      <c r="AU3209" t="s">
        <v>45222</v>
      </c>
      <c r="AW3209" t="s">
        <v>45223</v>
      </c>
      <c r="AZ3209" t="s">
        <v>45224</v>
      </c>
      <c r="BA3209" t="s">
        <v>45225</v>
      </c>
      <c r="BB3209" t="s">
        <v>45226</v>
      </c>
      <c r="BD3209" t="s">
        <v>45227</v>
      </c>
    </row>
    <row r="3210" spans="47:56" x14ac:dyDescent="0.3">
      <c r="AU3210" t="s">
        <v>45228</v>
      </c>
      <c r="AW3210" t="s">
        <v>45229</v>
      </c>
      <c r="AZ3210" t="s">
        <v>45230</v>
      </c>
      <c r="BA3210" t="s">
        <v>45231</v>
      </c>
      <c r="BB3210" t="s">
        <v>45232</v>
      </c>
      <c r="BD3210" t="s">
        <v>45233</v>
      </c>
    </row>
    <row r="3211" spans="47:56" x14ac:dyDescent="0.3">
      <c r="AU3211" t="s">
        <v>45234</v>
      </c>
      <c r="AW3211" t="s">
        <v>45235</v>
      </c>
      <c r="AZ3211" t="s">
        <v>45236</v>
      </c>
      <c r="BA3211" t="s">
        <v>45237</v>
      </c>
      <c r="BB3211" t="s">
        <v>45238</v>
      </c>
      <c r="BD3211" t="s">
        <v>45239</v>
      </c>
    </row>
    <row r="3212" spans="47:56" x14ac:dyDescent="0.3">
      <c r="AU3212" t="s">
        <v>45240</v>
      </c>
      <c r="AW3212" t="s">
        <v>45241</v>
      </c>
      <c r="AZ3212" t="s">
        <v>45242</v>
      </c>
      <c r="BA3212" t="s">
        <v>45243</v>
      </c>
      <c r="BB3212" t="s">
        <v>45244</v>
      </c>
      <c r="BD3212" t="s">
        <v>45245</v>
      </c>
    </row>
    <row r="3213" spans="47:56" x14ac:dyDescent="0.3">
      <c r="AU3213" t="s">
        <v>45246</v>
      </c>
      <c r="AW3213" t="s">
        <v>45247</v>
      </c>
      <c r="AZ3213" t="s">
        <v>45248</v>
      </c>
      <c r="BA3213" t="s">
        <v>45249</v>
      </c>
      <c r="BB3213" t="s">
        <v>45250</v>
      </c>
      <c r="BD3213" t="s">
        <v>45251</v>
      </c>
    </row>
    <row r="3214" spans="47:56" x14ac:dyDescent="0.3">
      <c r="AU3214" t="s">
        <v>45252</v>
      </c>
      <c r="AW3214" t="s">
        <v>45253</v>
      </c>
      <c r="AZ3214" t="s">
        <v>45254</v>
      </c>
      <c r="BA3214" t="s">
        <v>45255</v>
      </c>
      <c r="BB3214" t="s">
        <v>45256</v>
      </c>
      <c r="BD3214" t="s">
        <v>45257</v>
      </c>
    </row>
    <row r="3215" spans="47:56" x14ac:dyDescent="0.3">
      <c r="AU3215" t="s">
        <v>45258</v>
      </c>
      <c r="AW3215" t="s">
        <v>45259</v>
      </c>
      <c r="AZ3215" t="s">
        <v>45260</v>
      </c>
      <c r="BA3215" t="s">
        <v>45261</v>
      </c>
      <c r="BB3215" t="s">
        <v>45262</v>
      </c>
      <c r="BD3215" t="s">
        <v>45263</v>
      </c>
    </row>
    <row r="3216" spans="47:56" x14ac:dyDescent="0.3">
      <c r="AU3216" t="s">
        <v>45264</v>
      </c>
      <c r="AW3216" t="s">
        <v>45265</v>
      </c>
      <c r="AZ3216" t="s">
        <v>45266</v>
      </c>
      <c r="BA3216" t="s">
        <v>45267</v>
      </c>
      <c r="BB3216" t="s">
        <v>45268</v>
      </c>
      <c r="BD3216" t="s">
        <v>45269</v>
      </c>
    </row>
    <row r="3217" spans="47:56" x14ac:dyDescent="0.3">
      <c r="AU3217" t="s">
        <v>45270</v>
      </c>
      <c r="AW3217" t="s">
        <v>45271</v>
      </c>
      <c r="AZ3217" t="s">
        <v>45272</v>
      </c>
      <c r="BA3217" t="s">
        <v>45273</v>
      </c>
      <c r="BB3217" t="s">
        <v>45274</v>
      </c>
      <c r="BD3217" t="s">
        <v>45275</v>
      </c>
    </row>
    <row r="3218" spans="47:56" x14ac:dyDescent="0.3">
      <c r="AU3218" t="s">
        <v>45276</v>
      </c>
      <c r="AW3218" t="s">
        <v>45277</v>
      </c>
      <c r="AZ3218" t="s">
        <v>45278</v>
      </c>
      <c r="BA3218" t="s">
        <v>45279</v>
      </c>
      <c r="BB3218" t="s">
        <v>45280</v>
      </c>
      <c r="BD3218" t="s">
        <v>45281</v>
      </c>
    </row>
    <row r="3219" spans="47:56" x14ac:dyDescent="0.3">
      <c r="AU3219" t="s">
        <v>45282</v>
      </c>
      <c r="AW3219" t="s">
        <v>45283</v>
      </c>
      <c r="AZ3219" t="s">
        <v>45284</v>
      </c>
      <c r="BA3219" t="s">
        <v>45285</v>
      </c>
      <c r="BB3219" t="s">
        <v>45286</v>
      </c>
      <c r="BD3219" t="s">
        <v>45287</v>
      </c>
    </row>
    <row r="3220" spans="47:56" x14ac:dyDescent="0.3">
      <c r="AU3220" t="s">
        <v>45288</v>
      </c>
      <c r="AW3220" t="s">
        <v>45289</v>
      </c>
      <c r="AZ3220" t="s">
        <v>45290</v>
      </c>
      <c r="BA3220" t="s">
        <v>45291</v>
      </c>
      <c r="BB3220" t="s">
        <v>45292</v>
      </c>
      <c r="BD3220" t="s">
        <v>45293</v>
      </c>
    </row>
    <row r="3221" spans="47:56" x14ac:dyDescent="0.3">
      <c r="AU3221" t="s">
        <v>45294</v>
      </c>
      <c r="AW3221" t="s">
        <v>45295</v>
      </c>
      <c r="AZ3221" t="s">
        <v>45296</v>
      </c>
      <c r="BA3221" t="s">
        <v>45297</v>
      </c>
      <c r="BB3221" t="s">
        <v>45298</v>
      </c>
      <c r="BD3221" t="s">
        <v>45299</v>
      </c>
    </row>
    <row r="3222" spans="47:56" x14ac:dyDescent="0.3">
      <c r="AU3222" t="s">
        <v>45300</v>
      </c>
      <c r="AW3222" t="s">
        <v>45301</v>
      </c>
      <c r="AZ3222" t="s">
        <v>45302</v>
      </c>
      <c r="BA3222" t="s">
        <v>45303</v>
      </c>
      <c r="BB3222" t="s">
        <v>45304</v>
      </c>
      <c r="BD3222" t="s">
        <v>45305</v>
      </c>
    </row>
    <row r="3223" spans="47:56" x14ac:dyDescent="0.3">
      <c r="AU3223" t="s">
        <v>45306</v>
      </c>
      <c r="AW3223" t="s">
        <v>45307</v>
      </c>
      <c r="AZ3223" t="s">
        <v>45308</v>
      </c>
      <c r="BA3223" t="s">
        <v>45309</v>
      </c>
      <c r="BB3223" t="s">
        <v>45310</v>
      </c>
      <c r="BD3223" t="s">
        <v>45311</v>
      </c>
    </row>
    <row r="3224" spans="47:56" x14ac:dyDescent="0.3">
      <c r="AU3224" t="s">
        <v>45312</v>
      </c>
      <c r="AW3224" t="s">
        <v>45313</v>
      </c>
      <c r="AZ3224" t="s">
        <v>45314</v>
      </c>
      <c r="BA3224" t="s">
        <v>45315</v>
      </c>
      <c r="BB3224" t="s">
        <v>45316</v>
      </c>
      <c r="BD3224" t="s">
        <v>45317</v>
      </c>
    </row>
    <row r="3225" spans="47:56" x14ac:dyDescent="0.3">
      <c r="AU3225" t="s">
        <v>45318</v>
      </c>
      <c r="AW3225" t="s">
        <v>45319</v>
      </c>
      <c r="AZ3225" t="s">
        <v>45320</v>
      </c>
      <c r="BA3225" t="s">
        <v>45321</v>
      </c>
      <c r="BB3225" t="s">
        <v>45322</v>
      </c>
      <c r="BD3225" t="s">
        <v>45323</v>
      </c>
    </row>
    <row r="3226" spans="47:56" x14ac:dyDescent="0.3">
      <c r="AU3226" t="s">
        <v>45324</v>
      </c>
      <c r="AW3226" t="s">
        <v>45325</v>
      </c>
      <c r="AZ3226" t="s">
        <v>45326</v>
      </c>
      <c r="BA3226" t="s">
        <v>45327</v>
      </c>
      <c r="BB3226" t="s">
        <v>45328</v>
      </c>
      <c r="BD3226" t="s">
        <v>45329</v>
      </c>
    </row>
    <row r="3227" spans="47:56" x14ac:dyDescent="0.3">
      <c r="AU3227" t="s">
        <v>45330</v>
      </c>
      <c r="AW3227" t="s">
        <v>45331</v>
      </c>
      <c r="AZ3227" t="s">
        <v>45332</v>
      </c>
      <c r="BA3227" t="s">
        <v>45333</v>
      </c>
      <c r="BB3227" t="s">
        <v>45334</v>
      </c>
      <c r="BD3227" t="s">
        <v>45335</v>
      </c>
    </row>
    <row r="3228" spans="47:56" x14ac:dyDescent="0.3">
      <c r="AU3228" t="s">
        <v>45336</v>
      </c>
      <c r="AW3228" t="s">
        <v>45337</v>
      </c>
      <c r="AZ3228" t="s">
        <v>45338</v>
      </c>
      <c r="BA3228" t="s">
        <v>45339</v>
      </c>
      <c r="BB3228" t="s">
        <v>45340</v>
      </c>
      <c r="BD3228" t="s">
        <v>45341</v>
      </c>
    </row>
    <row r="3229" spans="47:56" x14ac:dyDescent="0.3">
      <c r="AU3229" t="s">
        <v>45342</v>
      </c>
      <c r="AW3229" t="s">
        <v>45343</v>
      </c>
      <c r="AZ3229" t="s">
        <v>45344</v>
      </c>
      <c r="BA3229" t="s">
        <v>45345</v>
      </c>
      <c r="BB3229" t="s">
        <v>45346</v>
      </c>
      <c r="BD3229" t="s">
        <v>45347</v>
      </c>
    </row>
    <row r="3230" spans="47:56" x14ac:dyDescent="0.3">
      <c r="AU3230" t="s">
        <v>45348</v>
      </c>
      <c r="AW3230" t="s">
        <v>45349</v>
      </c>
      <c r="AZ3230" t="s">
        <v>45350</v>
      </c>
      <c r="BA3230" t="s">
        <v>45351</v>
      </c>
      <c r="BB3230" t="s">
        <v>45352</v>
      </c>
      <c r="BD3230" t="s">
        <v>45353</v>
      </c>
    </row>
    <row r="3231" spans="47:56" x14ac:dyDescent="0.3">
      <c r="AU3231" t="s">
        <v>45354</v>
      </c>
      <c r="AW3231" t="s">
        <v>45355</v>
      </c>
      <c r="AZ3231" t="s">
        <v>45356</v>
      </c>
      <c r="BA3231" t="s">
        <v>45357</v>
      </c>
      <c r="BB3231" t="s">
        <v>45358</v>
      </c>
      <c r="BD3231" t="s">
        <v>45359</v>
      </c>
    </row>
    <row r="3232" spans="47:56" x14ac:dyDescent="0.3">
      <c r="AU3232" t="s">
        <v>45360</v>
      </c>
      <c r="AW3232" t="s">
        <v>45361</v>
      </c>
      <c r="AZ3232" t="s">
        <v>45362</v>
      </c>
      <c r="BA3232" t="s">
        <v>45363</v>
      </c>
      <c r="BB3232" t="s">
        <v>45364</v>
      </c>
      <c r="BD3232" t="s">
        <v>45365</v>
      </c>
    </row>
    <row r="3233" spans="47:56" x14ac:dyDescent="0.3">
      <c r="AU3233" t="s">
        <v>45366</v>
      </c>
      <c r="AW3233" t="s">
        <v>45367</v>
      </c>
      <c r="AZ3233" t="s">
        <v>45368</v>
      </c>
      <c r="BA3233" t="s">
        <v>45369</v>
      </c>
      <c r="BB3233" t="s">
        <v>45370</v>
      </c>
      <c r="BD3233" t="s">
        <v>45371</v>
      </c>
    </row>
    <row r="3234" spans="47:56" x14ac:dyDescent="0.3">
      <c r="AU3234" t="s">
        <v>45372</v>
      </c>
      <c r="AW3234" t="s">
        <v>45373</v>
      </c>
      <c r="AZ3234" t="s">
        <v>45374</v>
      </c>
      <c r="BA3234" t="s">
        <v>45375</v>
      </c>
      <c r="BB3234" t="s">
        <v>45376</v>
      </c>
      <c r="BD3234" t="s">
        <v>45377</v>
      </c>
    </row>
    <row r="3235" spans="47:56" x14ac:dyDescent="0.3">
      <c r="AU3235" t="s">
        <v>45378</v>
      </c>
      <c r="AW3235" t="s">
        <v>45379</v>
      </c>
      <c r="AZ3235" t="s">
        <v>45380</v>
      </c>
      <c r="BA3235" t="s">
        <v>45381</v>
      </c>
      <c r="BB3235" t="s">
        <v>45382</v>
      </c>
      <c r="BD3235" t="s">
        <v>45383</v>
      </c>
    </row>
    <row r="3236" spans="47:56" x14ac:dyDescent="0.3">
      <c r="AU3236" t="s">
        <v>45384</v>
      </c>
      <c r="AW3236" t="s">
        <v>45385</v>
      </c>
      <c r="AZ3236" t="s">
        <v>45386</v>
      </c>
      <c r="BA3236" t="s">
        <v>45387</v>
      </c>
      <c r="BB3236" t="s">
        <v>45388</v>
      </c>
      <c r="BD3236" t="s">
        <v>45389</v>
      </c>
    </row>
    <row r="3237" spans="47:56" x14ac:dyDescent="0.3">
      <c r="AU3237" t="s">
        <v>30775</v>
      </c>
      <c r="AW3237" t="s">
        <v>45390</v>
      </c>
      <c r="AZ3237" t="s">
        <v>45391</v>
      </c>
      <c r="BA3237" t="s">
        <v>45392</v>
      </c>
      <c r="BB3237" t="s">
        <v>45393</v>
      </c>
      <c r="BD3237" t="s">
        <v>45394</v>
      </c>
    </row>
    <row r="3238" spans="47:56" x14ac:dyDescent="0.3">
      <c r="AU3238" t="s">
        <v>45395</v>
      </c>
      <c r="AW3238" t="s">
        <v>45396</v>
      </c>
      <c r="AZ3238" t="s">
        <v>45397</v>
      </c>
      <c r="BA3238" t="s">
        <v>45398</v>
      </c>
      <c r="BB3238" t="s">
        <v>45399</v>
      </c>
      <c r="BD3238" t="s">
        <v>45400</v>
      </c>
    </row>
    <row r="3239" spans="47:56" x14ac:dyDescent="0.3">
      <c r="AU3239" t="s">
        <v>45401</v>
      </c>
      <c r="AW3239" t="s">
        <v>45402</v>
      </c>
      <c r="AZ3239" t="s">
        <v>45403</v>
      </c>
      <c r="BA3239" t="s">
        <v>45404</v>
      </c>
      <c r="BB3239" t="s">
        <v>45405</v>
      </c>
      <c r="BD3239" t="s">
        <v>45406</v>
      </c>
    </row>
    <row r="3240" spans="47:56" x14ac:dyDescent="0.3">
      <c r="AU3240" t="s">
        <v>45407</v>
      </c>
      <c r="AW3240" t="s">
        <v>45408</v>
      </c>
      <c r="AZ3240" t="s">
        <v>45409</v>
      </c>
      <c r="BA3240" t="s">
        <v>45410</v>
      </c>
      <c r="BB3240" t="s">
        <v>45411</v>
      </c>
      <c r="BD3240" t="s">
        <v>45412</v>
      </c>
    </row>
    <row r="3241" spans="47:56" x14ac:dyDescent="0.3">
      <c r="AU3241" t="s">
        <v>45413</v>
      </c>
      <c r="AW3241" t="s">
        <v>45414</v>
      </c>
      <c r="AZ3241" t="s">
        <v>45415</v>
      </c>
      <c r="BA3241" t="s">
        <v>45416</v>
      </c>
      <c r="BB3241" t="s">
        <v>45417</v>
      </c>
      <c r="BD3241" t="s">
        <v>45418</v>
      </c>
    </row>
    <row r="3242" spans="47:56" x14ac:dyDescent="0.3">
      <c r="AU3242" t="s">
        <v>45419</v>
      </c>
      <c r="AW3242" t="s">
        <v>45420</v>
      </c>
      <c r="AZ3242" t="s">
        <v>45421</v>
      </c>
      <c r="BA3242" t="s">
        <v>45422</v>
      </c>
      <c r="BB3242" t="s">
        <v>45423</v>
      </c>
      <c r="BD3242" t="s">
        <v>45424</v>
      </c>
    </row>
    <row r="3243" spans="47:56" x14ac:dyDescent="0.3">
      <c r="AU3243" t="s">
        <v>45425</v>
      </c>
      <c r="AW3243" t="s">
        <v>45426</v>
      </c>
      <c r="AZ3243" t="s">
        <v>45427</v>
      </c>
      <c r="BA3243" t="s">
        <v>45428</v>
      </c>
      <c r="BB3243" t="s">
        <v>45429</v>
      </c>
      <c r="BD3243" t="s">
        <v>45430</v>
      </c>
    </row>
    <row r="3244" spans="47:56" x14ac:dyDescent="0.3">
      <c r="AU3244" t="s">
        <v>45431</v>
      </c>
      <c r="AW3244" t="s">
        <v>45432</v>
      </c>
      <c r="AZ3244" t="s">
        <v>45433</v>
      </c>
      <c r="BA3244" t="s">
        <v>45434</v>
      </c>
      <c r="BB3244" t="s">
        <v>45435</v>
      </c>
      <c r="BD3244" t="s">
        <v>45436</v>
      </c>
    </row>
    <row r="3245" spans="47:56" x14ac:dyDescent="0.3">
      <c r="AU3245" t="s">
        <v>45437</v>
      </c>
      <c r="AW3245" t="s">
        <v>45438</v>
      </c>
      <c r="AZ3245" t="s">
        <v>45439</v>
      </c>
      <c r="BA3245" t="s">
        <v>45440</v>
      </c>
      <c r="BB3245" t="s">
        <v>45441</v>
      </c>
      <c r="BD3245" t="s">
        <v>45442</v>
      </c>
    </row>
    <row r="3246" spans="47:56" x14ac:dyDescent="0.3">
      <c r="AU3246" t="s">
        <v>45443</v>
      </c>
      <c r="AW3246" t="s">
        <v>45444</v>
      </c>
      <c r="AZ3246" t="s">
        <v>45445</v>
      </c>
      <c r="BA3246" t="s">
        <v>45446</v>
      </c>
      <c r="BB3246" t="s">
        <v>45447</v>
      </c>
      <c r="BD3246" t="s">
        <v>45448</v>
      </c>
    </row>
    <row r="3247" spans="47:56" x14ac:dyDescent="0.3">
      <c r="AU3247" t="s">
        <v>45449</v>
      </c>
      <c r="AW3247" t="s">
        <v>45450</v>
      </c>
      <c r="AZ3247" t="s">
        <v>45451</v>
      </c>
      <c r="BA3247" t="s">
        <v>45452</v>
      </c>
      <c r="BB3247" t="s">
        <v>45453</v>
      </c>
      <c r="BD3247" t="s">
        <v>45454</v>
      </c>
    </row>
    <row r="3248" spans="47:56" x14ac:dyDescent="0.3">
      <c r="AU3248" t="s">
        <v>45455</v>
      </c>
      <c r="AW3248" t="s">
        <v>45456</v>
      </c>
      <c r="AZ3248" t="s">
        <v>45457</v>
      </c>
      <c r="BA3248" t="s">
        <v>45458</v>
      </c>
      <c r="BB3248" t="s">
        <v>45459</v>
      </c>
      <c r="BD3248" t="s">
        <v>45460</v>
      </c>
    </row>
    <row r="3249" spans="47:56" x14ac:dyDescent="0.3">
      <c r="AU3249" t="s">
        <v>45461</v>
      </c>
      <c r="AW3249" t="s">
        <v>45462</v>
      </c>
      <c r="AZ3249" t="s">
        <v>45463</v>
      </c>
      <c r="BA3249" t="s">
        <v>45464</v>
      </c>
      <c r="BB3249" t="s">
        <v>45465</v>
      </c>
      <c r="BD3249" t="s">
        <v>45466</v>
      </c>
    </row>
    <row r="3250" spans="47:56" x14ac:dyDescent="0.3">
      <c r="AU3250" t="s">
        <v>45467</v>
      </c>
      <c r="AW3250" t="s">
        <v>45468</v>
      </c>
      <c r="AZ3250" t="s">
        <v>45469</v>
      </c>
      <c r="BA3250" t="s">
        <v>45470</v>
      </c>
      <c r="BB3250" t="s">
        <v>45471</v>
      </c>
      <c r="BD3250" t="s">
        <v>45472</v>
      </c>
    </row>
    <row r="3251" spans="47:56" x14ac:dyDescent="0.3">
      <c r="AU3251" t="s">
        <v>45473</v>
      </c>
      <c r="AW3251" t="s">
        <v>45474</v>
      </c>
      <c r="AZ3251" t="s">
        <v>45475</v>
      </c>
      <c r="BA3251" t="s">
        <v>45476</v>
      </c>
      <c r="BB3251" t="s">
        <v>45477</v>
      </c>
      <c r="BD3251" t="s">
        <v>45478</v>
      </c>
    </row>
    <row r="3252" spans="47:56" x14ac:dyDescent="0.3">
      <c r="AU3252" t="s">
        <v>45479</v>
      </c>
      <c r="AW3252" t="s">
        <v>45480</v>
      </c>
      <c r="AZ3252" t="s">
        <v>45481</v>
      </c>
      <c r="BA3252" t="s">
        <v>45482</v>
      </c>
      <c r="BB3252" t="s">
        <v>45483</v>
      </c>
      <c r="BD3252" t="s">
        <v>45484</v>
      </c>
    </row>
    <row r="3253" spans="47:56" x14ac:dyDescent="0.3">
      <c r="AU3253" t="s">
        <v>45485</v>
      </c>
      <c r="AW3253" t="s">
        <v>45486</v>
      </c>
      <c r="AZ3253" t="s">
        <v>45487</v>
      </c>
      <c r="BA3253" t="s">
        <v>45488</v>
      </c>
      <c r="BB3253" t="s">
        <v>45489</v>
      </c>
      <c r="BD3253" t="s">
        <v>45490</v>
      </c>
    </row>
    <row r="3254" spans="47:56" x14ac:dyDescent="0.3">
      <c r="AU3254" t="s">
        <v>45491</v>
      </c>
      <c r="AW3254" t="s">
        <v>45492</v>
      </c>
      <c r="AZ3254" t="s">
        <v>45493</v>
      </c>
      <c r="BA3254" t="s">
        <v>45494</v>
      </c>
      <c r="BB3254" t="s">
        <v>45495</v>
      </c>
      <c r="BD3254" t="s">
        <v>45496</v>
      </c>
    </row>
    <row r="3255" spans="47:56" x14ac:dyDescent="0.3">
      <c r="AU3255" t="s">
        <v>45497</v>
      </c>
      <c r="AW3255" t="s">
        <v>45498</v>
      </c>
      <c r="AZ3255" t="s">
        <v>45499</v>
      </c>
      <c r="BA3255" t="s">
        <v>45500</v>
      </c>
      <c r="BB3255" t="s">
        <v>45501</v>
      </c>
      <c r="BD3255" t="s">
        <v>45502</v>
      </c>
    </row>
    <row r="3256" spans="47:56" x14ac:dyDescent="0.3">
      <c r="AU3256" t="s">
        <v>45503</v>
      </c>
      <c r="AW3256" t="s">
        <v>45504</v>
      </c>
      <c r="AZ3256" t="s">
        <v>45505</v>
      </c>
      <c r="BA3256" t="s">
        <v>45506</v>
      </c>
      <c r="BB3256" t="s">
        <v>45507</v>
      </c>
      <c r="BD3256" t="s">
        <v>45508</v>
      </c>
    </row>
    <row r="3257" spans="47:56" x14ac:dyDescent="0.3">
      <c r="AU3257" t="s">
        <v>45509</v>
      </c>
      <c r="AW3257" t="s">
        <v>45510</v>
      </c>
      <c r="AZ3257" t="s">
        <v>45511</v>
      </c>
      <c r="BA3257" t="s">
        <v>45512</v>
      </c>
      <c r="BB3257" t="s">
        <v>45513</v>
      </c>
      <c r="BD3257" t="s">
        <v>45514</v>
      </c>
    </row>
    <row r="3258" spans="47:56" x14ac:dyDescent="0.3">
      <c r="AU3258" t="s">
        <v>45515</v>
      </c>
      <c r="AW3258" t="s">
        <v>45516</v>
      </c>
      <c r="AZ3258" t="s">
        <v>45517</v>
      </c>
      <c r="BA3258" t="s">
        <v>45518</v>
      </c>
      <c r="BB3258" t="s">
        <v>45519</v>
      </c>
      <c r="BD3258" t="s">
        <v>45520</v>
      </c>
    </row>
    <row r="3259" spans="47:56" x14ac:dyDescent="0.3">
      <c r="AU3259" t="s">
        <v>45521</v>
      </c>
      <c r="AW3259" t="s">
        <v>45522</v>
      </c>
      <c r="AZ3259" t="s">
        <v>45523</v>
      </c>
      <c r="BA3259" t="s">
        <v>45524</v>
      </c>
      <c r="BB3259" t="s">
        <v>45525</v>
      </c>
      <c r="BD3259" t="s">
        <v>45526</v>
      </c>
    </row>
    <row r="3260" spans="47:56" x14ac:dyDescent="0.3">
      <c r="AU3260" t="s">
        <v>45527</v>
      </c>
      <c r="AW3260" t="s">
        <v>45528</v>
      </c>
      <c r="AZ3260" t="s">
        <v>45529</v>
      </c>
      <c r="BA3260" t="s">
        <v>45530</v>
      </c>
      <c r="BB3260" t="s">
        <v>45531</v>
      </c>
      <c r="BD3260" t="s">
        <v>45532</v>
      </c>
    </row>
    <row r="3261" spans="47:56" x14ac:dyDescent="0.3">
      <c r="AU3261" t="s">
        <v>45533</v>
      </c>
      <c r="AW3261" t="s">
        <v>45534</v>
      </c>
      <c r="AZ3261" t="s">
        <v>45535</v>
      </c>
      <c r="BA3261" t="s">
        <v>45536</v>
      </c>
      <c r="BB3261" t="s">
        <v>24469</v>
      </c>
      <c r="BD3261" t="s">
        <v>45537</v>
      </c>
    </row>
    <row r="3262" spans="47:56" x14ac:dyDescent="0.3">
      <c r="AU3262" t="s">
        <v>45538</v>
      </c>
      <c r="AW3262" t="s">
        <v>45539</v>
      </c>
      <c r="AZ3262" t="s">
        <v>45540</v>
      </c>
      <c r="BA3262" t="s">
        <v>45541</v>
      </c>
      <c r="BB3262" t="s">
        <v>45542</v>
      </c>
      <c r="BD3262" t="s">
        <v>45543</v>
      </c>
    </row>
    <row r="3263" spans="47:56" x14ac:dyDescent="0.3">
      <c r="AU3263" t="s">
        <v>45544</v>
      </c>
      <c r="AW3263" t="s">
        <v>45545</v>
      </c>
      <c r="AZ3263" t="s">
        <v>45546</v>
      </c>
      <c r="BA3263" t="s">
        <v>45547</v>
      </c>
      <c r="BB3263" t="s">
        <v>45548</v>
      </c>
      <c r="BD3263" t="s">
        <v>45549</v>
      </c>
    </row>
    <row r="3264" spans="47:56" x14ac:dyDescent="0.3">
      <c r="AU3264" t="s">
        <v>45550</v>
      </c>
      <c r="AW3264" t="s">
        <v>45551</v>
      </c>
      <c r="AZ3264" t="s">
        <v>45552</v>
      </c>
      <c r="BA3264" t="s">
        <v>45553</v>
      </c>
      <c r="BB3264" t="s">
        <v>45554</v>
      </c>
      <c r="BD3264" t="s">
        <v>45555</v>
      </c>
    </row>
    <row r="3265" spans="47:56" x14ac:dyDescent="0.3">
      <c r="AU3265" t="s">
        <v>45556</v>
      </c>
      <c r="AW3265" t="s">
        <v>45557</v>
      </c>
      <c r="AZ3265" t="s">
        <v>45558</v>
      </c>
      <c r="BA3265" t="s">
        <v>45559</v>
      </c>
      <c r="BB3265" t="s">
        <v>45560</v>
      </c>
      <c r="BD3265" t="s">
        <v>45561</v>
      </c>
    </row>
    <row r="3266" spans="47:56" x14ac:dyDescent="0.3">
      <c r="AU3266" t="s">
        <v>45562</v>
      </c>
      <c r="AW3266" t="s">
        <v>45563</v>
      </c>
      <c r="AZ3266" t="s">
        <v>45564</v>
      </c>
      <c r="BA3266" t="s">
        <v>45565</v>
      </c>
      <c r="BB3266" t="s">
        <v>45566</v>
      </c>
      <c r="BD3266" t="s">
        <v>45567</v>
      </c>
    </row>
    <row r="3267" spans="47:56" x14ac:dyDescent="0.3">
      <c r="AU3267" t="s">
        <v>45568</v>
      </c>
      <c r="AW3267" t="s">
        <v>45569</v>
      </c>
      <c r="AZ3267" t="s">
        <v>45570</v>
      </c>
      <c r="BA3267" t="s">
        <v>45571</v>
      </c>
      <c r="BB3267" t="s">
        <v>45572</v>
      </c>
      <c r="BD3267" t="s">
        <v>45573</v>
      </c>
    </row>
    <row r="3268" spans="47:56" x14ac:dyDescent="0.3">
      <c r="AU3268" t="s">
        <v>45574</v>
      </c>
      <c r="AW3268" t="s">
        <v>45575</v>
      </c>
      <c r="AZ3268" t="s">
        <v>45576</v>
      </c>
      <c r="BA3268" t="s">
        <v>45577</v>
      </c>
      <c r="BB3268" t="s">
        <v>45578</v>
      </c>
      <c r="BD3268" t="s">
        <v>45579</v>
      </c>
    </row>
    <row r="3269" spans="47:56" x14ac:dyDescent="0.3">
      <c r="AU3269" t="s">
        <v>45580</v>
      </c>
      <c r="AW3269" t="s">
        <v>45581</v>
      </c>
      <c r="AZ3269" t="s">
        <v>45582</v>
      </c>
      <c r="BA3269" t="s">
        <v>45583</v>
      </c>
      <c r="BB3269" t="s">
        <v>45584</v>
      </c>
      <c r="BD3269" t="s">
        <v>45585</v>
      </c>
    </row>
    <row r="3270" spans="47:56" x14ac:dyDescent="0.3">
      <c r="AU3270" t="s">
        <v>45586</v>
      </c>
      <c r="AW3270" t="s">
        <v>45587</v>
      </c>
      <c r="AZ3270" t="s">
        <v>45588</v>
      </c>
      <c r="BA3270" t="s">
        <v>45589</v>
      </c>
      <c r="BB3270" t="s">
        <v>45590</v>
      </c>
      <c r="BD3270" t="s">
        <v>45591</v>
      </c>
    </row>
    <row r="3271" spans="47:56" x14ac:dyDescent="0.3">
      <c r="AU3271" t="s">
        <v>30930</v>
      </c>
      <c r="AW3271" t="s">
        <v>45592</v>
      </c>
      <c r="AZ3271" t="s">
        <v>45593</v>
      </c>
      <c r="BA3271" t="s">
        <v>45594</v>
      </c>
      <c r="BB3271" t="s">
        <v>45595</v>
      </c>
      <c r="BD3271" t="s">
        <v>45596</v>
      </c>
    </row>
    <row r="3272" spans="47:56" x14ac:dyDescent="0.3">
      <c r="AU3272" t="s">
        <v>45597</v>
      </c>
      <c r="AW3272" t="s">
        <v>45598</v>
      </c>
      <c r="AZ3272" t="s">
        <v>45599</v>
      </c>
      <c r="BA3272" t="s">
        <v>45600</v>
      </c>
      <c r="BB3272" t="s">
        <v>45601</v>
      </c>
      <c r="BD3272" t="s">
        <v>45602</v>
      </c>
    </row>
    <row r="3273" spans="47:56" x14ac:dyDescent="0.3">
      <c r="AU3273" t="s">
        <v>45603</v>
      </c>
      <c r="AW3273" t="s">
        <v>45604</v>
      </c>
      <c r="AZ3273" t="s">
        <v>45605</v>
      </c>
      <c r="BA3273" t="s">
        <v>45606</v>
      </c>
      <c r="BB3273" t="s">
        <v>45607</v>
      </c>
      <c r="BD3273" t="s">
        <v>45608</v>
      </c>
    </row>
    <row r="3274" spans="47:56" x14ac:dyDescent="0.3">
      <c r="AU3274" t="s">
        <v>45609</v>
      </c>
      <c r="AW3274" t="s">
        <v>45610</v>
      </c>
      <c r="AZ3274" t="s">
        <v>45611</v>
      </c>
      <c r="BA3274" t="s">
        <v>45612</v>
      </c>
      <c r="BB3274" t="s">
        <v>45613</v>
      </c>
      <c r="BD3274" t="s">
        <v>45614</v>
      </c>
    </row>
    <row r="3275" spans="47:56" x14ac:dyDescent="0.3">
      <c r="AU3275" t="s">
        <v>45615</v>
      </c>
      <c r="AW3275" t="s">
        <v>45616</v>
      </c>
      <c r="AZ3275" t="s">
        <v>45617</v>
      </c>
      <c r="BA3275" t="s">
        <v>45618</v>
      </c>
      <c r="BB3275" t="s">
        <v>45619</v>
      </c>
      <c r="BD3275" t="s">
        <v>45620</v>
      </c>
    </row>
    <row r="3276" spans="47:56" x14ac:dyDescent="0.3">
      <c r="AU3276" t="s">
        <v>45621</v>
      </c>
      <c r="AW3276" t="s">
        <v>45622</v>
      </c>
      <c r="AZ3276" t="s">
        <v>45623</v>
      </c>
      <c r="BA3276" t="s">
        <v>45624</v>
      </c>
      <c r="BB3276" t="s">
        <v>45625</v>
      </c>
      <c r="BD3276" t="s">
        <v>45626</v>
      </c>
    </row>
    <row r="3277" spans="47:56" x14ac:dyDescent="0.3">
      <c r="AU3277" t="s">
        <v>45627</v>
      </c>
      <c r="AW3277" t="s">
        <v>45628</v>
      </c>
      <c r="AZ3277" t="s">
        <v>45629</v>
      </c>
      <c r="BA3277" t="s">
        <v>45630</v>
      </c>
      <c r="BB3277" t="s">
        <v>45631</v>
      </c>
      <c r="BD3277" t="s">
        <v>45632</v>
      </c>
    </row>
    <row r="3278" spans="47:56" x14ac:dyDescent="0.3">
      <c r="AU3278" t="s">
        <v>45633</v>
      </c>
      <c r="AW3278" t="s">
        <v>45634</v>
      </c>
      <c r="AZ3278" t="s">
        <v>45635</v>
      </c>
      <c r="BA3278" t="s">
        <v>45636</v>
      </c>
      <c r="BB3278" t="s">
        <v>45637</v>
      </c>
      <c r="BD3278" t="s">
        <v>45638</v>
      </c>
    </row>
    <row r="3279" spans="47:56" x14ac:dyDescent="0.3">
      <c r="AU3279" t="s">
        <v>45639</v>
      </c>
      <c r="AW3279" t="s">
        <v>45640</v>
      </c>
      <c r="AZ3279" t="s">
        <v>45641</v>
      </c>
      <c r="BA3279" t="s">
        <v>45642</v>
      </c>
      <c r="BB3279" t="s">
        <v>45643</v>
      </c>
      <c r="BD3279" t="s">
        <v>45644</v>
      </c>
    </row>
    <row r="3280" spans="47:56" x14ac:dyDescent="0.3">
      <c r="AU3280" t="s">
        <v>45645</v>
      </c>
      <c r="AW3280" t="s">
        <v>45646</v>
      </c>
      <c r="AZ3280" t="s">
        <v>45647</v>
      </c>
      <c r="BA3280" t="s">
        <v>45648</v>
      </c>
      <c r="BB3280" t="s">
        <v>45649</v>
      </c>
      <c r="BD3280" t="s">
        <v>45650</v>
      </c>
    </row>
    <row r="3281" spans="47:56" x14ac:dyDescent="0.3">
      <c r="AU3281" t="s">
        <v>45651</v>
      </c>
      <c r="AW3281" t="s">
        <v>45652</v>
      </c>
      <c r="AZ3281" t="s">
        <v>45653</v>
      </c>
      <c r="BA3281" t="s">
        <v>45654</v>
      </c>
      <c r="BB3281" t="s">
        <v>45655</v>
      </c>
      <c r="BD3281" t="s">
        <v>45656</v>
      </c>
    </row>
    <row r="3282" spans="47:56" x14ac:dyDescent="0.3">
      <c r="AU3282" t="s">
        <v>45657</v>
      </c>
      <c r="AW3282" t="s">
        <v>45658</v>
      </c>
      <c r="AZ3282" t="s">
        <v>45659</v>
      </c>
      <c r="BA3282" t="s">
        <v>45660</v>
      </c>
      <c r="BB3282" t="s">
        <v>45661</v>
      </c>
      <c r="BD3282" t="s">
        <v>45662</v>
      </c>
    </row>
    <row r="3283" spans="47:56" x14ac:dyDescent="0.3">
      <c r="AU3283" t="s">
        <v>45663</v>
      </c>
      <c r="AW3283" t="s">
        <v>45664</v>
      </c>
      <c r="AZ3283" t="s">
        <v>45665</v>
      </c>
      <c r="BA3283" t="s">
        <v>45666</v>
      </c>
      <c r="BB3283" t="s">
        <v>45667</v>
      </c>
      <c r="BD3283" t="s">
        <v>22106</v>
      </c>
    </row>
    <row r="3284" spans="47:56" x14ac:dyDescent="0.3">
      <c r="AU3284" t="s">
        <v>45668</v>
      </c>
      <c r="AW3284" t="s">
        <v>45669</v>
      </c>
      <c r="AZ3284" t="s">
        <v>45670</v>
      </c>
      <c r="BA3284" t="s">
        <v>45671</v>
      </c>
      <c r="BB3284" t="s">
        <v>45672</v>
      </c>
      <c r="BD3284" t="s">
        <v>45673</v>
      </c>
    </row>
    <row r="3285" spans="47:56" x14ac:dyDescent="0.3">
      <c r="AU3285" t="s">
        <v>45674</v>
      </c>
      <c r="AW3285" t="s">
        <v>45675</v>
      </c>
      <c r="AZ3285" t="s">
        <v>45676</v>
      </c>
      <c r="BA3285" t="s">
        <v>45677</v>
      </c>
      <c r="BB3285" t="s">
        <v>45678</v>
      </c>
      <c r="BD3285" t="s">
        <v>45679</v>
      </c>
    </row>
    <row r="3286" spans="47:56" x14ac:dyDescent="0.3">
      <c r="AU3286" t="s">
        <v>45680</v>
      </c>
      <c r="AW3286" t="s">
        <v>45681</v>
      </c>
      <c r="AZ3286" t="s">
        <v>45682</v>
      </c>
      <c r="BA3286" t="s">
        <v>45683</v>
      </c>
      <c r="BB3286" t="s">
        <v>45684</v>
      </c>
      <c r="BD3286" t="s">
        <v>45685</v>
      </c>
    </row>
    <row r="3287" spans="47:56" x14ac:dyDescent="0.3">
      <c r="AU3287" t="s">
        <v>45686</v>
      </c>
      <c r="AW3287" t="s">
        <v>45687</v>
      </c>
      <c r="AZ3287" t="s">
        <v>45688</v>
      </c>
      <c r="BA3287" t="s">
        <v>45689</v>
      </c>
      <c r="BB3287" t="s">
        <v>45690</v>
      </c>
      <c r="BD3287" t="s">
        <v>45691</v>
      </c>
    </row>
    <row r="3288" spans="47:56" x14ac:dyDescent="0.3">
      <c r="AU3288" t="s">
        <v>45692</v>
      </c>
      <c r="AW3288" t="s">
        <v>45693</v>
      </c>
      <c r="AZ3288" t="s">
        <v>45694</v>
      </c>
      <c r="BA3288" t="s">
        <v>45695</v>
      </c>
      <c r="BB3288" t="s">
        <v>45696</v>
      </c>
      <c r="BD3288" t="s">
        <v>45697</v>
      </c>
    </row>
    <row r="3289" spans="47:56" x14ac:dyDescent="0.3">
      <c r="AU3289" t="s">
        <v>45698</v>
      </c>
      <c r="AW3289" t="s">
        <v>45699</v>
      </c>
      <c r="AZ3289" t="s">
        <v>45700</v>
      </c>
      <c r="BA3289" t="s">
        <v>45701</v>
      </c>
      <c r="BB3289" t="s">
        <v>45702</v>
      </c>
      <c r="BD3289" t="s">
        <v>45703</v>
      </c>
    </row>
    <row r="3290" spans="47:56" x14ac:dyDescent="0.3">
      <c r="AU3290" t="s">
        <v>45704</v>
      </c>
      <c r="AW3290" t="s">
        <v>45705</v>
      </c>
      <c r="AZ3290" t="s">
        <v>45706</v>
      </c>
      <c r="BA3290" t="s">
        <v>45707</v>
      </c>
      <c r="BB3290" t="s">
        <v>45708</v>
      </c>
      <c r="BD3290" t="s">
        <v>45709</v>
      </c>
    </row>
    <row r="3291" spans="47:56" x14ac:dyDescent="0.3">
      <c r="AU3291" t="s">
        <v>45710</v>
      </c>
      <c r="AW3291" t="s">
        <v>45711</v>
      </c>
      <c r="AZ3291" t="s">
        <v>45712</v>
      </c>
      <c r="BA3291" t="s">
        <v>45713</v>
      </c>
      <c r="BB3291" t="s">
        <v>45714</v>
      </c>
      <c r="BD3291" t="s">
        <v>45715</v>
      </c>
    </row>
    <row r="3292" spans="47:56" x14ac:dyDescent="0.3">
      <c r="AU3292" t="s">
        <v>45716</v>
      </c>
      <c r="AW3292" t="s">
        <v>45717</v>
      </c>
      <c r="AZ3292" t="s">
        <v>45718</v>
      </c>
      <c r="BA3292" t="s">
        <v>45719</v>
      </c>
      <c r="BB3292" t="s">
        <v>45720</v>
      </c>
      <c r="BD3292" t="s">
        <v>45721</v>
      </c>
    </row>
    <row r="3293" spans="47:56" x14ac:dyDescent="0.3">
      <c r="AU3293" t="s">
        <v>45722</v>
      </c>
      <c r="AW3293" t="s">
        <v>45723</v>
      </c>
      <c r="AZ3293" t="s">
        <v>45724</v>
      </c>
      <c r="BA3293" t="s">
        <v>45725</v>
      </c>
      <c r="BB3293" t="s">
        <v>45726</v>
      </c>
      <c r="BD3293" t="s">
        <v>45727</v>
      </c>
    </row>
    <row r="3294" spans="47:56" x14ac:dyDescent="0.3">
      <c r="AU3294" t="s">
        <v>45728</v>
      </c>
      <c r="AW3294" t="s">
        <v>45729</v>
      </c>
      <c r="AZ3294" t="s">
        <v>45730</v>
      </c>
      <c r="BA3294" t="s">
        <v>45731</v>
      </c>
      <c r="BB3294" t="s">
        <v>45732</v>
      </c>
      <c r="BD3294" t="s">
        <v>45733</v>
      </c>
    </row>
    <row r="3295" spans="47:56" x14ac:dyDescent="0.3">
      <c r="AU3295" t="s">
        <v>45734</v>
      </c>
      <c r="AW3295" t="s">
        <v>45735</v>
      </c>
      <c r="AZ3295" t="s">
        <v>45736</v>
      </c>
      <c r="BA3295" t="s">
        <v>45737</v>
      </c>
      <c r="BB3295" t="s">
        <v>45738</v>
      </c>
      <c r="BD3295" t="s">
        <v>45739</v>
      </c>
    </row>
    <row r="3296" spans="47:56" x14ac:dyDescent="0.3">
      <c r="AU3296" t="s">
        <v>45740</v>
      </c>
      <c r="AW3296" t="s">
        <v>45741</v>
      </c>
      <c r="AZ3296" t="s">
        <v>45742</v>
      </c>
      <c r="BA3296" t="s">
        <v>45743</v>
      </c>
      <c r="BB3296" t="s">
        <v>45744</v>
      </c>
      <c r="BD3296" t="s">
        <v>45745</v>
      </c>
    </row>
    <row r="3297" spans="47:56" x14ac:dyDescent="0.3">
      <c r="AU3297" t="s">
        <v>45746</v>
      </c>
      <c r="AW3297" t="s">
        <v>45747</v>
      </c>
      <c r="AZ3297" t="s">
        <v>45748</v>
      </c>
      <c r="BA3297" t="s">
        <v>45749</v>
      </c>
      <c r="BB3297" t="s">
        <v>45750</v>
      </c>
      <c r="BD3297" t="s">
        <v>45751</v>
      </c>
    </row>
    <row r="3298" spans="47:56" x14ac:dyDescent="0.3">
      <c r="AU3298" t="s">
        <v>45752</v>
      </c>
      <c r="AW3298" t="s">
        <v>45753</v>
      </c>
      <c r="AZ3298" t="s">
        <v>45754</v>
      </c>
      <c r="BA3298" t="s">
        <v>45755</v>
      </c>
      <c r="BB3298" t="s">
        <v>45756</v>
      </c>
      <c r="BD3298" t="s">
        <v>45757</v>
      </c>
    </row>
    <row r="3299" spans="47:56" x14ac:dyDescent="0.3">
      <c r="AU3299" t="s">
        <v>45758</v>
      </c>
      <c r="AW3299" t="s">
        <v>45759</v>
      </c>
      <c r="AZ3299" t="s">
        <v>45760</v>
      </c>
      <c r="BA3299" t="s">
        <v>45761</v>
      </c>
      <c r="BB3299" t="s">
        <v>45762</v>
      </c>
      <c r="BD3299" t="s">
        <v>45763</v>
      </c>
    </row>
    <row r="3300" spans="47:56" x14ac:dyDescent="0.3">
      <c r="AU3300" t="s">
        <v>45764</v>
      </c>
      <c r="AW3300" t="s">
        <v>45765</v>
      </c>
      <c r="AZ3300" t="s">
        <v>45766</v>
      </c>
      <c r="BA3300" t="s">
        <v>45767</v>
      </c>
      <c r="BB3300" t="s">
        <v>45768</v>
      </c>
      <c r="BD3300" t="s">
        <v>45769</v>
      </c>
    </row>
    <row r="3301" spans="47:56" x14ac:dyDescent="0.3">
      <c r="AU3301" t="s">
        <v>45770</v>
      </c>
      <c r="AW3301" t="s">
        <v>45771</v>
      </c>
      <c r="AZ3301" t="s">
        <v>45772</v>
      </c>
      <c r="BA3301" t="s">
        <v>45773</v>
      </c>
      <c r="BB3301" t="s">
        <v>45774</v>
      </c>
      <c r="BD3301" t="s">
        <v>45775</v>
      </c>
    </row>
    <row r="3302" spans="47:56" x14ac:dyDescent="0.3">
      <c r="AU3302" t="s">
        <v>45776</v>
      </c>
      <c r="AW3302" t="s">
        <v>45777</v>
      </c>
      <c r="AZ3302" t="s">
        <v>45778</v>
      </c>
      <c r="BA3302" t="s">
        <v>45779</v>
      </c>
      <c r="BB3302" t="s">
        <v>45780</v>
      </c>
      <c r="BD3302" t="s">
        <v>45781</v>
      </c>
    </row>
    <row r="3303" spans="47:56" x14ac:dyDescent="0.3">
      <c r="AU3303" t="s">
        <v>45782</v>
      </c>
      <c r="AW3303" t="s">
        <v>45783</v>
      </c>
      <c r="AZ3303" t="s">
        <v>45784</v>
      </c>
      <c r="BA3303" t="s">
        <v>45785</v>
      </c>
      <c r="BB3303" t="s">
        <v>45786</v>
      </c>
      <c r="BD3303" t="s">
        <v>45787</v>
      </c>
    </row>
    <row r="3304" spans="47:56" x14ac:dyDescent="0.3">
      <c r="AU3304" t="s">
        <v>45788</v>
      </c>
      <c r="AW3304" t="s">
        <v>45789</v>
      </c>
      <c r="AZ3304" t="s">
        <v>45790</v>
      </c>
      <c r="BA3304" t="s">
        <v>45791</v>
      </c>
      <c r="BB3304" t="s">
        <v>45792</v>
      </c>
      <c r="BD3304" t="s">
        <v>45793</v>
      </c>
    </row>
    <row r="3305" spans="47:56" x14ac:dyDescent="0.3">
      <c r="AU3305" t="s">
        <v>45794</v>
      </c>
      <c r="AW3305" t="s">
        <v>45795</v>
      </c>
      <c r="AZ3305" t="s">
        <v>45796</v>
      </c>
      <c r="BA3305" t="s">
        <v>45797</v>
      </c>
      <c r="BB3305" t="s">
        <v>45798</v>
      </c>
      <c r="BD3305" t="s">
        <v>45799</v>
      </c>
    </row>
    <row r="3306" spans="47:56" x14ac:dyDescent="0.3">
      <c r="AU3306" t="s">
        <v>45800</v>
      </c>
      <c r="AW3306" t="s">
        <v>45801</v>
      </c>
      <c r="AZ3306" t="s">
        <v>45802</v>
      </c>
      <c r="BA3306" t="s">
        <v>45803</v>
      </c>
      <c r="BB3306" t="s">
        <v>45804</v>
      </c>
      <c r="BD3306" t="s">
        <v>45805</v>
      </c>
    </row>
    <row r="3307" spans="47:56" x14ac:dyDescent="0.3">
      <c r="AU3307" t="s">
        <v>45806</v>
      </c>
      <c r="AW3307" t="s">
        <v>45807</v>
      </c>
      <c r="AZ3307" t="s">
        <v>45808</v>
      </c>
      <c r="BA3307" t="s">
        <v>45809</v>
      </c>
      <c r="BB3307" t="s">
        <v>45810</v>
      </c>
      <c r="BD3307" t="s">
        <v>45811</v>
      </c>
    </row>
    <row r="3308" spans="47:56" x14ac:dyDescent="0.3">
      <c r="AU3308" t="s">
        <v>45812</v>
      </c>
      <c r="AW3308" t="s">
        <v>45813</v>
      </c>
      <c r="AZ3308" t="s">
        <v>45814</v>
      </c>
      <c r="BA3308" t="s">
        <v>45815</v>
      </c>
      <c r="BB3308" t="s">
        <v>45816</v>
      </c>
      <c r="BD3308" t="s">
        <v>45817</v>
      </c>
    </row>
    <row r="3309" spans="47:56" x14ac:dyDescent="0.3">
      <c r="AU3309" t="s">
        <v>45818</v>
      </c>
      <c r="AW3309" t="s">
        <v>45819</v>
      </c>
      <c r="AZ3309" t="s">
        <v>45820</v>
      </c>
      <c r="BA3309" t="s">
        <v>45821</v>
      </c>
      <c r="BB3309" t="s">
        <v>45822</v>
      </c>
      <c r="BD3309" t="s">
        <v>45823</v>
      </c>
    </row>
    <row r="3310" spans="47:56" x14ac:dyDescent="0.3">
      <c r="AU3310" t="s">
        <v>45824</v>
      </c>
      <c r="AW3310" t="s">
        <v>45825</v>
      </c>
      <c r="AZ3310" t="s">
        <v>45826</v>
      </c>
      <c r="BA3310" t="s">
        <v>45827</v>
      </c>
      <c r="BB3310" t="s">
        <v>45828</v>
      </c>
      <c r="BD3310" t="s">
        <v>45829</v>
      </c>
    </row>
    <row r="3311" spans="47:56" x14ac:dyDescent="0.3">
      <c r="AU3311" t="s">
        <v>45830</v>
      </c>
      <c r="AW3311" t="s">
        <v>45831</v>
      </c>
      <c r="AZ3311" t="s">
        <v>45832</v>
      </c>
      <c r="BA3311" t="s">
        <v>45833</v>
      </c>
      <c r="BB3311" t="s">
        <v>45834</v>
      </c>
      <c r="BD3311" t="s">
        <v>45835</v>
      </c>
    </row>
    <row r="3312" spans="47:56" x14ac:dyDescent="0.3">
      <c r="AU3312" t="s">
        <v>45836</v>
      </c>
      <c r="AW3312" t="s">
        <v>45837</v>
      </c>
      <c r="AZ3312" t="s">
        <v>45838</v>
      </c>
      <c r="BA3312" t="s">
        <v>45839</v>
      </c>
      <c r="BB3312" t="s">
        <v>45840</v>
      </c>
      <c r="BD3312" t="s">
        <v>45841</v>
      </c>
    </row>
    <row r="3313" spans="47:56" x14ac:dyDescent="0.3">
      <c r="AU3313" t="s">
        <v>45842</v>
      </c>
      <c r="AW3313" t="s">
        <v>45843</v>
      </c>
      <c r="AZ3313" t="s">
        <v>45844</v>
      </c>
      <c r="BA3313" t="s">
        <v>45845</v>
      </c>
      <c r="BB3313" t="s">
        <v>45846</v>
      </c>
      <c r="BD3313" t="s">
        <v>45847</v>
      </c>
    </row>
    <row r="3314" spans="47:56" x14ac:dyDescent="0.3">
      <c r="AU3314" t="s">
        <v>45848</v>
      </c>
      <c r="AW3314" t="s">
        <v>45849</v>
      </c>
      <c r="AZ3314" t="s">
        <v>45850</v>
      </c>
      <c r="BA3314" t="s">
        <v>45851</v>
      </c>
      <c r="BB3314" t="s">
        <v>45852</v>
      </c>
      <c r="BD3314" t="s">
        <v>45853</v>
      </c>
    </row>
    <row r="3315" spans="47:56" x14ac:dyDescent="0.3">
      <c r="AU3315" t="s">
        <v>45854</v>
      </c>
      <c r="AW3315" t="s">
        <v>45855</v>
      </c>
      <c r="AZ3315" t="s">
        <v>45856</v>
      </c>
      <c r="BA3315" t="s">
        <v>45857</v>
      </c>
      <c r="BB3315" t="s">
        <v>45858</v>
      </c>
      <c r="BD3315" t="s">
        <v>45859</v>
      </c>
    </row>
    <row r="3316" spans="47:56" x14ac:dyDescent="0.3">
      <c r="AU3316" t="s">
        <v>45860</v>
      </c>
      <c r="AW3316" t="s">
        <v>45861</v>
      </c>
      <c r="AZ3316" t="s">
        <v>45862</v>
      </c>
      <c r="BA3316" t="s">
        <v>45863</v>
      </c>
      <c r="BB3316" t="s">
        <v>45864</v>
      </c>
      <c r="BD3316" t="s">
        <v>45865</v>
      </c>
    </row>
    <row r="3317" spans="47:56" x14ac:dyDescent="0.3">
      <c r="AU3317" t="s">
        <v>45866</v>
      </c>
      <c r="AW3317" t="s">
        <v>45867</v>
      </c>
      <c r="AZ3317" t="s">
        <v>45868</v>
      </c>
      <c r="BA3317" t="s">
        <v>45869</v>
      </c>
      <c r="BB3317" t="s">
        <v>45870</v>
      </c>
      <c r="BD3317" t="s">
        <v>45871</v>
      </c>
    </row>
    <row r="3318" spans="47:56" x14ac:dyDescent="0.3">
      <c r="AU3318" t="s">
        <v>45872</v>
      </c>
      <c r="AW3318" t="s">
        <v>45873</v>
      </c>
      <c r="AZ3318" t="s">
        <v>45874</v>
      </c>
      <c r="BA3318" t="s">
        <v>45875</v>
      </c>
      <c r="BB3318" t="s">
        <v>45876</v>
      </c>
      <c r="BD3318" t="s">
        <v>45877</v>
      </c>
    </row>
    <row r="3319" spans="47:56" x14ac:dyDescent="0.3">
      <c r="AU3319" t="s">
        <v>45878</v>
      </c>
      <c r="AW3319" t="s">
        <v>45879</v>
      </c>
      <c r="AZ3319" t="s">
        <v>45880</v>
      </c>
      <c r="BA3319" t="s">
        <v>45881</v>
      </c>
      <c r="BB3319" t="s">
        <v>45882</v>
      </c>
      <c r="BD3319" t="s">
        <v>45883</v>
      </c>
    </row>
    <row r="3320" spans="47:56" x14ac:dyDescent="0.3">
      <c r="AU3320" t="s">
        <v>45884</v>
      </c>
      <c r="AW3320" t="s">
        <v>45885</v>
      </c>
      <c r="AZ3320" t="s">
        <v>45886</v>
      </c>
      <c r="BA3320" t="s">
        <v>45887</v>
      </c>
      <c r="BB3320" t="s">
        <v>45888</v>
      </c>
      <c r="BD3320" t="s">
        <v>45889</v>
      </c>
    </row>
    <row r="3321" spans="47:56" x14ac:dyDescent="0.3">
      <c r="AU3321" t="s">
        <v>45890</v>
      </c>
      <c r="AW3321" t="s">
        <v>45891</v>
      </c>
      <c r="AZ3321" t="s">
        <v>45892</v>
      </c>
      <c r="BA3321" t="s">
        <v>45893</v>
      </c>
      <c r="BB3321" t="s">
        <v>45894</v>
      </c>
      <c r="BD3321" t="s">
        <v>45895</v>
      </c>
    </row>
    <row r="3322" spans="47:56" x14ac:dyDescent="0.3">
      <c r="AU3322" t="s">
        <v>45896</v>
      </c>
      <c r="AW3322" t="s">
        <v>45897</v>
      </c>
      <c r="AZ3322" t="s">
        <v>45898</v>
      </c>
      <c r="BA3322" t="s">
        <v>45899</v>
      </c>
      <c r="BB3322" t="s">
        <v>45900</v>
      </c>
      <c r="BD3322" t="s">
        <v>45901</v>
      </c>
    </row>
    <row r="3323" spans="47:56" x14ac:dyDescent="0.3">
      <c r="AU3323" t="s">
        <v>45902</v>
      </c>
      <c r="AW3323" t="s">
        <v>45903</v>
      </c>
      <c r="AZ3323" t="s">
        <v>45904</v>
      </c>
      <c r="BA3323" t="s">
        <v>45905</v>
      </c>
      <c r="BB3323" t="s">
        <v>45906</v>
      </c>
      <c r="BD3323" t="s">
        <v>45907</v>
      </c>
    </row>
    <row r="3324" spans="47:56" x14ac:dyDescent="0.3">
      <c r="AU3324" t="s">
        <v>45908</v>
      </c>
      <c r="AW3324" t="s">
        <v>45909</v>
      </c>
      <c r="AZ3324" t="s">
        <v>45910</v>
      </c>
      <c r="BA3324" t="s">
        <v>45911</v>
      </c>
      <c r="BB3324" t="s">
        <v>45912</v>
      </c>
      <c r="BD3324" t="s">
        <v>45913</v>
      </c>
    </row>
    <row r="3325" spans="47:56" x14ac:dyDescent="0.3">
      <c r="AU3325" t="s">
        <v>45914</v>
      </c>
      <c r="AW3325" t="s">
        <v>45915</v>
      </c>
      <c r="AZ3325" t="s">
        <v>45916</v>
      </c>
      <c r="BA3325" t="s">
        <v>45917</v>
      </c>
      <c r="BB3325" t="s">
        <v>45918</v>
      </c>
      <c r="BD3325" t="s">
        <v>45919</v>
      </c>
    </row>
    <row r="3326" spans="47:56" x14ac:dyDescent="0.3">
      <c r="AU3326" t="s">
        <v>45920</v>
      </c>
      <c r="AW3326" t="s">
        <v>45921</v>
      </c>
      <c r="AZ3326" t="s">
        <v>45922</v>
      </c>
      <c r="BA3326" t="s">
        <v>45923</v>
      </c>
      <c r="BB3326" t="s">
        <v>45924</v>
      </c>
      <c r="BD3326" t="s">
        <v>45925</v>
      </c>
    </row>
    <row r="3327" spans="47:56" x14ac:dyDescent="0.3">
      <c r="AU3327" t="s">
        <v>45926</v>
      </c>
      <c r="AW3327" t="s">
        <v>45927</v>
      </c>
      <c r="AZ3327" t="s">
        <v>45928</v>
      </c>
      <c r="BA3327" t="s">
        <v>45929</v>
      </c>
      <c r="BB3327" t="s">
        <v>45930</v>
      </c>
      <c r="BD3327" t="s">
        <v>45931</v>
      </c>
    </row>
    <row r="3328" spans="47:56" x14ac:dyDescent="0.3">
      <c r="AU3328" t="s">
        <v>45932</v>
      </c>
      <c r="AW3328" t="s">
        <v>45933</v>
      </c>
      <c r="AZ3328" t="s">
        <v>45934</v>
      </c>
      <c r="BA3328" t="s">
        <v>45935</v>
      </c>
      <c r="BB3328" t="s">
        <v>45936</v>
      </c>
      <c r="BD3328" t="s">
        <v>45937</v>
      </c>
    </row>
    <row r="3329" spans="47:56" x14ac:dyDescent="0.3">
      <c r="AU3329" t="s">
        <v>45938</v>
      </c>
      <c r="AW3329" t="s">
        <v>45939</v>
      </c>
      <c r="AZ3329" t="s">
        <v>45940</v>
      </c>
      <c r="BA3329" t="s">
        <v>45941</v>
      </c>
      <c r="BB3329" t="s">
        <v>45942</v>
      </c>
      <c r="BD3329" t="s">
        <v>45943</v>
      </c>
    </row>
    <row r="3330" spans="47:56" x14ac:dyDescent="0.3">
      <c r="AU3330" t="s">
        <v>45944</v>
      </c>
      <c r="AW3330" t="s">
        <v>45945</v>
      </c>
      <c r="AZ3330" t="s">
        <v>45946</v>
      </c>
      <c r="BA3330" t="s">
        <v>45947</v>
      </c>
      <c r="BB3330" t="s">
        <v>45948</v>
      </c>
      <c r="BD3330" t="s">
        <v>45949</v>
      </c>
    </row>
    <row r="3331" spans="47:56" x14ac:dyDescent="0.3">
      <c r="AU3331" t="s">
        <v>45950</v>
      </c>
      <c r="AW3331" t="s">
        <v>45951</v>
      </c>
      <c r="AZ3331" t="s">
        <v>45952</v>
      </c>
      <c r="BA3331" t="s">
        <v>45953</v>
      </c>
      <c r="BB3331" t="s">
        <v>45954</v>
      </c>
      <c r="BD3331" t="s">
        <v>45955</v>
      </c>
    </row>
    <row r="3332" spans="47:56" x14ac:dyDescent="0.3">
      <c r="AU3332" t="s">
        <v>45956</v>
      </c>
      <c r="AW3332" t="s">
        <v>45957</v>
      </c>
      <c r="AZ3332" t="s">
        <v>45958</v>
      </c>
      <c r="BA3332" t="s">
        <v>45959</v>
      </c>
      <c r="BB3332" t="s">
        <v>45960</v>
      </c>
      <c r="BD3332" t="s">
        <v>45961</v>
      </c>
    </row>
    <row r="3333" spans="47:56" x14ac:dyDescent="0.3">
      <c r="AU3333" t="s">
        <v>45962</v>
      </c>
      <c r="AW3333" t="s">
        <v>45963</v>
      </c>
      <c r="AZ3333" t="s">
        <v>45964</v>
      </c>
      <c r="BA3333" t="s">
        <v>45965</v>
      </c>
      <c r="BB3333" t="s">
        <v>45966</v>
      </c>
      <c r="BD3333" t="s">
        <v>45967</v>
      </c>
    </row>
    <row r="3334" spans="47:56" x14ac:dyDescent="0.3">
      <c r="AU3334" t="s">
        <v>45968</v>
      </c>
      <c r="AW3334" t="s">
        <v>45969</v>
      </c>
      <c r="AZ3334" t="s">
        <v>45970</v>
      </c>
      <c r="BA3334" t="s">
        <v>45971</v>
      </c>
      <c r="BB3334" t="s">
        <v>45972</v>
      </c>
      <c r="BD3334" t="s">
        <v>45973</v>
      </c>
    </row>
    <row r="3335" spans="47:56" x14ac:dyDescent="0.3">
      <c r="AU3335" t="s">
        <v>45974</v>
      </c>
      <c r="AW3335" t="s">
        <v>45975</v>
      </c>
      <c r="AZ3335" t="s">
        <v>45976</v>
      </c>
      <c r="BA3335" t="s">
        <v>45977</v>
      </c>
      <c r="BB3335" t="s">
        <v>45978</v>
      </c>
      <c r="BD3335" t="s">
        <v>45979</v>
      </c>
    </row>
    <row r="3336" spans="47:56" x14ac:dyDescent="0.3">
      <c r="AU3336" t="s">
        <v>45980</v>
      </c>
      <c r="AW3336" t="s">
        <v>45981</v>
      </c>
      <c r="AZ3336" t="s">
        <v>45982</v>
      </c>
      <c r="BA3336" t="s">
        <v>45983</v>
      </c>
      <c r="BB3336" t="s">
        <v>45984</v>
      </c>
      <c r="BD3336" t="s">
        <v>45985</v>
      </c>
    </row>
    <row r="3337" spans="47:56" x14ac:dyDescent="0.3">
      <c r="AU3337" t="s">
        <v>45986</v>
      </c>
      <c r="AW3337" t="s">
        <v>45987</v>
      </c>
      <c r="AZ3337" t="s">
        <v>45988</v>
      </c>
      <c r="BA3337" t="s">
        <v>45989</v>
      </c>
      <c r="BB3337" t="s">
        <v>45990</v>
      </c>
      <c r="BD3337" t="s">
        <v>45991</v>
      </c>
    </row>
    <row r="3338" spans="47:56" x14ac:dyDescent="0.3">
      <c r="AU3338" t="s">
        <v>45992</v>
      </c>
      <c r="AW3338" t="s">
        <v>45993</v>
      </c>
      <c r="AZ3338" t="s">
        <v>45994</v>
      </c>
      <c r="BA3338" t="s">
        <v>45995</v>
      </c>
      <c r="BB3338" t="s">
        <v>45996</v>
      </c>
      <c r="BD3338" t="s">
        <v>45997</v>
      </c>
    </row>
    <row r="3339" spans="47:56" x14ac:dyDescent="0.3">
      <c r="AU3339" t="s">
        <v>45998</v>
      </c>
      <c r="AW3339" t="s">
        <v>45999</v>
      </c>
      <c r="AZ3339" t="s">
        <v>46000</v>
      </c>
      <c r="BA3339" t="s">
        <v>46001</v>
      </c>
      <c r="BB3339" t="s">
        <v>46002</v>
      </c>
      <c r="BD3339" t="s">
        <v>46003</v>
      </c>
    </row>
    <row r="3340" spans="47:56" x14ac:dyDescent="0.3">
      <c r="AU3340" t="s">
        <v>46004</v>
      </c>
      <c r="AW3340" t="s">
        <v>46005</v>
      </c>
      <c r="AZ3340" t="s">
        <v>46006</v>
      </c>
      <c r="BA3340" t="s">
        <v>46007</v>
      </c>
      <c r="BB3340" t="s">
        <v>46008</v>
      </c>
      <c r="BD3340" t="s">
        <v>46009</v>
      </c>
    </row>
    <row r="3341" spans="47:56" x14ac:dyDescent="0.3">
      <c r="AU3341" t="s">
        <v>46010</v>
      </c>
      <c r="AW3341" t="s">
        <v>46011</v>
      </c>
      <c r="AZ3341" t="s">
        <v>46012</v>
      </c>
      <c r="BA3341" t="s">
        <v>46013</v>
      </c>
      <c r="BB3341" t="s">
        <v>46014</v>
      </c>
      <c r="BD3341" t="s">
        <v>46015</v>
      </c>
    </row>
    <row r="3342" spans="47:56" x14ac:dyDescent="0.3">
      <c r="AU3342" t="s">
        <v>46016</v>
      </c>
      <c r="AW3342" t="s">
        <v>46017</v>
      </c>
      <c r="AZ3342" t="s">
        <v>46018</v>
      </c>
      <c r="BA3342" t="s">
        <v>46019</v>
      </c>
      <c r="BB3342" t="s">
        <v>46020</v>
      </c>
      <c r="BD3342" t="s">
        <v>46021</v>
      </c>
    </row>
    <row r="3343" spans="47:56" x14ac:dyDescent="0.3">
      <c r="AU3343" t="s">
        <v>46022</v>
      </c>
      <c r="AW3343" t="s">
        <v>46023</v>
      </c>
      <c r="AZ3343" t="s">
        <v>46024</v>
      </c>
      <c r="BA3343" t="s">
        <v>46025</v>
      </c>
      <c r="BB3343" t="s">
        <v>46026</v>
      </c>
      <c r="BD3343" t="s">
        <v>46027</v>
      </c>
    </row>
    <row r="3344" spans="47:56" x14ac:dyDescent="0.3">
      <c r="AU3344" t="s">
        <v>46028</v>
      </c>
      <c r="AW3344" t="s">
        <v>46029</v>
      </c>
      <c r="AZ3344" t="s">
        <v>46030</v>
      </c>
      <c r="BA3344" t="s">
        <v>46031</v>
      </c>
      <c r="BB3344" t="s">
        <v>46032</v>
      </c>
      <c r="BD3344" t="s">
        <v>46033</v>
      </c>
    </row>
    <row r="3345" spans="47:56" x14ac:dyDescent="0.3">
      <c r="AU3345" t="s">
        <v>46034</v>
      </c>
      <c r="AW3345" t="s">
        <v>46035</v>
      </c>
      <c r="AZ3345" t="s">
        <v>46036</v>
      </c>
      <c r="BA3345" t="s">
        <v>46037</v>
      </c>
      <c r="BB3345" t="s">
        <v>46038</v>
      </c>
      <c r="BD3345" t="s">
        <v>46039</v>
      </c>
    </row>
    <row r="3346" spans="47:56" x14ac:dyDescent="0.3">
      <c r="AU3346" t="s">
        <v>46040</v>
      </c>
      <c r="AW3346" t="s">
        <v>46041</v>
      </c>
      <c r="AZ3346" t="s">
        <v>46042</v>
      </c>
      <c r="BA3346" t="s">
        <v>46043</v>
      </c>
      <c r="BB3346" t="s">
        <v>46044</v>
      </c>
      <c r="BD3346" t="s">
        <v>46045</v>
      </c>
    </row>
    <row r="3347" spans="47:56" x14ac:dyDescent="0.3">
      <c r="AU3347" t="s">
        <v>46046</v>
      </c>
      <c r="AW3347" t="s">
        <v>46047</v>
      </c>
      <c r="AZ3347" t="s">
        <v>46048</v>
      </c>
      <c r="BA3347" t="s">
        <v>46049</v>
      </c>
      <c r="BB3347" t="s">
        <v>46050</v>
      </c>
      <c r="BD3347" t="s">
        <v>46051</v>
      </c>
    </row>
    <row r="3348" spans="47:56" x14ac:dyDescent="0.3">
      <c r="AU3348" t="s">
        <v>46052</v>
      </c>
      <c r="AW3348" t="s">
        <v>46053</v>
      </c>
      <c r="AZ3348" t="s">
        <v>46054</v>
      </c>
      <c r="BA3348" t="s">
        <v>46055</v>
      </c>
      <c r="BB3348" t="s">
        <v>46056</v>
      </c>
      <c r="BD3348" t="s">
        <v>46057</v>
      </c>
    </row>
    <row r="3349" spans="47:56" x14ac:dyDescent="0.3">
      <c r="AU3349" t="s">
        <v>46058</v>
      </c>
      <c r="AW3349" t="s">
        <v>46059</v>
      </c>
      <c r="AZ3349" t="s">
        <v>46060</v>
      </c>
      <c r="BA3349" t="s">
        <v>46061</v>
      </c>
      <c r="BB3349" t="s">
        <v>46062</v>
      </c>
      <c r="BD3349" t="s">
        <v>46063</v>
      </c>
    </row>
    <row r="3350" spans="47:56" x14ac:dyDescent="0.3">
      <c r="AU3350" t="s">
        <v>46064</v>
      </c>
      <c r="AW3350" t="s">
        <v>46065</v>
      </c>
      <c r="AZ3350" t="s">
        <v>46066</v>
      </c>
      <c r="BA3350" t="s">
        <v>46067</v>
      </c>
      <c r="BB3350" t="s">
        <v>46068</v>
      </c>
      <c r="BD3350" t="s">
        <v>46069</v>
      </c>
    </row>
    <row r="3351" spans="47:56" x14ac:dyDescent="0.3">
      <c r="AU3351" t="s">
        <v>46070</v>
      </c>
      <c r="AW3351" t="s">
        <v>46071</v>
      </c>
      <c r="AZ3351" t="s">
        <v>46072</v>
      </c>
      <c r="BA3351" t="s">
        <v>46073</v>
      </c>
      <c r="BB3351" t="s">
        <v>46074</v>
      </c>
      <c r="BD3351" t="s">
        <v>46075</v>
      </c>
    </row>
    <row r="3352" spans="47:56" x14ac:dyDescent="0.3">
      <c r="AU3352" t="s">
        <v>46076</v>
      </c>
      <c r="AW3352" t="s">
        <v>46077</v>
      </c>
      <c r="AZ3352" t="s">
        <v>46078</v>
      </c>
      <c r="BA3352" t="s">
        <v>46079</v>
      </c>
      <c r="BB3352" t="s">
        <v>46080</v>
      </c>
      <c r="BD3352" t="s">
        <v>46081</v>
      </c>
    </row>
    <row r="3353" spans="47:56" x14ac:dyDescent="0.3">
      <c r="AU3353" t="s">
        <v>46082</v>
      </c>
      <c r="AW3353" t="s">
        <v>46083</v>
      </c>
      <c r="AZ3353" t="s">
        <v>46084</v>
      </c>
      <c r="BA3353" t="s">
        <v>46085</v>
      </c>
      <c r="BB3353" t="s">
        <v>46086</v>
      </c>
      <c r="BD3353" t="s">
        <v>46087</v>
      </c>
    </row>
    <row r="3354" spans="47:56" x14ac:dyDescent="0.3">
      <c r="AU3354" t="s">
        <v>46088</v>
      </c>
      <c r="AW3354" t="s">
        <v>46089</v>
      </c>
      <c r="AZ3354" t="s">
        <v>46090</v>
      </c>
      <c r="BA3354" t="s">
        <v>46091</v>
      </c>
      <c r="BB3354" t="s">
        <v>46092</v>
      </c>
      <c r="BD3354" t="s">
        <v>46093</v>
      </c>
    </row>
    <row r="3355" spans="47:56" x14ac:dyDescent="0.3">
      <c r="AU3355" t="s">
        <v>46094</v>
      </c>
      <c r="AW3355" t="s">
        <v>46095</v>
      </c>
      <c r="AZ3355" t="s">
        <v>46096</v>
      </c>
      <c r="BA3355" t="s">
        <v>46097</v>
      </c>
      <c r="BB3355" t="s">
        <v>46098</v>
      </c>
      <c r="BD3355" t="s">
        <v>46099</v>
      </c>
    </row>
    <row r="3356" spans="47:56" x14ac:dyDescent="0.3">
      <c r="AU3356" t="s">
        <v>26130</v>
      </c>
      <c r="AW3356" t="s">
        <v>46100</v>
      </c>
      <c r="AZ3356" t="s">
        <v>46101</v>
      </c>
      <c r="BA3356" t="s">
        <v>46102</v>
      </c>
      <c r="BB3356" t="s">
        <v>46103</v>
      </c>
      <c r="BD3356" t="s">
        <v>46104</v>
      </c>
    </row>
    <row r="3357" spans="47:56" x14ac:dyDescent="0.3">
      <c r="AU3357" t="s">
        <v>46105</v>
      </c>
      <c r="AW3357" t="s">
        <v>46106</v>
      </c>
      <c r="AZ3357" t="s">
        <v>46107</v>
      </c>
      <c r="BA3357" t="s">
        <v>46108</v>
      </c>
      <c r="BB3357" t="s">
        <v>46109</v>
      </c>
      <c r="BD3357" t="s">
        <v>46110</v>
      </c>
    </row>
    <row r="3358" spans="47:56" x14ac:dyDescent="0.3">
      <c r="AU3358" t="s">
        <v>46111</v>
      </c>
      <c r="AW3358" t="s">
        <v>46112</v>
      </c>
      <c r="AZ3358" t="s">
        <v>46113</v>
      </c>
      <c r="BA3358" t="s">
        <v>46114</v>
      </c>
      <c r="BB3358" t="s">
        <v>46115</v>
      </c>
      <c r="BD3358" t="s">
        <v>46116</v>
      </c>
    </row>
    <row r="3359" spans="47:56" x14ac:dyDescent="0.3">
      <c r="AU3359" t="s">
        <v>46117</v>
      </c>
      <c r="AW3359" t="s">
        <v>46118</v>
      </c>
      <c r="AZ3359" t="s">
        <v>46119</v>
      </c>
      <c r="BA3359" t="s">
        <v>46120</v>
      </c>
      <c r="BB3359" t="s">
        <v>46121</v>
      </c>
      <c r="BD3359" t="s">
        <v>46122</v>
      </c>
    </row>
    <row r="3360" spans="47:56" x14ac:dyDescent="0.3">
      <c r="AU3360" t="s">
        <v>46123</v>
      </c>
      <c r="AW3360" t="s">
        <v>46124</v>
      </c>
      <c r="AZ3360" t="s">
        <v>46125</v>
      </c>
      <c r="BA3360" t="s">
        <v>46126</v>
      </c>
      <c r="BB3360" t="s">
        <v>46127</v>
      </c>
      <c r="BD3360" t="s">
        <v>46128</v>
      </c>
    </row>
    <row r="3361" spans="47:56" x14ac:dyDescent="0.3">
      <c r="AU3361" t="s">
        <v>46129</v>
      </c>
      <c r="AW3361" t="s">
        <v>46130</v>
      </c>
      <c r="AZ3361" t="s">
        <v>46131</v>
      </c>
      <c r="BA3361" t="s">
        <v>46132</v>
      </c>
      <c r="BB3361" t="s">
        <v>46133</v>
      </c>
      <c r="BD3361" t="s">
        <v>46134</v>
      </c>
    </row>
    <row r="3362" spans="47:56" x14ac:dyDescent="0.3">
      <c r="AU3362" t="s">
        <v>46135</v>
      </c>
      <c r="AW3362" t="s">
        <v>46136</v>
      </c>
      <c r="AZ3362" t="s">
        <v>46137</v>
      </c>
      <c r="BA3362" t="s">
        <v>46138</v>
      </c>
      <c r="BB3362" t="s">
        <v>46139</v>
      </c>
      <c r="BD3362" t="s">
        <v>46140</v>
      </c>
    </row>
    <row r="3363" spans="47:56" x14ac:dyDescent="0.3">
      <c r="AU3363" t="s">
        <v>46141</v>
      </c>
      <c r="AW3363" t="s">
        <v>46142</v>
      </c>
      <c r="AZ3363" t="s">
        <v>46143</v>
      </c>
      <c r="BA3363" t="s">
        <v>46144</v>
      </c>
      <c r="BB3363" t="s">
        <v>46145</v>
      </c>
      <c r="BD3363" t="s">
        <v>46146</v>
      </c>
    </row>
    <row r="3364" spans="47:56" x14ac:dyDescent="0.3">
      <c r="AU3364" t="s">
        <v>46147</v>
      </c>
      <c r="AW3364" t="s">
        <v>46148</v>
      </c>
      <c r="AZ3364" t="s">
        <v>46149</v>
      </c>
      <c r="BA3364" t="s">
        <v>46150</v>
      </c>
      <c r="BB3364" t="s">
        <v>46151</v>
      </c>
      <c r="BD3364" t="s">
        <v>46152</v>
      </c>
    </row>
    <row r="3365" spans="47:56" x14ac:dyDescent="0.3">
      <c r="AU3365" t="s">
        <v>46153</v>
      </c>
      <c r="AW3365" t="s">
        <v>46154</v>
      </c>
      <c r="AZ3365" t="s">
        <v>46155</v>
      </c>
      <c r="BA3365" t="s">
        <v>46156</v>
      </c>
      <c r="BB3365" t="s">
        <v>46157</v>
      </c>
      <c r="BD3365" t="s">
        <v>46158</v>
      </c>
    </row>
    <row r="3366" spans="47:56" x14ac:dyDescent="0.3">
      <c r="AU3366" t="s">
        <v>46159</v>
      </c>
      <c r="AW3366" t="s">
        <v>46160</v>
      </c>
      <c r="AZ3366" t="s">
        <v>46161</v>
      </c>
      <c r="BA3366" t="s">
        <v>46162</v>
      </c>
      <c r="BB3366" t="s">
        <v>46163</v>
      </c>
      <c r="BD3366" t="s">
        <v>46164</v>
      </c>
    </row>
    <row r="3367" spans="47:56" x14ac:dyDescent="0.3">
      <c r="AU3367" t="s">
        <v>46165</v>
      </c>
      <c r="AW3367" t="s">
        <v>46166</v>
      </c>
      <c r="AZ3367" t="s">
        <v>46167</v>
      </c>
      <c r="BA3367" t="s">
        <v>46168</v>
      </c>
      <c r="BB3367" t="s">
        <v>46169</v>
      </c>
      <c r="BD3367" t="s">
        <v>46170</v>
      </c>
    </row>
    <row r="3368" spans="47:56" x14ac:dyDescent="0.3">
      <c r="AU3368" t="s">
        <v>46171</v>
      </c>
      <c r="AW3368" t="s">
        <v>46172</v>
      </c>
      <c r="AZ3368" t="s">
        <v>46173</v>
      </c>
      <c r="BA3368" t="s">
        <v>46174</v>
      </c>
      <c r="BB3368" t="s">
        <v>46175</v>
      </c>
      <c r="BD3368" t="s">
        <v>46176</v>
      </c>
    </row>
    <row r="3369" spans="47:56" x14ac:dyDescent="0.3">
      <c r="AU3369" t="s">
        <v>46177</v>
      </c>
      <c r="AW3369" t="s">
        <v>46178</v>
      </c>
      <c r="AZ3369" t="s">
        <v>46179</v>
      </c>
      <c r="BA3369" t="s">
        <v>46180</v>
      </c>
      <c r="BB3369" t="s">
        <v>46181</v>
      </c>
      <c r="BD3369" t="s">
        <v>46182</v>
      </c>
    </row>
    <row r="3370" spans="47:56" x14ac:dyDescent="0.3">
      <c r="AU3370" t="s">
        <v>46183</v>
      </c>
      <c r="AW3370" t="s">
        <v>46184</v>
      </c>
      <c r="AZ3370" t="s">
        <v>46185</v>
      </c>
      <c r="BA3370" t="s">
        <v>46186</v>
      </c>
      <c r="BB3370" t="s">
        <v>46187</v>
      </c>
      <c r="BD3370" t="s">
        <v>46188</v>
      </c>
    </row>
    <row r="3371" spans="47:56" x14ac:dyDescent="0.3">
      <c r="AU3371" t="s">
        <v>46189</v>
      </c>
      <c r="AW3371" t="s">
        <v>46190</v>
      </c>
      <c r="AZ3371" t="s">
        <v>46191</v>
      </c>
      <c r="BA3371" t="s">
        <v>46192</v>
      </c>
      <c r="BB3371" t="s">
        <v>46193</v>
      </c>
      <c r="BD3371" t="s">
        <v>46194</v>
      </c>
    </row>
    <row r="3372" spans="47:56" x14ac:dyDescent="0.3">
      <c r="AU3372" t="s">
        <v>46195</v>
      </c>
      <c r="AW3372" t="s">
        <v>46196</v>
      </c>
      <c r="AZ3372" t="s">
        <v>46197</v>
      </c>
      <c r="BA3372" t="s">
        <v>46198</v>
      </c>
      <c r="BB3372" t="s">
        <v>46199</v>
      </c>
      <c r="BD3372" t="s">
        <v>46200</v>
      </c>
    </row>
    <row r="3373" spans="47:56" x14ac:dyDescent="0.3">
      <c r="AU3373" t="s">
        <v>46201</v>
      </c>
      <c r="AW3373" t="s">
        <v>46202</v>
      </c>
      <c r="AZ3373" t="s">
        <v>46203</v>
      </c>
      <c r="BA3373" t="s">
        <v>46204</v>
      </c>
      <c r="BB3373" t="s">
        <v>46205</v>
      </c>
      <c r="BD3373" t="s">
        <v>46206</v>
      </c>
    </row>
    <row r="3374" spans="47:56" x14ac:dyDescent="0.3">
      <c r="AU3374" t="s">
        <v>46207</v>
      </c>
      <c r="AW3374" t="s">
        <v>46208</v>
      </c>
      <c r="AZ3374" t="s">
        <v>46209</v>
      </c>
      <c r="BA3374" t="s">
        <v>46210</v>
      </c>
      <c r="BB3374" t="s">
        <v>46211</v>
      </c>
      <c r="BD3374" t="s">
        <v>46212</v>
      </c>
    </row>
    <row r="3375" spans="47:56" x14ac:dyDescent="0.3">
      <c r="AU3375" t="s">
        <v>46213</v>
      </c>
      <c r="AW3375" t="s">
        <v>46214</v>
      </c>
      <c r="AZ3375" t="s">
        <v>46215</v>
      </c>
      <c r="BA3375" t="s">
        <v>46216</v>
      </c>
      <c r="BB3375" t="s">
        <v>46217</v>
      </c>
      <c r="BD3375" t="s">
        <v>46218</v>
      </c>
    </row>
    <row r="3376" spans="47:56" x14ac:dyDescent="0.3">
      <c r="AU3376" t="s">
        <v>46219</v>
      </c>
      <c r="AW3376" t="s">
        <v>46220</v>
      </c>
      <c r="AZ3376" t="s">
        <v>46221</v>
      </c>
      <c r="BA3376" t="s">
        <v>46222</v>
      </c>
      <c r="BB3376" t="s">
        <v>46223</v>
      </c>
      <c r="BD3376" t="s">
        <v>46224</v>
      </c>
    </row>
    <row r="3377" spans="47:56" x14ac:dyDescent="0.3">
      <c r="AU3377" t="s">
        <v>46225</v>
      </c>
      <c r="AW3377" t="s">
        <v>46226</v>
      </c>
      <c r="AZ3377" t="s">
        <v>46227</v>
      </c>
      <c r="BA3377" t="s">
        <v>46228</v>
      </c>
      <c r="BB3377" t="s">
        <v>46229</v>
      </c>
      <c r="BD3377" t="s">
        <v>46230</v>
      </c>
    </row>
    <row r="3378" spans="47:56" x14ac:dyDescent="0.3">
      <c r="AU3378" t="s">
        <v>46231</v>
      </c>
      <c r="AW3378" t="s">
        <v>46232</v>
      </c>
      <c r="AZ3378" t="s">
        <v>46233</v>
      </c>
      <c r="BA3378" t="s">
        <v>46234</v>
      </c>
      <c r="BB3378" t="s">
        <v>46235</v>
      </c>
      <c r="BD3378" t="s">
        <v>46236</v>
      </c>
    </row>
    <row r="3379" spans="47:56" x14ac:dyDescent="0.3">
      <c r="AU3379" t="s">
        <v>46237</v>
      </c>
      <c r="AW3379" t="s">
        <v>46238</v>
      </c>
      <c r="AZ3379" t="s">
        <v>46239</v>
      </c>
      <c r="BA3379" t="s">
        <v>46240</v>
      </c>
      <c r="BB3379" t="s">
        <v>46241</v>
      </c>
      <c r="BD3379" t="s">
        <v>46242</v>
      </c>
    </row>
    <row r="3380" spans="47:56" x14ac:dyDescent="0.3">
      <c r="AU3380" t="s">
        <v>46243</v>
      </c>
      <c r="AW3380" t="s">
        <v>46244</v>
      </c>
      <c r="AZ3380" t="s">
        <v>46245</v>
      </c>
      <c r="BA3380" t="s">
        <v>46246</v>
      </c>
      <c r="BB3380" t="s">
        <v>46247</v>
      </c>
      <c r="BD3380" t="s">
        <v>46248</v>
      </c>
    </row>
    <row r="3381" spans="47:56" x14ac:dyDescent="0.3">
      <c r="AU3381" t="s">
        <v>46249</v>
      </c>
      <c r="AW3381" t="s">
        <v>46250</v>
      </c>
      <c r="AZ3381" t="s">
        <v>46251</v>
      </c>
      <c r="BA3381" t="s">
        <v>46252</v>
      </c>
      <c r="BB3381" t="s">
        <v>46253</v>
      </c>
      <c r="BD3381" t="s">
        <v>46254</v>
      </c>
    </row>
    <row r="3382" spans="47:56" x14ac:dyDescent="0.3">
      <c r="AU3382" t="s">
        <v>46255</v>
      </c>
      <c r="AW3382" t="s">
        <v>46256</v>
      </c>
      <c r="AZ3382" t="s">
        <v>46257</v>
      </c>
      <c r="BA3382" t="s">
        <v>46258</v>
      </c>
      <c r="BB3382" t="s">
        <v>46259</v>
      </c>
      <c r="BD3382" t="s">
        <v>19591</v>
      </c>
    </row>
    <row r="3383" spans="47:56" x14ac:dyDescent="0.3">
      <c r="AU3383" t="s">
        <v>46260</v>
      </c>
      <c r="AW3383" t="s">
        <v>46261</v>
      </c>
      <c r="AZ3383" t="s">
        <v>46262</v>
      </c>
      <c r="BA3383" t="s">
        <v>46263</v>
      </c>
      <c r="BB3383" t="s">
        <v>46264</v>
      </c>
      <c r="BD3383" t="s">
        <v>46265</v>
      </c>
    </row>
    <row r="3384" spans="47:56" x14ac:dyDescent="0.3">
      <c r="AU3384" t="s">
        <v>46266</v>
      </c>
      <c r="AW3384" t="s">
        <v>46267</v>
      </c>
      <c r="AZ3384" t="s">
        <v>46268</v>
      </c>
      <c r="BA3384" t="s">
        <v>46269</v>
      </c>
      <c r="BB3384" t="s">
        <v>46270</v>
      </c>
      <c r="BD3384" t="s">
        <v>46271</v>
      </c>
    </row>
    <row r="3385" spans="47:56" x14ac:dyDescent="0.3">
      <c r="AU3385" t="s">
        <v>46272</v>
      </c>
      <c r="AW3385" t="s">
        <v>46273</v>
      </c>
      <c r="AZ3385" t="s">
        <v>46274</v>
      </c>
      <c r="BA3385" t="s">
        <v>46275</v>
      </c>
      <c r="BB3385" t="s">
        <v>46276</v>
      </c>
      <c r="BD3385" t="s">
        <v>46277</v>
      </c>
    </row>
    <row r="3386" spans="47:56" x14ac:dyDescent="0.3">
      <c r="AU3386" t="s">
        <v>46278</v>
      </c>
      <c r="AW3386" t="s">
        <v>46279</v>
      </c>
      <c r="AZ3386" t="s">
        <v>46280</v>
      </c>
      <c r="BA3386" t="s">
        <v>46281</v>
      </c>
      <c r="BB3386" t="s">
        <v>46282</v>
      </c>
      <c r="BD3386" t="s">
        <v>46283</v>
      </c>
    </row>
    <row r="3387" spans="47:56" x14ac:dyDescent="0.3">
      <c r="AU3387" t="s">
        <v>46284</v>
      </c>
      <c r="AW3387" t="s">
        <v>46285</v>
      </c>
      <c r="AZ3387" t="s">
        <v>46286</v>
      </c>
      <c r="BA3387" t="s">
        <v>46287</v>
      </c>
      <c r="BB3387" t="s">
        <v>46288</v>
      </c>
      <c r="BD3387" t="s">
        <v>46289</v>
      </c>
    </row>
    <row r="3388" spans="47:56" x14ac:dyDescent="0.3">
      <c r="AU3388" t="s">
        <v>46290</v>
      </c>
      <c r="AW3388" t="s">
        <v>46291</v>
      </c>
      <c r="AZ3388" t="s">
        <v>46292</v>
      </c>
      <c r="BA3388" t="s">
        <v>46293</v>
      </c>
      <c r="BB3388" t="s">
        <v>46294</v>
      </c>
      <c r="BD3388" t="s">
        <v>46295</v>
      </c>
    </row>
    <row r="3389" spans="47:56" x14ac:dyDescent="0.3">
      <c r="AU3389" t="s">
        <v>46296</v>
      </c>
      <c r="AW3389" t="s">
        <v>46297</v>
      </c>
      <c r="AZ3389" t="s">
        <v>46298</v>
      </c>
      <c r="BA3389" t="s">
        <v>46299</v>
      </c>
      <c r="BB3389" t="s">
        <v>46300</v>
      </c>
      <c r="BD3389" t="s">
        <v>46301</v>
      </c>
    </row>
    <row r="3390" spans="47:56" x14ac:dyDescent="0.3">
      <c r="AU3390" t="s">
        <v>46302</v>
      </c>
      <c r="AW3390" t="s">
        <v>46303</v>
      </c>
      <c r="AZ3390" t="s">
        <v>46304</v>
      </c>
      <c r="BA3390" t="s">
        <v>46305</v>
      </c>
      <c r="BB3390" t="s">
        <v>46306</v>
      </c>
      <c r="BD3390" t="s">
        <v>46307</v>
      </c>
    </row>
    <row r="3391" spans="47:56" x14ac:dyDescent="0.3">
      <c r="AU3391" t="s">
        <v>46308</v>
      </c>
      <c r="AW3391" t="s">
        <v>46309</v>
      </c>
      <c r="AZ3391" t="s">
        <v>46310</v>
      </c>
      <c r="BA3391" t="s">
        <v>46311</v>
      </c>
      <c r="BB3391" t="s">
        <v>46312</v>
      </c>
      <c r="BD3391" t="s">
        <v>46313</v>
      </c>
    </row>
    <row r="3392" spans="47:56" x14ac:dyDescent="0.3">
      <c r="AU3392" t="s">
        <v>46314</v>
      </c>
      <c r="AW3392" t="s">
        <v>46315</v>
      </c>
      <c r="AZ3392" t="s">
        <v>46316</v>
      </c>
      <c r="BA3392" t="s">
        <v>46317</v>
      </c>
      <c r="BB3392" t="s">
        <v>46318</v>
      </c>
      <c r="BD3392" t="s">
        <v>46319</v>
      </c>
    </row>
    <row r="3393" spans="47:56" x14ac:dyDescent="0.3">
      <c r="AU3393" t="s">
        <v>46320</v>
      </c>
      <c r="AW3393" t="s">
        <v>46321</v>
      </c>
      <c r="AZ3393" t="s">
        <v>46322</v>
      </c>
      <c r="BA3393" t="s">
        <v>46323</v>
      </c>
      <c r="BB3393" t="s">
        <v>46324</v>
      </c>
      <c r="BD3393" t="s">
        <v>46325</v>
      </c>
    </row>
    <row r="3394" spans="47:56" x14ac:dyDescent="0.3">
      <c r="AU3394" t="s">
        <v>46326</v>
      </c>
      <c r="AW3394" t="s">
        <v>46327</v>
      </c>
      <c r="AZ3394" t="s">
        <v>46328</v>
      </c>
      <c r="BA3394" t="s">
        <v>46329</v>
      </c>
      <c r="BB3394" t="s">
        <v>46330</v>
      </c>
      <c r="BD3394" t="s">
        <v>46331</v>
      </c>
    </row>
    <row r="3395" spans="47:56" x14ac:dyDescent="0.3">
      <c r="AU3395" t="s">
        <v>46332</v>
      </c>
      <c r="AW3395" t="s">
        <v>46333</v>
      </c>
      <c r="AZ3395" t="s">
        <v>46334</v>
      </c>
      <c r="BA3395" t="s">
        <v>46335</v>
      </c>
      <c r="BB3395" t="s">
        <v>46336</v>
      </c>
      <c r="BD3395" t="s">
        <v>46337</v>
      </c>
    </row>
    <row r="3396" spans="47:56" x14ac:dyDescent="0.3">
      <c r="AU3396" t="s">
        <v>46338</v>
      </c>
      <c r="AW3396" t="s">
        <v>46339</v>
      </c>
      <c r="AZ3396" t="s">
        <v>46340</v>
      </c>
      <c r="BA3396" t="s">
        <v>46341</v>
      </c>
      <c r="BB3396" t="s">
        <v>46342</v>
      </c>
      <c r="BD3396" t="s">
        <v>46343</v>
      </c>
    </row>
    <row r="3397" spans="47:56" x14ac:dyDescent="0.3">
      <c r="AU3397" t="s">
        <v>46344</v>
      </c>
      <c r="AW3397" t="s">
        <v>46345</v>
      </c>
      <c r="AZ3397" t="s">
        <v>46346</v>
      </c>
      <c r="BA3397" t="s">
        <v>46347</v>
      </c>
      <c r="BB3397" t="s">
        <v>46348</v>
      </c>
      <c r="BD3397" t="s">
        <v>46349</v>
      </c>
    </row>
    <row r="3398" spans="47:56" x14ac:dyDescent="0.3">
      <c r="AU3398" t="s">
        <v>46350</v>
      </c>
      <c r="AW3398" t="s">
        <v>46351</v>
      </c>
      <c r="AZ3398" t="s">
        <v>46352</v>
      </c>
      <c r="BA3398" t="s">
        <v>46353</v>
      </c>
      <c r="BB3398" t="s">
        <v>46354</v>
      </c>
      <c r="BD3398" t="s">
        <v>46355</v>
      </c>
    </row>
    <row r="3399" spans="47:56" x14ac:dyDescent="0.3">
      <c r="AU3399" t="s">
        <v>46356</v>
      </c>
      <c r="AW3399" t="s">
        <v>46357</v>
      </c>
      <c r="AZ3399" t="s">
        <v>46358</v>
      </c>
      <c r="BA3399" t="s">
        <v>46359</v>
      </c>
      <c r="BB3399" t="s">
        <v>46360</v>
      </c>
      <c r="BD3399" t="s">
        <v>46361</v>
      </c>
    </row>
    <row r="3400" spans="47:56" x14ac:dyDescent="0.3">
      <c r="AU3400" t="s">
        <v>46362</v>
      </c>
      <c r="AW3400" t="s">
        <v>46363</v>
      </c>
      <c r="AZ3400" t="s">
        <v>46364</v>
      </c>
      <c r="BA3400" t="s">
        <v>46365</v>
      </c>
      <c r="BB3400" t="s">
        <v>46366</v>
      </c>
      <c r="BD3400" t="s">
        <v>46367</v>
      </c>
    </row>
    <row r="3401" spans="47:56" x14ac:dyDescent="0.3">
      <c r="AU3401" t="s">
        <v>46368</v>
      </c>
      <c r="AW3401" t="s">
        <v>46369</v>
      </c>
      <c r="AZ3401" t="s">
        <v>46370</v>
      </c>
      <c r="BA3401" t="s">
        <v>46371</v>
      </c>
      <c r="BB3401" t="s">
        <v>46372</v>
      </c>
      <c r="BD3401" t="s">
        <v>46373</v>
      </c>
    </row>
    <row r="3402" spans="47:56" x14ac:dyDescent="0.3">
      <c r="AU3402" t="s">
        <v>46374</v>
      </c>
      <c r="AW3402" t="s">
        <v>46375</v>
      </c>
      <c r="AZ3402" t="s">
        <v>46376</v>
      </c>
      <c r="BA3402" t="s">
        <v>46377</v>
      </c>
      <c r="BB3402" t="s">
        <v>46378</v>
      </c>
      <c r="BD3402" t="s">
        <v>46379</v>
      </c>
    </row>
    <row r="3403" spans="47:56" x14ac:dyDescent="0.3">
      <c r="AU3403" t="s">
        <v>46380</v>
      </c>
      <c r="AW3403" t="s">
        <v>46381</v>
      </c>
      <c r="AZ3403" t="s">
        <v>46382</v>
      </c>
      <c r="BA3403" t="s">
        <v>46383</v>
      </c>
      <c r="BB3403" t="s">
        <v>46384</v>
      </c>
      <c r="BD3403" t="s">
        <v>46385</v>
      </c>
    </row>
    <row r="3404" spans="47:56" x14ac:dyDescent="0.3">
      <c r="AU3404" t="s">
        <v>46386</v>
      </c>
      <c r="AW3404" t="s">
        <v>14584</v>
      </c>
      <c r="AZ3404" t="s">
        <v>46387</v>
      </c>
      <c r="BA3404" t="s">
        <v>46388</v>
      </c>
      <c r="BB3404" t="s">
        <v>46389</v>
      </c>
      <c r="BD3404" t="s">
        <v>46390</v>
      </c>
    </row>
    <row r="3405" spans="47:56" x14ac:dyDescent="0.3">
      <c r="AU3405" t="s">
        <v>46391</v>
      </c>
      <c r="AW3405" t="s">
        <v>46392</v>
      </c>
      <c r="AZ3405" t="s">
        <v>46393</v>
      </c>
      <c r="BA3405" t="s">
        <v>46394</v>
      </c>
      <c r="BB3405" t="s">
        <v>46395</v>
      </c>
      <c r="BD3405" t="s">
        <v>46396</v>
      </c>
    </row>
    <row r="3406" spans="47:56" x14ac:dyDescent="0.3">
      <c r="AU3406" t="s">
        <v>46397</v>
      </c>
      <c r="AW3406" t="s">
        <v>46398</v>
      </c>
      <c r="AZ3406" t="s">
        <v>46399</v>
      </c>
      <c r="BA3406" t="s">
        <v>46400</v>
      </c>
      <c r="BB3406" t="s">
        <v>46401</v>
      </c>
      <c r="BD3406" t="s">
        <v>46402</v>
      </c>
    </row>
    <row r="3407" spans="47:56" x14ac:dyDescent="0.3">
      <c r="AU3407" t="s">
        <v>46403</v>
      </c>
      <c r="AW3407" t="s">
        <v>46404</v>
      </c>
      <c r="AZ3407" t="s">
        <v>46405</v>
      </c>
      <c r="BA3407" t="s">
        <v>46406</v>
      </c>
      <c r="BB3407" t="s">
        <v>46407</v>
      </c>
      <c r="BD3407" t="s">
        <v>46408</v>
      </c>
    </row>
    <row r="3408" spans="47:56" x14ac:dyDescent="0.3">
      <c r="AU3408" t="s">
        <v>46409</v>
      </c>
      <c r="AW3408" t="s">
        <v>46410</v>
      </c>
      <c r="AZ3408" t="s">
        <v>46411</v>
      </c>
      <c r="BA3408" t="s">
        <v>46412</v>
      </c>
      <c r="BB3408" t="s">
        <v>46413</v>
      </c>
      <c r="BD3408" t="s">
        <v>46414</v>
      </c>
    </row>
    <row r="3409" spans="47:56" x14ac:dyDescent="0.3">
      <c r="AU3409" t="s">
        <v>46415</v>
      </c>
      <c r="AW3409" t="s">
        <v>46416</v>
      </c>
      <c r="AZ3409" t="s">
        <v>46417</v>
      </c>
      <c r="BA3409" t="s">
        <v>46418</v>
      </c>
      <c r="BB3409" t="s">
        <v>46419</v>
      </c>
      <c r="BD3409" t="s">
        <v>46420</v>
      </c>
    </row>
    <row r="3410" spans="47:56" x14ac:dyDescent="0.3">
      <c r="AU3410" t="s">
        <v>46421</v>
      </c>
      <c r="AW3410" t="s">
        <v>46422</v>
      </c>
      <c r="AZ3410" t="s">
        <v>46423</v>
      </c>
      <c r="BA3410" t="s">
        <v>46424</v>
      </c>
      <c r="BB3410" t="s">
        <v>46425</v>
      </c>
      <c r="BD3410" t="s">
        <v>46426</v>
      </c>
    </row>
    <row r="3411" spans="47:56" x14ac:dyDescent="0.3">
      <c r="AU3411" t="s">
        <v>46427</v>
      </c>
      <c r="AW3411" t="s">
        <v>46428</v>
      </c>
      <c r="AZ3411" t="s">
        <v>46429</v>
      </c>
      <c r="BA3411" t="s">
        <v>46430</v>
      </c>
      <c r="BB3411" t="s">
        <v>46431</v>
      </c>
      <c r="BD3411" t="s">
        <v>46432</v>
      </c>
    </row>
    <row r="3412" spans="47:56" x14ac:dyDescent="0.3">
      <c r="AU3412" t="s">
        <v>31933</v>
      </c>
      <c r="AW3412" t="s">
        <v>46433</v>
      </c>
      <c r="AZ3412" t="s">
        <v>46434</v>
      </c>
      <c r="BA3412" t="s">
        <v>46435</v>
      </c>
      <c r="BB3412" t="s">
        <v>46436</v>
      </c>
      <c r="BD3412" t="s">
        <v>46437</v>
      </c>
    </row>
    <row r="3413" spans="47:56" x14ac:dyDescent="0.3">
      <c r="AU3413" t="s">
        <v>46438</v>
      </c>
      <c r="AW3413" t="s">
        <v>46439</v>
      </c>
      <c r="AZ3413" t="s">
        <v>46440</v>
      </c>
      <c r="BA3413" t="s">
        <v>46441</v>
      </c>
      <c r="BB3413" t="s">
        <v>46442</v>
      </c>
      <c r="BD3413" t="s">
        <v>46443</v>
      </c>
    </row>
    <row r="3414" spans="47:56" x14ac:dyDescent="0.3">
      <c r="AU3414" t="s">
        <v>46444</v>
      </c>
      <c r="AW3414" t="s">
        <v>46445</v>
      </c>
      <c r="AZ3414" t="s">
        <v>46446</v>
      </c>
      <c r="BA3414" t="s">
        <v>46447</v>
      </c>
      <c r="BB3414" t="s">
        <v>46448</v>
      </c>
      <c r="BD3414" t="s">
        <v>46449</v>
      </c>
    </row>
    <row r="3415" spans="47:56" x14ac:dyDescent="0.3">
      <c r="AU3415" t="s">
        <v>46450</v>
      </c>
      <c r="AW3415" t="s">
        <v>46451</v>
      </c>
      <c r="AZ3415" t="s">
        <v>46452</v>
      </c>
      <c r="BA3415" t="s">
        <v>46453</v>
      </c>
      <c r="BB3415" t="s">
        <v>46454</v>
      </c>
      <c r="BD3415" t="s">
        <v>46455</v>
      </c>
    </row>
    <row r="3416" spans="47:56" x14ac:dyDescent="0.3">
      <c r="AU3416" t="s">
        <v>46456</v>
      </c>
      <c r="AW3416" t="s">
        <v>46457</v>
      </c>
      <c r="AZ3416" t="s">
        <v>46458</v>
      </c>
      <c r="BA3416" t="s">
        <v>46459</v>
      </c>
      <c r="BB3416" t="s">
        <v>46460</v>
      </c>
      <c r="BD3416" t="s">
        <v>46461</v>
      </c>
    </row>
    <row r="3417" spans="47:56" x14ac:dyDescent="0.3">
      <c r="AU3417" t="s">
        <v>46462</v>
      </c>
      <c r="AW3417" t="s">
        <v>46463</v>
      </c>
      <c r="AZ3417" t="s">
        <v>46464</v>
      </c>
      <c r="BA3417" t="s">
        <v>46465</v>
      </c>
      <c r="BB3417" t="s">
        <v>46466</v>
      </c>
      <c r="BD3417" t="s">
        <v>46467</v>
      </c>
    </row>
    <row r="3418" spans="47:56" x14ac:dyDescent="0.3">
      <c r="AU3418" t="s">
        <v>46468</v>
      </c>
      <c r="AW3418" t="s">
        <v>46469</v>
      </c>
      <c r="AZ3418" t="s">
        <v>46470</v>
      </c>
      <c r="BA3418" t="s">
        <v>46471</v>
      </c>
      <c r="BB3418" t="s">
        <v>46472</v>
      </c>
      <c r="BD3418" t="s">
        <v>46473</v>
      </c>
    </row>
    <row r="3419" spans="47:56" x14ac:dyDescent="0.3">
      <c r="AU3419" t="s">
        <v>46474</v>
      </c>
      <c r="AW3419" t="s">
        <v>46475</v>
      </c>
      <c r="AZ3419" t="s">
        <v>46476</v>
      </c>
      <c r="BA3419" t="s">
        <v>46477</v>
      </c>
      <c r="BB3419" t="s">
        <v>46478</v>
      </c>
      <c r="BD3419" t="s">
        <v>46479</v>
      </c>
    </row>
    <row r="3420" spans="47:56" x14ac:dyDescent="0.3">
      <c r="AU3420" t="s">
        <v>46480</v>
      </c>
      <c r="AW3420" t="s">
        <v>46481</v>
      </c>
      <c r="AZ3420" t="s">
        <v>46482</v>
      </c>
      <c r="BA3420" t="s">
        <v>46483</v>
      </c>
      <c r="BB3420" t="s">
        <v>46484</v>
      </c>
      <c r="BD3420" t="s">
        <v>46485</v>
      </c>
    </row>
    <row r="3421" spans="47:56" x14ac:dyDescent="0.3">
      <c r="AU3421" t="s">
        <v>46486</v>
      </c>
      <c r="AW3421" t="s">
        <v>46487</v>
      </c>
      <c r="AZ3421" t="s">
        <v>46488</v>
      </c>
      <c r="BA3421" t="s">
        <v>46489</v>
      </c>
      <c r="BB3421" t="s">
        <v>46490</v>
      </c>
      <c r="BD3421" t="s">
        <v>46491</v>
      </c>
    </row>
    <row r="3422" spans="47:56" x14ac:dyDescent="0.3">
      <c r="AU3422" t="s">
        <v>46492</v>
      </c>
      <c r="AW3422" t="s">
        <v>46493</v>
      </c>
      <c r="AZ3422" t="s">
        <v>46494</v>
      </c>
      <c r="BA3422" t="s">
        <v>46495</v>
      </c>
      <c r="BB3422" t="s">
        <v>46496</v>
      </c>
      <c r="BD3422" t="s">
        <v>11137</v>
      </c>
    </row>
    <row r="3423" spans="47:56" x14ac:dyDescent="0.3">
      <c r="AU3423" t="s">
        <v>46497</v>
      </c>
      <c r="AW3423" t="s">
        <v>46498</v>
      </c>
      <c r="AZ3423" t="s">
        <v>46499</v>
      </c>
      <c r="BA3423" t="s">
        <v>46500</v>
      </c>
      <c r="BB3423" t="s">
        <v>46501</v>
      </c>
      <c r="BD3423" t="s">
        <v>46502</v>
      </c>
    </row>
    <row r="3424" spans="47:56" x14ac:dyDescent="0.3">
      <c r="AU3424" t="s">
        <v>46503</v>
      </c>
      <c r="AW3424" t="s">
        <v>46504</v>
      </c>
      <c r="AZ3424" t="s">
        <v>46505</v>
      </c>
      <c r="BA3424" t="s">
        <v>46506</v>
      </c>
      <c r="BB3424" t="s">
        <v>46507</v>
      </c>
      <c r="BD3424" t="s">
        <v>46508</v>
      </c>
    </row>
    <row r="3425" spans="47:56" x14ac:dyDescent="0.3">
      <c r="AU3425" t="s">
        <v>46509</v>
      </c>
      <c r="AW3425" t="s">
        <v>46510</v>
      </c>
      <c r="AZ3425" t="s">
        <v>46511</v>
      </c>
      <c r="BA3425" t="s">
        <v>46512</v>
      </c>
      <c r="BB3425" t="s">
        <v>46513</v>
      </c>
      <c r="BD3425" t="s">
        <v>46514</v>
      </c>
    </row>
    <row r="3426" spans="47:56" x14ac:dyDescent="0.3">
      <c r="AU3426" t="s">
        <v>46515</v>
      </c>
      <c r="AW3426" t="s">
        <v>14712</v>
      </c>
      <c r="AZ3426" t="s">
        <v>46516</v>
      </c>
      <c r="BA3426" t="s">
        <v>46517</v>
      </c>
      <c r="BB3426" t="s">
        <v>46518</v>
      </c>
      <c r="BD3426" t="s">
        <v>46519</v>
      </c>
    </row>
    <row r="3427" spans="47:56" x14ac:dyDescent="0.3">
      <c r="AU3427" t="s">
        <v>46520</v>
      </c>
      <c r="AW3427" t="s">
        <v>46521</v>
      </c>
      <c r="AZ3427" t="s">
        <v>46522</v>
      </c>
      <c r="BA3427" t="s">
        <v>46523</v>
      </c>
      <c r="BB3427" t="s">
        <v>46524</v>
      </c>
      <c r="BD3427" t="s">
        <v>46525</v>
      </c>
    </row>
    <row r="3428" spans="47:56" x14ac:dyDescent="0.3">
      <c r="AU3428" t="s">
        <v>46526</v>
      </c>
      <c r="AW3428" t="s">
        <v>46527</v>
      </c>
      <c r="AZ3428" t="s">
        <v>46528</v>
      </c>
      <c r="BA3428" t="s">
        <v>46529</v>
      </c>
      <c r="BB3428" t="s">
        <v>46530</v>
      </c>
      <c r="BD3428" t="s">
        <v>46531</v>
      </c>
    </row>
    <row r="3429" spans="47:56" x14ac:dyDescent="0.3">
      <c r="AU3429" t="s">
        <v>46532</v>
      </c>
      <c r="AW3429" t="s">
        <v>46533</v>
      </c>
      <c r="AZ3429" t="s">
        <v>46534</v>
      </c>
      <c r="BA3429" t="s">
        <v>46535</v>
      </c>
      <c r="BB3429" t="s">
        <v>46536</v>
      </c>
      <c r="BD3429" t="s">
        <v>46537</v>
      </c>
    </row>
    <row r="3430" spans="47:56" x14ac:dyDescent="0.3">
      <c r="AU3430" t="s">
        <v>46538</v>
      </c>
      <c r="AW3430" t="s">
        <v>46539</v>
      </c>
      <c r="AZ3430" t="s">
        <v>46540</v>
      </c>
      <c r="BA3430" t="s">
        <v>46541</v>
      </c>
      <c r="BB3430" t="s">
        <v>46542</v>
      </c>
      <c r="BD3430" t="s">
        <v>46543</v>
      </c>
    </row>
    <row r="3431" spans="47:56" x14ac:dyDescent="0.3">
      <c r="AU3431" t="s">
        <v>46544</v>
      </c>
      <c r="AW3431" t="s">
        <v>46545</v>
      </c>
      <c r="AZ3431" t="s">
        <v>46546</v>
      </c>
      <c r="BA3431" t="s">
        <v>46547</v>
      </c>
      <c r="BB3431" t="s">
        <v>46548</v>
      </c>
      <c r="BD3431" t="s">
        <v>46549</v>
      </c>
    </row>
    <row r="3432" spans="47:56" x14ac:dyDescent="0.3">
      <c r="AU3432" t="s">
        <v>46550</v>
      </c>
      <c r="AW3432" t="s">
        <v>46551</v>
      </c>
      <c r="AZ3432" t="s">
        <v>46552</v>
      </c>
      <c r="BA3432" t="s">
        <v>46553</v>
      </c>
      <c r="BB3432" t="s">
        <v>46554</v>
      </c>
      <c r="BD3432" t="s">
        <v>46555</v>
      </c>
    </row>
    <row r="3433" spans="47:56" x14ac:dyDescent="0.3">
      <c r="AU3433" t="s">
        <v>46556</v>
      </c>
      <c r="AW3433" t="s">
        <v>46557</v>
      </c>
      <c r="AZ3433" t="s">
        <v>46558</v>
      </c>
      <c r="BA3433" t="s">
        <v>46559</v>
      </c>
      <c r="BB3433" t="s">
        <v>46560</v>
      </c>
      <c r="BD3433" t="s">
        <v>46561</v>
      </c>
    </row>
    <row r="3434" spans="47:56" x14ac:dyDescent="0.3">
      <c r="AU3434" t="s">
        <v>46562</v>
      </c>
      <c r="AW3434" t="s">
        <v>46563</v>
      </c>
      <c r="AZ3434" t="s">
        <v>46564</v>
      </c>
      <c r="BA3434" t="s">
        <v>46565</v>
      </c>
      <c r="BB3434" t="s">
        <v>46566</v>
      </c>
      <c r="BD3434" t="s">
        <v>46567</v>
      </c>
    </row>
    <row r="3435" spans="47:56" x14ac:dyDescent="0.3">
      <c r="AU3435" t="s">
        <v>46568</v>
      </c>
      <c r="AW3435" t="s">
        <v>46569</v>
      </c>
      <c r="AZ3435" t="s">
        <v>46570</v>
      </c>
      <c r="BA3435" t="s">
        <v>46571</v>
      </c>
      <c r="BB3435" t="s">
        <v>46572</v>
      </c>
      <c r="BD3435" t="s">
        <v>46573</v>
      </c>
    </row>
    <row r="3436" spans="47:56" x14ac:dyDescent="0.3">
      <c r="AU3436" t="s">
        <v>46574</v>
      </c>
      <c r="AW3436" t="s">
        <v>46575</v>
      </c>
      <c r="AZ3436" t="s">
        <v>46576</v>
      </c>
      <c r="BA3436" t="s">
        <v>46577</v>
      </c>
      <c r="BB3436" t="s">
        <v>46578</v>
      </c>
      <c r="BD3436" t="s">
        <v>46579</v>
      </c>
    </row>
    <row r="3437" spans="47:56" x14ac:dyDescent="0.3">
      <c r="AU3437" t="s">
        <v>46580</v>
      </c>
      <c r="AW3437" t="s">
        <v>46581</v>
      </c>
      <c r="AZ3437" t="s">
        <v>46582</v>
      </c>
      <c r="BA3437" t="s">
        <v>46583</v>
      </c>
      <c r="BB3437" t="s">
        <v>46584</v>
      </c>
      <c r="BD3437" t="s">
        <v>46585</v>
      </c>
    </row>
    <row r="3438" spans="47:56" x14ac:dyDescent="0.3">
      <c r="AU3438" t="s">
        <v>46586</v>
      </c>
      <c r="AW3438" t="s">
        <v>46587</v>
      </c>
      <c r="AZ3438" t="s">
        <v>46588</v>
      </c>
      <c r="BA3438" t="s">
        <v>46589</v>
      </c>
      <c r="BB3438" t="s">
        <v>46590</v>
      </c>
      <c r="BD3438" t="s">
        <v>46591</v>
      </c>
    </row>
    <row r="3439" spans="47:56" x14ac:dyDescent="0.3">
      <c r="AU3439" t="s">
        <v>46592</v>
      </c>
      <c r="AW3439" t="s">
        <v>46593</v>
      </c>
      <c r="AZ3439" t="s">
        <v>46594</v>
      </c>
      <c r="BA3439" t="s">
        <v>46595</v>
      </c>
      <c r="BB3439" t="s">
        <v>46596</v>
      </c>
      <c r="BD3439" t="s">
        <v>46597</v>
      </c>
    </row>
    <row r="3440" spans="47:56" x14ac:dyDescent="0.3">
      <c r="AU3440" t="s">
        <v>46598</v>
      </c>
      <c r="AW3440" t="s">
        <v>46599</v>
      </c>
      <c r="AZ3440" t="s">
        <v>46600</v>
      </c>
      <c r="BA3440" t="s">
        <v>46601</v>
      </c>
      <c r="BB3440" t="s">
        <v>46602</v>
      </c>
      <c r="BD3440" t="s">
        <v>46603</v>
      </c>
    </row>
    <row r="3441" spans="47:56" x14ac:dyDescent="0.3">
      <c r="AU3441" t="s">
        <v>46604</v>
      </c>
      <c r="AW3441" t="s">
        <v>46605</v>
      </c>
      <c r="AZ3441" t="s">
        <v>46606</v>
      </c>
      <c r="BA3441" t="s">
        <v>46607</v>
      </c>
      <c r="BB3441" t="s">
        <v>46608</v>
      </c>
      <c r="BD3441" t="s">
        <v>46609</v>
      </c>
    </row>
    <row r="3442" spans="47:56" x14ac:dyDescent="0.3">
      <c r="AU3442" t="s">
        <v>46610</v>
      </c>
      <c r="AW3442" t="s">
        <v>46611</v>
      </c>
      <c r="AZ3442" t="s">
        <v>46612</v>
      </c>
      <c r="BA3442" t="s">
        <v>46613</v>
      </c>
      <c r="BB3442" t="s">
        <v>46614</v>
      </c>
      <c r="BD3442" t="s">
        <v>46615</v>
      </c>
    </row>
    <row r="3443" spans="47:56" x14ac:dyDescent="0.3">
      <c r="AU3443" t="s">
        <v>46616</v>
      </c>
      <c r="AW3443" t="s">
        <v>46617</v>
      </c>
      <c r="AZ3443" t="s">
        <v>46618</v>
      </c>
      <c r="BA3443" t="s">
        <v>46619</v>
      </c>
      <c r="BB3443" t="s">
        <v>46620</v>
      </c>
      <c r="BD3443" t="s">
        <v>46621</v>
      </c>
    </row>
    <row r="3444" spans="47:56" x14ac:dyDescent="0.3">
      <c r="AU3444" t="s">
        <v>46622</v>
      </c>
      <c r="AW3444" t="s">
        <v>46623</v>
      </c>
      <c r="AZ3444" t="s">
        <v>46624</v>
      </c>
      <c r="BA3444" t="s">
        <v>46625</v>
      </c>
      <c r="BB3444" t="s">
        <v>46626</v>
      </c>
      <c r="BD3444" t="s">
        <v>46627</v>
      </c>
    </row>
    <row r="3445" spans="47:56" x14ac:dyDescent="0.3">
      <c r="AU3445" t="s">
        <v>46628</v>
      </c>
      <c r="AW3445" t="s">
        <v>46629</v>
      </c>
      <c r="AZ3445" t="s">
        <v>46630</v>
      </c>
      <c r="BA3445" t="s">
        <v>46631</v>
      </c>
      <c r="BB3445" t="s">
        <v>46632</v>
      </c>
      <c r="BD3445" t="s">
        <v>46633</v>
      </c>
    </row>
    <row r="3446" spans="47:56" x14ac:dyDescent="0.3">
      <c r="AU3446" t="s">
        <v>46634</v>
      </c>
      <c r="AW3446" t="s">
        <v>46635</v>
      </c>
      <c r="AZ3446" t="s">
        <v>46636</v>
      </c>
      <c r="BA3446" t="s">
        <v>46637</v>
      </c>
      <c r="BB3446" t="s">
        <v>46638</v>
      </c>
      <c r="BD3446" t="s">
        <v>46639</v>
      </c>
    </row>
    <row r="3447" spans="47:56" x14ac:dyDescent="0.3">
      <c r="AU3447" t="s">
        <v>46640</v>
      </c>
      <c r="AW3447" t="s">
        <v>46641</v>
      </c>
      <c r="AZ3447" t="s">
        <v>46642</v>
      </c>
      <c r="BA3447" t="s">
        <v>46643</v>
      </c>
      <c r="BB3447" t="s">
        <v>46644</v>
      </c>
      <c r="BD3447" t="s">
        <v>46645</v>
      </c>
    </row>
    <row r="3448" spans="47:56" x14ac:dyDescent="0.3">
      <c r="AU3448" t="s">
        <v>46646</v>
      </c>
      <c r="AW3448" t="s">
        <v>46647</v>
      </c>
      <c r="AZ3448" t="s">
        <v>46648</v>
      </c>
      <c r="BA3448" t="s">
        <v>46649</v>
      </c>
      <c r="BB3448" t="s">
        <v>46650</v>
      </c>
      <c r="BD3448" t="s">
        <v>46651</v>
      </c>
    </row>
    <row r="3449" spans="47:56" x14ac:dyDescent="0.3">
      <c r="AU3449" t="s">
        <v>46652</v>
      </c>
      <c r="AW3449" t="s">
        <v>46653</v>
      </c>
      <c r="AZ3449" t="s">
        <v>46654</v>
      </c>
      <c r="BA3449" t="s">
        <v>46655</v>
      </c>
      <c r="BB3449" t="s">
        <v>46656</v>
      </c>
      <c r="BD3449" t="s">
        <v>46657</v>
      </c>
    </row>
    <row r="3450" spans="47:56" x14ac:dyDescent="0.3">
      <c r="AU3450" t="s">
        <v>46658</v>
      </c>
      <c r="AW3450" t="s">
        <v>46659</v>
      </c>
      <c r="AZ3450" t="s">
        <v>46660</v>
      </c>
      <c r="BA3450" t="s">
        <v>46661</v>
      </c>
      <c r="BB3450" t="s">
        <v>46662</v>
      </c>
      <c r="BD3450" t="s">
        <v>46663</v>
      </c>
    </row>
    <row r="3451" spans="47:56" x14ac:dyDescent="0.3">
      <c r="AU3451" t="s">
        <v>46664</v>
      </c>
      <c r="AW3451" t="s">
        <v>46665</v>
      </c>
      <c r="AZ3451" t="s">
        <v>46666</v>
      </c>
      <c r="BA3451" t="s">
        <v>46667</v>
      </c>
      <c r="BB3451" t="s">
        <v>46668</v>
      </c>
      <c r="BD3451" t="s">
        <v>46669</v>
      </c>
    </row>
    <row r="3452" spans="47:56" x14ac:dyDescent="0.3">
      <c r="AU3452" t="s">
        <v>46670</v>
      </c>
      <c r="AW3452" t="s">
        <v>46671</v>
      </c>
      <c r="AZ3452" t="s">
        <v>46672</v>
      </c>
      <c r="BA3452" t="s">
        <v>46673</v>
      </c>
      <c r="BB3452" t="s">
        <v>46674</v>
      </c>
      <c r="BD3452" t="s">
        <v>46675</v>
      </c>
    </row>
    <row r="3453" spans="47:56" x14ac:dyDescent="0.3">
      <c r="AU3453" t="s">
        <v>46676</v>
      </c>
      <c r="AW3453" t="s">
        <v>46677</v>
      </c>
      <c r="AZ3453" t="s">
        <v>46678</v>
      </c>
      <c r="BA3453" t="s">
        <v>46679</v>
      </c>
      <c r="BB3453" t="s">
        <v>46680</v>
      </c>
      <c r="BD3453" t="s">
        <v>46681</v>
      </c>
    </row>
    <row r="3454" spans="47:56" x14ac:dyDescent="0.3">
      <c r="AU3454" t="s">
        <v>46682</v>
      </c>
      <c r="AW3454" t="s">
        <v>46683</v>
      </c>
      <c r="AZ3454" t="s">
        <v>46684</v>
      </c>
      <c r="BA3454" t="s">
        <v>46685</v>
      </c>
      <c r="BB3454" t="s">
        <v>46686</v>
      </c>
      <c r="BD3454" t="s">
        <v>46687</v>
      </c>
    </row>
    <row r="3455" spans="47:56" x14ac:dyDescent="0.3">
      <c r="AU3455" t="s">
        <v>46688</v>
      </c>
      <c r="AW3455" t="s">
        <v>46689</v>
      </c>
      <c r="AZ3455" t="s">
        <v>46690</v>
      </c>
      <c r="BA3455" t="s">
        <v>46691</v>
      </c>
      <c r="BB3455" t="s">
        <v>46692</v>
      </c>
      <c r="BD3455" t="s">
        <v>46693</v>
      </c>
    </row>
    <row r="3456" spans="47:56" x14ac:dyDescent="0.3">
      <c r="AU3456" t="s">
        <v>46694</v>
      </c>
      <c r="AW3456" t="s">
        <v>46695</v>
      </c>
      <c r="AZ3456" t="s">
        <v>46696</v>
      </c>
      <c r="BA3456" t="s">
        <v>46697</v>
      </c>
      <c r="BB3456" t="s">
        <v>46698</v>
      </c>
      <c r="BD3456" t="s">
        <v>46699</v>
      </c>
    </row>
    <row r="3457" spans="47:56" x14ac:dyDescent="0.3">
      <c r="AU3457" t="s">
        <v>46700</v>
      </c>
      <c r="AW3457" t="s">
        <v>46701</v>
      </c>
      <c r="AZ3457" t="s">
        <v>46702</v>
      </c>
      <c r="BA3457" t="s">
        <v>46703</v>
      </c>
      <c r="BB3457" t="s">
        <v>46704</v>
      </c>
      <c r="BD3457" t="s">
        <v>46705</v>
      </c>
    </row>
    <row r="3458" spans="47:56" x14ac:dyDescent="0.3">
      <c r="AU3458" t="s">
        <v>46706</v>
      </c>
      <c r="AW3458" t="s">
        <v>46707</v>
      </c>
      <c r="AZ3458" t="s">
        <v>46708</v>
      </c>
      <c r="BA3458" t="s">
        <v>46709</v>
      </c>
      <c r="BB3458" t="s">
        <v>46710</v>
      </c>
      <c r="BD3458" t="s">
        <v>46711</v>
      </c>
    </row>
    <row r="3459" spans="47:56" x14ac:dyDescent="0.3">
      <c r="AU3459" t="s">
        <v>46712</v>
      </c>
      <c r="AW3459" t="s">
        <v>46713</v>
      </c>
      <c r="AZ3459" t="s">
        <v>46714</v>
      </c>
      <c r="BA3459" t="s">
        <v>46715</v>
      </c>
      <c r="BB3459" t="s">
        <v>46716</v>
      </c>
      <c r="BD3459" t="s">
        <v>46717</v>
      </c>
    </row>
    <row r="3460" spans="47:56" x14ac:dyDescent="0.3">
      <c r="AU3460" t="s">
        <v>46718</v>
      </c>
      <c r="AW3460" t="s">
        <v>46719</v>
      </c>
      <c r="AZ3460" t="s">
        <v>46720</v>
      </c>
      <c r="BA3460" t="s">
        <v>46721</v>
      </c>
      <c r="BB3460" t="s">
        <v>46722</v>
      </c>
      <c r="BD3460" t="s">
        <v>46723</v>
      </c>
    </row>
    <row r="3461" spans="47:56" x14ac:dyDescent="0.3">
      <c r="AU3461" t="s">
        <v>46724</v>
      </c>
      <c r="AW3461" t="s">
        <v>46725</v>
      </c>
      <c r="AZ3461" t="s">
        <v>46726</v>
      </c>
      <c r="BA3461" t="s">
        <v>46727</v>
      </c>
      <c r="BB3461" t="s">
        <v>46728</v>
      </c>
      <c r="BD3461" t="s">
        <v>46729</v>
      </c>
    </row>
    <row r="3462" spans="47:56" x14ac:dyDescent="0.3">
      <c r="AU3462" t="s">
        <v>46730</v>
      </c>
      <c r="AW3462" t="s">
        <v>46731</v>
      </c>
      <c r="AZ3462" t="s">
        <v>46732</v>
      </c>
      <c r="BA3462" t="s">
        <v>46733</v>
      </c>
      <c r="BB3462" t="s">
        <v>46734</v>
      </c>
      <c r="BD3462" t="s">
        <v>46735</v>
      </c>
    </row>
    <row r="3463" spans="47:56" x14ac:dyDescent="0.3">
      <c r="AU3463" t="s">
        <v>46736</v>
      </c>
      <c r="AW3463" t="s">
        <v>46737</v>
      </c>
      <c r="AZ3463" t="s">
        <v>46738</v>
      </c>
      <c r="BA3463" t="s">
        <v>46739</v>
      </c>
      <c r="BB3463" t="s">
        <v>46740</v>
      </c>
      <c r="BD3463" t="s">
        <v>46741</v>
      </c>
    </row>
    <row r="3464" spans="47:56" x14ac:dyDescent="0.3">
      <c r="AU3464" t="s">
        <v>46742</v>
      </c>
      <c r="AW3464" t="s">
        <v>46743</v>
      </c>
      <c r="AZ3464" t="s">
        <v>46744</v>
      </c>
      <c r="BA3464" t="s">
        <v>46745</v>
      </c>
      <c r="BB3464" t="s">
        <v>46746</v>
      </c>
      <c r="BD3464" t="s">
        <v>46747</v>
      </c>
    </row>
    <row r="3465" spans="47:56" x14ac:dyDescent="0.3">
      <c r="AU3465" t="s">
        <v>46748</v>
      </c>
      <c r="AW3465" t="s">
        <v>46749</v>
      </c>
      <c r="AZ3465" t="s">
        <v>46750</v>
      </c>
      <c r="BA3465" t="s">
        <v>45626</v>
      </c>
      <c r="BB3465" t="s">
        <v>46751</v>
      </c>
      <c r="BD3465" t="s">
        <v>46752</v>
      </c>
    </row>
    <row r="3466" spans="47:56" x14ac:dyDescent="0.3">
      <c r="AU3466" t="s">
        <v>46753</v>
      </c>
      <c r="AW3466" t="s">
        <v>46754</v>
      </c>
      <c r="AZ3466" t="s">
        <v>46755</v>
      </c>
      <c r="BA3466" t="s">
        <v>46756</v>
      </c>
      <c r="BB3466" t="s">
        <v>46757</v>
      </c>
      <c r="BD3466" t="s">
        <v>46758</v>
      </c>
    </row>
    <row r="3467" spans="47:56" x14ac:dyDescent="0.3">
      <c r="AU3467" t="s">
        <v>46759</v>
      </c>
      <c r="AW3467" t="s">
        <v>46760</v>
      </c>
      <c r="AZ3467" t="s">
        <v>46761</v>
      </c>
      <c r="BA3467" t="s">
        <v>46762</v>
      </c>
      <c r="BB3467" t="s">
        <v>46763</v>
      </c>
      <c r="BD3467" t="s">
        <v>46764</v>
      </c>
    </row>
    <row r="3468" spans="47:56" x14ac:dyDescent="0.3">
      <c r="AU3468" t="s">
        <v>46765</v>
      </c>
      <c r="AW3468" t="s">
        <v>46766</v>
      </c>
      <c r="AZ3468" t="s">
        <v>46767</v>
      </c>
      <c r="BA3468" t="s">
        <v>46768</v>
      </c>
      <c r="BB3468" t="s">
        <v>46769</v>
      </c>
      <c r="BD3468" t="s">
        <v>46770</v>
      </c>
    </row>
    <row r="3469" spans="47:56" x14ac:dyDescent="0.3">
      <c r="AU3469" t="s">
        <v>46771</v>
      </c>
      <c r="AW3469" t="s">
        <v>46772</v>
      </c>
      <c r="AZ3469" t="s">
        <v>46773</v>
      </c>
      <c r="BA3469" t="s">
        <v>46774</v>
      </c>
      <c r="BB3469" t="s">
        <v>46775</v>
      </c>
      <c r="BD3469" t="s">
        <v>46776</v>
      </c>
    </row>
    <row r="3470" spans="47:56" x14ac:dyDescent="0.3">
      <c r="AU3470" t="s">
        <v>46777</v>
      </c>
      <c r="AW3470" t="s">
        <v>46778</v>
      </c>
      <c r="AZ3470" t="s">
        <v>46779</v>
      </c>
      <c r="BA3470" t="s">
        <v>46780</v>
      </c>
      <c r="BB3470" t="s">
        <v>46781</v>
      </c>
      <c r="BD3470" t="s">
        <v>46782</v>
      </c>
    </row>
    <row r="3471" spans="47:56" x14ac:dyDescent="0.3">
      <c r="AU3471" t="s">
        <v>46783</v>
      </c>
      <c r="AW3471" t="s">
        <v>46784</v>
      </c>
      <c r="AZ3471" t="s">
        <v>46785</v>
      </c>
      <c r="BA3471" t="s">
        <v>46786</v>
      </c>
      <c r="BB3471" t="s">
        <v>46787</v>
      </c>
      <c r="BD3471" t="s">
        <v>46788</v>
      </c>
    </row>
    <row r="3472" spans="47:56" x14ac:dyDescent="0.3">
      <c r="AU3472" t="s">
        <v>46789</v>
      </c>
      <c r="AW3472" t="s">
        <v>46790</v>
      </c>
      <c r="AZ3472" t="s">
        <v>46791</v>
      </c>
      <c r="BA3472" t="s">
        <v>46792</v>
      </c>
      <c r="BB3472" t="s">
        <v>46793</v>
      </c>
      <c r="BD3472" t="s">
        <v>46794</v>
      </c>
    </row>
    <row r="3473" spans="47:56" x14ac:dyDescent="0.3">
      <c r="AU3473" t="s">
        <v>46795</v>
      </c>
      <c r="AW3473" t="s">
        <v>46796</v>
      </c>
      <c r="AZ3473" t="s">
        <v>46797</v>
      </c>
      <c r="BA3473" t="s">
        <v>46798</v>
      </c>
      <c r="BB3473" t="s">
        <v>46799</v>
      </c>
      <c r="BD3473" t="s">
        <v>46800</v>
      </c>
    </row>
    <row r="3474" spans="47:56" x14ac:dyDescent="0.3">
      <c r="AU3474" t="s">
        <v>46801</v>
      </c>
      <c r="AW3474" t="s">
        <v>46802</v>
      </c>
      <c r="AZ3474" t="s">
        <v>46803</v>
      </c>
      <c r="BA3474" t="s">
        <v>46804</v>
      </c>
      <c r="BB3474" t="s">
        <v>46805</v>
      </c>
      <c r="BD3474" t="s">
        <v>46806</v>
      </c>
    </row>
    <row r="3475" spans="47:56" x14ac:dyDescent="0.3">
      <c r="AU3475" t="s">
        <v>46807</v>
      </c>
      <c r="AW3475" t="s">
        <v>46808</v>
      </c>
      <c r="AZ3475" t="s">
        <v>46809</v>
      </c>
      <c r="BA3475" t="s">
        <v>46810</v>
      </c>
      <c r="BB3475" t="s">
        <v>46811</v>
      </c>
      <c r="BD3475" t="s">
        <v>46812</v>
      </c>
    </row>
    <row r="3476" spans="47:56" x14ac:dyDescent="0.3">
      <c r="AU3476" t="s">
        <v>46813</v>
      </c>
      <c r="AW3476" t="s">
        <v>46814</v>
      </c>
      <c r="AZ3476" t="s">
        <v>46815</v>
      </c>
      <c r="BA3476" t="s">
        <v>46816</v>
      </c>
      <c r="BB3476" t="s">
        <v>46817</v>
      </c>
      <c r="BD3476" t="s">
        <v>46818</v>
      </c>
    </row>
    <row r="3477" spans="47:56" x14ac:dyDescent="0.3">
      <c r="AU3477" t="s">
        <v>46819</v>
      </c>
      <c r="AW3477" t="s">
        <v>46820</v>
      </c>
      <c r="AZ3477" t="s">
        <v>46821</v>
      </c>
      <c r="BA3477" t="s">
        <v>46822</v>
      </c>
      <c r="BB3477" t="s">
        <v>46823</v>
      </c>
      <c r="BD3477" t="s">
        <v>46824</v>
      </c>
    </row>
    <row r="3478" spans="47:56" x14ac:dyDescent="0.3">
      <c r="AU3478" t="s">
        <v>46825</v>
      </c>
      <c r="AW3478" t="s">
        <v>46826</v>
      </c>
      <c r="AZ3478" t="s">
        <v>46827</v>
      </c>
      <c r="BA3478" t="s">
        <v>46828</v>
      </c>
      <c r="BB3478" t="s">
        <v>46829</v>
      </c>
      <c r="BD3478" t="s">
        <v>46830</v>
      </c>
    </row>
    <row r="3479" spans="47:56" x14ac:dyDescent="0.3">
      <c r="AU3479" t="s">
        <v>46831</v>
      </c>
      <c r="AW3479" t="s">
        <v>46832</v>
      </c>
      <c r="AZ3479" t="s">
        <v>46833</v>
      </c>
      <c r="BA3479" t="s">
        <v>46834</v>
      </c>
      <c r="BB3479" t="s">
        <v>46835</v>
      </c>
      <c r="BD3479" t="s">
        <v>46836</v>
      </c>
    </row>
    <row r="3480" spans="47:56" x14ac:dyDescent="0.3">
      <c r="AU3480" t="s">
        <v>46837</v>
      </c>
      <c r="AW3480" t="s">
        <v>46838</v>
      </c>
      <c r="AZ3480" t="s">
        <v>46839</v>
      </c>
      <c r="BA3480" t="s">
        <v>46840</v>
      </c>
      <c r="BB3480" t="s">
        <v>46841</v>
      </c>
      <c r="BD3480" t="s">
        <v>46842</v>
      </c>
    </row>
    <row r="3481" spans="47:56" x14ac:dyDescent="0.3">
      <c r="AU3481" t="s">
        <v>46843</v>
      </c>
      <c r="AW3481" t="s">
        <v>46844</v>
      </c>
      <c r="AZ3481" t="s">
        <v>46845</v>
      </c>
      <c r="BA3481" t="s">
        <v>46846</v>
      </c>
      <c r="BB3481" t="s">
        <v>46847</v>
      </c>
      <c r="BD3481" t="s">
        <v>46848</v>
      </c>
    </row>
    <row r="3482" spans="47:56" x14ac:dyDescent="0.3">
      <c r="AU3482" t="s">
        <v>46849</v>
      </c>
      <c r="AW3482" t="s">
        <v>46850</v>
      </c>
      <c r="AZ3482" t="s">
        <v>46851</v>
      </c>
      <c r="BA3482" t="s">
        <v>46852</v>
      </c>
      <c r="BB3482" t="s">
        <v>46853</v>
      </c>
      <c r="BD3482" t="s">
        <v>46854</v>
      </c>
    </row>
    <row r="3483" spans="47:56" x14ac:dyDescent="0.3">
      <c r="AU3483" t="s">
        <v>46855</v>
      </c>
      <c r="AW3483" t="s">
        <v>46856</v>
      </c>
      <c r="AZ3483" t="s">
        <v>46857</v>
      </c>
      <c r="BA3483" t="s">
        <v>46858</v>
      </c>
      <c r="BB3483" t="s">
        <v>46859</v>
      </c>
      <c r="BD3483" t="s">
        <v>46860</v>
      </c>
    </row>
    <row r="3484" spans="47:56" x14ac:dyDescent="0.3">
      <c r="AU3484" t="s">
        <v>46861</v>
      </c>
      <c r="AW3484" t="s">
        <v>46862</v>
      </c>
      <c r="AZ3484" t="s">
        <v>46863</v>
      </c>
      <c r="BA3484" t="s">
        <v>46864</v>
      </c>
      <c r="BB3484" t="s">
        <v>46865</v>
      </c>
      <c r="BD3484" t="s">
        <v>46866</v>
      </c>
    </row>
    <row r="3485" spans="47:56" x14ac:dyDescent="0.3">
      <c r="AU3485" t="s">
        <v>46867</v>
      </c>
      <c r="AW3485" t="s">
        <v>46868</v>
      </c>
      <c r="AZ3485" t="s">
        <v>46869</v>
      </c>
      <c r="BA3485" t="s">
        <v>46870</v>
      </c>
      <c r="BB3485" t="s">
        <v>46871</v>
      </c>
      <c r="BD3485" t="s">
        <v>46872</v>
      </c>
    </row>
    <row r="3486" spans="47:56" x14ac:dyDescent="0.3">
      <c r="AU3486" t="s">
        <v>46873</v>
      </c>
      <c r="AW3486" t="s">
        <v>46874</v>
      </c>
      <c r="AZ3486" t="s">
        <v>46875</v>
      </c>
      <c r="BA3486" t="s">
        <v>46876</v>
      </c>
      <c r="BB3486" t="s">
        <v>46877</v>
      </c>
      <c r="BD3486" t="s">
        <v>46878</v>
      </c>
    </row>
    <row r="3487" spans="47:56" x14ac:dyDescent="0.3">
      <c r="AU3487" t="s">
        <v>46879</v>
      </c>
      <c r="AW3487" t="s">
        <v>46880</v>
      </c>
      <c r="AZ3487" t="s">
        <v>46881</v>
      </c>
      <c r="BA3487" t="s">
        <v>46882</v>
      </c>
      <c r="BB3487" t="s">
        <v>46883</v>
      </c>
      <c r="BD3487" t="s">
        <v>46884</v>
      </c>
    </row>
    <row r="3488" spans="47:56" x14ac:dyDescent="0.3">
      <c r="AU3488" t="s">
        <v>46885</v>
      </c>
      <c r="AW3488" t="s">
        <v>46886</v>
      </c>
      <c r="AZ3488" t="s">
        <v>46887</v>
      </c>
      <c r="BA3488" t="s">
        <v>46888</v>
      </c>
      <c r="BB3488" t="s">
        <v>46889</v>
      </c>
      <c r="BD3488" t="s">
        <v>46890</v>
      </c>
    </row>
    <row r="3489" spans="47:56" x14ac:dyDescent="0.3">
      <c r="AU3489" t="s">
        <v>46891</v>
      </c>
      <c r="AW3489" t="s">
        <v>46892</v>
      </c>
      <c r="AZ3489" t="s">
        <v>46893</v>
      </c>
      <c r="BA3489" t="s">
        <v>46894</v>
      </c>
      <c r="BB3489" t="s">
        <v>46895</v>
      </c>
      <c r="BD3489" t="s">
        <v>46896</v>
      </c>
    </row>
    <row r="3490" spans="47:56" x14ac:dyDescent="0.3">
      <c r="AU3490" t="s">
        <v>46897</v>
      </c>
      <c r="AW3490" t="s">
        <v>46898</v>
      </c>
      <c r="AZ3490" t="s">
        <v>46899</v>
      </c>
      <c r="BA3490" t="s">
        <v>46900</v>
      </c>
      <c r="BB3490" t="s">
        <v>46901</v>
      </c>
      <c r="BD3490" t="s">
        <v>46902</v>
      </c>
    </row>
    <row r="3491" spans="47:56" x14ac:dyDescent="0.3">
      <c r="AU3491" t="s">
        <v>46903</v>
      </c>
      <c r="AW3491" t="s">
        <v>46904</v>
      </c>
      <c r="AZ3491" t="s">
        <v>46905</v>
      </c>
      <c r="BA3491" t="s">
        <v>46906</v>
      </c>
      <c r="BB3491" t="s">
        <v>46907</v>
      </c>
      <c r="BD3491" t="s">
        <v>46908</v>
      </c>
    </row>
    <row r="3492" spans="47:56" x14ac:dyDescent="0.3">
      <c r="AU3492" t="s">
        <v>46909</v>
      </c>
      <c r="AW3492" t="s">
        <v>46910</v>
      </c>
      <c r="AZ3492" t="s">
        <v>46911</v>
      </c>
      <c r="BA3492" t="s">
        <v>46912</v>
      </c>
      <c r="BB3492" t="s">
        <v>46913</v>
      </c>
      <c r="BD3492" t="s">
        <v>46914</v>
      </c>
    </row>
    <row r="3493" spans="47:56" x14ac:dyDescent="0.3">
      <c r="AU3493" t="s">
        <v>46915</v>
      </c>
      <c r="AW3493" t="s">
        <v>46916</v>
      </c>
      <c r="AZ3493" t="s">
        <v>46917</v>
      </c>
      <c r="BA3493" t="s">
        <v>46918</v>
      </c>
      <c r="BB3493" t="s">
        <v>46919</v>
      </c>
      <c r="BD3493" t="s">
        <v>46920</v>
      </c>
    </row>
    <row r="3494" spans="47:56" x14ac:dyDescent="0.3">
      <c r="AU3494" t="s">
        <v>46921</v>
      </c>
      <c r="AW3494" t="s">
        <v>46922</v>
      </c>
      <c r="AZ3494" t="s">
        <v>46923</v>
      </c>
      <c r="BA3494" t="s">
        <v>46924</v>
      </c>
      <c r="BB3494" t="s">
        <v>46925</v>
      </c>
      <c r="BD3494" t="s">
        <v>46926</v>
      </c>
    </row>
    <row r="3495" spans="47:56" x14ac:dyDescent="0.3">
      <c r="AU3495" t="s">
        <v>46927</v>
      </c>
      <c r="AW3495" t="s">
        <v>46928</v>
      </c>
      <c r="AZ3495" t="s">
        <v>46929</v>
      </c>
      <c r="BA3495" t="s">
        <v>46930</v>
      </c>
      <c r="BB3495" t="s">
        <v>46931</v>
      </c>
      <c r="BD3495" t="s">
        <v>46932</v>
      </c>
    </row>
    <row r="3496" spans="47:56" x14ac:dyDescent="0.3">
      <c r="AU3496" t="s">
        <v>46933</v>
      </c>
      <c r="AW3496" t="s">
        <v>46934</v>
      </c>
      <c r="AZ3496" t="s">
        <v>46935</v>
      </c>
      <c r="BA3496" t="s">
        <v>46936</v>
      </c>
      <c r="BB3496" t="s">
        <v>46937</v>
      </c>
      <c r="BD3496" t="s">
        <v>46938</v>
      </c>
    </row>
    <row r="3497" spans="47:56" x14ac:dyDescent="0.3">
      <c r="AU3497" t="s">
        <v>46939</v>
      </c>
      <c r="AW3497" t="s">
        <v>46940</v>
      </c>
      <c r="AZ3497" t="s">
        <v>46941</v>
      </c>
      <c r="BA3497" t="s">
        <v>46942</v>
      </c>
      <c r="BB3497" t="s">
        <v>46943</v>
      </c>
      <c r="BD3497" t="s">
        <v>46944</v>
      </c>
    </row>
    <row r="3498" spans="47:56" x14ac:dyDescent="0.3">
      <c r="AU3498" t="s">
        <v>46945</v>
      </c>
      <c r="AW3498" t="s">
        <v>46946</v>
      </c>
      <c r="AZ3498" t="s">
        <v>46947</v>
      </c>
      <c r="BA3498" t="s">
        <v>46948</v>
      </c>
      <c r="BB3498" t="s">
        <v>46949</v>
      </c>
      <c r="BD3498" t="s">
        <v>46950</v>
      </c>
    </row>
    <row r="3499" spans="47:56" x14ac:dyDescent="0.3">
      <c r="AU3499" t="s">
        <v>46951</v>
      </c>
      <c r="AW3499" t="s">
        <v>46952</v>
      </c>
      <c r="AZ3499" t="s">
        <v>46953</v>
      </c>
      <c r="BA3499" t="s">
        <v>46954</v>
      </c>
      <c r="BB3499" t="s">
        <v>46955</v>
      </c>
      <c r="BD3499" t="s">
        <v>46956</v>
      </c>
    </row>
    <row r="3500" spans="47:56" x14ac:dyDescent="0.3">
      <c r="AU3500" t="s">
        <v>46957</v>
      </c>
      <c r="AW3500" t="s">
        <v>46958</v>
      </c>
      <c r="AZ3500" t="s">
        <v>46959</v>
      </c>
      <c r="BA3500" t="s">
        <v>46960</v>
      </c>
      <c r="BB3500" t="s">
        <v>46961</v>
      </c>
      <c r="BD3500" t="s">
        <v>46962</v>
      </c>
    </row>
    <row r="3501" spans="47:56" x14ac:dyDescent="0.3">
      <c r="AU3501" t="s">
        <v>46963</v>
      </c>
      <c r="AW3501" t="s">
        <v>46964</v>
      </c>
      <c r="AZ3501" t="s">
        <v>46965</v>
      </c>
      <c r="BA3501" t="s">
        <v>46966</v>
      </c>
      <c r="BB3501" t="s">
        <v>46967</v>
      </c>
      <c r="BD3501" t="s">
        <v>46968</v>
      </c>
    </row>
    <row r="3502" spans="47:56" x14ac:dyDescent="0.3">
      <c r="AU3502" t="s">
        <v>46969</v>
      </c>
      <c r="AW3502" t="s">
        <v>46970</v>
      </c>
      <c r="AZ3502" t="s">
        <v>46971</v>
      </c>
      <c r="BA3502" t="s">
        <v>46972</v>
      </c>
      <c r="BB3502" t="s">
        <v>46973</v>
      </c>
      <c r="BD3502" t="s">
        <v>46974</v>
      </c>
    </row>
    <row r="3503" spans="47:56" x14ac:dyDescent="0.3">
      <c r="AU3503" t="s">
        <v>46975</v>
      </c>
      <c r="AW3503" t="s">
        <v>46976</v>
      </c>
      <c r="AZ3503" t="s">
        <v>46977</v>
      </c>
      <c r="BA3503" t="s">
        <v>46978</v>
      </c>
      <c r="BB3503" t="s">
        <v>46979</v>
      </c>
      <c r="BD3503" t="s">
        <v>23885</v>
      </c>
    </row>
    <row r="3504" spans="47:56" x14ac:dyDescent="0.3">
      <c r="AU3504" t="s">
        <v>46980</v>
      </c>
      <c r="AW3504" t="s">
        <v>46981</v>
      </c>
      <c r="AZ3504" t="s">
        <v>46982</v>
      </c>
      <c r="BA3504" t="s">
        <v>46983</v>
      </c>
      <c r="BB3504" t="s">
        <v>46984</v>
      </c>
      <c r="BD3504" t="s">
        <v>46985</v>
      </c>
    </row>
    <row r="3505" spans="47:56" x14ac:dyDescent="0.3">
      <c r="AU3505" t="s">
        <v>46986</v>
      </c>
      <c r="AW3505" t="s">
        <v>46987</v>
      </c>
      <c r="AZ3505" t="s">
        <v>46988</v>
      </c>
      <c r="BA3505" t="s">
        <v>46989</v>
      </c>
      <c r="BB3505" t="s">
        <v>46990</v>
      </c>
      <c r="BD3505" t="s">
        <v>46991</v>
      </c>
    </row>
    <row r="3506" spans="47:56" x14ac:dyDescent="0.3">
      <c r="AU3506" t="s">
        <v>46992</v>
      </c>
      <c r="AW3506" t="s">
        <v>46993</v>
      </c>
      <c r="AZ3506" t="s">
        <v>46994</v>
      </c>
      <c r="BA3506" t="s">
        <v>46995</v>
      </c>
      <c r="BB3506" t="s">
        <v>46996</v>
      </c>
      <c r="BD3506" t="s">
        <v>46997</v>
      </c>
    </row>
    <row r="3507" spans="47:56" x14ac:dyDescent="0.3">
      <c r="AU3507" t="s">
        <v>46998</v>
      </c>
      <c r="AW3507" t="s">
        <v>46999</v>
      </c>
      <c r="AZ3507" t="s">
        <v>47000</v>
      </c>
      <c r="BA3507" t="s">
        <v>47001</v>
      </c>
      <c r="BB3507" t="s">
        <v>47002</v>
      </c>
      <c r="BD3507" t="s">
        <v>47003</v>
      </c>
    </row>
    <row r="3508" spans="47:56" x14ac:dyDescent="0.3">
      <c r="AU3508" t="s">
        <v>47004</v>
      </c>
      <c r="AW3508" t="s">
        <v>47005</v>
      </c>
      <c r="AZ3508" t="s">
        <v>47006</v>
      </c>
      <c r="BA3508" t="s">
        <v>47007</v>
      </c>
      <c r="BB3508" t="s">
        <v>47008</v>
      </c>
      <c r="BD3508" t="s">
        <v>47009</v>
      </c>
    </row>
    <row r="3509" spans="47:56" x14ac:dyDescent="0.3">
      <c r="AU3509" t="s">
        <v>47010</v>
      </c>
      <c r="AW3509" t="s">
        <v>47011</v>
      </c>
      <c r="AZ3509" t="s">
        <v>47012</v>
      </c>
      <c r="BA3509" t="s">
        <v>47013</v>
      </c>
      <c r="BB3509" t="s">
        <v>47014</v>
      </c>
      <c r="BD3509" t="s">
        <v>47015</v>
      </c>
    </row>
    <row r="3510" spans="47:56" x14ac:dyDescent="0.3">
      <c r="AU3510" t="s">
        <v>47016</v>
      </c>
      <c r="AW3510" t="s">
        <v>47017</v>
      </c>
      <c r="AZ3510" t="s">
        <v>47018</v>
      </c>
      <c r="BA3510" t="s">
        <v>47019</v>
      </c>
      <c r="BB3510" t="s">
        <v>47020</v>
      </c>
      <c r="BD3510" t="s">
        <v>47021</v>
      </c>
    </row>
    <row r="3511" spans="47:56" x14ac:dyDescent="0.3">
      <c r="AU3511" t="s">
        <v>47022</v>
      </c>
      <c r="AW3511" t="s">
        <v>47023</v>
      </c>
      <c r="AZ3511" t="s">
        <v>47024</v>
      </c>
      <c r="BA3511" t="s">
        <v>47025</v>
      </c>
      <c r="BB3511" t="s">
        <v>47026</v>
      </c>
      <c r="BD3511" t="s">
        <v>47027</v>
      </c>
    </row>
    <row r="3512" spans="47:56" x14ac:dyDescent="0.3">
      <c r="AU3512" t="s">
        <v>47028</v>
      </c>
      <c r="AW3512" t="s">
        <v>47029</v>
      </c>
      <c r="AZ3512" t="s">
        <v>47030</v>
      </c>
      <c r="BA3512" t="s">
        <v>47031</v>
      </c>
      <c r="BB3512" t="s">
        <v>47032</v>
      </c>
      <c r="BD3512" t="s">
        <v>47033</v>
      </c>
    </row>
    <row r="3513" spans="47:56" x14ac:dyDescent="0.3">
      <c r="AU3513" t="s">
        <v>47034</v>
      </c>
      <c r="AW3513" t="s">
        <v>47035</v>
      </c>
      <c r="AZ3513" t="s">
        <v>47036</v>
      </c>
      <c r="BA3513" t="s">
        <v>47037</v>
      </c>
      <c r="BB3513" t="s">
        <v>47038</v>
      </c>
      <c r="BD3513" t="s">
        <v>47039</v>
      </c>
    </row>
    <row r="3514" spans="47:56" x14ac:dyDescent="0.3">
      <c r="AU3514" t="s">
        <v>47040</v>
      </c>
      <c r="AW3514" t="s">
        <v>47041</v>
      </c>
      <c r="AZ3514" t="s">
        <v>47042</v>
      </c>
      <c r="BA3514" t="s">
        <v>47043</v>
      </c>
      <c r="BB3514" t="s">
        <v>47044</v>
      </c>
      <c r="BD3514" t="s">
        <v>47045</v>
      </c>
    </row>
    <row r="3515" spans="47:56" x14ac:dyDescent="0.3">
      <c r="AU3515" t="s">
        <v>47046</v>
      </c>
      <c r="AW3515" t="s">
        <v>47047</v>
      </c>
      <c r="AZ3515" t="s">
        <v>47048</v>
      </c>
      <c r="BA3515" t="s">
        <v>47049</v>
      </c>
      <c r="BB3515" t="s">
        <v>47050</v>
      </c>
      <c r="BD3515" t="s">
        <v>47051</v>
      </c>
    </row>
    <row r="3516" spans="47:56" x14ac:dyDescent="0.3">
      <c r="AU3516" t="s">
        <v>47052</v>
      </c>
      <c r="AW3516" t="s">
        <v>15010</v>
      </c>
      <c r="AZ3516" t="s">
        <v>47053</v>
      </c>
      <c r="BA3516" t="s">
        <v>47054</v>
      </c>
      <c r="BB3516" t="s">
        <v>9228</v>
      </c>
      <c r="BD3516" t="s">
        <v>47055</v>
      </c>
    </row>
    <row r="3517" spans="47:56" x14ac:dyDescent="0.3">
      <c r="AU3517" t="s">
        <v>47056</v>
      </c>
      <c r="AW3517" t="s">
        <v>47057</v>
      </c>
      <c r="AZ3517" t="s">
        <v>47058</v>
      </c>
      <c r="BA3517" t="s">
        <v>47059</v>
      </c>
      <c r="BB3517" t="s">
        <v>47060</v>
      </c>
      <c r="BD3517" t="s">
        <v>47061</v>
      </c>
    </row>
    <row r="3518" spans="47:56" x14ac:dyDescent="0.3">
      <c r="AU3518" t="s">
        <v>47062</v>
      </c>
      <c r="AW3518" t="s">
        <v>47063</v>
      </c>
      <c r="AZ3518" t="s">
        <v>47064</v>
      </c>
      <c r="BA3518" t="s">
        <v>47065</v>
      </c>
      <c r="BB3518" t="s">
        <v>47066</v>
      </c>
      <c r="BD3518" t="s">
        <v>47067</v>
      </c>
    </row>
    <row r="3519" spans="47:56" x14ac:dyDescent="0.3">
      <c r="AU3519" t="s">
        <v>47068</v>
      </c>
      <c r="AW3519" t="s">
        <v>47069</v>
      </c>
      <c r="AZ3519" t="s">
        <v>47070</v>
      </c>
      <c r="BA3519" t="s">
        <v>47071</v>
      </c>
      <c r="BB3519" t="s">
        <v>47072</v>
      </c>
      <c r="BD3519" t="s">
        <v>47073</v>
      </c>
    </row>
    <row r="3520" spans="47:56" x14ac:dyDescent="0.3">
      <c r="AU3520" t="s">
        <v>47074</v>
      </c>
      <c r="AW3520" t="s">
        <v>47075</v>
      </c>
      <c r="AZ3520" t="s">
        <v>47076</v>
      </c>
      <c r="BA3520" t="s">
        <v>47077</v>
      </c>
      <c r="BB3520" t="s">
        <v>47078</v>
      </c>
      <c r="BD3520" t="s">
        <v>47079</v>
      </c>
    </row>
    <row r="3521" spans="47:56" x14ac:dyDescent="0.3">
      <c r="AU3521" t="s">
        <v>47080</v>
      </c>
      <c r="AW3521" t="s">
        <v>47081</v>
      </c>
      <c r="AZ3521" t="s">
        <v>47082</v>
      </c>
      <c r="BA3521" t="s">
        <v>47083</v>
      </c>
      <c r="BB3521" t="s">
        <v>47084</v>
      </c>
      <c r="BD3521" t="s">
        <v>47085</v>
      </c>
    </row>
    <row r="3522" spans="47:56" x14ac:dyDescent="0.3">
      <c r="AU3522" t="s">
        <v>47086</v>
      </c>
      <c r="AW3522" t="s">
        <v>47087</v>
      </c>
      <c r="AZ3522" t="s">
        <v>47088</v>
      </c>
      <c r="BA3522" t="s">
        <v>47089</v>
      </c>
      <c r="BB3522" t="s">
        <v>47090</v>
      </c>
      <c r="BD3522" t="s">
        <v>47091</v>
      </c>
    </row>
    <row r="3523" spans="47:56" x14ac:dyDescent="0.3">
      <c r="AU3523" t="s">
        <v>26546</v>
      </c>
      <c r="AW3523" t="s">
        <v>47092</v>
      </c>
      <c r="AZ3523" t="s">
        <v>47093</v>
      </c>
      <c r="BA3523" t="s">
        <v>47094</v>
      </c>
      <c r="BB3523" t="s">
        <v>47095</v>
      </c>
      <c r="BD3523" t="s">
        <v>47096</v>
      </c>
    </row>
    <row r="3524" spans="47:56" x14ac:dyDescent="0.3">
      <c r="AU3524" t="s">
        <v>47097</v>
      </c>
      <c r="AW3524" t="s">
        <v>47098</v>
      </c>
      <c r="AZ3524" t="s">
        <v>47099</v>
      </c>
      <c r="BA3524" t="s">
        <v>47100</v>
      </c>
      <c r="BB3524" t="s">
        <v>47101</v>
      </c>
      <c r="BD3524" t="s">
        <v>47102</v>
      </c>
    </row>
    <row r="3525" spans="47:56" x14ac:dyDescent="0.3">
      <c r="AU3525" t="s">
        <v>47103</v>
      </c>
      <c r="AW3525" t="s">
        <v>47104</v>
      </c>
      <c r="AZ3525" t="s">
        <v>47105</v>
      </c>
      <c r="BA3525" t="s">
        <v>47106</v>
      </c>
      <c r="BB3525" t="s">
        <v>47107</v>
      </c>
      <c r="BD3525" t="s">
        <v>47108</v>
      </c>
    </row>
    <row r="3526" spans="47:56" x14ac:dyDescent="0.3">
      <c r="AU3526" t="s">
        <v>47109</v>
      </c>
      <c r="AW3526" t="s">
        <v>47110</v>
      </c>
      <c r="AZ3526" t="s">
        <v>47111</v>
      </c>
      <c r="BA3526" t="s">
        <v>47112</v>
      </c>
      <c r="BB3526" t="s">
        <v>47113</v>
      </c>
      <c r="BD3526" t="s">
        <v>47114</v>
      </c>
    </row>
    <row r="3527" spans="47:56" x14ac:dyDescent="0.3">
      <c r="AU3527" t="s">
        <v>47115</v>
      </c>
      <c r="AW3527" t="s">
        <v>47116</v>
      </c>
      <c r="AZ3527" t="s">
        <v>47117</v>
      </c>
      <c r="BA3527" t="s">
        <v>47118</v>
      </c>
      <c r="BB3527" t="s">
        <v>47119</v>
      </c>
      <c r="BD3527" t="s">
        <v>47120</v>
      </c>
    </row>
    <row r="3528" spans="47:56" x14ac:dyDescent="0.3">
      <c r="AU3528" t="s">
        <v>47121</v>
      </c>
      <c r="AW3528" t="s">
        <v>47122</v>
      </c>
      <c r="AZ3528" t="s">
        <v>47123</v>
      </c>
      <c r="BA3528" t="s">
        <v>47124</v>
      </c>
      <c r="BB3528" t="s">
        <v>47125</v>
      </c>
      <c r="BD3528" t="s">
        <v>47126</v>
      </c>
    </row>
    <row r="3529" spans="47:56" x14ac:dyDescent="0.3">
      <c r="AU3529" t="s">
        <v>47127</v>
      </c>
      <c r="AW3529" t="s">
        <v>47128</v>
      </c>
      <c r="AZ3529" t="s">
        <v>47129</v>
      </c>
      <c r="BA3529" t="s">
        <v>47130</v>
      </c>
      <c r="BB3529" t="s">
        <v>47131</v>
      </c>
      <c r="BD3529" t="s">
        <v>47132</v>
      </c>
    </row>
    <row r="3530" spans="47:56" x14ac:dyDescent="0.3">
      <c r="AU3530" t="s">
        <v>47133</v>
      </c>
      <c r="AW3530" t="s">
        <v>47134</v>
      </c>
      <c r="AZ3530" t="s">
        <v>47135</v>
      </c>
      <c r="BA3530" t="s">
        <v>47136</v>
      </c>
      <c r="BB3530" t="s">
        <v>47137</v>
      </c>
      <c r="BD3530" t="s">
        <v>47138</v>
      </c>
    </row>
    <row r="3531" spans="47:56" x14ac:dyDescent="0.3">
      <c r="AU3531" t="s">
        <v>47139</v>
      </c>
      <c r="AW3531" t="s">
        <v>47140</v>
      </c>
      <c r="AZ3531" t="s">
        <v>47141</v>
      </c>
      <c r="BA3531" t="s">
        <v>47142</v>
      </c>
      <c r="BB3531" t="s">
        <v>47143</v>
      </c>
      <c r="BD3531" t="s">
        <v>47144</v>
      </c>
    </row>
    <row r="3532" spans="47:56" x14ac:dyDescent="0.3">
      <c r="AU3532" t="s">
        <v>47145</v>
      </c>
      <c r="AW3532" t="s">
        <v>47146</v>
      </c>
      <c r="AZ3532" t="s">
        <v>47147</v>
      </c>
      <c r="BA3532" t="s">
        <v>47148</v>
      </c>
      <c r="BB3532" t="s">
        <v>47149</v>
      </c>
      <c r="BD3532" t="s">
        <v>47150</v>
      </c>
    </row>
    <row r="3533" spans="47:56" x14ac:dyDescent="0.3">
      <c r="AU3533" t="s">
        <v>47151</v>
      </c>
      <c r="AW3533" t="s">
        <v>47152</v>
      </c>
      <c r="AZ3533" t="s">
        <v>47153</v>
      </c>
      <c r="BA3533" t="s">
        <v>47154</v>
      </c>
      <c r="BB3533" t="s">
        <v>47155</v>
      </c>
      <c r="BD3533" t="s">
        <v>47156</v>
      </c>
    </row>
    <row r="3534" spans="47:56" x14ac:dyDescent="0.3">
      <c r="AU3534" t="s">
        <v>47157</v>
      </c>
      <c r="AW3534" t="s">
        <v>47158</v>
      </c>
      <c r="AZ3534" t="s">
        <v>47159</v>
      </c>
      <c r="BA3534" t="s">
        <v>47160</v>
      </c>
      <c r="BB3534" t="s">
        <v>47161</v>
      </c>
      <c r="BD3534" t="s">
        <v>47162</v>
      </c>
    </row>
    <row r="3535" spans="47:56" x14ac:dyDescent="0.3">
      <c r="AU3535" t="s">
        <v>47163</v>
      </c>
      <c r="AW3535" t="s">
        <v>47164</v>
      </c>
      <c r="AZ3535" t="s">
        <v>47165</v>
      </c>
      <c r="BA3535" t="s">
        <v>47166</v>
      </c>
      <c r="BB3535" t="s">
        <v>47167</v>
      </c>
      <c r="BD3535" t="s">
        <v>47168</v>
      </c>
    </row>
    <row r="3536" spans="47:56" x14ac:dyDescent="0.3">
      <c r="AU3536" t="s">
        <v>47169</v>
      </c>
      <c r="AW3536" t="s">
        <v>47170</v>
      </c>
      <c r="AZ3536" t="s">
        <v>47171</v>
      </c>
      <c r="BA3536" t="s">
        <v>47172</v>
      </c>
      <c r="BB3536" t="s">
        <v>47173</v>
      </c>
      <c r="BD3536" t="s">
        <v>47174</v>
      </c>
    </row>
    <row r="3537" spans="47:56" x14ac:dyDescent="0.3">
      <c r="AU3537" t="s">
        <v>47175</v>
      </c>
      <c r="AW3537" t="s">
        <v>47176</v>
      </c>
      <c r="AZ3537" t="s">
        <v>47177</v>
      </c>
      <c r="BA3537" t="s">
        <v>47178</v>
      </c>
      <c r="BB3537" t="s">
        <v>47179</v>
      </c>
      <c r="BD3537" t="s">
        <v>47180</v>
      </c>
    </row>
    <row r="3538" spans="47:56" x14ac:dyDescent="0.3">
      <c r="AU3538" t="s">
        <v>47181</v>
      </c>
      <c r="AW3538" t="s">
        <v>47182</v>
      </c>
      <c r="AZ3538" t="s">
        <v>47183</v>
      </c>
      <c r="BA3538" t="s">
        <v>47184</v>
      </c>
      <c r="BB3538" t="s">
        <v>47185</v>
      </c>
      <c r="BD3538" t="s">
        <v>47186</v>
      </c>
    </row>
    <row r="3539" spans="47:56" x14ac:dyDescent="0.3">
      <c r="AU3539" t="s">
        <v>47187</v>
      </c>
      <c r="AW3539" t="s">
        <v>47188</v>
      </c>
      <c r="AZ3539" t="s">
        <v>47189</v>
      </c>
      <c r="BA3539" t="s">
        <v>47190</v>
      </c>
      <c r="BB3539" t="s">
        <v>47191</v>
      </c>
      <c r="BD3539" t="s">
        <v>47192</v>
      </c>
    </row>
    <row r="3540" spans="47:56" x14ac:dyDescent="0.3">
      <c r="AU3540" t="s">
        <v>47193</v>
      </c>
      <c r="AW3540" t="s">
        <v>47194</v>
      </c>
      <c r="AZ3540" t="s">
        <v>47195</v>
      </c>
      <c r="BA3540" t="s">
        <v>47196</v>
      </c>
      <c r="BB3540" t="s">
        <v>47197</v>
      </c>
      <c r="BD3540" t="s">
        <v>47198</v>
      </c>
    </row>
    <row r="3541" spans="47:56" x14ac:dyDescent="0.3">
      <c r="AU3541" t="s">
        <v>32502</v>
      </c>
      <c r="AW3541" t="s">
        <v>47199</v>
      </c>
      <c r="AZ3541" t="s">
        <v>47200</v>
      </c>
      <c r="BA3541" t="s">
        <v>47201</v>
      </c>
      <c r="BB3541" t="s">
        <v>47202</v>
      </c>
      <c r="BD3541" t="s">
        <v>47203</v>
      </c>
    </row>
    <row r="3542" spans="47:56" x14ac:dyDescent="0.3">
      <c r="AU3542" t="s">
        <v>47204</v>
      </c>
      <c r="AW3542" t="s">
        <v>47205</v>
      </c>
      <c r="AZ3542" t="s">
        <v>47206</v>
      </c>
      <c r="BA3542" t="s">
        <v>47207</v>
      </c>
      <c r="BB3542" t="s">
        <v>47208</v>
      </c>
      <c r="BD3542" t="s">
        <v>47209</v>
      </c>
    </row>
    <row r="3543" spans="47:56" x14ac:dyDescent="0.3">
      <c r="AU3543" t="s">
        <v>47210</v>
      </c>
      <c r="AW3543" t="s">
        <v>47211</v>
      </c>
      <c r="AZ3543" t="s">
        <v>47212</v>
      </c>
      <c r="BA3543" t="s">
        <v>47213</v>
      </c>
      <c r="BB3543" t="s">
        <v>47214</v>
      </c>
      <c r="BD3543" t="s">
        <v>47215</v>
      </c>
    </row>
    <row r="3544" spans="47:56" x14ac:dyDescent="0.3">
      <c r="AU3544" t="s">
        <v>47216</v>
      </c>
      <c r="AW3544" t="s">
        <v>47217</v>
      </c>
      <c r="AZ3544" t="s">
        <v>47218</v>
      </c>
      <c r="BA3544" t="s">
        <v>47219</v>
      </c>
      <c r="BB3544" t="s">
        <v>47220</v>
      </c>
      <c r="BD3544" t="s">
        <v>47221</v>
      </c>
    </row>
    <row r="3545" spans="47:56" x14ac:dyDescent="0.3">
      <c r="AU3545" t="s">
        <v>47222</v>
      </c>
      <c r="AW3545" t="s">
        <v>47223</v>
      </c>
      <c r="AZ3545" t="s">
        <v>47224</v>
      </c>
      <c r="BA3545" t="s">
        <v>47225</v>
      </c>
      <c r="BB3545" t="s">
        <v>47226</v>
      </c>
      <c r="BD3545" t="s">
        <v>47227</v>
      </c>
    </row>
    <row r="3546" spans="47:56" x14ac:dyDescent="0.3">
      <c r="AU3546" t="s">
        <v>47228</v>
      </c>
      <c r="AW3546" t="s">
        <v>47229</v>
      </c>
      <c r="AZ3546" t="s">
        <v>47230</v>
      </c>
      <c r="BA3546" t="s">
        <v>47231</v>
      </c>
      <c r="BB3546" t="s">
        <v>47232</v>
      </c>
      <c r="BD3546" t="s">
        <v>47233</v>
      </c>
    </row>
    <row r="3547" spans="47:56" x14ac:dyDescent="0.3">
      <c r="AU3547" t="s">
        <v>47234</v>
      </c>
      <c r="AW3547" t="s">
        <v>47235</v>
      </c>
      <c r="AZ3547" t="s">
        <v>47236</v>
      </c>
      <c r="BA3547" t="s">
        <v>47237</v>
      </c>
      <c r="BB3547" t="s">
        <v>47238</v>
      </c>
      <c r="BD3547" t="s">
        <v>47239</v>
      </c>
    </row>
    <row r="3548" spans="47:56" x14ac:dyDescent="0.3">
      <c r="AU3548" t="s">
        <v>47240</v>
      </c>
      <c r="AW3548" t="s">
        <v>47241</v>
      </c>
      <c r="AZ3548" t="s">
        <v>47242</v>
      </c>
      <c r="BA3548" t="s">
        <v>47243</v>
      </c>
      <c r="BB3548" t="s">
        <v>47244</v>
      </c>
      <c r="BD3548" t="s">
        <v>47245</v>
      </c>
    </row>
    <row r="3549" spans="47:56" x14ac:dyDescent="0.3">
      <c r="AU3549" t="s">
        <v>47246</v>
      </c>
      <c r="AW3549" t="s">
        <v>47247</v>
      </c>
      <c r="AZ3549" t="s">
        <v>47248</v>
      </c>
      <c r="BA3549" t="s">
        <v>47249</v>
      </c>
      <c r="BB3549" t="s">
        <v>47250</v>
      </c>
      <c r="BD3549" t="s">
        <v>47251</v>
      </c>
    </row>
    <row r="3550" spans="47:56" x14ac:dyDescent="0.3">
      <c r="AU3550" t="s">
        <v>47252</v>
      </c>
      <c r="AW3550" t="s">
        <v>47253</v>
      </c>
      <c r="AZ3550" t="s">
        <v>47254</v>
      </c>
      <c r="BA3550" t="s">
        <v>47255</v>
      </c>
      <c r="BB3550" t="s">
        <v>47256</v>
      </c>
      <c r="BD3550" t="s">
        <v>47257</v>
      </c>
    </row>
    <row r="3551" spans="47:56" x14ac:dyDescent="0.3">
      <c r="AU3551" t="s">
        <v>47258</v>
      </c>
      <c r="AW3551" t="s">
        <v>47259</v>
      </c>
      <c r="AZ3551" t="s">
        <v>47260</v>
      </c>
      <c r="BA3551" t="s">
        <v>47261</v>
      </c>
      <c r="BB3551" t="s">
        <v>47262</v>
      </c>
      <c r="BD3551" t="s">
        <v>47263</v>
      </c>
    </row>
    <row r="3552" spans="47:56" x14ac:dyDescent="0.3">
      <c r="AU3552" t="s">
        <v>47264</v>
      </c>
      <c r="AW3552" t="s">
        <v>47265</v>
      </c>
      <c r="AZ3552" t="s">
        <v>47266</v>
      </c>
      <c r="BA3552" t="s">
        <v>47267</v>
      </c>
      <c r="BB3552" t="s">
        <v>47268</v>
      </c>
      <c r="BD3552" t="s">
        <v>47269</v>
      </c>
    </row>
    <row r="3553" spans="47:56" x14ac:dyDescent="0.3">
      <c r="AU3553" t="s">
        <v>47270</v>
      </c>
      <c r="AW3553" t="s">
        <v>47271</v>
      </c>
      <c r="AZ3553" t="s">
        <v>47272</v>
      </c>
      <c r="BA3553" t="s">
        <v>47273</v>
      </c>
      <c r="BB3553" t="s">
        <v>47274</v>
      </c>
      <c r="BD3553" t="s">
        <v>47275</v>
      </c>
    </row>
    <row r="3554" spans="47:56" x14ac:dyDescent="0.3">
      <c r="AU3554" t="s">
        <v>47276</v>
      </c>
      <c r="AW3554" t="s">
        <v>47277</v>
      </c>
      <c r="AZ3554" t="s">
        <v>47278</v>
      </c>
      <c r="BA3554" t="s">
        <v>47279</v>
      </c>
      <c r="BB3554" t="s">
        <v>47280</v>
      </c>
      <c r="BD3554" t="s">
        <v>47281</v>
      </c>
    </row>
    <row r="3555" spans="47:56" x14ac:dyDescent="0.3">
      <c r="AU3555" t="s">
        <v>47282</v>
      </c>
      <c r="AW3555" t="s">
        <v>47283</v>
      </c>
      <c r="AZ3555" t="s">
        <v>47284</v>
      </c>
      <c r="BA3555" t="s">
        <v>47285</v>
      </c>
      <c r="BB3555" t="s">
        <v>47286</v>
      </c>
      <c r="BD3555" t="s">
        <v>47287</v>
      </c>
    </row>
    <row r="3556" spans="47:56" x14ac:dyDescent="0.3">
      <c r="AU3556" t="s">
        <v>47288</v>
      </c>
      <c r="AW3556" t="s">
        <v>47289</v>
      </c>
      <c r="AZ3556" t="s">
        <v>47290</v>
      </c>
      <c r="BA3556" t="s">
        <v>47291</v>
      </c>
      <c r="BB3556" t="s">
        <v>47292</v>
      </c>
      <c r="BD3556" t="s">
        <v>47293</v>
      </c>
    </row>
    <row r="3557" spans="47:56" x14ac:dyDescent="0.3">
      <c r="AU3557" t="s">
        <v>47294</v>
      </c>
      <c r="AW3557" t="s">
        <v>47295</v>
      </c>
      <c r="AZ3557" t="s">
        <v>47296</v>
      </c>
      <c r="BA3557" t="s">
        <v>47297</v>
      </c>
      <c r="BB3557" t="s">
        <v>47298</v>
      </c>
      <c r="BD3557" t="s">
        <v>47299</v>
      </c>
    </row>
    <row r="3558" spans="47:56" x14ac:dyDescent="0.3">
      <c r="AU3558" t="s">
        <v>47300</v>
      </c>
      <c r="AW3558" t="s">
        <v>47301</v>
      </c>
      <c r="AZ3558" t="s">
        <v>47302</v>
      </c>
      <c r="BA3558" t="s">
        <v>47303</v>
      </c>
      <c r="BB3558" t="s">
        <v>47304</v>
      </c>
      <c r="BD3558" t="s">
        <v>47305</v>
      </c>
    </row>
    <row r="3559" spans="47:56" x14ac:dyDescent="0.3">
      <c r="AU3559" t="s">
        <v>47306</v>
      </c>
      <c r="AW3559" t="s">
        <v>47307</v>
      </c>
      <c r="AZ3559" t="s">
        <v>47308</v>
      </c>
      <c r="BA3559" t="s">
        <v>47309</v>
      </c>
      <c r="BB3559" t="s">
        <v>47310</v>
      </c>
      <c r="BD3559" t="s">
        <v>47311</v>
      </c>
    </row>
    <row r="3560" spans="47:56" x14ac:dyDescent="0.3">
      <c r="AU3560" t="s">
        <v>47312</v>
      </c>
      <c r="AW3560" t="s">
        <v>47313</v>
      </c>
      <c r="AZ3560" t="s">
        <v>47314</v>
      </c>
      <c r="BA3560" t="s">
        <v>47315</v>
      </c>
      <c r="BB3560" t="s">
        <v>47316</v>
      </c>
      <c r="BD3560" t="s">
        <v>47317</v>
      </c>
    </row>
    <row r="3561" spans="47:56" x14ac:dyDescent="0.3">
      <c r="AU3561" t="s">
        <v>47318</v>
      </c>
      <c r="AW3561" t="s">
        <v>47319</v>
      </c>
      <c r="AZ3561" t="s">
        <v>47320</v>
      </c>
      <c r="BA3561" t="s">
        <v>47321</v>
      </c>
      <c r="BB3561" t="s">
        <v>47322</v>
      </c>
      <c r="BD3561" t="s">
        <v>47323</v>
      </c>
    </row>
    <row r="3562" spans="47:56" x14ac:dyDescent="0.3">
      <c r="AU3562" t="s">
        <v>47324</v>
      </c>
      <c r="AW3562" t="s">
        <v>47325</v>
      </c>
      <c r="AZ3562" t="s">
        <v>47326</v>
      </c>
      <c r="BA3562" t="s">
        <v>47327</v>
      </c>
      <c r="BB3562" t="s">
        <v>47328</v>
      </c>
      <c r="BD3562" t="s">
        <v>47329</v>
      </c>
    </row>
    <row r="3563" spans="47:56" x14ac:dyDescent="0.3">
      <c r="AU3563" t="s">
        <v>47330</v>
      </c>
      <c r="AW3563" t="s">
        <v>15188</v>
      </c>
      <c r="AZ3563" t="s">
        <v>47331</v>
      </c>
      <c r="BA3563" t="s">
        <v>47332</v>
      </c>
      <c r="BB3563" t="s">
        <v>47333</v>
      </c>
      <c r="BD3563" t="s">
        <v>47334</v>
      </c>
    </row>
    <row r="3564" spans="47:56" x14ac:dyDescent="0.3">
      <c r="AU3564" t="s">
        <v>47335</v>
      </c>
      <c r="AW3564" t="s">
        <v>47336</v>
      </c>
      <c r="AZ3564" t="s">
        <v>47337</v>
      </c>
      <c r="BA3564" t="s">
        <v>47338</v>
      </c>
      <c r="BB3564" t="s">
        <v>47339</v>
      </c>
      <c r="BD3564" t="s">
        <v>47340</v>
      </c>
    </row>
    <row r="3565" spans="47:56" x14ac:dyDescent="0.3">
      <c r="AU3565" t="s">
        <v>47341</v>
      </c>
      <c r="AW3565" t="s">
        <v>47342</v>
      </c>
      <c r="AZ3565" t="s">
        <v>47343</v>
      </c>
      <c r="BA3565" t="s">
        <v>47344</v>
      </c>
      <c r="BB3565" t="s">
        <v>47345</v>
      </c>
      <c r="BD3565" t="s">
        <v>47346</v>
      </c>
    </row>
    <row r="3566" spans="47:56" x14ac:dyDescent="0.3">
      <c r="AU3566" t="s">
        <v>47347</v>
      </c>
      <c r="AW3566" t="s">
        <v>47348</v>
      </c>
      <c r="AZ3566" t="s">
        <v>47349</v>
      </c>
      <c r="BA3566" t="s">
        <v>47350</v>
      </c>
      <c r="BB3566" t="s">
        <v>47351</v>
      </c>
      <c r="BD3566" t="s">
        <v>47352</v>
      </c>
    </row>
    <row r="3567" spans="47:56" x14ac:dyDescent="0.3">
      <c r="AU3567" t="s">
        <v>47353</v>
      </c>
      <c r="AW3567" t="s">
        <v>47354</v>
      </c>
      <c r="AZ3567" t="s">
        <v>47355</v>
      </c>
      <c r="BA3567" t="s">
        <v>47356</v>
      </c>
      <c r="BB3567" t="s">
        <v>47357</v>
      </c>
      <c r="BD3567" t="s">
        <v>47358</v>
      </c>
    </row>
    <row r="3568" spans="47:56" x14ac:dyDescent="0.3">
      <c r="AU3568" t="s">
        <v>47359</v>
      </c>
      <c r="AW3568" t="s">
        <v>15218</v>
      </c>
      <c r="AZ3568" t="s">
        <v>47360</v>
      </c>
      <c r="BA3568" t="s">
        <v>47361</v>
      </c>
      <c r="BB3568" t="s">
        <v>47362</v>
      </c>
      <c r="BD3568" t="s">
        <v>47363</v>
      </c>
    </row>
    <row r="3569" spans="47:56" x14ac:dyDescent="0.3">
      <c r="AU3569" t="s">
        <v>47364</v>
      </c>
      <c r="AW3569" t="s">
        <v>47365</v>
      </c>
      <c r="AZ3569" t="s">
        <v>47366</v>
      </c>
      <c r="BA3569" t="s">
        <v>47367</v>
      </c>
      <c r="BB3569" t="s">
        <v>47368</v>
      </c>
      <c r="BD3569" t="s">
        <v>47369</v>
      </c>
    </row>
    <row r="3570" spans="47:56" x14ac:dyDescent="0.3">
      <c r="AU3570" t="s">
        <v>47370</v>
      </c>
      <c r="AW3570" t="s">
        <v>47371</v>
      </c>
      <c r="AZ3570" t="s">
        <v>47372</v>
      </c>
      <c r="BA3570" t="s">
        <v>47373</v>
      </c>
      <c r="BB3570" t="s">
        <v>47374</v>
      </c>
      <c r="BD3570" t="s">
        <v>47375</v>
      </c>
    </row>
    <row r="3571" spans="47:56" x14ac:dyDescent="0.3">
      <c r="AU3571" t="s">
        <v>47376</v>
      </c>
      <c r="AW3571" t="s">
        <v>47377</v>
      </c>
      <c r="AZ3571" t="s">
        <v>47378</v>
      </c>
      <c r="BA3571" t="s">
        <v>47379</v>
      </c>
      <c r="BB3571" t="s">
        <v>725</v>
      </c>
      <c r="BD3571" t="s">
        <v>47380</v>
      </c>
    </row>
    <row r="3572" spans="47:56" x14ac:dyDescent="0.3">
      <c r="AU3572" t="s">
        <v>47381</v>
      </c>
      <c r="AW3572" t="s">
        <v>47382</v>
      </c>
      <c r="AZ3572" t="s">
        <v>47383</v>
      </c>
      <c r="BA3572" t="s">
        <v>47384</v>
      </c>
      <c r="BB3572" t="s">
        <v>47385</v>
      </c>
      <c r="BD3572" t="s">
        <v>47386</v>
      </c>
    </row>
    <row r="3573" spans="47:56" x14ac:dyDescent="0.3">
      <c r="AU3573" t="s">
        <v>47387</v>
      </c>
      <c r="AW3573" t="s">
        <v>47388</v>
      </c>
      <c r="AZ3573" t="s">
        <v>47389</v>
      </c>
      <c r="BA3573" t="s">
        <v>47390</v>
      </c>
      <c r="BB3573" t="s">
        <v>47391</v>
      </c>
      <c r="BD3573" t="s">
        <v>47392</v>
      </c>
    </row>
    <row r="3574" spans="47:56" x14ac:dyDescent="0.3">
      <c r="AU3574" t="s">
        <v>47393</v>
      </c>
      <c r="AW3574" t="s">
        <v>47394</v>
      </c>
      <c r="AZ3574" t="s">
        <v>47395</v>
      </c>
      <c r="BA3574" t="s">
        <v>47396</v>
      </c>
      <c r="BB3574" t="s">
        <v>47397</v>
      </c>
      <c r="BD3574" t="s">
        <v>47398</v>
      </c>
    </row>
    <row r="3575" spans="47:56" x14ac:dyDescent="0.3">
      <c r="AU3575" t="s">
        <v>47399</v>
      </c>
      <c r="AW3575" t="s">
        <v>47400</v>
      </c>
      <c r="AZ3575" t="s">
        <v>47401</v>
      </c>
      <c r="BA3575" t="s">
        <v>47402</v>
      </c>
      <c r="BB3575" t="s">
        <v>47403</v>
      </c>
      <c r="BD3575" t="s">
        <v>47404</v>
      </c>
    </row>
    <row r="3576" spans="47:56" x14ac:dyDescent="0.3">
      <c r="AU3576" t="s">
        <v>47405</v>
      </c>
      <c r="AW3576" t="s">
        <v>47406</v>
      </c>
      <c r="AZ3576" t="s">
        <v>47407</v>
      </c>
      <c r="BA3576" t="s">
        <v>47408</v>
      </c>
      <c r="BB3576" t="s">
        <v>47409</v>
      </c>
      <c r="BD3576" t="s">
        <v>47410</v>
      </c>
    </row>
    <row r="3577" spans="47:56" x14ac:dyDescent="0.3">
      <c r="AU3577" t="s">
        <v>47411</v>
      </c>
      <c r="AW3577" t="s">
        <v>47412</v>
      </c>
      <c r="AZ3577" t="s">
        <v>47413</v>
      </c>
      <c r="BA3577" t="s">
        <v>47414</v>
      </c>
      <c r="BB3577" t="s">
        <v>47415</v>
      </c>
      <c r="BD3577" t="s">
        <v>47416</v>
      </c>
    </row>
    <row r="3578" spans="47:56" x14ac:dyDescent="0.3">
      <c r="AU3578" t="s">
        <v>47417</v>
      </c>
      <c r="AW3578" t="s">
        <v>47418</v>
      </c>
      <c r="AZ3578" t="s">
        <v>47419</v>
      </c>
      <c r="BA3578" t="s">
        <v>47420</v>
      </c>
      <c r="BB3578" t="s">
        <v>47421</v>
      </c>
      <c r="BD3578" t="s">
        <v>47422</v>
      </c>
    </row>
    <row r="3579" spans="47:56" x14ac:dyDescent="0.3">
      <c r="AU3579" t="s">
        <v>47423</v>
      </c>
      <c r="AW3579" t="s">
        <v>47424</v>
      </c>
      <c r="AZ3579" t="s">
        <v>47425</v>
      </c>
      <c r="BA3579" t="s">
        <v>47426</v>
      </c>
      <c r="BB3579" t="s">
        <v>47427</v>
      </c>
      <c r="BD3579" t="s">
        <v>47428</v>
      </c>
    </row>
    <row r="3580" spans="47:56" x14ac:dyDescent="0.3">
      <c r="AU3580" t="s">
        <v>47429</v>
      </c>
      <c r="AW3580" t="s">
        <v>47430</v>
      </c>
      <c r="AZ3580" t="s">
        <v>47431</v>
      </c>
      <c r="BA3580" t="s">
        <v>47432</v>
      </c>
      <c r="BB3580" t="s">
        <v>47433</v>
      </c>
      <c r="BD3580" t="s">
        <v>47434</v>
      </c>
    </row>
    <row r="3581" spans="47:56" x14ac:dyDescent="0.3">
      <c r="AU3581" t="s">
        <v>47435</v>
      </c>
      <c r="AW3581" t="s">
        <v>47436</v>
      </c>
      <c r="AZ3581" t="s">
        <v>47437</v>
      </c>
      <c r="BA3581" t="s">
        <v>47438</v>
      </c>
      <c r="BB3581" t="s">
        <v>47439</v>
      </c>
      <c r="BD3581" t="s">
        <v>47440</v>
      </c>
    </row>
    <row r="3582" spans="47:56" x14ac:dyDescent="0.3">
      <c r="AU3582" t="s">
        <v>47441</v>
      </c>
      <c r="AW3582" t="s">
        <v>47442</v>
      </c>
      <c r="AZ3582" t="s">
        <v>47443</v>
      </c>
      <c r="BA3582" t="s">
        <v>47444</v>
      </c>
      <c r="BB3582" t="s">
        <v>47445</v>
      </c>
      <c r="BD3582" t="s">
        <v>47446</v>
      </c>
    </row>
    <row r="3583" spans="47:56" x14ac:dyDescent="0.3">
      <c r="AU3583" t="s">
        <v>47447</v>
      </c>
      <c r="AW3583" t="s">
        <v>47448</v>
      </c>
      <c r="AZ3583" t="s">
        <v>47449</v>
      </c>
      <c r="BA3583" t="s">
        <v>47450</v>
      </c>
      <c r="BB3583" t="s">
        <v>47451</v>
      </c>
      <c r="BD3583" t="s">
        <v>47452</v>
      </c>
    </row>
    <row r="3584" spans="47:56" x14ac:dyDescent="0.3">
      <c r="AU3584" t="s">
        <v>47453</v>
      </c>
      <c r="AW3584" t="s">
        <v>1311</v>
      </c>
      <c r="AZ3584" t="s">
        <v>47454</v>
      </c>
      <c r="BA3584" t="s">
        <v>47455</v>
      </c>
      <c r="BB3584" t="s">
        <v>17784</v>
      </c>
      <c r="BD3584" t="s">
        <v>47456</v>
      </c>
    </row>
    <row r="3585" spans="47:56" x14ac:dyDescent="0.3">
      <c r="AU3585" t="s">
        <v>47457</v>
      </c>
      <c r="AW3585" t="s">
        <v>47458</v>
      </c>
      <c r="AZ3585" t="s">
        <v>47459</v>
      </c>
      <c r="BA3585" t="s">
        <v>47460</v>
      </c>
      <c r="BB3585" t="s">
        <v>47461</v>
      </c>
      <c r="BD3585" t="s">
        <v>47462</v>
      </c>
    </row>
    <row r="3586" spans="47:56" x14ac:dyDescent="0.3">
      <c r="AU3586" t="s">
        <v>47463</v>
      </c>
      <c r="AW3586" t="s">
        <v>47464</v>
      </c>
      <c r="AZ3586" t="s">
        <v>47465</v>
      </c>
      <c r="BA3586" t="s">
        <v>47466</v>
      </c>
      <c r="BB3586" t="s">
        <v>47467</v>
      </c>
      <c r="BD3586" t="s">
        <v>47468</v>
      </c>
    </row>
    <row r="3587" spans="47:56" x14ac:dyDescent="0.3">
      <c r="AU3587" t="s">
        <v>47469</v>
      </c>
      <c r="AW3587" t="s">
        <v>47470</v>
      </c>
      <c r="AZ3587" t="s">
        <v>47471</v>
      </c>
      <c r="BA3587" t="s">
        <v>47472</v>
      </c>
      <c r="BB3587" t="s">
        <v>47473</v>
      </c>
      <c r="BD3587" t="s">
        <v>47474</v>
      </c>
    </row>
    <row r="3588" spans="47:56" x14ac:dyDescent="0.3">
      <c r="AU3588" t="s">
        <v>47475</v>
      </c>
      <c r="AW3588" t="s">
        <v>47476</v>
      </c>
      <c r="AZ3588" t="s">
        <v>47477</v>
      </c>
      <c r="BA3588" t="s">
        <v>47478</v>
      </c>
      <c r="BB3588" t="s">
        <v>47479</v>
      </c>
      <c r="BD3588" t="s">
        <v>47480</v>
      </c>
    </row>
    <row r="3589" spans="47:56" x14ac:dyDescent="0.3">
      <c r="AU3589" t="s">
        <v>47481</v>
      </c>
      <c r="AW3589" t="s">
        <v>47482</v>
      </c>
      <c r="AZ3589" t="s">
        <v>47483</v>
      </c>
      <c r="BA3589" t="s">
        <v>47484</v>
      </c>
      <c r="BB3589" t="s">
        <v>47485</v>
      </c>
      <c r="BD3589" t="s">
        <v>47486</v>
      </c>
    </row>
    <row r="3590" spans="47:56" x14ac:dyDescent="0.3">
      <c r="AU3590" t="s">
        <v>47487</v>
      </c>
      <c r="AW3590" t="s">
        <v>47488</v>
      </c>
      <c r="AZ3590" t="s">
        <v>47489</v>
      </c>
      <c r="BA3590" t="s">
        <v>47490</v>
      </c>
      <c r="BB3590" t="s">
        <v>47491</v>
      </c>
      <c r="BD3590" t="s">
        <v>47492</v>
      </c>
    </row>
    <row r="3591" spans="47:56" x14ac:dyDescent="0.3">
      <c r="AU3591" t="s">
        <v>47493</v>
      </c>
      <c r="AW3591" t="s">
        <v>47494</v>
      </c>
      <c r="AZ3591" t="s">
        <v>47495</v>
      </c>
      <c r="BA3591" t="s">
        <v>47496</v>
      </c>
      <c r="BB3591" t="s">
        <v>47497</v>
      </c>
      <c r="BD3591" t="s">
        <v>47498</v>
      </c>
    </row>
    <row r="3592" spans="47:56" x14ac:dyDescent="0.3">
      <c r="AU3592" t="s">
        <v>47499</v>
      </c>
      <c r="AW3592" t="s">
        <v>47500</v>
      </c>
      <c r="AZ3592" t="s">
        <v>47501</v>
      </c>
      <c r="BA3592" t="s">
        <v>47502</v>
      </c>
      <c r="BB3592" t="s">
        <v>47503</v>
      </c>
      <c r="BD3592" t="s">
        <v>47504</v>
      </c>
    </row>
    <row r="3593" spans="47:56" x14ac:dyDescent="0.3">
      <c r="AU3593" t="s">
        <v>47505</v>
      </c>
      <c r="AW3593" t="s">
        <v>47506</v>
      </c>
      <c r="AZ3593" t="s">
        <v>47507</v>
      </c>
      <c r="BA3593" t="s">
        <v>47508</v>
      </c>
      <c r="BB3593" t="s">
        <v>47509</v>
      </c>
      <c r="BD3593" t="s">
        <v>47510</v>
      </c>
    </row>
    <row r="3594" spans="47:56" x14ac:dyDescent="0.3">
      <c r="AU3594" t="s">
        <v>47511</v>
      </c>
      <c r="AW3594" t="s">
        <v>47512</v>
      </c>
      <c r="AZ3594" t="s">
        <v>47513</v>
      </c>
      <c r="BA3594" t="s">
        <v>47514</v>
      </c>
      <c r="BB3594" t="s">
        <v>47515</v>
      </c>
      <c r="BD3594" t="s">
        <v>47516</v>
      </c>
    </row>
    <row r="3595" spans="47:56" x14ac:dyDescent="0.3">
      <c r="AU3595" t="s">
        <v>47517</v>
      </c>
      <c r="AW3595" t="s">
        <v>47518</v>
      </c>
      <c r="AZ3595" t="s">
        <v>47519</v>
      </c>
      <c r="BA3595" t="s">
        <v>47520</v>
      </c>
      <c r="BB3595" t="s">
        <v>47521</v>
      </c>
      <c r="BD3595" t="s">
        <v>47522</v>
      </c>
    </row>
    <row r="3596" spans="47:56" x14ac:dyDescent="0.3">
      <c r="AU3596" t="s">
        <v>47523</v>
      </c>
      <c r="AW3596" t="s">
        <v>47524</v>
      </c>
      <c r="AZ3596" t="s">
        <v>47525</v>
      </c>
      <c r="BA3596" t="s">
        <v>47526</v>
      </c>
      <c r="BB3596" t="s">
        <v>47527</v>
      </c>
      <c r="BD3596" t="s">
        <v>47528</v>
      </c>
    </row>
    <row r="3597" spans="47:56" x14ac:dyDescent="0.3">
      <c r="AU3597" t="s">
        <v>47529</v>
      </c>
      <c r="AW3597" t="s">
        <v>47530</v>
      </c>
      <c r="AZ3597" t="s">
        <v>47531</v>
      </c>
      <c r="BA3597" t="s">
        <v>47532</v>
      </c>
      <c r="BB3597" t="s">
        <v>47533</v>
      </c>
      <c r="BD3597" t="s">
        <v>47534</v>
      </c>
    </row>
    <row r="3598" spans="47:56" x14ac:dyDescent="0.3">
      <c r="AU3598" t="s">
        <v>47535</v>
      </c>
      <c r="AW3598" t="s">
        <v>47536</v>
      </c>
      <c r="AZ3598" t="s">
        <v>47537</v>
      </c>
      <c r="BA3598" t="s">
        <v>47538</v>
      </c>
      <c r="BB3598" t="s">
        <v>47539</v>
      </c>
      <c r="BD3598" t="s">
        <v>47540</v>
      </c>
    </row>
    <row r="3599" spans="47:56" x14ac:dyDescent="0.3">
      <c r="AU3599" t="s">
        <v>47541</v>
      </c>
      <c r="AW3599" t="s">
        <v>47542</v>
      </c>
      <c r="AZ3599" t="s">
        <v>47543</v>
      </c>
      <c r="BA3599" t="s">
        <v>47544</v>
      </c>
      <c r="BB3599" t="s">
        <v>47545</v>
      </c>
      <c r="BD3599" t="s">
        <v>47546</v>
      </c>
    </row>
    <row r="3600" spans="47:56" x14ac:dyDescent="0.3">
      <c r="AU3600" t="s">
        <v>47547</v>
      </c>
      <c r="AW3600" t="s">
        <v>47548</v>
      </c>
      <c r="AZ3600" t="s">
        <v>47549</v>
      </c>
      <c r="BA3600" t="s">
        <v>47550</v>
      </c>
      <c r="BB3600" t="s">
        <v>47551</v>
      </c>
      <c r="BD3600" t="s">
        <v>47552</v>
      </c>
    </row>
    <row r="3601" spans="47:56" x14ac:dyDescent="0.3">
      <c r="AU3601" t="s">
        <v>47553</v>
      </c>
      <c r="AW3601" t="s">
        <v>47554</v>
      </c>
      <c r="AZ3601" t="s">
        <v>47555</v>
      </c>
      <c r="BA3601" t="s">
        <v>47556</v>
      </c>
      <c r="BB3601" t="s">
        <v>47557</v>
      </c>
      <c r="BD3601" t="s">
        <v>47558</v>
      </c>
    </row>
    <row r="3602" spans="47:56" x14ac:dyDescent="0.3">
      <c r="AU3602" t="s">
        <v>47559</v>
      </c>
      <c r="AW3602" t="s">
        <v>47560</v>
      </c>
      <c r="AZ3602" t="s">
        <v>47561</v>
      </c>
      <c r="BA3602" t="s">
        <v>47562</v>
      </c>
      <c r="BB3602" t="s">
        <v>22793</v>
      </c>
      <c r="BD3602" t="s">
        <v>47563</v>
      </c>
    </row>
    <row r="3603" spans="47:56" x14ac:dyDescent="0.3">
      <c r="AU3603" t="s">
        <v>47564</v>
      </c>
      <c r="AW3603" t="s">
        <v>47565</v>
      </c>
      <c r="AZ3603" t="s">
        <v>47566</v>
      </c>
      <c r="BA3603" t="s">
        <v>47567</v>
      </c>
      <c r="BB3603" t="s">
        <v>47568</v>
      </c>
      <c r="BD3603" t="s">
        <v>47569</v>
      </c>
    </row>
    <row r="3604" spans="47:56" x14ac:dyDescent="0.3">
      <c r="AU3604" t="s">
        <v>47570</v>
      </c>
      <c r="AW3604" t="s">
        <v>47571</v>
      </c>
      <c r="AZ3604" t="s">
        <v>47572</v>
      </c>
      <c r="BA3604" t="s">
        <v>47573</v>
      </c>
      <c r="BB3604" t="s">
        <v>47574</v>
      </c>
      <c r="BD3604" t="s">
        <v>47575</v>
      </c>
    </row>
    <row r="3605" spans="47:56" x14ac:dyDescent="0.3">
      <c r="AU3605" t="s">
        <v>47576</v>
      </c>
      <c r="AW3605" t="s">
        <v>47577</v>
      </c>
      <c r="AZ3605" t="s">
        <v>47578</v>
      </c>
      <c r="BA3605" t="s">
        <v>47579</v>
      </c>
      <c r="BB3605" t="s">
        <v>47580</v>
      </c>
      <c r="BD3605" t="s">
        <v>47581</v>
      </c>
    </row>
    <row r="3606" spans="47:56" x14ac:dyDescent="0.3">
      <c r="AU3606" t="s">
        <v>47582</v>
      </c>
      <c r="AW3606" t="s">
        <v>47583</v>
      </c>
      <c r="AZ3606" t="s">
        <v>47584</v>
      </c>
      <c r="BA3606" t="s">
        <v>47585</v>
      </c>
      <c r="BB3606" t="s">
        <v>47586</v>
      </c>
      <c r="BD3606" t="s">
        <v>47587</v>
      </c>
    </row>
    <row r="3607" spans="47:56" x14ac:dyDescent="0.3">
      <c r="AU3607" t="s">
        <v>47588</v>
      </c>
      <c r="AW3607" t="s">
        <v>47589</v>
      </c>
      <c r="AZ3607" t="s">
        <v>47590</v>
      </c>
      <c r="BA3607" t="s">
        <v>47591</v>
      </c>
      <c r="BB3607" t="s">
        <v>47592</v>
      </c>
      <c r="BD3607" t="s">
        <v>47593</v>
      </c>
    </row>
    <row r="3608" spans="47:56" x14ac:dyDescent="0.3">
      <c r="AU3608" t="s">
        <v>47594</v>
      </c>
      <c r="AW3608" t="s">
        <v>47595</v>
      </c>
      <c r="AZ3608" t="s">
        <v>47596</v>
      </c>
      <c r="BA3608" t="s">
        <v>47597</v>
      </c>
      <c r="BB3608" t="s">
        <v>47598</v>
      </c>
      <c r="BD3608" t="s">
        <v>47599</v>
      </c>
    </row>
    <row r="3609" spans="47:56" x14ac:dyDescent="0.3">
      <c r="AU3609" t="s">
        <v>47600</v>
      </c>
      <c r="AW3609" t="s">
        <v>47601</v>
      </c>
      <c r="AZ3609" t="s">
        <v>47602</v>
      </c>
      <c r="BA3609" t="s">
        <v>47603</v>
      </c>
      <c r="BB3609" t="s">
        <v>47604</v>
      </c>
      <c r="BD3609" t="s">
        <v>47605</v>
      </c>
    </row>
    <row r="3610" spans="47:56" x14ac:dyDescent="0.3">
      <c r="AU3610" t="s">
        <v>47606</v>
      </c>
      <c r="AW3610" t="s">
        <v>47607</v>
      </c>
      <c r="AZ3610" t="s">
        <v>47608</v>
      </c>
      <c r="BA3610" t="s">
        <v>47609</v>
      </c>
      <c r="BB3610" t="s">
        <v>47610</v>
      </c>
      <c r="BD3610" t="s">
        <v>47611</v>
      </c>
    </row>
    <row r="3611" spans="47:56" x14ac:dyDescent="0.3">
      <c r="AU3611" t="s">
        <v>47612</v>
      </c>
      <c r="AW3611" t="s">
        <v>47613</v>
      </c>
      <c r="AZ3611" t="s">
        <v>47614</v>
      </c>
      <c r="BA3611" t="s">
        <v>47615</v>
      </c>
      <c r="BB3611" t="s">
        <v>47616</v>
      </c>
      <c r="BD3611" t="s">
        <v>47617</v>
      </c>
    </row>
    <row r="3612" spans="47:56" x14ac:dyDescent="0.3">
      <c r="AU3612" t="s">
        <v>47618</v>
      </c>
      <c r="AW3612" t="s">
        <v>47619</v>
      </c>
      <c r="AZ3612" t="s">
        <v>47620</v>
      </c>
      <c r="BA3612" t="s">
        <v>47621</v>
      </c>
      <c r="BB3612" t="s">
        <v>47622</v>
      </c>
      <c r="BD3612" t="s">
        <v>47623</v>
      </c>
    </row>
    <row r="3613" spans="47:56" x14ac:dyDescent="0.3">
      <c r="AU3613" t="s">
        <v>47624</v>
      </c>
      <c r="AW3613" t="s">
        <v>47625</v>
      </c>
      <c r="AZ3613" t="s">
        <v>47626</v>
      </c>
      <c r="BA3613" t="s">
        <v>47627</v>
      </c>
      <c r="BB3613" t="s">
        <v>47628</v>
      </c>
      <c r="BD3613" t="s">
        <v>47629</v>
      </c>
    </row>
    <row r="3614" spans="47:56" x14ac:dyDescent="0.3">
      <c r="AU3614" t="s">
        <v>47630</v>
      </c>
      <c r="AW3614" t="s">
        <v>47631</v>
      </c>
      <c r="AZ3614" t="s">
        <v>47632</v>
      </c>
      <c r="BA3614" t="s">
        <v>47633</v>
      </c>
      <c r="BB3614" t="s">
        <v>47634</v>
      </c>
      <c r="BD3614" t="s">
        <v>47635</v>
      </c>
    </row>
    <row r="3615" spans="47:56" x14ac:dyDescent="0.3">
      <c r="AU3615" t="s">
        <v>47636</v>
      </c>
      <c r="AW3615" t="s">
        <v>47637</v>
      </c>
      <c r="AZ3615" t="s">
        <v>47638</v>
      </c>
      <c r="BA3615" t="s">
        <v>47639</v>
      </c>
      <c r="BB3615" t="s">
        <v>47640</v>
      </c>
      <c r="BD3615" t="s">
        <v>47641</v>
      </c>
    </row>
    <row r="3616" spans="47:56" x14ac:dyDescent="0.3">
      <c r="AU3616" t="s">
        <v>47642</v>
      </c>
      <c r="AW3616" t="s">
        <v>47643</v>
      </c>
      <c r="AZ3616" t="s">
        <v>47644</v>
      </c>
      <c r="BA3616" t="s">
        <v>47645</v>
      </c>
      <c r="BB3616" t="s">
        <v>47646</v>
      </c>
      <c r="BD3616" t="s">
        <v>47647</v>
      </c>
    </row>
    <row r="3617" spans="47:56" x14ac:dyDescent="0.3">
      <c r="AU3617" t="s">
        <v>47648</v>
      </c>
      <c r="AW3617" t="s">
        <v>47649</v>
      </c>
      <c r="AZ3617" t="s">
        <v>47650</v>
      </c>
      <c r="BA3617" t="s">
        <v>47651</v>
      </c>
      <c r="BB3617" t="s">
        <v>47652</v>
      </c>
      <c r="BD3617" t="s">
        <v>47653</v>
      </c>
    </row>
    <row r="3618" spans="47:56" x14ac:dyDescent="0.3">
      <c r="AU3618" t="s">
        <v>47654</v>
      </c>
      <c r="AW3618" t="s">
        <v>47655</v>
      </c>
      <c r="AZ3618" t="s">
        <v>47656</v>
      </c>
      <c r="BA3618" t="s">
        <v>47657</v>
      </c>
      <c r="BB3618" t="s">
        <v>47658</v>
      </c>
      <c r="BD3618" t="s">
        <v>47659</v>
      </c>
    </row>
    <row r="3619" spans="47:56" x14ac:dyDescent="0.3">
      <c r="AU3619" t="s">
        <v>47660</v>
      </c>
      <c r="AW3619" t="s">
        <v>47661</v>
      </c>
      <c r="AZ3619" t="s">
        <v>47662</v>
      </c>
      <c r="BA3619" t="s">
        <v>47663</v>
      </c>
      <c r="BB3619" t="s">
        <v>47664</v>
      </c>
      <c r="BD3619" t="s">
        <v>47665</v>
      </c>
    </row>
    <row r="3620" spans="47:56" x14ac:dyDescent="0.3">
      <c r="AU3620" t="s">
        <v>47666</v>
      </c>
      <c r="AW3620" t="s">
        <v>47667</v>
      </c>
      <c r="AZ3620" t="s">
        <v>47668</v>
      </c>
      <c r="BA3620" t="s">
        <v>47669</v>
      </c>
      <c r="BB3620" t="s">
        <v>47670</v>
      </c>
      <c r="BD3620" t="s">
        <v>47671</v>
      </c>
    </row>
    <row r="3621" spans="47:56" x14ac:dyDescent="0.3">
      <c r="AU3621" t="s">
        <v>47672</v>
      </c>
      <c r="AW3621" t="s">
        <v>47673</v>
      </c>
      <c r="AZ3621" t="s">
        <v>47674</v>
      </c>
      <c r="BA3621" t="s">
        <v>47675</v>
      </c>
      <c r="BB3621" t="s">
        <v>47676</v>
      </c>
      <c r="BD3621" t="s">
        <v>47677</v>
      </c>
    </row>
    <row r="3622" spans="47:56" x14ac:dyDescent="0.3">
      <c r="AU3622" t="s">
        <v>47678</v>
      </c>
      <c r="AW3622" t="s">
        <v>47679</v>
      </c>
      <c r="AZ3622" t="s">
        <v>47680</v>
      </c>
      <c r="BA3622" t="s">
        <v>47681</v>
      </c>
      <c r="BB3622" t="s">
        <v>47682</v>
      </c>
      <c r="BD3622" t="s">
        <v>47683</v>
      </c>
    </row>
    <row r="3623" spans="47:56" x14ac:dyDescent="0.3">
      <c r="AU3623" t="s">
        <v>32903</v>
      </c>
      <c r="AW3623" t="s">
        <v>47684</v>
      </c>
      <c r="AZ3623" t="s">
        <v>47685</v>
      </c>
      <c r="BA3623" t="s">
        <v>47686</v>
      </c>
      <c r="BB3623" t="s">
        <v>47687</v>
      </c>
      <c r="BD3623" t="s">
        <v>25242</v>
      </c>
    </row>
    <row r="3624" spans="47:56" x14ac:dyDescent="0.3">
      <c r="AU3624" t="s">
        <v>47688</v>
      </c>
      <c r="AW3624" t="s">
        <v>47689</v>
      </c>
      <c r="AZ3624" t="s">
        <v>47690</v>
      </c>
      <c r="BA3624" t="s">
        <v>47691</v>
      </c>
      <c r="BB3624" t="s">
        <v>47692</v>
      </c>
      <c r="BD3624" t="s">
        <v>47693</v>
      </c>
    </row>
    <row r="3625" spans="47:56" x14ac:dyDescent="0.3">
      <c r="AU3625" t="s">
        <v>32942</v>
      </c>
      <c r="AW3625" t="s">
        <v>47694</v>
      </c>
      <c r="AZ3625" t="s">
        <v>47695</v>
      </c>
      <c r="BA3625" t="s">
        <v>47696</v>
      </c>
      <c r="BB3625" t="s">
        <v>47697</v>
      </c>
      <c r="BD3625" t="s">
        <v>47698</v>
      </c>
    </row>
    <row r="3626" spans="47:56" x14ac:dyDescent="0.3">
      <c r="AU3626" t="s">
        <v>47699</v>
      </c>
      <c r="AW3626" t="s">
        <v>47700</v>
      </c>
      <c r="AZ3626" t="s">
        <v>47701</v>
      </c>
      <c r="BA3626" t="s">
        <v>47702</v>
      </c>
      <c r="BB3626" t="s">
        <v>47703</v>
      </c>
      <c r="BD3626" t="s">
        <v>47704</v>
      </c>
    </row>
    <row r="3627" spans="47:56" x14ac:dyDescent="0.3">
      <c r="AU3627" t="s">
        <v>47705</v>
      </c>
      <c r="AW3627" t="s">
        <v>47706</v>
      </c>
      <c r="AZ3627" t="s">
        <v>47707</v>
      </c>
      <c r="BA3627" t="s">
        <v>47708</v>
      </c>
      <c r="BB3627" t="s">
        <v>47709</v>
      </c>
      <c r="BD3627" t="s">
        <v>47710</v>
      </c>
    </row>
    <row r="3628" spans="47:56" x14ac:dyDescent="0.3">
      <c r="AU3628" t="s">
        <v>47711</v>
      </c>
      <c r="AW3628" t="s">
        <v>47712</v>
      </c>
      <c r="AZ3628" t="s">
        <v>47713</v>
      </c>
      <c r="BA3628" t="s">
        <v>47714</v>
      </c>
      <c r="BB3628" t="s">
        <v>47715</v>
      </c>
      <c r="BD3628" t="s">
        <v>47716</v>
      </c>
    </row>
    <row r="3629" spans="47:56" x14ac:dyDescent="0.3">
      <c r="AU3629" t="s">
        <v>47717</v>
      </c>
      <c r="AW3629" t="s">
        <v>47718</v>
      </c>
      <c r="AZ3629" t="s">
        <v>47719</v>
      </c>
      <c r="BA3629" t="s">
        <v>47720</v>
      </c>
      <c r="BB3629" t="s">
        <v>47721</v>
      </c>
      <c r="BD3629" t="s">
        <v>47722</v>
      </c>
    </row>
    <row r="3630" spans="47:56" x14ac:dyDescent="0.3">
      <c r="AU3630" t="s">
        <v>47723</v>
      </c>
      <c r="AW3630" t="s">
        <v>47724</v>
      </c>
      <c r="AZ3630" t="s">
        <v>47725</v>
      </c>
      <c r="BA3630" t="s">
        <v>47726</v>
      </c>
      <c r="BB3630" t="s">
        <v>4773</v>
      </c>
      <c r="BD3630" t="s">
        <v>47727</v>
      </c>
    </row>
    <row r="3631" spans="47:56" x14ac:dyDescent="0.3">
      <c r="AU3631" t="s">
        <v>47728</v>
      </c>
      <c r="AW3631" t="s">
        <v>47729</v>
      </c>
      <c r="AZ3631" t="s">
        <v>47730</v>
      </c>
      <c r="BA3631" t="s">
        <v>47731</v>
      </c>
      <c r="BB3631" t="s">
        <v>47732</v>
      </c>
      <c r="BD3631" t="s">
        <v>47733</v>
      </c>
    </row>
    <row r="3632" spans="47:56" x14ac:dyDescent="0.3">
      <c r="AU3632" t="s">
        <v>47734</v>
      </c>
      <c r="AW3632" t="s">
        <v>47735</v>
      </c>
      <c r="AZ3632" t="s">
        <v>47736</v>
      </c>
      <c r="BA3632" t="s">
        <v>47737</v>
      </c>
      <c r="BB3632" t="s">
        <v>47738</v>
      </c>
      <c r="BD3632" t="s">
        <v>47739</v>
      </c>
    </row>
    <row r="3633" spans="47:56" x14ac:dyDescent="0.3">
      <c r="AU3633" t="s">
        <v>47740</v>
      </c>
      <c r="AW3633" t="s">
        <v>47741</v>
      </c>
      <c r="AZ3633" t="s">
        <v>47742</v>
      </c>
      <c r="BA3633" t="s">
        <v>47743</v>
      </c>
      <c r="BB3633" t="s">
        <v>47744</v>
      </c>
      <c r="BD3633" t="s">
        <v>47745</v>
      </c>
    </row>
    <row r="3634" spans="47:56" x14ac:dyDescent="0.3">
      <c r="AU3634" t="s">
        <v>47746</v>
      </c>
      <c r="AW3634" t="s">
        <v>47747</v>
      </c>
      <c r="AZ3634" t="s">
        <v>47748</v>
      </c>
      <c r="BA3634" t="s">
        <v>47749</v>
      </c>
      <c r="BB3634" t="s">
        <v>47750</v>
      </c>
      <c r="BD3634" t="s">
        <v>47751</v>
      </c>
    </row>
    <row r="3635" spans="47:56" x14ac:dyDescent="0.3">
      <c r="AU3635" t="s">
        <v>47752</v>
      </c>
      <c r="AW3635" t="s">
        <v>47753</v>
      </c>
      <c r="AZ3635" t="s">
        <v>47754</v>
      </c>
      <c r="BA3635" t="s">
        <v>47755</v>
      </c>
      <c r="BB3635" t="s">
        <v>47756</v>
      </c>
      <c r="BD3635" t="s">
        <v>47757</v>
      </c>
    </row>
    <row r="3636" spans="47:56" x14ac:dyDescent="0.3">
      <c r="AU3636" t="s">
        <v>47758</v>
      </c>
      <c r="AW3636" t="s">
        <v>47759</v>
      </c>
      <c r="AZ3636" t="s">
        <v>47760</v>
      </c>
      <c r="BA3636" t="s">
        <v>46385</v>
      </c>
      <c r="BB3636" t="s">
        <v>47761</v>
      </c>
      <c r="BD3636" t="s">
        <v>47762</v>
      </c>
    </row>
    <row r="3637" spans="47:56" x14ac:dyDescent="0.3">
      <c r="AU3637" t="s">
        <v>47763</v>
      </c>
      <c r="AW3637" t="s">
        <v>47764</v>
      </c>
      <c r="AZ3637" t="s">
        <v>47765</v>
      </c>
      <c r="BA3637" t="s">
        <v>47766</v>
      </c>
      <c r="BB3637" t="s">
        <v>47767</v>
      </c>
      <c r="BD3637" t="s">
        <v>47768</v>
      </c>
    </row>
    <row r="3638" spans="47:56" x14ac:dyDescent="0.3">
      <c r="AU3638" t="s">
        <v>47769</v>
      </c>
      <c r="AW3638" t="s">
        <v>47770</v>
      </c>
      <c r="AZ3638" t="s">
        <v>47771</v>
      </c>
      <c r="BA3638" t="s">
        <v>47772</v>
      </c>
      <c r="BB3638" t="s">
        <v>47773</v>
      </c>
      <c r="BD3638" t="s">
        <v>47774</v>
      </c>
    </row>
    <row r="3639" spans="47:56" x14ac:dyDescent="0.3">
      <c r="AU3639" t="s">
        <v>47775</v>
      </c>
      <c r="AW3639" t="s">
        <v>47776</v>
      </c>
      <c r="AZ3639" t="s">
        <v>47777</v>
      </c>
      <c r="BA3639" t="s">
        <v>47778</v>
      </c>
      <c r="BB3639" t="s">
        <v>47779</v>
      </c>
      <c r="BD3639" t="s">
        <v>47780</v>
      </c>
    </row>
    <row r="3640" spans="47:56" x14ac:dyDescent="0.3">
      <c r="AU3640" t="s">
        <v>47781</v>
      </c>
      <c r="AW3640" t="s">
        <v>47782</v>
      </c>
      <c r="AZ3640" t="s">
        <v>47783</v>
      </c>
      <c r="BA3640" t="s">
        <v>47784</v>
      </c>
      <c r="BB3640" t="s">
        <v>47785</v>
      </c>
      <c r="BD3640" t="s">
        <v>47786</v>
      </c>
    </row>
    <row r="3641" spans="47:56" x14ac:dyDescent="0.3">
      <c r="AU3641" t="s">
        <v>47787</v>
      </c>
      <c r="AW3641" t="s">
        <v>47788</v>
      </c>
      <c r="AZ3641" t="s">
        <v>47789</v>
      </c>
      <c r="BA3641" t="s">
        <v>47790</v>
      </c>
      <c r="BB3641" t="s">
        <v>47791</v>
      </c>
      <c r="BD3641" t="s">
        <v>47792</v>
      </c>
    </row>
    <row r="3642" spans="47:56" x14ac:dyDescent="0.3">
      <c r="AU3642" t="s">
        <v>47793</v>
      </c>
      <c r="AW3642" t="s">
        <v>47794</v>
      </c>
      <c r="AZ3642" t="s">
        <v>47795</v>
      </c>
      <c r="BA3642" t="s">
        <v>47796</v>
      </c>
      <c r="BB3642" t="s">
        <v>47797</v>
      </c>
      <c r="BD3642" t="s">
        <v>47798</v>
      </c>
    </row>
    <row r="3643" spans="47:56" x14ac:dyDescent="0.3">
      <c r="AU3643" t="s">
        <v>47799</v>
      </c>
      <c r="AW3643" t="s">
        <v>47800</v>
      </c>
      <c r="AZ3643" t="s">
        <v>47801</v>
      </c>
      <c r="BA3643" t="s">
        <v>47802</v>
      </c>
      <c r="BB3643" t="s">
        <v>47803</v>
      </c>
      <c r="BD3643" t="s">
        <v>47804</v>
      </c>
    </row>
    <row r="3644" spans="47:56" x14ac:dyDescent="0.3">
      <c r="AU3644" t="s">
        <v>47805</v>
      </c>
      <c r="AW3644" t="s">
        <v>47806</v>
      </c>
      <c r="AZ3644" t="s">
        <v>47807</v>
      </c>
      <c r="BA3644" t="s">
        <v>47808</v>
      </c>
      <c r="BB3644" t="s">
        <v>47809</v>
      </c>
      <c r="BD3644" t="s">
        <v>47810</v>
      </c>
    </row>
    <row r="3645" spans="47:56" x14ac:dyDescent="0.3">
      <c r="AU3645" t="s">
        <v>47811</v>
      </c>
      <c r="AW3645" t="s">
        <v>47812</v>
      </c>
      <c r="AZ3645" t="s">
        <v>47813</v>
      </c>
      <c r="BA3645" t="s">
        <v>47814</v>
      </c>
      <c r="BB3645" t="s">
        <v>47815</v>
      </c>
      <c r="BD3645" t="s">
        <v>47816</v>
      </c>
    </row>
    <row r="3646" spans="47:56" x14ac:dyDescent="0.3">
      <c r="AU3646" t="s">
        <v>47817</v>
      </c>
      <c r="AW3646" t="s">
        <v>47818</v>
      </c>
      <c r="AZ3646" t="s">
        <v>47819</v>
      </c>
      <c r="BA3646" t="s">
        <v>47820</v>
      </c>
      <c r="BB3646" t="s">
        <v>47821</v>
      </c>
      <c r="BD3646" t="s">
        <v>47822</v>
      </c>
    </row>
    <row r="3647" spans="47:56" x14ac:dyDescent="0.3">
      <c r="AU3647" t="s">
        <v>47823</v>
      </c>
      <c r="AW3647" t="s">
        <v>47824</v>
      </c>
      <c r="AZ3647" t="s">
        <v>47825</v>
      </c>
      <c r="BA3647" t="s">
        <v>47826</v>
      </c>
      <c r="BB3647" t="s">
        <v>47827</v>
      </c>
      <c r="BD3647" t="s">
        <v>47828</v>
      </c>
    </row>
    <row r="3648" spans="47:56" x14ac:dyDescent="0.3">
      <c r="AU3648" t="s">
        <v>47829</v>
      </c>
      <c r="AW3648" t="s">
        <v>47830</v>
      </c>
      <c r="AZ3648" t="s">
        <v>47831</v>
      </c>
      <c r="BA3648" t="s">
        <v>47832</v>
      </c>
      <c r="BB3648" t="s">
        <v>47833</v>
      </c>
      <c r="BD3648" t="s">
        <v>47834</v>
      </c>
    </row>
    <row r="3649" spans="47:56" x14ac:dyDescent="0.3">
      <c r="AU3649" t="s">
        <v>47835</v>
      </c>
      <c r="AW3649" t="s">
        <v>47836</v>
      </c>
      <c r="AZ3649" t="s">
        <v>47837</v>
      </c>
      <c r="BA3649" t="s">
        <v>47838</v>
      </c>
      <c r="BB3649" t="s">
        <v>47839</v>
      </c>
      <c r="BD3649" t="s">
        <v>47840</v>
      </c>
    </row>
    <row r="3650" spans="47:56" x14ac:dyDescent="0.3">
      <c r="AU3650" t="s">
        <v>47841</v>
      </c>
      <c r="AW3650" t="s">
        <v>47842</v>
      </c>
      <c r="AZ3650" t="s">
        <v>47843</v>
      </c>
      <c r="BA3650" t="s">
        <v>47844</v>
      </c>
      <c r="BB3650" t="s">
        <v>47845</v>
      </c>
      <c r="BD3650" t="s">
        <v>47846</v>
      </c>
    </row>
    <row r="3651" spans="47:56" x14ac:dyDescent="0.3">
      <c r="AU3651" t="s">
        <v>47847</v>
      </c>
      <c r="AW3651" t="s">
        <v>47848</v>
      </c>
      <c r="AZ3651" t="s">
        <v>47849</v>
      </c>
      <c r="BA3651" t="s">
        <v>47850</v>
      </c>
      <c r="BB3651" t="s">
        <v>47851</v>
      </c>
      <c r="BD3651" t="s">
        <v>47852</v>
      </c>
    </row>
    <row r="3652" spans="47:56" x14ac:dyDescent="0.3">
      <c r="AU3652" t="s">
        <v>47853</v>
      </c>
      <c r="AW3652" t="s">
        <v>47854</v>
      </c>
      <c r="AZ3652" t="s">
        <v>47855</v>
      </c>
      <c r="BA3652" t="s">
        <v>47856</v>
      </c>
      <c r="BB3652" t="s">
        <v>47857</v>
      </c>
      <c r="BD3652" t="s">
        <v>47858</v>
      </c>
    </row>
    <row r="3653" spans="47:56" x14ac:dyDescent="0.3">
      <c r="AU3653" t="s">
        <v>47859</v>
      </c>
      <c r="AW3653" t="s">
        <v>47860</v>
      </c>
      <c r="AZ3653" t="s">
        <v>47861</v>
      </c>
      <c r="BA3653" t="s">
        <v>47862</v>
      </c>
      <c r="BB3653" t="s">
        <v>47863</v>
      </c>
      <c r="BD3653" t="s">
        <v>47864</v>
      </c>
    </row>
    <row r="3654" spans="47:56" x14ac:dyDescent="0.3">
      <c r="AU3654" t="s">
        <v>47865</v>
      </c>
      <c r="AW3654" t="s">
        <v>47866</v>
      </c>
      <c r="AZ3654" t="s">
        <v>47867</v>
      </c>
      <c r="BA3654" t="s">
        <v>47868</v>
      </c>
      <c r="BB3654" t="s">
        <v>47869</v>
      </c>
      <c r="BD3654" t="s">
        <v>47870</v>
      </c>
    </row>
    <row r="3655" spans="47:56" x14ac:dyDescent="0.3">
      <c r="AU3655" t="s">
        <v>47871</v>
      </c>
      <c r="AW3655" t="s">
        <v>47872</v>
      </c>
      <c r="AZ3655" t="s">
        <v>47873</v>
      </c>
      <c r="BA3655" t="s">
        <v>47874</v>
      </c>
      <c r="BB3655" t="s">
        <v>47875</v>
      </c>
      <c r="BD3655" t="s">
        <v>47876</v>
      </c>
    </row>
    <row r="3656" spans="47:56" x14ac:dyDescent="0.3">
      <c r="AU3656" t="s">
        <v>47877</v>
      </c>
      <c r="AW3656" t="s">
        <v>47878</v>
      </c>
      <c r="AZ3656" t="s">
        <v>47879</v>
      </c>
      <c r="BA3656" t="s">
        <v>47880</v>
      </c>
      <c r="BB3656" t="s">
        <v>47881</v>
      </c>
      <c r="BD3656" t="s">
        <v>47882</v>
      </c>
    </row>
    <row r="3657" spans="47:56" x14ac:dyDescent="0.3">
      <c r="AU3657" t="s">
        <v>47883</v>
      </c>
      <c r="AW3657" t="s">
        <v>47884</v>
      </c>
      <c r="AZ3657" t="s">
        <v>47885</v>
      </c>
      <c r="BA3657" t="s">
        <v>47886</v>
      </c>
      <c r="BB3657" t="s">
        <v>47887</v>
      </c>
      <c r="BD3657" t="s">
        <v>47888</v>
      </c>
    </row>
    <row r="3658" spans="47:56" x14ac:dyDescent="0.3">
      <c r="AU3658" t="s">
        <v>47889</v>
      </c>
      <c r="AW3658" t="s">
        <v>47890</v>
      </c>
      <c r="AZ3658" t="s">
        <v>47891</v>
      </c>
      <c r="BA3658" t="s">
        <v>47892</v>
      </c>
      <c r="BB3658" t="s">
        <v>47893</v>
      </c>
      <c r="BD3658" t="s">
        <v>47894</v>
      </c>
    </row>
    <row r="3659" spans="47:56" x14ac:dyDescent="0.3">
      <c r="AU3659" t="s">
        <v>47895</v>
      </c>
      <c r="AW3659" t="s">
        <v>47896</v>
      </c>
      <c r="AZ3659" t="s">
        <v>47897</v>
      </c>
      <c r="BA3659" t="s">
        <v>47898</v>
      </c>
      <c r="BB3659" t="s">
        <v>47899</v>
      </c>
      <c r="BD3659" t="s">
        <v>47900</v>
      </c>
    </row>
    <row r="3660" spans="47:56" x14ac:dyDescent="0.3">
      <c r="AU3660" t="s">
        <v>47901</v>
      </c>
      <c r="AW3660" t="s">
        <v>47902</v>
      </c>
      <c r="AZ3660" t="s">
        <v>47903</v>
      </c>
      <c r="BA3660" t="s">
        <v>47904</v>
      </c>
      <c r="BB3660" t="s">
        <v>47905</v>
      </c>
      <c r="BD3660" t="s">
        <v>47906</v>
      </c>
    </row>
    <row r="3661" spans="47:56" x14ac:dyDescent="0.3">
      <c r="AU3661" t="s">
        <v>47907</v>
      </c>
      <c r="AW3661" t="s">
        <v>47908</v>
      </c>
      <c r="AZ3661" t="s">
        <v>47909</v>
      </c>
      <c r="BA3661" t="s">
        <v>47910</v>
      </c>
      <c r="BB3661" t="s">
        <v>47911</v>
      </c>
      <c r="BD3661" t="s">
        <v>47912</v>
      </c>
    </row>
    <row r="3662" spans="47:56" x14ac:dyDescent="0.3">
      <c r="AU3662" t="s">
        <v>47913</v>
      </c>
      <c r="AW3662" t="s">
        <v>47914</v>
      </c>
      <c r="AZ3662" t="s">
        <v>47915</v>
      </c>
      <c r="BA3662" t="s">
        <v>47916</v>
      </c>
      <c r="BB3662" t="s">
        <v>47917</v>
      </c>
      <c r="BD3662" t="s">
        <v>47918</v>
      </c>
    </row>
    <row r="3663" spans="47:56" x14ac:dyDescent="0.3">
      <c r="AU3663" t="s">
        <v>47919</v>
      </c>
      <c r="AW3663" t="s">
        <v>47920</v>
      </c>
      <c r="AZ3663" t="s">
        <v>47921</v>
      </c>
      <c r="BA3663" t="s">
        <v>47922</v>
      </c>
      <c r="BB3663" t="s">
        <v>47923</v>
      </c>
      <c r="BD3663" t="s">
        <v>47924</v>
      </c>
    </row>
    <row r="3664" spans="47:56" x14ac:dyDescent="0.3">
      <c r="AU3664" t="s">
        <v>47925</v>
      </c>
      <c r="AW3664" t="s">
        <v>47926</v>
      </c>
      <c r="AZ3664" t="s">
        <v>47927</v>
      </c>
      <c r="BA3664" t="s">
        <v>47928</v>
      </c>
      <c r="BB3664" t="s">
        <v>47929</v>
      </c>
      <c r="BD3664" t="s">
        <v>47930</v>
      </c>
    </row>
    <row r="3665" spans="47:56" x14ac:dyDescent="0.3">
      <c r="AU3665" t="s">
        <v>47931</v>
      </c>
      <c r="AW3665" t="s">
        <v>47932</v>
      </c>
      <c r="AZ3665" t="s">
        <v>47933</v>
      </c>
      <c r="BA3665" t="s">
        <v>47934</v>
      </c>
      <c r="BB3665" t="s">
        <v>47935</v>
      </c>
      <c r="BD3665" t="s">
        <v>47936</v>
      </c>
    </row>
    <row r="3666" spans="47:56" x14ac:dyDescent="0.3">
      <c r="AU3666" t="s">
        <v>47937</v>
      </c>
      <c r="AW3666" t="s">
        <v>47938</v>
      </c>
      <c r="AZ3666" t="s">
        <v>47939</v>
      </c>
      <c r="BA3666" t="s">
        <v>47940</v>
      </c>
      <c r="BB3666" t="s">
        <v>47941</v>
      </c>
      <c r="BD3666" t="s">
        <v>47942</v>
      </c>
    </row>
    <row r="3667" spans="47:56" x14ac:dyDescent="0.3">
      <c r="AU3667" t="s">
        <v>47943</v>
      </c>
      <c r="AW3667" t="s">
        <v>47944</v>
      </c>
      <c r="AZ3667" t="s">
        <v>47945</v>
      </c>
      <c r="BA3667" t="s">
        <v>47946</v>
      </c>
      <c r="BB3667" t="s">
        <v>47947</v>
      </c>
      <c r="BD3667" t="s">
        <v>47948</v>
      </c>
    </row>
    <row r="3668" spans="47:56" x14ac:dyDescent="0.3">
      <c r="AU3668" t="s">
        <v>47949</v>
      </c>
      <c r="AW3668" t="s">
        <v>47950</v>
      </c>
      <c r="AZ3668" t="s">
        <v>47951</v>
      </c>
      <c r="BA3668" t="s">
        <v>47952</v>
      </c>
      <c r="BB3668" t="s">
        <v>47953</v>
      </c>
      <c r="BD3668" t="s">
        <v>47954</v>
      </c>
    </row>
    <row r="3669" spans="47:56" x14ac:dyDescent="0.3">
      <c r="AU3669" t="s">
        <v>47955</v>
      </c>
      <c r="AW3669" t="s">
        <v>47956</v>
      </c>
      <c r="AZ3669" t="s">
        <v>47957</v>
      </c>
      <c r="BA3669" t="s">
        <v>47958</v>
      </c>
      <c r="BB3669" t="s">
        <v>745</v>
      </c>
      <c r="BD3669" t="s">
        <v>47959</v>
      </c>
    </row>
    <row r="3670" spans="47:56" x14ac:dyDescent="0.3">
      <c r="AU3670" t="s">
        <v>47960</v>
      </c>
      <c r="AW3670" t="s">
        <v>47961</v>
      </c>
      <c r="AZ3670" t="s">
        <v>47962</v>
      </c>
      <c r="BA3670" t="s">
        <v>47963</v>
      </c>
      <c r="BB3670" t="s">
        <v>47964</v>
      </c>
      <c r="BD3670" t="s">
        <v>47965</v>
      </c>
    </row>
    <row r="3671" spans="47:56" x14ac:dyDescent="0.3">
      <c r="AU3671" t="s">
        <v>47966</v>
      </c>
      <c r="AW3671" t="s">
        <v>47967</v>
      </c>
      <c r="AZ3671" t="s">
        <v>47968</v>
      </c>
      <c r="BA3671" t="s">
        <v>47969</v>
      </c>
      <c r="BB3671" t="s">
        <v>47970</v>
      </c>
      <c r="BD3671" t="s">
        <v>47971</v>
      </c>
    </row>
    <row r="3672" spans="47:56" x14ac:dyDescent="0.3">
      <c r="AU3672" t="s">
        <v>47972</v>
      </c>
      <c r="AW3672" t="s">
        <v>47973</v>
      </c>
      <c r="AZ3672" t="s">
        <v>47974</v>
      </c>
      <c r="BA3672" t="s">
        <v>47975</v>
      </c>
      <c r="BB3672" t="s">
        <v>47976</v>
      </c>
      <c r="BD3672" t="s">
        <v>47977</v>
      </c>
    </row>
    <row r="3673" spans="47:56" x14ac:dyDescent="0.3">
      <c r="AU3673" t="s">
        <v>47978</v>
      </c>
      <c r="AW3673" t="s">
        <v>47979</v>
      </c>
      <c r="AZ3673" t="s">
        <v>47980</v>
      </c>
      <c r="BA3673" t="s">
        <v>47981</v>
      </c>
      <c r="BB3673" t="s">
        <v>47982</v>
      </c>
      <c r="BD3673" t="s">
        <v>47983</v>
      </c>
    </row>
    <row r="3674" spans="47:56" x14ac:dyDescent="0.3">
      <c r="AU3674" t="s">
        <v>47984</v>
      </c>
      <c r="AW3674" t="s">
        <v>47985</v>
      </c>
      <c r="AZ3674" t="s">
        <v>47986</v>
      </c>
      <c r="BA3674" t="s">
        <v>47987</v>
      </c>
      <c r="BB3674" t="s">
        <v>47988</v>
      </c>
      <c r="BD3674" t="s">
        <v>47989</v>
      </c>
    </row>
    <row r="3675" spans="47:56" x14ac:dyDescent="0.3">
      <c r="AU3675" t="s">
        <v>47990</v>
      </c>
      <c r="AW3675" t="s">
        <v>47991</v>
      </c>
      <c r="AZ3675" t="s">
        <v>47992</v>
      </c>
      <c r="BA3675" t="s">
        <v>47993</v>
      </c>
      <c r="BB3675" t="s">
        <v>47994</v>
      </c>
      <c r="BD3675" t="s">
        <v>47995</v>
      </c>
    </row>
    <row r="3676" spans="47:56" x14ac:dyDescent="0.3">
      <c r="AU3676" t="s">
        <v>47996</v>
      </c>
      <c r="AW3676" t="s">
        <v>47997</v>
      </c>
      <c r="AZ3676" t="s">
        <v>47998</v>
      </c>
      <c r="BA3676" t="s">
        <v>47999</v>
      </c>
      <c r="BB3676" t="s">
        <v>48000</v>
      </c>
      <c r="BD3676" t="s">
        <v>48001</v>
      </c>
    </row>
    <row r="3677" spans="47:56" x14ac:dyDescent="0.3">
      <c r="AU3677" t="s">
        <v>48002</v>
      </c>
      <c r="AW3677" t="s">
        <v>48003</v>
      </c>
      <c r="AZ3677" t="s">
        <v>48004</v>
      </c>
      <c r="BA3677" t="s">
        <v>48005</v>
      </c>
      <c r="BB3677" t="s">
        <v>48006</v>
      </c>
      <c r="BD3677" t="s">
        <v>48007</v>
      </c>
    </row>
    <row r="3678" spans="47:56" x14ac:dyDescent="0.3">
      <c r="AU3678" t="s">
        <v>48008</v>
      </c>
      <c r="AW3678" t="s">
        <v>48009</v>
      </c>
      <c r="AZ3678" t="s">
        <v>48010</v>
      </c>
      <c r="BA3678" t="s">
        <v>48011</v>
      </c>
      <c r="BB3678" t="s">
        <v>48012</v>
      </c>
      <c r="BD3678" t="s">
        <v>48013</v>
      </c>
    </row>
    <row r="3679" spans="47:56" x14ac:dyDescent="0.3">
      <c r="AU3679" t="s">
        <v>48014</v>
      </c>
      <c r="AW3679" t="s">
        <v>48015</v>
      </c>
      <c r="AZ3679" t="s">
        <v>48016</v>
      </c>
      <c r="BA3679" t="s">
        <v>48017</v>
      </c>
      <c r="BB3679" t="s">
        <v>48018</v>
      </c>
      <c r="BD3679" t="s">
        <v>48019</v>
      </c>
    </row>
    <row r="3680" spans="47:56" x14ac:dyDescent="0.3">
      <c r="AU3680" t="s">
        <v>48020</v>
      </c>
      <c r="AW3680" t="s">
        <v>48021</v>
      </c>
      <c r="AZ3680" t="s">
        <v>48022</v>
      </c>
      <c r="BA3680" t="s">
        <v>48023</v>
      </c>
      <c r="BB3680" t="s">
        <v>48024</v>
      </c>
      <c r="BD3680" t="s">
        <v>48025</v>
      </c>
    </row>
    <row r="3681" spans="47:56" x14ac:dyDescent="0.3">
      <c r="AU3681" t="s">
        <v>48026</v>
      </c>
      <c r="AW3681" t="s">
        <v>48027</v>
      </c>
      <c r="AZ3681" t="s">
        <v>48028</v>
      </c>
      <c r="BA3681" t="s">
        <v>48029</v>
      </c>
      <c r="BB3681" t="s">
        <v>48030</v>
      </c>
      <c r="BD3681" t="s">
        <v>48031</v>
      </c>
    </row>
    <row r="3682" spans="47:56" x14ac:dyDescent="0.3">
      <c r="AU3682" t="s">
        <v>48032</v>
      </c>
      <c r="AW3682" t="s">
        <v>48033</v>
      </c>
      <c r="AZ3682" t="s">
        <v>48034</v>
      </c>
      <c r="BA3682" t="s">
        <v>48035</v>
      </c>
      <c r="BB3682" t="s">
        <v>48036</v>
      </c>
      <c r="BD3682" t="s">
        <v>48037</v>
      </c>
    </row>
    <row r="3683" spans="47:56" x14ac:dyDescent="0.3">
      <c r="AU3683" t="s">
        <v>48038</v>
      </c>
      <c r="AW3683" t="s">
        <v>48039</v>
      </c>
      <c r="AZ3683" t="s">
        <v>48040</v>
      </c>
      <c r="BA3683" t="s">
        <v>48041</v>
      </c>
      <c r="BB3683" t="s">
        <v>48042</v>
      </c>
      <c r="BD3683" t="s">
        <v>48043</v>
      </c>
    </row>
    <row r="3684" spans="47:56" x14ac:dyDescent="0.3">
      <c r="AU3684" t="s">
        <v>48044</v>
      </c>
      <c r="AW3684" t="s">
        <v>48045</v>
      </c>
      <c r="AZ3684" t="s">
        <v>48046</v>
      </c>
      <c r="BA3684" t="s">
        <v>48047</v>
      </c>
      <c r="BB3684" t="s">
        <v>48048</v>
      </c>
      <c r="BD3684" t="s">
        <v>48049</v>
      </c>
    </row>
    <row r="3685" spans="47:56" x14ac:dyDescent="0.3">
      <c r="AU3685" t="s">
        <v>48050</v>
      </c>
      <c r="AW3685" t="s">
        <v>48051</v>
      </c>
      <c r="AZ3685" t="s">
        <v>48052</v>
      </c>
      <c r="BA3685" t="s">
        <v>48053</v>
      </c>
      <c r="BB3685" t="s">
        <v>48054</v>
      </c>
      <c r="BD3685" t="s">
        <v>48055</v>
      </c>
    </row>
    <row r="3686" spans="47:56" x14ac:dyDescent="0.3">
      <c r="AU3686" t="s">
        <v>48056</v>
      </c>
      <c r="AW3686" t="s">
        <v>48057</v>
      </c>
      <c r="AZ3686" t="s">
        <v>48058</v>
      </c>
      <c r="BA3686" t="s">
        <v>23845</v>
      </c>
      <c r="BB3686" t="s">
        <v>48059</v>
      </c>
      <c r="BD3686" t="s">
        <v>48060</v>
      </c>
    </row>
    <row r="3687" spans="47:56" x14ac:dyDescent="0.3">
      <c r="AU3687" t="s">
        <v>48061</v>
      </c>
      <c r="AW3687" t="s">
        <v>48062</v>
      </c>
      <c r="AZ3687" t="s">
        <v>48063</v>
      </c>
      <c r="BA3687" t="s">
        <v>48064</v>
      </c>
      <c r="BB3687" t="s">
        <v>48065</v>
      </c>
      <c r="BD3687" t="s">
        <v>48066</v>
      </c>
    </row>
    <row r="3688" spans="47:56" x14ac:dyDescent="0.3">
      <c r="AU3688" t="s">
        <v>48067</v>
      </c>
      <c r="AW3688" t="s">
        <v>48068</v>
      </c>
      <c r="AZ3688" t="s">
        <v>48069</v>
      </c>
      <c r="BA3688" t="s">
        <v>48070</v>
      </c>
      <c r="BB3688" t="s">
        <v>48071</v>
      </c>
      <c r="BD3688" t="s">
        <v>48072</v>
      </c>
    </row>
    <row r="3689" spans="47:56" x14ac:dyDescent="0.3">
      <c r="AU3689" t="s">
        <v>48073</v>
      </c>
      <c r="AW3689" t="s">
        <v>48074</v>
      </c>
      <c r="AZ3689" t="s">
        <v>48075</v>
      </c>
      <c r="BA3689" t="s">
        <v>48076</v>
      </c>
      <c r="BB3689" t="s">
        <v>48077</v>
      </c>
      <c r="BD3689" t="s">
        <v>48078</v>
      </c>
    </row>
    <row r="3690" spans="47:56" x14ac:dyDescent="0.3">
      <c r="AU3690" t="s">
        <v>48079</v>
      </c>
      <c r="AW3690" t="s">
        <v>48080</v>
      </c>
      <c r="AZ3690" t="s">
        <v>48081</v>
      </c>
      <c r="BA3690" t="s">
        <v>48082</v>
      </c>
      <c r="BB3690" t="s">
        <v>48083</v>
      </c>
      <c r="BD3690" t="s">
        <v>48084</v>
      </c>
    </row>
    <row r="3691" spans="47:56" x14ac:dyDescent="0.3">
      <c r="AU3691" t="s">
        <v>48085</v>
      </c>
      <c r="AW3691" t="s">
        <v>48086</v>
      </c>
      <c r="AZ3691" t="s">
        <v>48087</v>
      </c>
      <c r="BA3691" t="s">
        <v>48088</v>
      </c>
      <c r="BB3691" t="s">
        <v>48089</v>
      </c>
      <c r="BD3691" t="s">
        <v>48090</v>
      </c>
    </row>
    <row r="3692" spans="47:56" x14ac:dyDescent="0.3">
      <c r="AU3692" t="s">
        <v>48091</v>
      </c>
      <c r="AW3692" t="s">
        <v>48092</v>
      </c>
      <c r="AZ3692" t="s">
        <v>48093</v>
      </c>
      <c r="BA3692" t="s">
        <v>48094</v>
      </c>
      <c r="BB3692" t="s">
        <v>48095</v>
      </c>
      <c r="BD3692" t="s">
        <v>48096</v>
      </c>
    </row>
    <row r="3693" spans="47:56" x14ac:dyDescent="0.3">
      <c r="AU3693" t="s">
        <v>48097</v>
      </c>
      <c r="AW3693" t="s">
        <v>48098</v>
      </c>
      <c r="AZ3693" t="s">
        <v>48099</v>
      </c>
      <c r="BA3693" t="s">
        <v>48100</v>
      </c>
      <c r="BB3693" t="s">
        <v>48101</v>
      </c>
      <c r="BD3693" t="s">
        <v>48102</v>
      </c>
    </row>
    <row r="3694" spans="47:56" x14ac:dyDescent="0.3">
      <c r="AU3694" t="s">
        <v>48103</v>
      </c>
      <c r="AW3694" t="s">
        <v>48104</v>
      </c>
      <c r="AZ3694" t="s">
        <v>48105</v>
      </c>
      <c r="BA3694" t="s">
        <v>48106</v>
      </c>
      <c r="BB3694" t="s">
        <v>48107</v>
      </c>
      <c r="BD3694" t="s">
        <v>48108</v>
      </c>
    </row>
    <row r="3695" spans="47:56" x14ac:dyDescent="0.3">
      <c r="AU3695" t="s">
        <v>48109</v>
      </c>
      <c r="AW3695" t="s">
        <v>48110</v>
      </c>
      <c r="AZ3695" t="s">
        <v>48111</v>
      </c>
      <c r="BA3695" t="s">
        <v>48112</v>
      </c>
      <c r="BB3695" t="s">
        <v>48113</v>
      </c>
      <c r="BD3695" t="s">
        <v>48114</v>
      </c>
    </row>
    <row r="3696" spans="47:56" x14ac:dyDescent="0.3">
      <c r="AU3696" t="s">
        <v>48115</v>
      </c>
      <c r="AW3696" t="s">
        <v>48116</v>
      </c>
      <c r="AZ3696" t="s">
        <v>48117</v>
      </c>
      <c r="BA3696" t="s">
        <v>48118</v>
      </c>
      <c r="BB3696" t="s">
        <v>48119</v>
      </c>
      <c r="BD3696" t="s">
        <v>48120</v>
      </c>
    </row>
    <row r="3697" spans="47:56" x14ac:dyDescent="0.3">
      <c r="AU3697" t="s">
        <v>48121</v>
      </c>
      <c r="AW3697" t="s">
        <v>48122</v>
      </c>
      <c r="AZ3697" t="s">
        <v>48123</v>
      </c>
      <c r="BA3697" t="s">
        <v>48124</v>
      </c>
      <c r="BB3697" t="s">
        <v>48125</v>
      </c>
      <c r="BD3697" t="s">
        <v>48126</v>
      </c>
    </row>
    <row r="3698" spans="47:56" x14ac:dyDescent="0.3">
      <c r="AU3698" t="s">
        <v>48127</v>
      </c>
      <c r="AW3698" t="s">
        <v>48128</v>
      </c>
      <c r="AZ3698" t="s">
        <v>48129</v>
      </c>
      <c r="BA3698" t="s">
        <v>48130</v>
      </c>
      <c r="BB3698" t="s">
        <v>48131</v>
      </c>
      <c r="BD3698" t="s">
        <v>48132</v>
      </c>
    </row>
    <row r="3699" spans="47:56" x14ac:dyDescent="0.3">
      <c r="AU3699" t="s">
        <v>48133</v>
      </c>
      <c r="AW3699" t="s">
        <v>48134</v>
      </c>
      <c r="AZ3699" t="s">
        <v>48135</v>
      </c>
      <c r="BA3699" t="s">
        <v>48136</v>
      </c>
      <c r="BB3699" t="s">
        <v>48137</v>
      </c>
      <c r="BD3699" t="s">
        <v>48138</v>
      </c>
    </row>
    <row r="3700" spans="47:56" x14ac:dyDescent="0.3">
      <c r="AU3700" t="s">
        <v>48139</v>
      </c>
      <c r="AW3700" t="s">
        <v>48140</v>
      </c>
      <c r="AZ3700" t="s">
        <v>48141</v>
      </c>
      <c r="BA3700" t="s">
        <v>48142</v>
      </c>
      <c r="BB3700" t="s">
        <v>48143</v>
      </c>
      <c r="BD3700" t="s">
        <v>48144</v>
      </c>
    </row>
    <row r="3701" spans="47:56" x14ac:dyDescent="0.3">
      <c r="AU3701" t="s">
        <v>48145</v>
      </c>
      <c r="AW3701" t="s">
        <v>48146</v>
      </c>
      <c r="AZ3701" t="s">
        <v>48147</v>
      </c>
      <c r="BA3701" t="s">
        <v>48148</v>
      </c>
      <c r="BB3701" t="s">
        <v>48149</v>
      </c>
      <c r="BD3701" t="s">
        <v>48150</v>
      </c>
    </row>
    <row r="3702" spans="47:56" x14ac:dyDescent="0.3">
      <c r="AU3702" t="s">
        <v>48151</v>
      </c>
      <c r="AW3702" t="s">
        <v>48152</v>
      </c>
      <c r="AZ3702" t="s">
        <v>48153</v>
      </c>
      <c r="BA3702" t="s">
        <v>48154</v>
      </c>
      <c r="BB3702" t="s">
        <v>48155</v>
      </c>
      <c r="BD3702" t="s">
        <v>48156</v>
      </c>
    </row>
    <row r="3703" spans="47:56" x14ac:dyDescent="0.3">
      <c r="AU3703" t="s">
        <v>48157</v>
      </c>
      <c r="AW3703" t="s">
        <v>48158</v>
      </c>
      <c r="AZ3703" t="s">
        <v>48159</v>
      </c>
      <c r="BA3703" t="s">
        <v>48160</v>
      </c>
      <c r="BB3703" t="s">
        <v>48161</v>
      </c>
      <c r="BD3703" t="s">
        <v>48162</v>
      </c>
    </row>
    <row r="3704" spans="47:56" x14ac:dyDescent="0.3">
      <c r="AU3704" t="s">
        <v>48163</v>
      </c>
      <c r="AW3704" t="s">
        <v>48164</v>
      </c>
      <c r="AZ3704" t="s">
        <v>48165</v>
      </c>
      <c r="BA3704" t="s">
        <v>48166</v>
      </c>
      <c r="BB3704" t="s">
        <v>48167</v>
      </c>
      <c r="BD3704" t="s">
        <v>48168</v>
      </c>
    </row>
    <row r="3705" spans="47:56" x14ac:dyDescent="0.3">
      <c r="AU3705" t="s">
        <v>33551</v>
      </c>
      <c r="AW3705" t="s">
        <v>48169</v>
      </c>
      <c r="AZ3705" t="s">
        <v>48170</v>
      </c>
      <c r="BA3705" t="s">
        <v>48171</v>
      </c>
      <c r="BB3705" t="s">
        <v>48172</v>
      </c>
      <c r="BD3705" t="s">
        <v>48173</v>
      </c>
    </row>
    <row r="3706" spans="47:56" x14ac:dyDescent="0.3">
      <c r="AU3706" t="s">
        <v>48174</v>
      </c>
      <c r="AW3706" t="s">
        <v>48175</v>
      </c>
      <c r="AZ3706" t="s">
        <v>48176</v>
      </c>
      <c r="BA3706" t="s">
        <v>48177</v>
      </c>
      <c r="BB3706" t="s">
        <v>48178</v>
      </c>
      <c r="BD3706" t="s">
        <v>48179</v>
      </c>
    </row>
    <row r="3707" spans="47:56" x14ac:dyDescent="0.3">
      <c r="AU3707" t="s">
        <v>48180</v>
      </c>
      <c r="AW3707" t="s">
        <v>48181</v>
      </c>
      <c r="AZ3707" t="s">
        <v>48182</v>
      </c>
      <c r="BA3707" t="s">
        <v>48183</v>
      </c>
      <c r="BB3707" t="s">
        <v>48184</v>
      </c>
      <c r="BD3707" t="s">
        <v>48185</v>
      </c>
    </row>
    <row r="3708" spans="47:56" x14ac:dyDescent="0.3">
      <c r="AU3708" t="s">
        <v>48186</v>
      </c>
      <c r="AW3708" t="s">
        <v>48187</v>
      </c>
      <c r="AZ3708" t="s">
        <v>48188</v>
      </c>
      <c r="BA3708" t="s">
        <v>48189</v>
      </c>
      <c r="BB3708" t="s">
        <v>48190</v>
      </c>
      <c r="BD3708" t="s">
        <v>48191</v>
      </c>
    </row>
    <row r="3709" spans="47:56" x14ac:dyDescent="0.3">
      <c r="AU3709" t="s">
        <v>48192</v>
      </c>
      <c r="AW3709" t="s">
        <v>48193</v>
      </c>
      <c r="AZ3709" t="s">
        <v>48194</v>
      </c>
      <c r="BA3709" t="s">
        <v>48195</v>
      </c>
      <c r="BB3709" t="s">
        <v>48196</v>
      </c>
      <c r="BD3709" t="s">
        <v>48197</v>
      </c>
    </row>
    <row r="3710" spans="47:56" x14ac:dyDescent="0.3">
      <c r="AU3710" t="s">
        <v>48198</v>
      </c>
      <c r="AW3710" t="s">
        <v>48199</v>
      </c>
      <c r="AZ3710" t="s">
        <v>48200</v>
      </c>
      <c r="BA3710" t="s">
        <v>48201</v>
      </c>
      <c r="BB3710" t="s">
        <v>48202</v>
      </c>
      <c r="BD3710" t="s">
        <v>48203</v>
      </c>
    </row>
    <row r="3711" spans="47:56" x14ac:dyDescent="0.3">
      <c r="AU3711" t="s">
        <v>48204</v>
      </c>
      <c r="AW3711" t="s">
        <v>48205</v>
      </c>
      <c r="AZ3711" t="s">
        <v>48206</v>
      </c>
      <c r="BA3711" t="s">
        <v>48207</v>
      </c>
      <c r="BB3711" t="s">
        <v>48208</v>
      </c>
      <c r="BD3711" t="s">
        <v>48209</v>
      </c>
    </row>
    <row r="3712" spans="47:56" x14ac:dyDescent="0.3">
      <c r="AU3712" t="s">
        <v>48210</v>
      </c>
      <c r="AW3712" t="s">
        <v>48211</v>
      </c>
      <c r="AZ3712" t="s">
        <v>48212</v>
      </c>
      <c r="BA3712" t="s">
        <v>48213</v>
      </c>
      <c r="BB3712" t="s">
        <v>48214</v>
      </c>
      <c r="BD3712" t="s">
        <v>48215</v>
      </c>
    </row>
    <row r="3713" spans="47:56" x14ac:dyDescent="0.3">
      <c r="AU3713" t="s">
        <v>33590</v>
      </c>
      <c r="AW3713" t="s">
        <v>48216</v>
      </c>
      <c r="AZ3713" t="s">
        <v>48217</v>
      </c>
      <c r="BA3713" t="s">
        <v>48218</v>
      </c>
      <c r="BB3713" t="s">
        <v>48219</v>
      </c>
      <c r="BD3713" t="s">
        <v>48220</v>
      </c>
    </row>
    <row r="3714" spans="47:56" x14ac:dyDescent="0.3">
      <c r="AU3714" t="s">
        <v>48221</v>
      </c>
      <c r="AW3714" t="s">
        <v>48222</v>
      </c>
      <c r="AZ3714" t="s">
        <v>48223</v>
      </c>
      <c r="BA3714" t="s">
        <v>48224</v>
      </c>
      <c r="BB3714" t="s">
        <v>48225</v>
      </c>
      <c r="BD3714" t="s">
        <v>48226</v>
      </c>
    </row>
    <row r="3715" spans="47:56" x14ac:dyDescent="0.3">
      <c r="AU3715" t="s">
        <v>48227</v>
      </c>
      <c r="AW3715" t="s">
        <v>48228</v>
      </c>
      <c r="AZ3715" t="s">
        <v>48229</v>
      </c>
      <c r="BA3715" t="s">
        <v>48230</v>
      </c>
      <c r="BB3715" t="s">
        <v>48231</v>
      </c>
      <c r="BD3715" t="s">
        <v>48232</v>
      </c>
    </row>
    <row r="3716" spans="47:56" x14ac:dyDescent="0.3">
      <c r="AU3716" t="s">
        <v>48233</v>
      </c>
      <c r="AW3716" t="s">
        <v>48234</v>
      </c>
      <c r="AZ3716" t="s">
        <v>48235</v>
      </c>
      <c r="BA3716" t="s">
        <v>48236</v>
      </c>
      <c r="BB3716" t="s">
        <v>48237</v>
      </c>
      <c r="BD3716" t="s">
        <v>48238</v>
      </c>
    </row>
    <row r="3717" spans="47:56" x14ac:dyDescent="0.3">
      <c r="AU3717" t="s">
        <v>48239</v>
      </c>
      <c r="AW3717" t="s">
        <v>48240</v>
      </c>
      <c r="AZ3717" t="s">
        <v>48241</v>
      </c>
      <c r="BA3717" t="s">
        <v>48242</v>
      </c>
      <c r="BB3717" t="s">
        <v>48243</v>
      </c>
      <c r="BD3717" t="s">
        <v>48244</v>
      </c>
    </row>
    <row r="3718" spans="47:56" x14ac:dyDescent="0.3">
      <c r="AU3718" t="s">
        <v>48245</v>
      </c>
      <c r="AW3718" t="s">
        <v>48246</v>
      </c>
      <c r="AZ3718" t="s">
        <v>48247</v>
      </c>
      <c r="BA3718" t="s">
        <v>48248</v>
      </c>
      <c r="BB3718" t="s">
        <v>48249</v>
      </c>
      <c r="BD3718" t="s">
        <v>48250</v>
      </c>
    </row>
    <row r="3719" spans="47:56" x14ac:dyDescent="0.3">
      <c r="AU3719" t="s">
        <v>48251</v>
      </c>
      <c r="AW3719" t="s">
        <v>48252</v>
      </c>
      <c r="AZ3719" t="s">
        <v>48253</v>
      </c>
      <c r="BA3719" t="s">
        <v>48254</v>
      </c>
      <c r="BB3719" t="s">
        <v>48255</v>
      </c>
      <c r="BD3719" t="s">
        <v>48256</v>
      </c>
    </row>
    <row r="3720" spans="47:56" x14ac:dyDescent="0.3">
      <c r="AU3720" t="s">
        <v>48257</v>
      </c>
      <c r="AW3720" t="s">
        <v>48258</v>
      </c>
      <c r="AZ3720" t="s">
        <v>48259</v>
      </c>
      <c r="BA3720" t="s">
        <v>48260</v>
      </c>
      <c r="BB3720" t="s">
        <v>48261</v>
      </c>
      <c r="BD3720" t="s">
        <v>48262</v>
      </c>
    </row>
    <row r="3721" spans="47:56" x14ac:dyDescent="0.3">
      <c r="AU3721" t="s">
        <v>48263</v>
      </c>
      <c r="AW3721" t="s">
        <v>48264</v>
      </c>
      <c r="AZ3721" t="s">
        <v>48265</v>
      </c>
      <c r="BA3721" t="s">
        <v>48266</v>
      </c>
      <c r="BB3721" t="s">
        <v>48267</v>
      </c>
      <c r="BD3721" t="s">
        <v>48268</v>
      </c>
    </row>
    <row r="3722" spans="47:56" x14ac:dyDescent="0.3">
      <c r="AU3722" t="s">
        <v>48269</v>
      </c>
      <c r="AW3722" t="s">
        <v>48270</v>
      </c>
      <c r="AZ3722" t="s">
        <v>48271</v>
      </c>
      <c r="BA3722" t="s">
        <v>48272</v>
      </c>
      <c r="BB3722" t="s">
        <v>48273</v>
      </c>
      <c r="BD3722" t="s">
        <v>48274</v>
      </c>
    </row>
    <row r="3723" spans="47:56" x14ac:dyDescent="0.3">
      <c r="AU3723" t="s">
        <v>48275</v>
      </c>
      <c r="AW3723" t="s">
        <v>48276</v>
      </c>
      <c r="AZ3723" t="s">
        <v>48277</v>
      </c>
      <c r="BA3723" t="s">
        <v>48278</v>
      </c>
      <c r="BB3723" t="s">
        <v>48279</v>
      </c>
      <c r="BD3723" t="s">
        <v>48280</v>
      </c>
    </row>
    <row r="3724" spans="47:56" x14ac:dyDescent="0.3">
      <c r="AU3724" t="s">
        <v>48281</v>
      </c>
      <c r="AW3724" t="s">
        <v>48282</v>
      </c>
      <c r="AZ3724" t="s">
        <v>48283</v>
      </c>
      <c r="BA3724" t="s">
        <v>48284</v>
      </c>
      <c r="BB3724" t="s">
        <v>48285</v>
      </c>
      <c r="BD3724" t="s">
        <v>48286</v>
      </c>
    </row>
    <row r="3725" spans="47:56" x14ac:dyDescent="0.3">
      <c r="AU3725" t="s">
        <v>48287</v>
      </c>
      <c r="AW3725" t="s">
        <v>48288</v>
      </c>
      <c r="AZ3725" t="s">
        <v>48289</v>
      </c>
      <c r="BA3725" t="s">
        <v>46878</v>
      </c>
      <c r="BB3725" t="s">
        <v>48290</v>
      </c>
      <c r="BD3725" t="s">
        <v>48291</v>
      </c>
    </row>
    <row r="3726" spans="47:56" x14ac:dyDescent="0.3">
      <c r="AU3726" t="s">
        <v>48292</v>
      </c>
      <c r="AW3726" t="s">
        <v>48293</v>
      </c>
      <c r="AZ3726" t="s">
        <v>48294</v>
      </c>
      <c r="BA3726" t="s">
        <v>48295</v>
      </c>
      <c r="BB3726" t="s">
        <v>48296</v>
      </c>
      <c r="BD3726" t="s">
        <v>48297</v>
      </c>
    </row>
    <row r="3727" spans="47:56" x14ac:dyDescent="0.3">
      <c r="AU3727" t="s">
        <v>48298</v>
      </c>
      <c r="AW3727" t="s">
        <v>48299</v>
      </c>
      <c r="AZ3727" t="s">
        <v>48300</v>
      </c>
      <c r="BA3727" t="s">
        <v>48301</v>
      </c>
      <c r="BB3727" t="s">
        <v>48302</v>
      </c>
      <c r="BD3727" t="s">
        <v>48303</v>
      </c>
    </row>
    <row r="3728" spans="47:56" x14ac:dyDescent="0.3">
      <c r="AU3728" t="s">
        <v>48304</v>
      </c>
      <c r="AW3728" t="s">
        <v>48305</v>
      </c>
      <c r="AZ3728" t="s">
        <v>48306</v>
      </c>
      <c r="BA3728" t="s">
        <v>48307</v>
      </c>
      <c r="BB3728" t="s">
        <v>48308</v>
      </c>
      <c r="BD3728" t="s">
        <v>48309</v>
      </c>
    </row>
    <row r="3729" spans="47:56" x14ac:dyDescent="0.3">
      <c r="AU3729" t="s">
        <v>48310</v>
      </c>
      <c r="AW3729" t="s">
        <v>48311</v>
      </c>
      <c r="AZ3729" t="s">
        <v>48312</v>
      </c>
      <c r="BA3729" t="s">
        <v>48313</v>
      </c>
      <c r="BB3729" t="s">
        <v>48314</v>
      </c>
      <c r="BD3729" t="s">
        <v>48315</v>
      </c>
    </row>
    <row r="3730" spans="47:56" x14ac:dyDescent="0.3">
      <c r="AU3730" t="s">
        <v>48316</v>
      </c>
      <c r="AW3730" t="s">
        <v>48317</v>
      </c>
      <c r="AZ3730" t="s">
        <v>48318</v>
      </c>
      <c r="BA3730" t="s">
        <v>48319</v>
      </c>
      <c r="BB3730" t="s">
        <v>48320</v>
      </c>
      <c r="BD3730" t="s">
        <v>48321</v>
      </c>
    </row>
    <row r="3731" spans="47:56" x14ac:dyDescent="0.3">
      <c r="AU3731" t="s">
        <v>48322</v>
      </c>
      <c r="AW3731" t="s">
        <v>48323</v>
      </c>
      <c r="AZ3731" t="s">
        <v>48324</v>
      </c>
      <c r="BA3731" t="s">
        <v>48325</v>
      </c>
      <c r="BB3731" t="s">
        <v>48326</v>
      </c>
      <c r="BD3731" t="s">
        <v>48327</v>
      </c>
    </row>
    <row r="3732" spans="47:56" x14ac:dyDescent="0.3">
      <c r="AU3732" t="s">
        <v>48328</v>
      </c>
      <c r="AW3732" t="s">
        <v>48329</v>
      </c>
      <c r="AZ3732" t="s">
        <v>48330</v>
      </c>
      <c r="BA3732" t="s">
        <v>48331</v>
      </c>
      <c r="BB3732" t="s">
        <v>48332</v>
      </c>
      <c r="BD3732" t="s">
        <v>48333</v>
      </c>
    </row>
    <row r="3733" spans="47:56" x14ac:dyDescent="0.3">
      <c r="AU3733" t="s">
        <v>48334</v>
      </c>
      <c r="AW3733" t="s">
        <v>48335</v>
      </c>
      <c r="AZ3733" t="s">
        <v>48336</v>
      </c>
      <c r="BA3733" t="s">
        <v>48337</v>
      </c>
      <c r="BB3733" t="s">
        <v>48338</v>
      </c>
      <c r="BD3733" t="s">
        <v>48339</v>
      </c>
    </row>
    <row r="3734" spans="47:56" x14ac:dyDescent="0.3">
      <c r="AU3734" t="s">
        <v>48340</v>
      </c>
      <c r="AW3734" t="s">
        <v>48341</v>
      </c>
      <c r="AZ3734" t="s">
        <v>48342</v>
      </c>
      <c r="BA3734" t="s">
        <v>48343</v>
      </c>
      <c r="BB3734" t="s">
        <v>48344</v>
      </c>
      <c r="BD3734" t="s">
        <v>48345</v>
      </c>
    </row>
    <row r="3735" spans="47:56" x14ac:dyDescent="0.3">
      <c r="AU3735" t="s">
        <v>48346</v>
      </c>
      <c r="AW3735" t="s">
        <v>48347</v>
      </c>
      <c r="AZ3735" t="s">
        <v>48348</v>
      </c>
      <c r="BA3735" t="s">
        <v>48349</v>
      </c>
      <c r="BB3735" t="s">
        <v>48350</v>
      </c>
      <c r="BD3735" t="s">
        <v>48351</v>
      </c>
    </row>
    <row r="3736" spans="47:56" x14ac:dyDescent="0.3">
      <c r="AU3736" t="s">
        <v>48352</v>
      </c>
      <c r="AW3736" t="s">
        <v>48353</v>
      </c>
      <c r="AZ3736" t="s">
        <v>48354</v>
      </c>
      <c r="BA3736" t="s">
        <v>48355</v>
      </c>
      <c r="BB3736" t="s">
        <v>48356</v>
      </c>
      <c r="BD3736" t="s">
        <v>48357</v>
      </c>
    </row>
    <row r="3737" spans="47:56" x14ac:dyDescent="0.3">
      <c r="AU3737" t="s">
        <v>48358</v>
      </c>
      <c r="AW3737" t="s">
        <v>48359</v>
      </c>
      <c r="AZ3737" t="s">
        <v>48360</v>
      </c>
      <c r="BA3737" t="s">
        <v>48361</v>
      </c>
      <c r="BB3737" t="s">
        <v>48362</v>
      </c>
      <c r="BD3737" t="s">
        <v>48363</v>
      </c>
    </row>
    <row r="3738" spans="47:56" x14ac:dyDescent="0.3">
      <c r="AU3738" t="s">
        <v>48364</v>
      </c>
      <c r="AW3738" t="s">
        <v>48365</v>
      </c>
      <c r="AZ3738" t="s">
        <v>48366</v>
      </c>
      <c r="BA3738" t="s">
        <v>48367</v>
      </c>
      <c r="BB3738" t="s">
        <v>48368</v>
      </c>
      <c r="BD3738" t="s">
        <v>48369</v>
      </c>
    </row>
    <row r="3739" spans="47:56" x14ac:dyDescent="0.3">
      <c r="AU3739" t="s">
        <v>48370</v>
      </c>
      <c r="AW3739" t="s">
        <v>48371</v>
      </c>
      <c r="AZ3739" t="s">
        <v>48372</v>
      </c>
      <c r="BA3739" t="s">
        <v>48373</v>
      </c>
      <c r="BB3739" t="s">
        <v>48374</v>
      </c>
      <c r="BD3739" t="s">
        <v>48375</v>
      </c>
    </row>
    <row r="3740" spans="47:56" x14ac:dyDescent="0.3">
      <c r="AU3740" t="s">
        <v>48376</v>
      </c>
      <c r="AW3740" t="s">
        <v>48377</v>
      </c>
      <c r="AZ3740" t="s">
        <v>48378</v>
      </c>
      <c r="BA3740" t="s">
        <v>48379</v>
      </c>
      <c r="BB3740" t="s">
        <v>48380</v>
      </c>
      <c r="BD3740" t="s">
        <v>48381</v>
      </c>
    </row>
    <row r="3741" spans="47:56" x14ac:dyDescent="0.3">
      <c r="AU3741" t="s">
        <v>48382</v>
      </c>
      <c r="AW3741" t="s">
        <v>48383</v>
      </c>
      <c r="AZ3741" t="s">
        <v>48384</v>
      </c>
      <c r="BA3741" t="s">
        <v>48385</v>
      </c>
      <c r="BB3741" t="s">
        <v>48386</v>
      </c>
      <c r="BD3741" t="s">
        <v>48387</v>
      </c>
    </row>
    <row r="3742" spans="47:56" x14ac:dyDescent="0.3">
      <c r="AU3742" t="s">
        <v>48388</v>
      </c>
      <c r="AW3742" t="s">
        <v>48389</v>
      </c>
      <c r="AZ3742" t="s">
        <v>48390</v>
      </c>
      <c r="BA3742" t="s">
        <v>48391</v>
      </c>
      <c r="BB3742" t="s">
        <v>48392</v>
      </c>
      <c r="BD3742" t="s">
        <v>48393</v>
      </c>
    </row>
    <row r="3743" spans="47:56" x14ac:dyDescent="0.3">
      <c r="AU3743" t="s">
        <v>48394</v>
      </c>
      <c r="AW3743" t="s">
        <v>48395</v>
      </c>
      <c r="AZ3743" t="s">
        <v>48396</v>
      </c>
      <c r="BA3743" t="s">
        <v>48397</v>
      </c>
      <c r="BB3743" t="s">
        <v>48398</v>
      </c>
      <c r="BD3743" t="s">
        <v>48399</v>
      </c>
    </row>
    <row r="3744" spans="47:56" x14ac:dyDescent="0.3">
      <c r="AU3744" t="s">
        <v>48400</v>
      </c>
      <c r="AW3744" t="s">
        <v>48401</v>
      </c>
      <c r="AZ3744" t="s">
        <v>48402</v>
      </c>
      <c r="BA3744" t="s">
        <v>48403</v>
      </c>
      <c r="BB3744" t="s">
        <v>48404</v>
      </c>
      <c r="BD3744" t="s">
        <v>48405</v>
      </c>
    </row>
    <row r="3745" spans="47:56" x14ac:dyDescent="0.3">
      <c r="AU3745" t="s">
        <v>48406</v>
      </c>
      <c r="AW3745" t="s">
        <v>48407</v>
      </c>
      <c r="AZ3745" t="s">
        <v>48408</v>
      </c>
      <c r="BA3745" t="s">
        <v>1748</v>
      </c>
      <c r="BB3745" t="s">
        <v>48409</v>
      </c>
      <c r="BD3745" t="s">
        <v>48410</v>
      </c>
    </row>
    <row r="3746" spans="47:56" x14ac:dyDescent="0.3">
      <c r="AU3746" t="s">
        <v>33681</v>
      </c>
      <c r="AW3746" t="s">
        <v>48411</v>
      </c>
      <c r="AZ3746" t="s">
        <v>48412</v>
      </c>
      <c r="BA3746" t="s">
        <v>48413</v>
      </c>
      <c r="BB3746" t="s">
        <v>48414</v>
      </c>
      <c r="BD3746" t="s">
        <v>48415</v>
      </c>
    </row>
    <row r="3747" spans="47:56" x14ac:dyDescent="0.3">
      <c r="AU3747" t="s">
        <v>48416</v>
      </c>
      <c r="AW3747" t="s">
        <v>48417</v>
      </c>
      <c r="AZ3747" t="s">
        <v>48418</v>
      </c>
      <c r="BA3747" t="s">
        <v>48419</v>
      </c>
      <c r="BB3747" t="s">
        <v>48420</v>
      </c>
      <c r="BD3747" t="s">
        <v>48421</v>
      </c>
    </row>
    <row r="3748" spans="47:56" x14ac:dyDescent="0.3">
      <c r="AU3748" t="s">
        <v>48422</v>
      </c>
      <c r="AW3748" t="s">
        <v>48423</v>
      </c>
      <c r="AZ3748" t="s">
        <v>48424</v>
      </c>
      <c r="BA3748" t="s">
        <v>48425</v>
      </c>
      <c r="BB3748" t="s">
        <v>48426</v>
      </c>
      <c r="BD3748" t="s">
        <v>48427</v>
      </c>
    </row>
    <row r="3749" spans="47:56" x14ac:dyDescent="0.3">
      <c r="AU3749" t="s">
        <v>48428</v>
      </c>
      <c r="AW3749" t="s">
        <v>48429</v>
      </c>
      <c r="AZ3749" t="s">
        <v>48430</v>
      </c>
      <c r="BA3749" t="s">
        <v>48431</v>
      </c>
      <c r="BB3749" t="s">
        <v>48432</v>
      </c>
      <c r="BD3749" t="s">
        <v>48433</v>
      </c>
    </row>
    <row r="3750" spans="47:56" x14ac:dyDescent="0.3">
      <c r="AU3750" t="s">
        <v>48434</v>
      </c>
      <c r="AW3750" t="s">
        <v>48435</v>
      </c>
      <c r="AZ3750" t="s">
        <v>48436</v>
      </c>
      <c r="BA3750" t="s">
        <v>48437</v>
      </c>
      <c r="BB3750" t="s">
        <v>48438</v>
      </c>
      <c r="BD3750" t="s">
        <v>48439</v>
      </c>
    </row>
    <row r="3751" spans="47:56" x14ac:dyDescent="0.3">
      <c r="AU3751" t="s">
        <v>48440</v>
      </c>
      <c r="AW3751" t="s">
        <v>48441</v>
      </c>
      <c r="AZ3751" t="s">
        <v>48442</v>
      </c>
      <c r="BA3751" t="s">
        <v>48443</v>
      </c>
      <c r="BB3751" t="s">
        <v>48444</v>
      </c>
      <c r="BD3751" t="s">
        <v>48445</v>
      </c>
    </row>
    <row r="3752" spans="47:56" x14ac:dyDescent="0.3">
      <c r="AU3752" t="s">
        <v>48446</v>
      </c>
      <c r="AW3752" t="s">
        <v>48447</v>
      </c>
      <c r="AZ3752" t="s">
        <v>48448</v>
      </c>
      <c r="BA3752" t="s">
        <v>48449</v>
      </c>
      <c r="BB3752" t="s">
        <v>48450</v>
      </c>
      <c r="BD3752" t="s">
        <v>48451</v>
      </c>
    </row>
    <row r="3753" spans="47:56" x14ac:dyDescent="0.3">
      <c r="AU3753" t="s">
        <v>48452</v>
      </c>
      <c r="AW3753" t="s">
        <v>48453</v>
      </c>
      <c r="AZ3753" t="s">
        <v>48454</v>
      </c>
      <c r="BA3753" t="s">
        <v>48455</v>
      </c>
      <c r="BB3753" t="s">
        <v>48456</v>
      </c>
      <c r="BD3753" t="s">
        <v>48457</v>
      </c>
    </row>
    <row r="3754" spans="47:56" x14ac:dyDescent="0.3">
      <c r="AU3754" t="s">
        <v>48458</v>
      </c>
      <c r="AW3754" t="s">
        <v>48459</v>
      </c>
      <c r="AZ3754" t="s">
        <v>48460</v>
      </c>
      <c r="BA3754" t="s">
        <v>48461</v>
      </c>
      <c r="BB3754" t="s">
        <v>48462</v>
      </c>
      <c r="BD3754" t="s">
        <v>48463</v>
      </c>
    </row>
    <row r="3755" spans="47:56" x14ac:dyDescent="0.3">
      <c r="AU3755" t="s">
        <v>48464</v>
      </c>
      <c r="AW3755" t="s">
        <v>48465</v>
      </c>
      <c r="AZ3755" t="s">
        <v>48466</v>
      </c>
      <c r="BA3755" t="s">
        <v>48467</v>
      </c>
      <c r="BB3755" t="s">
        <v>48468</v>
      </c>
      <c r="BD3755" t="s">
        <v>48469</v>
      </c>
    </row>
    <row r="3756" spans="47:56" x14ac:dyDescent="0.3">
      <c r="AU3756" t="s">
        <v>48470</v>
      </c>
      <c r="AW3756" t="s">
        <v>48471</v>
      </c>
      <c r="AZ3756" t="s">
        <v>48472</v>
      </c>
      <c r="BA3756" t="s">
        <v>48473</v>
      </c>
      <c r="BB3756" t="s">
        <v>48474</v>
      </c>
      <c r="BD3756" t="s">
        <v>48475</v>
      </c>
    </row>
    <row r="3757" spans="47:56" x14ac:dyDescent="0.3">
      <c r="AU3757" t="s">
        <v>48476</v>
      </c>
      <c r="AW3757" t="s">
        <v>48477</v>
      </c>
      <c r="AZ3757" t="s">
        <v>48478</v>
      </c>
      <c r="BA3757" t="s">
        <v>48479</v>
      </c>
      <c r="BB3757" t="s">
        <v>48480</v>
      </c>
      <c r="BD3757" t="s">
        <v>48481</v>
      </c>
    </row>
    <row r="3758" spans="47:56" x14ac:dyDescent="0.3">
      <c r="AU3758" t="s">
        <v>48482</v>
      </c>
      <c r="AW3758" t="s">
        <v>48483</v>
      </c>
      <c r="AZ3758" t="s">
        <v>48484</v>
      </c>
      <c r="BA3758" t="s">
        <v>48485</v>
      </c>
      <c r="BB3758" t="s">
        <v>48486</v>
      </c>
      <c r="BD3758" t="s">
        <v>48487</v>
      </c>
    </row>
    <row r="3759" spans="47:56" x14ac:dyDescent="0.3">
      <c r="AU3759" t="s">
        <v>48488</v>
      </c>
      <c r="AW3759" t="s">
        <v>48489</v>
      </c>
      <c r="AZ3759" t="s">
        <v>48490</v>
      </c>
      <c r="BA3759" t="s">
        <v>48491</v>
      </c>
      <c r="BB3759" t="s">
        <v>48492</v>
      </c>
      <c r="BD3759" t="s">
        <v>48493</v>
      </c>
    </row>
    <row r="3760" spans="47:56" x14ac:dyDescent="0.3">
      <c r="AU3760" t="s">
        <v>48494</v>
      </c>
      <c r="AW3760" t="s">
        <v>48495</v>
      </c>
      <c r="AZ3760" t="s">
        <v>48496</v>
      </c>
      <c r="BA3760" t="s">
        <v>48497</v>
      </c>
      <c r="BB3760" t="s">
        <v>751</v>
      </c>
      <c r="BD3760" t="s">
        <v>48498</v>
      </c>
    </row>
    <row r="3761" spans="47:56" x14ac:dyDescent="0.3">
      <c r="AU3761" t="s">
        <v>48499</v>
      </c>
      <c r="AW3761" t="s">
        <v>48500</v>
      </c>
      <c r="AZ3761" t="s">
        <v>48501</v>
      </c>
      <c r="BA3761" t="s">
        <v>48502</v>
      </c>
      <c r="BB3761" t="s">
        <v>48503</v>
      </c>
      <c r="BD3761" t="s">
        <v>48504</v>
      </c>
    </row>
    <row r="3762" spans="47:56" x14ac:dyDescent="0.3">
      <c r="AU3762" t="s">
        <v>48505</v>
      </c>
      <c r="AW3762" t="s">
        <v>48506</v>
      </c>
      <c r="AZ3762" t="s">
        <v>48507</v>
      </c>
      <c r="BA3762" t="s">
        <v>48508</v>
      </c>
      <c r="BB3762" t="s">
        <v>48509</v>
      </c>
      <c r="BD3762" t="s">
        <v>48510</v>
      </c>
    </row>
    <row r="3763" spans="47:56" x14ac:dyDescent="0.3">
      <c r="AU3763" t="s">
        <v>48511</v>
      </c>
      <c r="AW3763" t="s">
        <v>48512</v>
      </c>
      <c r="AZ3763" t="s">
        <v>48513</v>
      </c>
      <c r="BA3763" t="s">
        <v>48514</v>
      </c>
      <c r="BB3763" t="s">
        <v>48515</v>
      </c>
      <c r="BD3763" t="s">
        <v>48516</v>
      </c>
    </row>
    <row r="3764" spans="47:56" x14ac:dyDescent="0.3">
      <c r="AU3764" t="s">
        <v>48517</v>
      </c>
      <c r="AW3764" t="s">
        <v>48518</v>
      </c>
      <c r="AZ3764" t="s">
        <v>48519</v>
      </c>
      <c r="BA3764" t="s">
        <v>48520</v>
      </c>
      <c r="BB3764" t="s">
        <v>48521</v>
      </c>
      <c r="BD3764" t="s">
        <v>48522</v>
      </c>
    </row>
    <row r="3765" spans="47:56" x14ac:dyDescent="0.3">
      <c r="AU3765" t="s">
        <v>48523</v>
      </c>
      <c r="AW3765" t="s">
        <v>48524</v>
      </c>
      <c r="AZ3765" t="s">
        <v>48525</v>
      </c>
      <c r="BA3765" t="s">
        <v>48526</v>
      </c>
      <c r="BB3765" t="s">
        <v>48527</v>
      </c>
      <c r="BD3765" t="s">
        <v>48528</v>
      </c>
    </row>
    <row r="3766" spans="47:56" x14ac:dyDescent="0.3">
      <c r="AU3766" t="s">
        <v>33798</v>
      </c>
      <c r="AW3766" t="s">
        <v>48529</v>
      </c>
      <c r="AZ3766" t="s">
        <v>48530</v>
      </c>
      <c r="BA3766" t="s">
        <v>48531</v>
      </c>
      <c r="BB3766" t="s">
        <v>48532</v>
      </c>
      <c r="BD3766" t="s">
        <v>48533</v>
      </c>
    </row>
    <row r="3767" spans="47:56" x14ac:dyDescent="0.3">
      <c r="AU3767" t="s">
        <v>48534</v>
      </c>
      <c r="AW3767" t="s">
        <v>48535</v>
      </c>
      <c r="AZ3767" t="s">
        <v>48536</v>
      </c>
      <c r="BA3767" t="s">
        <v>48537</v>
      </c>
      <c r="BB3767" t="s">
        <v>48538</v>
      </c>
      <c r="BD3767" t="s">
        <v>48539</v>
      </c>
    </row>
    <row r="3768" spans="47:56" x14ac:dyDescent="0.3">
      <c r="AU3768" t="s">
        <v>48540</v>
      </c>
      <c r="AW3768" t="s">
        <v>48541</v>
      </c>
      <c r="AZ3768" t="s">
        <v>48542</v>
      </c>
      <c r="BA3768" t="s">
        <v>48543</v>
      </c>
      <c r="BB3768" t="s">
        <v>48544</v>
      </c>
      <c r="BD3768" t="s">
        <v>48545</v>
      </c>
    </row>
    <row r="3769" spans="47:56" x14ac:dyDescent="0.3">
      <c r="AU3769" t="s">
        <v>48546</v>
      </c>
      <c r="AW3769" t="s">
        <v>48547</v>
      </c>
      <c r="AZ3769" t="s">
        <v>48548</v>
      </c>
      <c r="BA3769" t="s">
        <v>48549</v>
      </c>
      <c r="BB3769" t="s">
        <v>48550</v>
      </c>
      <c r="BD3769" t="s">
        <v>48551</v>
      </c>
    </row>
    <row r="3770" spans="47:56" x14ac:dyDescent="0.3">
      <c r="AU3770" t="s">
        <v>48552</v>
      </c>
      <c r="AW3770" t="s">
        <v>48553</v>
      </c>
      <c r="AZ3770" t="s">
        <v>48554</v>
      </c>
      <c r="BA3770" t="s">
        <v>48555</v>
      </c>
      <c r="BB3770" t="s">
        <v>48556</v>
      </c>
      <c r="BD3770" t="s">
        <v>48557</v>
      </c>
    </row>
    <row r="3771" spans="47:56" x14ac:dyDescent="0.3">
      <c r="AU3771" t="s">
        <v>48558</v>
      </c>
      <c r="AW3771" t="s">
        <v>48559</v>
      </c>
      <c r="AZ3771" t="s">
        <v>48560</v>
      </c>
      <c r="BA3771" t="s">
        <v>48561</v>
      </c>
      <c r="BB3771" t="s">
        <v>48562</v>
      </c>
      <c r="BD3771" t="s">
        <v>48563</v>
      </c>
    </row>
    <row r="3772" spans="47:56" x14ac:dyDescent="0.3">
      <c r="AU3772" t="s">
        <v>48564</v>
      </c>
      <c r="AW3772" t="s">
        <v>48565</v>
      </c>
      <c r="AZ3772" t="s">
        <v>48566</v>
      </c>
      <c r="BA3772" t="s">
        <v>48567</v>
      </c>
      <c r="BB3772" t="s">
        <v>48568</v>
      </c>
      <c r="BD3772" t="s">
        <v>48569</v>
      </c>
    </row>
    <row r="3773" spans="47:56" x14ac:dyDescent="0.3">
      <c r="AU3773" t="s">
        <v>48570</v>
      </c>
      <c r="AW3773" t="s">
        <v>48571</v>
      </c>
      <c r="AZ3773" t="s">
        <v>48572</v>
      </c>
      <c r="BA3773" t="s">
        <v>48573</v>
      </c>
      <c r="BB3773" t="s">
        <v>48574</v>
      </c>
      <c r="BD3773" t="s">
        <v>48575</v>
      </c>
    </row>
    <row r="3774" spans="47:56" x14ac:dyDescent="0.3">
      <c r="AU3774" t="s">
        <v>48576</v>
      </c>
      <c r="AW3774" t="s">
        <v>48577</v>
      </c>
      <c r="AZ3774" t="s">
        <v>48578</v>
      </c>
      <c r="BA3774" t="s">
        <v>48579</v>
      </c>
      <c r="BB3774" t="s">
        <v>48580</v>
      </c>
      <c r="BD3774" t="s">
        <v>48581</v>
      </c>
    </row>
    <row r="3775" spans="47:56" x14ac:dyDescent="0.3">
      <c r="AU3775" t="s">
        <v>48582</v>
      </c>
      <c r="AW3775" t="s">
        <v>48583</v>
      </c>
      <c r="AZ3775" t="s">
        <v>48584</v>
      </c>
      <c r="BA3775" t="s">
        <v>48585</v>
      </c>
      <c r="BB3775" t="s">
        <v>48586</v>
      </c>
      <c r="BD3775" t="s">
        <v>48587</v>
      </c>
    </row>
    <row r="3776" spans="47:56" x14ac:dyDescent="0.3">
      <c r="AU3776" t="s">
        <v>48588</v>
      </c>
      <c r="AW3776" t="s">
        <v>48589</v>
      </c>
      <c r="AZ3776" t="s">
        <v>48590</v>
      </c>
      <c r="BA3776" t="s">
        <v>48591</v>
      </c>
      <c r="BB3776" t="s">
        <v>48592</v>
      </c>
      <c r="BD3776" t="s">
        <v>48593</v>
      </c>
    </row>
    <row r="3777" spans="47:56" x14ac:dyDescent="0.3">
      <c r="AU3777" t="s">
        <v>48594</v>
      </c>
      <c r="AW3777" t="s">
        <v>48595</v>
      </c>
      <c r="AZ3777" t="s">
        <v>48596</v>
      </c>
      <c r="BA3777" t="s">
        <v>48597</v>
      </c>
      <c r="BB3777" t="s">
        <v>48598</v>
      </c>
      <c r="BD3777" t="s">
        <v>48599</v>
      </c>
    </row>
    <row r="3778" spans="47:56" x14ac:dyDescent="0.3">
      <c r="AU3778" t="s">
        <v>28189</v>
      </c>
      <c r="AW3778" t="s">
        <v>48600</v>
      </c>
      <c r="AZ3778" t="s">
        <v>48601</v>
      </c>
      <c r="BA3778" t="s">
        <v>48602</v>
      </c>
      <c r="BB3778" t="s">
        <v>48603</v>
      </c>
      <c r="BD3778" t="s">
        <v>48604</v>
      </c>
    </row>
    <row r="3779" spans="47:56" x14ac:dyDescent="0.3">
      <c r="AU3779" t="s">
        <v>48605</v>
      </c>
      <c r="AW3779" t="s">
        <v>48606</v>
      </c>
      <c r="AZ3779" t="s">
        <v>48607</v>
      </c>
      <c r="BA3779" t="s">
        <v>48608</v>
      </c>
      <c r="BB3779" t="s">
        <v>48609</v>
      </c>
      <c r="BD3779" t="s">
        <v>48610</v>
      </c>
    </row>
    <row r="3780" spans="47:56" x14ac:dyDescent="0.3">
      <c r="AU3780" t="s">
        <v>33875</v>
      </c>
      <c r="AW3780" t="s">
        <v>48611</v>
      </c>
      <c r="AZ3780" t="s">
        <v>48612</v>
      </c>
      <c r="BA3780" t="s">
        <v>48613</v>
      </c>
      <c r="BB3780" t="s">
        <v>48614</v>
      </c>
      <c r="BD3780" t="s">
        <v>48615</v>
      </c>
    </row>
    <row r="3781" spans="47:56" x14ac:dyDescent="0.3">
      <c r="AU3781" t="s">
        <v>48616</v>
      </c>
      <c r="AW3781" t="s">
        <v>48617</v>
      </c>
      <c r="AZ3781" t="s">
        <v>48618</v>
      </c>
      <c r="BA3781" t="s">
        <v>48619</v>
      </c>
      <c r="BB3781" t="s">
        <v>48620</v>
      </c>
      <c r="BD3781" t="s">
        <v>48621</v>
      </c>
    </row>
    <row r="3782" spans="47:56" x14ac:dyDescent="0.3">
      <c r="AU3782" t="s">
        <v>33913</v>
      </c>
      <c r="AW3782" t="s">
        <v>48622</v>
      </c>
      <c r="AZ3782" t="s">
        <v>48623</v>
      </c>
      <c r="BA3782" t="s">
        <v>48624</v>
      </c>
      <c r="BB3782" t="s">
        <v>48625</v>
      </c>
      <c r="BD3782" t="s">
        <v>48626</v>
      </c>
    </row>
    <row r="3783" spans="47:56" x14ac:dyDescent="0.3">
      <c r="AU3783" t="s">
        <v>48627</v>
      </c>
      <c r="AW3783" t="s">
        <v>48628</v>
      </c>
      <c r="AZ3783" t="s">
        <v>48629</v>
      </c>
      <c r="BA3783" t="s">
        <v>48630</v>
      </c>
      <c r="BB3783" t="s">
        <v>48631</v>
      </c>
      <c r="BD3783" t="s">
        <v>48632</v>
      </c>
    </row>
    <row r="3784" spans="47:56" x14ac:dyDescent="0.3">
      <c r="AU3784" t="s">
        <v>48633</v>
      </c>
      <c r="AW3784" t="s">
        <v>48634</v>
      </c>
      <c r="AZ3784" t="s">
        <v>48635</v>
      </c>
      <c r="BA3784" t="s">
        <v>48636</v>
      </c>
      <c r="BB3784" t="s">
        <v>48637</v>
      </c>
      <c r="BD3784" t="s">
        <v>48638</v>
      </c>
    </row>
    <row r="3785" spans="47:56" x14ac:dyDescent="0.3">
      <c r="AU3785" t="s">
        <v>48639</v>
      </c>
      <c r="AW3785" t="s">
        <v>48640</v>
      </c>
      <c r="AZ3785" t="s">
        <v>48641</v>
      </c>
      <c r="BA3785" t="s">
        <v>48642</v>
      </c>
      <c r="BB3785" t="s">
        <v>48643</v>
      </c>
      <c r="BD3785" t="s">
        <v>48644</v>
      </c>
    </row>
    <row r="3786" spans="47:56" x14ac:dyDescent="0.3">
      <c r="AU3786" t="s">
        <v>48645</v>
      </c>
      <c r="AW3786" t="s">
        <v>48646</v>
      </c>
      <c r="AZ3786" t="s">
        <v>48647</v>
      </c>
      <c r="BA3786" t="s">
        <v>48648</v>
      </c>
      <c r="BB3786" t="s">
        <v>48649</v>
      </c>
      <c r="BD3786" t="s">
        <v>48650</v>
      </c>
    </row>
    <row r="3787" spans="47:56" x14ac:dyDescent="0.3">
      <c r="AU3787" t="s">
        <v>48651</v>
      </c>
      <c r="AW3787" t="s">
        <v>48652</v>
      </c>
      <c r="AZ3787" t="s">
        <v>48653</v>
      </c>
      <c r="BA3787" t="s">
        <v>48654</v>
      </c>
      <c r="BB3787" t="s">
        <v>48655</v>
      </c>
      <c r="BD3787" t="s">
        <v>48656</v>
      </c>
    </row>
    <row r="3788" spans="47:56" x14ac:dyDescent="0.3">
      <c r="AU3788" t="s">
        <v>48657</v>
      </c>
      <c r="AW3788" t="s">
        <v>48658</v>
      </c>
      <c r="AZ3788" t="s">
        <v>48659</v>
      </c>
      <c r="BA3788" t="s">
        <v>48660</v>
      </c>
      <c r="BB3788" t="s">
        <v>48661</v>
      </c>
      <c r="BD3788" t="s">
        <v>48662</v>
      </c>
    </row>
    <row r="3789" spans="47:56" x14ac:dyDescent="0.3">
      <c r="AU3789" t="s">
        <v>48663</v>
      </c>
      <c r="AW3789" t="s">
        <v>48664</v>
      </c>
      <c r="AZ3789" t="s">
        <v>48665</v>
      </c>
      <c r="BA3789" t="s">
        <v>48666</v>
      </c>
      <c r="BB3789" t="s">
        <v>48667</v>
      </c>
      <c r="BD3789" t="s">
        <v>48668</v>
      </c>
    </row>
    <row r="3790" spans="47:56" x14ac:dyDescent="0.3">
      <c r="AU3790" t="s">
        <v>48669</v>
      </c>
      <c r="AW3790" t="s">
        <v>48670</v>
      </c>
      <c r="AZ3790" t="s">
        <v>48671</v>
      </c>
      <c r="BA3790" t="s">
        <v>48672</v>
      </c>
      <c r="BB3790" t="s">
        <v>48673</v>
      </c>
      <c r="BD3790" t="s">
        <v>48674</v>
      </c>
    </row>
    <row r="3791" spans="47:56" x14ac:dyDescent="0.3">
      <c r="AU3791" t="s">
        <v>48675</v>
      </c>
      <c r="AW3791" t="s">
        <v>18832</v>
      </c>
      <c r="AZ3791" t="s">
        <v>48676</v>
      </c>
      <c r="BA3791" t="s">
        <v>48677</v>
      </c>
      <c r="BB3791" t="s">
        <v>48678</v>
      </c>
      <c r="BD3791" t="s">
        <v>48679</v>
      </c>
    </row>
    <row r="3792" spans="47:56" x14ac:dyDescent="0.3">
      <c r="AU3792" t="s">
        <v>48680</v>
      </c>
      <c r="AW3792" t="s">
        <v>48681</v>
      </c>
      <c r="AZ3792" t="s">
        <v>48682</v>
      </c>
      <c r="BA3792" t="s">
        <v>48683</v>
      </c>
      <c r="BB3792" t="s">
        <v>48684</v>
      </c>
      <c r="BD3792" t="s">
        <v>48685</v>
      </c>
    </row>
    <row r="3793" spans="47:56" x14ac:dyDescent="0.3">
      <c r="AU3793" t="s">
        <v>48686</v>
      </c>
      <c r="AW3793" t="s">
        <v>48687</v>
      </c>
      <c r="AZ3793" t="s">
        <v>48688</v>
      </c>
      <c r="BA3793" t="s">
        <v>48689</v>
      </c>
      <c r="BB3793" t="s">
        <v>48690</v>
      </c>
      <c r="BD3793" t="s">
        <v>48691</v>
      </c>
    </row>
    <row r="3794" spans="47:56" x14ac:dyDescent="0.3">
      <c r="AU3794" t="s">
        <v>48692</v>
      </c>
      <c r="AW3794" t="s">
        <v>48693</v>
      </c>
      <c r="AZ3794" t="s">
        <v>48694</v>
      </c>
      <c r="BA3794" t="s">
        <v>48695</v>
      </c>
      <c r="BB3794" t="s">
        <v>48696</v>
      </c>
      <c r="BD3794" t="s">
        <v>48697</v>
      </c>
    </row>
    <row r="3795" spans="47:56" x14ac:dyDescent="0.3">
      <c r="AU3795" t="s">
        <v>48698</v>
      </c>
      <c r="AW3795" t="s">
        <v>48699</v>
      </c>
      <c r="AZ3795" t="s">
        <v>48700</v>
      </c>
      <c r="BA3795" t="s">
        <v>48701</v>
      </c>
      <c r="BB3795" t="s">
        <v>48702</v>
      </c>
      <c r="BD3795" t="s">
        <v>48703</v>
      </c>
    </row>
    <row r="3796" spans="47:56" x14ac:dyDescent="0.3">
      <c r="AU3796" t="s">
        <v>48704</v>
      </c>
      <c r="AW3796" t="s">
        <v>48705</v>
      </c>
      <c r="AZ3796" t="s">
        <v>48706</v>
      </c>
      <c r="BA3796" t="s">
        <v>48707</v>
      </c>
      <c r="BB3796" t="s">
        <v>48708</v>
      </c>
      <c r="BD3796" t="s">
        <v>48709</v>
      </c>
    </row>
    <row r="3797" spans="47:56" x14ac:dyDescent="0.3">
      <c r="AU3797" t="s">
        <v>48710</v>
      </c>
      <c r="AW3797" t="s">
        <v>48711</v>
      </c>
      <c r="AZ3797" t="s">
        <v>48712</v>
      </c>
      <c r="BA3797" t="s">
        <v>48713</v>
      </c>
      <c r="BB3797" t="s">
        <v>48714</v>
      </c>
      <c r="BD3797" t="s">
        <v>48715</v>
      </c>
    </row>
    <row r="3798" spans="47:56" x14ac:dyDescent="0.3">
      <c r="AU3798" t="s">
        <v>48716</v>
      </c>
      <c r="AW3798" t="s">
        <v>48717</v>
      </c>
      <c r="AZ3798" t="s">
        <v>48718</v>
      </c>
      <c r="BA3798" t="s">
        <v>48719</v>
      </c>
      <c r="BB3798" t="s">
        <v>48720</v>
      </c>
      <c r="BD3798" t="s">
        <v>48721</v>
      </c>
    </row>
    <row r="3799" spans="47:56" x14ac:dyDescent="0.3">
      <c r="AU3799" t="s">
        <v>48722</v>
      </c>
      <c r="AW3799" t="s">
        <v>48723</v>
      </c>
      <c r="AZ3799" t="s">
        <v>48724</v>
      </c>
      <c r="BA3799" t="s">
        <v>48725</v>
      </c>
      <c r="BB3799" t="s">
        <v>48726</v>
      </c>
      <c r="BD3799" t="s">
        <v>48727</v>
      </c>
    </row>
    <row r="3800" spans="47:56" x14ac:dyDescent="0.3">
      <c r="AU3800" t="s">
        <v>34211</v>
      </c>
      <c r="AW3800" t="s">
        <v>48728</v>
      </c>
      <c r="AZ3800" t="s">
        <v>48729</v>
      </c>
      <c r="BA3800" t="s">
        <v>48730</v>
      </c>
      <c r="BB3800" t="s">
        <v>48731</v>
      </c>
      <c r="BD3800" t="s">
        <v>48732</v>
      </c>
    </row>
    <row r="3801" spans="47:56" x14ac:dyDescent="0.3">
      <c r="AU3801" t="s">
        <v>48733</v>
      </c>
      <c r="AW3801" t="s">
        <v>48734</v>
      </c>
      <c r="AZ3801" t="s">
        <v>48735</v>
      </c>
      <c r="BA3801" t="s">
        <v>48736</v>
      </c>
      <c r="BB3801" t="s">
        <v>48737</v>
      </c>
      <c r="BD3801" t="s">
        <v>48738</v>
      </c>
    </row>
    <row r="3802" spans="47:56" x14ac:dyDescent="0.3">
      <c r="AU3802" t="s">
        <v>48739</v>
      </c>
      <c r="AW3802" t="s">
        <v>48740</v>
      </c>
      <c r="AZ3802" t="s">
        <v>48741</v>
      </c>
      <c r="BA3802" t="s">
        <v>48742</v>
      </c>
      <c r="BB3802" t="s">
        <v>48743</v>
      </c>
      <c r="BD3802" t="s">
        <v>48744</v>
      </c>
    </row>
    <row r="3803" spans="47:56" x14ac:dyDescent="0.3">
      <c r="AU3803" t="s">
        <v>48745</v>
      </c>
      <c r="AW3803" t="s">
        <v>48746</v>
      </c>
      <c r="AZ3803" t="s">
        <v>48747</v>
      </c>
      <c r="BA3803" t="s">
        <v>48748</v>
      </c>
      <c r="BB3803" t="s">
        <v>48749</v>
      </c>
      <c r="BD3803" t="s">
        <v>48750</v>
      </c>
    </row>
    <row r="3804" spans="47:56" x14ac:dyDescent="0.3">
      <c r="AU3804" t="s">
        <v>48751</v>
      </c>
      <c r="AW3804" t="s">
        <v>48752</v>
      </c>
      <c r="AZ3804" t="s">
        <v>48753</v>
      </c>
      <c r="BA3804" t="s">
        <v>48754</v>
      </c>
      <c r="BB3804" t="s">
        <v>48755</v>
      </c>
      <c r="BD3804" t="s">
        <v>48756</v>
      </c>
    </row>
    <row r="3805" spans="47:56" x14ac:dyDescent="0.3">
      <c r="AU3805" t="s">
        <v>48757</v>
      </c>
      <c r="AW3805" t="s">
        <v>48758</v>
      </c>
      <c r="AZ3805" t="s">
        <v>48759</v>
      </c>
      <c r="BA3805" t="s">
        <v>48760</v>
      </c>
      <c r="BB3805" t="s">
        <v>48761</v>
      </c>
      <c r="BD3805" t="s">
        <v>48762</v>
      </c>
    </row>
    <row r="3806" spans="47:56" x14ac:dyDescent="0.3">
      <c r="AU3806" t="s">
        <v>48763</v>
      </c>
      <c r="AW3806" t="s">
        <v>48764</v>
      </c>
      <c r="AZ3806" t="s">
        <v>48765</v>
      </c>
      <c r="BA3806" t="s">
        <v>48766</v>
      </c>
      <c r="BB3806" t="s">
        <v>48767</v>
      </c>
      <c r="BD3806" t="s">
        <v>48768</v>
      </c>
    </row>
    <row r="3807" spans="47:56" x14ac:dyDescent="0.3">
      <c r="AU3807" t="s">
        <v>48769</v>
      </c>
      <c r="AW3807" t="s">
        <v>48770</v>
      </c>
      <c r="AZ3807" t="s">
        <v>48771</v>
      </c>
      <c r="BA3807" t="s">
        <v>48772</v>
      </c>
      <c r="BB3807" t="s">
        <v>48773</v>
      </c>
      <c r="BD3807" t="s">
        <v>48774</v>
      </c>
    </row>
    <row r="3808" spans="47:56" x14ac:dyDescent="0.3">
      <c r="AU3808" t="s">
        <v>48775</v>
      </c>
      <c r="AW3808" t="s">
        <v>48776</v>
      </c>
      <c r="AZ3808" t="s">
        <v>48777</v>
      </c>
      <c r="BA3808" t="s">
        <v>48778</v>
      </c>
      <c r="BB3808" t="s">
        <v>48779</v>
      </c>
      <c r="BD3808" t="s">
        <v>48780</v>
      </c>
    </row>
    <row r="3809" spans="47:56" x14ac:dyDescent="0.3">
      <c r="AU3809" t="s">
        <v>48781</v>
      </c>
      <c r="AW3809" t="s">
        <v>48782</v>
      </c>
      <c r="AZ3809" t="s">
        <v>48783</v>
      </c>
      <c r="BA3809" t="s">
        <v>48784</v>
      </c>
      <c r="BB3809" t="s">
        <v>48785</v>
      </c>
      <c r="BD3809" t="s">
        <v>48786</v>
      </c>
    </row>
    <row r="3810" spans="47:56" x14ac:dyDescent="0.3">
      <c r="AU3810" t="s">
        <v>48787</v>
      </c>
      <c r="AW3810" t="s">
        <v>48788</v>
      </c>
      <c r="AZ3810" t="s">
        <v>48789</v>
      </c>
      <c r="BA3810" t="s">
        <v>48790</v>
      </c>
      <c r="BB3810" t="s">
        <v>48791</v>
      </c>
      <c r="BD3810" t="s">
        <v>48792</v>
      </c>
    </row>
    <row r="3811" spans="47:56" x14ac:dyDescent="0.3">
      <c r="AU3811" t="s">
        <v>48793</v>
      </c>
      <c r="AW3811" t="s">
        <v>48794</v>
      </c>
      <c r="AZ3811" t="s">
        <v>48795</v>
      </c>
      <c r="BA3811" t="s">
        <v>48796</v>
      </c>
      <c r="BB3811" t="s">
        <v>48797</v>
      </c>
      <c r="BD3811" t="s">
        <v>48798</v>
      </c>
    </row>
    <row r="3812" spans="47:56" x14ac:dyDescent="0.3">
      <c r="AU3812" t="s">
        <v>48799</v>
      </c>
      <c r="AW3812" t="s">
        <v>15734</v>
      </c>
      <c r="AZ3812" t="s">
        <v>48800</v>
      </c>
      <c r="BA3812" t="s">
        <v>48801</v>
      </c>
      <c r="BB3812" t="s">
        <v>48802</v>
      </c>
      <c r="BD3812" t="s">
        <v>48803</v>
      </c>
    </row>
    <row r="3813" spans="47:56" x14ac:dyDescent="0.3">
      <c r="AU3813" t="s">
        <v>48804</v>
      </c>
      <c r="AW3813" t="s">
        <v>48805</v>
      </c>
      <c r="AZ3813" t="s">
        <v>48806</v>
      </c>
      <c r="BA3813" t="s">
        <v>48807</v>
      </c>
      <c r="BB3813" t="s">
        <v>48808</v>
      </c>
      <c r="BD3813" t="s">
        <v>48809</v>
      </c>
    </row>
    <row r="3814" spans="47:56" x14ac:dyDescent="0.3">
      <c r="AU3814" t="s">
        <v>48810</v>
      </c>
      <c r="AW3814" t="s">
        <v>48811</v>
      </c>
      <c r="AZ3814" t="s">
        <v>48812</v>
      </c>
      <c r="BA3814" t="s">
        <v>48813</v>
      </c>
      <c r="BB3814" t="s">
        <v>48814</v>
      </c>
      <c r="BD3814" t="s">
        <v>48815</v>
      </c>
    </row>
    <row r="3815" spans="47:56" x14ac:dyDescent="0.3">
      <c r="AU3815" t="s">
        <v>48816</v>
      </c>
      <c r="AW3815" t="s">
        <v>48817</v>
      </c>
      <c r="AZ3815" t="s">
        <v>48818</v>
      </c>
      <c r="BA3815" t="s">
        <v>48819</v>
      </c>
      <c r="BB3815" t="s">
        <v>48820</v>
      </c>
      <c r="BD3815" t="s">
        <v>48821</v>
      </c>
    </row>
    <row r="3816" spans="47:56" x14ac:dyDescent="0.3">
      <c r="AU3816" t="s">
        <v>48822</v>
      </c>
      <c r="AW3816" t="s">
        <v>48823</v>
      </c>
      <c r="AZ3816" t="s">
        <v>48824</v>
      </c>
      <c r="BA3816" t="s">
        <v>48825</v>
      </c>
      <c r="BB3816" t="s">
        <v>48826</v>
      </c>
      <c r="BD3816" t="s">
        <v>48827</v>
      </c>
    </row>
    <row r="3817" spans="47:56" x14ac:dyDescent="0.3">
      <c r="AU3817" t="s">
        <v>48828</v>
      </c>
      <c r="AW3817" t="s">
        <v>48829</v>
      </c>
      <c r="AZ3817" t="s">
        <v>48830</v>
      </c>
      <c r="BA3817" t="s">
        <v>48831</v>
      </c>
      <c r="BB3817" t="s">
        <v>48832</v>
      </c>
      <c r="BD3817" t="s">
        <v>48833</v>
      </c>
    </row>
    <row r="3818" spans="47:56" x14ac:dyDescent="0.3">
      <c r="AU3818" t="s">
        <v>48834</v>
      </c>
      <c r="AW3818" t="s">
        <v>48835</v>
      </c>
      <c r="AZ3818" t="s">
        <v>48836</v>
      </c>
      <c r="BA3818" t="s">
        <v>48837</v>
      </c>
      <c r="BB3818" t="s">
        <v>48838</v>
      </c>
      <c r="BD3818" t="s">
        <v>48839</v>
      </c>
    </row>
    <row r="3819" spans="47:56" x14ac:dyDescent="0.3">
      <c r="AU3819" t="s">
        <v>48840</v>
      </c>
      <c r="AW3819" t="s">
        <v>48841</v>
      </c>
      <c r="AZ3819" t="s">
        <v>48842</v>
      </c>
      <c r="BA3819" t="s">
        <v>48843</v>
      </c>
      <c r="BB3819" t="s">
        <v>48844</v>
      </c>
      <c r="BD3819" t="s">
        <v>48845</v>
      </c>
    </row>
    <row r="3820" spans="47:56" x14ac:dyDescent="0.3">
      <c r="AU3820" t="s">
        <v>48846</v>
      </c>
      <c r="AW3820" t="s">
        <v>48847</v>
      </c>
      <c r="AZ3820" t="s">
        <v>48848</v>
      </c>
      <c r="BA3820" t="s">
        <v>48849</v>
      </c>
      <c r="BB3820" t="s">
        <v>48850</v>
      </c>
      <c r="BD3820" t="s">
        <v>48851</v>
      </c>
    </row>
    <row r="3821" spans="47:56" x14ac:dyDescent="0.3">
      <c r="AU3821" t="s">
        <v>48852</v>
      </c>
      <c r="AW3821" t="s">
        <v>48853</v>
      </c>
      <c r="AZ3821" t="s">
        <v>48854</v>
      </c>
      <c r="BA3821" t="s">
        <v>48855</v>
      </c>
      <c r="BB3821" t="s">
        <v>48856</v>
      </c>
      <c r="BD3821" t="s">
        <v>48857</v>
      </c>
    </row>
    <row r="3822" spans="47:56" x14ac:dyDescent="0.3">
      <c r="AU3822" t="s">
        <v>48858</v>
      </c>
      <c r="AW3822" t="s">
        <v>48859</v>
      </c>
      <c r="AZ3822" t="s">
        <v>48860</v>
      </c>
      <c r="BA3822" t="s">
        <v>48861</v>
      </c>
      <c r="BB3822" t="s">
        <v>48862</v>
      </c>
      <c r="BD3822" t="s">
        <v>48863</v>
      </c>
    </row>
    <row r="3823" spans="47:56" x14ac:dyDescent="0.3">
      <c r="AU3823" t="s">
        <v>48864</v>
      </c>
      <c r="AW3823" t="s">
        <v>48865</v>
      </c>
      <c r="AZ3823" t="s">
        <v>48866</v>
      </c>
      <c r="BA3823" t="s">
        <v>48867</v>
      </c>
      <c r="BB3823" t="s">
        <v>48868</v>
      </c>
      <c r="BD3823" t="s">
        <v>48869</v>
      </c>
    </row>
    <row r="3824" spans="47:56" x14ac:dyDescent="0.3">
      <c r="AU3824" t="s">
        <v>48870</v>
      </c>
      <c r="AW3824" t="s">
        <v>48871</v>
      </c>
      <c r="AZ3824" t="s">
        <v>48872</v>
      </c>
      <c r="BA3824" t="s">
        <v>48873</v>
      </c>
      <c r="BB3824" t="s">
        <v>48874</v>
      </c>
      <c r="BD3824" t="s">
        <v>48875</v>
      </c>
    </row>
    <row r="3825" spans="47:56" x14ac:dyDescent="0.3">
      <c r="AU3825" t="s">
        <v>48876</v>
      </c>
      <c r="AW3825" t="s">
        <v>48877</v>
      </c>
      <c r="AZ3825" t="s">
        <v>48878</v>
      </c>
      <c r="BA3825" t="s">
        <v>48879</v>
      </c>
      <c r="BB3825" t="s">
        <v>48880</v>
      </c>
      <c r="BD3825" t="s">
        <v>48881</v>
      </c>
    </row>
    <row r="3826" spans="47:56" x14ac:dyDescent="0.3">
      <c r="AU3826" t="s">
        <v>48882</v>
      </c>
      <c r="AW3826" t="s">
        <v>48883</v>
      </c>
      <c r="AZ3826" t="s">
        <v>48884</v>
      </c>
      <c r="BA3826" t="s">
        <v>48885</v>
      </c>
      <c r="BB3826" t="s">
        <v>48886</v>
      </c>
      <c r="BD3826" t="s">
        <v>48887</v>
      </c>
    </row>
    <row r="3827" spans="47:56" x14ac:dyDescent="0.3">
      <c r="AU3827" t="s">
        <v>48888</v>
      </c>
      <c r="AW3827" t="s">
        <v>48889</v>
      </c>
      <c r="AZ3827" t="s">
        <v>48890</v>
      </c>
      <c r="BA3827" t="s">
        <v>48891</v>
      </c>
      <c r="BB3827" t="s">
        <v>48892</v>
      </c>
      <c r="BD3827" t="s">
        <v>48893</v>
      </c>
    </row>
    <row r="3828" spans="47:56" x14ac:dyDescent="0.3">
      <c r="AU3828" t="s">
        <v>48894</v>
      </c>
      <c r="AW3828" t="s">
        <v>48895</v>
      </c>
      <c r="AZ3828" t="s">
        <v>48896</v>
      </c>
      <c r="BA3828" t="s">
        <v>48897</v>
      </c>
      <c r="BB3828" t="s">
        <v>48898</v>
      </c>
      <c r="BD3828" t="s">
        <v>48899</v>
      </c>
    </row>
    <row r="3829" spans="47:56" x14ac:dyDescent="0.3">
      <c r="AU3829" t="s">
        <v>48900</v>
      </c>
      <c r="AW3829" t="s">
        <v>48901</v>
      </c>
      <c r="AZ3829" t="s">
        <v>48902</v>
      </c>
      <c r="BA3829" t="s">
        <v>48903</v>
      </c>
      <c r="BB3829" t="s">
        <v>48904</v>
      </c>
      <c r="BD3829" t="s">
        <v>48905</v>
      </c>
    </row>
    <row r="3830" spans="47:56" x14ac:dyDescent="0.3">
      <c r="AU3830" t="s">
        <v>48906</v>
      </c>
      <c r="AW3830" t="s">
        <v>48907</v>
      </c>
      <c r="AZ3830" t="s">
        <v>48908</v>
      </c>
      <c r="BA3830" t="s">
        <v>48909</v>
      </c>
      <c r="BB3830" t="s">
        <v>48910</v>
      </c>
      <c r="BD3830" t="s">
        <v>48911</v>
      </c>
    </row>
    <row r="3831" spans="47:56" x14ac:dyDescent="0.3">
      <c r="AU3831" t="s">
        <v>48912</v>
      </c>
      <c r="AW3831" t="s">
        <v>48913</v>
      </c>
      <c r="AZ3831" t="s">
        <v>48914</v>
      </c>
      <c r="BA3831" t="s">
        <v>48915</v>
      </c>
      <c r="BB3831" t="s">
        <v>48916</v>
      </c>
      <c r="BD3831" t="s">
        <v>48917</v>
      </c>
    </row>
    <row r="3832" spans="47:56" x14ac:dyDescent="0.3">
      <c r="AU3832" t="s">
        <v>48918</v>
      </c>
      <c r="AW3832" t="s">
        <v>48919</v>
      </c>
      <c r="AZ3832" t="s">
        <v>48920</v>
      </c>
      <c r="BA3832" t="s">
        <v>48921</v>
      </c>
      <c r="BB3832" t="s">
        <v>48922</v>
      </c>
      <c r="BD3832" t="s">
        <v>48923</v>
      </c>
    </row>
    <row r="3833" spans="47:56" x14ac:dyDescent="0.3">
      <c r="AU3833" t="s">
        <v>48924</v>
      </c>
      <c r="AW3833" t="s">
        <v>48925</v>
      </c>
      <c r="AZ3833" t="s">
        <v>48926</v>
      </c>
      <c r="BA3833" t="s">
        <v>48927</v>
      </c>
      <c r="BB3833" t="s">
        <v>48928</v>
      </c>
      <c r="BD3833" t="s">
        <v>48929</v>
      </c>
    </row>
    <row r="3834" spans="47:56" x14ac:dyDescent="0.3">
      <c r="AU3834" t="s">
        <v>48930</v>
      </c>
      <c r="AW3834" t="s">
        <v>48931</v>
      </c>
      <c r="AZ3834" t="s">
        <v>48932</v>
      </c>
      <c r="BA3834" t="s">
        <v>48933</v>
      </c>
      <c r="BB3834" t="s">
        <v>48934</v>
      </c>
      <c r="BD3834" t="s">
        <v>48935</v>
      </c>
    </row>
    <row r="3835" spans="47:56" x14ac:dyDescent="0.3">
      <c r="AU3835" t="s">
        <v>48936</v>
      </c>
      <c r="AW3835" t="s">
        <v>48937</v>
      </c>
      <c r="AZ3835" t="s">
        <v>48938</v>
      </c>
      <c r="BA3835" t="s">
        <v>48939</v>
      </c>
      <c r="BB3835" t="s">
        <v>48940</v>
      </c>
      <c r="BD3835" t="s">
        <v>48941</v>
      </c>
    </row>
    <row r="3836" spans="47:56" x14ac:dyDescent="0.3">
      <c r="AU3836" t="s">
        <v>48942</v>
      </c>
      <c r="AW3836" t="s">
        <v>48943</v>
      </c>
      <c r="AZ3836" t="s">
        <v>48944</v>
      </c>
      <c r="BA3836" t="s">
        <v>48945</v>
      </c>
      <c r="BB3836" t="s">
        <v>48946</v>
      </c>
      <c r="BD3836" t="s">
        <v>48947</v>
      </c>
    </row>
    <row r="3837" spans="47:56" x14ac:dyDescent="0.3">
      <c r="AU3837" t="s">
        <v>48948</v>
      </c>
      <c r="AW3837" t="s">
        <v>48949</v>
      </c>
      <c r="AZ3837" t="s">
        <v>48950</v>
      </c>
      <c r="BA3837" t="s">
        <v>48951</v>
      </c>
      <c r="BB3837" t="s">
        <v>48952</v>
      </c>
      <c r="BD3837" t="s">
        <v>48953</v>
      </c>
    </row>
    <row r="3838" spans="47:56" x14ac:dyDescent="0.3">
      <c r="AU3838" t="s">
        <v>48954</v>
      </c>
      <c r="AW3838" t="s">
        <v>48955</v>
      </c>
      <c r="AZ3838" t="s">
        <v>48956</v>
      </c>
      <c r="BA3838" t="s">
        <v>48957</v>
      </c>
      <c r="BB3838" t="s">
        <v>48958</v>
      </c>
      <c r="BD3838" t="s">
        <v>48959</v>
      </c>
    </row>
    <row r="3839" spans="47:56" x14ac:dyDescent="0.3">
      <c r="AU3839" t="s">
        <v>48960</v>
      </c>
      <c r="AW3839" t="s">
        <v>48961</v>
      </c>
      <c r="AZ3839" t="s">
        <v>48962</v>
      </c>
      <c r="BA3839" t="s">
        <v>48963</v>
      </c>
      <c r="BB3839" t="s">
        <v>48964</v>
      </c>
      <c r="BD3839" t="s">
        <v>48965</v>
      </c>
    </row>
    <row r="3840" spans="47:56" x14ac:dyDescent="0.3">
      <c r="AU3840" t="s">
        <v>48966</v>
      </c>
      <c r="AW3840" t="s">
        <v>48967</v>
      </c>
      <c r="AZ3840" t="s">
        <v>48968</v>
      </c>
      <c r="BA3840" t="s">
        <v>48969</v>
      </c>
      <c r="BB3840" t="s">
        <v>48970</v>
      </c>
      <c r="BD3840" t="s">
        <v>48971</v>
      </c>
    </row>
    <row r="3841" spans="47:56" x14ac:dyDescent="0.3">
      <c r="AU3841" t="s">
        <v>48972</v>
      </c>
      <c r="AW3841" t="s">
        <v>48973</v>
      </c>
      <c r="AZ3841" t="s">
        <v>48974</v>
      </c>
      <c r="BA3841" t="s">
        <v>48975</v>
      </c>
      <c r="BB3841" t="s">
        <v>48976</v>
      </c>
      <c r="BD3841" t="s">
        <v>48977</v>
      </c>
    </row>
    <row r="3842" spans="47:56" x14ac:dyDescent="0.3">
      <c r="AU3842" t="s">
        <v>48978</v>
      </c>
      <c r="AW3842" t="s">
        <v>48979</v>
      </c>
      <c r="AZ3842" t="s">
        <v>48980</v>
      </c>
      <c r="BA3842" t="s">
        <v>48981</v>
      </c>
      <c r="BB3842" t="s">
        <v>48982</v>
      </c>
      <c r="BD3842" t="s">
        <v>48983</v>
      </c>
    </row>
    <row r="3843" spans="47:56" x14ac:dyDescent="0.3">
      <c r="AU3843" t="s">
        <v>48984</v>
      </c>
      <c r="AW3843" t="s">
        <v>48985</v>
      </c>
      <c r="AZ3843" t="s">
        <v>48986</v>
      </c>
      <c r="BA3843" t="s">
        <v>48987</v>
      </c>
      <c r="BB3843" t="s">
        <v>48988</v>
      </c>
      <c r="BD3843" t="s">
        <v>48989</v>
      </c>
    </row>
    <row r="3844" spans="47:56" x14ac:dyDescent="0.3">
      <c r="AU3844" t="s">
        <v>48990</v>
      </c>
      <c r="AW3844" t="s">
        <v>48991</v>
      </c>
      <c r="AZ3844" t="s">
        <v>48992</v>
      </c>
      <c r="BA3844" t="s">
        <v>48993</v>
      </c>
      <c r="BB3844" t="s">
        <v>48994</v>
      </c>
      <c r="BD3844" t="s">
        <v>48995</v>
      </c>
    </row>
    <row r="3845" spans="47:56" x14ac:dyDescent="0.3">
      <c r="AU3845" t="s">
        <v>48996</v>
      </c>
      <c r="AW3845" t="s">
        <v>48997</v>
      </c>
      <c r="AZ3845" t="s">
        <v>48998</v>
      </c>
      <c r="BA3845" t="s">
        <v>48999</v>
      </c>
      <c r="BB3845" t="s">
        <v>49000</v>
      </c>
      <c r="BD3845" t="s">
        <v>49001</v>
      </c>
    </row>
    <row r="3846" spans="47:56" x14ac:dyDescent="0.3">
      <c r="AU3846" t="s">
        <v>49002</v>
      </c>
      <c r="AW3846" t="s">
        <v>49003</v>
      </c>
      <c r="AZ3846" t="s">
        <v>49004</v>
      </c>
      <c r="BA3846" t="s">
        <v>49005</v>
      </c>
      <c r="BB3846" t="s">
        <v>49006</v>
      </c>
      <c r="BD3846" t="s">
        <v>49007</v>
      </c>
    </row>
    <row r="3847" spans="47:56" x14ac:dyDescent="0.3">
      <c r="AU3847" t="s">
        <v>49008</v>
      </c>
      <c r="AW3847" t="s">
        <v>49009</v>
      </c>
      <c r="AZ3847" t="s">
        <v>49010</v>
      </c>
      <c r="BA3847" t="s">
        <v>49011</v>
      </c>
      <c r="BB3847" t="s">
        <v>49012</v>
      </c>
      <c r="BD3847" t="s">
        <v>49013</v>
      </c>
    </row>
    <row r="3848" spans="47:56" x14ac:dyDescent="0.3">
      <c r="AU3848" t="s">
        <v>49014</v>
      </c>
      <c r="AW3848" t="s">
        <v>49015</v>
      </c>
      <c r="AZ3848" t="s">
        <v>49016</v>
      </c>
      <c r="BA3848" t="s">
        <v>49017</v>
      </c>
      <c r="BB3848" t="s">
        <v>49018</v>
      </c>
      <c r="BD3848" t="s">
        <v>49019</v>
      </c>
    </row>
    <row r="3849" spans="47:56" x14ac:dyDescent="0.3">
      <c r="AU3849" t="s">
        <v>49020</v>
      </c>
      <c r="AW3849" t="s">
        <v>49021</v>
      </c>
      <c r="AZ3849" t="s">
        <v>49022</v>
      </c>
      <c r="BA3849" t="s">
        <v>49023</v>
      </c>
      <c r="BB3849" t="s">
        <v>49024</v>
      </c>
      <c r="BD3849" t="s">
        <v>49025</v>
      </c>
    </row>
    <row r="3850" spans="47:56" x14ac:dyDescent="0.3">
      <c r="AU3850" t="s">
        <v>34729</v>
      </c>
      <c r="AW3850" t="s">
        <v>49026</v>
      </c>
      <c r="AZ3850" t="s">
        <v>49027</v>
      </c>
      <c r="BA3850" t="s">
        <v>49028</v>
      </c>
      <c r="BB3850" t="s">
        <v>49029</v>
      </c>
      <c r="BD3850" t="s">
        <v>49030</v>
      </c>
    </row>
    <row r="3851" spans="47:56" x14ac:dyDescent="0.3">
      <c r="AU3851" t="s">
        <v>49031</v>
      </c>
      <c r="AW3851" t="s">
        <v>49032</v>
      </c>
      <c r="AZ3851" t="s">
        <v>49033</v>
      </c>
      <c r="BA3851" t="s">
        <v>49034</v>
      </c>
      <c r="BB3851" t="s">
        <v>49035</v>
      </c>
      <c r="BD3851" t="s">
        <v>49036</v>
      </c>
    </row>
    <row r="3852" spans="47:56" x14ac:dyDescent="0.3">
      <c r="AU3852" t="s">
        <v>49037</v>
      </c>
      <c r="AW3852" t="s">
        <v>49038</v>
      </c>
      <c r="AZ3852" t="s">
        <v>49039</v>
      </c>
      <c r="BA3852" t="s">
        <v>49040</v>
      </c>
      <c r="BB3852" t="s">
        <v>49041</v>
      </c>
      <c r="BD3852" t="s">
        <v>49042</v>
      </c>
    </row>
    <row r="3853" spans="47:56" x14ac:dyDescent="0.3">
      <c r="AU3853" t="s">
        <v>49043</v>
      </c>
      <c r="AW3853" t="s">
        <v>49044</v>
      </c>
      <c r="AZ3853" t="s">
        <v>49045</v>
      </c>
      <c r="BA3853" t="s">
        <v>49046</v>
      </c>
      <c r="BB3853" t="s">
        <v>49047</v>
      </c>
      <c r="BD3853" t="s">
        <v>49048</v>
      </c>
    </row>
    <row r="3854" spans="47:56" x14ac:dyDescent="0.3">
      <c r="AU3854" t="s">
        <v>49049</v>
      </c>
      <c r="AW3854" t="s">
        <v>49050</v>
      </c>
      <c r="AZ3854" t="s">
        <v>49051</v>
      </c>
      <c r="BA3854" t="s">
        <v>49052</v>
      </c>
      <c r="BB3854" t="s">
        <v>49053</v>
      </c>
      <c r="BD3854" t="s">
        <v>49054</v>
      </c>
    </row>
    <row r="3855" spans="47:56" x14ac:dyDescent="0.3">
      <c r="AU3855" t="s">
        <v>49055</v>
      </c>
      <c r="AW3855" t="s">
        <v>49056</v>
      </c>
      <c r="AZ3855" t="s">
        <v>49057</v>
      </c>
      <c r="BA3855" t="s">
        <v>49058</v>
      </c>
      <c r="BB3855" t="s">
        <v>49059</v>
      </c>
      <c r="BD3855" t="s">
        <v>49060</v>
      </c>
    </row>
    <row r="3856" spans="47:56" x14ac:dyDescent="0.3">
      <c r="AU3856" t="s">
        <v>49061</v>
      </c>
      <c r="AW3856" t="s">
        <v>49062</v>
      </c>
      <c r="AZ3856" t="s">
        <v>49063</v>
      </c>
      <c r="BA3856" t="s">
        <v>49064</v>
      </c>
      <c r="BB3856" t="s">
        <v>49065</v>
      </c>
      <c r="BD3856" t="s">
        <v>49066</v>
      </c>
    </row>
    <row r="3857" spans="47:56" x14ac:dyDescent="0.3">
      <c r="AU3857" t="s">
        <v>49067</v>
      </c>
      <c r="AW3857" t="s">
        <v>49068</v>
      </c>
      <c r="AZ3857" t="s">
        <v>49069</v>
      </c>
      <c r="BA3857" t="s">
        <v>49070</v>
      </c>
      <c r="BB3857" t="s">
        <v>49071</v>
      </c>
      <c r="BD3857" t="s">
        <v>49072</v>
      </c>
    </row>
    <row r="3858" spans="47:56" x14ac:dyDescent="0.3">
      <c r="AU3858" t="s">
        <v>49073</v>
      </c>
      <c r="AW3858" t="s">
        <v>49074</v>
      </c>
      <c r="AZ3858" t="s">
        <v>49075</v>
      </c>
      <c r="BA3858" t="s">
        <v>49076</v>
      </c>
      <c r="BB3858" t="s">
        <v>49077</v>
      </c>
      <c r="BD3858" t="s">
        <v>49078</v>
      </c>
    </row>
    <row r="3859" spans="47:56" x14ac:dyDescent="0.3">
      <c r="AU3859" t="s">
        <v>34792</v>
      </c>
      <c r="AW3859" t="s">
        <v>49079</v>
      </c>
      <c r="AZ3859" t="s">
        <v>49080</v>
      </c>
      <c r="BA3859" t="s">
        <v>49081</v>
      </c>
      <c r="BB3859" t="s">
        <v>49082</v>
      </c>
      <c r="BD3859" t="s">
        <v>49083</v>
      </c>
    </row>
    <row r="3860" spans="47:56" x14ac:dyDescent="0.3">
      <c r="AU3860" t="s">
        <v>49084</v>
      </c>
      <c r="AW3860" t="s">
        <v>49085</v>
      </c>
      <c r="AZ3860" t="s">
        <v>49086</v>
      </c>
      <c r="BA3860" t="s">
        <v>49087</v>
      </c>
      <c r="BB3860" t="s">
        <v>49088</v>
      </c>
      <c r="BD3860" t="s">
        <v>49089</v>
      </c>
    </row>
    <row r="3861" spans="47:56" x14ac:dyDescent="0.3">
      <c r="AU3861" t="s">
        <v>49090</v>
      </c>
      <c r="AW3861" t="s">
        <v>49091</v>
      </c>
      <c r="AZ3861" t="s">
        <v>49092</v>
      </c>
      <c r="BA3861" t="s">
        <v>49093</v>
      </c>
      <c r="BB3861" t="s">
        <v>49094</v>
      </c>
      <c r="BD3861" t="s">
        <v>49095</v>
      </c>
    </row>
    <row r="3862" spans="47:56" x14ac:dyDescent="0.3">
      <c r="AU3862" t="s">
        <v>49096</v>
      </c>
      <c r="AW3862" t="s">
        <v>49097</v>
      </c>
      <c r="AZ3862" t="s">
        <v>49098</v>
      </c>
      <c r="BA3862" t="s">
        <v>49099</v>
      </c>
      <c r="BB3862" t="s">
        <v>49100</v>
      </c>
      <c r="BD3862" t="s">
        <v>49101</v>
      </c>
    </row>
    <row r="3863" spans="47:56" x14ac:dyDescent="0.3">
      <c r="AU3863" t="s">
        <v>49102</v>
      </c>
      <c r="AW3863" t="s">
        <v>49103</v>
      </c>
      <c r="AZ3863" t="s">
        <v>49104</v>
      </c>
      <c r="BA3863" t="s">
        <v>49105</v>
      </c>
      <c r="BB3863" t="s">
        <v>49106</v>
      </c>
      <c r="BD3863" t="s">
        <v>49107</v>
      </c>
    </row>
    <row r="3864" spans="47:56" x14ac:dyDescent="0.3">
      <c r="AU3864" t="s">
        <v>49108</v>
      </c>
      <c r="AW3864" t="s">
        <v>49109</v>
      </c>
      <c r="AZ3864" t="s">
        <v>49110</v>
      </c>
      <c r="BA3864" t="s">
        <v>49111</v>
      </c>
      <c r="BB3864" t="s">
        <v>49112</v>
      </c>
      <c r="BD3864" t="s">
        <v>49113</v>
      </c>
    </row>
    <row r="3865" spans="47:56" x14ac:dyDescent="0.3">
      <c r="AU3865" t="s">
        <v>49114</v>
      </c>
      <c r="AW3865" t="s">
        <v>49115</v>
      </c>
      <c r="AZ3865" t="s">
        <v>49116</v>
      </c>
      <c r="BA3865" t="s">
        <v>49117</v>
      </c>
      <c r="BB3865" t="s">
        <v>49118</v>
      </c>
      <c r="BD3865" t="s">
        <v>49119</v>
      </c>
    </row>
    <row r="3866" spans="47:56" x14ac:dyDescent="0.3">
      <c r="AU3866" t="s">
        <v>49120</v>
      </c>
      <c r="AW3866" t="s">
        <v>49121</v>
      </c>
      <c r="AZ3866" t="s">
        <v>49122</v>
      </c>
      <c r="BA3866" t="s">
        <v>49123</v>
      </c>
      <c r="BB3866" t="s">
        <v>49124</v>
      </c>
      <c r="BD3866" t="s">
        <v>49125</v>
      </c>
    </row>
    <row r="3867" spans="47:56" x14ac:dyDescent="0.3">
      <c r="AU3867" t="s">
        <v>49126</v>
      </c>
      <c r="AW3867" t="s">
        <v>49127</v>
      </c>
      <c r="AZ3867" t="s">
        <v>49128</v>
      </c>
      <c r="BA3867" t="s">
        <v>47665</v>
      </c>
      <c r="BB3867" t="s">
        <v>49129</v>
      </c>
      <c r="BD3867" t="s">
        <v>49130</v>
      </c>
    </row>
    <row r="3868" spans="47:56" x14ac:dyDescent="0.3">
      <c r="AU3868" t="s">
        <v>49131</v>
      </c>
      <c r="AW3868" t="s">
        <v>49132</v>
      </c>
      <c r="AZ3868" t="s">
        <v>49133</v>
      </c>
      <c r="BA3868" t="s">
        <v>49134</v>
      </c>
      <c r="BB3868" t="s">
        <v>49135</v>
      </c>
      <c r="BD3868" t="s">
        <v>49136</v>
      </c>
    </row>
    <row r="3869" spans="47:56" x14ac:dyDescent="0.3">
      <c r="AU3869" t="s">
        <v>49137</v>
      </c>
      <c r="AW3869" t="s">
        <v>49138</v>
      </c>
      <c r="AZ3869" t="s">
        <v>49139</v>
      </c>
      <c r="BA3869" t="s">
        <v>49140</v>
      </c>
      <c r="BB3869" t="s">
        <v>49141</v>
      </c>
      <c r="BD3869" t="s">
        <v>49142</v>
      </c>
    </row>
    <row r="3870" spans="47:56" x14ac:dyDescent="0.3">
      <c r="AU3870" t="s">
        <v>49143</v>
      </c>
      <c r="AW3870" t="s">
        <v>49144</v>
      </c>
      <c r="AZ3870" t="s">
        <v>49145</v>
      </c>
      <c r="BA3870" t="s">
        <v>49146</v>
      </c>
      <c r="BB3870" t="s">
        <v>49147</v>
      </c>
      <c r="BD3870" t="s">
        <v>49148</v>
      </c>
    </row>
    <row r="3871" spans="47:56" x14ac:dyDescent="0.3">
      <c r="AU3871" t="s">
        <v>49149</v>
      </c>
      <c r="AW3871" t="s">
        <v>49150</v>
      </c>
      <c r="AZ3871" t="s">
        <v>49151</v>
      </c>
      <c r="BA3871" t="s">
        <v>49152</v>
      </c>
      <c r="BB3871" t="s">
        <v>49153</v>
      </c>
      <c r="BD3871" t="s">
        <v>49154</v>
      </c>
    </row>
    <row r="3872" spans="47:56" x14ac:dyDescent="0.3">
      <c r="AU3872" t="s">
        <v>49155</v>
      </c>
      <c r="AW3872" t="s">
        <v>49156</v>
      </c>
      <c r="AZ3872" t="s">
        <v>49157</v>
      </c>
      <c r="BA3872" t="s">
        <v>49158</v>
      </c>
      <c r="BB3872" t="s">
        <v>49159</v>
      </c>
      <c r="BD3872" t="s">
        <v>49160</v>
      </c>
    </row>
    <row r="3873" spans="47:56" x14ac:dyDescent="0.3">
      <c r="AU3873" t="s">
        <v>49161</v>
      </c>
      <c r="AW3873" t="s">
        <v>49162</v>
      </c>
      <c r="AZ3873" t="s">
        <v>49163</v>
      </c>
      <c r="BA3873" t="s">
        <v>49164</v>
      </c>
      <c r="BB3873" t="s">
        <v>49165</v>
      </c>
      <c r="BD3873" t="s">
        <v>49166</v>
      </c>
    </row>
    <row r="3874" spans="47:56" x14ac:dyDescent="0.3">
      <c r="AU3874" t="s">
        <v>49167</v>
      </c>
      <c r="AW3874" t="s">
        <v>49168</v>
      </c>
      <c r="AZ3874" t="s">
        <v>49169</v>
      </c>
      <c r="BA3874" t="s">
        <v>49170</v>
      </c>
      <c r="BB3874" t="s">
        <v>49171</v>
      </c>
      <c r="BD3874" t="s">
        <v>49172</v>
      </c>
    </row>
    <row r="3875" spans="47:56" x14ac:dyDescent="0.3">
      <c r="AU3875" t="s">
        <v>49173</v>
      </c>
      <c r="AW3875" t="s">
        <v>49174</v>
      </c>
      <c r="AZ3875" t="s">
        <v>49175</v>
      </c>
      <c r="BA3875" t="s">
        <v>24541</v>
      </c>
      <c r="BB3875" t="s">
        <v>49176</v>
      </c>
      <c r="BD3875" t="s">
        <v>49177</v>
      </c>
    </row>
    <row r="3876" spans="47:56" x14ac:dyDescent="0.3">
      <c r="AU3876" t="s">
        <v>49178</v>
      </c>
      <c r="AW3876" t="s">
        <v>49179</v>
      </c>
      <c r="AZ3876" t="s">
        <v>49180</v>
      </c>
      <c r="BA3876" t="s">
        <v>49181</v>
      </c>
      <c r="BB3876" t="s">
        <v>49182</v>
      </c>
      <c r="BD3876" t="s">
        <v>49183</v>
      </c>
    </row>
    <row r="3877" spans="47:56" x14ac:dyDescent="0.3">
      <c r="AU3877" t="s">
        <v>49184</v>
      </c>
      <c r="AW3877" t="s">
        <v>49185</v>
      </c>
      <c r="AZ3877" t="s">
        <v>49186</v>
      </c>
      <c r="BA3877" t="s">
        <v>49187</v>
      </c>
      <c r="BB3877" t="s">
        <v>49188</v>
      </c>
      <c r="BD3877" t="s">
        <v>49189</v>
      </c>
    </row>
    <row r="3878" spans="47:56" x14ac:dyDescent="0.3">
      <c r="AU3878" t="s">
        <v>49190</v>
      </c>
      <c r="AW3878" t="s">
        <v>49191</v>
      </c>
      <c r="AZ3878" t="s">
        <v>49192</v>
      </c>
      <c r="BA3878" t="s">
        <v>49193</v>
      </c>
      <c r="BB3878" t="s">
        <v>49194</v>
      </c>
      <c r="BD3878" t="s">
        <v>49195</v>
      </c>
    </row>
    <row r="3879" spans="47:56" x14ac:dyDescent="0.3">
      <c r="AU3879" t="s">
        <v>49196</v>
      </c>
      <c r="AW3879" t="s">
        <v>49197</v>
      </c>
      <c r="AZ3879" t="s">
        <v>49198</v>
      </c>
      <c r="BA3879" t="s">
        <v>49199</v>
      </c>
      <c r="BB3879" t="s">
        <v>49200</v>
      </c>
      <c r="BD3879" t="s">
        <v>49201</v>
      </c>
    </row>
    <row r="3880" spans="47:56" x14ac:dyDescent="0.3">
      <c r="AU3880" t="s">
        <v>49202</v>
      </c>
      <c r="AW3880" t="s">
        <v>49203</v>
      </c>
      <c r="AZ3880" t="s">
        <v>49204</v>
      </c>
      <c r="BA3880" t="s">
        <v>49205</v>
      </c>
      <c r="BB3880" t="s">
        <v>49206</v>
      </c>
      <c r="BD3880" t="s">
        <v>49207</v>
      </c>
    </row>
    <row r="3881" spans="47:56" x14ac:dyDescent="0.3">
      <c r="AU3881" t="s">
        <v>34974</v>
      </c>
      <c r="AW3881" t="s">
        <v>49208</v>
      </c>
      <c r="AZ3881" t="s">
        <v>49209</v>
      </c>
      <c r="BA3881" t="s">
        <v>49210</v>
      </c>
      <c r="BB3881" t="s">
        <v>49211</v>
      </c>
      <c r="BD3881" t="s">
        <v>49212</v>
      </c>
    </row>
    <row r="3882" spans="47:56" x14ac:dyDescent="0.3">
      <c r="AU3882" t="s">
        <v>49213</v>
      </c>
      <c r="AW3882" t="s">
        <v>49214</v>
      </c>
      <c r="AZ3882" t="s">
        <v>49215</v>
      </c>
      <c r="BA3882" t="s">
        <v>49216</v>
      </c>
      <c r="BB3882" t="s">
        <v>49217</v>
      </c>
      <c r="BD3882" t="s">
        <v>49218</v>
      </c>
    </row>
    <row r="3883" spans="47:56" x14ac:dyDescent="0.3">
      <c r="AU3883" t="s">
        <v>49219</v>
      </c>
      <c r="AW3883" t="s">
        <v>49220</v>
      </c>
      <c r="AZ3883" t="s">
        <v>49221</v>
      </c>
      <c r="BA3883" t="s">
        <v>49222</v>
      </c>
      <c r="BB3883" t="s">
        <v>49223</v>
      </c>
      <c r="BD3883" t="s">
        <v>49224</v>
      </c>
    </row>
    <row r="3884" spans="47:56" x14ac:dyDescent="0.3">
      <c r="AU3884" t="s">
        <v>49225</v>
      </c>
      <c r="AW3884" t="s">
        <v>49226</v>
      </c>
      <c r="AZ3884" t="s">
        <v>49227</v>
      </c>
      <c r="BA3884" t="s">
        <v>49228</v>
      </c>
      <c r="BB3884" t="s">
        <v>49229</v>
      </c>
      <c r="BD3884" t="s">
        <v>49230</v>
      </c>
    </row>
    <row r="3885" spans="47:56" x14ac:dyDescent="0.3">
      <c r="AU3885" t="s">
        <v>49231</v>
      </c>
      <c r="AW3885" t="s">
        <v>49232</v>
      </c>
      <c r="AZ3885" t="s">
        <v>49233</v>
      </c>
      <c r="BA3885" t="s">
        <v>49234</v>
      </c>
      <c r="BB3885" t="s">
        <v>49235</v>
      </c>
      <c r="BD3885" t="s">
        <v>49236</v>
      </c>
    </row>
    <row r="3886" spans="47:56" x14ac:dyDescent="0.3">
      <c r="AU3886" t="s">
        <v>49237</v>
      </c>
      <c r="AW3886" t="s">
        <v>49238</v>
      </c>
      <c r="AZ3886" t="s">
        <v>49239</v>
      </c>
      <c r="BA3886" t="s">
        <v>49240</v>
      </c>
      <c r="BB3886" t="s">
        <v>49241</v>
      </c>
      <c r="BD3886" t="s">
        <v>49242</v>
      </c>
    </row>
    <row r="3887" spans="47:56" x14ac:dyDescent="0.3">
      <c r="AU3887" t="s">
        <v>49243</v>
      </c>
      <c r="AW3887" t="s">
        <v>49244</v>
      </c>
      <c r="AZ3887" t="s">
        <v>49245</v>
      </c>
      <c r="BA3887" t="s">
        <v>49246</v>
      </c>
      <c r="BB3887" t="s">
        <v>49247</v>
      </c>
      <c r="BD3887" t="s">
        <v>49248</v>
      </c>
    </row>
    <row r="3888" spans="47:56" x14ac:dyDescent="0.3">
      <c r="AU3888" t="s">
        <v>49249</v>
      </c>
      <c r="AW3888" t="s">
        <v>49250</v>
      </c>
      <c r="AZ3888" t="s">
        <v>49251</v>
      </c>
      <c r="BA3888" t="s">
        <v>20689</v>
      </c>
      <c r="BB3888" t="s">
        <v>49252</v>
      </c>
      <c r="BD3888" t="s">
        <v>49253</v>
      </c>
    </row>
    <row r="3889" spans="47:56" x14ac:dyDescent="0.3">
      <c r="AU3889" t="s">
        <v>49254</v>
      </c>
      <c r="AW3889" t="s">
        <v>49255</v>
      </c>
      <c r="AZ3889" t="s">
        <v>49256</v>
      </c>
      <c r="BA3889" t="s">
        <v>49257</v>
      </c>
      <c r="BB3889" t="s">
        <v>49258</v>
      </c>
      <c r="BD3889" t="s">
        <v>49259</v>
      </c>
    </row>
    <row r="3890" spans="47:56" x14ac:dyDescent="0.3">
      <c r="AU3890" t="s">
        <v>49260</v>
      </c>
      <c r="AW3890" t="s">
        <v>49261</v>
      </c>
      <c r="AZ3890" t="s">
        <v>49262</v>
      </c>
      <c r="BA3890" t="s">
        <v>49263</v>
      </c>
      <c r="BB3890" t="s">
        <v>49264</v>
      </c>
      <c r="BD3890" t="s">
        <v>49265</v>
      </c>
    </row>
    <row r="3891" spans="47:56" x14ac:dyDescent="0.3">
      <c r="AU3891" t="s">
        <v>49266</v>
      </c>
      <c r="AW3891" t="s">
        <v>49267</v>
      </c>
      <c r="AZ3891" t="s">
        <v>49268</v>
      </c>
      <c r="BA3891" t="s">
        <v>49269</v>
      </c>
      <c r="BB3891" t="s">
        <v>49270</v>
      </c>
      <c r="BD3891" t="s">
        <v>49271</v>
      </c>
    </row>
    <row r="3892" spans="47:56" x14ac:dyDescent="0.3">
      <c r="AU3892" t="s">
        <v>49272</v>
      </c>
      <c r="AW3892" t="s">
        <v>49273</v>
      </c>
      <c r="AZ3892" t="s">
        <v>49274</v>
      </c>
      <c r="BA3892" t="s">
        <v>49275</v>
      </c>
      <c r="BB3892" t="s">
        <v>49276</v>
      </c>
      <c r="BD3892" t="s">
        <v>49277</v>
      </c>
    </row>
    <row r="3893" spans="47:56" x14ac:dyDescent="0.3">
      <c r="AU3893" t="s">
        <v>49278</v>
      </c>
      <c r="AW3893" t="s">
        <v>49279</v>
      </c>
      <c r="AZ3893" t="s">
        <v>49280</v>
      </c>
      <c r="BA3893" t="s">
        <v>49281</v>
      </c>
      <c r="BB3893" t="s">
        <v>49282</v>
      </c>
      <c r="BD3893" t="s">
        <v>49283</v>
      </c>
    </row>
    <row r="3894" spans="47:56" x14ac:dyDescent="0.3">
      <c r="AU3894" t="s">
        <v>49284</v>
      </c>
      <c r="AW3894" t="s">
        <v>49285</v>
      </c>
      <c r="AZ3894" t="s">
        <v>49286</v>
      </c>
      <c r="BA3894" t="s">
        <v>49287</v>
      </c>
      <c r="BB3894" t="s">
        <v>49288</v>
      </c>
      <c r="BD3894" t="s">
        <v>49289</v>
      </c>
    </row>
    <row r="3895" spans="47:56" x14ac:dyDescent="0.3">
      <c r="AU3895" t="s">
        <v>49290</v>
      </c>
      <c r="AW3895" t="s">
        <v>49291</v>
      </c>
      <c r="AZ3895" t="s">
        <v>49292</v>
      </c>
      <c r="BA3895" t="s">
        <v>49293</v>
      </c>
      <c r="BB3895" t="s">
        <v>49294</v>
      </c>
      <c r="BD3895" t="s">
        <v>49295</v>
      </c>
    </row>
    <row r="3896" spans="47:56" x14ac:dyDescent="0.3">
      <c r="AU3896" t="s">
        <v>49296</v>
      </c>
      <c r="AW3896" t="s">
        <v>49297</v>
      </c>
      <c r="AZ3896" t="s">
        <v>49298</v>
      </c>
      <c r="BA3896" t="s">
        <v>49299</v>
      </c>
      <c r="BB3896" t="s">
        <v>49300</v>
      </c>
      <c r="BD3896" t="s">
        <v>49301</v>
      </c>
    </row>
    <row r="3897" spans="47:56" x14ac:dyDescent="0.3">
      <c r="AU3897" t="s">
        <v>49302</v>
      </c>
      <c r="AW3897" t="s">
        <v>49303</v>
      </c>
      <c r="AZ3897" t="s">
        <v>49304</v>
      </c>
      <c r="BA3897" t="s">
        <v>49305</v>
      </c>
      <c r="BB3897" t="s">
        <v>49306</v>
      </c>
      <c r="BD3897" t="s">
        <v>49307</v>
      </c>
    </row>
    <row r="3898" spans="47:56" x14ac:dyDescent="0.3">
      <c r="AU3898" t="s">
        <v>49308</v>
      </c>
      <c r="AW3898" t="s">
        <v>49309</v>
      </c>
      <c r="AZ3898" t="s">
        <v>49310</v>
      </c>
      <c r="BA3898" t="s">
        <v>49311</v>
      </c>
      <c r="BB3898" t="s">
        <v>49312</v>
      </c>
      <c r="BD3898" t="s">
        <v>49313</v>
      </c>
    </row>
    <row r="3899" spans="47:56" x14ac:dyDescent="0.3">
      <c r="AU3899" t="s">
        <v>49314</v>
      </c>
      <c r="AW3899" t="s">
        <v>49315</v>
      </c>
      <c r="AZ3899" t="s">
        <v>49316</v>
      </c>
      <c r="BA3899" t="s">
        <v>49317</v>
      </c>
      <c r="BB3899" t="s">
        <v>49318</v>
      </c>
      <c r="BD3899" t="s">
        <v>49319</v>
      </c>
    </row>
    <row r="3900" spans="47:56" x14ac:dyDescent="0.3">
      <c r="AU3900" t="s">
        <v>49320</v>
      </c>
      <c r="AW3900" t="s">
        <v>49321</v>
      </c>
      <c r="AZ3900" t="s">
        <v>49322</v>
      </c>
      <c r="BA3900" t="s">
        <v>49323</v>
      </c>
      <c r="BB3900" t="s">
        <v>49324</v>
      </c>
      <c r="BD3900" t="s">
        <v>49325</v>
      </c>
    </row>
    <row r="3901" spans="47:56" x14ac:dyDescent="0.3">
      <c r="AU3901" t="s">
        <v>49326</v>
      </c>
      <c r="AW3901" t="s">
        <v>49327</v>
      </c>
      <c r="AZ3901" t="s">
        <v>49328</v>
      </c>
      <c r="BA3901" t="s">
        <v>49329</v>
      </c>
      <c r="BB3901" t="s">
        <v>49330</v>
      </c>
      <c r="BD3901" t="s">
        <v>49331</v>
      </c>
    </row>
    <row r="3902" spans="47:56" x14ac:dyDescent="0.3">
      <c r="AU3902" t="s">
        <v>49332</v>
      </c>
      <c r="AW3902" t="s">
        <v>49333</v>
      </c>
      <c r="AZ3902" t="s">
        <v>49334</v>
      </c>
      <c r="BA3902" t="s">
        <v>49335</v>
      </c>
      <c r="BB3902" t="s">
        <v>49336</v>
      </c>
      <c r="BD3902" t="s">
        <v>49337</v>
      </c>
    </row>
    <row r="3903" spans="47:56" x14ac:dyDescent="0.3">
      <c r="AU3903" t="s">
        <v>49338</v>
      </c>
      <c r="AW3903" t="s">
        <v>49339</v>
      </c>
      <c r="AZ3903" t="s">
        <v>49340</v>
      </c>
      <c r="BA3903" t="s">
        <v>49341</v>
      </c>
      <c r="BB3903" t="s">
        <v>49342</v>
      </c>
      <c r="BD3903" t="s">
        <v>49343</v>
      </c>
    </row>
    <row r="3904" spans="47:56" x14ac:dyDescent="0.3">
      <c r="AU3904" t="s">
        <v>49344</v>
      </c>
      <c r="AW3904" t="s">
        <v>49345</v>
      </c>
      <c r="AZ3904" t="s">
        <v>49346</v>
      </c>
      <c r="BA3904" t="s">
        <v>49347</v>
      </c>
      <c r="BB3904" t="s">
        <v>49348</v>
      </c>
      <c r="BD3904" t="s">
        <v>49349</v>
      </c>
    </row>
    <row r="3905" spans="47:56" x14ac:dyDescent="0.3">
      <c r="AU3905" t="s">
        <v>49350</v>
      </c>
      <c r="AW3905" t="s">
        <v>49351</v>
      </c>
      <c r="AZ3905" t="s">
        <v>49352</v>
      </c>
      <c r="BA3905" t="s">
        <v>49353</v>
      </c>
      <c r="BB3905" t="s">
        <v>49354</v>
      </c>
      <c r="BD3905" t="s">
        <v>49355</v>
      </c>
    </row>
    <row r="3906" spans="47:56" x14ac:dyDescent="0.3">
      <c r="AU3906" t="s">
        <v>49356</v>
      </c>
      <c r="AW3906" t="s">
        <v>49357</v>
      </c>
      <c r="AZ3906" t="s">
        <v>49358</v>
      </c>
      <c r="BA3906" t="s">
        <v>49359</v>
      </c>
      <c r="BB3906" t="s">
        <v>49360</v>
      </c>
      <c r="BD3906" t="s">
        <v>49361</v>
      </c>
    </row>
    <row r="3907" spans="47:56" x14ac:dyDescent="0.3">
      <c r="AU3907" t="s">
        <v>49362</v>
      </c>
      <c r="AW3907" t="s">
        <v>49363</v>
      </c>
      <c r="AZ3907" t="s">
        <v>49364</v>
      </c>
      <c r="BA3907" t="s">
        <v>49365</v>
      </c>
      <c r="BB3907" t="s">
        <v>49366</v>
      </c>
      <c r="BD3907" t="s">
        <v>49367</v>
      </c>
    </row>
    <row r="3908" spans="47:56" x14ac:dyDescent="0.3">
      <c r="AU3908" t="s">
        <v>49368</v>
      </c>
      <c r="AW3908" t="s">
        <v>49369</v>
      </c>
      <c r="AZ3908" t="s">
        <v>49370</v>
      </c>
      <c r="BA3908" t="s">
        <v>49371</v>
      </c>
      <c r="BB3908" t="s">
        <v>49372</v>
      </c>
      <c r="BD3908" t="s">
        <v>49373</v>
      </c>
    </row>
    <row r="3909" spans="47:56" x14ac:dyDescent="0.3">
      <c r="AU3909" t="s">
        <v>49374</v>
      </c>
      <c r="AW3909" t="s">
        <v>49375</v>
      </c>
      <c r="AZ3909" t="s">
        <v>49376</v>
      </c>
      <c r="BA3909" t="s">
        <v>49377</v>
      </c>
      <c r="BB3909" t="s">
        <v>49378</v>
      </c>
      <c r="BD3909" t="s">
        <v>49379</v>
      </c>
    </row>
    <row r="3910" spans="47:56" x14ac:dyDescent="0.3">
      <c r="AU3910" t="s">
        <v>49380</v>
      </c>
      <c r="AW3910" t="s">
        <v>49381</v>
      </c>
      <c r="AZ3910" t="s">
        <v>49382</v>
      </c>
      <c r="BA3910" t="s">
        <v>49383</v>
      </c>
      <c r="BB3910" t="s">
        <v>49384</v>
      </c>
      <c r="BD3910" t="s">
        <v>49385</v>
      </c>
    </row>
    <row r="3911" spans="47:56" x14ac:dyDescent="0.3">
      <c r="AU3911" t="s">
        <v>49386</v>
      </c>
      <c r="AW3911" t="s">
        <v>49387</v>
      </c>
      <c r="AZ3911" t="s">
        <v>49388</v>
      </c>
      <c r="BA3911" t="s">
        <v>49389</v>
      </c>
      <c r="BB3911" t="s">
        <v>49390</v>
      </c>
      <c r="BD3911" t="s">
        <v>49391</v>
      </c>
    </row>
    <row r="3912" spans="47:56" x14ac:dyDescent="0.3">
      <c r="AU3912" t="s">
        <v>49392</v>
      </c>
      <c r="AW3912" t="s">
        <v>49393</v>
      </c>
      <c r="AZ3912" t="s">
        <v>49394</v>
      </c>
      <c r="BA3912" t="s">
        <v>49395</v>
      </c>
      <c r="BB3912" t="s">
        <v>49396</v>
      </c>
      <c r="BD3912" t="s">
        <v>49397</v>
      </c>
    </row>
    <row r="3913" spans="47:56" x14ac:dyDescent="0.3">
      <c r="AU3913" t="s">
        <v>49398</v>
      </c>
      <c r="AW3913" t="s">
        <v>49399</v>
      </c>
      <c r="AZ3913" t="s">
        <v>49400</v>
      </c>
      <c r="BA3913" t="s">
        <v>49401</v>
      </c>
      <c r="BB3913" t="s">
        <v>49402</v>
      </c>
      <c r="BD3913" t="s">
        <v>49403</v>
      </c>
    </row>
    <row r="3914" spans="47:56" x14ac:dyDescent="0.3">
      <c r="AU3914" t="s">
        <v>49404</v>
      </c>
      <c r="AW3914" t="s">
        <v>49405</v>
      </c>
      <c r="AZ3914" t="s">
        <v>49406</v>
      </c>
      <c r="BA3914" t="s">
        <v>49407</v>
      </c>
      <c r="BB3914" t="s">
        <v>49408</v>
      </c>
      <c r="BD3914" t="s">
        <v>49409</v>
      </c>
    </row>
    <row r="3915" spans="47:56" x14ac:dyDescent="0.3">
      <c r="AU3915" t="s">
        <v>49410</v>
      </c>
      <c r="AW3915" t="s">
        <v>49411</v>
      </c>
      <c r="AZ3915" t="s">
        <v>49412</v>
      </c>
      <c r="BA3915" t="s">
        <v>49413</v>
      </c>
      <c r="BB3915" t="s">
        <v>49414</v>
      </c>
      <c r="BD3915" t="s">
        <v>49415</v>
      </c>
    </row>
    <row r="3916" spans="47:56" x14ac:dyDescent="0.3">
      <c r="AU3916" t="s">
        <v>49416</v>
      </c>
      <c r="AW3916" t="s">
        <v>49417</v>
      </c>
      <c r="AZ3916" t="s">
        <v>49418</v>
      </c>
      <c r="BA3916" t="s">
        <v>49419</v>
      </c>
      <c r="BB3916" t="s">
        <v>49420</v>
      </c>
      <c r="BD3916" t="s">
        <v>49421</v>
      </c>
    </row>
    <row r="3917" spans="47:56" x14ac:dyDescent="0.3">
      <c r="AU3917" t="s">
        <v>49422</v>
      </c>
      <c r="AW3917" t="s">
        <v>49423</v>
      </c>
      <c r="AZ3917" t="s">
        <v>49424</v>
      </c>
      <c r="BA3917" t="s">
        <v>49425</v>
      </c>
      <c r="BB3917" t="s">
        <v>49426</v>
      </c>
      <c r="BD3917" t="s">
        <v>49427</v>
      </c>
    </row>
    <row r="3918" spans="47:56" x14ac:dyDescent="0.3">
      <c r="AU3918" t="s">
        <v>49428</v>
      </c>
      <c r="AW3918" t="s">
        <v>49429</v>
      </c>
      <c r="AZ3918" t="s">
        <v>49430</v>
      </c>
      <c r="BA3918" t="s">
        <v>49431</v>
      </c>
      <c r="BB3918" t="s">
        <v>49432</v>
      </c>
      <c r="BD3918" t="s">
        <v>49433</v>
      </c>
    </row>
    <row r="3919" spans="47:56" x14ac:dyDescent="0.3">
      <c r="AU3919" t="s">
        <v>49434</v>
      </c>
      <c r="AW3919" t="s">
        <v>49435</v>
      </c>
      <c r="AZ3919" t="s">
        <v>49436</v>
      </c>
      <c r="BA3919" t="s">
        <v>49437</v>
      </c>
      <c r="BB3919" t="s">
        <v>49438</v>
      </c>
      <c r="BD3919" t="s">
        <v>49439</v>
      </c>
    </row>
    <row r="3920" spans="47:56" x14ac:dyDescent="0.3">
      <c r="AU3920" t="s">
        <v>49440</v>
      </c>
      <c r="AW3920" t="s">
        <v>49441</v>
      </c>
      <c r="AZ3920" t="s">
        <v>49442</v>
      </c>
      <c r="BA3920" t="s">
        <v>49443</v>
      </c>
      <c r="BB3920" t="s">
        <v>49444</v>
      </c>
      <c r="BD3920" t="s">
        <v>49445</v>
      </c>
    </row>
    <row r="3921" spans="47:56" x14ac:dyDescent="0.3">
      <c r="AU3921" t="s">
        <v>49446</v>
      </c>
      <c r="AW3921" t="s">
        <v>49447</v>
      </c>
      <c r="AZ3921" t="s">
        <v>49448</v>
      </c>
      <c r="BA3921" t="s">
        <v>49449</v>
      </c>
      <c r="BB3921" t="s">
        <v>49450</v>
      </c>
      <c r="BD3921" t="s">
        <v>49451</v>
      </c>
    </row>
    <row r="3922" spans="47:56" x14ac:dyDescent="0.3">
      <c r="AU3922" t="s">
        <v>49452</v>
      </c>
      <c r="AW3922" t="s">
        <v>49453</v>
      </c>
      <c r="AZ3922" t="s">
        <v>49454</v>
      </c>
      <c r="BA3922" t="s">
        <v>49455</v>
      </c>
      <c r="BB3922" t="s">
        <v>49456</v>
      </c>
      <c r="BD3922" t="s">
        <v>49457</v>
      </c>
    </row>
    <row r="3923" spans="47:56" x14ac:dyDescent="0.3">
      <c r="AU3923" t="s">
        <v>49458</v>
      </c>
      <c r="AW3923" t="s">
        <v>49459</v>
      </c>
      <c r="AZ3923" t="s">
        <v>49460</v>
      </c>
      <c r="BA3923" t="s">
        <v>49461</v>
      </c>
      <c r="BB3923" t="s">
        <v>49462</v>
      </c>
      <c r="BD3923" t="s">
        <v>49463</v>
      </c>
    </row>
    <row r="3924" spans="47:56" x14ac:dyDescent="0.3">
      <c r="AU3924" t="s">
        <v>49464</v>
      </c>
      <c r="AW3924" t="s">
        <v>49465</v>
      </c>
      <c r="AZ3924" t="s">
        <v>49466</v>
      </c>
      <c r="BA3924" t="s">
        <v>49467</v>
      </c>
      <c r="BB3924" t="s">
        <v>49468</v>
      </c>
      <c r="BD3924" t="s">
        <v>49469</v>
      </c>
    </row>
    <row r="3925" spans="47:56" x14ac:dyDescent="0.3">
      <c r="AU3925" t="s">
        <v>49470</v>
      </c>
      <c r="AW3925" t="s">
        <v>49471</v>
      </c>
      <c r="AZ3925" t="s">
        <v>49472</v>
      </c>
      <c r="BA3925" t="s">
        <v>49473</v>
      </c>
      <c r="BB3925" t="s">
        <v>49474</v>
      </c>
      <c r="BD3925" t="s">
        <v>49475</v>
      </c>
    </row>
    <row r="3926" spans="47:56" x14ac:dyDescent="0.3">
      <c r="AU3926" t="s">
        <v>49476</v>
      </c>
      <c r="AW3926" t="s">
        <v>49477</v>
      </c>
      <c r="AZ3926" t="s">
        <v>49478</v>
      </c>
      <c r="BA3926" t="s">
        <v>49479</v>
      </c>
      <c r="BB3926" t="s">
        <v>49480</v>
      </c>
      <c r="BD3926" t="s">
        <v>49481</v>
      </c>
    </row>
    <row r="3927" spans="47:56" x14ac:dyDescent="0.3">
      <c r="AU3927" t="s">
        <v>49482</v>
      </c>
      <c r="AW3927" t="s">
        <v>49483</v>
      </c>
      <c r="AZ3927" t="s">
        <v>49484</v>
      </c>
      <c r="BA3927" t="s">
        <v>49485</v>
      </c>
      <c r="BB3927" t="s">
        <v>49486</v>
      </c>
      <c r="BD3927" t="s">
        <v>49487</v>
      </c>
    </row>
    <row r="3928" spans="47:56" x14ac:dyDescent="0.3">
      <c r="AU3928" t="s">
        <v>35456</v>
      </c>
      <c r="AW3928" t="s">
        <v>49488</v>
      </c>
      <c r="AZ3928" t="s">
        <v>49489</v>
      </c>
      <c r="BA3928" t="s">
        <v>49490</v>
      </c>
      <c r="BB3928" t="s">
        <v>49491</v>
      </c>
      <c r="BD3928" t="s">
        <v>1900</v>
      </c>
    </row>
    <row r="3929" spans="47:56" x14ac:dyDescent="0.3">
      <c r="AU3929" t="s">
        <v>49492</v>
      </c>
      <c r="AW3929" t="s">
        <v>49493</v>
      </c>
      <c r="AZ3929" t="s">
        <v>49494</v>
      </c>
      <c r="BA3929" t="s">
        <v>49495</v>
      </c>
      <c r="BB3929" t="s">
        <v>49496</v>
      </c>
      <c r="BD3929" t="s">
        <v>49497</v>
      </c>
    </row>
    <row r="3930" spans="47:56" x14ac:dyDescent="0.3">
      <c r="AU3930" t="s">
        <v>49498</v>
      </c>
      <c r="AW3930" t="s">
        <v>49499</v>
      </c>
      <c r="AZ3930" t="s">
        <v>49500</v>
      </c>
      <c r="BA3930" t="s">
        <v>49501</v>
      </c>
      <c r="BB3930" t="s">
        <v>49502</v>
      </c>
      <c r="BD3930" t="s">
        <v>49503</v>
      </c>
    </row>
    <row r="3931" spans="47:56" x14ac:dyDescent="0.3">
      <c r="AU3931" t="s">
        <v>49504</v>
      </c>
      <c r="AW3931" t="s">
        <v>49505</v>
      </c>
      <c r="AZ3931" t="s">
        <v>49506</v>
      </c>
      <c r="BA3931" t="s">
        <v>49507</v>
      </c>
      <c r="BB3931" t="s">
        <v>49508</v>
      </c>
      <c r="BD3931" t="s">
        <v>49509</v>
      </c>
    </row>
    <row r="3932" spans="47:56" x14ac:dyDescent="0.3">
      <c r="AU3932" t="s">
        <v>49510</v>
      </c>
      <c r="AW3932" t="s">
        <v>49511</v>
      </c>
      <c r="AZ3932" t="s">
        <v>49512</v>
      </c>
      <c r="BA3932" t="s">
        <v>49513</v>
      </c>
      <c r="BB3932" t="s">
        <v>49514</v>
      </c>
      <c r="BD3932" t="s">
        <v>49515</v>
      </c>
    </row>
    <row r="3933" spans="47:56" x14ac:dyDescent="0.3">
      <c r="AU3933" t="s">
        <v>49516</v>
      </c>
      <c r="AW3933" t="s">
        <v>49517</v>
      </c>
      <c r="AZ3933" t="s">
        <v>49518</v>
      </c>
      <c r="BA3933" t="s">
        <v>49519</v>
      </c>
      <c r="BB3933" t="s">
        <v>49520</v>
      </c>
      <c r="BD3933" t="s">
        <v>49521</v>
      </c>
    </row>
    <row r="3934" spans="47:56" x14ac:dyDescent="0.3">
      <c r="AU3934" t="s">
        <v>49522</v>
      </c>
      <c r="AW3934" t="s">
        <v>49523</v>
      </c>
      <c r="AZ3934" t="s">
        <v>49524</v>
      </c>
      <c r="BA3934" t="s">
        <v>49525</v>
      </c>
      <c r="BB3934" t="s">
        <v>49526</v>
      </c>
      <c r="BD3934" t="s">
        <v>49527</v>
      </c>
    </row>
    <row r="3935" spans="47:56" x14ac:dyDescent="0.3">
      <c r="AU3935" t="s">
        <v>49528</v>
      </c>
      <c r="AW3935" t="s">
        <v>49529</v>
      </c>
      <c r="AZ3935" t="s">
        <v>49530</v>
      </c>
      <c r="BA3935" t="s">
        <v>49531</v>
      </c>
      <c r="BB3935" t="s">
        <v>49532</v>
      </c>
      <c r="BD3935" t="s">
        <v>49533</v>
      </c>
    </row>
    <row r="3936" spans="47:56" x14ac:dyDescent="0.3">
      <c r="AU3936" t="s">
        <v>49534</v>
      </c>
      <c r="AW3936" t="s">
        <v>49535</v>
      </c>
      <c r="AZ3936" t="s">
        <v>49536</v>
      </c>
      <c r="BA3936" t="s">
        <v>49537</v>
      </c>
      <c r="BB3936" t="s">
        <v>49538</v>
      </c>
      <c r="BD3936" t="s">
        <v>49539</v>
      </c>
    </row>
    <row r="3937" spans="47:56" x14ac:dyDescent="0.3">
      <c r="AU3937" t="s">
        <v>49540</v>
      </c>
      <c r="AW3937" t="s">
        <v>49541</v>
      </c>
      <c r="AZ3937" t="s">
        <v>49542</v>
      </c>
      <c r="BA3937" t="s">
        <v>49543</v>
      </c>
      <c r="BB3937" t="s">
        <v>49544</v>
      </c>
      <c r="BD3937" t="s">
        <v>49545</v>
      </c>
    </row>
    <row r="3938" spans="47:56" x14ac:dyDescent="0.3">
      <c r="AU3938" t="s">
        <v>49546</v>
      </c>
      <c r="AW3938" t="s">
        <v>49547</v>
      </c>
      <c r="AZ3938" t="s">
        <v>49548</v>
      </c>
      <c r="BA3938" t="s">
        <v>49549</v>
      </c>
      <c r="BB3938" t="s">
        <v>49550</v>
      </c>
      <c r="BD3938" t="s">
        <v>49551</v>
      </c>
    </row>
    <row r="3939" spans="47:56" x14ac:dyDescent="0.3">
      <c r="AU3939" t="s">
        <v>49552</v>
      </c>
      <c r="AW3939" t="s">
        <v>49553</v>
      </c>
      <c r="AZ3939" t="s">
        <v>49554</v>
      </c>
      <c r="BA3939" t="s">
        <v>49555</v>
      </c>
      <c r="BB3939" t="s">
        <v>3793</v>
      </c>
      <c r="BD3939" t="s">
        <v>49556</v>
      </c>
    </row>
    <row r="3940" spans="47:56" x14ac:dyDescent="0.3">
      <c r="AU3940" t="s">
        <v>49557</v>
      </c>
      <c r="AW3940" t="s">
        <v>49558</v>
      </c>
      <c r="AZ3940" t="s">
        <v>49559</v>
      </c>
      <c r="BA3940" t="s">
        <v>49560</v>
      </c>
      <c r="BB3940" t="s">
        <v>49561</v>
      </c>
      <c r="BD3940" t="s">
        <v>49562</v>
      </c>
    </row>
    <row r="3941" spans="47:56" x14ac:dyDescent="0.3">
      <c r="AU3941" t="s">
        <v>49563</v>
      </c>
      <c r="AW3941" t="s">
        <v>49564</v>
      </c>
      <c r="AZ3941" t="s">
        <v>49565</v>
      </c>
      <c r="BA3941" t="s">
        <v>49566</v>
      </c>
      <c r="BB3941" t="s">
        <v>49567</v>
      </c>
      <c r="BD3941" t="s">
        <v>49568</v>
      </c>
    </row>
    <row r="3942" spans="47:56" x14ac:dyDescent="0.3">
      <c r="AU3942" t="s">
        <v>49569</v>
      </c>
      <c r="AW3942" t="s">
        <v>49570</v>
      </c>
      <c r="AZ3942" t="s">
        <v>49571</v>
      </c>
      <c r="BA3942" t="s">
        <v>49572</v>
      </c>
      <c r="BB3942" t="s">
        <v>49573</v>
      </c>
      <c r="BD3942" t="s">
        <v>49574</v>
      </c>
    </row>
    <row r="3943" spans="47:56" x14ac:dyDescent="0.3">
      <c r="AU3943" t="s">
        <v>49575</v>
      </c>
      <c r="AW3943" t="s">
        <v>49576</v>
      </c>
      <c r="AZ3943" t="s">
        <v>49577</v>
      </c>
      <c r="BA3943" t="s">
        <v>49578</v>
      </c>
      <c r="BB3943" t="s">
        <v>49579</v>
      </c>
      <c r="BD3943" t="s">
        <v>49580</v>
      </c>
    </row>
    <row r="3944" spans="47:56" x14ac:dyDescent="0.3">
      <c r="AU3944" t="s">
        <v>49581</v>
      </c>
      <c r="AW3944" t="s">
        <v>49582</v>
      </c>
      <c r="AZ3944" t="s">
        <v>49583</v>
      </c>
      <c r="BA3944" t="s">
        <v>49584</v>
      </c>
      <c r="BB3944" t="s">
        <v>49585</v>
      </c>
      <c r="BD3944" t="s">
        <v>49586</v>
      </c>
    </row>
    <row r="3945" spans="47:56" x14ac:dyDescent="0.3">
      <c r="AU3945" t="s">
        <v>49587</v>
      </c>
      <c r="AW3945" t="s">
        <v>49588</v>
      </c>
      <c r="AZ3945" t="s">
        <v>49589</v>
      </c>
      <c r="BA3945" t="s">
        <v>49590</v>
      </c>
      <c r="BB3945" t="s">
        <v>49591</v>
      </c>
      <c r="BD3945" t="s">
        <v>49592</v>
      </c>
    </row>
    <row r="3946" spans="47:56" x14ac:dyDescent="0.3">
      <c r="AU3946" t="s">
        <v>49593</v>
      </c>
      <c r="AW3946" t="s">
        <v>49594</v>
      </c>
      <c r="AZ3946" t="s">
        <v>49595</v>
      </c>
      <c r="BA3946" t="s">
        <v>49596</v>
      </c>
      <c r="BB3946" t="s">
        <v>49597</v>
      </c>
      <c r="BD3946" t="s">
        <v>49598</v>
      </c>
    </row>
    <row r="3947" spans="47:56" x14ac:dyDescent="0.3">
      <c r="AU3947" t="s">
        <v>49599</v>
      </c>
      <c r="AW3947" t="s">
        <v>49600</v>
      </c>
      <c r="AZ3947" t="s">
        <v>49601</v>
      </c>
      <c r="BA3947" t="s">
        <v>49602</v>
      </c>
      <c r="BB3947" t="s">
        <v>49603</v>
      </c>
      <c r="BD3947" t="s">
        <v>49604</v>
      </c>
    </row>
    <row r="3948" spans="47:56" x14ac:dyDescent="0.3">
      <c r="AU3948" t="s">
        <v>49605</v>
      </c>
      <c r="AW3948" t="s">
        <v>49606</v>
      </c>
      <c r="AZ3948" t="s">
        <v>49607</v>
      </c>
      <c r="BA3948" t="s">
        <v>49608</v>
      </c>
      <c r="BB3948" t="s">
        <v>49609</v>
      </c>
      <c r="BD3948" t="s">
        <v>49610</v>
      </c>
    </row>
    <row r="3949" spans="47:56" x14ac:dyDescent="0.3">
      <c r="AU3949" t="s">
        <v>49611</v>
      </c>
      <c r="AW3949" t="s">
        <v>49612</v>
      </c>
      <c r="AZ3949" t="s">
        <v>49613</v>
      </c>
      <c r="BA3949" t="s">
        <v>49614</v>
      </c>
      <c r="BB3949" t="s">
        <v>49615</v>
      </c>
      <c r="BD3949" t="s">
        <v>49616</v>
      </c>
    </row>
    <row r="3950" spans="47:56" x14ac:dyDescent="0.3">
      <c r="AU3950" t="s">
        <v>49617</v>
      </c>
      <c r="AW3950" t="s">
        <v>49618</v>
      </c>
      <c r="AZ3950" t="s">
        <v>49619</v>
      </c>
      <c r="BA3950" t="s">
        <v>49620</v>
      </c>
      <c r="BB3950" t="s">
        <v>49621</v>
      </c>
      <c r="BD3950" t="s">
        <v>49622</v>
      </c>
    </row>
    <row r="3951" spans="47:56" x14ac:dyDescent="0.3">
      <c r="AU3951" t="s">
        <v>49623</v>
      </c>
      <c r="AW3951" t="s">
        <v>49624</v>
      </c>
      <c r="AZ3951" t="s">
        <v>49625</v>
      </c>
      <c r="BA3951" t="s">
        <v>49626</v>
      </c>
      <c r="BB3951" t="s">
        <v>49627</v>
      </c>
      <c r="BD3951" t="s">
        <v>49628</v>
      </c>
    </row>
    <row r="3952" spans="47:56" x14ac:dyDescent="0.3">
      <c r="AU3952" t="s">
        <v>49629</v>
      </c>
      <c r="AW3952" t="s">
        <v>49630</v>
      </c>
      <c r="AZ3952" t="s">
        <v>49631</v>
      </c>
      <c r="BA3952" t="s">
        <v>49632</v>
      </c>
      <c r="BB3952" t="s">
        <v>49633</v>
      </c>
      <c r="BD3952" t="s">
        <v>49634</v>
      </c>
    </row>
    <row r="3953" spans="47:56" x14ac:dyDescent="0.3">
      <c r="AU3953" t="s">
        <v>49635</v>
      </c>
      <c r="AW3953" t="s">
        <v>49636</v>
      </c>
      <c r="AZ3953" t="s">
        <v>49637</v>
      </c>
      <c r="BA3953" t="s">
        <v>49638</v>
      </c>
      <c r="BB3953" t="s">
        <v>49639</v>
      </c>
      <c r="BD3953" t="s">
        <v>49640</v>
      </c>
    </row>
    <row r="3954" spans="47:56" x14ac:dyDescent="0.3">
      <c r="AU3954" t="s">
        <v>49641</v>
      </c>
      <c r="AW3954" t="s">
        <v>49642</v>
      </c>
      <c r="AZ3954" t="s">
        <v>49643</v>
      </c>
      <c r="BA3954" t="s">
        <v>49644</v>
      </c>
      <c r="BB3954" t="s">
        <v>49645</v>
      </c>
      <c r="BD3954" t="s">
        <v>49646</v>
      </c>
    </row>
    <row r="3955" spans="47:56" x14ac:dyDescent="0.3">
      <c r="AU3955" t="s">
        <v>49647</v>
      </c>
      <c r="AW3955" t="s">
        <v>49648</v>
      </c>
      <c r="AZ3955" t="s">
        <v>49649</v>
      </c>
      <c r="BA3955" t="s">
        <v>49650</v>
      </c>
      <c r="BB3955" t="s">
        <v>49651</v>
      </c>
      <c r="BD3955" t="s">
        <v>49652</v>
      </c>
    </row>
    <row r="3956" spans="47:56" x14ac:dyDescent="0.3">
      <c r="AU3956" t="s">
        <v>49653</v>
      </c>
      <c r="AW3956" t="s">
        <v>49654</v>
      </c>
      <c r="AZ3956" t="s">
        <v>49655</v>
      </c>
      <c r="BA3956" t="s">
        <v>49656</v>
      </c>
      <c r="BB3956" t="s">
        <v>49657</v>
      </c>
      <c r="BD3956" t="s">
        <v>49658</v>
      </c>
    </row>
    <row r="3957" spans="47:56" x14ac:dyDescent="0.3">
      <c r="AU3957" t="s">
        <v>49659</v>
      </c>
      <c r="AW3957" t="s">
        <v>49660</v>
      </c>
      <c r="AZ3957" t="s">
        <v>49661</v>
      </c>
      <c r="BA3957" t="s">
        <v>49662</v>
      </c>
      <c r="BB3957" t="s">
        <v>49663</v>
      </c>
      <c r="BD3957" t="s">
        <v>49664</v>
      </c>
    </row>
    <row r="3958" spans="47:56" x14ac:dyDescent="0.3">
      <c r="AU3958" t="s">
        <v>49665</v>
      </c>
      <c r="AW3958" t="s">
        <v>49666</v>
      </c>
      <c r="AZ3958" t="s">
        <v>49667</v>
      </c>
      <c r="BA3958" t="s">
        <v>49668</v>
      </c>
      <c r="BB3958" t="s">
        <v>49669</v>
      </c>
      <c r="BD3958" t="s">
        <v>49670</v>
      </c>
    </row>
    <row r="3959" spans="47:56" x14ac:dyDescent="0.3">
      <c r="AU3959" t="s">
        <v>49671</v>
      </c>
      <c r="AW3959" t="s">
        <v>49672</v>
      </c>
      <c r="AZ3959" t="s">
        <v>49673</v>
      </c>
      <c r="BA3959" t="s">
        <v>49674</v>
      </c>
      <c r="BB3959" t="s">
        <v>49675</v>
      </c>
      <c r="BD3959" t="s">
        <v>49676</v>
      </c>
    </row>
    <row r="3960" spans="47:56" x14ac:dyDescent="0.3">
      <c r="AU3960" t="s">
        <v>49677</v>
      </c>
      <c r="AW3960" t="s">
        <v>49678</v>
      </c>
      <c r="AZ3960" t="s">
        <v>49679</v>
      </c>
      <c r="BA3960" t="s">
        <v>49680</v>
      </c>
      <c r="BB3960" t="s">
        <v>49681</v>
      </c>
      <c r="BD3960" t="s">
        <v>49682</v>
      </c>
    </row>
    <row r="3961" spans="47:56" x14ac:dyDescent="0.3">
      <c r="AU3961" t="s">
        <v>49683</v>
      </c>
      <c r="AW3961" t="s">
        <v>49684</v>
      </c>
      <c r="AZ3961" t="s">
        <v>49685</v>
      </c>
      <c r="BA3961" t="s">
        <v>49686</v>
      </c>
      <c r="BB3961" t="s">
        <v>49687</v>
      </c>
      <c r="BD3961" t="s">
        <v>49688</v>
      </c>
    </row>
    <row r="3962" spans="47:56" x14ac:dyDescent="0.3">
      <c r="AU3962" t="s">
        <v>49689</v>
      </c>
      <c r="AW3962" t="s">
        <v>49690</v>
      </c>
      <c r="AZ3962" t="s">
        <v>49691</v>
      </c>
      <c r="BA3962" t="s">
        <v>49692</v>
      </c>
      <c r="BB3962" t="s">
        <v>49693</v>
      </c>
      <c r="BD3962" t="s">
        <v>49694</v>
      </c>
    </row>
    <row r="3963" spans="47:56" x14ac:dyDescent="0.3">
      <c r="AU3963" t="s">
        <v>49695</v>
      </c>
      <c r="AW3963" t="s">
        <v>49696</v>
      </c>
      <c r="AZ3963" t="s">
        <v>49697</v>
      </c>
      <c r="BA3963" t="s">
        <v>49698</v>
      </c>
      <c r="BB3963" t="s">
        <v>49699</v>
      </c>
      <c r="BD3963" t="s">
        <v>49700</v>
      </c>
    </row>
    <row r="3964" spans="47:56" x14ac:dyDescent="0.3">
      <c r="AU3964" t="s">
        <v>49701</v>
      </c>
      <c r="AW3964" t="s">
        <v>49702</v>
      </c>
      <c r="AZ3964" t="s">
        <v>49703</v>
      </c>
      <c r="BA3964" t="s">
        <v>49704</v>
      </c>
      <c r="BB3964" t="s">
        <v>9772</v>
      </c>
      <c r="BD3964" t="s">
        <v>49705</v>
      </c>
    </row>
    <row r="3965" spans="47:56" x14ac:dyDescent="0.3">
      <c r="AU3965" t="s">
        <v>49706</v>
      </c>
      <c r="AW3965" t="s">
        <v>49707</v>
      </c>
      <c r="AZ3965" t="s">
        <v>49708</v>
      </c>
      <c r="BA3965" t="s">
        <v>49709</v>
      </c>
      <c r="BB3965" t="s">
        <v>49710</v>
      </c>
      <c r="BD3965" t="s">
        <v>49711</v>
      </c>
    </row>
    <row r="3966" spans="47:56" x14ac:dyDescent="0.3">
      <c r="AU3966" t="s">
        <v>12592</v>
      </c>
      <c r="AW3966" t="s">
        <v>49712</v>
      </c>
      <c r="AZ3966" t="s">
        <v>49713</v>
      </c>
      <c r="BA3966" t="s">
        <v>49714</v>
      </c>
      <c r="BB3966" t="s">
        <v>49715</v>
      </c>
      <c r="BD3966" t="s">
        <v>49716</v>
      </c>
    </row>
    <row r="3967" spans="47:56" x14ac:dyDescent="0.3">
      <c r="AU3967" t="s">
        <v>49717</v>
      </c>
      <c r="AW3967" t="s">
        <v>49718</v>
      </c>
      <c r="AZ3967" t="s">
        <v>49719</v>
      </c>
      <c r="BA3967" t="s">
        <v>49720</v>
      </c>
      <c r="BB3967" t="s">
        <v>49721</v>
      </c>
      <c r="BD3967" t="s">
        <v>49722</v>
      </c>
    </row>
    <row r="3968" spans="47:56" x14ac:dyDescent="0.3">
      <c r="AU3968" t="s">
        <v>49723</v>
      </c>
      <c r="AW3968" t="s">
        <v>49724</v>
      </c>
      <c r="AZ3968" t="s">
        <v>49725</v>
      </c>
      <c r="BA3968" t="s">
        <v>49726</v>
      </c>
      <c r="BB3968" t="s">
        <v>49727</v>
      </c>
      <c r="BD3968" t="s">
        <v>49728</v>
      </c>
    </row>
    <row r="3969" spans="47:56" x14ac:dyDescent="0.3">
      <c r="AU3969" t="s">
        <v>49729</v>
      </c>
      <c r="AW3969" t="s">
        <v>49730</v>
      </c>
      <c r="AZ3969" t="s">
        <v>49731</v>
      </c>
      <c r="BA3969" t="s">
        <v>49732</v>
      </c>
      <c r="BB3969" t="s">
        <v>49733</v>
      </c>
      <c r="BD3969" t="s">
        <v>49734</v>
      </c>
    </row>
    <row r="3970" spans="47:56" x14ac:dyDescent="0.3">
      <c r="AU3970" t="s">
        <v>49735</v>
      </c>
      <c r="AW3970" t="s">
        <v>49736</v>
      </c>
      <c r="AZ3970" t="s">
        <v>49737</v>
      </c>
      <c r="BA3970" t="s">
        <v>49738</v>
      </c>
      <c r="BB3970" t="s">
        <v>49739</v>
      </c>
      <c r="BD3970" t="s">
        <v>49740</v>
      </c>
    </row>
    <row r="3971" spans="47:56" x14ac:dyDescent="0.3">
      <c r="AU3971" t="s">
        <v>49741</v>
      </c>
      <c r="AW3971" t="s">
        <v>49742</v>
      </c>
      <c r="AZ3971" t="s">
        <v>49743</v>
      </c>
      <c r="BA3971" t="s">
        <v>49744</v>
      </c>
      <c r="BB3971" t="s">
        <v>49745</v>
      </c>
      <c r="BD3971" t="s">
        <v>49746</v>
      </c>
    </row>
    <row r="3972" spans="47:56" x14ac:dyDescent="0.3">
      <c r="AU3972" t="s">
        <v>49747</v>
      </c>
      <c r="AW3972" t="s">
        <v>49748</v>
      </c>
      <c r="AZ3972" t="s">
        <v>49749</v>
      </c>
      <c r="BA3972" t="s">
        <v>49750</v>
      </c>
      <c r="BB3972" t="s">
        <v>49751</v>
      </c>
      <c r="BD3972" t="s">
        <v>49752</v>
      </c>
    </row>
    <row r="3973" spans="47:56" x14ac:dyDescent="0.3">
      <c r="AU3973" t="s">
        <v>49753</v>
      </c>
      <c r="AW3973" t="s">
        <v>49754</v>
      </c>
      <c r="AZ3973" t="s">
        <v>49755</v>
      </c>
      <c r="BA3973" t="s">
        <v>49756</v>
      </c>
      <c r="BB3973" t="s">
        <v>49757</v>
      </c>
      <c r="BD3973" t="s">
        <v>49758</v>
      </c>
    </row>
    <row r="3974" spans="47:56" x14ac:dyDescent="0.3">
      <c r="AU3974" t="s">
        <v>49759</v>
      </c>
      <c r="AW3974" t="s">
        <v>49760</v>
      </c>
      <c r="AZ3974" t="s">
        <v>49761</v>
      </c>
      <c r="BA3974" t="s">
        <v>49762</v>
      </c>
      <c r="BB3974" t="s">
        <v>49763</v>
      </c>
      <c r="BD3974" t="s">
        <v>49764</v>
      </c>
    </row>
    <row r="3975" spans="47:56" x14ac:dyDescent="0.3">
      <c r="AU3975" t="s">
        <v>49765</v>
      </c>
      <c r="AW3975" t="s">
        <v>49766</v>
      </c>
      <c r="AZ3975" t="s">
        <v>49767</v>
      </c>
      <c r="BA3975" t="s">
        <v>49768</v>
      </c>
      <c r="BB3975" t="s">
        <v>49769</v>
      </c>
      <c r="BD3975" t="s">
        <v>49770</v>
      </c>
    </row>
    <row r="3976" spans="47:56" x14ac:dyDescent="0.3">
      <c r="AU3976" t="s">
        <v>49771</v>
      </c>
      <c r="AW3976" t="s">
        <v>49772</v>
      </c>
      <c r="AZ3976" t="s">
        <v>49773</v>
      </c>
      <c r="BA3976" t="s">
        <v>49774</v>
      </c>
      <c r="BB3976" t="s">
        <v>49775</v>
      </c>
      <c r="BD3976" t="s">
        <v>49776</v>
      </c>
    </row>
    <row r="3977" spans="47:56" x14ac:dyDescent="0.3">
      <c r="AU3977" t="s">
        <v>49777</v>
      </c>
      <c r="AW3977" t="s">
        <v>49778</v>
      </c>
      <c r="AZ3977" t="s">
        <v>49779</v>
      </c>
      <c r="BA3977" t="s">
        <v>49780</v>
      </c>
      <c r="BB3977" t="s">
        <v>49781</v>
      </c>
      <c r="BD3977" t="s">
        <v>49782</v>
      </c>
    </row>
    <row r="3978" spans="47:56" x14ac:dyDescent="0.3">
      <c r="AU3978" t="s">
        <v>49783</v>
      </c>
      <c r="AW3978" t="s">
        <v>49784</v>
      </c>
      <c r="AZ3978" t="s">
        <v>49785</v>
      </c>
      <c r="BA3978" t="s">
        <v>49786</v>
      </c>
      <c r="BB3978" t="s">
        <v>49787</v>
      </c>
      <c r="BD3978" t="s">
        <v>49788</v>
      </c>
    </row>
    <row r="3979" spans="47:56" x14ac:dyDescent="0.3">
      <c r="AU3979" t="s">
        <v>49789</v>
      </c>
      <c r="AW3979" t="s">
        <v>49790</v>
      </c>
      <c r="AZ3979" t="s">
        <v>49791</v>
      </c>
      <c r="BA3979" t="s">
        <v>49792</v>
      </c>
      <c r="BB3979" t="s">
        <v>49793</v>
      </c>
      <c r="BD3979" t="s">
        <v>49794</v>
      </c>
    </row>
    <row r="3980" spans="47:56" x14ac:dyDescent="0.3">
      <c r="AU3980" t="s">
        <v>49795</v>
      </c>
      <c r="AW3980" t="s">
        <v>49796</v>
      </c>
      <c r="AZ3980" t="s">
        <v>49797</v>
      </c>
      <c r="BA3980" t="s">
        <v>49798</v>
      </c>
      <c r="BB3980" t="s">
        <v>49799</v>
      </c>
      <c r="BD3980" t="s">
        <v>49800</v>
      </c>
    </row>
    <row r="3981" spans="47:56" x14ac:dyDescent="0.3">
      <c r="AU3981" t="s">
        <v>49801</v>
      </c>
      <c r="AW3981" t="s">
        <v>49802</v>
      </c>
      <c r="AZ3981" t="s">
        <v>49803</v>
      </c>
      <c r="BA3981" t="s">
        <v>49804</v>
      </c>
      <c r="BB3981" t="s">
        <v>49805</v>
      </c>
      <c r="BD3981" t="s">
        <v>49806</v>
      </c>
    </row>
    <row r="3982" spans="47:56" x14ac:dyDescent="0.3">
      <c r="AU3982" t="s">
        <v>49807</v>
      </c>
      <c r="AW3982" t="s">
        <v>49808</v>
      </c>
      <c r="AZ3982" t="s">
        <v>49809</v>
      </c>
      <c r="BA3982" t="s">
        <v>49810</v>
      </c>
      <c r="BB3982" t="s">
        <v>49811</v>
      </c>
      <c r="BD3982" t="s">
        <v>49812</v>
      </c>
    </row>
    <row r="3983" spans="47:56" x14ac:dyDescent="0.3">
      <c r="AU3983" t="s">
        <v>49813</v>
      </c>
      <c r="AW3983" t="s">
        <v>49814</v>
      </c>
      <c r="AZ3983" t="s">
        <v>49815</v>
      </c>
      <c r="BA3983" t="s">
        <v>49816</v>
      </c>
      <c r="BB3983" t="s">
        <v>49817</v>
      </c>
      <c r="BD3983" t="s">
        <v>49818</v>
      </c>
    </row>
    <row r="3984" spans="47:56" x14ac:dyDescent="0.3">
      <c r="AU3984" t="s">
        <v>49819</v>
      </c>
      <c r="AW3984" t="s">
        <v>49820</v>
      </c>
      <c r="AZ3984" t="s">
        <v>49821</v>
      </c>
      <c r="BA3984" t="s">
        <v>49822</v>
      </c>
      <c r="BB3984" t="s">
        <v>49823</v>
      </c>
      <c r="BD3984" t="s">
        <v>49824</v>
      </c>
    </row>
    <row r="3985" spans="47:56" x14ac:dyDescent="0.3">
      <c r="AU3985" t="s">
        <v>49825</v>
      </c>
      <c r="AW3985" t="s">
        <v>49826</v>
      </c>
      <c r="AZ3985" t="s">
        <v>49827</v>
      </c>
      <c r="BA3985" t="s">
        <v>49828</v>
      </c>
      <c r="BB3985" t="s">
        <v>49829</v>
      </c>
      <c r="BD3985" t="s">
        <v>49830</v>
      </c>
    </row>
    <row r="3986" spans="47:56" x14ac:dyDescent="0.3">
      <c r="AU3986" t="s">
        <v>49831</v>
      </c>
      <c r="AW3986" t="s">
        <v>49832</v>
      </c>
      <c r="AZ3986" t="s">
        <v>49833</v>
      </c>
      <c r="BA3986" t="s">
        <v>49834</v>
      </c>
      <c r="BB3986" t="s">
        <v>49835</v>
      </c>
      <c r="BD3986" t="s">
        <v>49836</v>
      </c>
    </row>
    <row r="3987" spans="47:56" x14ac:dyDescent="0.3">
      <c r="AU3987" t="s">
        <v>49837</v>
      </c>
      <c r="AW3987" t="s">
        <v>49838</v>
      </c>
      <c r="AZ3987" t="s">
        <v>49839</v>
      </c>
      <c r="BA3987" t="s">
        <v>49840</v>
      </c>
      <c r="BB3987" t="s">
        <v>49841</v>
      </c>
      <c r="BD3987" t="s">
        <v>49842</v>
      </c>
    </row>
    <row r="3988" spans="47:56" x14ac:dyDescent="0.3">
      <c r="AU3988" t="s">
        <v>49843</v>
      </c>
      <c r="AW3988" t="s">
        <v>49844</v>
      </c>
      <c r="AZ3988" t="s">
        <v>49845</v>
      </c>
      <c r="BA3988" t="s">
        <v>49846</v>
      </c>
      <c r="BB3988" t="s">
        <v>49847</v>
      </c>
      <c r="BD3988" t="s">
        <v>49848</v>
      </c>
    </row>
    <row r="3989" spans="47:56" x14ac:dyDescent="0.3">
      <c r="AU3989" t="s">
        <v>49849</v>
      </c>
      <c r="AW3989" t="s">
        <v>49850</v>
      </c>
      <c r="AZ3989" t="s">
        <v>49851</v>
      </c>
      <c r="BA3989" t="s">
        <v>49852</v>
      </c>
      <c r="BB3989" t="s">
        <v>49853</v>
      </c>
      <c r="BD3989" t="s">
        <v>49854</v>
      </c>
    </row>
    <row r="3990" spans="47:56" x14ac:dyDescent="0.3">
      <c r="AU3990" t="s">
        <v>49855</v>
      </c>
      <c r="AW3990" t="s">
        <v>49856</v>
      </c>
      <c r="AZ3990" t="s">
        <v>49857</v>
      </c>
      <c r="BA3990" t="s">
        <v>49858</v>
      </c>
      <c r="BB3990" t="s">
        <v>49859</v>
      </c>
      <c r="BD3990" t="s">
        <v>49860</v>
      </c>
    </row>
    <row r="3991" spans="47:56" x14ac:dyDescent="0.3">
      <c r="AU3991" t="s">
        <v>49861</v>
      </c>
      <c r="AW3991" t="s">
        <v>49862</v>
      </c>
      <c r="AZ3991" t="s">
        <v>49863</v>
      </c>
      <c r="BA3991" t="s">
        <v>49864</v>
      </c>
      <c r="BB3991" t="s">
        <v>49865</v>
      </c>
      <c r="BD3991" t="s">
        <v>49866</v>
      </c>
    </row>
    <row r="3992" spans="47:56" x14ac:dyDescent="0.3">
      <c r="AU3992" t="s">
        <v>49867</v>
      </c>
      <c r="AW3992" t="s">
        <v>49868</v>
      </c>
      <c r="AZ3992" t="s">
        <v>49869</v>
      </c>
      <c r="BA3992" t="s">
        <v>49870</v>
      </c>
      <c r="BB3992" t="s">
        <v>49871</v>
      </c>
      <c r="BD3992" t="s">
        <v>49872</v>
      </c>
    </row>
    <row r="3993" spans="47:56" x14ac:dyDescent="0.3">
      <c r="AU3993" t="s">
        <v>49873</v>
      </c>
      <c r="AW3993" t="s">
        <v>49874</v>
      </c>
      <c r="AZ3993" t="s">
        <v>49875</v>
      </c>
      <c r="BA3993" t="s">
        <v>49876</v>
      </c>
      <c r="BB3993" t="s">
        <v>49877</v>
      </c>
      <c r="BD3993" t="s">
        <v>49878</v>
      </c>
    </row>
    <row r="3994" spans="47:56" x14ac:dyDescent="0.3">
      <c r="AU3994" t="s">
        <v>49879</v>
      </c>
      <c r="AW3994" t="s">
        <v>49880</v>
      </c>
      <c r="AZ3994" t="s">
        <v>49881</v>
      </c>
      <c r="BA3994" t="s">
        <v>49882</v>
      </c>
      <c r="BB3994" t="s">
        <v>49883</v>
      </c>
      <c r="BD3994" t="s">
        <v>49884</v>
      </c>
    </row>
    <row r="3995" spans="47:56" x14ac:dyDescent="0.3">
      <c r="AU3995" t="s">
        <v>49885</v>
      </c>
      <c r="AW3995" t="s">
        <v>49886</v>
      </c>
      <c r="AZ3995" t="s">
        <v>49887</v>
      </c>
      <c r="BA3995" t="s">
        <v>49888</v>
      </c>
      <c r="BB3995" t="s">
        <v>49889</v>
      </c>
      <c r="BD3995" t="s">
        <v>49890</v>
      </c>
    </row>
    <row r="3996" spans="47:56" x14ac:dyDescent="0.3">
      <c r="AU3996" t="s">
        <v>49891</v>
      </c>
      <c r="AW3996" t="s">
        <v>49892</v>
      </c>
      <c r="AZ3996" t="s">
        <v>49893</v>
      </c>
      <c r="BA3996" t="s">
        <v>49894</v>
      </c>
      <c r="BB3996" t="s">
        <v>49895</v>
      </c>
      <c r="BD3996" t="s">
        <v>49896</v>
      </c>
    </row>
    <row r="3997" spans="47:56" x14ac:dyDescent="0.3">
      <c r="AU3997" t="s">
        <v>49897</v>
      </c>
      <c r="AW3997" t="s">
        <v>49898</v>
      </c>
      <c r="AZ3997" t="s">
        <v>49899</v>
      </c>
      <c r="BA3997" t="s">
        <v>49900</v>
      </c>
      <c r="BB3997" t="s">
        <v>49901</v>
      </c>
      <c r="BD3997" t="s">
        <v>49902</v>
      </c>
    </row>
    <row r="3998" spans="47:56" x14ac:dyDescent="0.3">
      <c r="AU3998" t="s">
        <v>49903</v>
      </c>
      <c r="AW3998" t="s">
        <v>49904</v>
      </c>
      <c r="AZ3998" t="s">
        <v>49905</v>
      </c>
      <c r="BA3998" t="s">
        <v>49906</v>
      </c>
      <c r="BB3998" t="s">
        <v>49907</v>
      </c>
      <c r="BD3998" t="s">
        <v>49908</v>
      </c>
    </row>
    <row r="3999" spans="47:56" x14ac:dyDescent="0.3">
      <c r="AU3999" t="s">
        <v>49909</v>
      </c>
      <c r="AW3999" t="s">
        <v>49910</v>
      </c>
      <c r="AZ3999" t="s">
        <v>49911</v>
      </c>
      <c r="BA3999" t="s">
        <v>49912</v>
      </c>
      <c r="BB3999" t="s">
        <v>49913</v>
      </c>
      <c r="BD3999" t="s">
        <v>49914</v>
      </c>
    </row>
    <row r="4000" spans="47:56" x14ac:dyDescent="0.3">
      <c r="AU4000" t="s">
        <v>49915</v>
      </c>
      <c r="AW4000" t="s">
        <v>49916</v>
      </c>
      <c r="AZ4000" t="s">
        <v>49917</v>
      </c>
      <c r="BA4000" t="s">
        <v>49918</v>
      </c>
      <c r="BB4000" t="s">
        <v>762</v>
      </c>
      <c r="BD4000" t="s">
        <v>49919</v>
      </c>
    </row>
    <row r="4001" spans="47:56" x14ac:dyDescent="0.3">
      <c r="AU4001" t="s">
        <v>49920</v>
      </c>
      <c r="AW4001" t="s">
        <v>49921</v>
      </c>
      <c r="AZ4001" t="s">
        <v>49922</v>
      </c>
      <c r="BA4001" t="s">
        <v>49923</v>
      </c>
      <c r="BB4001" t="s">
        <v>49924</v>
      </c>
      <c r="BD4001" t="s">
        <v>49925</v>
      </c>
    </row>
    <row r="4002" spans="47:56" x14ac:dyDescent="0.3">
      <c r="AU4002" t="s">
        <v>49926</v>
      </c>
      <c r="AW4002" t="s">
        <v>49927</v>
      </c>
      <c r="AZ4002" t="s">
        <v>49928</v>
      </c>
      <c r="BA4002" t="s">
        <v>48493</v>
      </c>
      <c r="BB4002" t="s">
        <v>49929</v>
      </c>
      <c r="BD4002" t="s">
        <v>49930</v>
      </c>
    </row>
    <row r="4003" spans="47:56" x14ac:dyDescent="0.3">
      <c r="AU4003" t="s">
        <v>49931</v>
      </c>
      <c r="AW4003" t="s">
        <v>49932</v>
      </c>
      <c r="AZ4003" t="s">
        <v>49933</v>
      </c>
      <c r="BA4003" t="s">
        <v>49934</v>
      </c>
      <c r="BB4003" t="s">
        <v>49935</v>
      </c>
      <c r="BD4003" t="s">
        <v>49936</v>
      </c>
    </row>
    <row r="4004" spans="47:56" x14ac:dyDescent="0.3">
      <c r="AU4004" t="s">
        <v>49937</v>
      </c>
      <c r="AW4004" t="s">
        <v>49938</v>
      </c>
      <c r="AZ4004" t="s">
        <v>49939</v>
      </c>
      <c r="BA4004" t="s">
        <v>49940</v>
      </c>
      <c r="BB4004" t="s">
        <v>49941</v>
      </c>
      <c r="BD4004" t="s">
        <v>49942</v>
      </c>
    </row>
    <row r="4005" spans="47:56" x14ac:dyDescent="0.3">
      <c r="AU4005" t="s">
        <v>49943</v>
      </c>
      <c r="AW4005" t="s">
        <v>49944</v>
      </c>
      <c r="AZ4005" t="s">
        <v>49945</v>
      </c>
      <c r="BA4005" t="s">
        <v>49946</v>
      </c>
      <c r="BB4005" t="s">
        <v>49947</v>
      </c>
      <c r="BD4005" t="s">
        <v>49948</v>
      </c>
    </row>
    <row r="4006" spans="47:56" x14ac:dyDescent="0.3">
      <c r="AU4006" t="s">
        <v>49949</v>
      </c>
      <c r="AW4006" t="s">
        <v>49950</v>
      </c>
      <c r="AZ4006" t="s">
        <v>49951</v>
      </c>
      <c r="BA4006" t="s">
        <v>49952</v>
      </c>
      <c r="BB4006" t="s">
        <v>49953</v>
      </c>
      <c r="BD4006" t="s">
        <v>49954</v>
      </c>
    </row>
    <row r="4007" spans="47:56" x14ac:dyDescent="0.3">
      <c r="AU4007" t="s">
        <v>49955</v>
      </c>
      <c r="AW4007" t="s">
        <v>49956</v>
      </c>
      <c r="AZ4007" t="s">
        <v>49957</v>
      </c>
      <c r="BA4007" t="s">
        <v>49958</v>
      </c>
      <c r="BB4007" t="s">
        <v>49959</v>
      </c>
      <c r="BD4007" t="s">
        <v>49960</v>
      </c>
    </row>
    <row r="4008" spans="47:56" x14ac:dyDescent="0.3">
      <c r="AU4008" t="s">
        <v>49961</v>
      </c>
      <c r="AW4008" t="s">
        <v>49962</v>
      </c>
      <c r="AZ4008" t="s">
        <v>49963</v>
      </c>
      <c r="BA4008" t="s">
        <v>49964</v>
      </c>
      <c r="BB4008" t="s">
        <v>49965</v>
      </c>
      <c r="BD4008" t="s">
        <v>49966</v>
      </c>
    </row>
    <row r="4009" spans="47:56" x14ac:dyDescent="0.3">
      <c r="AU4009" t="s">
        <v>49967</v>
      </c>
      <c r="AW4009" t="s">
        <v>49968</v>
      </c>
      <c r="AZ4009" t="s">
        <v>49969</v>
      </c>
      <c r="BA4009" t="s">
        <v>49970</v>
      </c>
      <c r="BB4009" t="s">
        <v>49971</v>
      </c>
      <c r="BD4009" t="s">
        <v>49972</v>
      </c>
    </row>
    <row r="4010" spans="47:56" x14ac:dyDescent="0.3">
      <c r="AU4010" t="s">
        <v>49973</v>
      </c>
      <c r="AW4010" t="s">
        <v>49974</v>
      </c>
      <c r="AZ4010" t="s">
        <v>49975</v>
      </c>
      <c r="BA4010" t="s">
        <v>49976</v>
      </c>
      <c r="BB4010" t="s">
        <v>49977</v>
      </c>
      <c r="BD4010" t="s">
        <v>49978</v>
      </c>
    </row>
    <row r="4011" spans="47:56" x14ac:dyDescent="0.3">
      <c r="AU4011" t="s">
        <v>49979</v>
      </c>
      <c r="AW4011" t="s">
        <v>49980</v>
      </c>
      <c r="AZ4011" t="s">
        <v>49981</v>
      </c>
      <c r="BA4011" t="s">
        <v>49982</v>
      </c>
      <c r="BB4011" t="s">
        <v>49983</v>
      </c>
      <c r="BD4011" t="s">
        <v>21760</v>
      </c>
    </row>
    <row r="4012" spans="47:56" x14ac:dyDescent="0.3">
      <c r="AU4012" t="s">
        <v>49984</v>
      </c>
      <c r="AW4012" t="s">
        <v>49985</v>
      </c>
      <c r="AZ4012" t="s">
        <v>49986</v>
      </c>
      <c r="BA4012" t="s">
        <v>49987</v>
      </c>
      <c r="BB4012" t="s">
        <v>49988</v>
      </c>
      <c r="BD4012" t="s">
        <v>49989</v>
      </c>
    </row>
    <row r="4013" spans="47:56" x14ac:dyDescent="0.3">
      <c r="AU4013" t="s">
        <v>49990</v>
      </c>
      <c r="AW4013" t="s">
        <v>49991</v>
      </c>
      <c r="AZ4013" t="s">
        <v>49992</v>
      </c>
      <c r="BA4013" t="s">
        <v>49993</v>
      </c>
      <c r="BB4013" t="s">
        <v>49994</v>
      </c>
      <c r="BD4013" t="s">
        <v>49995</v>
      </c>
    </row>
    <row r="4014" spans="47:56" x14ac:dyDescent="0.3">
      <c r="AU4014" t="s">
        <v>49996</v>
      </c>
      <c r="AW4014" t="s">
        <v>49997</v>
      </c>
      <c r="AZ4014" t="s">
        <v>49998</v>
      </c>
      <c r="BA4014" t="s">
        <v>49999</v>
      </c>
      <c r="BB4014" t="s">
        <v>50000</v>
      </c>
      <c r="BD4014" t="s">
        <v>50001</v>
      </c>
    </row>
    <row r="4015" spans="47:56" x14ac:dyDescent="0.3">
      <c r="AU4015" t="s">
        <v>50002</v>
      </c>
      <c r="AW4015" t="s">
        <v>50003</v>
      </c>
      <c r="AZ4015" t="s">
        <v>50004</v>
      </c>
      <c r="BA4015" t="s">
        <v>50005</v>
      </c>
      <c r="BB4015" t="s">
        <v>50006</v>
      </c>
      <c r="BD4015" t="s">
        <v>50007</v>
      </c>
    </row>
    <row r="4016" spans="47:56" x14ac:dyDescent="0.3">
      <c r="AU4016" t="s">
        <v>50008</v>
      </c>
      <c r="AW4016" t="s">
        <v>50009</v>
      </c>
      <c r="AZ4016" t="s">
        <v>50010</v>
      </c>
      <c r="BA4016" t="s">
        <v>50011</v>
      </c>
      <c r="BB4016" t="s">
        <v>50012</v>
      </c>
      <c r="BD4016" t="s">
        <v>50013</v>
      </c>
    </row>
    <row r="4017" spans="47:56" x14ac:dyDescent="0.3">
      <c r="AU4017" t="s">
        <v>50014</v>
      </c>
      <c r="AW4017" t="s">
        <v>50015</v>
      </c>
      <c r="AZ4017" t="s">
        <v>50016</v>
      </c>
      <c r="BA4017" t="s">
        <v>50017</v>
      </c>
      <c r="BB4017" t="s">
        <v>50018</v>
      </c>
      <c r="BD4017" t="s">
        <v>21786</v>
      </c>
    </row>
    <row r="4018" spans="47:56" x14ac:dyDescent="0.3">
      <c r="AU4018" t="s">
        <v>50019</v>
      </c>
      <c r="AW4018" t="s">
        <v>50020</v>
      </c>
      <c r="AZ4018" t="s">
        <v>50021</v>
      </c>
      <c r="BA4018" t="s">
        <v>50022</v>
      </c>
      <c r="BB4018" t="s">
        <v>50023</v>
      </c>
      <c r="BD4018" t="s">
        <v>50024</v>
      </c>
    </row>
    <row r="4019" spans="47:56" x14ac:dyDescent="0.3">
      <c r="AU4019" t="s">
        <v>50025</v>
      </c>
      <c r="AW4019" t="s">
        <v>50026</v>
      </c>
      <c r="AZ4019" t="s">
        <v>50027</v>
      </c>
      <c r="BA4019" t="s">
        <v>50028</v>
      </c>
      <c r="BB4019" t="s">
        <v>50029</v>
      </c>
      <c r="BD4019" t="s">
        <v>50030</v>
      </c>
    </row>
    <row r="4020" spans="47:56" x14ac:dyDescent="0.3">
      <c r="AU4020" t="s">
        <v>50031</v>
      </c>
      <c r="AW4020" t="s">
        <v>50032</v>
      </c>
      <c r="AZ4020" t="s">
        <v>50033</v>
      </c>
      <c r="BA4020" t="s">
        <v>50034</v>
      </c>
      <c r="BB4020" t="s">
        <v>50035</v>
      </c>
      <c r="BD4020" t="s">
        <v>50036</v>
      </c>
    </row>
    <row r="4021" spans="47:56" x14ac:dyDescent="0.3">
      <c r="AU4021" t="s">
        <v>50037</v>
      </c>
      <c r="AW4021" t="s">
        <v>50038</v>
      </c>
      <c r="AZ4021" t="s">
        <v>50039</v>
      </c>
      <c r="BA4021" t="s">
        <v>50040</v>
      </c>
      <c r="BB4021" t="s">
        <v>50041</v>
      </c>
      <c r="BD4021" t="s">
        <v>50042</v>
      </c>
    </row>
    <row r="4022" spans="47:56" x14ac:dyDescent="0.3">
      <c r="AU4022" t="s">
        <v>50043</v>
      </c>
      <c r="AW4022" t="s">
        <v>50044</v>
      </c>
      <c r="AZ4022" t="s">
        <v>50045</v>
      </c>
      <c r="BA4022" t="s">
        <v>50046</v>
      </c>
      <c r="BB4022" t="s">
        <v>50047</v>
      </c>
      <c r="BD4022" t="s">
        <v>50048</v>
      </c>
    </row>
    <row r="4023" spans="47:56" x14ac:dyDescent="0.3">
      <c r="AU4023" t="s">
        <v>50049</v>
      </c>
      <c r="AW4023" t="s">
        <v>50050</v>
      </c>
      <c r="AZ4023" t="s">
        <v>50051</v>
      </c>
      <c r="BA4023" t="s">
        <v>50052</v>
      </c>
      <c r="BB4023" t="s">
        <v>50053</v>
      </c>
      <c r="BD4023" t="s">
        <v>50054</v>
      </c>
    </row>
    <row r="4024" spans="47:56" x14ac:dyDescent="0.3">
      <c r="AU4024" t="s">
        <v>50055</v>
      </c>
      <c r="AW4024" t="s">
        <v>50056</v>
      </c>
      <c r="AZ4024" t="s">
        <v>50057</v>
      </c>
      <c r="BA4024" t="s">
        <v>50058</v>
      </c>
      <c r="BB4024" t="s">
        <v>50059</v>
      </c>
      <c r="BD4024" t="s">
        <v>50060</v>
      </c>
    </row>
    <row r="4025" spans="47:56" x14ac:dyDescent="0.3">
      <c r="AU4025" t="s">
        <v>50061</v>
      </c>
      <c r="AW4025" t="s">
        <v>50062</v>
      </c>
      <c r="AZ4025" t="s">
        <v>50063</v>
      </c>
      <c r="BA4025" t="s">
        <v>50064</v>
      </c>
      <c r="BB4025" t="s">
        <v>50065</v>
      </c>
      <c r="BD4025" t="s">
        <v>50066</v>
      </c>
    </row>
    <row r="4026" spans="47:56" x14ac:dyDescent="0.3">
      <c r="AU4026" t="s">
        <v>50067</v>
      </c>
      <c r="AW4026" t="s">
        <v>50068</v>
      </c>
      <c r="AZ4026" t="s">
        <v>50069</v>
      </c>
      <c r="BA4026" t="s">
        <v>50070</v>
      </c>
      <c r="BB4026" t="s">
        <v>50071</v>
      </c>
      <c r="BD4026" t="s">
        <v>50072</v>
      </c>
    </row>
    <row r="4027" spans="47:56" x14ac:dyDescent="0.3">
      <c r="AU4027" t="s">
        <v>50073</v>
      </c>
      <c r="AW4027" t="s">
        <v>50074</v>
      </c>
      <c r="AZ4027" t="s">
        <v>50075</v>
      </c>
      <c r="BA4027" t="s">
        <v>50076</v>
      </c>
      <c r="BB4027" t="s">
        <v>50077</v>
      </c>
      <c r="BD4027" t="s">
        <v>50078</v>
      </c>
    </row>
    <row r="4028" spans="47:56" x14ac:dyDescent="0.3">
      <c r="AU4028" t="s">
        <v>50079</v>
      </c>
      <c r="AW4028" t="s">
        <v>50080</v>
      </c>
      <c r="AZ4028" t="s">
        <v>50081</v>
      </c>
      <c r="BA4028" t="s">
        <v>50082</v>
      </c>
      <c r="BB4028" t="s">
        <v>50083</v>
      </c>
      <c r="BD4028" t="s">
        <v>50084</v>
      </c>
    </row>
    <row r="4029" spans="47:56" x14ac:dyDescent="0.3">
      <c r="AU4029" t="s">
        <v>50085</v>
      </c>
      <c r="AW4029" t="s">
        <v>50086</v>
      </c>
      <c r="AZ4029" t="s">
        <v>50087</v>
      </c>
      <c r="BA4029" t="s">
        <v>50088</v>
      </c>
      <c r="BB4029" t="s">
        <v>50089</v>
      </c>
      <c r="BD4029" t="s">
        <v>50090</v>
      </c>
    </row>
    <row r="4030" spans="47:56" x14ac:dyDescent="0.3">
      <c r="AU4030" t="s">
        <v>50091</v>
      </c>
      <c r="AW4030" t="s">
        <v>50092</v>
      </c>
      <c r="AZ4030" t="s">
        <v>50093</v>
      </c>
      <c r="BA4030" t="s">
        <v>50094</v>
      </c>
      <c r="BB4030" t="s">
        <v>50095</v>
      </c>
      <c r="BD4030" t="s">
        <v>50096</v>
      </c>
    </row>
    <row r="4031" spans="47:56" x14ac:dyDescent="0.3">
      <c r="AU4031" t="s">
        <v>50097</v>
      </c>
      <c r="AW4031" t="s">
        <v>50098</v>
      </c>
      <c r="AZ4031" t="s">
        <v>50099</v>
      </c>
      <c r="BA4031" t="s">
        <v>50100</v>
      </c>
      <c r="BB4031" t="s">
        <v>50101</v>
      </c>
      <c r="BD4031" t="s">
        <v>50102</v>
      </c>
    </row>
    <row r="4032" spans="47:56" x14ac:dyDescent="0.3">
      <c r="AU4032" t="s">
        <v>50103</v>
      </c>
      <c r="AW4032" t="s">
        <v>50104</v>
      </c>
      <c r="AZ4032" t="s">
        <v>50105</v>
      </c>
      <c r="BA4032" t="s">
        <v>50106</v>
      </c>
      <c r="BB4032" t="s">
        <v>50107</v>
      </c>
      <c r="BD4032" t="s">
        <v>50108</v>
      </c>
    </row>
    <row r="4033" spans="47:56" x14ac:dyDescent="0.3">
      <c r="AU4033" t="s">
        <v>50109</v>
      </c>
      <c r="AW4033" t="s">
        <v>50110</v>
      </c>
      <c r="AZ4033" t="s">
        <v>50111</v>
      </c>
      <c r="BA4033" t="s">
        <v>50112</v>
      </c>
      <c r="BB4033" t="s">
        <v>50113</v>
      </c>
      <c r="BD4033" t="s">
        <v>50114</v>
      </c>
    </row>
    <row r="4034" spans="47:56" x14ac:dyDescent="0.3">
      <c r="AU4034" t="s">
        <v>50115</v>
      </c>
      <c r="AW4034" t="s">
        <v>50116</v>
      </c>
      <c r="AZ4034" t="s">
        <v>50117</v>
      </c>
      <c r="BA4034" t="s">
        <v>50118</v>
      </c>
      <c r="BB4034" t="s">
        <v>50119</v>
      </c>
      <c r="BD4034" t="s">
        <v>50120</v>
      </c>
    </row>
    <row r="4035" spans="47:56" x14ac:dyDescent="0.3">
      <c r="AU4035" t="s">
        <v>50121</v>
      </c>
      <c r="AW4035" t="s">
        <v>50122</v>
      </c>
      <c r="AZ4035" t="s">
        <v>50123</v>
      </c>
      <c r="BA4035" t="s">
        <v>50124</v>
      </c>
      <c r="BB4035" t="s">
        <v>50125</v>
      </c>
      <c r="BD4035" t="s">
        <v>50126</v>
      </c>
    </row>
    <row r="4036" spans="47:56" x14ac:dyDescent="0.3">
      <c r="AU4036" t="s">
        <v>50127</v>
      </c>
      <c r="AW4036" t="s">
        <v>50128</v>
      </c>
      <c r="AZ4036" t="s">
        <v>50129</v>
      </c>
      <c r="BA4036" t="s">
        <v>50130</v>
      </c>
      <c r="BB4036" t="s">
        <v>50131</v>
      </c>
      <c r="BD4036" t="s">
        <v>50132</v>
      </c>
    </row>
    <row r="4037" spans="47:56" x14ac:dyDescent="0.3">
      <c r="AU4037" t="s">
        <v>50133</v>
      </c>
      <c r="AW4037" t="s">
        <v>50134</v>
      </c>
      <c r="AZ4037" t="s">
        <v>50135</v>
      </c>
      <c r="BA4037" t="s">
        <v>50136</v>
      </c>
      <c r="BB4037" t="s">
        <v>50137</v>
      </c>
      <c r="BD4037" t="s">
        <v>50138</v>
      </c>
    </row>
    <row r="4038" spans="47:56" x14ac:dyDescent="0.3">
      <c r="AU4038" t="s">
        <v>50139</v>
      </c>
      <c r="AW4038" t="s">
        <v>50140</v>
      </c>
      <c r="AZ4038" t="s">
        <v>50141</v>
      </c>
      <c r="BA4038" t="s">
        <v>50142</v>
      </c>
      <c r="BB4038" t="s">
        <v>19130</v>
      </c>
      <c r="BD4038" t="s">
        <v>50143</v>
      </c>
    </row>
    <row r="4039" spans="47:56" x14ac:dyDescent="0.3">
      <c r="AU4039" t="s">
        <v>50144</v>
      </c>
      <c r="AW4039" t="s">
        <v>50145</v>
      </c>
      <c r="AZ4039" t="s">
        <v>50146</v>
      </c>
      <c r="BA4039" t="s">
        <v>50147</v>
      </c>
      <c r="BB4039" t="s">
        <v>50148</v>
      </c>
      <c r="BD4039" t="s">
        <v>50149</v>
      </c>
    </row>
    <row r="4040" spans="47:56" x14ac:dyDescent="0.3">
      <c r="AU4040" t="s">
        <v>50150</v>
      </c>
      <c r="AW4040" t="s">
        <v>50151</v>
      </c>
      <c r="AZ4040" t="s">
        <v>50152</v>
      </c>
      <c r="BA4040" t="s">
        <v>50153</v>
      </c>
      <c r="BB4040" t="s">
        <v>50154</v>
      </c>
      <c r="BD4040" t="s">
        <v>50155</v>
      </c>
    </row>
    <row r="4041" spans="47:56" x14ac:dyDescent="0.3">
      <c r="AU4041" t="s">
        <v>50156</v>
      </c>
      <c r="AW4041" t="s">
        <v>50157</v>
      </c>
      <c r="AZ4041" t="s">
        <v>50158</v>
      </c>
      <c r="BA4041" t="s">
        <v>50159</v>
      </c>
      <c r="BB4041" t="s">
        <v>50160</v>
      </c>
      <c r="BD4041" t="s">
        <v>50161</v>
      </c>
    </row>
    <row r="4042" spans="47:56" x14ac:dyDescent="0.3">
      <c r="AU4042" t="s">
        <v>50162</v>
      </c>
      <c r="AW4042" t="s">
        <v>50163</v>
      </c>
      <c r="AZ4042" t="s">
        <v>50164</v>
      </c>
      <c r="BA4042" t="s">
        <v>50165</v>
      </c>
      <c r="BB4042" t="s">
        <v>50166</v>
      </c>
      <c r="BD4042" t="s">
        <v>50167</v>
      </c>
    </row>
    <row r="4043" spans="47:56" x14ac:dyDescent="0.3">
      <c r="AU4043" t="s">
        <v>50168</v>
      </c>
      <c r="AW4043" t="s">
        <v>50169</v>
      </c>
      <c r="AZ4043" t="s">
        <v>50170</v>
      </c>
      <c r="BA4043" t="s">
        <v>50171</v>
      </c>
      <c r="BB4043" t="s">
        <v>50172</v>
      </c>
      <c r="BD4043" t="s">
        <v>50173</v>
      </c>
    </row>
    <row r="4044" spans="47:56" x14ac:dyDescent="0.3">
      <c r="AU4044" t="s">
        <v>50174</v>
      </c>
      <c r="AW4044" t="s">
        <v>50175</v>
      </c>
      <c r="AZ4044" t="s">
        <v>50176</v>
      </c>
      <c r="BA4044" t="s">
        <v>50177</v>
      </c>
      <c r="BB4044" t="s">
        <v>50178</v>
      </c>
      <c r="BD4044" t="s">
        <v>50179</v>
      </c>
    </row>
    <row r="4045" spans="47:56" x14ac:dyDescent="0.3">
      <c r="AU4045" t="s">
        <v>50180</v>
      </c>
      <c r="AW4045" t="s">
        <v>50181</v>
      </c>
      <c r="AZ4045" t="s">
        <v>50182</v>
      </c>
      <c r="BA4045" t="s">
        <v>50183</v>
      </c>
      <c r="BB4045" t="s">
        <v>50184</v>
      </c>
      <c r="BD4045" t="s">
        <v>50185</v>
      </c>
    </row>
    <row r="4046" spans="47:56" x14ac:dyDescent="0.3">
      <c r="AU4046" t="s">
        <v>50186</v>
      </c>
      <c r="AW4046" t="s">
        <v>50187</v>
      </c>
      <c r="AZ4046" t="s">
        <v>50188</v>
      </c>
      <c r="BA4046" t="s">
        <v>50189</v>
      </c>
      <c r="BB4046" t="s">
        <v>50190</v>
      </c>
      <c r="BD4046" t="s">
        <v>50191</v>
      </c>
    </row>
    <row r="4047" spans="47:56" x14ac:dyDescent="0.3">
      <c r="AU4047" t="s">
        <v>50192</v>
      </c>
      <c r="AW4047" t="s">
        <v>16098</v>
      </c>
      <c r="AZ4047" t="s">
        <v>50193</v>
      </c>
      <c r="BA4047" t="s">
        <v>50194</v>
      </c>
      <c r="BB4047" t="s">
        <v>50195</v>
      </c>
      <c r="BD4047" t="s">
        <v>50196</v>
      </c>
    </row>
    <row r="4048" spans="47:56" x14ac:dyDescent="0.3">
      <c r="AU4048" t="s">
        <v>50197</v>
      </c>
      <c r="AW4048" t="s">
        <v>50198</v>
      </c>
      <c r="AZ4048" t="s">
        <v>50199</v>
      </c>
      <c r="BA4048" t="s">
        <v>50200</v>
      </c>
      <c r="BB4048" t="s">
        <v>50201</v>
      </c>
      <c r="BD4048" t="s">
        <v>50202</v>
      </c>
    </row>
    <row r="4049" spans="47:56" x14ac:dyDescent="0.3">
      <c r="AU4049" t="s">
        <v>50203</v>
      </c>
      <c r="AW4049" t="s">
        <v>50204</v>
      </c>
      <c r="AZ4049" t="s">
        <v>50205</v>
      </c>
      <c r="BA4049" t="s">
        <v>50206</v>
      </c>
      <c r="BB4049" t="s">
        <v>50207</v>
      </c>
      <c r="BD4049" t="s">
        <v>50208</v>
      </c>
    </row>
    <row r="4050" spans="47:56" x14ac:dyDescent="0.3">
      <c r="AU4050" t="s">
        <v>50209</v>
      </c>
      <c r="AW4050" t="s">
        <v>50210</v>
      </c>
      <c r="AZ4050" t="s">
        <v>50211</v>
      </c>
      <c r="BA4050" t="s">
        <v>50212</v>
      </c>
      <c r="BB4050" t="s">
        <v>50213</v>
      </c>
      <c r="BD4050" t="s">
        <v>50214</v>
      </c>
    </row>
    <row r="4051" spans="47:56" x14ac:dyDescent="0.3">
      <c r="AU4051" t="s">
        <v>50215</v>
      </c>
      <c r="AW4051" t="s">
        <v>50216</v>
      </c>
      <c r="AZ4051" t="s">
        <v>50217</v>
      </c>
      <c r="BA4051" t="s">
        <v>50218</v>
      </c>
      <c r="BB4051" t="s">
        <v>50219</v>
      </c>
      <c r="BD4051" t="s">
        <v>50220</v>
      </c>
    </row>
    <row r="4052" spans="47:56" x14ac:dyDescent="0.3">
      <c r="AU4052" t="s">
        <v>50221</v>
      </c>
      <c r="AW4052" t="s">
        <v>50222</v>
      </c>
      <c r="AZ4052" t="s">
        <v>50223</v>
      </c>
      <c r="BA4052" t="s">
        <v>50224</v>
      </c>
      <c r="BB4052" t="s">
        <v>50225</v>
      </c>
      <c r="BD4052" t="s">
        <v>50226</v>
      </c>
    </row>
    <row r="4053" spans="47:56" x14ac:dyDescent="0.3">
      <c r="AU4053" t="s">
        <v>50227</v>
      </c>
      <c r="AW4053" t="s">
        <v>50228</v>
      </c>
      <c r="AZ4053" t="s">
        <v>50229</v>
      </c>
      <c r="BA4053" t="s">
        <v>50230</v>
      </c>
      <c r="BB4053" t="s">
        <v>50231</v>
      </c>
      <c r="BD4053" t="s">
        <v>50232</v>
      </c>
    </row>
    <row r="4054" spans="47:56" x14ac:dyDescent="0.3">
      <c r="AU4054" t="s">
        <v>50233</v>
      </c>
      <c r="AW4054" t="s">
        <v>50234</v>
      </c>
      <c r="AZ4054" t="s">
        <v>50235</v>
      </c>
      <c r="BA4054" t="s">
        <v>50236</v>
      </c>
      <c r="BB4054" t="s">
        <v>50237</v>
      </c>
      <c r="BD4054" t="s">
        <v>50238</v>
      </c>
    </row>
    <row r="4055" spans="47:56" x14ac:dyDescent="0.3">
      <c r="AU4055" t="s">
        <v>50239</v>
      </c>
      <c r="AW4055" t="s">
        <v>50240</v>
      </c>
      <c r="AZ4055" t="s">
        <v>50241</v>
      </c>
      <c r="BA4055" t="s">
        <v>50242</v>
      </c>
      <c r="BB4055" t="s">
        <v>50243</v>
      </c>
      <c r="BD4055" t="s">
        <v>50244</v>
      </c>
    </row>
    <row r="4056" spans="47:56" x14ac:dyDescent="0.3">
      <c r="AU4056" t="s">
        <v>50245</v>
      </c>
      <c r="AW4056" t="s">
        <v>50246</v>
      </c>
      <c r="AZ4056" t="s">
        <v>50247</v>
      </c>
      <c r="BA4056" t="s">
        <v>50248</v>
      </c>
      <c r="BB4056" t="s">
        <v>50249</v>
      </c>
      <c r="BD4056" t="s">
        <v>50250</v>
      </c>
    </row>
    <row r="4057" spans="47:56" x14ac:dyDescent="0.3">
      <c r="AU4057" t="s">
        <v>50251</v>
      </c>
      <c r="AW4057" t="s">
        <v>50252</v>
      </c>
      <c r="AZ4057" t="s">
        <v>50253</v>
      </c>
      <c r="BA4057" t="s">
        <v>50254</v>
      </c>
      <c r="BB4057" t="s">
        <v>50255</v>
      </c>
      <c r="BD4057" t="s">
        <v>50256</v>
      </c>
    </row>
    <row r="4058" spans="47:56" x14ac:dyDescent="0.3">
      <c r="AU4058" t="s">
        <v>50257</v>
      </c>
      <c r="AW4058" t="s">
        <v>50258</v>
      </c>
      <c r="AZ4058" t="s">
        <v>50259</v>
      </c>
      <c r="BA4058" t="s">
        <v>50260</v>
      </c>
      <c r="BB4058" t="s">
        <v>50261</v>
      </c>
      <c r="BD4058" t="s">
        <v>50262</v>
      </c>
    </row>
    <row r="4059" spans="47:56" x14ac:dyDescent="0.3">
      <c r="AU4059" t="s">
        <v>50263</v>
      </c>
      <c r="AW4059" t="s">
        <v>16168</v>
      </c>
      <c r="AZ4059" t="s">
        <v>50264</v>
      </c>
      <c r="BA4059" t="s">
        <v>50265</v>
      </c>
      <c r="BB4059" t="s">
        <v>50266</v>
      </c>
      <c r="BD4059" t="s">
        <v>50267</v>
      </c>
    </row>
    <row r="4060" spans="47:56" x14ac:dyDescent="0.3">
      <c r="AU4060" t="s">
        <v>50268</v>
      </c>
      <c r="AW4060" t="s">
        <v>50269</v>
      </c>
      <c r="AZ4060" t="s">
        <v>50270</v>
      </c>
      <c r="BA4060" t="s">
        <v>50271</v>
      </c>
      <c r="BB4060" t="s">
        <v>50272</v>
      </c>
      <c r="BD4060" t="s">
        <v>50273</v>
      </c>
    </row>
    <row r="4061" spans="47:56" x14ac:dyDescent="0.3">
      <c r="AU4061" t="s">
        <v>50274</v>
      </c>
      <c r="AW4061" t="s">
        <v>50275</v>
      </c>
      <c r="AZ4061" t="s">
        <v>50276</v>
      </c>
      <c r="BA4061" t="s">
        <v>50277</v>
      </c>
      <c r="BB4061" t="s">
        <v>50278</v>
      </c>
      <c r="BD4061" t="s">
        <v>50279</v>
      </c>
    </row>
    <row r="4062" spans="47:56" x14ac:dyDescent="0.3">
      <c r="AU4062" t="s">
        <v>50280</v>
      </c>
      <c r="AW4062" t="s">
        <v>50281</v>
      </c>
      <c r="AZ4062" t="s">
        <v>50282</v>
      </c>
      <c r="BA4062" t="s">
        <v>50283</v>
      </c>
      <c r="BB4062" t="s">
        <v>50284</v>
      </c>
      <c r="BD4062" t="s">
        <v>50285</v>
      </c>
    </row>
    <row r="4063" spans="47:56" x14ac:dyDescent="0.3">
      <c r="AU4063" t="s">
        <v>50286</v>
      </c>
      <c r="AW4063" t="s">
        <v>50287</v>
      </c>
      <c r="AZ4063" t="s">
        <v>50288</v>
      </c>
      <c r="BA4063" t="s">
        <v>50289</v>
      </c>
      <c r="BB4063" t="s">
        <v>50290</v>
      </c>
      <c r="BD4063" t="s">
        <v>50291</v>
      </c>
    </row>
    <row r="4064" spans="47:56" x14ac:dyDescent="0.3">
      <c r="AU4064" t="s">
        <v>50292</v>
      </c>
      <c r="AW4064" t="s">
        <v>50293</v>
      </c>
      <c r="AZ4064" t="s">
        <v>50294</v>
      </c>
      <c r="BA4064" t="s">
        <v>50295</v>
      </c>
      <c r="BB4064" t="s">
        <v>50296</v>
      </c>
      <c r="BD4064" t="s">
        <v>50297</v>
      </c>
    </row>
    <row r="4065" spans="47:56" x14ac:dyDescent="0.3">
      <c r="AU4065" t="s">
        <v>50298</v>
      </c>
      <c r="AW4065" t="s">
        <v>50299</v>
      </c>
      <c r="AZ4065" t="s">
        <v>50300</v>
      </c>
      <c r="BA4065" t="s">
        <v>50301</v>
      </c>
      <c r="BB4065" t="s">
        <v>50302</v>
      </c>
      <c r="BD4065" t="s">
        <v>50303</v>
      </c>
    </row>
    <row r="4066" spans="47:56" x14ac:dyDescent="0.3">
      <c r="AU4066" t="s">
        <v>50304</v>
      </c>
      <c r="AW4066" t="s">
        <v>50305</v>
      </c>
      <c r="AZ4066" t="s">
        <v>50306</v>
      </c>
      <c r="BA4066" t="s">
        <v>50307</v>
      </c>
      <c r="BB4066" t="s">
        <v>50308</v>
      </c>
      <c r="BD4066" t="s">
        <v>50309</v>
      </c>
    </row>
    <row r="4067" spans="47:56" x14ac:dyDescent="0.3">
      <c r="AU4067" t="s">
        <v>50310</v>
      </c>
      <c r="AW4067" t="s">
        <v>50311</v>
      </c>
      <c r="AZ4067" t="s">
        <v>50312</v>
      </c>
      <c r="BA4067" t="s">
        <v>50313</v>
      </c>
      <c r="BB4067" t="s">
        <v>50314</v>
      </c>
      <c r="BD4067" t="s">
        <v>50315</v>
      </c>
    </row>
    <row r="4068" spans="47:56" x14ac:dyDescent="0.3">
      <c r="AU4068" t="s">
        <v>50316</v>
      </c>
      <c r="AW4068" t="s">
        <v>19303</v>
      </c>
      <c r="AZ4068" t="s">
        <v>50317</v>
      </c>
      <c r="BA4068" t="s">
        <v>50318</v>
      </c>
      <c r="BB4068" t="s">
        <v>50319</v>
      </c>
      <c r="BD4068" t="s">
        <v>50320</v>
      </c>
    </row>
    <row r="4069" spans="47:56" x14ac:dyDescent="0.3">
      <c r="AU4069" t="s">
        <v>50321</v>
      </c>
      <c r="AW4069" t="s">
        <v>50322</v>
      </c>
      <c r="AZ4069" t="s">
        <v>50323</v>
      </c>
      <c r="BA4069" t="s">
        <v>50324</v>
      </c>
      <c r="BB4069" t="s">
        <v>50325</v>
      </c>
      <c r="BD4069" t="s">
        <v>50326</v>
      </c>
    </row>
    <row r="4070" spans="47:56" x14ac:dyDescent="0.3">
      <c r="AU4070" t="s">
        <v>50327</v>
      </c>
      <c r="AW4070" t="s">
        <v>50328</v>
      </c>
      <c r="AZ4070" t="s">
        <v>50329</v>
      </c>
      <c r="BA4070" t="s">
        <v>50330</v>
      </c>
      <c r="BB4070" t="s">
        <v>50331</v>
      </c>
      <c r="BD4070" t="s">
        <v>50332</v>
      </c>
    </row>
    <row r="4071" spans="47:56" x14ac:dyDescent="0.3">
      <c r="AU4071" t="s">
        <v>50333</v>
      </c>
      <c r="AW4071" t="s">
        <v>50334</v>
      </c>
      <c r="AZ4071" t="s">
        <v>50335</v>
      </c>
      <c r="BA4071" t="s">
        <v>50336</v>
      </c>
      <c r="BB4071" t="s">
        <v>50337</v>
      </c>
      <c r="BD4071" t="s">
        <v>50338</v>
      </c>
    </row>
    <row r="4072" spans="47:56" x14ac:dyDescent="0.3">
      <c r="AU4072" t="s">
        <v>50339</v>
      </c>
      <c r="AW4072" t="s">
        <v>50340</v>
      </c>
      <c r="AZ4072" t="s">
        <v>50341</v>
      </c>
      <c r="BA4072" t="s">
        <v>50342</v>
      </c>
      <c r="BB4072" t="s">
        <v>50343</v>
      </c>
      <c r="BD4072" t="s">
        <v>50344</v>
      </c>
    </row>
    <row r="4073" spans="47:56" x14ac:dyDescent="0.3">
      <c r="AU4073" t="s">
        <v>50345</v>
      </c>
      <c r="AW4073" t="s">
        <v>50346</v>
      </c>
      <c r="AZ4073" t="s">
        <v>50347</v>
      </c>
      <c r="BA4073" t="s">
        <v>50348</v>
      </c>
      <c r="BB4073" t="s">
        <v>50349</v>
      </c>
      <c r="BD4073" t="s">
        <v>50350</v>
      </c>
    </row>
    <row r="4074" spans="47:56" x14ac:dyDescent="0.3">
      <c r="AU4074" t="s">
        <v>50351</v>
      </c>
      <c r="AW4074" t="s">
        <v>50352</v>
      </c>
      <c r="AZ4074" t="s">
        <v>50353</v>
      </c>
      <c r="BA4074" t="s">
        <v>50354</v>
      </c>
      <c r="BB4074" t="s">
        <v>50355</v>
      </c>
      <c r="BD4074" t="s">
        <v>50356</v>
      </c>
    </row>
    <row r="4075" spans="47:56" x14ac:dyDescent="0.3">
      <c r="AU4075" t="s">
        <v>50357</v>
      </c>
      <c r="AW4075" t="s">
        <v>50358</v>
      </c>
      <c r="AZ4075" t="s">
        <v>50359</v>
      </c>
      <c r="BA4075" t="s">
        <v>50360</v>
      </c>
      <c r="BB4075" t="s">
        <v>50361</v>
      </c>
      <c r="BD4075" t="s">
        <v>50362</v>
      </c>
    </row>
    <row r="4076" spans="47:56" x14ac:dyDescent="0.3">
      <c r="AU4076" t="s">
        <v>50363</v>
      </c>
      <c r="AW4076" t="s">
        <v>50364</v>
      </c>
      <c r="AZ4076" t="s">
        <v>50365</v>
      </c>
      <c r="BA4076" t="s">
        <v>50366</v>
      </c>
      <c r="BB4076" t="s">
        <v>50367</v>
      </c>
      <c r="BD4076" t="s">
        <v>50368</v>
      </c>
    </row>
    <row r="4077" spans="47:56" x14ac:dyDescent="0.3">
      <c r="AU4077" t="s">
        <v>50369</v>
      </c>
      <c r="AW4077" t="s">
        <v>50370</v>
      </c>
      <c r="AZ4077" t="s">
        <v>50371</v>
      </c>
      <c r="BA4077" t="s">
        <v>50372</v>
      </c>
      <c r="BB4077" t="s">
        <v>50373</v>
      </c>
      <c r="BD4077" t="s">
        <v>50374</v>
      </c>
    </row>
    <row r="4078" spans="47:56" x14ac:dyDescent="0.3">
      <c r="AU4078" t="s">
        <v>50375</v>
      </c>
      <c r="AW4078" t="s">
        <v>50376</v>
      </c>
      <c r="AZ4078" t="s">
        <v>50377</v>
      </c>
      <c r="BA4078" t="s">
        <v>50378</v>
      </c>
      <c r="BB4078" t="s">
        <v>50379</v>
      </c>
      <c r="BD4078" t="s">
        <v>50380</v>
      </c>
    </row>
    <row r="4079" spans="47:56" x14ac:dyDescent="0.3">
      <c r="AU4079" t="s">
        <v>50381</v>
      </c>
      <c r="AW4079" t="s">
        <v>19345</v>
      </c>
      <c r="AZ4079" t="s">
        <v>50382</v>
      </c>
      <c r="BA4079" t="s">
        <v>50383</v>
      </c>
      <c r="BB4079" t="s">
        <v>50384</v>
      </c>
      <c r="BD4079" t="s">
        <v>50385</v>
      </c>
    </row>
    <row r="4080" spans="47:56" x14ac:dyDescent="0.3">
      <c r="AU4080" t="s">
        <v>50386</v>
      </c>
      <c r="AW4080" t="s">
        <v>50387</v>
      </c>
      <c r="AZ4080" t="s">
        <v>50388</v>
      </c>
      <c r="BA4080" t="s">
        <v>50389</v>
      </c>
      <c r="BB4080" t="s">
        <v>50390</v>
      </c>
      <c r="BD4080" t="s">
        <v>50391</v>
      </c>
    </row>
    <row r="4081" spans="47:56" x14ac:dyDescent="0.3">
      <c r="AU4081" t="s">
        <v>50392</v>
      </c>
      <c r="AW4081" t="s">
        <v>50393</v>
      </c>
      <c r="AZ4081" t="s">
        <v>50394</v>
      </c>
      <c r="BA4081" t="s">
        <v>50395</v>
      </c>
      <c r="BB4081" t="s">
        <v>50396</v>
      </c>
      <c r="BD4081" t="s">
        <v>50397</v>
      </c>
    </row>
    <row r="4082" spans="47:56" x14ac:dyDescent="0.3">
      <c r="AU4082" t="s">
        <v>50398</v>
      </c>
      <c r="AW4082" t="s">
        <v>50399</v>
      </c>
      <c r="AZ4082" t="s">
        <v>50400</v>
      </c>
      <c r="BA4082" t="s">
        <v>50401</v>
      </c>
      <c r="BB4082" t="s">
        <v>11017</v>
      </c>
      <c r="BD4082" t="s">
        <v>50402</v>
      </c>
    </row>
    <row r="4083" spans="47:56" x14ac:dyDescent="0.3">
      <c r="AU4083" t="s">
        <v>50403</v>
      </c>
      <c r="AW4083" t="s">
        <v>50404</v>
      </c>
      <c r="AZ4083" t="s">
        <v>50405</v>
      </c>
      <c r="BA4083" t="s">
        <v>50406</v>
      </c>
      <c r="BB4083" t="s">
        <v>50407</v>
      </c>
      <c r="BD4083" t="s">
        <v>50408</v>
      </c>
    </row>
    <row r="4084" spans="47:56" x14ac:dyDescent="0.3">
      <c r="AU4084" t="s">
        <v>50409</v>
      </c>
      <c r="AW4084" t="s">
        <v>50410</v>
      </c>
      <c r="AZ4084" t="s">
        <v>50411</v>
      </c>
      <c r="BA4084" t="s">
        <v>50412</v>
      </c>
      <c r="BB4084" t="s">
        <v>50413</v>
      </c>
      <c r="BD4084" t="s">
        <v>50414</v>
      </c>
    </row>
    <row r="4085" spans="47:56" x14ac:dyDescent="0.3">
      <c r="AU4085" t="s">
        <v>50415</v>
      </c>
      <c r="AW4085" t="s">
        <v>50416</v>
      </c>
      <c r="AZ4085" t="s">
        <v>50417</v>
      </c>
      <c r="BA4085" t="s">
        <v>50418</v>
      </c>
      <c r="BB4085" t="s">
        <v>50419</v>
      </c>
      <c r="BD4085" t="s">
        <v>50420</v>
      </c>
    </row>
    <row r="4086" spans="47:56" x14ac:dyDescent="0.3">
      <c r="AU4086" t="s">
        <v>50421</v>
      </c>
      <c r="AW4086" t="s">
        <v>50422</v>
      </c>
      <c r="AZ4086" t="s">
        <v>50423</v>
      </c>
      <c r="BA4086" t="s">
        <v>50424</v>
      </c>
      <c r="BB4086" t="s">
        <v>50425</v>
      </c>
      <c r="BD4086" t="s">
        <v>50426</v>
      </c>
    </row>
    <row r="4087" spans="47:56" x14ac:dyDescent="0.3">
      <c r="AU4087" t="s">
        <v>50427</v>
      </c>
      <c r="AW4087" t="s">
        <v>50428</v>
      </c>
      <c r="AZ4087" t="s">
        <v>50429</v>
      </c>
      <c r="BA4087" t="s">
        <v>50430</v>
      </c>
      <c r="BB4087" t="s">
        <v>50431</v>
      </c>
      <c r="BD4087" t="s">
        <v>50432</v>
      </c>
    </row>
    <row r="4088" spans="47:56" x14ac:dyDescent="0.3">
      <c r="AU4088" t="s">
        <v>50433</v>
      </c>
      <c r="AW4088" t="s">
        <v>50434</v>
      </c>
      <c r="AZ4088" t="s">
        <v>50435</v>
      </c>
      <c r="BA4088" t="s">
        <v>50436</v>
      </c>
      <c r="BB4088" t="s">
        <v>50437</v>
      </c>
      <c r="BD4088" t="s">
        <v>50438</v>
      </c>
    </row>
    <row r="4089" spans="47:56" x14ac:dyDescent="0.3">
      <c r="AU4089" t="s">
        <v>50439</v>
      </c>
      <c r="AW4089" t="s">
        <v>50440</v>
      </c>
      <c r="AZ4089" t="s">
        <v>50441</v>
      </c>
      <c r="BA4089" t="s">
        <v>50442</v>
      </c>
      <c r="BB4089" t="s">
        <v>50443</v>
      </c>
      <c r="BD4089" t="s">
        <v>50444</v>
      </c>
    </row>
    <row r="4090" spans="47:56" x14ac:dyDescent="0.3">
      <c r="AU4090" t="s">
        <v>50445</v>
      </c>
      <c r="AW4090" t="s">
        <v>50446</v>
      </c>
      <c r="AZ4090" t="s">
        <v>50447</v>
      </c>
      <c r="BA4090" t="s">
        <v>50448</v>
      </c>
      <c r="BB4090" t="s">
        <v>50449</v>
      </c>
      <c r="BD4090" t="s">
        <v>50450</v>
      </c>
    </row>
    <row r="4091" spans="47:56" x14ac:dyDescent="0.3">
      <c r="AU4091" t="s">
        <v>50451</v>
      </c>
      <c r="AW4091" t="s">
        <v>50452</v>
      </c>
      <c r="AZ4091" t="s">
        <v>50453</v>
      </c>
      <c r="BA4091" t="s">
        <v>50454</v>
      </c>
      <c r="BB4091" t="s">
        <v>50455</v>
      </c>
      <c r="BD4091" t="s">
        <v>50456</v>
      </c>
    </row>
    <row r="4092" spans="47:56" x14ac:dyDescent="0.3">
      <c r="AU4092" t="s">
        <v>50457</v>
      </c>
      <c r="AW4092" t="s">
        <v>50458</v>
      </c>
      <c r="AZ4092" t="s">
        <v>50459</v>
      </c>
      <c r="BA4092" t="s">
        <v>50460</v>
      </c>
      <c r="BB4092" t="s">
        <v>50461</v>
      </c>
      <c r="BD4092" t="s">
        <v>50462</v>
      </c>
    </row>
    <row r="4093" spans="47:56" x14ac:dyDescent="0.3">
      <c r="AU4093" t="s">
        <v>50463</v>
      </c>
      <c r="AW4093" t="s">
        <v>50464</v>
      </c>
      <c r="AZ4093" t="s">
        <v>50465</v>
      </c>
      <c r="BA4093" t="s">
        <v>50466</v>
      </c>
      <c r="BB4093" t="s">
        <v>50467</v>
      </c>
      <c r="BD4093" t="s">
        <v>50468</v>
      </c>
    </row>
    <row r="4094" spans="47:56" x14ac:dyDescent="0.3">
      <c r="AU4094" t="s">
        <v>50469</v>
      </c>
      <c r="AW4094" t="s">
        <v>50470</v>
      </c>
      <c r="AZ4094" t="s">
        <v>50471</v>
      </c>
      <c r="BA4094" t="s">
        <v>50472</v>
      </c>
      <c r="BB4094" t="s">
        <v>50473</v>
      </c>
      <c r="BD4094" t="s">
        <v>50474</v>
      </c>
    </row>
    <row r="4095" spans="47:56" x14ac:dyDescent="0.3">
      <c r="AU4095" t="s">
        <v>50475</v>
      </c>
      <c r="AW4095" t="s">
        <v>50476</v>
      </c>
      <c r="AZ4095" t="s">
        <v>50477</v>
      </c>
      <c r="BA4095" t="s">
        <v>50478</v>
      </c>
      <c r="BB4095" t="s">
        <v>50479</v>
      </c>
      <c r="BD4095" t="s">
        <v>50480</v>
      </c>
    </row>
    <row r="4096" spans="47:56" x14ac:dyDescent="0.3">
      <c r="AU4096" t="s">
        <v>50481</v>
      </c>
      <c r="AW4096" t="s">
        <v>50482</v>
      </c>
      <c r="AZ4096" t="s">
        <v>50483</v>
      </c>
      <c r="BA4096" t="s">
        <v>50484</v>
      </c>
      <c r="BB4096" t="s">
        <v>50485</v>
      </c>
      <c r="BD4096" t="s">
        <v>50486</v>
      </c>
    </row>
    <row r="4097" spans="47:56" x14ac:dyDescent="0.3">
      <c r="AU4097" t="s">
        <v>50487</v>
      </c>
      <c r="AW4097" t="s">
        <v>50488</v>
      </c>
      <c r="AZ4097" t="s">
        <v>50489</v>
      </c>
      <c r="BA4097" t="s">
        <v>50490</v>
      </c>
      <c r="BB4097" t="s">
        <v>50491</v>
      </c>
      <c r="BD4097" t="s">
        <v>50492</v>
      </c>
    </row>
    <row r="4098" spans="47:56" x14ac:dyDescent="0.3">
      <c r="AU4098" t="s">
        <v>50493</v>
      </c>
      <c r="AW4098" t="s">
        <v>50494</v>
      </c>
      <c r="AZ4098" t="s">
        <v>50495</v>
      </c>
      <c r="BA4098" t="s">
        <v>50496</v>
      </c>
      <c r="BB4098" t="s">
        <v>50497</v>
      </c>
      <c r="BD4098" t="s">
        <v>50498</v>
      </c>
    </row>
    <row r="4099" spans="47:56" x14ac:dyDescent="0.3">
      <c r="AU4099" t="s">
        <v>50499</v>
      </c>
      <c r="AW4099" t="s">
        <v>50500</v>
      </c>
      <c r="AZ4099" t="s">
        <v>50501</v>
      </c>
      <c r="BA4099" t="s">
        <v>50502</v>
      </c>
      <c r="BB4099" t="s">
        <v>50503</v>
      </c>
      <c r="BD4099" t="s">
        <v>50504</v>
      </c>
    </row>
    <row r="4100" spans="47:56" x14ac:dyDescent="0.3">
      <c r="AU4100" t="s">
        <v>50505</v>
      </c>
      <c r="AW4100" t="s">
        <v>50506</v>
      </c>
      <c r="AZ4100" t="s">
        <v>50507</v>
      </c>
      <c r="BA4100" t="s">
        <v>50508</v>
      </c>
      <c r="BB4100" t="s">
        <v>50509</v>
      </c>
      <c r="BD4100" t="s">
        <v>50510</v>
      </c>
    </row>
    <row r="4101" spans="47:56" x14ac:dyDescent="0.3">
      <c r="AU4101" t="s">
        <v>50511</v>
      </c>
      <c r="AW4101" t="s">
        <v>50512</v>
      </c>
      <c r="AZ4101" t="s">
        <v>50513</v>
      </c>
      <c r="BA4101" t="s">
        <v>50514</v>
      </c>
      <c r="BB4101" t="s">
        <v>50515</v>
      </c>
      <c r="BD4101" t="s">
        <v>50516</v>
      </c>
    </row>
    <row r="4102" spans="47:56" x14ac:dyDescent="0.3">
      <c r="AU4102" t="s">
        <v>50517</v>
      </c>
      <c r="AW4102" t="s">
        <v>50518</v>
      </c>
      <c r="AZ4102" t="s">
        <v>50519</v>
      </c>
      <c r="BA4102" t="s">
        <v>50520</v>
      </c>
      <c r="BB4102" t="s">
        <v>50521</v>
      </c>
      <c r="BD4102" t="s">
        <v>50522</v>
      </c>
    </row>
    <row r="4103" spans="47:56" x14ac:dyDescent="0.3">
      <c r="AU4103" t="s">
        <v>50523</v>
      </c>
      <c r="AW4103" t="s">
        <v>50524</v>
      </c>
      <c r="AZ4103" t="s">
        <v>50525</v>
      </c>
      <c r="BA4103" t="s">
        <v>50526</v>
      </c>
      <c r="BB4103" t="s">
        <v>50527</v>
      </c>
      <c r="BD4103" t="s">
        <v>50528</v>
      </c>
    </row>
    <row r="4104" spans="47:56" x14ac:dyDescent="0.3">
      <c r="AU4104" t="s">
        <v>50529</v>
      </c>
      <c r="AW4104" t="s">
        <v>50530</v>
      </c>
      <c r="AZ4104" t="s">
        <v>50531</v>
      </c>
      <c r="BA4104" t="s">
        <v>50532</v>
      </c>
      <c r="BB4104" t="s">
        <v>50533</v>
      </c>
      <c r="BD4104" t="s">
        <v>50534</v>
      </c>
    </row>
    <row r="4105" spans="47:56" x14ac:dyDescent="0.3">
      <c r="AU4105" t="s">
        <v>50535</v>
      </c>
      <c r="AW4105" t="s">
        <v>50536</v>
      </c>
      <c r="AZ4105" t="s">
        <v>50537</v>
      </c>
      <c r="BA4105" t="s">
        <v>50538</v>
      </c>
      <c r="BB4105" t="s">
        <v>50539</v>
      </c>
      <c r="BD4105" t="s">
        <v>50540</v>
      </c>
    </row>
    <row r="4106" spans="47:56" x14ac:dyDescent="0.3">
      <c r="AU4106" t="s">
        <v>36668</v>
      </c>
      <c r="AW4106" t="s">
        <v>50541</v>
      </c>
      <c r="AZ4106" t="s">
        <v>50542</v>
      </c>
      <c r="BA4106" t="s">
        <v>50543</v>
      </c>
      <c r="BB4106" t="s">
        <v>50544</v>
      </c>
      <c r="BD4106" t="s">
        <v>50545</v>
      </c>
    </row>
    <row r="4107" spans="47:56" x14ac:dyDescent="0.3">
      <c r="AU4107" t="s">
        <v>50546</v>
      </c>
      <c r="AW4107" t="s">
        <v>50547</v>
      </c>
      <c r="AZ4107" t="s">
        <v>50548</v>
      </c>
      <c r="BA4107" t="s">
        <v>50549</v>
      </c>
      <c r="BB4107" t="s">
        <v>50550</v>
      </c>
      <c r="BD4107" t="s">
        <v>50551</v>
      </c>
    </row>
    <row r="4108" spans="47:56" x14ac:dyDescent="0.3">
      <c r="AU4108" t="s">
        <v>50552</v>
      </c>
      <c r="AW4108" t="s">
        <v>50553</v>
      </c>
      <c r="AZ4108" t="s">
        <v>50554</v>
      </c>
      <c r="BA4108" t="s">
        <v>50555</v>
      </c>
      <c r="BB4108" t="s">
        <v>778</v>
      </c>
      <c r="BD4108" t="s">
        <v>50556</v>
      </c>
    </row>
    <row r="4109" spans="47:56" x14ac:dyDescent="0.3">
      <c r="AU4109" t="s">
        <v>50557</v>
      </c>
      <c r="AW4109" t="s">
        <v>50558</v>
      </c>
      <c r="AZ4109" t="s">
        <v>50559</v>
      </c>
      <c r="BA4109" t="s">
        <v>50560</v>
      </c>
      <c r="BB4109" t="s">
        <v>50561</v>
      </c>
      <c r="BD4109" t="s">
        <v>50562</v>
      </c>
    </row>
    <row r="4110" spans="47:56" x14ac:dyDescent="0.3">
      <c r="AU4110" t="s">
        <v>50563</v>
      </c>
      <c r="AW4110" t="s">
        <v>50564</v>
      </c>
      <c r="AZ4110" t="s">
        <v>50565</v>
      </c>
      <c r="BA4110" t="s">
        <v>50566</v>
      </c>
      <c r="BB4110" t="s">
        <v>50567</v>
      </c>
      <c r="BD4110" t="s">
        <v>50568</v>
      </c>
    </row>
    <row r="4111" spans="47:56" x14ac:dyDescent="0.3">
      <c r="AU4111" t="s">
        <v>50569</v>
      </c>
      <c r="AW4111" t="s">
        <v>50570</v>
      </c>
      <c r="AZ4111" t="s">
        <v>50571</v>
      </c>
      <c r="BA4111" t="s">
        <v>50572</v>
      </c>
      <c r="BB4111" t="s">
        <v>50573</v>
      </c>
      <c r="BD4111" t="s">
        <v>50574</v>
      </c>
    </row>
    <row r="4112" spans="47:56" x14ac:dyDescent="0.3">
      <c r="AU4112" t="s">
        <v>50575</v>
      </c>
      <c r="AW4112" t="s">
        <v>50576</v>
      </c>
      <c r="AZ4112" t="s">
        <v>50577</v>
      </c>
      <c r="BA4112" t="s">
        <v>50578</v>
      </c>
      <c r="BB4112" t="s">
        <v>50579</v>
      </c>
      <c r="BD4112" t="s">
        <v>50580</v>
      </c>
    </row>
    <row r="4113" spans="47:56" x14ac:dyDescent="0.3">
      <c r="AU4113" t="s">
        <v>50581</v>
      </c>
      <c r="AW4113" t="s">
        <v>50582</v>
      </c>
      <c r="AZ4113" t="s">
        <v>50583</v>
      </c>
      <c r="BA4113" t="s">
        <v>50584</v>
      </c>
      <c r="BB4113" t="s">
        <v>50585</v>
      </c>
      <c r="BD4113" t="s">
        <v>50586</v>
      </c>
    </row>
    <row r="4114" spans="47:56" x14ac:dyDescent="0.3">
      <c r="AU4114" t="s">
        <v>50587</v>
      </c>
      <c r="AW4114" t="s">
        <v>50588</v>
      </c>
      <c r="AZ4114" t="s">
        <v>50589</v>
      </c>
      <c r="BA4114" t="s">
        <v>50590</v>
      </c>
      <c r="BB4114" t="s">
        <v>50591</v>
      </c>
      <c r="BD4114" t="s">
        <v>50592</v>
      </c>
    </row>
    <row r="4115" spans="47:56" x14ac:dyDescent="0.3">
      <c r="AU4115" t="s">
        <v>50593</v>
      </c>
      <c r="AW4115" t="s">
        <v>50594</v>
      </c>
      <c r="AZ4115" t="s">
        <v>50595</v>
      </c>
      <c r="BA4115" t="s">
        <v>50596</v>
      </c>
      <c r="BB4115" t="s">
        <v>50597</v>
      </c>
      <c r="BD4115" t="s">
        <v>50598</v>
      </c>
    </row>
    <row r="4116" spans="47:56" x14ac:dyDescent="0.3">
      <c r="AU4116" t="s">
        <v>50599</v>
      </c>
      <c r="AW4116" t="s">
        <v>50600</v>
      </c>
      <c r="AZ4116" t="s">
        <v>50601</v>
      </c>
      <c r="BA4116" t="s">
        <v>50602</v>
      </c>
      <c r="BB4116" t="s">
        <v>50603</v>
      </c>
      <c r="BD4116" t="s">
        <v>50604</v>
      </c>
    </row>
    <row r="4117" spans="47:56" x14ac:dyDescent="0.3">
      <c r="AU4117" t="s">
        <v>50605</v>
      </c>
      <c r="AW4117" t="s">
        <v>50606</v>
      </c>
      <c r="AZ4117" t="s">
        <v>50607</v>
      </c>
      <c r="BA4117" t="s">
        <v>50608</v>
      </c>
      <c r="BB4117" t="s">
        <v>50609</v>
      </c>
      <c r="BD4117" t="s">
        <v>50610</v>
      </c>
    </row>
    <row r="4118" spans="47:56" x14ac:dyDescent="0.3">
      <c r="AU4118" t="s">
        <v>50611</v>
      </c>
      <c r="AW4118" t="s">
        <v>50612</v>
      </c>
      <c r="AZ4118" t="s">
        <v>50613</v>
      </c>
      <c r="BA4118" t="s">
        <v>50614</v>
      </c>
      <c r="BB4118" t="s">
        <v>50615</v>
      </c>
      <c r="BD4118" t="s">
        <v>50616</v>
      </c>
    </row>
    <row r="4119" spans="47:56" x14ac:dyDescent="0.3">
      <c r="AU4119" t="s">
        <v>50617</v>
      </c>
      <c r="AW4119" t="s">
        <v>50618</v>
      </c>
      <c r="AZ4119" t="s">
        <v>50619</v>
      </c>
      <c r="BA4119" t="s">
        <v>50620</v>
      </c>
      <c r="BB4119" t="s">
        <v>50621</v>
      </c>
      <c r="BD4119" t="s">
        <v>50622</v>
      </c>
    </row>
    <row r="4120" spans="47:56" x14ac:dyDescent="0.3">
      <c r="AU4120" t="s">
        <v>50623</v>
      </c>
      <c r="AW4120" t="s">
        <v>50624</v>
      </c>
      <c r="AZ4120" t="s">
        <v>50625</v>
      </c>
      <c r="BA4120" t="s">
        <v>50626</v>
      </c>
      <c r="BB4120" t="s">
        <v>50627</v>
      </c>
      <c r="BD4120" t="s">
        <v>50628</v>
      </c>
    </row>
    <row r="4121" spans="47:56" x14ac:dyDescent="0.3">
      <c r="AU4121" t="s">
        <v>50629</v>
      </c>
      <c r="AW4121" t="s">
        <v>50630</v>
      </c>
      <c r="AZ4121" t="s">
        <v>50631</v>
      </c>
      <c r="BA4121" t="s">
        <v>50632</v>
      </c>
      <c r="BB4121" t="s">
        <v>50633</v>
      </c>
      <c r="BD4121" t="s">
        <v>50634</v>
      </c>
    </row>
    <row r="4122" spans="47:56" x14ac:dyDescent="0.3">
      <c r="AU4122" t="s">
        <v>50635</v>
      </c>
      <c r="AW4122" t="s">
        <v>50636</v>
      </c>
      <c r="AZ4122" t="s">
        <v>50637</v>
      </c>
      <c r="BA4122" t="s">
        <v>50638</v>
      </c>
      <c r="BB4122" t="s">
        <v>50639</v>
      </c>
      <c r="BD4122" t="s">
        <v>50640</v>
      </c>
    </row>
    <row r="4123" spans="47:56" x14ac:dyDescent="0.3">
      <c r="AU4123" t="s">
        <v>50641</v>
      </c>
      <c r="AW4123" t="s">
        <v>50642</v>
      </c>
      <c r="AZ4123" t="s">
        <v>50643</v>
      </c>
      <c r="BA4123" t="s">
        <v>50644</v>
      </c>
      <c r="BB4123" t="s">
        <v>50645</v>
      </c>
      <c r="BD4123" t="s">
        <v>50646</v>
      </c>
    </row>
    <row r="4124" spans="47:56" x14ac:dyDescent="0.3">
      <c r="AU4124" t="s">
        <v>50647</v>
      </c>
      <c r="AW4124" t="s">
        <v>50648</v>
      </c>
      <c r="AZ4124" t="s">
        <v>50649</v>
      </c>
      <c r="BA4124" t="s">
        <v>50650</v>
      </c>
      <c r="BB4124" t="s">
        <v>50651</v>
      </c>
      <c r="BD4124" t="s">
        <v>50652</v>
      </c>
    </row>
    <row r="4125" spans="47:56" x14ac:dyDescent="0.3">
      <c r="AU4125" t="s">
        <v>50653</v>
      </c>
      <c r="AW4125" t="s">
        <v>50654</v>
      </c>
      <c r="AZ4125" t="s">
        <v>50655</v>
      </c>
      <c r="BA4125" t="s">
        <v>50656</v>
      </c>
      <c r="BB4125" t="s">
        <v>50657</v>
      </c>
      <c r="BD4125" t="s">
        <v>50658</v>
      </c>
    </row>
    <row r="4126" spans="47:56" x14ac:dyDescent="0.3">
      <c r="AU4126" t="s">
        <v>50659</v>
      </c>
      <c r="AW4126" t="s">
        <v>50660</v>
      </c>
      <c r="AZ4126" t="s">
        <v>50661</v>
      </c>
      <c r="BA4126" t="s">
        <v>50662</v>
      </c>
      <c r="BB4126" t="s">
        <v>50663</v>
      </c>
      <c r="BD4126" t="s">
        <v>50664</v>
      </c>
    </row>
    <row r="4127" spans="47:56" x14ac:dyDescent="0.3">
      <c r="AU4127" t="s">
        <v>50665</v>
      </c>
      <c r="AW4127" t="s">
        <v>50666</v>
      </c>
      <c r="AZ4127" t="s">
        <v>50667</v>
      </c>
      <c r="BA4127" t="s">
        <v>50668</v>
      </c>
      <c r="BB4127" t="s">
        <v>50669</v>
      </c>
      <c r="BD4127" t="s">
        <v>50670</v>
      </c>
    </row>
    <row r="4128" spans="47:56" x14ac:dyDescent="0.3">
      <c r="AU4128" t="s">
        <v>50671</v>
      </c>
      <c r="AW4128" t="s">
        <v>50672</v>
      </c>
      <c r="AZ4128" t="s">
        <v>50673</v>
      </c>
      <c r="BA4128" t="s">
        <v>50674</v>
      </c>
      <c r="BB4128" t="s">
        <v>50675</v>
      </c>
      <c r="BD4128" t="s">
        <v>50676</v>
      </c>
    </row>
    <row r="4129" spans="47:56" x14ac:dyDescent="0.3">
      <c r="AU4129" t="s">
        <v>50677</v>
      </c>
      <c r="AW4129" t="s">
        <v>50678</v>
      </c>
      <c r="AZ4129" t="s">
        <v>50679</v>
      </c>
      <c r="BA4129" t="s">
        <v>50680</v>
      </c>
      <c r="BB4129" t="s">
        <v>781</v>
      </c>
      <c r="BD4129" t="s">
        <v>50681</v>
      </c>
    </row>
    <row r="4130" spans="47:56" x14ac:dyDescent="0.3">
      <c r="AU4130" t="s">
        <v>50682</v>
      </c>
      <c r="AW4130" t="s">
        <v>50683</v>
      </c>
      <c r="AZ4130" t="s">
        <v>50684</v>
      </c>
      <c r="BA4130" t="s">
        <v>50685</v>
      </c>
      <c r="BB4130" t="s">
        <v>50686</v>
      </c>
      <c r="BD4130" t="s">
        <v>50687</v>
      </c>
    </row>
    <row r="4131" spans="47:56" x14ac:dyDescent="0.3">
      <c r="AU4131" t="s">
        <v>50688</v>
      </c>
      <c r="AW4131" t="s">
        <v>50689</v>
      </c>
      <c r="AZ4131" t="s">
        <v>50690</v>
      </c>
      <c r="BA4131" t="s">
        <v>50691</v>
      </c>
      <c r="BB4131" t="s">
        <v>50692</v>
      </c>
      <c r="BD4131" t="s">
        <v>50693</v>
      </c>
    </row>
    <row r="4132" spans="47:56" x14ac:dyDescent="0.3">
      <c r="AU4132" t="s">
        <v>50694</v>
      </c>
      <c r="AW4132" t="s">
        <v>50695</v>
      </c>
      <c r="AZ4132" t="s">
        <v>50696</v>
      </c>
      <c r="BA4132" t="s">
        <v>50697</v>
      </c>
      <c r="BB4132" t="s">
        <v>50698</v>
      </c>
      <c r="BD4132" t="s">
        <v>50699</v>
      </c>
    </row>
    <row r="4133" spans="47:56" x14ac:dyDescent="0.3">
      <c r="AU4133" t="s">
        <v>50700</v>
      </c>
      <c r="AW4133" t="s">
        <v>50701</v>
      </c>
      <c r="AZ4133" t="s">
        <v>50702</v>
      </c>
      <c r="BA4133" t="s">
        <v>50703</v>
      </c>
      <c r="BB4133" t="s">
        <v>50704</v>
      </c>
      <c r="BD4133" t="s">
        <v>50705</v>
      </c>
    </row>
    <row r="4134" spans="47:56" x14ac:dyDescent="0.3">
      <c r="AU4134" t="s">
        <v>50706</v>
      </c>
      <c r="AW4134" t="s">
        <v>50707</v>
      </c>
      <c r="AZ4134" t="s">
        <v>50708</v>
      </c>
      <c r="BA4134" t="s">
        <v>50709</v>
      </c>
      <c r="BB4134" t="s">
        <v>50710</v>
      </c>
      <c r="BD4134" t="s">
        <v>50711</v>
      </c>
    </row>
    <row r="4135" spans="47:56" x14ac:dyDescent="0.3">
      <c r="AU4135" t="s">
        <v>50712</v>
      </c>
      <c r="AW4135" t="s">
        <v>50713</v>
      </c>
      <c r="AZ4135" t="s">
        <v>50714</v>
      </c>
      <c r="BA4135" t="s">
        <v>50715</v>
      </c>
      <c r="BB4135" t="s">
        <v>50716</v>
      </c>
      <c r="BD4135" t="s">
        <v>50717</v>
      </c>
    </row>
    <row r="4136" spans="47:56" x14ac:dyDescent="0.3">
      <c r="AU4136" t="s">
        <v>50718</v>
      </c>
      <c r="AW4136" t="s">
        <v>50719</v>
      </c>
      <c r="AZ4136" t="s">
        <v>50720</v>
      </c>
      <c r="BA4136" t="s">
        <v>50721</v>
      </c>
      <c r="BB4136" t="s">
        <v>50722</v>
      </c>
      <c r="BD4136" t="s">
        <v>50723</v>
      </c>
    </row>
    <row r="4137" spans="47:56" x14ac:dyDescent="0.3">
      <c r="AU4137" t="s">
        <v>50724</v>
      </c>
      <c r="AW4137" t="s">
        <v>50725</v>
      </c>
      <c r="AZ4137" t="s">
        <v>50726</v>
      </c>
      <c r="BA4137" t="s">
        <v>50727</v>
      </c>
      <c r="BB4137" t="s">
        <v>50728</v>
      </c>
      <c r="BD4137" t="s">
        <v>50729</v>
      </c>
    </row>
    <row r="4138" spans="47:56" x14ac:dyDescent="0.3">
      <c r="AU4138" t="s">
        <v>50730</v>
      </c>
      <c r="AW4138" t="s">
        <v>50731</v>
      </c>
      <c r="AZ4138" t="s">
        <v>50732</v>
      </c>
      <c r="BA4138" t="s">
        <v>50733</v>
      </c>
      <c r="BB4138" t="s">
        <v>50734</v>
      </c>
      <c r="BD4138" t="s">
        <v>50735</v>
      </c>
    </row>
    <row r="4139" spans="47:56" x14ac:dyDescent="0.3">
      <c r="AU4139" t="s">
        <v>50736</v>
      </c>
      <c r="AW4139" t="s">
        <v>50737</v>
      </c>
      <c r="AZ4139" t="s">
        <v>50738</v>
      </c>
      <c r="BA4139" t="s">
        <v>50739</v>
      </c>
      <c r="BB4139" t="s">
        <v>50740</v>
      </c>
      <c r="BD4139" t="s">
        <v>50741</v>
      </c>
    </row>
    <row r="4140" spans="47:56" x14ac:dyDescent="0.3">
      <c r="AU4140" t="s">
        <v>50742</v>
      </c>
      <c r="AW4140" t="s">
        <v>50743</v>
      </c>
      <c r="AZ4140" t="s">
        <v>50744</v>
      </c>
      <c r="BA4140" t="s">
        <v>50745</v>
      </c>
      <c r="BB4140" t="s">
        <v>50746</v>
      </c>
      <c r="BD4140" t="s">
        <v>50747</v>
      </c>
    </row>
    <row r="4141" spans="47:56" x14ac:dyDescent="0.3">
      <c r="AU4141" t="s">
        <v>50748</v>
      </c>
      <c r="AW4141" t="s">
        <v>50749</v>
      </c>
      <c r="AZ4141" t="s">
        <v>50750</v>
      </c>
      <c r="BA4141" t="s">
        <v>50751</v>
      </c>
      <c r="BB4141" t="s">
        <v>50752</v>
      </c>
      <c r="BD4141" t="s">
        <v>50753</v>
      </c>
    </row>
    <row r="4142" spans="47:56" x14ac:dyDescent="0.3">
      <c r="AU4142" t="s">
        <v>50754</v>
      </c>
      <c r="AW4142" t="s">
        <v>50755</v>
      </c>
      <c r="AZ4142" t="s">
        <v>50756</v>
      </c>
      <c r="BA4142" t="s">
        <v>50757</v>
      </c>
      <c r="BB4142" t="s">
        <v>50758</v>
      </c>
      <c r="BD4142" t="s">
        <v>50759</v>
      </c>
    </row>
    <row r="4143" spans="47:56" x14ac:dyDescent="0.3">
      <c r="AU4143" t="s">
        <v>50760</v>
      </c>
      <c r="AW4143" t="s">
        <v>50761</v>
      </c>
      <c r="AZ4143" t="s">
        <v>50762</v>
      </c>
      <c r="BA4143" t="s">
        <v>50763</v>
      </c>
      <c r="BB4143" t="s">
        <v>50764</v>
      </c>
      <c r="BD4143" t="s">
        <v>50765</v>
      </c>
    </row>
    <row r="4144" spans="47:56" x14ac:dyDescent="0.3">
      <c r="AU4144" t="s">
        <v>50766</v>
      </c>
      <c r="AW4144" t="s">
        <v>50767</v>
      </c>
      <c r="AZ4144" t="s">
        <v>50768</v>
      </c>
      <c r="BA4144" t="s">
        <v>23705</v>
      </c>
      <c r="BB4144" t="s">
        <v>50769</v>
      </c>
      <c r="BD4144" t="s">
        <v>50770</v>
      </c>
    </row>
    <row r="4145" spans="47:56" x14ac:dyDescent="0.3">
      <c r="AU4145" t="s">
        <v>50771</v>
      </c>
      <c r="AW4145" t="s">
        <v>50772</v>
      </c>
      <c r="AZ4145" t="s">
        <v>50773</v>
      </c>
      <c r="BA4145" t="s">
        <v>50774</v>
      </c>
      <c r="BB4145" t="s">
        <v>50775</v>
      </c>
      <c r="BD4145" t="s">
        <v>50776</v>
      </c>
    </row>
    <row r="4146" spans="47:56" x14ac:dyDescent="0.3">
      <c r="AU4146" t="s">
        <v>50777</v>
      </c>
      <c r="AW4146" t="s">
        <v>50778</v>
      </c>
      <c r="AZ4146" t="s">
        <v>50779</v>
      </c>
      <c r="BA4146" t="s">
        <v>50780</v>
      </c>
      <c r="BB4146" t="s">
        <v>50781</v>
      </c>
      <c r="BD4146" t="s">
        <v>50782</v>
      </c>
    </row>
    <row r="4147" spans="47:56" x14ac:dyDescent="0.3">
      <c r="AU4147" t="s">
        <v>50783</v>
      </c>
      <c r="AW4147" t="s">
        <v>50784</v>
      </c>
      <c r="AZ4147" t="s">
        <v>50785</v>
      </c>
      <c r="BA4147" t="s">
        <v>50786</v>
      </c>
      <c r="BB4147" t="s">
        <v>50787</v>
      </c>
      <c r="BD4147" t="s">
        <v>50788</v>
      </c>
    </row>
    <row r="4148" spans="47:56" x14ac:dyDescent="0.3">
      <c r="AU4148" t="s">
        <v>50789</v>
      </c>
      <c r="AW4148" t="s">
        <v>50790</v>
      </c>
      <c r="AZ4148" t="s">
        <v>50791</v>
      </c>
      <c r="BA4148" t="s">
        <v>50792</v>
      </c>
      <c r="BB4148" t="s">
        <v>50793</v>
      </c>
      <c r="BD4148" t="s">
        <v>50794</v>
      </c>
    </row>
    <row r="4149" spans="47:56" x14ac:dyDescent="0.3">
      <c r="AU4149" t="s">
        <v>50795</v>
      </c>
      <c r="AW4149" t="s">
        <v>50796</v>
      </c>
      <c r="AZ4149" t="s">
        <v>50797</v>
      </c>
      <c r="BA4149" t="s">
        <v>50798</v>
      </c>
      <c r="BB4149" t="s">
        <v>50799</v>
      </c>
      <c r="BD4149" t="s">
        <v>50800</v>
      </c>
    </row>
    <row r="4150" spans="47:56" x14ac:dyDescent="0.3">
      <c r="AU4150" t="s">
        <v>50801</v>
      </c>
      <c r="AW4150" t="s">
        <v>50802</v>
      </c>
      <c r="AZ4150" t="s">
        <v>50803</v>
      </c>
      <c r="BA4150" t="s">
        <v>50804</v>
      </c>
      <c r="BB4150" t="s">
        <v>50805</v>
      </c>
      <c r="BD4150" t="s">
        <v>50806</v>
      </c>
    </row>
    <row r="4151" spans="47:56" x14ac:dyDescent="0.3">
      <c r="AU4151" t="s">
        <v>50807</v>
      </c>
      <c r="AW4151" t="s">
        <v>50808</v>
      </c>
      <c r="AZ4151" t="s">
        <v>50809</v>
      </c>
      <c r="BA4151" t="s">
        <v>50810</v>
      </c>
      <c r="BB4151" t="s">
        <v>50811</v>
      </c>
      <c r="BD4151" t="s">
        <v>50812</v>
      </c>
    </row>
    <row r="4152" spans="47:56" x14ac:dyDescent="0.3">
      <c r="AU4152" t="s">
        <v>50813</v>
      </c>
      <c r="AW4152" t="s">
        <v>50814</v>
      </c>
      <c r="AZ4152" t="s">
        <v>50815</v>
      </c>
      <c r="BA4152" t="s">
        <v>50816</v>
      </c>
      <c r="BB4152" t="s">
        <v>50817</v>
      </c>
      <c r="BD4152" t="s">
        <v>50818</v>
      </c>
    </row>
    <row r="4153" spans="47:56" x14ac:dyDescent="0.3">
      <c r="AU4153" t="s">
        <v>50819</v>
      </c>
      <c r="AW4153" t="s">
        <v>50820</v>
      </c>
      <c r="AZ4153" t="s">
        <v>50821</v>
      </c>
      <c r="BA4153" t="s">
        <v>50822</v>
      </c>
      <c r="BB4153" t="s">
        <v>50823</v>
      </c>
      <c r="BD4153" t="s">
        <v>50824</v>
      </c>
    </row>
    <row r="4154" spans="47:56" x14ac:dyDescent="0.3">
      <c r="AU4154" t="s">
        <v>50825</v>
      </c>
      <c r="AW4154" t="s">
        <v>50826</v>
      </c>
      <c r="AZ4154" t="s">
        <v>50827</v>
      </c>
      <c r="BA4154" t="s">
        <v>50828</v>
      </c>
      <c r="BB4154" t="s">
        <v>50829</v>
      </c>
      <c r="BD4154" t="s">
        <v>50830</v>
      </c>
    </row>
    <row r="4155" spans="47:56" x14ac:dyDescent="0.3">
      <c r="AU4155" t="s">
        <v>50831</v>
      </c>
      <c r="AW4155" t="s">
        <v>50832</v>
      </c>
      <c r="AZ4155" t="s">
        <v>50833</v>
      </c>
      <c r="BA4155" t="s">
        <v>50834</v>
      </c>
      <c r="BB4155" t="s">
        <v>50835</v>
      </c>
      <c r="BD4155" t="s">
        <v>50836</v>
      </c>
    </row>
    <row r="4156" spans="47:56" x14ac:dyDescent="0.3">
      <c r="AU4156" t="s">
        <v>50837</v>
      </c>
      <c r="AW4156" t="s">
        <v>50838</v>
      </c>
      <c r="AZ4156" t="s">
        <v>50839</v>
      </c>
      <c r="BA4156" t="s">
        <v>50840</v>
      </c>
      <c r="BB4156" t="s">
        <v>50841</v>
      </c>
      <c r="BD4156" t="s">
        <v>50842</v>
      </c>
    </row>
    <row r="4157" spans="47:56" x14ac:dyDescent="0.3">
      <c r="AU4157" t="s">
        <v>50843</v>
      </c>
      <c r="AW4157" t="s">
        <v>50844</v>
      </c>
      <c r="AZ4157" t="s">
        <v>50845</v>
      </c>
      <c r="BA4157" t="s">
        <v>50846</v>
      </c>
      <c r="BB4157" t="s">
        <v>50847</v>
      </c>
      <c r="BD4157" t="s">
        <v>50848</v>
      </c>
    </row>
    <row r="4158" spans="47:56" x14ac:dyDescent="0.3">
      <c r="AU4158" t="s">
        <v>50849</v>
      </c>
      <c r="AW4158" t="s">
        <v>50850</v>
      </c>
      <c r="AZ4158" t="s">
        <v>50851</v>
      </c>
      <c r="BA4158" t="s">
        <v>50852</v>
      </c>
      <c r="BB4158" t="s">
        <v>50853</v>
      </c>
      <c r="BD4158" t="s">
        <v>50854</v>
      </c>
    </row>
    <row r="4159" spans="47:56" x14ac:dyDescent="0.3">
      <c r="AU4159" t="s">
        <v>50855</v>
      </c>
      <c r="AW4159" t="s">
        <v>50856</v>
      </c>
      <c r="AZ4159" t="s">
        <v>50857</v>
      </c>
      <c r="BA4159" t="s">
        <v>50858</v>
      </c>
      <c r="BB4159" t="s">
        <v>50859</v>
      </c>
      <c r="BD4159" t="s">
        <v>50860</v>
      </c>
    </row>
    <row r="4160" spans="47:56" x14ac:dyDescent="0.3">
      <c r="AU4160" t="s">
        <v>50861</v>
      </c>
      <c r="AW4160" t="s">
        <v>50862</v>
      </c>
      <c r="AZ4160" t="s">
        <v>50863</v>
      </c>
      <c r="BA4160" t="s">
        <v>50864</v>
      </c>
      <c r="BB4160" t="s">
        <v>50865</v>
      </c>
      <c r="BD4160" t="s">
        <v>50866</v>
      </c>
    </row>
    <row r="4161" spans="47:56" x14ac:dyDescent="0.3">
      <c r="AU4161" t="s">
        <v>50867</v>
      </c>
      <c r="AW4161" t="s">
        <v>50868</v>
      </c>
      <c r="AZ4161" t="s">
        <v>50869</v>
      </c>
      <c r="BA4161" t="s">
        <v>50870</v>
      </c>
      <c r="BB4161" t="s">
        <v>50871</v>
      </c>
      <c r="BD4161" t="s">
        <v>50872</v>
      </c>
    </row>
    <row r="4162" spans="47:56" x14ac:dyDescent="0.3">
      <c r="AU4162" t="s">
        <v>50873</v>
      </c>
      <c r="AW4162" t="s">
        <v>50874</v>
      </c>
      <c r="AZ4162" t="s">
        <v>50875</v>
      </c>
      <c r="BA4162" t="s">
        <v>50876</v>
      </c>
      <c r="BB4162" t="s">
        <v>50877</v>
      </c>
      <c r="BD4162" t="s">
        <v>50878</v>
      </c>
    </row>
    <row r="4163" spans="47:56" x14ac:dyDescent="0.3">
      <c r="AU4163" t="s">
        <v>50879</v>
      </c>
      <c r="AW4163" t="s">
        <v>50880</v>
      </c>
      <c r="AZ4163" t="s">
        <v>50881</v>
      </c>
      <c r="BA4163" t="s">
        <v>50882</v>
      </c>
      <c r="BB4163" t="s">
        <v>50883</v>
      </c>
      <c r="BD4163" t="s">
        <v>50884</v>
      </c>
    </row>
    <row r="4164" spans="47:56" x14ac:dyDescent="0.3">
      <c r="AU4164" t="s">
        <v>50885</v>
      </c>
      <c r="AW4164" t="s">
        <v>50886</v>
      </c>
      <c r="AZ4164" t="s">
        <v>50887</v>
      </c>
      <c r="BA4164" t="s">
        <v>50888</v>
      </c>
      <c r="BB4164" t="s">
        <v>50889</v>
      </c>
      <c r="BD4164" t="s">
        <v>50890</v>
      </c>
    </row>
    <row r="4165" spans="47:56" x14ac:dyDescent="0.3">
      <c r="AU4165" t="s">
        <v>50891</v>
      </c>
      <c r="AW4165" t="s">
        <v>50892</v>
      </c>
      <c r="AZ4165" t="s">
        <v>50893</v>
      </c>
      <c r="BA4165" t="s">
        <v>50894</v>
      </c>
      <c r="BB4165" t="s">
        <v>50895</v>
      </c>
      <c r="BD4165" t="s">
        <v>50896</v>
      </c>
    </row>
    <row r="4166" spans="47:56" x14ac:dyDescent="0.3">
      <c r="AU4166" t="s">
        <v>50897</v>
      </c>
      <c r="AW4166" t="s">
        <v>50898</v>
      </c>
      <c r="AZ4166" t="s">
        <v>50899</v>
      </c>
      <c r="BA4166" t="s">
        <v>50900</v>
      </c>
      <c r="BB4166" t="s">
        <v>50901</v>
      </c>
      <c r="BD4166" t="s">
        <v>50902</v>
      </c>
    </row>
    <row r="4167" spans="47:56" x14ac:dyDescent="0.3">
      <c r="AU4167" t="s">
        <v>50903</v>
      </c>
      <c r="AW4167" t="s">
        <v>50904</v>
      </c>
      <c r="AZ4167" t="s">
        <v>50905</v>
      </c>
      <c r="BA4167" t="s">
        <v>50906</v>
      </c>
      <c r="BB4167" t="s">
        <v>50907</v>
      </c>
      <c r="BD4167" t="s">
        <v>50908</v>
      </c>
    </row>
    <row r="4168" spans="47:56" x14ac:dyDescent="0.3">
      <c r="AU4168" t="s">
        <v>50909</v>
      </c>
      <c r="AW4168" t="s">
        <v>50910</v>
      </c>
      <c r="AZ4168" t="s">
        <v>50911</v>
      </c>
      <c r="BA4168" t="s">
        <v>50912</v>
      </c>
      <c r="BB4168" t="s">
        <v>50913</v>
      </c>
      <c r="BD4168" t="s">
        <v>50914</v>
      </c>
    </row>
    <row r="4169" spans="47:56" x14ac:dyDescent="0.3">
      <c r="AU4169" t="s">
        <v>50915</v>
      </c>
      <c r="AW4169" t="s">
        <v>50916</v>
      </c>
      <c r="AZ4169" t="s">
        <v>50917</v>
      </c>
      <c r="BA4169" t="s">
        <v>50918</v>
      </c>
      <c r="BB4169" t="s">
        <v>50919</v>
      </c>
      <c r="BD4169" t="s">
        <v>50920</v>
      </c>
    </row>
    <row r="4170" spans="47:56" x14ac:dyDescent="0.3">
      <c r="AU4170" t="s">
        <v>50921</v>
      </c>
      <c r="AW4170" t="s">
        <v>50922</v>
      </c>
      <c r="AZ4170" t="s">
        <v>50923</v>
      </c>
      <c r="BA4170" t="s">
        <v>50924</v>
      </c>
      <c r="BB4170" t="s">
        <v>50925</v>
      </c>
      <c r="BD4170" t="s">
        <v>50926</v>
      </c>
    </row>
    <row r="4171" spans="47:56" x14ac:dyDescent="0.3">
      <c r="AU4171" t="s">
        <v>50927</v>
      </c>
      <c r="AW4171" t="s">
        <v>50928</v>
      </c>
      <c r="AZ4171" t="s">
        <v>50929</v>
      </c>
      <c r="BA4171" t="s">
        <v>50930</v>
      </c>
      <c r="BB4171" t="s">
        <v>50931</v>
      </c>
      <c r="BD4171" t="s">
        <v>50932</v>
      </c>
    </row>
    <row r="4172" spans="47:56" x14ac:dyDescent="0.3">
      <c r="AU4172" t="s">
        <v>50933</v>
      </c>
      <c r="AW4172" t="s">
        <v>50934</v>
      </c>
      <c r="AZ4172" t="s">
        <v>50935</v>
      </c>
      <c r="BA4172" t="s">
        <v>50936</v>
      </c>
      <c r="BB4172" t="s">
        <v>50937</v>
      </c>
      <c r="BD4172" t="s">
        <v>50938</v>
      </c>
    </row>
    <row r="4173" spans="47:56" x14ac:dyDescent="0.3">
      <c r="AU4173" t="s">
        <v>50939</v>
      </c>
      <c r="AW4173" t="s">
        <v>50940</v>
      </c>
      <c r="AZ4173" t="s">
        <v>50941</v>
      </c>
      <c r="BA4173" t="s">
        <v>50942</v>
      </c>
      <c r="BB4173" t="s">
        <v>50943</v>
      </c>
      <c r="BD4173" t="s">
        <v>50944</v>
      </c>
    </row>
    <row r="4174" spans="47:56" x14ac:dyDescent="0.3">
      <c r="AU4174" t="s">
        <v>50945</v>
      </c>
      <c r="AW4174" t="s">
        <v>50946</v>
      </c>
      <c r="AZ4174" t="s">
        <v>50947</v>
      </c>
      <c r="BA4174" t="s">
        <v>50948</v>
      </c>
      <c r="BB4174" t="s">
        <v>24365</v>
      </c>
      <c r="BD4174" t="s">
        <v>50949</v>
      </c>
    </row>
    <row r="4175" spans="47:56" x14ac:dyDescent="0.3">
      <c r="AU4175" t="s">
        <v>50950</v>
      </c>
      <c r="AW4175" t="s">
        <v>50951</v>
      </c>
      <c r="AZ4175" t="s">
        <v>50952</v>
      </c>
      <c r="BA4175" t="s">
        <v>50953</v>
      </c>
      <c r="BB4175" t="s">
        <v>50954</v>
      </c>
      <c r="BD4175" t="s">
        <v>50955</v>
      </c>
    </row>
    <row r="4176" spans="47:56" x14ac:dyDescent="0.3">
      <c r="AU4176" t="s">
        <v>50956</v>
      </c>
      <c r="AW4176" t="s">
        <v>50957</v>
      </c>
      <c r="AZ4176" t="s">
        <v>50958</v>
      </c>
      <c r="BA4176" t="s">
        <v>50959</v>
      </c>
      <c r="BB4176" t="s">
        <v>50960</v>
      </c>
      <c r="BD4176" t="s">
        <v>50961</v>
      </c>
    </row>
    <row r="4177" spans="47:56" x14ac:dyDescent="0.3">
      <c r="AU4177" t="s">
        <v>50962</v>
      </c>
      <c r="AW4177" t="s">
        <v>50963</v>
      </c>
      <c r="AZ4177" t="s">
        <v>50964</v>
      </c>
      <c r="BA4177" t="s">
        <v>50965</v>
      </c>
      <c r="BB4177" t="s">
        <v>50966</v>
      </c>
      <c r="BD4177" t="s">
        <v>50967</v>
      </c>
    </row>
    <row r="4178" spans="47:56" x14ac:dyDescent="0.3">
      <c r="AU4178" t="s">
        <v>50968</v>
      </c>
      <c r="AW4178" t="s">
        <v>50969</v>
      </c>
      <c r="AZ4178" t="s">
        <v>50970</v>
      </c>
      <c r="BA4178" t="s">
        <v>50971</v>
      </c>
      <c r="BB4178" t="s">
        <v>8394</v>
      </c>
      <c r="BD4178" t="s">
        <v>50972</v>
      </c>
    </row>
    <row r="4179" spans="47:56" x14ac:dyDescent="0.3">
      <c r="AU4179" t="s">
        <v>50973</v>
      </c>
      <c r="AW4179" t="s">
        <v>50974</v>
      </c>
      <c r="AZ4179" t="s">
        <v>50975</v>
      </c>
      <c r="BA4179" t="s">
        <v>50976</v>
      </c>
      <c r="BB4179" t="s">
        <v>9954</v>
      </c>
      <c r="BD4179" t="s">
        <v>50977</v>
      </c>
    </row>
    <row r="4180" spans="47:56" x14ac:dyDescent="0.3">
      <c r="AU4180" t="s">
        <v>50978</v>
      </c>
      <c r="AW4180" t="s">
        <v>50979</v>
      </c>
      <c r="AZ4180" t="s">
        <v>50980</v>
      </c>
      <c r="BA4180" t="s">
        <v>50981</v>
      </c>
      <c r="BB4180" t="s">
        <v>50982</v>
      </c>
      <c r="BD4180" t="s">
        <v>50983</v>
      </c>
    </row>
    <row r="4181" spans="47:56" x14ac:dyDescent="0.3">
      <c r="AU4181" t="s">
        <v>50984</v>
      </c>
      <c r="AW4181" t="s">
        <v>50985</v>
      </c>
      <c r="AZ4181" t="s">
        <v>50986</v>
      </c>
      <c r="BA4181" t="s">
        <v>50987</v>
      </c>
      <c r="BB4181" t="s">
        <v>50988</v>
      </c>
      <c r="BD4181" t="s">
        <v>50989</v>
      </c>
    </row>
    <row r="4182" spans="47:56" x14ac:dyDescent="0.3">
      <c r="AU4182" t="s">
        <v>50990</v>
      </c>
      <c r="AW4182" t="s">
        <v>50991</v>
      </c>
      <c r="AZ4182" t="s">
        <v>50992</v>
      </c>
      <c r="BA4182" t="s">
        <v>50993</v>
      </c>
      <c r="BB4182" t="s">
        <v>50994</v>
      </c>
      <c r="BD4182" t="s">
        <v>50995</v>
      </c>
    </row>
    <row r="4183" spans="47:56" x14ac:dyDescent="0.3">
      <c r="AU4183" t="s">
        <v>50996</v>
      </c>
      <c r="AW4183" t="s">
        <v>50997</v>
      </c>
      <c r="AZ4183" t="s">
        <v>50998</v>
      </c>
      <c r="BA4183" t="s">
        <v>50999</v>
      </c>
      <c r="BB4183" t="s">
        <v>51000</v>
      </c>
      <c r="BD4183" t="s">
        <v>51001</v>
      </c>
    </row>
    <row r="4184" spans="47:56" x14ac:dyDescent="0.3">
      <c r="AU4184" t="s">
        <v>51002</v>
      </c>
      <c r="AW4184" t="s">
        <v>51003</v>
      </c>
      <c r="AZ4184" t="s">
        <v>51004</v>
      </c>
      <c r="BA4184" t="s">
        <v>51005</v>
      </c>
      <c r="BB4184" t="s">
        <v>51006</v>
      </c>
      <c r="BD4184" t="s">
        <v>51007</v>
      </c>
    </row>
    <row r="4185" spans="47:56" x14ac:dyDescent="0.3">
      <c r="AU4185" t="s">
        <v>51008</v>
      </c>
      <c r="AW4185" t="s">
        <v>51009</v>
      </c>
      <c r="AZ4185" t="s">
        <v>51010</v>
      </c>
      <c r="BA4185" t="s">
        <v>51011</v>
      </c>
      <c r="BB4185" t="s">
        <v>51012</v>
      </c>
      <c r="BD4185" t="s">
        <v>51013</v>
      </c>
    </row>
    <row r="4186" spans="47:56" x14ac:dyDescent="0.3">
      <c r="AU4186" t="s">
        <v>51014</v>
      </c>
      <c r="AW4186" t="s">
        <v>51015</v>
      </c>
      <c r="AZ4186" t="s">
        <v>51016</v>
      </c>
      <c r="BA4186" t="s">
        <v>51017</v>
      </c>
      <c r="BB4186" t="s">
        <v>51018</v>
      </c>
      <c r="BD4186" t="s">
        <v>51019</v>
      </c>
    </row>
    <row r="4187" spans="47:56" x14ac:dyDescent="0.3">
      <c r="AU4187" t="s">
        <v>51020</v>
      </c>
      <c r="AW4187" t="s">
        <v>51021</v>
      </c>
      <c r="AZ4187" t="s">
        <v>51022</v>
      </c>
      <c r="BA4187" t="s">
        <v>51023</v>
      </c>
      <c r="BB4187" t="s">
        <v>51024</v>
      </c>
      <c r="BD4187" t="s">
        <v>51025</v>
      </c>
    </row>
    <row r="4188" spans="47:56" x14ac:dyDescent="0.3">
      <c r="AU4188" t="s">
        <v>51026</v>
      </c>
      <c r="AW4188" t="s">
        <v>51027</v>
      </c>
      <c r="AZ4188" t="s">
        <v>51028</v>
      </c>
      <c r="BA4188" t="s">
        <v>51029</v>
      </c>
      <c r="BB4188" t="s">
        <v>51030</v>
      </c>
      <c r="BD4188" t="s">
        <v>51031</v>
      </c>
    </row>
    <row r="4189" spans="47:56" x14ac:dyDescent="0.3">
      <c r="AU4189" t="s">
        <v>51032</v>
      </c>
      <c r="AW4189" t="s">
        <v>51033</v>
      </c>
      <c r="AZ4189" t="s">
        <v>51034</v>
      </c>
      <c r="BA4189" t="s">
        <v>51035</v>
      </c>
      <c r="BB4189" t="s">
        <v>51036</v>
      </c>
      <c r="BD4189" t="s">
        <v>51037</v>
      </c>
    </row>
    <row r="4190" spans="47:56" x14ac:dyDescent="0.3">
      <c r="AU4190" t="s">
        <v>51038</v>
      </c>
      <c r="AW4190" t="s">
        <v>51039</v>
      </c>
      <c r="AZ4190" t="s">
        <v>51040</v>
      </c>
      <c r="BA4190" t="s">
        <v>51041</v>
      </c>
      <c r="BB4190" t="s">
        <v>51042</v>
      </c>
      <c r="BD4190" t="s">
        <v>51043</v>
      </c>
    </row>
    <row r="4191" spans="47:56" x14ac:dyDescent="0.3">
      <c r="AU4191" t="s">
        <v>51044</v>
      </c>
      <c r="AW4191" t="s">
        <v>51045</v>
      </c>
      <c r="AZ4191" t="s">
        <v>51046</v>
      </c>
      <c r="BA4191" t="s">
        <v>51047</v>
      </c>
      <c r="BB4191" t="s">
        <v>51048</v>
      </c>
      <c r="BD4191" t="s">
        <v>51049</v>
      </c>
    </row>
    <row r="4192" spans="47:56" x14ac:dyDescent="0.3">
      <c r="AU4192" t="s">
        <v>51050</v>
      </c>
      <c r="AW4192" t="s">
        <v>51051</v>
      </c>
      <c r="AZ4192" t="s">
        <v>51052</v>
      </c>
      <c r="BA4192" t="s">
        <v>51053</v>
      </c>
      <c r="BB4192" t="s">
        <v>51054</v>
      </c>
      <c r="BD4192" t="s">
        <v>51055</v>
      </c>
    </row>
    <row r="4193" spans="47:56" x14ac:dyDescent="0.3">
      <c r="AU4193" t="s">
        <v>51056</v>
      </c>
      <c r="AW4193" t="s">
        <v>51057</v>
      </c>
      <c r="AZ4193" t="s">
        <v>51058</v>
      </c>
      <c r="BA4193" t="s">
        <v>51059</v>
      </c>
      <c r="BB4193" t="s">
        <v>51060</v>
      </c>
      <c r="BD4193" t="s">
        <v>51061</v>
      </c>
    </row>
    <row r="4194" spans="47:56" x14ac:dyDescent="0.3">
      <c r="AU4194" t="s">
        <v>51062</v>
      </c>
      <c r="AW4194" t="s">
        <v>51063</v>
      </c>
      <c r="AZ4194" t="s">
        <v>51064</v>
      </c>
      <c r="BA4194" t="s">
        <v>51065</v>
      </c>
      <c r="BB4194" t="s">
        <v>51066</v>
      </c>
      <c r="BD4194" t="s">
        <v>51067</v>
      </c>
    </row>
    <row r="4195" spans="47:56" x14ac:dyDescent="0.3">
      <c r="AU4195" t="s">
        <v>51068</v>
      </c>
      <c r="AW4195" t="s">
        <v>51069</v>
      </c>
      <c r="AZ4195" t="s">
        <v>51070</v>
      </c>
      <c r="BA4195" t="s">
        <v>51071</v>
      </c>
      <c r="BB4195" t="s">
        <v>51072</v>
      </c>
      <c r="BD4195" t="s">
        <v>51073</v>
      </c>
    </row>
    <row r="4196" spans="47:56" x14ac:dyDescent="0.3">
      <c r="AU4196" t="s">
        <v>51074</v>
      </c>
      <c r="AW4196" t="s">
        <v>51075</v>
      </c>
      <c r="AZ4196" t="s">
        <v>51076</v>
      </c>
      <c r="BA4196" t="s">
        <v>51077</v>
      </c>
      <c r="BB4196" t="s">
        <v>51078</v>
      </c>
      <c r="BD4196" t="s">
        <v>51079</v>
      </c>
    </row>
    <row r="4197" spans="47:56" x14ac:dyDescent="0.3">
      <c r="AU4197" t="s">
        <v>51080</v>
      </c>
      <c r="AW4197" t="s">
        <v>51081</v>
      </c>
      <c r="AZ4197" t="s">
        <v>51082</v>
      </c>
      <c r="BA4197" t="s">
        <v>51083</v>
      </c>
      <c r="BB4197" t="s">
        <v>51084</v>
      </c>
      <c r="BD4197" t="s">
        <v>51085</v>
      </c>
    </row>
    <row r="4198" spans="47:56" x14ac:dyDescent="0.3">
      <c r="AU4198" t="s">
        <v>51086</v>
      </c>
      <c r="AW4198" t="s">
        <v>51087</v>
      </c>
      <c r="AZ4198" t="s">
        <v>51088</v>
      </c>
      <c r="BA4198" t="s">
        <v>51089</v>
      </c>
      <c r="BB4198" t="s">
        <v>51090</v>
      </c>
      <c r="BD4198" t="s">
        <v>51091</v>
      </c>
    </row>
    <row r="4199" spans="47:56" x14ac:dyDescent="0.3">
      <c r="AU4199" t="s">
        <v>51092</v>
      </c>
      <c r="AW4199" t="s">
        <v>51093</v>
      </c>
      <c r="AZ4199" t="s">
        <v>51094</v>
      </c>
      <c r="BA4199" t="s">
        <v>51095</v>
      </c>
      <c r="BB4199" t="s">
        <v>51096</v>
      </c>
      <c r="BD4199" t="s">
        <v>51097</v>
      </c>
    </row>
    <row r="4200" spans="47:56" x14ac:dyDescent="0.3">
      <c r="AU4200" t="s">
        <v>51098</v>
      </c>
      <c r="AW4200" t="s">
        <v>51099</v>
      </c>
      <c r="AZ4200" t="s">
        <v>51100</v>
      </c>
      <c r="BA4200" t="s">
        <v>51101</v>
      </c>
      <c r="BB4200" t="s">
        <v>51102</v>
      </c>
      <c r="BD4200" t="s">
        <v>51103</v>
      </c>
    </row>
    <row r="4201" spans="47:56" x14ac:dyDescent="0.3">
      <c r="AU4201" t="s">
        <v>51104</v>
      </c>
      <c r="AW4201" t="s">
        <v>51105</v>
      </c>
      <c r="AZ4201" t="s">
        <v>51106</v>
      </c>
      <c r="BA4201" t="s">
        <v>51107</v>
      </c>
      <c r="BB4201" t="s">
        <v>51108</v>
      </c>
      <c r="BD4201" t="s">
        <v>51109</v>
      </c>
    </row>
    <row r="4202" spans="47:56" x14ac:dyDescent="0.3">
      <c r="AU4202" t="s">
        <v>51110</v>
      </c>
      <c r="AW4202" t="s">
        <v>51111</v>
      </c>
      <c r="AZ4202" t="s">
        <v>51112</v>
      </c>
      <c r="BA4202" t="s">
        <v>51113</v>
      </c>
      <c r="BB4202" t="s">
        <v>51114</v>
      </c>
      <c r="BD4202" t="s">
        <v>51115</v>
      </c>
    </row>
    <row r="4203" spans="47:56" x14ac:dyDescent="0.3">
      <c r="AU4203" t="s">
        <v>51116</v>
      </c>
      <c r="AW4203" t="s">
        <v>51117</v>
      </c>
      <c r="AZ4203" t="s">
        <v>51118</v>
      </c>
      <c r="BA4203" t="s">
        <v>51119</v>
      </c>
      <c r="BB4203" t="s">
        <v>51120</v>
      </c>
      <c r="BD4203" t="s">
        <v>51121</v>
      </c>
    </row>
    <row r="4204" spans="47:56" x14ac:dyDescent="0.3">
      <c r="AU4204" t="s">
        <v>51122</v>
      </c>
      <c r="AW4204" t="s">
        <v>51123</v>
      </c>
      <c r="AZ4204" t="s">
        <v>51124</v>
      </c>
      <c r="BA4204" t="s">
        <v>51125</v>
      </c>
      <c r="BB4204" t="s">
        <v>51126</v>
      </c>
      <c r="BD4204" t="s">
        <v>51127</v>
      </c>
    </row>
    <row r="4205" spans="47:56" x14ac:dyDescent="0.3">
      <c r="AU4205" t="s">
        <v>51128</v>
      </c>
      <c r="AW4205" t="s">
        <v>51129</v>
      </c>
      <c r="AZ4205" t="s">
        <v>51130</v>
      </c>
      <c r="BA4205" t="s">
        <v>51131</v>
      </c>
      <c r="BB4205" t="s">
        <v>51132</v>
      </c>
      <c r="BD4205" t="s">
        <v>51133</v>
      </c>
    </row>
    <row r="4206" spans="47:56" x14ac:dyDescent="0.3">
      <c r="AU4206" t="s">
        <v>51134</v>
      </c>
      <c r="AW4206" t="s">
        <v>51135</v>
      </c>
      <c r="AZ4206" t="s">
        <v>51136</v>
      </c>
      <c r="BA4206" t="s">
        <v>51137</v>
      </c>
      <c r="BB4206" t="s">
        <v>51138</v>
      </c>
      <c r="BD4206" t="s">
        <v>51139</v>
      </c>
    </row>
    <row r="4207" spans="47:56" x14ac:dyDescent="0.3">
      <c r="AU4207" t="s">
        <v>51140</v>
      </c>
      <c r="AW4207" t="s">
        <v>51141</v>
      </c>
      <c r="AZ4207" t="s">
        <v>51142</v>
      </c>
      <c r="BA4207" t="s">
        <v>51143</v>
      </c>
      <c r="BB4207" t="s">
        <v>51144</v>
      </c>
      <c r="BD4207" t="s">
        <v>51145</v>
      </c>
    </row>
    <row r="4208" spans="47:56" x14ac:dyDescent="0.3">
      <c r="AU4208" t="s">
        <v>51146</v>
      </c>
      <c r="AW4208" t="s">
        <v>51147</v>
      </c>
      <c r="AZ4208" t="s">
        <v>51148</v>
      </c>
      <c r="BA4208" t="s">
        <v>51149</v>
      </c>
      <c r="BB4208" t="s">
        <v>51150</v>
      </c>
      <c r="BD4208" t="s">
        <v>51151</v>
      </c>
    </row>
    <row r="4209" spans="47:56" x14ac:dyDescent="0.3">
      <c r="AU4209" t="s">
        <v>51152</v>
      </c>
      <c r="AW4209" t="s">
        <v>51153</v>
      </c>
      <c r="AZ4209" t="s">
        <v>51154</v>
      </c>
      <c r="BA4209" t="s">
        <v>51155</v>
      </c>
      <c r="BB4209" t="s">
        <v>51156</v>
      </c>
      <c r="BD4209" t="s">
        <v>51157</v>
      </c>
    </row>
    <row r="4210" spans="47:56" x14ac:dyDescent="0.3">
      <c r="AU4210" t="s">
        <v>51158</v>
      </c>
      <c r="AW4210" t="s">
        <v>51159</v>
      </c>
      <c r="AZ4210" t="s">
        <v>51160</v>
      </c>
      <c r="BA4210" t="s">
        <v>51161</v>
      </c>
      <c r="BB4210" t="s">
        <v>51162</v>
      </c>
      <c r="BD4210" t="s">
        <v>51163</v>
      </c>
    </row>
    <row r="4211" spans="47:56" x14ac:dyDescent="0.3">
      <c r="AU4211" t="s">
        <v>51164</v>
      </c>
      <c r="AW4211" t="s">
        <v>51165</v>
      </c>
      <c r="AZ4211" t="s">
        <v>51166</v>
      </c>
      <c r="BA4211" t="s">
        <v>51167</v>
      </c>
      <c r="BB4211" t="s">
        <v>51168</v>
      </c>
      <c r="BD4211" t="s">
        <v>51169</v>
      </c>
    </row>
    <row r="4212" spans="47:56" x14ac:dyDescent="0.3">
      <c r="AU4212" t="s">
        <v>51170</v>
      </c>
      <c r="AW4212" t="s">
        <v>51171</v>
      </c>
      <c r="AZ4212" t="s">
        <v>51172</v>
      </c>
      <c r="BA4212" t="s">
        <v>51173</v>
      </c>
      <c r="BB4212" t="s">
        <v>51174</v>
      </c>
      <c r="BD4212" t="s">
        <v>51175</v>
      </c>
    </row>
    <row r="4213" spans="47:56" x14ac:dyDescent="0.3">
      <c r="AU4213" t="s">
        <v>51176</v>
      </c>
      <c r="AW4213" t="s">
        <v>51177</v>
      </c>
      <c r="AZ4213" t="s">
        <v>51178</v>
      </c>
      <c r="BA4213" t="s">
        <v>51179</v>
      </c>
      <c r="BB4213" t="s">
        <v>51180</v>
      </c>
      <c r="BD4213" t="s">
        <v>51181</v>
      </c>
    </row>
    <row r="4214" spans="47:56" x14ac:dyDescent="0.3">
      <c r="AU4214" t="s">
        <v>51182</v>
      </c>
      <c r="AW4214" t="s">
        <v>51183</v>
      </c>
      <c r="AZ4214" t="s">
        <v>51184</v>
      </c>
      <c r="BA4214" t="s">
        <v>51185</v>
      </c>
      <c r="BB4214" t="s">
        <v>51186</v>
      </c>
      <c r="BD4214" t="s">
        <v>51187</v>
      </c>
    </row>
    <row r="4215" spans="47:56" x14ac:dyDescent="0.3">
      <c r="AU4215" t="s">
        <v>51188</v>
      </c>
      <c r="AW4215" t="s">
        <v>51189</v>
      </c>
      <c r="AZ4215" t="s">
        <v>51190</v>
      </c>
      <c r="BA4215" t="s">
        <v>51191</v>
      </c>
      <c r="BB4215" t="s">
        <v>51192</v>
      </c>
      <c r="BD4215" t="s">
        <v>51193</v>
      </c>
    </row>
    <row r="4216" spans="47:56" x14ac:dyDescent="0.3">
      <c r="AU4216" t="s">
        <v>51194</v>
      </c>
      <c r="AW4216" t="s">
        <v>51195</v>
      </c>
      <c r="AZ4216" t="s">
        <v>51196</v>
      </c>
      <c r="BA4216" t="s">
        <v>51197</v>
      </c>
      <c r="BB4216" t="s">
        <v>51198</v>
      </c>
      <c r="BD4216" t="s">
        <v>51199</v>
      </c>
    </row>
    <row r="4217" spans="47:56" x14ac:dyDescent="0.3">
      <c r="AU4217" t="s">
        <v>51200</v>
      </c>
      <c r="AW4217" t="s">
        <v>51201</v>
      </c>
      <c r="AZ4217" t="s">
        <v>51202</v>
      </c>
      <c r="BA4217" t="s">
        <v>51203</v>
      </c>
      <c r="BB4217" t="s">
        <v>51204</v>
      </c>
      <c r="BD4217" t="s">
        <v>51205</v>
      </c>
    </row>
    <row r="4218" spans="47:56" x14ac:dyDescent="0.3">
      <c r="AU4218" t="s">
        <v>51206</v>
      </c>
      <c r="AW4218" t="s">
        <v>51207</v>
      </c>
      <c r="AZ4218" t="s">
        <v>51208</v>
      </c>
      <c r="BA4218" t="s">
        <v>51209</v>
      </c>
      <c r="BB4218" t="s">
        <v>51210</v>
      </c>
      <c r="BD4218" t="s">
        <v>51211</v>
      </c>
    </row>
    <row r="4219" spans="47:56" x14ac:dyDescent="0.3">
      <c r="AU4219" t="s">
        <v>51212</v>
      </c>
      <c r="AW4219" t="s">
        <v>51213</v>
      </c>
      <c r="AZ4219" t="s">
        <v>51214</v>
      </c>
      <c r="BA4219" t="s">
        <v>51215</v>
      </c>
      <c r="BB4219" t="s">
        <v>24869</v>
      </c>
      <c r="BD4219" t="s">
        <v>51216</v>
      </c>
    </row>
    <row r="4220" spans="47:56" x14ac:dyDescent="0.3">
      <c r="AU4220" t="s">
        <v>51217</v>
      </c>
      <c r="AW4220" t="s">
        <v>51218</v>
      </c>
      <c r="AZ4220" t="s">
        <v>51219</v>
      </c>
      <c r="BA4220" t="s">
        <v>51220</v>
      </c>
      <c r="BB4220" t="s">
        <v>51221</v>
      </c>
      <c r="BD4220" t="s">
        <v>51222</v>
      </c>
    </row>
    <row r="4221" spans="47:56" x14ac:dyDescent="0.3">
      <c r="AU4221" t="s">
        <v>51223</v>
      </c>
      <c r="AW4221" t="s">
        <v>51224</v>
      </c>
      <c r="AZ4221" t="s">
        <v>51225</v>
      </c>
      <c r="BA4221" t="s">
        <v>51226</v>
      </c>
      <c r="BB4221" t="s">
        <v>51227</v>
      </c>
      <c r="BD4221" t="s">
        <v>51228</v>
      </c>
    </row>
    <row r="4222" spans="47:56" x14ac:dyDescent="0.3">
      <c r="AU4222" t="s">
        <v>51229</v>
      </c>
      <c r="AW4222" t="s">
        <v>51230</v>
      </c>
      <c r="AZ4222" t="s">
        <v>51231</v>
      </c>
      <c r="BA4222" t="s">
        <v>51232</v>
      </c>
      <c r="BB4222" t="s">
        <v>51233</v>
      </c>
      <c r="BD4222" t="s">
        <v>51234</v>
      </c>
    </row>
    <row r="4223" spans="47:56" x14ac:dyDescent="0.3">
      <c r="AU4223" t="s">
        <v>51235</v>
      </c>
      <c r="AW4223" t="s">
        <v>51236</v>
      </c>
      <c r="AZ4223" t="s">
        <v>51237</v>
      </c>
      <c r="BA4223" t="s">
        <v>51238</v>
      </c>
      <c r="BB4223" t="s">
        <v>51239</v>
      </c>
      <c r="BD4223" t="s">
        <v>51240</v>
      </c>
    </row>
    <row r="4224" spans="47:56" x14ac:dyDescent="0.3">
      <c r="AU4224" t="s">
        <v>51241</v>
      </c>
      <c r="AW4224" t="s">
        <v>51242</v>
      </c>
      <c r="AZ4224" t="s">
        <v>51243</v>
      </c>
      <c r="BA4224" t="s">
        <v>51244</v>
      </c>
      <c r="BB4224" t="s">
        <v>51245</v>
      </c>
      <c r="BD4224" t="s">
        <v>51246</v>
      </c>
    </row>
    <row r="4225" spans="47:56" x14ac:dyDescent="0.3">
      <c r="AU4225" t="s">
        <v>51247</v>
      </c>
      <c r="AW4225" t="s">
        <v>51248</v>
      </c>
      <c r="AZ4225" t="s">
        <v>51249</v>
      </c>
      <c r="BA4225" t="s">
        <v>21760</v>
      </c>
      <c r="BB4225" t="s">
        <v>51250</v>
      </c>
      <c r="BD4225" t="s">
        <v>51251</v>
      </c>
    </row>
    <row r="4226" spans="47:56" x14ac:dyDescent="0.3">
      <c r="AU4226" t="s">
        <v>51252</v>
      </c>
      <c r="AW4226" t="s">
        <v>51253</v>
      </c>
      <c r="AZ4226" t="s">
        <v>51254</v>
      </c>
      <c r="BA4226" t="s">
        <v>51255</v>
      </c>
      <c r="BB4226" t="s">
        <v>51256</v>
      </c>
      <c r="BD4226" t="s">
        <v>51257</v>
      </c>
    </row>
    <row r="4227" spans="47:56" x14ac:dyDescent="0.3">
      <c r="AU4227" t="s">
        <v>51258</v>
      </c>
      <c r="AW4227" t="s">
        <v>51259</v>
      </c>
      <c r="AZ4227" t="s">
        <v>51260</v>
      </c>
      <c r="BA4227" t="s">
        <v>51261</v>
      </c>
      <c r="BB4227" t="s">
        <v>51262</v>
      </c>
      <c r="BD4227" t="s">
        <v>51263</v>
      </c>
    </row>
    <row r="4228" spans="47:56" x14ac:dyDescent="0.3">
      <c r="AU4228" t="s">
        <v>51264</v>
      </c>
      <c r="AW4228" t="s">
        <v>51265</v>
      </c>
      <c r="AZ4228" t="s">
        <v>51266</v>
      </c>
      <c r="BA4228" t="s">
        <v>51267</v>
      </c>
      <c r="BB4228" t="s">
        <v>51268</v>
      </c>
      <c r="BD4228" t="s">
        <v>51269</v>
      </c>
    </row>
    <row r="4229" spans="47:56" x14ac:dyDescent="0.3">
      <c r="AU4229" t="s">
        <v>51270</v>
      </c>
      <c r="AW4229" t="s">
        <v>51271</v>
      </c>
      <c r="AZ4229" t="s">
        <v>51272</v>
      </c>
      <c r="BA4229" t="s">
        <v>51273</v>
      </c>
      <c r="BB4229" t="s">
        <v>51274</v>
      </c>
      <c r="BD4229" t="s">
        <v>51275</v>
      </c>
    </row>
    <row r="4230" spans="47:56" x14ac:dyDescent="0.3">
      <c r="AU4230" t="s">
        <v>51276</v>
      </c>
      <c r="AW4230" t="s">
        <v>51277</v>
      </c>
      <c r="AZ4230" t="s">
        <v>51278</v>
      </c>
      <c r="BA4230" t="s">
        <v>51279</v>
      </c>
      <c r="BB4230" t="s">
        <v>51280</v>
      </c>
      <c r="BD4230" t="s">
        <v>51281</v>
      </c>
    </row>
    <row r="4231" spans="47:56" x14ac:dyDescent="0.3">
      <c r="AU4231" t="s">
        <v>51282</v>
      </c>
      <c r="AW4231" t="s">
        <v>19512</v>
      </c>
      <c r="AZ4231" t="s">
        <v>51283</v>
      </c>
      <c r="BA4231" t="s">
        <v>51284</v>
      </c>
      <c r="BB4231" t="s">
        <v>51285</v>
      </c>
      <c r="BD4231" t="s">
        <v>51286</v>
      </c>
    </row>
    <row r="4232" spans="47:56" x14ac:dyDescent="0.3">
      <c r="AU4232" t="s">
        <v>51287</v>
      </c>
      <c r="AW4232" t="s">
        <v>51288</v>
      </c>
      <c r="AZ4232" t="s">
        <v>51289</v>
      </c>
      <c r="BA4232" t="s">
        <v>51290</v>
      </c>
      <c r="BB4232" t="s">
        <v>51291</v>
      </c>
      <c r="BD4232" t="s">
        <v>51292</v>
      </c>
    </row>
    <row r="4233" spans="47:56" x14ac:dyDescent="0.3">
      <c r="AU4233" t="s">
        <v>51293</v>
      </c>
      <c r="AW4233" t="s">
        <v>51294</v>
      </c>
      <c r="AZ4233" t="s">
        <v>51295</v>
      </c>
      <c r="BA4233" t="s">
        <v>51296</v>
      </c>
      <c r="BB4233" t="s">
        <v>51297</v>
      </c>
      <c r="BD4233" t="s">
        <v>51298</v>
      </c>
    </row>
    <row r="4234" spans="47:56" x14ac:dyDescent="0.3">
      <c r="AU4234" t="s">
        <v>51299</v>
      </c>
      <c r="AW4234" t="s">
        <v>51300</v>
      </c>
      <c r="AZ4234" t="s">
        <v>51301</v>
      </c>
      <c r="BA4234" t="s">
        <v>51302</v>
      </c>
      <c r="BB4234" t="s">
        <v>51303</v>
      </c>
      <c r="BD4234" t="s">
        <v>51304</v>
      </c>
    </row>
    <row r="4235" spans="47:56" x14ac:dyDescent="0.3">
      <c r="AU4235" t="s">
        <v>51305</v>
      </c>
      <c r="AW4235" t="s">
        <v>51306</v>
      </c>
      <c r="AZ4235" t="s">
        <v>51307</v>
      </c>
      <c r="BA4235" t="s">
        <v>51308</v>
      </c>
      <c r="BB4235" t="s">
        <v>51309</v>
      </c>
      <c r="BD4235" t="s">
        <v>51310</v>
      </c>
    </row>
    <row r="4236" spans="47:56" x14ac:dyDescent="0.3">
      <c r="AU4236" t="s">
        <v>51311</v>
      </c>
      <c r="AW4236" t="s">
        <v>51312</v>
      </c>
      <c r="AZ4236" t="s">
        <v>51313</v>
      </c>
      <c r="BA4236" t="s">
        <v>51314</v>
      </c>
      <c r="BB4236" t="s">
        <v>51315</v>
      </c>
      <c r="BD4236" t="s">
        <v>51316</v>
      </c>
    </row>
    <row r="4237" spans="47:56" x14ac:dyDescent="0.3">
      <c r="AU4237" t="s">
        <v>51317</v>
      </c>
      <c r="AW4237" t="s">
        <v>51318</v>
      </c>
      <c r="AZ4237" t="s">
        <v>51319</v>
      </c>
      <c r="BA4237" t="s">
        <v>51320</v>
      </c>
      <c r="BB4237" t="s">
        <v>51321</v>
      </c>
      <c r="BD4237" t="s">
        <v>51322</v>
      </c>
    </row>
    <row r="4238" spans="47:56" x14ac:dyDescent="0.3">
      <c r="AU4238" t="s">
        <v>51323</v>
      </c>
      <c r="AW4238" t="s">
        <v>51324</v>
      </c>
      <c r="AZ4238" t="s">
        <v>51325</v>
      </c>
      <c r="BA4238" t="s">
        <v>51326</v>
      </c>
      <c r="BB4238" t="s">
        <v>51327</v>
      </c>
      <c r="BD4238" t="s">
        <v>51328</v>
      </c>
    </row>
    <row r="4239" spans="47:56" x14ac:dyDescent="0.3">
      <c r="AU4239" t="s">
        <v>51329</v>
      </c>
      <c r="AW4239" t="s">
        <v>51330</v>
      </c>
      <c r="AZ4239" t="s">
        <v>51331</v>
      </c>
      <c r="BA4239" t="s">
        <v>51332</v>
      </c>
      <c r="BB4239" t="s">
        <v>51333</v>
      </c>
      <c r="BD4239" t="s">
        <v>51334</v>
      </c>
    </row>
    <row r="4240" spans="47:56" x14ac:dyDescent="0.3">
      <c r="AU4240" t="s">
        <v>51335</v>
      </c>
      <c r="AW4240" t="s">
        <v>51336</v>
      </c>
      <c r="AZ4240" t="s">
        <v>51337</v>
      </c>
      <c r="BA4240" t="s">
        <v>51338</v>
      </c>
      <c r="BB4240" t="s">
        <v>51339</v>
      </c>
      <c r="BD4240" t="s">
        <v>51340</v>
      </c>
    </row>
    <row r="4241" spans="47:56" x14ac:dyDescent="0.3">
      <c r="AU4241" t="s">
        <v>51341</v>
      </c>
      <c r="AW4241" t="s">
        <v>51342</v>
      </c>
      <c r="AZ4241" t="s">
        <v>51343</v>
      </c>
      <c r="BA4241" t="s">
        <v>51344</v>
      </c>
      <c r="BB4241" t="s">
        <v>51345</v>
      </c>
      <c r="BD4241" t="s">
        <v>51346</v>
      </c>
    </row>
    <row r="4242" spans="47:56" x14ac:dyDescent="0.3">
      <c r="AU4242" t="s">
        <v>51347</v>
      </c>
      <c r="AW4242" t="s">
        <v>51348</v>
      </c>
      <c r="AZ4242" t="s">
        <v>51349</v>
      </c>
      <c r="BA4242" t="s">
        <v>51350</v>
      </c>
      <c r="BB4242" t="s">
        <v>51351</v>
      </c>
      <c r="BD4242" t="s">
        <v>51352</v>
      </c>
    </row>
    <row r="4243" spans="47:56" x14ac:dyDescent="0.3">
      <c r="AU4243" t="s">
        <v>51353</v>
      </c>
      <c r="AW4243" t="s">
        <v>51354</v>
      </c>
      <c r="AZ4243" t="s">
        <v>51355</v>
      </c>
      <c r="BA4243" t="s">
        <v>51356</v>
      </c>
      <c r="BB4243" t="s">
        <v>51357</v>
      </c>
      <c r="BD4243" t="s">
        <v>51358</v>
      </c>
    </row>
    <row r="4244" spans="47:56" x14ac:dyDescent="0.3">
      <c r="AU4244" t="s">
        <v>51359</v>
      </c>
      <c r="AW4244" t="s">
        <v>51360</v>
      </c>
      <c r="AZ4244" t="s">
        <v>51361</v>
      </c>
      <c r="BA4244" t="s">
        <v>51362</v>
      </c>
      <c r="BB4244" t="s">
        <v>51363</v>
      </c>
      <c r="BD4244" t="s">
        <v>51364</v>
      </c>
    </row>
    <row r="4245" spans="47:56" x14ac:dyDescent="0.3">
      <c r="AU4245" t="s">
        <v>51365</v>
      </c>
      <c r="AW4245" t="s">
        <v>51366</v>
      </c>
      <c r="AZ4245" t="s">
        <v>51367</v>
      </c>
      <c r="BA4245" t="s">
        <v>51368</v>
      </c>
      <c r="BB4245" t="s">
        <v>51369</v>
      </c>
      <c r="BD4245" t="s">
        <v>51370</v>
      </c>
    </row>
    <row r="4246" spans="47:56" x14ac:dyDescent="0.3">
      <c r="AU4246" t="s">
        <v>51371</v>
      </c>
      <c r="AW4246" t="s">
        <v>51372</v>
      </c>
      <c r="AZ4246" t="s">
        <v>51373</v>
      </c>
      <c r="BA4246" t="s">
        <v>51374</v>
      </c>
      <c r="BB4246" t="s">
        <v>51375</v>
      </c>
      <c r="BD4246" t="s">
        <v>51376</v>
      </c>
    </row>
    <row r="4247" spans="47:56" x14ac:dyDescent="0.3">
      <c r="AU4247" t="s">
        <v>51377</v>
      </c>
      <c r="AW4247" t="s">
        <v>51378</v>
      </c>
      <c r="AZ4247" t="s">
        <v>51379</v>
      </c>
      <c r="BA4247" t="s">
        <v>51380</v>
      </c>
      <c r="BB4247" t="s">
        <v>51381</v>
      </c>
      <c r="BD4247" t="s">
        <v>51382</v>
      </c>
    </row>
    <row r="4248" spans="47:56" x14ac:dyDescent="0.3">
      <c r="AU4248" t="s">
        <v>51383</v>
      </c>
      <c r="AW4248" t="s">
        <v>51384</v>
      </c>
      <c r="AZ4248" t="s">
        <v>51385</v>
      </c>
      <c r="BA4248" t="s">
        <v>51386</v>
      </c>
      <c r="BB4248" t="s">
        <v>51387</v>
      </c>
      <c r="BD4248" t="s">
        <v>51388</v>
      </c>
    </row>
    <row r="4249" spans="47:56" x14ac:dyDescent="0.3">
      <c r="AU4249" t="s">
        <v>51389</v>
      </c>
      <c r="AW4249" t="s">
        <v>51390</v>
      </c>
      <c r="AZ4249" t="s">
        <v>51391</v>
      </c>
      <c r="BA4249" t="s">
        <v>51392</v>
      </c>
      <c r="BB4249" t="s">
        <v>51393</v>
      </c>
      <c r="BD4249" t="s">
        <v>51394</v>
      </c>
    </row>
    <row r="4250" spans="47:56" x14ac:dyDescent="0.3">
      <c r="AU4250" t="s">
        <v>51395</v>
      </c>
      <c r="AW4250" t="s">
        <v>51396</v>
      </c>
      <c r="AZ4250" t="s">
        <v>51397</v>
      </c>
      <c r="BA4250" t="s">
        <v>51398</v>
      </c>
      <c r="BB4250" t="s">
        <v>51399</v>
      </c>
      <c r="BD4250" t="s">
        <v>51400</v>
      </c>
    </row>
    <row r="4251" spans="47:56" x14ac:dyDescent="0.3">
      <c r="AU4251" t="s">
        <v>51401</v>
      </c>
      <c r="AW4251" t="s">
        <v>51402</v>
      </c>
      <c r="AZ4251" t="s">
        <v>51403</v>
      </c>
      <c r="BA4251" t="s">
        <v>51404</v>
      </c>
      <c r="BB4251" t="s">
        <v>51405</v>
      </c>
      <c r="BD4251" t="s">
        <v>51406</v>
      </c>
    </row>
    <row r="4252" spans="47:56" x14ac:dyDescent="0.3">
      <c r="AU4252" t="s">
        <v>51407</v>
      </c>
      <c r="AW4252" t="s">
        <v>51408</v>
      </c>
      <c r="AZ4252" t="s">
        <v>51409</v>
      </c>
      <c r="BA4252" t="s">
        <v>51410</v>
      </c>
      <c r="BB4252" t="s">
        <v>51411</v>
      </c>
      <c r="BD4252" t="s">
        <v>51412</v>
      </c>
    </row>
    <row r="4253" spans="47:56" x14ac:dyDescent="0.3">
      <c r="AU4253" t="s">
        <v>51413</v>
      </c>
      <c r="AW4253" t="s">
        <v>51414</v>
      </c>
      <c r="AZ4253" t="s">
        <v>51415</v>
      </c>
      <c r="BA4253" t="s">
        <v>51416</v>
      </c>
      <c r="BB4253" t="s">
        <v>51417</v>
      </c>
      <c r="BD4253" t="s">
        <v>51418</v>
      </c>
    </row>
    <row r="4254" spans="47:56" x14ac:dyDescent="0.3">
      <c r="AU4254" t="s">
        <v>51419</v>
      </c>
      <c r="AW4254" t="s">
        <v>51420</v>
      </c>
      <c r="AZ4254" t="s">
        <v>51421</v>
      </c>
      <c r="BA4254" t="s">
        <v>51422</v>
      </c>
      <c r="BB4254" t="s">
        <v>51423</v>
      </c>
      <c r="BD4254" t="s">
        <v>51424</v>
      </c>
    </row>
    <row r="4255" spans="47:56" x14ac:dyDescent="0.3">
      <c r="AU4255" t="s">
        <v>51425</v>
      </c>
      <c r="AW4255" t="s">
        <v>51426</v>
      </c>
      <c r="AZ4255" t="s">
        <v>51427</v>
      </c>
      <c r="BA4255" t="s">
        <v>51428</v>
      </c>
      <c r="BB4255" t="s">
        <v>51429</v>
      </c>
      <c r="BD4255" t="s">
        <v>51430</v>
      </c>
    </row>
    <row r="4256" spans="47:56" x14ac:dyDescent="0.3">
      <c r="AU4256" t="s">
        <v>51431</v>
      </c>
      <c r="AW4256" t="s">
        <v>51432</v>
      </c>
      <c r="AZ4256" t="s">
        <v>51433</v>
      </c>
      <c r="BA4256" t="s">
        <v>51434</v>
      </c>
      <c r="BB4256" t="s">
        <v>51435</v>
      </c>
      <c r="BD4256" t="s">
        <v>51436</v>
      </c>
    </row>
    <row r="4257" spans="47:56" x14ac:dyDescent="0.3">
      <c r="AU4257" t="s">
        <v>51437</v>
      </c>
      <c r="AW4257" t="s">
        <v>51438</v>
      </c>
      <c r="AZ4257" t="s">
        <v>51439</v>
      </c>
      <c r="BA4257" t="s">
        <v>51440</v>
      </c>
      <c r="BB4257" t="s">
        <v>51441</v>
      </c>
      <c r="BD4257" t="s">
        <v>51442</v>
      </c>
    </row>
    <row r="4258" spans="47:56" x14ac:dyDescent="0.3">
      <c r="AU4258" t="s">
        <v>51443</v>
      </c>
      <c r="AW4258" t="s">
        <v>51444</v>
      </c>
      <c r="AZ4258" t="s">
        <v>51445</v>
      </c>
      <c r="BA4258" t="s">
        <v>51446</v>
      </c>
      <c r="BB4258" t="s">
        <v>51447</v>
      </c>
      <c r="BD4258" t="s">
        <v>51448</v>
      </c>
    </row>
    <row r="4259" spans="47:56" x14ac:dyDescent="0.3">
      <c r="AU4259" t="s">
        <v>51449</v>
      </c>
      <c r="AW4259" t="s">
        <v>51450</v>
      </c>
      <c r="AZ4259" t="s">
        <v>51451</v>
      </c>
      <c r="BA4259" t="s">
        <v>51452</v>
      </c>
      <c r="BB4259" t="s">
        <v>51453</v>
      </c>
      <c r="BD4259" t="s">
        <v>51454</v>
      </c>
    </row>
    <row r="4260" spans="47:56" x14ac:dyDescent="0.3">
      <c r="AU4260" t="s">
        <v>51455</v>
      </c>
      <c r="AW4260" t="s">
        <v>51456</v>
      </c>
      <c r="AZ4260" t="s">
        <v>51457</v>
      </c>
      <c r="BA4260" t="s">
        <v>51458</v>
      </c>
      <c r="BB4260" t="s">
        <v>51459</v>
      </c>
      <c r="BD4260" t="s">
        <v>51460</v>
      </c>
    </row>
    <row r="4261" spans="47:56" x14ac:dyDescent="0.3">
      <c r="AU4261" t="s">
        <v>51461</v>
      </c>
      <c r="AW4261" t="s">
        <v>51462</v>
      </c>
      <c r="AZ4261" t="s">
        <v>51463</v>
      </c>
      <c r="BA4261" t="s">
        <v>51464</v>
      </c>
      <c r="BB4261" t="s">
        <v>51465</v>
      </c>
      <c r="BD4261" t="s">
        <v>51466</v>
      </c>
    </row>
    <row r="4262" spans="47:56" x14ac:dyDescent="0.3">
      <c r="AU4262" t="s">
        <v>51467</v>
      </c>
      <c r="AW4262" t="s">
        <v>51468</v>
      </c>
      <c r="AZ4262" t="s">
        <v>51469</v>
      </c>
      <c r="BA4262" t="s">
        <v>51470</v>
      </c>
      <c r="BB4262" t="s">
        <v>51471</v>
      </c>
      <c r="BD4262" t="s">
        <v>51472</v>
      </c>
    </row>
    <row r="4263" spans="47:56" x14ac:dyDescent="0.3">
      <c r="AU4263" t="s">
        <v>51473</v>
      </c>
      <c r="AW4263" t="s">
        <v>24325</v>
      </c>
      <c r="AZ4263" t="s">
        <v>51474</v>
      </c>
      <c r="BA4263" t="s">
        <v>51475</v>
      </c>
      <c r="BB4263" t="s">
        <v>51476</v>
      </c>
      <c r="BD4263" t="s">
        <v>51477</v>
      </c>
    </row>
    <row r="4264" spans="47:56" x14ac:dyDescent="0.3">
      <c r="AU4264" t="s">
        <v>51478</v>
      </c>
      <c r="AW4264" t="s">
        <v>16808</v>
      </c>
      <c r="AZ4264" t="s">
        <v>51479</v>
      </c>
      <c r="BA4264" t="s">
        <v>51480</v>
      </c>
      <c r="BB4264" t="s">
        <v>51481</v>
      </c>
      <c r="BD4264" t="s">
        <v>51482</v>
      </c>
    </row>
    <row r="4265" spans="47:56" x14ac:dyDescent="0.3">
      <c r="AU4265" t="s">
        <v>51483</v>
      </c>
      <c r="AW4265" t="s">
        <v>51484</v>
      </c>
      <c r="AZ4265" t="s">
        <v>51485</v>
      </c>
      <c r="BA4265" t="s">
        <v>51486</v>
      </c>
      <c r="BB4265" t="s">
        <v>51487</v>
      </c>
      <c r="BD4265" t="s">
        <v>51488</v>
      </c>
    </row>
    <row r="4266" spans="47:56" x14ac:dyDescent="0.3">
      <c r="AU4266" t="s">
        <v>51489</v>
      </c>
      <c r="AW4266" t="s">
        <v>51490</v>
      </c>
      <c r="AZ4266" t="s">
        <v>51491</v>
      </c>
      <c r="BA4266" t="s">
        <v>51492</v>
      </c>
      <c r="BB4266" t="s">
        <v>51493</v>
      </c>
      <c r="BD4266" t="s">
        <v>51494</v>
      </c>
    </row>
    <row r="4267" spans="47:56" x14ac:dyDescent="0.3">
      <c r="AU4267" t="s">
        <v>37141</v>
      </c>
      <c r="AW4267" t="s">
        <v>51495</v>
      </c>
      <c r="AZ4267" t="s">
        <v>51496</v>
      </c>
      <c r="BA4267" t="s">
        <v>51497</v>
      </c>
      <c r="BB4267" t="s">
        <v>51498</v>
      </c>
      <c r="BD4267" t="s">
        <v>51499</v>
      </c>
    </row>
    <row r="4268" spans="47:56" x14ac:dyDescent="0.3">
      <c r="AU4268" t="s">
        <v>51500</v>
      </c>
      <c r="AW4268" t="s">
        <v>51501</v>
      </c>
      <c r="AZ4268" t="s">
        <v>51502</v>
      </c>
      <c r="BA4268" t="s">
        <v>51503</v>
      </c>
      <c r="BB4268" t="s">
        <v>51504</v>
      </c>
      <c r="BD4268" t="s">
        <v>51505</v>
      </c>
    </row>
    <row r="4269" spans="47:56" x14ac:dyDescent="0.3">
      <c r="AU4269" t="s">
        <v>37151</v>
      </c>
      <c r="AW4269" t="s">
        <v>51506</v>
      </c>
      <c r="AZ4269" t="s">
        <v>51507</v>
      </c>
      <c r="BA4269" t="s">
        <v>51508</v>
      </c>
      <c r="BB4269" t="s">
        <v>51509</v>
      </c>
      <c r="BD4269" t="s">
        <v>51510</v>
      </c>
    </row>
    <row r="4270" spans="47:56" x14ac:dyDescent="0.3">
      <c r="AU4270" t="s">
        <v>51511</v>
      </c>
      <c r="AW4270" t="s">
        <v>51512</v>
      </c>
      <c r="AZ4270" t="s">
        <v>51513</v>
      </c>
      <c r="BA4270" t="s">
        <v>51514</v>
      </c>
      <c r="BB4270" t="s">
        <v>51515</v>
      </c>
      <c r="BD4270" t="s">
        <v>51516</v>
      </c>
    </row>
    <row r="4271" spans="47:56" x14ac:dyDescent="0.3">
      <c r="AU4271" t="s">
        <v>51517</v>
      </c>
      <c r="AW4271" t="s">
        <v>51518</v>
      </c>
      <c r="AZ4271" t="s">
        <v>51519</v>
      </c>
      <c r="BA4271" t="s">
        <v>51520</v>
      </c>
      <c r="BB4271" t="s">
        <v>51521</v>
      </c>
      <c r="BD4271" t="s">
        <v>51522</v>
      </c>
    </row>
    <row r="4272" spans="47:56" x14ac:dyDescent="0.3">
      <c r="AU4272" t="s">
        <v>51523</v>
      </c>
      <c r="AW4272" t="s">
        <v>51524</v>
      </c>
      <c r="AZ4272" t="s">
        <v>51525</v>
      </c>
      <c r="BA4272" t="s">
        <v>51526</v>
      </c>
      <c r="BB4272" t="s">
        <v>51527</v>
      </c>
      <c r="BD4272" t="s">
        <v>51528</v>
      </c>
    </row>
    <row r="4273" spans="47:56" x14ac:dyDescent="0.3">
      <c r="AU4273" t="s">
        <v>51529</v>
      </c>
      <c r="AW4273" t="s">
        <v>51530</v>
      </c>
      <c r="AZ4273" t="s">
        <v>51531</v>
      </c>
      <c r="BA4273" t="s">
        <v>51532</v>
      </c>
      <c r="BB4273" t="s">
        <v>51533</v>
      </c>
      <c r="BD4273" t="s">
        <v>51534</v>
      </c>
    </row>
    <row r="4274" spans="47:56" x14ac:dyDescent="0.3">
      <c r="AU4274" t="s">
        <v>51535</v>
      </c>
      <c r="AW4274" t="s">
        <v>51536</v>
      </c>
      <c r="AZ4274" t="s">
        <v>51537</v>
      </c>
      <c r="BA4274" t="s">
        <v>51538</v>
      </c>
      <c r="BB4274" t="s">
        <v>51539</v>
      </c>
      <c r="BD4274" t="s">
        <v>51540</v>
      </c>
    </row>
    <row r="4275" spans="47:56" x14ac:dyDescent="0.3">
      <c r="AU4275" t="s">
        <v>37181</v>
      </c>
      <c r="AW4275" t="s">
        <v>51541</v>
      </c>
      <c r="AZ4275" t="s">
        <v>51542</v>
      </c>
      <c r="BA4275" t="s">
        <v>51543</v>
      </c>
      <c r="BB4275" t="s">
        <v>51544</v>
      </c>
      <c r="BD4275" t="s">
        <v>51545</v>
      </c>
    </row>
    <row r="4276" spans="47:56" x14ac:dyDescent="0.3">
      <c r="AU4276" t="s">
        <v>51546</v>
      </c>
      <c r="AW4276" t="s">
        <v>51547</v>
      </c>
      <c r="AZ4276" t="s">
        <v>51548</v>
      </c>
      <c r="BA4276" t="s">
        <v>51549</v>
      </c>
      <c r="BB4276" t="s">
        <v>51550</v>
      </c>
      <c r="BD4276" t="s">
        <v>51551</v>
      </c>
    </row>
    <row r="4277" spans="47:56" x14ac:dyDescent="0.3">
      <c r="AU4277" t="s">
        <v>51552</v>
      </c>
      <c r="AW4277" t="s">
        <v>51553</v>
      </c>
      <c r="AZ4277" t="s">
        <v>51554</v>
      </c>
      <c r="BA4277" t="s">
        <v>51555</v>
      </c>
      <c r="BB4277" t="s">
        <v>51556</v>
      </c>
      <c r="BD4277" t="s">
        <v>51557</v>
      </c>
    </row>
    <row r="4278" spans="47:56" x14ac:dyDescent="0.3">
      <c r="AU4278" t="s">
        <v>51558</v>
      </c>
      <c r="AW4278" t="s">
        <v>51559</v>
      </c>
      <c r="AZ4278" t="s">
        <v>51560</v>
      </c>
      <c r="BA4278" t="s">
        <v>51561</v>
      </c>
      <c r="BB4278" t="s">
        <v>51562</v>
      </c>
      <c r="BD4278" t="s">
        <v>51563</v>
      </c>
    </row>
    <row r="4279" spans="47:56" x14ac:dyDescent="0.3">
      <c r="AU4279" t="s">
        <v>51564</v>
      </c>
      <c r="AW4279" t="s">
        <v>51565</v>
      </c>
      <c r="AZ4279" t="s">
        <v>51566</v>
      </c>
      <c r="BA4279" t="s">
        <v>51567</v>
      </c>
      <c r="BB4279" t="s">
        <v>51568</v>
      </c>
      <c r="BD4279" t="s">
        <v>51569</v>
      </c>
    </row>
    <row r="4280" spans="47:56" x14ac:dyDescent="0.3">
      <c r="AU4280" t="s">
        <v>51570</v>
      </c>
      <c r="AW4280" t="s">
        <v>51571</v>
      </c>
      <c r="AZ4280" t="s">
        <v>51572</v>
      </c>
      <c r="BA4280" t="s">
        <v>51573</v>
      </c>
      <c r="BB4280" t="s">
        <v>51574</v>
      </c>
      <c r="BD4280" t="s">
        <v>51575</v>
      </c>
    </row>
    <row r="4281" spans="47:56" x14ac:dyDescent="0.3">
      <c r="AU4281" t="s">
        <v>51576</v>
      </c>
      <c r="AW4281" t="s">
        <v>51577</v>
      </c>
      <c r="AZ4281" t="s">
        <v>51578</v>
      </c>
      <c r="BA4281" t="s">
        <v>51579</v>
      </c>
      <c r="BB4281" t="s">
        <v>51580</v>
      </c>
      <c r="BD4281" t="s">
        <v>51581</v>
      </c>
    </row>
    <row r="4282" spans="47:56" x14ac:dyDescent="0.3">
      <c r="AU4282" t="s">
        <v>51582</v>
      </c>
      <c r="AW4282" t="s">
        <v>51583</v>
      </c>
      <c r="AZ4282" t="s">
        <v>51584</v>
      </c>
      <c r="BA4282" t="s">
        <v>51585</v>
      </c>
      <c r="BB4282" t="s">
        <v>51586</v>
      </c>
      <c r="BD4282" t="s">
        <v>51587</v>
      </c>
    </row>
    <row r="4283" spans="47:56" x14ac:dyDescent="0.3">
      <c r="AU4283" t="s">
        <v>51588</v>
      </c>
      <c r="AW4283" t="s">
        <v>51589</v>
      </c>
      <c r="AZ4283" t="s">
        <v>51590</v>
      </c>
      <c r="BA4283" t="s">
        <v>51591</v>
      </c>
      <c r="BB4283" t="s">
        <v>51592</v>
      </c>
      <c r="BD4283" t="s">
        <v>51593</v>
      </c>
    </row>
    <row r="4284" spans="47:56" x14ac:dyDescent="0.3">
      <c r="AU4284" t="s">
        <v>51594</v>
      </c>
      <c r="AW4284" t="s">
        <v>51595</v>
      </c>
      <c r="AZ4284" t="s">
        <v>51596</v>
      </c>
      <c r="BA4284" t="s">
        <v>51597</v>
      </c>
      <c r="BB4284" t="s">
        <v>51598</v>
      </c>
      <c r="BD4284" t="s">
        <v>51599</v>
      </c>
    </row>
    <row r="4285" spans="47:56" x14ac:dyDescent="0.3">
      <c r="AU4285" t="s">
        <v>51600</v>
      </c>
      <c r="AW4285" t="s">
        <v>51601</v>
      </c>
      <c r="AZ4285" t="s">
        <v>51602</v>
      </c>
      <c r="BA4285" t="s">
        <v>51603</v>
      </c>
      <c r="BB4285" t="s">
        <v>51604</v>
      </c>
      <c r="BD4285" t="s">
        <v>51605</v>
      </c>
    </row>
    <row r="4286" spans="47:56" x14ac:dyDescent="0.3">
      <c r="AU4286" t="s">
        <v>51606</v>
      </c>
      <c r="AW4286" t="s">
        <v>51607</v>
      </c>
      <c r="AZ4286" t="s">
        <v>51608</v>
      </c>
      <c r="BA4286" t="s">
        <v>51609</v>
      </c>
      <c r="BB4286" t="s">
        <v>51610</v>
      </c>
      <c r="BD4286" t="s">
        <v>51611</v>
      </c>
    </row>
    <row r="4287" spans="47:56" x14ac:dyDescent="0.3">
      <c r="AU4287" t="s">
        <v>51612</v>
      </c>
      <c r="AW4287" t="s">
        <v>51613</v>
      </c>
      <c r="AZ4287" t="s">
        <v>51614</v>
      </c>
      <c r="BA4287" t="s">
        <v>51615</v>
      </c>
      <c r="BB4287" t="s">
        <v>51616</v>
      </c>
      <c r="BD4287" t="s">
        <v>51617</v>
      </c>
    </row>
    <row r="4288" spans="47:56" x14ac:dyDescent="0.3">
      <c r="AU4288" t="s">
        <v>51618</v>
      </c>
      <c r="AW4288" t="s">
        <v>51619</v>
      </c>
      <c r="AZ4288" t="s">
        <v>51620</v>
      </c>
      <c r="BA4288" t="s">
        <v>51621</v>
      </c>
      <c r="BB4288" t="s">
        <v>51622</v>
      </c>
      <c r="BD4288" t="s">
        <v>51623</v>
      </c>
    </row>
    <row r="4289" spans="47:56" x14ac:dyDescent="0.3">
      <c r="AU4289" t="s">
        <v>51624</v>
      </c>
      <c r="AW4289" t="s">
        <v>51625</v>
      </c>
      <c r="AZ4289" t="s">
        <v>51626</v>
      </c>
      <c r="BA4289" t="s">
        <v>51627</v>
      </c>
      <c r="BB4289" t="s">
        <v>51628</v>
      </c>
      <c r="BD4289" t="s">
        <v>51629</v>
      </c>
    </row>
    <row r="4290" spans="47:56" x14ac:dyDescent="0.3">
      <c r="AU4290" t="s">
        <v>51630</v>
      </c>
      <c r="AW4290" t="s">
        <v>51631</v>
      </c>
      <c r="AZ4290" t="s">
        <v>51632</v>
      </c>
      <c r="BA4290" t="s">
        <v>51633</v>
      </c>
      <c r="BB4290" t="s">
        <v>51634</v>
      </c>
      <c r="BD4290" t="s">
        <v>51635</v>
      </c>
    </row>
    <row r="4291" spans="47:56" x14ac:dyDescent="0.3">
      <c r="AU4291" t="s">
        <v>51636</v>
      </c>
      <c r="AW4291" t="s">
        <v>51637</v>
      </c>
      <c r="AZ4291" t="s">
        <v>51638</v>
      </c>
      <c r="BA4291" t="s">
        <v>51639</v>
      </c>
      <c r="BB4291" t="s">
        <v>51640</v>
      </c>
      <c r="BD4291" t="s">
        <v>51641</v>
      </c>
    </row>
    <row r="4292" spans="47:56" x14ac:dyDescent="0.3">
      <c r="AU4292" t="s">
        <v>51642</v>
      </c>
      <c r="AW4292" t="s">
        <v>51643</v>
      </c>
      <c r="AZ4292" t="s">
        <v>51644</v>
      </c>
      <c r="BA4292" t="s">
        <v>51645</v>
      </c>
      <c r="BB4292" t="s">
        <v>51646</v>
      </c>
      <c r="BD4292" t="s">
        <v>51647</v>
      </c>
    </row>
    <row r="4293" spans="47:56" x14ac:dyDescent="0.3">
      <c r="AU4293" t="s">
        <v>51648</v>
      </c>
      <c r="AW4293" t="s">
        <v>51649</v>
      </c>
      <c r="AZ4293" t="s">
        <v>51650</v>
      </c>
      <c r="BA4293" t="s">
        <v>51651</v>
      </c>
      <c r="BB4293" t="s">
        <v>51652</v>
      </c>
      <c r="BD4293" t="s">
        <v>51653</v>
      </c>
    </row>
    <row r="4294" spans="47:56" x14ac:dyDescent="0.3">
      <c r="AU4294" t="s">
        <v>51654</v>
      </c>
      <c r="AW4294" t="s">
        <v>51655</v>
      </c>
      <c r="AZ4294" t="s">
        <v>51656</v>
      </c>
      <c r="BA4294" t="s">
        <v>51657</v>
      </c>
      <c r="BB4294" t="s">
        <v>51658</v>
      </c>
      <c r="BD4294" t="s">
        <v>51659</v>
      </c>
    </row>
    <row r="4295" spans="47:56" x14ac:dyDescent="0.3">
      <c r="AU4295" t="s">
        <v>51660</v>
      </c>
      <c r="AW4295" t="s">
        <v>51661</v>
      </c>
      <c r="AZ4295" t="s">
        <v>51662</v>
      </c>
      <c r="BA4295" t="s">
        <v>51663</v>
      </c>
      <c r="BB4295" t="s">
        <v>51664</v>
      </c>
      <c r="BD4295" t="s">
        <v>51665</v>
      </c>
    </row>
    <row r="4296" spans="47:56" x14ac:dyDescent="0.3">
      <c r="AU4296" t="s">
        <v>51666</v>
      </c>
      <c r="AW4296" t="s">
        <v>51667</v>
      </c>
      <c r="AZ4296" t="s">
        <v>51668</v>
      </c>
      <c r="BA4296" t="s">
        <v>51669</v>
      </c>
      <c r="BB4296" t="s">
        <v>51670</v>
      </c>
      <c r="BD4296" t="s">
        <v>51671</v>
      </c>
    </row>
    <row r="4297" spans="47:56" x14ac:dyDescent="0.3">
      <c r="AU4297" t="s">
        <v>51672</v>
      </c>
      <c r="AW4297" t="s">
        <v>51673</v>
      </c>
      <c r="AZ4297" t="s">
        <v>51674</v>
      </c>
      <c r="BA4297" t="s">
        <v>51675</v>
      </c>
      <c r="BB4297" t="s">
        <v>51676</v>
      </c>
      <c r="BD4297" t="s">
        <v>51677</v>
      </c>
    </row>
    <row r="4298" spans="47:56" x14ac:dyDescent="0.3">
      <c r="AU4298" t="s">
        <v>51678</v>
      </c>
      <c r="AW4298" t="s">
        <v>51679</v>
      </c>
      <c r="AZ4298" t="s">
        <v>51680</v>
      </c>
      <c r="BA4298" t="s">
        <v>51681</v>
      </c>
      <c r="BB4298" t="s">
        <v>51682</v>
      </c>
      <c r="BD4298" t="s">
        <v>51683</v>
      </c>
    </row>
    <row r="4299" spans="47:56" x14ac:dyDescent="0.3">
      <c r="AU4299" t="s">
        <v>51684</v>
      </c>
      <c r="AW4299" t="s">
        <v>51685</v>
      </c>
      <c r="AZ4299" t="s">
        <v>51686</v>
      </c>
      <c r="BA4299" t="s">
        <v>51687</v>
      </c>
      <c r="BB4299" t="s">
        <v>51688</v>
      </c>
      <c r="BD4299" t="s">
        <v>51689</v>
      </c>
    </row>
    <row r="4300" spans="47:56" x14ac:dyDescent="0.3">
      <c r="AU4300" t="s">
        <v>51690</v>
      </c>
      <c r="AW4300" t="s">
        <v>51691</v>
      </c>
      <c r="AZ4300" t="s">
        <v>51692</v>
      </c>
      <c r="BA4300" t="s">
        <v>51693</v>
      </c>
      <c r="BB4300" t="s">
        <v>51694</v>
      </c>
      <c r="BD4300" t="s">
        <v>51695</v>
      </c>
    </row>
    <row r="4301" spans="47:56" x14ac:dyDescent="0.3">
      <c r="AU4301" t="s">
        <v>51696</v>
      </c>
      <c r="AW4301" t="s">
        <v>51697</v>
      </c>
      <c r="AZ4301" t="s">
        <v>51698</v>
      </c>
      <c r="BA4301" t="s">
        <v>51699</v>
      </c>
      <c r="BB4301" t="s">
        <v>51700</v>
      </c>
      <c r="BD4301" t="s">
        <v>51701</v>
      </c>
    </row>
    <row r="4302" spans="47:56" x14ac:dyDescent="0.3">
      <c r="AU4302" t="s">
        <v>51702</v>
      </c>
      <c r="AW4302" t="s">
        <v>51703</v>
      </c>
      <c r="AZ4302" t="s">
        <v>51704</v>
      </c>
      <c r="BA4302" t="s">
        <v>51705</v>
      </c>
      <c r="BB4302" t="s">
        <v>51706</v>
      </c>
      <c r="BD4302" t="s">
        <v>51707</v>
      </c>
    </row>
    <row r="4303" spans="47:56" x14ac:dyDescent="0.3">
      <c r="AU4303" t="s">
        <v>51708</v>
      </c>
      <c r="AW4303" t="s">
        <v>51709</v>
      </c>
      <c r="AZ4303" t="s">
        <v>51710</v>
      </c>
      <c r="BA4303" t="s">
        <v>51711</v>
      </c>
      <c r="BB4303" t="s">
        <v>51712</v>
      </c>
      <c r="BD4303" t="s">
        <v>51713</v>
      </c>
    </row>
    <row r="4304" spans="47:56" x14ac:dyDescent="0.3">
      <c r="AU4304" t="s">
        <v>51714</v>
      </c>
      <c r="AW4304" t="s">
        <v>51715</v>
      </c>
      <c r="AZ4304" t="s">
        <v>51716</v>
      </c>
      <c r="BA4304" t="s">
        <v>51717</v>
      </c>
      <c r="BB4304" t="s">
        <v>51718</v>
      </c>
      <c r="BD4304" t="s">
        <v>51719</v>
      </c>
    </row>
    <row r="4305" spans="47:56" x14ac:dyDescent="0.3">
      <c r="AU4305" t="s">
        <v>51720</v>
      </c>
      <c r="AW4305" t="s">
        <v>51721</v>
      </c>
      <c r="AZ4305" t="s">
        <v>51722</v>
      </c>
      <c r="BA4305" t="s">
        <v>51723</v>
      </c>
      <c r="BB4305" t="s">
        <v>51724</v>
      </c>
      <c r="BD4305" t="s">
        <v>51725</v>
      </c>
    </row>
    <row r="4306" spans="47:56" x14ac:dyDescent="0.3">
      <c r="AU4306" t="s">
        <v>51726</v>
      </c>
      <c r="AW4306" t="s">
        <v>51727</v>
      </c>
      <c r="AZ4306" t="s">
        <v>51728</v>
      </c>
      <c r="BA4306" t="s">
        <v>51729</v>
      </c>
      <c r="BB4306" t="s">
        <v>51730</v>
      </c>
      <c r="BD4306" t="s">
        <v>51731</v>
      </c>
    </row>
    <row r="4307" spans="47:56" x14ac:dyDescent="0.3">
      <c r="AU4307" t="s">
        <v>51732</v>
      </c>
      <c r="AW4307" t="s">
        <v>51733</v>
      </c>
      <c r="AZ4307" t="s">
        <v>51734</v>
      </c>
      <c r="BA4307" t="s">
        <v>51735</v>
      </c>
      <c r="BB4307" t="s">
        <v>51736</v>
      </c>
      <c r="BD4307" t="s">
        <v>51737</v>
      </c>
    </row>
    <row r="4308" spans="47:56" x14ac:dyDescent="0.3">
      <c r="AU4308" t="s">
        <v>51738</v>
      </c>
      <c r="AW4308" t="s">
        <v>51739</v>
      </c>
      <c r="AZ4308" t="s">
        <v>51740</v>
      </c>
      <c r="BA4308" t="s">
        <v>51741</v>
      </c>
      <c r="BB4308" t="s">
        <v>51742</v>
      </c>
      <c r="BD4308" t="s">
        <v>51743</v>
      </c>
    </row>
    <row r="4309" spans="47:56" x14ac:dyDescent="0.3">
      <c r="AU4309" t="s">
        <v>51744</v>
      </c>
      <c r="AW4309" t="s">
        <v>51745</v>
      </c>
      <c r="AZ4309" t="s">
        <v>51746</v>
      </c>
      <c r="BA4309" t="s">
        <v>51747</v>
      </c>
      <c r="BB4309" t="s">
        <v>51748</v>
      </c>
      <c r="BD4309" t="s">
        <v>51749</v>
      </c>
    </row>
    <row r="4310" spans="47:56" x14ac:dyDescent="0.3">
      <c r="AU4310" t="s">
        <v>51750</v>
      </c>
      <c r="AW4310" t="s">
        <v>51751</v>
      </c>
      <c r="AZ4310" t="s">
        <v>51752</v>
      </c>
      <c r="BA4310" t="s">
        <v>51753</v>
      </c>
      <c r="BB4310" t="s">
        <v>51754</v>
      </c>
      <c r="BD4310" t="s">
        <v>51755</v>
      </c>
    </row>
    <row r="4311" spans="47:56" x14ac:dyDescent="0.3">
      <c r="AU4311" t="s">
        <v>51756</v>
      </c>
      <c r="AW4311" t="s">
        <v>51757</v>
      </c>
      <c r="AZ4311" t="s">
        <v>51758</v>
      </c>
      <c r="BA4311" t="s">
        <v>51759</v>
      </c>
      <c r="BB4311" t="s">
        <v>51760</v>
      </c>
      <c r="BD4311" t="s">
        <v>51761</v>
      </c>
    </row>
    <row r="4312" spans="47:56" x14ac:dyDescent="0.3">
      <c r="AU4312" t="s">
        <v>51762</v>
      </c>
      <c r="AW4312" t="s">
        <v>51763</v>
      </c>
      <c r="AZ4312" t="s">
        <v>51764</v>
      </c>
      <c r="BA4312" t="s">
        <v>51765</v>
      </c>
      <c r="BB4312" t="s">
        <v>51766</v>
      </c>
      <c r="BD4312" t="s">
        <v>51767</v>
      </c>
    </row>
    <row r="4313" spans="47:56" x14ac:dyDescent="0.3">
      <c r="AU4313" t="s">
        <v>51768</v>
      </c>
      <c r="AW4313" t="s">
        <v>51769</v>
      </c>
      <c r="AZ4313" t="s">
        <v>51770</v>
      </c>
      <c r="BA4313" t="s">
        <v>51771</v>
      </c>
      <c r="BB4313" t="s">
        <v>51772</v>
      </c>
      <c r="BD4313" t="s">
        <v>51773</v>
      </c>
    </row>
    <row r="4314" spans="47:56" x14ac:dyDescent="0.3">
      <c r="AU4314" t="s">
        <v>51774</v>
      </c>
      <c r="AW4314" t="s">
        <v>51775</v>
      </c>
      <c r="AZ4314" t="s">
        <v>51776</v>
      </c>
      <c r="BA4314" t="s">
        <v>51777</v>
      </c>
      <c r="BB4314" t="s">
        <v>51778</v>
      </c>
      <c r="BD4314" t="s">
        <v>51779</v>
      </c>
    </row>
    <row r="4315" spans="47:56" x14ac:dyDescent="0.3">
      <c r="AU4315" t="s">
        <v>51780</v>
      </c>
      <c r="AW4315" t="s">
        <v>51781</v>
      </c>
      <c r="AZ4315" t="s">
        <v>51782</v>
      </c>
      <c r="BA4315" t="s">
        <v>51783</v>
      </c>
      <c r="BB4315" t="s">
        <v>51784</v>
      </c>
      <c r="BD4315" t="s">
        <v>51785</v>
      </c>
    </row>
    <row r="4316" spans="47:56" x14ac:dyDescent="0.3">
      <c r="AU4316" t="s">
        <v>51786</v>
      </c>
      <c r="AW4316" t="s">
        <v>51787</v>
      </c>
      <c r="AZ4316" t="s">
        <v>51788</v>
      </c>
      <c r="BA4316" t="s">
        <v>51789</v>
      </c>
      <c r="BB4316" t="s">
        <v>51790</v>
      </c>
      <c r="BD4316" t="s">
        <v>51791</v>
      </c>
    </row>
    <row r="4317" spans="47:56" x14ac:dyDescent="0.3">
      <c r="AU4317" t="s">
        <v>51792</v>
      </c>
      <c r="AW4317" t="s">
        <v>51793</v>
      </c>
      <c r="AZ4317" t="s">
        <v>51794</v>
      </c>
      <c r="BA4317" t="s">
        <v>51795</v>
      </c>
      <c r="BB4317" t="s">
        <v>51796</v>
      </c>
      <c r="BD4317" t="s">
        <v>51797</v>
      </c>
    </row>
    <row r="4318" spans="47:56" x14ac:dyDescent="0.3">
      <c r="AU4318" t="s">
        <v>51798</v>
      </c>
      <c r="AW4318" t="s">
        <v>51799</v>
      </c>
      <c r="AZ4318" t="s">
        <v>51800</v>
      </c>
      <c r="BA4318" t="s">
        <v>51801</v>
      </c>
      <c r="BB4318" t="s">
        <v>51802</v>
      </c>
      <c r="BD4318" t="s">
        <v>51803</v>
      </c>
    </row>
    <row r="4319" spans="47:56" x14ac:dyDescent="0.3">
      <c r="AU4319" t="s">
        <v>51804</v>
      </c>
      <c r="AW4319" t="s">
        <v>51805</v>
      </c>
      <c r="AZ4319" t="s">
        <v>51806</v>
      </c>
      <c r="BA4319" t="s">
        <v>51807</v>
      </c>
      <c r="BB4319" t="s">
        <v>51808</v>
      </c>
      <c r="BD4319" t="s">
        <v>51809</v>
      </c>
    </row>
    <row r="4320" spans="47:56" x14ac:dyDescent="0.3">
      <c r="AU4320" t="s">
        <v>51810</v>
      </c>
      <c r="AW4320" t="s">
        <v>51811</v>
      </c>
      <c r="AZ4320" t="s">
        <v>51812</v>
      </c>
      <c r="BA4320" t="s">
        <v>51813</v>
      </c>
      <c r="BB4320" t="s">
        <v>51814</v>
      </c>
      <c r="BD4320" t="s">
        <v>51815</v>
      </c>
    </row>
    <row r="4321" spans="47:56" x14ac:dyDescent="0.3">
      <c r="AU4321" t="s">
        <v>51816</v>
      </c>
      <c r="AW4321" t="s">
        <v>51817</v>
      </c>
      <c r="AZ4321" t="s">
        <v>51818</v>
      </c>
      <c r="BA4321" t="s">
        <v>51819</v>
      </c>
      <c r="BB4321" t="s">
        <v>51820</v>
      </c>
      <c r="BD4321" t="s">
        <v>51821</v>
      </c>
    </row>
    <row r="4322" spans="47:56" x14ac:dyDescent="0.3">
      <c r="AU4322" t="s">
        <v>51822</v>
      </c>
      <c r="AW4322" t="s">
        <v>51823</v>
      </c>
      <c r="AZ4322" t="s">
        <v>51824</v>
      </c>
      <c r="BA4322" t="s">
        <v>51825</v>
      </c>
      <c r="BB4322" t="s">
        <v>51826</v>
      </c>
      <c r="BD4322" t="s">
        <v>51827</v>
      </c>
    </row>
    <row r="4323" spans="47:56" x14ac:dyDescent="0.3">
      <c r="AU4323" t="s">
        <v>51828</v>
      </c>
      <c r="AW4323" t="s">
        <v>51829</v>
      </c>
      <c r="AZ4323" t="s">
        <v>51830</v>
      </c>
      <c r="BA4323" t="s">
        <v>51831</v>
      </c>
      <c r="BB4323" t="s">
        <v>51832</v>
      </c>
      <c r="BD4323" t="s">
        <v>51833</v>
      </c>
    </row>
    <row r="4324" spans="47:56" x14ac:dyDescent="0.3">
      <c r="AU4324" t="s">
        <v>51834</v>
      </c>
      <c r="AW4324" t="s">
        <v>51835</v>
      </c>
      <c r="AZ4324" t="s">
        <v>51836</v>
      </c>
      <c r="BA4324" t="s">
        <v>51837</v>
      </c>
      <c r="BB4324" t="s">
        <v>51838</v>
      </c>
      <c r="BD4324" t="s">
        <v>51839</v>
      </c>
    </row>
    <row r="4325" spans="47:56" x14ac:dyDescent="0.3">
      <c r="AU4325" t="s">
        <v>51840</v>
      </c>
      <c r="AW4325" t="s">
        <v>51841</v>
      </c>
      <c r="AZ4325" t="s">
        <v>51842</v>
      </c>
      <c r="BA4325" t="s">
        <v>51843</v>
      </c>
      <c r="BB4325" t="s">
        <v>51844</v>
      </c>
      <c r="BD4325" t="s">
        <v>51845</v>
      </c>
    </row>
    <row r="4326" spans="47:56" x14ac:dyDescent="0.3">
      <c r="AU4326" t="s">
        <v>51846</v>
      </c>
      <c r="AW4326" t="s">
        <v>51847</v>
      </c>
      <c r="AZ4326" t="s">
        <v>51848</v>
      </c>
      <c r="BA4326" t="s">
        <v>51849</v>
      </c>
      <c r="BB4326" t="s">
        <v>51850</v>
      </c>
      <c r="BD4326" t="s">
        <v>51851</v>
      </c>
    </row>
    <row r="4327" spans="47:56" x14ac:dyDescent="0.3">
      <c r="AU4327" t="s">
        <v>51852</v>
      </c>
      <c r="AW4327" t="s">
        <v>51853</v>
      </c>
      <c r="AZ4327" t="s">
        <v>51854</v>
      </c>
      <c r="BA4327" t="s">
        <v>51855</v>
      </c>
      <c r="BB4327" t="s">
        <v>51856</v>
      </c>
      <c r="BD4327" t="s">
        <v>51857</v>
      </c>
    </row>
    <row r="4328" spans="47:56" x14ac:dyDescent="0.3">
      <c r="AU4328" t="s">
        <v>51858</v>
      </c>
      <c r="AW4328" t="s">
        <v>51859</v>
      </c>
      <c r="AZ4328" t="s">
        <v>51860</v>
      </c>
      <c r="BA4328" t="s">
        <v>51861</v>
      </c>
      <c r="BB4328" t="s">
        <v>51862</v>
      </c>
      <c r="BD4328" t="s">
        <v>51863</v>
      </c>
    </row>
    <row r="4329" spans="47:56" x14ac:dyDescent="0.3">
      <c r="AU4329" t="s">
        <v>51864</v>
      </c>
      <c r="AW4329" t="s">
        <v>51865</v>
      </c>
      <c r="AZ4329" t="s">
        <v>51866</v>
      </c>
      <c r="BA4329" t="s">
        <v>51867</v>
      </c>
      <c r="BB4329" t="s">
        <v>51868</v>
      </c>
      <c r="BD4329" t="s">
        <v>51869</v>
      </c>
    </row>
    <row r="4330" spans="47:56" x14ac:dyDescent="0.3">
      <c r="AU4330" t="s">
        <v>51870</v>
      </c>
      <c r="AW4330" t="s">
        <v>51871</v>
      </c>
      <c r="AZ4330" t="s">
        <v>51872</v>
      </c>
      <c r="BA4330" t="s">
        <v>51873</v>
      </c>
      <c r="BB4330" t="s">
        <v>51874</v>
      </c>
      <c r="BD4330" t="s">
        <v>51875</v>
      </c>
    </row>
    <row r="4331" spans="47:56" x14ac:dyDescent="0.3">
      <c r="AU4331" t="s">
        <v>51876</v>
      </c>
      <c r="AW4331" t="s">
        <v>51877</v>
      </c>
      <c r="AZ4331" t="s">
        <v>51878</v>
      </c>
      <c r="BA4331" t="s">
        <v>51879</v>
      </c>
      <c r="BB4331" t="s">
        <v>51880</v>
      </c>
      <c r="BD4331" t="s">
        <v>51881</v>
      </c>
    </row>
    <row r="4332" spans="47:56" x14ac:dyDescent="0.3">
      <c r="AU4332" t="s">
        <v>51882</v>
      </c>
      <c r="AW4332" t="s">
        <v>51883</v>
      </c>
      <c r="AZ4332" t="s">
        <v>51884</v>
      </c>
      <c r="BA4332" t="s">
        <v>51885</v>
      </c>
      <c r="BB4332" t="s">
        <v>51886</v>
      </c>
      <c r="BD4332" t="s">
        <v>51887</v>
      </c>
    </row>
    <row r="4333" spans="47:56" x14ac:dyDescent="0.3">
      <c r="AU4333" t="s">
        <v>51888</v>
      </c>
      <c r="AW4333" t="s">
        <v>51889</v>
      </c>
      <c r="AZ4333" t="s">
        <v>51890</v>
      </c>
      <c r="BA4333" t="s">
        <v>51891</v>
      </c>
      <c r="BB4333" t="s">
        <v>51892</v>
      </c>
      <c r="BD4333" t="s">
        <v>51893</v>
      </c>
    </row>
    <row r="4334" spans="47:56" x14ac:dyDescent="0.3">
      <c r="AU4334" t="s">
        <v>51894</v>
      </c>
      <c r="AW4334" t="s">
        <v>51895</v>
      </c>
      <c r="AZ4334" t="s">
        <v>51896</v>
      </c>
      <c r="BA4334" t="s">
        <v>51897</v>
      </c>
      <c r="BB4334" t="s">
        <v>51898</v>
      </c>
      <c r="BD4334" t="s">
        <v>51899</v>
      </c>
    </row>
    <row r="4335" spans="47:56" x14ac:dyDescent="0.3">
      <c r="AU4335" t="s">
        <v>51900</v>
      </c>
      <c r="AW4335" t="s">
        <v>51901</v>
      </c>
      <c r="AZ4335" t="s">
        <v>51902</v>
      </c>
      <c r="BA4335" t="s">
        <v>51903</v>
      </c>
      <c r="BB4335" t="s">
        <v>51904</v>
      </c>
      <c r="BD4335" t="s">
        <v>51905</v>
      </c>
    </row>
    <row r="4336" spans="47:56" x14ac:dyDescent="0.3">
      <c r="AU4336" t="s">
        <v>51906</v>
      </c>
      <c r="AW4336" t="s">
        <v>51907</v>
      </c>
      <c r="AZ4336" t="s">
        <v>51908</v>
      </c>
      <c r="BA4336" t="s">
        <v>51909</v>
      </c>
      <c r="BB4336" t="s">
        <v>51910</v>
      </c>
      <c r="BD4336" t="s">
        <v>51911</v>
      </c>
    </row>
    <row r="4337" spans="47:56" x14ac:dyDescent="0.3">
      <c r="AU4337" t="s">
        <v>51912</v>
      </c>
      <c r="AW4337" t="s">
        <v>51913</v>
      </c>
      <c r="AZ4337" t="s">
        <v>51914</v>
      </c>
      <c r="BA4337" t="s">
        <v>51915</v>
      </c>
      <c r="BB4337" t="s">
        <v>51916</v>
      </c>
      <c r="BD4337" t="s">
        <v>51917</v>
      </c>
    </row>
    <row r="4338" spans="47:56" x14ac:dyDescent="0.3">
      <c r="AU4338" t="s">
        <v>51918</v>
      </c>
      <c r="AW4338" t="s">
        <v>51919</v>
      </c>
      <c r="AZ4338" t="s">
        <v>51920</v>
      </c>
      <c r="BA4338" t="s">
        <v>51921</v>
      </c>
      <c r="BB4338" t="s">
        <v>51922</v>
      </c>
      <c r="BD4338" t="s">
        <v>51923</v>
      </c>
    </row>
    <row r="4339" spans="47:56" x14ac:dyDescent="0.3">
      <c r="AU4339" t="s">
        <v>51924</v>
      </c>
      <c r="AW4339" t="s">
        <v>51925</v>
      </c>
      <c r="AZ4339" t="s">
        <v>51926</v>
      </c>
      <c r="BA4339" t="s">
        <v>51927</v>
      </c>
      <c r="BB4339" t="s">
        <v>51928</v>
      </c>
      <c r="BD4339" t="s">
        <v>51929</v>
      </c>
    </row>
    <row r="4340" spans="47:56" x14ac:dyDescent="0.3">
      <c r="AU4340" t="s">
        <v>51930</v>
      </c>
      <c r="AW4340" t="s">
        <v>51931</v>
      </c>
      <c r="AZ4340" t="s">
        <v>51932</v>
      </c>
      <c r="BA4340" t="s">
        <v>51933</v>
      </c>
      <c r="BB4340" t="s">
        <v>51934</v>
      </c>
      <c r="BD4340" t="s">
        <v>51935</v>
      </c>
    </row>
    <row r="4341" spans="47:56" x14ac:dyDescent="0.3">
      <c r="AU4341" t="s">
        <v>51936</v>
      </c>
      <c r="AW4341" t="s">
        <v>51937</v>
      </c>
      <c r="AZ4341" t="s">
        <v>51938</v>
      </c>
      <c r="BA4341" t="s">
        <v>51939</v>
      </c>
      <c r="BB4341" t="s">
        <v>51940</v>
      </c>
      <c r="BD4341" t="s">
        <v>51941</v>
      </c>
    </row>
    <row r="4342" spans="47:56" x14ac:dyDescent="0.3">
      <c r="AU4342" t="s">
        <v>51942</v>
      </c>
      <c r="AW4342" t="s">
        <v>51943</v>
      </c>
      <c r="AZ4342" t="s">
        <v>51944</v>
      </c>
      <c r="BA4342" t="s">
        <v>51945</v>
      </c>
      <c r="BB4342" t="s">
        <v>51946</v>
      </c>
      <c r="BD4342" t="s">
        <v>51947</v>
      </c>
    </row>
    <row r="4343" spans="47:56" x14ac:dyDescent="0.3">
      <c r="AU4343" t="s">
        <v>51948</v>
      </c>
      <c r="AW4343" t="s">
        <v>51949</v>
      </c>
      <c r="AZ4343" t="s">
        <v>51950</v>
      </c>
      <c r="BA4343" t="s">
        <v>51951</v>
      </c>
      <c r="BB4343" t="s">
        <v>51952</v>
      </c>
      <c r="BD4343" t="s">
        <v>51953</v>
      </c>
    </row>
    <row r="4344" spans="47:56" x14ac:dyDescent="0.3">
      <c r="AU4344" t="s">
        <v>51954</v>
      </c>
      <c r="AW4344" t="s">
        <v>51955</v>
      </c>
      <c r="AZ4344" t="s">
        <v>51956</v>
      </c>
      <c r="BA4344" t="s">
        <v>51957</v>
      </c>
      <c r="BB4344" t="s">
        <v>51958</v>
      </c>
      <c r="BD4344" t="s">
        <v>51959</v>
      </c>
    </row>
    <row r="4345" spans="47:56" x14ac:dyDescent="0.3">
      <c r="AU4345" t="s">
        <v>51960</v>
      </c>
      <c r="AW4345" t="s">
        <v>51961</v>
      </c>
      <c r="AZ4345" t="s">
        <v>51962</v>
      </c>
      <c r="BA4345" t="s">
        <v>51963</v>
      </c>
      <c r="BB4345" t="s">
        <v>51964</v>
      </c>
      <c r="BD4345" t="s">
        <v>51965</v>
      </c>
    </row>
    <row r="4346" spans="47:56" x14ac:dyDescent="0.3">
      <c r="AU4346" t="s">
        <v>51966</v>
      </c>
      <c r="AW4346" t="s">
        <v>51967</v>
      </c>
      <c r="AZ4346" t="s">
        <v>51968</v>
      </c>
      <c r="BA4346" t="s">
        <v>51969</v>
      </c>
      <c r="BB4346" t="s">
        <v>51970</v>
      </c>
      <c r="BD4346" t="s">
        <v>51971</v>
      </c>
    </row>
    <row r="4347" spans="47:56" x14ac:dyDescent="0.3">
      <c r="AU4347" t="s">
        <v>51972</v>
      </c>
      <c r="AW4347" t="s">
        <v>51973</v>
      </c>
      <c r="AZ4347" t="s">
        <v>51974</v>
      </c>
      <c r="BA4347" t="s">
        <v>51975</v>
      </c>
      <c r="BB4347" t="s">
        <v>51976</v>
      </c>
      <c r="BD4347" t="s">
        <v>51977</v>
      </c>
    </row>
    <row r="4348" spans="47:56" x14ac:dyDescent="0.3">
      <c r="AU4348" t="s">
        <v>51978</v>
      </c>
      <c r="AW4348" t="s">
        <v>51979</v>
      </c>
      <c r="AZ4348" t="s">
        <v>51980</v>
      </c>
      <c r="BA4348" t="s">
        <v>51981</v>
      </c>
      <c r="BB4348" t="s">
        <v>51982</v>
      </c>
      <c r="BD4348" t="s">
        <v>51983</v>
      </c>
    </row>
    <row r="4349" spans="47:56" x14ac:dyDescent="0.3">
      <c r="AU4349" t="s">
        <v>51984</v>
      </c>
      <c r="AW4349" t="s">
        <v>51985</v>
      </c>
      <c r="AZ4349" t="s">
        <v>51986</v>
      </c>
      <c r="BA4349" t="s">
        <v>51987</v>
      </c>
      <c r="BB4349" t="s">
        <v>51988</v>
      </c>
      <c r="BD4349" t="s">
        <v>51989</v>
      </c>
    </row>
    <row r="4350" spans="47:56" x14ac:dyDescent="0.3">
      <c r="AU4350" t="s">
        <v>51990</v>
      </c>
      <c r="AW4350" t="s">
        <v>51991</v>
      </c>
      <c r="AZ4350" t="s">
        <v>51992</v>
      </c>
      <c r="BA4350" t="s">
        <v>51993</v>
      </c>
      <c r="BB4350" t="s">
        <v>51994</v>
      </c>
      <c r="BD4350" t="s">
        <v>51995</v>
      </c>
    </row>
    <row r="4351" spans="47:56" x14ac:dyDescent="0.3">
      <c r="AU4351" t="s">
        <v>51996</v>
      </c>
      <c r="AW4351" t="s">
        <v>51997</v>
      </c>
      <c r="AZ4351" t="s">
        <v>51998</v>
      </c>
      <c r="BA4351" t="s">
        <v>51999</v>
      </c>
      <c r="BB4351" t="s">
        <v>52000</v>
      </c>
      <c r="BD4351" t="s">
        <v>52001</v>
      </c>
    </row>
    <row r="4352" spans="47:56" x14ac:dyDescent="0.3">
      <c r="AU4352" t="s">
        <v>52002</v>
      </c>
      <c r="AW4352" t="s">
        <v>52003</v>
      </c>
      <c r="AZ4352" t="s">
        <v>52004</v>
      </c>
      <c r="BA4352" t="s">
        <v>52005</v>
      </c>
      <c r="BB4352" t="s">
        <v>52006</v>
      </c>
      <c r="BD4352" t="s">
        <v>52007</v>
      </c>
    </row>
    <row r="4353" spans="47:56" x14ac:dyDescent="0.3">
      <c r="AU4353" t="s">
        <v>52008</v>
      </c>
      <c r="AW4353" t="s">
        <v>52009</v>
      </c>
      <c r="AZ4353" t="s">
        <v>52010</v>
      </c>
      <c r="BA4353" t="s">
        <v>52011</v>
      </c>
      <c r="BB4353" t="s">
        <v>52012</v>
      </c>
      <c r="BD4353" t="s">
        <v>52013</v>
      </c>
    </row>
    <row r="4354" spans="47:56" x14ac:dyDescent="0.3">
      <c r="AU4354" t="s">
        <v>52014</v>
      </c>
      <c r="AW4354" t="s">
        <v>16892</v>
      </c>
      <c r="AZ4354" t="s">
        <v>52015</v>
      </c>
      <c r="BA4354" t="s">
        <v>52016</v>
      </c>
      <c r="BB4354" t="s">
        <v>52017</v>
      </c>
      <c r="BD4354" t="s">
        <v>52018</v>
      </c>
    </row>
    <row r="4355" spans="47:56" x14ac:dyDescent="0.3">
      <c r="AU4355" t="s">
        <v>52019</v>
      </c>
      <c r="AW4355" t="s">
        <v>52020</v>
      </c>
      <c r="AZ4355" t="s">
        <v>52021</v>
      </c>
      <c r="BA4355" t="s">
        <v>52022</v>
      </c>
      <c r="BB4355" t="s">
        <v>52023</v>
      </c>
      <c r="BD4355" t="s">
        <v>52024</v>
      </c>
    </row>
    <row r="4356" spans="47:56" x14ac:dyDescent="0.3">
      <c r="AU4356" t="s">
        <v>52025</v>
      </c>
      <c r="AW4356" t="s">
        <v>52026</v>
      </c>
      <c r="AZ4356" t="s">
        <v>52027</v>
      </c>
      <c r="BA4356" t="s">
        <v>52028</v>
      </c>
      <c r="BB4356" t="s">
        <v>52029</v>
      </c>
      <c r="BD4356" t="s">
        <v>52030</v>
      </c>
    </row>
    <row r="4357" spans="47:56" x14ac:dyDescent="0.3">
      <c r="AU4357" t="s">
        <v>52031</v>
      </c>
      <c r="AW4357" t="s">
        <v>52032</v>
      </c>
      <c r="AZ4357" t="s">
        <v>52033</v>
      </c>
      <c r="BA4357" t="s">
        <v>52034</v>
      </c>
      <c r="BB4357" t="s">
        <v>52035</v>
      </c>
      <c r="BD4357" t="s">
        <v>52036</v>
      </c>
    </row>
    <row r="4358" spans="47:56" x14ac:dyDescent="0.3">
      <c r="AU4358" t="s">
        <v>52037</v>
      </c>
      <c r="AW4358" t="s">
        <v>52038</v>
      </c>
      <c r="AZ4358" t="s">
        <v>52039</v>
      </c>
      <c r="BA4358" t="s">
        <v>52040</v>
      </c>
      <c r="BB4358" t="s">
        <v>52041</v>
      </c>
      <c r="BD4358" t="s">
        <v>52042</v>
      </c>
    </row>
    <row r="4359" spans="47:56" x14ac:dyDescent="0.3">
      <c r="AU4359" t="s">
        <v>52043</v>
      </c>
      <c r="AW4359" t="s">
        <v>52044</v>
      </c>
      <c r="AZ4359" t="s">
        <v>52045</v>
      </c>
      <c r="BA4359" t="s">
        <v>52046</v>
      </c>
      <c r="BB4359" t="s">
        <v>52047</v>
      </c>
      <c r="BD4359" t="s">
        <v>52048</v>
      </c>
    </row>
    <row r="4360" spans="47:56" x14ac:dyDescent="0.3">
      <c r="AU4360" t="s">
        <v>52049</v>
      </c>
      <c r="AW4360" t="s">
        <v>19775</v>
      </c>
      <c r="AZ4360" t="s">
        <v>52050</v>
      </c>
      <c r="BA4360" t="s">
        <v>52051</v>
      </c>
      <c r="BB4360" t="s">
        <v>52052</v>
      </c>
      <c r="BD4360" t="s">
        <v>52053</v>
      </c>
    </row>
    <row r="4361" spans="47:56" x14ac:dyDescent="0.3">
      <c r="AU4361" t="s">
        <v>52054</v>
      </c>
      <c r="AW4361" t="s">
        <v>52055</v>
      </c>
      <c r="AZ4361" t="s">
        <v>52056</v>
      </c>
      <c r="BA4361" t="s">
        <v>52057</v>
      </c>
      <c r="BB4361" t="s">
        <v>52058</v>
      </c>
      <c r="BD4361" t="s">
        <v>52059</v>
      </c>
    </row>
    <row r="4362" spans="47:56" x14ac:dyDescent="0.3">
      <c r="AU4362" t="s">
        <v>52060</v>
      </c>
      <c r="AW4362" t="s">
        <v>1502</v>
      </c>
      <c r="AZ4362" t="s">
        <v>52061</v>
      </c>
      <c r="BA4362" t="s">
        <v>52062</v>
      </c>
      <c r="BB4362" t="s">
        <v>52063</v>
      </c>
      <c r="BD4362" t="s">
        <v>52064</v>
      </c>
    </row>
    <row r="4363" spans="47:56" x14ac:dyDescent="0.3">
      <c r="AU4363" t="s">
        <v>52065</v>
      </c>
      <c r="AW4363" t="s">
        <v>52066</v>
      </c>
      <c r="AZ4363" t="s">
        <v>52067</v>
      </c>
      <c r="BA4363" t="s">
        <v>52068</v>
      </c>
      <c r="BB4363" t="s">
        <v>52069</v>
      </c>
      <c r="BD4363" t="s">
        <v>52070</v>
      </c>
    </row>
    <row r="4364" spans="47:56" x14ac:dyDescent="0.3">
      <c r="AU4364" t="s">
        <v>52071</v>
      </c>
      <c r="AW4364" t="s">
        <v>52072</v>
      </c>
      <c r="AZ4364" t="s">
        <v>52073</v>
      </c>
      <c r="BA4364" t="s">
        <v>52074</v>
      </c>
      <c r="BB4364" t="s">
        <v>52075</v>
      </c>
      <c r="BD4364" t="s">
        <v>52076</v>
      </c>
    </row>
    <row r="4365" spans="47:56" x14ac:dyDescent="0.3">
      <c r="AU4365" t="s">
        <v>52077</v>
      </c>
      <c r="AW4365" t="s">
        <v>52078</v>
      </c>
      <c r="AZ4365" t="s">
        <v>52079</v>
      </c>
      <c r="BA4365" t="s">
        <v>52080</v>
      </c>
      <c r="BB4365" t="s">
        <v>52081</v>
      </c>
      <c r="BD4365" t="s">
        <v>52082</v>
      </c>
    </row>
    <row r="4366" spans="47:56" x14ac:dyDescent="0.3">
      <c r="AU4366" t="s">
        <v>52083</v>
      </c>
      <c r="AW4366" t="s">
        <v>52084</v>
      </c>
      <c r="AZ4366" t="s">
        <v>52085</v>
      </c>
      <c r="BA4366" t="s">
        <v>52086</v>
      </c>
      <c r="BB4366" t="s">
        <v>52087</v>
      </c>
      <c r="BD4366" t="s">
        <v>52088</v>
      </c>
    </row>
    <row r="4367" spans="47:56" x14ac:dyDescent="0.3">
      <c r="AU4367" t="s">
        <v>52089</v>
      </c>
      <c r="AW4367" t="s">
        <v>52090</v>
      </c>
      <c r="AZ4367" t="s">
        <v>52091</v>
      </c>
      <c r="BA4367" t="s">
        <v>52092</v>
      </c>
      <c r="BB4367" t="s">
        <v>52093</v>
      </c>
      <c r="BD4367" t="s">
        <v>52094</v>
      </c>
    </row>
    <row r="4368" spans="47:56" x14ac:dyDescent="0.3">
      <c r="AU4368" t="s">
        <v>52095</v>
      </c>
      <c r="AW4368" t="s">
        <v>52096</v>
      </c>
      <c r="AZ4368" t="s">
        <v>52097</v>
      </c>
      <c r="BA4368" t="s">
        <v>52098</v>
      </c>
      <c r="BB4368" t="s">
        <v>52099</v>
      </c>
      <c r="BD4368" t="s">
        <v>52100</v>
      </c>
    </row>
    <row r="4369" spans="47:56" x14ac:dyDescent="0.3">
      <c r="AU4369" t="s">
        <v>52101</v>
      </c>
      <c r="AW4369" t="s">
        <v>52102</v>
      </c>
      <c r="AZ4369" t="s">
        <v>52103</v>
      </c>
      <c r="BA4369" t="s">
        <v>52104</v>
      </c>
      <c r="BB4369" t="s">
        <v>52105</v>
      </c>
      <c r="BD4369" t="s">
        <v>52106</v>
      </c>
    </row>
    <row r="4370" spans="47:56" x14ac:dyDescent="0.3">
      <c r="AU4370" t="s">
        <v>52107</v>
      </c>
      <c r="AW4370" t="s">
        <v>52108</v>
      </c>
      <c r="AZ4370" t="s">
        <v>52109</v>
      </c>
      <c r="BA4370" t="s">
        <v>52110</v>
      </c>
      <c r="BB4370" t="s">
        <v>52111</v>
      </c>
      <c r="BD4370" t="s">
        <v>52112</v>
      </c>
    </row>
    <row r="4371" spans="47:56" x14ac:dyDescent="0.3">
      <c r="AU4371" t="s">
        <v>52113</v>
      </c>
      <c r="AW4371" t="s">
        <v>52114</v>
      </c>
      <c r="AZ4371" t="s">
        <v>52115</v>
      </c>
      <c r="BA4371" t="s">
        <v>52116</v>
      </c>
      <c r="BB4371" t="s">
        <v>52117</v>
      </c>
      <c r="BD4371" t="s">
        <v>52118</v>
      </c>
    </row>
    <row r="4372" spans="47:56" x14ac:dyDescent="0.3">
      <c r="AU4372" t="s">
        <v>52119</v>
      </c>
      <c r="AW4372" t="s">
        <v>52120</v>
      </c>
      <c r="AZ4372" t="s">
        <v>52121</v>
      </c>
      <c r="BA4372" t="s">
        <v>52122</v>
      </c>
      <c r="BB4372" t="s">
        <v>52123</v>
      </c>
      <c r="BD4372" t="s">
        <v>52124</v>
      </c>
    </row>
    <row r="4373" spans="47:56" x14ac:dyDescent="0.3">
      <c r="AU4373" t="s">
        <v>52125</v>
      </c>
      <c r="AW4373" t="s">
        <v>52126</v>
      </c>
      <c r="AZ4373" t="s">
        <v>52127</v>
      </c>
      <c r="BA4373" t="s">
        <v>52128</v>
      </c>
      <c r="BB4373" t="s">
        <v>52129</v>
      </c>
      <c r="BD4373" t="s">
        <v>52130</v>
      </c>
    </row>
    <row r="4374" spans="47:56" x14ac:dyDescent="0.3">
      <c r="AU4374" t="s">
        <v>52131</v>
      </c>
      <c r="AW4374" t="s">
        <v>52132</v>
      </c>
      <c r="AZ4374" t="s">
        <v>52133</v>
      </c>
      <c r="BA4374" t="s">
        <v>52134</v>
      </c>
      <c r="BB4374" t="s">
        <v>52135</v>
      </c>
      <c r="BD4374" t="s">
        <v>52136</v>
      </c>
    </row>
    <row r="4375" spans="47:56" x14ac:dyDescent="0.3">
      <c r="AU4375" t="s">
        <v>52137</v>
      </c>
      <c r="AW4375" t="s">
        <v>52138</v>
      </c>
      <c r="AZ4375" t="s">
        <v>52139</v>
      </c>
      <c r="BA4375" t="s">
        <v>52140</v>
      </c>
      <c r="BB4375" t="s">
        <v>52141</v>
      </c>
      <c r="BD4375" t="s">
        <v>52142</v>
      </c>
    </row>
    <row r="4376" spans="47:56" x14ac:dyDescent="0.3">
      <c r="AU4376" t="s">
        <v>52143</v>
      </c>
      <c r="AW4376" t="s">
        <v>52144</v>
      </c>
      <c r="AZ4376" t="s">
        <v>52145</v>
      </c>
      <c r="BA4376" t="s">
        <v>52146</v>
      </c>
      <c r="BB4376" t="s">
        <v>52147</v>
      </c>
      <c r="BD4376" t="s">
        <v>52148</v>
      </c>
    </row>
    <row r="4377" spans="47:56" x14ac:dyDescent="0.3">
      <c r="AU4377" t="s">
        <v>52149</v>
      </c>
      <c r="AW4377" t="s">
        <v>52150</v>
      </c>
      <c r="AZ4377" t="s">
        <v>52151</v>
      </c>
      <c r="BA4377" t="s">
        <v>52152</v>
      </c>
      <c r="BB4377" t="s">
        <v>52153</v>
      </c>
      <c r="BD4377" t="s">
        <v>52154</v>
      </c>
    </row>
    <row r="4378" spans="47:56" x14ac:dyDescent="0.3">
      <c r="AU4378" t="s">
        <v>52155</v>
      </c>
      <c r="AW4378" t="s">
        <v>52156</v>
      </c>
      <c r="AZ4378" t="s">
        <v>52157</v>
      </c>
      <c r="BA4378" t="s">
        <v>52158</v>
      </c>
      <c r="BB4378" t="s">
        <v>52159</v>
      </c>
      <c r="BD4378" t="s">
        <v>52160</v>
      </c>
    </row>
    <row r="4379" spans="47:56" x14ac:dyDescent="0.3">
      <c r="AU4379" t="s">
        <v>52161</v>
      </c>
      <c r="AW4379" t="s">
        <v>52162</v>
      </c>
      <c r="AZ4379" t="s">
        <v>52163</v>
      </c>
      <c r="BA4379" t="s">
        <v>52164</v>
      </c>
      <c r="BB4379" t="s">
        <v>52165</v>
      </c>
      <c r="BD4379" t="s">
        <v>52166</v>
      </c>
    </row>
    <row r="4380" spans="47:56" x14ac:dyDescent="0.3">
      <c r="AU4380" t="s">
        <v>52167</v>
      </c>
      <c r="AW4380" t="s">
        <v>52168</v>
      </c>
      <c r="AZ4380" t="s">
        <v>52169</v>
      </c>
      <c r="BA4380" t="s">
        <v>52170</v>
      </c>
      <c r="BB4380" t="s">
        <v>52171</v>
      </c>
      <c r="BD4380" t="s">
        <v>52172</v>
      </c>
    </row>
    <row r="4381" spans="47:56" x14ac:dyDescent="0.3">
      <c r="AU4381" t="s">
        <v>52173</v>
      </c>
      <c r="AW4381" t="s">
        <v>52174</v>
      </c>
      <c r="AZ4381" t="s">
        <v>52175</v>
      </c>
      <c r="BA4381" t="s">
        <v>52176</v>
      </c>
      <c r="BB4381" t="s">
        <v>52177</v>
      </c>
      <c r="BD4381" t="s">
        <v>52178</v>
      </c>
    </row>
    <row r="4382" spans="47:56" x14ac:dyDescent="0.3">
      <c r="AU4382" t="s">
        <v>52179</v>
      </c>
      <c r="AW4382" t="s">
        <v>52180</v>
      </c>
      <c r="AZ4382" t="s">
        <v>52181</v>
      </c>
      <c r="BA4382" t="s">
        <v>52182</v>
      </c>
      <c r="BB4382" t="s">
        <v>52183</v>
      </c>
      <c r="BD4382" t="s">
        <v>52184</v>
      </c>
    </row>
    <row r="4383" spans="47:56" x14ac:dyDescent="0.3">
      <c r="AU4383" t="s">
        <v>52185</v>
      </c>
      <c r="AW4383" t="s">
        <v>52186</v>
      </c>
      <c r="AZ4383" t="s">
        <v>52187</v>
      </c>
      <c r="BA4383" t="s">
        <v>52188</v>
      </c>
      <c r="BB4383" t="s">
        <v>52189</v>
      </c>
      <c r="BD4383" t="s">
        <v>52190</v>
      </c>
    </row>
    <row r="4384" spans="47:56" x14ac:dyDescent="0.3">
      <c r="AU4384" t="s">
        <v>52191</v>
      </c>
      <c r="AW4384" t="s">
        <v>52192</v>
      </c>
      <c r="AZ4384" t="s">
        <v>52193</v>
      </c>
      <c r="BA4384" t="s">
        <v>52194</v>
      </c>
      <c r="BB4384" t="s">
        <v>52195</v>
      </c>
      <c r="BD4384" t="s">
        <v>52196</v>
      </c>
    </row>
    <row r="4385" spans="47:56" x14ac:dyDescent="0.3">
      <c r="AU4385" t="s">
        <v>52197</v>
      </c>
      <c r="AW4385" t="s">
        <v>52198</v>
      </c>
      <c r="AZ4385" t="s">
        <v>52199</v>
      </c>
      <c r="BA4385" t="s">
        <v>52200</v>
      </c>
      <c r="BB4385" t="s">
        <v>52201</v>
      </c>
      <c r="BD4385" t="s">
        <v>52202</v>
      </c>
    </row>
    <row r="4386" spans="47:56" x14ac:dyDescent="0.3">
      <c r="AU4386" t="s">
        <v>52203</v>
      </c>
      <c r="AW4386" t="s">
        <v>52204</v>
      </c>
      <c r="AZ4386" t="s">
        <v>52205</v>
      </c>
      <c r="BA4386" t="s">
        <v>52206</v>
      </c>
      <c r="BB4386" t="s">
        <v>52207</v>
      </c>
      <c r="BD4386" t="s">
        <v>52208</v>
      </c>
    </row>
    <row r="4387" spans="47:56" x14ac:dyDescent="0.3">
      <c r="AU4387" t="s">
        <v>52209</v>
      </c>
      <c r="AW4387" t="s">
        <v>52210</v>
      </c>
      <c r="AZ4387" t="s">
        <v>52211</v>
      </c>
      <c r="BA4387" t="s">
        <v>52212</v>
      </c>
      <c r="BB4387" t="s">
        <v>52213</v>
      </c>
      <c r="BD4387" t="s">
        <v>52214</v>
      </c>
    </row>
    <row r="4388" spans="47:56" x14ac:dyDescent="0.3">
      <c r="AU4388" t="s">
        <v>52215</v>
      </c>
      <c r="AW4388" t="s">
        <v>52216</v>
      </c>
      <c r="AZ4388" t="s">
        <v>52217</v>
      </c>
      <c r="BA4388" t="s">
        <v>52218</v>
      </c>
      <c r="BB4388" t="s">
        <v>52219</v>
      </c>
      <c r="BD4388" t="s">
        <v>52220</v>
      </c>
    </row>
    <row r="4389" spans="47:56" x14ac:dyDescent="0.3">
      <c r="AU4389" t="s">
        <v>52221</v>
      </c>
      <c r="AW4389" t="s">
        <v>52222</v>
      </c>
      <c r="AZ4389" t="s">
        <v>52223</v>
      </c>
      <c r="BA4389" t="s">
        <v>52224</v>
      </c>
      <c r="BB4389" t="s">
        <v>52225</v>
      </c>
      <c r="BD4389" t="s">
        <v>52226</v>
      </c>
    </row>
    <row r="4390" spans="47:56" x14ac:dyDescent="0.3">
      <c r="AU4390" t="s">
        <v>52227</v>
      </c>
      <c r="AW4390" t="s">
        <v>52228</v>
      </c>
      <c r="AZ4390" t="s">
        <v>52229</v>
      </c>
      <c r="BA4390" t="s">
        <v>52230</v>
      </c>
      <c r="BB4390" t="s">
        <v>52231</v>
      </c>
      <c r="BD4390" t="s">
        <v>52232</v>
      </c>
    </row>
    <row r="4391" spans="47:56" x14ac:dyDescent="0.3">
      <c r="AU4391" t="s">
        <v>52233</v>
      </c>
      <c r="AW4391" t="s">
        <v>52234</v>
      </c>
      <c r="AZ4391" t="s">
        <v>52235</v>
      </c>
      <c r="BA4391" t="s">
        <v>52236</v>
      </c>
      <c r="BB4391" t="s">
        <v>52237</v>
      </c>
      <c r="BD4391" t="s">
        <v>52238</v>
      </c>
    </row>
    <row r="4392" spans="47:56" x14ac:dyDescent="0.3">
      <c r="AU4392" t="s">
        <v>52239</v>
      </c>
      <c r="AW4392" t="s">
        <v>52240</v>
      </c>
      <c r="AZ4392" t="s">
        <v>52241</v>
      </c>
      <c r="BA4392" t="s">
        <v>52242</v>
      </c>
      <c r="BB4392" t="s">
        <v>52243</v>
      </c>
      <c r="BD4392" t="s">
        <v>52244</v>
      </c>
    </row>
    <row r="4393" spans="47:56" x14ac:dyDescent="0.3">
      <c r="AU4393" t="s">
        <v>52245</v>
      </c>
      <c r="AW4393" t="s">
        <v>52246</v>
      </c>
      <c r="AZ4393" t="s">
        <v>52247</v>
      </c>
      <c r="BA4393" t="s">
        <v>52248</v>
      </c>
      <c r="BB4393" t="s">
        <v>52249</v>
      </c>
      <c r="BD4393" t="s">
        <v>52250</v>
      </c>
    </row>
    <row r="4394" spans="47:56" x14ac:dyDescent="0.3">
      <c r="AU4394" t="s">
        <v>52251</v>
      </c>
      <c r="AW4394" t="s">
        <v>52252</v>
      </c>
      <c r="AZ4394" t="s">
        <v>52253</v>
      </c>
      <c r="BA4394" t="s">
        <v>52254</v>
      </c>
      <c r="BB4394" t="s">
        <v>52255</v>
      </c>
      <c r="BD4394" t="s">
        <v>52256</v>
      </c>
    </row>
    <row r="4395" spans="47:56" x14ac:dyDescent="0.3">
      <c r="AU4395" t="s">
        <v>52257</v>
      </c>
      <c r="AW4395" t="s">
        <v>52258</v>
      </c>
      <c r="AZ4395" t="s">
        <v>52259</v>
      </c>
      <c r="BA4395" t="s">
        <v>52260</v>
      </c>
      <c r="BB4395" t="s">
        <v>52261</v>
      </c>
      <c r="BD4395" t="s">
        <v>52262</v>
      </c>
    </row>
    <row r="4396" spans="47:56" x14ac:dyDescent="0.3">
      <c r="AU4396" t="s">
        <v>52263</v>
      </c>
      <c r="AW4396" t="s">
        <v>52264</v>
      </c>
      <c r="AZ4396" t="s">
        <v>52265</v>
      </c>
      <c r="BA4396" t="s">
        <v>52266</v>
      </c>
      <c r="BB4396" t="s">
        <v>52267</v>
      </c>
      <c r="BD4396" t="s">
        <v>52268</v>
      </c>
    </row>
    <row r="4397" spans="47:56" x14ac:dyDescent="0.3">
      <c r="AU4397" t="s">
        <v>52269</v>
      </c>
      <c r="AW4397" t="s">
        <v>52270</v>
      </c>
      <c r="AZ4397" t="s">
        <v>52271</v>
      </c>
      <c r="BA4397" t="s">
        <v>52272</v>
      </c>
      <c r="BB4397" t="s">
        <v>52273</v>
      </c>
      <c r="BD4397" t="s">
        <v>52274</v>
      </c>
    </row>
    <row r="4398" spans="47:56" x14ac:dyDescent="0.3">
      <c r="AU4398" t="s">
        <v>52275</v>
      </c>
      <c r="AW4398" t="s">
        <v>52276</v>
      </c>
      <c r="AZ4398" t="s">
        <v>52277</v>
      </c>
      <c r="BA4398" t="s">
        <v>52278</v>
      </c>
      <c r="BB4398" t="s">
        <v>52279</v>
      </c>
      <c r="BD4398" t="s">
        <v>52280</v>
      </c>
    </row>
    <row r="4399" spans="47:56" x14ac:dyDescent="0.3">
      <c r="AU4399" t="s">
        <v>52281</v>
      </c>
      <c r="AW4399" t="s">
        <v>52282</v>
      </c>
      <c r="AZ4399" t="s">
        <v>52283</v>
      </c>
      <c r="BA4399" t="s">
        <v>52284</v>
      </c>
      <c r="BB4399" t="s">
        <v>52285</v>
      </c>
      <c r="BD4399" t="s">
        <v>52286</v>
      </c>
    </row>
    <row r="4400" spans="47:56" x14ac:dyDescent="0.3">
      <c r="AU4400" t="s">
        <v>52287</v>
      </c>
      <c r="AW4400" t="s">
        <v>52288</v>
      </c>
      <c r="AZ4400" t="s">
        <v>52289</v>
      </c>
      <c r="BA4400" t="s">
        <v>52148</v>
      </c>
      <c r="BB4400" t="s">
        <v>52290</v>
      </c>
      <c r="BD4400" t="s">
        <v>52291</v>
      </c>
    </row>
    <row r="4401" spans="47:56" x14ac:dyDescent="0.3">
      <c r="AU4401" t="s">
        <v>52292</v>
      </c>
      <c r="AW4401" t="s">
        <v>52293</v>
      </c>
      <c r="AZ4401" t="s">
        <v>52294</v>
      </c>
      <c r="BA4401" t="s">
        <v>52295</v>
      </c>
      <c r="BB4401" t="s">
        <v>52296</v>
      </c>
      <c r="BD4401" t="s">
        <v>52297</v>
      </c>
    </row>
    <row r="4402" spans="47:56" x14ac:dyDescent="0.3">
      <c r="AU4402" t="s">
        <v>52298</v>
      </c>
      <c r="AW4402" t="s">
        <v>52299</v>
      </c>
      <c r="AZ4402" t="s">
        <v>52300</v>
      </c>
      <c r="BA4402" t="s">
        <v>52301</v>
      </c>
      <c r="BB4402" t="s">
        <v>52302</v>
      </c>
      <c r="BD4402" t="s">
        <v>52303</v>
      </c>
    </row>
    <row r="4403" spans="47:56" x14ac:dyDescent="0.3">
      <c r="AU4403" t="s">
        <v>52304</v>
      </c>
      <c r="AW4403" t="s">
        <v>52305</v>
      </c>
      <c r="AZ4403" t="s">
        <v>52306</v>
      </c>
      <c r="BA4403" t="s">
        <v>52307</v>
      </c>
      <c r="BB4403" t="s">
        <v>52308</v>
      </c>
      <c r="BD4403" t="s">
        <v>52309</v>
      </c>
    </row>
    <row r="4404" spans="47:56" x14ac:dyDescent="0.3">
      <c r="AU4404" t="s">
        <v>52310</v>
      </c>
      <c r="AW4404" t="s">
        <v>52311</v>
      </c>
      <c r="AZ4404" t="s">
        <v>52312</v>
      </c>
      <c r="BA4404" t="s">
        <v>52313</v>
      </c>
      <c r="BB4404" t="s">
        <v>52314</v>
      </c>
      <c r="BD4404" t="s">
        <v>52315</v>
      </c>
    </row>
    <row r="4405" spans="47:56" x14ac:dyDescent="0.3">
      <c r="AU4405" t="s">
        <v>52316</v>
      </c>
      <c r="AW4405" t="s">
        <v>52317</v>
      </c>
      <c r="AZ4405" t="s">
        <v>52318</v>
      </c>
      <c r="BA4405" t="s">
        <v>52319</v>
      </c>
      <c r="BB4405" t="s">
        <v>52320</v>
      </c>
      <c r="BD4405" t="s">
        <v>52321</v>
      </c>
    </row>
    <row r="4406" spans="47:56" x14ac:dyDescent="0.3">
      <c r="AU4406" t="s">
        <v>52322</v>
      </c>
      <c r="AW4406" t="s">
        <v>52323</v>
      </c>
      <c r="AZ4406" t="s">
        <v>52324</v>
      </c>
      <c r="BA4406" t="s">
        <v>3338</v>
      </c>
      <c r="BB4406" t="s">
        <v>52325</v>
      </c>
      <c r="BD4406" t="s">
        <v>52326</v>
      </c>
    </row>
    <row r="4407" spans="47:56" x14ac:dyDescent="0.3">
      <c r="AU4407" t="s">
        <v>52327</v>
      </c>
      <c r="AW4407" t="s">
        <v>52328</v>
      </c>
      <c r="AZ4407" t="s">
        <v>52329</v>
      </c>
      <c r="BA4407" t="s">
        <v>52330</v>
      </c>
      <c r="BB4407" t="s">
        <v>52331</v>
      </c>
      <c r="BD4407" t="s">
        <v>52332</v>
      </c>
    </row>
    <row r="4408" spans="47:56" x14ac:dyDescent="0.3">
      <c r="AU4408" t="s">
        <v>52333</v>
      </c>
      <c r="AW4408" t="s">
        <v>52334</v>
      </c>
      <c r="AZ4408" t="s">
        <v>52335</v>
      </c>
      <c r="BA4408" t="s">
        <v>52336</v>
      </c>
      <c r="BB4408" t="s">
        <v>52337</v>
      </c>
      <c r="BD4408" t="s">
        <v>52338</v>
      </c>
    </row>
    <row r="4409" spans="47:56" x14ac:dyDescent="0.3">
      <c r="AU4409" t="s">
        <v>52339</v>
      </c>
      <c r="AW4409" t="s">
        <v>52340</v>
      </c>
      <c r="AZ4409" t="s">
        <v>52341</v>
      </c>
      <c r="BA4409" t="s">
        <v>52342</v>
      </c>
      <c r="BB4409" t="s">
        <v>52343</v>
      </c>
      <c r="BD4409" t="s">
        <v>52344</v>
      </c>
    </row>
    <row r="4410" spans="47:56" x14ac:dyDescent="0.3">
      <c r="AU4410" t="s">
        <v>52345</v>
      </c>
      <c r="AW4410" t="s">
        <v>52346</v>
      </c>
      <c r="AZ4410" t="s">
        <v>52347</v>
      </c>
      <c r="BA4410" t="s">
        <v>52348</v>
      </c>
      <c r="BB4410" t="s">
        <v>52349</v>
      </c>
      <c r="BD4410" t="s">
        <v>52350</v>
      </c>
    </row>
    <row r="4411" spans="47:56" x14ac:dyDescent="0.3">
      <c r="AU4411" t="s">
        <v>52351</v>
      </c>
      <c r="AW4411" t="s">
        <v>52352</v>
      </c>
      <c r="AZ4411" t="s">
        <v>52353</v>
      </c>
      <c r="BA4411" t="s">
        <v>7564</v>
      </c>
      <c r="BB4411" t="s">
        <v>52354</v>
      </c>
      <c r="BD4411" t="s">
        <v>52355</v>
      </c>
    </row>
    <row r="4412" spans="47:56" x14ac:dyDescent="0.3">
      <c r="AU4412" t="s">
        <v>52356</v>
      </c>
      <c r="AW4412" t="s">
        <v>52357</v>
      </c>
      <c r="AZ4412" t="s">
        <v>52358</v>
      </c>
      <c r="BA4412" t="s">
        <v>52359</v>
      </c>
      <c r="BB4412" t="s">
        <v>52360</v>
      </c>
      <c r="BD4412" t="s">
        <v>52361</v>
      </c>
    </row>
    <row r="4413" spans="47:56" x14ac:dyDescent="0.3">
      <c r="AU4413" t="s">
        <v>52362</v>
      </c>
      <c r="AW4413" t="s">
        <v>52363</v>
      </c>
      <c r="AZ4413" t="s">
        <v>52364</v>
      </c>
      <c r="BA4413" t="s">
        <v>52365</v>
      </c>
      <c r="BB4413" t="s">
        <v>52366</v>
      </c>
      <c r="BD4413" t="s">
        <v>52367</v>
      </c>
    </row>
    <row r="4414" spans="47:56" x14ac:dyDescent="0.3">
      <c r="AU4414" t="s">
        <v>52368</v>
      </c>
      <c r="AW4414" t="s">
        <v>52369</v>
      </c>
      <c r="AZ4414" t="s">
        <v>52370</v>
      </c>
      <c r="BA4414" t="s">
        <v>52371</v>
      </c>
      <c r="BB4414" t="s">
        <v>52372</v>
      </c>
      <c r="BD4414" t="s">
        <v>52373</v>
      </c>
    </row>
    <row r="4415" spans="47:56" x14ac:dyDescent="0.3">
      <c r="AU4415" t="s">
        <v>52374</v>
      </c>
      <c r="AW4415" t="s">
        <v>52375</v>
      </c>
      <c r="AZ4415" t="s">
        <v>52376</v>
      </c>
      <c r="BA4415" t="s">
        <v>52377</v>
      </c>
      <c r="BB4415" t="s">
        <v>52378</v>
      </c>
      <c r="BD4415" t="s">
        <v>52379</v>
      </c>
    </row>
    <row r="4416" spans="47:56" x14ac:dyDescent="0.3">
      <c r="AU4416" t="s">
        <v>52380</v>
      </c>
      <c r="AW4416" t="s">
        <v>52381</v>
      </c>
      <c r="AZ4416" t="s">
        <v>52382</v>
      </c>
      <c r="BA4416" t="s">
        <v>52383</v>
      </c>
      <c r="BB4416" t="s">
        <v>52384</v>
      </c>
      <c r="BD4416" t="s">
        <v>52385</v>
      </c>
    </row>
    <row r="4417" spans="47:56" x14ac:dyDescent="0.3">
      <c r="AU4417" t="s">
        <v>52386</v>
      </c>
      <c r="AW4417" t="s">
        <v>52387</v>
      </c>
      <c r="AZ4417" t="s">
        <v>52388</v>
      </c>
      <c r="BA4417" t="s">
        <v>52389</v>
      </c>
      <c r="BB4417" t="s">
        <v>52390</v>
      </c>
      <c r="BD4417" t="s">
        <v>52391</v>
      </c>
    </row>
    <row r="4418" spans="47:56" x14ac:dyDescent="0.3">
      <c r="AU4418" t="s">
        <v>52392</v>
      </c>
      <c r="AW4418" t="s">
        <v>19878</v>
      </c>
      <c r="AZ4418" t="s">
        <v>52393</v>
      </c>
      <c r="BA4418" t="s">
        <v>52394</v>
      </c>
      <c r="BB4418" t="s">
        <v>52395</v>
      </c>
      <c r="BD4418" t="s">
        <v>52396</v>
      </c>
    </row>
    <row r="4419" spans="47:56" x14ac:dyDescent="0.3">
      <c r="AU4419" t="s">
        <v>37893</v>
      </c>
      <c r="AW4419" t="s">
        <v>52397</v>
      </c>
      <c r="AZ4419" t="s">
        <v>52398</v>
      </c>
      <c r="BA4419" t="s">
        <v>52399</v>
      </c>
      <c r="BB4419" t="s">
        <v>52400</v>
      </c>
      <c r="BD4419" t="s">
        <v>52401</v>
      </c>
    </row>
    <row r="4420" spans="47:56" x14ac:dyDescent="0.3">
      <c r="AU4420" t="s">
        <v>52402</v>
      </c>
      <c r="AW4420" t="s">
        <v>52403</v>
      </c>
      <c r="AZ4420" t="s">
        <v>52404</v>
      </c>
      <c r="BA4420" t="s">
        <v>52405</v>
      </c>
      <c r="BB4420" t="s">
        <v>52406</v>
      </c>
      <c r="BD4420" t="s">
        <v>52407</v>
      </c>
    </row>
    <row r="4421" spans="47:56" x14ac:dyDescent="0.3">
      <c r="AU4421" t="s">
        <v>52408</v>
      </c>
      <c r="AW4421" t="s">
        <v>52409</v>
      </c>
      <c r="AZ4421" t="s">
        <v>52410</v>
      </c>
      <c r="BA4421" t="s">
        <v>52411</v>
      </c>
      <c r="BB4421" t="s">
        <v>52412</v>
      </c>
      <c r="BD4421" t="s">
        <v>52413</v>
      </c>
    </row>
    <row r="4422" spans="47:56" x14ac:dyDescent="0.3">
      <c r="AU4422" t="s">
        <v>52414</v>
      </c>
      <c r="AW4422" t="s">
        <v>52415</v>
      </c>
      <c r="AZ4422" t="s">
        <v>52416</v>
      </c>
      <c r="BA4422" t="s">
        <v>52417</v>
      </c>
      <c r="BB4422" t="s">
        <v>52418</v>
      </c>
      <c r="BD4422" t="s">
        <v>52419</v>
      </c>
    </row>
    <row r="4423" spans="47:56" x14ac:dyDescent="0.3">
      <c r="AU4423" t="s">
        <v>52420</v>
      </c>
      <c r="AW4423" t="s">
        <v>52421</v>
      </c>
      <c r="AZ4423" t="s">
        <v>52422</v>
      </c>
      <c r="BA4423" t="s">
        <v>52423</v>
      </c>
      <c r="BB4423" t="s">
        <v>52424</v>
      </c>
      <c r="BD4423" t="s">
        <v>52425</v>
      </c>
    </row>
    <row r="4424" spans="47:56" x14ac:dyDescent="0.3">
      <c r="AU4424" t="s">
        <v>52426</v>
      </c>
      <c r="AW4424" t="s">
        <v>52427</v>
      </c>
      <c r="AZ4424" t="s">
        <v>52428</v>
      </c>
      <c r="BA4424" t="s">
        <v>52429</v>
      </c>
      <c r="BB4424" t="s">
        <v>52430</v>
      </c>
      <c r="BD4424" t="s">
        <v>52431</v>
      </c>
    </row>
    <row r="4425" spans="47:56" x14ac:dyDescent="0.3">
      <c r="AU4425" t="s">
        <v>52432</v>
      </c>
      <c r="AW4425" t="s">
        <v>52433</v>
      </c>
      <c r="AZ4425" t="s">
        <v>52434</v>
      </c>
      <c r="BA4425" t="s">
        <v>52435</v>
      </c>
      <c r="BB4425" t="s">
        <v>52436</v>
      </c>
      <c r="BD4425" t="s">
        <v>52437</v>
      </c>
    </row>
    <row r="4426" spans="47:56" x14ac:dyDescent="0.3">
      <c r="AU4426" t="s">
        <v>52438</v>
      </c>
      <c r="AW4426" t="s">
        <v>52439</v>
      </c>
      <c r="AZ4426" t="s">
        <v>52440</v>
      </c>
      <c r="BA4426" t="s">
        <v>52441</v>
      </c>
      <c r="BB4426" t="s">
        <v>52442</v>
      </c>
      <c r="BD4426" t="s">
        <v>52443</v>
      </c>
    </row>
    <row r="4427" spans="47:56" x14ac:dyDescent="0.3">
      <c r="AU4427" t="s">
        <v>52444</v>
      </c>
      <c r="AW4427" t="s">
        <v>52445</v>
      </c>
      <c r="AZ4427" t="s">
        <v>52446</v>
      </c>
      <c r="BA4427" t="s">
        <v>52447</v>
      </c>
      <c r="BB4427" t="s">
        <v>52448</v>
      </c>
      <c r="BD4427" t="s">
        <v>52449</v>
      </c>
    </row>
    <row r="4428" spans="47:56" x14ac:dyDescent="0.3">
      <c r="AU4428" t="s">
        <v>52450</v>
      </c>
      <c r="AW4428" t="s">
        <v>52451</v>
      </c>
      <c r="AZ4428" t="s">
        <v>52452</v>
      </c>
      <c r="BA4428" t="s">
        <v>52453</v>
      </c>
      <c r="BB4428" t="s">
        <v>52454</v>
      </c>
      <c r="BD4428" t="s">
        <v>52455</v>
      </c>
    </row>
    <row r="4429" spans="47:56" x14ac:dyDescent="0.3">
      <c r="AU4429" t="s">
        <v>52456</v>
      </c>
      <c r="AW4429" t="s">
        <v>52457</v>
      </c>
      <c r="AZ4429" t="s">
        <v>52458</v>
      </c>
      <c r="BA4429" t="s">
        <v>52459</v>
      </c>
      <c r="BB4429" t="s">
        <v>52460</v>
      </c>
      <c r="BD4429" t="s">
        <v>52461</v>
      </c>
    </row>
    <row r="4430" spans="47:56" x14ac:dyDescent="0.3">
      <c r="AU4430" t="s">
        <v>52462</v>
      </c>
      <c r="AW4430" t="s">
        <v>52463</v>
      </c>
      <c r="AZ4430" t="s">
        <v>52464</v>
      </c>
      <c r="BA4430" t="s">
        <v>52465</v>
      </c>
      <c r="BB4430" t="s">
        <v>52466</v>
      </c>
      <c r="BD4430" t="s">
        <v>52467</v>
      </c>
    </row>
    <row r="4431" spans="47:56" x14ac:dyDescent="0.3">
      <c r="AU4431" t="s">
        <v>52468</v>
      </c>
      <c r="AW4431" t="s">
        <v>52469</v>
      </c>
      <c r="AZ4431" t="s">
        <v>52470</v>
      </c>
      <c r="BA4431" t="s">
        <v>52471</v>
      </c>
      <c r="BB4431" t="s">
        <v>52472</v>
      </c>
      <c r="BD4431" t="s">
        <v>52473</v>
      </c>
    </row>
    <row r="4432" spans="47:56" x14ac:dyDescent="0.3">
      <c r="AU4432" t="s">
        <v>52474</v>
      </c>
      <c r="AW4432" t="s">
        <v>52475</v>
      </c>
      <c r="AZ4432" t="s">
        <v>52476</v>
      </c>
      <c r="BA4432" t="s">
        <v>52477</v>
      </c>
      <c r="BB4432" t="s">
        <v>52478</v>
      </c>
      <c r="BD4432" t="s">
        <v>52479</v>
      </c>
    </row>
    <row r="4433" spans="47:56" x14ac:dyDescent="0.3">
      <c r="AU4433" t="s">
        <v>52480</v>
      </c>
      <c r="AW4433" t="s">
        <v>52481</v>
      </c>
      <c r="AZ4433" t="s">
        <v>52482</v>
      </c>
      <c r="BA4433" t="s">
        <v>52483</v>
      </c>
      <c r="BB4433" t="s">
        <v>52484</v>
      </c>
      <c r="BD4433" t="s">
        <v>52485</v>
      </c>
    </row>
    <row r="4434" spans="47:56" x14ac:dyDescent="0.3">
      <c r="AU4434" t="s">
        <v>52486</v>
      </c>
      <c r="AW4434" t="s">
        <v>52487</v>
      </c>
      <c r="AZ4434" t="s">
        <v>52488</v>
      </c>
      <c r="BA4434" t="s">
        <v>52489</v>
      </c>
      <c r="BB4434" t="s">
        <v>52490</v>
      </c>
      <c r="BD4434" t="s">
        <v>52491</v>
      </c>
    </row>
    <row r="4435" spans="47:56" x14ac:dyDescent="0.3">
      <c r="AU4435" t="s">
        <v>52492</v>
      </c>
      <c r="AW4435" t="s">
        <v>52493</v>
      </c>
      <c r="AZ4435" t="s">
        <v>52494</v>
      </c>
      <c r="BA4435" t="s">
        <v>52495</v>
      </c>
      <c r="BB4435" t="s">
        <v>52496</v>
      </c>
      <c r="BD4435" t="s">
        <v>52497</v>
      </c>
    </row>
    <row r="4436" spans="47:56" x14ac:dyDescent="0.3">
      <c r="AU4436" t="s">
        <v>52498</v>
      </c>
      <c r="AW4436" t="s">
        <v>52499</v>
      </c>
      <c r="AZ4436" t="s">
        <v>52500</v>
      </c>
      <c r="BA4436" t="s">
        <v>52501</v>
      </c>
      <c r="BB4436" t="s">
        <v>52502</v>
      </c>
      <c r="BD4436" t="s">
        <v>52503</v>
      </c>
    </row>
    <row r="4437" spans="47:56" x14ac:dyDescent="0.3">
      <c r="AU4437" t="s">
        <v>52504</v>
      </c>
      <c r="AW4437" t="s">
        <v>52505</v>
      </c>
      <c r="AZ4437" t="s">
        <v>52506</v>
      </c>
      <c r="BA4437" t="s">
        <v>52507</v>
      </c>
      <c r="BB4437" t="s">
        <v>52508</v>
      </c>
      <c r="BD4437" t="s">
        <v>52509</v>
      </c>
    </row>
    <row r="4438" spans="47:56" x14ac:dyDescent="0.3">
      <c r="AU4438" t="s">
        <v>52510</v>
      </c>
      <c r="AW4438" t="s">
        <v>52511</v>
      </c>
      <c r="AZ4438" t="s">
        <v>52512</v>
      </c>
      <c r="BA4438" t="s">
        <v>52513</v>
      </c>
      <c r="BB4438" t="s">
        <v>52514</v>
      </c>
      <c r="BD4438" t="s">
        <v>52515</v>
      </c>
    </row>
    <row r="4439" spans="47:56" x14ac:dyDescent="0.3">
      <c r="AU4439" t="s">
        <v>52516</v>
      </c>
      <c r="AW4439" t="s">
        <v>52517</v>
      </c>
      <c r="AZ4439" t="s">
        <v>52518</v>
      </c>
      <c r="BA4439" t="s">
        <v>52519</v>
      </c>
      <c r="BB4439" t="s">
        <v>52520</v>
      </c>
      <c r="BD4439" t="s">
        <v>52521</v>
      </c>
    </row>
    <row r="4440" spans="47:56" x14ac:dyDescent="0.3">
      <c r="AU4440" t="s">
        <v>52522</v>
      </c>
      <c r="AW4440" t="s">
        <v>52523</v>
      </c>
      <c r="AZ4440" t="s">
        <v>52524</v>
      </c>
      <c r="BA4440" t="s">
        <v>52525</v>
      </c>
      <c r="BB4440" t="s">
        <v>52526</v>
      </c>
      <c r="BD4440" t="s">
        <v>52527</v>
      </c>
    </row>
    <row r="4441" spans="47:56" x14ac:dyDescent="0.3">
      <c r="AU4441" t="s">
        <v>52528</v>
      </c>
      <c r="AW4441" t="s">
        <v>52529</v>
      </c>
      <c r="AZ4441" t="s">
        <v>52530</v>
      </c>
      <c r="BA4441" t="s">
        <v>52531</v>
      </c>
      <c r="BB4441" t="s">
        <v>52532</v>
      </c>
      <c r="BD4441" t="s">
        <v>52533</v>
      </c>
    </row>
    <row r="4442" spans="47:56" x14ac:dyDescent="0.3">
      <c r="AU4442" t="s">
        <v>52534</v>
      </c>
      <c r="AW4442" t="s">
        <v>52535</v>
      </c>
      <c r="AZ4442" t="s">
        <v>52536</v>
      </c>
      <c r="BA4442" t="s">
        <v>52537</v>
      </c>
      <c r="BB4442" t="s">
        <v>52538</v>
      </c>
      <c r="BD4442" t="s">
        <v>52539</v>
      </c>
    </row>
    <row r="4443" spans="47:56" x14ac:dyDescent="0.3">
      <c r="AU4443" t="s">
        <v>52540</v>
      </c>
      <c r="AW4443" t="s">
        <v>52541</v>
      </c>
      <c r="AZ4443" t="s">
        <v>52542</v>
      </c>
      <c r="BA4443" t="s">
        <v>52543</v>
      </c>
      <c r="BB4443" t="s">
        <v>52544</v>
      </c>
      <c r="BD4443" t="s">
        <v>52545</v>
      </c>
    </row>
    <row r="4444" spans="47:56" x14ac:dyDescent="0.3">
      <c r="AU4444" t="s">
        <v>52546</v>
      </c>
      <c r="AW4444" t="s">
        <v>52547</v>
      </c>
      <c r="AZ4444" t="s">
        <v>52548</v>
      </c>
      <c r="BA4444" t="s">
        <v>52549</v>
      </c>
      <c r="BB4444" t="s">
        <v>52550</v>
      </c>
      <c r="BD4444" t="s">
        <v>52551</v>
      </c>
    </row>
    <row r="4445" spans="47:56" x14ac:dyDescent="0.3">
      <c r="AU4445" t="s">
        <v>38042</v>
      </c>
      <c r="AW4445" t="s">
        <v>52552</v>
      </c>
      <c r="AZ4445" t="s">
        <v>52553</v>
      </c>
      <c r="BA4445" t="s">
        <v>52554</v>
      </c>
      <c r="BB4445" t="s">
        <v>52555</v>
      </c>
      <c r="BD4445" t="s">
        <v>52556</v>
      </c>
    </row>
    <row r="4446" spans="47:56" x14ac:dyDescent="0.3">
      <c r="AU4446" t="s">
        <v>52557</v>
      </c>
      <c r="AW4446" t="s">
        <v>52558</v>
      </c>
      <c r="AZ4446" t="s">
        <v>52559</v>
      </c>
      <c r="BA4446" t="s">
        <v>52560</v>
      </c>
      <c r="BB4446" t="s">
        <v>52561</v>
      </c>
      <c r="BD4446" t="s">
        <v>52562</v>
      </c>
    </row>
    <row r="4447" spans="47:56" x14ac:dyDescent="0.3">
      <c r="AU4447" t="s">
        <v>52563</v>
      </c>
      <c r="AW4447" t="s">
        <v>52564</v>
      </c>
      <c r="AZ4447" t="s">
        <v>52565</v>
      </c>
      <c r="BA4447" t="s">
        <v>52566</v>
      </c>
      <c r="BB4447" t="s">
        <v>52567</v>
      </c>
      <c r="BD4447" t="s">
        <v>52568</v>
      </c>
    </row>
    <row r="4448" spans="47:56" x14ac:dyDescent="0.3">
      <c r="AU4448" t="s">
        <v>52569</v>
      </c>
      <c r="AW4448" t="s">
        <v>52570</v>
      </c>
      <c r="AZ4448" t="s">
        <v>52571</v>
      </c>
      <c r="BA4448" t="s">
        <v>52572</v>
      </c>
      <c r="BB4448" t="s">
        <v>52573</v>
      </c>
      <c r="BD4448" t="s">
        <v>52574</v>
      </c>
    </row>
    <row r="4449" spans="47:56" x14ac:dyDescent="0.3">
      <c r="AU4449" t="s">
        <v>52575</v>
      </c>
      <c r="AW4449" t="s">
        <v>52576</v>
      </c>
      <c r="AZ4449" t="s">
        <v>52577</v>
      </c>
      <c r="BA4449" t="s">
        <v>52578</v>
      </c>
      <c r="BB4449" t="s">
        <v>52579</v>
      </c>
      <c r="BD4449" t="s">
        <v>52580</v>
      </c>
    </row>
    <row r="4450" spans="47:56" x14ac:dyDescent="0.3">
      <c r="AU4450" t="s">
        <v>52581</v>
      </c>
      <c r="AW4450" t="s">
        <v>52582</v>
      </c>
      <c r="AZ4450" t="s">
        <v>52583</v>
      </c>
      <c r="BA4450" t="s">
        <v>52584</v>
      </c>
      <c r="BB4450" t="s">
        <v>52585</v>
      </c>
      <c r="BD4450" t="s">
        <v>52586</v>
      </c>
    </row>
    <row r="4451" spans="47:56" x14ac:dyDescent="0.3">
      <c r="AU4451" t="s">
        <v>52587</v>
      </c>
      <c r="AW4451" t="s">
        <v>52588</v>
      </c>
      <c r="AZ4451" t="s">
        <v>52589</v>
      </c>
      <c r="BA4451" t="s">
        <v>52590</v>
      </c>
      <c r="BB4451" t="s">
        <v>52591</v>
      </c>
      <c r="BD4451" t="s">
        <v>52592</v>
      </c>
    </row>
    <row r="4452" spans="47:56" x14ac:dyDescent="0.3">
      <c r="AU4452" t="s">
        <v>52593</v>
      </c>
      <c r="AW4452" t="s">
        <v>52594</v>
      </c>
      <c r="AZ4452" t="s">
        <v>52595</v>
      </c>
      <c r="BA4452" t="s">
        <v>52596</v>
      </c>
      <c r="BB4452" t="s">
        <v>52597</v>
      </c>
      <c r="BD4452" t="s">
        <v>52598</v>
      </c>
    </row>
    <row r="4453" spans="47:56" x14ac:dyDescent="0.3">
      <c r="AU4453" t="s">
        <v>52599</v>
      </c>
      <c r="AW4453" t="s">
        <v>52600</v>
      </c>
      <c r="AZ4453" t="s">
        <v>52601</v>
      </c>
      <c r="BA4453" t="s">
        <v>52602</v>
      </c>
      <c r="BB4453" t="s">
        <v>52603</v>
      </c>
      <c r="BD4453" t="s">
        <v>52604</v>
      </c>
    </row>
    <row r="4454" spans="47:56" x14ac:dyDescent="0.3">
      <c r="AU4454" t="s">
        <v>32822</v>
      </c>
      <c r="AW4454" t="s">
        <v>52605</v>
      </c>
      <c r="AZ4454" t="s">
        <v>52606</v>
      </c>
      <c r="BA4454" t="s">
        <v>52607</v>
      </c>
      <c r="BB4454" t="s">
        <v>52608</v>
      </c>
      <c r="BD4454" t="s">
        <v>52609</v>
      </c>
    </row>
    <row r="4455" spans="47:56" x14ac:dyDescent="0.3">
      <c r="AU4455" t="s">
        <v>52610</v>
      </c>
      <c r="AW4455" t="s">
        <v>52611</v>
      </c>
      <c r="AZ4455" t="s">
        <v>52612</v>
      </c>
      <c r="BA4455" t="s">
        <v>52613</v>
      </c>
      <c r="BB4455" t="s">
        <v>52614</v>
      </c>
      <c r="BD4455" t="s">
        <v>52615</v>
      </c>
    </row>
    <row r="4456" spans="47:56" x14ac:dyDescent="0.3">
      <c r="AU4456" t="s">
        <v>52616</v>
      </c>
      <c r="AW4456" t="s">
        <v>52617</v>
      </c>
      <c r="AZ4456" t="s">
        <v>52618</v>
      </c>
      <c r="BA4456" t="s">
        <v>52619</v>
      </c>
      <c r="BB4456" t="s">
        <v>52620</v>
      </c>
      <c r="BD4456" t="s">
        <v>52621</v>
      </c>
    </row>
    <row r="4457" spans="47:56" x14ac:dyDescent="0.3">
      <c r="AU4457" t="s">
        <v>52622</v>
      </c>
      <c r="AW4457" t="s">
        <v>52623</v>
      </c>
      <c r="AZ4457" t="s">
        <v>52624</v>
      </c>
      <c r="BA4457" t="s">
        <v>52625</v>
      </c>
      <c r="BB4457" t="s">
        <v>52626</v>
      </c>
      <c r="BD4457" t="s">
        <v>52627</v>
      </c>
    </row>
    <row r="4458" spans="47:56" x14ac:dyDescent="0.3">
      <c r="AU4458" t="s">
        <v>52628</v>
      </c>
      <c r="AW4458" t="s">
        <v>52629</v>
      </c>
      <c r="AZ4458" t="s">
        <v>52630</v>
      </c>
      <c r="BA4458" t="s">
        <v>52631</v>
      </c>
      <c r="BB4458" t="s">
        <v>52632</v>
      </c>
      <c r="BD4458" t="s">
        <v>52633</v>
      </c>
    </row>
    <row r="4459" spans="47:56" x14ac:dyDescent="0.3">
      <c r="AU4459" t="s">
        <v>52634</v>
      </c>
      <c r="AW4459" t="s">
        <v>52635</v>
      </c>
      <c r="AZ4459" t="s">
        <v>52636</v>
      </c>
      <c r="BA4459" t="s">
        <v>52637</v>
      </c>
      <c r="BB4459" t="s">
        <v>52638</v>
      </c>
      <c r="BD4459" t="s">
        <v>52639</v>
      </c>
    </row>
    <row r="4460" spans="47:56" x14ac:dyDescent="0.3">
      <c r="AU4460" t="s">
        <v>52640</v>
      </c>
      <c r="AW4460" t="s">
        <v>52641</v>
      </c>
      <c r="AZ4460" t="s">
        <v>52642</v>
      </c>
      <c r="BA4460" t="s">
        <v>52643</v>
      </c>
      <c r="BB4460" t="s">
        <v>52644</v>
      </c>
      <c r="BD4460" t="s">
        <v>52645</v>
      </c>
    </row>
    <row r="4461" spans="47:56" x14ac:dyDescent="0.3">
      <c r="AU4461" t="s">
        <v>52646</v>
      </c>
      <c r="AW4461" t="s">
        <v>52647</v>
      </c>
      <c r="AZ4461" t="s">
        <v>52648</v>
      </c>
      <c r="BA4461" t="s">
        <v>52649</v>
      </c>
      <c r="BB4461" t="s">
        <v>25492</v>
      </c>
      <c r="BD4461" t="s">
        <v>52650</v>
      </c>
    </row>
    <row r="4462" spans="47:56" x14ac:dyDescent="0.3">
      <c r="AU4462" t="s">
        <v>52651</v>
      </c>
      <c r="AW4462" t="s">
        <v>52652</v>
      </c>
      <c r="AZ4462" t="s">
        <v>52653</v>
      </c>
      <c r="BA4462" t="s">
        <v>52654</v>
      </c>
      <c r="BB4462" t="s">
        <v>52655</v>
      </c>
      <c r="BD4462" t="s">
        <v>52656</v>
      </c>
    </row>
    <row r="4463" spans="47:56" x14ac:dyDescent="0.3">
      <c r="AU4463" t="s">
        <v>52657</v>
      </c>
      <c r="AW4463" t="s">
        <v>52658</v>
      </c>
      <c r="AZ4463" t="s">
        <v>52659</v>
      </c>
      <c r="BA4463" t="s">
        <v>52660</v>
      </c>
      <c r="BB4463" t="s">
        <v>52661</v>
      </c>
      <c r="BD4463" t="s">
        <v>52662</v>
      </c>
    </row>
    <row r="4464" spans="47:56" x14ac:dyDescent="0.3">
      <c r="AU4464" t="s">
        <v>52663</v>
      </c>
      <c r="AW4464" t="s">
        <v>52664</v>
      </c>
      <c r="AZ4464" t="s">
        <v>52665</v>
      </c>
      <c r="BA4464" t="s">
        <v>52666</v>
      </c>
      <c r="BB4464" t="s">
        <v>52667</v>
      </c>
      <c r="BD4464" t="s">
        <v>52668</v>
      </c>
    </row>
    <row r="4465" spans="47:56" x14ac:dyDescent="0.3">
      <c r="AU4465" t="s">
        <v>52669</v>
      </c>
      <c r="AW4465" t="s">
        <v>52670</v>
      </c>
      <c r="AZ4465" t="s">
        <v>52671</v>
      </c>
      <c r="BA4465" t="s">
        <v>52672</v>
      </c>
      <c r="BB4465" t="s">
        <v>52673</v>
      </c>
      <c r="BD4465" t="s">
        <v>52674</v>
      </c>
    </row>
    <row r="4466" spans="47:56" x14ac:dyDescent="0.3">
      <c r="AU4466" t="s">
        <v>52675</v>
      </c>
      <c r="AW4466" t="s">
        <v>52676</v>
      </c>
      <c r="AZ4466" t="s">
        <v>52677</v>
      </c>
      <c r="BA4466" t="s">
        <v>52678</v>
      </c>
      <c r="BB4466" t="s">
        <v>52679</v>
      </c>
      <c r="BD4466" t="s">
        <v>52680</v>
      </c>
    </row>
    <row r="4467" spans="47:56" x14ac:dyDescent="0.3">
      <c r="AU4467" t="s">
        <v>52681</v>
      </c>
      <c r="AW4467" t="s">
        <v>52682</v>
      </c>
      <c r="AZ4467" t="s">
        <v>52683</v>
      </c>
      <c r="BA4467" t="s">
        <v>52684</v>
      </c>
      <c r="BB4467" t="s">
        <v>52685</v>
      </c>
      <c r="BD4467" t="s">
        <v>52686</v>
      </c>
    </row>
    <row r="4468" spans="47:56" x14ac:dyDescent="0.3">
      <c r="AU4468" t="s">
        <v>52687</v>
      </c>
      <c r="AW4468" t="s">
        <v>52688</v>
      </c>
      <c r="AZ4468" t="s">
        <v>52689</v>
      </c>
      <c r="BA4468" t="s">
        <v>52690</v>
      </c>
      <c r="BB4468" t="s">
        <v>52691</v>
      </c>
      <c r="BD4468" t="s">
        <v>52692</v>
      </c>
    </row>
    <row r="4469" spans="47:56" x14ac:dyDescent="0.3">
      <c r="AU4469" t="s">
        <v>52693</v>
      </c>
      <c r="AW4469" t="s">
        <v>52694</v>
      </c>
      <c r="AZ4469" t="s">
        <v>52695</v>
      </c>
      <c r="BA4469" t="s">
        <v>52696</v>
      </c>
      <c r="BB4469" t="s">
        <v>52697</v>
      </c>
      <c r="BD4469" t="s">
        <v>52698</v>
      </c>
    </row>
    <row r="4470" spans="47:56" x14ac:dyDescent="0.3">
      <c r="AU4470" t="s">
        <v>52699</v>
      </c>
      <c r="AW4470" t="s">
        <v>52700</v>
      </c>
      <c r="AZ4470" t="s">
        <v>52701</v>
      </c>
      <c r="BA4470" t="s">
        <v>52702</v>
      </c>
      <c r="BB4470" t="s">
        <v>52703</v>
      </c>
      <c r="BD4470" t="s">
        <v>52704</v>
      </c>
    </row>
    <row r="4471" spans="47:56" x14ac:dyDescent="0.3">
      <c r="AU4471" t="s">
        <v>52705</v>
      </c>
      <c r="AW4471" t="s">
        <v>52706</v>
      </c>
      <c r="AZ4471" t="s">
        <v>52707</v>
      </c>
      <c r="BA4471" t="s">
        <v>52708</v>
      </c>
      <c r="BB4471" t="s">
        <v>52709</v>
      </c>
      <c r="BD4471" t="s">
        <v>52710</v>
      </c>
    </row>
    <row r="4472" spans="47:56" x14ac:dyDescent="0.3">
      <c r="AU4472" t="s">
        <v>52711</v>
      </c>
      <c r="AW4472" t="s">
        <v>52712</v>
      </c>
      <c r="AZ4472" t="s">
        <v>52713</v>
      </c>
      <c r="BA4472" t="s">
        <v>52714</v>
      </c>
      <c r="BB4472" t="s">
        <v>52715</v>
      </c>
      <c r="BD4472" t="s">
        <v>52716</v>
      </c>
    </row>
    <row r="4473" spans="47:56" x14ac:dyDescent="0.3">
      <c r="AU4473" t="s">
        <v>52717</v>
      </c>
      <c r="AW4473" t="s">
        <v>52718</v>
      </c>
      <c r="AZ4473" t="s">
        <v>52719</v>
      </c>
      <c r="BA4473" t="s">
        <v>52720</v>
      </c>
      <c r="BB4473" t="s">
        <v>52721</v>
      </c>
      <c r="BD4473" t="s">
        <v>52722</v>
      </c>
    </row>
    <row r="4474" spans="47:56" x14ac:dyDescent="0.3">
      <c r="AU4474" t="s">
        <v>52723</v>
      </c>
      <c r="AW4474" t="s">
        <v>52724</v>
      </c>
      <c r="AZ4474" t="s">
        <v>52725</v>
      </c>
      <c r="BA4474" t="s">
        <v>52726</v>
      </c>
      <c r="BB4474" t="s">
        <v>52727</v>
      </c>
      <c r="BD4474" t="s">
        <v>52728</v>
      </c>
    </row>
    <row r="4475" spans="47:56" x14ac:dyDescent="0.3">
      <c r="AU4475" t="s">
        <v>52729</v>
      </c>
      <c r="AW4475" t="s">
        <v>52730</v>
      </c>
      <c r="AZ4475" t="s">
        <v>52731</v>
      </c>
      <c r="BA4475" t="s">
        <v>52732</v>
      </c>
      <c r="BB4475" t="s">
        <v>52733</v>
      </c>
      <c r="BD4475" t="s">
        <v>52734</v>
      </c>
    </row>
    <row r="4476" spans="47:56" x14ac:dyDescent="0.3">
      <c r="AU4476" t="s">
        <v>52735</v>
      </c>
      <c r="AW4476" t="s">
        <v>52736</v>
      </c>
      <c r="AZ4476" t="s">
        <v>52737</v>
      </c>
      <c r="BA4476" t="s">
        <v>52738</v>
      </c>
      <c r="BB4476" t="s">
        <v>52739</v>
      </c>
      <c r="BD4476" t="s">
        <v>52740</v>
      </c>
    </row>
    <row r="4477" spans="47:56" x14ac:dyDescent="0.3">
      <c r="AU4477" t="s">
        <v>52741</v>
      </c>
      <c r="AW4477" t="s">
        <v>52742</v>
      </c>
      <c r="AZ4477" t="s">
        <v>52743</v>
      </c>
      <c r="BA4477" t="s">
        <v>52744</v>
      </c>
      <c r="BB4477" t="s">
        <v>52745</v>
      </c>
      <c r="BD4477" t="s">
        <v>52746</v>
      </c>
    </row>
    <row r="4478" spans="47:56" x14ac:dyDescent="0.3">
      <c r="AU4478" t="s">
        <v>52747</v>
      </c>
      <c r="AW4478" t="s">
        <v>52748</v>
      </c>
      <c r="AZ4478" t="s">
        <v>52749</v>
      </c>
      <c r="BA4478" t="s">
        <v>52750</v>
      </c>
      <c r="BB4478" t="s">
        <v>52751</v>
      </c>
      <c r="BD4478" t="s">
        <v>52752</v>
      </c>
    </row>
    <row r="4479" spans="47:56" x14ac:dyDescent="0.3">
      <c r="AU4479" t="s">
        <v>52753</v>
      </c>
      <c r="AW4479" t="s">
        <v>52754</v>
      </c>
      <c r="AZ4479" t="s">
        <v>52755</v>
      </c>
      <c r="BA4479" t="s">
        <v>52756</v>
      </c>
      <c r="BB4479" t="s">
        <v>52757</v>
      </c>
      <c r="BD4479" t="s">
        <v>52758</v>
      </c>
    </row>
    <row r="4480" spans="47:56" x14ac:dyDescent="0.3">
      <c r="AU4480" t="s">
        <v>52759</v>
      </c>
      <c r="AW4480" t="s">
        <v>52760</v>
      </c>
      <c r="AZ4480" t="s">
        <v>52761</v>
      </c>
      <c r="BA4480" t="s">
        <v>52762</v>
      </c>
      <c r="BB4480" t="s">
        <v>52763</v>
      </c>
      <c r="BD4480" t="s">
        <v>25035</v>
      </c>
    </row>
    <row r="4481" spans="47:56" x14ac:dyDescent="0.3">
      <c r="AU4481" t="s">
        <v>52764</v>
      </c>
      <c r="AW4481" t="s">
        <v>52765</v>
      </c>
      <c r="AZ4481" t="s">
        <v>52766</v>
      </c>
      <c r="BA4481" t="s">
        <v>52767</v>
      </c>
      <c r="BB4481" t="s">
        <v>52768</v>
      </c>
      <c r="BD4481" t="s">
        <v>52769</v>
      </c>
    </row>
    <row r="4482" spans="47:56" x14ac:dyDescent="0.3">
      <c r="AU4482" t="s">
        <v>52770</v>
      </c>
      <c r="AW4482" t="s">
        <v>52771</v>
      </c>
      <c r="AZ4482" t="s">
        <v>52772</v>
      </c>
      <c r="BA4482" t="s">
        <v>52773</v>
      </c>
      <c r="BB4482" t="s">
        <v>52774</v>
      </c>
      <c r="BD4482" t="s">
        <v>52775</v>
      </c>
    </row>
    <row r="4483" spans="47:56" x14ac:dyDescent="0.3">
      <c r="AU4483" t="s">
        <v>52776</v>
      </c>
      <c r="AW4483" t="s">
        <v>52777</v>
      </c>
      <c r="AZ4483" t="s">
        <v>52778</v>
      </c>
      <c r="BA4483" t="s">
        <v>52779</v>
      </c>
      <c r="BB4483" t="s">
        <v>52780</v>
      </c>
      <c r="BD4483" t="s">
        <v>52781</v>
      </c>
    </row>
    <row r="4484" spans="47:56" x14ac:dyDescent="0.3">
      <c r="AU4484" t="s">
        <v>52782</v>
      </c>
      <c r="AW4484" t="s">
        <v>52783</v>
      </c>
      <c r="AZ4484" t="s">
        <v>52784</v>
      </c>
      <c r="BA4484" t="s">
        <v>52785</v>
      </c>
      <c r="BB4484" t="s">
        <v>52786</v>
      </c>
      <c r="BD4484" t="s">
        <v>52787</v>
      </c>
    </row>
    <row r="4485" spans="47:56" x14ac:dyDescent="0.3">
      <c r="AU4485" t="s">
        <v>52788</v>
      </c>
      <c r="AW4485" t="s">
        <v>52789</v>
      </c>
      <c r="AZ4485" t="s">
        <v>52790</v>
      </c>
      <c r="BA4485" t="s">
        <v>52791</v>
      </c>
      <c r="BB4485" t="s">
        <v>52792</v>
      </c>
      <c r="BD4485" t="s">
        <v>52793</v>
      </c>
    </row>
    <row r="4486" spans="47:56" x14ac:dyDescent="0.3">
      <c r="AU4486" t="s">
        <v>52794</v>
      </c>
      <c r="AW4486" t="s">
        <v>52795</v>
      </c>
      <c r="AZ4486" t="s">
        <v>52796</v>
      </c>
      <c r="BA4486" t="s">
        <v>52797</v>
      </c>
      <c r="BB4486" t="s">
        <v>52798</v>
      </c>
      <c r="BD4486" t="s">
        <v>52799</v>
      </c>
    </row>
    <row r="4487" spans="47:56" x14ac:dyDescent="0.3">
      <c r="AU4487" t="s">
        <v>52800</v>
      </c>
      <c r="AW4487" t="s">
        <v>52801</v>
      </c>
      <c r="AZ4487" t="s">
        <v>52802</v>
      </c>
      <c r="BA4487" t="s">
        <v>52803</v>
      </c>
      <c r="BB4487" t="s">
        <v>52804</v>
      </c>
      <c r="BD4487" t="s">
        <v>52805</v>
      </c>
    </row>
    <row r="4488" spans="47:56" x14ac:dyDescent="0.3">
      <c r="AU4488" t="s">
        <v>52806</v>
      </c>
      <c r="AW4488" t="s">
        <v>52807</v>
      </c>
      <c r="AZ4488" t="s">
        <v>52808</v>
      </c>
      <c r="BA4488" t="s">
        <v>52809</v>
      </c>
      <c r="BB4488" t="s">
        <v>52810</v>
      </c>
      <c r="BD4488" t="s">
        <v>52811</v>
      </c>
    </row>
    <row r="4489" spans="47:56" x14ac:dyDescent="0.3">
      <c r="AU4489" t="s">
        <v>52812</v>
      </c>
      <c r="AW4489" t="s">
        <v>52813</v>
      </c>
      <c r="AZ4489" t="s">
        <v>52814</v>
      </c>
      <c r="BA4489" t="s">
        <v>52815</v>
      </c>
      <c r="BB4489" t="s">
        <v>52816</v>
      </c>
      <c r="BD4489" t="s">
        <v>52817</v>
      </c>
    </row>
    <row r="4490" spans="47:56" x14ac:dyDescent="0.3">
      <c r="AU4490" t="s">
        <v>52818</v>
      </c>
      <c r="AW4490" t="s">
        <v>52819</v>
      </c>
      <c r="AZ4490" t="s">
        <v>52820</v>
      </c>
      <c r="BA4490" t="s">
        <v>52821</v>
      </c>
      <c r="BB4490" t="s">
        <v>52822</v>
      </c>
      <c r="BD4490" t="s">
        <v>52823</v>
      </c>
    </row>
    <row r="4491" spans="47:56" x14ac:dyDescent="0.3">
      <c r="AU4491" t="s">
        <v>52824</v>
      </c>
      <c r="AW4491" t="s">
        <v>52825</v>
      </c>
      <c r="AZ4491" t="s">
        <v>52826</v>
      </c>
      <c r="BA4491" t="s">
        <v>52827</v>
      </c>
      <c r="BB4491" t="s">
        <v>52828</v>
      </c>
      <c r="BD4491" t="s">
        <v>52829</v>
      </c>
    </row>
    <row r="4492" spans="47:56" x14ac:dyDescent="0.3">
      <c r="AU4492" t="s">
        <v>52830</v>
      </c>
      <c r="AW4492" t="s">
        <v>52831</v>
      </c>
      <c r="AZ4492" t="s">
        <v>52832</v>
      </c>
      <c r="BA4492" t="s">
        <v>52833</v>
      </c>
      <c r="BB4492" t="s">
        <v>52834</v>
      </c>
      <c r="BD4492" t="s">
        <v>52835</v>
      </c>
    </row>
    <row r="4493" spans="47:56" x14ac:dyDescent="0.3">
      <c r="AU4493" t="s">
        <v>52836</v>
      </c>
      <c r="AW4493" t="s">
        <v>52837</v>
      </c>
      <c r="AZ4493" t="s">
        <v>52838</v>
      </c>
      <c r="BA4493" t="s">
        <v>52839</v>
      </c>
      <c r="BB4493" t="s">
        <v>52840</v>
      </c>
      <c r="BD4493" t="s">
        <v>52841</v>
      </c>
    </row>
    <row r="4494" spans="47:56" x14ac:dyDescent="0.3">
      <c r="AU4494" t="s">
        <v>52842</v>
      </c>
      <c r="AW4494" t="s">
        <v>52843</v>
      </c>
      <c r="AZ4494" t="s">
        <v>52844</v>
      </c>
      <c r="BA4494" t="s">
        <v>52845</v>
      </c>
      <c r="BB4494" t="s">
        <v>52846</v>
      </c>
      <c r="BD4494" t="s">
        <v>52847</v>
      </c>
    </row>
    <row r="4495" spans="47:56" x14ac:dyDescent="0.3">
      <c r="AU4495" t="s">
        <v>52848</v>
      </c>
      <c r="AW4495" t="s">
        <v>52849</v>
      </c>
      <c r="AZ4495" t="s">
        <v>52850</v>
      </c>
      <c r="BA4495" t="s">
        <v>52851</v>
      </c>
      <c r="BB4495" t="s">
        <v>52852</v>
      </c>
      <c r="BD4495" t="s">
        <v>22685</v>
      </c>
    </row>
    <row r="4496" spans="47:56" x14ac:dyDescent="0.3">
      <c r="AU4496" t="s">
        <v>52853</v>
      </c>
      <c r="AW4496" t="s">
        <v>52854</v>
      </c>
      <c r="AZ4496" t="s">
        <v>52855</v>
      </c>
      <c r="BA4496" t="s">
        <v>52856</v>
      </c>
      <c r="BB4496" t="s">
        <v>52857</v>
      </c>
      <c r="BD4496" t="s">
        <v>52858</v>
      </c>
    </row>
    <row r="4497" spans="47:56" x14ac:dyDescent="0.3">
      <c r="AU4497" t="s">
        <v>52859</v>
      </c>
      <c r="AW4497" t="s">
        <v>52860</v>
      </c>
      <c r="AZ4497" t="s">
        <v>52861</v>
      </c>
      <c r="BA4497" t="s">
        <v>52862</v>
      </c>
      <c r="BB4497" t="s">
        <v>20364</v>
      </c>
      <c r="BD4497" t="s">
        <v>52863</v>
      </c>
    </row>
    <row r="4498" spans="47:56" x14ac:dyDescent="0.3">
      <c r="AU4498" t="s">
        <v>52864</v>
      </c>
      <c r="AW4498" t="s">
        <v>52865</v>
      </c>
      <c r="AZ4498" t="s">
        <v>52866</v>
      </c>
      <c r="BA4498" t="s">
        <v>52867</v>
      </c>
      <c r="BB4498" t="s">
        <v>52868</v>
      </c>
      <c r="BD4498" t="s">
        <v>52869</v>
      </c>
    </row>
    <row r="4499" spans="47:56" x14ac:dyDescent="0.3">
      <c r="AU4499" t="s">
        <v>52870</v>
      </c>
      <c r="AW4499" t="s">
        <v>52871</v>
      </c>
      <c r="AZ4499" t="s">
        <v>52872</v>
      </c>
      <c r="BA4499" t="s">
        <v>52873</v>
      </c>
      <c r="BB4499" t="s">
        <v>52874</v>
      </c>
      <c r="BD4499" t="s">
        <v>52875</v>
      </c>
    </row>
    <row r="4500" spans="47:56" x14ac:dyDescent="0.3">
      <c r="AU4500" t="s">
        <v>52876</v>
      </c>
      <c r="AW4500" t="s">
        <v>52877</v>
      </c>
      <c r="AZ4500" t="s">
        <v>52878</v>
      </c>
      <c r="BA4500" t="s">
        <v>52879</v>
      </c>
      <c r="BB4500" t="s">
        <v>52880</v>
      </c>
      <c r="BD4500" t="s">
        <v>52881</v>
      </c>
    </row>
    <row r="4501" spans="47:56" x14ac:dyDescent="0.3">
      <c r="AU4501" t="s">
        <v>52882</v>
      </c>
      <c r="AW4501" t="s">
        <v>52883</v>
      </c>
      <c r="AZ4501" t="s">
        <v>52884</v>
      </c>
      <c r="BA4501" t="s">
        <v>52885</v>
      </c>
      <c r="BB4501" t="s">
        <v>52886</v>
      </c>
      <c r="BD4501" t="s">
        <v>52887</v>
      </c>
    </row>
    <row r="4502" spans="47:56" x14ac:dyDescent="0.3">
      <c r="AU4502" t="s">
        <v>52888</v>
      </c>
      <c r="AW4502" t="s">
        <v>52889</v>
      </c>
      <c r="AZ4502" t="s">
        <v>52890</v>
      </c>
      <c r="BA4502" t="s">
        <v>52891</v>
      </c>
      <c r="BB4502" t="s">
        <v>52892</v>
      </c>
      <c r="BD4502" t="s">
        <v>52893</v>
      </c>
    </row>
    <row r="4503" spans="47:56" x14ac:dyDescent="0.3">
      <c r="AU4503" t="s">
        <v>52894</v>
      </c>
      <c r="AW4503" t="s">
        <v>52895</v>
      </c>
      <c r="AZ4503" t="s">
        <v>52896</v>
      </c>
      <c r="BA4503" t="s">
        <v>52897</v>
      </c>
      <c r="BB4503" t="s">
        <v>52898</v>
      </c>
      <c r="BD4503" t="s">
        <v>52899</v>
      </c>
    </row>
    <row r="4504" spans="47:56" x14ac:dyDescent="0.3">
      <c r="AU4504" t="s">
        <v>52900</v>
      </c>
      <c r="AW4504" t="s">
        <v>52901</v>
      </c>
      <c r="AZ4504" t="s">
        <v>52902</v>
      </c>
      <c r="BA4504" t="s">
        <v>52903</v>
      </c>
      <c r="BB4504" t="s">
        <v>52904</v>
      </c>
      <c r="BD4504" t="s">
        <v>52905</v>
      </c>
    </row>
    <row r="4505" spans="47:56" x14ac:dyDescent="0.3">
      <c r="AU4505" t="s">
        <v>52906</v>
      </c>
      <c r="AW4505" t="s">
        <v>52907</v>
      </c>
      <c r="AZ4505" t="s">
        <v>52908</v>
      </c>
      <c r="BA4505" t="s">
        <v>52909</v>
      </c>
      <c r="BB4505" t="s">
        <v>52910</v>
      </c>
      <c r="BD4505" t="s">
        <v>52911</v>
      </c>
    </row>
    <row r="4506" spans="47:56" x14ac:dyDescent="0.3">
      <c r="AU4506" t="s">
        <v>52912</v>
      </c>
      <c r="AW4506" t="s">
        <v>52913</v>
      </c>
      <c r="AZ4506" t="s">
        <v>52914</v>
      </c>
      <c r="BA4506" t="s">
        <v>52915</v>
      </c>
      <c r="BB4506" t="s">
        <v>52916</v>
      </c>
      <c r="BD4506" t="s">
        <v>52917</v>
      </c>
    </row>
    <row r="4507" spans="47:56" x14ac:dyDescent="0.3">
      <c r="AU4507" t="s">
        <v>52918</v>
      </c>
      <c r="AW4507" t="s">
        <v>52919</v>
      </c>
      <c r="AZ4507" t="s">
        <v>52920</v>
      </c>
      <c r="BA4507" t="s">
        <v>52921</v>
      </c>
      <c r="BB4507" t="s">
        <v>52922</v>
      </c>
      <c r="BD4507" t="s">
        <v>52923</v>
      </c>
    </row>
    <row r="4508" spans="47:56" x14ac:dyDescent="0.3">
      <c r="AU4508" t="s">
        <v>52924</v>
      </c>
      <c r="AW4508" t="s">
        <v>52925</v>
      </c>
      <c r="AZ4508" t="s">
        <v>52926</v>
      </c>
      <c r="BA4508" t="s">
        <v>52927</v>
      </c>
      <c r="BB4508" t="s">
        <v>52928</v>
      </c>
      <c r="BD4508" t="s">
        <v>52929</v>
      </c>
    </row>
    <row r="4509" spans="47:56" x14ac:dyDescent="0.3">
      <c r="AU4509" t="s">
        <v>52930</v>
      </c>
      <c r="AW4509" t="s">
        <v>52931</v>
      </c>
      <c r="AZ4509" t="s">
        <v>52932</v>
      </c>
      <c r="BA4509" t="s">
        <v>52933</v>
      </c>
      <c r="BB4509" t="s">
        <v>52934</v>
      </c>
      <c r="BD4509" t="s">
        <v>52935</v>
      </c>
    </row>
    <row r="4510" spans="47:56" x14ac:dyDescent="0.3">
      <c r="AU4510" t="s">
        <v>52936</v>
      </c>
      <c r="AW4510" t="s">
        <v>52937</v>
      </c>
      <c r="AZ4510" t="s">
        <v>52938</v>
      </c>
      <c r="BA4510" t="s">
        <v>52662</v>
      </c>
      <c r="BB4510" t="s">
        <v>52939</v>
      </c>
      <c r="BD4510" t="s">
        <v>52940</v>
      </c>
    </row>
    <row r="4511" spans="47:56" x14ac:dyDescent="0.3">
      <c r="AU4511" t="s">
        <v>52941</v>
      </c>
      <c r="AW4511" t="s">
        <v>52942</v>
      </c>
      <c r="AZ4511" t="s">
        <v>52943</v>
      </c>
      <c r="BA4511" t="s">
        <v>52944</v>
      </c>
      <c r="BB4511" t="s">
        <v>52945</v>
      </c>
      <c r="BD4511" t="s">
        <v>52946</v>
      </c>
    </row>
    <row r="4512" spans="47:56" x14ac:dyDescent="0.3">
      <c r="AU4512" t="s">
        <v>52947</v>
      </c>
      <c r="AW4512" t="s">
        <v>52948</v>
      </c>
      <c r="AZ4512" t="s">
        <v>52949</v>
      </c>
      <c r="BA4512" t="s">
        <v>52950</v>
      </c>
      <c r="BB4512" t="s">
        <v>52951</v>
      </c>
      <c r="BD4512" t="s">
        <v>52952</v>
      </c>
    </row>
    <row r="4513" spans="47:56" x14ac:dyDescent="0.3">
      <c r="AU4513" t="s">
        <v>52953</v>
      </c>
      <c r="AW4513" t="s">
        <v>52954</v>
      </c>
      <c r="AZ4513" t="s">
        <v>52955</v>
      </c>
      <c r="BA4513" t="s">
        <v>52956</v>
      </c>
      <c r="BB4513" t="s">
        <v>52957</v>
      </c>
      <c r="BD4513" t="s">
        <v>52958</v>
      </c>
    </row>
    <row r="4514" spans="47:56" x14ac:dyDescent="0.3">
      <c r="AU4514" t="s">
        <v>52959</v>
      </c>
      <c r="AW4514" t="s">
        <v>52960</v>
      </c>
      <c r="AZ4514" t="s">
        <v>52961</v>
      </c>
      <c r="BA4514" t="s">
        <v>52962</v>
      </c>
      <c r="BB4514" t="s">
        <v>52963</v>
      </c>
      <c r="BD4514" t="s">
        <v>52964</v>
      </c>
    </row>
    <row r="4515" spans="47:56" x14ac:dyDescent="0.3">
      <c r="AU4515" t="s">
        <v>52965</v>
      </c>
      <c r="AW4515" t="s">
        <v>52966</v>
      </c>
      <c r="AZ4515" t="s">
        <v>52967</v>
      </c>
      <c r="BA4515" t="s">
        <v>52968</v>
      </c>
      <c r="BB4515" t="s">
        <v>52969</v>
      </c>
      <c r="BD4515" t="s">
        <v>52970</v>
      </c>
    </row>
    <row r="4516" spans="47:56" x14ac:dyDescent="0.3">
      <c r="AU4516" t="s">
        <v>52971</v>
      </c>
      <c r="AW4516" t="s">
        <v>52972</v>
      </c>
      <c r="AZ4516" t="s">
        <v>52973</v>
      </c>
      <c r="BA4516" t="s">
        <v>52974</v>
      </c>
      <c r="BB4516" t="s">
        <v>52975</v>
      </c>
      <c r="BD4516" t="s">
        <v>52976</v>
      </c>
    </row>
    <row r="4517" spans="47:56" x14ac:dyDescent="0.3">
      <c r="AU4517" t="s">
        <v>13547</v>
      </c>
      <c r="AW4517" t="s">
        <v>52977</v>
      </c>
      <c r="AZ4517" t="s">
        <v>52978</v>
      </c>
      <c r="BA4517" t="s">
        <v>52979</v>
      </c>
      <c r="BB4517" t="s">
        <v>52980</v>
      </c>
      <c r="BD4517" t="s">
        <v>52981</v>
      </c>
    </row>
    <row r="4518" spans="47:56" x14ac:dyDescent="0.3">
      <c r="AU4518" t="s">
        <v>38488</v>
      </c>
      <c r="AW4518" t="s">
        <v>52982</v>
      </c>
      <c r="AZ4518" t="s">
        <v>52983</v>
      </c>
      <c r="BA4518" t="s">
        <v>52984</v>
      </c>
      <c r="BB4518" t="s">
        <v>52985</v>
      </c>
      <c r="BD4518" t="s">
        <v>52986</v>
      </c>
    </row>
    <row r="4519" spans="47:56" x14ac:dyDescent="0.3">
      <c r="AU4519" t="s">
        <v>52987</v>
      </c>
      <c r="AW4519" t="s">
        <v>52988</v>
      </c>
      <c r="AZ4519" t="s">
        <v>52989</v>
      </c>
      <c r="BA4519" t="s">
        <v>52990</v>
      </c>
      <c r="BB4519" t="s">
        <v>52991</v>
      </c>
      <c r="BD4519" t="s">
        <v>52992</v>
      </c>
    </row>
    <row r="4520" spans="47:56" x14ac:dyDescent="0.3">
      <c r="AU4520" t="s">
        <v>52993</v>
      </c>
      <c r="AW4520" t="s">
        <v>52994</v>
      </c>
      <c r="AZ4520" t="s">
        <v>52995</v>
      </c>
      <c r="BA4520" t="s">
        <v>52996</v>
      </c>
      <c r="BB4520" t="s">
        <v>52997</v>
      </c>
      <c r="BD4520" t="s">
        <v>52998</v>
      </c>
    </row>
    <row r="4521" spans="47:56" x14ac:dyDescent="0.3">
      <c r="AU4521" t="s">
        <v>52999</v>
      </c>
      <c r="AW4521" t="s">
        <v>53000</v>
      </c>
      <c r="AZ4521" t="s">
        <v>53001</v>
      </c>
      <c r="BA4521" t="s">
        <v>53002</v>
      </c>
      <c r="BB4521" t="s">
        <v>53003</v>
      </c>
      <c r="BD4521" t="s">
        <v>53004</v>
      </c>
    </row>
    <row r="4522" spans="47:56" x14ac:dyDescent="0.3">
      <c r="AU4522" t="s">
        <v>53005</v>
      </c>
      <c r="AW4522" t="s">
        <v>53006</v>
      </c>
      <c r="AZ4522" t="s">
        <v>53007</v>
      </c>
      <c r="BA4522" t="s">
        <v>53008</v>
      </c>
      <c r="BB4522" t="s">
        <v>53009</v>
      </c>
      <c r="BD4522" t="s">
        <v>53010</v>
      </c>
    </row>
    <row r="4523" spans="47:56" x14ac:dyDescent="0.3">
      <c r="AU4523" t="s">
        <v>53011</v>
      </c>
      <c r="AW4523" t="s">
        <v>53012</v>
      </c>
      <c r="AZ4523" t="s">
        <v>53013</v>
      </c>
      <c r="BA4523" t="s">
        <v>53014</v>
      </c>
      <c r="BB4523" t="s">
        <v>53015</v>
      </c>
      <c r="BD4523" t="s">
        <v>53016</v>
      </c>
    </row>
    <row r="4524" spans="47:56" x14ac:dyDescent="0.3">
      <c r="AU4524" t="s">
        <v>53017</v>
      </c>
      <c r="AW4524" t="s">
        <v>53018</v>
      </c>
      <c r="AZ4524" t="s">
        <v>53019</v>
      </c>
      <c r="BA4524" t="s">
        <v>53020</v>
      </c>
      <c r="BB4524" t="s">
        <v>53021</v>
      </c>
      <c r="BD4524" t="s">
        <v>53022</v>
      </c>
    </row>
    <row r="4525" spans="47:56" x14ac:dyDescent="0.3">
      <c r="AU4525" t="s">
        <v>53023</v>
      </c>
      <c r="AW4525" t="s">
        <v>53024</v>
      </c>
      <c r="AZ4525" t="s">
        <v>53025</v>
      </c>
      <c r="BA4525" t="s">
        <v>22607</v>
      </c>
      <c r="BB4525" t="s">
        <v>53026</v>
      </c>
      <c r="BD4525" t="s">
        <v>53027</v>
      </c>
    </row>
    <row r="4526" spans="47:56" x14ac:dyDescent="0.3">
      <c r="AU4526" t="s">
        <v>53028</v>
      </c>
      <c r="AW4526" t="s">
        <v>53029</v>
      </c>
      <c r="AZ4526" t="s">
        <v>53030</v>
      </c>
      <c r="BA4526" t="s">
        <v>53031</v>
      </c>
      <c r="BB4526" t="s">
        <v>53032</v>
      </c>
      <c r="BD4526" t="s">
        <v>53033</v>
      </c>
    </row>
    <row r="4527" spans="47:56" x14ac:dyDescent="0.3">
      <c r="AU4527" t="s">
        <v>53034</v>
      </c>
      <c r="AW4527" t="s">
        <v>53035</v>
      </c>
      <c r="AZ4527" t="s">
        <v>53036</v>
      </c>
      <c r="BA4527" t="s">
        <v>53037</v>
      </c>
      <c r="BB4527" t="s">
        <v>53038</v>
      </c>
      <c r="BD4527" t="s">
        <v>53039</v>
      </c>
    </row>
    <row r="4528" spans="47:56" x14ac:dyDescent="0.3">
      <c r="AU4528" t="s">
        <v>53040</v>
      </c>
      <c r="AW4528" t="s">
        <v>53041</v>
      </c>
      <c r="AZ4528" t="s">
        <v>53042</v>
      </c>
      <c r="BA4528" t="s">
        <v>53043</v>
      </c>
      <c r="BB4528" t="s">
        <v>53044</v>
      </c>
      <c r="BD4528" t="s">
        <v>53045</v>
      </c>
    </row>
    <row r="4529" spans="47:56" x14ac:dyDescent="0.3">
      <c r="AU4529" t="s">
        <v>53046</v>
      </c>
      <c r="AW4529" t="s">
        <v>53047</v>
      </c>
      <c r="AZ4529" t="s">
        <v>53048</v>
      </c>
      <c r="BA4529" t="s">
        <v>52716</v>
      </c>
      <c r="BB4529" t="s">
        <v>53049</v>
      </c>
      <c r="BD4529" t="s">
        <v>53050</v>
      </c>
    </row>
    <row r="4530" spans="47:56" x14ac:dyDescent="0.3">
      <c r="AU4530" t="s">
        <v>53051</v>
      </c>
      <c r="AW4530" t="s">
        <v>53052</v>
      </c>
      <c r="AZ4530" t="s">
        <v>53053</v>
      </c>
      <c r="BA4530" t="s">
        <v>53054</v>
      </c>
      <c r="BB4530" t="s">
        <v>53055</v>
      </c>
      <c r="BD4530" t="s">
        <v>53056</v>
      </c>
    </row>
    <row r="4531" spans="47:56" x14ac:dyDescent="0.3">
      <c r="AU4531" t="s">
        <v>53057</v>
      </c>
      <c r="AW4531" t="s">
        <v>53058</v>
      </c>
      <c r="AZ4531" t="s">
        <v>53059</v>
      </c>
      <c r="BA4531" t="s">
        <v>53060</v>
      </c>
      <c r="BB4531" t="s">
        <v>53061</v>
      </c>
      <c r="BD4531" t="s">
        <v>53062</v>
      </c>
    </row>
    <row r="4532" spans="47:56" x14ac:dyDescent="0.3">
      <c r="AU4532" t="s">
        <v>53063</v>
      </c>
      <c r="AW4532" t="s">
        <v>53064</v>
      </c>
      <c r="AZ4532" t="s">
        <v>53065</v>
      </c>
      <c r="BA4532" t="s">
        <v>53066</v>
      </c>
      <c r="BB4532" t="s">
        <v>53067</v>
      </c>
      <c r="BD4532" t="s">
        <v>53068</v>
      </c>
    </row>
    <row r="4533" spans="47:56" x14ac:dyDescent="0.3">
      <c r="AU4533" t="s">
        <v>53069</v>
      </c>
      <c r="AW4533" t="s">
        <v>53070</v>
      </c>
      <c r="AZ4533" t="s">
        <v>53071</v>
      </c>
      <c r="BA4533" t="s">
        <v>53072</v>
      </c>
      <c r="BB4533" t="s">
        <v>53073</v>
      </c>
      <c r="BD4533" t="s">
        <v>53074</v>
      </c>
    </row>
    <row r="4534" spans="47:56" x14ac:dyDescent="0.3">
      <c r="AU4534" t="s">
        <v>38558</v>
      </c>
      <c r="AW4534" t="s">
        <v>53075</v>
      </c>
      <c r="AZ4534" t="s">
        <v>53076</v>
      </c>
      <c r="BA4534" t="s">
        <v>53077</v>
      </c>
      <c r="BB4534" t="s">
        <v>53078</v>
      </c>
      <c r="BD4534" t="s">
        <v>53079</v>
      </c>
    </row>
    <row r="4535" spans="47:56" x14ac:dyDescent="0.3">
      <c r="AU4535" t="s">
        <v>53080</v>
      </c>
      <c r="AW4535" t="s">
        <v>53081</v>
      </c>
      <c r="AZ4535" t="s">
        <v>53082</v>
      </c>
      <c r="BA4535" t="s">
        <v>53083</v>
      </c>
      <c r="BB4535" t="s">
        <v>53084</v>
      </c>
      <c r="BD4535" t="s">
        <v>53085</v>
      </c>
    </row>
    <row r="4536" spans="47:56" x14ac:dyDescent="0.3">
      <c r="AU4536" t="s">
        <v>53086</v>
      </c>
      <c r="AW4536" t="s">
        <v>53087</v>
      </c>
      <c r="AZ4536" t="s">
        <v>53088</v>
      </c>
      <c r="BA4536" t="s">
        <v>53089</v>
      </c>
      <c r="BB4536" t="s">
        <v>53090</v>
      </c>
      <c r="BD4536" t="s">
        <v>53091</v>
      </c>
    </row>
    <row r="4537" spans="47:56" x14ac:dyDescent="0.3">
      <c r="AU4537" t="s">
        <v>53092</v>
      </c>
      <c r="AW4537" t="s">
        <v>53093</v>
      </c>
      <c r="AZ4537" t="s">
        <v>53094</v>
      </c>
      <c r="BA4537" t="s">
        <v>53095</v>
      </c>
      <c r="BB4537" t="s">
        <v>53096</v>
      </c>
      <c r="BD4537" t="s">
        <v>53097</v>
      </c>
    </row>
    <row r="4538" spans="47:56" x14ac:dyDescent="0.3">
      <c r="AU4538" t="s">
        <v>53098</v>
      </c>
      <c r="AW4538" t="s">
        <v>53099</v>
      </c>
      <c r="AZ4538" t="s">
        <v>53100</v>
      </c>
      <c r="BA4538" t="s">
        <v>53101</v>
      </c>
      <c r="BB4538" t="s">
        <v>53102</v>
      </c>
      <c r="BD4538" t="s">
        <v>53103</v>
      </c>
    </row>
    <row r="4539" spans="47:56" x14ac:dyDescent="0.3">
      <c r="AU4539" t="s">
        <v>53104</v>
      </c>
      <c r="AW4539" t="s">
        <v>53105</v>
      </c>
      <c r="AZ4539" t="s">
        <v>53106</v>
      </c>
      <c r="BA4539" t="s">
        <v>53107</v>
      </c>
      <c r="BB4539" t="s">
        <v>53108</v>
      </c>
      <c r="BD4539" t="s">
        <v>53109</v>
      </c>
    </row>
    <row r="4540" spans="47:56" x14ac:dyDescent="0.3">
      <c r="AU4540" t="s">
        <v>53110</v>
      </c>
      <c r="AW4540" t="s">
        <v>17367</v>
      </c>
      <c r="AZ4540" t="s">
        <v>53111</v>
      </c>
      <c r="BA4540" t="s">
        <v>53112</v>
      </c>
      <c r="BB4540" t="s">
        <v>53113</v>
      </c>
      <c r="BD4540" t="s">
        <v>53114</v>
      </c>
    </row>
    <row r="4541" spans="47:56" x14ac:dyDescent="0.3">
      <c r="AU4541" t="s">
        <v>53115</v>
      </c>
      <c r="AW4541" t="s">
        <v>53116</v>
      </c>
      <c r="AZ4541" t="s">
        <v>53117</v>
      </c>
      <c r="BA4541" t="s">
        <v>53118</v>
      </c>
      <c r="BB4541" t="s">
        <v>53119</v>
      </c>
      <c r="BD4541" t="s">
        <v>53120</v>
      </c>
    </row>
    <row r="4542" spans="47:56" x14ac:dyDescent="0.3">
      <c r="AU4542" t="s">
        <v>53121</v>
      </c>
      <c r="AW4542" t="s">
        <v>53122</v>
      </c>
      <c r="AZ4542" t="s">
        <v>53123</v>
      </c>
      <c r="BA4542" t="s">
        <v>53124</v>
      </c>
      <c r="BB4542" t="s">
        <v>53125</v>
      </c>
      <c r="BD4542" t="s">
        <v>53126</v>
      </c>
    </row>
    <row r="4543" spans="47:56" x14ac:dyDescent="0.3">
      <c r="AU4543" t="s">
        <v>53127</v>
      </c>
      <c r="AW4543" t="s">
        <v>53128</v>
      </c>
      <c r="AZ4543" t="s">
        <v>53129</v>
      </c>
      <c r="BA4543" t="s">
        <v>53130</v>
      </c>
      <c r="BB4543" t="s">
        <v>53131</v>
      </c>
      <c r="BD4543" t="s">
        <v>53132</v>
      </c>
    </row>
    <row r="4544" spans="47:56" x14ac:dyDescent="0.3">
      <c r="AU4544" t="s">
        <v>53133</v>
      </c>
      <c r="AW4544" t="s">
        <v>53134</v>
      </c>
      <c r="AZ4544" t="s">
        <v>53135</v>
      </c>
      <c r="BA4544" t="s">
        <v>53136</v>
      </c>
      <c r="BB4544" t="s">
        <v>53137</v>
      </c>
      <c r="BD4544" t="s">
        <v>53138</v>
      </c>
    </row>
    <row r="4545" spans="47:56" x14ac:dyDescent="0.3">
      <c r="AU4545" t="s">
        <v>53139</v>
      </c>
      <c r="AW4545" t="s">
        <v>53140</v>
      </c>
      <c r="AZ4545" t="s">
        <v>53141</v>
      </c>
      <c r="BA4545" t="s">
        <v>53142</v>
      </c>
      <c r="BB4545" t="s">
        <v>53143</v>
      </c>
      <c r="BD4545" t="s">
        <v>53144</v>
      </c>
    </row>
    <row r="4546" spans="47:56" x14ac:dyDescent="0.3">
      <c r="AU4546" t="s">
        <v>53145</v>
      </c>
      <c r="AW4546" t="s">
        <v>53146</v>
      </c>
      <c r="AZ4546" t="s">
        <v>53147</v>
      </c>
      <c r="BA4546" t="s">
        <v>53148</v>
      </c>
      <c r="BB4546" t="s">
        <v>53149</v>
      </c>
      <c r="BD4546" t="s">
        <v>53150</v>
      </c>
    </row>
    <row r="4547" spans="47:56" x14ac:dyDescent="0.3">
      <c r="AU4547" t="s">
        <v>53151</v>
      </c>
      <c r="AW4547" t="s">
        <v>53152</v>
      </c>
      <c r="AZ4547" t="s">
        <v>53153</v>
      </c>
      <c r="BA4547" t="s">
        <v>53154</v>
      </c>
      <c r="BB4547" t="s">
        <v>53155</v>
      </c>
      <c r="BD4547" t="s">
        <v>53156</v>
      </c>
    </row>
    <row r="4548" spans="47:56" x14ac:dyDescent="0.3">
      <c r="AU4548" t="s">
        <v>53157</v>
      </c>
      <c r="AW4548" t="s">
        <v>53158</v>
      </c>
      <c r="AZ4548" t="s">
        <v>53159</v>
      </c>
      <c r="BA4548" t="s">
        <v>53160</v>
      </c>
      <c r="BB4548" t="s">
        <v>53161</v>
      </c>
      <c r="BD4548" t="s">
        <v>53162</v>
      </c>
    </row>
    <row r="4549" spans="47:56" x14ac:dyDescent="0.3">
      <c r="AU4549" t="s">
        <v>53163</v>
      </c>
      <c r="AW4549" t="s">
        <v>53164</v>
      </c>
      <c r="AZ4549" t="s">
        <v>53165</v>
      </c>
      <c r="BA4549" t="s">
        <v>53166</v>
      </c>
      <c r="BB4549" t="s">
        <v>53167</v>
      </c>
      <c r="BD4549" t="s">
        <v>53168</v>
      </c>
    </row>
    <row r="4550" spans="47:56" x14ac:dyDescent="0.3">
      <c r="AU4550" t="s">
        <v>53169</v>
      </c>
      <c r="AW4550" t="s">
        <v>53170</v>
      </c>
      <c r="AZ4550" t="s">
        <v>53171</v>
      </c>
      <c r="BA4550" t="s">
        <v>53172</v>
      </c>
      <c r="BB4550" t="s">
        <v>53173</v>
      </c>
      <c r="BD4550" t="s">
        <v>53174</v>
      </c>
    </row>
    <row r="4551" spans="47:56" x14ac:dyDescent="0.3">
      <c r="AU4551" t="s">
        <v>53175</v>
      </c>
      <c r="AW4551" t="s">
        <v>53176</v>
      </c>
      <c r="AZ4551" t="s">
        <v>53177</v>
      </c>
      <c r="BA4551" t="s">
        <v>53178</v>
      </c>
      <c r="BB4551" t="s">
        <v>53179</v>
      </c>
      <c r="BD4551" t="s">
        <v>53180</v>
      </c>
    </row>
    <row r="4552" spans="47:56" x14ac:dyDescent="0.3">
      <c r="AU4552" t="s">
        <v>53181</v>
      </c>
      <c r="AW4552" t="s">
        <v>53182</v>
      </c>
      <c r="AZ4552" t="s">
        <v>53183</v>
      </c>
      <c r="BA4552" t="s">
        <v>53184</v>
      </c>
      <c r="BB4552" t="s">
        <v>53185</v>
      </c>
      <c r="BD4552" t="s">
        <v>53186</v>
      </c>
    </row>
    <row r="4553" spans="47:56" x14ac:dyDescent="0.3">
      <c r="AU4553" t="s">
        <v>53187</v>
      </c>
      <c r="AW4553" t="s">
        <v>53188</v>
      </c>
      <c r="AZ4553" t="s">
        <v>53189</v>
      </c>
      <c r="BA4553" t="s">
        <v>53190</v>
      </c>
      <c r="BB4553" t="s">
        <v>53191</v>
      </c>
      <c r="BD4553" t="s">
        <v>53192</v>
      </c>
    </row>
    <row r="4554" spans="47:56" x14ac:dyDescent="0.3">
      <c r="AU4554" t="s">
        <v>53193</v>
      </c>
      <c r="AW4554" t="s">
        <v>53194</v>
      </c>
      <c r="AZ4554" t="s">
        <v>53195</v>
      </c>
      <c r="BA4554" t="s">
        <v>53196</v>
      </c>
      <c r="BB4554" t="s">
        <v>53197</v>
      </c>
      <c r="BD4554" t="s">
        <v>53198</v>
      </c>
    </row>
    <row r="4555" spans="47:56" x14ac:dyDescent="0.3">
      <c r="AU4555" t="s">
        <v>53199</v>
      </c>
      <c r="AW4555" t="s">
        <v>53200</v>
      </c>
      <c r="AZ4555" t="s">
        <v>53201</v>
      </c>
      <c r="BA4555" t="s">
        <v>53202</v>
      </c>
      <c r="BB4555" t="s">
        <v>53203</v>
      </c>
      <c r="BD4555" t="s">
        <v>53204</v>
      </c>
    </row>
    <row r="4556" spans="47:56" x14ac:dyDescent="0.3">
      <c r="AU4556" t="s">
        <v>53205</v>
      </c>
      <c r="AW4556" t="s">
        <v>53206</v>
      </c>
      <c r="AZ4556" t="s">
        <v>53207</v>
      </c>
      <c r="BA4556" t="s">
        <v>53208</v>
      </c>
      <c r="BB4556" t="s">
        <v>53209</v>
      </c>
      <c r="BD4556" t="s">
        <v>53210</v>
      </c>
    </row>
    <row r="4557" spans="47:56" x14ac:dyDescent="0.3">
      <c r="AU4557" t="s">
        <v>53211</v>
      </c>
      <c r="AW4557" t="s">
        <v>53212</v>
      </c>
      <c r="AZ4557" t="s">
        <v>53213</v>
      </c>
      <c r="BA4557" t="s">
        <v>53214</v>
      </c>
      <c r="BB4557" t="s">
        <v>53215</v>
      </c>
      <c r="BD4557" t="s">
        <v>53216</v>
      </c>
    </row>
    <row r="4558" spans="47:56" x14ac:dyDescent="0.3">
      <c r="AU4558" t="s">
        <v>53217</v>
      </c>
      <c r="AW4558" t="s">
        <v>53218</v>
      </c>
      <c r="AZ4558" t="s">
        <v>53219</v>
      </c>
      <c r="BA4558" t="s">
        <v>53220</v>
      </c>
      <c r="BB4558" t="s">
        <v>53221</v>
      </c>
      <c r="BD4558" t="s">
        <v>53222</v>
      </c>
    </row>
    <row r="4559" spans="47:56" x14ac:dyDescent="0.3">
      <c r="AU4559" t="s">
        <v>53223</v>
      </c>
      <c r="AW4559" t="s">
        <v>53224</v>
      </c>
      <c r="AZ4559" t="s">
        <v>53225</v>
      </c>
      <c r="BA4559" t="s">
        <v>53226</v>
      </c>
      <c r="BB4559" t="s">
        <v>53227</v>
      </c>
      <c r="BD4559" t="s">
        <v>53228</v>
      </c>
    </row>
    <row r="4560" spans="47:56" x14ac:dyDescent="0.3">
      <c r="AU4560" t="s">
        <v>53229</v>
      </c>
      <c r="AW4560" t="s">
        <v>53230</v>
      </c>
      <c r="AZ4560" t="s">
        <v>53231</v>
      </c>
      <c r="BA4560" t="s">
        <v>53232</v>
      </c>
      <c r="BB4560" t="s">
        <v>53233</v>
      </c>
      <c r="BD4560" t="s">
        <v>53234</v>
      </c>
    </row>
    <row r="4561" spans="47:56" x14ac:dyDescent="0.3">
      <c r="AU4561" t="s">
        <v>53235</v>
      </c>
      <c r="AW4561" t="s">
        <v>53236</v>
      </c>
      <c r="AZ4561" t="s">
        <v>53237</v>
      </c>
      <c r="BA4561" t="s">
        <v>53238</v>
      </c>
      <c r="BB4561" t="s">
        <v>53239</v>
      </c>
      <c r="BD4561" t="s">
        <v>53240</v>
      </c>
    </row>
    <row r="4562" spans="47:56" x14ac:dyDescent="0.3">
      <c r="AU4562" t="s">
        <v>53241</v>
      </c>
      <c r="AW4562" t="s">
        <v>53242</v>
      </c>
      <c r="AZ4562" t="s">
        <v>53243</v>
      </c>
      <c r="BA4562" t="s">
        <v>53244</v>
      </c>
      <c r="BB4562" t="s">
        <v>53245</v>
      </c>
      <c r="BD4562" t="s">
        <v>53246</v>
      </c>
    </row>
    <row r="4563" spans="47:56" x14ac:dyDescent="0.3">
      <c r="AU4563" t="s">
        <v>53247</v>
      </c>
      <c r="AW4563" t="s">
        <v>53248</v>
      </c>
      <c r="AZ4563" t="s">
        <v>53249</v>
      </c>
      <c r="BA4563" t="s">
        <v>53250</v>
      </c>
      <c r="BB4563" t="s">
        <v>53251</v>
      </c>
      <c r="BD4563" t="s">
        <v>53252</v>
      </c>
    </row>
    <row r="4564" spans="47:56" x14ac:dyDescent="0.3">
      <c r="AU4564" t="s">
        <v>53253</v>
      </c>
      <c r="AW4564" t="s">
        <v>53254</v>
      </c>
      <c r="AZ4564" t="s">
        <v>53255</v>
      </c>
      <c r="BA4564" t="s">
        <v>53256</v>
      </c>
      <c r="BB4564" t="s">
        <v>53257</v>
      </c>
      <c r="BD4564" t="s">
        <v>53258</v>
      </c>
    </row>
    <row r="4565" spans="47:56" x14ac:dyDescent="0.3">
      <c r="AU4565" t="s">
        <v>53259</v>
      </c>
      <c r="AW4565" t="s">
        <v>53260</v>
      </c>
      <c r="AZ4565" t="s">
        <v>53261</v>
      </c>
      <c r="BA4565" t="s">
        <v>53262</v>
      </c>
      <c r="BB4565" t="s">
        <v>53263</v>
      </c>
      <c r="BD4565" t="s">
        <v>53264</v>
      </c>
    </row>
    <row r="4566" spans="47:56" x14ac:dyDescent="0.3">
      <c r="AU4566" t="s">
        <v>53265</v>
      </c>
      <c r="AW4566" t="s">
        <v>53266</v>
      </c>
      <c r="AZ4566" t="s">
        <v>53267</v>
      </c>
      <c r="BA4566" t="s">
        <v>53268</v>
      </c>
      <c r="BB4566" t="s">
        <v>53269</v>
      </c>
      <c r="BD4566" t="s">
        <v>53270</v>
      </c>
    </row>
    <row r="4567" spans="47:56" x14ac:dyDescent="0.3">
      <c r="AU4567" t="s">
        <v>53271</v>
      </c>
      <c r="AW4567" t="s">
        <v>53272</v>
      </c>
      <c r="AZ4567" t="s">
        <v>53273</v>
      </c>
      <c r="BA4567" t="s">
        <v>53274</v>
      </c>
      <c r="BB4567" t="s">
        <v>53275</v>
      </c>
      <c r="BD4567" t="s">
        <v>53276</v>
      </c>
    </row>
    <row r="4568" spans="47:56" x14ac:dyDescent="0.3">
      <c r="AU4568" t="s">
        <v>53277</v>
      </c>
      <c r="AW4568" t="s">
        <v>53278</v>
      </c>
      <c r="AZ4568" t="s">
        <v>53279</v>
      </c>
      <c r="BA4568" t="s">
        <v>53280</v>
      </c>
      <c r="BB4568" t="s">
        <v>53281</v>
      </c>
      <c r="BD4568" t="s">
        <v>53282</v>
      </c>
    </row>
    <row r="4569" spans="47:56" x14ac:dyDescent="0.3">
      <c r="AU4569" t="s">
        <v>53283</v>
      </c>
      <c r="AW4569" t="s">
        <v>53284</v>
      </c>
      <c r="AZ4569" t="s">
        <v>53285</v>
      </c>
      <c r="BA4569" t="s">
        <v>53286</v>
      </c>
      <c r="BB4569" t="s">
        <v>53287</v>
      </c>
      <c r="BD4569" t="s">
        <v>53288</v>
      </c>
    </row>
    <row r="4570" spans="47:56" x14ac:dyDescent="0.3">
      <c r="AU4570" t="s">
        <v>38925</v>
      </c>
      <c r="AW4570" t="s">
        <v>53289</v>
      </c>
      <c r="AZ4570" t="s">
        <v>53290</v>
      </c>
      <c r="BA4570" t="s">
        <v>53291</v>
      </c>
      <c r="BB4570" t="s">
        <v>53292</v>
      </c>
      <c r="BD4570" t="s">
        <v>53293</v>
      </c>
    </row>
    <row r="4571" spans="47:56" x14ac:dyDescent="0.3">
      <c r="AU4571" t="s">
        <v>53294</v>
      </c>
      <c r="AW4571" t="s">
        <v>53295</v>
      </c>
      <c r="AZ4571" t="s">
        <v>53296</v>
      </c>
      <c r="BA4571" t="s">
        <v>53297</v>
      </c>
      <c r="BB4571" t="s">
        <v>53298</v>
      </c>
      <c r="BD4571" t="s">
        <v>53299</v>
      </c>
    </row>
    <row r="4572" spans="47:56" x14ac:dyDescent="0.3">
      <c r="AU4572" t="s">
        <v>53300</v>
      </c>
      <c r="AW4572" t="s">
        <v>53301</v>
      </c>
      <c r="AZ4572" t="s">
        <v>53302</v>
      </c>
      <c r="BA4572" t="s">
        <v>53303</v>
      </c>
      <c r="BB4572" t="s">
        <v>53304</v>
      </c>
      <c r="BD4572" t="s">
        <v>53305</v>
      </c>
    </row>
    <row r="4573" spans="47:56" x14ac:dyDescent="0.3">
      <c r="AU4573" t="s">
        <v>53306</v>
      </c>
      <c r="AW4573" t="s">
        <v>53307</v>
      </c>
      <c r="AZ4573" t="s">
        <v>53308</v>
      </c>
      <c r="BA4573" t="s">
        <v>53309</v>
      </c>
      <c r="BB4573" t="s">
        <v>53310</v>
      </c>
      <c r="BD4573" t="s">
        <v>53311</v>
      </c>
    </row>
    <row r="4574" spans="47:56" x14ac:dyDescent="0.3">
      <c r="AU4574" t="s">
        <v>53312</v>
      </c>
      <c r="AW4574" t="s">
        <v>53313</v>
      </c>
      <c r="AZ4574" t="s">
        <v>53314</v>
      </c>
      <c r="BA4574" t="s">
        <v>53315</v>
      </c>
      <c r="BB4574" t="s">
        <v>53316</v>
      </c>
      <c r="BD4574" t="s">
        <v>53317</v>
      </c>
    </row>
    <row r="4575" spans="47:56" x14ac:dyDescent="0.3">
      <c r="AU4575" t="s">
        <v>53318</v>
      </c>
      <c r="AW4575" t="s">
        <v>53319</v>
      </c>
      <c r="AZ4575" t="s">
        <v>53320</v>
      </c>
      <c r="BA4575" t="s">
        <v>53321</v>
      </c>
      <c r="BB4575" t="s">
        <v>53322</v>
      </c>
      <c r="BD4575" t="s">
        <v>53323</v>
      </c>
    </row>
    <row r="4576" spans="47:56" x14ac:dyDescent="0.3">
      <c r="AU4576" t="s">
        <v>53324</v>
      </c>
      <c r="AW4576" t="s">
        <v>53325</v>
      </c>
      <c r="AZ4576" t="s">
        <v>53326</v>
      </c>
      <c r="BA4576" t="s">
        <v>53327</v>
      </c>
      <c r="BB4576" t="s">
        <v>53328</v>
      </c>
      <c r="BD4576" t="s">
        <v>53329</v>
      </c>
    </row>
    <row r="4577" spans="47:56" x14ac:dyDescent="0.3">
      <c r="AU4577" t="s">
        <v>53330</v>
      </c>
      <c r="AW4577" t="s">
        <v>53331</v>
      </c>
      <c r="AZ4577" t="s">
        <v>53332</v>
      </c>
      <c r="BA4577" t="s">
        <v>53333</v>
      </c>
      <c r="BB4577" t="s">
        <v>10788</v>
      </c>
      <c r="BD4577" t="s">
        <v>53334</v>
      </c>
    </row>
    <row r="4578" spans="47:56" x14ac:dyDescent="0.3">
      <c r="AU4578" t="s">
        <v>53335</v>
      </c>
      <c r="AW4578" t="s">
        <v>53336</v>
      </c>
      <c r="AZ4578" t="s">
        <v>53337</v>
      </c>
      <c r="BA4578" t="s">
        <v>53338</v>
      </c>
      <c r="BB4578" t="s">
        <v>53339</v>
      </c>
      <c r="BD4578" t="s">
        <v>53340</v>
      </c>
    </row>
    <row r="4579" spans="47:56" x14ac:dyDescent="0.3">
      <c r="AU4579" t="s">
        <v>53341</v>
      </c>
      <c r="AW4579" t="s">
        <v>53342</v>
      </c>
      <c r="AZ4579" t="s">
        <v>53343</v>
      </c>
      <c r="BA4579" t="s">
        <v>53344</v>
      </c>
      <c r="BB4579" t="s">
        <v>53345</v>
      </c>
      <c r="BD4579" t="s">
        <v>53346</v>
      </c>
    </row>
    <row r="4580" spans="47:56" x14ac:dyDescent="0.3">
      <c r="AU4580" t="s">
        <v>53347</v>
      </c>
      <c r="AW4580" t="s">
        <v>53348</v>
      </c>
      <c r="AZ4580" t="s">
        <v>53349</v>
      </c>
      <c r="BA4580" t="s">
        <v>53350</v>
      </c>
      <c r="BB4580" t="s">
        <v>53351</v>
      </c>
      <c r="BD4580" t="s">
        <v>53352</v>
      </c>
    </row>
    <row r="4581" spans="47:56" x14ac:dyDescent="0.3">
      <c r="AU4581" t="s">
        <v>53353</v>
      </c>
      <c r="AW4581" t="s">
        <v>53354</v>
      </c>
      <c r="AZ4581" t="s">
        <v>53355</v>
      </c>
      <c r="BA4581" t="s">
        <v>53356</v>
      </c>
      <c r="BB4581" t="s">
        <v>53357</v>
      </c>
      <c r="BD4581" t="s">
        <v>53358</v>
      </c>
    </row>
    <row r="4582" spans="47:56" x14ac:dyDescent="0.3">
      <c r="AU4582" t="s">
        <v>53359</v>
      </c>
      <c r="AW4582" t="s">
        <v>53360</v>
      </c>
      <c r="AZ4582" t="s">
        <v>53361</v>
      </c>
      <c r="BA4582" t="s">
        <v>53362</v>
      </c>
      <c r="BB4582" t="s">
        <v>53363</v>
      </c>
      <c r="BD4582" t="s">
        <v>53364</v>
      </c>
    </row>
    <row r="4583" spans="47:56" x14ac:dyDescent="0.3">
      <c r="AU4583" t="s">
        <v>53365</v>
      </c>
      <c r="AW4583" t="s">
        <v>53366</v>
      </c>
      <c r="AZ4583" t="s">
        <v>53367</v>
      </c>
      <c r="BA4583" t="s">
        <v>53368</v>
      </c>
      <c r="BB4583" t="s">
        <v>53369</v>
      </c>
      <c r="BD4583" t="s">
        <v>53370</v>
      </c>
    </row>
    <row r="4584" spans="47:56" x14ac:dyDescent="0.3">
      <c r="AU4584" t="s">
        <v>53371</v>
      </c>
      <c r="AW4584" t="s">
        <v>53372</v>
      </c>
      <c r="AZ4584" t="s">
        <v>53373</v>
      </c>
      <c r="BA4584" t="s">
        <v>53374</v>
      </c>
      <c r="BB4584" t="s">
        <v>53375</v>
      </c>
      <c r="BD4584" t="s">
        <v>53376</v>
      </c>
    </row>
    <row r="4585" spans="47:56" x14ac:dyDescent="0.3">
      <c r="AU4585" t="s">
        <v>53377</v>
      </c>
      <c r="AW4585" t="s">
        <v>53378</v>
      </c>
      <c r="AZ4585" t="s">
        <v>53379</v>
      </c>
      <c r="BA4585" t="s">
        <v>53380</v>
      </c>
      <c r="BB4585" t="s">
        <v>53381</v>
      </c>
      <c r="BD4585" t="s">
        <v>53382</v>
      </c>
    </row>
    <row r="4586" spans="47:56" x14ac:dyDescent="0.3">
      <c r="AU4586" t="s">
        <v>53383</v>
      </c>
      <c r="AW4586" t="s">
        <v>53384</v>
      </c>
      <c r="AZ4586" t="s">
        <v>53385</v>
      </c>
      <c r="BA4586" t="s">
        <v>53386</v>
      </c>
      <c r="BB4586" t="s">
        <v>53387</v>
      </c>
      <c r="BD4586" t="s">
        <v>53388</v>
      </c>
    </row>
    <row r="4587" spans="47:56" x14ac:dyDescent="0.3">
      <c r="AU4587" t="s">
        <v>53389</v>
      </c>
      <c r="AW4587" t="s">
        <v>53390</v>
      </c>
      <c r="AZ4587" t="s">
        <v>53391</v>
      </c>
      <c r="BA4587" t="s">
        <v>53392</v>
      </c>
      <c r="BB4587" t="s">
        <v>53393</v>
      </c>
      <c r="BD4587" t="s">
        <v>53394</v>
      </c>
    </row>
    <row r="4588" spans="47:56" x14ac:dyDescent="0.3">
      <c r="AU4588" t="s">
        <v>53395</v>
      </c>
      <c r="AW4588" t="s">
        <v>53396</v>
      </c>
      <c r="AZ4588" t="s">
        <v>53397</v>
      </c>
      <c r="BA4588" t="s">
        <v>53398</v>
      </c>
      <c r="BB4588" t="s">
        <v>53399</v>
      </c>
      <c r="BD4588" t="s">
        <v>53400</v>
      </c>
    </row>
    <row r="4589" spans="47:56" x14ac:dyDescent="0.3">
      <c r="AU4589" t="s">
        <v>53401</v>
      </c>
      <c r="AW4589" t="s">
        <v>53402</v>
      </c>
      <c r="AZ4589" t="s">
        <v>53403</v>
      </c>
      <c r="BA4589" t="s">
        <v>53404</v>
      </c>
      <c r="BB4589" t="s">
        <v>53405</v>
      </c>
      <c r="BD4589" t="s">
        <v>53406</v>
      </c>
    </row>
    <row r="4590" spans="47:56" x14ac:dyDescent="0.3">
      <c r="AU4590" t="s">
        <v>53407</v>
      </c>
      <c r="AW4590" t="s">
        <v>53408</v>
      </c>
      <c r="AZ4590" t="s">
        <v>53409</v>
      </c>
      <c r="BA4590" t="s">
        <v>53410</v>
      </c>
      <c r="BB4590" t="s">
        <v>53411</v>
      </c>
      <c r="BD4590" t="s">
        <v>53412</v>
      </c>
    </row>
    <row r="4591" spans="47:56" x14ac:dyDescent="0.3">
      <c r="AU4591" t="s">
        <v>53413</v>
      </c>
      <c r="AW4591" t="s">
        <v>53414</v>
      </c>
      <c r="AZ4591" t="s">
        <v>53415</v>
      </c>
      <c r="BA4591" t="s">
        <v>53416</v>
      </c>
      <c r="BB4591" t="s">
        <v>53417</v>
      </c>
      <c r="BD4591" t="s">
        <v>53418</v>
      </c>
    </row>
    <row r="4592" spans="47:56" x14ac:dyDescent="0.3">
      <c r="AU4592" t="s">
        <v>53419</v>
      </c>
      <c r="AW4592" t="s">
        <v>53420</v>
      </c>
      <c r="AZ4592" t="s">
        <v>53421</v>
      </c>
      <c r="BA4592" t="s">
        <v>53422</v>
      </c>
      <c r="BB4592" t="s">
        <v>53423</v>
      </c>
      <c r="BD4592" t="s">
        <v>53424</v>
      </c>
    </row>
    <row r="4593" spans="47:56" x14ac:dyDescent="0.3">
      <c r="AU4593" t="s">
        <v>53425</v>
      </c>
      <c r="AW4593" t="s">
        <v>53426</v>
      </c>
      <c r="AZ4593" t="s">
        <v>53427</v>
      </c>
      <c r="BA4593" t="s">
        <v>53428</v>
      </c>
      <c r="BB4593" t="s">
        <v>26914</v>
      </c>
      <c r="BD4593" t="s">
        <v>53429</v>
      </c>
    </row>
    <row r="4594" spans="47:56" x14ac:dyDescent="0.3">
      <c r="AU4594" t="s">
        <v>53430</v>
      </c>
      <c r="AW4594" t="s">
        <v>53431</v>
      </c>
      <c r="AZ4594" t="s">
        <v>53432</v>
      </c>
      <c r="BA4594" t="s">
        <v>53433</v>
      </c>
      <c r="BB4594" t="s">
        <v>53434</v>
      </c>
      <c r="BD4594" t="s">
        <v>53435</v>
      </c>
    </row>
    <row r="4595" spans="47:56" x14ac:dyDescent="0.3">
      <c r="AU4595" t="s">
        <v>53436</v>
      </c>
      <c r="AW4595" t="s">
        <v>53437</v>
      </c>
      <c r="AZ4595" t="s">
        <v>53438</v>
      </c>
      <c r="BA4595" t="s">
        <v>53439</v>
      </c>
      <c r="BB4595" t="s">
        <v>53440</v>
      </c>
      <c r="BD4595" t="s">
        <v>53441</v>
      </c>
    </row>
    <row r="4596" spans="47:56" x14ac:dyDescent="0.3">
      <c r="AU4596" t="s">
        <v>53442</v>
      </c>
      <c r="AW4596" t="s">
        <v>53443</v>
      </c>
      <c r="AZ4596" t="s">
        <v>53444</v>
      </c>
      <c r="BA4596" t="s">
        <v>53445</v>
      </c>
      <c r="BB4596" t="s">
        <v>53446</v>
      </c>
      <c r="BD4596" t="s">
        <v>53447</v>
      </c>
    </row>
    <row r="4597" spans="47:56" x14ac:dyDescent="0.3">
      <c r="AU4597" t="s">
        <v>53448</v>
      </c>
      <c r="AW4597" t="s">
        <v>53449</v>
      </c>
      <c r="AZ4597" t="s">
        <v>53450</v>
      </c>
      <c r="BA4597" t="s">
        <v>53451</v>
      </c>
      <c r="BB4597" t="s">
        <v>53452</v>
      </c>
      <c r="BD4597" t="s">
        <v>53453</v>
      </c>
    </row>
    <row r="4598" spans="47:56" x14ac:dyDescent="0.3">
      <c r="AU4598" t="s">
        <v>53454</v>
      </c>
      <c r="AW4598" t="s">
        <v>53455</v>
      </c>
      <c r="AZ4598" t="s">
        <v>53456</v>
      </c>
      <c r="BA4598" t="s">
        <v>53457</v>
      </c>
      <c r="BB4598" t="s">
        <v>53458</v>
      </c>
      <c r="BD4598" t="s">
        <v>53459</v>
      </c>
    </row>
    <row r="4599" spans="47:56" x14ac:dyDescent="0.3">
      <c r="AU4599" t="s">
        <v>53460</v>
      </c>
      <c r="AW4599" t="s">
        <v>53461</v>
      </c>
      <c r="AZ4599" t="s">
        <v>53462</v>
      </c>
      <c r="BA4599" t="s">
        <v>53463</v>
      </c>
      <c r="BB4599" t="s">
        <v>809</v>
      </c>
      <c r="BD4599" t="s">
        <v>53464</v>
      </c>
    </row>
    <row r="4600" spans="47:56" x14ac:dyDescent="0.3">
      <c r="AU4600" t="s">
        <v>53465</v>
      </c>
      <c r="AW4600" t="s">
        <v>53466</v>
      </c>
      <c r="AZ4600" t="s">
        <v>53467</v>
      </c>
      <c r="BA4600" t="s">
        <v>53468</v>
      </c>
      <c r="BB4600" t="s">
        <v>53469</v>
      </c>
      <c r="BD4600" t="s">
        <v>53470</v>
      </c>
    </row>
    <row r="4601" spans="47:56" x14ac:dyDescent="0.3">
      <c r="AU4601" t="s">
        <v>53471</v>
      </c>
      <c r="AW4601" t="s">
        <v>53472</v>
      </c>
      <c r="AZ4601" t="s">
        <v>53473</v>
      </c>
      <c r="BA4601" t="s">
        <v>53474</v>
      </c>
      <c r="BB4601" t="s">
        <v>53475</v>
      </c>
      <c r="BD4601" t="s">
        <v>53476</v>
      </c>
    </row>
    <row r="4602" spans="47:56" x14ac:dyDescent="0.3">
      <c r="AU4602" t="s">
        <v>53477</v>
      </c>
      <c r="AW4602" t="s">
        <v>53478</v>
      </c>
      <c r="AZ4602" t="s">
        <v>53479</v>
      </c>
      <c r="BA4602" t="s">
        <v>53480</v>
      </c>
      <c r="BB4602" t="s">
        <v>53481</v>
      </c>
      <c r="BD4602" t="s">
        <v>53482</v>
      </c>
    </row>
    <row r="4603" spans="47:56" x14ac:dyDescent="0.3">
      <c r="AU4603" t="s">
        <v>53483</v>
      </c>
      <c r="AW4603" t="s">
        <v>53484</v>
      </c>
      <c r="AZ4603" t="s">
        <v>53485</v>
      </c>
      <c r="BA4603" t="s">
        <v>53486</v>
      </c>
      <c r="BB4603" t="s">
        <v>53487</v>
      </c>
      <c r="BD4603" t="s">
        <v>53488</v>
      </c>
    </row>
    <row r="4604" spans="47:56" x14ac:dyDescent="0.3">
      <c r="AU4604" t="s">
        <v>53489</v>
      </c>
      <c r="AW4604" t="s">
        <v>53490</v>
      </c>
      <c r="AZ4604" t="s">
        <v>53491</v>
      </c>
      <c r="BA4604" t="s">
        <v>53492</v>
      </c>
      <c r="BB4604" t="s">
        <v>53493</v>
      </c>
      <c r="BD4604" t="s">
        <v>53494</v>
      </c>
    </row>
    <row r="4605" spans="47:56" x14ac:dyDescent="0.3">
      <c r="AU4605" t="s">
        <v>53495</v>
      </c>
      <c r="AW4605" t="s">
        <v>53496</v>
      </c>
      <c r="AZ4605" t="s">
        <v>53497</v>
      </c>
      <c r="BA4605" t="s">
        <v>53498</v>
      </c>
      <c r="BB4605" t="s">
        <v>53499</v>
      </c>
      <c r="BD4605" t="s">
        <v>53500</v>
      </c>
    </row>
    <row r="4606" spans="47:56" x14ac:dyDescent="0.3">
      <c r="AU4606" t="s">
        <v>53501</v>
      </c>
      <c r="AW4606" t="s">
        <v>53502</v>
      </c>
      <c r="AZ4606" t="s">
        <v>53503</v>
      </c>
      <c r="BA4606" t="s">
        <v>53504</v>
      </c>
      <c r="BB4606" t="s">
        <v>53505</v>
      </c>
      <c r="BD4606" t="s">
        <v>53506</v>
      </c>
    </row>
    <row r="4607" spans="47:56" x14ac:dyDescent="0.3">
      <c r="AU4607" t="s">
        <v>53507</v>
      </c>
      <c r="AW4607" t="s">
        <v>53508</v>
      </c>
      <c r="AZ4607" t="s">
        <v>53509</v>
      </c>
      <c r="BA4607" t="s">
        <v>53510</v>
      </c>
      <c r="BB4607" t="s">
        <v>53511</v>
      </c>
      <c r="BD4607" t="s">
        <v>53512</v>
      </c>
    </row>
    <row r="4608" spans="47:56" x14ac:dyDescent="0.3">
      <c r="AU4608" t="s">
        <v>53513</v>
      </c>
      <c r="AW4608" t="s">
        <v>53514</v>
      </c>
      <c r="AZ4608" t="s">
        <v>53515</v>
      </c>
      <c r="BA4608" t="s">
        <v>53516</v>
      </c>
      <c r="BB4608" t="s">
        <v>53517</v>
      </c>
      <c r="BD4608" t="s">
        <v>53518</v>
      </c>
    </row>
    <row r="4609" spans="47:56" x14ac:dyDescent="0.3">
      <c r="AU4609" t="s">
        <v>53519</v>
      </c>
      <c r="AW4609" t="s">
        <v>53520</v>
      </c>
      <c r="AZ4609" t="s">
        <v>53521</v>
      </c>
      <c r="BA4609" t="s">
        <v>53522</v>
      </c>
      <c r="BB4609" t="s">
        <v>26952</v>
      </c>
      <c r="BD4609" t="s">
        <v>53523</v>
      </c>
    </row>
    <row r="4610" spans="47:56" x14ac:dyDescent="0.3">
      <c r="AU4610" t="s">
        <v>53524</v>
      </c>
      <c r="AW4610" t="s">
        <v>53525</v>
      </c>
      <c r="AZ4610" t="s">
        <v>53526</v>
      </c>
      <c r="BA4610" t="s">
        <v>53527</v>
      </c>
      <c r="BB4610" t="s">
        <v>53528</v>
      </c>
      <c r="BD4610" t="s">
        <v>53529</v>
      </c>
    </row>
    <row r="4611" spans="47:56" x14ac:dyDescent="0.3">
      <c r="AU4611" t="s">
        <v>53530</v>
      </c>
      <c r="AW4611" t="s">
        <v>53531</v>
      </c>
      <c r="AZ4611" t="s">
        <v>53532</v>
      </c>
      <c r="BA4611" t="s">
        <v>53533</v>
      </c>
      <c r="BB4611" t="s">
        <v>53534</v>
      </c>
      <c r="BD4611" t="s">
        <v>53535</v>
      </c>
    </row>
    <row r="4612" spans="47:56" x14ac:dyDescent="0.3">
      <c r="AU4612" t="s">
        <v>53536</v>
      </c>
      <c r="AW4612" t="s">
        <v>53537</v>
      </c>
      <c r="AZ4612" t="s">
        <v>53538</v>
      </c>
      <c r="BA4612" t="s">
        <v>53539</v>
      </c>
      <c r="BB4612" t="s">
        <v>53540</v>
      </c>
      <c r="BD4612" t="s">
        <v>53541</v>
      </c>
    </row>
    <row r="4613" spans="47:56" x14ac:dyDescent="0.3">
      <c r="AU4613" t="s">
        <v>53542</v>
      </c>
      <c r="AW4613" t="s">
        <v>53543</v>
      </c>
      <c r="AZ4613" t="s">
        <v>53544</v>
      </c>
      <c r="BA4613" t="s">
        <v>53545</v>
      </c>
      <c r="BB4613" t="s">
        <v>53546</v>
      </c>
      <c r="BD4613" t="s">
        <v>53547</v>
      </c>
    </row>
    <row r="4614" spans="47:56" x14ac:dyDescent="0.3">
      <c r="AU4614" t="s">
        <v>53548</v>
      </c>
      <c r="AW4614" t="s">
        <v>53549</v>
      </c>
      <c r="AZ4614" t="s">
        <v>53550</v>
      </c>
      <c r="BA4614" t="s">
        <v>53551</v>
      </c>
      <c r="BB4614" t="s">
        <v>53552</v>
      </c>
      <c r="BD4614" t="s">
        <v>53553</v>
      </c>
    </row>
    <row r="4615" spans="47:56" x14ac:dyDescent="0.3">
      <c r="AU4615" t="s">
        <v>53554</v>
      </c>
      <c r="AW4615" t="s">
        <v>53555</v>
      </c>
      <c r="AZ4615" t="s">
        <v>53556</v>
      </c>
      <c r="BA4615" t="s">
        <v>53557</v>
      </c>
      <c r="BB4615" t="s">
        <v>53558</v>
      </c>
      <c r="BD4615" t="s">
        <v>53559</v>
      </c>
    </row>
    <row r="4616" spans="47:56" x14ac:dyDescent="0.3">
      <c r="AU4616" t="s">
        <v>53560</v>
      </c>
      <c r="AW4616" t="s">
        <v>53561</v>
      </c>
      <c r="AZ4616" t="s">
        <v>53562</v>
      </c>
      <c r="BA4616" t="s">
        <v>53563</v>
      </c>
      <c r="BB4616" t="s">
        <v>53564</v>
      </c>
      <c r="BD4616" t="s">
        <v>53565</v>
      </c>
    </row>
    <row r="4617" spans="47:56" x14ac:dyDescent="0.3">
      <c r="AU4617" t="s">
        <v>53566</v>
      </c>
      <c r="AW4617" t="s">
        <v>53567</v>
      </c>
      <c r="AZ4617" t="s">
        <v>53568</v>
      </c>
      <c r="BA4617" t="s">
        <v>53569</v>
      </c>
      <c r="BB4617" t="s">
        <v>53570</v>
      </c>
      <c r="BD4617" t="s">
        <v>53571</v>
      </c>
    </row>
    <row r="4618" spans="47:56" x14ac:dyDescent="0.3">
      <c r="AU4618" t="s">
        <v>53572</v>
      </c>
      <c r="AW4618" t="s">
        <v>53573</v>
      </c>
      <c r="AZ4618" t="s">
        <v>53574</v>
      </c>
      <c r="BA4618" t="s">
        <v>53575</v>
      </c>
      <c r="BB4618" t="s">
        <v>53576</v>
      </c>
      <c r="BD4618" t="s">
        <v>53577</v>
      </c>
    </row>
    <row r="4619" spans="47:56" x14ac:dyDescent="0.3">
      <c r="AU4619" t="s">
        <v>53578</v>
      </c>
      <c r="AW4619" t="s">
        <v>53579</v>
      </c>
      <c r="AZ4619" t="s">
        <v>53580</v>
      </c>
      <c r="BA4619" t="s">
        <v>53581</v>
      </c>
      <c r="BB4619" t="s">
        <v>53582</v>
      </c>
      <c r="BD4619" t="s">
        <v>53583</v>
      </c>
    </row>
    <row r="4620" spans="47:56" x14ac:dyDescent="0.3">
      <c r="AU4620" t="s">
        <v>53584</v>
      </c>
      <c r="AW4620" t="s">
        <v>53585</v>
      </c>
      <c r="AZ4620" t="s">
        <v>53586</v>
      </c>
      <c r="BA4620" t="s">
        <v>53587</v>
      </c>
      <c r="BB4620" t="s">
        <v>53588</v>
      </c>
      <c r="BD4620" t="s">
        <v>53589</v>
      </c>
    </row>
    <row r="4621" spans="47:56" x14ac:dyDescent="0.3">
      <c r="AU4621" t="s">
        <v>53590</v>
      </c>
      <c r="AW4621" t="s">
        <v>53591</v>
      </c>
      <c r="AZ4621" t="s">
        <v>53592</v>
      </c>
      <c r="BA4621" t="s">
        <v>53593</v>
      </c>
      <c r="BB4621" t="s">
        <v>53594</v>
      </c>
      <c r="BD4621" t="s">
        <v>53595</v>
      </c>
    </row>
    <row r="4622" spans="47:56" x14ac:dyDescent="0.3">
      <c r="AU4622" t="s">
        <v>53596</v>
      </c>
      <c r="AW4622" t="s">
        <v>53597</v>
      </c>
      <c r="AZ4622" t="s">
        <v>53598</v>
      </c>
      <c r="BA4622" t="s">
        <v>53599</v>
      </c>
      <c r="BB4622" t="s">
        <v>53600</v>
      </c>
      <c r="BD4622" t="s">
        <v>53601</v>
      </c>
    </row>
    <row r="4623" spans="47:56" x14ac:dyDescent="0.3">
      <c r="AU4623" t="s">
        <v>53602</v>
      </c>
      <c r="AW4623" t="s">
        <v>53603</v>
      </c>
      <c r="AZ4623" t="s">
        <v>53604</v>
      </c>
      <c r="BA4623" t="s">
        <v>53605</v>
      </c>
      <c r="BB4623" t="s">
        <v>53606</v>
      </c>
      <c r="BD4623" t="s">
        <v>53607</v>
      </c>
    </row>
    <row r="4624" spans="47:56" x14ac:dyDescent="0.3">
      <c r="AU4624" t="s">
        <v>53608</v>
      </c>
      <c r="AW4624" t="s">
        <v>53609</v>
      </c>
      <c r="AZ4624" t="s">
        <v>53610</v>
      </c>
      <c r="BA4624" t="s">
        <v>53611</v>
      </c>
      <c r="BB4624" t="s">
        <v>53612</v>
      </c>
      <c r="BD4624" t="s">
        <v>53613</v>
      </c>
    </row>
    <row r="4625" spans="47:56" x14ac:dyDescent="0.3">
      <c r="AU4625" t="s">
        <v>53614</v>
      </c>
      <c r="AW4625" t="s">
        <v>53615</v>
      </c>
      <c r="AZ4625" t="s">
        <v>53616</v>
      </c>
      <c r="BA4625" t="s">
        <v>53617</v>
      </c>
      <c r="BB4625" t="s">
        <v>53618</v>
      </c>
      <c r="BD4625" t="s">
        <v>53619</v>
      </c>
    </row>
    <row r="4626" spans="47:56" x14ac:dyDescent="0.3">
      <c r="AU4626" t="s">
        <v>53620</v>
      </c>
      <c r="AW4626" t="s">
        <v>53621</v>
      </c>
      <c r="AZ4626" t="s">
        <v>53622</v>
      </c>
      <c r="BA4626" t="s">
        <v>53623</v>
      </c>
      <c r="BB4626" t="s">
        <v>53624</v>
      </c>
      <c r="BD4626" t="s">
        <v>53625</v>
      </c>
    </row>
    <row r="4627" spans="47:56" x14ac:dyDescent="0.3">
      <c r="AU4627" t="s">
        <v>53626</v>
      </c>
      <c r="AW4627" t="s">
        <v>53627</v>
      </c>
      <c r="AZ4627" t="s">
        <v>53628</v>
      </c>
      <c r="BA4627" t="s">
        <v>53629</v>
      </c>
      <c r="BB4627" t="s">
        <v>53630</v>
      </c>
      <c r="BD4627" t="s">
        <v>53631</v>
      </c>
    </row>
    <row r="4628" spans="47:56" x14ac:dyDescent="0.3">
      <c r="AU4628" t="s">
        <v>53632</v>
      </c>
      <c r="AW4628" t="s">
        <v>53633</v>
      </c>
      <c r="AZ4628" t="s">
        <v>53634</v>
      </c>
      <c r="BA4628" t="s">
        <v>53635</v>
      </c>
      <c r="BB4628" t="s">
        <v>53636</v>
      </c>
      <c r="BD4628" t="s">
        <v>53637</v>
      </c>
    </row>
    <row r="4629" spans="47:56" x14ac:dyDescent="0.3">
      <c r="AU4629" t="s">
        <v>53638</v>
      </c>
      <c r="AW4629" t="s">
        <v>53639</v>
      </c>
      <c r="AZ4629" t="s">
        <v>53640</v>
      </c>
      <c r="BA4629" t="s">
        <v>53641</v>
      </c>
      <c r="BB4629" t="s">
        <v>811</v>
      </c>
      <c r="BD4629" t="s">
        <v>53642</v>
      </c>
    </row>
    <row r="4630" spans="47:56" x14ac:dyDescent="0.3">
      <c r="AU4630" t="s">
        <v>53643</v>
      </c>
      <c r="AW4630" t="s">
        <v>53644</v>
      </c>
      <c r="AZ4630" t="s">
        <v>53645</v>
      </c>
      <c r="BA4630" t="s">
        <v>53646</v>
      </c>
      <c r="BB4630" t="s">
        <v>53647</v>
      </c>
      <c r="BD4630" t="s">
        <v>53648</v>
      </c>
    </row>
    <row r="4631" spans="47:56" x14ac:dyDescent="0.3">
      <c r="AU4631" t="s">
        <v>53649</v>
      </c>
      <c r="AW4631" t="s">
        <v>53650</v>
      </c>
      <c r="AZ4631" t="s">
        <v>53651</v>
      </c>
      <c r="BA4631" t="s">
        <v>53652</v>
      </c>
      <c r="BB4631" t="s">
        <v>53653</v>
      </c>
      <c r="BD4631" t="s">
        <v>53654</v>
      </c>
    </row>
    <row r="4632" spans="47:56" x14ac:dyDescent="0.3">
      <c r="AU4632" t="s">
        <v>53655</v>
      </c>
      <c r="AW4632" t="s">
        <v>53656</v>
      </c>
      <c r="AZ4632" t="s">
        <v>53657</v>
      </c>
      <c r="BA4632" t="s">
        <v>53658</v>
      </c>
      <c r="BB4632" t="s">
        <v>53659</v>
      </c>
      <c r="BD4632" t="s">
        <v>53660</v>
      </c>
    </row>
    <row r="4633" spans="47:56" x14ac:dyDescent="0.3">
      <c r="AU4633" t="s">
        <v>53661</v>
      </c>
      <c r="AW4633" t="s">
        <v>53662</v>
      </c>
      <c r="AZ4633" t="s">
        <v>53663</v>
      </c>
      <c r="BA4633" t="s">
        <v>53664</v>
      </c>
      <c r="BB4633" t="s">
        <v>53665</v>
      </c>
      <c r="BD4633" t="s">
        <v>53666</v>
      </c>
    </row>
    <row r="4634" spans="47:56" x14ac:dyDescent="0.3">
      <c r="AU4634" t="s">
        <v>53667</v>
      </c>
      <c r="AW4634" t="s">
        <v>53668</v>
      </c>
      <c r="AZ4634" t="s">
        <v>53669</v>
      </c>
      <c r="BA4634" t="s">
        <v>53670</v>
      </c>
      <c r="BB4634" t="s">
        <v>53671</v>
      </c>
      <c r="BD4634" t="s">
        <v>53672</v>
      </c>
    </row>
    <row r="4635" spans="47:56" x14ac:dyDescent="0.3">
      <c r="AU4635" t="s">
        <v>53673</v>
      </c>
      <c r="AW4635" t="s">
        <v>53674</v>
      </c>
      <c r="AZ4635" t="s">
        <v>53675</v>
      </c>
      <c r="BA4635" t="s">
        <v>53676</v>
      </c>
      <c r="BB4635" t="s">
        <v>53677</v>
      </c>
      <c r="BD4635" t="s">
        <v>53678</v>
      </c>
    </row>
    <row r="4636" spans="47:56" x14ac:dyDescent="0.3">
      <c r="AU4636" t="s">
        <v>53679</v>
      </c>
      <c r="AW4636" t="s">
        <v>53680</v>
      </c>
      <c r="AZ4636" t="s">
        <v>53681</v>
      </c>
      <c r="BA4636" t="s">
        <v>53682</v>
      </c>
      <c r="BB4636" t="s">
        <v>53683</v>
      </c>
      <c r="BD4636" t="s">
        <v>53684</v>
      </c>
    </row>
    <row r="4637" spans="47:56" x14ac:dyDescent="0.3">
      <c r="AU4637" t="s">
        <v>53685</v>
      </c>
      <c r="AW4637" t="s">
        <v>53686</v>
      </c>
      <c r="AZ4637" t="s">
        <v>53687</v>
      </c>
      <c r="BA4637" t="s">
        <v>53688</v>
      </c>
      <c r="BB4637" t="s">
        <v>53689</v>
      </c>
      <c r="BD4637" t="s">
        <v>53690</v>
      </c>
    </row>
    <row r="4638" spans="47:56" x14ac:dyDescent="0.3">
      <c r="AU4638" t="s">
        <v>53691</v>
      </c>
      <c r="AW4638" t="s">
        <v>53692</v>
      </c>
      <c r="AZ4638" t="s">
        <v>53693</v>
      </c>
      <c r="BA4638" t="s">
        <v>53694</v>
      </c>
      <c r="BB4638" t="s">
        <v>53695</v>
      </c>
      <c r="BD4638" t="s">
        <v>53696</v>
      </c>
    </row>
    <row r="4639" spans="47:56" x14ac:dyDescent="0.3">
      <c r="AU4639" t="s">
        <v>53697</v>
      </c>
      <c r="AW4639" t="s">
        <v>53698</v>
      </c>
      <c r="AZ4639" t="s">
        <v>53699</v>
      </c>
      <c r="BA4639" t="s">
        <v>53700</v>
      </c>
      <c r="BB4639" t="s">
        <v>53701</v>
      </c>
      <c r="BD4639" t="s">
        <v>53702</v>
      </c>
    </row>
    <row r="4640" spans="47:56" x14ac:dyDescent="0.3">
      <c r="AU4640" t="s">
        <v>53703</v>
      </c>
      <c r="AW4640" t="s">
        <v>53704</v>
      </c>
      <c r="AZ4640" t="s">
        <v>53705</v>
      </c>
      <c r="BA4640" t="s">
        <v>53706</v>
      </c>
      <c r="BB4640" t="s">
        <v>53707</v>
      </c>
      <c r="BD4640" t="s">
        <v>53708</v>
      </c>
    </row>
    <row r="4641" spans="47:56" x14ac:dyDescent="0.3">
      <c r="AU4641" t="s">
        <v>53709</v>
      </c>
      <c r="AW4641" t="s">
        <v>53710</v>
      </c>
      <c r="AZ4641" t="s">
        <v>53711</v>
      </c>
      <c r="BA4641" t="s">
        <v>53712</v>
      </c>
      <c r="BB4641" t="s">
        <v>53713</v>
      </c>
      <c r="BD4641" t="s">
        <v>53714</v>
      </c>
    </row>
    <row r="4642" spans="47:56" x14ac:dyDescent="0.3">
      <c r="AU4642" t="s">
        <v>53715</v>
      </c>
      <c r="AW4642" t="s">
        <v>53716</v>
      </c>
      <c r="AZ4642" t="s">
        <v>53717</v>
      </c>
      <c r="BA4642" t="s">
        <v>53718</v>
      </c>
      <c r="BB4642" t="s">
        <v>53719</v>
      </c>
      <c r="BD4642" t="s">
        <v>53720</v>
      </c>
    </row>
    <row r="4643" spans="47:56" x14ac:dyDescent="0.3">
      <c r="AU4643" t="s">
        <v>53721</v>
      </c>
      <c r="AW4643" t="s">
        <v>53722</v>
      </c>
      <c r="AZ4643" t="s">
        <v>53723</v>
      </c>
      <c r="BA4643" t="s">
        <v>53724</v>
      </c>
      <c r="BB4643" t="s">
        <v>53725</v>
      </c>
      <c r="BD4643" t="s">
        <v>53726</v>
      </c>
    </row>
    <row r="4644" spans="47:56" x14ac:dyDescent="0.3">
      <c r="AU4644" t="s">
        <v>53727</v>
      </c>
      <c r="AW4644" t="s">
        <v>53728</v>
      </c>
      <c r="AZ4644" t="s">
        <v>53729</v>
      </c>
      <c r="BA4644" t="s">
        <v>53730</v>
      </c>
      <c r="BB4644" t="s">
        <v>53731</v>
      </c>
      <c r="BD4644" t="s">
        <v>53732</v>
      </c>
    </row>
    <row r="4645" spans="47:56" x14ac:dyDescent="0.3">
      <c r="AU4645" t="s">
        <v>53733</v>
      </c>
      <c r="AW4645" t="s">
        <v>53734</v>
      </c>
      <c r="AZ4645" t="s">
        <v>53735</v>
      </c>
      <c r="BA4645" t="s">
        <v>53736</v>
      </c>
      <c r="BB4645" t="s">
        <v>53737</v>
      </c>
      <c r="BD4645" t="s">
        <v>53738</v>
      </c>
    </row>
    <row r="4646" spans="47:56" x14ac:dyDescent="0.3">
      <c r="AU4646" t="s">
        <v>39124</v>
      </c>
      <c r="AW4646" t="s">
        <v>53739</v>
      </c>
      <c r="AZ4646" t="s">
        <v>53740</v>
      </c>
      <c r="BA4646" t="s">
        <v>53741</v>
      </c>
      <c r="BB4646" t="s">
        <v>53742</v>
      </c>
      <c r="BD4646" t="s">
        <v>53743</v>
      </c>
    </row>
    <row r="4647" spans="47:56" x14ac:dyDescent="0.3">
      <c r="AU4647" t="s">
        <v>53744</v>
      </c>
      <c r="AW4647" t="s">
        <v>53745</v>
      </c>
      <c r="AZ4647" t="s">
        <v>53746</v>
      </c>
      <c r="BA4647" t="s">
        <v>53747</v>
      </c>
      <c r="BB4647" t="s">
        <v>53748</v>
      </c>
      <c r="BD4647" t="s">
        <v>53749</v>
      </c>
    </row>
    <row r="4648" spans="47:56" x14ac:dyDescent="0.3">
      <c r="AU4648" t="s">
        <v>53750</v>
      </c>
      <c r="AW4648" t="s">
        <v>53751</v>
      </c>
      <c r="AZ4648" t="s">
        <v>53752</v>
      </c>
      <c r="BA4648" t="s">
        <v>53753</v>
      </c>
      <c r="BB4648" t="s">
        <v>53754</v>
      </c>
      <c r="BD4648" t="s">
        <v>53755</v>
      </c>
    </row>
    <row r="4649" spans="47:56" x14ac:dyDescent="0.3">
      <c r="AU4649" t="s">
        <v>53756</v>
      </c>
      <c r="AW4649" t="s">
        <v>53757</v>
      </c>
      <c r="AZ4649" t="s">
        <v>53758</v>
      </c>
      <c r="BA4649" t="s">
        <v>53759</v>
      </c>
      <c r="BB4649" t="s">
        <v>53760</v>
      </c>
      <c r="BD4649" t="s">
        <v>53761</v>
      </c>
    </row>
    <row r="4650" spans="47:56" x14ac:dyDescent="0.3">
      <c r="AU4650" t="s">
        <v>53762</v>
      </c>
      <c r="AW4650" t="s">
        <v>53763</v>
      </c>
      <c r="AZ4650" t="s">
        <v>53764</v>
      </c>
      <c r="BA4650" t="s">
        <v>53765</v>
      </c>
      <c r="BB4650" t="s">
        <v>53766</v>
      </c>
      <c r="BD4650" t="s">
        <v>53767</v>
      </c>
    </row>
    <row r="4651" spans="47:56" x14ac:dyDescent="0.3">
      <c r="AU4651" t="s">
        <v>53768</v>
      </c>
      <c r="AW4651" t="s">
        <v>53769</v>
      </c>
      <c r="AZ4651" t="s">
        <v>53770</v>
      </c>
      <c r="BA4651" t="s">
        <v>53771</v>
      </c>
      <c r="BB4651" t="s">
        <v>53772</v>
      </c>
      <c r="BD4651" t="s">
        <v>53773</v>
      </c>
    </row>
    <row r="4652" spans="47:56" x14ac:dyDescent="0.3">
      <c r="AU4652" t="s">
        <v>53774</v>
      </c>
      <c r="AW4652" t="s">
        <v>53775</v>
      </c>
      <c r="AZ4652" t="s">
        <v>53776</v>
      </c>
      <c r="BA4652" t="s">
        <v>53777</v>
      </c>
      <c r="BB4652" t="s">
        <v>53778</v>
      </c>
      <c r="BD4652" t="s">
        <v>53779</v>
      </c>
    </row>
    <row r="4653" spans="47:56" x14ac:dyDescent="0.3">
      <c r="AU4653" t="s">
        <v>53780</v>
      </c>
      <c r="AW4653" t="s">
        <v>53781</v>
      </c>
      <c r="AZ4653" t="s">
        <v>53782</v>
      </c>
      <c r="BA4653" t="s">
        <v>53783</v>
      </c>
      <c r="BB4653" t="s">
        <v>53784</v>
      </c>
      <c r="BD4653" t="s">
        <v>53785</v>
      </c>
    </row>
    <row r="4654" spans="47:56" x14ac:dyDescent="0.3">
      <c r="AU4654" t="s">
        <v>53786</v>
      </c>
      <c r="AW4654" t="s">
        <v>53787</v>
      </c>
      <c r="AZ4654" t="s">
        <v>53788</v>
      </c>
      <c r="BA4654" t="s">
        <v>53789</v>
      </c>
      <c r="BB4654" t="s">
        <v>53790</v>
      </c>
      <c r="BD4654" t="s">
        <v>53791</v>
      </c>
    </row>
    <row r="4655" spans="47:56" x14ac:dyDescent="0.3">
      <c r="AU4655" t="s">
        <v>53792</v>
      </c>
      <c r="AW4655" t="s">
        <v>53793</v>
      </c>
      <c r="AZ4655" t="s">
        <v>53794</v>
      </c>
      <c r="BA4655" t="s">
        <v>53795</v>
      </c>
      <c r="BB4655" t="s">
        <v>53796</v>
      </c>
      <c r="BD4655" t="s">
        <v>53797</v>
      </c>
    </row>
    <row r="4656" spans="47:56" x14ac:dyDescent="0.3">
      <c r="AU4656" t="s">
        <v>53798</v>
      </c>
      <c r="AW4656" t="s">
        <v>53799</v>
      </c>
      <c r="AZ4656" t="s">
        <v>53800</v>
      </c>
      <c r="BA4656" t="s">
        <v>53801</v>
      </c>
      <c r="BB4656" t="s">
        <v>53802</v>
      </c>
      <c r="BD4656" t="s">
        <v>53803</v>
      </c>
    </row>
    <row r="4657" spans="47:56" x14ac:dyDescent="0.3">
      <c r="AU4657" t="s">
        <v>53804</v>
      </c>
      <c r="AW4657" t="s">
        <v>53805</v>
      </c>
      <c r="AZ4657" t="s">
        <v>53806</v>
      </c>
      <c r="BA4657" t="s">
        <v>53807</v>
      </c>
      <c r="BB4657" t="s">
        <v>53808</v>
      </c>
      <c r="BD4657" t="s">
        <v>53809</v>
      </c>
    </row>
    <row r="4658" spans="47:56" x14ac:dyDescent="0.3">
      <c r="AU4658" t="s">
        <v>53810</v>
      </c>
      <c r="AW4658" t="s">
        <v>53811</v>
      </c>
      <c r="AZ4658" t="s">
        <v>53812</v>
      </c>
      <c r="BA4658" t="s">
        <v>53813</v>
      </c>
      <c r="BB4658" t="s">
        <v>53814</v>
      </c>
      <c r="BD4658" t="s">
        <v>53815</v>
      </c>
    </row>
    <row r="4659" spans="47:56" x14ac:dyDescent="0.3">
      <c r="AU4659" t="s">
        <v>53816</v>
      </c>
      <c r="AW4659" t="s">
        <v>53817</v>
      </c>
      <c r="AZ4659" t="s">
        <v>53818</v>
      </c>
      <c r="BA4659" t="s">
        <v>53819</v>
      </c>
      <c r="BB4659" t="s">
        <v>53820</v>
      </c>
      <c r="BD4659" t="s">
        <v>53821</v>
      </c>
    </row>
    <row r="4660" spans="47:56" x14ac:dyDescent="0.3">
      <c r="AU4660" t="s">
        <v>53822</v>
      </c>
      <c r="AW4660" t="s">
        <v>53823</v>
      </c>
      <c r="AZ4660" t="s">
        <v>53824</v>
      </c>
      <c r="BA4660" t="s">
        <v>53825</v>
      </c>
      <c r="BB4660" t="s">
        <v>53826</v>
      </c>
      <c r="BD4660" t="s">
        <v>53827</v>
      </c>
    </row>
    <row r="4661" spans="47:56" x14ac:dyDescent="0.3">
      <c r="AU4661" t="s">
        <v>53828</v>
      </c>
      <c r="AW4661" t="s">
        <v>53829</v>
      </c>
      <c r="AZ4661" t="s">
        <v>53830</v>
      </c>
      <c r="BA4661" t="s">
        <v>53831</v>
      </c>
      <c r="BB4661" t="s">
        <v>53832</v>
      </c>
      <c r="BD4661" t="s">
        <v>53833</v>
      </c>
    </row>
    <row r="4662" spans="47:56" x14ac:dyDescent="0.3">
      <c r="AU4662" t="s">
        <v>53834</v>
      </c>
      <c r="AW4662" t="s">
        <v>53835</v>
      </c>
      <c r="AZ4662" t="s">
        <v>53836</v>
      </c>
      <c r="BA4662" t="s">
        <v>53837</v>
      </c>
      <c r="BB4662" t="s">
        <v>53838</v>
      </c>
      <c r="BD4662" t="s">
        <v>53839</v>
      </c>
    </row>
    <row r="4663" spans="47:56" x14ac:dyDescent="0.3">
      <c r="AU4663" t="s">
        <v>53840</v>
      </c>
      <c r="AW4663" t="s">
        <v>53841</v>
      </c>
      <c r="AZ4663" t="s">
        <v>53842</v>
      </c>
      <c r="BA4663" t="s">
        <v>53843</v>
      </c>
      <c r="BB4663" t="s">
        <v>53844</v>
      </c>
      <c r="BD4663" t="s">
        <v>53845</v>
      </c>
    </row>
    <row r="4664" spans="47:56" x14ac:dyDescent="0.3">
      <c r="AU4664" t="s">
        <v>53846</v>
      </c>
      <c r="AW4664" t="s">
        <v>53847</v>
      </c>
      <c r="AZ4664" t="s">
        <v>53848</v>
      </c>
      <c r="BA4664" t="s">
        <v>53849</v>
      </c>
      <c r="BB4664" t="s">
        <v>53850</v>
      </c>
      <c r="BD4664" t="s">
        <v>53851</v>
      </c>
    </row>
    <row r="4665" spans="47:56" x14ac:dyDescent="0.3">
      <c r="AU4665" t="s">
        <v>53852</v>
      </c>
      <c r="AW4665" t="s">
        <v>53853</v>
      </c>
      <c r="AZ4665" t="s">
        <v>53854</v>
      </c>
      <c r="BA4665" t="s">
        <v>53855</v>
      </c>
      <c r="BB4665" t="s">
        <v>53856</v>
      </c>
      <c r="BD4665" t="s">
        <v>53857</v>
      </c>
    </row>
    <row r="4666" spans="47:56" x14ac:dyDescent="0.3">
      <c r="AU4666" t="s">
        <v>53858</v>
      </c>
      <c r="AW4666" t="s">
        <v>53859</v>
      </c>
      <c r="AZ4666" t="s">
        <v>53860</v>
      </c>
      <c r="BA4666" t="s">
        <v>53861</v>
      </c>
      <c r="BB4666" t="s">
        <v>53862</v>
      </c>
      <c r="BD4666" t="s">
        <v>53863</v>
      </c>
    </row>
    <row r="4667" spans="47:56" x14ac:dyDescent="0.3">
      <c r="AU4667" t="s">
        <v>53864</v>
      </c>
      <c r="AW4667" t="s">
        <v>53865</v>
      </c>
      <c r="AZ4667" t="s">
        <v>53866</v>
      </c>
      <c r="BA4667" t="s">
        <v>53867</v>
      </c>
      <c r="BB4667" t="s">
        <v>53868</v>
      </c>
      <c r="BD4667" t="s">
        <v>53869</v>
      </c>
    </row>
    <row r="4668" spans="47:56" x14ac:dyDescent="0.3">
      <c r="AU4668" t="s">
        <v>53870</v>
      </c>
      <c r="AW4668" t="s">
        <v>53871</v>
      </c>
      <c r="AZ4668" t="s">
        <v>53872</v>
      </c>
      <c r="BA4668" t="s">
        <v>53873</v>
      </c>
      <c r="BB4668" t="s">
        <v>53874</v>
      </c>
      <c r="BD4668" t="s">
        <v>53875</v>
      </c>
    </row>
    <row r="4669" spans="47:56" x14ac:dyDescent="0.3">
      <c r="AU4669" t="s">
        <v>53876</v>
      </c>
      <c r="AW4669" t="s">
        <v>53877</v>
      </c>
      <c r="AZ4669" t="s">
        <v>53878</v>
      </c>
      <c r="BA4669" t="s">
        <v>53879</v>
      </c>
      <c r="BB4669" t="s">
        <v>53880</v>
      </c>
      <c r="BD4669" t="s">
        <v>53881</v>
      </c>
    </row>
    <row r="4670" spans="47:56" x14ac:dyDescent="0.3">
      <c r="AU4670" t="s">
        <v>53882</v>
      </c>
      <c r="AW4670" t="s">
        <v>53883</v>
      </c>
      <c r="AZ4670" t="s">
        <v>53884</v>
      </c>
      <c r="BA4670" t="s">
        <v>53885</v>
      </c>
      <c r="BB4670" t="s">
        <v>53886</v>
      </c>
      <c r="BD4670" t="s">
        <v>53887</v>
      </c>
    </row>
    <row r="4671" spans="47:56" x14ac:dyDescent="0.3">
      <c r="AU4671" t="s">
        <v>53888</v>
      </c>
      <c r="AW4671" t="s">
        <v>53889</v>
      </c>
      <c r="AZ4671" t="s">
        <v>53890</v>
      </c>
      <c r="BA4671" t="s">
        <v>53891</v>
      </c>
      <c r="BB4671" t="s">
        <v>53892</v>
      </c>
      <c r="BD4671" t="s">
        <v>53893</v>
      </c>
    </row>
    <row r="4672" spans="47:56" x14ac:dyDescent="0.3">
      <c r="AU4672" t="s">
        <v>53894</v>
      </c>
      <c r="AW4672" t="s">
        <v>53895</v>
      </c>
      <c r="AZ4672" t="s">
        <v>53896</v>
      </c>
      <c r="BA4672" t="s">
        <v>53897</v>
      </c>
      <c r="BB4672" t="s">
        <v>53898</v>
      </c>
      <c r="BD4672" t="s">
        <v>53899</v>
      </c>
    </row>
    <row r="4673" spans="47:56" x14ac:dyDescent="0.3">
      <c r="AU4673" t="s">
        <v>53900</v>
      </c>
      <c r="AW4673" t="s">
        <v>53901</v>
      </c>
      <c r="AZ4673" t="s">
        <v>53902</v>
      </c>
      <c r="BA4673" t="s">
        <v>53903</v>
      </c>
      <c r="BB4673" t="s">
        <v>53904</v>
      </c>
      <c r="BD4673" t="s">
        <v>53905</v>
      </c>
    </row>
    <row r="4674" spans="47:56" x14ac:dyDescent="0.3">
      <c r="AU4674" t="s">
        <v>53906</v>
      </c>
      <c r="AW4674" t="s">
        <v>53907</v>
      </c>
      <c r="AZ4674" t="s">
        <v>53908</v>
      </c>
      <c r="BA4674" t="s">
        <v>53909</v>
      </c>
      <c r="BB4674" t="s">
        <v>53910</v>
      </c>
      <c r="BD4674" t="s">
        <v>53911</v>
      </c>
    </row>
    <row r="4675" spans="47:56" x14ac:dyDescent="0.3">
      <c r="AU4675" t="s">
        <v>53912</v>
      </c>
      <c r="AW4675" t="s">
        <v>53913</v>
      </c>
      <c r="AZ4675" t="s">
        <v>53914</v>
      </c>
      <c r="BA4675" t="s">
        <v>53915</v>
      </c>
      <c r="BB4675" t="s">
        <v>53916</v>
      </c>
      <c r="BD4675" t="s">
        <v>53917</v>
      </c>
    </row>
    <row r="4676" spans="47:56" x14ac:dyDescent="0.3">
      <c r="AU4676" t="s">
        <v>53918</v>
      </c>
      <c r="AW4676" t="s">
        <v>53919</v>
      </c>
      <c r="AZ4676" t="s">
        <v>53920</v>
      </c>
      <c r="BA4676" t="s">
        <v>53921</v>
      </c>
      <c r="BB4676" t="s">
        <v>53922</v>
      </c>
      <c r="BD4676" t="s">
        <v>53923</v>
      </c>
    </row>
    <row r="4677" spans="47:56" x14ac:dyDescent="0.3">
      <c r="AU4677" t="s">
        <v>53924</v>
      </c>
      <c r="AW4677" t="s">
        <v>53925</v>
      </c>
      <c r="AZ4677" t="s">
        <v>53926</v>
      </c>
      <c r="BA4677" t="s">
        <v>53927</v>
      </c>
      <c r="BB4677" t="s">
        <v>53928</v>
      </c>
      <c r="BD4677" t="s">
        <v>53929</v>
      </c>
    </row>
    <row r="4678" spans="47:56" x14ac:dyDescent="0.3">
      <c r="AU4678" t="s">
        <v>53930</v>
      </c>
      <c r="AW4678" t="s">
        <v>53931</v>
      </c>
      <c r="AZ4678" t="s">
        <v>53932</v>
      </c>
      <c r="BA4678" t="s">
        <v>53933</v>
      </c>
      <c r="BB4678" t="s">
        <v>53934</v>
      </c>
      <c r="BD4678" t="s">
        <v>53935</v>
      </c>
    </row>
    <row r="4679" spans="47:56" x14ac:dyDescent="0.3">
      <c r="AU4679" t="s">
        <v>53936</v>
      </c>
      <c r="AW4679" t="s">
        <v>53937</v>
      </c>
      <c r="AZ4679" t="s">
        <v>53938</v>
      </c>
      <c r="BA4679" t="s">
        <v>53939</v>
      </c>
      <c r="BB4679" t="s">
        <v>53940</v>
      </c>
      <c r="BD4679" t="s">
        <v>53941</v>
      </c>
    </row>
    <row r="4680" spans="47:56" x14ac:dyDescent="0.3">
      <c r="AU4680" t="s">
        <v>53942</v>
      </c>
      <c r="AW4680" t="s">
        <v>53943</v>
      </c>
      <c r="AZ4680" t="s">
        <v>53944</v>
      </c>
      <c r="BA4680" t="s">
        <v>53945</v>
      </c>
      <c r="BB4680" t="s">
        <v>53946</v>
      </c>
      <c r="BD4680" t="s">
        <v>53947</v>
      </c>
    </row>
    <row r="4681" spans="47:56" x14ac:dyDescent="0.3">
      <c r="AU4681" t="s">
        <v>53948</v>
      </c>
      <c r="AW4681" t="s">
        <v>53949</v>
      </c>
      <c r="AZ4681" t="s">
        <v>53950</v>
      </c>
      <c r="BA4681" t="s">
        <v>53951</v>
      </c>
      <c r="BB4681" t="s">
        <v>53952</v>
      </c>
      <c r="BD4681" t="s">
        <v>53953</v>
      </c>
    </row>
    <row r="4682" spans="47:56" x14ac:dyDescent="0.3">
      <c r="AU4682" t="s">
        <v>53954</v>
      </c>
      <c r="AW4682" t="s">
        <v>53955</v>
      </c>
      <c r="AZ4682" t="s">
        <v>53956</v>
      </c>
      <c r="BA4682" t="s">
        <v>53957</v>
      </c>
      <c r="BB4682" t="s">
        <v>53958</v>
      </c>
      <c r="BD4682" t="s">
        <v>53959</v>
      </c>
    </row>
    <row r="4683" spans="47:56" x14ac:dyDescent="0.3">
      <c r="AU4683" t="s">
        <v>53960</v>
      </c>
      <c r="AW4683" t="s">
        <v>53961</v>
      </c>
      <c r="AZ4683" t="s">
        <v>53962</v>
      </c>
      <c r="BA4683" t="s">
        <v>53963</v>
      </c>
      <c r="BB4683" t="s">
        <v>53964</v>
      </c>
      <c r="BD4683" t="s">
        <v>53965</v>
      </c>
    </row>
    <row r="4684" spans="47:56" x14ac:dyDescent="0.3">
      <c r="AU4684" t="s">
        <v>53966</v>
      </c>
      <c r="AW4684" t="s">
        <v>53967</v>
      </c>
      <c r="AZ4684" t="s">
        <v>53968</v>
      </c>
      <c r="BA4684" t="s">
        <v>53969</v>
      </c>
      <c r="BB4684" t="s">
        <v>53970</v>
      </c>
      <c r="BD4684" t="s">
        <v>53971</v>
      </c>
    </row>
    <row r="4685" spans="47:56" x14ac:dyDescent="0.3">
      <c r="AU4685" t="s">
        <v>53972</v>
      </c>
      <c r="AW4685" t="s">
        <v>53973</v>
      </c>
      <c r="AZ4685" t="s">
        <v>53974</v>
      </c>
      <c r="BA4685" t="s">
        <v>53975</v>
      </c>
      <c r="BB4685" t="s">
        <v>53976</v>
      </c>
      <c r="BD4685" t="s">
        <v>53977</v>
      </c>
    </row>
    <row r="4686" spans="47:56" x14ac:dyDescent="0.3">
      <c r="AU4686" t="s">
        <v>53978</v>
      </c>
      <c r="AW4686" t="s">
        <v>53979</v>
      </c>
      <c r="AZ4686" t="s">
        <v>53980</v>
      </c>
      <c r="BA4686" t="s">
        <v>53981</v>
      </c>
      <c r="BB4686" t="s">
        <v>53982</v>
      </c>
      <c r="BD4686" t="s">
        <v>53983</v>
      </c>
    </row>
    <row r="4687" spans="47:56" x14ac:dyDescent="0.3">
      <c r="AU4687" t="s">
        <v>53984</v>
      </c>
      <c r="AW4687" t="s">
        <v>53985</v>
      </c>
      <c r="AZ4687" t="s">
        <v>53986</v>
      </c>
      <c r="BA4687" t="s">
        <v>53987</v>
      </c>
      <c r="BB4687" t="s">
        <v>53988</v>
      </c>
      <c r="BD4687" t="s">
        <v>53989</v>
      </c>
    </row>
    <row r="4688" spans="47:56" x14ac:dyDescent="0.3">
      <c r="AU4688" t="s">
        <v>53990</v>
      </c>
      <c r="AW4688" t="s">
        <v>53991</v>
      </c>
      <c r="AZ4688" t="s">
        <v>53992</v>
      </c>
      <c r="BA4688" t="s">
        <v>53993</v>
      </c>
      <c r="BB4688" t="s">
        <v>53994</v>
      </c>
      <c r="BD4688" t="s">
        <v>53995</v>
      </c>
    </row>
    <row r="4689" spans="47:56" x14ac:dyDescent="0.3">
      <c r="AU4689" t="s">
        <v>53996</v>
      </c>
      <c r="AW4689" t="s">
        <v>53997</v>
      </c>
      <c r="AZ4689" t="s">
        <v>53998</v>
      </c>
      <c r="BA4689" t="s">
        <v>53999</v>
      </c>
      <c r="BB4689" t="s">
        <v>54000</v>
      </c>
      <c r="BD4689" t="s">
        <v>54001</v>
      </c>
    </row>
    <row r="4690" spans="47:56" x14ac:dyDescent="0.3">
      <c r="AU4690" t="s">
        <v>54002</v>
      </c>
      <c r="AW4690" t="s">
        <v>54003</v>
      </c>
      <c r="AZ4690" t="s">
        <v>54004</v>
      </c>
      <c r="BA4690" t="s">
        <v>54005</v>
      </c>
      <c r="BB4690" t="s">
        <v>54006</v>
      </c>
      <c r="BD4690" t="s">
        <v>54007</v>
      </c>
    </row>
    <row r="4691" spans="47:56" x14ac:dyDescent="0.3">
      <c r="AU4691" t="s">
        <v>54008</v>
      </c>
      <c r="AW4691" t="s">
        <v>54009</v>
      </c>
      <c r="AZ4691" t="s">
        <v>54010</v>
      </c>
      <c r="BA4691" t="s">
        <v>54011</v>
      </c>
      <c r="BB4691" t="s">
        <v>54012</v>
      </c>
      <c r="BD4691" t="s">
        <v>54013</v>
      </c>
    </row>
    <row r="4692" spans="47:56" x14ac:dyDescent="0.3">
      <c r="AU4692" t="s">
        <v>54014</v>
      </c>
      <c r="AW4692" t="s">
        <v>54015</v>
      </c>
      <c r="AZ4692" t="s">
        <v>54016</v>
      </c>
      <c r="BA4692" t="s">
        <v>54017</v>
      </c>
      <c r="BB4692" t="s">
        <v>54018</v>
      </c>
      <c r="BD4692" t="s">
        <v>54019</v>
      </c>
    </row>
    <row r="4693" spans="47:56" x14ac:dyDescent="0.3">
      <c r="AU4693" t="s">
        <v>54020</v>
      </c>
      <c r="AW4693" t="s">
        <v>54021</v>
      </c>
      <c r="AZ4693" t="s">
        <v>54022</v>
      </c>
      <c r="BA4693" t="s">
        <v>54023</v>
      </c>
      <c r="BB4693" t="s">
        <v>54024</v>
      </c>
      <c r="BD4693" t="s">
        <v>54025</v>
      </c>
    </row>
    <row r="4694" spans="47:56" x14ac:dyDescent="0.3">
      <c r="AU4694" t="s">
        <v>54026</v>
      </c>
      <c r="AW4694" t="s">
        <v>54027</v>
      </c>
      <c r="AZ4694" t="s">
        <v>54028</v>
      </c>
      <c r="BA4694" t="s">
        <v>54029</v>
      </c>
      <c r="BB4694" t="s">
        <v>54030</v>
      </c>
      <c r="BD4694" t="s">
        <v>54031</v>
      </c>
    </row>
    <row r="4695" spans="47:56" x14ac:dyDescent="0.3">
      <c r="AU4695" t="s">
        <v>54032</v>
      </c>
      <c r="AW4695" t="s">
        <v>54033</v>
      </c>
      <c r="AZ4695" t="s">
        <v>54034</v>
      </c>
      <c r="BA4695" t="s">
        <v>54035</v>
      </c>
      <c r="BB4695" t="s">
        <v>54036</v>
      </c>
      <c r="BD4695" t="s">
        <v>54037</v>
      </c>
    </row>
    <row r="4696" spans="47:56" x14ac:dyDescent="0.3">
      <c r="AU4696" t="s">
        <v>54038</v>
      </c>
      <c r="AW4696" t="s">
        <v>54039</v>
      </c>
      <c r="AZ4696" t="s">
        <v>54040</v>
      </c>
      <c r="BA4696" t="s">
        <v>54041</v>
      </c>
      <c r="BB4696" t="s">
        <v>54042</v>
      </c>
      <c r="BD4696" t="s">
        <v>54043</v>
      </c>
    </row>
    <row r="4697" spans="47:56" x14ac:dyDescent="0.3">
      <c r="AU4697" t="s">
        <v>54044</v>
      </c>
      <c r="AW4697" t="s">
        <v>54045</v>
      </c>
      <c r="AZ4697" t="s">
        <v>54046</v>
      </c>
      <c r="BA4697" t="s">
        <v>54047</v>
      </c>
      <c r="BB4697" t="s">
        <v>54048</v>
      </c>
      <c r="BD4697" t="s">
        <v>54049</v>
      </c>
    </row>
    <row r="4698" spans="47:56" x14ac:dyDescent="0.3">
      <c r="AU4698" t="s">
        <v>54050</v>
      </c>
      <c r="AW4698" t="s">
        <v>54051</v>
      </c>
      <c r="AZ4698" t="s">
        <v>54052</v>
      </c>
      <c r="BA4698" t="s">
        <v>54053</v>
      </c>
      <c r="BB4698" t="s">
        <v>54054</v>
      </c>
      <c r="BD4698" t="s">
        <v>54055</v>
      </c>
    </row>
    <row r="4699" spans="47:56" x14ac:dyDescent="0.3">
      <c r="AU4699" t="s">
        <v>54056</v>
      </c>
      <c r="AW4699" t="s">
        <v>54057</v>
      </c>
      <c r="AZ4699" t="s">
        <v>54058</v>
      </c>
      <c r="BA4699" t="s">
        <v>54059</v>
      </c>
      <c r="BB4699" t="s">
        <v>54060</v>
      </c>
      <c r="BD4699" t="s">
        <v>54061</v>
      </c>
    </row>
    <row r="4700" spans="47:56" x14ac:dyDescent="0.3">
      <c r="AU4700" t="s">
        <v>54062</v>
      </c>
      <c r="AW4700" t="s">
        <v>54063</v>
      </c>
      <c r="AZ4700" t="s">
        <v>54064</v>
      </c>
      <c r="BA4700" t="s">
        <v>54065</v>
      </c>
      <c r="BB4700" t="s">
        <v>54066</v>
      </c>
      <c r="BD4700" t="s">
        <v>54067</v>
      </c>
    </row>
    <row r="4701" spans="47:56" x14ac:dyDescent="0.3">
      <c r="AU4701" t="s">
        <v>54068</v>
      </c>
      <c r="AW4701" t="s">
        <v>54069</v>
      </c>
      <c r="AZ4701" t="s">
        <v>54070</v>
      </c>
      <c r="BA4701" t="s">
        <v>54071</v>
      </c>
      <c r="BB4701" t="s">
        <v>54072</v>
      </c>
      <c r="BD4701" t="s">
        <v>54073</v>
      </c>
    </row>
    <row r="4702" spans="47:56" x14ac:dyDescent="0.3">
      <c r="AU4702" t="s">
        <v>54074</v>
      </c>
      <c r="AW4702" t="s">
        <v>54075</v>
      </c>
      <c r="AZ4702" t="s">
        <v>54076</v>
      </c>
      <c r="BA4702" t="s">
        <v>54077</v>
      </c>
      <c r="BB4702" t="s">
        <v>54078</v>
      </c>
      <c r="BD4702" t="s">
        <v>54079</v>
      </c>
    </row>
    <row r="4703" spans="47:56" x14ac:dyDescent="0.3">
      <c r="AU4703" t="s">
        <v>54080</v>
      </c>
      <c r="AW4703" t="s">
        <v>54081</v>
      </c>
      <c r="AZ4703" t="s">
        <v>54082</v>
      </c>
      <c r="BA4703" t="s">
        <v>54083</v>
      </c>
      <c r="BB4703" t="s">
        <v>54084</v>
      </c>
      <c r="BD4703" t="s">
        <v>54085</v>
      </c>
    </row>
    <row r="4704" spans="47:56" x14ac:dyDescent="0.3">
      <c r="AU4704" t="s">
        <v>54086</v>
      </c>
      <c r="AW4704" t="s">
        <v>54087</v>
      </c>
      <c r="AZ4704" t="s">
        <v>54088</v>
      </c>
      <c r="BA4704" t="s">
        <v>54089</v>
      </c>
      <c r="BB4704" t="s">
        <v>54090</v>
      </c>
      <c r="BD4704" t="s">
        <v>54091</v>
      </c>
    </row>
    <row r="4705" spans="47:56" x14ac:dyDescent="0.3">
      <c r="AU4705" t="s">
        <v>54092</v>
      </c>
      <c r="AW4705" t="s">
        <v>54093</v>
      </c>
      <c r="AZ4705" t="s">
        <v>54094</v>
      </c>
      <c r="BA4705" t="s">
        <v>54095</v>
      </c>
      <c r="BB4705" t="s">
        <v>54096</v>
      </c>
      <c r="BD4705" t="s">
        <v>54097</v>
      </c>
    </row>
    <row r="4706" spans="47:56" x14ac:dyDescent="0.3">
      <c r="AU4706" t="s">
        <v>54098</v>
      </c>
      <c r="AW4706" t="s">
        <v>54099</v>
      </c>
      <c r="AZ4706" t="s">
        <v>54100</v>
      </c>
      <c r="BA4706" t="s">
        <v>54101</v>
      </c>
      <c r="BB4706" t="s">
        <v>54102</v>
      </c>
      <c r="BD4706" t="s">
        <v>54103</v>
      </c>
    </row>
    <row r="4707" spans="47:56" x14ac:dyDescent="0.3">
      <c r="AU4707" t="s">
        <v>54104</v>
      </c>
      <c r="AW4707" t="s">
        <v>54105</v>
      </c>
      <c r="AZ4707" t="s">
        <v>54106</v>
      </c>
      <c r="BA4707" t="s">
        <v>54107</v>
      </c>
      <c r="BB4707" t="s">
        <v>54108</v>
      </c>
      <c r="BD4707" t="s">
        <v>54109</v>
      </c>
    </row>
    <row r="4708" spans="47:56" x14ac:dyDescent="0.3">
      <c r="AU4708" t="s">
        <v>54110</v>
      </c>
      <c r="AW4708" t="s">
        <v>54111</v>
      </c>
      <c r="AZ4708" t="s">
        <v>54112</v>
      </c>
      <c r="BA4708" t="s">
        <v>54113</v>
      </c>
      <c r="BB4708" t="s">
        <v>54114</v>
      </c>
      <c r="BD4708" t="s">
        <v>54115</v>
      </c>
    </row>
    <row r="4709" spans="47:56" x14ac:dyDescent="0.3">
      <c r="AU4709" t="s">
        <v>54116</v>
      </c>
      <c r="AW4709" t="s">
        <v>54117</v>
      </c>
      <c r="AZ4709" t="s">
        <v>54118</v>
      </c>
      <c r="BA4709" t="s">
        <v>54119</v>
      </c>
      <c r="BB4709" t="s">
        <v>54120</v>
      </c>
      <c r="BD4709" t="s">
        <v>54121</v>
      </c>
    </row>
    <row r="4710" spans="47:56" x14ac:dyDescent="0.3">
      <c r="AU4710" t="s">
        <v>54122</v>
      </c>
      <c r="AW4710" t="s">
        <v>54123</v>
      </c>
      <c r="AZ4710" t="s">
        <v>54124</v>
      </c>
      <c r="BA4710" t="s">
        <v>54125</v>
      </c>
      <c r="BB4710" t="s">
        <v>54126</v>
      </c>
      <c r="BD4710" t="s">
        <v>54127</v>
      </c>
    </row>
    <row r="4711" spans="47:56" x14ac:dyDescent="0.3">
      <c r="AU4711" t="s">
        <v>54128</v>
      </c>
      <c r="AW4711" t="s">
        <v>54129</v>
      </c>
      <c r="AZ4711" t="s">
        <v>54130</v>
      </c>
      <c r="BA4711" t="s">
        <v>54131</v>
      </c>
      <c r="BB4711" t="s">
        <v>54132</v>
      </c>
      <c r="BD4711" t="s">
        <v>54133</v>
      </c>
    </row>
    <row r="4712" spans="47:56" x14ac:dyDescent="0.3">
      <c r="AU4712" t="s">
        <v>54134</v>
      </c>
      <c r="AW4712" t="s">
        <v>54135</v>
      </c>
      <c r="AZ4712" t="s">
        <v>54136</v>
      </c>
      <c r="BA4712" t="s">
        <v>54137</v>
      </c>
      <c r="BB4712" t="s">
        <v>54138</v>
      </c>
      <c r="BD4712" t="s">
        <v>54139</v>
      </c>
    </row>
    <row r="4713" spans="47:56" x14ac:dyDescent="0.3">
      <c r="AU4713" t="s">
        <v>54140</v>
      </c>
      <c r="AW4713" t="s">
        <v>54141</v>
      </c>
      <c r="AZ4713" t="s">
        <v>54142</v>
      </c>
      <c r="BA4713" t="s">
        <v>54143</v>
      </c>
      <c r="BB4713" t="s">
        <v>54144</v>
      </c>
      <c r="BD4713" t="s">
        <v>54145</v>
      </c>
    </row>
    <row r="4714" spans="47:56" x14ac:dyDescent="0.3">
      <c r="AU4714" t="s">
        <v>54146</v>
      </c>
      <c r="AW4714" t="s">
        <v>54147</v>
      </c>
      <c r="AZ4714" t="s">
        <v>54148</v>
      </c>
      <c r="BA4714" t="s">
        <v>54149</v>
      </c>
      <c r="BB4714" t="s">
        <v>54150</v>
      </c>
      <c r="BD4714" t="s">
        <v>54151</v>
      </c>
    </row>
    <row r="4715" spans="47:56" x14ac:dyDescent="0.3">
      <c r="AU4715" t="s">
        <v>54152</v>
      </c>
      <c r="AW4715" t="s">
        <v>54153</v>
      </c>
      <c r="AZ4715" t="s">
        <v>54154</v>
      </c>
      <c r="BA4715" t="s">
        <v>54155</v>
      </c>
      <c r="BB4715" t="s">
        <v>54156</v>
      </c>
      <c r="BD4715" t="s">
        <v>54157</v>
      </c>
    </row>
    <row r="4716" spans="47:56" x14ac:dyDescent="0.3">
      <c r="AU4716" t="s">
        <v>54158</v>
      </c>
      <c r="AW4716" t="s">
        <v>54159</v>
      </c>
      <c r="AZ4716" t="s">
        <v>54160</v>
      </c>
      <c r="BA4716" t="s">
        <v>54161</v>
      </c>
      <c r="BB4716" t="s">
        <v>54162</v>
      </c>
      <c r="BD4716" t="s">
        <v>54163</v>
      </c>
    </row>
    <row r="4717" spans="47:56" x14ac:dyDescent="0.3">
      <c r="AU4717" t="s">
        <v>54164</v>
      </c>
      <c r="AW4717" t="s">
        <v>54165</v>
      </c>
      <c r="AZ4717" t="s">
        <v>54166</v>
      </c>
      <c r="BA4717" t="s">
        <v>54167</v>
      </c>
      <c r="BB4717" t="s">
        <v>54168</v>
      </c>
      <c r="BD4717" t="s">
        <v>54169</v>
      </c>
    </row>
    <row r="4718" spans="47:56" x14ac:dyDescent="0.3">
      <c r="AU4718" t="s">
        <v>54170</v>
      </c>
      <c r="AW4718" t="s">
        <v>54171</v>
      </c>
      <c r="AZ4718" t="s">
        <v>54172</v>
      </c>
      <c r="BA4718" t="s">
        <v>54173</v>
      </c>
      <c r="BB4718" t="s">
        <v>54174</v>
      </c>
      <c r="BD4718" t="s">
        <v>54175</v>
      </c>
    </row>
    <row r="4719" spans="47:56" x14ac:dyDescent="0.3">
      <c r="AU4719" t="s">
        <v>54176</v>
      </c>
      <c r="AW4719" t="s">
        <v>54177</v>
      </c>
      <c r="AZ4719" t="s">
        <v>54178</v>
      </c>
      <c r="BA4719" t="s">
        <v>54179</v>
      </c>
      <c r="BB4719" t="s">
        <v>54180</v>
      </c>
      <c r="BD4719" t="s">
        <v>54181</v>
      </c>
    </row>
    <row r="4720" spans="47:56" x14ac:dyDescent="0.3">
      <c r="AU4720" t="s">
        <v>54182</v>
      </c>
      <c r="AW4720" t="s">
        <v>54183</v>
      </c>
      <c r="AZ4720" t="s">
        <v>54184</v>
      </c>
      <c r="BA4720" t="s">
        <v>54185</v>
      </c>
      <c r="BB4720" t="s">
        <v>54186</v>
      </c>
      <c r="BD4720" t="s">
        <v>54187</v>
      </c>
    </row>
    <row r="4721" spans="47:56" x14ac:dyDescent="0.3">
      <c r="AU4721" t="s">
        <v>54188</v>
      </c>
      <c r="AW4721" t="s">
        <v>54189</v>
      </c>
      <c r="AZ4721" t="s">
        <v>54190</v>
      </c>
      <c r="BA4721" t="s">
        <v>54191</v>
      </c>
      <c r="BB4721" t="s">
        <v>54192</v>
      </c>
      <c r="BD4721" t="s">
        <v>54193</v>
      </c>
    </row>
    <row r="4722" spans="47:56" x14ac:dyDescent="0.3">
      <c r="AU4722" t="s">
        <v>54194</v>
      </c>
      <c r="AW4722" t="s">
        <v>54195</v>
      </c>
      <c r="AZ4722" t="s">
        <v>54196</v>
      </c>
      <c r="BA4722" t="s">
        <v>54197</v>
      </c>
      <c r="BB4722" t="s">
        <v>54198</v>
      </c>
      <c r="BD4722" t="s">
        <v>54199</v>
      </c>
    </row>
    <row r="4723" spans="47:56" x14ac:dyDescent="0.3">
      <c r="AU4723" t="s">
        <v>54200</v>
      </c>
      <c r="AW4723" t="s">
        <v>54201</v>
      </c>
      <c r="AZ4723" t="s">
        <v>54202</v>
      </c>
      <c r="BA4723" t="s">
        <v>54203</v>
      </c>
      <c r="BB4723" t="s">
        <v>54204</v>
      </c>
      <c r="BD4723" t="s">
        <v>54205</v>
      </c>
    </row>
    <row r="4724" spans="47:56" x14ac:dyDescent="0.3">
      <c r="AU4724" t="s">
        <v>54206</v>
      </c>
      <c r="AW4724" t="s">
        <v>54207</v>
      </c>
      <c r="AZ4724" t="s">
        <v>54208</v>
      </c>
      <c r="BA4724" t="s">
        <v>54209</v>
      </c>
      <c r="BB4724" t="s">
        <v>54210</v>
      </c>
      <c r="BD4724" t="s">
        <v>54211</v>
      </c>
    </row>
    <row r="4725" spans="47:56" x14ac:dyDescent="0.3">
      <c r="AU4725" t="s">
        <v>54212</v>
      </c>
      <c r="AW4725" t="s">
        <v>54213</v>
      </c>
      <c r="AZ4725" t="s">
        <v>54214</v>
      </c>
      <c r="BA4725" t="s">
        <v>54215</v>
      </c>
      <c r="BB4725" t="s">
        <v>54216</v>
      </c>
      <c r="BD4725" t="s">
        <v>54217</v>
      </c>
    </row>
    <row r="4726" spans="47:56" x14ac:dyDescent="0.3">
      <c r="AU4726" t="s">
        <v>54218</v>
      </c>
      <c r="AW4726" t="s">
        <v>54219</v>
      </c>
      <c r="AZ4726" t="s">
        <v>54220</v>
      </c>
      <c r="BA4726" t="s">
        <v>54221</v>
      </c>
      <c r="BB4726" t="s">
        <v>54222</v>
      </c>
      <c r="BD4726" t="s">
        <v>54223</v>
      </c>
    </row>
    <row r="4727" spans="47:56" x14ac:dyDescent="0.3">
      <c r="AU4727" t="s">
        <v>54224</v>
      </c>
      <c r="AW4727" t="s">
        <v>54225</v>
      </c>
      <c r="AZ4727" t="s">
        <v>54226</v>
      </c>
      <c r="BA4727" t="s">
        <v>54227</v>
      </c>
      <c r="BB4727" t="s">
        <v>54228</v>
      </c>
      <c r="BD4727" t="s">
        <v>54229</v>
      </c>
    </row>
    <row r="4728" spans="47:56" x14ac:dyDescent="0.3">
      <c r="AU4728" t="s">
        <v>54230</v>
      </c>
      <c r="AW4728" t="s">
        <v>54231</v>
      </c>
      <c r="AZ4728" t="s">
        <v>54232</v>
      </c>
      <c r="BA4728" t="s">
        <v>54233</v>
      </c>
      <c r="BB4728" t="s">
        <v>54234</v>
      </c>
      <c r="BD4728" t="s">
        <v>54235</v>
      </c>
    </row>
    <row r="4729" spans="47:56" x14ac:dyDescent="0.3">
      <c r="AU4729" t="s">
        <v>54236</v>
      </c>
      <c r="AW4729" t="s">
        <v>54237</v>
      </c>
      <c r="AZ4729" t="s">
        <v>54238</v>
      </c>
      <c r="BA4729" t="s">
        <v>54239</v>
      </c>
      <c r="BB4729" t="s">
        <v>54240</v>
      </c>
      <c r="BD4729" t="s">
        <v>54241</v>
      </c>
    </row>
    <row r="4730" spans="47:56" x14ac:dyDescent="0.3">
      <c r="AU4730" t="s">
        <v>54242</v>
      </c>
      <c r="AW4730" t="s">
        <v>54243</v>
      </c>
      <c r="AZ4730" t="s">
        <v>54244</v>
      </c>
      <c r="BA4730" t="s">
        <v>54245</v>
      </c>
      <c r="BB4730" t="s">
        <v>54246</v>
      </c>
      <c r="BD4730" t="s">
        <v>54247</v>
      </c>
    </row>
    <row r="4731" spans="47:56" x14ac:dyDescent="0.3">
      <c r="AU4731" t="s">
        <v>54248</v>
      </c>
      <c r="AW4731" t="s">
        <v>54249</v>
      </c>
      <c r="AZ4731" t="s">
        <v>54250</v>
      </c>
      <c r="BA4731" t="s">
        <v>54251</v>
      </c>
      <c r="BB4731" t="s">
        <v>54252</v>
      </c>
      <c r="BD4731" t="s">
        <v>54253</v>
      </c>
    </row>
    <row r="4732" spans="47:56" x14ac:dyDescent="0.3">
      <c r="AU4732" t="s">
        <v>54254</v>
      </c>
      <c r="AW4732" t="s">
        <v>54255</v>
      </c>
      <c r="AZ4732" t="s">
        <v>54256</v>
      </c>
      <c r="BA4732" t="s">
        <v>54257</v>
      </c>
      <c r="BB4732" t="s">
        <v>54258</v>
      </c>
      <c r="BD4732" t="s">
        <v>54259</v>
      </c>
    </row>
    <row r="4733" spans="47:56" x14ac:dyDescent="0.3">
      <c r="AU4733" t="s">
        <v>54260</v>
      </c>
      <c r="AW4733" t="s">
        <v>54261</v>
      </c>
      <c r="AZ4733" t="s">
        <v>54262</v>
      </c>
      <c r="BA4733" t="s">
        <v>54263</v>
      </c>
      <c r="BB4733" t="s">
        <v>54264</v>
      </c>
      <c r="BD4733" t="s">
        <v>54265</v>
      </c>
    </row>
    <row r="4734" spans="47:56" x14ac:dyDescent="0.3">
      <c r="AU4734" t="s">
        <v>54266</v>
      </c>
      <c r="AW4734" t="s">
        <v>54267</v>
      </c>
      <c r="AZ4734" t="s">
        <v>54268</v>
      </c>
      <c r="BA4734" t="s">
        <v>54269</v>
      </c>
      <c r="BB4734" t="s">
        <v>54270</v>
      </c>
      <c r="BD4734" t="s">
        <v>54271</v>
      </c>
    </row>
    <row r="4735" spans="47:56" x14ac:dyDescent="0.3">
      <c r="AU4735" t="s">
        <v>54272</v>
      </c>
      <c r="AW4735" t="s">
        <v>54273</v>
      </c>
      <c r="AZ4735" t="s">
        <v>54274</v>
      </c>
      <c r="BA4735" t="s">
        <v>54275</v>
      </c>
      <c r="BB4735" t="s">
        <v>54276</v>
      </c>
      <c r="BD4735" t="s">
        <v>54277</v>
      </c>
    </row>
    <row r="4736" spans="47:56" x14ac:dyDescent="0.3">
      <c r="AU4736" t="s">
        <v>54278</v>
      </c>
      <c r="AW4736" t="s">
        <v>54279</v>
      </c>
      <c r="AZ4736" t="s">
        <v>54280</v>
      </c>
      <c r="BA4736" t="s">
        <v>54281</v>
      </c>
      <c r="BB4736" t="s">
        <v>54282</v>
      </c>
      <c r="BD4736" t="s">
        <v>54283</v>
      </c>
    </row>
    <row r="4737" spans="47:56" x14ac:dyDescent="0.3">
      <c r="AU4737" t="s">
        <v>54284</v>
      </c>
      <c r="AW4737" t="s">
        <v>54285</v>
      </c>
      <c r="AZ4737" t="s">
        <v>54286</v>
      </c>
      <c r="BA4737" t="s">
        <v>54287</v>
      </c>
      <c r="BB4737" t="s">
        <v>54288</v>
      </c>
      <c r="BD4737" t="s">
        <v>54289</v>
      </c>
    </row>
    <row r="4738" spans="47:56" x14ac:dyDescent="0.3">
      <c r="AU4738" t="s">
        <v>54290</v>
      </c>
      <c r="AW4738" t="s">
        <v>54291</v>
      </c>
      <c r="BA4738" t="s">
        <v>54292</v>
      </c>
      <c r="BB4738" t="s">
        <v>54293</v>
      </c>
      <c r="BD4738" t="s">
        <v>54294</v>
      </c>
    </row>
    <row r="4739" spans="47:56" x14ac:dyDescent="0.3">
      <c r="AU4739" t="s">
        <v>54295</v>
      </c>
      <c r="AW4739" t="s">
        <v>20538</v>
      </c>
      <c r="BA4739" t="s">
        <v>54296</v>
      </c>
      <c r="BB4739" t="s">
        <v>54297</v>
      </c>
      <c r="BD4739" t="s">
        <v>54298</v>
      </c>
    </row>
    <row r="4740" spans="47:56" x14ac:dyDescent="0.3">
      <c r="AU4740" t="s">
        <v>54299</v>
      </c>
      <c r="AW4740" t="s">
        <v>54300</v>
      </c>
      <c r="BA4740" t="s">
        <v>54301</v>
      </c>
      <c r="BB4740" t="s">
        <v>54302</v>
      </c>
      <c r="BD4740" t="s">
        <v>54303</v>
      </c>
    </row>
    <row r="4741" spans="47:56" x14ac:dyDescent="0.3">
      <c r="AU4741" t="s">
        <v>54304</v>
      </c>
      <c r="AW4741" t="s">
        <v>54305</v>
      </c>
      <c r="BA4741" t="s">
        <v>54306</v>
      </c>
      <c r="BB4741" t="s">
        <v>54307</v>
      </c>
      <c r="BD4741" t="s">
        <v>54308</v>
      </c>
    </row>
    <row r="4742" spans="47:56" x14ac:dyDescent="0.3">
      <c r="AU4742" t="s">
        <v>54309</v>
      </c>
      <c r="AW4742" t="s">
        <v>54310</v>
      </c>
      <c r="BA4742" t="s">
        <v>23189</v>
      </c>
      <c r="BB4742" t="s">
        <v>54311</v>
      </c>
      <c r="BD4742" t="s">
        <v>54312</v>
      </c>
    </row>
    <row r="4743" spans="47:56" x14ac:dyDescent="0.3">
      <c r="AU4743" t="s">
        <v>54313</v>
      </c>
      <c r="AW4743" t="s">
        <v>54314</v>
      </c>
      <c r="BA4743" t="s">
        <v>54315</v>
      </c>
      <c r="BB4743" t="s">
        <v>54316</v>
      </c>
      <c r="BD4743" t="s">
        <v>54317</v>
      </c>
    </row>
    <row r="4744" spans="47:56" x14ac:dyDescent="0.3">
      <c r="AU4744" t="s">
        <v>54318</v>
      </c>
      <c r="AW4744" t="s">
        <v>54319</v>
      </c>
      <c r="BA4744" t="s">
        <v>54320</v>
      </c>
      <c r="BB4744" t="s">
        <v>54321</v>
      </c>
      <c r="BD4744" t="s">
        <v>54322</v>
      </c>
    </row>
    <row r="4745" spans="47:56" x14ac:dyDescent="0.3">
      <c r="AU4745" t="s">
        <v>54323</v>
      </c>
      <c r="AW4745" t="s">
        <v>54324</v>
      </c>
      <c r="BA4745" t="s">
        <v>54325</v>
      </c>
      <c r="BB4745" t="s">
        <v>54326</v>
      </c>
      <c r="BD4745" t="s">
        <v>54327</v>
      </c>
    </row>
    <row r="4746" spans="47:56" x14ac:dyDescent="0.3">
      <c r="AU4746" t="s">
        <v>54328</v>
      </c>
      <c r="AW4746" t="s">
        <v>54329</v>
      </c>
      <c r="BA4746" t="s">
        <v>54330</v>
      </c>
      <c r="BB4746" t="s">
        <v>54331</v>
      </c>
      <c r="BD4746" t="s">
        <v>54332</v>
      </c>
    </row>
    <row r="4747" spans="47:56" x14ac:dyDescent="0.3">
      <c r="AU4747" t="s">
        <v>54333</v>
      </c>
      <c r="AW4747" t="s">
        <v>54334</v>
      </c>
      <c r="BA4747" t="s">
        <v>54335</v>
      </c>
      <c r="BB4747" t="s">
        <v>54336</v>
      </c>
      <c r="BD4747" t="s">
        <v>54337</v>
      </c>
    </row>
    <row r="4748" spans="47:56" x14ac:dyDescent="0.3">
      <c r="AU4748" t="s">
        <v>54338</v>
      </c>
      <c r="AW4748" t="s">
        <v>54339</v>
      </c>
      <c r="BA4748" t="s">
        <v>54340</v>
      </c>
      <c r="BB4748" t="s">
        <v>54341</v>
      </c>
      <c r="BD4748" t="s">
        <v>54342</v>
      </c>
    </row>
    <row r="4749" spans="47:56" x14ac:dyDescent="0.3">
      <c r="AU4749" t="s">
        <v>54343</v>
      </c>
      <c r="AW4749" t="s">
        <v>54344</v>
      </c>
      <c r="BA4749" t="s">
        <v>54345</v>
      </c>
      <c r="BB4749" t="s">
        <v>54346</v>
      </c>
      <c r="BD4749" t="s">
        <v>54347</v>
      </c>
    </row>
    <row r="4750" spans="47:56" x14ac:dyDescent="0.3">
      <c r="AU4750" t="s">
        <v>54348</v>
      </c>
      <c r="AW4750" t="s">
        <v>54349</v>
      </c>
      <c r="BA4750" t="s">
        <v>54350</v>
      </c>
      <c r="BB4750" t="s">
        <v>54351</v>
      </c>
      <c r="BD4750" t="s">
        <v>54352</v>
      </c>
    </row>
    <row r="4751" spans="47:56" x14ac:dyDescent="0.3">
      <c r="AU4751" t="s">
        <v>54353</v>
      </c>
      <c r="AW4751" t="s">
        <v>54354</v>
      </c>
      <c r="BA4751" t="s">
        <v>54355</v>
      </c>
      <c r="BB4751" t="s">
        <v>54356</v>
      </c>
      <c r="BD4751" t="s">
        <v>54357</v>
      </c>
    </row>
    <row r="4752" spans="47:56" x14ac:dyDescent="0.3">
      <c r="AU4752" t="s">
        <v>54358</v>
      </c>
      <c r="AW4752" t="s">
        <v>54359</v>
      </c>
      <c r="BA4752" t="s">
        <v>54360</v>
      </c>
      <c r="BB4752" t="s">
        <v>54361</v>
      </c>
      <c r="BD4752" t="s">
        <v>54362</v>
      </c>
    </row>
    <row r="4753" spans="47:56" x14ac:dyDescent="0.3">
      <c r="AU4753" t="s">
        <v>54363</v>
      </c>
      <c r="AW4753" t="s">
        <v>54364</v>
      </c>
      <c r="BA4753" t="s">
        <v>54365</v>
      </c>
      <c r="BB4753" t="s">
        <v>54366</v>
      </c>
      <c r="BD4753" t="s">
        <v>54367</v>
      </c>
    </row>
    <row r="4754" spans="47:56" x14ac:dyDescent="0.3">
      <c r="AU4754" t="s">
        <v>54368</v>
      </c>
      <c r="AW4754" t="s">
        <v>54369</v>
      </c>
      <c r="BA4754" t="s">
        <v>54370</v>
      </c>
      <c r="BB4754" t="s">
        <v>54371</v>
      </c>
      <c r="BD4754" t="s">
        <v>54372</v>
      </c>
    </row>
    <row r="4755" spans="47:56" x14ac:dyDescent="0.3">
      <c r="AU4755" t="s">
        <v>54373</v>
      </c>
      <c r="AW4755" t="s">
        <v>54374</v>
      </c>
      <c r="BA4755" t="s">
        <v>54375</v>
      </c>
      <c r="BB4755" t="s">
        <v>54376</v>
      </c>
      <c r="BD4755" t="s">
        <v>54377</v>
      </c>
    </row>
    <row r="4756" spans="47:56" x14ac:dyDescent="0.3">
      <c r="AU4756" t="s">
        <v>54378</v>
      </c>
      <c r="AW4756" t="s">
        <v>54379</v>
      </c>
      <c r="BA4756" t="s">
        <v>54380</v>
      </c>
      <c r="BB4756" t="s">
        <v>54381</v>
      </c>
      <c r="BD4756" t="s">
        <v>54382</v>
      </c>
    </row>
    <row r="4757" spans="47:56" x14ac:dyDescent="0.3">
      <c r="AU4757" t="s">
        <v>54383</v>
      </c>
      <c r="AW4757" t="s">
        <v>54384</v>
      </c>
      <c r="BA4757" t="s">
        <v>54385</v>
      </c>
      <c r="BB4757" t="s">
        <v>54386</v>
      </c>
      <c r="BD4757" t="s">
        <v>54387</v>
      </c>
    </row>
    <row r="4758" spans="47:56" x14ac:dyDescent="0.3">
      <c r="AU4758" t="s">
        <v>54388</v>
      </c>
      <c r="AW4758" t="s">
        <v>54389</v>
      </c>
      <c r="BA4758" t="s">
        <v>54390</v>
      </c>
      <c r="BB4758" t="s">
        <v>54391</v>
      </c>
      <c r="BD4758" t="s">
        <v>54392</v>
      </c>
    </row>
    <row r="4759" spans="47:56" x14ac:dyDescent="0.3">
      <c r="AU4759" t="s">
        <v>54393</v>
      </c>
      <c r="AW4759" t="s">
        <v>54394</v>
      </c>
      <c r="BA4759" t="s">
        <v>54395</v>
      </c>
      <c r="BB4759" t="s">
        <v>54396</v>
      </c>
      <c r="BD4759" t="s">
        <v>32346</v>
      </c>
    </row>
    <row r="4760" spans="47:56" x14ac:dyDescent="0.3">
      <c r="AU4760" t="s">
        <v>54397</v>
      </c>
      <c r="AW4760" t="s">
        <v>54398</v>
      </c>
      <c r="BA4760" t="s">
        <v>54399</v>
      </c>
      <c r="BB4760" t="s">
        <v>54400</v>
      </c>
      <c r="BD4760" t="s">
        <v>54401</v>
      </c>
    </row>
    <row r="4761" spans="47:56" x14ac:dyDescent="0.3">
      <c r="AU4761" t="s">
        <v>54402</v>
      </c>
      <c r="AW4761" t="s">
        <v>54403</v>
      </c>
      <c r="BA4761" t="s">
        <v>54404</v>
      </c>
      <c r="BB4761" t="s">
        <v>54405</v>
      </c>
      <c r="BD4761" t="s">
        <v>54406</v>
      </c>
    </row>
    <row r="4762" spans="47:56" x14ac:dyDescent="0.3">
      <c r="AU4762" t="s">
        <v>54407</v>
      </c>
      <c r="AW4762" t="s">
        <v>54408</v>
      </c>
      <c r="BA4762" t="s">
        <v>54409</v>
      </c>
      <c r="BB4762" t="s">
        <v>54410</v>
      </c>
      <c r="BD4762" t="s">
        <v>54411</v>
      </c>
    </row>
    <row r="4763" spans="47:56" x14ac:dyDescent="0.3">
      <c r="AU4763" t="s">
        <v>54412</v>
      </c>
      <c r="AW4763" t="s">
        <v>54413</v>
      </c>
      <c r="BA4763" t="s">
        <v>54414</v>
      </c>
      <c r="BB4763" t="s">
        <v>54415</v>
      </c>
      <c r="BD4763" t="s">
        <v>54416</v>
      </c>
    </row>
    <row r="4764" spans="47:56" x14ac:dyDescent="0.3">
      <c r="AU4764" t="s">
        <v>54417</v>
      </c>
      <c r="AW4764" t="s">
        <v>54418</v>
      </c>
      <c r="BA4764" t="s">
        <v>54419</v>
      </c>
      <c r="BB4764" t="s">
        <v>54420</v>
      </c>
      <c r="BD4764" t="s">
        <v>54421</v>
      </c>
    </row>
    <row r="4765" spans="47:56" x14ac:dyDescent="0.3">
      <c r="AU4765" t="s">
        <v>54422</v>
      </c>
      <c r="AW4765" t="s">
        <v>54423</v>
      </c>
      <c r="BA4765" t="s">
        <v>54424</v>
      </c>
      <c r="BB4765" t="s">
        <v>54425</v>
      </c>
      <c r="BD4765" t="s">
        <v>54426</v>
      </c>
    </row>
    <row r="4766" spans="47:56" x14ac:dyDescent="0.3">
      <c r="AU4766" t="s">
        <v>54427</v>
      </c>
      <c r="AW4766" t="s">
        <v>54428</v>
      </c>
      <c r="BA4766" t="s">
        <v>54429</v>
      </c>
      <c r="BB4766" t="s">
        <v>54430</v>
      </c>
      <c r="BD4766" t="s">
        <v>54431</v>
      </c>
    </row>
    <row r="4767" spans="47:56" x14ac:dyDescent="0.3">
      <c r="AU4767" t="s">
        <v>54432</v>
      </c>
      <c r="AW4767" t="s">
        <v>54433</v>
      </c>
      <c r="BA4767" t="s">
        <v>54434</v>
      </c>
      <c r="BB4767" t="s">
        <v>54435</v>
      </c>
      <c r="BD4767" t="s">
        <v>54436</v>
      </c>
    </row>
    <row r="4768" spans="47:56" x14ac:dyDescent="0.3">
      <c r="AU4768" t="s">
        <v>54437</v>
      </c>
      <c r="AW4768" t="s">
        <v>54438</v>
      </c>
      <c r="BA4768" t="s">
        <v>54439</v>
      </c>
      <c r="BB4768" t="s">
        <v>54440</v>
      </c>
      <c r="BD4768" t="s">
        <v>54441</v>
      </c>
    </row>
    <row r="4769" spans="47:56" x14ac:dyDescent="0.3">
      <c r="AU4769" t="s">
        <v>54442</v>
      </c>
      <c r="AW4769" t="s">
        <v>54443</v>
      </c>
      <c r="BA4769" t="s">
        <v>54444</v>
      </c>
      <c r="BB4769" t="s">
        <v>54445</v>
      </c>
      <c r="BD4769" t="s">
        <v>54446</v>
      </c>
    </row>
    <row r="4770" spans="47:56" x14ac:dyDescent="0.3">
      <c r="AU4770" t="s">
        <v>54447</v>
      </c>
      <c r="AW4770" t="s">
        <v>54448</v>
      </c>
      <c r="BA4770" t="s">
        <v>54449</v>
      </c>
      <c r="BB4770" t="s">
        <v>54450</v>
      </c>
      <c r="BD4770" t="s">
        <v>54451</v>
      </c>
    </row>
    <row r="4771" spans="47:56" x14ac:dyDescent="0.3">
      <c r="AU4771" t="s">
        <v>54452</v>
      </c>
      <c r="AW4771" t="s">
        <v>54453</v>
      </c>
      <c r="BA4771" t="s">
        <v>54454</v>
      </c>
      <c r="BB4771" t="s">
        <v>54455</v>
      </c>
      <c r="BD4771" t="s">
        <v>54456</v>
      </c>
    </row>
    <row r="4772" spans="47:56" x14ac:dyDescent="0.3">
      <c r="AU4772" t="s">
        <v>54457</v>
      </c>
      <c r="AW4772" t="s">
        <v>54458</v>
      </c>
      <c r="BA4772" t="s">
        <v>54459</v>
      </c>
      <c r="BB4772" t="s">
        <v>54460</v>
      </c>
      <c r="BD4772" t="s">
        <v>54461</v>
      </c>
    </row>
    <row r="4773" spans="47:56" x14ac:dyDescent="0.3">
      <c r="AU4773" t="s">
        <v>54462</v>
      </c>
      <c r="AW4773" t="s">
        <v>54463</v>
      </c>
      <c r="BA4773" t="s">
        <v>54464</v>
      </c>
      <c r="BB4773" t="s">
        <v>54465</v>
      </c>
      <c r="BD4773" t="s">
        <v>54466</v>
      </c>
    </row>
    <row r="4774" spans="47:56" x14ac:dyDescent="0.3">
      <c r="AU4774" t="s">
        <v>54467</v>
      </c>
      <c r="AW4774" t="s">
        <v>54468</v>
      </c>
      <c r="BA4774" t="s">
        <v>53773</v>
      </c>
      <c r="BB4774" t="s">
        <v>54469</v>
      </c>
      <c r="BD4774" t="s">
        <v>54470</v>
      </c>
    </row>
    <row r="4775" spans="47:56" x14ac:dyDescent="0.3">
      <c r="AU4775" t="s">
        <v>54471</v>
      </c>
      <c r="AW4775" t="s">
        <v>54472</v>
      </c>
      <c r="BA4775" t="s">
        <v>54473</v>
      </c>
      <c r="BB4775" t="s">
        <v>54474</v>
      </c>
      <c r="BD4775" t="s">
        <v>54475</v>
      </c>
    </row>
    <row r="4776" spans="47:56" x14ac:dyDescent="0.3">
      <c r="AU4776" t="s">
        <v>54476</v>
      </c>
      <c r="AW4776" t="s">
        <v>54477</v>
      </c>
      <c r="BA4776" t="s">
        <v>54478</v>
      </c>
      <c r="BB4776" t="s">
        <v>54479</v>
      </c>
      <c r="BD4776" t="s">
        <v>54480</v>
      </c>
    </row>
    <row r="4777" spans="47:56" x14ac:dyDescent="0.3">
      <c r="AU4777" t="s">
        <v>54481</v>
      </c>
      <c r="AW4777" t="s">
        <v>54482</v>
      </c>
      <c r="BA4777" t="s">
        <v>54483</v>
      </c>
      <c r="BB4777" t="s">
        <v>54484</v>
      </c>
      <c r="BD4777" t="s">
        <v>54485</v>
      </c>
    </row>
    <row r="4778" spans="47:56" x14ac:dyDescent="0.3">
      <c r="AU4778" t="s">
        <v>54486</v>
      </c>
      <c r="AW4778" t="s">
        <v>54487</v>
      </c>
      <c r="BA4778" t="s">
        <v>54488</v>
      </c>
      <c r="BB4778" t="s">
        <v>54489</v>
      </c>
      <c r="BD4778" t="s">
        <v>54490</v>
      </c>
    </row>
    <row r="4779" spans="47:56" x14ac:dyDescent="0.3">
      <c r="AU4779" t="s">
        <v>54491</v>
      </c>
      <c r="AW4779" t="s">
        <v>54492</v>
      </c>
      <c r="BA4779" t="s">
        <v>54493</v>
      </c>
      <c r="BB4779" t="s">
        <v>54494</v>
      </c>
      <c r="BD4779" t="s">
        <v>54495</v>
      </c>
    </row>
    <row r="4780" spans="47:56" x14ac:dyDescent="0.3">
      <c r="AU4780" t="s">
        <v>54496</v>
      </c>
      <c r="AW4780" t="s">
        <v>54497</v>
      </c>
      <c r="BA4780" t="s">
        <v>54498</v>
      </c>
      <c r="BB4780" t="s">
        <v>54499</v>
      </c>
      <c r="BD4780" t="s">
        <v>54500</v>
      </c>
    </row>
    <row r="4781" spans="47:56" x14ac:dyDescent="0.3">
      <c r="AU4781" t="s">
        <v>54501</v>
      </c>
      <c r="AW4781" t="s">
        <v>54502</v>
      </c>
      <c r="BA4781" t="s">
        <v>54503</v>
      </c>
      <c r="BB4781" t="s">
        <v>54504</v>
      </c>
      <c r="BD4781" t="s">
        <v>54505</v>
      </c>
    </row>
    <row r="4782" spans="47:56" x14ac:dyDescent="0.3">
      <c r="AU4782" t="s">
        <v>54506</v>
      </c>
      <c r="AW4782" t="s">
        <v>54507</v>
      </c>
      <c r="BA4782" t="s">
        <v>54508</v>
      </c>
      <c r="BB4782" t="s">
        <v>54509</v>
      </c>
      <c r="BD4782" t="s">
        <v>54510</v>
      </c>
    </row>
    <row r="4783" spans="47:56" x14ac:dyDescent="0.3">
      <c r="AU4783" t="s">
        <v>54511</v>
      </c>
      <c r="AW4783" t="s">
        <v>54512</v>
      </c>
      <c r="BA4783" t="s">
        <v>54513</v>
      </c>
      <c r="BB4783" t="s">
        <v>54514</v>
      </c>
      <c r="BD4783" t="s">
        <v>54515</v>
      </c>
    </row>
    <row r="4784" spans="47:56" x14ac:dyDescent="0.3">
      <c r="AU4784" t="s">
        <v>54516</v>
      </c>
      <c r="AW4784" t="s">
        <v>18188</v>
      </c>
      <c r="BA4784" t="s">
        <v>54517</v>
      </c>
      <c r="BB4784" t="s">
        <v>54518</v>
      </c>
      <c r="BD4784" t="s">
        <v>54519</v>
      </c>
    </row>
    <row r="4785" spans="47:56" x14ac:dyDescent="0.3">
      <c r="AU4785" t="s">
        <v>54520</v>
      </c>
      <c r="AW4785" t="s">
        <v>54521</v>
      </c>
      <c r="BA4785" t="s">
        <v>54522</v>
      </c>
      <c r="BB4785" t="s">
        <v>54523</v>
      </c>
      <c r="BD4785" t="s">
        <v>54524</v>
      </c>
    </row>
    <row r="4786" spans="47:56" x14ac:dyDescent="0.3">
      <c r="AU4786" t="s">
        <v>54525</v>
      </c>
      <c r="AW4786" t="s">
        <v>54526</v>
      </c>
      <c r="BA4786" t="s">
        <v>54527</v>
      </c>
      <c r="BB4786" t="s">
        <v>54528</v>
      </c>
      <c r="BD4786" t="s">
        <v>54529</v>
      </c>
    </row>
    <row r="4787" spans="47:56" x14ac:dyDescent="0.3">
      <c r="AU4787" t="s">
        <v>54530</v>
      </c>
      <c r="AW4787" t="s">
        <v>54531</v>
      </c>
      <c r="BA4787" t="s">
        <v>54532</v>
      </c>
      <c r="BB4787" t="s">
        <v>54533</v>
      </c>
      <c r="BD4787" t="s">
        <v>54534</v>
      </c>
    </row>
    <row r="4788" spans="47:56" x14ac:dyDescent="0.3">
      <c r="AU4788" t="s">
        <v>54535</v>
      </c>
      <c r="AW4788" t="s">
        <v>54536</v>
      </c>
      <c r="BA4788" t="s">
        <v>54537</v>
      </c>
      <c r="BB4788" t="s">
        <v>54538</v>
      </c>
      <c r="BD4788" t="s">
        <v>54539</v>
      </c>
    </row>
    <row r="4789" spans="47:56" x14ac:dyDescent="0.3">
      <c r="AU4789" t="s">
        <v>54540</v>
      </c>
      <c r="AW4789" t="s">
        <v>54541</v>
      </c>
      <c r="BA4789" t="s">
        <v>54542</v>
      </c>
      <c r="BB4789" t="s">
        <v>54543</v>
      </c>
      <c r="BD4789" t="s">
        <v>54544</v>
      </c>
    </row>
    <row r="4790" spans="47:56" x14ac:dyDescent="0.3">
      <c r="AU4790" t="s">
        <v>54545</v>
      </c>
      <c r="AW4790" t="s">
        <v>54546</v>
      </c>
      <c r="BA4790" t="s">
        <v>54547</v>
      </c>
      <c r="BB4790" t="s">
        <v>54548</v>
      </c>
      <c r="BD4790" t="s">
        <v>54549</v>
      </c>
    </row>
    <row r="4791" spans="47:56" x14ac:dyDescent="0.3">
      <c r="AU4791" t="s">
        <v>54550</v>
      </c>
      <c r="AW4791" t="s">
        <v>54551</v>
      </c>
      <c r="BA4791" t="s">
        <v>54552</v>
      </c>
      <c r="BB4791" t="s">
        <v>54553</v>
      </c>
      <c r="BD4791" t="s">
        <v>54554</v>
      </c>
    </row>
    <row r="4792" spans="47:56" x14ac:dyDescent="0.3">
      <c r="AU4792" t="s">
        <v>54555</v>
      </c>
      <c r="AW4792" t="s">
        <v>54556</v>
      </c>
      <c r="BA4792" t="s">
        <v>54557</v>
      </c>
      <c r="BB4792" t="s">
        <v>54558</v>
      </c>
      <c r="BD4792" t="s">
        <v>54559</v>
      </c>
    </row>
    <row r="4793" spans="47:56" x14ac:dyDescent="0.3">
      <c r="AU4793" t="s">
        <v>54560</v>
      </c>
      <c r="AW4793" t="s">
        <v>54561</v>
      </c>
      <c r="BA4793" t="s">
        <v>54562</v>
      </c>
      <c r="BB4793" t="s">
        <v>54563</v>
      </c>
      <c r="BD4793" t="s">
        <v>54564</v>
      </c>
    </row>
    <row r="4794" spans="47:56" x14ac:dyDescent="0.3">
      <c r="AU4794" t="s">
        <v>54565</v>
      </c>
      <c r="AW4794" t="s">
        <v>54566</v>
      </c>
      <c r="BA4794" t="s">
        <v>54567</v>
      </c>
      <c r="BB4794" t="s">
        <v>54568</v>
      </c>
      <c r="BD4794" t="s">
        <v>54569</v>
      </c>
    </row>
    <row r="4795" spans="47:56" x14ac:dyDescent="0.3">
      <c r="AU4795" t="s">
        <v>54570</v>
      </c>
      <c r="AW4795" t="s">
        <v>54571</v>
      </c>
      <c r="BA4795" t="s">
        <v>54572</v>
      </c>
      <c r="BB4795" t="s">
        <v>54573</v>
      </c>
      <c r="BD4795" t="s">
        <v>54574</v>
      </c>
    </row>
    <row r="4796" spans="47:56" x14ac:dyDescent="0.3">
      <c r="AU4796" t="s">
        <v>54575</v>
      </c>
      <c r="AW4796" t="s">
        <v>54576</v>
      </c>
      <c r="BA4796" t="s">
        <v>54577</v>
      </c>
      <c r="BB4796" t="s">
        <v>54578</v>
      </c>
      <c r="BD4796" t="s">
        <v>54579</v>
      </c>
    </row>
    <row r="4797" spans="47:56" x14ac:dyDescent="0.3">
      <c r="AU4797" t="s">
        <v>54580</v>
      </c>
      <c r="AW4797" t="s">
        <v>54581</v>
      </c>
      <c r="BA4797" t="s">
        <v>54582</v>
      </c>
      <c r="BB4797" t="s">
        <v>54583</v>
      </c>
      <c r="BD4797" t="s">
        <v>54584</v>
      </c>
    </row>
    <row r="4798" spans="47:56" x14ac:dyDescent="0.3">
      <c r="AU4798" t="s">
        <v>54585</v>
      </c>
      <c r="AW4798" t="s">
        <v>54586</v>
      </c>
      <c r="BA4798" t="s">
        <v>54587</v>
      </c>
      <c r="BB4798" t="s">
        <v>54588</v>
      </c>
      <c r="BD4798" t="s">
        <v>54589</v>
      </c>
    </row>
    <row r="4799" spans="47:56" x14ac:dyDescent="0.3">
      <c r="AU4799" t="s">
        <v>54590</v>
      </c>
      <c r="AW4799" t="s">
        <v>54591</v>
      </c>
      <c r="BA4799" t="s">
        <v>54592</v>
      </c>
      <c r="BB4799" t="s">
        <v>54593</v>
      </c>
      <c r="BD4799" t="s">
        <v>54594</v>
      </c>
    </row>
    <row r="4800" spans="47:56" x14ac:dyDescent="0.3">
      <c r="AU4800" t="s">
        <v>54595</v>
      </c>
      <c r="AW4800" t="s">
        <v>54596</v>
      </c>
      <c r="BA4800" t="s">
        <v>54597</v>
      </c>
      <c r="BB4800" t="s">
        <v>54598</v>
      </c>
      <c r="BD4800" t="s">
        <v>54599</v>
      </c>
    </row>
    <row r="4801" spans="47:56" x14ac:dyDescent="0.3">
      <c r="AU4801" t="s">
        <v>54600</v>
      </c>
      <c r="AW4801" t="s">
        <v>54601</v>
      </c>
      <c r="BA4801" t="s">
        <v>54602</v>
      </c>
      <c r="BB4801" t="s">
        <v>54603</v>
      </c>
      <c r="BD4801" t="s">
        <v>54604</v>
      </c>
    </row>
    <row r="4802" spans="47:56" x14ac:dyDescent="0.3">
      <c r="AU4802" t="s">
        <v>54605</v>
      </c>
      <c r="AW4802" t="s">
        <v>54606</v>
      </c>
      <c r="BA4802" t="s">
        <v>54607</v>
      </c>
      <c r="BB4802" t="s">
        <v>54608</v>
      </c>
      <c r="BD4802" t="s">
        <v>54609</v>
      </c>
    </row>
    <row r="4803" spans="47:56" x14ac:dyDescent="0.3">
      <c r="AU4803" t="s">
        <v>54610</v>
      </c>
      <c r="AW4803" t="s">
        <v>54611</v>
      </c>
      <c r="BA4803" t="s">
        <v>54612</v>
      </c>
      <c r="BB4803" t="s">
        <v>54613</v>
      </c>
      <c r="BD4803" t="s">
        <v>54614</v>
      </c>
    </row>
    <row r="4804" spans="47:56" x14ac:dyDescent="0.3">
      <c r="AU4804" t="s">
        <v>54615</v>
      </c>
      <c r="AW4804" t="s">
        <v>54616</v>
      </c>
      <c r="BA4804" t="s">
        <v>54617</v>
      </c>
      <c r="BB4804" t="s">
        <v>54618</v>
      </c>
      <c r="BD4804" t="s">
        <v>54619</v>
      </c>
    </row>
    <row r="4805" spans="47:56" x14ac:dyDescent="0.3">
      <c r="AU4805" t="s">
        <v>54620</v>
      </c>
      <c r="AW4805" t="s">
        <v>54621</v>
      </c>
      <c r="BA4805" t="s">
        <v>54622</v>
      </c>
      <c r="BB4805" t="s">
        <v>54623</v>
      </c>
      <c r="BD4805" t="s">
        <v>54624</v>
      </c>
    </row>
    <row r="4806" spans="47:56" x14ac:dyDescent="0.3">
      <c r="AU4806" t="s">
        <v>54625</v>
      </c>
      <c r="AW4806" t="s">
        <v>54626</v>
      </c>
      <c r="BA4806" t="s">
        <v>54627</v>
      </c>
      <c r="BB4806" t="s">
        <v>54628</v>
      </c>
      <c r="BD4806" t="s">
        <v>54629</v>
      </c>
    </row>
    <row r="4807" spans="47:56" x14ac:dyDescent="0.3">
      <c r="AU4807" t="s">
        <v>54630</v>
      </c>
      <c r="AW4807" t="s">
        <v>54631</v>
      </c>
      <c r="BA4807" t="s">
        <v>54632</v>
      </c>
      <c r="BB4807" t="s">
        <v>54633</v>
      </c>
      <c r="BD4807" t="s">
        <v>54634</v>
      </c>
    </row>
    <row r="4808" spans="47:56" x14ac:dyDescent="0.3">
      <c r="AU4808" t="s">
        <v>54635</v>
      </c>
      <c r="AW4808" t="s">
        <v>54636</v>
      </c>
      <c r="BA4808" t="s">
        <v>54637</v>
      </c>
      <c r="BB4808" t="s">
        <v>54638</v>
      </c>
      <c r="BD4808" t="s">
        <v>54639</v>
      </c>
    </row>
    <row r="4809" spans="47:56" x14ac:dyDescent="0.3">
      <c r="AU4809" t="s">
        <v>54640</v>
      </c>
      <c r="AW4809" t="s">
        <v>54641</v>
      </c>
      <c r="BA4809" t="s">
        <v>54642</v>
      </c>
      <c r="BB4809" t="s">
        <v>54643</v>
      </c>
      <c r="BD4809" t="s">
        <v>54644</v>
      </c>
    </row>
    <row r="4810" spans="47:56" x14ac:dyDescent="0.3">
      <c r="AU4810" t="s">
        <v>54645</v>
      </c>
      <c r="AW4810" t="s">
        <v>54646</v>
      </c>
      <c r="BA4810" t="s">
        <v>54647</v>
      </c>
      <c r="BB4810" t="s">
        <v>54648</v>
      </c>
      <c r="BD4810" t="s">
        <v>54649</v>
      </c>
    </row>
    <row r="4811" spans="47:56" x14ac:dyDescent="0.3">
      <c r="AU4811" t="s">
        <v>54650</v>
      </c>
      <c r="AW4811" t="s">
        <v>54651</v>
      </c>
      <c r="BA4811" t="s">
        <v>54652</v>
      </c>
      <c r="BB4811" t="s">
        <v>54653</v>
      </c>
      <c r="BD4811" t="s">
        <v>54654</v>
      </c>
    </row>
    <row r="4812" spans="47:56" x14ac:dyDescent="0.3">
      <c r="AU4812" t="s">
        <v>54655</v>
      </c>
      <c r="AW4812" t="s">
        <v>54656</v>
      </c>
      <c r="BA4812" t="s">
        <v>54657</v>
      </c>
      <c r="BB4812" t="s">
        <v>54658</v>
      </c>
      <c r="BD4812" t="s">
        <v>54659</v>
      </c>
    </row>
    <row r="4813" spans="47:56" x14ac:dyDescent="0.3">
      <c r="AU4813" t="s">
        <v>54660</v>
      </c>
      <c r="AW4813" t="s">
        <v>54661</v>
      </c>
      <c r="BA4813" t="s">
        <v>54662</v>
      </c>
      <c r="BB4813" t="s">
        <v>54663</v>
      </c>
      <c r="BD4813" t="s">
        <v>54664</v>
      </c>
    </row>
    <row r="4814" spans="47:56" x14ac:dyDescent="0.3">
      <c r="AU4814" t="s">
        <v>54665</v>
      </c>
      <c r="AW4814" t="s">
        <v>54666</v>
      </c>
      <c r="BA4814" t="s">
        <v>54667</v>
      </c>
      <c r="BB4814" t="s">
        <v>54668</v>
      </c>
      <c r="BD4814" t="s">
        <v>54669</v>
      </c>
    </row>
    <row r="4815" spans="47:56" x14ac:dyDescent="0.3">
      <c r="AU4815" t="s">
        <v>54670</v>
      </c>
      <c r="AW4815" t="s">
        <v>54671</v>
      </c>
      <c r="BA4815" t="s">
        <v>54672</v>
      </c>
      <c r="BB4815" t="s">
        <v>54673</v>
      </c>
      <c r="BD4815" t="s">
        <v>54674</v>
      </c>
    </row>
    <row r="4816" spans="47:56" x14ac:dyDescent="0.3">
      <c r="AU4816" t="s">
        <v>54675</v>
      </c>
      <c r="AW4816" t="s">
        <v>54676</v>
      </c>
      <c r="BA4816" t="s">
        <v>54677</v>
      </c>
      <c r="BB4816" t="s">
        <v>54678</v>
      </c>
      <c r="BD4816" t="s">
        <v>54679</v>
      </c>
    </row>
    <row r="4817" spans="47:56" x14ac:dyDescent="0.3">
      <c r="AU4817" t="s">
        <v>54680</v>
      </c>
      <c r="AW4817" t="s">
        <v>54681</v>
      </c>
      <c r="BA4817" t="s">
        <v>54682</v>
      </c>
      <c r="BB4817" t="s">
        <v>54683</v>
      </c>
      <c r="BD4817" t="s">
        <v>54684</v>
      </c>
    </row>
    <row r="4818" spans="47:56" x14ac:dyDescent="0.3">
      <c r="AU4818" t="s">
        <v>54685</v>
      </c>
      <c r="AW4818" t="s">
        <v>54686</v>
      </c>
      <c r="BA4818" t="s">
        <v>54687</v>
      </c>
      <c r="BB4818" t="s">
        <v>54688</v>
      </c>
      <c r="BD4818" t="s">
        <v>54689</v>
      </c>
    </row>
    <row r="4819" spans="47:56" x14ac:dyDescent="0.3">
      <c r="AU4819" t="s">
        <v>54690</v>
      </c>
      <c r="AW4819" t="s">
        <v>54691</v>
      </c>
      <c r="BA4819" t="s">
        <v>54692</v>
      </c>
      <c r="BB4819" t="s">
        <v>54693</v>
      </c>
      <c r="BD4819" t="s">
        <v>54694</v>
      </c>
    </row>
    <row r="4820" spans="47:56" x14ac:dyDescent="0.3">
      <c r="AU4820" t="s">
        <v>54695</v>
      </c>
      <c r="AW4820" t="s">
        <v>54696</v>
      </c>
      <c r="BA4820" t="s">
        <v>54697</v>
      </c>
      <c r="BB4820" t="s">
        <v>54698</v>
      </c>
      <c r="BD4820" t="s">
        <v>54699</v>
      </c>
    </row>
    <row r="4821" spans="47:56" x14ac:dyDescent="0.3">
      <c r="AU4821" t="s">
        <v>54700</v>
      </c>
      <c r="AW4821" t="s">
        <v>54701</v>
      </c>
      <c r="BA4821" t="s">
        <v>54702</v>
      </c>
      <c r="BB4821" t="s">
        <v>54703</v>
      </c>
      <c r="BD4821" t="s">
        <v>3358</v>
      </c>
    </row>
    <row r="4822" spans="47:56" x14ac:dyDescent="0.3">
      <c r="AU4822" t="s">
        <v>54704</v>
      </c>
      <c r="AW4822" t="s">
        <v>54705</v>
      </c>
      <c r="BA4822" t="s">
        <v>54706</v>
      </c>
      <c r="BB4822" t="s">
        <v>22248</v>
      </c>
      <c r="BD4822" t="s">
        <v>54707</v>
      </c>
    </row>
    <row r="4823" spans="47:56" x14ac:dyDescent="0.3">
      <c r="AU4823" t="s">
        <v>54708</v>
      </c>
      <c r="AW4823" t="s">
        <v>54709</v>
      </c>
      <c r="BA4823" t="s">
        <v>54710</v>
      </c>
      <c r="BB4823" t="s">
        <v>54711</v>
      </c>
      <c r="BD4823" t="s">
        <v>54712</v>
      </c>
    </row>
    <row r="4824" spans="47:56" x14ac:dyDescent="0.3">
      <c r="AU4824" t="s">
        <v>54713</v>
      </c>
      <c r="AW4824" t="s">
        <v>54714</v>
      </c>
      <c r="BA4824" t="s">
        <v>54715</v>
      </c>
      <c r="BB4824" t="s">
        <v>54716</v>
      </c>
      <c r="BD4824" t="s">
        <v>54717</v>
      </c>
    </row>
    <row r="4825" spans="47:56" x14ac:dyDescent="0.3">
      <c r="AU4825" t="s">
        <v>54718</v>
      </c>
      <c r="AW4825" t="s">
        <v>54719</v>
      </c>
      <c r="BA4825" t="s">
        <v>54720</v>
      </c>
      <c r="BB4825" t="s">
        <v>54721</v>
      </c>
      <c r="BD4825" t="s">
        <v>54722</v>
      </c>
    </row>
    <row r="4826" spans="47:56" x14ac:dyDescent="0.3">
      <c r="AU4826" t="s">
        <v>54723</v>
      </c>
      <c r="AW4826" t="s">
        <v>54724</v>
      </c>
      <c r="BA4826" t="s">
        <v>54725</v>
      </c>
      <c r="BB4826" t="s">
        <v>54726</v>
      </c>
      <c r="BD4826" t="s">
        <v>54727</v>
      </c>
    </row>
    <row r="4827" spans="47:56" x14ac:dyDescent="0.3">
      <c r="AU4827" t="s">
        <v>54728</v>
      </c>
      <c r="AW4827" t="s">
        <v>54729</v>
      </c>
      <c r="BA4827" t="s">
        <v>54730</v>
      </c>
      <c r="BB4827" t="s">
        <v>54731</v>
      </c>
      <c r="BD4827" t="s">
        <v>54732</v>
      </c>
    </row>
    <row r="4828" spans="47:56" x14ac:dyDescent="0.3">
      <c r="AU4828" t="s">
        <v>54733</v>
      </c>
      <c r="AW4828" t="s">
        <v>54734</v>
      </c>
      <c r="BA4828" t="s">
        <v>54735</v>
      </c>
      <c r="BB4828" t="s">
        <v>54736</v>
      </c>
      <c r="BD4828" t="s">
        <v>54737</v>
      </c>
    </row>
    <row r="4829" spans="47:56" x14ac:dyDescent="0.3">
      <c r="AU4829" t="s">
        <v>54738</v>
      </c>
      <c r="AW4829" t="s">
        <v>54739</v>
      </c>
      <c r="BA4829" t="s">
        <v>54740</v>
      </c>
      <c r="BB4829" t="s">
        <v>54741</v>
      </c>
      <c r="BD4829" t="s">
        <v>54742</v>
      </c>
    </row>
    <row r="4830" spans="47:56" x14ac:dyDescent="0.3">
      <c r="AU4830" t="s">
        <v>40258</v>
      </c>
      <c r="AW4830" t="s">
        <v>54743</v>
      </c>
      <c r="BA4830" t="s">
        <v>54744</v>
      </c>
      <c r="BB4830" t="s">
        <v>54745</v>
      </c>
      <c r="BD4830" t="s">
        <v>54746</v>
      </c>
    </row>
    <row r="4831" spans="47:56" x14ac:dyDescent="0.3">
      <c r="AU4831" t="s">
        <v>54747</v>
      </c>
      <c r="AW4831" t="s">
        <v>54748</v>
      </c>
      <c r="BA4831" t="s">
        <v>54749</v>
      </c>
      <c r="BB4831" t="s">
        <v>54750</v>
      </c>
      <c r="BD4831" t="s">
        <v>54751</v>
      </c>
    </row>
    <row r="4832" spans="47:56" x14ac:dyDescent="0.3">
      <c r="AU4832" t="s">
        <v>54752</v>
      </c>
      <c r="AW4832" t="s">
        <v>54753</v>
      </c>
      <c r="BA4832" t="s">
        <v>54754</v>
      </c>
      <c r="BB4832" t="s">
        <v>54755</v>
      </c>
      <c r="BD4832" t="s">
        <v>54756</v>
      </c>
    </row>
    <row r="4833" spans="47:56" x14ac:dyDescent="0.3">
      <c r="AU4833" t="s">
        <v>54757</v>
      </c>
      <c r="AW4833" t="s">
        <v>54758</v>
      </c>
      <c r="BA4833" t="s">
        <v>54759</v>
      </c>
      <c r="BB4833" t="s">
        <v>54760</v>
      </c>
      <c r="BD4833" t="s">
        <v>54761</v>
      </c>
    </row>
    <row r="4834" spans="47:56" x14ac:dyDescent="0.3">
      <c r="AU4834" t="s">
        <v>54762</v>
      </c>
      <c r="AW4834" t="s">
        <v>54763</v>
      </c>
      <c r="BA4834" t="s">
        <v>54764</v>
      </c>
      <c r="BB4834" t="s">
        <v>54765</v>
      </c>
      <c r="BD4834" t="s">
        <v>54766</v>
      </c>
    </row>
    <row r="4835" spans="47:56" x14ac:dyDescent="0.3">
      <c r="AU4835" t="s">
        <v>54767</v>
      </c>
      <c r="AW4835" t="s">
        <v>54768</v>
      </c>
      <c r="BA4835" t="s">
        <v>54769</v>
      </c>
      <c r="BB4835" t="s">
        <v>54770</v>
      </c>
      <c r="BD4835" t="s">
        <v>54771</v>
      </c>
    </row>
    <row r="4836" spans="47:56" x14ac:dyDescent="0.3">
      <c r="AU4836" t="s">
        <v>54772</v>
      </c>
      <c r="AW4836" t="s">
        <v>54773</v>
      </c>
      <c r="BA4836" t="s">
        <v>54774</v>
      </c>
      <c r="BB4836" t="s">
        <v>54775</v>
      </c>
      <c r="BD4836" t="s">
        <v>54776</v>
      </c>
    </row>
    <row r="4837" spans="47:56" x14ac:dyDescent="0.3">
      <c r="AU4837" t="s">
        <v>54777</v>
      </c>
      <c r="AW4837" t="s">
        <v>54778</v>
      </c>
      <c r="BA4837" t="s">
        <v>54779</v>
      </c>
      <c r="BB4837" t="s">
        <v>54780</v>
      </c>
      <c r="BD4837" t="s">
        <v>54781</v>
      </c>
    </row>
    <row r="4838" spans="47:56" x14ac:dyDescent="0.3">
      <c r="AU4838" t="s">
        <v>54782</v>
      </c>
      <c r="AW4838" t="s">
        <v>54783</v>
      </c>
      <c r="BA4838" t="s">
        <v>54784</v>
      </c>
      <c r="BB4838" t="s">
        <v>54785</v>
      </c>
      <c r="BD4838" t="s">
        <v>54786</v>
      </c>
    </row>
    <row r="4839" spans="47:56" x14ac:dyDescent="0.3">
      <c r="AU4839" t="s">
        <v>54787</v>
      </c>
      <c r="AW4839" t="s">
        <v>54788</v>
      </c>
      <c r="BA4839" t="s">
        <v>53989</v>
      </c>
      <c r="BB4839" t="s">
        <v>54789</v>
      </c>
      <c r="BD4839" t="s">
        <v>54790</v>
      </c>
    </row>
    <row r="4840" spans="47:56" x14ac:dyDescent="0.3">
      <c r="AU4840" t="s">
        <v>54791</v>
      </c>
      <c r="AW4840" t="s">
        <v>54792</v>
      </c>
      <c r="BA4840" t="s">
        <v>54793</v>
      </c>
      <c r="BB4840" t="s">
        <v>54794</v>
      </c>
      <c r="BD4840" t="s">
        <v>54795</v>
      </c>
    </row>
    <row r="4841" spans="47:56" x14ac:dyDescent="0.3">
      <c r="AU4841" t="s">
        <v>54796</v>
      </c>
      <c r="AW4841" t="s">
        <v>54797</v>
      </c>
      <c r="BA4841" t="s">
        <v>54798</v>
      </c>
      <c r="BB4841" t="s">
        <v>54799</v>
      </c>
      <c r="BD4841" t="s">
        <v>54800</v>
      </c>
    </row>
    <row r="4842" spans="47:56" x14ac:dyDescent="0.3">
      <c r="AU4842" t="s">
        <v>54801</v>
      </c>
      <c r="AW4842" t="s">
        <v>54802</v>
      </c>
      <c r="BA4842" t="s">
        <v>54803</v>
      </c>
      <c r="BB4842" t="s">
        <v>54804</v>
      </c>
      <c r="BD4842" t="s">
        <v>54805</v>
      </c>
    </row>
    <row r="4843" spans="47:56" x14ac:dyDescent="0.3">
      <c r="AU4843" t="s">
        <v>54806</v>
      </c>
      <c r="AW4843" t="s">
        <v>54807</v>
      </c>
      <c r="BA4843" t="s">
        <v>54808</v>
      </c>
      <c r="BB4843" t="s">
        <v>54809</v>
      </c>
      <c r="BD4843" t="s">
        <v>54810</v>
      </c>
    </row>
    <row r="4844" spans="47:56" x14ac:dyDescent="0.3">
      <c r="AU4844" t="s">
        <v>54811</v>
      </c>
      <c r="AW4844" t="s">
        <v>54812</v>
      </c>
      <c r="BA4844" t="s">
        <v>54813</v>
      </c>
      <c r="BB4844" t="s">
        <v>54814</v>
      </c>
      <c r="BD4844" t="s">
        <v>54815</v>
      </c>
    </row>
    <row r="4845" spans="47:56" x14ac:dyDescent="0.3">
      <c r="AU4845" t="s">
        <v>54816</v>
      </c>
      <c r="AW4845" t="s">
        <v>54817</v>
      </c>
      <c r="BA4845" t="s">
        <v>54818</v>
      </c>
      <c r="BB4845" t="s">
        <v>54819</v>
      </c>
      <c r="BD4845" t="s">
        <v>54820</v>
      </c>
    </row>
    <row r="4846" spans="47:56" x14ac:dyDescent="0.3">
      <c r="AU4846" t="s">
        <v>54821</v>
      </c>
      <c r="AW4846" t="s">
        <v>54822</v>
      </c>
      <c r="BA4846" t="s">
        <v>54823</v>
      </c>
      <c r="BB4846" t="s">
        <v>54824</v>
      </c>
      <c r="BD4846" t="s">
        <v>54825</v>
      </c>
    </row>
    <row r="4847" spans="47:56" x14ac:dyDescent="0.3">
      <c r="AU4847" t="s">
        <v>54826</v>
      </c>
      <c r="AW4847" t="s">
        <v>54827</v>
      </c>
      <c r="BA4847" t="s">
        <v>54828</v>
      </c>
      <c r="BB4847" t="s">
        <v>54829</v>
      </c>
      <c r="BD4847" t="s">
        <v>54830</v>
      </c>
    </row>
    <row r="4848" spans="47:56" x14ac:dyDescent="0.3">
      <c r="AU4848" t="s">
        <v>54831</v>
      </c>
      <c r="AW4848" t="s">
        <v>54832</v>
      </c>
      <c r="BA4848" t="s">
        <v>54833</v>
      </c>
      <c r="BB4848" t="s">
        <v>54834</v>
      </c>
      <c r="BD4848" t="s">
        <v>54835</v>
      </c>
    </row>
    <row r="4849" spans="47:56" x14ac:dyDescent="0.3">
      <c r="AU4849" t="s">
        <v>54836</v>
      </c>
      <c r="AW4849" t="s">
        <v>54837</v>
      </c>
      <c r="BA4849" t="s">
        <v>54838</v>
      </c>
      <c r="BB4849" t="s">
        <v>54839</v>
      </c>
      <c r="BD4849" t="s">
        <v>54840</v>
      </c>
    </row>
    <row r="4850" spans="47:56" x14ac:dyDescent="0.3">
      <c r="AU4850" t="s">
        <v>54841</v>
      </c>
      <c r="AW4850" t="s">
        <v>54842</v>
      </c>
      <c r="BA4850" t="s">
        <v>54843</v>
      </c>
      <c r="BB4850" t="s">
        <v>54844</v>
      </c>
      <c r="BD4850" t="s">
        <v>54845</v>
      </c>
    </row>
    <row r="4851" spans="47:56" x14ac:dyDescent="0.3">
      <c r="AU4851" t="s">
        <v>54846</v>
      </c>
      <c r="AW4851" t="s">
        <v>54847</v>
      </c>
      <c r="BA4851" t="s">
        <v>54848</v>
      </c>
      <c r="BB4851" t="s">
        <v>54849</v>
      </c>
      <c r="BD4851" t="s">
        <v>54850</v>
      </c>
    </row>
    <row r="4852" spans="47:56" x14ac:dyDescent="0.3">
      <c r="AU4852" t="s">
        <v>54851</v>
      </c>
      <c r="AW4852" t="s">
        <v>54852</v>
      </c>
      <c r="BA4852" t="s">
        <v>54853</v>
      </c>
      <c r="BB4852" t="s">
        <v>54854</v>
      </c>
      <c r="BD4852" t="s">
        <v>54855</v>
      </c>
    </row>
    <row r="4853" spans="47:56" x14ac:dyDescent="0.3">
      <c r="AU4853" t="s">
        <v>54856</v>
      </c>
      <c r="AW4853" t="s">
        <v>54857</v>
      </c>
      <c r="BA4853" t="s">
        <v>54858</v>
      </c>
      <c r="BB4853" t="s">
        <v>54859</v>
      </c>
      <c r="BD4853" t="s">
        <v>54860</v>
      </c>
    </row>
    <row r="4854" spans="47:56" x14ac:dyDescent="0.3">
      <c r="AU4854" t="s">
        <v>54861</v>
      </c>
      <c r="AW4854" t="s">
        <v>54862</v>
      </c>
      <c r="BA4854" t="s">
        <v>54863</v>
      </c>
      <c r="BB4854" t="s">
        <v>54864</v>
      </c>
      <c r="BD4854" t="s">
        <v>54865</v>
      </c>
    </row>
    <row r="4855" spans="47:56" x14ac:dyDescent="0.3">
      <c r="AU4855" t="s">
        <v>54866</v>
      </c>
      <c r="AW4855" t="s">
        <v>54867</v>
      </c>
      <c r="BA4855" t="s">
        <v>54868</v>
      </c>
      <c r="BB4855" t="s">
        <v>54869</v>
      </c>
      <c r="BD4855" t="s">
        <v>54870</v>
      </c>
    </row>
    <row r="4856" spans="47:56" x14ac:dyDescent="0.3">
      <c r="AU4856" t="s">
        <v>54871</v>
      </c>
      <c r="AW4856" t="s">
        <v>54872</v>
      </c>
      <c r="BA4856" t="s">
        <v>54873</v>
      </c>
      <c r="BB4856" t="s">
        <v>54874</v>
      </c>
      <c r="BD4856" t="s">
        <v>54875</v>
      </c>
    </row>
    <row r="4857" spans="47:56" x14ac:dyDescent="0.3">
      <c r="AU4857" t="s">
        <v>54876</v>
      </c>
      <c r="AW4857" t="s">
        <v>54877</v>
      </c>
      <c r="BA4857" t="s">
        <v>54878</v>
      </c>
      <c r="BB4857" t="s">
        <v>54879</v>
      </c>
      <c r="BD4857" t="s">
        <v>54880</v>
      </c>
    </row>
    <row r="4858" spans="47:56" x14ac:dyDescent="0.3">
      <c r="AU4858" t="s">
        <v>54881</v>
      </c>
      <c r="AW4858" t="s">
        <v>54882</v>
      </c>
      <c r="BA4858" t="s">
        <v>54883</v>
      </c>
      <c r="BB4858" t="s">
        <v>54884</v>
      </c>
      <c r="BD4858" t="s">
        <v>54885</v>
      </c>
    </row>
    <row r="4859" spans="47:56" x14ac:dyDescent="0.3">
      <c r="AU4859" t="s">
        <v>54886</v>
      </c>
      <c r="AW4859" t="s">
        <v>54887</v>
      </c>
      <c r="BA4859" t="s">
        <v>54888</v>
      </c>
      <c r="BB4859" t="s">
        <v>54889</v>
      </c>
      <c r="BD4859" t="s">
        <v>54890</v>
      </c>
    </row>
    <row r="4860" spans="47:56" x14ac:dyDescent="0.3">
      <c r="AU4860" t="s">
        <v>54891</v>
      </c>
      <c r="AW4860" t="s">
        <v>54892</v>
      </c>
      <c r="BA4860" t="s">
        <v>54893</v>
      </c>
      <c r="BB4860" t="s">
        <v>54894</v>
      </c>
      <c r="BD4860" t="s">
        <v>54895</v>
      </c>
    </row>
    <row r="4861" spans="47:56" x14ac:dyDescent="0.3">
      <c r="AU4861" t="s">
        <v>54896</v>
      </c>
      <c r="AW4861" t="s">
        <v>54897</v>
      </c>
      <c r="BA4861" t="s">
        <v>54898</v>
      </c>
      <c r="BB4861" t="s">
        <v>54899</v>
      </c>
      <c r="BD4861" t="s">
        <v>54900</v>
      </c>
    </row>
    <row r="4862" spans="47:56" x14ac:dyDescent="0.3">
      <c r="AU4862" t="s">
        <v>54901</v>
      </c>
      <c r="AW4862" t="s">
        <v>54902</v>
      </c>
      <c r="BA4862" t="s">
        <v>54903</v>
      </c>
      <c r="BB4862" t="s">
        <v>54904</v>
      </c>
      <c r="BD4862" t="s">
        <v>54905</v>
      </c>
    </row>
    <row r="4863" spans="47:56" x14ac:dyDescent="0.3">
      <c r="AU4863" t="s">
        <v>54906</v>
      </c>
      <c r="AW4863" t="s">
        <v>54907</v>
      </c>
      <c r="BA4863" t="s">
        <v>54908</v>
      </c>
      <c r="BB4863" t="s">
        <v>54909</v>
      </c>
      <c r="BD4863" t="s">
        <v>54910</v>
      </c>
    </row>
    <row r="4864" spans="47:56" x14ac:dyDescent="0.3">
      <c r="AU4864" t="s">
        <v>54911</v>
      </c>
      <c r="AW4864" t="s">
        <v>54912</v>
      </c>
      <c r="BA4864" t="s">
        <v>54913</v>
      </c>
      <c r="BB4864" t="s">
        <v>54914</v>
      </c>
      <c r="BD4864" t="s">
        <v>54915</v>
      </c>
    </row>
    <row r="4865" spans="47:56" x14ac:dyDescent="0.3">
      <c r="AU4865" t="s">
        <v>54916</v>
      </c>
      <c r="AW4865" t="s">
        <v>54917</v>
      </c>
      <c r="BA4865" t="s">
        <v>54918</v>
      </c>
      <c r="BB4865" t="s">
        <v>54919</v>
      </c>
      <c r="BD4865" t="s">
        <v>54920</v>
      </c>
    </row>
    <row r="4866" spans="47:56" x14ac:dyDescent="0.3">
      <c r="AU4866" t="s">
        <v>54921</v>
      </c>
      <c r="AW4866" t="s">
        <v>54922</v>
      </c>
      <c r="BA4866" t="s">
        <v>54923</v>
      </c>
      <c r="BB4866" t="s">
        <v>54924</v>
      </c>
      <c r="BD4866" t="s">
        <v>54925</v>
      </c>
    </row>
    <row r="4867" spans="47:56" x14ac:dyDescent="0.3">
      <c r="AU4867" t="s">
        <v>54926</v>
      </c>
      <c r="AW4867" t="s">
        <v>54927</v>
      </c>
      <c r="BA4867" t="s">
        <v>54928</v>
      </c>
      <c r="BB4867" t="s">
        <v>54929</v>
      </c>
      <c r="BD4867" t="s">
        <v>54930</v>
      </c>
    </row>
    <row r="4868" spans="47:56" x14ac:dyDescent="0.3">
      <c r="AU4868" t="s">
        <v>54931</v>
      </c>
      <c r="AW4868" t="s">
        <v>54932</v>
      </c>
      <c r="BA4868" t="s">
        <v>54933</v>
      </c>
      <c r="BB4868" t="s">
        <v>54934</v>
      </c>
      <c r="BD4868" t="s">
        <v>54935</v>
      </c>
    </row>
    <row r="4869" spans="47:56" x14ac:dyDescent="0.3">
      <c r="AU4869" t="s">
        <v>54936</v>
      </c>
      <c r="AW4869" t="s">
        <v>54937</v>
      </c>
      <c r="BA4869" t="s">
        <v>54938</v>
      </c>
      <c r="BB4869" t="s">
        <v>54939</v>
      </c>
      <c r="BD4869" t="s">
        <v>54940</v>
      </c>
    </row>
    <row r="4870" spans="47:56" x14ac:dyDescent="0.3">
      <c r="AU4870" t="s">
        <v>54941</v>
      </c>
      <c r="AW4870" t="s">
        <v>54942</v>
      </c>
      <c r="BA4870" t="s">
        <v>54943</v>
      </c>
      <c r="BB4870" t="s">
        <v>54944</v>
      </c>
      <c r="BD4870" t="s">
        <v>4772</v>
      </c>
    </row>
    <row r="4871" spans="47:56" x14ac:dyDescent="0.3">
      <c r="AU4871" t="s">
        <v>54945</v>
      </c>
      <c r="AW4871" t="s">
        <v>54946</v>
      </c>
      <c r="BA4871" t="s">
        <v>54947</v>
      </c>
      <c r="BB4871" t="s">
        <v>54948</v>
      </c>
      <c r="BD4871" t="s">
        <v>54949</v>
      </c>
    </row>
    <row r="4872" spans="47:56" x14ac:dyDescent="0.3">
      <c r="AU4872" t="s">
        <v>54950</v>
      </c>
      <c r="AW4872" t="s">
        <v>54951</v>
      </c>
      <c r="BA4872" t="s">
        <v>54952</v>
      </c>
      <c r="BB4872" t="s">
        <v>54953</v>
      </c>
      <c r="BD4872" t="s">
        <v>54954</v>
      </c>
    </row>
    <row r="4873" spans="47:56" x14ac:dyDescent="0.3">
      <c r="AU4873" t="s">
        <v>54955</v>
      </c>
      <c r="AW4873" t="s">
        <v>54956</v>
      </c>
      <c r="BA4873" t="s">
        <v>54957</v>
      </c>
      <c r="BB4873" t="s">
        <v>54958</v>
      </c>
      <c r="BD4873" t="s">
        <v>54959</v>
      </c>
    </row>
    <row r="4874" spans="47:56" x14ac:dyDescent="0.3">
      <c r="AU4874" t="s">
        <v>54960</v>
      </c>
      <c r="AW4874" t="s">
        <v>54961</v>
      </c>
      <c r="BA4874" t="s">
        <v>54962</v>
      </c>
      <c r="BB4874" t="s">
        <v>54963</v>
      </c>
      <c r="BD4874" t="s">
        <v>54964</v>
      </c>
    </row>
    <row r="4875" spans="47:56" x14ac:dyDescent="0.3">
      <c r="AU4875" t="s">
        <v>54965</v>
      </c>
      <c r="AW4875" t="s">
        <v>54966</v>
      </c>
      <c r="BA4875" t="s">
        <v>54967</v>
      </c>
      <c r="BB4875" t="s">
        <v>54968</v>
      </c>
      <c r="BD4875" t="s">
        <v>54969</v>
      </c>
    </row>
    <row r="4876" spans="47:56" x14ac:dyDescent="0.3">
      <c r="AU4876" t="s">
        <v>54970</v>
      </c>
      <c r="AW4876" t="s">
        <v>54971</v>
      </c>
      <c r="BA4876" t="s">
        <v>54972</v>
      </c>
      <c r="BB4876" t="s">
        <v>54973</v>
      </c>
      <c r="BD4876" t="s">
        <v>54974</v>
      </c>
    </row>
    <row r="4877" spans="47:56" x14ac:dyDescent="0.3">
      <c r="AU4877" t="s">
        <v>54975</v>
      </c>
      <c r="AW4877" t="s">
        <v>54976</v>
      </c>
      <c r="BA4877" t="s">
        <v>54977</v>
      </c>
      <c r="BB4877" t="s">
        <v>54978</v>
      </c>
      <c r="BD4877" t="s">
        <v>54979</v>
      </c>
    </row>
    <row r="4878" spans="47:56" x14ac:dyDescent="0.3">
      <c r="AU4878" t="s">
        <v>54980</v>
      </c>
      <c r="AW4878" t="s">
        <v>54981</v>
      </c>
      <c r="BA4878" t="s">
        <v>54982</v>
      </c>
      <c r="BB4878" t="s">
        <v>54983</v>
      </c>
      <c r="BD4878" t="s">
        <v>54984</v>
      </c>
    </row>
    <row r="4879" spans="47:56" x14ac:dyDescent="0.3">
      <c r="AU4879" t="s">
        <v>54985</v>
      </c>
      <c r="AW4879" t="s">
        <v>54986</v>
      </c>
      <c r="BA4879" t="s">
        <v>54987</v>
      </c>
      <c r="BB4879" t="s">
        <v>54988</v>
      </c>
      <c r="BD4879" t="s">
        <v>54989</v>
      </c>
    </row>
    <row r="4880" spans="47:56" x14ac:dyDescent="0.3">
      <c r="AU4880" t="s">
        <v>54990</v>
      </c>
      <c r="AW4880" t="s">
        <v>54991</v>
      </c>
      <c r="BA4880" t="s">
        <v>54992</v>
      </c>
      <c r="BB4880" t="s">
        <v>54993</v>
      </c>
      <c r="BD4880" t="s">
        <v>54994</v>
      </c>
    </row>
    <row r="4881" spans="47:56" x14ac:dyDescent="0.3">
      <c r="AU4881" t="s">
        <v>54995</v>
      </c>
      <c r="AW4881" t="s">
        <v>54996</v>
      </c>
      <c r="BA4881" t="s">
        <v>54997</v>
      </c>
      <c r="BB4881" t="s">
        <v>54998</v>
      </c>
      <c r="BD4881" t="s">
        <v>54999</v>
      </c>
    </row>
    <row r="4882" spans="47:56" x14ac:dyDescent="0.3">
      <c r="AU4882" t="s">
        <v>55000</v>
      </c>
      <c r="AW4882" t="s">
        <v>55001</v>
      </c>
      <c r="BA4882" t="s">
        <v>55002</v>
      </c>
      <c r="BB4882" t="s">
        <v>55003</v>
      </c>
      <c r="BD4882" t="s">
        <v>55004</v>
      </c>
    </row>
    <row r="4883" spans="47:56" x14ac:dyDescent="0.3">
      <c r="AU4883" t="s">
        <v>55005</v>
      </c>
      <c r="AW4883" t="s">
        <v>55006</v>
      </c>
      <c r="BA4883" t="s">
        <v>55007</v>
      </c>
      <c r="BB4883" t="s">
        <v>55008</v>
      </c>
      <c r="BD4883" t="s">
        <v>55009</v>
      </c>
    </row>
    <row r="4884" spans="47:56" x14ac:dyDescent="0.3">
      <c r="AU4884" t="s">
        <v>55010</v>
      </c>
      <c r="AW4884" t="s">
        <v>55011</v>
      </c>
      <c r="BA4884" t="s">
        <v>55012</v>
      </c>
      <c r="BB4884" t="s">
        <v>55013</v>
      </c>
      <c r="BD4884" t="s">
        <v>55014</v>
      </c>
    </row>
    <row r="4885" spans="47:56" x14ac:dyDescent="0.3">
      <c r="AU4885" t="s">
        <v>55015</v>
      </c>
      <c r="AW4885" t="s">
        <v>55016</v>
      </c>
      <c r="BA4885" t="s">
        <v>55017</v>
      </c>
      <c r="BB4885" t="s">
        <v>55018</v>
      </c>
      <c r="BD4885" t="s">
        <v>55019</v>
      </c>
    </row>
    <row r="4886" spans="47:56" x14ac:dyDescent="0.3">
      <c r="AU4886" t="s">
        <v>55020</v>
      </c>
      <c r="AW4886" t="s">
        <v>55021</v>
      </c>
      <c r="BA4886" t="s">
        <v>55022</v>
      </c>
      <c r="BB4886" t="s">
        <v>55023</v>
      </c>
      <c r="BD4886" t="s">
        <v>55024</v>
      </c>
    </row>
    <row r="4887" spans="47:56" x14ac:dyDescent="0.3">
      <c r="AU4887" t="s">
        <v>55025</v>
      </c>
      <c r="AW4887" t="s">
        <v>55026</v>
      </c>
      <c r="BA4887" t="s">
        <v>55027</v>
      </c>
      <c r="BB4887" t="s">
        <v>55028</v>
      </c>
      <c r="BD4887" t="s">
        <v>55029</v>
      </c>
    </row>
    <row r="4888" spans="47:56" x14ac:dyDescent="0.3">
      <c r="AU4888" t="s">
        <v>55030</v>
      </c>
      <c r="AW4888" t="s">
        <v>55031</v>
      </c>
      <c r="BA4888" t="s">
        <v>55032</v>
      </c>
      <c r="BB4888" t="s">
        <v>55033</v>
      </c>
      <c r="BD4888" t="s">
        <v>55034</v>
      </c>
    </row>
    <row r="4889" spans="47:56" x14ac:dyDescent="0.3">
      <c r="AU4889" t="s">
        <v>55035</v>
      </c>
      <c r="AW4889" t="s">
        <v>55036</v>
      </c>
      <c r="BA4889" t="s">
        <v>55037</v>
      </c>
      <c r="BB4889" t="s">
        <v>22733</v>
      </c>
      <c r="BD4889" t="s">
        <v>55038</v>
      </c>
    </row>
    <row r="4890" spans="47:56" x14ac:dyDescent="0.3">
      <c r="AU4890" t="s">
        <v>40456</v>
      </c>
      <c r="AW4890" t="s">
        <v>55039</v>
      </c>
      <c r="BA4890" t="s">
        <v>55040</v>
      </c>
      <c r="BB4890" t="s">
        <v>55041</v>
      </c>
      <c r="BD4890" t="s">
        <v>55042</v>
      </c>
    </row>
    <row r="4891" spans="47:56" x14ac:dyDescent="0.3">
      <c r="AU4891" t="s">
        <v>55043</v>
      </c>
      <c r="AW4891" t="s">
        <v>55044</v>
      </c>
      <c r="BA4891" t="s">
        <v>55045</v>
      </c>
      <c r="BB4891" t="s">
        <v>55046</v>
      </c>
      <c r="BD4891" t="s">
        <v>55047</v>
      </c>
    </row>
    <row r="4892" spans="47:56" x14ac:dyDescent="0.3">
      <c r="AU4892" t="s">
        <v>55048</v>
      </c>
      <c r="AW4892" t="s">
        <v>55049</v>
      </c>
      <c r="BA4892" t="s">
        <v>55050</v>
      </c>
      <c r="BB4892" t="s">
        <v>55051</v>
      </c>
      <c r="BD4892" t="s">
        <v>55052</v>
      </c>
    </row>
    <row r="4893" spans="47:56" x14ac:dyDescent="0.3">
      <c r="AU4893" t="s">
        <v>55053</v>
      </c>
      <c r="AW4893" t="s">
        <v>55054</v>
      </c>
      <c r="BA4893" t="s">
        <v>55055</v>
      </c>
      <c r="BB4893" t="s">
        <v>55056</v>
      </c>
      <c r="BD4893" t="s">
        <v>55057</v>
      </c>
    </row>
    <row r="4894" spans="47:56" x14ac:dyDescent="0.3">
      <c r="AU4894" t="s">
        <v>55058</v>
      </c>
      <c r="AW4894" t="s">
        <v>55059</v>
      </c>
      <c r="BA4894" t="s">
        <v>55060</v>
      </c>
      <c r="BB4894" t="s">
        <v>55061</v>
      </c>
      <c r="BD4894" t="s">
        <v>55062</v>
      </c>
    </row>
    <row r="4895" spans="47:56" x14ac:dyDescent="0.3">
      <c r="AU4895" t="s">
        <v>55063</v>
      </c>
      <c r="AW4895" t="s">
        <v>55064</v>
      </c>
      <c r="BA4895" t="s">
        <v>23638</v>
      </c>
      <c r="BB4895" t="s">
        <v>55065</v>
      </c>
      <c r="BD4895" t="s">
        <v>55066</v>
      </c>
    </row>
    <row r="4896" spans="47:56" x14ac:dyDescent="0.3">
      <c r="AU4896" t="s">
        <v>55067</v>
      </c>
      <c r="AW4896" t="s">
        <v>55068</v>
      </c>
      <c r="BA4896" t="s">
        <v>55069</v>
      </c>
      <c r="BB4896" t="s">
        <v>55070</v>
      </c>
      <c r="BD4896" t="s">
        <v>55071</v>
      </c>
    </row>
    <row r="4897" spans="47:56" x14ac:dyDescent="0.3">
      <c r="AU4897" t="s">
        <v>55072</v>
      </c>
      <c r="AW4897" t="s">
        <v>55073</v>
      </c>
      <c r="BA4897" t="s">
        <v>55074</v>
      </c>
      <c r="BB4897" t="s">
        <v>55075</v>
      </c>
      <c r="BD4897" t="s">
        <v>55076</v>
      </c>
    </row>
    <row r="4898" spans="47:56" x14ac:dyDescent="0.3">
      <c r="AU4898" t="s">
        <v>55077</v>
      </c>
      <c r="AW4898" t="s">
        <v>55078</v>
      </c>
      <c r="BA4898" t="s">
        <v>55079</v>
      </c>
      <c r="BB4898" t="s">
        <v>55080</v>
      </c>
      <c r="BD4898" t="s">
        <v>55081</v>
      </c>
    </row>
    <row r="4899" spans="47:56" x14ac:dyDescent="0.3">
      <c r="AU4899" t="s">
        <v>55082</v>
      </c>
      <c r="AW4899" t="s">
        <v>55083</v>
      </c>
      <c r="BA4899" t="s">
        <v>55084</v>
      </c>
      <c r="BB4899" t="s">
        <v>55085</v>
      </c>
      <c r="BD4899" t="s">
        <v>55086</v>
      </c>
    </row>
    <row r="4900" spans="47:56" x14ac:dyDescent="0.3">
      <c r="AU4900" t="s">
        <v>55087</v>
      </c>
      <c r="AW4900" t="s">
        <v>55088</v>
      </c>
      <c r="BA4900" t="s">
        <v>55089</v>
      </c>
      <c r="BB4900" t="s">
        <v>55090</v>
      </c>
      <c r="BD4900" t="s">
        <v>55091</v>
      </c>
    </row>
    <row r="4901" spans="47:56" x14ac:dyDescent="0.3">
      <c r="AU4901" t="s">
        <v>55092</v>
      </c>
      <c r="AW4901" t="s">
        <v>55093</v>
      </c>
      <c r="BA4901" t="s">
        <v>55094</v>
      </c>
      <c r="BB4901" t="s">
        <v>55095</v>
      </c>
      <c r="BD4901" t="s">
        <v>55096</v>
      </c>
    </row>
    <row r="4902" spans="47:56" x14ac:dyDescent="0.3">
      <c r="AU4902" t="s">
        <v>55097</v>
      </c>
      <c r="AW4902" t="s">
        <v>55098</v>
      </c>
      <c r="BA4902" t="s">
        <v>55099</v>
      </c>
      <c r="BB4902" t="s">
        <v>55100</v>
      </c>
      <c r="BD4902" t="s">
        <v>55101</v>
      </c>
    </row>
    <row r="4903" spans="47:56" x14ac:dyDescent="0.3">
      <c r="AU4903" t="s">
        <v>55102</v>
      </c>
      <c r="AW4903" t="s">
        <v>55103</v>
      </c>
      <c r="BA4903" t="s">
        <v>55104</v>
      </c>
      <c r="BB4903" t="s">
        <v>55105</v>
      </c>
      <c r="BD4903" t="s">
        <v>55106</v>
      </c>
    </row>
    <row r="4904" spans="47:56" x14ac:dyDescent="0.3">
      <c r="AU4904" t="s">
        <v>55107</v>
      </c>
      <c r="AW4904" t="s">
        <v>55108</v>
      </c>
      <c r="BA4904" t="s">
        <v>55109</v>
      </c>
      <c r="BB4904" t="s">
        <v>55110</v>
      </c>
      <c r="BD4904" t="s">
        <v>55111</v>
      </c>
    </row>
    <row r="4905" spans="47:56" x14ac:dyDescent="0.3">
      <c r="AU4905" t="s">
        <v>55112</v>
      </c>
      <c r="AW4905" t="s">
        <v>55113</v>
      </c>
      <c r="BA4905" t="s">
        <v>55114</v>
      </c>
      <c r="BB4905" t="s">
        <v>55115</v>
      </c>
      <c r="BD4905" t="s">
        <v>55116</v>
      </c>
    </row>
    <row r="4906" spans="47:56" x14ac:dyDescent="0.3">
      <c r="AU4906" t="s">
        <v>55117</v>
      </c>
      <c r="AW4906" t="s">
        <v>55118</v>
      </c>
      <c r="BA4906" t="s">
        <v>55119</v>
      </c>
      <c r="BB4906" t="s">
        <v>55120</v>
      </c>
      <c r="BD4906" t="s">
        <v>55121</v>
      </c>
    </row>
    <row r="4907" spans="47:56" x14ac:dyDescent="0.3">
      <c r="AU4907" t="s">
        <v>55122</v>
      </c>
      <c r="AW4907" t="s">
        <v>55123</v>
      </c>
      <c r="BA4907" t="s">
        <v>55124</v>
      </c>
      <c r="BB4907" t="s">
        <v>55125</v>
      </c>
      <c r="BD4907" t="s">
        <v>55126</v>
      </c>
    </row>
    <row r="4908" spans="47:56" x14ac:dyDescent="0.3">
      <c r="AU4908" t="s">
        <v>55127</v>
      </c>
      <c r="AW4908" t="s">
        <v>55128</v>
      </c>
      <c r="BA4908" t="s">
        <v>55129</v>
      </c>
      <c r="BB4908" t="s">
        <v>12407</v>
      </c>
      <c r="BD4908" t="s">
        <v>55130</v>
      </c>
    </row>
    <row r="4909" spans="47:56" x14ac:dyDescent="0.3">
      <c r="AU4909" t="s">
        <v>55131</v>
      </c>
      <c r="AW4909" t="s">
        <v>55132</v>
      </c>
      <c r="BA4909" t="s">
        <v>55133</v>
      </c>
      <c r="BB4909" t="s">
        <v>55134</v>
      </c>
      <c r="BD4909" t="s">
        <v>55135</v>
      </c>
    </row>
    <row r="4910" spans="47:56" x14ac:dyDescent="0.3">
      <c r="AU4910" t="s">
        <v>55136</v>
      </c>
      <c r="AW4910" t="s">
        <v>55137</v>
      </c>
      <c r="BA4910" t="s">
        <v>55138</v>
      </c>
      <c r="BB4910" t="s">
        <v>55139</v>
      </c>
      <c r="BD4910" t="s">
        <v>55140</v>
      </c>
    </row>
    <row r="4911" spans="47:56" x14ac:dyDescent="0.3">
      <c r="AU4911" t="s">
        <v>55141</v>
      </c>
      <c r="AW4911" t="s">
        <v>55142</v>
      </c>
      <c r="BA4911" t="s">
        <v>55143</v>
      </c>
      <c r="BB4911" t="s">
        <v>55144</v>
      </c>
      <c r="BD4911" t="s">
        <v>55145</v>
      </c>
    </row>
    <row r="4912" spans="47:56" x14ac:dyDescent="0.3">
      <c r="AU4912" t="s">
        <v>55146</v>
      </c>
      <c r="AW4912" t="s">
        <v>55147</v>
      </c>
      <c r="BA4912" t="s">
        <v>55148</v>
      </c>
      <c r="BB4912" t="s">
        <v>55149</v>
      </c>
      <c r="BD4912" t="s">
        <v>55150</v>
      </c>
    </row>
    <row r="4913" spans="47:56" x14ac:dyDescent="0.3">
      <c r="AU4913" t="s">
        <v>55151</v>
      </c>
      <c r="AW4913" t="s">
        <v>55152</v>
      </c>
      <c r="BA4913" t="s">
        <v>55153</v>
      </c>
      <c r="BB4913" t="s">
        <v>55154</v>
      </c>
      <c r="BD4913" t="s">
        <v>55155</v>
      </c>
    </row>
    <row r="4914" spans="47:56" x14ac:dyDescent="0.3">
      <c r="AU4914" t="s">
        <v>55156</v>
      </c>
      <c r="AW4914" t="s">
        <v>55157</v>
      </c>
      <c r="BA4914" t="s">
        <v>55158</v>
      </c>
      <c r="BB4914" t="s">
        <v>55159</v>
      </c>
      <c r="BD4914" t="s">
        <v>55160</v>
      </c>
    </row>
    <row r="4915" spans="47:56" x14ac:dyDescent="0.3">
      <c r="AU4915" t="s">
        <v>55161</v>
      </c>
      <c r="AW4915" t="s">
        <v>55162</v>
      </c>
      <c r="BA4915" t="s">
        <v>55163</v>
      </c>
      <c r="BB4915" t="s">
        <v>55164</v>
      </c>
      <c r="BD4915" t="s">
        <v>55165</v>
      </c>
    </row>
    <row r="4916" spans="47:56" x14ac:dyDescent="0.3">
      <c r="AU4916" t="s">
        <v>55166</v>
      </c>
      <c r="AW4916" t="s">
        <v>55167</v>
      </c>
      <c r="BA4916" t="s">
        <v>55168</v>
      </c>
      <c r="BB4916" t="s">
        <v>55169</v>
      </c>
      <c r="BD4916" t="s">
        <v>55170</v>
      </c>
    </row>
    <row r="4917" spans="47:56" x14ac:dyDescent="0.3">
      <c r="AU4917" t="s">
        <v>55171</v>
      </c>
      <c r="AW4917" t="s">
        <v>55172</v>
      </c>
      <c r="BA4917" t="s">
        <v>55173</v>
      </c>
      <c r="BB4917" t="s">
        <v>55174</v>
      </c>
      <c r="BD4917" t="s">
        <v>55175</v>
      </c>
    </row>
    <row r="4918" spans="47:56" x14ac:dyDescent="0.3">
      <c r="AU4918" t="s">
        <v>55176</v>
      </c>
      <c r="AW4918" t="s">
        <v>55177</v>
      </c>
      <c r="BA4918" t="s">
        <v>55178</v>
      </c>
      <c r="BB4918" t="s">
        <v>55179</v>
      </c>
      <c r="BD4918" t="s">
        <v>55180</v>
      </c>
    </row>
    <row r="4919" spans="47:56" x14ac:dyDescent="0.3">
      <c r="AU4919" t="s">
        <v>55181</v>
      </c>
      <c r="AW4919" t="s">
        <v>55182</v>
      </c>
      <c r="BA4919" t="s">
        <v>55183</v>
      </c>
      <c r="BB4919" t="s">
        <v>55184</v>
      </c>
      <c r="BD4919" t="s">
        <v>55185</v>
      </c>
    </row>
    <row r="4920" spans="47:56" x14ac:dyDescent="0.3">
      <c r="AU4920" t="s">
        <v>55186</v>
      </c>
      <c r="AW4920" t="s">
        <v>55187</v>
      </c>
      <c r="BA4920" t="s">
        <v>55188</v>
      </c>
      <c r="BB4920" t="s">
        <v>55189</v>
      </c>
      <c r="BD4920" t="s">
        <v>55190</v>
      </c>
    </row>
    <row r="4921" spans="47:56" x14ac:dyDescent="0.3">
      <c r="AU4921" t="s">
        <v>55191</v>
      </c>
      <c r="AW4921" t="s">
        <v>55192</v>
      </c>
      <c r="BA4921" t="s">
        <v>55193</v>
      </c>
      <c r="BB4921" t="s">
        <v>55194</v>
      </c>
      <c r="BD4921" t="s">
        <v>24179</v>
      </c>
    </row>
    <row r="4922" spans="47:56" x14ac:dyDescent="0.3">
      <c r="AU4922" t="s">
        <v>55195</v>
      </c>
      <c r="AW4922" t="s">
        <v>55196</v>
      </c>
      <c r="BA4922" t="s">
        <v>55197</v>
      </c>
      <c r="BB4922" t="s">
        <v>55198</v>
      </c>
      <c r="BD4922" t="s">
        <v>55199</v>
      </c>
    </row>
    <row r="4923" spans="47:56" x14ac:dyDescent="0.3">
      <c r="AU4923" t="s">
        <v>55200</v>
      </c>
      <c r="AW4923" t="s">
        <v>55201</v>
      </c>
      <c r="BA4923" t="s">
        <v>55202</v>
      </c>
      <c r="BB4923" t="s">
        <v>55203</v>
      </c>
      <c r="BD4923" t="s">
        <v>55204</v>
      </c>
    </row>
    <row r="4924" spans="47:56" x14ac:dyDescent="0.3">
      <c r="AU4924" t="s">
        <v>55205</v>
      </c>
      <c r="AW4924" t="s">
        <v>55206</v>
      </c>
      <c r="BA4924" t="s">
        <v>55207</v>
      </c>
      <c r="BB4924" t="s">
        <v>55208</v>
      </c>
      <c r="BD4924" t="s">
        <v>55209</v>
      </c>
    </row>
    <row r="4925" spans="47:56" x14ac:dyDescent="0.3">
      <c r="AU4925" t="s">
        <v>55210</v>
      </c>
      <c r="AW4925" t="s">
        <v>55211</v>
      </c>
      <c r="BA4925" t="s">
        <v>55212</v>
      </c>
      <c r="BB4925" t="s">
        <v>55213</v>
      </c>
      <c r="BD4925" t="s">
        <v>55214</v>
      </c>
    </row>
    <row r="4926" spans="47:56" x14ac:dyDescent="0.3">
      <c r="AU4926" t="s">
        <v>55215</v>
      </c>
      <c r="AW4926" t="s">
        <v>55216</v>
      </c>
      <c r="BA4926" t="s">
        <v>55217</v>
      </c>
      <c r="BB4926" t="s">
        <v>29660</v>
      </c>
      <c r="BD4926" t="s">
        <v>55218</v>
      </c>
    </row>
    <row r="4927" spans="47:56" x14ac:dyDescent="0.3">
      <c r="AU4927" t="s">
        <v>55219</v>
      </c>
      <c r="AW4927" t="s">
        <v>55220</v>
      </c>
      <c r="BA4927" t="s">
        <v>55221</v>
      </c>
      <c r="BB4927" t="s">
        <v>55222</v>
      </c>
      <c r="BD4927" t="s">
        <v>55223</v>
      </c>
    </row>
    <row r="4928" spans="47:56" x14ac:dyDescent="0.3">
      <c r="AU4928" t="s">
        <v>55224</v>
      </c>
      <c r="AW4928" t="s">
        <v>55225</v>
      </c>
      <c r="BA4928" t="s">
        <v>55226</v>
      </c>
      <c r="BB4928" t="s">
        <v>55227</v>
      </c>
      <c r="BD4928" t="s">
        <v>55228</v>
      </c>
    </row>
    <row r="4929" spans="47:56" x14ac:dyDescent="0.3">
      <c r="AU4929" t="s">
        <v>55229</v>
      </c>
      <c r="AW4929" t="s">
        <v>55230</v>
      </c>
      <c r="BA4929" t="s">
        <v>55231</v>
      </c>
      <c r="BB4929" t="s">
        <v>55232</v>
      </c>
      <c r="BD4929" t="s">
        <v>55233</v>
      </c>
    </row>
    <row r="4930" spans="47:56" x14ac:dyDescent="0.3">
      <c r="AU4930" t="s">
        <v>55234</v>
      </c>
      <c r="AW4930" t="s">
        <v>55235</v>
      </c>
      <c r="BA4930" t="s">
        <v>55236</v>
      </c>
      <c r="BB4930" t="s">
        <v>55237</v>
      </c>
      <c r="BD4930" t="s">
        <v>55238</v>
      </c>
    </row>
    <row r="4931" spans="47:56" x14ac:dyDescent="0.3">
      <c r="AU4931" t="s">
        <v>55239</v>
      </c>
      <c r="AW4931" t="s">
        <v>55240</v>
      </c>
      <c r="BA4931" t="s">
        <v>55241</v>
      </c>
      <c r="BB4931" t="s">
        <v>55242</v>
      </c>
      <c r="BD4931" t="s">
        <v>55243</v>
      </c>
    </row>
    <row r="4932" spans="47:56" x14ac:dyDescent="0.3">
      <c r="AU4932" t="s">
        <v>55244</v>
      </c>
      <c r="AW4932" t="s">
        <v>55245</v>
      </c>
      <c r="BA4932" t="s">
        <v>55246</v>
      </c>
      <c r="BB4932" t="s">
        <v>55247</v>
      </c>
      <c r="BD4932" t="s">
        <v>55248</v>
      </c>
    </row>
    <row r="4933" spans="47:56" x14ac:dyDescent="0.3">
      <c r="AU4933" t="s">
        <v>55249</v>
      </c>
      <c r="AW4933" t="s">
        <v>55250</v>
      </c>
      <c r="BA4933" t="s">
        <v>55251</v>
      </c>
      <c r="BB4933" t="s">
        <v>55252</v>
      </c>
      <c r="BD4933" t="s">
        <v>55253</v>
      </c>
    </row>
    <row r="4934" spans="47:56" x14ac:dyDescent="0.3">
      <c r="AU4934" t="s">
        <v>55254</v>
      </c>
      <c r="AW4934" t="s">
        <v>55255</v>
      </c>
      <c r="BA4934" t="s">
        <v>55256</v>
      </c>
      <c r="BB4934" t="s">
        <v>55257</v>
      </c>
      <c r="BD4934" t="s">
        <v>55258</v>
      </c>
    </row>
    <row r="4935" spans="47:56" x14ac:dyDescent="0.3">
      <c r="AU4935" t="s">
        <v>55259</v>
      </c>
      <c r="AW4935" t="s">
        <v>55260</v>
      </c>
      <c r="BA4935" t="s">
        <v>55261</v>
      </c>
      <c r="BB4935" t="s">
        <v>55262</v>
      </c>
      <c r="BD4935" t="s">
        <v>55263</v>
      </c>
    </row>
    <row r="4936" spans="47:56" x14ac:dyDescent="0.3">
      <c r="AU4936" t="s">
        <v>55264</v>
      </c>
      <c r="AW4936" t="s">
        <v>55265</v>
      </c>
      <c r="BA4936" t="s">
        <v>55266</v>
      </c>
      <c r="BB4936" t="s">
        <v>55267</v>
      </c>
      <c r="BD4936" t="s">
        <v>55268</v>
      </c>
    </row>
    <row r="4937" spans="47:56" x14ac:dyDescent="0.3">
      <c r="AU4937" t="s">
        <v>55269</v>
      </c>
      <c r="AW4937" t="s">
        <v>55270</v>
      </c>
      <c r="BA4937" t="s">
        <v>55271</v>
      </c>
      <c r="BB4937" t="s">
        <v>55272</v>
      </c>
      <c r="BD4937" t="s">
        <v>55273</v>
      </c>
    </row>
    <row r="4938" spans="47:56" x14ac:dyDescent="0.3">
      <c r="AU4938" t="s">
        <v>55274</v>
      </c>
      <c r="AW4938" t="s">
        <v>55275</v>
      </c>
      <c r="BA4938" t="s">
        <v>55276</v>
      </c>
      <c r="BB4938" t="s">
        <v>55277</v>
      </c>
      <c r="BD4938" t="s">
        <v>55278</v>
      </c>
    </row>
    <row r="4939" spans="47:56" x14ac:dyDescent="0.3">
      <c r="AU4939" t="s">
        <v>8486</v>
      </c>
      <c r="AW4939" t="s">
        <v>55279</v>
      </c>
      <c r="BA4939" t="s">
        <v>55280</v>
      </c>
      <c r="BB4939" t="s">
        <v>55281</v>
      </c>
      <c r="BD4939" t="s">
        <v>55282</v>
      </c>
    </row>
    <row r="4940" spans="47:56" x14ac:dyDescent="0.3">
      <c r="AU4940" t="s">
        <v>55283</v>
      </c>
      <c r="AW4940" t="s">
        <v>55284</v>
      </c>
      <c r="BA4940" t="s">
        <v>55285</v>
      </c>
      <c r="BB4940" t="s">
        <v>55286</v>
      </c>
      <c r="BD4940" t="s">
        <v>55287</v>
      </c>
    </row>
    <row r="4941" spans="47:56" x14ac:dyDescent="0.3">
      <c r="AU4941" t="s">
        <v>55288</v>
      </c>
      <c r="AW4941" t="s">
        <v>55289</v>
      </c>
      <c r="BA4941" t="s">
        <v>55290</v>
      </c>
      <c r="BB4941" t="s">
        <v>55291</v>
      </c>
      <c r="BD4941" t="s">
        <v>55292</v>
      </c>
    </row>
    <row r="4942" spans="47:56" x14ac:dyDescent="0.3">
      <c r="AU4942" t="s">
        <v>55293</v>
      </c>
      <c r="AW4942" t="s">
        <v>55294</v>
      </c>
      <c r="BA4942" t="s">
        <v>55295</v>
      </c>
      <c r="BB4942" t="s">
        <v>55296</v>
      </c>
      <c r="BD4942" t="s">
        <v>55297</v>
      </c>
    </row>
    <row r="4943" spans="47:56" x14ac:dyDescent="0.3">
      <c r="AU4943" t="s">
        <v>55298</v>
      </c>
      <c r="AW4943" t="s">
        <v>55299</v>
      </c>
      <c r="BA4943" t="s">
        <v>55300</v>
      </c>
      <c r="BB4943" t="s">
        <v>55301</v>
      </c>
      <c r="BD4943" t="s">
        <v>55302</v>
      </c>
    </row>
    <row r="4944" spans="47:56" x14ac:dyDescent="0.3">
      <c r="AU4944" t="s">
        <v>55303</v>
      </c>
      <c r="AW4944" t="s">
        <v>55304</v>
      </c>
      <c r="BA4944" t="s">
        <v>55305</v>
      </c>
      <c r="BB4944" t="s">
        <v>55306</v>
      </c>
      <c r="BD4944" t="s">
        <v>55307</v>
      </c>
    </row>
    <row r="4945" spans="47:56" x14ac:dyDescent="0.3">
      <c r="AU4945" t="s">
        <v>55308</v>
      </c>
      <c r="AW4945" t="s">
        <v>55309</v>
      </c>
      <c r="BA4945" t="s">
        <v>55310</v>
      </c>
      <c r="BB4945" t="s">
        <v>55311</v>
      </c>
      <c r="BD4945" t="s">
        <v>55312</v>
      </c>
    </row>
    <row r="4946" spans="47:56" x14ac:dyDescent="0.3">
      <c r="AU4946" t="s">
        <v>55313</v>
      </c>
      <c r="AW4946" t="s">
        <v>55314</v>
      </c>
      <c r="BA4946" t="s">
        <v>55315</v>
      </c>
      <c r="BB4946" t="s">
        <v>55316</v>
      </c>
      <c r="BD4946" t="s">
        <v>55317</v>
      </c>
    </row>
    <row r="4947" spans="47:56" x14ac:dyDescent="0.3">
      <c r="AU4947" t="s">
        <v>55318</v>
      </c>
      <c r="AW4947" t="s">
        <v>55319</v>
      </c>
      <c r="BA4947" t="s">
        <v>55320</v>
      </c>
      <c r="BB4947" t="s">
        <v>55321</v>
      </c>
      <c r="BD4947" t="s">
        <v>55322</v>
      </c>
    </row>
    <row r="4948" spans="47:56" x14ac:dyDescent="0.3">
      <c r="AU4948" t="s">
        <v>55323</v>
      </c>
      <c r="AW4948" t="s">
        <v>55324</v>
      </c>
      <c r="BA4948" t="s">
        <v>55325</v>
      </c>
      <c r="BB4948" t="s">
        <v>55326</v>
      </c>
      <c r="BD4948" t="s">
        <v>55327</v>
      </c>
    </row>
    <row r="4949" spans="47:56" x14ac:dyDescent="0.3">
      <c r="AU4949" t="s">
        <v>55328</v>
      </c>
      <c r="AW4949" t="s">
        <v>55329</v>
      </c>
      <c r="BA4949" t="s">
        <v>55330</v>
      </c>
      <c r="BB4949" t="s">
        <v>55331</v>
      </c>
      <c r="BD4949" t="s">
        <v>55332</v>
      </c>
    </row>
    <row r="4950" spans="47:56" x14ac:dyDescent="0.3">
      <c r="AU4950" t="s">
        <v>55333</v>
      </c>
      <c r="AW4950" t="s">
        <v>55334</v>
      </c>
      <c r="BA4950" t="s">
        <v>55335</v>
      </c>
      <c r="BB4950" t="s">
        <v>55336</v>
      </c>
      <c r="BD4950" t="s">
        <v>55337</v>
      </c>
    </row>
    <row r="4951" spans="47:56" x14ac:dyDescent="0.3">
      <c r="AU4951" t="s">
        <v>55338</v>
      </c>
      <c r="AW4951" t="s">
        <v>55339</v>
      </c>
      <c r="BA4951" t="s">
        <v>55340</v>
      </c>
      <c r="BB4951" t="s">
        <v>55341</v>
      </c>
      <c r="BD4951" t="s">
        <v>55342</v>
      </c>
    </row>
    <row r="4952" spans="47:56" x14ac:dyDescent="0.3">
      <c r="AU4952" t="s">
        <v>55343</v>
      </c>
      <c r="AW4952" t="s">
        <v>55344</v>
      </c>
      <c r="BA4952" t="s">
        <v>55345</v>
      </c>
      <c r="BB4952" t="s">
        <v>55346</v>
      </c>
      <c r="BD4952" t="s">
        <v>55347</v>
      </c>
    </row>
    <row r="4953" spans="47:56" x14ac:dyDescent="0.3">
      <c r="AU4953" t="s">
        <v>55348</v>
      </c>
      <c r="AW4953" t="s">
        <v>55349</v>
      </c>
      <c r="BA4953" t="s">
        <v>55350</v>
      </c>
      <c r="BB4953" t="s">
        <v>55351</v>
      </c>
      <c r="BD4953" t="s">
        <v>55352</v>
      </c>
    </row>
    <row r="4954" spans="47:56" x14ac:dyDescent="0.3">
      <c r="AU4954" t="s">
        <v>55353</v>
      </c>
      <c r="AW4954" t="s">
        <v>55354</v>
      </c>
      <c r="BA4954" t="s">
        <v>55355</v>
      </c>
      <c r="BB4954" t="s">
        <v>55356</v>
      </c>
      <c r="BD4954" t="s">
        <v>55357</v>
      </c>
    </row>
    <row r="4955" spans="47:56" x14ac:dyDescent="0.3">
      <c r="AU4955" t="s">
        <v>55358</v>
      </c>
      <c r="AW4955" t="s">
        <v>55359</v>
      </c>
      <c r="BA4955" t="s">
        <v>55360</v>
      </c>
      <c r="BB4955" t="s">
        <v>55361</v>
      </c>
      <c r="BD4955" t="s">
        <v>55362</v>
      </c>
    </row>
    <row r="4956" spans="47:56" x14ac:dyDescent="0.3">
      <c r="AU4956" t="s">
        <v>55363</v>
      </c>
      <c r="AW4956" t="s">
        <v>55364</v>
      </c>
      <c r="BA4956" t="s">
        <v>55365</v>
      </c>
      <c r="BB4956" t="s">
        <v>55366</v>
      </c>
      <c r="BD4956" t="s">
        <v>55367</v>
      </c>
    </row>
    <row r="4957" spans="47:56" x14ac:dyDescent="0.3">
      <c r="AU4957" t="s">
        <v>55368</v>
      </c>
      <c r="AW4957" t="s">
        <v>55369</v>
      </c>
      <c r="BA4957" t="s">
        <v>55370</v>
      </c>
      <c r="BB4957" t="s">
        <v>55371</v>
      </c>
      <c r="BD4957" t="s">
        <v>55372</v>
      </c>
    </row>
    <row r="4958" spans="47:56" x14ac:dyDescent="0.3">
      <c r="AU4958" t="s">
        <v>55373</v>
      </c>
      <c r="AW4958" t="s">
        <v>55374</v>
      </c>
      <c r="BA4958" t="s">
        <v>55375</v>
      </c>
      <c r="BB4958" t="s">
        <v>55376</v>
      </c>
      <c r="BD4958" t="s">
        <v>55377</v>
      </c>
    </row>
    <row r="4959" spans="47:56" x14ac:dyDescent="0.3">
      <c r="AU4959" t="s">
        <v>55378</v>
      </c>
      <c r="AW4959" t="s">
        <v>55379</v>
      </c>
      <c r="BA4959" t="s">
        <v>55380</v>
      </c>
      <c r="BB4959" t="s">
        <v>55381</v>
      </c>
      <c r="BD4959" t="s">
        <v>55382</v>
      </c>
    </row>
    <row r="4960" spans="47:56" x14ac:dyDescent="0.3">
      <c r="AU4960" t="s">
        <v>55383</v>
      </c>
      <c r="AW4960" t="s">
        <v>55384</v>
      </c>
      <c r="BA4960" t="s">
        <v>55385</v>
      </c>
      <c r="BB4960" t="s">
        <v>55386</v>
      </c>
      <c r="BD4960" t="s">
        <v>55387</v>
      </c>
    </row>
    <row r="4961" spans="47:56" x14ac:dyDescent="0.3">
      <c r="AU4961" t="s">
        <v>55388</v>
      </c>
      <c r="AW4961" t="s">
        <v>55389</v>
      </c>
      <c r="BA4961" t="s">
        <v>55390</v>
      </c>
      <c r="BB4961" t="s">
        <v>55391</v>
      </c>
      <c r="BD4961" t="s">
        <v>55392</v>
      </c>
    </row>
    <row r="4962" spans="47:56" x14ac:dyDescent="0.3">
      <c r="AU4962" t="s">
        <v>55393</v>
      </c>
      <c r="AW4962" t="s">
        <v>55394</v>
      </c>
      <c r="BA4962" t="s">
        <v>55395</v>
      </c>
      <c r="BB4962" t="s">
        <v>55396</v>
      </c>
      <c r="BD4962" t="s">
        <v>55397</v>
      </c>
    </row>
    <row r="4963" spans="47:56" x14ac:dyDescent="0.3">
      <c r="AU4963" t="s">
        <v>55398</v>
      </c>
      <c r="AW4963" t="s">
        <v>55399</v>
      </c>
      <c r="BA4963" t="s">
        <v>55400</v>
      </c>
      <c r="BB4963" t="s">
        <v>55401</v>
      </c>
      <c r="BD4963" t="s">
        <v>55402</v>
      </c>
    </row>
    <row r="4964" spans="47:56" x14ac:dyDescent="0.3">
      <c r="AU4964" t="s">
        <v>55403</v>
      </c>
      <c r="AW4964" t="s">
        <v>55404</v>
      </c>
      <c r="BA4964" t="s">
        <v>55405</v>
      </c>
      <c r="BB4964" t="s">
        <v>55406</v>
      </c>
      <c r="BD4964" t="s">
        <v>55407</v>
      </c>
    </row>
    <row r="4965" spans="47:56" x14ac:dyDescent="0.3">
      <c r="AU4965" t="s">
        <v>55408</v>
      </c>
      <c r="AW4965" t="s">
        <v>55409</v>
      </c>
      <c r="BA4965" t="s">
        <v>55410</v>
      </c>
      <c r="BB4965" t="s">
        <v>55411</v>
      </c>
      <c r="BD4965" t="s">
        <v>55412</v>
      </c>
    </row>
    <row r="4966" spans="47:56" x14ac:dyDescent="0.3">
      <c r="AU4966" t="s">
        <v>55413</v>
      </c>
      <c r="AW4966" t="s">
        <v>55414</v>
      </c>
      <c r="BA4966" t="s">
        <v>55415</v>
      </c>
      <c r="BB4966" t="s">
        <v>55416</v>
      </c>
      <c r="BD4966" t="s">
        <v>55417</v>
      </c>
    </row>
    <row r="4967" spans="47:56" x14ac:dyDescent="0.3">
      <c r="AU4967" t="s">
        <v>55418</v>
      </c>
      <c r="AW4967" t="s">
        <v>55419</v>
      </c>
      <c r="BA4967" t="s">
        <v>55420</v>
      </c>
      <c r="BB4967" t="s">
        <v>55421</v>
      </c>
      <c r="BD4967" t="s">
        <v>55422</v>
      </c>
    </row>
    <row r="4968" spans="47:56" x14ac:dyDescent="0.3">
      <c r="AU4968" t="s">
        <v>55423</v>
      </c>
      <c r="AW4968" t="s">
        <v>18715</v>
      </c>
      <c r="BA4968" t="s">
        <v>55424</v>
      </c>
      <c r="BB4968" t="s">
        <v>55425</v>
      </c>
      <c r="BD4968" t="s">
        <v>55426</v>
      </c>
    </row>
    <row r="4969" spans="47:56" x14ac:dyDescent="0.3">
      <c r="AU4969" t="s">
        <v>55427</v>
      </c>
      <c r="AW4969" t="s">
        <v>55428</v>
      </c>
      <c r="BA4969" t="s">
        <v>55429</v>
      </c>
      <c r="BB4969" t="s">
        <v>55430</v>
      </c>
      <c r="BD4969" t="s">
        <v>55431</v>
      </c>
    </row>
    <row r="4970" spans="47:56" x14ac:dyDescent="0.3">
      <c r="AU4970" t="s">
        <v>55432</v>
      </c>
      <c r="AW4970" t="s">
        <v>55433</v>
      </c>
      <c r="BA4970" t="s">
        <v>55434</v>
      </c>
      <c r="BB4970" t="s">
        <v>55435</v>
      </c>
      <c r="BD4970" t="s">
        <v>55436</v>
      </c>
    </row>
    <row r="4971" spans="47:56" x14ac:dyDescent="0.3">
      <c r="AU4971" t="s">
        <v>55437</v>
      </c>
      <c r="AW4971" t="s">
        <v>55438</v>
      </c>
      <c r="BA4971" t="s">
        <v>55439</v>
      </c>
      <c r="BB4971" t="s">
        <v>55440</v>
      </c>
      <c r="BD4971" t="s">
        <v>55441</v>
      </c>
    </row>
    <row r="4972" spans="47:56" x14ac:dyDescent="0.3">
      <c r="AU4972" t="s">
        <v>55442</v>
      </c>
      <c r="AW4972" t="s">
        <v>55443</v>
      </c>
      <c r="BA4972" t="s">
        <v>55444</v>
      </c>
      <c r="BB4972" t="s">
        <v>55445</v>
      </c>
      <c r="BD4972" t="s">
        <v>55446</v>
      </c>
    </row>
    <row r="4973" spans="47:56" x14ac:dyDescent="0.3">
      <c r="AU4973" t="s">
        <v>55447</v>
      </c>
      <c r="AW4973" t="s">
        <v>55448</v>
      </c>
      <c r="BA4973" t="s">
        <v>55449</v>
      </c>
      <c r="BB4973" t="s">
        <v>55450</v>
      </c>
      <c r="BD4973" t="s">
        <v>55451</v>
      </c>
    </row>
    <row r="4974" spans="47:56" x14ac:dyDescent="0.3">
      <c r="AU4974" t="s">
        <v>55452</v>
      </c>
      <c r="AW4974" t="s">
        <v>55453</v>
      </c>
      <c r="BA4974" t="s">
        <v>55454</v>
      </c>
      <c r="BB4974" t="s">
        <v>55455</v>
      </c>
      <c r="BD4974" t="s">
        <v>55456</v>
      </c>
    </row>
    <row r="4975" spans="47:56" x14ac:dyDescent="0.3">
      <c r="AU4975" t="s">
        <v>55457</v>
      </c>
      <c r="AW4975" t="s">
        <v>55458</v>
      </c>
      <c r="BA4975" t="s">
        <v>55459</v>
      </c>
      <c r="BB4975" t="s">
        <v>55460</v>
      </c>
      <c r="BD4975" t="s">
        <v>55461</v>
      </c>
    </row>
    <row r="4976" spans="47:56" x14ac:dyDescent="0.3">
      <c r="AU4976" t="s">
        <v>55462</v>
      </c>
      <c r="AW4976" t="s">
        <v>55463</v>
      </c>
      <c r="BA4976" t="s">
        <v>55464</v>
      </c>
      <c r="BB4976" t="s">
        <v>55465</v>
      </c>
      <c r="BD4976" t="s">
        <v>55466</v>
      </c>
    </row>
    <row r="4977" spans="47:56" x14ac:dyDescent="0.3">
      <c r="AU4977" t="s">
        <v>55467</v>
      </c>
      <c r="AW4977" t="s">
        <v>55468</v>
      </c>
      <c r="BA4977" t="s">
        <v>55469</v>
      </c>
      <c r="BB4977" t="s">
        <v>55470</v>
      </c>
      <c r="BD4977" t="s">
        <v>55471</v>
      </c>
    </row>
    <row r="4978" spans="47:56" x14ac:dyDescent="0.3">
      <c r="AU4978" t="s">
        <v>55472</v>
      </c>
      <c r="AW4978" t="s">
        <v>55473</v>
      </c>
      <c r="BA4978" t="s">
        <v>55474</v>
      </c>
      <c r="BB4978" t="s">
        <v>55475</v>
      </c>
      <c r="BD4978" t="s">
        <v>55476</v>
      </c>
    </row>
    <row r="4979" spans="47:56" x14ac:dyDescent="0.3">
      <c r="AU4979" t="s">
        <v>55477</v>
      </c>
      <c r="AW4979" t="s">
        <v>55478</v>
      </c>
      <c r="BA4979" t="s">
        <v>55479</v>
      </c>
      <c r="BB4979" t="s">
        <v>55480</v>
      </c>
      <c r="BD4979" t="s">
        <v>55481</v>
      </c>
    </row>
    <row r="4980" spans="47:56" x14ac:dyDescent="0.3">
      <c r="AU4980" t="s">
        <v>55482</v>
      </c>
      <c r="AW4980" t="s">
        <v>55483</v>
      </c>
      <c r="BA4980" t="s">
        <v>55484</v>
      </c>
      <c r="BB4980" t="s">
        <v>55485</v>
      </c>
      <c r="BD4980" t="s">
        <v>55486</v>
      </c>
    </row>
    <row r="4981" spans="47:56" x14ac:dyDescent="0.3">
      <c r="AU4981" t="s">
        <v>55487</v>
      </c>
      <c r="AW4981" t="s">
        <v>55488</v>
      </c>
      <c r="BA4981" t="s">
        <v>55489</v>
      </c>
      <c r="BB4981" t="s">
        <v>55490</v>
      </c>
      <c r="BD4981" t="s">
        <v>55491</v>
      </c>
    </row>
    <row r="4982" spans="47:56" x14ac:dyDescent="0.3">
      <c r="AU4982" t="s">
        <v>55492</v>
      </c>
      <c r="AW4982" t="s">
        <v>55493</v>
      </c>
      <c r="BA4982" t="s">
        <v>55494</v>
      </c>
      <c r="BB4982" t="s">
        <v>55495</v>
      </c>
      <c r="BD4982" t="s">
        <v>55496</v>
      </c>
    </row>
    <row r="4983" spans="47:56" x14ac:dyDescent="0.3">
      <c r="AU4983" t="s">
        <v>55497</v>
      </c>
      <c r="AW4983" t="s">
        <v>55498</v>
      </c>
      <c r="BA4983" t="s">
        <v>55499</v>
      </c>
      <c r="BB4983" t="s">
        <v>55500</v>
      </c>
      <c r="BD4983" t="s">
        <v>55501</v>
      </c>
    </row>
    <row r="4984" spans="47:56" x14ac:dyDescent="0.3">
      <c r="AU4984" t="s">
        <v>55502</v>
      </c>
      <c r="AW4984" t="s">
        <v>55503</v>
      </c>
      <c r="BA4984" t="s">
        <v>23972</v>
      </c>
      <c r="BB4984" t="s">
        <v>55504</v>
      </c>
      <c r="BD4984" t="s">
        <v>55505</v>
      </c>
    </row>
    <row r="4985" spans="47:56" x14ac:dyDescent="0.3">
      <c r="AU4985" t="s">
        <v>55506</v>
      </c>
      <c r="AW4985" t="s">
        <v>55507</v>
      </c>
      <c r="BA4985" t="s">
        <v>55508</v>
      </c>
      <c r="BB4985" t="s">
        <v>55509</v>
      </c>
      <c r="BD4985" t="s">
        <v>55510</v>
      </c>
    </row>
    <row r="4986" spans="47:56" x14ac:dyDescent="0.3">
      <c r="AU4986" t="s">
        <v>55511</v>
      </c>
      <c r="AW4986" t="s">
        <v>55512</v>
      </c>
      <c r="BA4986" t="s">
        <v>55513</v>
      </c>
      <c r="BB4986" t="s">
        <v>55514</v>
      </c>
      <c r="BD4986" t="s">
        <v>55515</v>
      </c>
    </row>
    <row r="4987" spans="47:56" x14ac:dyDescent="0.3">
      <c r="AU4987" t="s">
        <v>55516</v>
      </c>
      <c r="AW4987" t="s">
        <v>55517</v>
      </c>
      <c r="BA4987" t="s">
        <v>55518</v>
      </c>
      <c r="BB4987" t="s">
        <v>55519</v>
      </c>
      <c r="BD4987" t="s">
        <v>55520</v>
      </c>
    </row>
    <row r="4988" spans="47:56" x14ac:dyDescent="0.3">
      <c r="AU4988" t="s">
        <v>55521</v>
      </c>
      <c r="AW4988" t="s">
        <v>55522</v>
      </c>
      <c r="BA4988" t="s">
        <v>55523</v>
      </c>
      <c r="BB4988" t="s">
        <v>55524</v>
      </c>
      <c r="BD4988" t="s">
        <v>55525</v>
      </c>
    </row>
    <row r="4989" spans="47:56" x14ac:dyDescent="0.3">
      <c r="AU4989" t="s">
        <v>55526</v>
      </c>
      <c r="AW4989" t="s">
        <v>55527</v>
      </c>
      <c r="BA4989" t="s">
        <v>55528</v>
      </c>
      <c r="BB4989" t="s">
        <v>55529</v>
      </c>
      <c r="BD4989" t="s">
        <v>55530</v>
      </c>
    </row>
    <row r="4990" spans="47:56" x14ac:dyDescent="0.3">
      <c r="AU4990" t="s">
        <v>55531</v>
      </c>
      <c r="AW4990" t="s">
        <v>55532</v>
      </c>
      <c r="BA4990" t="s">
        <v>55533</v>
      </c>
      <c r="BB4990" t="s">
        <v>55534</v>
      </c>
      <c r="BD4990" t="s">
        <v>55535</v>
      </c>
    </row>
    <row r="4991" spans="47:56" x14ac:dyDescent="0.3">
      <c r="AU4991" t="s">
        <v>55536</v>
      </c>
      <c r="AW4991" t="s">
        <v>55537</v>
      </c>
      <c r="BA4991" t="s">
        <v>55538</v>
      </c>
      <c r="BB4991" t="s">
        <v>55539</v>
      </c>
      <c r="BD4991" t="s">
        <v>55540</v>
      </c>
    </row>
    <row r="4992" spans="47:56" x14ac:dyDescent="0.3">
      <c r="AU4992" t="s">
        <v>55541</v>
      </c>
      <c r="AW4992" t="s">
        <v>55542</v>
      </c>
      <c r="BA4992" t="s">
        <v>55543</v>
      </c>
      <c r="BB4992" t="s">
        <v>55544</v>
      </c>
      <c r="BD4992" t="s">
        <v>55545</v>
      </c>
    </row>
    <row r="4993" spans="47:56" x14ac:dyDescent="0.3">
      <c r="AU4993" t="s">
        <v>55546</v>
      </c>
      <c r="AW4993" t="s">
        <v>55547</v>
      </c>
      <c r="BA4993" t="s">
        <v>55548</v>
      </c>
      <c r="BB4993" t="s">
        <v>55549</v>
      </c>
      <c r="BD4993" t="s">
        <v>2254</v>
      </c>
    </row>
    <row r="4994" spans="47:56" x14ac:dyDescent="0.3">
      <c r="AU4994" t="s">
        <v>55550</v>
      </c>
      <c r="AW4994" t="s">
        <v>55551</v>
      </c>
      <c r="BA4994" t="s">
        <v>24063</v>
      </c>
      <c r="BB4994" t="s">
        <v>55552</v>
      </c>
      <c r="BD4994" t="s">
        <v>55553</v>
      </c>
    </row>
    <row r="4995" spans="47:56" x14ac:dyDescent="0.3">
      <c r="AU4995" t="s">
        <v>55554</v>
      </c>
      <c r="AW4995" t="s">
        <v>55555</v>
      </c>
      <c r="BA4995" t="s">
        <v>55556</v>
      </c>
      <c r="BB4995" t="s">
        <v>55557</v>
      </c>
      <c r="BD4995" t="s">
        <v>55558</v>
      </c>
    </row>
    <row r="4996" spans="47:56" x14ac:dyDescent="0.3">
      <c r="AU4996" t="s">
        <v>55559</v>
      </c>
      <c r="AW4996" t="s">
        <v>55560</v>
      </c>
      <c r="BA4996" t="s">
        <v>55561</v>
      </c>
      <c r="BB4996" t="s">
        <v>55562</v>
      </c>
      <c r="BD4996" t="s">
        <v>55563</v>
      </c>
    </row>
    <row r="4997" spans="47:56" x14ac:dyDescent="0.3">
      <c r="AU4997" t="s">
        <v>55564</v>
      </c>
      <c r="AW4997" t="s">
        <v>55565</v>
      </c>
      <c r="BA4997" t="s">
        <v>55566</v>
      </c>
      <c r="BB4997" t="s">
        <v>55567</v>
      </c>
      <c r="BD4997" t="s">
        <v>55568</v>
      </c>
    </row>
    <row r="4998" spans="47:56" x14ac:dyDescent="0.3">
      <c r="AU4998" t="s">
        <v>55569</v>
      </c>
      <c r="AW4998" t="s">
        <v>55570</v>
      </c>
      <c r="BA4998" t="s">
        <v>55571</v>
      </c>
      <c r="BB4998" t="s">
        <v>55572</v>
      </c>
      <c r="BD4998" t="s">
        <v>55573</v>
      </c>
    </row>
    <row r="4999" spans="47:56" x14ac:dyDescent="0.3">
      <c r="AU4999" t="s">
        <v>55574</v>
      </c>
      <c r="AW4999" t="s">
        <v>55575</v>
      </c>
      <c r="BA4999" t="s">
        <v>55576</v>
      </c>
      <c r="BB4999" t="s">
        <v>55577</v>
      </c>
      <c r="BD4999" t="s">
        <v>55578</v>
      </c>
    </row>
    <row r="5000" spans="47:56" x14ac:dyDescent="0.3">
      <c r="AU5000" t="s">
        <v>55579</v>
      </c>
      <c r="AW5000" t="s">
        <v>55580</v>
      </c>
      <c r="BA5000" t="s">
        <v>55581</v>
      </c>
      <c r="BB5000" t="s">
        <v>55582</v>
      </c>
      <c r="BD5000" t="s">
        <v>55583</v>
      </c>
    </row>
    <row r="5001" spans="47:56" x14ac:dyDescent="0.3">
      <c r="AU5001" t="s">
        <v>55584</v>
      </c>
      <c r="AW5001" t="s">
        <v>55585</v>
      </c>
      <c r="BA5001" t="s">
        <v>55586</v>
      </c>
      <c r="BB5001" t="s">
        <v>55587</v>
      </c>
      <c r="BD5001" t="s">
        <v>55588</v>
      </c>
    </row>
    <row r="5002" spans="47:56" x14ac:dyDescent="0.3">
      <c r="AU5002" t="s">
        <v>14310</v>
      </c>
      <c r="AW5002" t="s">
        <v>55589</v>
      </c>
      <c r="BA5002" t="s">
        <v>55590</v>
      </c>
      <c r="BB5002" t="s">
        <v>55591</v>
      </c>
      <c r="BD5002" t="s">
        <v>55592</v>
      </c>
    </row>
    <row r="5003" spans="47:56" x14ac:dyDescent="0.3">
      <c r="AU5003" t="s">
        <v>55593</v>
      </c>
      <c r="AW5003" t="s">
        <v>55594</v>
      </c>
      <c r="BA5003" t="s">
        <v>55595</v>
      </c>
      <c r="BB5003" t="s">
        <v>55596</v>
      </c>
      <c r="BD5003" t="s">
        <v>55597</v>
      </c>
    </row>
    <row r="5004" spans="47:56" x14ac:dyDescent="0.3">
      <c r="AU5004" t="s">
        <v>55598</v>
      </c>
      <c r="AW5004" t="s">
        <v>55599</v>
      </c>
      <c r="BA5004" t="s">
        <v>55600</v>
      </c>
      <c r="BB5004" t="s">
        <v>55601</v>
      </c>
      <c r="BD5004" t="s">
        <v>55602</v>
      </c>
    </row>
    <row r="5005" spans="47:56" x14ac:dyDescent="0.3">
      <c r="AU5005" t="s">
        <v>55603</v>
      </c>
      <c r="AW5005" t="s">
        <v>55604</v>
      </c>
      <c r="BA5005" t="s">
        <v>55605</v>
      </c>
      <c r="BB5005" t="s">
        <v>55606</v>
      </c>
      <c r="BD5005" t="s">
        <v>55607</v>
      </c>
    </row>
    <row r="5006" spans="47:56" x14ac:dyDescent="0.3">
      <c r="AU5006" t="s">
        <v>55608</v>
      </c>
      <c r="AW5006" t="s">
        <v>55609</v>
      </c>
      <c r="BA5006" t="s">
        <v>55610</v>
      </c>
      <c r="BB5006" t="s">
        <v>55611</v>
      </c>
      <c r="BD5006" t="s">
        <v>55612</v>
      </c>
    </row>
    <row r="5007" spans="47:56" x14ac:dyDescent="0.3">
      <c r="AU5007" t="s">
        <v>55613</v>
      </c>
      <c r="AW5007" t="s">
        <v>55614</v>
      </c>
      <c r="BA5007" t="s">
        <v>55615</v>
      </c>
      <c r="BB5007" t="s">
        <v>55616</v>
      </c>
      <c r="BD5007" t="s">
        <v>55617</v>
      </c>
    </row>
    <row r="5008" spans="47:56" x14ac:dyDescent="0.3">
      <c r="AU5008" t="s">
        <v>55618</v>
      </c>
      <c r="AW5008" t="s">
        <v>55619</v>
      </c>
      <c r="BA5008" t="s">
        <v>55620</v>
      </c>
      <c r="BB5008" t="s">
        <v>55621</v>
      </c>
      <c r="BD5008" t="s">
        <v>55622</v>
      </c>
    </row>
    <row r="5009" spans="47:56" x14ac:dyDescent="0.3">
      <c r="AU5009" t="s">
        <v>55623</v>
      </c>
      <c r="AW5009" t="s">
        <v>55624</v>
      </c>
      <c r="BA5009" t="s">
        <v>55625</v>
      </c>
      <c r="BB5009" t="s">
        <v>55626</v>
      </c>
      <c r="BD5009" t="s">
        <v>55627</v>
      </c>
    </row>
    <row r="5010" spans="47:56" x14ac:dyDescent="0.3">
      <c r="AU5010" t="s">
        <v>55628</v>
      </c>
      <c r="AW5010" t="s">
        <v>55629</v>
      </c>
      <c r="BA5010" t="s">
        <v>55630</v>
      </c>
      <c r="BB5010" t="s">
        <v>55631</v>
      </c>
      <c r="BD5010" t="s">
        <v>55632</v>
      </c>
    </row>
    <row r="5011" spans="47:56" x14ac:dyDescent="0.3">
      <c r="AU5011" t="s">
        <v>55633</v>
      </c>
      <c r="AW5011" t="s">
        <v>55634</v>
      </c>
      <c r="BA5011" t="s">
        <v>55635</v>
      </c>
      <c r="BB5011" t="s">
        <v>55636</v>
      </c>
      <c r="BD5011" t="s">
        <v>55637</v>
      </c>
    </row>
    <row r="5012" spans="47:56" x14ac:dyDescent="0.3">
      <c r="AU5012" t="s">
        <v>55638</v>
      </c>
      <c r="AW5012" t="s">
        <v>55639</v>
      </c>
      <c r="BA5012" t="s">
        <v>55640</v>
      </c>
      <c r="BB5012" t="s">
        <v>55641</v>
      </c>
      <c r="BD5012" t="s">
        <v>55642</v>
      </c>
    </row>
    <row r="5013" spans="47:56" x14ac:dyDescent="0.3">
      <c r="AU5013" t="s">
        <v>55643</v>
      </c>
      <c r="AW5013" t="s">
        <v>55644</v>
      </c>
      <c r="BA5013" t="s">
        <v>55645</v>
      </c>
      <c r="BB5013" t="s">
        <v>55646</v>
      </c>
      <c r="BD5013" t="s">
        <v>55647</v>
      </c>
    </row>
    <row r="5014" spans="47:56" x14ac:dyDescent="0.3">
      <c r="AU5014" t="s">
        <v>55648</v>
      </c>
      <c r="AW5014" t="s">
        <v>55649</v>
      </c>
      <c r="BA5014" t="s">
        <v>55650</v>
      </c>
      <c r="BB5014" t="s">
        <v>55651</v>
      </c>
      <c r="BD5014" t="s">
        <v>55652</v>
      </c>
    </row>
    <row r="5015" spans="47:56" x14ac:dyDescent="0.3">
      <c r="AU5015" t="s">
        <v>55653</v>
      </c>
      <c r="AW5015" t="s">
        <v>55654</v>
      </c>
      <c r="BA5015" t="s">
        <v>55655</v>
      </c>
      <c r="BB5015" t="s">
        <v>55656</v>
      </c>
      <c r="BD5015" t="s">
        <v>55657</v>
      </c>
    </row>
    <row r="5016" spans="47:56" x14ac:dyDescent="0.3">
      <c r="AU5016" t="s">
        <v>55658</v>
      </c>
      <c r="AW5016" t="s">
        <v>55659</v>
      </c>
      <c r="BA5016" t="s">
        <v>55660</v>
      </c>
      <c r="BB5016" t="s">
        <v>55661</v>
      </c>
      <c r="BD5016" t="s">
        <v>55662</v>
      </c>
    </row>
    <row r="5017" spans="47:56" x14ac:dyDescent="0.3">
      <c r="AU5017" t="s">
        <v>55663</v>
      </c>
      <c r="AW5017" t="s">
        <v>55664</v>
      </c>
      <c r="BA5017" t="s">
        <v>55665</v>
      </c>
      <c r="BB5017" t="s">
        <v>55666</v>
      </c>
      <c r="BD5017" t="s">
        <v>55667</v>
      </c>
    </row>
    <row r="5018" spans="47:56" x14ac:dyDescent="0.3">
      <c r="AU5018" t="s">
        <v>55668</v>
      </c>
      <c r="AW5018" t="s">
        <v>55669</v>
      </c>
      <c r="BA5018" t="s">
        <v>55670</v>
      </c>
      <c r="BB5018" t="s">
        <v>55671</v>
      </c>
      <c r="BD5018" t="s">
        <v>55672</v>
      </c>
    </row>
    <row r="5019" spans="47:56" x14ac:dyDescent="0.3">
      <c r="AU5019" t="s">
        <v>55673</v>
      </c>
      <c r="AW5019" t="s">
        <v>55674</v>
      </c>
      <c r="BA5019" t="s">
        <v>55675</v>
      </c>
      <c r="BB5019" t="s">
        <v>55676</v>
      </c>
      <c r="BD5019" t="s">
        <v>55677</v>
      </c>
    </row>
    <row r="5020" spans="47:56" x14ac:dyDescent="0.3">
      <c r="AU5020" t="s">
        <v>55678</v>
      </c>
      <c r="AW5020" t="s">
        <v>55679</v>
      </c>
      <c r="BA5020" t="s">
        <v>55680</v>
      </c>
      <c r="BB5020" t="s">
        <v>55681</v>
      </c>
      <c r="BD5020" t="s">
        <v>55682</v>
      </c>
    </row>
    <row r="5021" spans="47:56" x14ac:dyDescent="0.3">
      <c r="AU5021" t="s">
        <v>55683</v>
      </c>
      <c r="AW5021" t="s">
        <v>55684</v>
      </c>
      <c r="BA5021" t="s">
        <v>55685</v>
      </c>
      <c r="BB5021" t="s">
        <v>55686</v>
      </c>
      <c r="BD5021" t="s">
        <v>55687</v>
      </c>
    </row>
    <row r="5022" spans="47:56" x14ac:dyDescent="0.3">
      <c r="AU5022" t="s">
        <v>55688</v>
      </c>
      <c r="AW5022" t="s">
        <v>55689</v>
      </c>
      <c r="BA5022" t="s">
        <v>55690</v>
      </c>
      <c r="BB5022" t="s">
        <v>55691</v>
      </c>
      <c r="BD5022" t="s">
        <v>55692</v>
      </c>
    </row>
    <row r="5023" spans="47:56" x14ac:dyDescent="0.3">
      <c r="AU5023" t="s">
        <v>55693</v>
      </c>
      <c r="AW5023" t="s">
        <v>55694</v>
      </c>
      <c r="BA5023" t="s">
        <v>55695</v>
      </c>
      <c r="BB5023" t="s">
        <v>55696</v>
      </c>
      <c r="BD5023" t="s">
        <v>55697</v>
      </c>
    </row>
    <row r="5024" spans="47:56" x14ac:dyDescent="0.3">
      <c r="AU5024" t="s">
        <v>55698</v>
      </c>
      <c r="AW5024" t="s">
        <v>55699</v>
      </c>
      <c r="BA5024" t="s">
        <v>55700</v>
      </c>
      <c r="BB5024" t="s">
        <v>55701</v>
      </c>
      <c r="BD5024" t="s">
        <v>55702</v>
      </c>
    </row>
    <row r="5025" spans="47:56" x14ac:dyDescent="0.3">
      <c r="AU5025" t="s">
        <v>55703</v>
      </c>
      <c r="AW5025" t="s">
        <v>55704</v>
      </c>
      <c r="BA5025" t="s">
        <v>55705</v>
      </c>
      <c r="BB5025" t="s">
        <v>55706</v>
      </c>
      <c r="BD5025" t="s">
        <v>55707</v>
      </c>
    </row>
    <row r="5026" spans="47:56" x14ac:dyDescent="0.3">
      <c r="AU5026" t="s">
        <v>55708</v>
      </c>
      <c r="AW5026" t="s">
        <v>55709</v>
      </c>
      <c r="BA5026" t="s">
        <v>55160</v>
      </c>
      <c r="BB5026" t="s">
        <v>55710</v>
      </c>
      <c r="BD5026" t="s">
        <v>55711</v>
      </c>
    </row>
    <row r="5027" spans="47:56" x14ac:dyDescent="0.3">
      <c r="AU5027" t="s">
        <v>55712</v>
      </c>
      <c r="AW5027" t="s">
        <v>55713</v>
      </c>
      <c r="BA5027" t="s">
        <v>55714</v>
      </c>
      <c r="BB5027" t="s">
        <v>55715</v>
      </c>
      <c r="BD5027" t="s">
        <v>55716</v>
      </c>
    </row>
    <row r="5028" spans="47:56" x14ac:dyDescent="0.3">
      <c r="AU5028" t="s">
        <v>55717</v>
      </c>
      <c r="AW5028" t="s">
        <v>55718</v>
      </c>
      <c r="BA5028" t="s">
        <v>55719</v>
      </c>
      <c r="BB5028" t="s">
        <v>55720</v>
      </c>
      <c r="BD5028" t="s">
        <v>55721</v>
      </c>
    </row>
    <row r="5029" spans="47:56" x14ac:dyDescent="0.3">
      <c r="AU5029" t="s">
        <v>55722</v>
      </c>
      <c r="AW5029" t="s">
        <v>55723</v>
      </c>
      <c r="BA5029" t="s">
        <v>55724</v>
      </c>
      <c r="BB5029" t="s">
        <v>55725</v>
      </c>
      <c r="BD5029" t="s">
        <v>55726</v>
      </c>
    </row>
    <row r="5030" spans="47:56" x14ac:dyDescent="0.3">
      <c r="AU5030" t="s">
        <v>55727</v>
      </c>
      <c r="AW5030" t="s">
        <v>55728</v>
      </c>
      <c r="BA5030" t="s">
        <v>55729</v>
      </c>
      <c r="BB5030" t="s">
        <v>55730</v>
      </c>
      <c r="BD5030" t="s">
        <v>55731</v>
      </c>
    </row>
    <row r="5031" spans="47:56" x14ac:dyDescent="0.3">
      <c r="AU5031" t="s">
        <v>55732</v>
      </c>
      <c r="AW5031" t="s">
        <v>55733</v>
      </c>
      <c r="BA5031" t="s">
        <v>55734</v>
      </c>
      <c r="BB5031" t="s">
        <v>55735</v>
      </c>
      <c r="BD5031" t="s">
        <v>55736</v>
      </c>
    </row>
    <row r="5032" spans="47:56" x14ac:dyDescent="0.3">
      <c r="AU5032" t="s">
        <v>55737</v>
      </c>
      <c r="AW5032" t="s">
        <v>55738</v>
      </c>
      <c r="BA5032" t="s">
        <v>55739</v>
      </c>
      <c r="BB5032" t="s">
        <v>55740</v>
      </c>
      <c r="BD5032" t="s">
        <v>55741</v>
      </c>
    </row>
    <row r="5033" spans="47:56" x14ac:dyDescent="0.3">
      <c r="AU5033" t="s">
        <v>55742</v>
      </c>
      <c r="AW5033" t="s">
        <v>55743</v>
      </c>
      <c r="BA5033" t="s">
        <v>55744</v>
      </c>
      <c r="BB5033" t="s">
        <v>55745</v>
      </c>
      <c r="BD5033" t="s">
        <v>55746</v>
      </c>
    </row>
    <row r="5034" spans="47:56" x14ac:dyDescent="0.3">
      <c r="AU5034" t="s">
        <v>55747</v>
      </c>
      <c r="AW5034" t="s">
        <v>55748</v>
      </c>
      <c r="BA5034" t="s">
        <v>55749</v>
      </c>
      <c r="BB5034" t="s">
        <v>55750</v>
      </c>
      <c r="BD5034" t="s">
        <v>55751</v>
      </c>
    </row>
    <row r="5035" spans="47:56" x14ac:dyDescent="0.3">
      <c r="AU5035" t="s">
        <v>55752</v>
      </c>
      <c r="AW5035" t="s">
        <v>55753</v>
      </c>
      <c r="BA5035" t="s">
        <v>55754</v>
      </c>
      <c r="BB5035" t="s">
        <v>55755</v>
      </c>
      <c r="BD5035" t="s">
        <v>55756</v>
      </c>
    </row>
    <row r="5036" spans="47:56" x14ac:dyDescent="0.3">
      <c r="AU5036" t="s">
        <v>55757</v>
      </c>
      <c r="AW5036" t="s">
        <v>55758</v>
      </c>
      <c r="BA5036" t="s">
        <v>55759</v>
      </c>
      <c r="BB5036" t="s">
        <v>55760</v>
      </c>
      <c r="BD5036" t="s">
        <v>55761</v>
      </c>
    </row>
    <row r="5037" spans="47:56" x14ac:dyDescent="0.3">
      <c r="AU5037" t="s">
        <v>55762</v>
      </c>
      <c r="AW5037" t="s">
        <v>55763</v>
      </c>
      <c r="BA5037" t="s">
        <v>55764</v>
      </c>
      <c r="BB5037" t="s">
        <v>55765</v>
      </c>
      <c r="BD5037" t="s">
        <v>55766</v>
      </c>
    </row>
    <row r="5038" spans="47:56" x14ac:dyDescent="0.3">
      <c r="AU5038" t="s">
        <v>55767</v>
      </c>
      <c r="AW5038" t="s">
        <v>55768</v>
      </c>
      <c r="BA5038" t="s">
        <v>55769</v>
      </c>
      <c r="BB5038" t="s">
        <v>55770</v>
      </c>
      <c r="BD5038" t="s">
        <v>55771</v>
      </c>
    </row>
    <row r="5039" spans="47:56" x14ac:dyDescent="0.3">
      <c r="AU5039" t="s">
        <v>55772</v>
      </c>
      <c r="AW5039" t="s">
        <v>55773</v>
      </c>
      <c r="BA5039" t="s">
        <v>55774</v>
      </c>
      <c r="BB5039" t="s">
        <v>55775</v>
      </c>
      <c r="BD5039" t="s">
        <v>55776</v>
      </c>
    </row>
    <row r="5040" spans="47:56" x14ac:dyDescent="0.3">
      <c r="AU5040" t="s">
        <v>55777</v>
      </c>
      <c r="AW5040" t="s">
        <v>55778</v>
      </c>
      <c r="BA5040" t="s">
        <v>55779</v>
      </c>
      <c r="BB5040" t="s">
        <v>55780</v>
      </c>
      <c r="BD5040" t="s">
        <v>55781</v>
      </c>
    </row>
    <row r="5041" spans="47:56" x14ac:dyDescent="0.3">
      <c r="AU5041" t="s">
        <v>55782</v>
      </c>
      <c r="AW5041" t="s">
        <v>55783</v>
      </c>
      <c r="BA5041" t="s">
        <v>55784</v>
      </c>
      <c r="BB5041" t="s">
        <v>55785</v>
      </c>
      <c r="BD5041" t="s">
        <v>55786</v>
      </c>
    </row>
    <row r="5042" spans="47:56" x14ac:dyDescent="0.3">
      <c r="AU5042" t="s">
        <v>55787</v>
      </c>
      <c r="AW5042" t="s">
        <v>55788</v>
      </c>
      <c r="BA5042" t="s">
        <v>55789</v>
      </c>
      <c r="BB5042" t="s">
        <v>55790</v>
      </c>
      <c r="BD5042" t="s">
        <v>55791</v>
      </c>
    </row>
    <row r="5043" spans="47:56" x14ac:dyDescent="0.3">
      <c r="AU5043" t="s">
        <v>55792</v>
      </c>
      <c r="AW5043" t="s">
        <v>55793</v>
      </c>
      <c r="BA5043" t="s">
        <v>55794</v>
      </c>
      <c r="BB5043" t="s">
        <v>55795</v>
      </c>
      <c r="BD5043" t="s">
        <v>55796</v>
      </c>
    </row>
    <row r="5044" spans="47:56" x14ac:dyDescent="0.3">
      <c r="AU5044" t="s">
        <v>55797</v>
      </c>
      <c r="AW5044" t="s">
        <v>55798</v>
      </c>
      <c r="BA5044" t="s">
        <v>55799</v>
      </c>
      <c r="BB5044" t="s">
        <v>55800</v>
      </c>
      <c r="BD5044" t="s">
        <v>55801</v>
      </c>
    </row>
    <row r="5045" spans="47:56" x14ac:dyDescent="0.3">
      <c r="AU5045" t="s">
        <v>55802</v>
      </c>
      <c r="AW5045" t="s">
        <v>55803</v>
      </c>
      <c r="BA5045" t="s">
        <v>55804</v>
      </c>
      <c r="BB5045" t="s">
        <v>55805</v>
      </c>
      <c r="BD5045" t="s">
        <v>55806</v>
      </c>
    </row>
    <row r="5046" spans="47:56" x14ac:dyDescent="0.3">
      <c r="AU5046" t="s">
        <v>55807</v>
      </c>
      <c r="AW5046" t="s">
        <v>55808</v>
      </c>
      <c r="BA5046" t="s">
        <v>55809</v>
      </c>
      <c r="BB5046" t="s">
        <v>55810</v>
      </c>
      <c r="BD5046" t="s">
        <v>55811</v>
      </c>
    </row>
    <row r="5047" spans="47:56" x14ac:dyDescent="0.3">
      <c r="AU5047" t="s">
        <v>55812</v>
      </c>
      <c r="AW5047" t="s">
        <v>55813</v>
      </c>
      <c r="BA5047" t="s">
        <v>55814</v>
      </c>
      <c r="BB5047" t="s">
        <v>55815</v>
      </c>
      <c r="BD5047" t="s">
        <v>55816</v>
      </c>
    </row>
    <row r="5048" spans="47:56" x14ac:dyDescent="0.3">
      <c r="AU5048" t="s">
        <v>55817</v>
      </c>
      <c r="AW5048" t="s">
        <v>55818</v>
      </c>
      <c r="BA5048" t="s">
        <v>55819</v>
      </c>
      <c r="BB5048" t="s">
        <v>55820</v>
      </c>
      <c r="BD5048" t="s">
        <v>55821</v>
      </c>
    </row>
    <row r="5049" spans="47:56" x14ac:dyDescent="0.3">
      <c r="AU5049" t="s">
        <v>55822</v>
      </c>
      <c r="AW5049" t="s">
        <v>55823</v>
      </c>
      <c r="BA5049" t="s">
        <v>55824</v>
      </c>
      <c r="BB5049" t="s">
        <v>55825</v>
      </c>
      <c r="BD5049" t="s">
        <v>55826</v>
      </c>
    </row>
    <row r="5050" spans="47:56" x14ac:dyDescent="0.3">
      <c r="AU5050" t="s">
        <v>55827</v>
      </c>
      <c r="AW5050" t="s">
        <v>55828</v>
      </c>
      <c r="BA5050" t="s">
        <v>55829</v>
      </c>
      <c r="BB5050" t="s">
        <v>55830</v>
      </c>
      <c r="BD5050" t="s">
        <v>55831</v>
      </c>
    </row>
    <row r="5051" spans="47:56" x14ac:dyDescent="0.3">
      <c r="AU5051" t="s">
        <v>55832</v>
      </c>
      <c r="AW5051" t="s">
        <v>55833</v>
      </c>
      <c r="BA5051" t="s">
        <v>55834</v>
      </c>
      <c r="BB5051" t="s">
        <v>55835</v>
      </c>
      <c r="BD5051" t="s">
        <v>55836</v>
      </c>
    </row>
    <row r="5052" spans="47:56" x14ac:dyDescent="0.3">
      <c r="AU5052" t="s">
        <v>41024</v>
      </c>
      <c r="AW5052" t="s">
        <v>55837</v>
      </c>
      <c r="BA5052" t="s">
        <v>55838</v>
      </c>
      <c r="BB5052" t="s">
        <v>55839</v>
      </c>
      <c r="BD5052" t="s">
        <v>55840</v>
      </c>
    </row>
    <row r="5053" spans="47:56" x14ac:dyDescent="0.3">
      <c r="AU5053" t="s">
        <v>55841</v>
      </c>
      <c r="AW5053" t="s">
        <v>55842</v>
      </c>
      <c r="BA5053" t="s">
        <v>55843</v>
      </c>
      <c r="BB5053" t="s">
        <v>55844</v>
      </c>
      <c r="BD5053" t="s">
        <v>55845</v>
      </c>
    </row>
    <row r="5054" spans="47:56" x14ac:dyDescent="0.3">
      <c r="AU5054" t="s">
        <v>55846</v>
      </c>
      <c r="AW5054" t="s">
        <v>55847</v>
      </c>
      <c r="BA5054" t="s">
        <v>55848</v>
      </c>
      <c r="BB5054" t="s">
        <v>55849</v>
      </c>
      <c r="BD5054" t="s">
        <v>55850</v>
      </c>
    </row>
    <row r="5055" spans="47:56" x14ac:dyDescent="0.3">
      <c r="AU5055" t="s">
        <v>55851</v>
      </c>
      <c r="AW5055" t="s">
        <v>55852</v>
      </c>
      <c r="BA5055" t="s">
        <v>55853</v>
      </c>
      <c r="BB5055" t="s">
        <v>55854</v>
      </c>
      <c r="BD5055" t="s">
        <v>55855</v>
      </c>
    </row>
    <row r="5056" spans="47:56" x14ac:dyDescent="0.3">
      <c r="AU5056" t="s">
        <v>55856</v>
      </c>
      <c r="AW5056" t="s">
        <v>55857</v>
      </c>
      <c r="BA5056" t="s">
        <v>55858</v>
      </c>
      <c r="BB5056" t="s">
        <v>55859</v>
      </c>
      <c r="BD5056" t="s">
        <v>55860</v>
      </c>
    </row>
    <row r="5057" spans="47:56" x14ac:dyDescent="0.3">
      <c r="AU5057" t="s">
        <v>55861</v>
      </c>
      <c r="AW5057" t="s">
        <v>55862</v>
      </c>
      <c r="BA5057" t="s">
        <v>55863</v>
      </c>
      <c r="BB5057" t="s">
        <v>55864</v>
      </c>
      <c r="BD5057" t="s">
        <v>55865</v>
      </c>
    </row>
    <row r="5058" spans="47:56" x14ac:dyDescent="0.3">
      <c r="AU5058" t="s">
        <v>55866</v>
      </c>
      <c r="AW5058" t="s">
        <v>55867</v>
      </c>
      <c r="BA5058" t="s">
        <v>55868</v>
      </c>
      <c r="BB5058" t="s">
        <v>55869</v>
      </c>
      <c r="BD5058" t="s">
        <v>55870</v>
      </c>
    </row>
    <row r="5059" spans="47:56" x14ac:dyDescent="0.3">
      <c r="AU5059" t="s">
        <v>55871</v>
      </c>
      <c r="AW5059" t="s">
        <v>55872</v>
      </c>
      <c r="BA5059" t="s">
        <v>55873</v>
      </c>
      <c r="BB5059" t="s">
        <v>55874</v>
      </c>
      <c r="BD5059" t="s">
        <v>55875</v>
      </c>
    </row>
    <row r="5060" spans="47:56" x14ac:dyDescent="0.3">
      <c r="AU5060" t="s">
        <v>55876</v>
      </c>
      <c r="AW5060" t="s">
        <v>55877</v>
      </c>
      <c r="BA5060" t="s">
        <v>55878</v>
      </c>
      <c r="BB5060" t="s">
        <v>55879</v>
      </c>
      <c r="BD5060" t="s">
        <v>55880</v>
      </c>
    </row>
    <row r="5061" spans="47:56" x14ac:dyDescent="0.3">
      <c r="AU5061" t="s">
        <v>55881</v>
      </c>
      <c r="AW5061" t="s">
        <v>55882</v>
      </c>
      <c r="BA5061" t="s">
        <v>55883</v>
      </c>
      <c r="BB5061" t="s">
        <v>55884</v>
      </c>
      <c r="BD5061" t="s">
        <v>55885</v>
      </c>
    </row>
    <row r="5062" spans="47:56" x14ac:dyDescent="0.3">
      <c r="AU5062" t="s">
        <v>55886</v>
      </c>
      <c r="AW5062" t="s">
        <v>55887</v>
      </c>
      <c r="BA5062" t="s">
        <v>55888</v>
      </c>
      <c r="BB5062" t="s">
        <v>55889</v>
      </c>
      <c r="BD5062" t="s">
        <v>55890</v>
      </c>
    </row>
    <row r="5063" spans="47:56" x14ac:dyDescent="0.3">
      <c r="AU5063" t="s">
        <v>55891</v>
      </c>
      <c r="AW5063" t="s">
        <v>55892</v>
      </c>
      <c r="BA5063" t="s">
        <v>55893</v>
      </c>
      <c r="BB5063" t="s">
        <v>55894</v>
      </c>
      <c r="BD5063" t="s">
        <v>55895</v>
      </c>
    </row>
    <row r="5064" spans="47:56" x14ac:dyDescent="0.3">
      <c r="AU5064" t="s">
        <v>55896</v>
      </c>
      <c r="AW5064" t="s">
        <v>55897</v>
      </c>
      <c r="BA5064" t="s">
        <v>55898</v>
      </c>
      <c r="BB5064" t="s">
        <v>55899</v>
      </c>
      <c r="BD5064" t="s">
        <v>55900</v>
      </c>
    </row>
    <row r="5065" spans="47:56" x14ac:dyDescent="0.3">
      <c r="AU5065" t="s">
        <v>55901</v>
      </c>
      <c r="AW5065" t="s">
        <v>55902</v>
      </c>
      <c r="BA5065" t="s">
        <v>55903</v>
      </c>
      <c r="BB5065" t="s">
        <v>55904</v>
      </c>
      <c r="BD5065" t="s">
        <v>55905</v>
      </c>
    </row>
    <row r="5066" spans="47:56" x14ac:dyDescent="0.3">
      <c r="AU5066" t="s">
        <v>41413</v>
      </c>
      <c r="AW5066" t="s">
        <v>55906</v>
      </c>
      <c r="BA5066" t="s">
        <v>55907</v>
      </c>
      <c r="BB5066" t="s">
        <v>55908</v>
      </c>
      <c r="BD5066" t="s">
        <v>55909</v>
      </c>
    </row>
    <row r="5067" spans="47:56" x14ac:dyDescent="0.3">
      <c r="AU5067" t="s">
        <v>55910</v>
      </c>
      <c r="AW5067" t="s">
        <v>55911</v>
      </c>
      <c r="BA5067" t="s">
        <v>55912</v>
      </c>
      <c r="BB5067" t="s">
        <v>55913</v>
      </c>
      <c r="BD5067" t="s">
        <v>55914</v>
      </c>
    </row>
    <row r="5068" spans="47:56" x14ac:dyDescent="0.3">
      <c r="AU5068" t="s">
        <v>41423</v>
      </c>
      <c r="AW5068" t="s">
        <v>55915</v>
      </c>
      <c r="BA5068" t="s">
        <v>55916</v>
      </c>
      <c r="BB5068" t="s">
        <v>823</v>
      </c>
      <c r="BD5068" t="s">
        <v>55917</v>
      </c>
    </row>
    <row r="5069" spans="47:56" x14ac:dyDescent="0.3">
      <c r="AU5069" t="s">
        <v>55918</v>
      </c>
      <c r="AW5069" t="s">
        <v>55919</v>
      </c>
      <c r="BA5069" t="s">
        <v>55920</v>
      </c>
      <c r="BB5069" t="s">
        <v>55921</v>
      </c>
      <c r="BD5069" t="s">
        <v>55922</v>
      </c>
    </row>
    <row r="5070" spans="47:56" x14ac:dyDescent="0.3">
      <c r="AU5070" t="s">
        <v>55923</v>
      </c>
      <c r="AW5070" t="s">
        <v>55924</v>
      </c>
      <c r="BA5070" t="s">
        <v>55925</v>
      </c>
      <c r="BB5070" t="s">
        <v>55926</v>
      </c>
      <c r="BD5070" t="s">
        <v>55927</v>
      </c>
    </row>
    <row r="5071" spans="47:56" x14ac:dyDescent="0.3">
      <c r="AU5071" t="s">
        <v>55928</v>
      </c>
      <c r="AW5071" t="s">
        <v>55929</v>
      </c>
      <c r="BA5071" t="s">
        <v>55930</v>
      </c>
      <c r="BB5071" t="s">
        <v>55931</v>
      </c>
      <c r="BD5071" t="s">
        <v>55932</v>
      </c>
    </row>
    <row r="5072" spans="47:56" x14ac:dyDescent="0.3">
      <c r="AU5072" t="s">
        <v>55933</v>
      </c>
      <c r="AW5072" t="s">
        <v>55934</v>
      </c>
      <c r="BA5072" t="s">
        <v>55935</v>
      </c>
      <c r="BB5072" t="s">
        <v>55936</v>
      </c>
      <c r="BD5072" t="s">
        <v>55937</v>
      </c>
    </row>
    <row r="5073" spans="47:56" x14ac:dyDescent="0.3">
      <c r="AU5073" t="s">
        <v>55938</v>
      </c>
      <c r="AW5073" t="s">
        <v>55939</v>
      </c>
      <c r="BA5073" t="s">
        <v>24347</v>
      </c>
      <c r="BB5073" t="s">
        <v>55940</v>
      </c>
      <c r="BD5073" t="s">
        <v>24825</v>
      </c>
    </row>
    <row r="5074" spans="47:56" x14ac:dyDescent="0.3">
      <c r="AU5074" t="s">
        <v>55941</v>
      </c>
      <c r="AW5074" t="s">
        <v>55942</v>
      </c>
      <c r="BA5074" t="s">
        <v>55943</v>
      </c>
      <c r="BB5074" t="s">
        <v>55944</v>
      </c>
      <c r="BD5074" t="s">
        <v>55945</v>
      </c>
    </row>
    <row r="5075" spans="47:56" x14ac:dyDescent="0.3">
      <c r="AU5075" t="s">
        <v>55946</v>
      </c>
      <c r="AW5075" t="s">
        <v>55947</v>
      </c>
      <c r="BA5075" t="s">
        <v>55948</v>
      </c>
      <c r="BB5075" t="s">
        <v>55949</v>
      </c>
      <c r="BD5075" t="s">
        <v>55950</v>
      </c>
    </row>
    <row r="5076" spans="47:56" x14ac:dyDescent="0.3">
      <c r="AU5076" t="s">
        <v>55951</v>
      </c>
      <c r="AW5076" t="s">
        <v>55952</v>
      </c>
      <c r="BA5076" t="s">
        <v>55953</v>
      </c>
      <c r="BB5076" t="s">
        <v>55954</v>
      </c>
      <c r="BD5076" t="s">
        <v>55955</v>
      </c>
    </row>
    <row r="5077" spans="47:56" x14ac:dyDescent="0.3">
      <c r="AU5077" t="s">
        <v>55956</v>
      </c>
      <c r="AW5077" t="s">
        <v>55957</v>
      </c>
      <c r="BA5077" t="s">
        <v>55958</v>
      </c>
      <c r="BB5077" t="s">
        <v>55959</v>
      </c>
      <c r="BD5077" t="s">
        <v>55960</v>
      </c>
    </row>
    <row r="5078" spans="47:56" x14ac:dyDescent="0.3">
      <c r="AU5078" t="s">
        <v>55961</v>
      </c>
      <c r="AW5078" t="s">
        <v>55962</v>
      </c>
      <c r="BA5078" t="s">
        <v>55963</v>
      </c>
      <c r="BB5078" t="s">
        <v>55964</v>
      </c>
      <c r="BD5078" t="s">
        <v>55965</v>
      </c>
    </row>
    <row r="5079" spans="47:56" x14ac:dyDescent="0.3">
      <c r="AU5079" t="s">
        <v>55966</v>
      </c>
      <c r="AW5079" t="s">
        <v>55967</v>
      </c>
      <c r="BA5079" t="s">
        <v>55968</v>
      </c>
      <c r="BB5079" t="s">
        <v>55969</v>
      </c>
      <c r="BD5079" t="s">
        <v>55970</v>
      </c>
    </row>
    <row r="5080" spans="47:56" x14ac:dyDescent="0.3">
      <c r="AU5080" t="s">
        <v>55971</v>
      </c>
      <c r="AW5080" t="s">
        <v>55972</v>
      </c>
      <c r="BA5080" t="s">
        <v>55973</v>
      </c>
      <c r="BB5080" t="s">
        <v>55974</v>
      </c>
      <c r="BD5080" t="s">
        <v>55975</v>
      </c>
    </row>
    <row r="5081" spans="47:56" x14ac:dyDescent="0.3">
      <c r="AU5081" t="s">
        <v>55976</v>
      </c>
      <c r="AW5081" t="s">
        <v>55977</v>
      </c>
      <c r="BA5081" t="s">
        <v>55978</v>
      </c>
      <c r="BB5081" t="s">
        <v>55979</v>
      </c>
      <c r="BD5081" t="s">
        <v>55980</v>
      </c>
    </row>
    <row r="5082" spans="47:56" x14ac:dyDescent="0.3">
      <c r="AU5082" t="s">
        <v>55981</v>
      </c>
      <c r="AW5082" t="s">
        <v>55982</v>
      </c>
      <c r="BA5082" t="s">
        <v>55983</v>
      </c>
      <c r="BB5082" t="s">
        <v>55984</v>
      </c>
      <c r="BD5082" t="s">
        <v>55985</v>
      </c>
    </row>
    <row r="5083" spans="47:56" x14ac:dyDescent="0.3">
      <c r="AU5083" t="s">
        <v>55986</v>
      </c>
      <c r="AW5083" t="s">
        <v>55987</v>
      </c>
      <c r="BA5083" t="s">
        <v>55988</v>
      </c>
      <c r="BB5083" t="s">
        <v>55989</v>
      </c>
      <c r="BD5083" t="s">
        <v>55990</v>
      </c>
    </row>
    <row r="5084" spans="47:56" x14ac:dyDescent="0.3">
      <c r="AU5084" t="s">
        <v>55991</v>
      </c>
      <c r="AW5084" t="s">
        <v>55992</v>
      </c>
      <c r="BA5084" t="s">
        <v>55993</v>
      </c>
      <c r="BB5084" t="s">
        <v>55994</v>
      </c>
      <c r="BD5084" t="s">
        <v>55995</v>
      </c>
    </row>
    <row r="5085" spans="47:56" x14ac:dyDescent="0.3">
      <c r="AU5085" t="s">
        <v>55996</v>
      </c>
      <c r="AW5085" t="s">
        <v>55997</v>
      </c>
      <c r="BA5085" t="s">
        <v>55998</v>
      </c>
      <c r="BB5085" t="s">
        <v>55999</v>
      </c>
      <c r="BD5085" t="s">
        <v>56000</v>
      </c>
    </row>
    <row r="5086" spans="47:56" x14ac:dyDescent="0.3">
      <c r="AU5086" t="s">
        <v>56001</v>
      </c>
      <c r="AW5086" t="s">
        <v>56002</v>
      </c>
      <c r="BA5086" t="s">
        <v>56003</v>
      </c>
      <c r="BB5086" t="s">
        <v>56004</v>
      </c>
      <c r="BD5086" t="s">
        <v>56005</v>
      </c>
    </row>
    <row r="5087" spans="47:56" x14ac:dyDescent="0.3">
      <c r="AU5087" t="s">
        <v>56006</v>
      </c>
      <c r="AW5087" t="s">
        <v>56007</v>
      </c>
      <c r="BA5087" t="s">
        <v>56008</v>
      </c>
      <c r="BB5087" t="s">
        <v>56009</v>
      </c>
      <c r="BD5087" t="s">
        <v>56010</v>
      </c>
    </row>
    <row r="5088" spans="47:56" x14ac:dyDescent="0.3">
      <c r="AU5088" t="s">
        <v>56011</v>
      </c>
      <c r="AW5088" t="s">
        <v>56012</v>
      </c>
      <c r="BA5088" t="s">
        <v>56013</v>
      </c>
      <c r="BB5088" t="s">
        <v>56014</v>
      </c>
      <c r="BD5088" t="s">
        <v>56015</v>
      </c>
    </row>
    <row r="5089" spans="47:56" x14ac:dyDescent="0.3">
      <c r="AU5089" t="s">
        <v>56016</v>
      </c>
      <c r="AW5089" t="s">
        <v>56017</v>
      </c>
      <c r="BA5089" t="s">
        <v>56018</v>
      </c>
      <c r="BB5089" t="s">
        <v>56019</v>
      </c>
      <c r="BD5089" t="s">
        <v>56020</v>
      </c>
    </row>
    <row r="5090" spans="47:56" x14ac:dyDescent="0.3">
      <c r="AU5090" t="s">
        <v>56021</v>
      </c>
      <c r="AW5090" t="s">
        <v>56022</v>
      </c>
      <c r="BA5090" t="s">
        <v>56023</v>
      </c>
      <c r="BB5090" t="s">
        <v>56024</v>
      </c>
      <c r="BD5090" t="s">
        <v>56025</v>
      </c>
    </row>
    <row r="5091" spans="47:56" x14ac:dyDescent="0.3">
      <c r="AU5091" t="s">
        <v>56026</v>
      </c>
      <c r="AW5091" t="s">
        <v>56027</v>
      </c>
      <c r="BA5091" t="s">
        <v>56028</v>
      </c>
      <c r="BB5091" t="s">
        <v>56029</v>
      </c>
      <c r="BD5091" t="s">
        <v>56030</v>
      </c>
    </row>
    <row r="5092" spans="47:56" x14ac:dyDescent="0.3">
      <c r="AU5092" t="s">
        <v>56031</v>
      </c>
      <c r="AW5092" t="s">
        <v>56032</v>
      </c>
      <c r="BA5092" t="s">
        <v>56033</v>
      </c>
      <c r="BB5092" t="s">
        <v>56034</v>
      </c>
      <c r="BD5092" t="s">
        <v>56035</v>
      </c>
    </row>
    <row r="5093" spans="47:56" x14ac:dyDescent="0.3">
      <c r="AU5093" t="s">
        <v>56036</v>
      </c>
      <c r="AW5093" t="s">
        <v>56037</v>
      </c>
      <c r="BA5093" t="s">
        <v>56038</v>
      </c>
      <c r="BB5093" t="s">
        <v>56039</v>
      </c>
      <c r="BD5093" t="s">
        <v>56040</v>
      </c>
    </row>
    <row r="5094" spans="47:56" x14ac:dyDescent="0.3">
      <c r="AU5094" t="s">
        <v>56041</v>
      </c>
      <c r="AW5094" t="s">
        <v>56042</v>
      </c>
      <c r="BA5094" t="s">
        <v>56043</v>
      </c>
      <c r="BB5094" t="s">
        <v>56044</v>
      </c>
      <c r="BD5094" t="s">
        <v>56045</v>
      </c>
    </row>
    <row r="5095" spans="47:56" x14ac:dyDescent="0.3">
      <c r="AU5095" t="s">
        <v>56046</v>
      </c>
      <c r="AW5095" t="s">
        <v>56047</v>
      </c>
      <c r="BA5095" t="s">
        <v>56048</v>
      </c>
      <c r="BB5095" t="s">
        <v>56049</v>
      </c>
      <c r="BD5095" t="s">
        <v>56050</v>
      </c>
    </row>
    <row r="5096" spans="47:56" x14ac:dyDescent="0.3">
      <c r="AU5096" t="s">
        <v>56051</v>
      </c>
      <c r="AW5096" t="s">
        <v>56052</v>
      </c>
      <c r="BA5096" t="s">
        <v>56053</v>
      </c>
      <c r="BB5096" t="s">
        <v>56054</v>
      </c>
      <c r="BD5096" t="s">
        <v>56055</v>
      </c>
    </row>
    <row r="5097" spans="47:56" x14ac:dyDescent="0.3">
      <c r="AU5097" t="s">
        <v>56056</v>
      </c>
      <c r="AW5097" t="s">
        <v>56057</v>
      </c>
      <c r="BA5097" t="s">
        <v>56058</v>
      </c>
      <c r="BB5097" t="s">
        <v>56059</v>
      </c>
      <c r="BD5097" t="s">
        <v>56060</v>
      </c>
    </row>
    <row r="5098" spans="47:56" x14ac:dyDescent="0.3">
      <c r="AU5098" t="s">
        <v>56061</v>
      </c>
      <c r="AW5098" t="s">
        <v>56062</v>
      </c>
      <c r="BA5098" t="s">
        <v>56063</v>
      </c>
      <c r="BB5098" t="s">
        <v>11505</v>
      </c>
      <c r="BD5098" t="s">
        <v>56064</v>
      </c>
    </row>
    <row r="5099" spans="47:56" x14ac:dyDescent="0.3">
      <c r="AU5099" t="s">
        <v>56065</v>
      </c>
      <c r="AW5099" t="s">
        <v>56066</v>
      </c>
      <c r="BA5099" t="s">
        <v>56067</v>
      </c>
      <c r="BB5099" t="s">
        <v>56068</v>
      </c>
      <c r="BD5099" t="s">
        <v>56069</v>
      </c>
    </row>
    <row r="5100" spans="47:56" x14ac:dyDescent="0.3">
      <c r="AU5100" t="s">
        <v>56070</v>
      </c>
      <c r="AW5100" t="s">
        <v>56071</v>
      </c>
      <c r="BA5100" t="s">
        <v>56072</v>
      </c>
      <c r="BB5100" t="s">
        <v>56073</v>
      </c>
      <c r="BD5100" t="s">
        <v>56074</v>
      </c>
    </row>
    <row r="5101" spans="47:56" x14ac:dyDescent="0.3">
      <c r="AU5101" t="s">
        <v>56075</v>
      </c>
      <c r="AW5101" t="s">
        <v>56076</v>
      </c>
      <c r="BA5101" t="s">
        <v>56077</v>
      </c>
      <c r="BB5101" t="s">
        <v>56078</v>
      </c>
      <c r="BD5101" t="s">
        <v>56079</v>
      </c>
    </row>
    <row r="5102" spans="47:56" x14ac:dyDescent="0.3">
      <c r="AU5102" t="s">
        <v>56080</v>
      </c>
      <c r="AW5102" t="s">
        <v>56081</v>
      </c>
      <c r="BA5102" t="s">
        <v>56082</v>
      </c>
      <c r="BB5102" t="s">
        <v>56083</v>
      </c>
      <c r="BD5102" t="s">
        <v>56084</v>
      </c>
    </row>
    <row r="5103" spans="47:56" x14ac:dyDescent="0.3">
      <c r="AU5103" t="s">
        <v>56085</v>
      </c>
      <c r="AW5103" t="s">
        <v>56086</v>
      </c>
      <c r="BA5103" t="s">
        <v>56087</v>
      </c>
      <c r="BB5103" t="s">
        <v>56088</v>
      </c>
      <c r="BD5103" t="s">
        <v>56089</v>
      </c>
    </row>
    <row r="5104" spans="47:56" x14ac:dyDescent="0.3">
      <c r="AU5104" t="s">
        <v>56090</v>
      </c>
      <c r="AW5104" t="s">
        <v>56091</v>
      </c>
      <c r="BA5104" t="s">
        <v>56092</v>
      </c>
      <c r="BB5104" t="s">
        <v>56093</v>
      </c>
      <c r="BD5104" t="s">
        <v>56094</v>
      </c>
    </row>
    <row r="5105" spans="47:56" x14ac:dyDescent="0.3">
      <c r="AU5105" t="s">
        <v>56095</v>
      </c>
      <c r="AW5105" t="s">
        <v>56096</v>
      </c>
      <c r="BA5105" t="s">
        <v>56097</v>
      </c>
      <c r="BB5105" t="s">
        <v>56098</v>
      </c>
      <c r="BD5105" t="s">
        <v>56099</v>
      </c>
    </row>
    <row r="5106" spans="47:56" x14ac:dyDescent="0.3">
      <c r="AU5106" t="s">
        <v>56100</v>
      </c>
      <c r="AW5106" t="s">
        <v>56101</v>
      </c>
      <c r="BA5106" t="s">
        <v>56102</v>
      </c>
      <c r="BB5106" t="s">
        <v>56103</v>
      </c>
      <c r="BD5106" t="s">
        <v>56104</v>
      </c>
    </row>
    <row r="5107" spans="47:56" x14ac:dyDescent="0.3">
      <c r="AU5107" t="s">
        <v>56105</v>
      </c>
      <c r="AW5107" t="s">
        <v>56106</v>
      </c>
      <c r="BA5107" t="s">
        <v>56107</v>
      </c>
      <c r="BB5107" t="s">
        <v>56108</v>
      </c>
      <c r="BD5107" t="s">
        <v>56109</v>
      </c>
    </row>
    <row r="5108" spans="47:56" x14ac:dyDescent="0.3">
      <c r="AU5108" t="s">
        <v>56110</v>
      </c>
      <c r="AW5108" t="s">
        <v>56111</v>
      </c>
      <c r="BA5108" t="s">
        <v>56112</v>
      </c>
      <c r="BB5108" t="s">
        <v>56113</v>
      </c>
      <c r="BD5108" t="s">
        <v>56114</v>
      </c>
    </row>
    <row r="5109" spans="47:56" x14ac:dyDescent="0.3">
      <c r="AU5109" t="s">
        <v>56115</v>
      </c>
      <c r="AW5109" t="s">
        <v>56116</v>
      </c>
      <c r="BA5109" t="s">
        <v>56117</v>
      </c>
      <c r="BB5109" t="s">
        <v>56118</v>
      </c>
      <c r="BD5109" t="s">
        <v>56119</v>
      </c>
    </row>
    <row r="5110" spans="47:56" x14ac:dyDescent="0.3">
      <c r="AU5110" t="s">
        <v>56120</v>
      </c>
      <c r="AW5110" t="s">
        <v>56121</v>
      </c>
      <c r="BA5110" t="s">
        <v>56122</v>
      </c>
      <c r="BB5110" t="s">
        <v>56123</v>
      </c>
      <c r="BD5110" t="s">
        <v>56124</v>
      </c>
    </row>
    <row r="5111" spans="47:56" x14ac:dyDescent="0.3">
      <c r="AU5111" t="s">
        <v>56125</v>
      </c>
      <c r="AW5111" t="s">
        <v>56126</v>
      </c>
      <c r="BA5111" t="s">
        <v>56127</v>
      </c>
      <c r="BB5111" t="s">
        <v>56128</v>
      </c>
      <c r="BD5111" t="s">
        <v>56129</v>
      </c>
    </row>
    <row r="5112" spans="47:56" x14ac:dyDescent="0.3">
      <c r="AU5112" t="s">
        <v>56130</v>
      </c>
      <c r="AW5112" t="s">
        <v>56131</v>
      </c>
      <c r="BA5112" t="s">
        <v>56132</v>
      </c>
      <c r="BB5112" t="s">
        <v>56133</v>
      </c>
      <c r="BD5112" t="s">
        <v>56134</v>
      </c>
    </row>
    <row r="5113" spans="47:56" x14ac:dyDescent="0.3">
      <c r="AU5113" t="s">
        <v>56135</v>
      </c>
      <c r="AW5113" t="s">
        <v>56136</v>
      </c>
      <c r="BA5113" t="s">
        <v>56137</v>
      </c>
      <c r="BB5113" t="s">
        <v>56138</v>
      </c>
      <c r="BD5113" t="s">
        <v>56139</v>
      </c>
    </row>
    <row r="5114" spans="47:56" x14ac:dyDescent="0.3">
      <c r="AU5114" t="s">
        <v>56140</v>
      </c>
      <c r="AW5114" t="s">
        <v>56141</v>
      </c>
      <c r="BA5114" t="s">
        <v>56142</v>
      </c>
      <c r="BB5114" t="s">
        <v>56143</v>
      </c>
      <c r="BD5114" t="s">
        <v>56144</v>
      </c>
    </row>
    <row r="5115" spans="47:56" x14ac:dyDescent="0.3">
      <c r="AU5115" t="s">
        <v>56145</v>
      </c>
      <c r="AW5115" t="s">
        <v>56146</v>
      </c>
      <c r="BA5115" t="s">
        <v>56147</v>
      </c>
      <c r="BB5115" t="s">
        <v>56148</v>
      </c>
      <c r="BD5115" t="s">
        <v>56149</v>
      </c>
    </row>
    <row r="5116" spans="47:56" x14ac:dyDescent="0.3">
      <c r="AU5116" t="s">
        <v>56150</v>
      </c>
      <c r="AW5116" t="s">
        <v>56151</v>
      </c>
      <c r="BA5116" t="s">
        <v>56152</v>
      </c>
      <c r="BB5116" t="s">
        <v>56153</v>
      </c>
      <c r="BD5116" t="s">
        <v>56154</v>
      </c>
    </row>
    <row r="5117" spans="47:56" x14ac:dyDescent="0.3">
      <c r="AU5117" t="s">
        <v>56155</v>
      </c>
      <c r="AW5117" t="s">
        <v>56156</v>
      </c>
      <c r="BA5117" t="s">
        <v>56157</v>
      </c>
      <c r="BB5117" t="s">
        <v>56158</v>
      </c>
      <c r="BD5117" t="s">
        <v>56159</v>
      </c>
    </row>
    <row r="5118" spans="47:56" x14ac:dyDescent="0.3">
      <c r="AU5118" t="s">
        <v>56160</v>
      </c>
      <c r="AW5118" t="s">
        <v>56161</v>
      </c>
      <c r="BA5118" t="s">
        <v>56162</v>
      </c>
      <c r="BB5118" t="s">
        <v>56163</v>
      </c>
      <c r="BD5118" t="s">
        <v>56164</v>
      </c>
    </row>
    <row r="5119" spans="47:56" x14ac:dyDescent="0.3">
      <c r="AU5119" t="s">
        <v>56165</v>
      </c>
      <c r="AW5119" t="s">
        <v>56166</v>
      </c>
      <c r="BA5119" t="s">
        <v>56167</v>
      </c>
      <c r="BB5119" t="s">
        <v>56168</v>
      </c>
      <c r="BD5119" t="s">
        <v>56169</v>
      </c>
    </row>
    <row r="5120" spans="47:56" x14ac:dyDescent="0.3">
      <c r="AU5120" t="s">
        <v>56170</v>
      </c>
      <c r="AW5120" t="s">
        <v>56171</v>
      </c>
      <c r="BA5120" t="s">
        <v>56172</v>
      </c>
      <c r="BB5120" t="s">
        <v>56173</v>
      </c>
      <c r="BD5120" t="s">
        <v>56174</v>
      </c>
    </row>
    <row r="5121" spans="47:56" x14ac:dyDescent="0.3">
      <c r="AU5121" t="s">
        <v>56175</v>
      </c>
      <c r="AW5121" t="s">
        <v>56176</v>
      </c>
      <c r="BA5121" t="s">
        <v>56177</v>
      </c>
      <c r="BB5121" t="s">
        <v>56178</v>
      </c>
      <c r="BD5121" t="s">
        <v>56179</v>
      </c>
    </row>
    <row r="5122" spans="47:56" x14ac:dyDescent="0.3">
      <c r="AU5122" t="s">
        <v>56180</v>
      </c>
      <c r="AW5122" t="s">
        <v>56181</v>
      </c>
      <c r="BA5122" t="s">
        <v>56182</v>
      </c>
      <c r="BB5122" t="s">
        <v>56183</v>
      </c>
      <c r="BD5122" t="s">
        <v>56184</v>
      </c>
    </row>
    <row r="5123" spans="47:56" x14ac:dyDescent="0.3">
      <c r="AU5123" t="s">
        <v>56185</v>
      </c>
      <c r="AW5123" t="s">
        <v>56186</v>
      </c>
      <c r="BA5123" t="s">
        <v>56187</v>
      </c>
      <c r="BB5123" t="s">
        <v>56188</v>
      </c>
      <c r="BD5123" t="s">
        <v>56189</v>
      </c>
    </row>
    <row r="5124" spans="47:56" x14ac:dyDescent="0.3">
      <c r="AU5124" t="s">
        <v>56190</v>
      </c>
      <c r="AW5124" t="s">
        <v>56191</v>
      </c>
      <c r="BA5124" t="s">
        <v>56192</v>
      </c>
      <c r="BB5124" t="s">
        <v>56193</v>
      </c>
      <c r="BD5124" t="s">
        <v>56194</v>
      </c>
    </row>
    <row r="5125" spans="47:56" x14ac:dyDescent="0.3">
      <c r="AU5125" t="s">
        <v>56195</v>
      </c>
      <c r="AW5125" t="s">
        <v>56196</v>
      </c>
      <c r="BA5125" t="s">
        <v>56197</v>
      </c>
      <c r="BB5125" t="s">
        <v>56198</v>
      </c>
      <c r="BD5125" t="s">
        <v>56199</v>
      </c>
    </row>
    <row r="5126" spans="47:56" x14ac:dyDescent="0.3">
      <c r="AU5126" t="s">
        <v>56200</v>
      </c>
      <c r="AW5126" t="s">
        <v>56201</v>
      </c>
      <c r="BA5126" t="s">
        <v>56202</v>
      </c>
      <c r="BB5126" t="s">
        <v>56203</v>
      </c>
      <c r="BD5126" t="s">
        <v>56204</v>
      </c>
    </row>
    <row r="5127" spans="47:56" x14ac:dyDescent="0.3">
      <c r="AU5127" t="s">
        <v>56205</v>
      </c>
      <c r="AW5127" t="s">
        <v>56206</v>
      </c>
      <c r="BA5127" t="s">
        <v>56207</v>
      </c>
      <c r="BB5127" t="s">
        <v>56208</v>
      </c>
      <c r="BD5127" t="s">
        <v>56209</v>
      </c>
    </row>
    <row r="5128" spans="47:56" x14ac:dyDescent="0.3">
      <c r="AU5128" t="s">
        <v>56210</v>
      </c>
      <c r="AW5128" t="s">
        <v>56211</v>
      </c>
      <c r="BA5128" t="s">
        <v>56212</v>
      </c>
      <c r="BB5128" t="s">
        <v>56213</v>
      </c>
      <c r="BD5128" t="s">
        <v>56214</v>
      </c>
    </row>
    <row r="5129" spans="47:56" x14ac:dyDescent="0.3">
      <c r="AU5129" t="s">
        <v>56215</v>
      </c>
      <c r="AW5129" t="s">
        <v>56216</v>
      </c>
      <c r="BA5129" t="s">
        <v>56217</v>
      </c>
      <c r="BB5129" t="s">
        <v>56218</v>
      </c>
      <c r="BD5129" t="s">
        <v>56219</v>
      </c>
    </row>
    <row r="5130" spans="47:56" x14ac:dyDescent="0.3">
      <c r="AU5130" t="s">
        <v>56220</v>
      </c>
      <c r="AW5130" t="s">
        <v>56221</v>
      </c>
      <c r="BA5130" t="s">
        <v>56222</v>
      </c>
      <c r="BB5130" t="s">
        <v>56223</v>
      </c>
      <c r="BD5130" t="s">
        <v>56224</v>
      </c>
    </row>
    <row r="5131" spans="47:56" x14ac:dyDescent="0.3">
      <c r="AU5131" t="s">
        <v>56225</v>
      </c>
      <c r="AW5131" t="s">
        <v>56226</v>
      </c>
      <c r="BA5131" t="s">
        <v>56227</v>
      </c>
      <c r="BB5131" t="s">
        <v>56228</v>
      </c>
      <c r="BD5131" t="s">
        <v>56229</v>
      </c>
    </row>
    <row r="5132" spans="47:56" x14ac:dyDescent="0.3">
      <c r="AU5132" t="s">
        <v>56230</v>
      </c>
      <c r="AW5132" t="s">
        <v>56231</v>
      </c>
      <c r="BA5132" t="s">
        <v>56232</v>
      </c>
      <c r="BB5132" t="s">
        <v>56233</v>
      </c>
      <c r="BD5132" t="s">
        <v>56234</v>
      </c>
    </row>
    <row r="5133" spans="47:56" x14ac:dyDescent="0.3">
      <c r="AU5133" t="s">
        <v>56235</v>
      </c>
      <c r="AW5133" t="s">
        <v>56236</v>
      </c>
      <c r="BA5133" t="s">
        <v>56237</v>
      </c>
      <c r="BB5133" t="s">
        <v>56238</v>
      </c>
      <c r="BD5133" t="s">
        <v>56239</v>
      </c>
    </row>
    <row r="5134" spans="47:56" x14ac:dyDescent="0.3">
      <c r="AU5134" t="s">
        <v>56240</v>
      </c>
      <c r="AW5134" t="s">
        <v>56241</v>
      </c>
      <c r="BA5134" t="s">
        <v>56242</v>
      </c>
      <c r="BB5134" t="s">
        <v>56243</v>
      </c>
      <c r="BD5134" t="s">
        <v>56244</v>
      </c>
    </row>
    <row r="5135" spans="47:56" x14ac:dyDescent="0.3">
      <c r="AU5135" t="s">
        <v>56245</v>
      </c>
      <c r="AW5135" t="s">
        <v>56246</v>
      </c>
      <c r="BA5135" t="s">
        <v>56247</v>
      </c>
      <c r="BB5135" t="s">
        <v>56248</v>
      </c>
      <c r="BD5135" t="s">
        <v>56249</v>
      </c>
    </row>
    <row r="5136" spans="47:56" x14ac:dyDescent="0.3">
      <c r="AU5136" t="s">
        <v>56250</v>
      </c>
      <c r="AW5136" t="s">
        <v>56251</v>
      </c>
      <c r="BA5136" t="s">
        <v>56252</v>
      </c>
      <c r="BB5136" t="s">
        <v>56253</v>
      </c>
      <c r="BD5136" t="s">
        <v>56254</v>
      </c>
    </row>
    <row r="5137" spans="47:56" x14ac:dyDescent="0.3">
      <c r="AU5137" t="s">
        <v>56255</v>
      </c>
      <c r="AW5137" t="s">
        <v>56256</v>
      </c>
      <c r="BA5137" t="s">
        <v>56257</v>
      </c>
      <c r="BB5137" t="s">
        <v>56258</v>
      </c>
      <c r="BD5137" t="s">
        <v>45455</v>
      </c>
    </row>
    <row r="5138" spans="47:56" x14ac:dyDescent="0.3">
      <c r="AU5138" t="s">
        <v>56259</v>
      </c>
      <c r="AW5138" t="s">
        <v>56260</v>
      </c>
      <c r="BA5138" t="s">
        <v>56261</v>
      </c>
      <c r="BB5138" t="s">
        <v>56262</v>
      </c>
      <c r="BD5138" t="s">
        <v>56263</v>
      </c>
    </row>
    <row r="5139" spans="47:56" x14ac:dyDescent="0.3">
      <c r="AU5139" t="s">
        <v>56264</v>
      </c>
      <c r="AW5139" t="s">
        <v>56265</v>
      </c>
      <c r="BA5139" t="s">
        <v>56266</v>
      </c>
      <c r="BB5139" t="s">
        <v>56267</v>
      </c>
      <c r="BD5139" t="s">
        <v>56268</v>
      </c>
    </row>
    <row r="5140" spans="47:56" x14ac:dyDescent="0.3">
      <c r="AU5140" t="s">
        <v>56269</v>
      </c>
      <c r="AW5140" t="s">
        <v>56270</v>
      </c>
      <c r="BA5140" t="s">
        <v>56271</v>
      </c>
      <c r="BB5140" t="s">
        <v>56272</v>
      </c>
      <c r="BD5140" t="s">
        <v>56273</v>
      </c>
    </row>
    <row r="5141" spans="47:56" x14ac:dyDescent="0.3">
      <c r="AU5141" t="s">
        <v>56274</v>
      </c>
      <c r="AW5141" t="s">
        <v>56275</v>
      </c>
      <c r="BA5141" t="s">
        <v>56276</v>
      </c>
      <c r="BB5141" t="s">
        <v>56277</v>
      </c>
      <c r="BD5141" t="s">
        <v>56278</v>
      </c>
    </row>
    <row r="5142" spans="47:56" x14ac:dyDescent="0.3">
      <c r="AU5142" t="s">
        <v>56279</v>
      </c>
      <c r="AW5142" t="s">
        <v>56280</v>
      </c>
      <c r="BA5142" t="s">
        <v>56281</v>
      </c>
      <c r="BB5142" t="s">
        <v>56282</v>
      </c>
      <c r="BD5142" t="s">
        <v>56283</v>
      </c>
    </row>
    <row r="5143" spans="47:56" x14ac:dyDescent="0.3">
      <c r="AU5143" t="s">
        <v>56284</v>
      </c>
      <c r="AW5143" t="s">
        <v>56285</v>
      </c>
      <c r="BA5143" t="s">
        <v>56286</v>
      </c>
      <c r="BB5143" t="s">
        <v>56287</v>
      </c>
      <c r="BD5143" t="s">
        <v>56288</v>
      </c>
    </row>
    <row r="5144" spans="47:56" x14ac:dyDescent="0.3">
      <c r="AU5144" t="s">
        <v>56289</v>
      </c>
      <c r="AW5144" t="s">
        <v>56290</v>
      </c>
      <c r="BA5144" t="s">
        <v>56291</v>
      </c>
      <c r="BB5144" t="s">
        <v>56292</v>
      </c>
      <c r="BD5144" t="s">
        <v>56293</v>
      </c>
    </row>
    <row r="5145" spans="47:56" x14ac:dyDescent="0.3">
      <c r="AU5145" t="s">
        <v>56294</v>
      </c>
      <c r="AW5145" t="s">
        <v>56295</v>
      </c>
      <c r="BA5145" t="s">
        <v>56296</v>
      </c>
      <c r="BB5145" t="s">
        <v>56297</v>
      </c>
      <c r="BD5145" t="s">
        <v>56298</v>
      </c>
    </row>
    <row r="5146" spans="47:56" x14ac:dyDescent="0.3">
      <c r="AU5146" t="s">
        <v>56299</v>
      </c>
      <c r="AW5146" t="s">
        <v>56300</v>
      </c>
      <c r="BA5146" t="s">
        <v>56301</v>
      </c>
      <c r="BB5146" t="s">
        <v>56302</v>
      </c>
      <c r="BD5146" t="s">
        <v>56303</v>
      </c>
    </row>
    <row r="5147" spans="47:56" x14ac:dyDescent="0.3">
      <c r="AU5147" t="s">
        <v>56304</v>
      </c>
      <c r="AW5147" t="s">
        <v>56305</v>
      </c>
      <c r="BA5147" t="s">
        <v>56306</v>
      </c>
      <c r="BB5147" t="s">
        <v>56307</v>
      </c>
      <c r="BD5147" t="s">
        <v>56308</v>
      </c>
    </row>
    <row r="5148" spans="47:56" x14ac:dyDescent="0.3">
      <c r="AU5148" t="s">
        <v>56309</v>
      </c>
      <c r="AW5148" t="s">
        <v>56310</v>
      </c>
      <c r="BA5148" t="s">
        <v>56311</v>
      </c>
      <c r="BB5148" t="s">
        <v>56312</v>
      </c>
      <c r="BD5148" t="s">
        <v>56313</v>
      </c>
    </row>
    <row r="5149" spans="47:56" x14ac:dyDescent="0.3">
      <c r="AU5149" t="s">
        <v>56314</v>
      </c>
      <c r="AW5149" t="s">
        <v>56315</v>
      </c>
      <c r="BA5149" t="s">
        <v>56316</v>
      </c>
      <c r="BB5149" t="s">
        <v>56317</v>
      </c>
      <c r="BD5149" t="s">
        <v>56318</v>
      </c>
    </row>
    <row r="5150" spans="47:56" x14ac:dyDescent="0.3">
      <c r="AU5150" t="s">
        <v>56319</v>
      </c>
      <c r="AW5150" t="s">
        <v>56320</v>
      </c>
      <c r="BA5150" t="s">
        <v>56321</v>
      </c>
      <c r="BB5150" t="s">
        <v>56322</v>
      </c>
      <c r="BD5150" t="s">
        <v>56323</v>
      </c>
    </row>
    <row r="5151" spans="47:56" x14ac:dyDescent="0.3">
      <c r="AU5151" t="s">
        <v>56324</v>
      </c>
      <c r="AW5151" t="s">
        <v>56325</v>
      </c>
      <c r="BA5151" t="s">
        <v>56326</v>
      </c>
      <c r="BB5151" t="s">
        <v>56327</v>
      </c>
      <c r="BD5151" t="s">
        <v>56328</v>
      </c>
    </row>
    <row r="5152" spans="47:56" x14ac:dyDescent="0.3">
      <c r="AU5152" t="s">
        <v>56329</v>
      </c>
      <c r="AW5152" t="s">
        <v>56330</v>
      </c>
      <c r="BA5152" t="s">
        <v>56331</v>
      </c>
      <c r="BB5152" t="s">
        <v>56332</v>
      </c>
      <c r="BD5152" t="s">
        <v>56333</v>
      </c>
    </row>
    <row r="5153" spans="47:56" x14ac:dyDescent="0.3">
      <c r="AU5153" t="s">
        <v>56334</v>
      </c>
      <c r="AW5153" t="s">
        <v>56335</v>
      </c>
      <c r="BA5153" t="s">
        <v>56336</v>
      </c>
      <c r="BB5153" t="s">
        <v>56337</v>
      </c>
      <c r="BD5153" t="s">
        <v>56338</v>
      </c>
    </row>
    <row r="5154" spans="47:56" x14ac:dyDescent="0.3">
      <c r="AU5154" t="s">
        <v>56339</v>
      </c>
      <c r="AW5154" t="s">
        <v>56340</v>
      </c>
      <c r="BA5154" t="s">
        <v>56341</v>
      </c>
      <c r="BB5154" t="s">
        <v>56342</v>
      </c>
      <c r="BD5154" t="s">
        <v>56343</v>
      </c>
    </row>
    <row r="5155" spans="47:56" x14ac:dyDescent="0.3">
      <c r="AU5155" t="s">
        <v>56344</v>
      </c>
      <c r="AW5155" t="s">
        <v>56345</v>
      </c>
      <c r="BA5155" t="s">
        <v>56346</v>
      </c>
      <c r="BB5155" t="s">
        <v>56347</v>
      </c>
      <c r="BD5155" t="s">
        <v>56348</v>
      </c>
    </row>
    <row r="5156" spans="47:56" x14ac:dyDescent="0.3">
      <c r="AU5156" t="s">
        <v>56349</v>
      </c>
      <c r="AW5156" t="s">
        <v>56350</v>
      </c>
      <c r="BA5156" t="s">
        <v>56351</v>
      </c>
      <c r="BB5156" t="s">
        <v>56352</v>
      </c>
      <c r="BD5156" t="s">
        <v>56353</v>
      </c>
    </row>
    <row r="5157" spans="47:56" x14ac:dyDescent="0.3">
      <c r="AU5157" t="s">
        <v>56354</v>
      </c>
      <c r="AW5157" t="s">
        <v>56355</v>
      </c>
      <c r="BA5157" t="s">
        <v>56356</v>
      </c>
      <c r="BB5157" t="s">
        <v>32986</v>
      </c>
      <c r="BD5157" t="s">
        <v>56357</v>
      </c>
    </row>
    <row r="5158" spans="47:56" x14ac:dyDescent="0.3">
      <c r="AU5158" t="s">
        <v>56358</v>
      </c>
      <c r="AW5158" t="s">
        <v>56359</v>
      </c>
      <c r="BA5158" t="s">
        <v>56360</v>
      </c>
      <c r="BB5158" t="s">
        <v>56361</v>
      </c>
      <c r="BD5158" t="s">
        <v>56362</v>
      </c>
    </row>
    <row r="5159" spans="47:56" x14ac:dyDescent="0.3">
      <c r="AU5159" t="s">
        <v>56363</v>
      </c>
      <c r="AW5159" t="s">
        <v>56364</v>
      </c>
      <c r="BA5159" t="s">
        <v>56365</v>
      </c>
      <c r="BB5159" t="s">
        <v>56366</v>
      </c>
      <c r="BD5159" t="s">
        <v>56367</v>
      </c>
    </row>
    <row r="5160" spans="47:56" x14ac:dyDescent="0.3">
      <c r="AU5160" t="s">
        <v>56368</v>
      </c>
      <c r="AW5160" t="s">
        <v>56369</v>
      </c>
      <c r="BA5160" t="s">
        <v>56370</v>
      </c>
      <c r="BB5160" t="s">
        <v>56371</v>
      </c>
      <c r="BD5160" t="s">
        <v>56372</v>
      </c>
    </row>
    <row r="5161" spans="47:56" x14ac:dyDescent="0.3">
      <c r="AU5161" t="s">
        <v>56373</v>
      </c>
      <c r="AW5161" t="s">
        <v>56374</v>
      </c>
      <c r="BA5161" t="s">
        <v>56375</v>
      </c>
      <c r="BB5161" t="s">
        <v>56376</v>
      </c>
      <c r="BD5161" t="s">
        <v>56377</v>
      </c>
    </row>
    <row r="5162" spans="47:56" x14ac:dyDescent="0.3">
      <c r="AU5162" t="s">
        <v>56378</v>
      </c>
      <c r="AW5162" t="s">
        <v>56379</v>
      </c>
      <c r="BA5162" t="s">
        <v>56380</v>
      </c>
      <c r="BB5162" t="s">
        <v>56381</v>
      </c>
      <c r="BD5162" t="s">
        <v>56382</v>
      </c>
    </row>
    <row r="5163" spans="47:56" x14ac:dyDescent="0.3">
      <c r="AU5163" t="s">
        <v>56383</v>
      </c>
      <c r="AW5163" t="s">
        <v>56384</v>
      </c>
      <c r="BA5163" t="s">
        <v>13644</v>
      </c>
      <c r="BB5163" t="s">
        <v>56385</v>
      </c>
      <c r="BD5163" t="s">
        <v>56386</v>
      </c>
    </row>
    <row r="5164" spans="47:56" x14ac:dyDescent="0.3">
      <c r="AU5164" t="s">
        <v>56387</v>
      </c>
      <c r="AW5164" t="s">
        <v>56388</v>
      </c>
      <c r="BA5164" t="s">
        <v>56389</v>
      </c>
      <c r="BB5164" t="s">
        <v>56390</v>
      </c>
      <c r="BD5164" t="s">
        <v>56391</v>
      </c>
    </row>
    <row r="5165" spans="47:56" x14ac:dyDescent="0.3">
      <c r="AU5165" t="s">
        <v>56392</v>
      </c>
      <c r="AW5165" t="s">
        <v>56393</v>
      </c>
      <c r="BA5165" t="s">
        <v>56394</v>
      </c>
      <c r="BB5165" t="s">
        <v>56395</v>
      </c>
      <c r="BD5165" t="s">
        <v>56396</v>
      </c>
    </row>
    <row r="5166" spans="47:56" x14ac:dyDescent="0.3">
      <c r="AU5166" t="s">
        <v>56397</v>
      </c>
      <c r="AW5166" t="s">
        <v>56398</v>
      </c>
      <c r="BA5166" t="s">
        <v>56399</v>
      </c>
      <c r="BB5166" t="s">
        <v>56400</v>
      </c>
      <c r="BD5166" t="s">
        <v>56401</v>
      </c>
    </row>
    <row r="5167" spans="47:56" x14ac:dyDescent="0.3">
      <c r="AU5167" t="s">
        <v>56402</v>
      </c>
      <c r="AW5167" t="s">
        <v>56403</v>
      </c>
      <c r="BA5167" t="s">
        <v>56404</v>
      </c>
      <c r="BB5167" t="s">
        <v>56405</v>
      </c>
      <c r="BD5167" t="s">
        <v>56406</v>
      </c>
    </row>
    <row r="5168" spans="47:56" x14ac:dyDescent="0.3">
      <c r="AU5168" t="s">
        <v>56407</v>
      </c>
      <c r="AW5168" t="s">
        <v>56408</v>
      </c>
      <c r="BA5168" t="s">
        <v>56409</v>
      </c>
      <c r="BB5168" t="s">
        <v>56410</v>
      </c>
      <c r="BD5168" t="s">
        <v>56411</v>
      </c>
    </row>
    <row r="5169" spans="47:56" x14ac:dyDescent="0.3">
      <c r="AU5169" t="s">
        <v>56412</v>
      </c>
      <c r="AW5169" t="s">
        <v>56413</v>
      </c>
      <c r="BA5169" t="s">
        <v>56414</v>
      </c>
      <c r="BB5169" t="s">
        <v>56415</v>
      </c>
      <c r="BD5169" t="s">
        <v>56416</v>
      </c>
    </row>
    <row r="5170" spans="47:56" x14ac:dyDescent="0.3">
      <c r="AU5170" t="s">
        <v>56417</v>
      </c>
      <c r="AW5170" t="s">
        <v>56418</v>
      </c>
      <c r="BA5170" t="s">
        <v>56419</v>
      </c>
      <c r="BB5170" t="s">
        <v>56420</v>
      </c>
      <c r="BD5170" t="s">
        <v>56421</v>
      </c>
    </row>
    <row r="5171" spans="47:56" x14ac:dyDescent="0.3">
      <c r="AU5171" t="s">
        <v>56422</v>
      </c>
      <c r="AW5171" t="s">
        <v>56423</v>
      </c>
      <c r="BA5171" t="s">
        <v>56424</v>
      </c>
      <c r="BB5171" t="s">
        <v>56425</v>
      </c>
      <c r="BD5171" t="s">
        <v>56426</v>
      </c>
    </row>
    <row r="5172" spans="47:56" x14ac:dyDescent="0.3">
      <c r="AU5172" t="s">
        <v>56427</v>
      </c>
      <c r="AW5172" t="s">
        <v>56428</v>
      </c>
      <c r="BA5172" t="s">
        <v>56429</v>
      </c>
      <c r="BB5172" t="s">
        <v>56430</v>
      </c>
      <c r="BD5172" t="s">
        <v>56431</v>
      </c>
    </row>
    <row r="5173" spans="47:56" x14ac:dyDescent="0.3">
      <c r="AU5173" t="s">
        <v>56432</v>
      </c>
      <c r="AW5173" t="s">
        <v>56433</v>
      </c>
      <c r="BA5173" t="s">
        <v>56434</v>
      </c>
      <c r="BB5173" t="s">
        <v>56435</v>
      </c>
      <c r="BD5173" t="s">
        <v>56436</v>
      </c>
    </row>
    <row r="5174" spans="47:56" x14ac:dyDescent="0.3">
      <c r="AU5174" t="s">
        <v>56437</v>
      </c>
      <c r="AW5174" t="s">
        <v>56438</v>
      </c>
      <c r="BA5174" t="s">
        <v>56439</v>
      </c>
      <c r="BB5174" t="s">
        <v>56440</v>
      </c>
      <c r="BD5174" t="s">
        <v>56441</v>
      </c>
    </row>
    <row r="5175" spans="47:56" x14ac:dyDescent="0.3">
      <c r="AU5175" t="s">
        <v>56442</v>
      </c>
      <c r="AW5175" t="s">
        <v>56443</v>
      </c>
      <c r="BA5175" t="s">
        <v>56444</v>
      </c>
      <c r="BB5175" t="s">
        <v>56445</v>
      </c>
      <c r="BD5175" t="s">
        <v>56446</v>
      </c>
    </row>
    <row r="5176" spans="47:56" x14ac:dyDescent="0.3">
      <c r="AU5176" t="s">
        <v>56447</v>
      </c>
      <c r="AW5176" t="s">
        <v>56448</v>
      </c>
      <c r="BA5176" t="s">
        <v>56449</v>
      </c>
      <c r="BB5176" t="s">
        <v>56450</v>
      </c>
      <c r="BD5176" t="s">
        <v>56451</v>
      </c>
    </row>
    <row r="5177" spans="47:56" x14ac:dyDescent="0.3">
      <c r="AU5177" t="s">
        <v>56452</v>
      </c>
      <c r="AW5177" t="s">
        <v>56453</v>
      </c>
      <c r="BA5177" t="s">
        <v>56454</v>
      </c>
      <c r="BB5177" t="s">
        <v>56455</v>
      </c>
      <c r="BD5177" t="s">
        <v>56456</v>
      </c>
    </row>
    <row r="5178" spans="47:56" x14ac:dyDescent="0.3">
      <c r="AU5178" t="s">
        <v>56457</v>
      </c>
      <c r="AW5178" t="s">
        <v>56458</v>
      </c>
      <c r="BA5178" t="s">
        <v>56459</v>
      </c>
      <c r="BB5178" t="s">
        <v>56460</v>
      </c>
      <c r="BD5178" t="s">
        <v>56461</v>
      </c>
    </row>
    <row r="5179" spans="47:56" x14ac:dyDescent="0.3">
      <c r="AU5179" t="s">
        <v>56462</v>
      </c>
      <c r="AW5179" t="s">
        <v>56463</v>
      </c>
      <c r="BA5179" t="s">
        <v>56464</v>
      </c>
      <c r="BB5179" t="s">
        <v>56465</v>
      </c>
      <c r="BD5179" t="s">
        <v>56466</v>
      </c>
    </row>
    <row r="5180" spans="47:56" x14ac:dyDescent="0.3">
      <c r="AU5180" t="s">
        <v>56467</v>
      </c>
      <c r="AW5180" t="s">
        <v>56468</v>
      </c>
      <c r="BA5180" t="s">
        <v>56469</v>
      </c>
      <c r="BB5180" t="s">
        <v>56470</v>
      </c>
      <c r="BD5180" t="s">
        <v>56471</v>
      </c>
    </row>
    <row r="5181" spans="47:56" x14ac:dyDescent="0.3">
      <c r="AU5181" t="s">
        <v>41759</v>
      </c>
      <c r="AW5181" t="s">
        <v>56472</v>
      </c>
      <c r="BA5181" t="s">
        <v>56473</v>
      </c>
      <c r="BB5181" t="s">
        <v>56474</v>
      </c>
      <c r="BD5181" t="s">
        <v>56475</v>
      </c>
    </row>
    <row r="5182" spans="47:56" x14ac:dyDescent="0.3">
      <c r="AU5182" t="s">
        <v>56476</v>
      </c>
      <c r="AW5182" t="s">
        <v>56477</v>
      </c>
      <c r="BA5182" t="s">
        <v>56478</v>
      </c>
      <c r="BB5182" t="s">
        <v>56479</v>
      </c>
      <c r="BD5182" t="s">
        <v>56480</v>
      </c>
    </row>
    <row r="5183" spans="47:56" x14ac:dyDescent="0.3">
      <c r="AU5183" t="s">
        <v>56481</v>
      </c>
      <c r="AW5183" t="s">
        <v>56482</v>
      </c>
      <c r="BA5183" t="s">
        <v>56483</v>
      </c>
      <c r="BB5183" t="s">
        <v>56484</v>
      </c>
      <c r="BD5183" t="s">
        <v>56485</v>
      </c>
    </row>
    <row r="5184" spans="47:56" x14ac:dyDescent="0.3">
      <c r="AU5184" t="s">
        <v>56486</v>
      </c>
      <c r="AW5184" t="s">
        <v>56487</v>
      </c>
      <c r="BA5184" t="s">
        <v>56488</v>
      </c>
      <c r="BB5184" t="s">
        <v>56489</v>
      </c>
      <c r="BD5184" t="s">
        <v>56490</v>
      </c>
    </row>
    <row r="5185" spans="47:56" x14ac:dyDescent="0.3">
      <c r="AU5185" t="s">
        <v>56491</v>
      </c>
      <c r="AW5185" t="s">
        <v>56492</v>
      </c>
      <c r="BA5185" t="s">
        <v>56493</v>
      </c>
      <c r="BB5185" t="s">
        <v>56494</v>
      </c>
      <c r="BD5185" t="s">
        <v>56495</v>
      </c>
    </row>
    <row r="5186" spans="47:56" x14ac:dyDescent="0.3">
      <c r="AU5186" t="s">
        <v>56496</v>
      </c>
      <c r="AW5186" t="s">
        <v>56497</v>
      </c>
      <c r="BA5186" t="s">
        <v>56498</v>
      </c>
      <c r="BB5186" t="s">
        <v>56499</v>
      </c>
      <c r="BD5186" t="s">
        <v>56500</v>
      </c>
    </row>
    <row r="5187" spans="47:56" x14ac:dyDescent="0.3">
      <c r="AU5187" t="s">
        <v>56501</v>
      </c>
      <c r="AW5187" t="s">
        <v>56502</v>
      </c>
      <c r="BA5187" t="s">
        <v>56503</v>
      </c>
      <c r="BB5187" t="s">
        <v>56504</v>
      </c>
      <c r="BD5187" t="s">
        <v>56505</v>
      </c>
    </row>
    <row r="5188" spans="47:56" x14ac:dyDescent="0.3">
      <c r="AU5188" t="s">
        <v>56506</v>
      </c>
      <c r="AW5188" t="s">
        <v>56507</v>
      </c>
      <c r="BA5188" t="s">
        <v>56508</v>
      </c>
      <c r="BB5188" t="s">
        <v>56509</v>
      </c>
      <c r="BD5188" t="s">
        <v>56510</v>
      </c>
    </row>
    <row r="5189" spans="47:56" x14ac:dyDescent="0.3">
      <c r="AU5189" t="s">
        <v>56511</v>
      </c>
      <c r="AW5189" t="s">
        <v>56512</v>
      </c>
      <c r="BA5189" t="s">
        <v>56513</v>
      </c>
      <c r="BB5189" t="s">
        <v>56514</v>
      </c>
      <c r="BD5189" t="s">
        <v>56515</v>
      </c>
    </row>
    <row r="5190" spans="47:56" x14ac:dyDescent="0.3">
      <c r="AU5190" t="s">
        <v>56516</v>
      </c>
      <c r="AW5190" t="s">
        <v>56517</v>
      </c>
      <c r="BA5190" t="s">
        <v>56518</v>
      </c>
      <c r="BB5190" t="s">
        <v>56519</v>
      </c>
      <c r="BD5190" t="s">
        <v>56520</v>
      </c>
    </row>
    <row r="5191" spans="47:56" x14ac:dyDescent="0.3">
      <c r="AU5191" t="s">
        <v>56521</v>
      </c>
      <c r="AW5191" t="s">
        <v>56522</v>
      </c>
      <c r="BA5191" t="s">
        <v>56523</v>
      </c>
      <c r="BB5191" t="s">
        <v>56524</v>
      </c>
      <c r="BD5191" t="s">
        <v>56525</v>
      </c>
    </row>
    <row r="5192" spans="47:56" x14ac:dyDescent="0.3">
      <c r="AU5192" t="s">
        <v>56526</v>
      </c>
      <c r="AW5192" t="s">
        <v>56527</v>
      </c>
      <c r="BA5192" t="s">
        <v>56528</v>
      </c>
      <c r="BB5192" t="s">
        <v>56529</v>
      </c>
      <c r="BD5192" t="s">
        <v>56530</v>
      </c>
    </row>
    <row r="5193" spans="47:56" x14ac:dyDescent="0.3">
      <c r="AU5193" t="s">
        <v>56531</v>
      </c>
      <c r="AW5193" t="s">
        <v>56532</v>
      </c>
      <c r="BA5193" t="s">
        <v>56533</v>
      </c>
      <c r="BB5193" t="s">
        <v>56534</v>
      </c>
      <c r="BD5193" t="s">
        <v>56535</v>
      </c>
    </row>
    <row r="5194" spans="47:56" x14ac:dyDescent="0.3">
      <c r="AU5194" t="s">
        <v>56536</v>
      </c>
      <c r="AW5194" t="s">
        <v>56537</v>
      </c>
      <c r="BA5194" t="s">
        <v>56538</v>
      </c>
      <c r="BB5194" t="s">
        <v>56539</v>
      </c>
      <c r="BD5194" t="s">
        <v>56540</v>
      </c>
    </row>
    <row r="5195" spans="47:56" x14ac:dyDescent="0.3">
      <c r="AU5195" t="s">
        <v>56541</v>
      </c>
      <c r="AW5195" t="s">
        <v>1644</v>
      </c>
      <c r="BA5195" t="s">
        <v>56542</v>
      </c>
      <c r="BB5195" t="s">
        <v>56543</v>
      </c>
      <c r="BD5195" t="s">
        <v>56544</v>
      </c>
    </row>
    <row r="5196" spans="47:56" x14ac:dyDescent="0.3">
      <c r="AU5196" t="s">
        <v>41878</v>
      </c>
      <c r="AW5196" t="s">
        <v>56545</v>
      </c>
      <c r="BA5196" t="s">
        <v>56546</v>
      </c>
      <c r="BB5196" t="s">
        <v>33453</v>
      </c>
      <c r="BD5196" t="s">
        <v>56547</v>
      </c>
    </row>
    <row r="5197" spans="47:56" x14ac:dyDescent="0.3">
      <c r="AU5197" t="s">
        <v>56548</v>
      </c>
      <c r="AW5197" t="s">
        <v>56549</v>
      </c>
      <c r="BA5197" t="s">
        <v>56550</v>
      </c>
      <c r="BB5197" t="s">
        <v>56551</v>
      </c>
      <c r="BD5197" t="s">
        <v>56552</v>
      </c>
    </row>
    <row r="5198" spans="47:56" x14ac:dyDescent="0.3">
      <c r="AU5198" t="s">
        <v>56553</v>
      </c>
      <c r="AW5198" t="s">
        <v>56554</v>
      </c>
      <c r="BA5198" t="s">
        <v>56555</v>
      </c>
      <c r="BB5198" t="s">
        <v>56556</v>
      </c>
      <c r="BD5198" t="s">
        <v>56557</v>
      </c>
    </row>
    <row r="5199" spans="47:56" x14ac:dyDescent="0.3">
      <c r="AU5199" t="s">
        <v>56558</v>
      </c>
      <c r="AW5199" t="s">
        <v>56559</v>
      </c>
      <c r="BA5199" t="s">
        <v>56560</v>
      </c>
      <c r="BB5199" t="s">
        <v>56561</v>
      </c>
      <c r="BD5199" t="s">
        <v>56562</v>
      </c>
    </row>
    <row r="5200" spans="47:56" x14ac:dyDescent="0.3">
      <c r="AU5200" t="s">
        <v>56563</v>
      </c>
      <c r="AW5200" t="s">
        <v>56564</v>
      </c>
      <c r="BA5200" t="s">
        <v>56565</v>
      </c>
      <c r="BB5200" t="s">
        <v>56566</v>
      </c>
      <c r="BD5200" t="s">
        <v>56567</v>
      </c>
    </row>
    <row r="5201" spans="47:56" x14ac:dyDescent="0.3">
      <c r="AU5201" t="s">
        <v>56568</v>
      </c>
      <c r="AW5201" t="s">
        <v>21337</v>
      </c>
      <c r="BA5201" t="s">
        <v>56569</v>
      </c>
      <c r="BB5201" t="s">
        <v>56570</v>
      </c>
      <c r="BD5201" t="s">
        <v>56571</v>
      </c>
    </row>
    <row r="5202" spans="47:56" x14ac:dyDescent="0.3">
      <c r="AU5202" t="s">
        <v>56572</v>
      </c>
      <c r="AW5202" t="s">
        <v>56573</v>
      </c>
      <c r="BA5202" t="s">
        <v>56574</v>
      </c>
      <c r="BB5202" t="s">
        <v>56575</v>
      </c>
      <c r="BD5202" t="s">
        <v>56576</v>
      </c>
    </row>
    <row r="5203" spans="47:56" x14ac:dyDescent="0.3">
      <c r="AU5203" t="s">
        <v>56577</v>
      </c>
      <c r="AW5203" t="s">
        <v>56578</v>
      </c>
      <c r="BA5203" t="s">
        <v>56579</v>
      </c>
      <c r="BB5203" t="s">
        <v>56580</v>
      </c>
      <c r="BD5203" t="s">
        <v>56581</v>
      </c>
    </row>
    <row r="5204" spans="47:56" x14ac:dyDescent="0.3">
      <c r="AU5204" t="s">
        <v>56582</v>
      </c>
      <c r="AW5204" t="s">
        <v>56583</v>
      </c>
      <c r="BA5204" t="s">
        <v>56584</v>
      </c>
      <c r="BB5204" t="s">
        <v>56585</v>
      </c>
      <c r="BD5204" t="s">
        <v>56586</v>
      </c>
    </row>
    <row r="5205" spans="47:56" x14ac:dyDescent="0.3">
      <c r="AU5205" t="s">
        <v>56587</v>
      </c>
      <c r="AW5205" t="s">
        <v>56588</v>
      </c>
      <c r="BA5205" t="s">
        <v>56589</v>
      </c>
      <c r="BB5205" t="s">
        <v>56590</v>
      </c>
      <c r="BD5205" t="s">
        <v>56591</v>
      </c>
    </row>
    <row r="5206" spans="47:56" x14ac:dyDescent="0.3">
      <c r="AU5206" t="s">
        <v>56592</v>
      </c>
      <c r="AW5206" t="s">
        <v>56593</v>
      </c>
      <c r="BA5206" t="s">
        <v>56594</v>
      </c>
      <c r="BB5206" t="s">
        <v>56595</v>
      </c>
      <c r="BD5206" t="s">
        <v>56596</v>
      </c>
    </row>
    <row r="5207" spans="47:56" x14ac:dyDescent="0.3">
      <c r="AU5207" t="s">
        <v>56597</v>
      </c>
      <c r="AW5207" t="s">
        <v>19577</v>
      </c>
      <c r="BA5207" t="s">
        <v>56598</v>
      </c>
      <c r="BB5207" t="s">
        <v>56599</v>
      </c>
      <c r="BD5207" t="s">
        <v>56600</v>
      </c>
    </row>
    <row r="5208" spans="47:56" x14ac:dyDescent="0.3">
      <c r="AU5208" t="s">
        <v>56601</v>
      </c>
      <c r="AW5208" t="s">
        <v>56602</v>
      </c>
      <c r="BA5208" t="s">
        <v>56603</v>
      </c>
      <c r="BB5208" t="s">
        <v>56604</v>
      </c>
      <c r="BD5208" t="s">
        <v>56605</v>
      </c>
    </row>
    <row r="5209" spans="47:56" x14ac:dyDescent="0.3">
      <c r="AU5209" t="s">
        <v>56606</v>
      </c>
      <c r="AW5209" t="s">
        <v>56607</v>
      </c>
      <c r="BA5209" t="s">
        <v>56608</v>
      </c>
      <c r="BB5209" t="s">
        <v>56609</v>
      </c>
      <c r="BD5209" t="s">
        <v>56610</v>
      </c>
    </row>
    <row r="5210" spans="47:56" x14ac:dyDescent="0.3">
      <c r="AU5210" t="s">
        <v>56611</v>
      </c>
      <c r="AW5210" t="s">
        <v>56612</v>
      </c>
      <c r="BA5210" t="s">
        <v>56613</v>
      </c>
      <c r="BB5210" t="s">
        <v>56614</v>
      </c>
      <c r="BD5210" t="s">
        <v>56615</v>
      </c>
    </row>
    <row r="5211" spans="47:56" x14ac:dyDescent="0.3">
      <c r="AU5211" t="s">
        <v>56616</v>
      </c>
      <c r="AW5211" t="s">
        <v>56617</v>
      </c>
      <c r="BA5211" t="s">
        <v>56618</v>
      </c>
      <c r="BB5211" t="s">
        <v>56619</v>
      </c>
      <c r="BD5211" t="s">
        <v>56620</v>
      </c>
    </row>
    <row r="5212" spans="47:56" x14ac:dyDescent="0.3">
      <c r="AU5212" t="s">
        <v>56621</v>
      </c>
      <c r="AW5212" t="s">
        <v>56622</v>
      </c>
      <c r="BA5212" t="s">
        <v>56623</v>
      </c>
      <c r="BB5212" t="s">
        <v>56624</v>
      </c>
      <c r="BD5212" t="s">
        <v>56625</v>
      </c>
    </row>
    <row r="5213" spans="47:56" x14ac:dyDescent="0.3">
      <c r="AU5213" t="s">
        <v>56626</v>
      </c>
      <c r="AW5213" t="s">
        <v>56627</v>
      </c>
      <c r="BA5213" t="s">
        <v>56628</v>
      </c>
      <c r="BB5213" t="s">
        <v>56629</v>
      </c>
      <c r="BD5213" t="s">
        <v>56630</v>
      </c>
    </row>
    <row r="5214" spans="47:56" x14ac:dyDescent="0.3">
      <c r="AU5214" t="s">
        <v>56631</v>
      </c>
      <c r="AW5214" t="s">
        <v>56632</v>
      </c>
      <c r="BA5214" t="s">
        <v>56633</v>
      </c>
      <c r="BB5214" t="s">
        <v>56634</v>
      </c>
      <c r="BD5214" t="s">
        <v>56635</v>
      </c>
    </row>
    <row r="5215" spans="47:56" x14ac:dyDescent="0.3">
      <c r="AU5215" t="s">
        <v>56636</v>
      </c>
      <c r="AW5215" t="s">
        <v>56637</v>
      </c>
      <c r="BA5215" t="s">
        <v>56638</v>
      </c>
      <c r="BB5215" t="s">
        <v>56639</v>
      </c>
      <c r="BD5215" t="s">
        <v>56640</v>
      </c>
    </row>
    <row r="5216" spans="47:56" x14ac:dyDescent="0.3">
      <c r="AU5216" t="s">
        <v>56641</v>
      </c>
      <c r="AW5216" t="s">
        <v>56642</v>
      </c>
      <c r="BA5216" t="s">
        <v>56643</v>
      </c>
      <c r="BB5216" t="s">
        <v>56644</v>
      </c>
      <c r="BD5216" t="s">
        <v>56645</v>
      </c>
    </row>
    <row r="5217" spans="47:56" x14ac:dyDescent="0.3">
      <c r="AU5217" t="s">
        <v>56646</v>
      </c>
      <c r="AW5217" t="s">
        <v>56647</v>
      </c>
      <c r="BA5217" t="s">
        <v>56648</v>
      </c>
      <c r="BB5217" t="s">
        <v>56649</v>
      </c>
      <c r="BD5217" t="s">
        <v>56650</v>
      </c>
    </row>
    <row r="5218" spans="47:56" x14ac:dyDescent="0.3">
      <c r="AU5218" t="s">
        <v>56651</v>
      </c>
      <c r="AW5218" t="s">
        <v>56652</v>
      </c>
      <c r="BA5218" t="s">
        <v>56653</v>
      </c>
      <c r="BB5218" t="s">
        <v>56654</v>
      </c>
      <c r="BD5218" t="s">
        <v>56655</v>
      </c>
    </row>
    <row r="5219" spans="47:56" x14ac:dyDescent="0.3">
      <c r="AU5219" t="s">
        <v>56656</v>
      </c>
      <c r="AW5219" t="s">
        <v>56657</v>
      </c>
      <c r="BA5219" t="s">
        <v>56658</v>
      </c>
      <c r="BB5219" t="s">
        <v>56659</v>
      </c>
      <c r="BD5219" t="s">
        <v>56660</v>
      </c>
    </row>
    <row r="5220" spans="47:56" x14ac:dyDescent="0.3">
      <c r="AU5220" t="s">
        <v>56661</v>
      </c>
      <c r="AW5220" t="s">
        <v>56662</v>
      </c>
      <c r="BA5220" t="s">
        <v>56663</v>
      </c>
      <c r="BB5220" t="s">
        <v>56664</v>
      </c>
      <c r="BD5220" t="s">
        <v>56665</v>
      </c>
    </row>
    <row r="5221" spans="47:56" x14ac:dyDescent="0.3">
      <c r="AU5221" t="s">
        <v>56666</v>
      </c>
      <c r="AW5221" t="s">
        <v>56667</v>
      </c>
      <c r="BA5221" t="s">
        <v>56668</v>
      </c>
      <c r="BB5221" t="s">
        <v>56669</v>
      </c>
      <c r="BD5221" t="s">
        <v>56670</v>
      </c>
    </row>
    <row r="5222" spans="47:56" x14ac:dyDescent="0.3">
      <c r="AU5222" t="s">
        <v>56671</v>
      </c>
      <c r="AW5222" t="s">
        <v>56672</v>
      </c>
      <c r="BA5222" t="s">
        <v>56673</v>
      </c>
      <c r="BB5222" t="s">
        <v>56674</v>
      </c>
      <c r="BD5222" t="s">
        <v>56675</v>
      </c>
    </row>
    <row r="5223" spans="47:56" x14ac:dyDescent="0.3">
      <c r="AU5223" t="s">
        <v>56676</v>
      </c>
      <c r="AW5223" t="s">
        <v>56677</v>
      </c>
      <c r="BA5223" t="s">
        <v>56678</v>
      </c>
      <c r="BB5223" t="s">
        <v>56679</v>
      </c>
      <c r="BD5223" t="s">
        <v>56680</v>
      </c>
    </row>
    <row r="5224" spans="47:56" x14ac:dyDescent="0.3">
      <c r="AU5224" t="s">
        <v>56681</v>
      </c>
      <c r="AW5224" t="s">
        <v>56682</v>
      </c>
      <c r="BA5224" t="s">
        <v>56683</v>
      </c>
      <c r="BB5224" t="s">
        <v>56684</v>
      </c>
      <c r="BD5224" t="s">
        <v>56685</v>
      </c>
    </row>
    <row r="5225" spans="47:56" x14ac:dyDescent="0.3">
      <c r="AU5225" t="s">
        <v>56686</v>
      </c>
      <c r="AW5225" t="s">
        <v>56687</v>
      </c>
      <c r="BA5225" t="s">
        <v>56688</v>
      </c>
      <c r="BB5225" t="s">
        <v>56689</v>
      </c>
      <c r="BD5225" t="s">
        <v>56690</v>
      </c>
    </row>
    <row r="5226" spans="47:56" x14ac:dyDescent="0.3">
      <c r="AU5226" t="s">
        <v>56691</v>
      </c>
      <c r="AW5226" t="s">
        <v>56692</v>
      </c>
      <c r="BA5226" t="s">
        <v>56693</v>
      </c>
      <c r="BB5226" t="s">
        <v>56694</v>
      </c>
      <c r="BD5226" t="s">
        <v>56695</v>
      </c>
    </row>
    <row r="5227" spans="47:56" x14ac:dyDescent="0.3">
      <c r="AU5227" t="s">
        <v>56696</v>
      </c>
      <c r="AW5227" t="s">
        <v>56697</v>
      </c>
      <c r="BA5227" t="s">
        <v>56698</v>
      </c>
      <c r="BB5227" t="s">
        <v>56699</v>
      </c>
      <c r="BD5227" t="s">
        <v>56700</v>
      </c>
    </row>
    <row r="5228" spans="47:56" x14ac:dyDescent="0.3">
      <c r="AU5228" t="s">
        <v>56701</v>
      </c>
      <c r="AW5228" t="s">
        <v>56702</v>
      </c>
      <c r="BA5228" t="s">
        <v>56703</v>
      </c>
      <c r="BB5228" t="s">
        <v>825</v>
      </c>
      <c r="BD5228" t="s">
        <v>56704</v>
      </c>
    </row>
    <row r="5229" spans="47:56" x14ac:dyDescent="0.3">
      <c r="AU5229" t="s">
        <v>56705</v>
      </c>
      <c r="AW5229" t="s">
        <v>56706</v>
      </c>
      <c r="BA5229" t="s">
        <v>56707</v>
      </c>
      <c r="BB5229" t="s">
        <v>56708</v>
      </c>
      <c r="BD5229" t="s">
        <v>56709</v>
      </c>
    </row>
    <row r="5230" spans="47:56" x14ac:dyDescent="0.3">
      <c r="AU5230" t="s">
        <v>56710</v>
      </c>
      <c r="AW5230" t="s">
        <v>56711</v>
      </c>
      <c r="BA5230" t="s">
        <v>56712</v>
      </c>
      <c r="BB5230" t="s">
        <v>56713</v>
      </c>
      <c r="BD5230" t="s">
        <v>56714</v>
      </c>
    </row>
    <row r="5231" spans="47:56" x14ac:dyDescent="0.3">
      <c r="AU5231" t="s">
        <v>56715</v>
      </c>
      <c r="AW5231" t="s">
        <v>56716</v>
      </c>
      <c r="BA5231" t="s">
        <v>56717</v>
      </c>
      <c r="BB5231" t="s">
        <v>56718</v>
      </c>
      <c r="BD5231" t="s">
        <v>56719</v>
      </c>
    </row>
    <row r="5232" spans="47:56" x14ac:dyDescent="0.3">
      <c r="AU5232" t="s">
        <v>56720</v>
      </c>
      <c r="AW5232" t="s">
        <v>56721</v>
      </c>
      <c r="BA5232" t="s">
        <v>56722</v>
      </c>
      <c r="BB5232" t="s">
        <v>56723</v>
      </c>
      <c r="BD5232" t="s">
        <v>56724</v>
      </c>
    </row>
    <row r="5233" spans="47:56" x14ac:dyDescent="0.3">
      <c r="AU5233" t="s">
        <v>56725</v>
      </c>
      <c r="AW5233" t="s">
        <v>56726</v>
      </c>
      <c r="BA5233" t="s">
        <v>56727</v>
      </c>
      <c r="BB5233" t="s">
        <v>56728</v>
      </c>
      <c r="BD5233" t="s">
        <v>56729</v>
      </c>
    </row>
    <row r="5234" spans="47:56" x14ac:dyDescent="0.3">
      <c r="AU5234" t="s">
        <v>56730</v>
      </c>
      <c r="AW5234" t="s">
        <v>56731</v>
      </c>
      <c r="BA5234" t="s">
        <v>56732</v>
      </c>
      <c r="BB5234" t="s">
        <v>56733</v>
      </c>
      <c r="BD5234" t="s">
        <v>56734</v>
      </c>
    </row>
    <row r="5235" spans="47:56" x14ac:dyDescent="0.3">
      <c r="AU5235" t="s">
        <v>56735</v>
      </c>
      <c r="AW5235" t="s">
        <v>56736</v>
      </c>
      <c r="BA5235" t="s">
        <v>56737</v>
      </c>
      <c r="BB5235" t="s">
        <v>56738</v>
      </c>
      <c r="BD5235" t="s">
        <v>56739</v>
      </c>
    </row>
    <row r="5236" spans="47:56" x14ac:dyDescent="0.3">
      <c r="AU5236" t="s">
        <v>56740</v>
      </c>
      <c r="AW5236" t="s">
        <v>56741</v>
      </c>
      <c r="BA5236" t="s">
        <v>56742</v>
      </c>
      <c r="BB5236" t="s">
        <v>56743</v>
      </c>
      <c r="BD5236" t="s">
        <v>56744</v>
      </c>
    </row>
    <row r="5237" spans="47:56" x14ac:dyDescent="0.3">
      <c r="AU5237" t="s">
        <v>56745</v>
      </c>
      <c r="AW5237" t="s">
        <v>56746</v>
      </c>
      <c r="BA5237" t="s">
        <v>56747</v>
      </c>
      <c r="BB5237" t="s">
        <v>56748</v>
      </c>
      <c r="BD5237" t="s">
        <v>56749</v>
      </c>
    </row>
    <row r="5238" spans="47:56" x14ac:dyDescent="0.3">
      <c r="AU5238" t="s">
        <v>56750</v>
      </c>
      <c r="AW5238" t="s">
        <v>56751</v>
      </c>
      <c r="BA5238" t="s">
        <v>56752</v>
      </c>
      <c r="BB5238" t="s">
        <v>56753</v>
      </c>
      <c r="BD5238" t="s">
        <v>56754</v>
      </c>
    </row>
    <row r="5239" spans="47:56" x14ac:dyDescent="0.3">
      <c r="AU5239" t="s">
        <v>56755</v>
      </c>
      <c r="AW5239" t="s">
        <v>56756</v>
      </c>
      <c r="BA5239" t="s">
        <v>56757</v>
      </c>
      <c r="BB5239" t="s">
        <v>56758</v>
      </c>
      <c r="BD5239" t="s">
        <v>56759</v>
      </c>
    </row>
    <row r="5240" spans="47:56" x14ac:dyDescent="0.3">
      <c r="AU5240" t="s">
        <v>56760</v>
      </c>
      <c r="AW5240" t="s">
        <v>56761</v>
      </c>
      <c r="BA5240" t="s">
        <v>56762</v>
      </c>
      <c r="BB5240" t="s">
        <v>56763</v>
      </c>
      <c r="BD5240" t="s">
        <v>56764</v>
      </c>
    </row>
    <row r="5241" spans="47:56" x14ac:dyDescent="0.3">
      <c r="AU5241" t="s">
        <v>56765</v>
      </c>
      <c r="AW5241" t="s">
        <v>56766</v>
      </c>
      <c r="BA5241" t="s">
        <v>56767</v>
      </c>
      <c r="BB5241" t="s">
        <v>56768</v>
      </c>
      <c r="BD5241" t="s">
        <v>56769</v>
      </c>
    </row>
    <row r="5242" spans="47:56" x14ac:dyDescent="0.3">
      <c r="AU5242" t="s">
        <v>56770</v>
      </c>
      <c r="AW5242" t="s">
        <v>56771</v>
      </c>
      <c r="BA5242" t="s">
        <v>56772</v>
      </c>
      <c r="BB5242" t="s">
        <v>56773</v>
      </c>
      <c r="BD5242" t="s">
        <v>56774</v>
      </c>
    </row>
    <row r="5243" spans="47:56" x14ac:dyDescent="0.3">
      <c r="AU5243" t="s">
        <v>56775</v>
      </c>
      <c r="AW5243" t="s">
        <v>56776</v>
      </c>
      <c r="BA5243" t="s">
        <v>56777</v>
      </c>
      <c r="BB5243" t="s">
        <v>56778</v>
      </c>
      <c r="BD5243" t="s">
        <v>56779</v>
      </c>
    </row>
    <row r="5244" spans="47:56" x14ac:dyDescent="0.3">
      <c r="AU5244" t="s">
        <v>56780</v>
      </c>
      <c r="AW5244" t="s">
        <v>56781</v>
      </c>
      <c r="BA5244" t="s">
        <v>56782</v>
      </c>
      <c r="BB5244" t="s">
        <v>56783</v>
      </c>
      <c r="BD5244" t="s">
        <v>56784</v>
      </c>
    </row>
    <row r="5245" spans="47:56" x14ac:dyDescent="0.3">
      <c r="AU5245" t="s">
        <v>41987</v>
      </c>
      <c r="AW5245" t="s">
        <v>56785</v>
      </c>
      <c r="BA5245" t="s">
        <v>56786</v>
      </c>
      <c r="BB5245" t="s">
        <v>56787</v>
      </c>
      <c r="BD5245" t="s">
        <v>56788</v>
      </c>
    </row>
    <row r="5246" spans="47:56" x14ac:dyDescent="0.3">
      <c r="AU5246" t="s">
        <v>56789</v>
      </c>
      <c r="AW5246" t="s">
        <v>56790</v>
      </c>
      <c r="BA5246" t="s">
        <v>56791</v>
      </c>
      <c r="BB5246" t="s">
        <v>56792</v>
      </c>
      <c r="BD5246" t="s">
        <v>56793</v>
      </c>
    </row>
    <row r="5247" spans="47:56" x14ac:dyDescent="0.3">
      <c r="AU5247" t="s">
        <v>56794</v>
      </c>
      <c r="AW5247" t="s">
        <v>56795</v>
      </c>
      <c r="BA5247" t="s">
        <v>56796</v>
      </c>
      <c r="BB5247" t="s">
        <v>56797</v>
      </c>
      <c r="BD5247" t="s">
        <v>56798</v>
      </c>
    </row>
    <row r="5248" spans="47:56" x14ac:dyDescent="0.3">
      <c r="AU5248" t="s">
        <v>56799</v>
      </c>
      <c r="AW5248" t="s">
        <v>56800</v>
      </c>
      <c r="BA5248" t="s">
        <v>56801</v>
      </c>
      <c r="BB5248" t="s">
        <v>56802</v>
      </c>
      <c r="BD5248" t="s">
        <v>56803</v>
      </c>
    </row>
    <row r="5249" spans="47:56" x14ac:dyDescent="0.3">
      <c r="AU5249" t="s">
        <v>56804</v>
      </c>
      <c r="AW5249" t="s">
        <v>56805</v>
      </c>
      <c r="BA5249" t="s">
        <v>56806</v>
      </c>
      <c r="BB5249" t="s">
        <v>56807</v>
      </c>
      <c r="BD5249" t="s">
        <v>56808</v>
      </c>
    </row>
    <row r="5250" spans="47:56" x14ac:dyDescent="0.3">
      <c r="AU5250" t="s">
        <v>56809</v>
      </c>
      <c r="AW5250" t="s">
        <v>56810</v>
      </c>
      <c r="BA5250" t="s">
        <v>56811</v>
      </c>
      <c r="BB5250" t="s">
        <v>56812</v>
      </c>
      <c r="BD5250" t="s">
        <v>56813</v>
      </c>
    </row>
    <row r="5251" spans="47:56" x14ac:dyDescent="0.3">
      <c r="AU5251" t="s">
        <v>56814</v>
      </c>
      <c r="AW5251" t="s">
        <v>56815</v>
      </c>
      <c r="BA5251" t="s">
        <v>56816</v>
      </c>
      <c r="BB5251" t="s">
        <v>56817</v>
      </c>
      <c r="BD5251" t="s">
        <v>56818</v>
      </c>
    </row>
    <row r="5252" spans="47:56" x14ac:dyDescent="0.3">
      <c r="AU5252" t="s">
        <v>56819</v>
      </c>
      <c r="AW5252" t="s">
        <v>56820</v>
      </c>
      <c r="BA5252" t="s">
        <v>56821</v>
      </c>
      <c r="BB5252" t="s">
        <v>56822</v>
      </c>
      <c r="BD5252" t="s">
        <v>56823</v>
      </c>
    </row>
    <row r="5253" spans="47:56" x14ac:dyDescent="0.3">
      <c r="AU5253" t="s">
        <v>56824</v>
      </c>
      <c r="AW5253" t="s">
        <v>56825</v>
      </c>
      <c r="BA5253" t="s">
        <v>56826</v>
      </c>
      <c r="BB5253" t="s">
        <v>56827</v>
      </c>
      <c r="BD5253" t="s">
        <v>56828</v>
      </c>
    </row>
    <row r="5254" spans="47:56" x14ac:dyDescent="0.3">
      <c r="AU5254" t="s">
        <v>56829</v>
      </c>
      <c r="AW5254" t="s">
        <v>56830</v>
      </c>
      <c r="BA5254" t="s">
        <v>56831</v>
      </c>
      <c r="BB5254" t="s">
        <v>56832</v>
      </c>
      <c r="BD5254" t="s">
        <v>56833</v>
      </c>
    </row>
    <row r="5255" spans="47:56" x14ac:dyDescent="0.3">
      <c r="AU5255" t="s">
        <v>56834</v>
      </c>
      <c r="AW5255" t="s">
        <v>56835</v>
      </c>
      <c r="BA5255" t="s">
        <v>56836</v>
      </c>
      <c r="BB5255" t="s">
        <v>56837</v>
      </c>
      <c r="BD5255" t="s">
        <v>56838</v>
      </c>
    </row>
    <row r="5256" spans="47:56" x14ac:dyDescent="0.3">
      <c r="AU5256" t="s">
        <v>56839</v>
      </c>
      <c r="AW5256" t="s">
        <v>56840</v>
      </c>
      <c r="BA5256" t="s">
        <v>56841</v>
      </c>
      <c r="BB5256" t="s">
        <v>56842</v>
      </c>
      <c r="BD5256" t="s">
        <v>56843</v>
      </c>
    </row>
    <row r="5257" spans="47:56" x14ac:dyDescent="0.3">
      <c r="AU5257" t="s">
        <v>56844</v>
      </c>
      <c r="AW5257" t="s">
        <v>56845</v>
      </c>
      <c r="BA5257" t="s">
        <v>56846</v>
      </c>
      <c r="BB5257" t="s">
        <v>56847</v>
      </c>
      <c r="BD5257" t="s">
        <v>56848</v>
      </c>
    </row>
    <row r="5258" spans="47:56" x14ac:dyDescent="0.3">
      <c r="AU5258" t="s">
        <v>56849</v>
      </c>
      <c r="AW5258" t="s">
        <v>56850</v>
      </c>
      <c r="BA5258" t="s">
        <v>56851</v>
      </c>
      <c r="BB5258" t="s">
        <v>56852</v>
      </c>
      <c r="BD5258" t="s">
        <v>56853</v>
      </c>
    </row>
    <row r="5259" spans="47:56" x14ac:dyDescent="0.3">
      <c r="AU5259" t="s">
        <v>56854</v>
      </c>
      <c r="AW5259" t="s">
        <v>56855</v>
      </c>
      <c r="BA5259" t="s">
        <v>56856</v>
      </c>
      <c r="BB5259" t="s">
        <v>56857</v>
      </c>
      <c r="BD5259" t="s">
        <v>56858</v>
      </c>
    </row>
    <row r="5260" spans="47:56" x14ac:dyDescent="0.3">
      <c r="AU5260" t="s">
        <v>56859</v>
      </c>
      <c r="AW5260" t="s">
        <v>56860</v>
      </c>
      <c r="BA5260" t="s">
        <v>56861</v>
      </c>
      <c r="BB5260" t="s">
        <v>56862</v>
      </c>
      <c r="BD5260" t="s">
        <v>56863</v>
      </c>
    </row>
    <row r="5261" spans="47:56" x14ac:dyDescent="0.3">
      <c r="AU5261" t="s">
        <v>56864</v>
      </c>
      <c r="AW5261" t="s">
        <v>56865</v>
      </c>
      <c r="BA5261" t="s">
        <v>56866</v>
      </c>
      <c r="BB5261" t="s">
        <v>56867</v>
      </c>
      <c r="BD5261" t="s">
        <v>56868</v>
      </c>
    </row>
    <row r="5262" spans="47:56" x14ac:dyDescent="0.3">
      <c r="AU5262" t="s">
        <v>56869</v>
      </c>
      <c r="AW5262" t="s">
        <v>56870</v>
      </c>
      <c r="BA5262" t="s">
        <v>56871</v>
      </c>
      <c r="BB5262" t="s">
        <v>56872</v>
      </c>
      <c r="BD5262" t="s">
        <v>56873</v>
      </c>
    </row>
    <row r="5263" spans="47:56" x14ac:dyDescent="0.3">
      <c r="AU5263" t="s">
        <v>56874</v>
      </c>
      <c r="AW5263" t="s">
        <v>56875</v>
      </c>
      <c r="BA5263" t="s">
        <v>56876</v>
      </c>
      <c r="BB5263" t="s">
        <v>56877</v>
      </c>
      <c r="BD5263" t="s">
        <v>56878</v>
      </c>
    </row>
    <row r="5264" spans="47:56" x14ac:dyDescent="0.3">
      <c r="AU5264" t="s">
        <v>56879</v>
      </c>
      <c r="AW5264" t="s">
        <v>56880</v>
      </c>
      <c r="BA5264" t="s">
        <v>56881</v>
      </c>
      <c r="BB5264" t="s">
        <v>56882</v>
      </c>
      <c r="BD5264" t="s">
        <v>56883</v>
      </c>
    </row>
    <row r="5265" spans="47:56" x14ac:dyDescent="0.3">
      <c r="AU5265" t="s">
        <v>56884</v>
      </c>
      <c r="AW5265" t="s">
        <v>21466</v>
      </c>
      <c r="BA5265" t="s">
        <v>56885</v>
      </c>
      <c r="BB5265" t="s">
        <v>56886</v>
      </c>
      <c r="BD5265" t="s">
        <v>56887</v>
      </c>
    </row>
    <row r="5266" spans="47:56" x14ac:dyDescent="0.3">
      <c r="AU5266" t="s">
        <v>56888</v>
      </c>
      <c r="AW5266" t="s">
        <v>56889</v>
      </c>
      <c r="BA5266" t="s">
        <v>56890</v>
      </c>
      <c r="BB5266" t="s">
        <v>56891</v>
      </c>
      <c r="BD5266" t="s">
        <v>56892</v>
      </c>
    </row>
    <row r="5267" spans="47:56" x14ac:dyDescent="0.3">
      <c r="AU5267" t="s">
        <v>56893</v>
      </c>
      <c r="AW5267" t="s">
        <v>56894</v>
      </c>
      <c r="BA5267" t="s">
        <v>56895</v>
      </c>
      <c r="BB5267" t="s">
        <v>56896</v>
      </c>
      <c r="BD5267" t="s">
        <v>56897</v>
      </c>
    </row>
    <row r="5268" spans="47:56" x14ac:dyDescent="0.3">
      <c r="AU5268" t="s">
        <v>56898</v>
      </c>
      <c r="AW5268" t="s">
        <v>56899</v>
      </c>
      <c r="BA5268" t="s">
        <v>56900</v>
      </c>
      <c r="BB5268" t="s">
        <v>56901</v>
      </c>
      <c r="BD5268" t="s">
        <v>56902</v>
      </c>
    </row>
    <row r="5269" spans="47:56" x14ac:dyDescent="0.3">
      <c r="AU5269" t="s">
        <v>56903</v>
      </c>
      <c r="AW5269" t="s">
        <v>56904</v>
      </c>
      <c r="BA5269" t="s">
        <v>56905</v>
      </c>
      <c r="BB5269" t="s">
        <v>56906</v>
      </c>
      <c r="BD5269" t="s">
        <v>56907</v>
      </c>
    </row>
    <row r="5270" spans="47:56" x14ac:dyDescent="0.3">
      <c r="AU5270" t="s">
        <v>56908</v>
      </c>
      <c r="AW5270" t="s">
        <v>56909</v>
      </c>
      <c r="BA5270" t="s">
        <v>56910</v>
      </c>
      <c r="BB5270" t="s">
        <v>56911</v>
      </c>
      <c r="BD5270" t="s">
        <v>56912</v>
      </c>
    </row>
    <row r="5271" spans="47:56" x14ac:dyDescent="0.3">
      <c r="AU5271" t="s">
        <v>56913</v>
      </c>
      <c r="AW5271" t="s">
        <v>56914</v>
      </c>
      <c r="BA5271" t="s">
        <v>56915</v>
      </c>
      <c r="BB5271" t="s">
        <v>56916</v>
      </c>
      <c r="BD5271" t="s">
        <v>25357</v>
      </c>
    </row>
    <row r="5272" spans="47:56" x14ac:dyDescent="0.3">
      <c r="AU5272" t="s">
        <v>56917</v>
      </c>
      <c r="AW5272" t="s">
        <v>56918</v>
      </c>
      <c r="BA5272" t="s">
        <v>56919</v>
      </c>
      <c r="BB5272" t="s">
        <v>56920</v>
      </c>
      <c r="BD5272" t="s">
        <v>56921</v>
      </c>
    </row>
    <row r="5273" spans="47:56" x14ac:dyDescent="0.3">
      <c r="AU5273" t="s">
        <v>56922</v>
      </c>
      <c r="AW5273" t="s">
        <v>56923</v>
      </c>
      <c r="BA5273" t="s">
        <v>56924</v>
      </c>
      <c r="BB5273" t="s">
        <v>56925</v>
      </c>
      <c r="BD5273" t="s">
        <v>56926</v>
      </c>
    </row>
    <row r="5274" spans="47:56" x14ac:dyDescent="0.3">
      <c r="AU5274" t="s">
        <v>56927</v>
      </c>
      <c r="AW5274" t="s">
        <v>56928</v>
      </c>
      <c r="BA5274" t="s">
        <v>56929</v>
      </c>
      <c r="BB5274" t="s">
        <v>56930</v>
      </c>
      <c r="BD5274" t="s">
        <v>56931</v>
      </c>
    </row>
    <row r="5275" spans="47:56" x14ac:dyDescent="0.3">
      <c r="AU5275" t="s">
        <v>56932</v>
      </c>
      <c r="AW5275" t="s">
        <v>56933</v>
      </c>
      <c r="BA5275" t="s">
        <v>56934</v>
      </c>
      <c r="BB5275" t="s">
        <v>56935</v>
      </c>
      <c r="BD5275" t="s">
        <v>56936</v>
      </c>
    </row>
    <row r="5276" spans="47:56" x14ac:dyDescent="0.3">
      <c r="AU5276" t="s">
        <v>56937</v>
      </c>
      <c r="AW5276" t="s">
        <v>56938</v>
      </c>
      <c r="BA5276" t="s">
        <v>56939</v>
      </c>
      <c r="BB5276" t="s">
        <v>56940</v>
      </c>
      <c r="BD5276" t="s">
        <v>56941</v>
      </c>
    </row>
    <row r="5277" spans="47:56" x14ac:dyDescent="0.3">
      <c r="AU5277" t="s">
        <v>56942</v>
      </c>
      <c r="AW5277" t="s">
        <v>56943</v>
      </c>
      <c r="BA5277" t="s">
        <v>56944</v>
      </c>
      <c r="BB5277" t="s">
        <v>56945</v>
      </c>
      <c r="BD5277" t="s">
        <v>56946</v>
      </c>
    </row>
    <row r="5278" spans="47:56" x14ac:dyDescent="0.3">
      <c r="AU5278" t="s">
        <v>56947</v>
      </c>
      <c r="AW5278" t="s">
        <v>56948</v>
      </c>
      <c r="BA5278" t="s">
        <v>56949</v>
      </c>
      <c r="BB5278" t="s">
        <v>56950</v>
      </c>
      <c r="BD5278" t="s">
        <v>56951</v>
      </c>
    </row>
    <row r="5279" spans="47:56" x14ac:dyDescent="0.3">
      <c r="AU5279" t="s">
        <v>56952</v>
      </c>
      <c r="AW5279" t="s">
        <v>56953</v>
      </c>
      <c r="BA5279" t="s">
        <v>56954</v>
      </c>
      <c r="BB5279" t="s">
        <v>56955</v>
      </c>
      <c r="BD5279" t="s">
        <v>56956</v>
      </c>
    </row>
    <row r="5280" spans="47:56" x14ac:dyDescent="0.3">
      <c r="AU5280" t="s">
        <v>56957</v>
      </c>
      <c r="AW5280" t="s">
        <v>56958</v>
      </c>
      <c r="BA5280" t="s">
        <v>56959</v>
      </c>
      <c r="BB5280" t="s">
        <v>56960</v>
      </c>
      <c r="BD5280" t="s">
        <v>56961</v>
      </c>
    </row>
    <row r="5281" spans="47:56" x14ac:dyDescent="0.3">
      <c r="AU5281" t="s">
        <v>56962</v>
      </c>
      <c r="AW5281" t="s">
        <v>56963</v>
      </c>
      <c r="BA5281" t="s">
        <v>56964</v>
      </c>
      <c r="BB5281" t="s">
        <v>56965</v>
      </c>
      <c r="BD5281" t="s">
        <v>56966</v>
      </c>
    </row>
    <row r="5282" spans="47:56" x14ac:dyDescent="0.3">
      <c r="AU5282" t="s">
        <v>56967</v>
      </c>
      <c r="AW5282" t="s">
        <v>56968</v>
      </c>
      <c r="BA5282" t="s">
        <v>56969</v>
      </c>
      <c r="BB5282" t="s">
        <v>56970</v>
      </c>
      <c r="BD5282" t="s">
        <v>56971</v>
      </c>
    </row>
    <row r="5283" spans="47:56" x14ac:dyDescent="0.3">
      <c r="AU5283" t="s">
        <v>56972</v>
      </c>
      <c r="AW5283" t="s">
        <v>56973</v>
      </c>
      <c r="BA5283" t="s">
        <v>56974</v>
      </c>
      <c r="BB5283" t="s">
        <v>56975</v>
      </c>
      <c r="BD5283" t="s">
        <v>56976</v>
      </c>
    </row>
    <row r="5284" spans="47:56" x14ac:dyDescent="0.3">
      <c r="AU5284" t="s">
        <v>56977</v>
      </c>
      <c r="AW5284" t="s">
        <v>21479</v>
      </c>
      <c r="BA5284" t="s">
        <v>56978</v>
      </c>
      <c r="BB5284" t="s">
        <v>56979</v>
      </c>
      <c r="BD5284" t="s">
        <v>56980</v>
      </c>
    </row>
    <row r="5285" spans="47:56" x14ac:dyDescent="0.3">
      <c r="AU5285" t="s">
        <v>56981</v>
      </c>
      <c r="AW5285" t="s">
        <v>56982</v>
      </c>
      <c r="BA5285" t="s">
        <v>56983</v>
      </c>
      <c r="BB5285" t="s">
        <v>56984</v>
      </c>
      <c r="BD5285" t="s">
        <v>56985</v>
      </c>
    </row>
    <row r="5286" spans="47:56" x14ac:dyDescent="0.3">
      <c r="AU5286" t="s">
        <v>56986</v>
      </c>
      <c r="AW5286" t="s">
        <v>56987</v>
      </c>
      <c r="BA5286" t="s">
        <v>56988</v>
      </c>
      <c r="BB5286" t="s">
        <v>56989</v>
      </c>
      <c r="BD5286" t="s">
        <v>56990</v>
      </c>
    </row>
    <row r="5287" spans="47:56" x14ac:dyDescent="0.3">
      <c r="AU5287" t="s">
        <v>42266</v>
      </c>
      <c r="AW5287" t="s">
        <v>56991</v>
      </c>
      <c r="BA5287" t="s">
        <v>56992</v>
      </c>
      <c r="BB5287" t="s">
        <v>56993</v>
      </c>
      <c r="BD5287" t="s">
        <v>56994</v>
      </c>
    </row>
    <row r="5288" spans="47:56" x14ac:dyDescent="0.3">
      <c r="AU5288" t="s">
        <v>56995</v>
      </c>
      <c r="AW5288" t="s">
        <v>56996</v>
      </c>
      <c r="BA5288" t="s">
        <v>56997</v>
      </c>
      <c r="BB5288" t="s">
        <v>56998</v>
      </c>
      <c r="BD5288" t="s">
        <v>56999</v>
      </c>
    </row>
    <row r="5289" spans="47:56" x14ac:dyDescent="0.3">
      <c r="AU5289" t="s">
        <v>57000</v>
      </c>
      <c r="AW5289" t="s">
        <v>57001</v>
      </c>
      <c r="BA5289" t="s">
        <v>57002</v>
      </c>
      <c r="BB5289" t="s">
        <v>57003</v>
      </c>
      <c r="BD5289" t="s">
        <v>57004</v>
      </c>
    </row>
    <row r="5290" spans="47:56" x14ac:dyDescent="0.3">
      <c r="AU5290" t="s">
        <v>57005</v>
      </c>
      <c r="AW5290" t="s">
        <v>57006</v>
      </c>
      <c r="BA5290" t="s">
        <v>57007</v>
      </c>
      <c r="BB5290" t="s">
        <v>57008</v>
      </c>
      <c r="BD5290" t="s">
        <v>57009</v>
      </c>
    </row>
    <row r="5291" spans="47:56" x14ac:dyDescent="0.3">
      <c r="AU5291" t="s">
        <v>57010</v>
      </c>
      <c r="AW5291" t="s">
        <v>57011</v>
      </c>
      <c r="BA5291" t="s">
        <v>57012</v>
      </c>
      <c r="BB5291" t="s">
        <v>57013</v>
      </c>
      <c r="BD5291" t="s">
        <v>57014</v>
      </c>
    </row>
    <row r="5292" spans="47:56" x14ac:dyDescent="0.3">
      <c r="AU5292" t="s">
        <v>57015</v>
      </c>
      <c r="AW5292" t="s">
        <v>57016</v>
      </c>
      <c r="BA5292" t="s">
        <v>57017</v>
      </c>
      <c r="BB5292" t="s">
        <v>57018</v>
      </c>
      <c r="BD5292" t="s">
        <v>57019</v>
      </c>
    </row>
    <row r="5293" spans="47:56" x14ac:dyDescent="0.3">
      <c r="AU5293" t="s">
        <v>57020</v>
      </c>
      <c r="AW5293" t="s">
        <v>57021</v>
      </c>
      <c r="BA5293" t="s">
        <v>57022</v>
      </c>
      <c r="BB5293" t="s">
        <v>57023</v>
      </c>
      <c r="BD5293" t="s">
        <v>57024</v>
      </c>
    </row>
    <row r="5294" spans="47:56" x14ac:dyDescent="0.3">
      <c r="AU5294" t="s">
        <v>57025</v>
      </c>
      <c r="AW5294" t="s">
        <v>57026</v>
      </c>
      <c r="BA5294" t="s">
        <v>57027</v>
      </c>
      <c r="BB5294" t="s">
        <v>57028</v>
      </c>
      <c r="BD5294" t="s">
        <v>57029</v>
      </c>
    </row>
    <row r="5295" spans="47:56" x14ac:dyDescent="0.3">
      <c r="AU5295" t="s">
        <v>57030</v>
      </c>
      <c r="AW5295" t="s">
        <v>57031</v>
      </c>
      <c r="BA5295" t="s">
        <v>57032</v>
      </c>
      <c r="BB5295" t="s">
        <v>57033</v>
      </c>
      <c r="BD5295" t="s">
        <v>57034</v>
      </c>
    </row>
    <row r="5296" spans="47:56" x14ac:dyDescent="0.3">
      <c r="AU5296" t="s">
        <v>57035</v>
      </c>
      <c r="AW5296" t="s">
        <v>57036</v>
      </c>
      <c r="BA5296" t="s">
        <v>57037</v>
      </c>
      <c r="BB5296" t="s">
        <v>57038</v>
      </c>
      <c r="BD5296" t="s">
        <v>57039</v>
      </c>
    </row>
    <row r="5297" spans="47:56" x14ac:dyDescent="0.3">
      <c r="AU5297" t="s">
        <v>57040</v>
      </c>
      <c r="AW5297" t="s">
        <v>57041</v>
      </c>
      <c r="BA5297" t="s">
        <v>57042</v>
      </c>
      <c r="BB5297" t="s">
        <v>57043</v>
      </c>
      <c r="BD5297" t="s">
        <v>57044</v>
      </c>
    </row>
    <row r="5298" spans="47:56" x14ac:dyDescent="0.3">
      <c r="AU5298" t="s">
        <v>57045</v>
      </c>
      <c r="AW5298" t="s">
        <v>57046</v>
      </c>
      <c r="BA5298" t="s">
        <v>57047</v>
      </c>
      <c r="BB5298" t="s">
        <v>57048</v>
      </c>
      <c r="BD5298" t="s">
        <v>57049</v>
      </c>
    </row>
    <row r="5299" spans="47:56" x14ac:dyDescent="0.3">
      <c r="AU5299" t="s">
        <v>57050</v>
      </c>
      <c r="AW5299" t="s">
        <v>57051</v>
      </c>
      <c r="BA5299" t="s">
        <v>57052</v>
      </c>
      <c r="BB5299" t="s">
        <v>57053</v>
      </c>
      <c r="BD5299" t="s">
        <v>57054</v>
      </c>
    </row>
    <row r="5300" spans="47:56" x14ac:dyDescent="0.3">
      <c r="AU5300" t="s">
        <v>57055</v>
      </c>
      <c r="AW5300" t="s">
        <v>57056</v>
      </c>
      <c r="BA5300" t="s">
        <v>57057</v>
      </c>
      <c r="BB5300" t="s">
        <v>57058</v>
      </c>
      <c r="BD5300" t="s">
        <v>57059</v>
      </c>
    </row>
    <row r="5301" spans="47:56" x14ac:dyDescent="0.3">
      <c r="AU5301" t="s">
        <v>57060</v>
      </c>
      <c r="AW5301" t="s">
        <v>57061</v>
      </c>
      <c r="BA5301" t="s">
        <v>57062</v>
      </c>
      <c r="BB5301" t="s">
        <v>57063</v>
      </c>
      <c r="BD5301" t="s">
        <v>57064</v>
      </c>
    </row>
    <row r="5302" spans="47:56" x14ac:dyDescent="0.3">
      <c r="AU5302" t="s">
        <v>57065</v>
      </c>
      <c r="AW5302" t="s">
        <v>57066</v>
      </c>
      <c r="BA5302" t="s">
        <v>57067</v>
      </c>
      <c r="BB5302" t="s">
        <v>57068</v>
      </c>
      <c r="BD5302" t="s">
        <v>57069</v>
      </c>
    </row>
    <row r="5303" spans="47:56" x14ac:dyDescent="0.3">
      <c r="AU5303" t="s">
        <v>57070</v>
      </c>
      <c r="AW5303" t="s">
        <v>57071</v>
      </c>
      <c r="BA5303" t="s">
        <v>57072</v>
      </c>
      <c r="BB5303" t="s">
        <v>57073</v>
      </c>
      <c r="BD5303" t="s">
        <v>57074</v>
      </c>
    </row>
    <row r="5304" spans="47:56" x14ac:dyDescent="0.3">
      <c r="AU5304" t="s">
        <v>57075</v>
      </c>
      <c r="AW5304" t="s">
        <v>57076</v>
      </c>
      <c r="BA5304" t="s">
        <v>57077</v>
      </c>
      <c r="BB5304" t="s">
        <v>57078</v>
      </c>
      <c r="BD5304" t="s">
        <v>57079</v>
      </c>
    </row>
    <row r="5305" spans="47:56" x14ac:dyDescent="0.3">
      <c r="AU5305" t="s">
        <v>57080</v>
      </c>
      <c r="AW5305" t="s">
        <v>57081</v>
      </c>
      <c r="BA5305" t="s">
        <v>57082</v>
      </c>
      <c r="BB5305" t="s">
        <v>57083</v>
      </c>
      <c r="BD5305" t="s">
        <v>57084</v>
      </c>
    </row>
    <row r="5306" spans="47:56" x14ac:dyDescent="0.3">
      <c r="AU5306" t="s">
        <v>57085</v>
      </c>
      <c r="AW5306" t="s">
        <v>57086</v>
      </c>
      <c r="BA5306" t="s">
        <v>57087</v>
      </c>
      <c r="BB5306" t="s">
        <v>57088</v>
      </c>
      <c r="BD5306" t="s">
        <v>57089</v>
      </c>
    </row>
    <row r="5307" spans="47:56" x14ac:dyDescent="0.3">
      <c r="AU5307" t="s">
        <v>57090</v>
      </c>
      <c r="AW5307" t="s">
        <v>57091</v>
      </c>
      <c r="BA5307" t="s">
        <v>57092</v>
      </c>
      <c r="BB5307" t="s">
        <v>57093</v>
      </c>
      <c r="BD5307" t="s">
        <v>57094</v>
      </c>
    </row>
    <row r="5308" spans="47:56" x14ac:dyDescent="0.3">
      <c r="AU5308" t="s">
        <v>57095</v>
      </c>
      <c r="AW5308" t="s">
        <v>57096</v>
      </c>
      <c r="BA5308" t="s">
        <v>57097</v>
      </c>
      <c r="BB5308" t="s">
        <v>57098</v>
      </c>
      <c r="BD5308" t="s">
        <v>57099</v>
      </c>
    </row>
    <row r="5309" spans="47:56" x14ac:dyDescent="0.3">
      <c r="AU5309" t="s">
        <v>57100</v>
      </c>
      <c r="AW5309" t="s">
        <v>57101</v>
      </c>
      <c r="BA5309" t="s">
        <v>57102</v>
      </c>
      <c r="BB5309" t="s">
        <v>57103</v>
      </c>
      <c r="BD5309" t="s">
        <v>57104</v>
      </c>
    </row>
    <row r="5310" spans="47:56" x14ac:dyDescent="0.3">
      <c r="AU5310" t="s">
        <v>57105</v>
      </c>
      <c r="AW5310" t="s">
        <v>57106</v>
      </c>
      <c r="BA5310" t="s">
        <v>57107</v>
      </c>
      <c r="BB5310" t="s">
        <v>57108</v>
      </c>
      <c r="BD5310" t="s">
        <v>57109</v>
      </c>
    </row>
    <row r="5311" spans="47:56" x14ac:dyDescent="0.3">
      <c r="AU5311" t="s">
        <v>57110</v>
      </c>
      <c r="AW5311" t="s">
        <v>57111</v>
      </c>
      <c r="BA5311" t="s">
        <v>57112</v>
      </c>
      <c r="BB5311" t="s">
        <v>57113</v>
      </c>
      <c r="BD5311" t="s">
        <v>57114</v>
      </c>
    </row>
    <row r="5312" spans="47:56" x14ac:dyDescent="0.3">
      <c r="AU5312" t="s">
        <v>57115</v>
      </c>
      <c r="AW5312" t="s">
        <v>57116</v>
      </c>
      <c r="BA5312" t="s">
        <v>57117</v>
      </c>
      <c r="BB5312" t="s">
        <v>57118</v>
      </c>
      <c r="BD5312" t="s">
        <v>57119</v>
      </c>
    </row>
    <row r="5313" spans="47:56" x14ac:dyDescent="0.3">
      <c r="AU5313" t="s">
        <v>57120</v>
      </c>
      <c r="AW5313" t="s">
        <v>57121</v>
      </c>
      <c r="BA5313" t="s">
        <v>57122</v>
      </c>
      <c r="BB5313" t="s">
        <v>57123</v>
      </c>
      <c r="BD5313" t="s">
        <v>57124</v>
      </c>
    </row>
    <row r="5314" spans="47:56" x14ac:dyDescent="0.3">
      <c r="AU5314" t="s">
        <v>57125</v>
      </c>
      <c r="AW5314" t="s">
        <v>57126</v>
      </c>
      <c r="BA5314" t="s">
        <v>57127</v>
      </c>
      <c r="BB5314" t="s">
        <v>57128</v>
      </c>
      <c r="BD5314" t="s">
        <v>57129</v>
      </c>
    </row>
    <row r="5315" spans="47:56" x14ac:dyDescent="0.3">
      <c r="AU5315" t="s">
        <v>57130</v>
      </c>
      <c r="AW5315" t="s">
        <v>57131</v>
      </c>
      <c r="BA5315" t="s">
        <v>57132</v>
      </c>
      <c r="BB5315" t="s">
        <v>57133</v>
      </c>
      <c r="BD5315" t="s">
        <v>57134</v>
      </c>
    </row>
    <row r="5316" spans="47:56" x14ac:dyDescent="0.3">
      <c r="AU5316" t="s">
        <v>57135</v>
      </c>
      <c r="AW5316" t="s">
        <v>57136</v>
      </c>
      <c r="BA5316" t="s">
        <v>57137</v>
      </c>
      <c r="BB5316" t="s">
        <v>57138</v>
      </c>
      <c r="BD5316" t="s">
        <v>57139</v>
      </c>
    </row>
    <row r="5317" spans="47:56" x14ac:dyDescent="0.3">
      <c r="AU5317" t="s">
        <v>57140</v>
      </c>
      <c r="AW5317" t="s">
        <v>57141</v>
      </c>
      <c r="BA5317" t="s">
        <v>57142</v>
      </c>
      <c r="BB5317" t="s">
        <v>57143</v>
      </c>
      <c r="BD5317" t="s">
        <v>57144</v>
      </c>
    </row>
    <row r="5318" spans="47:56" x14ac:dyDescent="0.3">
      <c r="AU5318" t="s">
        <v>57145</v>
      </c>
      <c r="AW5318" t="s">
        <v>57146</v>
      </c>
      <c r="BA5318" t="s">
        <v>57147</v>
      </c>
      <c r="BB5318" t="s">
        <v>57148</v>
      </c>
      <c r="BD5318" t="s">
        <v>57149</v>
      </c>
    </row>
    <row r="5319" spans="47:56" x14ac:dyDescent="0.3">
      <c r="AU5319" t="s">
        <v>57150</v>
      </c>
      <c r="AW5319" t="s">
        <v>57151</v>
      </c>
      <c r="BA5319" t="s">
        <v>57152</v>
      </c>
      <c r="BB5319" t="s">
        <v>57153</v>
      </c>
      <c r="BD5319" t="s">
        <v>57154</v>
      </c>
    </row>
    <row r="5320" spans="47:56" x14ac:dyDescent="0.3">
      <c r="AU5320" t="s">
        <v>57155</v>
      </c>
      <c r="AW5320" t="s">
        <v>57156</v>
      </c>
      <c r="BA5320" t="s">
        <v>57157</v>
      </c>
      <c r="BB5320" t="s">
        <v>57158</v>
      </c>
      <c r="BD5320" t="s">
        <v>57159</v>
      </c>
    </row>
    <row r="5321" spans="47:56" x14ac:dyDescent="0.3">
      <c r="AU5321" t="s">
        <v>57160</v>
      </c>
      <c r="AW5321" t="s">
        <v>57161</v>
      </c>
      <c r="BA5321" t="s">
        <v>57162</v>
      </c>
      <c r="BB5321" t="s">
        <v>57163</v>
      </c>
      <c r="BD5321" t="s">
        <v>57164</v>
      </c>
    </row>
    <row r="5322" spans="47:56" x14ac:dyDescent="0.3">
      <c r="AU5322" t="s">
        <v>57165</v>
      </c>
      <c r="AW5322" t="s">
        <v>57166</v>
      </c>
      <c r="BA5322" t="s">
        <v>57167</v>
      </c>
      <c r="BB5322" t="s">
        <v>57168</v>
      </c>
      <c r="BD5322" t="s">
        <v>57169</v>
      </c>
    </row>
    <row r="5323" spans="47:56" x14ac:dyDescent="0.3">
      <c r="AU5323" t="s">
        <v>57170</v>
      </c>
      <c r="AW5323" t="s">
        <v>57171</v>
      </c>
      <c r="BA5323" t="s">
        <v>57172</v>
      </c>
      <c r="BB5323" t="s">
        <v>57173</v>
      </c>
      <c r="BD5323" t="s">
        <v>57174</v>
      </c>
    </row>
    <row r="5324" spans="47:56" x14ac:dyDescent="0.3">
      <c r="AU5324" t="s">
        <v>57175</v>
      </c>
      <c r="AW5324" t="s">
        <v>57176</v>
      </c>
      <c r="BA5324" t="s">
        <v>57177</v>
      </c>
      <c r="BB5324" t="s">
        <v>57178</v>
      </c>
      <c r="BD5324" t="s">
        <v>57179</v>
      </c>
    </row>
    <row r="5325" spans="47:56" x14ac:dyDescent="0.3">
      <c r="AU5325" t="s">
        <v>57180</v>
      </c>
      <c r="AW5325" t="s">
        <v>57181</v>
      </c>
      <c r="BA5325" t="s">
        <v>57182</v>
      </c>
      <c r="BB5325" t="s">
        <v>57183</v>
      </c>
      <c r="BD5325" t="s">
        <v>57184</v>
      </c>
    </row>
    <row r="5326" spans="47:56" x14ac:dyDescent="0.3">
      <c r="AU5326" t="s">
        <v>57185</v>
      </c>
      <c r="AW5326" t="s">
        <v>57186</v>
      </c>
      <c r="BA5326" t="s">
        <v>57187</v>
      </c>
      <c r="BB5326" t="s">
        <v>57188</v>
      </c>
      <c r="BD5326" t="s">
        <v>57189</v>
      </c>
    </row>
    <row r="5327" spans="47:56" x14ac:dyDescent="0.3">
      <c r="AU5327" t="s">
        <v>57190</v>
      </c>
      <c r="AW5327" t="s">
        <v>57191</v>
      </c>
      <c r="BA5327" t="s">
        <v>57192</v>
      </c>
      <c r="BB5327" t="s">
        <v>57193</v>
      </c>
      <c r="BD5327" t="s">
        <v>57194</v>
      </c>
    </row>
    <row r="5328" spans="47:56" x14ac:dyDescent="0.3">
      <c r="AU5328" t="s">
        <v>57195</v>
      </c>
      <c r="AW5328" t="s">
        <v>57196</v>
      </c>
      <c r="BA5328" t="s">
        <v>57197</v>
      </c>
      <c r="BB5328" t="s">
        <v>57198</v>
      </c>
      <c r="BD5328" t="s">
        <v>57199</v>
      </c>
    </row>
    <row r="5329" spans="47:56" x14ac:dyDescent="0.3">
      <c r="AU5329" t="s">
        <v>57200</v>
      </c>
      <c r="AW5329" t="s">
        <v>57201</v>
      </c>
      <c r="BA5329" t="s">
        <v>57202</v>
      </c>
      <c r="BB5329" t="s">
        <v>57203</v>
      </c>
      <c r="BD5329" t="s">
        <v>57204</v>
      </c>
    </row>
    <row r="5330" spans="47:56" x14ac:dyDescent="0.3">
      <c r="AU5330" t="s">
        <v>57205</v>
      </c>
      <c r="AW5330" t="s">
        <v>57206</v>
      </c>
      <c r="BA5330" t="s">
        <v>57207</v>
      </c>
      <c r="BB5330" t="s">
        <v>57208</v>
      </c>
      <c r="BD5330" t="s">
        <v>57209</v>
      </c>
    </row>
    <row r="5331" spans="47:56" x14ac:dyDescent="0.3">
      <c r="AU5331" t="s">
        <v>57210</v>
      </c>
      <c r="AW5331" t="s">
        <v>57211</v>
      </c>
      <c r="BA5331" t="s">
        <v>57212</v>
      </c>
      <c r="BB5331" t="s">
        <v>57213</v>
      </c>
      <c r="BD5331" t="s">
        <v>57214</v>
      </c>
    </row>
    <row r="5332" spans="47:56" x14ac:dyDescent="0.3">
      <c r="AU5332" t="s">
        <v>57215</v>
      </c>
      <c r="AW5332" t="s">
        <v>57216</v>
      </c>
      <c r="BA5332" t="s">
        <v>57217</v>
      </c>
      <c r="BB5332" t="s">
        <v>57218</v>
      </c>
      <c r="BD5332" t="s">
        <v>57219</v>
      </c>
    </row>
    <row r="5333" spans="47:56" x14ac:dyDescent="0.3">
      <c r="AU5333" t="s">
        <v>57220</v>
      </c>
      <c r="AW5333" t="s">
        <v>57221</v>
      </c>
      <c r="BA5333" t="s">
        <v>57222</v>
      </c>
      <c r="BB5333" t="s">
        <v>57223</v>
      </c>
      <c r="BD5333" t="s">
        <v>57224</v>
      </c>
    </row>
    <row r="5334" spans="47:56" x14ac:dyDescent="0.3">
      <c r="AU5334" t="s">
        <v>57225</v>
      </c>
      <c r="AW5334" t="s">
        <v>57226</v>
      </c>
      <c r="BA5334" t="s">
        <v>57227</v>
      </c>
      <c r="BB5334" t="s">
        <v>57228</v>
      </c>
      <c r="BD5334" t="s">
        <v>57229</v>
      </c>
    </row>
    <row r="5335" spans="47:56" x14ac:dyDescent="0.3">
      <c r="AU5335" t="s">
        <v>57230</v>
      </c>
      <c r="AW5335" t="s">
        <v>57231</v>
      </c>
      <c r="BA5335" t="s">
        <v>57232</v>
      </c>
      <c r="BB5335" t="s">
        <v>57233</v>
      </c>
      <c r="BD5335" t="s">
        <v>57234</v>
      </c>
    </row>
    <row r="5336" spans="47:56" x14ac:dyDescent="0.3">
      <c r="AU5336" t="s">
        <v>57235</v>
      </c>
      <c r="AW5336" t="s">
        <v>57236</v>
      </c>
      <c r="BA5336" t="s">
        <v>57237</v>
      </c>
      <c r="BB5336" t="s">
        <v>57238</v>
      </c>
      <c r="BD5336" t="s">
        <v>57239</v>
      </c>
    </row>
    <row r="5337" spans="47:56" x14ac:dyDescent="0.3">
      <c r="AU5337" t="s">
        <v>57240</v>
      </c>
      <c r="AW5337" t="s">
        <v>57241</v>
      </c>
      <c r="BA5337" t="s">
        <v>57242</v>
      </c>
      <c r="BB5337" t="s">
        <v>57243</v>
      </c>
      <c r="BD5337" t="s">
        <v>57244</v>
      </c>
    </row>
    <row r="5338" spans="47:56" x14ac:dyDescent="0.3">
      <c r="AU5338" t="s">
        <v>57245</v>
      </c>
      <c r="AW5338" t="s">
        <v>57246</v>
      </c>
      <c r="BA5338" t="s">
        <v>57247</v>
      </c>
      <c r="BB5338" t="s">
        <v>57248</v>
      </c>
      <c r="BD5338" t="s">
        <v>57249</v>
      </c>
    </row>
    <row r="5339" spans="47:56" x14ac:dyDescent="0.3">
      <c r="AU5339" t="s">
        <v>57250</v>
      </c>
      <c r="AW5339" t="s">
        <v>57251</v>
      </c>
      <c r="BA5339" t="s">
        <v>57252</v>
      </c>
      <c r="BB5339" t="s">
        <v>57253</v>
      </c>
      <c r="BD5339" t="s">
        <v>57254</v>
      </c>
    </row>
    <row r="5340" spans="47:56" x14ac:dyDescent="0.3">
      <c r="AU5340" t="s">
        <v>57255</v>
      </c>
      <c r="AW5340" t="s">
        <v>57256</v>
      </c>
      <c r="BA5340" t="s">
        <v>57257</v>
      </c>
      <c r="BB5340" t="s">
        <v>57258</v>
      </c>
      <c r="BD5340" t="s">
        <v>57259</v>
      </c>
    </row>
    <row r="5341" spans="47:56" x14ac:dyDescent="0.3">
      <c r="AU5341" t="s">
        <v>57260</v>
      </c>
      <c r="AW5341" t="s">
        <v>57261</v>
      </c>
      <c r="BA5341" t="s">
        <v>57262</v>
      </c>
      <c r="BB5341" t="s">
        <v>57263</v>
      </c>
      <c r="BD5341" t="s">
        <v>57264</v>
      </c>
    </row>
    <row r="5342" spans="47:56" x14ac:dyDescent="0.3">
      <c r="AU5342" t="s">
        <v>57265</v>
      </c>
      <c r="AW5342" t="s">
        <v>57266</v>
      </c>
      <c r="BA5342" t="s">
        <v>57267</v>
      </c>
      <c r="BB5342" t="s">
        <v>57268</v>
      </c>
      <c r="BD5342" t="s">
        <v>57269</v>
      </c>
    </row>
    <row r="5343" spans="47:56" x14ac:dyDescent="0.3">
      <c r="AU5343" t="s">
        <v>57270</v>
      </c>
      <c r="AW5343" t="s">
        <v>57271</v>
      </c>
      <c r="BA5343" t="s">
        <v>57272</v>
      </c>
      <c r="BB5343" t="s">
        <v>57273</v>
      </c>
      <c r="BD5343" t="s">
        <v>57274</v>
      </c>
    </row>
    <row r="5344" spans="47:56" x14ac:dyDescent="0.3">
      <c r="AU5344" t="s">
        <v>57275</v>
      </c>
      <c r="AW5344" t="s">
        <v>57276</v>
      </c>
      <c r="BA5344" t="s">
        <v>57277</v>
      </c>
      <c r="BB5344" t="s">
        <v>57278</v>
      </c>
      <c r="BD5344" t="s">
        <v>57279</v>
      </c>
    </row>
    <row r="5345" spans="47:56" x14ac:dyDescent="0.3">
      <c r="AU5345" t="s">
        <v>57280</v>
      </c>
      <c r="AW5345" t="s">
        <v>57281</v>
      </c>
      <c r="BA5345" t="s">
        <v>57282</v>
      </c>
      <c r="BB5345" t="s">
        <v>57283</v>
      </c>
      <c r="BD5345" t="s">
        <v>57284</v>
      </c>
    </row>
    <row r="5346" spans="47:56" x14ac:dyDescent="0.3">
      <c r="AU5346" t="s">
        <v>57285</v>
      </c>
      <c r="AW5346" t="s">
        <v>57286</v>
      </c>
      <c r="BA5346" t="s">
        <v>57287</v>
      </c>
      <c r="BB5346" t="s">
        <v>57288</v>
      </c>
      <c r="BD5346" t="s">
        <v>57289</v>
      </c>
    </row>
    <row r="5347" spans="47:56" x14ac:dyDescent="0.3">
      <c r="AU5347" t="s">
        <v>57290</v>
      </c>
      <c r="AW5347" t="s">
        <v>57291</v>
      </c>
      <c r="BA5347" t="s">
        <v>57292</v>
      </c>
      <c r="BB5347" t="s">
        <v>57293</v>
      </c>
      <c r="BD5347" t="s">
        <v>57294</v>
      </c>
    </row>
    <row r="5348" spans="47:56" x14ac:dyDescent="0.3">
      <c r="AW5348" t="s">
        <v>57295</v>
      </c>
      <c r="BA5348" t="s">
        <v>57296</v>
      </c>
      <c r="BB5348" t="s">
        <v>57297</v>
      </c>
      <c r="BD5348" t="s">
        <v>57298</v>
      </c>
    </row>
    <row r="5349" spans="47:56" x14ac:dyDescent="0.3">
      <c r="AW5349" t="s">
        <v>57299</v>
      </c>
      <c r="BA5349" t="s">
        <v>57300</v>
      </c>
      <c r="BB5349" t="s">
        <v>57301</v>
      </c>
      <c r="BD5349" t="s">
        <v>57302</v>
      </c>
    </row>
    <row r="5350" spans="47:56" x14ac:dyDescent="0.3">
      <c r="AW5350" t="s">
        <v>57303</v>
      </c>
      <c r="BA5350" t="s">
        <v>57304</v>
      </c>
      <c r="BB5350" t="s">
        <v>57305</v>
      </c>
      <c r="BD5350" t="s">
        <v>57306</v>
      </c>
    </row>
    <row r="5351" spans="47:56" x14ac:dyDescent="0.3">
      <c r="AW5351" t="s">
        <v>57307</v>
      </c>
      <c r="BA5351" t="s">
        <v>57308</v>
      </c>
      <c r="BB5351" t="s">
        <v>57309</v>
      </c>
      <c r="BD5351" t="s">
        <v>57310</v>
      </c>
    </row>
    <row r="5352" spans="47:56" x14ac:dyDescent="0.3">
      <c r="AW5352" t="s">
        <v>57311</v>
      </c>
      <c r="BA5352" t="s">
        <v>57312</v>
      </c>
      <c r="BB5352" t="s">
        <v>57313</v>
      </c>
      <c r="BD5352" t="s">
        <v>57314</v>
      </c>
    </row>
    <row r="5353" spans="47:56" x14ac:dyDescent="0.3">
      <c r="AW5353" t="s">
        <v>57315</v>
      </c>
      <c r="BA5353" t="s">
        <v>57316</v>
      </c>
      <c r="BB5353" t="s">
        <v>57317</v>
      </c>
      <c r="BD5353" t="s">
        <v>57318</v>
      </c>
    </row>
    <row r="5354" spans="47:56" x14ac:dyDescent="0.3">
      <c r="AW5354" t="s">
        <v>57319</v>
      </c>
      <c r="BA5354" t="s">
        <v>57320</v>
      </c>
      <c r="BB5354" t="s">
        <v>57321</v>
      </c>
      <c r="BD5354" t="s">
        <v>57322</v>
      </c>
    </row>
    <row r="5355" spans="47:56" x14ac:dyDescent="0.3">
      <c r="AW5355" t="s">
        <v>57323</v>
      </c>
      <c r="BA5355" t="s">
        <v>57324</v>
      </c>
      <c r="BB5355" t="s">
        <v>57325</v>
      </c>
      <c r="BD5355" t="s">
        <v>57326</v>
      </c>
    </row>
    <row r="5356" spans="47:56" x14ac:dyDescent="0.3">
      <c r="AW5356" t="s">
        <v>57327</v>
      </c>
      <c r="BA5356" t="s">
        <v>57328</v>
      </c>
      <c r="BB5356" t="s">
        <v>57329</v>
      </c>
      <c r="BD5356" t="s">
        <v>57330</v>
      </c>
    </row>
    <row r="5357" spans="47:56" x14ac:dyDescent="0.3">
      <c r="AW5357" t="s">
        <v>57331</v>
      </c>
      <c r="BA5357" t="s">
        <v>57332</v>
      </c>
      <c r="BB5357" t="s">
        <v>57333</v>
      </c>
      <c r="BD5357" t="s">
        <v>57334</v>
      </c>
    </row>
    <row r="5358" spans="47:56" x14ac:dyDescent="0.3">
      <c r="AW5358" t="s">
        <v>19692</v>
      </c>
      <c r="BA5358" t="s">
        <v>57335</v>
      </c>
      <c r="BB5358" t="s">
        <v>57336</v>
      </c>
      <c r="BD5358" t="s">
        <v>57337</v>
      </c>
    </row>
    <row r="5359" spans="47:56" x14ac:dyDescent="0.3">
      <c r="AW5359" t="s">
        <v>57338</v>
      </c>
      <c r="BA5359" t="s">
        <v>57339</v>
      </c>
      <c r="BB5359" t="s">
        <v>57340</v>
      </c>
      <c r="BD5359" t="s">
        <v>57341</v>
      </c>
    </row>
    <row r="5360" spans="47:56" x14ac:dyDescent="0.3">
      <c r="AW5360" t="s">
        <v>57342</v>
      </c>
      <c r="BA5360" t="s">
        <v>57343</v>
      </c>
      <c r="BB5360" t="s">
        <v>57344</v>
      </c>
      <c r="BD5360" t="s">
        <v>57345</v>
      </c>
    </row>
    <row r="5361" spans="49:56" x14ac:dyDescent="0.3">
      <c r="AW5361" t="s">
        <v>57346</v>
      </c>
      <c r="BA5361" t="s">
        <v>57347</v>
      </c>
      <c r="BB5361" t="s">
        <v>57348</v>
      </c>
      <c r="BD5361" t="s">
        <v>57349</v>
      </c>
    </row>
    <row r="5362" spans="49:56" x14ac:dyDescent="0.3">
      <c r="AW5362" t="s">
        <v>57350</v>
      </c>
      <c r="BA5362" t="s">
        <v>57351</v>
      </c>
      <c r="BB5362" t="s">
        <v>57352</v>
      </c>
      <c r="BD5362" t="s">
        <v>57353</v>
      </c>
    </row>
    <row r="5363" spans="49:56" x14ac:dyDescent="0.3">
      <c r="AW5363" t="s">
        <v>57354</v>
      </c>
      <c r="BA5363" t="s">
        <v>57355</v>
      </c>
      <c r="BB5363" t="s">
        <v>57356</v>
      </c>
      <c r="BD5363" t="s">
        <v>57357</v>
      </c>
    </row>
    <row r="5364" spans="49:56" x14ac:dyDescent="0.3">
      <c r="AW5364" t="s">
        <v>57358</v>
      </c>
      <c r="BA5364" t="s">
        <v>57359</v>
      </c>
      <c r="BB5364" t="s">
        <v>57360</v>
      </c>
      <c r="BD5364" t="s">
        <v>57361</v>
      </c>
    </row>
    <row r="5365" spans="49:56" x14ac:dyDescent="0.3">
      <c r="AW5365" t="s">
        <v>57362</v>
      </c>
      <c r="BA5365" t="s">
        <v>57363</v>
      </c>
      <c r="BB5365" t="s">
        <v>57364</v>
      </c>
      <c r="BD5365" t="s">
        <v>57365</v>
      </c>
    </row>
    <row r="5366" spans="49:56" x14ac:dyDescent="0.3">
      <c r="AW5366" t="s">
        <v>57366</v>
      </c>
      <c r="BA5366" t="s">
        <v>57367</v>
      </c>
      <c r="BB5366" t="s">
        <v>57368</v>
      </c>
      <c r="BD5366" t="s">
        <v>57369</v>
      </c>
    </row>
    <row r="5367" spans="49:56" x14ac:dyDescent="0.3">
      <c r="AW5367" t="s">
        <v>57370</v>
      </c>
      <c r="BA5367" t="s">
        <v>57371</v>
      </c>
      <c r="BB5367" t="s">
        <v>57372</v>
      </c>
      <c r="BD5367" t="s">
        <v>57373</v>
      </c>
    </row>
    <row r="5368" spans="49:56" x14ac:dyDescent="0.3">
      <c r="AW5368" t="s">
        <v>57374</v>
      </c>
      <c r="BA5368" t="s">
        <v>57375</v>
      </c>
      <c r="BB5368" t="s">
        <v>57376</v>
      </c>
      <c r="BD5368" t="s">
        <v>57377</v>
      </c>
    </row>
    <row r="5369" spans="49:56" x14ac:dyDescent="0.3">
      <c r="AW5369" t="s">
        <v>57378</v>
      </c>
      <c r="BA5369" t="s">
        <v>57379</v>
      </c>
      <c r="BB5369" t="s">
        <v>57380</v>
      </c>
      <c r="BD5369" t="s">
        <v>57381</v>
      </c>
    </row>
    <row r="5370" spans="49:56" x14ac:dyDescent="0.3">
      <c r="AW5370" t="s">
        <v>57382</v>
      </c>
      <c r="BA5370" t="s">
        <v>57383</v>
      </c>
      <c r="BB5370" t="s">
        <v>57384</v>
      </c>
      <c r="BD5370" t="s">
        <v>57385</v>
      </c>
    </row>
    <row r="5371" spans="49:56" x14ac:dyDescent="0.3">
      <c r="AW5371" t="s">
        <v>57386</v>
      </c>
      <c r="BA5371" t="s">
        <v>57387</v>
      </c>
      <c r="BB5371" t="s">
        <v>57388</v>
      </c>
      <c r="BD5371" t="s">
        <v>57389</v>
      </c>
    </row>
    <row r="5372" spans="49:56" x14ac:dyDescent="0.3">
      <c r="AW5372" t="s">
        <v>57390</v>
      </c>
      <c r="BA5372" t="s">
        <v>57391</v>
      </c>
      <c r="BB5372" t="s">
        <v>57392</v>
      </c>
      <c r="BD5372" t="s">
        <v>57393</v>
      </c>
    </row>
    <row r="5373" spans="49:56" x14ac:dyDescent="0.3">
      <c r="AW5373" t="s">
        <v>57394</v>
      </c>
      <c r="BA5373" t="s">
        <v>57395</v>
      </c>
      <c r="BB5373" t="s">
        <v>57396</v>
      </c>
      <c r="BD5373" t="s">
        <v>57397</v>
      </c>
    </row>
    <row r="5374" spans="49:56" x14ac:dyDescent="0.3">
      <c r="AW5374" t="s">
        <v>57398</v>
      </c>
      <c r="BA5374" t="s">
        <v>57399</v>
      </c>
      <c r="BB5374" t="s">
        <v>57400</v>
      </c>
      <c r="BD5374" t="s">
        <v>57401</v>
      </c>
    </row>
    <row r="5375" spans="49:56" x14ac:dyDescent="0.3">
      <c r="AW5375" t="s">
        <v>57402</v>
      </c>
      <c r="BA5375" t="s">
        <v>57403</v>
      </c>
      <c r="BB5375" t="s">
        <v>57404</v>
      </c>
      <c r="BD5375" t="s">
        <v>57405</v>
      </c>
    </row>
    <row r="5376" spans="49:56" x14ac:dyDescent="0.3">
      <c r="AW5376" t="s">
        <v>57406</v>
      </c>
      <c r="BA5376" t="s">
        <v>57407</v>
      </c>
      <c r="BB5376" t="s">
        <v>57408</v>
      </c>
      <c r="BD5376" t="s">
        <v>57409</v>
      </c>
    </row>
    <row r="5377" spans="49:56" x14ac:dyDescent="0.3">
      <c r="AW5377" t="s">
        <v>57410</v>
      </c>
      <c r="BA5377" t="s">
        <v>57411</v>
      </c>
      <c r="BB5377" t="s">
        <v>57412</v>
      </c>
      <c r="BD5377" t="s">
        <v>57413</v>
      </c>
    </row>
    <row r="5378" spans="49:56" x14ac:dyDescent="0.3">
      <c r="AW5378" t="s">
        <v>57414</v>
      </c>
      <c r="BA5378" t="s">
        <v>57415</v>
      </c>
      <c r="BB5378" t="s">
        <v>57416</v>
      </c>
      <c r="BD5378" t="s">
        <v>57417</v>
      </c>
    </row>
    <row r="5379" spans="49:56" x14ac:dyDescent="0.3">
      <c r="AW5379" t="s">
        <v>57418</v>
      </c>
      <c r="BA5379" t="s">
        <v>57419</v>
      </c>
      <c r="BB5379" t="s">
        <v>57420</v>
      </c>
      <c r="BD5379" t="s">
        <v>57421</v>
      </c>
    </row>
    <row r="5380" spans="49:56" x14ac:dyDescent="0.3">
      <c r="AW5380" t="s">
        <v>57422</v>
      </c>
      <c r="BA5380" t="s">
        <v>57423</v>
      </c>
      <c r="BB5380" t="s">
        <v>57424</v>
      </c>
      <c r="BD5380" t="s">
        <v>57425</v>
      </c>
    </row>
    <row r="5381" spans="49:56" x14ac:dyDescent="0.3">
      <c r="AW5381" t="s">
        <v>57426</v>
      </c>
      <c r="BA5381" t="s">
        <v>57427</v>
      </c>
      <c r="BB5381" t="s">
        <v>57428</v>
      </c>
      <c r="BD5381" t="s">
        <v>57429</v>
      </c>
    </row>
    <row r="5382" spans="49:56" x14ac:dyDescent="0.3">
      <c r="AW5382" t="s">
        <v>57430</v>
      </c>
      <c r="BA5382" t="s">
        <v>57431</v>
      </c>
      <c r="BB5382" t="s">
        <v>57432</v>
      </c>
      <c r="BD5382" t="s">
        <v>57433</v>
      </c>
    </row>
    <row r="5383" spans="49:56" x14ac:dyDescent="0.3">
      <c r="AW5383" t="s">
        <v>57434</v>
      </c>
      <c r="BA5383" t="s">
        <v>57435</v>
      </c>
      <c r="BB5383" t="s">
        <v>57436</v>
      </c>
      <c r="BD5383" t="s">
        <v>57437</v>
      </c>
    </row>
    <row r="5384" spans="49:56" x14ac:dyDescent="0.3">
      <c r="AW5384" t="s">
        <v>57438</v>
      </c>
      <c r="BA5384" t="s">
        <v>57439</v>
      </c>
      <c r="BB5384" t="s">
        <v>57440</v>
      </c>
      <c r="BD5384" t="s">
        <v>57441</v>
      </c>
    </row>
    <row r="5385" spans="49:56" x14ac:dyDescent="0.3">
      <c r="AW5385" t="s">
        <v>57442</v>
      </c>
      <c r="BA5385" t="s">
        <v>57443</v>
      </c>
      <c r="BB5385" t="s">
        <v>57444</v>
      </c>
      <c r="BD5385" t="s">
        <v>57445</v>
      </c>
    </row>
    <row r="5386" spans="49:56" x14ac:dyDescent="0.3">
      <c r="AW5386" t="s">
        <v>57446</v>
      </c>
      <c r="BA5386" t="s">
        <v>57447</v>
      </c>
      <c r="BB5386" t="s">
        <v>57448</v>
      </c>
      <c r="BD5386" t="s">
        <v>57449</v>
      </c>
    </row>
    <row r="5387" spans="49:56" x14ac:dyDescent="0.3">
      <c r="AW5387" t="s">
        <v>57450</v>
      </c>
      <c r="BA5387" t="s">
        <v>57451</v>
      </c>
      <c r="BB5387" t="s">
        <v>57452</v>
      </c>
      <c r="BD5387" t="s">
        <v>57453</v>
      </c>
    </row>
    <row r="5388" spans="49:56" x14ac:dyDescent="0.3">
      <c r="AW5388" t="s">
        <v>57454</v>
      </c>
      <c r="BA5388" t="s">
        <v>57455</v>
      </c>
      <c r="BB5388" t="s">
        <v>57456</v>
      </c>
      <c r="BD5388" t="s">
        <v>57457</v>
      </c>
    </row>
    <row r="5389" spans="49:56" x14ac:dyDescent="0.3">
      <c r="AW5389" t="s">
        <v>57458</v>
      </c>
      <c r="BA5389" t="s">
        <v>57459</v>
      </c>
      <c r="BB5389" t="s">
        <v>57460</v>
      </c>
      <c r="BD5389" t="s">
        <v>57461</v>
      </c>
    </row>
    <row r="5390" spans="49:56" x14ac:dyDescent="0.3">
      <c r="AW5390" t="s">
        <v>57462</v>
      </c>
      <c r="BA5390" t="s">
        <v>57463</v>
      </c>
      <c r="BB5390" t="s">
        <v>57464</v>
      </c>
      <c r="BD5390" t="s">
        <v>57465</v>
      </c>
    </row>
    <row r="5391" spans="49:56" x14ac:dyDescent="0.3">
      <c r="AW5391" t="s">
        <v>57466</v>
      </c>
      <c r="BA5391" t="s">
        <v>57467</v>
      </c>
      <c r="BB5391" t="s">
        <v>57468</v>
      </c>
      <c r="BD5391" t="s">
        <v>57469</v>
      </c>
    </row>
    <row r="5392" spans="49:56" x14ac:dyDescent="0.3">
      <c r="AW5392" t="s">
        <v>57470</v>
      </c>
      <c r="BA5392" t="s">
        <v>57471</v>
      </c>
      <c r="BB5392" t="s">
        <v>57472</v>
      </c>
      <c r="BD5392" t="s">
        <v>57473</v>
      </c>
    </row>
    <row r="5393" spans="49:56" x14ac:dyDescent="0.3">
      <c r="AW5393" t="s">
        <v>57474</v>
      </c>
      <c r="BA5393" t="s">
        <v>57475</v>
      </c>
      <c r="BB5393" t="s">
        <v>57476</v>
      </c>
      <c r="BD5393" t="s">
        <v>57477</v>
      </c>
    </row>
    <row r="5394" spans="49:56" x14ac:dyDescent="0.3">
      <c r="AW5394" t="s">
        <v>57478</v>
      </c>
      <c r="BA5394" t="s">
        <v>57479</v>
      </c>
      <c r="BB5394" t="s">
        <v>57480</v>
      </c>
      <c r="BD5394" t="s">
        <v>57481</v>
      </c>
    </row>
    <row r="5395" spans="49:56" x14ac:dyDescent="0.3">
      <c r="AW5395" t="s">
        <v>57482</v>
      </c>
      <c r="BA5395" t="s">
        <v>57483</v>
      </c>
      <c r="BB5395" t="s">
        <v>826</v>
      </c>
      <c r="BD5395" t="s">
        <v>57484</v>
      </c>
    </row>
    <row r="5396" spans="49:56" x14ac:dyDescent="0.3">
      <c r="AW5396" t="s">
        <v>57485</v>
      </c>
      <c r="BA5396" t="s">
        <v>57486</v>
      </c>
      <c r="BB5396" t="s">
        <v>57487</v>
      </c>
      <c r="BD5396" t="s">
        <v>57488</v>
      </c>
    </row>
    <row r="5397" spans="49:56" x14ac:dyDescent="0.3">
      <c r="AW5397" t="s">
        <v>57489</v>
      </c>
      <c r="BA5397" t="s">
        <v>57490</v>
      </c>
      <c r="BB5397" t="s">
        <v>57491</v>
      </c>
      <c r="BD5397" t="s">
        <v>57492</v>
      </c>
    </row>
    <row r="5398" spans="49:56" x14ac:dyDescent="0.3">
      <c r="AW5398" t="s">
        <v>57493</v>
      </c>
      <c r="BA5398" t="s">
        <v>57494</v>
      </c>
      <c r="BB5398" t="s">
        <v>57495</v>
      </c>
      <c r="BD5398" t="s">
        <v>57496</v>
      </c>
    </row>
    <row r="5399" spans="49:56" x14ac:dyDescent="0.3">
      <c r="AW5399" t="s">
        <v>57497</v>
      </c>
      <c r="BA5399" t="s">
        <v>57498</v>
      </c>
      <c r="BB5399" t="s">
        <v>57499</v>
      </c>
      <c r="BD5399" t="s">
        <v>57500</v>
      </c>
    </row>
    <row r="5400" spans="49:56" x14ac:dyDescent="0.3">
      <c r="AW5400" t="s">
        <v>57501</v>
      </c>
      <c r="BA5400" t="s">
        <v>57502</v>
      </c>
      <c r="BB5400" t="s">
        <v>57503</v>
      </c>
      <c r="BD5400" t="s">
        <v>57504</v>
      </c>
    </row>
    <row r="5401" spans="49:56" x14ac:dyDescent="0.3">
      <c r="AW5401" t="s">
        <v>57505</v>
      </c>
      <c r="BA5401" t="s">
        <v>57506</v>
      </c>
      <c r="BB5401" t="s">
        <v>57507</v>
      </c>
      <c r="BD5401" t="s">
        <v>57508</v>
      </c>
    </row>
    <row r="5402" spans="49:56" x14ac:dyDescent="0.3">
      <c r="AW5402" t="s">
        <v>57509</v>
      </c>
      <c r="BA5402" t="s">
        <v>57510</v>
      </c>
      <c r="BB5402" t="s">
        <v>57511</v>
      </c>
      <c r="BD5402" t="s">
        <v>57512</v>
      </c>
    </row>
    <row r="5403" spans="49:56" x14ac:dyDescent="0.3">
      <c r="AW5403" t="s">
        <v>57513</v>
      </c>
      <c r="BA5403" t="s">
        <v>57514</v>
      </c>
      <c r="BB5403" t="s">
        <v>57515</v>
      </c>
      <c r="BD5403" t="s">
        <v>57516</v>
      </c>
    </row>
    <row r="5404" spans="49:56" x14ac:dyDescent="0.3">
      <c r="AW5404" t="s">
        <v>57517</v>
      </c>
      <c r="BA5404" t="s">
        <v>57518</v>
      </c>
      <c r="BB5404" t="s">
        <v>57519</v>
      </c>
      <c r="BD5404" t="s">
        <v>57520</v>
      </c>
    </row>
    <row r="5405" spans="49:56" x14ac:dyDescent="0.3">
      <c r="AW5405" t="s">
        <v>57521</v>
      </c>
      <c r="BA5405" t="s">
        <v>57522</v>
      </c>
      <c r="BB5405" t="s">
        <v>57523</v>
      </c>
      <c r="BD5405" t="s">
        <v>57524</v>
      </c>
    </row>
    <row r="5406" spans="49:56" x14ac:dyDescent="0.3">
      <c r="AW5406" t="s">
        <v>57525</v>
      </c>
      <c r="BA5406" t="s">
        <v>57526</v>
      </c>
      <c r="BB5406" t="s">
        <v>57527</v>
      </c>
      <c r="BD5406" t="s">
        <v>57528</v>
      </c>
    </row>
    <row r="5407" spans="49:56" x14ac:dyDescent="0.3">
      <c r="AW5407" t="s">
        <v>57529</v>
      </c>
      <c r="BA5407" t="s">
        <v>57530</v>
      </c>
      <c r="BB5407" t="s">
        <v>57531</v>
      </c>
      <c r="BD5407" t="s">
        <v>57532</v>
      </c>
    </row>
    <row r="5408" spans="49:56" x14ac:dyDescent="0.3">
      <c r="AW5408" t="s">
        <v>57533</v>
      </c>
      <c r="BA5408" t="s">
        <v>57534</v>
      </c>
      <c r="BB5408" t="s">
        <v>57535</v>
      </c>
      <c r="BD5408" t="s">
        <v>57536</v>
      </c>
    </row>
    <row r="5409" spans="49:56" x14ac:dyDescent="0.3">
      <c r="AW5409" t="s">
        <v>57537</v>
      </c>
      <c r="BA5409" t="s">
        <v>57538</v>
      </c>
      <c r="BB5409" t="s">
        <v>57539</v>
      </c>
      <c r="BD5409" t="s">
        <v>57540</v>
      </c>
    </row>
    <row r="5410" spans="49:56" x14ac:dyDescent="0.3">
      <c r="AW5410" t="s">
        <v>57541</v>
      </c>
      <c r="BA5410" t="s">
        <v>57542</v>
      </c>
      <c r="BB5410" t="s">
        <v>57543</v>
      </c>
      <c r="BD5410" t="s">
        <v>57544</v>
      </c>
    </row>
    <row r="5411" spans="49:56" x14ac:dyDescent="0.3">
      <c r="AW5411" t="s">
        <v>57545</v>
      </c>
      <c r="BA5411" t="s">
        <v>57546</v>
      </c>
      <c r="BB5411" t="s">
        <v>57547</v>
      </c>
      <c r="BD5411" t="s">
        <v>57548</v>
      </c>
    </row>
    <row r="5412" spans="49:56" x14ac:dyDescent="0.3">
      <c r="AW5412" t="s">
        <v>57549</v>
      </c>
      <c r="BA5412" t="s">
        <v>57550</v>
      </c>
      <c r="BB5412" t="s">
        <v>57551</v>
      </c>
      <c r="BD5412" t="s">
        <v>57552</v>
      </c>
    </row>
    <row r="5413" spans="49:56" x14ac:dyDescent="0.3">
      <c r="AW5413" t="s">
        <v>57553</v>
      </c>
      <c r="BA5413" t="s">
        <v>57554</v>
      </c>
      <c r="BB5413" t="s">
        <v>57555</v>
      </c>
      <c r="BD5413" t="s">
        <v>57556</v>
      </c>
    </row>
    <row r="5414" spans="49:56" x14ac:dyDescent="0.3">
      <c r="AW5414" t="s">
        <v>57557</v>
      </c>
      <c r="BA5414" t="s">
        <v>57558</v>
      </c>
      <c r="BB5414" t="s">
        <v>57559</v>
      </c>
      <c r="BD5414" t="s">
        <v>57560</v>
      </c>
    </row>
    <row r="5415" spans="49:56" x14ac:dyDescent="0.3">
      <c r="AW5415" t="s">
        <v>57561</v>
      </c>
      <c r="BA5415" t="s">
        <v>57562</v>
      </c>
      <c r="BB5415" t="s">
        <v>57563</v>
      </c>
      <c r="BD5415" t="s">
        <v>57564</v>
      </c>
    </row>
    <row r="5416" spans="49:56" x14ac:dyDescent="0.3">
      <c r="AW5416" t="s">
        <v>57565</v>
      </c>
      <c r="BA5416" t="s">
        <v>57566</v>
      </c>
      <c r="BB5416" t="s">
        <v>57567</v>
      </c>
      <c r="BD5416" t="s">
        <v>57568</v>
      </c>
    </row>
    <row r="5417" spans="49:56" x14ac:dyDescent="0.3">
      <c r="AW5417" t="s">
        <v>57569</v>
      </c>
      <c r="BA5417" t="s">
        <v>57570</v>
      </c>
      <c r="BB5417" t="s">
        <v>57571</v>
      </c>
      <c r="BD5417" t="s">
        <v>57572</v>
      </c>
    </row>
    <row r="5418" spans="49:56" x14ac:dyDescent="0.3">
      <c r="AW5418" t="s">
        <v>57573</v>
      </c>
      <c r="BA5418" t="s">
        <v>57574</v>
      </c>
      <c r="BB5418" t="s">
        <v>57575</v>
      </c>
      <c r="BD5418" t="s">
        <v>57576</v>
      </c>
    </row>
    <row r="5419" spans="49:56" x14ac:dyDescent="0.3">
      <c r="AW5419" t="s">
        <v>57577</v>
      </c>
      <c r="BA5419" t="s">
        <v>57578</v>
      </c>
      <c r="BB5419" t="s">
        <v>57579</v>
      </c>
      <c r="BD5419" t="s">
        <v>57580</v>
      </c>
    </row>
    <row r="5420" spans="49:56" x14ac:dyDescent="0.3">
      <c r="AW5420" t="s">
        <v>57581</v>
      </c>
      <c r="BA5420" t="s">
        <v>57582</v>
      </c>
      <c r="BB5420" t="s">
        <v>57583</v>
      </c>
      <c r="BD5420" t="s">
        <v>57584</v>
      </c>
    </row>
    <row r="5421" spans="49:56" x14ac:dyDescent="0.3">
      <c r="AW5421" t="s">
        <v>57585</v>
      </c>
      <c r="BA5421" t="s">
        <v>57586</v>
      </c>
      <c r="BB5421" t="s">
        <v>57587</v>
      </c>
      <c r="BD5421" t="s">
        <v>57588</v>
      </c>
    </row>
    <row r="5422" spans="49:56" x14ac:dyDescent="0.3">
      <c r="AW5422" t="s">
        <v>57589</v>
      </c>
      <c r="BA5422" t="s">
        <v>57590</v>
      </c>
      <c r="BB5422" t="s">
        <v>57591</v>
      </c>
      <c r="BD5422" t="s">
        <v>57592</v>
      </c>
    </row>
    <row r="5423" spans="49:56" x14ac:dyDescent="0.3">
      <c r="AW5423" t="s">
        <v>57593</v>
      </c>
      <c r="BA5423" t="s">
        <v>57594</v>
      </c>
      <c r="BB5423" t="s">
        <v>57595</v>
      </c>
      <c r="BD5423" t="s">
        <v>57596</v>
      </c>
    </row>
    <row r="5424" spans="49:56" x14ac:dyDescent="0.3">
      <c r="AW5424" t="s">
        <v>57597</v>
      </c>
      <c r="BA5424" t="s">
        <v>57598</v>
      </c>
      <c r="BB5424" t="s">
        <v>57599</v>
      </c>
      <c r="BD5424" t="s">
        <v>57600</v>
      </c>
    </row>
    <row r="5425" spans="49:56" x14ac:dyDescent="0.3">
      <c r="AW5425" t="s">
        <v>57601</v>
      </c>
      <c r="BA5425" t="s">
        <v>57602</v>
      </c>
      <c r="BB5425" t="s">
        <v>57603</v>
      </c>
      <c r="BD5425" t="s">
        <v>57604</v>
      </c>
    </row>
    <row r="5426" spans="49:56" x14ac:dyDescent="0.3">
      <c r="AW5426" t="s">
        <v>57605</v>
      </c>
      <c r="BA5426" t="s">
        <v>57606</v>
      </c>
      <c r="BB5426" t="s">
        <v>57607</v>
      </c>
      <c r="BD5426" t="s">
        <v>57608</v>
      </c>
    </row>
    <row r="5427" spans="49:56" x14ac:dyDescent="0.3">
      <c r="AW5427" t="s">
        <v>57609</v>
      </c>
      <c r="BA5427" t="s">
        <v>57610</v>
      </c>
      <c r="BB5427" t="s">
        <v>57611</v>
      </c>
      <c r="BD5427" t="s">
        <v>57612</v>
      </c>
    </row>
    <row r="5428" spans="49:56" x14ac:dyDescent="0.3">
      <c r="AW5428" t="s">
        <v>57613</v>
      </c>
      <c r="BA5428" t="s">
        <v>57614</v>
      </c>
      <c r="BB5428" t="s">
        <v>57615</v>
      </c>
      <c r="BD5428" t="s">
        <v>57616</v>
      </c>
    </row>
    <row r="5429" spans="49:56" x14ac:dyDescent="0.3">
      <c r="AW5429" t="s">
        <v>57617</v>
      </c>
      <c r="BA5429" t="s">
        <v>57618</v>
      </c>
      <c r="BB5429" t="s">
        <v>57619</v>
      </c>
      <c r="BD5429" t="s">
        <v>57620</v>
      </c>
    </row>
    <row r="5430" spans="49:56" x14ac:dyDescent="0.3">
      <c r="AW5430" t="s">
        <v>57621</v>
      </c>
      <c r="BA5430" t="s">
        <v>57622</v>
      </c>
      <c r="BB5430" t="s">
        <v>57623</v>
      </c>
      <c r="BD5430" t="s">
        <v>57624</v>
      </c>
    </row>
    <row r="5431" spans="49:56" x14ac:dyDescent="0.3">
      <c r="AW5431" t="s">
        <v>57625</v>
      </c>
      <c r="BA5431" t="s">
        <v>57626</v>
      </c>
      <c r="BB5431" t="s">
        <v>57627</v>
      </c>
      <c r="BD5431" t="s">
        <v>57628</v>
      </c>
    </row>
    <row r="5432" spans="49:56" x14ac:dyDescent="0.3">
      <c r="AW5432" t="s">
        <v>57629</v>
      </c>
      <c r="BA5432" t="s">
        <v>57630</v>
      </c>
      <c r="BB5432" t="s">
        <v>57631</v>
      </c>
      <c r="BD5432" t="s">
        <v>57632</v>
      </c>
    </row>
    <row r="5433" spans="49:56" x14ac:dyDescent="0.3">
      <c r="AW5433" t="s">
        <v>57633</v>
      </c>
      <c r="BA5433" t="s">
        <v>57634</v>
      </c>
      <c r="BB5433" t="s">
        <v>57635</v>
      </c>
      <c r="BD5433" t="s">
        <v>57636</v>
      </c>
    </row>
    <row r="5434" spans="49:56" x14ac:dyDescent="0.3">
      <c r="AW5434" t="s">
        <v>57637</v>
      </c>
      <c r="BA5434" t="s">
        <v>57638</v>
      </c>
      <c r="BB5434" t="s">
        <v>57639</v>
      </c>
      <c r="BD5434" t="s">
        <v>57640</v>
      </c>
    </row>
    <row r="5435" spans="49:56" x14ac:dyDescent="0.3">
      <c r="AW5435" t="s">
        <v>57641</v>
      </c>
      <c r="BA5435" t="s">
        <v>57642</v>
      </c>
      <c r="BB5435" t="s">
        <v>57643</v>
      </c>
      <c r="BD5435" t="s">
        <v>57644</v>
      </c>
    </row>
    <row r="5436" spans="49:56" x14ac:dyDescent="0.3">
      <c r="AW5436" t="s">
        <v>57645</v>
      </c>
      <c r="BA5436" t="s">
        <v>57646</v>
      </c>
      <c r="BB5436" t="s">
        <v>57647</v>
      </c>
      <c r="BD5436" t="s">
        <v>57648</v>
      </c>
    </row>
    <row r="5437" spans="49:56" x14ac:dyDescent="0.3">
      <c r="AW5437" t="s">
        <v>57649</v>
      </c>
      <c r="BA5437" t="s">
        <v>57650</v>
      </c>
      <c r="BB5437" t="s">
        <v>57651</v>
      </c>
      <c r="BD5437" t="s">
        <v>57652</v>
      </c>
    </row>
    <row r="5438" spans="49:56" x14ac:dyDescent="0.3">
      <c r="AW5438" t="s">
        <v>57653</v>
      </c>
      <c r="BA5438" t="s">
        <v>57654</v>
      </c>
      <c r="BB5438" t="s">
        <v>57655</v>
      </c>
      <c r="BD5438" t="s">
        <v>57656</v>
      </c>
    </row>
    <row r="5439" spans="49:56" x14ac:dyDescent="0.3">
      <c r="AW5439" t="s">
        <v>57657</v>
      </c>
      <c r="BA5439" t="s">
        <v>57658</v>
      </c>
      <c r="BB5439" t="s">
        <v>57659</v>
      </c>
      <c r="BD5439" t="s">
        <v>57660</v>
      </c>
    </row>
    <row r="5440" spans="49:56" x14ac:dyDescent="0.3">
      <c r="AW5440" t="s">
        <v>57661</v>
      </c>
      <c r="BA5440" t="s">
        <v>57662</v>
      </c>
      <c r="BB5440" t="s">
        <v>57663</v>
      </c>
      <c r="BD5440" t="s">
        <v>57664</v>
      </c>
    </row>
    <row r="5441" spans="49:56" x14ac:dyDescent="0.3">
      <c r="AW5441" t="s">
        <v>57665</v>
      </c>
      <c r="BA5441" t="s">
        <v>57666</v>
      </c>
      <c r="BB5441" t="s">
        <v>57667</v>
      </c>
      <c r="BD5441" t="s">
        <v>57668</v>
      </c>
    </row>
    <row r="5442" spans="49:56" x14ac:dyDescent="0.3">
      <c r="AW5442" t="s">
        <v>57669</v>
      </c>
      <c r="BA5442" t="s">
        <v>57670</v>
      </c>
      <c r="BB5442" t="s">
        <v>57671</v>
      </c>
      <c r="BD5442" t="s">
        <v>57672</v>
      </c>
    </row>
    <row r="5443" spans="49:56" x14ac:dyDescent="0.3">
      <c r="AW5443" t="s">
        <v>57673</v>
      </c>
      <c r="BA5443" t="s">
        <v>57674</v>
      </c>
      <c r="BB5443" t="s">
        <v>57675</v>
      </c>
      <c r="BD5443" t="s">
        <v>57676</v>
      </c>
    </row>
    <row r="5444" spans="49:56" x14ac:dyDescent="0.3">
      <c r="AW5444" t="s">
        <v>57677</v>
      </c>
      <c r="BA5444" t="s">
        <v>57678</v>
      </c>
      <c r="BB5444" t="s">
        <v>57679</v>
      </c>
      <c r="BD5444" t="s">
        <v>57680</v>
      </c>
    </row>
    <row r="5445" spans="49:56" x14ac:dyDescent="0.3">
      <c r="AW5445" t="s">
        <v>57681</v>
      </c>
      <c r="BA5445" t="s">
        <v>57682</v>
      </c>
      <c r="BB5445" t="s">
        <v>57683</v>
      </c>
      <c r="BD5445" t="s">
        <v>57684</v>
      </c>
    </row>
    <row r="5446" spans="49:56" x14ac:dyDescent="0.3">
      <c r="AW5446" t="s">
        <v>4885</v>
      </c>
      <c r="BA5446" t="s">
        <v>57685</v>
      </c>
      <c r="BB5446" t="s">
        <v>57686</v>
      </c>
      <c r="BD5446" t="s">
        <v>57687</v>
      </c>
    </row>
    <row r="5447" spans="49:56" x14ac:dyDescent="0.3">
      <c r="AW5447" t="s">
        <v>57688</v>
      </c>
      <c r="BA5447" t="s">
        <v>57689</v>
      </c>
      <c r="BB5447" t="s">
        <v>828</v>
      </c>
      <c r="BD5447" t="s">
        <v>57690</v>
      </c>
    </row>
    <row r="5448" spans="49:56" x14ac:dyDescent="0.3">
      <c r="AW5448" t="s">
        <v>57691</v>
      </c>
      <c r="BA5448" t="s">
        <v>57692</v>
      </c>
      <c r="BB5448" t="s">
        <v>57693</v>
      </c>
      <c r="BD5448" t="s">
        <v>57694</v>
      </c>
    </row>
    <row r="5449" spans="49:56" x14ac:dyDescent="0.3">
      <c r="AW5449" t="s">
        <v>57695</v>
      </c>
      <c r="BA5449" t="s">
        <v>57696</v>
      </c>
      <c r="BB5449" t="s">
        <v>57697</v>
      </c>
      <c r="BD5449" t="s">
        <v>57698</v>
      </c>
    </row>
    <row r="5450" spans="49:56" x14ac:dyDescent="0.3">
      <c r="AW5450" t="s">
        <v>57699</v>
      </c>
      <c r="BA5450" t="s">
        <v>57700</v>
      </c>
      <c r="BB5450" t="s">
        <v>57701</v>
      </c>
      <c r="BD5450" t="s">
        <v>57702</v>
      </c>
    </row>
    <row r="5451" spans="49:56" x14ac:dyDescent="0.3">
      <c r="AW5451" t="s">
        <v>57703</v>
      </c>
      <c r="BA5451" t="s">
        <v>57704</v>
      </c>
      <c r="BB5451" t="s">
        <v>57705</v>
      </c>
      <c r="BD5451" t="s">
        <v>57706</v>
      </c>
    </row>
    <row r="5452" spans="49:56" x14ac:dyDescent="0.3">
      <c r="AW5452" t="s">
        <v>57707</v>
      </c>
      <c r="BA5452" t="s">
        <v>57708</v>
      </c>
      <c r="BB5452" t="s">
        <v>57709</v>
      </c>
      <c r="BD5452" t="s">
        <v>57710</v>
      </c>
    </row>
    <row r="5453" spans="49:56" x14ac:dyDescent="0.3">
      <c r="AW5453" t="s">
        <v>57711</v>
      </c>
      <c r="BA5453" t="s">
        <v>57712</v>
      </c>
      <c r="BB5453" t="s">
        <v>57713</v>
      </c>
      <c r="BD5453" t="s">
        <v>57714</v>
      </c>
    </row>
    <row r="5454" spans="49:56" x14ac:dyDescent="0.3">
      <c r="AW5454" t="s">
        <v>57715</v>
      </c>
      <c r="BA5454" t="s">
        <v>57716</v>
      </c>
      <c r="BB5454" t="s">
        <v>57717</v>
      </c>
      <c r="BD5454" t="s">
        <v>57718</v>
      </c>
    </row>
    <row r="5455" spans="49:56" x14ac:dyDescent="0.3">
      <c r="AW5455" t="s">
        <v>57719</v>
      </c>
      <c r="BA5455" t="s">
        <v>57720</v>
      </c>
      <c r="BB5455" t="s">
        <v>57721</v>
      </c>
      <c r="BD5455" t="s">
        <v>57722</v>
      </c>
    </row>
    <row r="5456" spans="49:56" x14ac:dyDescent="0.3">
      <c r="AW5456" t="s">
        <v>57723</v>
      </c>
      <c r="BA5456" t="s">
        <v>57724</v>
      </c>
      <c r="BB5456" t="s">
        <v>57725</v>
      </c>
      <c r="BD5456" t="s">
        <v>57726</v>
      </c>
    </row>
    <row r="5457" spans="49:56" x14ac:dyDescent="0.3">
      <c r="AW5457" t="s">
        <v>57727</v>
      </c>
      <c r="BA5457" t="s">
        <v>57728</v>
      </c>
      <c r="BB5457" t="s">
        <v>57729</v>
      </c>
      <c r="BD5457" t="s">
        <v>57730</v>
      </c>
    </row>
    <row r="5458" spans="49:56" x14ac:dyDescent="0.3">
      <c r="AW5458" t="s">
        <v>57731</v>
      </c>
      <c r="BA5458" t="s">
        <v>57732</v>
      </c>
      <c r="BB5458" t="s">
        <v>57733</v>
      </c>
      <c r="BD5458" t="s">
        <v>57734</v>
      </c>
    </row>
    <row r="5459" spans="49:56" x14ac:dyDescent="0.3">
      <c r="AW5459" t="s">
        <v>57735</v>
      </c>
      <c r="BA5459" t="s">
        <v>57736</v>
      </c>
      <c r="BB5459" t="s">
        <v>57737</v>
      </c>
      <c r="BD5459" t="s">
        <v>57738</v>
      </c>
    </row>
    <row r="5460" spans="49:56" x14ac:dyDescent="0.3">
      <c r="AW5460" t="s">
        <v>57739</v>
      </c>
      <c r="BA5460" t="s">
        <v>57740</v>
      </c>
      <c r="BB5460" t="s">
        <v>57741</v>
      </c>
      <c r="BD5460" t="s">
        <v>57742</v>
      </c>
    </row>
    <row r="5461" spans="49:56" x14ac:dyDescent="0.3">
      <c r="AW5461" t="s">
        <v>57743</v>
      </c>
      <c r="BA5461" t="s">
        <v>57744</v>
      </c>
      <c r="BB5461" t="s">
        <v>57745</v>
      </c>
      <c r="BD5461" t="s">
        <v>57746</v>
      </c>
    </row>
    <row r="5462" spans="49:56" x14ac:dyDescent="0.3">
      <c r="AW5462" t="s">
        <v>57747</v>
      </c>
      <c r="BA5462" t="s">
        <v>57748</v>
      </c>
      <c r="BB5462" t="s">
        <v>57749</v>
      </c>
      <c r="BD5462" t="s">
        <v>57750</v>
      </c>
    </row>
    <row r="5463" spans="49:56" x14ac:dyDescent="0.3">
      <c r="AW5463" t="s">
        <v>57751</v>
      </c>
      <c r="BA5463" t="s">
        <v>57752</v>
      </c>
      <c r="BB5463" t="s">
        <v>57753</v>
      </c>
      <c r="BD5463" t="s">
        <v>57754</v>
      </c>
    </row>
    <row r="5464" spans="49:56" x14ac:dyDescent="0.3">
      <c r="AW5464" t="s">
        <v>57755</v>
      </c>
      <c r="BA5464" t="s">
        <v>57756</v>
      </c>
      <c r="BB5464" t="s">
        <v>57757</v>
      </c>
      <c r="BD5464" t="s">
        <v>57758</v>
      </c>
    </row>
    <row r="5465" spans="49:56" x14ac:dyDescent="0.3">
      <c r="AW5465" t="s">
        <v>57759</v>
      </c>
      <c r="BA5465" t="s">
        <v>57760</v>
      </c>
      <c r="BB5465" t="s">
        <v>57761</v>
      </c>
      <c r="BD5465" t="s">
        <v>57762</v>
      </c>
    </row>
    <row r="5466" spans="49:56" x14ac:dyDescent="0.3">
      <c r="AW5466" t="s">
        <v>57763</v>
      </c>
      <c r="BA5466" t="s">
        <v>57764</v>
      </c>
      <c r="BB5466" t="s">
        <v>57765</v>
      </c>
      <c r="BD5466" t="s">
        <v>57766</v>
      </c>
    </row>
    <row r="5467" spans="49:56" x14ac:dyDescent="0.3">
      <c r="AW5467" t="s">
        <v>57767</v>
      </c>
      <c r="BA5467" t="s">
        <v>57768</v>
      </c>
      <c r="BB5467" t="s">
        <v>57769</v>
      </c>
      <c r="BD5467" t="s">
        <v>57770</v>
      </c>
    </row>
    <row r="5468" spans="49:56" x14ac:dyDescent="0.3">
      <c r="AW5468" t="s">
        <v>57771</v>
      </c>
      <c r="BA5468" t="s">
        <v>57772</v>
      </c>
      <c r="BB5468" t="s">
        <v>57773</v>
      </c>
      <c r="BD5468" t="s">
        <v>57774</v>
      </c>
    </row>
    <row r="5469" spans="49:56" x14ac:dyDescent="0.3">
      <c r="AW5469" t="s">
        <v>57775</v>
      </c>
      <c r="BA5469" t="s">
        <v>57776</v>
      </c>
      <c r="BB5469" t="s">
        <v>57777</v>
      </c>
      <c r="BD5469" t="s">
        <v>36466</v>
      </c>
    </row>
    <row r="5470" spans="49:56" x14ac:dyDescent="0.3">
      <c r="AW5470" t="s">
        <v>57778</v>
      </c>
      <c r="BA5470" t="s">
        <v>57779</v>
      </c>
      <c r="BB5470" t="s">
        <v>57780</v>
      </c>
      <c r="BD5470" t="s">
        <v>57781</v>
      </c>
    </row>
    <row r="5471" spans="49:56" x14ac:dyDescent="0.3">
      <c r="AW5471" t="s">
        <v>57782</v>
      </c>
      <c r="BA5471" t="s">
        <v>57783</v>
      </c>
      <c r="BB5471" t="s">
        <v>57784</v>
      </c>
      <c r="BD5471" t="s">
        <v>57785</v>
      </c>
    </row>
    <row r="5472" spans="49:56" x14ac:dyDescent="0.3">
      <c r="AW5472" t="s">
        <v>57786</v>
      </c>
      <c r="BA5472" t="s">
        <v>57787</v>
      </c>
      <c r="BB5472" t="s">
        <v>57788</v>
      </c>
      <c r="BD5472" t="s">
        <v>57789</v>
      </c>
    </row>
    <row r="5473" spans="49:56" x14ac:dyDescent="0.3">
      <c r="AW5473" t="s">
        <v>57790</v>
      </c>
      <c r="BA5473" t="s">
        <v>57791</v>
      </c>
      <c r="BB5473" t="s">
        <v>57792</v>
      </c>
      <c r="BD5473" t="s">
        <v>57793</v>
      </c>
    </row>
    <row r="5474" spans="49:56" x14ac:dyDescent="0.3">
      <c r="AW5474" t="s">
        <v>57794</v>
      </c>
      <c r="BA5474" t="s">
        <v>57795</v>
      </c>
      <c r="BB5474" t="s">
        <v>57796</v>
      </c>
      <c r="BD5474" t="s">
        <v>57797</v>
      </c>
    </row>
    <row r="5475" spans="49:56" x14ac:dyDescent="0.3">
      <c r="AW5475" t="s">
        <v>57798</v>
      </c>
      <c r="BA5475" t="s">
        <v>57799</v>
      </c>
      <c r="BB5475" t="s">
        <v>57800</v>
      </c>
      <c r="BD5475" t="s">
        <v>57801</v>
      </c>
    </row>
    <row r="5476" spans="49:56" x14ac:dyDescent="0.3">
      <c r="AW5476" t="s">
        <v>57802</v>
      </c>
      <c r="BA5476" t="s">
        <v>57803</v>
      </c>
      <c r="BB5476" t="s">
        <v>57804</v>
      </c>
      <c r="BD5476" t="s">
        <v>57805</v>
      </c>
    </row>
    <row r="5477" spans="49:56" x14ac:dyDescent="0.3">
      <c r="AW5477" t="s">
        <v>57806</v>
      </c>
      <c r="BA5477" t="s">
        <v>57807</v>
      </c>
      <c r="BB5477" t="s">
        <v>57808</v>
      </c>
      <c r="BD5477" t="s">
        <v>57809</v>
      </c>
    </row>
    <row r="5478" spans="49:56" x14ac:dyDescent="0.3">
      <c r="AW5478" t="s">
        <v>57810</v>
      </c>
      <c r="BA5478" t="s">
        <v>57811</v>
      </c>
      <c r="BB5478" t="s">
        <v>57812</v>
      </c>
      <c r="BD5478" t="s">
        <v>57813</v>
      </c>
    </row>
    <row r="5479" spans="49:56" x14ac:dyDescent="0.3">
      <c r="AW5479" t="s">
        <v>57814</v>
      </c>
      <c r="BA5479" t="s">
        <v>57815</v>
      </c>
      <c r="BB5479" t="s">
        <v>57816</v>
      </c>
      <c r="BD5479" t="s">
        <v>57817</v>
      </c>
    </row>
    <row r="5480" spans="49:56" x14ac:dyDescent="0.3">
      <c r="AW5480" t="s">
        <v>57818</v>
      </c>
      <c r="BA5480" t="s">
        <v>57819</v>
      </c>
      <c r="BB5480" t="s">
        <v>57820</v>
      </c>
      <c r="BD5480" t="s">
        <v>57821</v>
      </c>
    </row>
    <row r="5481" spans="49:56" x14ac:dyDescent="0.3">
      <c r="AW5481" t="s">
        <v>20119</v>
      </c>
      <c r="BA5481" t="s">
        <v>57822</v>
      </c>
      <c r="BB5481" t="s">
        <v>57823</v>
      </c>
      <c r="BD5481" t="s">
        <v>57824</v>
      </c>
    </row>
    <row r="5482" spans="49:56" x14ac:dyDescent="0.3">
      <c r="AW5482" t="s">
        <v>57825</v>
      </c>
      <c r="BA5482" t="s">
        <v>57826</v>
      </c>
      <c r="BB5482" t="s">
        <v>57827</v>
      </c>
      <c r="BD5482" t="s">
        <v>57828</v>
      </c>
    </row>
    <row r="5483" spans="49:56" x14ac:dyDescent="0.3">
      <c r="AW5483" t="s">
        <v>57829</v>
      </c>
      <c r="BA5483" t="s">
        <v>57830</v>
      </c>
      <c r="BB5483" t="s">
        <v>57831</v>
      </c>
      <c r="BD5483" t="s">
        <v>57832</v>
      </c>
    </row>
    <row r="5484" spans="49:56" x14ac:dyDescent="0.3">
      <c r="AW5484" t="s">
        <v>57833</v>
      </c>
      <c r="BA5484" t="s">
        <v>57834</v>
      </c>
      <c r="BB5484" t="s">
        <v>57835</v>
      </c>
      <c r="BD5484" t="s">
        <v>57836</v>
      </c>
    </row>
    <row r="5485" spans="49:56" x14ac:dyDescent="0.3">
      <c r="AW5485" t="s">
        <v>57837</v>
      </c>
      <c r="BA5485" t="s">
        <v>57838</v>
      </c>
      <c r="BB5485" t="s">
        <v>57839</v>
      </c>
      <c r="BD5485" t="s">
        <v>57840</v>
      </c>
    </row>
    <row r="5486" spans="49:56" x14ac:dyDescent="0.3">
      <c r="AW5486" t="s">
        <v>57841</v>
      </c>
      <c r="BA5486" t="s">
        <v>57842</v>
      </c>
      <c r="BB5486" t="s">
        <v>57843</v>
      </c>
      <c r="BD5486" t="s">
        <v>57844</v>
      </c>
    </row>
    <row r="5487" spans="49:56" x14ac:dyDescent="0.3">
      <c r="AW5487" t="s">
        <v>57845</v>
      </c>
      <c r="BA5487" t="s">
        <v>57846</v>
      </c>
      <c r="BB5487" t="s">
        <v>57847</v>
      </c>
      <c r="BD5487" t="s">
        <v>57848</v>
      </c>
    </row>
    <row r="5488" spans="49:56" x14ac:dyDescent="0.3">
      <c r="AW5488" t="s">
        <v>57849</v>
      </c>
      <c r="BA5488" t="s">
        <v>57850</v>
      </c>
      <c r="BB5488" t="s">
        <v>57851</v>
      </c>
      <c r="BD5488" t="s">
        <v>57852</v>
      </c>
    </row>
    <row r="5489" spans="49:56" x14ac:dyDescent="0.3">
      <c r="AW5489" t="s">
        <v>57853</v>
      </c>
      <c r="BA5489" t="s">
        <v>57854</v>
      </c>
      <c r="BB5489" t="s">
        <v>57855</v>
      </c>
      <c r="BD5489" t="s">
        <v>57856</v>
      </c>
    </row>
    <row r="5490" spans="49:56" x14ac:dyDescent="0.3">
      <c r="AW5490" t="s">
        <v>57857</v>
      </c>
      <c r="BA5490" t="s">
        <v>57858</v>
      </c>
      <c r="BB5490" t="s">
        <v>57859</v>
      </c>
      <c r="BD5490" t="s">
        <v>57860</v>
      </c>
    </row>
    <row r="5491" spans="49:56" x14ac:dyDescent="0.3">
      <c r="AW5491" t="s">
        <v>57861</v>
      </c>
      <c r="BA5491" t="s">
        <v>57862</v>
      </c>
      <c r="BB5491" t="s">
        <v>57863</v>
      </c>
      <c r="BD5491" t="s">
        <v>57864</v>
      </c>
    </row>
    <row r="5492" spans="49:56" x14ac:dyDescent="0.3">
      <c r="AW5492" t="s">
        <v>57865</v>
      </c>
      <c r="BA5492" t="s">
        <v>57866</v>
      </c>
      <c r="BB5492" t="s">
        <v>57867</v>
      </c>
      <c r="BD5492" t="s">
        <v>57868</v>
      </c>
    </row>
    <row r="5493" spans="49:56" x14ac:dyDescent="0.3">
      <c r="AW5493" t="s">
        <v>57869</v>
      </c>
      <c r="BA5493" t="s">
        <v>57870</v>
      </c>
      <c r="BB5493" t="s">
        <v>57871</v>
      </c>
      <c r="BD5493" t="s">
        <v>57872</v>
      </c>
    </row>
    <row r="5494" spans="49:56" x14ac:dyDescent="0.3">
      <c r="AW5494" t="s">
        <v>57873</v>
      </c>
      <c r="BA5494" t="s">
        <v>57874</v>
      </c>
      <c r="BB5494" t="s">
        <v>57875</v>
      </c>
      <c r="BD5494" t="s">
        <v>57876</v>
      </c>
    </row>
    <row r="5495" spans="49:56" x14ac:dyDescent="0.3">
      <c r="AW5495" t="s">
        <v>57877</v>
      </c>
      <c r="BA5495" t="s">
        <v>57878</v>
      </c>
      <c r="BB5495" t="s">
        <v>57879</v>
      </c>
      <c r="BD5495" t="s">
        <v>57880</v>
      </c>
    </row>
    <row r="5496" spans="49:56" x14ac:dyDescent="0.3">
      <c r="AW5496" t="s">
        <v>57881</v>
      </c>
      <c r="BA5496" t="s">
        <v>57882</v>
      </c>
      <c r="BB5496" t="s">
        <v>57883</v>
      </c>
      <c r="BD5496" t="s">
        <v>57884</v>
      </c>
    </row>
    <row r="5497" spans="49:56" x14ac:dyDescent="0.3">
      <c r="AW5497" t="s">
        <v>57885</v>
      </c>
      <c r="BA5497" t="s">
        <v>57886</v>
      </c>
      <c r="BB5497" t="s">
        <v>57887</v>
      </c>
      <c r="BD5497" t="s">
        <v>57888</v>
      </c>
    </row>
    <row r="5498" spans="49:56" x14ac:dyDescent="0.3">
      <c r="AW5498" t="s">
        <v>57889</v>
      </c>
      <c r="BA5498" t="s">
        <v>57890</v>
      </c>
      <c r="BB5498" t="s">
        <v>57891</v>
      </c>
      <c r="BD5498" t="s">
        <v>57892</v>
      </c>
    </row>
    <row r="5499" spans="49:56" x14ac:dyDescent="0.3">
      <c r="AW5499" t="s">
        <v>57893</v>
      </c>
      <c r="BA5499" t="s">
        <v>57894</v>
      </c>
      <c r="BB5499" t="s">
        <v>57895</v>
      </c>
      <c r="BD5499" t="s">
        <v>57896</v>
      </c>
    </row>
    <row r="5500" spans="49:56" x14ac:dyDescent="0.3">
      <c r="AW5500" t="s">
        <v>57897</v>
      </c>
      <c r="BA5500" t="s">
        <v>57898</v>
      </c>
      <c r="BB5500" t="s">
        <v>57899</v>
      </c>
      <c r="BD5500" t="s">
        <v>57900</v>
      </c>
    </row>
    <row r="5501" spans="49:56" x14ac:dyDescent="0.3">
      <c r="AW5501" t="s">
        <v>57901</v>
      </c>
      <c r="BA5501" t="s">
        <v>57902</v>
      </c>
      <c r="BB5501" t="s">
        <v>57903</v>
      </c>
      <c r="BD5501" t="s">
        <v>57904</v>
      </c>
    </row>
    <row r="5502" spans="49:56" x14ac:dyDescent="0.3">
      <c r="AW5502" t="s">
        <v>57905</v>
      </c>
      <c r="BA5502" t="s">
        <v>57906</v>
      </c>
      <c r="BB5502" t="s">
        <v>57907</v>
      </c>
      <c r="BD5502" t="s">
        <v>57908</v>
      </c>
    </row>
    <row r="5503" spans="49:56" x14ac:dyDescent="0.3">
      <c r="AW5503" t="s">
        <v>57909</v>
      </c>
      <c r="BA5503" t="s">
        <v>57910</v>
      </c>
      <c r="BB5503" t="s">
        <v>57911</v>
      </c>
      <c r="BD5503" t="s">
        <v>57912</v>
      </c>
    </row>
    <row r="5504" spans="49:56" x14ac:dyDescent="0.3">
      <c r="AW5504" t="s">
        <v>57913</v>
      </c>
      <c r="BA5504" t="s">
        <v>57914</v>
      </c>
      <c r="BB5504" t="s">
        <v>57915</v>
      </c>
      <c r="BD5504" t="s">
        <v>57916</v>
      </c>
    </row>
    <row r="5505" spans="49:56" x14ac:dyDescent="0.3">
      <c r="AW5505" t="s">
        <v>57917</v>
      </c>
      <c r="BA5505" t="s">
        <v>57918</v>
      </c>
      <c r="BB5505" t="s">
        <v>57919</v>
      </c>
      <c r="BD5505" t="s">
        <v>57920</v>
      </c>
    </row>
    <row r="5506" spans="49:56" x14ac:dyDescent="0.3">
      <c r="AW5506" t="s">
        <v>57921</v>
      </c>
      <c r="BA5506" t="s">
        <v>57922</v>
      </c>
      <c r="BB5506" t="s">
        <v>57923</v>
      </c>
      <c r="BD5506" t="s">
        <v>57924</v>
      </c>
    </row>
    <row r="5507" spans="49:56" x14ac:dyDescent="0.3">
      <c r="AW5507" t="s">
        <v>57925</v>
      </c>
      <c r="BA5507" t="s">
        <v>57926</v>
      </c>
      <c r="BB5507" t="s">
        <v>57927</v>
      </c>
      <c r="BD5507" t="s">
        <v>57928</v>
      </c>
    </row>
    <row r="5508" spans="49:56" x14ac:dyDescent="0.3">
      <c r="AW5508" t="s">
        <v>57929</v>
      </c>
      <c r="BA5508" t="s">
        <v>57930</v>
      </c>
      <c r="BB5508" t="s">
        <v>57931</v>
      </c>
      <c r="BD5508" t="s">
        <v>57932</v>
      </c>
    </row>
    <row r="5509" spans="49:56" x14ac:dyDescent="0.3">
      <c r="AW5509" t="s">
        <v>57933</v>
      </c>
      <c r="BA5509" t="s">
        <v>57934</v>
      </c>
      <c r="BB5509" t="s">
        <v>57935</v>
      </c>
      <c r="BD5509" t="s">
        <v>57936</v>
      </c>
    </row>
    <row r="5510" spans="49:56" x14ac:dyDescent="0.3">
      <c r="AW5510" t="s">
        <v>57937</v>
      </c>
      <c r="BA5510" t="s">
        <v>57938</v>
      </c>
      <c r="BB5510" t="s">
        <v>57939</v>
      </c>
      <c r="BD5510" t="s">
        <v>57940</v>
      </c>
    </row>
    <row r="5511" spans="49:56" x14ac:dyDescent="0.3">
      <c r="AW5511" t="s">
        <v>57941</v>
      </c>
      <c r="BA5511" t="s">
        <v>57942</v>
      </c>
      <c r="BB5511" t="s">
        <v>57943</v>
      </c>
      <c r="BD5511" t="s">
        <v>57944</v>
      </c>
    </row>
    <row r="5512" spans="49:56" x14ac:dyDescent="0.3">
      <c r="AW5512" t="s">
        <v>57945</v>
      </c>
      <c r="BA5512" t="s">
        <v>57946</v>
      </c>
      <c r="BB5512" t="s">
        <v>57947</v>
      </c>
      <c r="BD5512" t="s">
        <v>57948</v>
      </c>
    </row>
    <row r="5513" spans="49:56" x14ac:dyDescent="0.3">
      <c r="AW5513" t="s">
        <v>57949</v>
      </c>
      <c r="BA5513" t="s">
        <v>57950</v>
      </c>
      <c r="BB5513" t="s">
        <v>57951</v>
      </c>
      <c r="BD5513" t="s">
        <v>57952</v>
      </c>
    </row>
    <row r="5514" spans="49:56" x14ac:dyDescent="0.3">
      <c r="AW5514" t="s">
        <v>57953</v>
      </c>
      <c r="BA5514" t="s">
        <v>57954</v>
      </c>
      <c r="BB5514" t="s">
        <v>57955</v>
      </c>
      <c r="BD5514" t="s">
        <v>57956</v>
      </c>
    </row>
    <row r="5515" spans="49:56" x14ac:dyDescent="0.3">
      <c r="AW5515" t="s">
        <v>24091</v>
      </c>
      <c r="BA5515" t="s">
        <v>57957</v>
      </c>
      <c r="BB5515" t="s">
        <v>57958</v>
      </c>
      <c r="BD5515" t="s">
        <v>57959</v>
      </c>
    </row>
    <row r="5516" spans="49:56" x14ac:dyDescent="0.3">
      <c r="AW5516" t="s">
        <v>57960</v>
      </c>
      <c r="BA5516" t="s">
        <v>57961</v>
      </c>
      <c r="BB5516" t="s">
        <v>57962</v>
      </c>
      <c r="BD5516" t="s">
        <v>57963</v>
      </c>
    </row>
    <row r="5517" spans="49:56" x14ac:dyDescent="0.3">
      <c r="AW5517" t="s">
        <v>57964</v>
      </c>
      <c r="BA5517" t="s">
        <v>57965</v>
      </c>
      <c r="BB5517" t="s">
        <v>57966</v>
      </c>
      <c r="BD5517" t="s">
        <v>57967</v>
      </c>
    </row>
    <row r="5518" spans="49:56" x14ac:dyDescent="0.3">
      <c r="AW5518" t="s">
        <v>57968</v>
      </c>
      <c r="BA5518" t="s">
        <v>57969</v>
      </c>
      <c r="BB5518" t="s">
        <v>57970</v>
      </c>
      <c r="BD5518" t="s">
        <v>57971</v>
      </c>
    </row>
    <row r="5519" spans="49:56" x14ac:dyDescent="0.3">
      <c r="AW5519" t="s">
        <v>57972</v>
      </c>
      <c r="BA5519" t="s">
        <v>57973</v>
      </c>
      <c r="BB5519" t="s">
        <v>57974</v>
      </c>
      <c r="BD5519" t="s">
        <v>57975</v>
      </c>
    </row>
    <row r="5520" spans="49:56" x14ac:dyDescent="0.3">
      <c r="AW5520" t="s">
        <v>57976</v>
      </c>
      <c r="BA5520" t="s">
        <v>57977</v>
      </c>
      <c r="BB5520" t="s">
        <v>57978</v>
      </c>
      <c r="BD5520" t="s">
        <v>57979</v>
      </c>
    </row>
    <row r="5521" spans="49:56" x14ac:dyDescent="0.3">
      <c r="AW5521" t="s">
        <v>57980</v>
      </c>
      <c r="BA5521" t="s">
        <v>57981</v>
      </c>
      <c r="BB5521" t="s">
        <v>57982</v>
      </c>
      <c r="BD5521" t="s">
        <v>57983</v>
      </c>
    </row>
    <row r="5522" spans="49:56" x14ac:dyDescent="0.3">
      <c r="AW5522" t="s">
        <v>57984</v>
      </c>
      <c r="BA5522" t="s">
        <v>57985</v>
      </c>
      <c r="BB5522" t="s">
        <v>57986</v>
      </c>
      <c r="BD5522" t="s">
        <v>57987</v>
      </c>
    </row>
    <row r="5523" spans="49:56" x14ac:dyDescent="0.3">
      <c r="AW5523" t="s">
        <v>57988</v>
      </c>
      <c r="BA5523" t="s">
        <v>57989</v>
      </c>
      <c r="BB5523" t="s">
        <v>57990</v>
      </c>
      <c r="BD5523" t="s">
        <v>57991</v>
      </c>
    </row>
    <row r="5524" spans="49:56" x14ac:dyDescent="0.3">
      <c r="AW5524" t="s">
        <v>22393</v>
      </c>
      <c r="BA5524" t="s">
        <v>57992</v>
      </c>
      <c r="BB5524" t="s">
        <v>57993</v>
      </c>
      <c r="BD5524" t="s">
        <v>57994</v>
      </c>
    </row>
    <row r="5525" spans="49:56" x14ac:dyDescent="0.3">
      <c r="AW5525" t="s">
        <v>57995</v>
      </c>
      <c r="BA5525" t="s">
        <v>57996</v>
      </c>
      <c r="BB5525" t="s">
        <v>57997</v>
      </c>
      <c r="BD5525" t="s">
        <v>57998</v>
      </c>
    </row>
    <row r="5526" spans="49:56" x14ac:dyDescent="0.3">
      <c r="AW5526" t="s">
        <v>57999</v>
      </c>
      <c r="BA5526" t="s">
        <v>58000</v>
      </c>
      <c r="BB5526" t="s">
        <v>58001</v>
      </c>
      <c r="BD5526" t="s">
        <v>58002</v>
      </c>
    </row>
    <row r="5527" spans="49:56" x14ac:dyDescent="0.3">
      <c r="AW5527" t="s">
        <v>1756</v>
      </c>
      <c r="BA5527" t="s">
        <v>58003</v>
      </c>
      <c r="BB5527" t="s">
        <v>58004</v>
      </c>
      <c r="BD5527" t="s">
        <v>58005</v>
      </c>
    </row>
    <row r="5528" spans="49:56" x14ac:dyDescent="0.3">
      <c r="AW5528" t="s">
        <v>58006</v>
      </c>
      <c r="BA5528" t="s">
        <v>58007</v>
      </c>
      <c r="BB5528" t="s">
        <v>58008</v>
      </c>
      <c r="BD5528" t="s">
        <v>58009</v>
      </c>
    </row>
    <row r="5529" spans="49:56" x14ac:dyDescent="0.3">
      <c r="AW5529" t="s">
        <v>58010</v>
      </c>
      <c r="BA5529" t="s">
        <v>58011</v>
      </c>
      <c r="BB5529" t="s">
        <v>58012</v>
      </c>
      <c r="BD5529" t="s">
        <v>58013</v>
      </c>
    </row>
    <row r="5530" spans="49:56" x14ac:dyDescent="0.3">
      <c r="AW5530" t="s">
        <v>58014</v>
      </c>
      <c r="BA5530" t="s">
        <v>57848</v>
      </c>
      <c r="BB5530" t="s">
        <v>58015</v>
      </c>
      <c r="BD5530" t="s">
        <v>58016</v>
      </c>
    </row>
    <row r="5531" spans="49:56" x14ac:dyDescent="0.3">
      <c r="AW5531" t="s">
        <v>58017</v>
      </c>
      <c r="BA5531" t="s">
        <v>58018</v>
      </c>
      <c r="BB5531" t="s">
        <v>58019</v>
      </c>
      <c r="BD5531" t="s">
        <v>58020</v>
      </c>
    </row>
    <row r="5532" spans="49:56" x14ac:dyDescent="0.3">
      <c r="AW5532" t="s">
        <v>58021</v>
      </c>
      <c r="BA5532" t="s">
        <v>58022</v>
      </c>
      <c r="BB5532" t="s">
        <v>58023</v>
      </c>
      <c r="BD5532" t="s">
        <v>58024</v>
      </c>
    </row>
    <row r="5533" spans="49:56" x14ac:dyDescent="0.3">
      <c r="AW5533" t="s">
        <v>58025</v>
      </c>
      <c r="BA5533" t="s">
        <v>58026</v>
      </c>
      <c r="BB5533" t="s">
        <v>58027</v>
      </c>
      <c r="BD5533" t="s">
        <v>58028</v>
      </c>
    </row>
    <row r="5534" spans="49:56" x14ac:dyDescent="0.3">
      <c r="AW5534" t="s">
        <v>58029</v>
      </c>
      <c r="BA5534" t="s">
        <v>58030</v>
      </c>
      <c r="BB5534" t="s">
        <v>58031</v>
      </c>
      <c r="BD5534" t="s">
        <v>58032</v>
      </c>
    </row>
    <row r="5535" spans="49:56" x14ac:dyDescent="0.3">
      <c r="AW5535" t="s">
        <v>58033</v>
      </c>
      <c r="BA5535" t="s">
        <v>58034</v>
      </c>
      <c r="BB5535" t="s">
        <v>58035</v>
      </c>
      <c r="BD5535" t="s">
        <v>58036</v>
      </c>
    </row>
    <row r="5536" spans="49:56" x14ac:dyDescent="0.3">
      <c r="AW5536" t="s">
        <v>58037</v>
      </c>
      <c r="BA5536" t="s">
        <v>58038</v>
      </c>
      <c r="BB5536" t="s">
        <v>58039</v>
      </c>
      <c r="BD5536" t="s">
        <v>58040</v>
      </c>
    </row>
    <row r="5537" spans="49:56" x14ac:dyDescent="0.3">
      <c r="AW5537" t="s">
        <v>58041</v>
      </c>
      <c r="BA5537" t="s">
        <v>58042</v>
      </c>
      <c r="BB5537" t="s">
        <v>58043</v>
      </c>
      <c r="BD5537" t="s">
        <v>58044</v>
      </c>
    </row>
    <row r="5538" spans="49:56" x14ac:dyDescent="0.3">
      <c r="AW5538" t="s">
        <v>58045</v>
      </c>
      <c r="BA5538" t="s">
        <v>58046</v>
      </c>
      <c r="BB5538" t="s">
        <v>58047</v>
      </c>
      <c r="BD5538" t="s">
        <v>58048</v>
      </c>
    </row>
    <row r="5539" spans="49:56" x14ac:dyDescent="0.3">
      <c r="AW5539" t="s">
        <v>58049</v>
      </c>
      <c r="BA5539" t="s">
        <v>58050</v>
      </c>
      <c r="BB5539" t="s">
        <v>58051</v>
      </c>
      <c r="BD5539" t="s">
        <v>58052</v>
      </c>
    </row>
    <row r="5540" spans="49:56" x14ac:dyDescent="0.3">
      <c r="AW5540" t="s">
        <v>58053</v>
      </c>
      <c r="BA5540" t="s">
        <v>58054</v>
      </c>
      <c r="BB5540" t="s">
        <v>58055</v>
      </c>
      <c r="BD5540" t="s">
        <v>58056</v>
      </c>
    </row>
    <row r="5541" spans="49:56" x14ac:dyDescent="0.3">
      <c r="AW5541" t="s">
        <v>58057</v>
      </c>
      <c r="BA5541" t="s">
        <v>58058</v>
      </c>
      <c r="BB5541" t="s">
        <v>58059</v>
      </c>
      <c r="BD5541" t="s">
        <v>58060</v>
      </c>
    </row>
    <row r="5542" spans="49:56" x14ac:dyDescent="0.3">
      <c r="AW5542" t="s">
        <v>58061</v>
      </c>
      <c r="BA5542" t="s">
        <v>58062</v>
      </c>
      <c r="BB5542" t="s">
        <v>58063</v>
      </c>
      <c r="BD5542" t="s">
        <v>58064</v>
      </c>
    </row>
    <row r="5543" spans="49:56" x14ac:dyDescent="0.3">
      <c r="AW5543" t="s">
        <v>58065</v>
      </c>
      <c r="BA5543" t="s">
        <v>58066</v>
      </c>
      <c r="BB5543" t="s">
        <v>58067</v>
      </c>
      <c r="BD5543" t="s">
        <v>58068</v>
      </c>
    </row>
    <row r="5544" spans="49:56" x14ac:dyDescent="0.3">
      <c r="AW5544" t="s">
        <v>58069</v>
      </c>
      <c r="BA5544" t="s">
        <v>58070</v>
      </c>
      <c r="BB5544" t="s">
        <v>58071</v>
      </c>
      <c r="BD5544" t="s">
        <v>58072</v>
      </c>
    </row>
    <row r="5545" spans="49:56" x14ac:dyDescent="0.3">
      <c r="AW5545" t="s">
        <v>58073</v>
      </c>
      <c r="BA5545" t="s">
        <v>58074</v>
      </c>
      <c r="BB5545" t="s">
        <v>58075</v>
      </c>
      <c r="BD5545" t="s">
        <v>58076</v>
      </c>
    </row>
    <row r="5546" spans="49:56" x14ac:dyDescent="0.3">
      <c r="AW5546" t="s">
        <v>58077</v>
      </c>
      <c r="BA5546" t="s">
        <v>58078</v>
      </c>
      <c r="BB5546" t="s">
        <v>58079</v>
      </c>
      <c r="BD5546" t="s">
        <v>58080</v>
      </c>
    </row>
    <row r="5547" spans="49:56" x14ac:dyDescent="0.3">
      <c r="AW5547" t="s">
        <v>58081</v>
      </c>
      <c r="BA5547" t="s">
        <v>58082</v>
      </c>
      <c r="BB5547" t="s">
        <v>58083</v>
      </c>
      <c r="BD5547" t="s">
        <v>58084</v>
      </c>
    </row>
    <row r="5548" spans="49:56" x14ac:dyDescent="0.3">
      <c r="AW5548" t="s">
        <v>58085</v>
      </c>
      <c r="BA5548" t="s">
        <v>58086</v>
      </c>
      <c r="BB5548" t="s">
        <v>58087</v>
      </c>
      <c r="BD5548" t="s">
        <v>58088</v>
      </c>
    </row>
    <row r="5549" spans="49:56" x14ac:dyDescent="0.3">
      <c r="AW5549" t="s">
        <v>58089</v>
      </c>
      <c r="BA5549" t="s">
        <v>58090</v>
      </c>
      <c r="BB5549" t="s">
        <v>58091</v>
      </c>
      <c r="BD5549" t="s">
        <v>58092</v>
      </c>
    </row>
    <row r="5550" spans="49:56" x14ac:dyDescent="0.3">
      <c r="AW5550" t="s">
        <v>58093</v>
      </c>
      <c r="BA5550" t="s">
        <v>58094</v>
      </c>
      <c r="BB5550" t="s">
        <v>58095</v>
      </c>
      <c r="BD5550" t="s">
        <v>58096</v>
      </c>
    </row>
    <row r="5551" spans="49:56" x14ac:dyDescent="0.3">
      <c r="AW5551" t="s">
        <v>58097</v>
      </c>
      <c r="BA5551" t="s">
        <v>58098</v>
      </c>
      <c r="BB5551" t="s">
        <v>58099</v>
      </c>
      <c r="BD5551" t="s">
        <v>58100</v>
      </c>
    </row>
    <row r="5552" spans="49:56" x14ac:dyDescent="0.3">
      <c r="AW5552" t="s">
        <v>58101</v>
      </c>
      <c r="BA5552" t="s">
        <v>58102</v>
      </c>
      <c r="BB5552" t="s">
        <v>58103</v>
      </c>
      <c r="BD5552" t="s">
        <v>58104</v>
      </c>
    </row>
    <row r="5553" spans="49:56" x14ac:dyDescent="0.3">
      <c r="AW5553" t="s">
        <v>58105</v>
      </c>
      <c r="BA5553" t="s">
        <v>58106</v>
      </c>
      <c r="BB5553" t="s">
        <v>58107</v>
      </c>
      <c r="BD5553" t="s">
        <v>58108</v>
      </c>
    </row>
    <row r="5554" spans="49:56" x14ac:dyDescent="0.3">
      <c r="AW5554" t="s">
        <v>58109</v>
      </c>
      <c r="BA5554" t="s">
        <v>58110</v>
      </c>
      <c r="BB5554" t="s">
        <v>58111</v>
      </c>
      <c r="BD5554" t="s">
        <v>58112</v>
      </c>
    </row>
    <row r="5555" spans="49:56" x14ac:dyDescent="0.3">
      <c r="AW5555" t="s">
        <v>58113</v>
      </c>
      <c r="BA5555" t="s">
        <v>58114</v>
      </c>
      <c r="BB5555" t="s">
        <v>58115</v>
      </c>
      <c r="BD5555" t="s">
        <v>58116</v>
      </c>
    </row>
    <row r="5556" spans="49:56" x14ac:dyDescent="0.3">
      <c r="AW5556" t="s">
        <v>58117</v>
      </c>
      <c r="BA5556" t="s">
        <v>58118</v>
      </c>
      <c r="BB5556" t="s">
        <v>58119</v>
      </c>
      <c r="BD5556" t="s">
        <v>58120</v>
      </c>
    </row>
    <row r="5557" spans="49:56" x14ac:dyDescent="0.3">
      <c r="AW5557" t="s">
        <v>58121</v>
      </c>
      <c r="BA5557" t="s">
        <v>58122</v>
      </c>
      <c r="BB5557" t="s">
        <v>58123</v>
      </c>
      <c r="BD5557" t="s">
        <v>58124</v>
      </c>
    </row>
    <row r="5558" spans="49:56" x14ac:dyDescent="0.3">
      <c r="AW5558" t="s">
        <v>58125</v>
      </c>
      <c r="BA5558" t="s">
        <v>58126</v>
      </c>
      <c r="BB5558" t="s">
        <v>58127</v>
      </c>
      <c r="BD5558" t="s">
        <v>58128</v>
      </c>
    </row>
    <row r="5559" spans="49:56" x14ac:dyDescent="0.3">
      <c r="AW5559" t="s">
        <v>58129</v>
      </c>
      <c r="BA5559" t="s">
        <v>58130</v>
      </c>
      <c r="BB5559" t="s">
        <v>58131</v>
      </c>
      <c r="BD5559" t="s">
        <v>58132</v>
      </c>
    </row>
    <row r="5560" spans="49:56" x14ac:dyDescent="0.3">
      <c r="AW5560" t="s">
        <v>58133</v>
      </c>
      <c r="BA5560" t="s">
        <v>58134</v>
      </c>
      <c r="BB5560" t="s">
        <v>58135</v>
      </c>
      <c r="BD5560" t="s">
        <v>58136</v>
      </c>
    </row>
    <row r="5561" spans="49:56" x14ac:dyDescent="0.3">
      <c r="AW5561" t="s">
        <v>58137</v>
      </c>
      <c r="BA5561" t="s">
        <v>58138</v>
      </c>
      <c r="BB5561" t="s">
        <v>58139</v>
      </c>
      <c r="BD5561" t="s">
        <v>58140</v>
      </c>
    </row>
    <row r="5562" spans="49:56" x14ac:dyDescent="0.3">
      <c r="AW5562" t="s">
        <v>58141</v>
      </c>
      <c r="BA5562" t="s">
        <v>58142</v>
      </c>
      <c r="BB5562" t="s">
        <v>58143</v>
      </c>
      <c r="BD5562" t="s">
        <v>58144</v>
      </c>
    </row>
    <row r="5563" spans="49:56" x14ac:dyDescent="0.3">
      <c r="AW5563" t="s">
        <v>58145</v>
      </c>
      <c r="BA5563" t="s">
        <v>58146</v>
      </c>
      <c r="BB5563" t="s">
        <v>58147</v>
      </c>
      <c r="BD5563" t="s">
        <v>58148</v>
      </c>
    </row>
    <row r="5564" spans="49:56" x14ac:dyDescent="0.3">
      <c r="AW5564" t="s">
        <v>58149</v>
      </c>
      <c r="BA5564" t="s">
        <v>58150</v>
      </c>
      <c r="BB5564" t="s">
        <v>58151</v>
      </c>
      <c r="BD5564" t="s">
        <v>58152</v>
      </c>
    </row>
    <row r="5565" spans="49:56" x14ac:dyDescent="0.3">
      <c r="AW5565" t="s">
        <v>58153</v>
      </c>
      <c r="BA5565" t="s">
        <v>58154</v>
      </c>
      <c r="BB5565" t="s">
        <v>58155</v>
      </c>
      <c r="BD5565" t="s">
        <v>58156</v>
      </c>
    </row>
    <row r="5566" spans="49:56" x14ac:dyDescent="0.3">
      <c r="AW5566" t="s">
        <v>58157</v>
      </c>
      <c r="BA5566" t="s">
        <v>58158</v>
      </c>
      <c r="BB5566" t="s">
        <v>58159</v>
      </c>
      <c r="BD5566" t="s">
        <v>58160</v>
      </c>
    </row>
    <row r="5567" spans="49:56" x14ac:dyDescent="0.3">
      <c r="AW5567" t="s">
        <v>58161</v>
      </c>
      <c r="BA5567" t="s">
        <v>58162</v>
      </c>
      <c r="BB5567" t="s">
        <v>58163</v>
      </c>
      <c r="BD5567" t="s">
        <v>58164</v>
      </c>
    </row>
    <row r="5568" spans="49:56" x14ac:dyDescent="0.3">
      <c r="AW5568" t="s">
        <v>58165</v>
      </c>
      <c r="BA5568" t="s">
        <v>58166</v>
      </c>
      <c r="BB5568" t="s">
        <v>58167</v>
      </c>
      <c r="BD5568" t="s">
        <v>58168</v>
      </c>
    </row>
    <row r="5569" spans="49:56" x14ac:dyDescent="0.3">
      <c r="AW5569" t="s">
        <v>58169</v>
      </c>
      <c r="BA5569" t="s">
        <v>58170</v>
      </c>
      <c r="BB5569" t="s">
        <v>58171</v>
      </c>
      <c r="BD5569" t="s">
        <v>58172</v>
      </c>
    </row>
    <row r="5570" spans="49:56" x14ac:dyDescent="0.3">
      <c r="AW5570" t="s">
        <v>58173</v>
      </c>
      <c r="BA5570" t="s">
        <v>58174</v>
      </c>
      <c r="BB5570" t="s">
        <v>58175</v>
      </c>
      <c r="BD5570" t="s">
        <v>58176</v>
      </c>
    </row>
    <row r="5571" spans="49:56" x14ac:dyDescent="0.3">
      <c r="AW5571" t="s">
        <v>58177</v>
      </c>
      <c r="BA5571" t="s">
        <v>58178</v>
      </c>
      <c r="BB5571" t="s">
        <v>58179</v>
      </c>
      <c r="BD5571" t="s">
        <v>58180</v>
      </c>
    </row>
    <row r="5572" spans="49:56" x14ac:dyDescent="0.3">
      <c r="AW5572" t="s">
        <v>58181</v>
      </c>
      <c r="BA5572" t="s">
        <v>58182</v>
      </c>
      <c r="BB5572" t="s">
        <v>58183</v>
      </c>
      <c r="BD5572" t="s">
        <v>58184</v>
      </c>
    </row>
    <row r="5573" spans="49:56" x14ac:dyDescent="0.3">
      <c r="AW5573" t="s">
        <v>58185</v>
      </c>
      <c r="BA5573" t="s">
        <v>58186</v>
      </c>
      <c r="BB5573" t="s">
        <v>58187</v>
      </c>
      <c r="BD5573" t="s">
        <v>58188</v>
      </c>
    </row>
    <row r="5574" spans="49:56" x14ac:dyDescent="0.3">
      <c r="AW5574" t="s">
        <v>58189</v>
      </c>
      <c r="BA5574" t="s">
        <v>58190</v>
      </c>
      <c r="BB5574" t="s">
        <v>58191</v>
      </c>
      <c r="BD5574" t="s">
        <v>58192</v>
      </c>
    </row>
    <row r="5575" spans="49:56" x14ac:dyDescent="0.3">
      <c r="AW5575" t="s">
        <v>58193</v>
      </c>
      <c r="BA5575" t="s">
        <v>58194</v>
      </c>
      <c r="BB5575" t="s">
        <v>58195</v>
      </c>
      <c r="BD5575" t="s">
        <v>58196</v>
      </c>
    </row>
    <row r="5576" spans="49:56" x14ac:dyDescent="0.3">
      <c r="AW5576" t="s">
        <v>58197</v>
      </c>
      <c r="BA5576" t="s">
        <v>58198</v>
      </c>
      <c r="BB5576" t="s">
        <v>58199</v>
      </c>
      <c r="BD5576" t="s">
        <v>58200</v>
      </c>
    </row>
    <row r="5577" spans="49:56" x14ac:dyDescent="0.3">
      <c r="AW5577" t="s">
        <v>58201</v>
      </c>
      <c r="BA5577" t="s">
        <v>58202</v>
      </c>
      <c r="BB5577" t="s">
        <v>58203</v>
      </c>
      <c r="BD5577" t="s">
        <v>58204</v>
      </c>
    </row>
    <row r="5578" spans="49:56" x14ac:dyDescent="0.3">
      <c r="AW5578" t="s">
        <v>58205</v>
      </c>
      <c r="BA5578" t="s">
        <v>58206</v>
      </c>
      <c r="BB5578" t="s">
        <v>58207</v>
      </c>
      <c r="BD5578" t="s">
        <v>58208</v>
      </c>
    </row>
    <row r="5579" spans="49:56" x14ac:dyDescent="0.3">
      <c r="AW5579" t="s">
        <v>58209</v>
      </c>
      <c r="BA5579" t="s">
        <v>27572</v>
      </c>
      <c r="BB5579" t="s">
        <v>58210</v>
      </c>
      <c r="BD5579" t="s">
        <v>58211</v>
      </c>
    </row>
    <row r="5580" spans="49:56" x14ac:dyDescent="0.3">
      <c r="AW5580" t="s">
        <v>58212</v>
      </c>
      <c r="BA5580" t="s">
        <v>58213</v>
      </c>
      <c r="BB5580" t="s">
        <v>58214</v>
      </c>
      <c r="BD5580" t="s">
        <v>58215</v>
      </c>
    </row>
    <row r="5581" spans="49:56" x14ac:dyDescent="0.3">
      <c r="AW5581" t="s">
        <v>58216</v>
      </c>
      <c r="BA5581" t="s">
        <v>58217</v>
      </c>
      <c r="BB5581" t="s">
        <v>58218</v>
      </c>
      <c r="BD5581" t="s">
        <v>58219</v>
      </c>
    </row>
    <row r="5582" spans="49:56" x14ac:dyDescent="0.3">
      <c r="AW5582" t="s">
        <v>58220</v>
      </c>
      <c r="BA5582" t="s">
        <v>58221</v>
      </c>
      <c r="BB5582" t="s">
        <v>58222</v>
      </c>
      <c r="BD5582" t="s">
        <v>58223</v>
      </c>
    </row>
    <row r="5583" spans="49:56" x14ac:dyDescent="0.3">
      <c r="AW5583" t="s">
        <v>58224</v>
      </c>
      <c r="BA5583" t="s">
        <v>58225</v>
      </c>
      <c r="BB5583" t="s">
        <v>58226</v>
      </c>
      <c r="BD5583" t="s">
        <v>58227</v>
      </c>
    </row>
    <row r="5584" spans="49:56" x14ac:dyDescent="0.3">
      <c r="AW5584" t="s">
        <v>58228</v>
      </c>
      <c r="BA5584" t="s">
        <v>58229</v>
      </c>
      <c r="BB5584" t="s">
        <v>58230</v>
      </c>
      <c r="BD5584" t="s">
        <v>58231</v>
      </c>
    </row>
    <row r="5585" spans="49:56" x14ac:dyDescent="0.3">
      <c r="AW5585" t="s">
        <v>58232</v>
      </c>
      <c r="BA5585" t="s">
        <v>58233</v>
      </c>
      <c r="BB5585" t="s">
        <v>58234</v>
      </c>
      <c r="BD5585" t="s">
        <v>58235</v>
      </c>
    </row>
    <row r="5586" spans="49:56" x14ac:dyDescent="0.3">
      <c r="AW5586" t="s">
        <v>58236</v>
      </c>
      <c r="BA5586" t="s">
        <v>58237</v>
      </c>
      <c r="BB5586" t="s">
        <v>58238</v>
      </c>
      <c r="BD5586" t="s">
        <v>58239</v>
      </c>
    </row>
    <row r="5587" spans="49:56" x14ac:dyDescent="0.3">
      <c r="AW5587" t="s">
        <v>58240</v>
      </c>
      <c r="BA5587" t="s">
        <v>58241</v>
      </c>
      <c r="BB5587" t="s">
        <v>58242</v>
      </c>
      <c r="BD5587" t="s">
        <v>58243</v>
      </c>
    </row>
    <row r="5588" spans="49:56" x14ac:dyDescent="0.3">
      <c r="AW5588" t="s">
        <v>58244</v>
      </c>
      <c r="BA5588" t="s">
        <v>58245</v>
      </c>
      <c r="BB5588" t="s">
        <v>58246</v>
      </c>
      <c r="BD5588" t="s">
        <v>58247</v>
      </c>
    </row>
    <row r="5589" spans="49:56" x14ac:dyDescent="0.3">
      <c r="AW5589" t="s">
        <v>58248</v>
      </c>
      <c r="BA5589" t="s">
        <v>58249</v>
      </c>
      <c r="BB5589" t="s">
        <v>11693</v>
      </c>
      <c r="BD5589" t="s">
        <v>58250</v>
      </c>
    </row>
    <row r="5590" spans="49:56" x14ac:dyDescent="0.3">
      <c r="AW5590" t="s">
        <v>58251</v>
      </c>
      <c r="BA5590" t="s">
        <v>58252</v>
      </c>
      <c r="BB5590" t="s">
        <v>58253</v>
      </c>
      <c r="BD5590" t="s">
        <v>58254</v>
      </c>
    </row>
    <row r="5591" spans="49:56" x14ac:dyDescent="0.3">
      <c r="AW5591" t="s">
        <v>58255</v>
      </c>
      <c r="BA5591" t="s">
        <v>58256</v>
      </c>
      <c r="BB5591" t="s">
        <v>58257</v>
      </c>
      <c r="BD5591" t="s">
        <v>58258</v>
      </c>
    </row>
    <row r="5592" spans="49:56" x14ac:dyDescent="0.3">
      <c r="AW5592" t="s">
        <v>58259</v>
      </c>
      <c r="BA5592" t="s">
        <v>58260</v>
      </c>
      <c r="BB5592" t="s">
        <v>58261</v>
      </c>
      <c r="BD5592" t="s">
        <v>58262</v>
      </c>
    </row>
    <row r="5593" spans="49:56" x14ac:dyDescent="0.3">
      <c r="AW5593" t="s">
        <v>58263</v>
      </c>
      <c r="BA5593" t="s">
        <v>58264</v>
      </c>
      <c r="BB5593" t="s">
        <v>58265</v>
      </c>
      <c r="BD5593" t="s">
        <v>58266</v>
      </c>
    </row>
    <row r="5594" spans="49:56" x14ac:dyDescent="0.3">
      <c r="AW5594" t="s">
        <v>58267</v>
      </c>
      <c r="BA5594" t="s">
        <v>58268</v>
      </c>
      <c r="BB5594" t="s">
        <v>58269</v>
      </c>
      <c r="BD5594" t="s">
        <v>58270</v>
      </c>
    </row>
    <row r="5595" spans="49:56" x14ac:dyDescent="0.3">
      <c r="AW5595" t="s">
        <v>58271</v>
      </c>
      <c r="BA5595" t="s">
        <v>58272</v>
      </c>
      <c r="BB5595" t="s">
        <v>58273</v>
      </c>
      <c r="BD5595" t="s">
        <v>58274</v>
      </c>
    </row>
    <row r="5596" spans="49:56" x14ac:dyDescent="0.3">
      <c r="AW5596" t="s">
        <v>58275</v>
      </c>
      <c r="BA5596" t="s">
        <v>58276</v>
      </c>
      <c r="BB5596" t="s">
        <v>58277</v>
      </c>
      <c r="BD5596" t="s">
        <v>58278</v>
      </c>
    </row>
    <row r="5597" spans="49:56" x14ac:dyDescent="0.3">
      <c r="AW5597" t="s">
        <v>58279</v>
      </c>
      <c r="BA5597" t="s">
        <v>58280</v>
      </c>
      <c r="BB5597" t="s">
        <v>58281</v>
      </c>
      <c r="BD5597" t="s">
        <v>58282</v>
      </c>
    </row>
    <row r="5598" spans="49:56" x14ac:dyDescent="0.3">
      <c r="AW5598" t="s">
        <v>58283</v>
      </c>
      <c r="BA5598" t="s">
        <v>58284</v>
      </c>
      <c r="BB5598" t="s">
        <v>58285</v>
      </c>
      <c r="BD5598" t="s">
        <v>58286</v>
      </c>
    </row>
    <row r="5599" spans="49:56" x14ac:dyDescent="0.3">
      <c r="AW5599" t="s">
        <v>58287</v>
      </c>
      <c r="BA5599" t="s">
        <v>58288</v>
      </c>
      <c r="BB5599" t="s">
        <v>58289</v>
      </c>
      <c r="BD5599" t="s">
        <v>58290</v>
      </c>
    </row>
    <row r="5600" spans="49:56" x14ac:dyDescent="0.3">
      <c r="AW5600" t="s">
        <v>58291</v>
      </c>
      <c r="BA5600" t="s">
        <v>58292</v>
      </c>
      <c r="BB5600" t="s">
        <v>58293</v>
      </c>
      <c r="BD5600" t="s">
        <v>58294</v>
      </c>
    </row>
    <row r="5601" spans="49:56" x14ac:dyDescent="0.3">
      <c r="AW5601" t="s">
        <v>58295</v>
      </c>
      <c r="BA5601" t="s">
        <v>58296</v>
      </c>
      <c r="BB5601" t="s">
        <v>58297</v>
      </c>
      <c r="BD5601" t="s">
        <v>58298</v>
      </c>
    </row>
    <row r="5602" spans="49:56" x14ac:dyDescent="0.3">
      <c r="AW5602" t="s">
        <v>58299</v>
      </c>
      <c r="BA5602" t="s">
        <v>58300</v>
      </c>
      <c r="BB5602" t="s">
        <v>58301</v>
      </c>
      <c r="BD5602" t="s">
        <v>58302</v>
      </c>
    </row>
    <row r="5603" spans="49:56" x14ac:dyDescent="0.3">
      <c r="AW5603" t="s">
        <v>58303</v>
      </c>
      <c r="BA5603" t="s">
        <v>58304</v>
      </c>
      <c r="BB5603" t="s">
        <v>58305</v>
      </c>
      <c r="BD5603" t="s">
        <v>58306</v>
      </c>
    </row>
    <row r="5604" spans="49:56" x14ac:dyDescent="0.3">
      <c r="AW5604" t="s">
        <v>58307</v>
      </c>
      <c r="BA5604" t="s">
        <v>58308</v>
      </c>
      <c r="BB5604" t="s">
        <v>58309</v>
      </c>
      <c r="BD5604" t="s">
        <v>58310</v>
      </c>
    </row>
    <row r="5605" spans="49:56" x14ac:dyDescent="0.3">
      <c r="AW5605" t="s">
        <v>58311</v>
      </c>
      <c r="BA5605" t="s">
        <v>58312</v>
      </c>
      <c r="BB5605" t="s">
        <v>58313</v>
      </c>
      <c r="BD5605" t="s">
        <v>58314</v>
      </c>
    </row>
    <row r="5606" spans="49:56" x14ac:dyDescent="0.3">
      <c r="AW5606" t="s">
        <v>58315</v>
      </c>
      <c r="BA5606" t="s">
        <v>58316</v>
      </c>
      <c r="BB5606" t="s">
        <v>58317</v>
      </c>
      <c r="BD5606" t="s">
        <v>58318</v>
      </c>
    </row>
    <row r="5607" spans="49:56" x14ac:dyDescent="0.3">
      <c r="AW5607" t="s">
        <v>58319</v>
      </c>
      <c r="BA5607" t="s">
        <v>58320</v>
      </c>
      <c r="BB5607" t="s">
        <v>58321</v>
      </c>
      <c r="BD5607" t="s">
        <v>58322</v>
      </c>
    </row>
    <row r="5608" spans="49:56" x14ac:dyDescent="0.3">
      <c r="AW5608" t="s">
        <v>58323</v>
      </c>
      <c r="BA5608" t="s">
        <v>58324</v>
      </c>
      <c r="BB5608" t="s">
        <v>58325</v>
      </c>
      <c r="BD5608" t="s">
        <v>58326</v>
      </c>
    </row>
    <row r="5609" spans="49:56" x14ac:dyDescent="0.3">
      <c r="AW5609" t="s">
        <v>58327</v>
      </c>
      <c r="BA5609" t="s">
        <v>58328</v>
      </c>
      <c r="BB5609" t="s">
        <v>58329</v>
      </c>
      <c r="BD5609" t="s">
        <v>58330</v>
      </c>
    </row>
    <row r="5610" spans="49:56" x14ac:dyDescent="0.3">
      <c r="AW5610" t="s">
        <v>58331</v>
      </c>
      <c r="BA5610" t="s">
        <v>58332</v>
      </c>
      <c r="BB5610" t="s">
        <v>58333</v>
      </c>
      <c r="BD5610" t="s">
        <v>58334</v>
      </c>
    </row>
    <row r="5611" spans="49:56" x14ac:dyDescent="0.3">
      <c r="AW5611" t="s">
        <v>58335</v>
      </c>
      <c r="BA5611" t="s">
        <v>58336</v>
      </c>
      <c r="BB5611" t="s">
        <v>58337</v>
      </c>
      <c r="BD5611" t="s">
        <v>58338</v>
      </c>
    </row>
    <row r="5612" spans="49:56" x14ac:dyDescent="0.3">
      <c r="AW5612" t="s">
        <v>58339</v>
      </c>
      <c r="BA5612" t="s">
        <v>58340</v>
      </c>
      <c r="BB5612" t="s">
        <v>58341</v>
      </c>
      <c r="BD5612" t="s">
        <v>58342</v>
      </c>
    </row>
    <row r="5613" spans="49:56" x14ac:dyDescent="0.3">
      <c r="AW5613" t="s">
        <v>58343</v>
      </c>
      <c r="BA5613" t="s">
        <v>58344</v>
      </c>
      <c r="BB5613" t="s">
        <v>58345</v>
      </c>
      <c r="BD5613" t="s">
        <v>58346</v>
      </c>
    </row>
    <row r="5614" spans="49:56" x14ac:dyDescent="0.3">
      <c r="AW5614" t="s">
        <v>58347</v>
      </c>
      <c r="BA5614" t="s">
        <v>58348</v>
      </c>
      <c r="BB5614" t="s">
        <v>58349</v>
      </c>
      <c r="BD5614" t="s">
        <v>58350</v>
      </c>
    </row>
    <row r="5615" spans="49:56" x14ac:dyDescent="0.3">
      <c r="AW5615" t="s">
        <v>58351</v>
      </c>
      <c r="BA5615" t="s">
        <v>58352</v>
      </c>
      <c r="BB5615" t="s">
        <v>58353</v>
      </c>
      <c r="BD5615" t="s">
        <v>58354</v>
      </c>
    </row>
    <row r="5616" spans="49:56" x14ac:dyDescent="0.3">
      <c r="AW5616" t="s">
        <v>58355</v>
      </c>
      <c r="BA5616" t="s">
        <v>26378</v>
      </c>
      <c r="BB5616" t="s">
        <v>58356</v>
      </c>
      <c r="BD5616" t="s">
        <v>58357</v>
      </c>
    </row>
    <row r="5617" spans="49:56" x14ac:dyDescent="0.3">
      <c r="AW5617" t="s">
        <v>58358</v>
      </c>
      <c r="BA5617" t="s">
        <v>58359</v>
      </c>
      <c r="BB5617" t="s">
        <v>58360</v>
      </c>
      <c r="BD5617" t="s">
        <v>58361</v>
      </c>
    </row>
    <row r="5618" spans="49:56" x14ac:dyDescent="0.3">
      <c r="AW5618" t="s">
        <v>58362</v>
      </c>
      <c r="BA5618" t="s">
        <v>58363</v>
      </c>
      <c r="BB5618" t="s">
        <v>58364</v>
      </c>
      <c r="BD5618" t="s">
        <v>58365</v>
      </c>
    </row>
    <row r="5619" spans="49:56" x14ac:dyDescent="0.3">
      <c r="AW5619" t="s">
        <v>58366</v>
      </c>
      <c r="BA5619" t="s">
        <v>58367</v>
      </c>
      <c r="BB5619" t="s">
        <v>58368</v>
      </c>
      <c r="BD5619" t="s">
        <v>58369</v>
      </c>
    </row>
    <row r="5620" spans="49:56" x14ac:dyDescent="0.3">
      <c r="AW5620" t="s">
        <v>58370</v>
      </c>
      <c r="BA5620" t="s">
        <v>58371</v>
      </c>
      <c r="BB5620" t="s">
        <v>58372</v>
      </c>
      <c r="BD5620" t="s">
        <v>58373</v>
      </c>
    </row>
    <row r="5621" spans="49:56" x14ac:dyDescent="0.3">
      <c r="AW5621" t="s">
        <v>58374</v>
      </c>
      <c r="BA5621" t="s">
        <v>58375</v>
      </c>
      <c r="BB5621" t="s">
        <v>58376</v>
      </c>
      <c r="BD5621" t="s">
        <v>58377</v>
      </c>
    </row>
    <row r="5622" spans="49:56" x14ac:dyDescent="0.3">
      <c r="AW5622" t="s">
        <v>58378</v>
      </c>
      <c r="BA5622" t="s">
        <v>58379</v>
      </c>
      <c r="BB5622" t="s">
        <v>58380</v>
      </c>
      <c r="BD5622" t="s">
        <v>58381</v>
      </c>
    </row>
    <row r="5623" spans="49:56" x14ac:dyDescent="0.3">
      <c r="AW5623" t="s">
        <v>58382</v>
      </c>
      <c r="BA5623" t="s">
        <v>58383</v>
      </c>
      <c r="BB5623" t="s">
        <v>58384</v>
      </c>
      <c r="BD5623" t="s">
        <v>58385</v>
      </c>
    </row>
    <row r="5624" spans="49:56" x14ac:dyDescent="0.3">
      <c r="AW5624" t="s">
        <v>58386</v>
      </c>
      <c r="BA5624" t="s">
        <v>58387</v>
      </c>
      <c r="BB5624" t="s">
        <v>58388</v>
      </c>
      <c r="BD5624" t="s">
        <v>58389</v>
      </c>
    </row>
    <row r="5625" spans="49:56" x14ac:dyDescent="0.3">
      <c r="AW5625" t="s">
        <v>58390</v>
      </c>
      <c r="BA5625" t="s">
        <v>58391</v>
      </c>
      <c r="BB5625" t="s">
        <v>58392</v>
      </c>
      <c r="BD5625" t="s">
        <v>58393</v>
      </c>
    </row>
    <row r="5626" spans="49:56" x14ac:dyDescent="0.3">
      <c r="AW5626" t="s">
        <v>58394</v>
      </c>
      <c r="BA5626" t="s">
        <v>58395</v>
      </c>
      <c r="BB5626" t="s">
        <v>58396</v>
      </c>
      <c r="BD5626" t="s">
        <v>58397</v>
      </c>
    </row>
    <row r="5627" spans="49:56" x14ac:dyDescent="0.3">
      <c r="AW5627" t="s">
        <v>58398</v>
      </c>
      <c r="BA5627" t="s">
        <v>58399</v>
      </c>
      <c r="BB5627" t="s">
        <v>58400</v>
      </c>
      <c r="BD5627" t="s">
        <v>58401</v>
      </c>
    </row>
    <row r="5628" spans="49:56" x14ac:dyDescent="0.3">
      <c r="AW5628" t="s">
        <v>58402</v>
      </c>
      <c r="BA5628" t="s">
        <v>58403</v>
      </c>
      <c r="BB5628" t="s">
        <v>58404</v>
      </c>
      <c r="BD5628" t="s">
        <v>58405</v>
      </c>
    </row>
    <row r="5629" spans="49:56" x14ac:dyDescent="0.3">
      <c r="AW5629" t="s">
        <v>58406</v>
      </c>
      <c r="BA5629" t="s">
        <v>58407</v>
      </c>
      <c r="BB5629" t="s">
        <v>58408</v>
      </c>
      <c r="BD5629" t="s">
        <v>58409</v>
      </c>
    </row>
    <row r="5630" spans="49:56" x14ac:dyDescent="0.3">
      <c r="AW5630" t="s">
        <v>58410</v>
      </c>
      <c r="BA5630" t="s">
        <v>58411</v>
      </c>
      <c r="BB5630" t="s">
        <v>58412</v>
      </c>
      <c r="BD5630" t="s">
        <v>58413</v>
      </c>
    </row>
    <row r="5631" spans="49:56" x14ac:dyDescent="0.3">
      <c r="AW5631" t="s">
        <v>58414</v>
      </c>
      <c r="BA5631" t="s">
        <v>58415</v>
      </c>
      <c r="BB5631" t="s">
        <v>58416</v>
      </c>
      <c r="BD5631" t="s">
        <v>58417</v>
      </c>
    </row>
    <row r="5632" spans="49:56" x14ac:dyDescent="0.3">
      <c r="AW5632" t="s">
        <v>58418</v>
      </c>
      <c r="BA5632" t="s">
        <v>58419</v>
      </c>
      <c r="BB5632" t="s">
        <v>58420</v>
      </c>
      <c r="BD5632" t="s">
        <v>58421</v>
      </c>
    </row>
    <row r="5633" spans="49:56" x14ac:dyDescent="0.3">
      <c r="AW5633" t="s">
        <v>58422</v>
      </c>
      <c r="BA5633" t="s">
        <v>58423</v>
      </c>
      <c r="BB5633" t="s">
        <v>58424</v>
      </c>
      <c r="BD5633" t="s">
        <v>58425</v>
      </c>
    </row>
    <row r="5634" spans="49:56" x14ac:dyDescent="0.3">
      <c r="AW5634" t="s">
        <v>58426</v>
      </c>
      <c r="BA5634" t="s">
        <v>58427</v>
      </c>
      <c r="BB5634" t="s">
        <v>58428</v>
      </c>
      <c r="BD5634" t="s">
        <v>58429</v>
      </c>
    </row>
    <row r="5635" spans="49:56" x14ac:dyDescent="0.3">
      <c r="AW5635" t="s">
        <v>58430</v>
      </c>
      <c r="BA5635" t="s">
        <v>58431</v>
      </c>
      <c r="BB5635" t="s">
        <v>58432</v>
      </c>
      <c r="BD5635" t="s">
        <v>58433</v>
      </c>
    </row>
    <row r="5636" spans="49:56" x14ac:dyDescent="0.3">
      <c r="AW5636" t="s">
        <v>58434</v>
      </c>
      <c r="BA5636" t="s">
        <v>58435</v>
      </c>
      <c r="BB5636" t="s">
        <v>58436</v>
      </c>
      <c r="BD5636" t="s">
        <v>58437</v>
      </c>
    </row>
    <row r="5637" spans="49:56" x14ac:dyDescent="0.3">
      <c r="AW5637" t="s">
        <v>58438</v>
      </c>
      <c r="BA5637" t="s">
        <v>58439</v>
      </c>
      <c r="BB5637" t="s">
        <v>58440</v>
      </c>
      <c r="BD5637" t="s">
        <v>58441</v>
      </c>
    </row>
    <row r="5638" spans="49:56" x14ac:dyDescent="0.3">
      <c r="AW5638" t="s">
        <v>58442</v>
      </c>
      <c r="BA5638" t="s">
        <v>58443</v>
      </c>
      <c r="BB5638" t="s">
        <v>58444</v>
      </c>
      <c r="BD5638" t="s">
        <v>58445</v>
      </c>
    </row>
    <row r="5639" spans="49:56" x14ac:dyDescent="0.3">
      <c r="AW5639" t="s">
        <v>58446</v>
      </c>
      <c r="BA5639" t="s">
        <v>58447</v>
      </c>
      <c r="BB5639" t="s">
        <v>58448</v>
      </c>
      <c r="BD5639" t="s">
        <v>58449</v>
      </c>
    </row>
    <row r="5640" spans="49:56" x14ac:dyDescent="0.3">
      <c r="AW5640" t="s">
        <v>58450</v>
      </c>
      <c r="BA5640" t="s">
        <v>58451</v>
      </c>
      <c r="BB5640" t="s">
        <v>58452</v>
      </c>
      <c r="BD5640" t="s">
        <v>58453</v>
      </c>
    </row>
    <row r="5641" spans="49:56" x14ac:dyDescent="0.3">
      <c r="AW5641" t="s">
        <v>58454</v>
      </c>
      <c r="BA5641" t="s">
        <v>58455</v>
      </c>
      <c r="BB5641" t="s">
        <v>58456</v>
      </c>
      <c r="BD5641" t="s">
        <v>58457</v>
      </c>
    </row>
    <row r="5642" spans="49:56" x14ac:dyDescent="0.3">
      <c r="AW5642" t="s">
        <v>58458</v>
      </c>
      <c r="BA5642" t="s">
        <v>58459</v>
      </c>
      <c r="BB5642" t="s">
        <v>58460</v>
      </c>
      <c r="BD5642" t="s">
        <v>58461</v>
      </c>
    </row>
    <row r="5643" spans="49:56" x14ac:dyDescent="0.3">
      <c r="AW5643" t="s">
        <v>58462</v>
      </c>
      <c r="BA5643" t="s">
        <v>58463</v>
      </c>
      <c r="BB5643" t="s">
        <v>58464</v>
      </c>
      <c r="BD5643" t="s">
        <v>58465</v>
      </c>
    </row>
    <row r="5644" spans="49:56" x14ac:dyDescent="0.3">
      <c r="AW5644" t="s">
        <v>58466</v>
      </c>
      <c r="BA5644" t="s">
        <v>58467</v>
      </c>
      <c r="BB5644" t="s">
        <v>58468</v>
      </c>
      <c r="BD5644" t="s">
        <v>58469</v>
      </c>
    </row>
    <row r="5645" spans="49:56" x14ac:dyDescent="0.3">
      <c r="AW5645" t="s">
        <v>58470</v>
      </c>
      <c r="BA5645" t="s">
        <v>58471</v>
      </c>
      <c r="BB5645" t="s">
        <v>58472</v>
      </c>
      <c r="BD5645" t="s">
        <v>58473</v>
      </c>
    </row>
    <row r="5646" spans="49:56" x14ac:dyDescent="0.3">
      <c r="AW5646" t="s">
        <v>58474</v>
      </c>
      <c r="BA5646" t="s">
        <v>58475</v>
      </c>
      <c r="BB5646" t="s">
        <v>58476</v>
      </c>
      <c r="BD5646" t="s">
        <v>58477</v>
      </c>
    </row>
    <row r="5647" spans="49:56" x14ac:dyDescent="0.3">
      <c r="AW5647" t="s">
        <v>58478</v>
      </c>
      <c r="BA5647" t="s">
        <v>58479</v>
      </c>
      <c r="BB5647" t="s">
        <v>58480</v>
      </c>
      <c r="BD5647" t="s">
        <v>58481</v>
      </c>
    </row>
    <row r="5648" spans="49:56" x14ac:dyDescent="0.3">
      <c r="AW5648" t="s">
        <v>58482</v>
      </c>
      <c r="BA5648" t="s">
        <v>58483</v>
      </c>
      <c r="BB5648" t="s">
        <v>58484</v>
      </c>
      <c r="BD5648" t="s">
        <v>58485</v>
      </c>
    </row>
    <row r="5649" spans="49:56" x14ac:dyDescent="0.3">
      <c r="AW5649" t="s">
        <v>58486</v>
      </c>
      <c r="BA5649" t="s">
        <v>58487</v>
      </c>
      <c r="BB5649" t="s">
        <v>58488</v>
      </c>
      <c r="BD5649" t="s">
        <v>58489</v>
      </c>
    </row>
    <row r="5650" spans="49:56" x14ac:dyDescent="0.3">
      <c r="AW5650" t="s">
        <v>58490</v>
      </c>
      <c r="BA5650" t="s">
        <v>58491</v>
      </c>
      <c r="BB5650" t="s">
        <v>58492</v>
      </c>
      <c r="BD5650" t="s">
        <v>58493</v>
      </c>
    </row>
    <row r="5651" spans="49:56" x14ac:dyDescent="0.3">
      <c r="AW5651" t="s">
        <v>58494</v>
      </c>
      <c r="BA5651" t="s">
        <v>58495</v>
      </c>
      <c r="BB5651" t="s">
        <v>58496</v>
      </c>
      <c r="BD5651" t="s">
        <v>58497</v>
      </c>
    </row>
    <row r="5652" spans="49:56" x14ac:dyDescent="0.3">
      <c r="AW5652" t="s">
        <v>58498</v>
      </c>
      <c r="BA5652" t="s">
        <v>58499</v>
      </c>
      <c r="BB5652" t="s">
        <v>58500</v>
      </c>
      <c r="BD5652" t="s">
        <v>58501</v>
      </c>
    </row>
    <row r="5653" spans="49:56" x14ac:dyDescent="0.3">
      <c r="AW5653" t="s">
        <v>58502</v>
      </c>
      <c r="BA5653" t="s">
        <v>58503</v>
      </c>
      <c r="BB5653" t="s">
        <v>58504</v>
      </c>
      <c r="BD5653" t="s">
        <v>58505</v>
      </c>
    </row>
    <row r="5654" spans="49:56" x14ac:dyDescent="0.3">
      <c r="AW5654" t="s">
        <v>58506</v>
      </c>
      <c r="BA5654" t="s">
        <v>58507</v>
      </c>
      <c r="BB5654" t="s">
        <v>58508</v>
      </c>
      <c r="BD5654" t="s">
        <v>58509</v>
      </c>
    </row>
    <row r="5655" spans="49:56" x14ac:dyDescent="0.3">
      <c r="AW5655" t="s">
        <v>58510</v>
      </c>
      <c r="BA5655" t="s">
        <v>58511</v>
      </c>
      <c r="BB5655" t="s">
        <v>58512</v>
      </c>
      <c r="BD5655" t="s">
        <v>58513</v>
      </c>
    </row>
    <row r="5656" spans="49:56" x14ac:dyDescent="0.3">
      <c r="AW5656" t="s">
        <v>58514</v>
      </c>
      <c r="BA5656" t="s">
        <v>58515</v>
      </c>
      <c r="BB5656" t="s">
        <v>58516</v>
      </c>
      <c r="BD5656" t="s">
        <v>58517</v>
      </c>
    </row>
    <row r="5657" spans="49:56" x14ac:dyDescent="0.3">
      <c r="AW5657" t="s">
        <v>58518</v>
      </c>
      <c r="BA5657" t="s">
        <v>58519</v>
      </c>
      <c r="BB5657" t="s">
        <v>58520</v>
      </c>
      <c r="BD5657" t="s">
        <v>58521</v>
      </c>
    </row>
    <row r="5658" spans="49:56" x14ac:dyDescent="0.3">
      <c r="AW5658" t="s">
        <v>58522</v>
      </c>
      <c r="BA5658" t="s">
        <v>58523</v>
      </c>
      <c r="BB5658" t="s">
        <v>58524</v>
      </c>
      <c r="BD5658" t="s">
        <v>58525</v>
      </c>
    </row>
    <row r="5659" spans="49:56" x14ac:dyDescent="0.3">
      <c r="AW5659" t="s">
        <v>58526</v>
      </c>
      <c r="BA5659" t="s">
        <v>58527</v>
      </c>
      <c r="BB5659" t="s">
        <v>58528</v>
      </c>
      <c r="BD5659" t="s">
        <v>58529</v>
      </c>
    </row>
    <row r="5660" spans="49:56" x14ac:dyDescent="0.3">
      <c r="AW5660" t="s">
        <v>58530</v>
      </c>
      <c r="BA5660" t="s">
        <v>58531</v>
      </c>
      <c r="BB5660" t="s">
        <v>58532</v>
      </c>
      <c r="BD5660" t="s">
        <v>58533</v>
      </c>
    </row>
    <row r="5661" spans="49:56" x14ac:dyDescent="0.3">
      <c r="AW5661" t="s">
        <v>58534</v>
      </c>
      <c r="BA5661" t="s">
        <v>58535</v>
      </c>
      <c r="BB5661" t="s">
        <v>58536</v>
      </c>
      <c r="BD5661" t="s">
        <v>58537</v>
      </c>
    </row>
    <row r="5662" spans="49:56" x14ac:dyDescent="0.3">
      <c r="AW5662" t="s">
        <v>58538</v>
      </c>
      <c r="BA5662" t="s">
        <v>58539</v>
      </c>
      <c r="BB5662" t="s">
        <v>58540</v>
      </c>
      <c r="BD5662" t="s">
        <v>58541</v>
      </c>
    </row>
    <row r="5663" spans="49:56" x14ac:dyDescent="0.3">
      <c r="AW5663" t="s">
        <v>58542</v>
      </c>
      <c r="BA5663" t="s">
        <v>58543</v>
      </c>
      <c r="BB5663" t="s">
        <v>58544</v>
      </c>
      <c r="BD5663" t="s">
        <v>58545</v>
      </c>
    </row>
    <row r="5664" spans="49:56" x14ac:dyDescent="0.3">
      <c r="AW5664" t="s">
        <v>58546</v>
      </c>
      <c r="BA5664" t="s">
        <v>58547</v>
      </c>
      <c r="BB5664" t="s">
        <v>58548</v>
      </c>
      <c r="BD5664" t="s">
        <v>58549</v>
      </c>
    </row>
    <row r="5665" spans="49:56" x14ac:dyDescent="0.3">
      <c r="AW5665" t="s">
        <v>58550</v>
      </c>
      <c r="BA5665" t="s">
        <v>58551</v>
      </c>
      <c r="BB5665" t="s">
        <v>58552</v>
      </c>
      <c r="BD5665" t="s">
        <v>58553</v>
      </c>
    </row>
    <row r="5666" spans="49:56" x14ac:dyDescent="0.3">
      <c r="AW5666" t="s">
        <v>58554</v>
      </c>
      <c r="BA5666" t="s">
        <v>58555</v>
      </c>
      <c r="BB5666" t="s">
        <v>58556</v>
      </c>
      <c r="BD5666" t="s">
        <v>58557</v>
      </c>
    </row>
    <row r="5667" spans="49:56" x14ac:dyDescent="0.3">
      <c r="AW5667" t="s">
        <v>58558</v>
      </c>
      <c r="BA5667" t="s">
        <v>58559</v>
      </c>
      <c r="BB5667" t="s">
        <v>58560</v>
      </c>
      <c r="BD5667" t="s">
        <v>58561</v>
      </c>
    </row>
    <row r="5668" spans="49:56" x14ac:dyDescent="0.3">
      <c r="AW5668" t="s">
        <v>58562</v>
      </c>
      <c r="BA5668" t="s">
        <v>58563</v>
      </c>
      <c r="BB5668" t="s">
        <v>58564</v>
      </c>
      <c r="BD5668" t="s">
        <v>58565</v>
      </c>
    </row>
    <row r="5669" spans="49:56" x14ac:dyDescent="0.3">
      <c r="AW5669" t="s">
        <v>58566</v>
      </c>
      <c r="BA5669" t="s">
        <v>58567</v>
      </c>
      <c r="BB5669" t="s">
        <v>58568</v>
      </c>
      <c r="BD5669" t="s">
        <v>58569</v>
      </c>
    </row>
    <row r="5670" spans="49:56" x14ac:dyDescent="0.3">
      <c r="AW5670" t="s">
        <v>58570</v>
      </c>
      <c r="BA5670" t="s">
        <v>58571</v>
      </c>
      <c r="BB5670" t="s">
        <v>58572</v>
      </c>
      <c r="BD5670" t="s">
        <v>58573</v>
      </c>
    </row>
    <row r="5671" spans="49:56" x14ac:dyDescent="0.3">
      <c r="AW5671" t="s">
        <v>58574</v>
      </c>
      <c r="BA5671" t="s">
        <v>58575</v>
      </c>
      <c r="BB5671" t="s">
        <v>58576</v>
      </c>
      <c r="BD5671" t="s">
        <v>58577</v>
      </c>
    </row>
    <row r="5672" spans="49:56" x14ac:dyDescent="0.3">
      <c r="AW5672" t="s">
        <v>58578</v>
      </c>
      <c r="BA5672" t="s">
        <v>58579</v>
      </c>
      <c r="BB5672" t="s">
        <v>58580</v>
      </c>
      <c r="BD5672" t="s">
        <v>58581</v>
      </c>
    </row>
    <row r="5673" spans="49:56" x14ac:dyDescent="0.3">
      <c r="AW5673" t="s">
        <v>58582</v>
      </c>
      <c r="BA5673" t="s">
        <v>58583</v>
      </c>
      <c r="BB5673" t="s">
        <v>58584</v>
      </c>
      <c r="BD5673" t="s">
        <v>58585</v>
      </c>
    </row>
    <row r="5674" spans="49:56" x14ac:dyDescent="0.3">
      <c r="AW5674" t="s">
        <v>58586</v>
      </c>
      <c r="BA5674" t="s">
        <v>58587</v>
      </c>
      <c r="BB5674" t="s">
        <v>58588</v>
      </c>
      <c r="BD5674" t="s">
        <v>58589</v>
      </c>
    </row>
    <row r="5675" spans="49:56" x14ac:dyDescent="0.3">
      <c r="AW5675" t="s">
        <v>58590</v>
      </c>
      <c r="BA5675" t="s">
        <v>58591</v>
      </c>
      <c r="BB5675" t="s">
        <v>58592</v>
      </c>
      <c r="BD5675" t="s">
        <v>58593</v>
      </c>
    </row>
    <row r="5676" spans="49:56" x14ac:dyDescent="0.3">
      <c r="AW5676" t="s">
        <v>58594</v>
      </c>
      <c r="BA5676" t="s">
        <v>58595</v>
      </c>
      <c r="BB5676" t="s">
        <v>58596</v>
      </c>
      <c r="BD5676" t="s">
        <v>58597</v>
      </c>
    </row>
    <row r="5677" spans="49:56" x14ac:dyDescent="0.3">
      <c r="AW5677" t="s">
        <v>58598</v>
      </c>
      <c r="BA5677" t="s">
        <v>58599</v>
      </c>
      <c r="BB5677" t="s">
        <v>58600</v>
      </c>
      <c r="BD5677" t="s">
        <v>58601</v>
      </c>
    </row>
    <row r="5678" spans="49:56" x14ac:dyDescent="0.3">
      <c r="AW5678" t="s">
        <v>58602</v>
      </c>
      <c r="BA5678" t="s">
        <v>58603</v>
      </c>
      <c r="BB5678" t="s">
        <v>58604</v>
      </c>
      <c r="BD5678" t="s">
        <v>58605</v>
      </c>
    </row>
    <row r="5679" spans="49:56" x14ac:dyDescent="0.3">
      <c r="AW5679" t="s">
        <v>58606</v>
      </c>
      <c r="BA5679" t="s">
        <v>58607</v>
      </c>
      <c r="BB5679" t="s">
        <v>58608</v>
      </c>
      <c r="BD5679" t="s">
        <v>58609</v>
      </c>
    </row>
    <row r="5680" spans="49:56" x14ac:dyDescent="0.3">
      <c r="AW5680" t="s">
        <v>58610</v>
      </c>
      <c r="BA5680" t="s">
        <v>58611</v>
      </c>
      <c r="BB5680" t="s">
        <v>58612</v>
      </c>
      <c r="BD5680" t="s">
        <v>58613</v>
      </c>
    </row>
    <row r="5681" spans="49:56" x14ac:dyDescent="0.3">
      <c r="AW5681" t="s">
        <v>58614</v>
      </c>
      <c r="BA5681" t="s">
        <v>58615</v>
      </c>
      <c r="BB5681" t="s">
        <v>58616</v>
      </c>
      <c r="BD5681" t="s">
        <v>58617</v>
      </c>
    </row>
    <row r="5682" spans="49:56" x14ac:dyDescent="0.3">
      <c r="AW5682" t="s">
        <v>58618</v>
      </c>
      <c r="BA5682" t="s">
        <v>58619</v>
      </c>
      <c r="BB5682" t="s">
        <v>58620</v>
      </c>
      <c r="BD5682" t="s">
        <v>58621</v>
      </c>
    </row>
    <row r="5683" spans="49:56" x14ac:dyDescent="0.3">
      <c r="AW5683" t="s">
        <v>58622</v>
      </c>
      <c r="BA5683" t="s">
        <v>58623</v>
      </c>
      <c r="BB5683" t="s">
        <v>58624</v>
      </c>
      <c r="BD5683" t="s">
        <v>58625</v>
      </c>
    </row>
    <row r="5684" spans="49:56" x14ac:dyDescent="0.3">
      <c r="AW5684" t="s">
        <v>58626</v>
      </c>
      <c r="BA5684" t="s">
        <v>58627</v>
      </c>
      <c r="BB5684" t="s">
        <v>58628</v>
      </c>
      <c r="BD5684" t="s">
        <v>58629</v>
      </c>
    </row>
    <row r="5685" spans="49:56" x14ac:dyDescent="0.3">
      <c r="AW5685" t="s">
        <v>58630</v>
      </c>
      <c r="BA5685" t="s">
        <v>58631</v>
      </c>
      <c r="BB5685" t="s">
        <v>58632</v>
      </c>
      <c r="BD5685" t="s">
        <v>58633</v>
      </c>
    </row>
    <row r="5686" spans="49:56" x14ac:dyDescent="0.3">
      <c r="AW5686" t="s">
        <v>58634</v>
      </c>
      <c r="BA5686" t="s">
        <v>58635</v>
      </c>
      <c r="BB5686" t="s">
        <v>58636</v>
      </c>
      <c r="BD5686" t="s">
        <v>58637</v>
      </c>
    </row>
    <row r="5687" spans="49:56" x14ac:dyDescent="0.3">
      <c r="AW5687" t="s">
        <v>58638</v>
      </c>
      <c r="BA5687" t="s">
        <v>58639</v>
      </c>
      <c r="BB5687" t="s">
        <v>58640</v>
      </c>
      <c r="BD5687" t="s">
        <v>58641</v>
      </c>
    </row>
    <row r="5688" spans="49:56" x14ac:dyDescent="0.3">
      <c r="AW5688" t="s">
        <v>58642</v>
      </c>
      <c r="BA5688" t="s">
        <v>58643</v>
      </c>
      <c r="BB5688" t="s">
        <v>58644</v>
      </c>
      <c r="BD5688" t="s">
        <v>58645</v>
      </c>
    </row>
    <row r="5689" spans="49:56" x14ac:dyDescent="0.3">
      <c r="AW5689" t="s">
        <v>58646</v>
      </c>
      <c r="BA5689" t="s">
        <v>58647</v>
      </c>
      <c r="BB5689" t="s">
        <v>58648</v>
      </c>
      <c r="BD5689" t="s">
        <v>58649</v>
      </c>
    </row>
    <row r="5690" spans="49:56" x14ac:dyDescent="0.3">
      <c r="AW5690" t="s">
        <v>58650</v>
      </c>
      <c r="BA5690" t="s">
        <v>58651</v>
      </c>
      <c r="BB5690" t="s">
        <v>58652</v>
      </c>
      <c r="BD5690" t="s">
        <v>58653</v>
      </c>
    </row>
    <row r="5691" spans="49:56" x14ac:dyDescent="0.3">
      <c r="AW5691" t="s">
        <v>58654</v>
      </c>
      <c r="BA5691" t="s">
        <v>58655</v>
      </c>
      <c r="BB5691" t="s">
        <v>58656</v>
      </c>
      <c r="BD5691" t="s">
        <v>58657</v>
      </c>
    </row>
    <row r="5692" spans="49:56" x14ac:dyDescent="0.3">
      <c r="AW5692" t="s">
        <v>58658</v>
      </c>
      <c r="BA5692" t="s">
        <v>58659</v>
      </c>
      <c r="BB5692" t="s">
        <v>58660</v>
      </c>
      <c r="BD5692" t="s">
        <v>58661</v>
      </c>
    </row>
    <row r="5693" spans="49:56" x14ac:dyDescent="0.3">
      <c r="AW5693" t="s">
        <v>58662</v>
      </c>
      <c r="BA5693" t="s">
        <v>58663</v>
      </c>
      <c r="BB5693" t="s">
        <v>58664</v>
      </c>
      <c r="BD5693" t="s">
        <v>58665</v>
      </c>
    </row>
    <row r="5694" spans="49:56" x14ac:dyDescent="0.3">
      <c r="AW5694" t="s">
        <v>58666</v>
      </c>
      <c r="BA5694" t="s">
        <v>58667</v>
      </c>
      <c r="BB5694" t="s">
        <v>58668</v>
      </c>
      <c r="BD5694" t="s">
        <v>58669</v>
      </c>
    </row>
    <row r="5695" spans="49:56" x14ac:dyDescent="0.3">
      <c r="AW5695" t="s">
        <v>58670</v>
      </c>
      <c r="BA5695" t="s">
        <v>58671</v>
      </c>
      <c r="BB5695" t="s">
        <v>58672</v>
      </c>
      <c r="BD5695" t="s">
        <v>58673</v>
      </c>
    </row>
    <row r="5696" spans="49:56" x14ac:dyDescent="0.3">
      <c r="AW5696" t="s">
        <v>58674</v>
      </c>
      <c r="BA5696" t="s">
        <v>58675</v>
      </c>
      <c r="BB5696" t="s">
        <v>58676</v>
      </c>
      <c r="BD5696" t="s">
        <v>58677</v>
      </c>
    </row>
    <row r="5697" spans="49:56" x14ac:dyDescent="0.3">
      <c r="AW5697" t="s">
        <v>58678</v>
      </c>
      <c r="BA5697" t="s">
        <v>58679</v>
      </c>
      <c r="BB5697" t="s">
        <v>58680</v>
      </c>
      <c r="BD5697" t="s">
        <v>58681</v>
      </c>
    </row>
    <row r="5698" spans="49:56" x14ac:dyDescent="0.3">
      <c r="AW5698" t="s">
        <v>58682</v>
      </c>
      <c r="BA5698" t="s">
        <v>58683</v>
      </c>
      <c r="BB5698" t="s">
        <v>58684</v>
      </c>
      <c r="BD5698" t="s">
        <v>58685</v>
      </c>
    </row>
    <row r="5699" spans="49:56" x14ac:dyDescent="0.3">
      <c r="AW5699" t="s">
        <v>58686</v>
      </c>
      <c r="BA5699" t="s">
        <v>58687</v>
      </c>
      <c r="BB5699" t="s">
        <v>58688</v>
      </c>
      <c r="BD5699" t="s">
        <v>58689</v>
      </c>
    </row>
    <row r="5700" spans="49:56" x14ac:dyDescent="0.3">
      <c r="AW5700" t="s">
        <v>58690</v>
      </c>
      <c r="BA5700" t="s">
        <v>58691</v>
      </c>
      <c r="BB5700" t="s">
        <v>58692</v>
      </c>
      <c r="BD5700" t="s">
        <v>58693</v>
      </c>
    </row>
    <row r="5701" spans="49:56" x14ac:dyDescent="0.3">
      <c r="AW5701" t="s">
        <v>58694</v>
      </c>
      <c r="BA5701" t="s">
        <v>58695</v>
      </c>
      <c r="BB5701" t="s">
        <v>58696</v>
      </c>
      <c r="BD5701" t="s">
        <v>58697</v>
      </c>
    </row>
    <row r="5702" spans="49:56" x14ac:dyDescent="0.3">
      <c r="AW5702" t="s">
        <v>58698</v>
      </c>
      <c r="BA5702" t="s">
        <v>58699</v>
      </c>
      <c r="BB5702" t="s">
        <v>58700</v>
      </c>
      <c r="BD5702" t="s">
        <v>58701</v>
      </c>
    </row>
    <row r="5703" spans="49:56" x14ac:dyDescent="0.3">
      <c r="AW5703" t="s">
        <v>58702</v>
      </c>
      <c r="BA5703" t="s">
        <v>26973</v>
      </c>
      <c r="BB5703" t="s">
        <v>58703</v>
      </c>
      <c r="BD5703" t="s">
        <v>58704</v>
      </c>
    </row>
    <row r="5704" spans="49:56" x14ac:dyDescent="0.3">
      <c r="AW5704" t="s">
        <v>58705</v>
      </c>
      <c r="BA5704" t="s">
        <v>58706</v>
      </c>
      <c r="BB5704" t="s">
        <v>58707</v>
      </c>
      <c r="BD5704" t="s">
        <v>58708</v>
      </c>
    </row>
    <row r="5705" spans="49:56" x14ac:dyDescent="0.3">
      <c r="AW5705" t="s">
        <v>58709</v>
      </c>
      <c r="BA5705" t="s">
        <v>58710</v>
      </c>
      <c r="BB5705" t="s">
        <v>58711</v>
      </c>
      <c r="BD5705" t="s">
        <v>58712</v>
      </c>
    </row>
    <row r="5706" spans="49:56" x14ac:dyDescent="0.3">
      <c r="AW5706" t="s">
        <v>58713</v>
      </c>
      <c r="BA5706" t="s">
        <v>58714</v>
      </c>
      <c r="BB5706" t="s">
        <v>58715</v>
      </c>
      <c r="BD5706" t="s">
        <v>58716</v>
      </c>
    </row>
    <row r="5707" spans="49:56" x14ac:dyDescent="0.3">
      <c r="AW5707" t="s">
        <v>58717</v>
      </c>
      <c r="BA5707" t="s">
        <v>58718</v>
      </c>
      <c r="BB5707" t="s">
        <v>58719</v>
      </c>
      <c r="BD5707" t="s">
        <v>58720</v>
      </c>
    </row>
    <row r="5708" spans="49:56" x14ac:dyDescent="0.3">
      <c r="AW5708" t="s">
        <v>58721</v>
      </c>
      <c r="BA5708" t="s">
        <v>58722</v>
      </c>
      <c r="BB5708" t="s">
        <v>58723</v>
      </c>
      <c r="BD5708" t="s">
        <v>58724</v>
      </c>
    </row>
    <row r="5709" spans="49:56" x14ac:dyDescent="0.3">
      <c r="AW5709" t="s">
        <v>58725</v>
      </c>
      <c r="BA5709" t="s">
        <v>58726</v>
      </c>
      <c r="BB5709" t="s">
        <v>58727</v>
      </c>
      <c r="BD5709" t="s">
        <v>58728</v>
      </c>
    </row>
    <row r="5710" spans="49:56" x14ac:dyDescent="0.3">
      <c r="AW5710" t="s">
        <v>58729</v>
      </c>
      <c r="BA5710" t="s">
        <v>58730</v>
      </c>
      <c r="BB5710" t="s">
        <v>58731</v>
      </c>
      <c r="BD5710" t="s">
        <v>58732</v>
      </c>
    </row>
    <row r="5711" spans="49:56" x14ac:dyDescent="0.3">
      <c r="AW5711" t="s">
        <v>58733</v>
      </c>
      <c r="BA5711" t="s">
        <v>58734</v>
      </c>
      <c r="BB5711" t="s">
        <v>58735</v>
      </c>
      <c r="BD5711" t="s">
        <v>58736</v>
      </c>
    </row>
    <row r="5712" spans="49:56" x14ac:dyDescent="0.3">
      <c r="AW5712" t="s">
        <v>58737</v>
      </c>
      <c r="BA5712" t="s">
        <v>58738</v>
      </c>
      <c r="BB5712" t="s">
        <v>58739</v>
      </c>
      <c r="BD5712" t="s">
        <v>58740</v>
      </c>
    </row>
    <row r="5713" spans="49:56" x14ac:dyDescent="0.3">
      <c r="AW5713" t="s">
        <v>58741</v>
      </c>
      <c r="BA5713" t="s">
        <v>58742</v>
      </c>
      <c r="BB5713" t="s">
        <v>58743</v>
      </c>
      <c r="BD5713" t="s">
        <v>58744</v>
      </c>
    </row>
    <row r="5714" spans="49:56" x14ac:dyDescent="0.3">
      <c r="AW5714" t="s">
        <v>58745</v>
      </c>
      <c r="BA5714" t="s">
        <v>58746</v>
      </c>
      <c r="BB5714" t="s">
        <v>58747</v>
      </c>
      <c r="BD5714" t="s">
        <v>58748</v>
      </c>
    </row>
    <row r="5715" spans="49:56" x14ac:dyDescent="0.3">
      <c r="AW5715" t="s">
        <v>58749</v>
      </c>
      <c r="BA5715" t="s">
        <v>58750</v>
      </c>
      <c r="BB5715" t="s">
        <v>58751</v>
      </c>
      <c r="BD5715" t="s">
        <v>58752</v>
      </c>
    </row>
    <row r="5716" spans="49:56" x14ac:dyDescent="0.3">
      <c r="AW5716" t="s">
        <v>58753</v>
      </c>
      <c r="BA5716" t="s">
        <v>58754</v>
      </c>
      <c r="BB5716" t="s">
        <v>58755</v>
      </c>
      <c r="BD5716" t="s">
        <v>58756</v>
      </c>
    </row>
    <row r="5717" spans="49:56" x14ac:dyDescent="0.3">
      <c r="AW5717" t="s">
        <v>58757</v>
      </c>
      <c r="BA5717" t="s">
        <v>58758</v>
      </c>
      <c r="BB5717" t="s">
        <v>58759</v>
      </c>
      <c r="BD5717" t="s">
        <v>58760</v>
      </c>
    </row>
    <row r="5718" spans="49:56" x14ac:dyDescent="0.3">
      <c r="AW5718" t="s">
        <v>58761</v>
      </c>
      <c r="BA5718" t="s">
        <v>58762</v>
      </c>
      <c r="BB5718" t="s">
        <v>58763</v>
      </c>
      <c r="BD5718" t="s">
        <v>58764</v>
      </c>
    </row>
    <row r="5719" spans="49:56" x14ac:dyDescent="0.3">
      <c r="AW5719" t="s">
        <v>58765</v>
      </c>
      <c r="BA5719" t="s">
        <v>58766</v>
      </c>
      <c r="BB5719" t="s">
        <v>58767</v>
      </c>
      <c r="BD5719" t="s">
        <v>58768</v>
      </c>
    </row>
    <row r="5720" spans="49:56" x14ac:dyDescent="0.3">
      <c r="AW5720" t="s">
        <v>58769</v>
      </c>
      <c r="BA5720" t="s">
        <v>58770</v>
      </c>
      <c r="BB5720" t="s">
        <v>58771</v>
      </c>
      <c r="BD5720" t="s">
        <v>58772</v>
      </c>
    </row>
    <row r="5721" spans="49:56" x14ac:dyDescent="0.3">
      <c r="AW5721" t="s">
        <v>58773</v>
      </c>
      <c r="BA5721" t="s">
        <v>58774</v>
      </c>
      <c r="BB5721" t="s">
        <v>58775</v>
      </c>
      <c r="BD5721" t="s">
        <v>58776</v>
      </c>
    </row>
    <row r="5722" spans="49:56" x14ac:dyDescent="0.3">
      <c r="AW5722" t="s">
        <v>58777</v>
      </c>
      <c r="BA5722" t="s">
        <v>58778</v>
      </c>
      <c r="BB5722" t="s">
        <v>58779</v>
      </c>
      <c r="BD5722" t="s">
        <v>58780</v>
      </c>
    </row>
    <row r="5723" spans="49:56" x14ac:dyDescent="0.3">
      <c r="AW5723" t="s">
        <v>58781</v>
      </c>
      <c r="BA5723" t="s">
        <v>58782</v>
      </c>
      <c r="BB5723" t="s">
        <v>58783</v>
      </c>
      <c r="BD5723" t="s">
        <v>58784</v>
      </c>
    </row>
    <row r="5724" spans="49:56" x14ac:dyDescent="0.3">
      <c r="AW5724" t="s">
        <v>58785</v>
      </c>
      <c r="BA5724" t="s">
        <v>58786</v>
      </c>
      <c r="BB5724" t="s">
        <v>11761</v>
      </c>
      <c r="BD5724" t="s">
        <v>58787</v>
      </c>
    </row>
    <row r="5725" spans="49:56" x14ac:dyDescent="0.3">
      <c r="AW5725" t="s">
        <v>58788</v>
      </c>
      <c r="BA5725" t="s">
        <v>58789</v>
      </c>
      <c r="BB5725" t="s">
        <v>58790</v>
      </c>
      <c r="BD5725" t="s">
        <v>58791</v>
      </c>
    </row>
    <row r="5726" spans="49:56" x14ac:dyDescent="0.3">
      <c r="AW5726" t="s">
        <v>58792</v>
      </c>
      <c r="BA5726" t="s">
        <v>58793</v>
      </c>
      <c r="BB5726" t="s">
        <v>58794</v>
      </c>
      <c r="BD5726" t="s">
        <v>58795</v>
      </c>
    </row>
    <row r="5727" spans="49:56" x14ac:dyDescent="0.3">
      <c r="AW5727" t="s">
        <v>58796</v>
      </c>
      <c r="BA5727" t="s">
        <v>58797</v>
      </c>
      <c r="BB5727" t="s">
        <v>58798</v>
      </c>
      <c r="BD5727" t="s">
        <v>58799</v>
      </c>
    </row>
    <row r="5728" spans="49:56" x14ac:dyDescent="0.3">
      <c r="AW5728" t="s">
        <v>58800</v>
      </c>
      <c r="BA5728" t="s">
        <v>58801</v>
      </c>
      <c r="BB5728" t="s">
        <v>58802</v>
      </c>
      <c r="BD5728" t="s">
        <v>58803</v>
      </c>
    </row>
    <row r="5729" spans="49:56" x14ac:dyDescent="0.3">
      <c r="AW5729" t="s">
        <v>58804</v>
      </c>
      <c r="BA5729" t="s">
        <v>58805</v>
      </c>
      <c r="BB5729" t="s">
        <v>58806</v>
      </c>
      <c r="BD5729" t="s">
        <v>58807</v>
      </c>
    </row>
    <row r="5730" spans="49:56" x14ac:dyDescent="0.3">
      <c r="AW5730" t="s">
        <v>58808</v>
      </c>
      <c r="BA5730" t="s">
        <v>58809</v>
      </c>
      <c r="BB5730" t="s">
        <v>58810</v>
      </c>
      <c r="BD5730" t="s">
        <v>58811</v>
      </c>
    </row>
    <row r="5731" spans="49:56" x14ac:dyDescent="0.3">
      <c r="AW5731" t="s">
        <v>58812</v>
      </c>
      <c r="BA5731" t="s">
        <v>58813</v>
      </c>
      <c r="BB5731" t="s">
        <v>58814</v>
      </c>
      <c r="BD5731" t="s">
        <v>58815</v>
      </c>
    </row>
    <row r="5732" spans="49:56" x14ac:dyDescent="0.3">
      <c r="AW5732" t="s">
        <v>58816</v>
      </c>
      <c r="BA5732" t="s">
        <v>58817</v>
      </c>
      <c r="BB5732" t="s">
        <v>58818</v>
      </c>
      <c r="BD5732" t="s">
        <v>58819</v>
      </c>
    </row>
    <row r="5733" spans="49:56" x14ac:dyDescent="0.3">
      <c r="AW5733" t="s">
        <v>58820</v>
      </c>
      <c r="BA5733" t="s">
        <v>58821</v>
      </c>
      <c r="BB5733" t="s">
        <v>58822</v>
      </c>
      <c r="BD5733" t="s">
        <v>58823</v>
      </c>
    </row>
    <row r="5734" spans="49:56" x14ac:dyDescent="0.3">
      <c r="AW5734" t="s">
        <v>58824</v>
      </c>
      <c r="BA5734" t="s">
        <v>58825</v>
      </c>
      <c r="BB5734" t="s">
        <v>58826</v>
      </c>
      <c r="BD5734" t="s">
        <v>58827</v>
      </c>
    </row>
    <row r="5735" spans="49:56" x14ac:dyDescent="0.3">
      <c r="AW5735" t="s">
        <v>58828</v>
      </c>
      <c r="BA5735" t="s">
        <v>58829</v>
      </c>
      <c r="BB5735" t="s">
        <v>58830</v>
      </c>
      <c r="BD5735" t="s">
        <v>58831</v>
      </c>
    </row>
    <row r="5736" spans="49:56" x14ac:dyDescent="0.3">
      <c r="AW5736" t="s">
        <v>58832</v>
      </c>
      <c r="BA5736" t="s">
        <v>58833</v>
      </c>
      <c r="BB5736" t="s">
        <v>58834</v>
      </c>
      <c r="BD5736" t="s">
        <v>58835</v>
      </c>
    </row>
    <row r="5737" spans="49:56" x14ac:dyDescent="0.3">
      <c r="AW5737" t="s">
        <v>58836</v>
      </c>
      <c r="BA5737" t="s">
        <v>58837</v>
      </c>
      <c r="BB5737" t="s">
        <v>58838</v>
      </c>
      <c r="BD5737" t="s">
        <v>58839</v>
      </c>
    </row>
    <row r="5738" spans="49:56" x14ac:dyDescent="0.3">
      <c r="AW5738" t="s">
        <v>58840</v>
      </c>
      <c r="BA5738" t="s">
        <v>58841</v>
      </c>
      <c r="BB5738" t="s">
        <v>58842</v>
      </c>
      <c r="BD5738" t="s">
        <v>58843</v>
      </c>
    </row>
    <row r="5739" spans="49:56" x14ac:dyDescent="0.3">
      <c r="AW5739" t="s">
        <v>58844</v>
      </c>
      <c r="BA5739" t="s">
        <v>58845</v>
      </c>
      <c r="BB5739" t="s">
        <v>58846</v>
      </c>
      <c r="BD5739" t="s">
        <v>58847</v>
      </c>
    </row>
    <row r="5740" spans="49:56" x14ac:dyDescent="0.3">
      <c r="AW5740" t="s">
        <v>58848</v>
      </c>
      <c r="BA5740" t="s">
        <v>58849</v>
      </c>
      <c r="BB5740" t="s">
        <v>58850</v>
      </c>
      <c r="BD5740" t="s">
        <v>58851</v>
      </c>
    </row>
    <row r="5741" spans="49:56" x14ac:dyDescent="0.3">
      <c r="AW5741" t="s">
        <v>58852</v>
      </c>
      <c r="BA5741" t="s">
        <v>58853</v>
      </c>
      <c r="BB5741" t="s">
        <v>58854</v>
      </c>
      <c r="BD5741" t="s">
        <v>58855</v>
      </c>
    </row>
    <row r="5742" spans="49:56" x14ac:dyDescent="0.3">
      <c r="AW5742" t="s">
        <v>58856</v>
      </c>
      <c r="BA5742" t="s">
        <v>58857</v>
      </c>
      <c r="BB5742" t="s">
        <v>58858</v>
      </c>
      <c r="BD5742" t="s">
        <v>58859</v>
      </c>
    </row>
    <row r="5743" spans="49:56" x14ac:dyDescent="0.3">
      <c r="AW5743" t="s">
        <v>58860</v>
      </c>
      <c r="BA5743" t="s">
        <v>58861</v>
      </c>
      <c r="BB5743" t="s">
        <v>58862</v>
      </c>
      <c r="BD5743" t="s">
        <v>58863</v>
      </c>
    </row>
    <row r="5744" spans="49:56" x14ac:dyDescent="0.3">
      <c r="AW5744" t="s">
        <v>58864</v>
      </c>
      <c r="BA5744" t="s">
        <v>58865</v>
      </c>
      <c r="BB5744" t="s">
        <v>58866</v>
      </c>
      <c r="BD5744" t="s">
        <v>58867</v>
      </c>
    </row>
    <row r="5745" spans="49:56" x14ac:dyDescent="0.3">
      <c r="AW5745" t="s">
        <v>58868</v>
      </c>
      <c r="BA5745" t="s">
        <v>58869</v>
      </c>
      <c r="BB5745" t="s">
        <v>58870</v>
      </c>
      <c r="BD5745" t="s">
        <v>58871</v>
      </c>
    </row>
    <row r="5746" spans="49:56" x14ac:dyDescent="0.3">
      <c r="AW5746" t="s">
        <v>58872</v>
      </c>
      <c r="BA5746" t="s">
        <v>58873</v>
      </c>
      <c r="BB5746" t="s">
        <v>58874</v>
      </c>
      <c r="BD5746" t="s">
        <v>58875</v>
      </c>
    </row>
    <row r="5747" spans="49:56" x14ac:dyDescent="0.3">
      <c r="AW5747" t="s">
        <v>58876</v>
      </c>
      <c r="BA5747" t="s">
        <v>58877</v>
      </c>
      <c r="BB5747" t="s">
        <v>58878</v>
      </c>
      <c r="BD5747" t="s">
        <v>58879</v>
      </c>
    </row>
    <row r="5748" spans="49:56" x14ac:dyDescent="0.3">
      <c r="AW5748" t="s">
        <v>58880</v>
      </c>
      <c r="BA5748" t="s">
        <v>58881</v>
      </c>
      <c r="BB5748" t="s">
        <v>58882</v>
      </c>
      <c r="BD5748" t="s">
        <v>58883</v>
      </c>
    </row>
    <row r="5749" spans="49:56" x14ac:dyDescent="0.3">
      <c r="AW5749" t="s">
        <v>58884</v>
      </c>
      <c r="BA5749" t="s">
        <v>58885</v>
      </c>
      <c r="BB5749" t="s">
        <v>58886</v>
      </c>
      <c r="BD5749" t="s">
        <v>58887</v>
      </c>
    </row>
    <row r="5750" spans="49:56" x14ac:dyDescent="0.3">
      <c r="AW5750" t="s">
        <v>58888</v>
      </c>
      <c r="BA5750" t="s">
        <v>58889</v>
      </c>
      <c r="BB5750" t="s">
        <v>58890</v>
      </c>
      <c r="BD5750" t="s">
        <v>58891</v>
      </c>
    </row>
    <row r="5751" spans="49:56" x14ac:dyDescent="0.3">
      <c r="AW5751" t="s">
        <v>58892</v>
      </c>
      <c r="BA5751" t="s">
        <v>58893</v>
      </c>
      <c r="BB5751" t="s">
        <v>58894</v>
      </c>
      <c r="BD5751" t="s">
        <v>58895</v>
      </c>
    </row>
    <row r="5752" spans="49:56" x14ac:dyDescent="0.3">
      <c r="AW5752" t="s">
        <v>58896</v>
      </c>
      <c r="BA5752" t="s">
        <v>58897</v>
      </c>
      <c r="BB5752" t="s">
        <v>58898</v>
      </c>
      <c r="BD5752" t="s">
        <v>58899</v>
      </c>
    </row>
    <row r="5753" spans="49:56" x14ac:dyDescent="0.3">
      <c r="AW5753" t="s">
        <v>58900</v>
      </c>
      <c r="BA5753" t="s">
        <v>58901</v>
      </c>
      <c r="BB5753" t="s">
        <v>58902</v>
      </c>
      <c r="BD5753" t="s">
        <v>58903</v>
      </c>
    </row>
    <row r="5754" spans="49:56" x14ac:dyDescent="0.3">
      <c r="AW5754" t="s">
        <v>58904</v>
      </c>
      <c r="BA5754" t="s">
        <v>58905</v>
      </c>
      <c r="BB5754" t="s">
        <v>58906</v>
      </c>
      <c r="BD5754" t="s">
        <v>58907</v>
      </c>
    </row>
    <row r="5755" spans="49:56" x14ac:dyDescent="0.3">
      <c r="AW5755" t="s">
        <v>58908</v>
      </c>
      <c r="BA5755" t="s">
        <v>58909</v>
      </c>
      <c r="BB5755" t="s">
        <v>58910</v>
      </c>
      <c r="BD5755" t="s">
        <v>58911</v>
      </c>
    </row>
    <row r="5756" spans="49:56" x14ac:dyDescent="0.3">
      <c r="AW5756" t="s">
        <v>58912</v>
      </c>
      <c r="BA5756" t="s">
        <v>58913</v>
      </c>
      <c r="BB5756" t="s">
        <v>58914</v>
      </c>
      <c r="BD5756" t="s">
        <v>58915</v>
      </c>
    </row>
    <row r="5757" spans="49:56" x14ac:dyDescent="0.3">
      <c r="AW5757" t="s">
        <v>58916</v>
      </c>
      <c r="BA5757" t="s">
        <v>58917</v>
      </c>
      <c r="BB5757" t="s">
        <v>58918</v>
      </c>
      <c r="BD5757" t="s">
        <v>58919</v>
      </c>
    </row>
    <row r="5758" spans="49:56" x14ac:dyDescent="0.3">
      <c r="AW5758" t="s">
        <v>58920</v>
      </c>
      <c r="BA5758" t="s">
        <v>58921</v>
      </c>
      <c r="BB5758" t="s">
        <v>58922</v>
      </c>
      <c r="BD5758" t="s">
        <v>58923</v>
      </c>
    </row>
    <row r="5759" spans="49:56" x14ac:dyDescent="0.3">
      <c r="AW5759" t="s">
        <v>58924</v>
      </c>
      <c r="BA5759" t="s">
        <v>58925</v>
      </c>
      <c r="BB5759" t="s">
        <v>58926</v>
      </c>
      <c r="BD5759" t="s">
        <v>58927</v>
      </c>
    </row>
    <row r="5760" spans="49:56" x14ac:dyDescent="0.3">
      <c r="AW5760" t="s">
        <v>58928</v>
      </c>
      <c r="BA5760" t="s">
        <v>58929</v>
      </c>
      <c r="BB5760" t="s">
        <v>58930</v>
      </c>
      <c r="BD5760" t="s">
        <v>58931</v>
      </c>
    </row>
    <row r="5761" spans="49:56" x14ac:dyDescent="0.3">
      <c r="AW5761" t="s">
        <v>58932</v>
      </c>
      <c r="BA5761" t="s">
        <v>58933</v>
      </c>
      <c r="BB5761" t="s">
        <v>58934</v>
      </c>
      <c r="BD5761" t="s">
        <v>58935</v>
      </c>
    </row>
    <row r="5762" spans="49:56" x14ac:dyDescent="0.3">
      <c r="AW5762" t="s">
        <v>58936</v>
      </c>
      <c r="BA5762" t="s">
        <v>58937</v>
      </c>
      <c r="BB5762" t="s">
        <v>58938</v>
      </c>
      <c r="BD5762" t="s">
        <v>58939</v>
      </c>
    </row>
    <row r="5763" spans="49:56" x14ac:dyDescent="0.3">
      <c r="AW5763" t="s">
        <v>58940</v>
      </c>
      <c r="BA5763" t="s">
        <v>58941</v>
      </c>
      <c r="BB5763" t="s">
        <v>58942</v>
      </c>
      <c r="BD5763" t="s">
        <v>58943</v>
      </c>
    </row>
    <row r="5764" spans="49:56" x14ac:dyDescent="0.3">
      <c r="AW5764" t="s">
        <v>58944</v>
      </c>
      <c r="BA5764" t="s">
        <v>58945</v>
      </c>
      <c r="BB5764" t="s">
        <v>58946</v>
      </c>
      <c r="BD5764" t="s">
        <v>58947</v>
      </c>
    </row>
    <row r="5765" spans="49:56" x14ac:dyDescent="0.3">
      <c r="AW5765" t="s">
        <v>58948</v>
      </c>
      <c r="BA5765" t="s">
        <v>58949</v>
      </c>
      <c r="BB5765" t="s">
        <v>58950</v>
      </c>
      <c r="BD5765" t="s">
        <v>58951</v>
      </c>
    </row>
    <row r="5766" spans="49:56" x14ac:dyDescent="0.3">
      <c r="AW5766" t="s">
        <v>58952</v>
      </c>
      <c r="BA5766" t="s">
        <v>58953</v>
      </c>
      <c r="BB5766" t="s">
        <v>58954</v>
      </c>
      <c r="BD5766" t="s">
        <v>58955</v>
      </c>
    </row>
    <row r="5767" spans="49:56" x14ac:dyDescent="0.3">
      <c r="AW5767" t="s">
        <v>58956</v>
      </c>
      <c r="BA5767" t="s">
        <v>58957</v>
      </c>
      <c r="BB5767" t="s">
        <v>58958</v>
      </c>
      <c r="BD5767" t="s">
        <v>58959</v>
      </c>
    </row>
    <row r="5768" spans="49:56" x14ac:dyDescent="0.3">
      <c r="AW5768" t="s">
        <v>58960</v>
      </c>
      <c r="BA5768" t="s">
        <v>58961</v>
      </c>
      <c r="BB5768" t="s">
        <v>58962</v>
      </c>
      <c r="BD5768" t="s">
        <v>58963</v>
      </c>
    </row>
    <row r="5769" spans="49:56" x14ac:dyDescent="0.3">
      <c r="AW5769" t="s">
        <v>58964</v>
      </c>
      <c r="BA5769" t="s">
        <v>58965</v>
      </c>
      <c r="BB5769" t="s">
        <v>58966</v>
      </c>
      <c r="BD5769" t="s">
        <v>58967</v>
      </c>
    </row>
    <row r="5770" spans="49:56" x14ac:dyDescent="0.3">
      <c r="AW5770" t="s">
        <v>58968</v>
      </c>
      <c r="BA5770" t="s">
        <v>58969</v>
      </c>
      <c r="BB5770" t="s">
        <v>58970</v>
      </c>
      <c r="BD5770" t="s">
        <v>58971</v>
      </c>
    </row>
    <row r="5771" spans="49:56" x14ac:dyDescent="0.3">
      <c r="AW5771" t="s">
        <v>58972</v>
      </c>
      <c r="BA5771" t="s">
        <v>58973</v>
      </c>
      <c r="BB5771" t="s">
        <v>58974</v>
      </c>
      <c r="BD5771" t="s">
        <v>58975</v>
      </c>
    </row>
    <row r="5772" spans="49:56" x14ac:dyDescent="0.3">
      <c r="AW5772" t="s">
        <v>58976</v>
      </c>
      <c r="BA5772" t="s">
        <v>58977</v>
      </c>
      <c r="BB5772" t="s">
        <v>58978</v>
      </c>
      <c r="BD5772" t="s">
        <v>58979</v>
      </c>
    </row>
    <row r="5773" spans="49:56" x14ac:dyDescent="0.3">
      <c r="AW5773" t="s">
        <v>58980</v>
      </c>
      <c r="BA5773" t="s">
        <v>58981</v>
      </c>
      <c r="BB5773" t="s">
        <v>58982</v>
      </c>
      <c r="BD5773" t="s">
        <v>58983</v>
      </c>
    </row>
    <row r="5774" spans="49:56" x14ac:dyDescent="0.3">
      <c r="AW5774" t="s">
        <v>58984</v>
      </c>
      <c r="BA5774" t="s">
        <v>58985</v>
      </c>
      <c r="BB5774" t="s">
        <v>58986</v>
      </c>
      <c r="BD5774" t="s">
        <v>58987</v>
      </c>
    </row>
    <row r="5775" spans="49:56" x14ac:dyDescent="0.3">
      <c r="AW5775" t="s">
        <v>58988</v>
      </c>
      <c r="BA5775" t="s">
        <v>58989</v>
      </c>
      <c r="BB5775" t="s">
        <v>58990</v>
      </c>
      <c r="BD5775" t="s">
        <v>58991</v>
      </c>
    </row>
    <row r="5776" spans="49:56" x14ac:dyDescent="0.3">
      <c r="AW5776" t="s">
        <v>58992</v>
      </c>
      <c r="BA5776" t="s">
        <v>58993</v>
      </c>
      <c r="BB5776" t="s">
        <v>58994</v>
      </c>
      <c r="BD5776" t="s">
        <v>58995</v>
      </c>
    </row>
    <row r="5777" spans="49:56" x14ac:dyDescent="0.3">
      <c r="AW5777" t="s">
        <v>58996</v>
      </c>
      <c r="BA5777" t="s">
        <v>58997</v>
      </c>
      <c r="BB5777" t="s">
        <v>58998</v>
      </c>
      <c r="BD5777" t="s">
        <v>58999</v>
      </c>
    </row>
    <row r="5778" spans="49:56" x14ac:dyDescent="0.3">
      <c r="AW5778" t="s">
        <v>59000</v>
      </c>
      <c r="BA5778" t="s">
        <v>59001</v>
      </c>
      <c r="BB5778" t="s">
        <v>59002</v>
      </c>
      <c r="BD5778" t="s">
        <v>59003</v>
      </c>
    </row>
    <row r="5779" spans="49:56" x14ac:dyDescent="0.3">
      <c r="AW5779" t="s">
        <v>59004</v>
      </c>
      <c r="BA5779" t="s">
        <v>59005</v>
      </c>
      <c r="BB5779" t="s">
        <v>59006</v>
      </c>
      <c r="BD5779" t="s">
        <v>59007</v>
      </c>
    </row>
    <row r="5780" spans="49:56" x14ac:dyDescent="0.3">
      <c r="AW5780" t="s">
        <v>59008</v>
      </c>
      <c r="BA5780" t="s">
        <v>59009</v>
      </c>
      <c r="BB5780" t="s">
        <v>59010</v>
      </c>
      <c r="BD5780" t="s">
        <v>35834</v>
      </c>
    </row>
    <row r="5781" spans="49:56" x14ac:dyDescent="0.3">
      <c r="AW5781" t="s">
        <v>59011</v>
      </c>
      <c r="BA5781" t="s">
        <v>59012</v>
      </c>
      <c r="BB5781" t="s">
        <v>59013</v>
      </c>
      <c r="BD5781" t="s">
        <v>59014</v>
      </c>
    </row>
    <row r="5782" spans="49:56" x14ac:dyDescent="0.3">
      <c r="AW5782" t="s">
        <v>59015</v>
      </c>
      <c r="BA5782" t="s">
        <v>59016</v>
      </c>
      <c r="BB5782" t="s">
        <v>59017</v>
      </c>
      <c r="BD5782" t="s">
        <v>59018</v>
      </c>
    </row>
    <row r="5783" spans="49:56" x14ac:dyDescent="0.3">
      <c r="AW5783" t="s">
        <v>59019</v>
      </c>
      <c r="BA5783" t="s">
        <v>59020</v>
      </c>
      <c r="BB5783" t="s">
        <v>59021</v>
      </c>
      <c r="BD5783" t="s">
        <v>59022</v>
      </c>
    </row>
    <row r="5784" spans="49:56" x14ac:dyDescent="0.3">
      <c r="AW5784" t="s">
        <v>59023</v>
      </c>
      <c r="BA5784" t="s">
        <v>59024</v>
      </c>
      <c r="BB5784" t="s">
        <v>59025</v>
      </c>
      <c r="BD5784" t="s">
        <v>59026</v>
      </c>
    </row>
    <row r="5785" spans="49:56" x14ac:dyDescent="0.3">
      <c r="AW5785" t="s">
        <v>59027</v>
      </c>
      <c r="BA5785" t="s">
        <v>59028</v>
      </c>
      <c r="BB5785" t="s">
        <v>59029</v>
      </c>
      <c r="BD5785" t="s">
        <v>59030</v>
      </c>
    </row>
    <row r="5786" spans="49:56" x14ac:dyDescent="0.3">
      <c r="AW5786" t="s">
        <v>59031</v>
      </c>
      <c r="BA5786" t="s">
        <v>59032</v>
      </c>
      <c r="BB5786" t="s">
        <v>59033</v>
      </c>
      <c r="BD5786" t="s">
        <v>59034</v>
      </c>
    </row>
    <row r="5787" spans="49:56" x14ac:dyDescent="0.3">
      <c r="AW5787" t="s">
        <v>59035</v>
      </c>
      <c r="BA5787" t="s">
        <v>59036</v>
      </c>
      <c r="BB5787" t="s">
        <v>59037</v>
      </c>
      <c r="BD5787" t="s">
        <v>59038</v>
      </c>
    </row>
    <row r="5788" spans="49:56" x14ac:dyDescent="0.3">
      <c r="AW5788" t="s">
        <v>59039</v>
      </c>
      <c r="BA5788" t="s">
        <v>59040</v>
      </c>
      <c r="BB5788" t="s">
        <v>59041</v>
      </c>
      <c r="BD5788" t="s">
        <v>59042</v>
      </c>
    </row>
    <row r="5789" spans="49:56" x14ac:dyDescent="0.3">
      <c r="AW5789" t="s">
        <v>59043</v>
      </c>
      <c r="BA5789" t="s">
        <v>59044</v>
      </c>
      <c r="BB5789" t="s">
        <v>59045</v>
      </c>
      <c r="BD5789" t="s">
        <v>59046</v>
      </c>
    </row>
    <row r="5790" spans="49:56" x14ac:dyDescent="0.3">
      <c r="AW5790" t="s">
        <v>59047</v>
      </c>
      <c r="BA5790" t="s">
        <v>59048</v>
      </c>
      <c r="BB5790" t="s">
        <v>59049</v>
      </c>
      <c r="BD5790" t="s">
        <v>59050</v>
      </c>
    </row>
    <row r="5791" spans="49:56" x14ac:dyDescent="0.3">
      <c r="AW5791" t="s">
        <v>59051</v>
      </c>
      <c r="BA5791" t="s">
        <v>59052</v>
      </c>
      <c r="BB5791" t="s">
        <v>59053</v>
      </c>
      <c r="BD5791" t="s">
        <v>59054</v>
      </c>
    </row>
    <row r="5792" spans="49:56" x14ac:dyDescent="0.3">
      <c r="AW5792" t="s">
        <v>59055</v>
      </c>
      <c r="BA5792" t="s">
        <v>59056</v>
      </c>
      <c r="BB5792" t="s">
        <v>59057</v>
      </c>
      <c r="BD5792" t="s">
        <v>59058</v>
      </c>
    </row>
    <row r="5793" spans="49:56" x14ac:dyDescent="0.3">
      <c r="AW5793" t="s">
        <v>59059</v>
      </c>
      <c r="BA5793" t="s">
        <v>59060</v>
      </c>
      <c r="BB5793" t="s">
        <v>59061</v>
      </c>
      <c r="BD5793" t="s">
        <v>59062</v>
      </c>
    </row>
    <row r="5794" spans="49:56" x14ac:dyDescent="0.3">
      <c r="AW5794" t="s">
        <v>59063</v>
      </c>
      <c r="BA5794" t="s">
        <v>59064</v>
      </c>
      <c r="BB5794" t="s">
        <v>59065</v>
      </c>
      <c r="BD5794" t="s">
        <v>59066</v>
      </c>
    </row>
    <row r="5795" spans="49:56" x14ac:dyDescent="0.3">
      <c r="AW5795" t="s">
        <v>59067</v>
      </c>
      <c r="BA5795" t="s">
        <v>59068</v>
      </c>
      <c r="BB5795" t="s">
        <v>59069</v>
      </c>
      <c r="BD5795" t="s">
        <v>59070</v>
      </c>
    </row>
    <row r="5796" spans="49:56" x14ac:dyDescent="0.3">
      <c r="AW5796" t="s">
        <v>59071</v>
      </c>
      <c r="BA5796" t="s">
        <v>59072</v>
      </c>
      <c r="BB5796" t="s">
        <v>59073</v>
      </c>
      <c r="BD5796" t="s">
        <v>59074</v>
      </c>
    </row>
    <row r="5797" spans="49:56" x14ac:dyDescent="0.3">
      <c r="AW5797" t="s">
        <v>59075</v>
      </c>
      <c r="BA5797" t="s">
        <v>59076</v>
      </c>
      <c r="BB5797" t="s">
        <v>59077</v>
      </c>
      <c r="BD5797" t="s">
        <v>59078</v>
      </c>
    </row>
    <row r="5798" spans="49:56" x14ac:dyDescent="0.3">
      <c r="AW5798" t="s">
        <v>59079</v>
      </c>
      <c r="BA5798" t="s">
        <v>59080</v>
      </c>
      <c r="BB5798" t="s">
        <v>59081</v>
      </c>
      <c r="BD5798" t="s">
        <v>59082</v>
      </c>
    </row>
    <row r="5799" spans="49:56" x14ac:dyDescent="0.3">
      <c r="AW5799" t="s">
        <v>59083</v>
      </c>
      <c r="BA5799" t="s">
        <v>59084</v>
      </c>
      <c r="BB5799" t="s">
        <v>59085</v>
      </c>
      <c r="BD5799" t="s">
        <v>59086</v>
      </c>
    </row>
    <row r="5800" spans="49:56" x14ac:dyDescent="0.3">
      <c r="AW5800" t="s">
        <v>59087</v>
      </c>
      <c r="BA5800" t="s">
        <v>59088</v>
      </c>
      <c r="BB5800" t="s">
        <v>59089</v>
      </c>
      <c r="BD5800" t="s">
        <v>59090</v>
      </c>
    </row>
    <row r="5801" spans="49:56" x14ac:dyDescent="0.3">
      <c r="AW5801" t="s">
        <v>59091</v>
      </c>
      <c r="BA5801" t="s">
        <v>59092</v>
      </c>
      <c r="BB5801" t="s">
        <v>59093</v>
      </c>
      <c r="BD5801" t="s">
        <v>59094</v>
      </c>
    </row>
    <row r="5802" spans="49:56" x14ac:dyDescent="0.3">
      <c r="AW5802" t="s">
        <v>59095</v>
      </c>
      <c r="BA5802" t="s">
        <v>59096</v>
      </c>
      <c r="BB5802" t="s">
        <v>59097</v>
      </c>
      <c r="BD5802" t="s">
        <v>59098</v>
      </c>
    </row>
    <row r="5803" spans="49:56" x14ac:dyDescent="0.3">
      <c r="AW5803" t="s">
        <v>59099</v>
      </c>
      <c r="BA5803" t="s">
        <v>59100</v>
      </c>
      <c r="BB5803" t="s">
        <v>59101</v>
      </c>
      <c r="BD5803" t="s">
        <v>59102</v>
      </c>
    </row>
    <row r="5804" spans="49:56" x14ac:dyDescent="0.3">
      <c r="AW5804" t="s">
        <v>59103</v>
      </c>
      <c r="BA5804" t="s">
        <v>59104</v>
      </c>
      <c r="BB5804" t="s">
        <v>59105</v>
      </c>
      <c r="BD5804" t="s">
        <v>59106</v>
      </c>
    </row>
    <row r="5805" spans="49:56" x14ac:dyDescent="0.3">
      <c r="AW5805" t="s">
        <v>59107</v>
      </c>
      <c r="BA5805" t="s">
        <v>59108</v>
      </c>
      <c r="BB5805" t="s">
        <v>59109</v>
      </c>
      <c r="BD5805" t="s">
        <v>59110</v>
      </c>
    </row>
    <row r="5806" spans="49:56" x14ac:dyDescent="0.3">
      <c r="AW5806" t="s">
        <v>59111</v>
      </c>
      <c r="BA5806" t="s">
        <v>59112</v>
      </c>
      <c r="BB5806" t="s">
        <v>59113</v>
      </c>
      <c r="BD5806" t="s">
        <v>59114</v>
      </c>
    </row>
    <row r="5807" spans="49:56" x14ac:dyDescent="0.3">
      <c r="AW5807" t="s">
        <v>59115</v>
      </c>
      <c r="BA5807" t="s">
        <v>59116</v>
      </c>
      <c r="BB5807" t="s">
        <v>59117</v>
      </c>
      <c r="BD5807" t="s">
        <v>59118</v>
      </c>
    </row>
    <row r="5808" spans="49:56" x14ac:dyDescent="0.3">
      <c r="AW5808" t="s">
        <v>1852</v>
      </c>
      <c r="BA5808" t="s">
        <v>59119</v>
      </c>
      <c r="BB5808" t="s">
        <v>59120</v>
      </c>
      <c r="BD5808" t="s">
        <v>59121</v>
      </c>
    </row>
    <row r="5809" spans="49:56" x14ac:dyDescent="0.3">
      <c r="AW5809" t="s">
        <v>59122</v>
      </c>
      <c r="BA5809" t="s">
        <v>59123</v>
      </c>
      <c r="BB5809" t="s">
        <v>59124</v>
      </c>
      <c r="BD5809" t="s">
        <v>59125</v>
      </c>
    </row>
    <row r="5810" spans="49:56" x14ac:dyDescent="0.3">
      <c r="AW5810" t="s">
        <v>59126</v>
      </c>
      <c r="BA5810" t="s">
        <v>59127</v>
      </c>
      <c r="BB5810" t="s">
        <v>59128</v>
      </c>
      <c r="BD5810" t="s">
        <v>59129</v>
      </c>
    </row>
    <row r="5811" spans="49:56" x14ac:dyDescent="0.3">
      <c r="AW5811" t="s">
        <v>59130</v>
      </c>
      <c r="BA5811" t="s">
        <v>59131</v>
      </c>
      <c r="BB5811" t="s">
        <v>59132</v>
      </c>
      <c r="BD5811" t="s">
        <v>59133</v>
      </c>
    </row>
    <row r="5812" spans="49:56" x14ac:dyDescent="0.3">
      <c r="AW5812" t="s">
        <v>59134</v>
      </c>
      <c r="BA5812" t="s">
        <v>59135</v>
      </c>
      <c r="BB5812" t="s">
        <v>59136</v>
      </c>
      <c r="BD5812" t="s">
        <v>59137</v>
      </c>
    </row>
    <row r="5813" spans="49:56" x14ac:dyDescent="0.3">
      <c r="AW5813" t="s">
        <v>59138</v>
      </c>
      <c r="BA5813" t="s">
        <v>59139</v>
      </c>
      <c r="BB5813" t="s">
        <v>59140</v>
      </c>
      <c r="BD5813" t="s">
        <v>59141</v>
      </c>
    </row>
    <row r="5814" spans="49:56" x14ac:dyDescent="0.3">
      <c r="AW5814" t="s">
        <v>59142</v>
      </c>
      <c r="BA5814" t="s">
        <v>59143</v>
      </c>
      <c r="BB5814" t="s">
        <v>59144</v>
      </c>
      <c r="BD5814" t="s">
        <v>59145</v>
      </c>
    </row>
    <row r="5815" spans="49:56" x14ac:dyDescent="0.3">
      <c r="AW5815" t="s">
        <v>59146</v>
      </c>
      <c r="BA5815" t="s">
        <v>59147</v>
      </c>
      <c r="BB5815" t="s">
        <v>59148</v>
      </c>
      <c r="BD5815" t="s">
        <v>59149</v>
      </c>
    </row>
    <row r="5816" spans="49:56" x14ac:dyDescent="0.3">
      <c r="AW5816" t="s">
        <v>59150</v>
      </c>
      <c r="BA5816" t="s">
        <v>59151</v>
      </c>
      <c r="BB5816" t="s">
        <v>59152</v>
      </c>
      <c r="BD5816" t="s">
        <v>59153</v>
      </c>
    </row>
    <row r="5817" spans="49:56" x14ac:dyDescent="0.3">
      <c r="AW5817" t="s">
        <v>59154</v>
      </c>
      <c r="BA5817" t="s">
        <v>59155</v>
      </c>
      <c r="BB5817" t="s">
        <v>59156</v>
      </c>
      <c r="BD5817" t="s">
        <v>59157</v>
      </c>
    </row>
    <row r="5818" spans="49:56" x14ac:dyDescent="0.3">
      <c r="AW5818" t="s">
        <v>59158</v>
      </c>
      <c r="BA5818" t="s">
        <v>59159</v>
      </c>
      <c r="BB5818" t="s">
        <v>59160</v>
      </c>
      <c r="BD5818" t="s">
        <v>59161</v>
      </c>
    </row>
    <row r="5819" spans="49:56" x14ac:dyDescent="0.3">
      <c r="AW5819" t="s">
        <v>59162</v>
      </c>
      <c r="BA5819" t="s">
        <v>59163</v>
      </c>
      <c r="BB5819" t="s">
        <v>59164</v>
      </c>
      <c r="BD5819" t="s">
        <v>59165</v>
      </c>
    </row>
    <row r="5820" spans="49:56" x14ac:dyDescent="0.3">
      <c r="AW5820" t="s">
        <v>59166</v>
      </c>
      <c r="BA5820" t="s">
        <v>59167</v>
      </c>
      <c r="BB5820" t="s">
        <v>59168</v>
      </c>
      <c r="BD5820" t="s">
        <v>59169</v>
      </c>
    </row>
    <row r="5821" spans="49:56" x14ac:dyDescent="0.3">
      <c r="AW5821" t="s">
        <v>59170</v>
      </c>
      <c r="BA5821" t="s">
        <v>59171</v>
      </c>
      <c r="BB5821" t="s">
        <v>59172</v>
      </c>
      <c r="BD5821" t="s">
        <v>59173</v>
      </c>
    </row>
    <row r="5822" spans="49:56" x14ac:dyDescent="0.3">
      <c r="AW5822" t="s">
        <v>59174</v>
      </c>
      <c r="BA5822" t="s">
        <v>59175</v>
      </c>
      <c r="BB5822" t="s">
        <v>59176</v>
      </c>
      <c r="BD5822" t="s">
        <v>59177</v>
      </c>
    </row>
    <row r="5823" spans="49:56" x14ac:dyDescent="0.3">
      <c r="AW5823" t="s">
        <v>59178</v>
      </c>
      <c r="BA5823" t="s">
        <v>59179</v>
      </c>
      <c r="BB5823" t="s">
        <v>59180</v>
      </c>
      <c r="BD5823" t="s">
        <v>59181</v>
      </c>
    </row>
    <row r="5824" spans="49:56" x14ac:dyDescent="0.3">
      <c r="AW5824" t="s">
        <v>59182</v>
      </c>
      <c r="BA5824" t="s">
        <v>59183</v>
      </c>
      <c r="BB5824" t="s">
        <v>59184</v>
      </c>
      <c r="BD5824" t="s">
        <v>59185</v>
      </c>
    </row>
    <row r="5825" spans="49:56" x14ac:dyDescent="0.3">
      <c r="AW5825" t="s">
        <v>59186</v>
      </c>
      <c r="BA5825" t="s">
        <v>59187</v>
      </c>
      <c r="BB5825" t="s">
        <v>59188</v>
      </c>
      <c r="BD5825" t="s">
        <v>59189</v>
      </c>
    </row>
    <row r="5826" spans="49:56" x14ac:dyDescent="0.3">
      <c r="AW5826" t="s">
        <v>59190</v>
      </c>
      <c r="BA5826" t="s">
        <v>59191</v>
      </c>
      <c r="BB5826" t="s">
        <v>59192</v>
      </c>
      <c r="BD5826" t="s">
        <v>59193</v>
      </c>
    </row>
    <row r="5827" spans="49:56" x14ac:dyDescent="0.3">
      <c r="AW5827" t="s">
        <v>59194</v>
      </c>
      <c r="BA5827" t="s">
        <v>59195</v>
      </c>
      <c r="BB5827" t="s">
        <v>59196</v>
      </c>
      <c r="BD5827" t="s">
        <v>59197</v>
      </c>
    </row>
    <row r="5828" spans="49:56" x14ac:dyDescent="0.3">
      <c r="AW5828" t="s">
        <v>59198</v>
      </c>
      <c r="BA5828" t="s">
        <v>59199</v>
      </c>
      <c r="BB5828" t="s">
        <v>59200</v>
      </c>
      <c r="BD5828" t="s">
        <v>59201</v>
      </c>
    </row>
    <row r="5829" spans="49:56" x14ac:dyDescent="0.3">
      <c r="AW5829" t="s">
        <v>59202</v>
      </c>
      <c r="BA5829" t="s">
        <v>59203</v>
      </c>
      <c r="BB5829" t="s">
        <v>59204</v>
      </c>
      <c r="BD5829" t="s">
        <v>59205</v>
      </c>
    </row>
    <row r="5830" spans="49:56" x14ac:dyDescent="0.3">
      <c r="AW5830" t="s">
        <v>59206</v>
      </c>
      <c r="BA5830" t="s">
        <v>59207</v>
      </c>
      <c r="BB5830" t="s">
        <v>59208</v>
      </c>
      <c r="BD5830" t="s">
        <v>59209</v>
      </c>
    </row>
    <row r="5831" spans="49:56" x14ac:dyDescent="0.3">
      <c r="AW5831" t="s">
        <v>59210</v>
      </c>
      <c r="BA5831" t="s">
        <v>59211</v>
      </c>
      <c r="BB5831" t="s">
        <v>59212</v>
      </c>
      <c r="BD5831" t="s">
        <v>59213</v>
      </c>
    </row>
    <row r="5832" spans="49:56" x14ac:dyDescent="0.3">
      <c r="AW5832" t="s">
        <v>59214</v>
      </c>
      <c r="BA5832" t="s">
        <v>59215</v>
      </c>
      <c r="BB5832" t="s">
        <v>59216</v>
      </c>
      <c r="BD5832" t="s">
        <v>59217</v>
      </c>
    </row>
    <row r="5833" spans="49:56" x14ac:dyDescent="0.3">
      <c r="AW5833" t="s">
        <v>59218</v>
      </c>
      <c r="BA5833" t="s">
        <v>59219</v>
      </c>
      <c r="BB5833" t="s">
        <v>59220</v>
      </c>
      <c r="BD5833" t="s">
        <v>59221</v>
      </c>
    </row>
    <row r="5834" spans="49:56" x14ac:dyDescent="0.3">
      <c r="AW5834" t="s">
        <v>59222</v>
      </c>
      <c r="BA5834" t="s">
        <v>59223</v>
      </c>
      <c r="BB5834" t="s">
        <v>59224</v>
      </c>
      <c r="BD5834" t="s">
        <v>59225</v>
      </c>
    </row>
    <row r="5835" spans="49:56" x14ac:dyDescent="0.3">
      <c r="AW5835" t="s">
        <v>59226</v>
      </c>
      <c r="BA5835" t="s">
        <v>59227</v>
      </c>
      <c r="BB5835" t="s">
        <v>59228</v>
      </c>
      <c r="BD5835" t="s">
        <v>59229</v>
      </c>
    </row>
    <row r="5836" spans="49:56" x14ac:dyDescent="0.3">
      <c r="AW5836" t="s">
        <v>59230</v>
      </c>
      <c r="BA5836" t="s">
        <v>59231</v>
      </c>
      <c r="BB5836" t="s">
        <v>59232</v>
      </c>
      <c r="BD5836" t="s">
        <v>59233</v>
      </c>
    </row>
    <row r="5837" spans="49:56" x14ac:dyDescent="0.3">
      <c r="AW5837" t="s">
        <v>59234</v>
      </c>
      <c r="BA5837" t="s">
        <v>59235</v>
      </c>
      <c r="BB5837" t="s">
        <v>59236</v>
      </c>
      <c r="BD5837" t="s">
        <v>59237</v>
      </c>
    </row>
    <row r="5838" spans="49:56" x14ac:dyDescent="0.3">
      <c r="AW5838" t="s">
        <v>59238</v>
      </c>
      <c r="BA5838" t="s">
        <v>59239</v>
      </c>
      <c r="BB5838" t="s">
        <v>59240</v>
      </c>
      <c r="BD5838" t="s">
        <v>59241</v>
      </c>
    </row>
    <row r="5839" spans="49:56" x14ac:dyDescent="0.3">
      <c r="AW5839" t="s">
        <v>59242</v>
      </c>
      <c r="BA5839" t="s">
        <v>59243</v>
      </c>
      <c r="BB5839" t="s">
        <v>59244</v>
      </c>
      <c r="BD5839" t="s">
        <v>28800</v>
      </c>
    </row>
    <row r="5840" spans="49:56" x14ac:dyDescent="0.3">
      <c r="AW5840" t="s">
        <v>59245</v>
      </c>
      <c r="BA5840" t="s">
        <v>59246</v>
      </c>
      <c r="BB5840" t="s">
        <v>59247</v>
      </c>
      <c r="BD5840" t="s">
        <v>59248</v>
      </c>
    </row>
    <row r="5841" spans="49:56" x14ac:dyDescent="0.3">
      <c r="AW5841" t="s">
        <v>59249</v>
      </c>
      <c r="BA5841" t="s">
        <v>59250</v>
      </c>
      <c r="BB5841" t="s">
        <v>59251</v>
      </c>
      <c r="BD5841" t="s">
        <v>59252</v>
      </c>
    </row>
    <row r="5842" spans="49:56" x14ac:dyDescent="0.3">
      <c r="AW5842" t="s">
        <v>59253</v>
      </c>
      <c r="BA5842" t="s">
        <v>59254</v>
      </c>
      <c r="BB5842" t="s">
        <v>59255</v>
      </c>
      <c r="BD5842" t="s">
        <v>59256</v>
      </c>
    </row>
    <row r="5843" spans="49:56" x14ac:dyDescent="0.3">
      <c r="AW5843" t="s">
        <v>59257</v>
      </c>
      <c r="BA5843" t="s">
        <v>59258</v>
      </c>
      <c r="BB5843" t="s">
        <v>59259</v>
      </c>
      <c r="BD5843" t="s">
        <v>59260</v>
      </c>
    </row>
    <row r="5844" spans="49:56" x14ac:dyDescent="0.3">
      <c r="AW5844" t="s">
        <v>59261</v>
      </c>
      <c r="BA5844" t="s">
        <v>59262</v>
      </c>
      <c r="BB5844" t="s">
        <v>59263</v>
      </c>
      <c r="BD5844" t="s">
        <v>59264</v>
      </c>
    </row>
    <row r="5845" spans="49:56" x14ac:dyDescent="0.3">
      <c r="AW5845" t="s">
        <v>59265</v>
      </c>
      <c r="BA5845" t="s">
        <v>59266</v>
      </c>
      <c r="BB5845" t="s">
        <v>59267</v>
      </c>
      <c r="BD5845" t="s">
        <v>59268</v>
      </c>
    </row>
    <row r="5846" spans="49:56" x14ac:dyDescent="0.3">
      <c r="AW5846" t="s">
        <v>59269</v>
      </c>
      <c r="BA5846" t="s">
        <v>59270</v>
      </c>
      <c r="BB5846" t="s">
        <v>59271</v>
      </c>
      <c r="BD5846" t="s">
        <v>59272</v>
      </c>
    </row>
    <row r="5847" spans="49:56" x14ac:dyDescent="0.3">
      <c r="AW5847" t="s">
        <v>59273</v>
      </c>
      <c r="BA5847" t="s">
        <v>59274</v>
      </c>
      <c r="BB5847" t="s">
        <v>59275</v>
      </c>
      <c r="BD5847" t="s">
        <v>59276</v>
      </c>
    </row>
    <row r="5848" spans="49:56" x14ac:dyDescent="0.3">
      <c r="AW5848" t="s">
        <v>59277</v>
      </c>
      <c r="BA5848" t="s">
        <v>59278</v>
      </c>
      <c r="BB5848" t="s">
        <v>59279</v>
      </c>
      <c r="BD5848" t="s">
        <v>59280</v>
      </c>
    </row>
    <row r="5849" spans="49:56" x14ac:dyDescent="0.3">
      <c r="AW5849" t="s">
        <v>59281</v>
      </c>
      <c r="BA5849" t="s">
        <v>59282</v>
      </c>
      <c r="BB5849" t="s">
        <v>59283</v>
      </c>
      <c r="BD5849" t="s">
        <v>59284</v>
      </c>
    </row>
    <row r="5850" spans="49:56" x14ac:dyDescent="0.3">
      <c r="AW5850" t="s">
        <v>59285</v>
      </c>
      <c r="BA5850" t="s">
        <v>59286</v>
      </c>
      <c r="BB5850" t="s">
        <v>59287</v>
      </c>
      <c r="BD5850" t="s">
        <v>59288</v>
      </c>
    </row>
    <row r="5851" spans="49:56" x14ac:dyDescent="0.3">
      <c r="AW5851" t="s">
        <v>59289</v>
      </c>
      <c r="BA5851" t="s">
        <v>59290</v>
      </c>
      <c r="BB5851" t="s">
        <v>59291</v>
      </c>
      <c r="BD5851" t="s">
        <v>59292</v>
      </c>
    </row>
    <row r="5852" spans="49:56" x14ac:dyDescent="0.3">
      <c r="AW5852" t="s">
        <v>59293</v>
      </c>
      <c r="BA5852" t="s">
        <v>59294</v>
      </c>
      <c r="BB5852" t="s">
        <v>59295</v>
      </c>
      <c r="BD5852" t="s">
        <v>59296</v>
      </c>
    </row>
    <row r="5853" spans="49:56" x14ac:dyDescent="0.3">
      <c r="AW5853" t="s">
        <v>59297</v>
      </c>
      <c r="BA5853" t="s">
        <v>59298</v>
      </c>
      <c r="BB5853" t="s">
        <v>59299</v>
      </c>
      <c r="BD5853" t="s">
        <v>59300</v>
      </c>
    </row>
    <row r="5854" spans="49:56" x14ac:dyDescent="0.3">
      <c r="AW5854" t="s">
        <v>59301</v>
      </c>
      <c r="BA5854" t="s">
        <v>59302</v>
      </c>
      <c r="BB5854" t="s">
        <v>59303</v>
      </c>
      <c r="BD5854" t="s">
        <v>59304</v>
      </c>
    </row>
    <row r="5855" spans="49:56" x14ac:dyDescent="0.3">
      <c r="AW5855" t="s">
        <v>59305</v>
      </c>
      <c r="BA5855" t="s">
        <v>59306</v>
      </c>
      <c r="BB5855" t="s">
        <v>59307</v>
      </c>
      <c r="BD5855" t="s">
        <v>59308</v>
      </c>
    </row>
    <row r="5856" spans="49:56" x14ac:dyDescent="0.3">
      <c r="AW5856" t="s">
        <v>59309</v>
      </c>
      <c r="BA5856" t="s">
        <v>59310</v>
      </c>
      <c r="BB5856" t="s">
        <v>59311</v>
      </c>
      <c r="BD5856" t="s">
        <v>59312</v>
      </c>
    </row>
    <row r="5857" spans="49:56" x14ac:dyDescent="0.3">
      <c r="AW5857" t="s">
        <v>59313</v>
      </c>
      <c r="BA5857" t="s">
        <v>59314</v>
      </c>
      <c r="BB5857" t="s">
        <v>59315</v>
      </c>
      <c r="BD5857" t="s">
        <v>59316</v>
      </c>
    </row>
    <row r="5858" spans="49:56" x14ac:dyDescent="0.3">
      <c r="AW5858" t="s">
        <v>59317</v>
      </c>
      <c r="BA5858" t="s">
        <v>59318</v>
      </c>
      <c r="BB5858" t="s">
        <v>59319</v>
      </c>
      <c r="BD5858" t="s">
        <v>59320</v>
      </c>
    </row>
    <row r="5859" spans="49:56" x14ac:dyDescent="0.3">
      <c r="AW5859" t="s">
        <v>59321</v>
      </c>
      <c r="BA5859" t="s">
        <v>59322</v>
      </c>
      <c r="BB5859" t="s">
        <v>59323</v>
      </c>
      <c r="BD5859" t="s">
        <v>59324</v>
      </c>
    </row>
    <row r="5860" spans="49:56" x14ac:dyDescent="0.3">
      <c r="AW5860" t="s">
        <v>59325</v>
      </c>
      <c r="BA5860" t="s">
        <v>59326</v>
      </c>
      <c r="BB5860" t="s">
        <v>59327</v>
      </c>
      <c r="BD5860" t="s">
        <v>59328</v>
      </c>
    </row>
    <row r="5861" spans="49:56" x14ac:dyDescent="0.3">
      <c r="AW5861" t="s">
        <v>59329</v>
      </c>
      <c r="BA5861" t="s">
        <v>36134</v>
      </c>
      <c r="BB5861" t="s">
        <v>59330</v>
      </c>
      <c r="BD5861" t="s">
        <v>59331</v>
      </c>
    </row>
    <row r="5862" spans="49:56" x14ac:dyDescent="0.3">
      <c r="AW5862" t="s">
        <v>59332</v>
      </c>
      <c r="BA5862" t="s">
        <v>59333</v>
      </c>
      <c r="BB5862" t="s">
        <v>59334</v>
      </c>
      <c r="BD5862" t="s">
        <v>59335</v>
      </c>
    </row>
    <row r="5863" spans="49:56" x14ac:dyDescent="0.3">
      <c r="AW5863" t="s">
        <v>59336</v>
      </c>
      <c r="BA5863" t="s">
        <v>59337</v>
      </c>
      <c r="BB5863" t="s">
        <v>59338</v>
      </c>
      <c r="BD5863" t="s">
        <v>59339</v>
      </c>
    </row>
    <row r="5864" spans="49:56" x14ac:dyDescent="0.3">
      <c r="AW5864" t="s">
        <v>59340</v>
      </c>
      <c r="BA5864" t="s">
        <v>59341</v>
      </c>
      <c r="BB5864" t="s">
        <v>59342</v>
      </c>
      <c r="BD5864" t="s">
        <v>59343</v>
      </c>
    </row>
    <row r="5865" spans="49:56" x14ac:dyDescent="0.3">
      <c r="AW5865" t="s">
        <v>59344</v>
      </c>
      <c r="BA5865" t="s">
        <v>59345</v>
      </c>
      <c r="BB5865" t="s">
        <v>59346</v>
      </c>
      <c r="BD5865" t="s">
        <v>59347</v>
      </c>
    </row>
    <row r="5866" spans="49:56" x14ac:dyDescent="0.3">
      <c r="AW5866" t="s">
        <v>59348</v>
      </c>
      <c r="BA5866" t="s">
        <v>59349</v>
      </c>
      <c r="BB5866" t="s">
        <v>59350</v>
      </c>
      <c r="BD5866" t="s">
        <v>59351</v>
      </c>
    </row>
    <row r="5867" spans="49:56" x14ac:dyDescent="0.3">
      <c r="AW5867" t="s">
        <v>59352</v>
      </c>
      <c r="BA5867" t="s">
        <v>59353</v>
      </c>
      <c r="BB5867" t="s">
        <v>59354</v>
      </c>
      <c r="BD5867" t="s">
        <v>59355</v>
      </c>
    </row>
    <row r="5868" spans="49:56" x14ac:dyDescent="0.3">
      <c r="AW5868" t="s">
        <v>59356</v>
      </c>
      <c r="BA5868" t="s">
        <v>59357</v>
      </c>
      <c r="BB5868" t="s">
        <v>59358</v>
      </c>
      <c r="BD5868" t="s">
        <v>59359</v>
      </c>
    </row>
    <row r="5869" spans="49:56" x14ac:dyDescent="0.3">
      <c r="AW5869" t="s">
        <v>59360</v>
      </c>
      <c r="BA5869" t="s">
        <v>59361</v>
      </c>
      <c r="BB5869" t="s">
        <v>59362</v>
      </c>
      <c r="BD5869" t="s">
        <v>59363</v>
      </c>
    </row>
    <row r="5870" spans="49:56" x14ac:dyDescent="0.3">
      <c r="AW5870" t="s">
        <v>59364</v>
      </c>
      <c r="BA5870" t="s">
        <v>59365</v>
      </c>
      <c r="BB5870" t="s">
        <v>59366</v>
      </c>
      <c r="BD5870" t="s">
        <v>59367</v>
      </c>
    </row>
    <row r="5871" spans="49:56" x14ac:dyDescent="0.3">
      <c r="AW5871" t="s">
        <v>59368</v>
      </c>
      <c r="BA5871" t="s">
        <v>59369</v>
      </c>
      <c r="BB5871" t="s">
        <v>59370</v>
      </c>
      <c r="BD5871" t="s">
        <v>59371</v>
      </c>
    </row>
    <row r="5872" spans="49:56" x14ac:dyDescent="0.3">
      <c r="AW5872" t="s">
        <v>59372</v>
      </c>
      <c r="BA5872" t="s">
        <v>59373</v>
      </c>
      <c r="BB5872" t="s">
        <v>59374</v>
      </c>
      <c r="BD5872" t="s">
        <v>59375</v>
      </c>
    </row>
    <row r="5873" spans="49:56" x14ac:dyDescent="0.3">
      <c r="AW5873" t="s">
        <v>59376</v>
      </c>
      <c r="BA5873" t="s">
        <v>59377</v>
      </c>
      <c r="BB5873" t="s">
        <v>59378</v>
      </c>
      <c r="BD5873" t="s">
        <v>59379</v>
      </c>
    </row>
    <row r="5874" spans="49:56" x14ac:dyDescent="0.3">
      <c r="AW5874" t="s">
        <v>59380</v>
      </c>
      <c r="BA5874" t="s">
        <v>59381</v>
      </c>
      <c r="BB5874" t="s">
        <v>59382</v>
      </c>
      <c r="BD5874" t="s">
        <v>59383</v>
      </c>
    </row>
    <row r="5875" spans="49:56" x14ac:dyDescent="0.3">
      <c r="AW5875" t="s">
        <v>59384</v>
      </c>
      <c r="BA5875" t="s">
        <v>59385</v>
      </c>
      <c r="BB5875" t="s">
        <v>59386</v>
      </c>
      <c r="BD5875" t="s">
        <v>59387</v>
      </c>
    </row>
    <row r="5876" spans="49:56" x14ac:dyDescent="0.3">
      <c r="AW5876" t="s">
        <v>59388</v>
      </c>
      <c r="BA5876" t="s">
        <v>59389</v>
      </c>
      <c r="BB5876" t="s">
        <v>59390</v>
      </c>
      <c r="BD5876" t="s">
        <v>48570</v>
      </c>
    </row>
    <row r="5877" spans="49:56" x14ac:dyDescent="0.3">
      <c r="AW5877" t="s">
        <v>59391</v>
      </c>
      <c r="BA5877" t="s">
        <v>59392</v>
      </c>
      <c r="BB5877" t="s">
        <v>59393</v>
      </c>
      <c r="BD5877" t="s">
        <v>59394</v>
      </c>
    </row>
    <row r="5878" spans="49:56" x14ac:dyDescent="0.3">
      <c r="AW5878" t="s">
        <v>59395</v>
      </c>
      <c r="BA5878" t="s">
        <v>59396</v>
      </c>
      <c r="BB5878" t="s">
        <v>59397</v>
      </c>
      <c r="BD5878" t="s">
        <v>59398</v>
      </c>
    </row>
    <row r="5879" spans="49:56" x14ac:dyDescent="0.3">
      <c r="AW5879" t="s">
        <v>59399</v>
      </c>
      <c r="BA5879" t="s">
        <v>59400</v>
      </c>
      <c r="BB5879" t="s">
        <v>59401</v>
      </c>
      <c r="BD5879" t="s">
        <v>59402</v>
      </c>
    </row>
    <row r="5880" spans="49:56" x14ac:dyDescent="0.3">
      <c r="AW5880" t="s">
        <v>59403</v>
      </c>
      <c r="BA5880" t="s">
        <v>59404</v>
      </c>
      <c r="BB5880" t="s">
        <v>59405</v>
      </c>
      <c r="BD5880" t="s">
        <v>59406</v>
      </c>
    </row>
    <row r="5881" spans="49:56" x14ac:dyDescent="0.3">
      <c r="AW5881" t="s">
        <v>59407</v>
      </c>
      <c r="BA5881" t="s">
        <v>59408</v>
      </c>
      <c r="BB5881" t="s">
        <v>59409</v>
      </c>
      <c r="BD5881" t="s">
        <v>59410</v>
      </c>
    </row>
    <row r="5882" spans="49:56" x14ac:dyDescent="0.3">
      <c r="AW5882" t="s">
        <v>59411</v>
      </c>
      <c r="BA5882" t="s">
        <v>59412</v>
      </c>
      <c r="BB5882" t="s">
        <v>59413</v>
      </c>
      <c r="BD5882" t="s">
        <v>59414</v>
      </c>
    </row>
    <row r="5883" spans="49:56" x14ac:dyDescent="0.3">
      <c r="AW5883" t="s">
        <v>59415</v>
      </c>
      <c r="BA5883" t="s">
        <v>59416</v>
      </c>
      <c r="BB5883" t="s">
        <v>59417</v>
      </c>
      <c r="BD5883" t="s">
        <v>59418</v>
      </c>
    </row>
    <row r="5884" spans="49:56" x14ac:dyDescent="0.3">
      <c r="AW5884" t="s">
        <v>59419</v>
      </c>
      <c r="BA5884" t="s">
        <v>59420</v>
      </c>
      <c r="BB5884" t="s">
        <v>59421</v>
      </c>
      <c r="BD5884" t="s">
        <v>59422</v>
      </c>
    </row>
    <row r="5885" spans="49:56" x14ac:dyDescent="0.3">
      <c r="AW5885" t="s">
        <v>59423</v>
      </c>
      <c r="BA5885" t="s">
        <v>59424</v>
      </c>
      <c r="BB5885" t="s">
        <v>59425</v>
      </c>
      <c r="BD5885" t="s">
        <v>59426</v>
      </c>
    </row>
    <row r="5886" spans="49:56" x14ac:dyDescent="0.3">
      <c r="AW5886" t="s">
        <v>59427</v>
      </c>
      <c r="BA5886" t="s">
        <v>59428</v>
      </c>
      <c r="BB5886" t="s">
        <v>59429</v>
      </c>
      <c r="BD5886" t="s">
        <v>59430</v>
      </c>
    </row>
    <row r="5887" spans="49:56" x14ac:dyDescent="0.3">
      <c r="AW5887" t="s">
        <v>59431</v>
      </c>
      <c r="BA5887" t="s">
        <v>59432</v>
      </c>
      <c r="BB5887" t="s">
        <v>59433</v>
      </c>
      <c r="BD5887" t="s">
        <v>59434</v>
      </c>
    </row>
    <row r="5888" spans="49:56" x14ac:dyDescent="0.3">
      <c r="AW5888" t="s">
        <v>59435</v>
      </c>
      <c r="BA5888" t="s">
        <v>59436</v>
      </c>
      <c r="BB5888" t="s">
        <v>59437</v>
      </c>
      <c r="BD5888" t="s">
        <v>59438</v>
      </c>
    </row>
    <row r="5889" spans="49:56" x14ac:dyDescent="0.3">
      <c r="AW5889" t="s">
        <v>59439</v>
      </c>
      <c r="BA5889" t="s">
        <v>59440</v>
      </c>
      <c r="BB5889" t="s">
        <v>59441</v>
      </c>
      <c r="BD5889" t="s">
        <v>59442</v>
      </c>
    </row>
    <row r="5890" spans="49:56" x14ac:dyDescent="0.3">
      <c r="AW5890" t="s">
        <v>59443</v>
      </c>
      <c r="BA5890" t="s">
        <v>59444</v>
      </c>
      <c r="BB5890" t="s">
        <v>59445</v>
      </c>
      <c r="BD5890" t="s">
        <v>59446</v>
      </c>
    </row>
    <row r="5891" spans="49:56" x14ac:dyDescent="0.3">
      <c r="AW5891" t="s">
        <v>59447</v>
      </c>
      <c r="BA5891" t="s">
        <v>59448</v>
      </c>
      <c r="BB5891" t="s">
        <v>59449</v>
      </c>
      <c r="BD5891" t="s">
        <v>59450</v>
      </c>
    </row>
    <row r="5892" spans="49:56" x14ac:dyDescent="0.3">
      <c r="AW5892" t="s">
        <v>59451</v>
      </c>
      <c r="BA5892" t="s">
        <v>59452</v>
      </c>
      <c r="BB5892" t="s">
        <v>59453</v>
      </c>
      <c r="BD5892" t="s">
        <v>59454</v>
      </c>
    </row>
    <row r="5893" spans="49:56" x14ac:dyDescent="0.3">
      <c r="AW5893" t="s">
        <v>59455</v>
      </c>
      <c r="BA5893" t="s">
        <v>59456</v>
      </c>
      <c r="BB5893" t="s">
        <v>59457</v>
      </c>
      <c r="BD5893" t="s">
        <v>59458</v>
      </c>
    </row>
    <row r="5894" spans="49:56" x14ac:dyDescent="0.3">
      <c r="AW5894" t="s">
        <v>59459</v>
      </c>
      <c r="BA5894" t="s">
        <v>59460</v>
      </c>
      <c r="BB5894" t="s">
        <v>59461</v>
      </c>
      <c r="BD5894" t="s">
        <v>59462</v>
      </c>
    </row>
    <row r="5895" spans="49:56" x14ac:dyDescent="0.3">
      <c r="AW5895" t="s">
        <v>59463</v>
      </c>
      <c r="BA5895" t="s">
        <v>59464</v>
      </c>
      <c r="BB5895" t="s">
        <v>59465</v>
      </c>
      <c r="BD5895" t="s">
        <v>59466</v>
      </c>
    </row>
    <row r="5896" spans="49:56" x14ac:dyDescent="0.3">
      <c r="AW5896" t="s">
        <v>59467</v>
      </c>
      <c r="BA5896" t="s">
        <v>59468</v>
      </c>
      <c r="BB5896" t="s">
        <v>59469</v>
      </c>
      <c r="BD5896" t="s">
        <v>59470</v>
      </c>
    </row>
    <row r="5897" spans="49:56" x14ac:dyDescent="0.3">
      <c r="AW5897" t="s">
        <v>59471</v>
      </c>
      <c r="BA5897" t="s">
        <v>59472</v>
      </c>
      <c r="BB5897" t="s">
        <v>59473</v>
      </c>
      <c r="BD5897" t="s">
        <v>59474</v>
      </c>
    </row>
    <row r="5898" spans="49:56" x14ac:dyDescent="0.3">
      <c r="AW5898" t="s">
        <v>59475</v>
      </c>
      <c r="BA5898" t="s">
        <v>59476</v>
      </c>
      <c r="BB5898" t="s">
        <v>59477</v>
      </c>
      <c r="BD5898" t="s">
        <v>59478</v>
      </c>
    </row>
    <row r="5899" spans="49:56" x14ac:dyDescent="0.3">
      <c r="AW5899" t="s">
        <v>59479</v>
      </c>
      <c r="BA5899" t="s">
        <v>59480</v>
      </c>
      <c r="BB5899" t="s">
        <v>59481</v>
      </c>
      <c r="BD5899" t="s">
        <v>59482</v>
      </c>
    </row>
    <row r="5900" spans="49:56" x14ac:dyDescent="0.3">
      <c r="AW5900" t="s">
        <v>59483</v>
      </c>
      <c r="BA5900" t="s">
        <v>59484</v>
      </c>
      <c r="BB5900" t="s">
        <v>59485</v>
      </c>
      <c r="BD5900" t="s">
        <v>59486</v>
      </c>
    </row>
    <row r="5901" spans="49:56" x14ac:dyDescent="0.3">
      <c r="AW5901" t="s">
        <v>59487</v>
      </c>
      <c r="BA5901" t="s">
        <v>59488</v>
      </c>
      <c r="BB5901" t="s">
        <v>59489</v>
      </c>
      <c r="BD5901" t="s">
        <v>59490</v>
      </c>
    </row>
    <row r="5902" spans="49:56" x14ac:dyDescent="0.3">
      <c r="AW5902" t="s">
        <v>59491</v>
      </c>
      <c r="BA5902" t="s">
        <v>59492</v>
      </c>
      <c r="BB5902" t="s">
        <v>59493</v>
      </c>
      <c r="BD5902" t="s">
        <v>59494</v>
      </c>
    </row>
    <row r="5903" spans="49:56" x14ac:dyDescent="0.3">
      <c r="AW5903" t="s">
        <v>59495</v>
      </c>
      <c r="BA5903" t="s">
        <v>59496</v>
      </c>
      <c r="BB5903" t="s">
        <v>59497</v>
      </c>
      <c r="BD5903" t="s">
        <v>59498</v>
      </c>
    </row>
    <row r="5904" spans="49:56" x14ac:dyDescent="0.3">
      <c r="AW5904" t="s">
        <v>59499</v>
      </c>
      <c r="BA5904" t="s">
        <v>59500</v>
      </c>
      <c r="BB5904" t="s">
        <v>59501</v>
      </c>
      <c r="BD5904" t="s">
        <v>59502</v>
      </c>
    </row>
    <row r="5905" spans="49:56" x14ac:dyDescent="0.3">
      <c r="AW5905" t="s">
        <v>59503</v>
      </c>
      <c r="BA5905" t="s">
        <v>59504</v>
      </c>
      <c r="BB5905" t="s">
        <v>59505</v>
      </c>
      <c r="BD5905" t="s">
        <v>2437</v>
      </c>
    </row>
    <row r="5906" spans="49:56" x14ac:dyDescent="0.3">
      <c r="AW5906" t="s">
        <v>59506</v>
      </c>
      <c r="BA5906" t="s">
        <v>59507</v>
      </c>
      <c r="BB5906" t="s">
        <v>59508</v>
      </c>
      <c r="BD5906" t="s">
        <v>59509</v>
      </c>
    </row>
    <row r="5907" spans="49:56" x14ac:dyDescent="0.3">
      <c r="AW5907" t="s">
        <v>59510</v>
      </c>
      <c r="BA5907" t="s">
        <v>8618</v>
      </c>
      <c r="BB5907" t="s">
        <v>59511</v>
      </c>
      <c r="BD5907" t="s">
        <v>2452</v>
      </c>
    </row>
    <row r="5908" spans="49:56" x14ac:dyDescent="0.3">
      <c r="AW5908" t="s">
        <v>59512</v>
      </c>
      <c r="BA5908" t="s">
        <v>59513</v>
      </c>
      <c r="BB5908" t="s">
        <v>59514</v>
      </c>
      <c r="BD5908" t="s">
        <v>59515</v>
      </c>
    </row>
    <row r="5909" spans="49:56" x14ac:dyDescent="0.3">
      <c r="AW5909" t="s">
        <v>59516</v>
      </c>
      <c r="BA5909" t="s">
        <v>59517</v>
      </c>
      <c r="BB5909" t="s">
        <v>59518</v>
      </c>
      <c r="BD5909" t="s">
        <v>2453</v>
      </c>
    </row>
    <row r="5910" spans="49:56" x14ac:dyDescent="0.3">
      <c r="AW5910" t="s">
        <v>59519</v>
      </c>
      <c r="BA5910" t="s">
        <v>59520</v>
      </c>
      <c r="BB5910" t="s">
        <v>59521</v>
      </c>
      <c r="BD5910" t="s">
        <v>59522</v>
      </c>
    </row>
    <row r="5911" spans="49:56" x14ac:dyDescent="0.3">
      <c r="AW5911" t="s">
        <v>59523</v>
      </c>
      <c r="BA5911" t="s">
        <v>59524</v>
      </c>
      <c r="BB5911" t="s">
        <v>59525</v>
      </c>
      <c r="BD5911" t="s">
        <v>2461</v>
      </c>
    </row>
    <row r="5912" spans="49:56" x14ac:dyDescent="0.3">
      <c r="AW5912" t="s">
        <v>59526</v>
      </c>
      <c r="BA5912" t="s">
        <v>59527</v>
      </c>
      <c r="BB5912" t="s">
        <v>59528</v>
      </c>
      <c r="BD5912" t="s">
        <v>59529</v>
      </c>
    </row>
    <row r="5913" spans="49:56" x14ac:dyDescent="0.3">
      <c r="AW5913" t="s">
        <v>59530</v>
      </c>
      <c r="BA5913" t="s">
        <v>59531</v>
      </c>
      <c r="BB5913" t="s">
        <v>59532</v>
      </c>
      <c r="BD5913" t="s">
        <v>59533</v>
      </c>
    </row>
    <row r="5914" spans="49:56" x14ac:dyDescent="0.3">
      <c r="AW5914" t="s">
        <v>59534</v>
      </c>
      <c r="BA5914" t="s">
        <v>59535</v>
      </c>
      <c r="BB5914" t="s">
        <v>59536</v>
      </c>
      <c r="BD5914" t="s">
        <v>59537</v>
      </c>
    </row>
    <row r="5915" spans="49:56" x14ac:dyDescent="0.3">
      <c r="AW5915" t="s">
        <v>59538</v>
      </c>
      <c r="BA5915" t="s">
        <v>59539</v>
      </c>
      <c r="BB5915" t="s">
        <v>59540</v>
      </c>
      <c r="BD5915" t="s">
        <v>59541</v>
      </c>
    </row>
    <row r="5916" spans="49:56" x14ac:dyDescent="0.3">
      <c r="AW5916" t="s">
        <v>59542</v>
      </c>
      <c r="BA5916" t="s">
        <v>59543</v>
      </c>
      <c r="BB5916" t="s">
        <v>59544</v>
      </c>
      <c r="BD5916" t="s">
        <v>59545</v>
      </c>
    </row>
    <row r="5917" spans="49:56" x14ac:dyDescent="0.3">
      <c r="AW5917" t="s">
        <v>59546</v>
      </c>
      <c r="BA5917" t="s">
        <v>59547</v>
      </c>
      <c r="BB5917" t="s">
        <v>59548</v>
      </c>
      <c r="BD5917" t="s">
        <v>59549</v>
      </c>
    </row>
    <row r="5918" spans="49:56" x14ac:dyDescent="0.3">
      <c r="AW5918" t="s">
        <v>59550</v>
      </c>
      <c r="BA5918" t="s">
        <v>59551</v>
      </c>
      <c r="BB5918" t="s">
        <v>59552</v>
      </c>
      <c r="BD5918" t="s">
        <v>59553</v>
      </c>
    </row>
    <row r="5919" spans="49:56" x14ac:dyDescent="0.3">
      <c r="AW5919" t="s">
        <v>59554</v>
      </c>
      <c r="BA5919" t="s">
        <v>59555</v>
      </c>
      <c r="BB5919" t="s">
        <v>59556</v>
      </c>
      <c r="BD5919" t="s">
        <v>59557</v>
      </c>
    </row>
    <row r="5920" spans="49:56" x14ac:dyDescent="0.3">
      <c r="AW5920" t="s">
        <v>59558</v>
      </c>
      <c r="BA5920" t="s">
        <v>59559</v>
      </c>
      <c r="BB5920" t="s">
        <v>59560</v>
      </c>
      <c r="BD5920" t="s">
        <v>59561</v>
      </c>
    </row>
    <row r="5921" spans="49:56" x14ac:dyDescent="0.3">
      <c r="AW5921" t="s">
        <v>59562</v>
      </c>
      <c r="BA5921" t="s">
        <v>59563</v>
      </c>
      <c r="BB5921" t="s">
        <v>59564</v>
      </c>
      <c r="BD5921" t="s">
        <v>59565</v>
      </c>
    </row>
    <row r="5922" spans="49:56" x14ac:dyDescent="0.3">
      <c r="AW5922" t="s">
        <v>59566</v>
      </c>
      <c r="BA5922" t="s">
        <v>59567</v>
      </c>
      <c r="BB5922" t="s">
        <v>59568</v>
      </c>
      <c r="BD5922" t="s">
        <v>59569</v>
      </c>
    </row>
    <row r="5923" spans="49:56" x14ac:dyDescent="0.3">
      <c r="AW5923" t="s">
        <v>59570</v>
      </c>
      <c r="BA5923" t="s">
        <v>59571</v>
      </c>
      <c r="BB5923" t="s">
        <v>59572</v>
      </c>
      <c r="BD5923" t="s">
        <v>59573</v>
      </c>
    </row>
    <row r="5924" spans="49:56" x14ac:dyDescent="0.3">
      <c r="AW5924" t="s">
        <v>59574</v>
      </c>
      <c r="BA5924" t="s">
        <v>59575</v>
      </c>
      <c r="BB5924" t="s">
        <v>59576</v>
      </c>
      <c r="BD5924" t="s">
        <v>59577</v>
      </c>
    </row>
    <row r="5925" spans="49:56" x14ac:dyDescent="0.3">
      <c r="AW5925" t="s">
        <v>59578</v>
      </c>
      <c r="BA5925" t="s">
        <v>59579</v>
      </c>
      <c r="BB5925" t="s">
        <v>59580</v>
      </c>
      <c r="BD5925" t="s">
        <v>59581</v>
      </c>
    </row>
    <row r="5926" spans="49:56" x14ac:dyDescent="0.3">
      <c r="AW5926" t="s">
        <v>59582</v>
      </c>
      <c r="BA5926" t="s">
        <v>59583</v>
      </c>
      <c r="BB5926" t="s">
        <v>59584</v>
      </c>
      <c r="BD5926" t="s">
        <v>59585</v>
      </c>
    </row>
    <row r="5927" spans="49:56" x14ac:dyDescent="0.3">
      <c r="AW5927" t="s">
        <v>59586</v>
      </c>
      <c r="BA5927" t="s">
        <v>59587</v>
      </c>
      <c r="BB5927" t="s">
        <v>59588</v>
      </c>
      <c r="BD5927" t="s">
        <v>59589</v>
      </c>
    </row>
    <row r="5928" spans="49:56" x14ac:dyDescent="0.3">
      <c r="AW5928" t="s">
        <v>59590</v>
      </c>
      <c r="BA5928" t="s">
        <v>59591</v>
      </c>
      <c r="BB5928" t="s">
        <v>59592</v>
      </c>
      <c r="BD5928" t="s">
        <v>59593</v>
      </c>
    </row>
    <row r="5929" spans="49:56" x14ac:dyDescent="0.3">
      <c r="AW5929" t="s">
        <v>59594</v>
      </c>
      <c r="BA5929" t="s">
        <v>59595</v>
      </c>
      <c r="BB5929" t="s">
        <v>59596</v>
      </c>
      <c r="BD5929" t="s">
        <v>59597</v>
      </c>
    </row>
    <row r="5930" spans="49:56" x14ac:dyDescent="0.3">
      <c r="AW5930" t="s">
        <v>59598</v>
      </c>
      <c r="BA5930" t="s">
        <v>59599</v>
      </c>
      <c r="BB5930" t="s">
        <v>59600</v>
      </c>
      <c r="BD5930" t="s">
        <v>59601</v>
      </c>
    </row>
    <row r="5931" spans="49:56" x14ac:dyDescent="0.3">
      <c r="AW5931" t="s">
        <v>59602</v>
      </c>
      <c r="BA5931" t="s">
        <v>59603</v>
      </c>
      <c r="BB5931" t="s">
        <v>59604</v>
      </c>
      <c r="BD5931" t="s">
        <v>59605</v>
      </c>
    </row>
    <row r="5932" spans="49:56" x14ac:dyDescent="0.3">
      <c r="AW5932" t="s">
        <v>59606</v>
      </c>
      <c r="BA5932" t="s">
        <v>59607</v>
      </c>
      <c r="BB5932" t="s">
        <v>59608</v>
      </c>
      <c r="BD5932" t="s">
        <v>59609</v>
      </c>
    </row>
    <row r="5933" spans="49:56" x14ac:dyDescent="0.3">
      <c r="AW5933" t="s">
        <v>59610</v>
      </c>
      <c r="BA5933" t="s">
        <v>59611</v>
      </c>
      <c r="BB5933" t="s">
        <v>59612</v>
      </c>
      <c r="BD5933" t="s">
        <v>59613</v>
      </c>
    </row>
    <row r="5934" spans="49:56" x14ac:dyDescent="0.3">
      <c r="AW5934" t="s">
        <v>59614</v>
      </c>
      <c r="BA5934" t="s">
        <v>59615</v>
      </c>
      <c r="BB5934" t="s">
        <v>59616</v>
      </c>
      <c r="BD5934" t="s">
        <v>59617</v>
      </c>
    </row>
    <row r="5935" spans="49:56" x14ac:dyDescent="0.3">
      <c r="AW5935" t="s">
        <v>59618</v>
      </c>
      <c r="BA5935" t="s">
        <v>59619</v>
      </c>
      <c r="BB5935" t="s">
        <v>59620</v>
      </c>
      <c r="BD5935" t="s">
        <v>59621</v>
      </c>
    </row>
    <row r="5936" spans="49:56" x14ac:dyDescent="0.3">
      <c r="AW5936" t="s">
        <v>59622</v>
      </c>
      <c r="BA5936" t="s">
        <v>59623</v>
      </c>
      <c r="BB5936" t="s">
        <v>59624</v>
      </c>
      <c r="BD5936" t="s">
        <v>59625</v>
      </c>
    </row>
    <row r="5937" spans="49:56" x14ac:dyDescent="0.3">
      <c r="AW5937" t="s">
        <v>59626</v>
      </c>
      <c r="BA5937" t="s">
        <v>59627</v>
      </c>
      <c r="BB5937" t="s">
        <v>59628</v>
      </c>
      <c r="BD5937" t="s">
        <v>59629</v>
      </c>
    </row>
    <row r="5938" spans="49:56" x14ac:dyDescent="0.3">
      <c r="AW5938" t="s">
        <v>59630</v>
      </c>
      <c r="BA5938" t="s">
        <v>59631</v>
      </c>
      <c r="BB5938" t="s">
        <v>59632</v>
      </c>
      <c r="BD5938" t="s">
        <v>59633</v>
      </c>
    </row>
    <row r="5939" spans="49:56" x14ac:dyDescent="0.3">
      <c r="AW5939" t="s">
        <v>59634</v>
      </c>
      <c r="BA5939" t="s">
        <v>59635</v>
      </c>
      <c r="BB5939" t="s">
        <v>59636</v>
      </c>
      <c r="BD5939" t="s">
        <v>59637</v>
      </c>
    </row>
    <row r="5940" spans="49:56" x14ac:dyDescent="0.3">
      <c r="AW5940" t="s">
        <v>59638</v>
      </c>
      <c r="BA5940" t="s">
        <v>59639</v>
      </c>
      <c r="BB5940" t="s">
        <v>59640</v>
      </c>
      <c r="BD5940" t="s">
        <v>59641</v>
      </c>
    </row>
    <row r="5941" spans="49:56" x14ac:dyDescent="0.3">
      <c r="AW5941" t="s">
        <v>59642</v>
      </c>
      <c r="BA5941" t="s">
        <v>59643</v>
      </c>
      <c r="BB5941" t="s">
        <v>59644</v>
      </c>
      <c r="BD5941" t="s">
        <v>59645</v>
      </c>
    </row>
    <row r="5942" spans="49:56" x14ac:dyDescent="0.3">
      <c r="AW5942" t="s">
        <v>59646</v>
      </c>
      <c r="BA5942" t="s">
        <v>59647</v>
      </c>
      <c r="BB5942" t="s">
        <v>59648</v>
      </c>
      <c r="BD5942" t="s">
        <v>59649</v>
      </c>
    </row>
    <row r="5943" spans="49:56" x14ac:dyDescent="0.3">
      <c r="AW5943" t="s">
        <v>59650</v>
      </c>
      <c r="BA5943" t="s">
        <v>59651</v>
      </c>
      <c r="BB5943" t="s">
        <v>59652</v>
      </c>
      <c r="BD5943" t="s">
        <v>59653</v>
      </c>
    </row>
    <row r="5944" spans="49:56" x14ac:dyDescent="0.3">
      <c r="AW5944" t="s">
        <v>59654</v>
      </c>
      <c r="BA5944" t="s">
        <v>59655</v>
      </c>
      <c r="BB5944" t="s">
        <v>59656</v>
      </c>
      <c r="BD5944" t="s">
        <v>59657</v>
      </c>
    </row>
    <row r="5945" spans="49:56" x14ac:dyDescent="0.3">
      <c r="AW5945" t="s">
        <v>59658</v>
      </c>
      <c r="BA5945" t="s">
        <v>59659</v>
      </c>
      <c r="BB5945" t="s">
        <v>59660</v>
      </c>
      <c r="BD5945" t="s">
        <v>59661</v>
      </c>
    </row>
    <row r="5946" spans="49:56" x14ac:dyDescent="0.3">
      <c r="AW5946" t="s">
        <v>59662</v>
      </c>
      <c r="BA5946" t="s">
        <v>59663</v>
      </c>
      <c r="BB5946" t="s">
        <v>59664</v>
      </c>
      <c r="BD5946" t="s">
        <v>59665</v>
      </c>
    </row>
    <row r="5947" spans="49:56" x14ac:dyDescent="0.3">
      <c r="AW5947" t="s">
        <v>59666</v>
      </c>
      <c r="BA5947" t="s">
        <v>59667</v>
      </c>
      <c r="BB5947" t="s">
        <v>59668</v>
      </c>
      <c r="BD5947" t="s">
        <v>59669</v>
      </c>
    </row>
    <row r="5948" spans="49:56" x14ac:dyDescent="0.3">
      <c r="AW5948" t="s">
        <v>59670</v>
      </c>
      <c r="BA5948" t="s">
        <v>59671</v>
      </c>
      <c r="BB5948" t="s">
        <v>59672</v>
      </c>
      <c r="BD5948" t="s">
        <v>59673</v>
      </c>
    </row>
    <row r="5949" spans="49:56" x14ac:dyDescent="0.3">
      <c r="AW5949" t="s">
        <v>59674</v>
      </c>
      <c r="BA5949" t="s">
        <v>59675</v>
      </c>
      <c r="BB5949" t="s">
        <v>59676</v>
      </c>
      <c r="BD5949" t="s">
        <v>59677</v>
      </c>
    </row>
    <row r="5950" spans="49:56" x14ac:dyDescent="0.3">
      <c r="AW5950" t="s">
        <v>59678</v>
      </c>
      <c r="BA5950" t="s">
        <v>59679</v>
      </c>
      <c r="BB5950" t="s">
        <v>59680</v>
      </c>
      <c r="BD5950" t="s">
        <v>59681</v>
      </c>
    </row>
    <row r="5951" spans="49:56" x14ac:dyDescent="0.3">
      <c r="AW5951" t="s">
        <v>59682</v>
      </c>
      <c r="BA5951" t="s">
        <v>59683</v>
      </c>
      <c r="BB5951" t="s">
        <v>59684</v>
      </c>
      <c r="BD5951" t="s">
        <v>59685</v>
      </c>
    </row>
    <row r="5952" spans="49:56" x14ac:dyDescent="0.3">
      <c r="AW5952" t="s">
        <v>59686</v>
      </c>
      <c r="BA5952" t="s">
        <v>59687</v>
      </c>
      <c r="BB5952" t="s">
        <v>59688</v>
      </c>
      <c r="BD5952" t="s">
        <v>59689</v>
      </c>
    </row>
    <row r="5953" spans="49:56" x14ac:dyDescent="0.3">
      <c r="AW5953" t="s">
        <v>59690</v>
      </c>
      <c r="BA5953" t="s">
        <v>59691</v>
      </c>
      <c r="BB5953" t="s">
        <v>59692</v>
      </c>
      <c r="BD5953" t="s">
        <v>59693</v>
      </c>
    </row>
    <row r="5954" spans="49:56" x14ac:dyDescent="0.3">
      <c r="AW5954" t="s">
        <v>59694</v>
      </c>
      <c r="BA5954" t="s">
        <v>59695</v>
      </c>
      <c r="BB5954" t="s">
        <v>59696</v>
      </c>
      <c r="BD5954" t="s">
        <v>59697</v>
      </c>
    </row>
    <row r="5955" spans="49:56" x14ac:dyDescent="0.3">
      <c r="AW5955" t="s">
        <v>59698</v>
      </c>
      <c r="BA5955" t="s">
        <v>59699</v>
      </c>
      <c r="BB5955" t="s">
        <v>59700</v>
      </c>
      <c r="BD5955" t="s">
        <v>59701</v>
      </c>
    </row>
    <row r="5956" spans="49:56" x14ac:dyDescent="0.3">
      <c r="AW5956" t="s">
        <v>59702</v>
      </c>
      <c r="BA5956" t="s">
        <v>59703</v>
      </c>
      <c r="BB5956" t="s">
        <v>59704</v>
      </c>
      <c r="BD5956" t="s">
        <v>59705</v>
      </c>
    </row>
    <row r="5957" spans="49:56" x14ac:dyDescent="0.3">
      <c r="AW5957" t="s">
        <v>59706</v>
      </c>
      <c r="BA5957" t="s">
        <v>59707</v>
      </c>
      <c r="BB5957" t="s">
        <v>59708</v>
      </c>
      <c r="BD5957" t="s">
        <v>59709</v>
      </c>
    </row>
    <row r="5958" spans="49:56" x14ac:dyDescent="0.3">
      <c r="AW5958" t="s">
        <v>59710</v>
      </c>
      <c r="BA5958" t="s">
        <v>59711</v>
      </c>
      <c r="BB5958" t="s">
        <v>59712</v>
      </c>
      <c r="BD5958" t="s">
        <v>59713</v>
      </c>
    </row>
    <row r="5959" spans="49:56" x14ac:dyDescent="0.3">
      <c r="AW5959" t="s">
        <v>59714</v>
      </c>
      <c r="BA5959" t="s">
        <v>59715</v>
      </c>
      <c r="BB5959" t="s">
        <v>59716</v>
      </c>
      <c r="BD5959" t="s">
        <v>59717</v>
      </c>
    </row>
    <row r="5960" spans="49:56" x14ac:dyDescent="0.3">
      <c r="AW5960" t="s">
        <v>59718</v>
      </c>
      <c r="BA5960" t="s">
        <v>59719</v>
      </c>
      <c r="BB5960" t="s">
        <v>59720</v>
      </c>
      <c r="BD5960" t="s">
        <v>59721</v>
      </c>
    </row>
    <row r="5961" spans="49:56" x14ac:dyDescent="0.3">
      <c r="AW5961" t="s">
        <v>59722</v>
      </c>
      <c r="BA5961" t="s">
        <v>59723</v>
      </c>
      <c r="BB5961" t="s">
        <v>59724</v>
      </c>
      <c r="BD5961" t="s">
        <v>59725</v>
      </c>
    </row>
    <row r="5962" spans="49:56" x14ac:dyDescent="0.3">
      <c r="AW5962" t="s">
        <v>23731</v>
      </c>
      <c r="BA5962" t="s">
        <v>59726</v>
      </c>
      <c r="BB5962" t="s">
        <v>59727</v>
      </c>
      <c r="BD5962" t="s">
        <v>59728</v>
      </c>
    </row>
    <row r="5963" spans="49:56" x14ac:dyDescent="0.3">
      <c r="AW5963" t="s">
        <v>59729</v>
      </c>
      <c r="BA5963" t="s">
        <v>59730</v>
      </c>
      <c r="BB5963" t="s">
        <v>59731</v>
      </c>
      <c r="BD5963" t="s">
        <v>59732</v>
      </c>
    </row>
    <row r="5964" spans="49:56" x14ac:dyDescent="0.3">
      <c r="AW5964" t="s">
        <v>59733</v>
      </c>
      <c r="BA5964" t="s">
        <v>59734</v>
      </c>
      <c r="BB5964" t="s">
        <v>59735</v>
      </c>
      <c r="BD5964" t="s">
        <v>59736</v>
      </c>
    </row>
    <row r="5965" spans="49:56" x14ac:dyDescent="0.3">
      <c r="AW5965" t="s">
        <v>59737</v>
      </c>
      <c r="BA5965" t="s">
        <v>59738</v>
      </c>
      <c r="BB5965" t="s">
        <v>59739</v>
      </c>
      <c r="BD5965" t="s">
        <v>59740</v>
      </c>
    </row>
    <row r="5966" spans="49:56" x14ac:dyDescent="0.3">
      <c r="AW5966" t="s">
        <v>59741</v>
      </c>
      <c r="BA5966" t="s">
        <v>59742</v>
      </c>
      <c r="BB5966" t="s">
        <v>59743</v>
      </c>
      <c r="BD5966" t="s">
        <v>59744</v>
      </c>
    </row>
    <row r="5967" spans="49:56" x14ac:dyDescent="0.3">
      <c r="AW5967" t="s">
        <v>59745</v>
      </c>
      <c r="BA5967" t="s">
        <v>59746</v>
      </c>
      <c r="BB5967" t="s">
        <v>59747</v>
      </c>
      <c r="BD5967" t="s">
        <v>59748</v>
      </c>
    </row>
    <row r="5968" spans="49:56" x14ac:dyDescent="0.3">
      <c r="AW5968" t="s">
        <v>59749</v>
      </c>
      <c r="BA5968" t="s">
        <v>59750</v>
      </c>
      <c r="BB5968" t="s">
        <v>59751</v>
      </c>
      <c r="BD5968" t="s">
        <v>59752</v>
      </c>
    </row>
    <row r="5969" spans="49:56" x14ac:dyDescent="0.3">
      <c r="AW5969" t="s">
        <v>59753</v>
      </c>
      <c r="BA5969" t="s">
        <v>59754</v>
      </c>
      <c r="BB5969" t="s">
        <v>59755</v>
      </c>
      <c r="BD5969" t="s">
        <v>59756</v>
      </c>
    </row>
    <row r="5970" spans="49:56" x14ac:dyDescent="0.3">
      <c r="AW5970" t="s">
        <v>59757</v>
      </c>
      <c r="BA5970" t="s">
        <v>59758</v>
      </c>
      <c r="BB5970" t="s">
        <v>59759</v>
      </c>
      <c r="BD5970" t="s">
        <v>59760</v>
      </c>
    </row>
    <row r="5971" spans="49:56" x14ac:dyDescent="0.3">
      <c r="AW5971" t="s">
        <v>59761</v>
      </c>
      <c r="BA5971" t="s">
        <v>59762</v>
      </c>
      <c r="BB5971" t="s">
        <v>59763</v>
      </c>
      <c r="BD5971" t="s">
        <v>59764</v>
      </c>
    </row>
    <row r="5972" spans="49:56" x14ac:dyDescent="0.3">
      <c r="AW5972" t="s">
        <v>59765</v>
      </c>
      <c r="BA5972" t="s">
        <v>59766</v>
      </c>
      <c r="BB5972" t="s">
        <v>59767</v>
      </c>
      <c r="BD5972" t="s">
        <v>59768</v>
      </c>
    </row>
    <row r="5973" spans="49:56" x14ac:dyDescent="0.3">
      <c r="AW5973" t="s">
        <v>59769</v>
      </c>
      <c r="BA5973" t="s">
        <v>59770</v>
      </c>
      <c r="BB5973" t="s">
        <v>59771</v>
      </c>
      <c r="BD5973" t="s">
        <v>59772</v>
      </c>
    </row>
    <row r="5974" spans="49:56" x14ac:dyDescent="0.3">
      <c r="AW5974" t="s">
        <v>59773</v>
      </c>
      <c r="BA5974" t="s">
        <v>59774</v>
      </c>
      <c r="BB5974" t="s">
        <v>59775</v>
      </c>
      <c r="BD5974" t="s">
        <v>59776</v>
      </c>
    </row>
    <row r="5975" spans="49:56" x14ac:dyDescent="0.3">
      <c r="AW5975" t="s">
        <v>59777</v>
      </c>
      <c r="BA5975" t="s">
        <v>59778</v>
      </c>
      <c r="BB5975" t="s">
        <v>59779</v>
      </c>
      <c r="BD5975" t="s">
        <v>59780</v>
      </c>
    </row>
    <row r="5976" spans="49:56" x14ac:dyDescent="0.3">
      <c r="AW5976" t="s">
        <v>59781</v>
      </c>
      <c r="BA5976" t="s">
        <v>59782</v>
      </c>
      <c r="BB5976" t="s">
        <v>59783</v>
      </c>
      <c r="BD5976" t="s">
        <v>59784</v>
      </c>
    </row>
    <row r="5977" spans="49:56" x14ac:dyDescent="0.3">
      <c r="AW5977" t="s">
        <v>59785</v>
      </c>
      <c r="BA5977" t="s">
        <v>59786</v>
      </c>
      <c r="BB5977" t="s">
        <v>59787</v>
      </c>
      <c r="BD5977" t="s">
        <v>59788</v>
      </c>
    </row>
    <row r="5978" spans="49:56" x14ac:dyDescent="0.3">
      <c r="AW5978" t="s">
        <v>59789</v>
      </c>
      <c r="BA5978" t="s">
        <v>59790</v>
      </c>
      <c r="BB5978" t="s">
        <v>59791</v>
      </c>
      <c r="BD5978" t="s">
        <v>59792</v>
      </c>
    </row>
    <row r="5979" spans="49:56" x14ac:dyDescent="0.3">
      <c r="AW5979" t="s">
        <v>59793</v>
      </c>
      <c r="BA5979" t="s">
        <v>59794</v>
      </c>
      <c r="BB5979" t="s">
        <v>59795</v>
      </c>
      <c r="BD5979" t="s">
        <v>59796</v>
      </c>
    </row>
    <row r="5980" spans="49:56" x14ac:dyDescent="0.3">
      <c r="AW5980" t="s">
        <v>59797</v>
      </c>
      <c r="BA5980" t="s">
        <v>59798</v>
      </c>
      <c r="BB5980" t="s">
        <v>59799</v>
      </c>
      <c r="BD5980" t="s">
        <v>59800</v>
      </c>
    </row>
    <row r="5981" spans="49:56" x14ac:dyDescent="0.3">
      <c r="AW5981" t="s">
        <v>59801</v>
      </c>
      <c r="BA5981" t="s">
        <v>59802</v>
      </c>
      <c r="BB5981" t="s">
        <v>59803</v>
      </c>
      <c r="BD5981" t="s">
        <v>59804</v>
      </c>
    </row>
    <row r="5982" spans="49:56" x14ac:dyDescent="0.3">
      <c r="AW5982" t="s">
        <v>59805</v>
      </c>
      <c r="BA5982" t="s">
        <v>59806</v>
      </c>
      <c r="BB5982" t="s">
        <v>59807</v>
      </c>
      <c r="BD5982" t="s">
        <v>59808</v>
      </c>
    </row>
    <row r="5983" spans="49:56" x14ac:dyDescent="0.3">
      <c r="AW5983" t="s">
        <v>59809</v>
      </c>
      <c r="BA5983" t="s">
        <v>59810</v>
      </c>
      <c r="BB5983" t="s">
        <v>59811</v>
      </c>
      <c r="BD5983" t="s">
        <v>59812</v>
      </c>
    </row>
    <row r="5984" spans="49:56" x14ac:dyDescent="0.3">
      <c r="AW5984" t="s">
        <v>59813</v>
      </c>
      <c r="BA5984" t="s">
        <v>59814</v>
      </c>
      <c r="BB5984" t="s">
        <v>59815</v>
      </c>
      <c r="BD5984" t="s">
        <v>59816</v>
      </c>
    </row>
    <row r="5985" spans="49:56" x14ac:dyDescent="0.3">
      <c r="AW5985" t="s">
        <v>59817</v>
      </c>
      <c r="BA5985" t="s">
        <v>59818</v>
      </c>
      <c r="BB5985" t="s">
        <v>59819</v>
      </c>
      <c r="BD5985" t="s">
        <v>59820</v>
      </c>
    </row>
    <row r="5986" spans="49:56" x14ac:dyDescent="0.3">
      <c r="AW5986" t="s">
        <v>59821</v>
      </c>
      <c r="BA5986" t="s">
        <v>59822</v>
      </c>
      <c r="BB5986" t="s">
        <v>59823</v>
      </c>
      <c r="BD5986" t="s">
        <v>59824</v>
      </c>
    </row>
    <row r="5987" spans="49:56" x14ac:dyDescent="0.3">
      <c r="AW5987" t="s">
        <v>59825</v>
      </c>
      <c r="BA5987" t="s">
        <v>59826</v>
      </c>
      <c r="BB5987" t="s">
        <v>59827</v>
      </c>
      <c r="BD5987" t="s">
        <v>59828</v>
      </c>
    </row>
    <row r="5988" spans="49:56" x14ac:dyDescent="0.3">
      <c r="AW5988" t="s">
        <v>59829</v>
      </c>
      <c r="BA5988" t="s">
        <v>59830</v>
      </c>
      <c r="BB5988" t="s">
        <v>59831</v>
      </c>
      <c r="BD5988" t="s">
        <v>59832</v>
      </c>
    </row>
    <row r="5989" spans="49:56" x14ac:dyDescent="0.3">
      <c r="AW5989" t="s">
        <v>59833</v>
      </c>
      <c r="BA5989" t="s">
        <v>59834</v>
      </c>
      <c r="BB5989" t="s">
        <v>59835</v>
      </c>
      <c r="BD5989" t="s">
        <v>59836</v>
      </c>
    </row>
    <row r="5990" spans="49:56" x14ac:dyDescent="0.3">
      <c r="AW5990" t="s">
        <v>59837</v>
      </c>
      <c r="BA5990" t="s">
        <v>59838</v>
      </c>
      <c r="BB5990" t="s">
        <v>59839</v>
      </c>
      <c r="BD5990" t="s">
        <v>59840</v>
      </c>
    </row>
    <row r="5991" spans="49:56" x14ac:dyDescent="0.3">
      <c r="AW5991" t="s">
        <v>59841</v>
      </c>
      <c r="BA5991" t="s">
        <v>59842</v>
      </c>
      <c r="BB5991" t="s">
        <v>59843</v>
      </c>
      <c r="BD5991" t="s">
        <v>59844</v>
      </c>
    </row>
    <row r="5992" spans="49:56" x14ac:dyDescent="0.3">
      <c r="AW5992" t="s">
        <v>59845</v>
      </c>
      <c r="BA5992" t="s">
        <v>59846</v>
      </c>
      <c r="BB5992" t="s">
        <v>59847</v>
      </c>
      <c r="BD5992" t="s">
        <v>59848</v>
      </c>
    </row>
    <row r="5993" spans="49:56" x14ac:dyDescent="0.3">
      <c r="AW5993" t="s">
        <v>59849</v>
      </c>
      <c r="BA5993" t="s">
        <v>59850</v>
      </c>
      <c r="BB5993" t="s">
        <v>59851</v>
      </c>
      <c r="BD5993" t="s">
        <v>59852</v>
      </c>
    </row>
    <row r="5994" spans="49:56" x14ac:dyDescent="0.3">
      <c r="AW5994" t="s">
        <v>59853</v>
      </c>
      <c r="BA5994" t="s">
        <v>59854</v>
      </c>
      <c r="BB5994" t="s">
        <v>59855</v>
      </c>
      <c r="BD5994" t="s">
        <v>59856</v>
      </c>
    </row>
    <row r="5995" spans="49:56" x14ac:dyDescent="0.3">
      <c r="AW5995" t="s">
        <v>59857</v>
      </c>
      <c r="BA5995" t="s">
        <v>59858</v>
      </c>
      <c r="BB5995" t="s">
        <v>59859</v>
      </c>
      <c r="BD5995" t="s">
        <v>59860</v>
      </c>
    </row>
    <row r="5996" spans="49:56" x14ac:dyDescent="0.3">
      <c r="AW5996" t="s">
        <v>59861</v>
      </c>
      <c r="BA5996" t="s">
        <v>59862</v>
      </c>
      <c r="BB5996" t="s">
        <v>59863</v>
      </c>
      <c r="BD5996" t="s">
        <v>59864</v>
      </c>
    </row>
    <row r="5997" spans="49:56" x14ac:dyDescent="0.3">
      <c r="AW5997" t="s">
        <v>59865</v>
      </c>
      <c r="BA5997" t="s">
        <v>59866</v>
      </c>
      <c r="BB5997" t="s">
        <v>59867</v>
      </c>
      <c r="BD5997" t="s">
        <v>59868</v>
      </c>
    </row>
    <row r="5998" spans="49:56" x14ac:dyDescent="0.3">
      <c r="AW5998" t="s">
        <v>59869</v>
      </c>
      <c r="BA5998" t="s">
        <v>59870</v>
      </c>
      <c r="BB5998" t="s">
        <v>59871</v>
      </c>
      <c r="BD5998" t="s">
        <v>59872</v>
      </c>
    </row>
    <row r="5999" spans="49:56" x14ac:dyDescent="0.3">
      <c r="AW5999" t="s">
        <v>59873</v>
      </c>
      <c r="BA5999" t="s">
        <v>59874</v>
      </c>
      <c r="BB5999" t="s">
        <v>59875</v>
      </c>
      <c r="BD5999" t="s">
        <v>59876</v>
      </c>
    </row>
    <row r="6000" spans="49:56" x14ac:dyDescent="0.3">
      <c r="AW6000" t="s">
        <v>59877</v>
      </c>
      <c r="BA6000" t="s">
        <v>59878</v>
      </c>
      <c r="BB6000" t="s">
        <v>59879</v>
      </c>
      <c r="BD6000" t="s">
        <v>59880</v>
      </c>
    </row>
    <row r="6001" spans="49:56" x14ac:dyDescent="0.3">
      <c r="AW6001" t="s">
        <v>59881</v>
      </c>
      <c r="BA6001" t="s">
        <v>59882</v>
      </c>
      <c r="BB6001" t="s">
        <v>59883</v>
      </c>
      <c r="BD6001" t="s">
        <v>59884</v>
      </c>
    </row>
    <row r="6002" spans="49:56" x14ac:dyDescent="0.3">
      <c r="AW6002" t="s">
        <v>59885</v>
      </c>
      <c r="BA6002" t="s">
        <v>59886</v>
      </c>
      <c r="BB6002" t="s">
        <v>59887</v>
      </c>
      <c r="BD6002" t="s">
        <v>59888</v>
      </c>
    </row>
    <row r="6003" spans="49:56" x14ac:dyDescent="0.3">
      <c r="AW6003" t="s">
        <v>59889</v>
      </c>
      <c r="BA6003" t="s">
        <v>59890</v>
      </c>
      <c r="BB6003" t="s">
        <v>59891</v>
      </c>
      <c r="BD6003" t="s">
        <v>59892</v>
      </c>
    </row>
    <row r="6004" spans="49:56" x14ac:dyDescent="0.3">
      <c r="AW6004" t="s">
        <v>59893</v>
      </c>
      <c r="BA6004" t="s">
        <v>59894</v>
      </c>
      <c r="BB6004" t="s">
        <v>59895</v>
      </c>
      <c r="BD6004" t="s">
        <v>59896</v>
      </c>
    </row>
    <row r="6005" spans="49:56" x14ac:dyDescent="0.3">
      <c r="AW6005" t="s">
        <v>59897</v>
      </c>
      <c r="BA6005" t="s">
        <v>59898</v>
      </c>
      <c r="BB6005" t="s">
        <v>59899</v>
      </c>
      <c r="BD6005" t="s">
        <v>59900</v>
      </c>
    </row>
    <row r="6006" spans="49:56" x14ac:dyDescent="0.3">
      <c r="AW6006" t="s">
        <v>59901</v>
      </c>
      <c r="BA6006" t="s">
        <v>59902</v>
      </c>
      <c r="BB6006" t="s">
        <v>59903</v>
      </c>
      <c r="BD6006" t="s">
        <v>59904</v>
      </c>
    </row>
    <row r="6007" spans="49:56" x14ac:dyDescent="0.3">
      <c r="AW6007" t="s">
        <v>59905</v>
      </c>
      <c r="BA6007" t="s">
        <v>59906</v>
      </c>
      <c r="BB6007" t="s">
        <v>59907</v>
      </c>
      <c r="BD6007" t="s">
        <v>59908</v>
      </c>
    </row>
    <row r="6008" spans="49:56" x14ac:dyDescent="0.3">
      <c r="AW6008" t="s">
        <v>59909</v>
      </c>
      <c r="BA6008" t="s">
        <v>59910</v>
      </c>
      <c r="BB6008" t="s">
        <v>59911</v>
      </c>
      <c r="BD6008" t="s">
        <v>59912</v>
      </c>
    </row>
    <row r="6009" spans="49:56" x14ac:dyDescent="0.3">
      <c r="AW6009" t="s">
        <v>59913</v>
      </c>
      <c r="BA6009" t="s">
        <v>59914</v>
      </c>
      <c r="BB6009" t="s">
        <v>59915</v>
      </c>
      <c r="BD6009" t="s">
        <v>59916</v>
      </c>
    </row>
    <row r="6010" spans="49:56" x14ac:dyDescent="0.3">
      <c r="AW6010" t="s">
        <v>59917</v>
      </c>
      <c r="BA6010" t="s">
        <v>59918</v>
      </c>
      <c r="BB6010" t="s">
        <v>59919</v>
      </c>
      <c r="BD6010" t="s">
        <v>59766</v>
      </c>
    </row>
    <row r="6011" spans="49:56" x14ac:dyDescent="0.3">
      <c r="AW6011" t="s">
        <v>59920</v>
      </c>
      <c r="BA6011" t="s">
        <v>59921</v>
      </c>
      <c r="BB6011" t="s">
        <v>59922</v>
      </c>
      <c r="BD6011" t="s">
        <v>59923</v>
      </c>
    </row>
    <row r="6012" spans="49:56" x14ac:dyDescent="0.3">
      <c r="AW6012" t="s">
        <v>59924</v>
      </c>
      <c r="BA6012" t="s">
        <v>59925</v>
      </c>
      <c r="BB6012" t="s">
        <v>59926</v>
      </c>
      <c r="BD6012" t="s">
        <v>59927</v>
      </c>
    </row>
    <row r="6013" spans="49:56" x14ac:dyDescent="0.3">
      <c r="AW6013" t="s">
        <v>59928</v>
      </c>
      <c r="BA6013" t="s">
        <v>59929</v>
      </c>
      <c r="BB6013" t="s">
        <v>59930</v>
      </c>
      <c r="BD6013" t="s">
        <v>59931</v>
      </c>
    </row>
    <row r="6014" spans="49:56" x14ac:dyDescent="0.3">
      <c r="AW6014" t="s">
        <v>59932</v>
      </c>
      <c r="BA6014" t="s">
        <v>59933</v>
      </c>
      <c r="BB6014" t="s">
        <v>59934</v>
      </c>
      <c r="BD6014" t="s">
        <v>59935</v>
      </c>
    </row>
    <row r="6015" spans="49:56" x14ac:dyDescent="0.3">
      <c r="AW6015" t="s">
        <v>59936</v>
      </c>
      <c r="BA6015" t="s">
        <v>59937</v>
      </c>
      <c r="BB6015" t="s">
        <v>59938</v>
      </c>
      <c r="BD6015" t="s">
        <v>59939</v>
      </c>
    </row>
    <row r="6016" spans="49:56" x14ac:dyDescent="0.3">
      <c r="AW6016" t="s">
        <v>59940</v>
      </c>
      <c r="BA6016" t="s">
        <v>59941</v>
      </c>
      <c r="BB6016" t="s">
        <v>59942</v>
      </c>
      <c r="BD6016" t="s">
        <v>59943</v>
      </c>
    </row>
    <row r="6017" spans="49:56" x14ac:dyDescent="0.3">
      <c r="AW6017" t="s">
        <v>59944</v>
      </c>
      <c r="BA6017" t="s">
        <v>59945</v>
      </c>
      <c r="BB6017" t="s">
        <v>59946</v>
      </c>
      <c r="BD6017" t="s">
        <v>59947</v>
      </c>
    </row>
    <row r="6018" spans="49:56" x14ac:dyDescent="0.3">
      <c r="AW6018" t="s">
        <v>59948</v>
      </c>
      <c r="BA6018" t="s">
        <v>59949</v>
      </c>
      <c r="BB6018" t="s">
        <v>59950</v>
      </c>
      <c r="BD6018" t="s">
        <v>59951</v>
      </c>
    </row>
    <row r="6019" spans="49:56" x14ac:dyDescent="0.3">
      <c r="AW6019" t="s">
        <v>59952</v>
      </c>
      <c r="BA6019" t="s">
        <v>59953</v>
      </c>
      <c r="BB6019" t="s">
        <v>59954</v>
      </c>
      <c r="BD6019" t="s">
        <v>59955</v>
      </c>
    </row>
    <row r="6020" spans="49:56" x14ac:dyDescent="0.3">
      <c r="AW6020" t="s">
        <v>59956</v>
      </c>
      <c r="BA6020" t="s">
        <v>59957</v>
      </c>
      <c r="BB6020" t="s">
        <v>59958</v>
      </c>
      <c r="BD6020" t="s">
        <v>59959</v>
      </c>
    </row>
    <row r="6021" spans="49:56" x14ac:dyDescent="0.3">
      <c r="AW6021" t="s">
        <v>59960</v>
      </c>
      <c r="BA6021" t="s">
        <v>59961</v>
      </c>
      <c r="BB6021" t="s">
        <v>59962</v>
      </c>
      <c r="BD6021" t="s">
        <v>59963</v>
      </c>
    </row>
    <row r="6022" spans="49:56" x14ac:dyDescent="0.3">
      <c r="AW6022" t="s">
        <v>59964</v>
      </c>
      <c r="BA6022" t="s">
        <v>59965</v>
      </c>
      <c r="BB6022" t="s">
        <v>59966</v>
      </c>
      <c r="BD6022" t="s">
        <v>59967</v>
      </c>
    </row>
    <row r="6023" spans="49:56" x14ac:dyDescent="0.3">
      <c r="AW6023" t="s">
        <v>59968</v>
      </c>
      <c r="BA6023" t="s">
        <v>59969</v>
      </c>
      <c r="BB6023" t="s">
        <v>59970</v>
      </c>
      <c r="BD6023" t="s">
        <v>59971</v>
      </c>
    </row>
    <row r="6024" spans="49:56" x14ac:dyDescent="0.3">
      <c r="AW6024" t="s">
        <v>59972</v>
      </c>
      <c r="BA6024" t="s">
        <v>59973</v>
      </c>
      <c r="BB6024" t="s">
        <v>59974</v>
      </c>
      <c r="BD6024" t="s">
        <v>59975</v>
      </c>
    </row>
    <row r="6025" spans="49:56" x14ac:dyDescent="0.3">
      <c r="AW6025" t="s">
        <v>59976</v>
      </c>
      <c r="BA6025" t="s">
        <v>59977</v>
      </c>
      <c r="BB6025" t="s">
        <v>59978</v>
      </c>
      <c r="BD6025" t="s">
        <v>59979</v>
      </c>
    </row>
    <row r="6026" spans="49:56" x14ac:dyDescent="0.3">
      <c r="AW6026" t="s">
        <v>59980</v>
      </c>
      <c r="BA6026" t="s">
        <v>59981</v>
      </c>
      <c r="BB6026" t="s">
        <v>59982</v>
      </c>
      <c r="BD6026" t="s">
        <v>59983</v>
      </c>
    </row>
    <row r="6027" spans="49:56" x14ac:dyDescent="0.3">
      <c r="AW6027" t="s">
        <v>59984</v>
      </c>
      <c r="BA6027" t="s">
        <v>59985</v>
      </c>
      <c r="BB6027" t="s">
        <v>59986</v>
      </c>
      <c r="BD6027" t="s">
        <v>59987</v>
      </c>
    </row>
    <row r="6028" spans="49:56" x14ac:dyDescent="0.3">
      <c r="AW6028" t="s">
        <v>59988</v>
      </c>
      <c r="BA6028" t="s">
        <v>59989</v>
      </c>
      <c r="BB6028" t="s">
        <v>59990</v>
      </c>
      <c r="BD6028" t="s">
        <v>59991</v>
      </c>
    </row>
    <row r="6029" spans="49:56" x14ac:dyDescent="0.3">
      <c r="AW6029" t="s">
        <v>59992</v>
      </c>
      <c r="BA6029" t="s">
        <v>59993</v>
      </c>
      <c r="BB6029" t="s">
        <v>59994</v>
      </c>
      <c r="BD6029" t="s">
        <v>59995</v>
      </c>
    </row>
    <row r="6030" spans="49:56" x14ac:dyDescent="0.3">
      <c r="AW6030" t="s">
        <v>59996</v>
      </c>
      <c r="BA6030" t="s">
        <v>59997</v>
      </c>
      <c r="BB6030" t="s">
        <v>59998</v>
      </c>
      <c r="BD6030" t="s">
        <v>59999</v>
      </c>
    </row>
    <row r="6031" spans="49:56" x14ac:dyDescent="0.3">
      <c r="AW6031" t="s">
        <v>60000</v>
      </c>
      <c r="BA6031" t="s">
        <v>60001</v>
      </c>
      <c r="BB6031" t="s">
        <v>60002</v>
      </c>
      <c r="BD6031" t="s">
        <v>60003</v>
      </c>
    </row>
    <row r="6032" spans="49:56" x14ac:dyDescent="0.3">
      <c r="AW6032" t="s">
        <v>60004</v>
      </c>
      <c r="BA6032" t="s">
        <v>60005</v>
      </c>
      <c r="BB6032" t="s">
        <v>60006</v>
      </c>
      <c r="BD6032" t="s">
        <v>60007</v>
      </c>
    </row>
    <row r="6033" spans="49:56" x14ac:dyDescent="0.3">
      <c r="AW6033" t="s">
        <v>60008</v>
      </c>
      <c r="BA6033" t="s">
        <v>60009</v>
      </c>
      <c r="BB6033" t="s">
        <v>60010</v>
      </c>
      <c r="BD6033" t="s">
        <v>60011</v>
      </c>
    </row>
    <row r="6034" spans="49:56" x14ac:dyDescent="0.3">
      <c r="AW6034" t="s">
        <v>60012</v>
      </c>
      <c r="BA6034" t="s">
        <v>60013</v>
      </c>
      <c r="BB6034" t="s">
        <v>60014</v>
      </c>
      <c r="BD6034" t="s">
        <v>60015</v>
      </c>
    </row>
    <row r="6035" spans="49:56" x14ac:dyDescent="0.3">
      <c r="AW6035" t="s">
        <v>60016</v>
      </c>
      <c r="BA6035" t="s">
        <v>60017</v>
      </c>
      <c r="BB6035" t="s">
        <v>60018</v>
      </c>
      <c r="BD6035" t="s">
        <v>60019</v>
      </c>
    </row>
    <row r="6036" spans="49:56" x14ac:dyDescent="0.3">
      <c r="AW6036" t="s">
        <v>60020</v>
      </c>
      <c r="BA6036" t="s">
        <v>60021</v>
      </c>
      <c r="BB6036" t="s">
        <v>60022</v>
      </c>
      <c r="BD6036" t="s">
        <v>60023</v>
      </c>
    </row>
    <row r="6037" spans="49:56" x14ac:dyDescent="0.3">
      <c r="AW6037" t="s">
        <v>60024</v>
      </c>
      <c r="BA6037" t="s">
        <v>60025</v>
      </c>
      <c r="BB6037" t="s">
        <v>60026</v>
      </c>
      <c r="BD6037" t="s">
        <v>60027</v>
      </c>
    </row>
    <row r="6038" spans="49:56" x14ac:dyDescent="0.3">
      <c r="AW6038" t="s">
        <v>60028</v>
      </c>
      <c r="BA6038" t="s">
        <v>60029</v>
      </c>
      <c r="BB6038" t="s">
        <v>60030</v>
      </c>
      <c r="BD6038" t="s">
        <v>60031</v>
      </c>
    </row>
    <row r="6039" spans="49:56" x14ac:dyDescent="0.3">
      <c r="AW6039" t="s">
        <v>60032</v>
      </c>
      <c r="BA6039" t="s">
        <v>60033</v>
      </c>
      <c r="BB6039" t="s">
        <v>60034</v>
      </c>
      <c r="BD6039" t="s">
        <v>60035</v>
      </c>
    </row>
    <row r="6040" spans="49:56" x14ac:dyDescent="0.3">
      <c r="AW6040" t="s">
        <v>60036</v>
      </c>
      <c r="BA6040" t="s">
        <v>60037</v>
      </c>
      <c r="BB6040" t="s">
        <v>60038</v>
      </c>
      <c r="BD6040" t="s">
        <v>60039</v>
      </c>
    </row>
    <row r="6041" spans="49:56" x14ac:dyDescent="0.3">
      <c r="AW6041" t="s">
        <v>60040</v>
      </c>
      <c r="BA6041" t="s">
        <v>60041</v>
      </c>
      <c r="BB6041" t="s">
        <v>60042</v>
      </c>
      <c r="BD6041" t="s">
        <v>60043</v>
      </c>
    </row>
    <row r="6042" spans="49:56" x14ac:dyDescent="0.3">
      <c r="AW6042" t="s">
        <v>60044</v>
      </c>
      <c r="BA6042" t="s">
        <v>60045</v>
      </c>
      <c r="BB6042" t="s">
        <v>60046</v>
      </c>
      <c r="BD6042" t="s">
        <v>60047</v>
      </c>
    </row>
    <row r="6043" spans="49:56" x14ac:dyDescent="0.3">
      <c r="AW6043" t="s">
        <v>60048</v>
      </c>
      <c r="BA6043" t="s">
        <v>60049</v>
      </c>
      <c r="BB6043" t="s">
        <v>60050</v>
      </c>
      <c r="BD6043" t="s">
        <v>60051</v>
      </c>
    </row>
    <row r="6044" spans="49:56" x14ac:dyDescent="0.3">
      <c r="AW6044" t="s">
        <v>21435</v>
      </c>
      <c r="BA6044" t="s">
        <v>60052</v>
      </c>
      <c r="BB6044" t="s">
        <v>60053</v>
      </c>
      <c r="BD6044" t="s">
        <v>60054</v>
      </c>
    </row>
    <row r="6045" spans="49:56" x14ac:dyDescent="0.3">
      <c r="AW6045" t="s">
        <v>60055</v>
      </c>
      <c r="BA6045" t="s">
        <v>60056</v>
      </c>
      <c r="BB6045" t="s">
        <v>60057</v>
      </c>
      <c r="BD6045" t="s">
        <v>60058</v>
      </c>
    </row>
    <row r="6046" spans="49:56" x14ac:dyDescent="0.3">
      <c r="AW6046" t="s">
        <v>60059</v>
      </c>
      <c r="BA6046" t="s">
        <v>60060</v>
      </c>
      <c r="BB6046" t="s">
        <v>60061</v>
      </c>
      <c r="BD6046" t="s">
        <v>60062</v>
      </c>
    </row>
    <row r="6047" spans="49:56" x14ac:dyDescent="0.3">
      <c r="AW6047" t="s">
        <v>60063</v>
      </c>
      <c r="BA6047" t="s">
        <v>60064</v>
      </c>
      <c r="BB6047" t="s">
        <v>60065</v>
      </c>
      <c r="BD6047" t="s">
        <v>60066</v>
      </c>
    </row>
    <row r="6048" spans="49:56" x14ac:dyDescent="0.3">
      <c r="AW6048" t="s">
        <v>60067</v>
      </c>
      <c r="BA6048" t="s">
        <v>60068</v>
      </c>
      <c r="BB6048" t="s">
        <v>60069</v>
      </c>
      <c r="BD6048" t="s">
        <v>60070</v>
      </c>
    </row>
    <row r="6049" spans="49:56" x14ac:dyDescent="0.3">
      <c r="AW6049" t="s">
        <v>60071</v>
      </c>
      <c r="BA6049" t="s">
        <v>60072</v>
      </c>
      <c r="BB6049" t="s">
        <v>60073</v>
      </c>
      <c r="BD6049" t="s">
        <v>60074</v>
      </c>
    </row>
    <row r="6050" spans="49:56" x14ac:dyDescent="0.3">
      <c r="AW6050" t="s">
        <v>60075</v>
      </c>
      <c r="BA6050" t="s">
        <v>60076</v>
      </c>
      <c r="BB6050" t="s">
        <v>60077</v>
      </c>
      <c r="BD6050" t="s">
        <v>60078</v>
      </c>
    </row>
    <row r="6051" spans="49:56" x14ac:dyDescent="0.3">
      <c r="AW6051" t="s">
        <v>60079</v>
      </c>
      <c r="BA6051" t="s">
        <v>60080</v>
      </c>
      <c r="BB6051" t="s">
        <v>60081</v>
      </c>
      <c r="BD6051" t="s">
        <v>60082</v>
      </c>
    </row>
    <row r="6052" spans="49:56" x14ac:dyDescent="0.3">
      <c r="AW6052" t="s">
        <v>60083</v>
      </c>
      <c r="BA6052" t="s">
        <v>60084</v>
      </c>
      <c r="BB6052" t="s">
        <v>60085</v>
      </c>
      <c r="BD6052" t="s">
        <v>60086</v>
      </c>
    </row>
    <row r="6053" spans="49:56" x14ac:dyDescent="0.3">
      <c r="AW6053" t="s">
        <v>60087</v>
      </c>
      <c r="BA6053" t="s">
        <v>60088</v>
      </c>
      <c r="BB6053" t="s">
        <v>60089</v>
      </c>
      <c r="BD6053" t="s">
        <v>60090</v>
      </c>
    </row>
    <row r="6054" spans="49:56" x14ac:dyDescent="0.3">
      <c r="AW6054" t="s">
        <v>60091</v>
      </c>
      <c r="BA6054" t="s">
        <v>60092</v>
      </c>
      <c r="BB6054" t="s">
        <v>60093</v>
      </c>
      <c r="BD6054" t="s">
        <v>60094</v>
      </c>
    </row>
    <row r="6055" spans="49:56" x14ac:dyDescent="0.3">
      <c r="AW6055" t="s">
        <v>60095</v>
      </c>
      <c r="BA6055" t="s">
        <v>60096</v>
      </c>
      <c r="BB6055" t="s">
        <v>60097</v>
      </c>
      <c r="BD6055" t="s">
        <v>60098</v>
      </c>
    </row>
    <row r="6056" spans="49:56" x14ac:dyDescent="0.3">
      <c r="AW6056" t="s">
        <v>60099</v>
      </c>
      <c r="BA6056" t="s">
        <v>60100</v>
      </c>
      <c r="BB6056" t="s">
        <v>60101</v>
      </c>
      <c r="BD6056" t="s">
        <v>60102</v>
      </c>
    </row>
    <row r="6057" spans="49:56" x14ac:dyDescent="0.3">
      <c r="AW6057" t="s">
        <v>60103</v>
      </c>
      <c r="BA6057" t="s">
        <v>60104</v>
      </c>
      <c r="BB6057" t="s">
        <v>60105</v>
      </c>
      <c r="BD6057" t="s">
        <v>60106</v>
      </c>
    </row>
    <row r="6058" spans="49:56" x14ac:dyDescent="0.3">
      <c r="AW6058" t="s">
        <v>60107</v>
      </c>
      <c r="BA6058" t="s">
        <v>60108</v>
      </c>
      <c r="BB6058" t="s">
        <v>60109</v>
      </c>
      <c r="BD6058" t="s">
        <v>60110</v>
      </c>
    </row>
    <row r="6059" spans="49:56" x14ac:dyDescent="0.3">
      <c r="AW6059" t="s">
        <v>60111</v>
      </c>
      <c r="BA6059" t="s">
        <v>60112</v>
      </c>
      <c r="BB6059" t="s">
        <v>60113</v>
      </c>
      <c r="BD6059" t="s">
        <v>60114</v>
      </c>
    </row>
    <row r="6060" spans="49:56" x14ac:dyDescent="0.3">
      <c r="AW6060" t="s">
        <v>60115</v>
      </c>
      <c r="BA6060" t="s">
        <v>60116</v>
      </c>
      <c r="BB6060" t="s">
        <v>60117</v>
      </c>
      <c r="BD6060" t="s">
        <v>60118</v>
      </c>
    </row>
    <row r="6061" spans="49:56" x14ac:dyDescent="0.3">
      <c r="AW6061" t="s">
        <v>60119</v>
      </c>
      <c r="BA6061" t="s">
        <v>60120</v>
      </c>
      <c r="BB6061" t="s">
        <v>60121</v>
      </c>
      <c r="BD6061" t="s">
        <v>60122</v>
      </c>
    </row>
    <row r="6062" spans="49:56" x14ac:dyDescent="0.3">
      <c r="AW6062" t="s">
        <v>60123</v>
      </c>
      <c r="BA6062" t="s">
        <v>60124</v>
      </c>
      <c r="BB6062" t="s">
        <v>60125</v>
      </c>
      <c r="BD6062" t="s">
        <v>60126</v>
      </c>
    </row>
    <row r="6063" spans="49:56" x14ac:dyDescent="0.3">
      <c r="AW6063" t="s">
        <v>60127</v>
      </c>
      <c r="BA6063" t="s">
        <v>60128</v>
      </c>
      <c r="BB6063" t="s">
        <v>60129</v>
      </c>
      <c r="BD6063" t="s">
        <v>60130</v>
      </c>
    </row>
    <row r="6064" spans="49:56" x14ac:dyDescent="0.3">
      <c r="AW6064" t="s">
        <v>60131</v>
      </c>
      <c r="BA6064" t="s">
        <v>60132</v>
      </c>
      <c r="BB6064" t="s">
        <v>60133</v>
      </c>
      <c r="BD6064" t="s">
        <v>60134</v>
      </c>
    </row>
    <row r="6065" spans="49:56" x14ac:dyDescent="0.3">
      <c r="AW6065" t="s">
        <v>60135</v>
      </c>
      <c r="BA6065" t="s">
        <v>60136</v>
      </c>
      <c r="BB6065" t="s">
        <v>60137</v>
      </c>
      <c r="BD6065" t="s">
        <v>60138</v>
      </c>
    </row>
    <row r="6066" spans="49:56" x14ac:dyDescent="0.3">
      <c r="AW6066" t="s">
        <v>60139</v>
      </c>
      <c r="BA6066" t="s">
        <v>60140</v>
      </c>
      <c r="BB6066" t="s">
        <v>60141</v>
      </c>
      <c r="BD6066" t="s">
        <v>60142</v>
      </c>
    </row>
    <row r="6067" spans="49:56" x14ac:dyDescent="0.3">
      <c r="AW6067" t="s">
        <v>60143</v>
      </c>
      <c r="BA6067" t="s">
        <v>60144</v>
      </c>
      <c r="BB6067" t="s">
        <v>60145</v>
      </c>
      <c r="BD6067" t="s">
        <v>60146</v>
      </c>
    </row>
    <row r="6068" spans="49:56" x14ac:dyDescent="0.3">
      <c r="AW6068" t="s">
        <v>60147</v>
      </c>
      <c r="BA6068" t="s">
        <v>60148</v>
      </c>
      <c r="BB6068" t="s">
        <v>60149</v>
      </c>
      <c r="BD6068" t="s">
        <v>60150</v>
      </c>
    </row>
    <row r="6069" spans="49:56" x14ac:dyDescent="0.3">
      <c r="AW6069" t="s">
        <v>60151</v>
      </c>
      <c r="BA6069" t="s">
        <v>60152</v>
      </c>
      <c r="BB6069" t="s">
        <v>60153</v>
      </c>
      <c r="BD6069" t="s">
        <v>60154</v>
      </c>
    </row>
    <row r="6070" spans="49:56" x14ac:dyDescent="0.3">
      <c r="AW6070" t="s">
        <v>60155</v>
      </c>
      <c r="BA6070" t="s">
        <v>60156</v>
      </c>
      <c r="BB6070" t="s">
        <v>60157</v>
      </c>
      <c r="BD6070" t="s">
        <v>60158</v>
      </c>
    </row>
    <row r="6071" spans="49:56" x14ac:dyDescent="0.3">
      <c r="AW6071" t="s">
        <v>60159</v>
      </c>
      <c r="BA6071" t="s">
        <v>60160</v>
      </c>
      <c r="BB6071" t="s">
        <v>60161</v>
      </c>
      <c r="BD6071" t="s">
        <v>60162</v>
      </c>
    </row>
    <row r="6072" spans="49:56" x14ac:dyDescent="0.3">
      <c r="AW6072" t="s">
        <v>60163</v>
      </c>
      <c r="BA6072" t="s">
        <v>60164</v>
      </c>
      <c r="BB6072" t="s">
        <v>60165</v>
      </c>
      <c r="BD6072" t="s">
        <v>60166</v>
      </c>
    </row>
    <row r="6073" spans="49:56" x14ac:dyDescent="0.3">
      <c r="AW6073" t="s">
        <v>60167</v>
      </c>
      <c r="BA6073" t="s">
        <v>60168</v>
      </c>
      <c r="BB6073" t="s">
        <v>60169</v>
      </c>
      <c r="BD6073" t="s">
        <v>60170</v>
      </c>
    </row>
    <row r="6074" spans="49:56" x14ac:dyDescent="0.3">
      <c r="AW6074" t="s">
        <v>60171</v>
      </c>
      <c r="BA6074" t="s">
        <v>60172</v>
      </c>
      <c r="BB6074" t="s">
        <v>60173</v>
      </c>
      <c r="BD6074" t="s">
        <v>60174</v>
      </c>
    </row>
    <row r="6075" spans="49:56" x14ac:dyDescent="0.3">
      <c r="AW6075" t="s">
        <v>60175</v>
      </c>
      <c r="BA6075" t="s">
        <v>60176</v>
      </c>
      <c r="BB6075" t="s">
        <v>60177</v>
      </c>
      <c r="BD6075" t="s">
        <v>60178</v>
      </c>
    </row>
    <row r="6076" spans="49:56" x14ac:dyDescent="0.3">
      <c r="AW6076" t="s">
        <v>60179</v>
      </c>
      <c r="BA6076" t="s">
        <v>60180</v>
      </c>
      <c r="BB6076" t="s">
        <v>60181</v>
      </c>
      <c r="BD6076" t="s">
        <v>60182</v>
      </c>
    </row>
    <row r="6077" spans="49:56" x14ac:dyDescent="0.3">
      <c r="AW6077" t="s">
        <v>60183</v>
      </c>
      <c r="BA6077" t="s">
        <v>60184</v>
      </c>
      <c r="BB6077" t="s">
        <v>60185</v>
      </c>
      <c r="BD6077" t="s">
        <v>60186</v>
      </c>
    </row>
    <row r="6078" spans="49:56" x14ac:dyDescent="0.3">
      <c r="AW6078" t="s">
        <v>60187</v>
      </c>
      <c r="BA6078" t="s">
        <v>60188</v>
      </c>
      <c r="BB6078" t="s">
        <v>60189</v>
      </c>
      <c r="BD6078" t="s">
        <v>60190</v>
      </c>
    </row>
    <row r="6079" spans="49:56" x14ac:dyDescent="0.3">
      <c r="AW6079" t="s">
        <v>60191</v>
      </c>
      <c r="BA6079" t="s">
        <v>60192</v>
      </c>
      <c r="BB6079" t="s">
        <v>60193</v>
      </c>
      <c r="BD6079" t="s">
        <v>60194</v>
      </c>
    </row>
    <row r="6080" spans="49:56" x14ac:dyDescent="0.3">
      <c r="AW6080" t="s">
        <v>21615</v>
      </c>
      <c r="BA6080" t="s">
        <v>60195</v>
      </c>
      <c r="BB6080" t="s">
        <v>60196</v>
      </c>
      <c r="BD6080" t="s">
        <v>60197</v>
      </c>
    </row>
    <row r="6081" spans="49:56" x14ac:dyDescent="0.3">
      <c r="AW6081" t="s">
        <v>60198</v>
      </c>
      <c r="BA6081" t="s">
        <v>60199</v>
      </c>
      <c r="BB6081" t="s">
        <v>60200</v>
      </c>
      <c r="BD6081" t="s">
        <v>60201</v>
      </c>
    </row>
    <row r="6082" spans="49:56" x14ac:dyDescent="0.3">
      <c r="AW6082" t="s">
        <v>60202</v>
      </c>
      <c r="BA6082" t="s">
        <v>60203</v>
      </c>
      <c r="BB6082" t="s">
        <v>60204</v>
      </c>
      <c r="BD6082" t="s">
        <v>60205</v>
      </c>
    </row>
    <row r="6083" spans="49:56" x14ac:dyDescent="0.3">
      <c r="AW6083" t="s">
        <v>60206</v>
      </c>
      <c r="BA6083" t="s">
        <v>60207</v>
      </c>
      <c r="BB6083" t="s">
        <v>60208</v>
      </c>
      <c r="BD6083" t="s">
        <v>60209</v>
      </c>
    </row>
    <row r="6084" spans="49:56" x14ac:dyDescent="0.3">
      <c r="AW6084" t="s">
        <v>60210</v>
      </c>
      <c r="BA6084" t="s">
        <v>60211</v>
      </c>
      <c r="BB6084" t="s">
        <v>60212</v>
      </c>
      <c r="BD6084" t="s">
        <v>60213</v>
      </c>
    </row>
    <row r="6085" spans="49:56" x14ac:dyDescent="0.3">
      <c r="AW6085" t="s">
        <v>60214</v>
      </c>
      <c r="BA6085" t="s">
        <v>60215</v>
      </c>
      <c r="BB6085" t="s">
        <v>60216</v>
      </c>
      <c r="BD6085" t="s">
        <v>60217</v>
      </c>
    </row>
    <row r="6086" spans="49:56" x14ac:dyDescent="0.3">
      <c r="AW6086" t="s">
        <v>60218</v>
      </c>
      <c r="BA6086" t="s">
        <v>60219</v>
      </c>
      <c r="BB6086" t="s">
        <v>60220</v>
      </c>
      <c r="BD6086" t="s">
        <v>60221</v>
      </c>
    </row>
    <row r="6087" spans="49:56" x14ac:dyDescent="0.3">
      <c r="AW6087" t="s">
        <v>60222</v>
      </c>
      <c r="BA6087" t="s">
        <v>60223</v>
      </c>
      <c r="BB6087" t="s">
        <v>60224</v>
      </c>
      <c r="BD6087" t="s">
        <v>60225</v>
      </c>
    </row>
    <row r="6088" spans="49:56" x14ac:dyDescent="0.3">
      <c r="AW6088" t="s">
        <v>60226</v>
      </c>
      <c r="BA6088" t="s">
        <v>60227</v>
      </c>
      <c r="BB6088" t="s">
        <v>60228</v>
      </c>
      <c r="BD6088" t="s">
        <v>60229</v>
      </c>
    </row>
    <row r="6089" spans="49:56" x14ac:dyDescent="0.3">
      <c r="AW6089" t="s">
        <v>60230</v>
      </c>
      <c r="BA6089" t="s">
        <v>60231</v>
      </c>
      <c r="BB6089" t="s">
        <v>60232</v>
      </c>
      <c r="BD6089" t="s">
        <v>60233</v>
      </c>
    </row>
    <row r="6090" spans="49:56" x14ac:dyDescent="0.3">
      <c r="AW6090" t="s">
        <v>60234</v>
      </c>
      <c r="BA6090" t="s">
        <v>60235</v>
      </c>
      <c r="BB6090" t="s">
        <v>60236</v>
      </c>
      <c r="BD6090" t="s">
        <v>60237</v>
      </c>
    </row>
    <row r="6091" spans="49:56" x14ac:dyDescent="0.3">
      <c r="AW6091" t="s">
        <v>60238</v>
      </c>
      <c r="BA6091" t="s">
        <v>60239</v>
      </c>
      <c r="BB6091" t="s">
        <v>60240</v>
      </c>
      <c r="BD6091" t="s">
        <v>60241</v>
      </c>
    </row>
    <row r="6092" spans="49:56" x14ac:dyDescent="0.3">
      <c r="AW6092" t="s">
        <v>60242</v>
      </c>
      <c r="BA6092" t="s">
        <v>60243</v>
      </c>
      <c r="BB6092" t="s">
        <v>60244</v>
      </c>
      <c r="BD6092" t="s">
        <v>60245</v>
      </c>
    </row>
    <row r="6093" spans="49:56" x14ac:dyDescent="0.3">
      <c r="AW6093" t="s">
        <v>60246</v>
      </c>
      <c r="BA6093" t="s">
        <v>60247</v>
      </c>
      <c r="BB6093" t="s">
        <v>60248</v>
      </c>
      <c r="BD6093" t="s">
        <v>60249</v>
      </c>
    </row>
    <row r="6094" spans="49:56" x14ac:dyDescent="0.3">
      <c r="AW6094" t="s">
        <v>60250</v>
      </c>
      <c r="BA6094" t="s">
        <v>60251</v>
      </c>
      <c r="BB6094" t="s">
        <v>60252</v>
      </c>
      <c r="BD6094" t="s">
        <v>60253</v>
      </c>
    </row>
    <row r="6095" spans="49:56" x14ac:dyDescent="0.3">
      <c r="AW6095" t="s">
        <v>60254</v>
      </c>
      <c r="BA6095" t="s">
        <v>60255</v>
      </c>
      <c r="BB6095" t="s">
        <v>60256</v>
      </c>
      <c r="BD6095" t="s">
        <v>60257</v>
      </c>
    </row>
    <row r="6096" spans="49:56" x14ac:dyDescent="0.3">
      <c r="AW6096" t="s">
        <v>60258</v>
      </c>
      <c r="BA6096" t="s">
        <v>60259</v>
      </c>
      <c r="BB6096" t="s">
        <v>60260</v>
      </c>
      <c r="BD6096" t="s">
        <v>60261</v>
      </c>
    </row>
    <row r="6097" spans="49:56" x14ac:dyDescent="0.3">
      <c r="AW6097" t="s">
        <v>60262</v>
      </c>
      <c r="BA6097" t="s">
        <v>60263</v>
      </c>
      <c r="BB6097" t="s">
        <v>60264</v>
      </c>
      <c r="BD6097" t="s">
        <v>60265</v>
      </c>
    </row>
    <row r="6098" spans="49:56" x14ac:dyDescent="0.3">
      <c r="AW6098" t="s">
        <v>60266</v>
      </c>
      <c r="BA6098" t="s">
        <v>60267</v>
      </c>
      <c r="BB6098" t="s">
        <v>60268</v>
      </c>
      <c r="BD6098" t="s">
        <v>60269</v>
      </c>
    </row>
    <row r="6099" spans="49:56" x14ac:dyDescent="0.3">
      <c r="AW6099" t="s">
        <v>60270</v>
      </c>
      <c r="BA6099" t="s">
        <v>60271</v>
      </c>
      <c r="BB6099" t="s">
        <v>60272</v>
      </c>
      <c r="BD6099" t="s">
        <v>60273</v>
      </c>
    </row>
    <row r="6100" spans="49:56" x14ac:dyDescent="0.3">
      <c r="AW6100" t="s">
        <v>60274</v>
      </c>
      <c r="BA6100" t="s">
        <v>60275</v>
      </c>
      <c r="BB6100" t="s">
        <v>60276</v>
      </c>
      <c r="BD6100" t="s">
        <v>60277</v>
      </c>
    </row>
    <row r="6101" spans="49:56" x14ac:dyDescent="0.3">
      <c r="AW6101" t="s">
        <v>60278</v>
      </c>
      <c r="BA6101" t="s">
        <v>60279</v>
      </c>
      <c r="BB6101" t="s">
        <v>60280</v>
      </c>
      <c r="BD6101" t="s">
        <v>60281</v>
      </c>
    </row>
    <row r="6102" spans="49:56" x14ac:dyDescent="0.3">
      <c r="AW6102" t="s">
        <v>60282</v>
      </c>
      <c r="BA6102" t="s">
        <v>60283</v>
      </c>
      <c r="BB6102" t="s">
        <v>60284</v>
      </c>
      <c r="BD6102" t="s">
        <v>60285</v>
      </c>
    </row>
    <row r="6103" spans="49:56" x14ac:dyDescent="0.3">
      <c r="AW6103" t="s">
        <v>60286</v>
      </c>
      <c r="BA6103" t="s">
        <v>60287</v>
      </c>
      <c r="BB6103" t="s">
        <v>60288</v>
      </c>
      <c r="BD6103" t="s">
        <v>60289</v>
      </c>
    </row>
    <row r="6104" spans="49:56" x14ac:dyDescent="0.3">
      <c r="AW6104" t="s">
        <v>60290</v>
      </c>
      <c r="BA6104" t="s">
        <v>60291</v>
      </c>
      <c r="BB6104" t="s">
        <v>60292</v>
      </c>
      <c r="BD6104" t="s">
        <v>60293</v>
      </c>
    </row>
    <row r="6105" spans="49:56" x14ac:dyDescent="0.3">
      <c r="AW6105" t="s">
        <v>60294</v>
      </c>
      <c r="BA6105" t="s">
        <v>60295</v>
      </c>
      <c r="BB6105" t="s">
        <v>60296</v>
      </c>
      <c r="BD6105" t="s">
        <v>60297</v>
      </c>
    </row>
    <row r="6106" spans="49:56" x14ac:dyDescent="0.3">
      <c r="AW6106" t="s">
        <v>60298</v>
      </c>
      <c r="BA6106" t="s">
        <v>60299</v>
      </c>
      <c r="BB6106" t="s">
        <v>60300</v>
      </c>
      <c r="BD6106" t="s">
        <v>60301</v>
      </c>
    </row>
    <row r="6107" spans="49:56" x14ac:dyDescent="0.3">
      <c r="AW6107" t="s">
        <v>60302</v>
      </c>
      <c r="BA6107" t="s">
        <v>60303</v>
      </c>
      <c r="BB6107" t="s">
        <v>60304</v>
      </c>
      <c r="BD6107" t="s">
        <v>60305</v>
      </c>
    </row>
    <row r="6108" spans="49:56" x14ac:dyDescent="0.3">
      <c r="AW6108" t="s">
        <v>60306</v>
      </c>
      <c r="BA6108" t="s">
        <v>60307</v>
      </c>
      <c r="BB6108" t="s">
        <v>60308</v>
      </c>
      <c r="BD6108" t="s">
        <v>60309</v>
      </c>
    </row>
    <row r="6109" spans="49:56" x14ac:dyDescent="0.3">
      <c r="AW6109" t="s">
        <v>60310</v>
      </c>
      <c r="BA6109" t="s">
        <v>60311</v>
      </c>
      <c r="BB6109" t="s">
        <v>60312</v>
      </c>
      <c r="BD6109" t="s">
        <v>60313</v>
      </c>
    </row>
    <row r="6110" spans="49:56" x14ac:dyDescent="0.3">
      <c r="AW6110" t="s">
        <v>60314</v>
      </c>
      <c r="BA6110" t="s">
        <v>60315</v>
      </c>
      <c r="BB6110" t="s">
        <v>60316</v>
      </c>
      <c r="BD6110" t="s">
        <v>60317</v>
      </c>
    </row>
    <row r="6111" spans="49:56" x14ac:dyDescent="0.3">
      <c r="AW6111" t="s">
        <v>60318</v>
      </c>
      <c r="BA6111" t="s">
        <v>60319</v>
      </c>
      <c r="BB6111" t="s">
        <v>60320</v>
      </c>
      <c r="BD6111" t="s">
        <v>60321</v>
      </c>
    </row>
    <row r="6112" spans="49:56" x14ac:dyDescent="0.3">
      <c r="AW6112" t="s">
        <v>60322</v>
      </c>
      <c r="BA6112" t="s">
        <v>60323</v>
      </c>
      <c r="BB6112" t="s">
        <v>60324</v>
      </c>
      <c r="BD6112" t="s">
        <v>60325</v>
      </c>
    </row>
    <row r="6113" spans="49:56" x14ac:dyDescent="0.3">
      <c r="AW6113" t="s">
        <v>60326</v>
      </c>
      <c r="BA6113" t="s">
        <v>60327</v>
      </c>
      <c r="BB6113" t="s">
        <v>60328</v>
      </c>
      <c r="BD6113" t="s">
        <v>60329</v>
      </c>
    </row>
    <row r="6114" spans="49:56" x14ac:dyDescent="0.3">
      <c r="AW6114" t="s">
        <v>60330</v>
      </c>
      <c r="BA6114" t="s">
        <v>60331</v>
      </c>
      <c r="BB6114" t="s">
        <v>60332</v>
      </c>
      <c r="BD6114" t="s">
        <v>60333</v>
      </c>
    </row>
    <row r="6115" spans="49:56" x14ac:dyDescent="0.3">
      <c r="AW6115" t="s">
        <v>60334</v>
      </c>
      <c r="BA6115" t="s">
        <v>60335</v>
      </c>
      <c r="BB6115" t="s">
        <v>60336</v>
      </c>
      <c r="BD6115" t="s">
        <v>60337</v>
      </c>
    </row>
    <row r="6116" spans="49:56" x14ac:dyDescent="0.3">
      <c r="AW6116" t="s">
        <v>60338</v>
      </c>
      <c r="BA6116" t="s">
        <v>60339</v>
      </c>
      <c r="BB6116" t="s">
        <v>60340</v>
      </c>
      <c r="BD6116" t="s">
        <v>60341</v>
      </c>
    </row>
    <row r="6117" spans="49:56" x14ac:dyDescent="0.3">
      <c r="AW6117" t="s">
        <v>60342</v>
      </c>
      <c r="BA6117" t="s">
        <v>60343</v>
      </c>
      <c r="BB6117" t="s">
        <v>60344</v>
      </c>
      <c r="BD6117" t="s">
        <v>60345</v>
      </c>
    </row>
    <row r="6118" spans="49:56" x14ac:dyDescent="0.3">
      <c r="AW6118" t="s">
        <v>60346</v>
      </c>
      <c r="BA6118" t="s">
        <v>60347</v>
      </c>
      <c r="BB6118" t="s">
        <v>60348</v>
      </c>
      <c r="BD6118" t="s">
        <v>60349</v>
      </c>
    </row>
    <row r="6119" spans="49:56" x14ac:dyDescent="0.3">
      <c r="AW6119" t="s">
        <v>60350</v>
      </c>
      <c r="BA6119" t="s">
        <v>60351</v>
      </c>
      <c r="BB6119" t="s">
        <v>60352</v>
      </c>
      <c r="BD6119" t="s">
        <v>60353</v>
      </c>
    </row>
    <row r="6120" spans="49:56" x14ac:dyDescent="0.3">
      <c r="AW6120" t="s">
        <v>60354</v>
      </c>
      <c r="BA6120" t="s">
        <v>60355</v>
      </c>
      <c r="BB6120" t="s">
        <v>60356</v>
      </c>
      <c r="BD6120" t="s">
        <v>60357</v>
      </c>
    </row>
    <row r="6121" spans="49:56" x14ac:dyDescent="0.3">
      <c r="AW6121" t="s">
        <v>60358</v>
      </c>
      <c r="BA6121" t="s">
        <v>60359</v>
      </c>
      <c r="BB6121" t="s">
        <v>60360</v>
      </c>
      <c r="BD6121" t="s">
        <v>60361</v>
      </c>
    </row>
    <row r="6122" spans="49:56" x14ac:dyDescent="0.3">
      <c r="AW6122" t="s">
        <v>60362</v>
      </c>
      <c r="BA6122" t="s">
        <v>60363</v>
      </c>
      <c r="BB6122" t="s">
        <v>60364</v>
      </c>
      <c r="BD6122" t="s">
        <v>60365</v>
      </c>
    </row>
    <row r="6123" spans="49:56" x14ac:dyDescent="0.3">
      <c r="AW6123" t="s">
        <v>60366</v>
      </c>
      <c r="BA6123" t="s">
        <v>60367</v>
      </c>
      <c r="BB6123" t="s">
        <v>60368</v>
      </c>
      <c r="BD6123" t="s">
        <v>60369</v>
      </c>
    </row>
    <row r="6124" spans="49:56" x14ac:dyDescent="0.3">
      <c r="AW6124" t="s">
        <v>60370</v>
      </c>
      <c r="BA6124" t="s">
        <v>60371</v>
      </c>
      <c r="BB6124" t="s">
        <v>60372</v>
      </c>
      <c r="BD6124" t="s">
        <v>60373</v>
      </c>
    </row>
    <row r="6125" spans="49:56" x14ac:dyDescent="0.3">
      <c r="AW6125" t="s">
        <v>60374</v>
      </c>
      <c r="BA6125" t="s">
        <v>60375</v>
      </c>
      <c r="BB6125" t="s">
        <v>60376</v>
      </c>
      <c r="BD6125" t="s">
        <v>60377</v>
      </c>
    </row>
    <row r="6126" spans="49:56" x14ac:dyDescent="0.3">
      <c r="AW6126" t="s">
        <v>60378</v>
      </c>
      <c r="BA6126" t="s">
        <v>60379</v>
      </c>
      <c r="BB6126" t="s">
        <v>60380</v>
      </c>
      <c r="BD6126" t="s">
        <v>60381</v>
      </c>
    </row>
    <row r="6127" spans="49:56" x14ac:dyDescent="0.3">
      <c r="AW6127" t="s">
        <v>60382</v>
      </c>
      <c r="BA6127" t="s">
        <v>60383</v>
      </c>
      <c r="BB6127" t="s">
        <v>60384</v>
      </c>
      <c r="BD6127" t="s">
        <v>60385</v>
      </c>
    </row>
    <row r="6128" spans="49:56" x14ac:dyDescent="0.3">
      <c r="AW6128" t="s">
        <v>60386</v>
      </c>
      <c r="BA6128" t="s">
        <v>60387</v>
      </c>
      <c r="BB6128" t="s">
        <v>60388</v>
      </c>
      <c r="BD6128" t="s">
        <v>60389</v>
      </c>
    </row>
    <row r="6129" spans="49:56" x14ac:dyDescent="0.3">
      <c r="AW6129" t="s">
        <v>60390</v>
      </c>
      <c r="BA6129" t="s">
        <v>60391</v>
      </c>
      <c r="BB6129" t="s">
        <v>60392</v>
      </c>
      <c r="BD6129" t="s">
        <v>60393</v>
      </c>
    </row>
    <row r="6130" spans="49:56" x14ac:dyDescent="0.3">
      <c r="AW6130" t="s">
        <v>60394</v>
      </c>
      <c r="BA6130" t="s">
        <v>60395</v>
      </c>
      <c r="BB6130" t="s">
        <v>60396</v>
      </c>
      <c r="BD6130" t="s">
        <v>60397</v>
      </c>
    </row>
    <row r="6131" spans="49:56" x14ac:dyDescent="0.3">
      <c r="AW6131" t="s">
        <v>60398</v>
      </c>
      <c r="BA6131" t="s">
        <v>60399</v>
      </c>
      <c r="BB6131" t="s">
        <v>60400</v>
      </c>
      <c r="BD6131" t="s">
        <v>60401</v>
      </c>
    </row>
    <row r="6132" spans="49:56" x14ac:dyDescent="0.3">
      <c r="AW6132" t="s">
        <v>60402</v>
      </c>
      <c r="BA6132" t="s">
        <v>60403</v>
      </c>
      <c r="BB6132" t="s">
        <v>60404</v>
      </c>
      <c r="BD6132" t="s">
        <v>60405</v>
      </c>
    </row>
    <row r="6133" spans="49:56" x14ac:dyDescent="0.3">
      <c r="AW6133" t="s">
        <v>60406</v>
      </c>
      <c r="BA6133" t="s">
        <v>60407</v>
      </c>
      <c r="BB6133" t="s">
        <v>60408</v>
      </c>
      <c r="BD6133" t="s">
        <v>60409</v>
      </c>
    </row>
    <row r="6134" spans="49:56" x14ac:dyDescent="0.3">
      <c r="AW6134" t="s">
        <v>60410</v>
      </c>
      <c r="BA6134" t="s">
        <v>60411</v>
      </c>
      <c r="BB6134" t="s">
        <v>60412</v>
      </c>
      <c r="BD6134" t="s">
        <v>60413</v>
      </c>
    </row>
    <row r="6135" spans="49:56" x14ac:dyDescent="0.3">
      <c r="AW6135" t="s">
        <v>60414</v>
      </c>
      <c r="BA6135" t="s">
        <v>60415</v>
      </c>
      <c r="BB6135" t="s">
        <v>60416</v>
      </c>
      <c r="BD6135" t="s">
        <v>60417</v>
      </c>
    </row>
    <row r="6136" spans="49:56" x14ac:dyDescent="0.3">
      <c r="AW6136" t="s">
        <v>60418</v>
      </c>
      <c r="BA6136" t="s">
        <v>60419</v>
      </c>
      <c r="BB6136" t="s">
        <v>60420</v>
      </c>
      <c r="BD6136" t="s">
        <v>60421</v>
      </c>
    </row>
    <row r="6137" spans="49:56" x14ac:dyDescent="0.3">
      <c r="AW6137" t="s">
        <v>60422</v>
      </c>
      <c r="BA6137" t="s">
        <v>60423</v>
      </c>
      <c r="BB6137" t="s">
        <v>60424</v>
      </c>
      <c r="BD6137" t="s">
        <v>60425</v>
      </c>
    </row>
    <row r="6138" spans="49:56" x14ac:dyDescent="0.3">
      <c r="AW6138" t="s">
        <v>60426</v>
      </c>
      <c r="BA6138" t="s">
        <v>60427</v>
      </c>
      <c r="BB6138" t="s">
        <v>60428</v>
      </c>
      <c r="BD6138" t="s">
        <v>60429</v>
      </c>
    </row>
    <row r="6139" spans="49:56" x14ac:dyDescent="0.3">
      <c r="AW6139" t="s">
        <v>60430</v>
      </c>
      <c r="BA6139" t="s">
        <v>60431</v>
      </c>
      <c r="BB6139" t="s">
        <v>60432</v>
      </c>
      <c r="BD6139" t="s">
        <v>60433</v>
      </c>
    </row>
    <row r="6140" spans="49:56" x14ac:dyDescent="0.3">
      <c r="AW6140" t="s">
        <v>60434</v>
      </c>
      <c r="BA6140" t="s">
        <v>60435</v>
      </c>
      <c r="BB6140" t="s">
        <v>60436</v>
      </c>
      <c r="BD6140" t="s">
        <v>60437</v>
      </c>
    </row>
    <row r="6141" spans="49:56" x14ac:dyDescent="0.3">
      <c r="AW6141" t="s">
        <v>60438</v>
      </c>
      <c r="BA6141" t="s">
        <v>60439</v>
      </c>
      <c r="BB6141" t="s">
        <v>60440</v>
      </c>
      <c r="BD6141" t="s">
        <v>60441</v>
      </c>
    </row>
    <row r="6142" spans="49:56" x14ac:dyDescent="0.3">
      <c r="AW6142" t="s">
        <v>60442</v>
      </c>
      <c r="BA6142" t="s">
        <v>60443</v>
      </c>
      <c r="BB6142" t="s">
        <v>60444</v>
      </c>
      <c r="BD6142" t="s">
        <v>60445</v>
      </c>
    </row>
    <row r="6143" spans="49:56" x14ac:dyDescent="0.3">
      <c r="AW6143" t="s">
        <v>60446</v>
      </c>
      <c r="BA6143" t="s">
        <v>60447</v>
      </c>
      <c r="BB6143" t="s">
        <v>60448</v>
      </c>
      <c r="BD6143" t="s">
        <v>60449</v>
      </c>
    </row>
    <row r="6144" spans="49:56" x14ac:dyDescent="0.3">
      <c r="AW6144" t="s">
        <v>60450</v>
      </c>
      <c r="BA6144" t="s">
        <v>60451</v>
      </c>
      <c r="BB6144" t="s">
        <v>60452</v>
      </c>
      <c r="BD6144" t="s">
        <v>60453</v>
      </c>
    </row>
    <row r="6145" spans="49:56" x14ac:dyDescent="0.3">
      <c r="AW6145" t="s">
        <v>60454</v>
      </c>
      <c r="BA6145" t="s">
        <v>60455</v>
      </c>
      <c r="BB6145" t="s">
        <v>60456</v>
      </c>
      <c r="BD6145" t="s">
        <v>60457</v>
      </c>
    </row>
    <row r="6146" spans="49:56" x14ac:dyDescent="0.3">
      <c r="AW6146" t="s">
        <v>60458</v>
      </c>
      <c r="BA6146" t="s">
        <v>60459</v>
      </c>
      <c r="BB6146" t="s">
        <v>60460</v>
      </c>
      <c r="BD6146" t="s">
        <v>60461</v>
      </c>
    </row>
    <row r="6147" spans="49:56" x14ac:dyDescent="0.3">
      <c r="AW6147" t="s">
        <v>60462</v>
      </c>
      <c r="BA6147" t="s">
        <v>60463</v>
      </c>
      <c r="BB6147" t="s">
        <v>60464</v>
      </c>
      <c r="BD6147" t="s">
        <v>60465</v>
      </c>
    </row>
    <row r="6148" spans="49:56" x14ac:dyDescent="0.3">
      <c r="AW6148" t="s">
        <v>60466</v>
      </c>
      <c r="BA6148" t="s">
        <v>60467</v>
      </c>
      <c r="BB6148" t="s">
        <v>60468</v>
      </c>
      <c r="BD6148" t="s">
        <v>60469</v>
      </c>
    </row>
    <row r="6149" spans="49:56" x14ac:dyDescent="0.3">
      <c r="AW6149" t="s">
        <v>60470</v>
      </c>
      <c r="BA6149" t="s">
        <v>60471</v>
      </c>
      <c r="BB6149" t="s">
        <v>60472</v>
      </c>
      <c r="BD6149" t="s">
        <v>60473</v>
      </c>
    </row>
    <row r="6150" spans="49:56" x14ac:dyDescent="0.3">
      <c r="AW6150" t="s">
        <v>60474</v>
      </c>
      <c r="BA6150" t="s">
        <v>60475</v>
      </c>
      <c r="BB6150" t="s">
        <v>60476</v>
      </c>
      <c r="BD6150" t="s">
        <v>60477</v>
      </c>
    </row>
    <row r="6151" spans="49:56" x14ac:dyDescent="0.3">
      <c r="AW6151" t="s">
        <v>60478</v>
      </c>
      <c r="BA6151" t="s">
        <v>60479</v>
      </c>
      <c r="BB6151" t="s">
        <v>60480</v>
      </c>
      <c r="BD6151" t="s">
        <v>60481</v>
      </c>
    </row>
    <row r="6152" spans="49:56" x14ac:dyDescent="0.3">
      <c r="AW6152" t="s">
        <v>60482</v>
      </c>
      <c r="BA6152" t="s">
        <v>60483</v>
      </c>
      <c r="BB6152" t="s">
        <v>60484</v>
      </c>
      <c r="BD6152" t="s">
        <v>60485</v>
      </c>
    </row>
    <row r="6153" spans="49:56" x14ac:dyDescent="0.3">
      <c r="AW6153" t="s">
        <v>60486</v>
      </c>
      <c r="BA6153" t="s">
        <v>60487</v>
      </c>
      <c r="BB6153" t="s">
        <v>60488</v>
      </c>
      <c r="BD6153" t="s">
        <v>60489</v>
      </c>
    </row>
    <row r="6154" spans="49:56" x14ac:dyDescent="0.3">
      <c r="AW6154" t="s">
        <v>60490</v>
      </c>
      <c r="BA6154" t="s">
        <v>60491</v>
      </c>
      <c r="BB6154" t="s">
        <v>60492</v>
      </c>
      <c r="BD6154" t="s">
        <v>60493</v>
      </c>
    </row>
    <row r="6155" spans="49:56" x14ac:dyDescent="0.3">
      <c r="AW6155" t="s">
        <v>60494</v>
      </c>
      <c r="BA6155" t="s">
        <v>60495</v>
      </c>
      <c r="BB6155" t="s">
        <v>60496</v>
      </c>
      <c r="BD6155" t="s">
        <v>60497</v>
      </c>
    </row>
    <row r="6156" spans="49:56" x14ac:dyDescent="0.3">
      <c r="AW6156" t="s">
        <v>60498</v>
      </c>
      <c r="BA6156" t="s">
        <v>60499</v>
      </c>
      <c r="BB6156" t="s">
        <v>60500</v>
      </c>
      <c r="BD6156" t="s">
        <v>60501</v>
      </c>
    </row>
    <row r="6157" spans="49:56" x14ac:dyDescent="0.3">
      <c r="AW6157" t="s">
        <v>60502</v>
      </c>
      <c r="BA6157" t="s">
        <v>60503</v>
      </c>
      <c r="BB6157" t="s">
        <v>60504</v>
      </c>
      <c r="BD6157" t="s">
        <v>60505</v>
      </c>
    </row>
    <row r="6158" spans="49:56" x14ac:dyDescent="0.3">
      <c r="AW6158" t="s">
        <v>60506</v>
      </c>
      <c r="BA6158" t="s">
        <v>60507</v>
      </c>
      <c r="BB6158" t="s">
        <v>60508</v>
      </c>
      <c r="BD6158" t="s">
        <v>60509</v>
      </c>
    </row>
    <row r="6159" spans="49:56" x14ac:dyDescent="0.3">
      <c r="AW6159" t="s">
        <v>60510</v>
      </c>
      <c r="BA6159" t="s">
        <v>60511</v>
      </c>
      <c r="BB6159" t="s">
        <v>60512</v>
      </c>
      <c r="BD6159" t="s">
        <v>60513</v>
      </c>
    </row>
    <row r="6160" spans="49:56" x14ac:dyDescent="0.3">
      <c r="AW6160" t="s">
        <v>60514</v>
      </c>
      <c r="BA6160" t="s">
        <v>60515</v>
      </c>
      <c r="BB6160" t="s">
        <v>60516</v>
      </c>
      <c r="BD6160" t="s">
        <v>60517</v>
      </c>
    </row>
    <row r="6161" spans="49:56" x14ac:dyDescent="0.3">
      <c r="AW6161" t="s">
        <v>60518</v>
      </c>
      <c r="BA6161" t="s">
        <v>60519</v>
      </c>
      <c r="BB6161" t="s">
        <v>60520</v>
      </c>
      <c r="BD6161" t="s">
        <v>60521</v>
      </c>
    </row>
    <row r="6162" spans="49:56" x14ac:dyDescent="0.3">
      <c r="AW6162" t="s">
        <v>60522</v>
      </c>
      <c r="BA6162" t="s">
        <v>60523</v>
      </c>
      <c r="BB6162" t="s">
        <v>60524</v>
      </c>
      <c r="BD6162" t="s">
        <v>60525</v>
      </c>
    </row>
    <row r="6163" spans="49:56" x14ac:dyDescent="0.3">
      <c r="AW6163" t="s">
        <v>60526</v>
      </c>
      <c r="BA6163" t="s">
        <v>60527</v>
      </c>
      <c r="BB6163" t="s">
        <v>60528</v>
      </c>
      <c r="BD6163" t="s">
        <v>60529</v>
      </c>
    </row>
    <row r="6164" spans="49:56" x14ac:dyDescent="0.3">
      <c r="AW6164" t="s">
        <v>60530</v>
      </c>
      <c r="BA6164" t="s">
        <v>60531</v>
      </c>
      <c r="BB6164" t="s">
        <v>60532</v>
      </c>
      <c r="BD6164" t="s">
        <v>60533</v>
      </c>
    </row>
    <row r="6165" spans="49:56" x14ac:dyDescent="0.3">
      <c r="AW6165" t="s">
        <v>60534</v>
      </c>
      <c r="BA6165" t="s">
        <v>60535</v>
      </c>
      <c r="BB6165" t="s">
        <v>60536</v>
      </c>
      <c r="BD6165" t="s">
        <v>60537</v>
      </c>
    </row>
    <row r="6166" spans="49:56" x14ac:dyDescent="0.3">
      <c r="AW6166" t="s">
        <v>60538</v>
      </c>
      <c r="BA6166" t="s">
        <v>60539</v>
      </c>
      <c r="BB6166" t="s">
        <v>60540</v>
      </c>
      <c r="BD6166" t="s">
        <v>60541</v>
      </c>
    </row>
    <row r="6167" spans="49:56" x14ac:dyDescent="0.3">
      <c r="AW6167" t="s">
        <v>60542</v>
      </c>
      <c r="BA6167" t="s">
        <v>60543</v>
      </c>
      <c r="BB6167" t="s">
        <v>60544</v>
      </c>
      <c r="BD6167" t="s">
        <v>60545</v>
      </c>
    </row>
    <row r="6168" spans="49:56" x14ac:dyDescent="0.3">
      <c r="AW6168" t="s">
        <v>60546</v>
      </c>
      <c r="BA6168" t="s">
        <v>60547</v>
      </c>
      <c r="BB6168" t="s">
        <v>60548</v>
      </c>
      <c r="BD6168" t="s">
        <v>60549</v>
      </c>
    </row>
    <row r="6169" spans="49:56" x14ac:dyDescent="0.3">
      <c r="AW6169" t="s">
        <v>60550</v>
      </c>
      <c r="BA6169" t="s">
        <v>60551</v>
      </c>
      <c r="BB6169" t="s">
        <v>60552</v>
      </c>
      <c r="BD6169" t="s">
        <v>60553</v>
      </c>
    </row>
    <row r="6170" spans="49:56" x14ac:dyDescent="0.3">
      <c r="AW6170" t="s">
        <v>60554</v>
      </c>
      <c r="BA6170" t="s">
        <v>60555</v>
      </c>
      <c r="BB6170" t="s">
        <v>60556</v>
      </c>
      <c r="BD6170" t="s">
        <v>60557</v>
      </c>
    </row>
    <row r="6171" spans="49:56" x14ac:dyDescent="0.3">
      <c r="AW6171" t="s">
        <v>60558</v>
      </c>
      <c r="BA6171" t="s">
        <v>60559</v>
      </c>
      <c r="BB6171" t="s">
        <v>60560</v>
      </c>
      <c r="BD6171" t="s">
        <v>60561</v>
      </c>
    </row>
    <row r="6172" spans="49:56" x14ac:dyDescent="0.3">
      <c r="AW6172" t="s">
        <v>60562</v>
      </c>
      <c r="BA6172" t="s">
        <v>60563</v>
      </c>
      <c r="BB6172" t="s">
        <v>60564</v>
      </c>
      <c r="BD6172" t="s">
        <v>60565</v>
      </c>
    </row>
    <row r="6173" spans="49:56" x14ac:dyDescent="0.3">
      <c r="AW6173" t="s">
        <v>60566</v>
      </c>
      <c r="BA6173" t="s">
        <v>60567</v>
      </c>
      <c r="BB6173" t="s">
        <v>60568</v>
      </c>
      <c r="BD6173" t="s">
        <v>60569</v>
      </c>
    </row>
    <row r="6174" spans="49:56" x14ac:dyDescent="0.3">
      <c r="AW6174" t="s">
        <v>60570</v>
      </c>
      <c r="BA6174" t="s">
        <v>60571</v>
      </c>
      <c r="BB6174" t="s">
        <v>60572</v>
      </c>
      <c r="BD6174" t="s">
        <v>60573</v>
      </c>
    </row>
    <row r="6175" spans="49:56" x14ac:dyDescent="0.3">
      <c r="AW6175" t="s">
        <v>21862</v>
      </c>
      <c r="BA6175" t="s">
        <v>60574</v>
      </c>
      <c r="BB6175" t="s">
        <v>60575</v>
      </c>
      <c r="BD6175" t="s">
        <v>60576</v>
      </c>
    </row>
    <row r="6176" spans="49:56" x14ac:dyDescent="0.3">
      <c r="AW6176" t="s">
        <v>60577</v>
      </c>
      <c r="BA6176" t="s">
        <v>60578</v>
      </c>
      <c r="BB6176" t="s">
        <v>60579</v>
      </c>
      <c r="BD6176" t="s">
        <v>60580</v>
      </c>
    </row>
    <row r="6177" spans="49:56" x14ac:dyDescent="0.3">
      <c r="AW6177" t="s">
        <v>60581</v>
      </c>
      <c r="BA6177" t="s">
        <v>60582</v>
      </c>
      <c r="BB6177" t="s">
        <v>60583</v>
      </c>
      <c r="BD6177" t="s">
        <v>60584</v>
      </c>
    </row>
    <row r="6178" spans="49:56" x14ac:dyDescent="0.3">
      <c r="AW6178" t="s">
        <v>60585</v>
      </c>
      <c r="BA6178" t="s">
        <v>60586</v>
      </c>
      <c r="BB6178" t="s">
        <v>60587</v>
      </c>
      <c r="BD6178" t="s">
        <v>60588</v>
      </c>
    </row>
    <row r="6179" spans="49:56" x14ac:dyDescent="0.3">
      <c r="AW6179" t="s">
        <v>60589</v>
      </c>
      <c r="BA6179" t="s">
        <v>60590</v>
      </c>
      <c r="BB6179" t="s">
        <v>60591</v>
      </c>
      <c r="BD6179" t="s">
        <v>60592</v>
      </c>
    </row>
    <row r="6180" spans="49:56" x14ac:dyDescent="0.3">
      <c r="AW6180" t="s">
        <v>60593</v>
      </c>
      <c r="BA6180" t="s">
        <v>60594</v>
      </c>
      <c r="BB6180" t="s">
        <v>60595</v>
      </c>
      <c r="BD6180" t="s">
        <v>60596</v>
      </c>
    </row>
    <row r="6181" spans="49:56" x14ac:dyDescent="0.3">
      <c r="AW6181" t="s">
        <v>60597</v>
      </c>
      <c r="BA6181" t="s">
        <v>60598</v>
      </c>
      <c r="BB6181" t="s">
        <v>60599</v>
      </c>
      <c r="BD6181" t="s">
        <v>60600</v>
      </c>
    </row>
    <row r="6182" spans="49:56" x14ac:dyDescent="0.3">
      <c r="AW6182" t="s">
        <v>60601</v>
      </c>
      <c r="BA6182" t="s">
        <v>60602</v>
      </c>
      <c r="BB6182" t="s">
        <v>60603</v>
      </c>
      <c r="BD6182" t="s">
        <v>60604</v>
      </c>
    </row>
    <row r="6183" spans="49:56" x14ac:dyDescent="0.3">
      <c r="AW6183" t="s">
        <v>60605</v>
      </c>
      <c r="BA6183" t="s">
        <v>60606</v>
      </c>
      <c r="BB6183" t="s">
        <v>60607</v>
      </c>
      <c r="BD6183" t="s">
        <v>60608</v>
      </c>
    </row>
    <row r="6184" spans="49:56" x14ac:dyDescent="0.3">
      <c r="AW6184" t="s">
        <v>60609</v>
      </c>
      <c r="BA6184" t="s">
        <v>60610</v>
      </c>
      <c r="BB6184" t="s">
        <v>60611</v>
      </c>
      <c r="BD6184" t="s">
        <v>60612</v>
      </c>
    </row>
    <row r="6185" spans="49:56" x14ac:dyDescent="0.3">
      <c r="AW6185" t="s">
        <v>60613</v>
      </c>
      <c r="BA6185" t="s">
        <v>60614</v>
      </c>
      <c r="BB6185" t="s">
        <v>60615</v>
      </c>
      <c r="BD6185" t="s">
        <v>60616</v>
      </c>
    </row>
    <row r="6186" spans="49:56" x14ac:dyDescent="0.3">
      <c r="AW6186" t="s">
        <v>60617</v>
      </c>
      <c r="BA6186" t="s">
        <v>60618</v>
      </c>
      <c r="BB6186" t="s">
        <v>60619</v>
      </c>
      <c r="BD6186" t="s">
        <v>60620</v>
      </c>
    </row>
    <row r="6187" spans="49:56" x14ac:dyDescent="0.3">
      <c r="AW6187" t="s">
        <v>60621</v>
      </c>
      <c r="BA6187" t="s">
        <v>60622</v>
      </c>
      <c r="BB6187" t="s">
        <v>60623</v>
      </c>
      <c r="BD6187" t="s">
        <v>60624</v>
      </c>
    </row>
    <row r="6188" spans="49:56" x14ac:dyDescent="0.3">
      <c r="AW6188" t="s">
        <v>60625</v>
      </c>
      <c r="BA6188" t="s">
        <v>60626</v>
      </c>
      <c r="BB6188" t="s">
        <v>60627</v>
      </c>
      <c r="BD6188" t="s">
        <v>60628</v>
      </c>
    </row>
    <row r="6189" spans="49:56" x14ac:dyDescent="0.3">
      <c r="AW6189" t="s">
        <v>60629</v>
      </c>
      <c r="BA6189" t="s">
        <v>60630</v>
      </c>
      <c r="BB6189" t="s">
        <v>60631</v>
      </c>
      <c r="BD6189" t="s">
        <v>60632</v>
      </c>
    </row>
    <row r="6190" spans="49:56" x14ac:dyDescent="0.3">
      <c r="AW6190" t="s">
        <v>60633</v>
      </c>
      <c r="BA6190" t="s">
        <v>60634</v>
      </c>
      <c r="BB6190" t="s">
        <v>60635</v>
      </c>
      <c r="BD6190" t="s">
        <v>60636</v>
      </c>
    </row>
    <row r="6191" spans="49:56" x14ac:dyDescent="0.3">
      <c r="AW6191" t="s">
        <v>60637</v>
      </c>
      <c r="BA6191" t="s">
        <v>60638</v>
      </c>
      <c r="BB6191" t="s">
        <v>60639</v>
      </c>
      <c r="BD6191" t="s">
        <v>60640</v>
      </c>
    </row>
    <row r="6192" spans="49:56" x14ac:dyDescent="0.3">
      <c r="AW6192" t="s">
        <v>60641</v>
      </c>
      <c r="BA6192" t="s">
        <v>60642</v>
      </c>
      <c r="BB6192" t="s">
        <v>60643</v>
      </c>
      <c r="BD6192" t="s">
        <v>60644</v>
      </c>
    </row>
    <row r="6193" spans="49:56" x14ac:dyDescent="0.3">
      <c r="AW6193" t="s">
        <v>60645</v>
      </c>
      <c r="BA6193" t="s">
        <v>60646</v>
      </c>
      <c r="BB6193" t="s">
        <v>60647</v>
      </c>
      <c r="BD6193" t="s">
        <v>60648</v>
      </c>
    </row>
    <row r="6194" spans="49:56" x14ac:dyDescent="0.3">
      <c r="AW6194" t="s">
        <v>60649</v>
      </c>
      <c r="BA6194" t="s">
        <v>60650</v>
      </c>
      <c r="BB6194" t="s">
        <v>60651</v>
      </c>
      <c r="BD6194" t="s">
        <v>60652</v>
      </c>
    </row>
    <row r="6195" spans="49:56" x14ac:dyDescent="0.3">
      <c r="AW6195" t="s">
        <v>60653</v>
      </c>
      <c r="BA6195" t="s">
        <v>60654</v>
      </c>
      <c r="BB6195" t="s">
        <v>60655</v>
      </c>
      <c r="BD6195" t="s">
        <v>60656</v>
      </c>
    </row>
    <row r="6196" spans="49:56" x14ac:dyDescent="0.3">
      <c r="AW6196" t="s">
        <v>60657</v>
      </c>
      <c r="BA6196" t="s">
        <v>60658</v>
      </c>
      <c r="BB6196" t="s">
        <v>60659</v>
      </c>
      <c r="BD6196" t="s">
        <v>60660</v>
      </c>
    </row>
    <row r="6197" spans="49:56" x14ac:dyDescent="0.3">
      <c r="AW6197" t="s">
        <v>60661</v>
      </c>
      <c r="BA6197" t="s">
        <v>60662</v>
      </c>
      <c r="BB6197" t="s">
        <v>60663</v>
      </c>
      <c r="BD6197" t="s">
        <v>60664</v>
      </c>
    </row>
    <row r="6198" spans="49:56" x14ac:dyDescent="0.3">
      <c r="AW6198" t="s">
        <v>60665</v>
      </c>
      <c r="BA6198" t="s">
        <v>60666</v>
      </c>
      <c r="BB6198" t="s">
        <v>60667</v>
      </c>
      <c r="BD6198" t="s">
        <v>60668</v>
      </c>
    </row>
    <row r="6199" spans="49:56" x14ac:dyDescent="0.3">
      <c r="AW6199" t="s">
        <v>60669</v>
      </c>
      <c r="BA6199" t="s">
        <v>60670</v>
      </c>
      <c r="BB6199" t="s">
        <v>60671</v>
      </c>
      <c r="BD6199" t="s">
        <v>60672</v>
      </c>
    </row>
    <row r="6200" spans="49:56" x14ac:dyDescent="0.3">
      <c r="AW6200" t="s">
        <v>60673</v>
      </c>
      <c r="BA6200" t="s">
        <v>60674</v>
      </c>
      <c r="BB6200" t="s">
        <v>60675</v>
      </c>
      <c r="BD6200" t="s">
        <v>60676</v>
      </c>
    </row>
    <row r="6201" spans="49:56" x14ac:dyDescent="0.3">
      <c r="AW6201" t="s">
        <v>60677</v>
      </c>
      <c r="BA6201" t="s">
        <v>60678</v>
      </c>
      <c r="BB6201" t="s">
        <v>60679</v>
      </c>
      <c r="BD6201" t="s">
        <v>60680</v>
      </c>
    </row>
    <row r="6202" spans="49:56" x14ac:dyDescent="0.3">
      <c r="AW6202" t="s">
        <v>60681</v>
      </c>
      <c r="BA6202" t="s">
        <v>60682</v>
      </c>
      <c r="BB6202" t="s">
        <v>60683</v>
      </c>
      <c r="BD6202" t="s">
        <v>60684</v>
      </c>
    </row>
    <row r="6203" spans="49:56" x14ac:dyDescent="0.3">
      <c r="AW6203" t="s">
        <v>60685</v>
      </c>
      <c r="BA6203" t="s">
        <v>60686</v>
      </c>
      <c r="BB6203" t="s">
        <v>60687</v>
      </c>
      <c r="BD6203" t="s">
        <v>60688</v>
      </c>
    </row>
    <row r="6204" spans="49:56" x14ac:dyDescent="0.3">
      <c r="AW6204" t="s">
        <v>60689</v>
      </c>
      <c r="BA6204" t="s">
        <v>60690</v>
      </c>
      <c r="BB6204" t="s">
        <v>60691</v>
      </c>
      <c r="BD6204" t="s">
        <v>60692</v>
      </c>
    </row>
    <row r="6205" spans="49:56" x14ac:dyDescent="0.3">
      <c r="AW6205" t="s">
        <v>60693</v>
      </c>
      <c r="BA6205" t="s">
        <v>60694</v>
      </c>
      <c r="BB6205" t="s">
        <v>60695</v>
      </c>
      <c r="BD6205" t="s">
        <v>60696</v>
      </c>
    </row>
    <row r="6206" spans="49:56" x14ac:dyDescent="0.3">
      <c r="AW6206" t="s">
        <v>60697</v>
      </c>
      <c r="BA6206" t="s">
        <v>60698</v>
      </c>
      <c r="BB6206" t="s">
        <v>60699</v>
      </c>
      <c r="BD6206" t="s">
        <v>60700</v>
      </c>
    </row>
    <row r="6207" spans="49:56" x14ac:dyDescent="0.3">
      <c r="AW6207" t="s">
        <v>60701</v>
      </c>
      <c r="BA6207" t="s">
        <v>60702</v>
      </c>
      <c r="BB6207" t="s">
        <v>60703</v>
      </c>
      <c r="BD6207" t="s">
        <v>60704</v>
      </c>
    </row>
    <row r="6208" spans="49:56" x14ac:dyDescent="0.3">
      <c r="AW6208" t="s">
        <v>60705</v>
      </c>
      <c r="BA6208" t="s">
        <v>60706</v>
      </c>
      <c r="BB6208" t="s">
        <v>60707</v>
      </c>
      <c r="BD6208" t="s">
        <v>60708</v>
      </c>
    </row>
    <row r="6209" spans="49:56" x14ac:dyDescent="0.3">
      <c r="AW6209" t="s">
        <v>60709</v>
      </c>
      <c r="BA6209" t="s">
        <v>60710</v>
      </c>
      <c r="BB6209" t="s">
        <v>60711</v>
      </c>
      <c r="BD6209" t="s">
        <v>60712</v>
      </c>
    </row>
    <row r="6210" spans="49:56" x14ac:dyDescent="0.3">
      <c r="AW6210" t="s">
        <v>60713</v>
      </c>
      <c r="BA6210" t="s">
        <v>60714</v>
      </c>
      <c r="BB6210" t="s">
        <v>60715</v>
      </c>
      <c r="BD6210" t="s">
        <v>60716</v>
      </c>
    </row>
    <row r="6211" spans="49:56" x14ac:dyDescent="0.3">
      <c r="AW6211" t="s">
        <v>60717</v>
      </c>
      <c r="BA6211" t="s">
        <v>60718</v>
      </c>
      <c r="BB6211" t="s">
        <v>60719</v>
      </c>
      <c r="BD6211" t="s">
        <v>60720</v>
      </c>
    </row>
    <row r="6212" spans="49:56" x14ac:dyDescent="0.3">
      <c r="AW6212" t="s">
        <v>60721</v>
      </c>
      <c r="BA6212" t="s">
        <v>60722</v>
      </c>
      <c r="BB6212" t="s">
        <v>60723</v>
      </c>
      <c r="BD6212" t="s">
        <v>60724</v>
      </c>
    </row>
    <row r="6213" spans="49:56" x14ac:dyDescent="0.3">
      <c r="AW6213" t="s">
        <v>60725</v>
      </c>
      <c r="BA6213" t="s">
        <v>60726</v>
      </c>
      <c r="BB6213" t="s">
        <v>60727</v>
      </c>
      <c r="BD6213" t="s">
        <v>60728</v>
      </c>
    </row>
    <row r="6214" spans="49:56" x14ac:dyDescent="0.3">
      <c r="AW6214" t="s">
        <v>60729</v>
      </c>
      <c r="BA6214" t="s">
        <v>60730</v>
      </c>
      <c r="BB6214" t="s">
        <v>60731</v>
      </c>
      <c r="BD6214" t="s">
        <v>60732</v>
      </c>
    </row>
    <row r="6215" spans="49:56" x14ac:dyDescent="0.3">
      <c r="AW6215" t="s">
        <v>60733</v>
      </c>
      <c r="BA6215" t="s">
        <v>60734</v>
      </c>
      <c r="BB6215" t="s">
        <v>60735</v>
      </c>
      <c r="BD6215" t="s">
        <v>60736</v>
      </c>
    </row>
    <row r="6216" spans="49:56" x14ac:dyDescent="0.3">
      <c r="AW6216" t="s">
        <v>60737</v>
      </c>
      <c r="BA6216" t="s">
        <v>60738</v>
      </c>
      <c r="BB6216" t="s">
        <v>60739</v>
      </c>
      <c r="BD6216" t="s">
        <v>60740</v>
      </c>
    </row>
    <row r="6217" spans="49:56" x14ac:dyDescent="0.3">
      <c r="AW6217" t="s">
        <v>60741</v>
      </c>
      <c r="BA6217" t="s">
        <v>60742</v>
      </c>
      <c r="BB6217" t="s">
        <v>60743</v>
      </c>
      <c r="BD6217" t="s">
        <v>60744</v>
      </c>
    </row>
    <row r="6218" spans="49:56" x14ac:dyDescent="0.3">
      <c r="AW6218" t="s">
        <v>60745</v>
      </c>
      <c r="BA6218" t="s">
        <v>60746</v>
      </c>
      <c r="BB6218" t="s">
        <v>60747</v>
      </c>
      <c r="BD6218" t="s">
        <v>60748</v>
      </c>
    </row>
    <row r="6219" spans="49:56" x14ac:dyDescent="0.3">
      <c r="AW6219" t="s">
        <v>60749</v>
      </c>
      <c r="BA6219" t="s">
        <v>60750</v>
      </c>
      <c r="BB6219" t="s">
        <v>60751</v>
      </c>
      <c r="BD6219" t="s">
        <v>60752</v>
      </c>
    </row>
    <row r="6220" spans="49:56" x14ac:dyDescent="0.3">
      <c r="AW6220" t="s">
        <v>60753</v>
      </c>
      <c r="BA6220" t="s">
        <v>60754</v>
      </c>
      <c r="BB6220" t="s">
        <v>60755</v>
      </c>
      <c r="BD6220" t="s">
        <v>60756</v>
      </c>
    </row>
    <row r="6221" spans="49:56" x14ac:dyDescent="0.3">
      <c r="AW6221" t="s">
        <v>60757</v>
      </c>
      <c r="BA6221" t="s">
        <v>60758</v>
      </c>
      <c r="BB6221" t="s">
        <v>60759</v>
      </c>
      <c r="BD6221" t="s">
        <v>60760</v>
      </c>
    </row>
    <row r="6222" spans="49:56" x14ac:dyDescent="0.3">
      <c r="AW6222" t="s">
        <v>60761</v>
      </c>
      <c r="BA6222" t="s">
        <v>60762</v>
      </c>
      <c r="BB6222" t="s">
        <v>60763</v>
      </c>
      <c r="BD6222" t="s">
        <v>60764</v>
      </c>
    </row>
    <row r="6223" spans="49:56" x14ac:dyDescent="0.3">
      <c r="AW6223" t="s">
        <v>60765</v>
      </c>
      <c r="BA6223" t="s">
        <v>60766</v>
      </c>
      <c r="BB6223" t="s">
        <v>60767</v>
      </c>
      <c r="BD6223" t="s">
        <v>60768</v>
      </c>
    </row>
    <row r="6224" spans="49:56" x14ac:dyDescent="0.3">
      <c r="AW6224" t="s">
        <v>60769</v>
      </c>
      <c r="BA6224" t="s">
        <v>60770</v>
      </c>
      <c r="BB6224" t="s">
        <v>60771</v>
      </c>
      <c r="BD6224" t="s">
        <v>60772</v>
      </c>
    </row>
    <row r="6225" spans="49:56" x14ac:dyDescent="0.3">
      <c r="AW6225" t="s">
        <v>60773</v>
      </c>
      <c r="BA6225" t="s">
        <v>60774</v>
      </c>
      <c r="BB6225" t="s">
        <v>60775</v>
      </c>
      <c r="BD6225" t="s">
        <v>60776</v>
      </c>
    </row>
    <row r="6226" spans="49:56" x14ac:dyDescent="0.3">
      <c r="AW6226" t="s">
        <v>60777</v>
      </c>
      <c r="BA6226" t="s">
        <v>60778</v>
      </c>
      <c r="BB6226" t="s">
        <v>60779</v>
      </c>
      <c r="BD6226" t="s">
        <v>60780</v>
      </c>
    </row>
    <row r="6227" spans="49:56" x14ac:dyDescent="0.3">
      <c r="AW6227" t="s">
        <v>60781</v>
      </c>
      <c r="BA6227" t="s">
        <v>60782</v>
      </c>
      <c r="BB6227" t="s">
        <v>60783</v>
      </c>
      <c r="BD6227" t="s">
        <v>60784</v>
      </c>
    </row>
    <row r="6228" spans="49:56" x14ac:dyDescent="0.3">
      <c r="AW6228" t="s">
        <v>60785</v>
      </c>
      <c r="BA6228" t="s">
        <v>60786</v>
      </c>
      <c r="BB6228" t="s">
        <v>60787</v>
      </c>
      <c r="BD6228" t="s">
        <v>60788</v>
      </c>
    </row>
    <row r="6229" spans="49:56" x14ac:dyDescent="0.3">
      <c r="AW6229" t="s">
        <v>60789</v>
      </c>
      <c r="BA6229" t="s">
        <v>60790</v>
      </c>
      <c r="BB6229" t="s">
        <v>60791</v>
      </c>
      <c r="BD6229" t="s">
        <v>60792</v>
      </c>
    </row>
    <row r="6230" spans="49:56" x14ac:dyDescent="0.3">
      <c r="AW6230" t="s">
        <v>60793</v>
      </c>
      <c r="BA6230" t="s">
        <v>60794</v>
      </c>
      <c r="BB6230" t="s">
        <v>60795</v>
      </c>
      <c r="BD6230" t="s">
        <v>60796</v>
      </c>
    </row>
    <row r="6231" spans="49:56" x14ac:dyDescent="0.3">
      <c r="AW6231" t="s">
        <v>60797</v>
      </c>
      <c r="BA6231" t="s">
        <v>60798</v>
      </c>
      <c r="BB6231" t="s">
        <v>60799</v>
      </c>
      <c r="BD6231" t="s">
        <v>60800</v>
      </c>
    </row>
    <row r="6232" spans="49:56" x14ac:dyDescent="0.3">
      <c r="AW6232" t="s">
        <v>60801</v>
      </c>
      <c r="BA6232" t="s">
        <v>60802</v>
      </c>
      <c r="BB6232" t="s">
        <v>60803</v>
      </c>
      <c r="BD6232" t="s">
        <v>60804</v>
      </c>
    </row>
    <row r="6233" spans="49:56" x14ac:dyDescent="0.3">
      <c r="AW6233" t="s">
        <v>60805</v>
      </c>
      <c r="BA6233" t="s">
        <v>60806</v>
      </c>
      <c r="BB6233" t="s">
        <v>60807</v>
      </c>
      <c r="BD6233" t="s">
        <v>60808</v>
      </c>
    </row>
    <row r="6234" spans="49:56" x14ac:dyDescent="0.3">
      <c r="AW6234" t="s">
        <v>24698</v>
      </c>
      <c r="BA6234" t="s">
        <v>60809</v>
      </c>
      <c r="BB6234" t="s">
        <v>60810</v>
      </c>
      <c r="BD6234" t="s">
        <v>60811</v>
      </c>
    </row>
    <row r="6235" spans="49:56" x14ac:dyDescent="0.3">
      <c r="AW6235" t="s">
        <v>60812</v>
      </c>
      <c r="BA6235" t="s">
        <v>60813</v>
      </c>
      <c r="BB6235" t="s">
        <v>60814</v>
      </c>
      <c r="BD6235" t="s">
        <v>60815</v>
      </c>
    </row>
    <row r="6236" spans="49:56" x14ac:dyDescent="0.3">
      <c r="AW6236" t="s">
        <v>60816</v>
      </c>
      <c r="BA6236" t="s">
        <v>60817</v>
      </c>
      <c r="BB6236" t="s">
        <v>60818</v>
      </c>
      <c r="BD6236" t="s">
        <v>60819</v>
      </c>
    </row>
    <row r="6237" spans="49:56" x14ac:dyDescent="0.3">
      <c r="AW6237" t="s">
        <v>60820</v>
      </c>
      <c r="BA6237" t="s">
        <v>60821</v>
      </c>
      <c r="BB6237" t="s">
        <v>847</v>
      </c>
      <c r="BD6237" t="s">
        <v>60822</v>
      </c>
    </row>
    <row r="6238" spans="49:56" x14ac:dyDescent="0.3">
      <c r="AW6238" t="s">
        <v>60823</v>
      </c>
      <c r="BA6238" t="s">
        <v>60824</v>
      </c>
      <c r="BB6238" t="s">
        <v>60825</v>
      </c>
      <c r="BD6238" t="s">
        <v>60826</v>
      </c>
    </row>
    <row r="6239" spans="49:56" x14ac:dyDescent="0.3">
      <c r="AW6239" t="s">
        <v>60827</v>
      </c>
      <c r="BA6239" t="s">
        <v>60828</v>
      </c>
      <c r="BB6239" t="s">
        <v>60829</v>
      </c>
      <c r="BD6239" t="s">
        <v>60830</v>
      </c>
    </row>
    <row r="6240" spans="49:56" x14ac:dyDescent="0.3">
      <c r="AW6240" t="s">
        <v>60831</v>
      </c>
      <c r="BA6240" t="s">
        <v>60832</v>
      </c>
      <c r="BB6240" t="s">
        <v>60833</v>
      </c>
      <c r="BD6240" t="s">
        <v>60834</v>
      </c>
    </row>
    <row r="6241" spans="49:56" x14ac:dyDescent="0.3">
      <c r="AW6241" t="s">
        <v>60835</v>
      </c>
      <c r="BA6241" t="s">
        <v>28254</v>
      </c>
      <c r="BB6241" t="s">
        <v>60836</v>
      </c>
      <c r="BD6241" t="s">
        <v>60837</v>
      </c>
    </row>
    <row r="6242" spans="49:56" x14ac:dyDescent="0.3">
      <c r="AW6242" t="s">
        <v>60838</v>
      </c>
      <c r="BA6242" t="s">
        <v>60839</v>
      </c>
      <c r="BB6242" t="s">
        <v>60840</v>
      </c>
      <c r="BD6242" t="s">
        <v>60841</v>
      </c>
    </row>
    <row r="6243" spans="49:56" x14ac:dyDescent="0.3">
      <c r="AW6243" t="s">
        <v>60842</v>
      </c>
      <c r="BA6243" t="s">
        <v>60843</v>
      </c>
      <c r="BB6243" t="s">
        <v>60844</v>
      </c>
      <c r="BD6243" t="s">
        <v>60845</v>
      </c>
    </row>
    <row r="6244" spans="49:56" x14ac:dyDescent="0.3">
      <c r="AW6244" t="s">
        <v>60846</v>
      </c>
      <c r="BA6244" t="s">
        <v>60847</v>
      </c>
      <c r="BB6244" t="s">
        <v>60848</v>
      </c>
      <c r="BD6244" t="s">
        <v>60849</v>
      </c>
    </row>
    <row r="6245" spans="49:56" x14ac:dyDescent="0.3">
      <c r="AW6245" t="s">
        <v>60850</v>
      </c>
      <c r="BA6245" t="s">
        <v>60851</v>
      </c>
      <c r="BB6245" t="s">
        <v>60852</v>
      </c>
      <c r="BD6245" t="s">
        <v>60853</v>
      </c>
    </row>
    <row r="6246" spans="49:56" x14ac:dyDescent="0.3">
      <c r="AW6246" t="s">
        <v>60854</v>
      </c>
      <c r="BA6246" t="s">
        <v>60855</v>
      </c>
      <c r="BB6246" t="s">
        <v>60856</v>
      </c>
      <c r="BD6246" t="s">
        <v>60857</v>
      </c>
    </row>
    <row r="6247" spans="49:56" x14ac:dyDescent="0.3">
      <c r="AW6247" t="s">
        <v>60858</v>
      </c>
      <c r="BA6247" t="s">
        <v>60859</v>
      </c>
      <c r="BB6247" t="s">
        <v>60860</v>
      </c>
      <c r="BD6247" t="s">
        <v>60861</v>
      </c>
    </row>
    <row r="6248" spans="49:56" x14ac:dyDescent="0.3">
      <c r="AW6248" t="s">
        <v>60862</v>
      </c>
      <c r="BA6248" t="s">
        <v>60863</v>
      </c>
      <c r="BB6248" t="s">
        <v>60864</v>
      </c>
      <c r="BD6248" t="s">
        <v>60865</v>
      </c>
    </row>
    <row r="6249" spans="49:56" x14ac:dyDescent="0.3">
      <c r="AW6249" t="s">
        <v>60866</v>
      </c>
      <c r="BA6249" t="s">
        <v>60867</v>
      </c>
      <c r="BB6249" t="s">
        <v>60868</v>
      </c>
      <c r="BD6249" t="s">
        <v>60869</v>
      </c>
    </row>
    <row r="6250" spans="49:56" x14ac:dyDescent="0.3">
      <c r="AW6250" t="s">
        <v>60870</v>
      </c>
      <c r="BA6250" t="s">
        <v>60871</v>
      </c>
      <c r="BB6250" t="s">
        <v>60872</v>
      </c>
      <c r="BD6250" t="s">
        <v>60873</v>
      </c>
    </row>
    <row r="6251" spans="49:56" x14ac:dyDescent="0.3">
      <c r="AW6251" t="s">
        <v>60874</v>
      </c>
      <c r="BA6251" t="s">
        <v>60875</v>
      </c>
      <c r="BB6251" t="s">
        <v>60876</v>
      </c>
      <c r="BD6251" t="s">
        <v>60877</v>
      </c>
    </row>
    <row r="6252" spans="49:56" x14ac:dyDescent="0.3">
      <c r="AW6252" t="s">
        <v>60878</v>
      </c>
      <c r="BA6252" t="s">
        <v>60879</v>
      </c>
      <c r="BB6252" t="s">
        <v>60880</v>
      </c>
      <c r="BD6252" t="s">
        <v>60881</v>
      </c>
    </row>
    <row r="6253" spans="49:56" x14ac:dyDescent="0.3">
      <c r="AW6253" t="s">
        <v>60882</v>
      </c>
      <c r="BA6253" t="s">
        <v>60883</v>
      </c>
      <c r="BB6253" t="s">
        <v>60884</v>
      </c>
      <c r="BD6253" t="s">
        <v>60885</v>
      </c>
    </row>
    <row r="6254" spans="49:56" x14ac:dyDescent="0.3">
      <c r="AW6254" t="s">
        <v>60886</v>
      </c>
      <c r="BA6254" t="s">
        <v>60887</v>
      </c>
      <c r="BB6254" t="s">
        <v>60888</v>
      </c>
      <c r="BD6254" t="s">
        <v>60889</v>
      </c>
    </row>
    <row r="6255" spans="49:56" x14ac:dyDescent="0.3">
      <c r="AW6255" t="s">
        <v>60890</v>
      </c>
      <c r="BA6255" t="s">
        <v>60891</v>
      </c>
      <c r="BB6255" t="s">
        <v>60892</v>
      </c>
      <c r="BD6255" t="s">
        <v>60893</v>
      </c>
    </row>
    <row r="6256" spans="49:56" x14ac:dyDescent="0.3">
      <c r="AW6256" t="s">
        <v>60894</v>
      </c>
      <c r="BA6256" t="s">
        <v>60895</v>
      </c>
      <c r="BB6256" t="s">
        <v>60896</v>
      </c>
      <c r="BD6256" t="s">
        <v>60897</v>
      </c>
    </row>
    <row r="6257" spans="49:56" x14ac:dyDescent="0.3">
      <c r="AW6257" t="s">
        <v>60898</v>
      </c>
      <c r="BA6257" t="s">
        <v>60899</v>
      </c>
      <c r="BB6257" t="s">
        <v>60900</v>
      </c>
      <c r="BD6257" t="s">
        <v>60901</v>
      </c>
    </row>
    <row r="6258" spans="49:56" x14ac:dyDescent="0.3">
      <c r="AW6258" t="s">
        <v>60902</v>
      </c>
      <c r="BA6258" t="s">
        <v>60903</v>
      </c>
      <c r="BB6258" t="s">
        <v>60904</v>
      </c>
      <c r="BD6258" t="s">
        <v>60905</v>
      </c>
    </row>
    <row r="6259" spans="49:56" x14ac:dyDescent="0.3">
      <c r="AW6259" t="s">
        <v>60906</v>
      </c>
      <c r="BA6259" t="s">
        <v>60907</v>
      </c>
      <c r="BB6259" t="s">
        <v>60908</v>
      </c>
      <c r="BD6259" t="s">
        <v>60909</v>
      </c>
    </row>
    <row r="6260" spans="49:56" x14ac:dyDescent="0.3">
      <c r="AW6260" t="s">
        <v>60910</v>
      </c>
      <c r="BA6260" t="s">
        <v>60911</v>
      </c>
      <c r="BB6260" t="s">
        <v>60912</v>
      </c>
      <c r="BD6260" t="s">
        <v>60913</v>
      </c>
    </row>
    <row r="6261" spans="49:56" x14ac:dyDescent="0.3">
      <c r="AW6261" t="s">
        <v>60914</v>
      </c>
      <c r="BA6261" t="s">
        <v>60915</v>
      </c>
      <c r="BB6261" t="s">
        <v>60916</v>
      </c>
      <c r="BD6261" t="s">
        <v>60917</v>
      </c>
    </row>
    <row r="6262" spans="49:56" x14ac:dyDescent="0.3">
      <c r="AW6262" t="s">
        <v>60918</v>
      </c>
      <c r="BA6262" t="s">
        <v>60919</v>
      </c>
      <c r="BB6262" t="s">
        <v>60920</v>
      </c>
      <c r="BD6262" t="s">
        <v>60921</v>
      </c>
    </row>
    <row r="6263" spans="49:56" x14ac:dyDescent="0.3">
      <c r="AW6263" t="s">
        <v>60922</v>
      </c>
      <c r="BA6263" t="s">
        <v>60923</v>
      </c>
      <c r="BB6263" t="s">
        <v>60924</v>
      </c>
      <c r="BD6263" t="s">
        <v>60925</v>
      </c>
    </row>
    <row r="6264" spans="49:56" x14ac:dyDescent="0.3">
      <c r="AW6264" t="s">
        <v>60926</v>
      </c>
      <c r="BA6264" t="s">
        <v>60927</v>
      </c>
      <c r="BB6264" t="s">
        <v>60928</v>
      </c>
      <c r="BD6264" t="s">
        <v>60929</v>
      </c>
    </row>
    <row r="6265" spans="49:56" x14ac:dyDescent="0.3">
      <c r="AW6265" t="s">
        <v>60930</v>
      </c>
      <c r="BA6265" t="s">
        <v>60931</v>
      </c>
      <c r="BB6265" t="s">
        <v>60932</v>
      </c>
      <c r="BD6265" t="s">
        <v>60933</v>
      </c>
    </row>
    <row r="6266" spans="49:56" x14ac:dyDescent="0.3">
      <c r="AW6266" t="s">
        <v>60934</v>
      </c>
      <c r="BA6266" t="s">
        <v>60935</v>
      </c>
      <c r="BB6266" t="s">
        <v>60936</v>
      </c>
      <c r="BD6266" t="s">
        <v>60937</v>
      </c>
    </row>
    <row r="6267" spans="49:56" x14ac:dyDescent="0.3">
      <c r="AW6267" t="s">
        <v>60938</v>
      </c>
      <c r="BA6267" t="s">
        <v>60939</v>
      </c>
      <c r="BB6267" t="s">
        <v>60940</v>
      </c>
      <c r="BD6267" t="s">
        <v>60941</v>
      </c>
    </row>
    <row r="6268" spans="49:56" x14ac:dyDescent="0.3">
      <c r="AW6268" t="s">
        <v>60942</v>
      </c>
      <c r="BA6268" t="s">
        <v>60943</v>
      </c>
      <c r="BB6268" t="s">
        <v>60944</v>
      </c>
      <c r="BD6268" t="s">
        <v>60945</v>
      </c>
    </row>
    <row r="6269" spans="49:56" x14ac:dyDescent="0.3">
      <c r="AW6269" t="s">
        <v>60946</v>
      </c>
      <c r="BA6269" t="s">
        <v>60947</v>
      </c>
      <c r="BB6269" t="s">
        <v>60948</v>
      </c>
      <c r="BD6269" t="s">
        <v>60949</v>
      </c>
    </row>
    <row r="6270" spans="49:56" x14ac:dyDescent="0.3">
      <c r="AW6270" t="s">
        <v>60950</v>
      </c>
      <c r="BA6270" t="s">
        <v>60951</v>
      </c>
      <c r="BB6270" t="s">
        <v>60952</v>
      </c>
      <c r="BD6270" t="s">
        <v>60953</v>
      </c>
    </row>
    <row r="6271" spans="49:56" x14ac:dyDescent="0.3">
      <c r="AW6271" t="s">
        <v>60954</v>
      </c>
      <c r="BA6271" t="s">
        <v>60955</v>
      </c>
      <c r="BB6271" t="s">
        <v>60956</v>
      </c>
      <c r="BD6271" t="s">
        <v>60957</v>
      </c>
    </row>
    <row r="6272" spans="49:56" x14ac:dyDescent="0.3">
      <c r="AW6272" t="s">
        <v>60958</v>
      </c>
      <c r="BA6272" t="s">
        <v>60959</v>
      </c>
      <c r="BB6272" t="s">
        <v>60960</v>
      </c>
      <c r="BD6272" t="s">
        <v>60961</v>
      </c>
    </row>
    <row r="6273" spans="49:56" x14ac:dyDescent="0.3">
      <c r="AW6273" t="s">
        <v>60962</v>
      </c>
      <c r="BA6273" t="s">
        <v>60963</v>
      </c>
      <c r="BB6273" t="s">
        <v>60964</v>
      </c>
      <c r="BD6273" t="s">
        <v>60965</v>
      </c>
    </row>
    <row r="6274" spans="49:56" x14ac:dyDescent="0.3">
      <c r="AW6274" t="s">
        <v>60966</v>
      </c>
      <c r="BA6274" t="s">
        <v>60967</v>
      </c>
      <c r="BB6274" t="s">
        <v>60968</v>
      </c>
      <c r="BD6274" t="s">
        <v>60969</v>
      </c>
    </row>
    <row r="6275" spans="49:56" x14ac:dyDescent="0.3">
      <c r="AW6275" t="s">
        <v>60970</v>
      </c>
      <c r="BA6275" t="s">
        <v>60971</v>
      </c>
      <c r="BB6275" t="s">
        <v>60972</v>
      </c>
      <c r="BD6275" t="s">
        <v>60973</v>
      </c>
    </row>
    <row r="6276" spans="49:56" x14ac:dyDescent="0.3">
      <c r="AW6276" t="s">
        <v>60974</v>
      </c>
      <c r="BA6276" t="s">
        <v>60975</v>
      </c>
      <c r="BB6276" t="s">
        <v>60976</v>
      </c>
      <c r="BD6276" t="s">
        <v>60977</v>
      </c>
    </row>
    <row r="6277" spans="49:56" x14ac:dyDescent="0.3">
      <c r="AW6277" t="s">
        <v>60978</v>
      </c>
      <c r="BA6277" t="s">
        <v>60979</v>
      </c>
      <c r="BB6277" t="s">
        <v>60980</v>
      </c>
      <c r="BD6277" t="s">
        <v>60981</v>
      </c>
    </row>
    <row r="6278" spans="49:56" x14ac:dyDescent="0.3">
      <c r="AW6278" t="s">
        <v>60982</v>
      </c>
      <c r="BA6278" t="s">
        <v>60983</v>
      </c>
      <c r="BB6278" t="s">
        <v>60984</v>
      </c>
      <c r="BD6278" t="s">
        <v>60985</v>
      </c>
    </row>
    <row r="6279" spans="49:56" x14ac:dyDescent="0.3">
      <c r="AW6279" t="s">
        <v>60986</v>
      </c>
      <c r="BA6279" t="s">
        <v>60987</v>
      </c>
      <c r="BB6279" t="s">
        <v>60988</v>
      </c>
      <c r="BD6279" t="s">
        <v>60989</v>
      </c>
    </row>
    <row r="6280" spans="49:56" x14ac:dyDescent="0.3">
      <c r="AW6280" t="s">
        <v>60990</v>
      </c>
      <c r="BA6280" t="s">
        <v>60991</v>
      </c>
      <c r="BB6280" t="s">
        <v>60992</v>
      </c>
      <c r="BD6280" t="s">
        <v>60993</v>
      </c>
    </row>
    <row r="6281" spans="49:56" x14ac:dyDescent="0.3">
      <c r="AW6281" t="s">
        <v>60994</v>
      </c>
      <c r="BA6281" t="s">
        <v>60995</v>
      </c>
      <c r="BB6281" t="s">
        <v>60996</v>
      </c>
      <c r="BD6281" t="s">
        <v>60997</v>
      </c>
    </row>
    <row r="6282" spans="49:56" x14ac:dyDescent="0.3">
      <c r="AW6282" t="s">
        <v>60998</v>
      </c>
      <c r="BA6282" t="s">
        <v>60999</v>
      </c>
      <c r="BB6282" t="s">
        <v>61000</v>
      </c>
      <c r="BD6282" t="s">
        <v>61001</v>
      </c>
    </row>
    <row r="6283" spans="49:56" x14ac:dyDescent="0.3">
      <c r="AW6283" t="s">
        <v>61002</v>
      </c>
      <c r="BA6283" t="s">
        <v>61003</v>
      </c>
      <c r="BB6283" t="s">
        <v>61004</v>
      </c>
      <c r="BD6283" t="s">
        <v>61005</v>
      </c>
    </row>
    <row r="6284" spans="49:56" x14ac:dyDescent="0.3">
      <c r="AW6284" t="s">
        <v>61006</v>
      </c>
      <c r="BA6284" t="s">
        <v>61007</v>
      </c>
      <c r="BB6284" t="s">
        <v>61008</v>
      </c>
      <c r="BD6284" t="s">
        <v>61009</v>
      </c>
    </row>
    <row r="6285" spans="49:56" x14ac:dyDescent="0.3">
      <c r="AW6285" t="s">
        <v>61010</v>
      </c>
      <c r="BA6285" t="s">
        <v>61011</v>
      </c>
      <c r="BB6285" t="s">
        <v>61012</v>
      </c>
      <c r="BD6285" t="s">
        <v>61013</v>
      </c>
    </row>
    <row r="6286" spans="49:56" x14ac:dyDescent="0.3">
      <c r="AW6286" t="s">
        <v>61014</v>
      </c>
      <c r="BA6286" t="s">
        <v>61015</v>
      </c>
      <c r="BB6286" t="s">
        <v>61016</v>
      </c>
      <c r="BD6286" t="s">
        <v>61017</v>
      </c>
    </row>
    <row r="6287" spans="49:56" x14ac:dyDescent="0.3">
      <c r="AW6287" t="s">
        <v>61018</v>
      </c>
      <c r="BA6287" t="s">
        <v>61019</v>
      </c>
      <c r="BB6287" t="s">
        <v>61020</v>
      </c>
      <c r="BD6287" t="s">
        <v>61021</v>
      </c>
    </row>
    <row r="6288" spans="49:56" x14ac:dyDescent="0.3">
      <c r="AW6288" t="s">
        <v>61022</v>
      </c>
      <c r="BA6288" t="s">
        <v>61023</v>
      </c>
      <c r="BB6288" t="s">
        <v>61024</v>
      </c>
      <c r="BD6288" t="s">
        <v>61025</v>
      </c>
    </row>
    <row r="6289" spans="49:56" x14ac:dyDescent="0.3">
      <c r="AW6289" t="s">
        <v>61026</v>
      </c>
      <c r="BA6289" t="s">
        <v>61027</v>
      </c>
      <c r="BB6289" t="s">
        <v>61028</v>
      </c>
      <c r="BD6289" t="s">
        <v>61029</v>
      </c>
    </row>
    <row r="6290" spans="49:56" x14ac:dyDescent="0.3">
      <c r="AW6290" t="s">
        <v>22146</v>
      </c>
      <c r="BA6290" t="s">
        <v>61030</v>
      </c>
      <c r="BB6290" t="s">
        <v>61031</v>
      </c>
      <c r="BD6290" t="s">
        <v>61032</v>
      </c>
    </row>
    <row r="6291" spans="49:56" x14ac:dyDescent="0.3">
      <c r="AW6291" t="s">
        <v>61033</v>
      </c>
      <c r="BA6291" t="s">
        <v>61034</v>
      </c>
      <c r="BB6291" t="s">
        <v>61035</v>
      </c>
      <c r="BD6291" t="s">
        <v>61036</v>
      </c>
    </row>
    <row r="6292" spans="49:56" x14ac:dyDescent="0.3">
      <c r="AW6292" t="s">
        <v>61037</v>
      </c>
      <c r="BA6292" t="s">
        <v>61038</v>
      </c>
      <c r="BB6292" t="s">
        <v>61039</v>
      </c>
      <c r="BD6292" t="s">
        <v>61040</v>
      </c>
    </row>
    <row r="6293" spans="49:56" x14ac:dyDescent="0.3">
      <c r="AW6293" t="s">
        <v>61041</v>
      </c>
      <c r="BA6293" t="s">
        <v>61042</v>
      </c>
      <c r="BB6293" t="s">
        <v>61043</v>
      </c>
      <c r="BD6293" t="s">
        <v>61044</v>
      </c>
    </row>
    <row r="6294" spans="49:56" x14ac:dyDescent="0.3">
      <c r="AW6294" t="s">
        <v>61045</v>
      </c>
      <c r="BA6294" t="s">
        <v>61046</v>
      </c>
      <c r="BB6294" t="s">
        <v>61047</v>
      </c>
      <c r="BD6294" t="s">
        <v>61048</v>
      </c>
    </row>
    <row r="6295" spans="49:56" x14ac:dyDescent="0.3">
      <c r="AW6295" t="s">
        <v>61049</v>
      </c>
      <c r="BA6295" t="s">
        <v>61050</v>
      </c>
      <c r="BB6295" t="s">
        <v>61051</v>
      </c>
      <c r="BD6295" t="s">
        <v>61052</v>
      </c>
    </row>
    <row r="6296" spans="49:56" x14ac:dyDescent="0.3">
      <c r="AW6296" t="s">
        <v>61053</v>
      </c>
      <c r="BA6296" t="s">
        <v>61054</v>
      </c>
      <c r="BB6296" t="s">
        <v>61055</v>
      </c>
      <c r="BD6296" t="s">
        <v>61056</v>
      </c>
    </row>
    <row r="6297" spans="49:56" x14ac:dyDescent="0.3">
      <c r="AW6297" t="s">
        <v>61057</v>
      </c>
      <c r="BA6297" t="s">
        <v>61058</v>
      </c>
      <c r="BB6297" t="s">
        <v>61059</v>
      </c>
      <c r="BD6297" t="s">
        <v>61060</v>
      </c>
    </row>
    <row r="6298" spans="49:56" x14ac:dyDescent="0.3">
      <c r="AW6298" t="s">
        <v>61061</v>
      </c>
      <c r="BA6298" t="s">
        <v>61062</v>
      </c>
      <c r="BB6298" t="s">
        <v>61063</v>
      </c>
      <c r="BD6298" t="s">
        <v>61064</v>
      </c>
    </row>
    <row r="6299" spans="49:56" x14ac:dyDescent="0.3">
      <c r="AW6299" t="s">
        <v>61065</v>
      </c>
      <c r="BA6299" t="s">
        <v>61066</v>
      </c>
      <c r="BB6299" t="s">
        <v>61067</v>
      </c>
      <c r="BD6299" t="s">
        <v>61068</v>
      </c>
    </row>
    <row r="6300" spans="49:56" x14ac:dyDescent="0.3">
      <c r="AW6300" t="s">
        <v>61069</v>
      </c>
      <c r="BA6300" t="s">
        <v>61070</v>
      </c>
      <c r="BB6300" t="s">
        <v>61071</v>
      </c>
      <c r="BD6300" t="s">
        <v>61072</v>
      </c>
    </row>
    <row r="6301" spans="49:56" x14ac:dyDescent="0.3">
      <c r="AW6301" t="s">
        <v>61073</v>
      </c>
      <c r="BA6301" t="s">
        <v>61074</v>
      </c>
      <c r="BB6301" t="s">
        <v>61075</v>
      </c>
      <c r="BD6301" t="s">
        <v>61076</v>
      </c>
    </row>
    <row r="6302" spans="49:56" x14ac:dyDescent="0.3">
      <c r="AW6302" t="s">
        <v>61077</v>
      </c>
      <c r="BA6302" t="s">
        <v>61078</v>
      </c>
      <c r="BB6302" t="s">
        <v>61079</v>
      </c>
      <c r="BD6302" t="s">
        <v>61080</v>
      </c>
    </row>
    <row r="6303" spans="49:56" x14ac:dyDescent="0.3">
      <c r="AW6303" t="s">
        <v>61081</v>
      </c>
      <c r="BA6303" t="s">
        <v>61082</v>
      </c>
      <c r="BB6303" t="s">
        <v>61083</v>
      </c>
      <c r="BD6303" t="s">
        <v>61084</v>
      </c>
    </row>
    <row r="6304" spans="49:56" x14ac:dyDescent="0.3">
      <c r="AW6304" t="s">
        <v>61085</v>
      </c>
      <c r="BA6304" t="s">
        <v>61086</v>
      </c>
      <c r="BB6304" t="s">
        <v>61087</v>
      </c>
      <c r="BD6304" t="s">
        <v>61088</v>
      </c>
    </row>
    <row r="6305" spans="49:56" x14ac:dyDescent="0.3">
      <c r="AW6305" t="s">
        <v>61089</v>
      </c>
      <c r="BA6305" t="s">
        <v>61090</v>
      </c>
      <c r="BB6305" t="s">
        <v>61091</v>
      </c>
      <c r="BD6305" t="s">
        <v>61092</v>
      </c>
    </row>
    <row r="6306" spans="49:56" x14ac:dyDescent="0.3">
      <c r="AW6306" t="s">
        <v>61093</v>
      </c>
      <c r="BA6306" t="s">
        <v>61094</v>
      </c>
      <c r="BB6306" t="s">
        <v>61095</v>
      </c>
      <c r="BD6306" t="s">
        <v>61096</v>
      </c>
    </row>
    <row r="6307" spans="49:56" x14ac:dyDescent="0.3">
      <c r="AW6307" t="s">
        <v>61097</v>
      </c>
      <c r="BA6307" t="s">
        <v>61098</v>
      </c>
      <c r="BB6307" t="s">
        <v>61099</v>
      </c>
      <c r="BD6307" t="s">
        <v>61100</v>
      </c>
    </row>
    <row r="6308" spans="49:56" x14ac:dyDescent="0.3">
      <c r="AW6308" t="s">
        <v>61101</v>
      </c>
      <c r="BA6308" t="s">
        <v>61102</v>
      </c>
      <c r="BB6308" t="s">
        <v>61103</v>
      </c>
      <c r="BD6308" t="s">
        <v>61104</v>
      </c>
    </row>
    <row r="6309" spans="49:56" x14ac:dyDescent="0.3">
      <c r="AW6309" t="s">
        <v>61105</v>
      </c>
      <c r="BA6309" t="s">
        <v>61106</v>
      </c>
      <c r="BB6309" t="s">
        <v>61107</v>
      </c>
      <c r="BD6309" t="s">
        <v>61108</v>
      </c>
    </row>
    <row r="6310" spans="49:56" x14ac:dyDescent="0.3">
      <c r="AW6310" t="s">
        <v>61109</v>
      </c>
      <c r="BA6310" t="s">
        <v>61110</v>
      </c>
      <c r="BB6310" t="s">
        <v>61111</v>
      </c>
      <c r="BD6310" t="s">
        <v>61112</v>
      </c>
    </row>
    <row r="6311" spans="49:56" x14ac:dyDescent="0.3">
      <c r="AW6311" t="s">
        <v>61113</v>
      </c>
      <c r="BA6311" t="s">
        <v>61114</v>
      </c>
      <c r="BB6311" t="s">
        <v>61115</v>
      </c>
      <c r="BD6311" t="s">
        <v>61116</v>
      </c>
    </row>
    <row r="6312" spans="49:56" x14ac:dyDescent="0.3">
      <c r="AW6312" t="s">
        <v>61117</v>
      </c>
      <c r="BA6312" t="s">
        <v>61118</v>
      </c>
      <c r="BB6312" t="s">
        <v>61119</v>
      </c>
      <c r="BD6312" t="s">
        <v>61120</v>
      </c>
    </row>
    <row r="6313" spans="49:56" x14ac:dyDescent="0.3">
      <c r="AW6313" t="s">
        <v>61121</v>
      </c>
      <c r="BA6313" t="s">
        <v>61122</v>
      </c>
      <c r="BB6313" t="s">
        <v>61123</v>
      </c>
      <c r="BD6313" t="s">
        <v>61124</v>
      </c>
    </row>
    <row r="6314" spans="49:56" x14ac:dyDescent="0.3">
      <c r="AW6314" t="s">
        <v>61125</v>
      </c>
      <c r="BA6314" t="s">
        <v>61126</v>
      </c>
      <c r="BB6314" t="s">
        <v>61127</v>
      </c>
      <c r="BD6314" t="s">
        <v>61128</v>
      </c>
    </row>
    <row r="6315" spans="49:56" x14ac:dyDescent="0.3">
      <c r="AW6315" t="s">
        <v>61129</v>
      </c>
      <c r="BA6315" t="s">
        <v>61130</v>
      </c>
      <c r="BB6315" t="s">
        <v>61131</v>
      </c>
      <c r="BD6315" t="s">
        <v>61132</v>
      </c>
    </row>
    <row r="6316" spans="49:56" x14ac:dyDescent="0.3">
      <c r="AW6316" t="s">
        <v>61133</v>
      </c>
      <c r="BA6316" t="s">
        <v>61134</v>
      </c>
      <c r="BB6316" t="s">
        <v>61135</v>
      </c>
      <c r="BD6316" t="s">
        <v>61136</v>
      </c>
    </row>
    <row r="6317" spans="49:56" x14ac:dyDescent="0.3">
      <c r="AW6317" t="s">
        <v>61137</v>
      </c>
      <c r="BA6317" t="s">
        <v>61138</v>
      </c>
      <c r="BB6317" t="s">
        <v>61139</v>
      </c>
      <c r="BD6317" t="s">
        <v>61140</v>
      </c>
    </row>
    <row r="6318" spans="49:56" x14ac:dyDescent="0.3">
      <c r="AW6318" t="s">
        <v>61141</v>
      </c>
      <c r="BA6318" t="s">
        <v>61142</v>
      </c>
      <c r="BB6318" t="s">
        <v>61143</v>
      </c>
      <c r="BD6318" t="s">
        <v>61144</v>
      </c>
    </row>
    <row r="6319" spans="49:56" x14ac:dyDescent="0.3">
      <c r="AW6319" t="s">
        <v>61145</v>
      </c>
      <c r="BA6319" t="s">
        <v>61146</v>
      </c>
      <c r="BB6319" t="s">
        <v>61147</v>
      </c>
      <c r="BD6319" t="s">
        <v>61148</v>
      </c>
    </row>
    <row r="6320" spans="49:56" x14ac:dyDescent="0.3">
      <c r="AW6320" t="s">
        <v>61149</v>
      </c>
      <c r="BA6320" t="s">
        <v>61150</v>
      </c>
      <c r="BB6320" t="s">
        <v>61151</v>
      </c>
      <c r="BD6320" t="s">
        <v>61152</v>
      </c>
    </row>
    <row r="6321" spans="49:56" x14ac:dyDescent="0.3">
      <c r="AW6321" t="s">
        <v>61153</v>
      </c>
      <c r="BA6321" t="s">
        <v>61154</v>
      </c>
      <c r="BB6321" t="s">
        <v>61155</v>
      </c>
      <c r="BD6321" t="s">
        <v>61156</v>
      </c>
    </row>
    <row r="6322" spans="49:56" x14ac:dyDescent="0.3">
      <c r="AW6322" t="s">
        <v>61157</v>
      </c>
      <c r="BA6322" t="s">
        <v>61158</v>
      </c>
      <c r="BB6322" t="s">
        <v>61159</v>
      </c>
      <c r="BD6322" t="s">
        <v>61160</v>
      </c>
    </row>
    <row r="6323" spans="49:56" x14ac:dyDescent="0.3">
      <c r="AW6323" t="s">
        <v>61161</v>
      </c>
      <c r="BA6323" t="s">
        <v>61162</v>
      </c>
      <c r="BB6323" t="s">
        <v>61163</v>
      </c>
      <c r="BD6323" t="s">
        <v>61164</v>
      </c>
    </row>
    <row r="6324" spans="49:56" x14ac:dyDescent="0.3">
      <c r="AW6324" t="s">
        <v>61165</v>
      </c>
      <c r="BA6324" t="s">
        <v>61166</v>
      </c>
      <c r="BB6324" t="s">
        <v>61167</v>
      </c>
      <c r="BD6324" t="s">
        <v>61168</v>
      </c>
    </row>
    <row r="6325" spans="49:56" x14ac:dyDescent="0.3">
      <c r="AW6325" t="s">
        <v>61169</v>
      </c>
      <c r="BA6325" t="s">
        <v>61170</v>
      </c>
      <c r="BB6325" t="s">
        <v>61171</v>
      </c>
      <c r="BD6325" t="s">
        <v>61172</v>
      </c>
    </row>
    <row r="6326" spans="49:56" x14ac:dyDescent="0.3">
      <c r="AW6326" t="s">
        <v>61173</v>
      </c>
      <c r="BA6326" t="s">
        <v>61174</v>
      </c>
      <c r="BB6326" t="s">
        <v>61175</v>
      </c>
      <c r="BD6326" t="s">
        <v>61176</v>
      </c>
    </row>
    <row r="6327" spans="49:56" x14ac:dyDescent="0.3">
      <c r="AW6327" t="s">
        <v>61177</v>
      </c>
      <c r="BA6327" t="s">
        <v>61178</v>
      </c>
      <c r="BB6327" t="s">
        <v>61179</v>
      </c>
      <c r="BD6327" t="s">
        <v>61180</v>
      </c>
    </row>
    <row r="6328" spans="49:56" x14ac:dyDescent="0.3">
      <c r="AW6328" t="s">
        <v>61181</v>
      </c>
      <c r="BA6328" t="s">
        <v>61182</v>
      </c>
      <c r="BB6328" t="s">
        <v>61183</v>
      </c>
      <c r="BD6328" t="s">
        <v>61184</v>
      </c>
    </row>
    <row r="6329" spans="49:56" x14ac:dyDescent="0.3">
      <c r="AW6329" t="s">
        <v>61185</v>
      </c>
      <c r="BA6329" t="s">
        <v>61186</v>
      </c>
      <c r="BB6329" t="s">
        <v>61187</v>
      </c>
      <c r="BD6329" t="s">
        <v>61188</v>
      </c>
    </row>
    <row r="6330" spans="49:56" x14ac:dyDescent="0.3">
      <c r="AW6330" t="s">
        <v>61189</v>
      </c>
      <c r="BA6330" t="s">
        <v>61190</v>
      </c>
      <c r="BB6330" t="s">
        <v>61191</v>
      </c>
      <c r="BD6330" t="s">
        <v>61192</v>
      </c>
    </row>
    <row r="6331" spans="49:56" x14ac:dyDescent="0.3">
      <c r="AW6331" t="s">
        <v>61193</v>
      </c>
      <c r="BA6331" t="s">
        <v>61194</v>
      </c>
      <c r="BB6331" t="s">
        <v>61195</v>
      </c>
      <c r="BD6331" t="s">
        <v>61196</v>
      </c>
    </row>
    <row r="6332" spans="49:56" x14ac:dyDescent="0.3">
      <c r="AW6332" t="s">
        <v>61197</v>
      </c>
      <c r="BA6332" t="s">
        <v>61198</v>
      </c>
      <c r="BB6332" t="s">
        <v>61199</v>
      </c>
      <c r="BD6332" t="s">
        <v>61200</v>
      </c>
    </row>
    <row r="6333" spans="49:56" x14ac:dyDescent="0.3">
      <c r="AW6333" t="s">
        <v>61201</v>
      </c>
      <c r="BA6333" t="s">
        <v>61202</v>
      </c>
      <c r="BB6333" t="s">
        <v>61203</v>
      </c>
      <c r="BD6333" t="s">
        <v>61204</v>
      </c>
    </row>
    <row r="6334" spans="49:56" x14ac:dyDescent="0.3">
      <c r="AW6334" t="s">
        <v>61205</v>
      </c>
      <c r="BA6334" t="s">
        <v>61206</v>
      </c>
      <c r="BB6334" t="s">
        <v>61207</v>
      </c>
      <c r="BD6334" t="s">
        <v>61208</v>
      </c>
    </row>
    <row r="6335" spans="49:56" x14ac:dyDescent="0.3">
      <c r="AW6335" t="s">
        <v>61209</v>
      </c>
      <c r="BA6335" t="s">
        <v>61210</v>
      </c>
      <c r="BB6335" t="s">
        <v>61211</v>
      </c>
      <c r="BD6335" t="s">
        <v>61212</v>
      </c>
    </row>
    <row r="6336" spans="49:56" x14ac:dyDescent="0.3">
      <c r="AW6336" t="s">
        <v>61213</v>
      </c>
      <c r="BA6336" t="s">
        <v>61214</v>
      </c>
      <c r="BB6336" t="s">
        <v>61215</v>
      </c>
      <c r="BD6336" t="s">
        <v>61216</v>
      </c>
    </row>
    <row r="6337" spans="49:56" x14ac:dyDescent="0.3">
      <c r="AW6337" t="s">
        <v>61217</v>
      </c>
      <c r="BA6337" t="s">
        <v>61218</v>
      </c>
      <c r="BB6337" t="s">
        <v>61219</v>
      </c>
      <c r="BD6337" t="s">
        <v>61220</v>
      </c>
    </row>
    <row r="6338" spans="49:56" x14ac:dyDescent="0.3">
      <c r="AW6338" t="s">
        <v>61221</v>
      </c>
      <c r="BA6338" t="s">
        <v>61222</v>
      </c>
      <c r="BB6338" t="s">
        <v>61223</v>
      </c>
      <c r="BD6338" t="s">
        <v>61224</v>
      </c>
    </row>
    <row r="6339" spans="49:56" x14ac:dyDescent="0.3">
      <c r="AW6339" t="s">
        <v>61225</v>
      </c>
      <c r="BA6339" t="s">
        <v>61226</v>
      </c>
      <c r="BB6339" t="s">
        <v>61227</v>
      </c>
      <c r="BD6339" t="s">
        <v>61228</v>
      </c>
    </row>
    <row r="6340" spans="49:56" x14ac:dyDescent="0.3">
      <c r="AW6340" t="s">
        <v>61229</v>
      </c>
      <c r="BA6340" t="s">
        <v>61230</v>
      </c>
      <c r="BB6340" t="s">
        <v>61231</v>
      </c>
      <c r="BD6340" t="s">
        <v>61232</v>
      </c>
    </row>
    <row r="6341" spans="49:56" x14ac:dyDescent="0.3">
      <c r="AW6341" t="s">
        <v>61233</v>
      </c>
      <c r="BA6341" t="s">
        <v>61234</v>
      </c>
      <c r="BB6341" t="s">
        <v>61235</v>
      </c>
      <c r="BD6341" t="s">
        <v>61236</v>
      </c>
    </row>
    <row r="6342" spans="49:56" x14ac:dyDescent="0.3">
      <c r="AW6342" t="s">
        <v>61237</v>
      </c>
      <c r="BA6342" t="s">
        <v>61238</v>
      </c>
      <c r="BB6342" t="s">
        <v>61239</v>
      </c>
      <c r="BD6342" t="s">
        <v>61240</v>
      </c>
    </row>
    <row r="6343" spans="49:56" x14ac:dyDescent="0.3">
      <c r="AW6343" t="s">
        <v>61241</v>
      </c>
      <c r="BA6343" t="s">
        <v>61242</v>
      </c>
      <c r="BB6343" t="s">
        <v>61243</v>
      </c>
      <c r="BD6343" t="s">
        <v>61244</v>
      </c>
    </row>
    <row r="6344" spans="49:56" x14ac:dyDescent="0.3">
      <c r="AW6344" t="s">
        <v>61245</v>
      </c>
      <c r="BA6344" t="s">
        <v>61246</v>
      </c>
      <c r="BB6344" t="s">
        <v>61247</v>
      </c>
      <c r="BD6344" t="s">
        <v>61248</v>
      </c>
    </row>
    <row r="6345" spans="49:56" x14ac:dyDescent="0.3">
      <c r="AW6345" t="s">
        <v>61249</v>
      </c>
      <c r="BA6345" t="s">
        <v>61250</v>
      </c>
      <c r="BB6345" t="s">
        <v>61251</v>
      </c>
      <c r="BD6345" t="s">
        <v>61252</v>
      </c>
    </row>
    <row r="6346" spans="49:56" x14ac:dyDescent="0.3">
      <c r="AW6346" t="s">
        <v>61253</v>
      </c>
      <c r="BA6346" t="s">
        <v>61254</v>
      </c>
      <c r="BB6346" t="s">
        <v>61255</v>
      </c>
      <c r="BD6346" t="s">
        <v>61256</v>
      </c>
    </row>
    <row r="6347" spans="49:56" x14ac:dyDescent="0.3">
      <c r="AW6347" t="s">
        <v>61257</v>
      </c>
      <c r="BA6347" t="s">
        <v>61258</v>
      </c>
      <c r="BB6347" t="s">
        <v>61259</v>
      </c>
      <c r="BD6347" t="s">
        <v>61260</v>
      </c>
    </row>
    <row r="6348" spans="49:56" x14ac:dyDescent="0.3">
      <c r="AW6348" t="s">
        <v>61261</v>
      </c>
      <c r="BA6348" t="s">
        <v>61262</v>
      </c>
      <c r="BB6348" t="s">
        <v>61263</v>
      </c>
      <c r="BD6348" t="s">
        <v>61264</v>
      </c>
    </row>
    <row r="6349" spans="49:56" x14ac:dyDescent="0.3">
      <c r="AW6349" t="s">
        <v>61265</v>
      </c>
      <c r="BA6349" t="s">
        <v>61266</v>
      </c>
      <c r="BB6349" t="s">
        <v>61267</v>
      </c>
      <c r="BD6349" t="s">
        <v>61268</v>
      </c>
    </row>
    <row r="6350" spans="49:56" x14ac:dyDescent="0.3">
      <c r="AW6350" t="s">
        <v>61269</v>
      </c>
      <c r="BA6350" t="s">
        <v>61270</v>
      </c>
      <c r="BB6350" t="s">
        <v>61271</v>
      </c>
      <c r="BD6350" t="s">
        <v>61272</v>
      </c>
    </row>
    <row r="6351" spans="49:56" x14ac:dyDescent="0.3">
      <c r="AW6351" t="s">
        <v>61273</v>
      </c>
      <c r="BA6351" t="s">
        <v>61274</v>
      </c>
      <c r="BB6351" t="s">
        <v>61275</v>
      </c>
      <c r="BD6351" t="s">
        <v>61276</v>
      </c>
    </row>
    <row r="6352" spans="49:56" x14ac:dyDescent="0.3">
      <c r="AW6352" t="s">
        <v>61277</v>
      </c>
      <c r="BA6352" t="s">
        <v>61278</v>
      </c>
      <c r="BB6352" t="s">
        <v>61279</v>
      </c>
      <c r="BD6352" t="s">
        <v>61280</v>
      </c>
    </row>
    <row r="6353" spans="49:56" x14ac:dyDescent="0.3">
      <c r="AW6353" t="s">
        <v>61281</v>
      </c>
      <c r="BA6353" t="s">
        <v>61282</v>
      </c>
      <c r="BB6353" t="s">
        <v>61283</v>
      </c>
      <c r="BD6353" t="s">
        <v>61284</v>
      </c>
    </row>
    <row r="6354" spans="49:56" x14ac:dyDescent="0.3">
      <c r="AW6354" t="s">
        <v>61285</v>
      </c>
      <c r="BA6354" t="s">
        <v>61286</v>
      </c>
      <c r="BB6354" t="s">
        <v>61287</v>
      </c>
      <c r="BD6354" t="s">
        <v>61288</v>
      </c>
    </row>
    <row r="6355" spans="49:56" x14ac:dyDescent="0.3">
      <c r="AW6355" t="s">
        <v>61289</v>
      </c>
      <c r="BA6355" t="s">
        <v>61290</v>
      </c>
      <c r="BB6355" t="s">
        <v>61291</v>
      </c>
      <c r="BD6355" t="s">
        <v>61292</v>
      </c>
    </row>
    <row r="6356" spans="49:56" x14ac:dyDescent="0.3">
      <c r="AW6356" t="s">
        <v>61293</v>
      </c>
      <c r="BA6356" t="s">
        <v>61294</v>
      </c>
      <c r="BB6356" t="s">
        <v>61295</v>
      </c>
      <c r="BD6356" t="s">
        <v>61296</v>
      </c>
    </row>
    <row r="6357" spans="49:56" x14ac:dyDescent="0.3">
      <c r="AW6357" t="s">
        <v>61297</v>
      </c>
      <c r="BA6357" t="s">
        <v>61298</v>
      </c>
      <c r="BB6357" t="s">
        <v>61299</v>
      </c>
      <c r="BD6357" t="s">
        <v>61300</v>
      </c>
    </row>
    <row r="6358" spans="49:56" x14ac:dyDescent="0.3">
      <c r="AW6358" t="s">
        <v>61301</v>
      </c>
      <c r="BA6358" t="s">
        <v>61302</v>
      </c>
      <c r="BB6358" t="s">
        <v>61303</v>
      </c>
      <c r="BD6358" t="s">
        <v>61304</v>
      </c>
    </row>
    <row r="6359" spans="49:56" x14ac:dyDescent="0.3">
      <c r="AW6359" t="s">
        <v>61305</v>
      </c>
      <c r="BA6359" t="s">
        <v>61306</v>
      </c>
      <c r="BB6359" t="s">
        <v>61307</v>
      </c>
      <c r="BD6359" t="s">
        <v>61308</v>
      </c>
    </row>
    <row r="6360" spans="49:56" x14ac:dyDescent="0.3">
      <c r="AW6360" t="s">
        <v>61309</v>
      </c>
      <c r="BA6360" t="s">
        <v>61310</v>
      </c>
      <c r="BB6360" t="s">
        <v>61311</v>
      </c>
      <c r="BD6360" t="s">
        <v>61312</v>
      </c>
    </row>
    <row r="6361" spans="49:56" x14ac:dyDescent="0.3">
      <c r="AW6361" t="s">
        <v>61313</v>
      </c>
      <c r="BA6361" t="s">
        <v>61314</v>
      </c>
      <c r="BB6361" t="s">
        <v>61315</v>
      </c>
      <c r="BD6361" t="s">
        <v>61316</v>
      </c>
    </row>
    <row r="6362" spans="49:56" x14ac:dyDescent="0.3">
      <c r="AW6362" t="s">
        <v>61317</v>
      </c>
      <c r="BA6362" t="s">
        <v>61318</v>
      </c>
      <c r="BB6362" t="s">
        <v>61319</v>
      </c>
      <c r="BD6362" t="s">
        <v>61320</v>
      </c>
    </row>
    <row r="6363" spans="49:56" x14ac:dyDescent="0.3">
      <c r="AW6363" t="s">
        <v>61321</v>
      </c>
      <c r="BA6363" t="s">
        <v>61322</v>
      </c>
      <c r="BB6363" t="s">
        <v>61323</v>
      </c>
      <c r="BD6363" t="s">
        <v>61324</v>
      </c>
    </row>
    <row r="6364" spans="49:56" x14ac:dyDescent="0.3">
      <c r="AW6364" t="s">
        <v>61325</v>
      </c>
      <c r="BA6364" t="s">
        <v>61326</v>
      </c>
      <c r="BB6364" t="s">
        <v>61327</v>
      </c>
      <c r="BD6364" t="s">
        <v>61328</v>
      </c>
    </row>
    <row r="6365" spans="49:56" x14ac:dyDescent="0.3">
      <c r="AW6365" t="s">
        <v>61329</v>
      </c>
      <c r="BA6365" t="s">
        <v>61330</v>
      </c>
      <c r="BB6365" t="s">
        <v>61331</v>
      </c>
      <c r="BD6365" t="s">
        <v>61332</v>
      </c>
    </row>
    <row r="6366" spans="49:56" x14ac:dyDescent="0.3">
      <c r="AW6366" t="s">
        <v>61333</v>
      </c>
      <c r="BA6366" t="s">
        <v>61334</v>
      </c>
      <c r="BB6366" t="s">
        <v>61335</v>
      </c>
      <c r="BD6366" t="s">
        <v>61336</v>
      </c>
    </row>
    <row r="6367" spans="49:56" x14ac:dyDescent="0.3">
      <c r="AW6367" t="s">
        <v>61337</v>
      </c>
      <c r="BA6367" t="s">
        <v>61338</v>
      </c>
      <c r="BB6367" t="s">
        <v>61339</v>
      </c>
      <c r="BD6367" t="s">
        <v>61340</v>
      </c>
    </row>
    <row r="6368" spans="49:56" x14ac:dyDescent="0.3">
      <c r="AW6368" t="s">
        <v>61341</v>
      </c>
      <c r="BA6368" t="s">
        <v>61342</v>
      </c>
      <c r="BB6368" t="s">
        <v>61343</v>
      </c>
      <c r="BD6368" t="s">
        <v>61344</v>
      </c>
    </row>
    <row r="6369" spans="49:56" x14ac:dyDescent="0.3">
      <c r="AW6369" t="s">
        <v>61345</v>
      </c>
      <c r="BA6369" t="s">
        <v>61346</v>
      </c>
      <c r="BB6369" t="s">
        <v>61347</v>
      </c>
      <c r="BD6369" t="s">
        <v>61348</v>
      </c>
    </row>
    <row r="6370" spans="49:56" x14ac:dyDescent="0.3">
      <c r="AW6370" t="s">
        <v>61349</v>
      </c>
      <c r="BA6370" t="s">
        <v>61350</v>
      </c>
      <c r="BB6370" t="s">
        <v>61351</v>
      </c>
      <c r="BD6370" t="s">
        <v>61352</v>
      </c>
    </row>
    <row r="6371" spans="49:56" x14ac:dyDescent="0.3">
      <c r="AW6371" t="s">
        <v>61353</v>
      </c>
      <c r="BA6371" t="s">
        <v>61354</v>
      </c>
      <c r="BB6371" t="s">
        <v>61355</v>
      </c>
      <c r="BD6371" t="s">
        <v>61356</v>
      </c>
    </row>
    <row r="6372" spans="49:56" x14ac:dyDescent="0.3">
      <c r="AW6372" t="s">
        <v>61357</v>
      </c>
      <c r="BA6372" t="s">
        <v>61358</v>
      </c>
      <c r="BB6372" t="s">
        <v>61359</v>
      </c>
      <c r="BD6372" t="s">
        <v>61360</v>
      </c>
    </row>
    <row r="6373" spans="49:56" x14ac:dyDescent="0.3">
      <c r="AW6373" t="s">
        <v>61361</v>
      </c>
      <c r="BA6373" t="s">
        <v>61362</v>
      </c>
      <c r="BB6373" t="s">
        <v>61363</v>
      </c>
      <c r="BD6373" t="s">
        <v>61364</v>
      </c>
    </row>
    <row r="6374" spans="49:56" x14ac:dyDescent="0.3">
      <c r="AW6374" t="s">
        <v>61365</v>
      </c>
      <c r="BA6374" t="s">
        <v>61366</v>
      </c>
      <c r="BB6374" t="s">
        <v>61367</v>
      </c>
      <c r="BD6374" t="s">
        <v>61368</v>
      </c>
    </row>
    <row r="6375" spans="49:56" x14ac:dyDescent="0.3">
      <c r="AW6375" t="s">
        <v>61369</v>
      </c>
      <c r="BA6375" t="s">
        <v>61370</v>
      </c>
      <c r="BB6375" t="s">
        <v>61371</v>
      </c>
      <c r="BD6375" t="s">
        <v>61372</v>
      </c>
    </row>
    <row r="6376" spans="49:56" x14ac:dyDescent="0.3">
      <c r="AW6376" t="s">
        <v>61373</v>
      </c>
      <c r="BA6376" t="s">
        <v>61374</v>
      </c>
      <c r="BB6376" t="s">
        <v>61375</v>
      </c>
      <c r="BD6376" t="s">
        <v>61376</v>
      </c>
    </row>
    <row r="6377" spans="49:56" x14ac:dyDescent="0.3">
      <c r="AW6377" t="s">
        <v>61377</v>
      </c>
      <c r="BA6377" t="s">
        <v>61378</v>
      </c>
      <c r="BB6377" t="s">
        <v>61379</v>
      </c>
      <c r="BD6377" t="s">
        <v>61380</v>
      </c>
    </row>
    <row r="6378" spans="49:56" x14ac:dyDescent="0.3">
      <c r="AW6378" t="s">
        <v>61381</v>
      </c>
      <c r="BA6378" t="s">
        <v>61382</v>
      </c>
      <c r="BB6378" t="s">
        <v>61383</v>
      </c>
      <c r="BD6378" t="s">
        <v>61384</v>
      </c>
    </row>
    <row r="6379" spans="49:56" x14ac:dyDescent="0.3">
      <c r="AW6379" t="s">
        <v>61385</v>
      </c>
      <c r="BA6379" t="s">
        <v>61386</v>
      </c>
      <c r="BB6379" t="s">
        <v>61387</v>
      </c>
      <c r="BD6379" t="s">
        <v>61388</v>
      </c>
    </row>
    <row r="6380" spans="49:56" x14ac:dyDescent="0.3">
      <c r="AW6380" t="s">
        <v>61389</v>
      </c>
      <c r="BA6380" t="s">
        <v>61390</v>
      </c>
      <c r="BB6380" t="s">
        <v>61391</v>
      </c>
      <c r="BD6380" t="s">
        <v>61392</v>
      </c>
    </row>
    <row r="6381" spans="49:56" x14ac:dyDescent="0.3">
      <c r="AW6381" t="s">
        <v>61393</v>
      </c>
      <c r="BA6381" t="s">
        <v>61394</v>
      </c>
      <c r="BB6381" t="s">
        <v>61395</v>
      </c>
      <c r="BD6381" t="s">
        <v>61396</v>
      </c>
    </row>
    <row r="6382" spans="49:56" x14ac:dyDescent="0.3">
      <c r="AW6382" t="s">
        <v>61397</v>
      </c>
      <c r="BA6382" t="s">
        <v>61398</v>
      </c>
      <c r="BB6382" t="s">
        <v>61399</v>
      </c>
      <c r="BD6382" t="s">
        <v>61400</v>
      </c>
    </row>
    <row r="6383" spans="49:56" x14ac:dyDescent="0.3">
      <c r="AW6383" t="s">
        <v>61401</v>
      </c>
      <c r="BA6383" t="s">
        <v>61402</v>
      </c>
      <c r="BB6383" t="s">
        <v>61403</v>
      </c>
      <c r="BD6383" t="s">
        <v>61404</v>
      </c>
    </row>
    <row r="6384" spans="49:56" x14ac:dyDescent="0.3">
      <c r="AW6384" t="s">
        <v>61405</v>
      </c>
      <c r="BA6384" t="s">
        <v>61406</v>
      </c>
      <c r="BB6384" t="s">
        <v>61407</v>
      </c>
      <c r="BD6384" t="s">
        <v>61408</v>
      </c>
    </row>
    <row r="6385" spans="49:56" x14ac:dyDescent="0.3">
      <c r="AW6385" t="s">
        <v>61409</v>
      </c>
      <c r="BA6385" t="s">
        <v>61410</v>
      </c>
      <c r="BB6385" t="s">
        <v>61411</v>
      </c>
      <c r="BD6385" t="s">
        <v>61412</v>
      </c>
    </row>
    <row r="6386" spans="49:56" x14ac:dyDescent="0.3">
      <c r="AW6386" t="s">
        <v>61413</v>
      </c>
      <c r="BA6386" t="s">
        <v>61414</v>
      </c>
      <c r="BB6386" t="s">
        <v>61415</v>
      </c>
      <c r="BD6386" t="s">
        <v>61416</v>
      </c>
    </row>
    <row r="6387" spans="49:56" x14ac:dyDescent="0.3">
      <c r="AW6387" t="s">
        <v>61417</v>
      </c>
      <c r="BA6387" t="s">
        <v>61418</v>
      </c>
      <c r="BB6387" t="s">
        <v>61419</v>
      </c>
      <c r="BD6387" t="s">
        <v>61420</v>
      </c>
    </row>
    <row r="6388" spans="49:56" x14ac:dyDescent="0.3">
      <c r="AW6388" t="s">
        <v>61421</v>
      </c>
      <c r="BA6388" t="s">
        <v>61422</v>
      </c>
      <c r="BB6388" t="s">
        <v>61423</v>
      </c>
      <c r="BD6388" t="s">
        <v>61424</v>
      </c>
    </row>
    <row r="6389" spans="49:56" x14ac:dyDescent="0.3">
      <c r="AW6389" t="s">
        <v>61425</v>
      </c>
      <c r="BA6389" t="s">
        <v>61426</v>
      </c>
      <c r="BB6389" t="s">
        <v>61427</v>
      </c>
      <c r="BD6389" t="s">
        <v>61428</v>
      </c>
    </row>
    <row r="6390" spans="49:56" x14ac:dyDescent="0.3">
      <c r="AW6390" t="s">
        <v>61429</v>
      </c>
      <c r="BA6390" t="s">
        <v>61430</v>
      </c>
      <c r="BB6390" t="s">
        <v>61431</v>
      </c>
      <c r="BD6390" t="s">
        <v>61432</v>
      </c>
    </row>
    <row r="6391" spans="49:56" x14ac:dyDescent="0.3">
      <c r="AW6391" t="s">
        <v>61433</v>
      </c>
      <c r="BA6391" t="s">
        <v>61434</v>
      </c>
      <c r="BB6391" t="s">
        <v>61435</v>
      </c>
      <c r="BD6391" t="s">
        <v>61436</v>
      </c>
    </row>
    <row r="6392" spans="49:56" x14ac:dyDescent="0.3">
      <c r="AW6392" t="s">
        <v>61437</v>
      </c>
      <c r="BA6392" t="s">
        <v>61438</v>
      </c>
      <c r="BB6392" t="s">
        <v>61439</v>
      </c>
      <c r="BD6392" t="s">
        <v>61440</v>
      </c>
    </row>
    <row r="6393" spans="49:56" x14ac:dyDescent="0.3">
      <c r="AW6393" t="s">
        <v>61441</v>
      </c>
      <c r="BA6393" t="s">
        <v>61442</v>
      </c>
      <c r="BB6393" t="s">
        <v>61443</v>
      </c>
      <c r="BD6393" t="s">
        <v>61444</v>
      </c>
    </row>
    <row r="6394" spans="49:56" x14ac:dyDescent="0.3">
      <c r="AW6394" t="s">
        <v>61445</v>
      </c>
      <c r="BA6394" t="s">
        <v>61446</v>
      </c>
      <c r="BB6394" t="s">
        <v>61447</v>
      </c>
      <c r="BD6394" t="s">
        <v>61448</v>
      </c>
    </row>
    <row r="6395" spans="49:56" x14ac:dyDescent="0.3">
      <c r="AW6395" t="s">
        <v>61449</v>
      </c>
      <c r="BA6395" t="s">
        <v>61450</v>
      </c>
      <c r="BB6395" t="s">
        <v>61451</v>
      </c>
      <c r="BD6395" t="s">
        <v>61452</v>
      </c>
    </row>
    <row r="6396" spans="49:56" x14ac:dyDescent="0.3">
      <c r="AW6396" t="s">
        <v>61453</v>
      </c>
      <c r="BA6396" t="s">
        <v>61454</v>
      </c>
      <c r="BB6396" t="s">
        <v>61455</v>
      </c>
      <c r="BD6396" t="s">
        <v>61456</v>
      </c>
    </row>
    <row r="6397" spans="49:56" x14ac:dyDescent="0.3">
      <c r="AW6397" t="s">
        <v>61457</v>
      </c>
      <c r="BA6397" t="s">
        <v>61458</v>
      </c>
      <c r="BB6397" t="s">
        <v>61459</v>
      </c>
      <c r="BD6397" t="s">
        <v>61460</v>
      </c>
    </row>
    <row r="6398" spans="49:56" x14ac:dyDescent="0.3">
      <c r="AW6398" t="s">
        <v>61461</v>
      </c>
      <c r="BA6398" t="s">
        <v>61462</v>
      </c>
      <c r="BB6398" t="s">
        <v>61463</v>
      </c>
      <c r="BD6398" t="s">
        <v>61464</v>
      </c>
    </row>
    <row r="6399" spans="49:56" x14ac:dyDescent="0.3">
      <c r="AW6399" t="s">
        <v>61465</v>
      </c>
      <c r="BA6399" t="s">
        <v>61466</v>
      </c>
      <c r="BB6399" t="s">
        <v>61467</v>
      </c>
      <c r="BD6399" t="s">
        <v>61468</v>
      </c>
    </row>
    <row r="6400" spans="49:56" x14ac:dyDescent="0.3">
      <c r="AW6400" t="s">
        <v>61469</v>
      </c>
      <c r="BA6400" t="s">
        <v>61470</v>
      </c>
      <c r="BB6400" t="s">
        <v>61471</v>
      </c>
      <c r="BD6400" t="s">
        <v>61472</v>
      </c>
    </row>
    <row r="6401" spans="49:56" x14ac:dyDescent="0.3">
      <c r="AW6401" t="s">
        <v>61473</v>
      </c>
      <c r="BA6401" t="s">
        <v>61474</v>
      </c>
      <c r="BB6401" t="s">
        <v>61475</v>
      </c>
      <c r="BD6401" t="s">
        <v>61476</v>
      </c>
    </row>
    <row r="6402" spans="49:56" x14ac:dyDescent="0.3">
      <c r="AW6402" t="s">
        <v>61477</v>
      </c>
      <c r="BA6402" t="s">
        <v>61478</v>
      </c>
      <c r="BB6402" t="s">
        <v>61479</v>
      </c>
      <c r="BD6402" t="s">
        <v>61480</v>
      </c>
    </row>
    <row r="6403" spans="49:56" x14ac:dyDescent="0.3">
      <c r="AW6403" t="s">
        <v>61481</v>
      </c>
      <c r="BA6403" t="s">
        <v>61482</v>
      </c>
      <c r="BB6403" t="s">
        <v>61483</v>
      </c>
      <c r="BD6403" t="s">
        <v>61484</v>
      </c>
    </row>
    <row r="6404" spans="49:56" x14ac:dyDescent="0.3">
      <c r="AW6404" t="s">
        <v>61485</v>
      </c>
      <c r="BA6404" t="s">
        <v>61486</v>
      </c>
      <c r="BB6404" t="s">
        <v>61487</v>
      </c>
      <c r="BD6404" t="s">
        <v>61488</v>
      </c>
    </row>
    <row r="6405" spans="49:56" x14ac:dyDescent="0.3">
      <c r="AW6405" t="s">
        <v>61489</v>
      </c>
      <c r="BA6405" t="s">
        <v>61490</v>
      </c>
      <c r="BB6405" t="s">
        <v>61491</v>
      </c>
      <c r="BD6405" t="s">
        <v>61492</v>
      </c>
    </row>
    <row r="6406" spans="49:56" x14ac:dyDescent="0.3">
      <c r="AW6406" t="s">
        <v>61493</v>
      </c>
      <c r="BA6406" t="s">
        <v>61494</v>
      </c>
      <c r="BB6406" t="s">
        <v>61495</v>
      </c>
      <c r="BD6406" t="s">
        <v>61496</v>
      </c>
    </row>
    <row r="6407" spans="49:56" x14ac:dyDescent="0.3">
      <c r="AW6407" t="s">
        <v>61497</v>
      </c>
      <c r="BA6407" t="s">
        <v>61498</v>
      </c>
      <c r="BB6407" t="s">
        <v>61499</v>
      </c>
      <c r="BD6407" t="s">
        <v>61500</v>
      </c>
    </row>
    <row r="6408" spans="49:56" x14ac:dyDescent="0.3">
      <c r="AW6408" t="s">
        <v>61501</v>
      </c>
      <c r="BA6408" t="s">
        <v>61502</v>
      </c>
      <c r="BB6408" t="s">
        <v>61503</v>
      </c>
      <c r="BD6408" t="s">
        <v>61504</v>
      </c>
    </row>
    <row r="6409" spans="49:56" x14ac:dyDescent="0.3">
      <c r="AW6409" t="s">
        <v>61505</v>
      </c>
      <c r="BA6409" t="s">
        <v>61506</v>
      </c>
      <c r="BB6409" t="s">
        <v>61507</v>
      </c>
      <c r="BD6409" t="s">
        <v>61508</v>
      </c>
    </row>
    <row r="6410" spans="49:56" x14ac:dyDescent="0.3">
      <c r="AW6410" t="s">
        <v>61509</v>
      </c>
      <c r="BA6410" t="s">
        <v>61510</v>
      </c>
      <c r="BB6410" t="s">
        <v>61511</v>
      </c>
      <c r="BD6410" t="s">
        <v>61512</v>
      </c>
    </row>
    <row r="6411" spans="49:56" x14ac:dyDescent="0.3">
      <c r="AW6411" t="s">
        <v>61513</v>
      </c>
      <c r="BA6411" t="s">
        <v>61514</v>
      </c>
      <c r="BB6411" t="s">
        <v>61515</v>
      </c>
      <c r="BD6411" t="s">
        <v>61516</v>
      </c>
    </row>
    <row r="6412" spans="49:56" x14ac:dyDescent="0.3">
      <c r="AW6412" t="s">
        <v>61517</v>
      </c>
      <c r="BA6412" t="s">
        <v>61518</v>
      </c>
      <c r="BB6412" t="s">
        <v>61519</v>
      </c>
      <c r="BD6412" t="s">
        <v>61520</v>
      </c>
    </row>
    <row r="6413" spans="49:56" x14ac:dyDescent="0.3">
      <c r="AW6413" t="s">
        <v>61521</v>
      </c>
      <c r="BA6413" t="s">
        <v>61522</v>
      </c>
      <c r="BB6413" t="s">
        <v>61523</v>
      </c>
      <c r="BD6413" t="s">
        <v>61524</v>
      </c>
    </row>
    <row r="6414" spans="49:56" x14ac:dyDescent="0.3">
      <c r="AW6414" t="s">
        <v>61525</v>
      </c>
      <c r="BA6414" t="s">
        <v>61526</v>
      </c>
      <c r="BB6414" t="s">
        <v>61527</v>
      </c>
      <c r="BD6414" t="s">
        <v>61528</v>
      </c>
    </row>
    <row r="6415" spans="49:56" x14ac:dyDescent="0.3">
      <c r="AW6415" t="s">
        <v>61529</v>
      </c>
      <c r="BA6415" t="s">
        <v>61530</v>
      </c>
      <c r="BB6415" t="s">
        <v>61531</v>
      </c>
      <c r="BD6415" t="s">
        <v>61532</v>
      </c>
    </row>
    <row r="6416" spans="49:56" x14ac:dyDescent="0.3">
      <c r="AW6416" t="s">
        <v>61533</v>
      </c>
      <c r="BA6416" t="s">
        <v>61534</v>
      </c>
      <c r="BB6416" t="s">
        <v>61535</v>
      </c>
      <c r="BD6416" t="s">
        <v>61536</v>
      </c>
    </row>
    <row r="6417" spans="49:56" x14ac:dyDescent="0.3">
      <c r="AW6417" t="s">
        <v>61537</v>
      </c>
      <c r="BA6417" t="s">
        <v>61538</v>
      </c>
      <c r="BB6417" t="s">
        <v>61539</v>
      </c>
      <c r="BD6417" t="s">
        <v>61540</v>
      </c>
    </row>
    <row r="6418" spans="49:56" x14ac:dyDescent="0.3">
      <c r="AW6418" t="s">
        <v>61541</v>
      </c>
      <c r="BA6418" t="s">
        <v>61542</v>
      </c>
      <c r="BB6418" t="s">
        <v>61543</v>
      </c>
      <c r="BD6418" t="s">
        <v>61544</v>
      </c>
    </row>
    <row r="6419" spans="49:56" x14ac:dyDescent="0.3">
      <c r="AW6419" t="s">
        <v>61545</v>
      </c>
      <c r="BA6419" t="s">
        <v>61546</v>
      </c>
      <c r="BB6419" t="s">
        <v>61547</v>
      </c>
      <c r="BD6419" t="s">
        <v>61548</v>
      </c>
    </row>
    <row r="6420" spans="49:56" x14ac:dyDescent="0.3">
      <c r="AW6420" t="s">
        <v>61549</v>
      </c>
      <c r="BA6420" t="s">
        <v>61550</v>
      </c>
      <c r="BB6420" t="s">
        <v>61551</v>
      </c>
      <c r="BD6420" t="s">
        <v>61552</v>
      </c>
    </row>
    <row r="6421" spans="49:56" x14ac:dyDescent="0.3">
      <c r="AW6421" t="s">
        <v>61553</v>
      </c>
      <c r="BA6421" t="s">
        <v>61554</v>
      </c>
      <c r="BB6421" t="s">
        <v>61555</v>
      </c>
      <c r="BD6421" t="s">
        <v>61556</v>
      </c>
    </row>
    <row r="6422" spans="49:56" x14ac:dyDescent="0.3">
      <c r="AW6422" t="s">
        <v>61557</v>
      </c>
      <c r="BA6422" t="s">
        <v>61558</v>
      </c>
      <c r="BB6422" t="s">
        <v>61559</v>
      </c>
      <c r="BD6422" t="s">
        <v>61560</v>
      </c>
    </row>
    <row r="6423" spans="49:56" x14ac:dyDescent="0.3">
      <c r="AW6423" t="s">
        <v>61561</v>
      </c>
      <c r="BA6423" t="s">
        <v>61562</v>
      </c>
      <c r="BB6423" t="s">
        <v>61563</v>
      </c>
      <c r="BD6423" t="s">
        <v>61564</v>
      </c>
    </row>
    <row r="6424" spans="49:56" x14ac:dyDescent="0.3">
      <c r="AW6424" t="s">
        <v>61565</v>
      </c>
      <c r="BA6424" t="s">
        <v>61566</v>
      </c>
      <c r="BB6424" t="s">
        <v>61567</v>
      </c>
      <c r="BD6424" t="s">
        <v>61568</v>
      </c>
    </row>
    <row r="6425" spans="49:56" x14ac:dyDescent="0.3">
      <c r="AW6425" t="s">
        <v>61569</v>
      </c>
      <c r="BA6425" t="s">
        <v>61570</v>
      </c>
      <c r="BB6425" t="s">
        <v>61571</v>
      </c>
      <c r="BD6425" t="s">
        <v>61572</v>
      </c>
    </row>
    <row r="6426" spans="49:56" x14ac:dyDescent="0.3">
      <c r="AW6426" t="s">
        <v>61573</v>
      </c>
      <c r="BA6426" t="s">
        <v>61574</v>
      </c>
      <c r="BB6426" t="s">
        <v>61575</v>
      </c>
      <c r="BD6426" t="s">
        <v>61576</v>
      </c>
    </row>
    <row r="6427" spans="49:56" x14ac:dyDescent="0.3">
      <c r="AW6427" t="s">
        <v>61577</v>
      </c>
      <c r="BA6427" t="s">
        <v>61578</v>
      </c>
      <c r="BB6427" t="s">
        <v>61579</v>
      </c>
      <c r="BD6427" t="s">
        <v>61580</v>
      </c>
    </row>
    <row r="6428" spans="49:56" x14ac:dyDescent="0.3">
      <c r="AW6428" t="s">
        <v>61581</v>
      </c>
      <c r="BA6428" t="s">
        <v>61582</v>
      </c>
      <c r="BB6428" t="s">
        <v>61583</v>
      </c>
      <c r="BD6428" t="s">
        <v>61584</v>
      </c>
    </row>
    <row r="6429" spans="49:56" x14ac:dyDescent="0.3">
      <c r="AW6429" t="s">
        <v>61585</v>
      </c>
      <c r="BA6429" t="s">
        <v>61586</v>
      </c>
      <c r="BB6429" t="s">
        <v>61587</v>
      </c>
      <c r="BD6429" t="s">
        <v>61588</v>
      </c>
    </row>
    <row r="6430" spans="49:56" x14ac:dyDescent="0.3">
      <c r="AW6430" t="s">
        <v>61589</v>
      </c>
      <c r="BA6430" t="s">
        <v>61590</v>
      </c>
      <c r="BB6430" t="s">
        <v>61591</v>
      </c>
      <c r="BD6430" t="s">
        <v>61592</v>
      </c>
    </row>
    <row r="6431" spans="49:56" x14ac:dyDescent="0.3">
      <c r="AW6431" t="s">
        <v>61593</v>
      </c>
      <c r="BA6431" t="s">
        <v>61594</v>
      </c>
      <c r="BB6431" t="s">
        <v>61595</v>
      </c>
      <c r="BD6431" t="s">
        <v>61596</v>
      </c>
    </row>
    <row r="6432" spans="49:56" x14ac:dyDescent="0.3">
      <c r="AW6432" t="s">
        <v>61597</v>
      </c>
      <c r="BA6432" t="s">
        <v>61598</v>
      </c>
      <c r="BB6432" t="s">
        <v>61599</v>
      </c>
      <c r="BD6432" t="s">
        <v>61600</v>
      </c>
    </row>
    <row r="6433" spans="49:56" x14ac:dyDescent="0.3">
      <c r="AW6433" t="s">
        <v>61601</v>
      </c>
      <c r="BA6433" t="s">
        <v>61602</v>
      </c>
      <c r="BB6433" t="s">
        <v>61603</v>
      </c>
      <c r="BD6433" t="s">
        <v>61604</v>
      </c>
    </row>
    <row r="6434" spans="49:56" x14ac:dyDescent="0.3">
      <c r="AW6434" t="s">
        <v>61605</v>
      </c>
      <c r="BA6434" t="s">
        <v>61606</v>
      </c>
      <c r="BB6434" t="s">
        <v>61607</v>
      </c>
      <c r="BD6434" t="s">
        <v>61608</v>
      </c>
    </row>
    <row r="6435" spans="49:56" x14ac:dyDescent="0.3">
      <c r="AW6435" t="s">
        <v>61609</v>
      </c>
      <c r="BA6435" t="s">
        <v>61610</v>
      </c>
      <c r="BB6435" t="s">
        <v>61611</v>
      </c>
      <c r="BD6435" t="s">
        <v>61612</v>
      </c>
    </row>
    <row r="6436" spans="49:56" x14ac:dyDescent="0.3">
      <c r="AW6436" t="s">
        <v>61613</v>
      </c>
      <c r="BA6436" t="s">
        <v>61614</v>
      </c>
      <c r="BB6436" t="s">
        <v>61615</v>
      </c>
      <c r="BD6436" t="s">
        <v>61616</v>
      </c>
    </row>
    <row r="6437" spans="49:56" x14ac:dyDescent="0.3">
      <c r="AW6437" t="s">
        <v>61617</v>
      </c>
      <c r="BA6437" t="s">
        <v>61618</v>
      </c>
      <c r="BB6437" t="s">
        <v>61619</v>
      </c>
      <c r="BD6437" t="s">
        <v>61620</v>
      </c>
    </row>
    <row r="6438" spans="49:56" x14ac:dyDescent="0.3">
      <c r="AW6438" t="s">
        <v>61621</v>
      </c>
      <c r="BA6438" t="s">
        <v>61622</v>
      </c>
      <c r="BB6438" t="s">
        <v>61623</v>
      </c>
      <c r="BD6438" t="s">
        <v>61624</v>
      </c>
    </row>
    <row r="6439" spans="49:56" x14ac:dyDescent="0.3">
      <c r="AW6439" t="s">
        <v>61625</v>
      </c>
      <c r="BA6439" t="s">
        <v>61626</v>
      </c>
      <c r="BB6439" t="s">
        <v>61627</v>
      </c>
      <c r="BD6439" t="s">
        <v>61628</v>
      </c>
    </row>
    <row r="6440" spans="49:56" x14ac:dyDescent="0.3">
      <c r="AW6440" t="s">
        <v>61629</v>
      </c>
      <c r="BA6440" t="s">
        <v>61630</v>
      </c>
      <c r="BB6440" t="s">
        <v>61631</v>
      </c>
      <c r="BD6440" t="s">
        <v>61632</v>
      </c>
    </row>
    <row r="6441" spans="49:56" x14ac:dyDescent="0.3">
      <c r="AW6441" t="s">
        <v>61633</v>
      </c>
      <c r="BA6441" t="s">
        <v>61634</v>
      </c>
      <c r="BB6441" t="s">
        <v>61635</v>
      </c>
      <c r="BD6441" t="s">
        <v>61636</v>
      </c>
    </row>
    <row r="6442" spans="49:56" x14ac:dyDescent="0.3">
      <c r="AW6442" t="s">
        <v>61637</v>
      </c>
      <c r="BA6442" t="s">
        <v>61638</v>
      </c>
      <c r="BB6442" t="s">
        <v>61639</v>
      </c>
      <c r="BD6442" t="s">
        <v>61640</v>
      </c>
    </row>
    <row r="6443" spans="49:56" x14ac:dyDescent="0.3">
      <c r="AW6443" t="s">
        <v>61641</v>
      </c>
      <c r="BA6443" t="s">
        <v>61642</v>
      </c>
      <c r="BB6443" t="s">
        <v>61643</v>
      </c>
      <c r="BD6443" t="s">
        <v>61644</v>
      </c>
    </row>
    <row r="6444" spans="49:56" x14ac:dyDescent="0.3">
      <c r="AW6444" t="s">
        <v>61645</v>
      </c>
      <c r="BA6444" t="s">
        <v>61646</v>
      </c>
      <c r="BB6444" t="s">
        <v>61647</v>
      </c>
      <c r="BD6444" t="s">
        <v>61648</v>
      </c>
    </row>
    <row r="6445" spans="49:56" x14ac:dyDescent="0.3">
      <c r="AW6445" t="s">
        <v>61649</v>
      </c>
      <c r="BA6445" t="s">
        <v>61650</v>
      </c>
      <c r="BB6445" t="s">
        <v>61651</v>
      </c>
      <c r="BD6445" t="s">
        <v>61652</v>
      </c>
    </row>
    <row r="6446" spans="49:56" x14ac:dyDescent="0.3">
      <c r="AW6446" t="s">
        <v>61653</v>
      </c>
      <c r="BA6446" t="s">
        <v>61654</v>
      </c>
      <c r="BB6446" t="s">
        <v>61655</v>
      </c>
      <c r="BD6446" t="s">
        <v>61656</v>
      </c>
    </row>
    <row r="6447" spans="49:56" x14ac:dyDescent="0.3">
      <c r="AW6447" t="s">
        <v>61657</v>
      </c>
      <c r="BA6447" t="s">
        <v>61658</v>
      </c>
      <c r="BB6447" t="s">
        <v>61659</v>
      </c>
      <c r="BD6447" t="s">
        <v>61660</v>
      </c>
    </row>
    <row r="6448" spans="49:56" x14ac:dyDescent="0.3">
      <c r="AW6448" t="s">
        <v>25178</v>
      </c>
      <c r="BA6448" t="s">
        <v>61661</v>
      </c>
      <c r="BB6448" t="s">
        <v>61662</v>
      </c>
      <c r="BD6448" t="s">
        <v>61663</v>
      </c>
    </row>
    <row r="6449" spans="49:56" x14ac:dyDescent="0.3">
      <c r="AW6449" t="s">
        <v>61664</v>
      </c>
      <c r="BA6449" t="s">
        <v>61665</v>
      </c>
      <c r="BB6449" t="s">
        <v>61666</v>
      </c>
      <c r="BD6449" t="s">
        <v>61667</v>
      </c>
    </row>
    <row r="6450" spans="49:56" x14ac:dyDescent="0.3">
      <c r="AW6450" t="s">
        <v>61668</v>
      </c>
      <c r="BA6450" t="s">
        <v>61669</v>
      </c>
      <c r="BB6450" t="s">
        <v>61670</v>
      </c>
      <c r="BD6450" t="s">
        <v>61671</v>
      </c>
    </row>
    <row r="6451" spans="49:56" x14ac:dyDescent="0.3">
      <c r="AW6451" t="s">
        <v>61672</v>
      </c>
      <c r="BA6451" t="s">
        <v>61673</v>
      </c>
      <c r="BB6451" t="s">
        <v>61674</v>
      </c>
      <c r="BD6451" t="s">
        <v>61675</v>
      </c>
    </row>
    <row r="6452" spans="49:56" x14ac:dyDescent="0.3">
      <c r="AW6452" t="s">
        <v>61676</v>
      </c>
      <c r="BA6452" t="s">
        <v>61677</v>
      </c>
      <c r="BB6452" t="s">
        <v>61678</v>
      </c>
      <c r="BD6452" t="s">
        <v>61679</v>
      </c>
    </row>
    <row r="6453" spans="49:56" x14ac:dyDescent="0.3">
      <c r="AW6453" t="s">
        <v>61680</v>
      </c>
      <c r="BA6453" t="s">
        <v>61681</v>
      </c>
      <c r="BB6453" t="s">
        <v>61682</v>
      </c>
      <c r="BD6453" t="s">
        <v>61683</v>
      </c>
    </row>
    <row r="6454" spans="49:56" x14ac:dyDescent="0.3">
      <c r="AW6454" t="s">
        <v>61684</v>
      </c>
      <c r="BA6454" t="s">
        <v>61685</v>
      </c>
      <c r="BB6454" t="s">
        <v>61686</v>
      </c>
      <c r="BD6454" t="s">
        <v>61687</v>
      </c>
    </row>
    <row r="6455" spans="49:56" x14ac:dyDescent="0.3">
      <c r="AW6455" t="s">
        <v>61688</v>
      </c>
      <c r="BA6455" t="s">
        <v>61689</v>
      </c>
      <c r="BB6455" t="s">
        <v>61690</v>
      </c>
      <c r="BD6455" t="s">
        <v>61691</v>
      </c>
    </row>
    <row r="6456" spans="49:56" x14ac:dyDescent="0.3">
      <c r="AW6456" t="s">
        <v>61692</v>
      </c>
      <c r="BA6456" t="s">
        <v>61693</v>
      </c>
      <c r="BB6456" t="s">
        <v>61694</v>
      </c>
      <c r="BD6456" t="s">
        <v>61695</v>
      </c>
    </row>
    <row r="6457" spans="49:56" x14ac:dyDescent="0.3">
      <c r="AW6457" t="s">
        <v>61696</v>
      </c>
      <c r="BA6457" t="s">
        <v>61697</v>
      </c>
      <c r="BB6457" t="s">
        <v>61698</v>
      </c>
      <c r="BD6457" t="s">
        <v>61699</v>
      </c>
    </row>
    <row r="6458" spans="49:56" x14ac:dyDescent="0.3">
      <c r="AW6458" t="s">
        <v>61700</v>
      </c>
      <c r="BA6458" t="s">
        <v>61701</v>
      </c>
      <c r="BB6458" t="s">
        <v>61702</v>
      </c>
      <c r="BD6458" t="s">
        <v>61703</v>
      </c>
    </row>
    <row r="6459" spans="49:56" x14ac:dyDescent="0.3">
      <c r="AW6459" t="s">
        <v>61704</v>
      </c>
      <c r="BA6459" t="s">
        <v>61705</v>
      </c>
      <c r="BB6459" t="s">
        <v>61706</v>
      </c>
      <c r="BD6459" t="s">
        <v>61707</v>
      </c>
    </row>
    <row r="6460" spans="49:56" x14ac:dyDescent="0.3">
      <c r="AW6460" t="s">
        <v>61708</v>
      </c>
      <c r="BA6460" t="s">
        <v>61709</v>
      </c>
      <c r="BB6460" t="s">
        <v>61710</v>
      </c>
      <c r="BD6460" t="s">
        <v>61711</v>
      </c>
    </row>
    <row r="6461" spans="49:56" x14ac:dyDescent="0.3">
      <c r="AW6461" t="s">
        <v>61712</v>
      </c>
      <c r="BA6461" t="s">
        <v>61713</v>
      </c>
      <c r="BB6461" t="s">
        <v>61714</v>
      </c>
      <c r="BD6461" t="s">
        <v>61715</v>
      </c>
    </row>
    <row r="6462" spans="49:56" x14ac:dyDescent="0.3">
      <c r="AW6462" t="s">
        <v>61716</v>
      </c>
      <c r="BA6462" t="s">
        <v>61717</v>
      </c>
      <c r="BB6462" t="s">
        <v>61718</v>
      </c>
      <c r="BD6462" t="s">
        <v>61719</v>
      </c>
    </row>
    <row r="6463" spans="49:56" x14ac:dyDescent="0.3">
      <c r="AW6463" t="s">
        <v>61720</v>
      </c>
      <c r="BA6463" t="s">
        <v>61721</v>
      </c>
      <c r="BB6463" t="s">
        <v>61722</v>
      </c>
      <c r="BD6463" t="s">
        <v>61723</v>
      </c>
    </row>
    <row r="6464" spans="49:56" x14ac:dyDescent="0.3">
      <c r="AW6464" t="s">
        <v>61724</v>
      </c>
      <c r="BA6464" t="s">
        <v>61725</v>
      </c>
      <c r="BB6464" t="s">
        <v>61726</v>
      </c>
      <c r="BD6464" t="s">
        <v>61727</v>
      </c>
    </row>
    <row r="6465" spans="49:56" x14ac:dyDescent="0.3">
      <c r="AW6465" t="s">
        <v>61728</v>
      </c>
      <c r="BA6465" t="s">
        <v>61729</v>
      </c>
      <c r="BB6465" t="s">
        <v>61730</v>
      </c>
      <c r="BD6465" t="s">
        <v>61731</v>
      </c>
    </row>
    <row r="6466" spans="49:56" x14ac:dyDescent="0.3">
      <c r="AW6466" t="s">
        <v>61732</v>
      </c>
      <c r="BA6466" t="s">
        <v>61733</v>
      </c>
      <c r="BB6466" t="s">
        <v>61734</v>
      </c>
      <c r="BD6466" t="s">
        <v>61735</v>
      </c>
    </row>
    <row r="6467" spans="49:56" x14ac:dyDescent="0.3">
      <c r="AW6467" t="s">
        <v>61736</v>
      </c>
      <c r="BA6467" t="s">
        <v>61737</v>
      </c>
      <c r="BB6467" t="s">
        <v>61738</v>
      </c>
      <c r="BD6467" t="s">
        <v>61739</v>
      </c>
    </row>
    <row r="6468" spans="49:56" x14ac:dyDescent="0.3">
      <c r="AW6468" t="s">
        <v>61740</v>
      </c>
      <c r="BA6468" t="s">
        <v>61741</v>
      </c>
      <c r="BB6468" t="s">
        <v>61742</v>
      </c>
      <c r="BD6468" t="s">
        <v>61743</v>
      </c>
    </row>
    <row r="6469" spans="49:56" x14ac:dyDescent="0.3">
      <c r="AW6469" t="s">
        <v>61744</v>
      </c>
      <c r="BA6469" t="s">
        <v>61745</v>
      </c>
      <c r="BB6469" t="s">
        <v>61746</v>
      </c>
      <c r="BD6469" t="s">
        <v>61747</v>
      </c>
    </row>
    <row r="6470" spans="49:56" x14ac:dyDescent="0.3">
      <c r="AW6470" t="s">
        <v>61748</v>
      </c>
      <c r="BA6470" t="s">
        <v>61749</v>
      </c>
      <c r="BB6470" t="s">
        <v>61750</v>
      </c>
      <c r="BD6470" t="s">
        <v>61751</v>
      </c>
    </row>
    <row r="6471" spans="49:56" x14ac:dyDescent="0.3">
      <c r="AW6471" t="s">
        <v>61752</v>
      </c>
      <c r="BA6471" t="s">
        <v>61753</v>
      </c>
      <c r="BB6471" t="s">
        <v>61754</v>
      </c>
      <c r="BD6471" t="s">
        <v>61755</v>
      </c>
    </row>
    <row r="6472" spans="49:56" x14ac:dyDescent="0.3">
      <c r="AW6472" t="s">
        <v>61756</v>
      </c>
      <c r="BA6472" t="s">
        <v>61757</v>
      </c>
      <c r="BB6472" t="s">
        <v>61758</v>
      </c>
      <c r="BD6472" t="s">
        <v>61759</v>
      </c>
    </row>
    <row r="6473" spans="49:56" x14ac:dyDescent="0.3">
      <c r="AW6473" t="s">
        <v>61760</v>
      </c>
      <c r="BA6473" t="s">
        <v>61761</v>
      </c>
      <c r="BB6473" t="s">
        <v>61762</v>
      </c>
      <c r="BD6473" t="s">
        <v>61763</v>
      </c>
    </row>
    <row r="6474" spans="49:56" x14ac:dyDescent="0.3">
      <c r="AW6474" t="s">
        <v>61764</v>
      </c>
      <c r="BA6474" t="s">
        <v>61765</v>
      </c>
      <c r="BB6474" t="s">
        <v>61766</v>
      </c>
      <c r="BD6474" t="s">
        <v>61767</v>
      </c>
    </row>
    <row r="6475" spans="49:56" x14ac:dyDescent="0.3">
      <c r="AW6475" t="s">
        <v>61768</v>
      </c>
      <c r="BA6475" t="s">
        <v>61769</v>
      </c>
      <c r="BB6475" t="s">
        <v>61770</v>
      </c>
      <c r="BD6475" t="s">
        <v>61771</v>
      </c>
    </row>
    <row r="6476" spans="49:56" x14ac:dyDescent="0.3">
      <c r="AW6476" t="s">
        <v>61772</v>
      </c>
      <c r="BA6476" t="s">
        <v>61773</v>
      </c>
      <c r="BB6476" t="s">
        <v>61774</v>
      </c>
      <c r="BD6476" t="s">
        <v>61775</v>
      </c>
    </row>
    <row r="6477" spans="49:56" x14ac:dyDescent="0.3">
      <c r="AW6477" t="s">
        <v>61776</v>
      </c>
      <c r="BA6477" t="s">
        <v>61777</v>
      </c>
      <c r="BB6477" t="s">
        <v>61778</v>
      </c>
      <c r="BD6477" t="s">
        <v>61779</v>
      </c>
    </row>
    <row r="6478" spans="49:56" x14ac:dyDescent="0.3">
      <c r="AW6478" t="s">
        <v>61780</v>
      </c>
      <c r="BA6478" t="s">
        <v>61781</v>
      </c>
      <c r="BB6478" t="s">
        <v>61782</v>
      </c>
      <c r="BD6478" t="s">
        <v>61783</v>
      </c>
    </row>
    <row r="6479" spans="49:56" x14ac:dyDescent="0.3">
      <c r="AW6479" t="s">
        <v>61784</v>
      </c>
      <c r="BA6479" t="s">
        <v>61785</v>
      </c>
      <c r="BB6479" t="s">
        <v>61786</v>
      </c>
      <c r="BD6479" t="s">
        <v>61787</v>
      </c>
    </row>
    <row r="6480" spans="49:56" x14ac:dyDescent="0.3">
      <c r="AW6480" t="s">
        <v>61788</v>
      </c>
      <c r="BA6480" t="s">
        <v>61789</v>
      </c>
      <c r="BB6480" t="s">
        <v>61790</v>
      </c>
      <c r="BD6480" t="s">
        <v>61791</v>
      </c>
    </row>
    <row r="6481" spans="49:56" x14ac:dyDescent="0.3">
      <c r="AW6481" t="s">
        <v>61792</v>
      </c>
      <c r="BA6481" t="s">
        <v>61793</v>
      </c>
      <c r="BB6481" t="s">
        <v>61794</v>
      </c>
      <c r="BD6481" t="s">
        <v>61795</v>
      </c>
    </row>
    <row r="6482" spans="49:56" x14ac:dyDescent="0.3">
      <c r="AW6482" t="s">
        <v>61796</v>
      </c>
      <c r="BA6482" t="s">
        <v>61797</v>
      </c>
      <c r="BB6482" t="s">
        <v>61798</v>
      </c>
      <c r="BD6482" t="s">
        <v>61799</v>
      </c>
    </row>
    <row r="6483" spans="49:56" x14ac:dyDescent="0.3">
      <c r="AW6483" t="s">
        <v>61800</v>
      </c>
      <c r="BA6483" t="s">
        <v>61801</v>
      </c>
      <c r="BB6483" t="s">
        <v>61802</v>
      </c>
      <c r="BD6483" t="s">
        <v>61803</v>
      </c>
    </row>
    <row r="6484" spans="49:56" x14ac:dyDescent="0.3">
      <c r="AW6484" t="s">
        <v>61804</v>
      </c>
      <c r="BA6484" t="s">
        <v>61805</v>
      </c>
      <c r="BB6484" t="s">
        <v>61806</v>
      </c>
      <c r="BD6484" t="s">
        <v>61807</v>
      </c>
    </row>
    <row r="6485" spans="49:56" x14ac:dyDescent="0.3">
      <c r="AW6485" t="s">
        <v>61808</v>
      </c>
      <c r="BA6485" t="s">
        <v>61809</v>
      </c>
      <c r="BB6485" t="s">
        <v>61810</v>
      </c>
      <c r="BD6485" t="s">
        <v>61811</v>
      </c>
    </row>
    <row r="6486" spans="49:56" x14ac:dyDescent="0.3">
      <c r="AW6486" t="s">
        <v>61812</v>
      </c>
      <c r="BA6486" t="s">
        <v>61813</v>
      </c>
      <c r="BB6486" t="s">
        <v>61814</v>
      </c>
      <c r="BD6486" t="s">
        <v>61815</v>
      </c>
    </row>
    <row r="6487" spans="49:56" x14ac:dyDescent="0.3">
      <c r="AW6487" t="s">
        <v>61816</v>
      </c>
      <c r="BA6487" t="s">
        <v>61817</v>
      </c>
      <c r="BB6487" t="s">
        <v>61818</v>
      </c>
      <c r="BD6487" t="s">
        <v>61819</v>
      </c>
    </row>
    <row r="6488" spans="49:56" x14ac:dyDescent="0.3">
      <c r="AW6488" t="s">
        <v>61820</v>
      </c>
      <c r="BA6488" t="s">
        <v>61821</v>
      </c>
      <c r="BB6488" t="s">
        <v>61822</v>
      </c>
      <c r="BD6488" t="s">
        <v>61823</v>
      </c>
    </row>
    <row r="6489" spans="49:56" x14ac:dyDescent="0.3">
      <c r="AW6489" t="s">
        <v>61824</v>
      </c>
      <c r="BA6489" t="s">
        <v>61825</v>
      </c>
      <c r="BB6489" t="s">
        <v>61826</v>
      </c>
      <c r="BD6489" t="s">
        <v>61827</v>
      </c>
    </row>
    <row r="6490" spans="49:56" x14ac:dyDescent="0.3">
      <c r="AW6490" t="s">
        <v>61828</v>
      </c>
      <c r="BA6490" t="s">
        <v>61829</v>
      </c>
      <c r="BB6490" t="s">
        <v>61830</v>
      </c>
      <c r="BD6490" t="s">
        <v>61831</v>
      </c>
    </row>
    <row r="6491" spans="49:56" x14ac:dyDescent="0.3">
      <c r="AW6491" t="s">
        <v>61832</v>
      </c>
      <c r="BA6491" t="s">
        <v>61833</v>
      </c>
      <c r="BB6491" t="s">
        <v>61834</v>
      </c>
      <c r="BD6491" t="s">
        <v>61835</v>
      </c>
    </row>
    <row r="6492" spans="49:56" x14ac:dyDescent="0.3">
      <c r="AW6492" t="s">
        <v>61836</v>
      </c>
      <c r="BA6492" t="s">
        <v>61837</v>
      </c>
      <c r="BB6492" t="s">
        <v>61838</v>
      </c>
      <c r="BD6492" t="s">
        <v>61839</v>
      </c>
    </row>
    <row r="6493" spans="49:56" x14ac:dyDescent="0.3">
      <c r="AW6493" t="s">
        <v>61840</v>
      </c>
      <c r="BA6493" t="s">
        <v>61841</v>
      </c>
      <c r="BB6493" t="s">
        <v>61842</v>
      </c>
      <c r="BD6493" t="s">
        <v>61843</v>
      </c>
    </row>
    <row r="6494" spans="49:56" x14ac:dyDescent="0.3">
      <c r="AW6494" t="s">
        <v>61844</v>
      </c>
      <c r="BA6494" t="s">
        <v>61845</v>
      </c>
      <c r="BB6494" t="s">
        <v>61846</v>
      </c>
      <c r="BD6494" t="s">
        <v>61847</v>
      </c>
    </row>
    <row r="6495" spans="49:56" x14ac:dyDescent="0.3">
      <c r="AW6495" t="s">
        <v>61848</v>
      </c>
      <c r="BA6495" t="s">
        <v>61849</v>
      </c>
      <c r="BB6495" t="s">
        <v>61850</v>
      </c>
      <c r="BD6495" t="s">
        <v>61851</v>
      </c>
    </row>
    <row r="6496" spans="49:56" x14ac:dyDescent="0.3">
      <c r="AW6496" t="s">
        <v>61852</v>
      </c>
      <c r="BA6496" t="s">
        <v>61853</v>
      </c>
      <c r="BB6496" t="s">
        <v>61854</v>
      </c>
      <c r="BD6496" t="s">
        <v>61855</v>
      </c>
    </row>
    <row r="6497" spans="49:56" x14ac:dyDescent="0.3">
      <c r="AW6497" t="s">
        <v>61856</v>
      </c>
      <c r="BA6497" t="s">
        <v>61857</v>
      </c>
      <c r="BB6497" t="s">
        <v>61858</v>
      </c>
      <c r="BD6497" t="s">
        <v>61859</v>
      </c>
    </row>
    <row r="6498" spans="49:56" x14ac:dyDescent="0.3">
      <c r="AW6498" t="s">
        <v>61860</v>
      </c>
      <c r="BA6498" t="s">
        <v>61861</v>
      </c>
      <c r="BB6498" t="s">
        <v>61862</v>
      </c>
      <c r="BD6498" t="s">
        <v>61863</v>
      </c>
    </row>
    <row r="6499" spans="49:56" x14ac:dyDescent="0.3">
      <c r="AW6499" t="s">
        <v>61864</v>
      </c>
      <c r="BA6499" t="s">
        <v>61865</v>
      </c>
      <c r="BB6499" t="s">
        <v>61866</v>
      </c>
      <c r="BD6499" t="s">
        <v>61867</v>
      </c>
    </row>
    <row r="6500" spans="49:56" x14ac:dyDescent="0.3">
      <c r="AW6500" t="s">
        <v>61868</v>
      </c>
      <c r="BA6500" t="s">
        <v>61869</v>
      </c>
      <c r="BB6500" t="s">
        <v>61870</v>
      </c>
      <c r="BD6500" t="s">
        <v>61871</v>
      </c>
    </row>
    <row r="6501" spans="49:56" x14ac:dyDescent="0.3">
      <c r="AW6501" t="s">
        <v>61872</v>
      </c>
      <c r="BA6501" t="s">
        <v>61873</v>
      </c>
      <c r="BB6501" t="s">
        <v>61874</v>
      </c>
      <c r="BD6501" t="s">
        <v>61875</v>
      </c>
    </row>
    <row r="6502" spans="49:56" x14ac:dyDescent="0.3">
      <c r="AW6502" t="s">
        <v>61876</v>
      </c>
      <c r="BA6502" t="s">
        <v>61877</v>
      </c>
      <c r="BB6502" t="s">
        <v>61878</v>
      </c>
      <c r="BD6502" t="s">
        <v>61879</v>
      </c>
    </row>
    <row r="6503" spans="49:56" x14ac:dyDescent="0.3">
      <c r="AW6503" t="s">
        <v>61880</v>
      </c>
      <c r="BA6503" t="s">
        <v>61881</v>
      </c>
      <c r="BB6503" t="s">
        <v>61882</v>
      </c>
      <c r="BD6503" t="s">
        <v>61883</v>
      </c>
    </row>
    <row r="6504" spans="49:56" x14ac:dyDescent="0.3">
      <c r="AW6504" t="s">
        <v>61884</v>
      </c>
      <c r="BA6504" t="s">
        <v>61885</v>
      </c>
      <c r="BB6504" t="s">
        <v>61886</v>
      </c>
      <c r="BD6504" t="s">
        <v>61887</v>
      </c>
    </row>
    <row r="6505" spans="49:56" x14ac:dyDescent="0.3">
      <c r="AW6505" t="s">
        <v>61888</v>
      </c>
      <c r="BA6505" t="s">
        <v>61889</v>
      </c>
      <c r="BB6505" t="s">
        <v>61890</v>
      </c>
      <c r="BD6505" t="s">
        <v>61891</v>
      </c>
    </row>
    <row r="6506" spans="49:56" x14ac:dyDescent="0.3">
      <c r="AW6506" t="s">
        <v>61892</v>
      </c>
      <c r="BA6506" t="s">
        <v>61893</v>
      </c>
      <c r="BB6506" t="s">
        <v>61894</v>
      </c>
      <c r="BD6506" t="s">
        <v>61895</v>
      </c>
    </row>
    <row r="6507" spans="49:56" x14ac:dyDescent="0.3">
      <c r="AW6507" t="s">
        <v>61896</v>
      </c>
      <c r="BA6507" t="s">
        <v>61897</v>
      </c>
      <c r="BB6507" t="s">
        <v>61898</v>
      </c>
      <c r="BD6507" t="s">
        <v>61899</v>
      </c>
    </row>
    <row r="6508" spans="49:56" x14ac:dyDescent="0.3">
      <c r="AW6508" t="s">
        <v>61900</v>
      </c>
      <c r="BA6508" t="s">
        <v>61901</v>
      </c>
      <c r="BB6508" t="s">
        <v>61902</v>
      </c>
      <c r="BD6508" t="s">
        <v>61903</v>
      </c>
    </row>
    <row r="6509" spans="49:56" x14ac:dyDescent="0.3">
      <c r="AW6509" t="s">
        <v>61904</v>
      </c>
      <c r="BA6509" t="s">
        <v>61905</v>
      </c>
      <c r="BB6509" t="s">
        <v>61906</v>
      </c>
      <c r="BD6509" t="s">
        <v>61907</v>
      </c>
    </row>
    <row r="6510" spans="49:56" x14ac:dyDescent="0.3">
      <c r="AW6510" t="s">
        <v>61908</v>
      </c>
      <c r="BA6510" t="s">
        <v>61909</v>
      </c>
      <c r="BB6510" t="s">
        <v>61910</v>
      </c>
      <c r="BD6510" t="s">
        <v>61911</v>
      </c>
    </row>
    <row r="6511" spans="49:56" x14ac:dyDescent="0.3">
      <c r="AW6511" t="s">
        <v>61912</v>
      </c>
      <c r="BA6511" t="s">
        <v>61913</v>
      </c>
      <c r="BB6511" t="s">
        <v>61914</v>
      </c>
      <c r="BD6511" t="s">
        <v>61915</v>
      </c>
    </row>
    <row r="6512" spans="49:56" x14ac:dyDescent="0.3">
      <c r="AW6512" t="s">
        <v>61916</v>
      </c>
      <c r="BA6512" t="s">
        <v>61917</v>
      </c>
      <c r="BB6512" t="s">
        <v>61918</v>
      </c>
      <c r="BD6512" t="s">
        <v>61919</v>
      </c>
    </row>
    <row r="6513" spans="49:56" x14ac:dyDescent="0.3">
      <c r="AW6513" t="s">
        <v>61920</v>
      </c>
      <c r="BA6513" t="s">
        <v>61921</v>
      </c>
      <c r="BB6513" t="s">
        <v>61922</v>
      </c>
      <c r="BD6513" t="s">
        <v>61923</v>
      </c>
    </row>
    <row r="6514" spans="49:56" x14ac:dyDescent="0.3">
      <c r="AW6514" t="s">
        <v>61924</v>
      </c>
      <c r="BA6514" t="s">
        <v>61925</v>
      </c>
      <c r="BB6514" t="s">
        <v>61926</v>
      </c>
      <c r="BD6514" t="s">
        <v>61927</v>
      </c>
    </row>
    <row r="6515" spans="49:56" x14ac:dyDescent="0.3">
      <c r="AW6515" t="s">
        <v>61928</v>
      </c>
      <c r="BA6515" t="s">
        <v>61929</v>
      </c>
      <c r="BB6515" t="s">
        <v>61930</v>
      </c>
      <c r="BD6515" t="s">
        <v>61931</v>
      </c>
    </row>
    <row r="6516" spans="49:56" x14ac:dyDescent="0.3">
      <c r="AW6516" t="s">
        <v>61932</v>
      </c>
      <c r="BA6516" t="s">
        <v>61933</v>
      </c>
      <c r="BB6516" t="s">
        <v>61934</v>
      </c>
      <c r="BD6516" t="s">
        <v>61935</v>
      </c>
    </row>
    <row r="6517" spans="49:56" x14ac:dyDescent="0.3">
      <c r="AW6517" t="s">
        <v>61936</v>
      </c>
      <c r="BA6517" t="s">
        <v>61937</v>
      </c>
      <c r="BB6517" t="s">
        <v>61938</v>
      </c>
      <c r="BD6517" t="s">
        <v>61939</v>
      </c>
    </row>
    <row r="6518" spans="49:56" x14ac:dyDescent="0.3">
      <c r="AW6518" t="s">
        <v>61940</v>
      </c>
      <c r="BA6518" t="s">
        <v>61941</v>
      </c>
      <c r="BB6518" t="s">
        <v>61942</v>
      </c>
      <c r="BD6518" t="s">
        <v>61943</v>
      </c>
    </row>
    <row r="6519" spans="49:56" x14ac:dyDescent="0.3">
      <c r="AW6519" t="s">
        <v>61944</v>
      </c>
      <c r="BA6519" t="s">
        <v>61945</v>
      </c>
      <c r="BB6519" t="s">
        <v>61946</v>
      </c>
      <c r="BD6519" t="s">
        <v>61947</v>
      </c>
    </row>
    <row r="6520" spans="49:56" x14ac:dyDescent="0.3">
      <c r="AW6520" t="s">
        <v>61948</v>
      </c>
      <c r="BA6520" t="s">
        <v>61949</v>
      </c>
      <c r="BB6520" t="s">
        <v>61950</v>
      </c>
      <c r="BD6520" t="s">
        <v>61951</v>
      </c>
    </row>
    <row r="6521" spans="49:56" x14ac:dyDescent="0.3">
      <c r="AW6521" t="s">
        <v>61952</v>
      </c>
      <c r="BA6521" t="s">
        <v>61953</v>
      </c>
      <c r="BB6521" t="s">
        <v>61954</v>
      </c>
      <c r="BD6521" t="s">
        <v>61955</v>
      </c>
    </row>
    <row r="6522" spans="49:56" x14ac:dyDescent="0.3">
      <c r="AW6522" t="s">
        <v>61956</v>
      </c>
      <c r="BA6522" t="s">
        <v>61957</v>
      </c>
      <c r="BB6522" t="s">
        <v>61958</v>
      </c>
      <c r="BD6522" t="s">
        <v>61959</v>
      </c>
    </row>
    <row r="6523" spans="49:56" x14ac:dyDescent="0.3">
      <c r="AW6523" t="s">
        <v>61960</v>
      </c>
      <c r="BA6523" t="s">
        <v>61961</v>
      </c>
      <c r="BB6523" t="s">
        <v>61962</v>
      </c>
      <c r="BD6523" t="s">
        <v>61963</v>
      </c>
    </row>
    <row r="6524" spans="49:56" x14ac:dyDescent="0.3">
      <c r="AW6524" t="s">
        <v>22761</v>
      </c>
      <c r="BA6524" t="s">
        <v>61964</v>
      </c>
      <c r="BB6524" t="s">
        <v>61965</v>
      </c>
      <c r="BD6524" t="s">
        <v>61966</v>
      </c>
    </row>
    <row r="6525" spans="49:56" x14ac:dyDescent="0.3">
      <c r="AW6525" t="s">
        <v>61967</v>
      </c>
      <c r="BA6525" t="s">
        <v>61968</v>
      </c>
      <c r="BB6525" t="s">
        <v>61969</v>
      </c>
      <c r="BD6525" t="s">
        <v>61970</v>
      </c>
    </row>
    <row r="6526" spans="49:56" x14ac:dyDescent="0.3">
      <c r="AW6526" t="s">
        <v>61971</v>
      </c>
      <c r="BA6526" t="s">
        <v>61972</v>
      </c>
      <c r="BB6526" t="s">
        <v>61973</v>
      </c>
      <c r="BD6526" t="s">
        <v>61974</v>
      </c>
    </row>
    <row r="6527" spans="49:56" x14ac:dyDescent="0.3">
      <c r="AW6527" t="s">
        <v>61975</v>
      </c>
      <c r="BA6527" t="s">
        <v>61976</v>
      </c>
      <c r="BB6527" t="s">
        <v>61977</v>
      </c>
      <c r="BD6527" t="s">
        <v>61978</v>
      </c>
    </row>
    <row r="6528" spans="49:56" x14ac:dyDescent="0.3">
      <c r="AW6528" t="s">
        <v>61979</v>
      </c>
      <c r="BA6528" t="s">
        <v>61980</v>
      </c>
      <c r="BB6528" t="s">
        <v>61981</v>
      </c>
      <c r="BD6528" t="s">
        <v>61982</v>
      </c>
    </row>
    <row r="6529" spans="49:56" x14ac:dyDescent="0.3">
      <c r="AW6529" t="s">
        <v>61983</v>
      </c>
      <c r="BA6529" t="s">
        <v>61984</v>
      </c>
      <c r="BB6529" t="s">
        <v>61985</v>
      </c>
      <c r="BD6529" t="s">
        <v>61986</v>
      </c>
    </row>
    <row r="6530" spans="49:56" x14ac:dyDescent="0.3">
      <c r="AW6530" t="s">
        <v>61987</v>
      </c>
      <c r="BA6530" t="s">
        <v>61988</v>
      </c>
      <c r="BB6530" t="s">
        <v>61989</v>
      </c>
      <c r="BD6530" t="s">
        <v>61990</v>
      </c>
    </row>
    <row r="6531" spans="49:56" x14ac:dyDescent="0.3">
      <c r="AW6531" t="s">
        <v>61991</v>
      </c>
      <c r="BA6531" t="s">
        <v>61992</v>
      </c>
      <c r="BB6531" t="s">
        <v>61993</v>
      </c>
      <c r="BD6531" t="s">
        <v>61994</v>
      </c>
    </row>
    <row r="6532" spans="49:56" x14ac:dyDescent="0.3">
      <c r="AW6532" t="s">
        <v>61995</v>
      </c>
      <c r="BA6532" t="s">
        <v>61996</v>
      </c>
      <c r="BB6532" t="s">
        <v>61997</v>
      </c>
      <c r="BD6532" t="s">
        <v>61998</v>
      </c>
    </row>
    <row r="6533" spans="49:56" x14ac:dyDescent="0.3">
      <c r="AW6533" t="s">
        <v>61999</v>
      </c>
      <c r="BA6533" t="s">
        <v>62000</v>
      </c>
      <c r="BB6533" t="s">
        <v>62001</v>
      </c>
      <c r="BD6533" t="s">
        <v>62002</v>
      </c>
    </row>
    <row r="6534" spans="49:56" x14ac:dyDescent="0.3">
      <c r="AW6534" t="s">
        <v>62003</v>
      </c>
      <c r="BA6534" t="s">
        <v>62004</v>
      </c>
      <c r="BB6534" t="s">
        <v>62005</v>
      </c>
      <c r="BD6534" t="s">
        <v>62006</v>
      </c>
    </row>
    <row r="6535" spans="49:56" x14ac:dyDescent="0.3">
      <c r="AW6535" t="s">
        <v>62007</v>
      </c>
      <c r="BA6535" t="s">
        <v>62008</v>
      </c>
      <c r="BB6535" t="s">
        <v>62009</v>
      </c>
      <c r="BD6535" t="s">
        <v>62010</v>
      </c>
    </row>
    <row r="6536" spans="49:56" x14ac:dyDescent="0.3">
      <c r="AW6536" t="s">
        <v>62011</v>
      </c>
      <c r="BA6536" t="s">
        <v>62012</v>
      </c>
      <c r="BB6536" t="s">
        <v>62013</v>
      </c>
      <c r="BD6536" t="s">
        <v>62014</v>
      </c>
    </row>
    <row r="6537" spans="49:56" x14ac:dyDescent="0.3">
      <c r="AW6537" t="s">
        <v>62015</v>
      </c>
      <c r="BA6537" t="s">
        <v>62016</v>
      </c>
      <c r="BB6537" t="s">
        <v>62017</v>
      </c>
      <c r="BD6537" t="s">
        <v>62018</v>
      </c>
    </row>
    <row r="6538" spans="49:56" x14ac:dyDescent="0.3">
      <c r="AW6538" t="s">
        <v>62019</v>
      </c>
      <c r="BA6538" t="s">
        <v>62020</v>
      </c>
      <c r="BB6538" t="s">
        <v>62021</v>
      </c>
      <c r="BD6538" t="s">
        <v>62022</v>
      </c>
    </row>
    <row r="6539" spans="49:56" x14ac:dyDescent="0.3">
      <c r="AW6539" t="s">
        <v>62023</v>
      </c>
      <c r="BA6539" t="s">
        <v>62024</v>
      </c>
      <c r="BB6539" t="s">
        <v>62025</v>
      </c>
      <c r="BD6539" t="s">
        <v>62026</v>
      </c>
    </row>
    <row r="6540" spans="49:56" x14ac:dyDescent="0.3">
      <c r="AW6540" t="s">
        <v>62027</v>
      </c>
      <c r="BA6540" t="s">
        <v>62028</v>
      </c>
      <c r="BB6540" t="s">
        <v>62029</v>
      </c>
      <c r="BD6540" t="s">
        <v>62030</v>
      </c>
    </row>
    <row r="6541" spans="49:56" x14ac:dyDescent="0.3">
      <c r="AW6541" t="s">
        <v>62031</v>
      </c>
      <c r="BA6541" t="s">
        <v>62032</v>
      </c>
      <c r="BB6541" t="s">
        <v>62033</v>
      </c>
      <c r="BD6541" t="s">
        <v>62034</v>
      </c>
    </row>
    <row r="6542" spans="49:56" x14ac:dyDescent="0.3">
      <c r="AW6542" t="s">
        <v>62035</v>
      </c>
      <c r="BA6542" t="s">
        <v>62036</v>
      </c>
      <c r="BB6542" t="s">
        <v>62037</v>
      </c>
      <c r="BD6542" t="s">
        <v>62038</v>
      </c>
    </row>
    <row r="6543" spans="49:56" x14ac:dyDescent="0.3">
      <c r="AW6543" t="s">
        <v>62039</v>
      </c>
      <c r="BA6543" t="s">
        <v>62040</v>
      </c>
      <c r="BB6543" t="s">
        <v>62041</v>
      </c>
      <c r="BD6543" t="s">
        <v>62042</v>
      </c>
    </row>
    <row r="6544" spans="49:56" x14ac:dyDescent="0.3">
      <c r="AW6544" t="s">
        <v>62043</v>
      </c>
      <c r="BA6544" t="s">
        <v>62044</v>
      </c>
      <c r="BB6544" t="s">
        <v>62045</v>
      </c>
      <c r="BD6544" t="s">
        <v>62046</v>
      </c>
    </row>
    <row r="6545" spans="49:56" x14ac:dyDescent="0.3">
      <c r="AW6545" t="s">
        <v>62047</v>
      </c>
      <c r="BA6545" t="s">
        <v>62048</v>
      </c>
      <c r="BB6545" t="s">
        <v>62049</v>
      </c>
      <c r="BD6545" t="s">
        <v>62050</v>
      </c>
    </row>
    <row r="6546" spans="49:56" x14ac:dyDescent="0.3">
      <c r="AW6546" t="s">
        <v>62051</v>
      </c>
      <c r="BA6546" t="s">
        <v>62052</v>
      </c>
      <c r="BB6546" t="s">
        <v>62053</v>
      </c>
      <c r="BD6546" t="s">
        <v>62054</v>
      </c>
    </row>
    <row r="6547" spans="49:56" x14ac:dyDescent="0.3">
      <c r="AW6547" t="s">
        <v>62055</v>
      </c>
      <c r="BA6547" t="s">
        <v>62056</v>
      </c>
      <c r="BB6547" t="s">
        <v>62057</v>
      </c>
      <c r="BD6547" t="s">
        <v>62058</v>
      </c>
    </row>
    <row r="6548" spans="49:56" x14ac:dyDescent="0.3">
      <c r="AW6548" t="s">
        <v>62059</v>
      </c>
      <c r="BA6548" t="s">
        <v>62060</v>
      </c>
      <c r="BB6548" t="s">
        <v>62061</v>
      </c>
      <c r="BD6548" t="s">
        <v>62062</v>
      </c>
    </row>
    <row r="6549" spans="49:56" x14ac:dyDescent="0.3">
      <c r="AW6549" t="s">
        <v>62063</v>
      </c>
      <c r="BA6549" t="s">
        <v>62064</v>
      </c>
      <c r="BB6549" t="s">
        <v>62065</v>
      </c>
      <c r="BD6549" t="s">
        <v>62066</v>
      </c>
    </row>
    <row r="6550" spans="49:56" x14ac:dyDescent="0.3">
      <c r="AW6550" t="s">
        <v>62067</v>
      </c>
      <c r="BA6550" t="s">
        <v>62068</v>
      </c>
      <c r="BB6550" t="s">
        <v>62069</v>
      </c>
      <c r="BD6550" t="s">
        <v>62070</v>
      </c>
    </row>
    <row r="6551" spans="49:56" x14ac:dyDescent="0.3">
      <c r="AW6551" t="s">
        <v>62071</v>
      </c>
      <c r="BA6551" t="s">
        <v>62072</v>
      </c>
      <c r="BB6551" t="s">
        <v>62073</v>
      </c>
      <c r="BD6551" t="s">
        <v>62074</v>
      </c>
    </row>
    <row r="6552" spans="49:56" x14ac:dyDescent="0.3">
      <c r="AW6552" t="s">
        <v>62075</v>
      </c>
      <c r="BA6552" t="s">
        <v>62076</v>
      </c>
      <c r="BB6552" t="s">
        <v>62077</v>
      </c>
      <c r="BD6552" t="s">
        <v>62078</v>
      </c>
    </row>
    <row r="6553" spans="49:56" x14ac:dyDescent="0.3">
      <c r="AW6553" t="s">
        <v>62079</v>
      </c>
      <c r="BA6553" t="s">
        <v>62080</v>
      </c>
      <c r="BB6553" t="s">
        <v>62081</v>
      </c>
      <c r="BD6553" t="s">
        <v>62082</v>
      </c>
    </row>
    <row r="6554" spans="49:56" x14ac:dyDescent="0.3">
      <c r="AW6554" t="s">
        <v>62083</v>
      </c>
      <c r="BA6554" t="s">
        <v>62084</v>
      </c>
      <c r="BB6554" t="s">
        <v>62085</v>
      </c>
      <c r="BD6554" t="s">
        <v>62086</v>
      </c>
    </row>
    <row r="6555" spans="49:56" x14ac:dyDescent="0.3">
      <c r="AW6555" t="s">
        <v>62087</v>
      </c>
      <c r="BA6555" t="s">
        <v>62088</v>
      </c>
      <c r="BB6555" t="s">
        <v>62089</v>
      </c>
      <c r="BD6555" t="s">
        <v>62090</v>
      </c>
    </row>
    <row r="6556" spans="49:56" x14ac:dyDescent="0.3">
      <c r="AW6556" t="s">
        <v>62091</v>
      </c>
      <c r="BA6556" t="s">
        <v>62092</v>
      </c>
      <c r="BB6556" t="s">
        <v>62093</v>
      </c>
      <c r="BD6556" t="s">
        <v>62094</v>
      </c>
    </row>
    <row r="6557" spans="49:56" x14ac:dyDescent="0.3">
      <c r="AW6557" t="s">
        <v>62095</v>
      </c>
      <c r="BA6557" t="s">
        <v>62096</v>
      </c>
      <c r="BB6557" t="s">
        <v>62097</v>
      </c>
      <c r="BD6557" t="s">
        <v>62098</v>
      </c>
    </row>
    <row r="6558" spans="49:56" x14ac:dyDescent="0.3">
      <c r="AW6558" t="s">
        <v>62099</v>
      </c>
      <c r="BA6558" t="s">
        <v>62100</v>
      </c>
      <c r="BB6558" t="s">
        <v>62101</v>
      </c>
      <c r="BD6558" t="s">
        <v>62102</v>
      </c>
    </row>
    <row r="6559" spans="49:56" x14ac:dyDescent="0.3">
      <c r="AW6559" t="s">
        <v>62103</v>
      </c>
      <c r="BA6559" t="s">
        <v>62104</v>
      </c>
      <c r="BB6559" t="s">
        <v>62105</v>
      </c>
      <c r="BD6559" t="s">
        <v>62106</v>
      </c>
    </row>
    <row r="6560" spans="49:56" x14ac:dyDescent="0.3">
      <c r="AW6560" t="s">
        <v>62107</v>
      </c>
      <c r="BA6560" t="s">
        <v>62108</v>
      </c>
      <c r="BB6560" t="s">
        <v>62109</v>
      </c>
      <c r="BD6560" t="s">
        <v>62110</v>
      </c>
    </row>
    <row r="6561" spans="49:56" x14ac:dyDescent="0.3">
      <c r="AW6561" t="s">
        <v>62111</v>
      </c>
      <c r="BA6561" t="s">
        <v>62112</v>
      </c>
      <c r="BB6561" t="s">
        <v>62113</v>
      </c>
      <c r="BD6561" t="s">
        <v>62114</v>
      </c>
    </row>
    <row r="6562" spans="49:56" x14ac:dyDescent="0.3">
      <c r="AW6562" t="s">
        <v>62115</v>
      </c>
      <c r="BA6562" t="s">
        <v>62116</v>
      </c>
      <c r="BB6562" t="s">
        <v>62117</v>
      </c>
      <c r="BD6562" t="s">
        <v>62118</v>
      </c>
    </row>
    <row r="6563" spans="49:56" x14ac:dyDescent="0.3">
      <c r="AW6563" t="s">
        <v>62119</v>
      </c>
      <c r="BA6563" t="s">
        <v>62120</v>
      </c>
      <c r="BB6563" t="s">
        <v>62121</v>
      </c>
      <c r="BD6563" t="s">
        <v>62122</v>
      </c>
    </row>
    <row r="6564" spans="49:56" x14ac:dyDescent="0.3">
      <c r="AW6564" t="s">
        <v>62123</v>
      </c>
      <c r="BA6564" t="s">
        <v>62124</v>
      </c>
      <c r="BB6564" t="s">
        <v>62125</v>
      </c>
      <c r="BD6564" t="s">
        <v>62126</v>
      </c>
    </row>
    <row r="6565" spans="49:56" x14ac:dyDescent="0.3">
      <c r="AW6565" t="s">
        <v>62127</v>
      </c>
      <c r="BA6565" t="s">
        <v>62128</v>
      </c>
      <c r="BB6565" t="s">
        <v>62129</v>
      </c>
      <c r="BD6565" t="s">
        <v>62130</v>
      </c>
    </row>
    <row r="6566" spans="49:56" x14ac:dyDescent="0.3">
      <c r="AW6566" t="s">
        <v>62131</v>
      </c>
      <c r="BA6566" t="s">
        <v>62132</v>
      </c>
      <c r="BB6566" t="s">
        <v>62133</v>
      </c>
      <c r="BD6566" t="s">
        <v>62134</v>
      </c>
    </row>
    <row r="6567" spans="49:56" x14ac:dyDescent="0.3">
      <c r="AW6567" t="s">
        <v>62135</v>
      </c>
      <c r="BA6567" t="s">
        <v>62136</v>
      </c>
      <c r="BB6567" t="s">
        <v>62137</v>
      </c>
      <c r="BD6567" t="s">
        <v>62138</v>
      </c>
    </row>
    <row r="6568" spans="49:56" x14ac:dyDescent="0.3">
      <c r="AW6568" t="s">
        <v>62139</v>
      </c>
      <c r="BA6568" t="s">
        <v>62140</v>
      </c>
      <c r="BB6568" t="s">
        <v>62141</v>
      </c>
      <c r="BD6568" t="s">
        <v>62142</v>
      </c>
    </row>
    <row r="6569" spans="49:56" x14ac:dyDescent="0.3">
      <c r="AW6569" t="s">
        <v>62143</v>
      </c>
      <c r="BA6569" t="s">
        <v>62144</v>
      </c>
      <c r="BB6569" t="s">
        <v>62145</v>
      </c>
      <c r="BD6569" t="s">
        <v>62146</v>
      </c>
    </row>
    <row r="6570" spans="49:56" x14ac:dyDescent="0.3">
      <c r="AW6570" t="s">
        <v>62147</v>
      </c>
      <c r="BA6570" t="s">
        <v>62148</v>
      </c>
      <c r="BB6570" t="s">
        <v>62149</v>
      </c>
      <c r="BD6570" t="s">
        <v>62150</v>
      </c>
    </row>
    <row r="6571" spans="49:56" x14ac:dyDescent="0.3">
      <c r="AW6571" t="s">
        <v>62151</v>
      </c>
      <c r="BA6571" t="s">
        <v>62152</v>
      </c>
      <c r="BB6571" t="s">
        <v>62153</v>
      </c>
      <c r="BD6571" t="s">
        <v>62154</v>
      </c>
    </row>
    <row r="6572" spans="49:56" x14ac:dyDescent="0.3">
      <c r="AW6572" t="s">
        <v>62155</v>
      </c>
      <c r="BA6572" t="s">
        <v>62156</v>
      </c>
      <c r="BB6572" t="s">
        <v>62157</v>
      </c>
      <c r="BD6572" t="s">
        <v>62158</v>
      </c>
    </row>
    <row r="6573" spans="49:56" x14ac:dyDescent="0.3">
      <c r="AW6573" t="s">
        <v>62159</v>
      </c>
      <c r="BA6573" t="s">
        <v>62160</v>
      </c>
      <c r="BB6573" t="s">
        <v>62161</v>
      </c>
      <c r="BD6573" t="s">
        <v>62162</v>
      </c>
    </row>
    <row r="6574" spans="49:56" x14ac:dyDescent="0.3">
      <c r="AW6574" t="s">
        <v>62163</v>
      </c>
      <c r="BA6574" t="s">
        <v>62164</v>
      </c>
      <c r="BB6574" t="s">
        <v>62165</v>
      </c>
      <c r="BD6574" t="s">
        <v>62166</v>
      </c>
    </row>
    <row r="6575" spans="49:56" x14ac:dyDescent="0.3">
      <c r="AW6575" t="s">
        <v>62167</v>
      </c>
      <c r="BA6575" t="s">
        <v>62168</v>
      </c>
      <c r="BB6575" t="s">
        <v>62169</v>
      </c>
      <c r="BD6575" t="s">
        <v>62170</v>
      </c>
    </row>
    <row r="6576" spans="49:56" x14ac:dyDescent="0.3">
      <c r="AW6576" t="s">
        <v>62171</v>
      </c>
      <c r="BA6576" t="s">
        <v>62172</v>
      </c>
      <c r="BB6576" t="s">
        <v>12281</v>
      </c>
      <c r="BD6576" t="s">
        <v>62173</v>
      </c>
    </row>
    <row r="6577" spans="49:56" x14ac:dyDescent="0.3">
      <c r="AW6577" t="s">
        <v>62174</v>
      </c>
      <c r="BA6577" t="s">
        <v>62175</v>
      </c>
      <c r="BB6577" t="s">
        <v>62176</v>
      </c>
      <c r="BD6577" t="s">
        <v>62177</v>
      </c>
    </row>
    <row r="6578" spans="49:56" x14ac:dyDescent="0.3">
      <c r="AW6578" t="s">
        <v>62178</v>
      </c>
      <c r="BA6578" t="s">
        <v>62179</v>
      </c>
      <c r="BB6578" t="s">
        <v>62180</v>
      </c>
      <c r="BD6578" t="s">
        <v>62181</v>
      </c>
    </row>
    <row r="6579" spans="49:56" x14ac:dyDescent="0.3">
      <c r="AW6579" t="s">
        <v>62182</v>
      </c>
      <c r="BA6579" t="s">
        <v>62183</v>
      </c>
      <c r="BB6579" t="s">
        <v>62184</v>
      </c>
      <c r="BD6579" t="s">
        <v>62185</v>
      </c>
    </row>
    <row r="6580" spans="49:56" x14ac:dyDescent="0.3">
      <c r="AW6580" t="s">
        <v>62186</v>
      </c>
      <c r="BA6580" t="s">
        <v>62187</v>
      </c>
      <c r="BB6580" t="s">
        <v>62188</v>
      </c>
      <c r="BD6580" t="s">
        <v>62189</v>
      </c>
    </row>
    <row r="6581" spans="49:56" x14ac:dyDescent="0.3">
      <c r="AW6581" t="s">
        <v>62190</v>
      </c>
      <c r="BA6581" t="s">
        <v>62191</v>
      </c>
      <c r="BB6581" t="s">
        <v>62192</v>
      </c>
      <c r="BD6581" t="s">
        <v>62193</v>
      </c>
    </row>
    <row r="6582" spans="49:56" x14ac:dyDescent="0.3">
      <c r="AW6582" t="s">
        <v>62194</v>
      </c>
      <c r="BA6582" t="s">
        <v>62195</v>
      </c>
      <c r="BB6582" t="s">
        <v>62196</v>
      </c>
      <c r="BD6582" t="s">
        <v>62197</v>
      </c>
    </row>
    <row r="6583" spans="49:56" x14ac:dyDescent="0.3">
      <c r="AW6583" t="s">
        <v>62198</v>
      </c>
      <c r="BA6583" t="s">
        <v>62199</v>
      </c>
      <c r="BB6583" t="s">
        <v>62200</v>
      </c>
      <c r="BD6583" t="s">
        <v>62201</v>
      </c>
    </row>
    <row r="6584" spans="49:56" x14ac:dyDescent="0.3">
      <c r="AW6584" t="s">
        <v>62202</v>
      </c>
      <c r="BA6584" t="s">
        <v>62203</v>
      </c>
      <c r="BB6584" t="s">
        <v>62204</v>
      </c>
      <c r="BD6584" t="s">
        <v>62205</v>
      </c>
    </row>
    <row r="6585" spans="49:56" x14ac:dyDescent="0.3">
      <c r="AW6585" t="s">
        <v>62206</v>
      </c>
      <c r="BA6585" t="s">
        <v>62207</v>
      </c>
      <c r="BB6585" t="s">
        <v>62208</v>
      </c>
      <c r="BD6585" t="s">
        <v>62209</v>
      </c>
    </row>
    <row r="6586" spans="49:56" x14ac:dyDescent="0.3">
      <c r="AW6586" t="s">
        <v>62210</v>
      </c>
      <c r="BA6586" t="s">
        <v>62211</v>
      </c>
      <c r="BB6586" t="s">
        <v>62212</v>
      </c>
      <c r="BD6586" t="s">
        <v>62213</v>
      </c>
    </row>
    <row r="6587" spans="49:56" x14ac:dyDescent="0.3">
      <c r="AW6587" t="s">
        <v>62214</v>
      </c>
      <c r="BA6587" t="s">
        <v>62215</v>
      </c>
      <c r="BB6587" t="s">
        <v>62216</v>
      </c>
      <c r="BD6587" t="s">
        <v>62217</v>
      </c>
    </row>
    <row r="6588" spans="49:56" x14ac:dyDescent="0.3">
      <c r="AW6588" t="s">
        <v>62218</v>
      </c>
      <c r="BA6588" t="s">
        <v>62219</v>
      </c>
      <c r="BB6588" t="s">
        <v>62220</v>
      </c>
      <c r="BD6588" t="s">
        <v>62221</v>
      </c>
    </row>
    <row r="6589" spans="49:56" x14ac:dyDescent="0.3">
      <c r="AW6589" t="s">
        <v>62222</v>
      </c>
      <c r="BA6589" t="s">
        <v>62223</v>
      </c>
      <c r="BB6589" t="s">
        <v>62224</v>
      </c>
      <c r="BD6589" t="s">
        <v>62225</v>
      </c>
    </row>
    <row r="6590" spans="49:56" x14ac:dyDescent="0.3">
      <c r="AW6590" t="s">
        <v>62226</v>
      </c>
      <c r="BA6590" t="s">
        <v>62227</v>
      </c>
      <c r="BB6590" t="s">
        <v>62228</v>
      </c>
      <c r="BD6590" t="s">
        <v>62229</v>
      </c>
    </row>
    <row r="6591" spans="49:56" x14ac:dyDescent="0.3">
      <c r="AW6591" t="s">
        <v>62230</v>
      </c>
      <c r="BA6591" t="s">
        <v>62231</v>
      </c>
      <c r="BB6591" t="s">
        <v>12298</v>
      </c>
      <c r="BD6591" t="s">
        <v>62232</v>
      </c>
    </row>
    <row r="6592" spans="49:56" x14ac:dyDescent="0.3">
      <c r="AW6592" t="s">
        <v>62233</v>
      </c>
      <c r="BA6592" t="s">
        <v>62234</v>
      </c>
      <c r="BB6592" t="s">
        <v>62235</v>
      </c>
      <c r="BD6592" t="s">
        <v>62236</v>
      </c>
    </row>
    <row r="6593" spans="49:56" x14ac:dyDescent="0.3">
      <c r="AW6593" t="s">
        <v>62237</v>
      </c>
      <c r="BA6593" t="s">
        <v>62238</v>
      </c>
      <c r="BB6593" t="s">
        <v>62239</v>
      </c>
      <c r="BD6593" t="s">
        <v>62240</v>
      </c>
    </row>
    <row r="6594" spans="49:56" x14ac:dyDescent="0.3">
      <c r="AW6594" t="s">
        <v>62241</v>
      </c>
      <c r="BA6594" t="s">
        <v>62242</v>
      </c>
      <c r="BB6594" t="s">
        <v>62243</v>
      </c>
      <c r="BD6594" t="s">
        <v>62244</v>
      </c>
    </row>
    <row r="6595" spans="49:56" x14ac:dyDescent="0.3">
      <c r="AW6595" t="s">
        <v>62245</v>
      </c>
      <c r="BA6595" t="s">
        <v>62246</v>
      </c>
      <c r="BB6595" t="s">
        <v>62247</v>
      </c>
      <c r="BD6595" t="s">
        <v>62248</v>
      </c>
    </row>
    <row r="6596" spans="49:56" x14ac:dyDescent="0.3">
      <c r="AW6596" t="s">
        <v>62249</v>
      </c>
      <c r="BA6596" t="s">
        <v>62250</v>
      </c>
      <c r="BB6596" t="s">
        <v>62251</v>
      </c>
      <c r="BD6596" t="s">
        <v>62252</v>
      </c>
    </row>
    <row r="6597" spans="49:56" x14ac:dyDescent="0.3">
      <c r="AW6597" t="s">
        <v>62253</v>
      </c>
      <c r="BA6597" t="s">
        <v>62254</v>
      </c>
      <c r="BB6597" t="s">
        <v>62255</v>
      </c>
      <c r="BD6597" t="s">
        <v>62256</v>
      </c>
    </row>
    <row r="6598" spans="49:56" x14ac:dyDescent="0.3">
      <c r="AW6598" t="s">
        <v>25347</v>
      </c>
      <c r="BA6598" t="s">
        <v>62257</v>
      </c>
      <c r="BB6598" t="s">
        <v>62258</v>
      </c>
      <c r="BD6598" t="s">
        <v>62259</v>
      </c>
    </row>
    <row r="6599" spans="49:56" x14ac:dyDescent="0.3">
      <c r="AW6599" t="s">
        <v>62260</v>
      </c>
      <c r="BA6599" t="s">
        <v>62261</v>
      </c>
      <c r="BB6599" t="s">
        <v>62262</v>
      </c>
      <c r="BD6599" t="s">
        <v>62263</v>
      </c>
    </row>
    <row r="6600" spans="49:56" x14ac:dyDescent="0.3">
      <c r="AW6600" t="s">
        <v>62264</v>
      </c>
      <c r="BA6600" t="s">
        <v>62265</v>
      </c>
      <c r="BB6600" t="s">
        <v>62266</v>
      </c>
      <c r="BD6600" t="s">
        <v>62267</v>
      </c>
    </row>
    <row r="6601" spans="49:56" x14ac:dyDescent="0.3">
      <c r="AW6601" t="s">
        <v>62268</v>
      </c>
      <c r="BA6601" t="s">
        <v>62269</v>
      </c>
      <c r="BB6601" t="s">
        <v>62270</v>
      </c>
      <c r="BD6601" t="s">
        <v>62271</v>
      </c>
    </row>
    <row r="6602" spans="49:56" x14ac:dyDescent="0.3">
      <c r="AW6602" t="s">
        <v>62272</v>
      </c>
      <c r="BA6602" t="s">
        <v>62273</v>
      </c>
      <c r="BB6602" t="s">
        <v>62274</v>
      </c>
      <c r="BD6602" t="s">
        <v>62275</v>
      </c>
    </row>
    <row r="6603" spans="49:56" x14ac:dyDescent="0.3">
      <c r="AW6603" t="s">
        <v>62276</v>
      </c>
      <c r="BA6603" t="s">
        <v>62277</v>
      </c>
      <c r="BB6603" t="s">
        <v>62278</v>
      </c>
      <c r="BD6603" t="s">
        <v>62279</v>
      </c>
    </row>
    <row r="6604" spans="49:56" x14ac:dyDescent="0.3">
      <c r="AW6604" t="s">
        <v>62280</v>
      </c>
      <c r="BA6604" t="s">
        <v>62281</v>
      </c>
      <c r="BB6604" t="s">
        <v>62282</v>
      </c>
      <c r="BD6604" t="s">
        <v>62283</v>
      </c>
    </row>
    <row r="6605" spans="49:56" x14ac:dyDescent="0.3">
      <c r="AW6605" t="s">
        <v>62284</v>
      </c>
      <c r="BA6605" t="s">
        <v>62285</v>
      </c>
      <c r="BB6605" t="s">
        <v>62286</v>
      </c>
      <c r="BD6605" t="s">
        <v>62287</v>
      </c>
    </row>
    <row r="6606" spans="49:56" x14ac:dyDescent="0.3">
      <c r="AW6606" t="s">
        <v>62288</v>
      </c>
      <c r="BA6606" t="s">
        <v>62289</v>
      </c>
      <c r="BB6606" t="s">
        <v>62290</v>
      </c>
      <c r="BD6606" t="s">
        <v>62291</v>
      </c>
    </row>
    <row r="6607" spans="49:56" x14ac:dyDescent="0.3">
      <c r="AW6607" t="s">
        <v>62292</v>
      </c>
      <c r="BA6607" t="s">
        <v>62293</v>
      </c>
      <c r="BB6607" t="s">
        <v>62294</v>
      </c>
      <c r="BD6607" t="s">
        <v>62295</v>
      </c>
    </row>
    <row r="6608" spans="49:56" x14ac:dyDescent="0.3">
      <c r="AW6608" t="s">
        <v>62296</v>
      </c>
      <c r="BA6608" t="s">
        <v>62297</v>
      </c>
      <c r="BB6608" t="s">
        <v>62298</v>
      </c>
      <c r="BD6608" t="s">
        <v>62299</v>
      </c>
    </row>
    <row r="6609" spans="49:56" x14ac:dyDescent="0.3">
      <c r="AW6609" t="s">
        <v>62300</v>
      </c>
      <c r="BA6609" t="s">
        <v>62301</v>
      </c>
      <c r="BB6609" t="s">
        <v>62302</v>
      </c>
      <c r="BD6609" t="s">
        <v>62303</v>
      </c>
    </row>
    <row r="6610" spans="49:56" x14ac:dyDescent="0.3">
      <c r="AW6610" t="s">
        <v>62304</v>
      </c>
      <c r="BA6610" t="s">
        <v>62305</v>
      </c>
      <c r="BB6610" t="s">
        <v>62306</v>
      </c>
      <c r="BD6610" t="s">
        <v>62307</v>
      </c>
    </row>
    <row r="6611" spans="49:56" x14ac:dyDescent="0.3">
      <c r="AW6611" t="s">
        <v>62308</v>
      </c>
      <c r="BA6611" t="s">
        <v>62309</v>
      </c>
      <c r="BB6611" t="s">
        <v>62310</v>
      </c>
      <c r="BD6611" t="s">
        <v>62311</v>
      </c>
    </row>
    <row r="6612" spans="49:56" x14ac:dyDescent="0.3">
      <c r="AW6612" t="s">
        <v>62312</v>
      </c>
      <c r="BA6612" t="s">
        <v>62313</v>
      </c>
      <c r="BB6612" t="s">
        <v>62314</v>
      </c>
      <c r="BD6612" t="s">
        <v>62315</v>
      </c>
    </row>
    <row r="6613" spans="49:56" x14ac:dyDescent="0.3">
      <c r="AW6613" t="s">
        <v>62316</v>
      </c>
      <c r="BA6613" t="s">
        <v>62317</v>
      </c>
      <c r="BB6613" t="s">
        <v>62318</v>
      </c>
      <c r="BD6613" t="s">
        <v>62319</v>
      </c>
    </row>
    <row r="6614" spans="49:56" x14ac:dyDescent="0.3">
      <c r="AW6614" t="s">
        <v>62320</v>
      </c>
      <c r="BA6614" t="s">
        <v>62321</v>
      </c>
      <c r="BB6614" t="s">
        <v>62322</v>
      </c>
      <c r="BD6614" t="s">
        <v>62323</v>
      </c>
    </row>
    <row r="6615" spans="49:56" x14ac:dyDescent="0.3">
      <c r="AW6615" t="s">
        <v>62324</v>
      </c>
      <c r="BA6615" t="s">
        <v>62325</v>
      </c>
      <c r="BB6615" t="s">
        <v>62326</v>
      </c>
      <c r="BD6615" t="s">
        <v>62327</v>
      </c>
    </row>
    <row r="6616" spans="49:56" x14ac:dyDescent="0.3">
      <c r="AW6616" t="s">
        <v>62328</v>
      </c>
      <c r="BA6616" t="s">
        <v>62329</v>
      </c>
      <c r="BB6616" t="s">
        <v>62330</v>
      </c>
      <c r="BD6616" t="s">
        <v>62331</v>
      </c>
    </row>
    <row r="6617" spans="49:56" x14ac:dyDescent="0.3">
      <c r="AW6617" t="s">
        <v>62332</v>
      </c>
      <c r="BA6617" t="s">
        <v>62333</v>
      </c>
      <c r="BB6617" t="s">
        <v>62334</v>
      </c>
      <c r="BD6617" t="s">
        <v>62335</v>
      </c>
    </row>
    <row r="6618" spans="49:56" x14ac:dyDescent="0.3">
      <c r="AW6618" t="s">
        <v>62336</v>
      </c>
      <c r="BA6618" t="s">
        <v>62337</v>
      </c>
      <c r="BB6618" t="s">
        <v>62338</v>
      </c>
      <c r="BD6618" t="s">
        <v>62339</v>
      </c>
    </row>
    <row r="6619" spans="49:56" x14ac:dyDescent="0.3">
      <c r="AW6619" t="s">
        <v>62340</v>
      </c>
      <c r="BA6619" t="s">
        <v>62341</v>
      </c>
      <c r="BB6619" t="s">
        <v>62342</v>
      </c>
      <c r="BD6619" t="s">
        <v>62343</v>
      </c>
    </row>
    <row r="6620" spans="49:56" x14ac:dyDescent="0.3">
      <c r="AW6620" t="s">
        <v>62344</v>
      </c>
      <c r="BA6620" t="s">
        <v>62345</v>
      </c>
      <c r="BB6620" t="s">
        <v>62346</v>
      </c>
      <c r="BD6620" t="s">
        <v>62347</v>
      </c>
    </row>
    <row r="6621" spans="49:56" x14ac:dyDescent="0.3">
      <c r="AW6621" t="s">
        <v>62348</v>
      </c>
      <c r="BA6621" t="s">
        <v>62349</v>
      </c>
      <c r="BB6621" t="s">
        <v>62350</v>
      </c>
      <c r="BD6621" t="s">
        <v>62351</v>
      </c>
    </row>
    <row r="6622" spans="49:56" x14ac:dyDescent="0.3">
      <c r="AW6622" t="s">
        <v>62352</v>
      </c>
      <c r="BA6622" t="s">
        <v>62353</v>
      </c>
      <c r="BB6622" t="s">
        <v>62354</v>
      </c>
      <c r="BD6622" t="s">
        <v>62355</v>
      </c>
    </row>
    <row r="6623" spans="49:56" x14ac:dyDescent="0.3">
      <c r="AW6623" t="s">
        <v>62356</v>
      </c>
      <c r="BA6623" t="s">
        <v>62357</v>
      </c>
      <c r="BB6623" t="s">
        <v>62358</v>
      </c>
      <c r="BD6623" t="s">
        <v>62359</v>
      </c>
    </row>
    <row r="6624" spans="49:56" x14ac:dyDescent="0.3">
      <c r="AW6624" t="s">
        <v>62360</v>
      </c>
      <c r="BA6624" t="s">
        <v>62361</v>
      </c>
      <c r="BB6624" t="s">
        <v>62362</v>
      </c>
      <c r="BD6624" t="s">
        <v>62363</v>
      </c>
    </row>
    <row r="6625" spans="49:56" x14ac:dyDescent="0.3">
      <c r="AW6625" t="s">
        <v>62364</v>
      </c>
      <c r="BA6625" t="s">
        <v>62365</v>
      </c>
      <c r="BB6625" t="s">
        <v>12362</v>
      </c>
      <c r="BD6625" t="s">
        <v>62366</v>
      </c>
    </row>
    <row r="6626" spans="49:56" x14ac:dyDescent="0.3">
      <c r="AW6626" t="s">
        <v>62367</v>
      </c>
      <c r="BA6626" t="s">
        <v>62368</v>
      </c>
      <c r="BB6626" t="s">
        <v>62369</v>
      </c>
      <c r="BD6626" t="s">
        <v>62370</v>
      </c>
    </row>
    <row r="6627" spans="49:56" x14ac:dyDescent="0.3">
      <c r="AW6627" t="s">
        <v>62371</v>
      </c>
      <c r="BA6627" t="s">
        <v>62372</v>
      </c>
      <c r="BB6627" t="s">
        <v>62373</v>
      </c>
      <c r="BD6627" t="s">
        <v>62374</v>
      </c>
    </row>
    <row r="6628" spans="49:56" x14ac:dyDescent="0.3">
      <c r="AW6628" t="s">
        <v>62375</v>
      </c>
      <c r="BA6628" t="s">
        <v>62376</v>
      </c>
      <c r="BB6628" t="s">
        <v>62377</v>
      </c>
      <c r="BD6628" t="s">
        <v>62378</v>
      </c>
    </row>
    <row r="6629" spans="49:56" x14ac:dyDescent="0.3">
      <c r="AW6629" t="s">
        <v>62379</v>
      </c>
      <c r="BA6629" t="s">
        <v>62380</v>
      </c>
      <c r="BB6629" t="s">
        <v>62381</v>
      </c>
      <c r="BD6629" t="s">
        <v>62382</v>
      </c>
    </row>
    <row r="6630" spans="49:56" x14ac:dyDescent="0.3">
      <c r="AW6630" t="s">
        <v>62383</v>
      </c>
      <c r="BA6630" t="s">
        <v>62384</v>
      </c>
      <c r="BB6630" t="s">
        <v>62385</v>
      </c>
      <c r="BD6630" t="s">
        <v>62386</v>
      </c>
    </row>
    <row r="6631" spans="49:56" x14ac:dyDescent="0.3">
      <c r="AW6631" t="s">
        <v>62387</v>
      </c>
      <c r="BA6631" t="s">
        <v>62388</v>
      </c>
      <c r="BB6631" t="s">
        <v>62389</v>
      </c>
      <c r="BD6631" t="s">
        <v>62390</v>
      </c>
    </row>
    <row r="6632" spans="49:56" x14ac:dyDescent="0.3">
      <c r="AW6632" t="s">
        <v>62391</v>
      </c>
      <c r="BA6632" t="s">
        <v>62392</v>
      </c>
      <c r="BB6632" t="s">
        <v>62393</v>
      </c>
      <c r="BD6632" t="s">
        <v>62394</v>
      </c>
    </row>
    <row r="6633" spans="49:56" x14ac:dyDescent="0.3">
      <c r="AW6633" t="s">
        <v>62395</v>
      </c>
      <c r="BA6633" t="s">
        <v>62396</v>
      </c>
      <c r="BB6633" t="s">
        <v>62397</v>
      </c>
      <c r="BD6633" t="s">
        <v>62398</v>
      </c>
    </row>
    <row r="6634" spans="49:56" x14ac:dyDescent="0.3">
      <c r="AW6634" t="s">
        <v>62399</v>
      </c>
      <c r="BA6634" t="s">
        <v>62400</v>
      </c>
      <c r="BB6634" t="s">
        <v>62401</v>
      </c>
      <c r="BD6634" t="s">
        <v>62402</v>
      </c>
    </row>
    <row r="6635" spans="49:56" x14ac:dyDescent="0.3">
      <c r="AW6635" t="s">
        <v>62403</v>
      </c>
      <c r="BA6635" t="s">
        <v>62404</v>
      </c>
      <c r="BB6635" t="s">
        <v>62405</v>
      </c>
      <c r="BD6635" t="s">
        <v>62406</v>
      </c>
    </row>
    <row r="6636" spans="49:56" x14ac:dyDescent="0.3">
      <c r="AW6636" t="s">
        <v>62407</v>
      </c>
      <c r="BA6636" t="s">
        <v>62408</v>
      </c>
      <c r="BB6636" t="s">
        <v>62409</v>
      </c>
      <c r="BD6636" t="s">
        <v>62410</v>
      </c>
    </row>
    <row r="6637" spans="49:56" x14ac:dyDescent="0.3">
      <c r="AW6637" t="s">
        <v>62411</v>
      </c>
      <c r="BA6637" t="s">
        <v>62412</v>
      </c>
      <c r="BB6637" t="s">
        <v>62413</v>
      </c>
      <c r="BD6637" t="s">
        <v>62414</v>
      </c>
    </row>
    <row r="6638" spans="49:56" x14ac:dyDescent="0.3">
      <c r="AW6638" t="s">
        <v>62415</v>
      </c>
      <c r="BA6638" t="s">
        <v>62416</v>
      </c>
      <c r="BB6638" t="s">
        <v>62417</v>
      </c>
      <c r="BD6638" t="s">
        <v>62418</v>
      </c>
    </row>
    <row r="6639" spans="49:56" x14ac:dyDescent="0.3">
      <c r="AW6639" t="s">
        <v>62419</v>
      </c>
      <c r="BA6639" t="s">
        <v>62420</v>
      </c>
      <c r="BB6639" t="s">
        <v>62421</v>
      </c>
      <c r="BD6639" t="s">
        <v>62422</v>
      </c>
    </row>
    <row r="6640" spans="49:56" x14ac:dyDescent="0.3">
      <c r="AW6640" t="s">
        <v>62423</v>
      </c>
      <c r="BA6640" t="s">
        <v>62424</v>
      </c>
      <c r="BB6640" t="s">
        <v>62425</v>
      </c>
      <c r="BD6640" t="s">
        <v>62426</v>
      </c>
    </row>
    <row r="6641" spans="49:56" x14ac:dyDescent="0.3">
      <c r="AW6641" t="s">
        <v>62427</v>
      </c>
      <c r="BA6641" t="s">
        <v>62428</v>
      </c>
      <c r="BB6641" t="s">
        <v>62429</v>
      </c>
      <c r="BD6641" t="s">
        <v>62430</v>
      </c>
    </row>
    <row r="6642" spans="49:56" x14ac:dyDescent="0.3">
      <c r="AW6642" t="s">
        <v>62431</v>
      </c>
      <c r="BA6642" t="s">
        <v>62432</v>
      </c>
      <c r="BB6642" t="s">
        <v>62433</v>
      </c>
      <c r="BD6642" t="s">
        <v>62434</v>
      </c>
    </row>
    <row r="6643" spans="49:56" x14ac:dyDescent="0.3">
      <c r="AW6643" t="s">
        <v>62435</v>
      </c>
      <c r="BA6643" t="s">
        <v>62436</v>
      </c>
      <c r="BB6643" t="s">
        <v>62437</v>
      </c>
      <c r="BD6643" t="s">
        <v>62438</v>
      </c>
    </row>
    <row r="6644" spans="49:56" x14ac:dyDescent="0.3">
      <c r="AW6644" t="s">
        <v>62439</v>
      </c>
      <c r="BA6644" t="s">
        <v>62440</v>
      </c>
      <c r="BB6644" t="s">
        <v>62441</v>
      </c>
      <c r="BD6644" t="s">
        <v>62442</v>
      </c>
    </row>
    <row r="6645" spans="49:56" x14ac:dyDescent="0.3">
      <c r="AW6645" t="s">
        <v>62443</v>
      </c>
      <c r="BA6645" t="s">
        <v>62444</v>
      </c>
      <c r="BB6645" t="s">
        <v>62445</v>
      </c>
      <c r="BD6645" t="s">
        <v>62446</v>
      </c>
    </row>
    <row r="6646" spans="49:56" x14ac:dyDescent="0.3">
      <c r="AW6646" t="s">
        <v>62447</v>
      </c>
      <c r="BA6646" t="s">
        <v>62448</v>
      </c>
      <c r="BB6646" t="s">
        <v>62449</v>
      </c>
      <c r="BD6646" t="s">
        <v>62450</v>
      </c>
    </row>
    <row r="6647" spans="49:56" x14ac:dyDescent="0.3">
      <c r="AW6647" t="s">
        <v>62451</v>
      </c>
      <c r="BA6647" t="s">
        <v>62452</v>
      </c>
      <c r="BB6647" t="s">
        <v>62453</v>
      </c>
      <c r="BD6647" t="s">
        <v>62454</v>
      </c>
    </row>
    <row r="6648" spans="49:56" x14ac:dyDescent="0.3">
      <c r="AW6648" t="s">
        <v>62455</v>
      </c>
      <c r="BA6648" t="s">
        <v>62456</v>
      </c>
      <c r="BB6648" t="s">
        <v>62457</v>
      </c>
      <c r="BD6648" t="s">
        <v>62458</v>
      </c>
    </row>
    <row r="6649" spans="49:56" x14ac:dyDescent="0.3">
      <c r="AW6649" t="s">
        <v>62459</v>
      </c>
      <c r="BA6649" t="s">
        <v>62460</v>
      </c>
      <c r="BB6649" t="s">
        <v>62461</v>
      </c>
      <c r="BD6649" t="s">
        <v>62462</v>
      </c>
    </row>
    <row r="6650" spans="49:56" x14ac:dyDescent="0.3">
      <c r="AW6650" t="s">
        <v>62463</v>
      </c>
      <c r="BA6650" t="s">
        <v>62464</v>
      </c>
      <c r="BB6650" t="s">
        <v>62465</v>
      </c>
      <c r="BD6650" t="s">
        <v>62466</v>
      </c>
    </row>
    <row r="6651" spans="49:56" x14ac:dyDescent="0.3">
      <c r="AW6651" t="s">
        <v>62467</v>
      </c>
      <c r="BA6651" t="s">
        <v>62468</v>
      </c>
      <c r="BB6651" t="s">
        <v>62469</v>
      </c>
      <c r="BD6651" t="s">
        <v>62470</v>
      </c>
    </row>
    <row r="6652" spans="49:56" x14ac:dyDescent="0.3">
      <c r="AW6652" t="s">
        <v>62471</v>
      </c>
      <c r="BA6652" t="s">
        <v>62472</v>
      </c>
      <c r="BB6652" t="s">
        <v>62473</v>
      </c>
      <c r="BD6652" t="s">
        <v>62474</v>
      </c>
    </row>
    <row r="6653" spans="49:56" x14ac:dyDescent="0.3">
      <c r="AW6653" t="s">
        <v>62475</v>
      </c>
      <c r="BA6653" t="s">
        <v>62476</v>
      </c>
      <c r="BB6653" t="s">
        <v>62477</v>
      </c>
      <c r="BD6653" t="s">
        <v>62478</v>
      </c>
    </row>
    <row r="6654" spans="49:56" x14ac:dyDescent="0.3">
      <c r="AW6654" t="s">
        <v>62479</v>
      </c>
      <c r="BA6654" t="s">
        <v>62480</v>
      </c>
      <c r="BB6654" t="s">
        <v>62481</v>
      </c>
      <c r="BD6654" t="s">
        <v>62482</v>
      </c>
    </row>
    <row r="6655" spans="49:56" x14ac:dyDescent="0.3">
      <c r="AW6655" t="s">
        <v>62483</v>
      </c>
      <c r="BA6655" t="s">
        <v>62484</v>
      </c>
      <c r="BB6655" t="s">
        <v>62485</v>
      </c>
      <c r="BD6655" t="s">
        <v>62486</v>
      </c>
    </row>
    <row r="6656" spans="49:56" x14ac:dyDescent="0.3">
      <c r="AW6656" t="s">
        <v>62487</v>
      </c>
      <c r="BA6656" t="s">
        <v>62488</v>
      </c>
      <c r="BB6656" t="s">
        <v>62489</v>
      </c>
      <c r="BD6656" t="s">
        <v>62490</v>
      </c>
    </row>
    <row r="6657" spans="49:56" x14ac:dyDescent="0.3">
      <c r="AW6657" t="s">
        <v>62491</v>
      </c>
      <c r="BA6657" t="s">
        <v>62492</v>
      </c>
      <c r="BB6657" t="s">
        <v>62493</v>
      </c>
      <c r="BD6657" t="s">
        <v>62494</v>
      </c>
    </row>
    <row r="6658" spans="49:56" x14ac:dyDescent="0.3">
      <c r="AW6658" t="s">
        <v>62495</v>
      </c>
      <c r="BA6658" t="s">
        <v>62496</v>
      </c>
      <c r="BB6658" t="s">
        <v>62497</v>
      </c>
      <c r="BD6658" t="s">
        <v>62498</v>
      </c>
    </row>
    <row r="6659" spans="49:56" x14ac:dyDescent="0.3">
      <c r="AW6659" t="s">
        <v>62499</v>
      </c>
      <c r="BA6659" t="s">
        <v>62500</v>
      </c>
      <c r="BB6659" t="s">
        <v>62501</v>
      </c>
      <c r="BD6659" t="s">
        <v>62502</v>
      </c>
    </row>
    <row r="6660" spans="49:56" x14ac:dyDescent="0.3">
      <c r="AW6660" t="s">
        <v>62503</v>
      </c>
      <c r="BA6660" t="s">
        <v>62504</v>
      </c>
      <c r="BB6660" t="s">
        <v>62505</v>
      </c>
      <c r="BD6660" t="s">
        <v>62506</v>
      </c>
    </row>
    <row r="6661" spans="49:56" x14ac:dyDescent="0.3">
      <c r="AW6661" t="s">
        <v>62507</v>
      </c>
      <c r="BA6661" t="s">
        <v>62508</v>
      </c>
      <c r="BB6661" t="s">
        <v>62509</v>
      </c>
      <c r="BD6661" t="s">
        <v>62510</v>
      </c>
    </row>
    <row r="6662" spans="49:56" x14ac:dyDescent="0.3">
      <c r="AW6662" t="s">
        <v>62511</v>
      </c>
      <c r="BA6662" t="s">
        <v>62512</v>
      </c>
      <c r="BB6662" t="s">
        <v>62513</v>
      </c>
      <c r="BD6662" t="s">
        <v>62514</v>
      </c>
    </row>
    <row r="6663" spans="49:56" x14ac:dyDescent="0.3">
      <c r="AW6663" t="s">
        <v>62515</v>
      </c>
      <c r="BA6663" t="s">
        <v>62516</v>
      </c>
      <c r="BB6663" t="s">
        <v>62517</v>
      </c>
      <c r="BD6663" t="s">
        <v>62518</v>
      </c>
    </row>
    <row r="6664" spans="49:56" x14ac:dyDescent="0.3">
      <c r="AW6664" t="s">
        <v>62519</v>
      </c>
      <c r="BA6664" t="s">
        <v>62520</v>
      </c>
      <c r="BB6664" t="s">
        <v>62521</v>
      </c>
      <c r="BD6664" t="s">
        <v>62522</v>
      </c>
    </row>
    <row r="6665" spans="49:56" x14ac:dyDescent="0.3">
      <c r="AW6665" t="s">
        <v>62523</v>
      </c>
      <c r="BA6665" t="s">
        <v>62524</v>
      </c>
      <c r="BB6665" t="s">
        <v>62525</v>
      </c>
      <c r="BD6665" t="s">
        <v>62526</v>
      </c>
    </row>
    <row r="6666" spans="49:56" x14ac:dyDescent="0.3">
      <c r="AW6666" t="s">
        <v>62527</v>
      </c>
      <c r="BA6666" t="s">
        <v>62528</v>
      </c>
      <c r="BB6666" t="s">
        <v>62529</v>
      </c>
      <c r="BD6666" t="s">
        <v>62530</v>
      </c>
    </row>
    <row r="6667" spans="49:56" x14ac:dyDescent="0.3">
      <c r="AW6667" t="s">
        <v>62531</v>
      </c>
      <c r="BA6667" t="s">
        <v>62532</v>
      </c>
      <c r="BB6667" t="s">
        <v>62533</v>
      </c>
      <c r="BD6667" t="s">
        <v>62534</v>
      </c>
    </row>
    <row r="6668" spans="49:56" x14ac:dyDescent="0.3">
      <c r="AW6668" t="s">
        <v>62535</v>
      </c>
      <c r="BA6668" t="s">
        <v>62536</v>
      </c>
      <c r="BB6668" t="s">
        <v>62537</v>
      </c>
      <c r="BD6668" t="s">
        <v>62538</v>
      </c>
    </row>
    <row r="6669" spans="49:56" x14ac:dyDescent="0.3">
      <c r="AW6669" t="s">
        <v>62539</v>
      </c>
      <c r="BA6669" t="s">
        <v>62540</v>
      </c>
      <c r="BB6669" t="s">
        <v>62541</v>
      </c>
      <c r="BD6669" t="s">
        <v>62542</v>
      </c>
    </row>
    <row r="6670" spans="49:56" x14ac:dyDescent="0.3">
      <c r="AW6670" t="s">
        <v>62543</v>
      </c>
      <c r="BA6670" t="s">
        <v>62544</v>
      </c>
      <c r="BB6670" t="s">
        <v>62545</v>
      </c>
      <c r="BD6670" t="s">
        <v>62546</v>
      </c>
    </row>
    <row r="6671" spans="49:56" x14ac:dyDescent="0.3">
      <c r="AW6671" t="s">
        <v>62547</v>
      </c>
      <c r="BA6671" t="s">
        <v>62548</v>
      </c>
      <c r="BB6671" t="s">
        <v>62549</v>
      </c>
      <c r="BD6671" t="s">
        <v>62550</v>
      </c>
    </row>
    <row r="6672" spans="49:56" x14ac:dyDescent="0.3">
      <c r="AW6672" t="s">
        <v>62551</v>
      </c>
      <c r="BA6672" t="s">
        <v>62552</v>
      </c>
      <c r="BB6672" t="s">
        <v>62553</v>
      </c>
      <c r="BD6672" t="s">
        <v>62554</v>
      </c>
    </row>
    <row r="6673" spans="49:56" x14ac:dyDescent="0.3">
      <c r="AW6673" t="s">
        <v>62555</v>
      </c>
      <c r="BA6673" t="s">
        <v>62556</v>
      </c>
      <c r="BB6673" t="s">
        <v>62557</v>
      </c>
      <c r="BD6673" t="s">
        <v>62558</v>
      </c>
    </row>
    <row r="6674" spans="49:56" x14ac:dyDescent="0.3">
      <c r="AW6674" t="s">
        <v>62559</v>
      </c>
      <c r="BA6674" t="s">
        <v>62560</v>
      </c>
      <c r="BB6674" t="s">
        <v>62561</v>
      </c>
      <c r="BD6674" t="s">
        <v>62562</v>
      </c>
    </row>
    <row r="6675" spans="49:56" x14ac:dyDescent="0.3">
      <c r="AW6675" t="s">
        <v>62563</v>
      </c>
      <c r="BA6675" t="s">
        <v>62564</v>
      </c>
      <c r="BB6675" t="s">
        <v>62565</v>
      </c>
      <c r="BD6675" t="s">
        <v>62566</v>
      </c>
    </row>
    <row r="6676" spans="49:56" x14ac:dyDescent="0.3">
      <c r="AW6676" t="s">
        <v>62567</v>
      </c>
      <c r="BA6676" t="s">
        <v>62568</v>
      </c>
      <c r="BB6676" t="s">
        <v>62569</v>
      </c>
      <c r="BD6676" t="s">
        <v>62570</v>
      </c>
    </row>
    <row r="6677" spans="49:56" x14ac:dyDescent="0.3">
      <c r="AW6677" t="s">
        <v>62571</v>
      </c>
      <c r="BA6677" t="s">
        <v>62572</v>
      </c>
      <c r="BB6677" t="s">
        <v>62573</v>
      </c>
      <c r="BD6677" t="s">
        <v>62574</v>
      </c>
    </row>
    <row r="6678" spans="49:56" x14ac:dyDescent="0.3">
      <c r="AW6678" t="s">
        <v>62575</v>
      </c>
      <c r="BA6678" t="s">
        <v>62576</v>
      </c>
      <c r="BB6678" t="s">
        <v>62577</v>
      </c>
      <c r="BD6678" t="s">
        <v>62578</v>
      </c>
    </row>
    <row r="6679" spans="49:56" x14ac:dyDescent="0.3">
      <c r="AW6679" t="s">
        <v>62579</v>
      </c>
      <c r="BA6679" t="s">
        <v>62580</v>
      </c>
      <c r="BB6679" t="s">
        <v>62581</v>
      </c>
      <c r="BD6679" t="s">
        <v>62582</v>
      </c>
    </row>
    <row r="6680" spans="49:56" x14ac:dyDescent="0.3">
      <c r="AW6680" t="s">
        <v>62583</v>
      </c>
      <c r="BA6680" t="s">
        <v>62584</v>
      </c>
      <c r="BB6680" t="s">
        <v>62585</v>
      </c>
      <c r="BD6680" t="s">
        <v>62586</v>
      </c>
    </row>
    <row r="6681" spans="49:56" x14ac:dyDescent="0.3">
      <c r="AW6681" t="s">
        <v>62587</v>
      </c>
      <c r="BA6681" t="s">
        <v>62588</v>
      </c>
      <c r="BB6681" t="s">
        <v>62589</v>
      </c>
      <c r="BD6681" t="s">
        <v>62590</v>
      </c>
    </row>
    <row r="6682" spans="49:56" x14ac:dyDescent="0.3">
      <c r="AW6682" t="s">
        <v>62591</v>
      </c>
      <c r="BA6682" t="s">
        <v>62592</v>
      </c>
      <c r="BB6682" t="s">
        <v>62593</v>
      </c>
      <c r="BD6682" t="s">
        <v>62594</v>
      </c>
    </row>
    <row r="6683" spans="49:56" x14ac:dyDescent="0.3">
      <c r="AW6683" t="s">
        <v>62595</v>
      </c>
      <c r="BA6683" t="s">
        <v>62596</v>
      </c>
      <c r="BB6683" t="s">
        <v>62597</v>
      </c>
      <c r="BD6683" t="s">
        <v>62598</v>
      </c>
    </row>
    <row r="6684" spans="49:56" x14ac:dyDescent="0.3">
      <c r="AW6684" t="s">
        <v>62599</v>
      </c>
      <c r="BA6684" t="s">
        <v>62600</v>
      </c>
      <c r="BB6684" t="s">
        <v>62601</v>
      </c>
      <c r="BD6684" t="s">
        <v>62602</v>
      </c>
    </row>
    <row r="6685" spans="49:56" x14ac:dyDescent="0.3">
      <c r="AW6685" t="s">
        <v>62603</v>
      </c>
      <c r="BA6685" t="s">
        <v>62604</v>
      </c>
      <c r="BB6685" t="s">
        <v>62605</v>
      </c>
      <c r="BD6685" t="s">
        <v>62606</v>
      </c>
    </row>
    <row r="6686" spans="49:56" x14ac:dyDescent="0.3">
      <c r="AW6686" t="s">
        <v>62607</v>
      </c>
      <c r="BA6686" t="s">
        <v>62608</v>
      </c>
      <c r="BB6686" t="s">
        <v>62609</v>
      </c>
      <c r="BD6686" t="s">
        <v>62610</v>
      </c>
    </row>
    <row r="6687" spans="49:56" x14ac:dyDescent="0.3">
      <c r="AW6687" t="s">
        <v>62611</v>
      </c>
      <c r="BA6687" t="s">
        <v>62612</v>
      </c>
      <c r="BB6687" t="s">
        <v>62613</v>
      </c>
      <c r="BD6687" t="s">
        <v>62614</v>
      </c>
    </row>
    <row r="6688" spans="49:56" x14ac:dyDescent="0.3">
      <c r="AW6688" t="s">
        <v>62615</v>
      </c>
      <c r="BA6688" t="s">
        <v>62616</v>
      </c>
      <c r="BB6688" t="s">
        <v>62617</v>
      </c>
      <c r="BD6688" t="s">
        <v>62618</v>
      </c>
    </row>
    <row r="6689" spans="49:56" x14ac:dyDescent="0.3">
      <c r="AW6689" t="s">
        <v>62619</v>
      </c>
      <c r="BA6689" t="s">
        <v>62620</v>
      </c>
      <c r="BB6689" t="s">
        <v>62621</v>
      </c>
      <c r="BD6689" t="s">
        <v>62622</v>
      </c>
    </row>
    <row r="6690" spans="49:56" x14ac:dyDescent="0.3">
      <c r="AW6690" t="s">
        <v>62623</v>
      </c>
      <c r="BA6690" t="s">
        <v>62624</v>
      </c>
      <c r="BB6690" t="s">
        <v>62625</v>
      </c>
      <c r="BD6690" t="s">
        <v>62626</v>
      </c>
    </row>
    <row r="6691" spans="49:56" x14ac:dyDescent="0.3">
      <c r="AW6691" t="s">
        <v>62627</v>
      </c>
      <c r="BA6691" t="s">
        <v>62628</v>
      </c>
      <c r="BB6691" t="s">
        <v>62629</v>
      </c>
      <c r="BD6691" t="s">
        <v>62630</v>
      </c>
    </row>
    <row r="6692" spans="49:56" x14ac:dyDescent="0.3">
      <c r="AW6692" t="s">
        <v>62631</v>
      </c>
      <c r="BA6692" t="s">
        <v>62632</v>
      </c>
      <c r="BB6692" t="s">
        <v>62633</v>
      </c>
      <c r="BD6692" t="s">
        <v>62634</v>
      </c>
    </row>
    <row r="6693" spans="49:56" x14ac:dyDescent="0.3">
      <c r="AW6693" t="s">
        <v>62635</v>
      </c>
      <c r="BA6693" t="s">
        <v>62636</v>
      </c>
      <c r="BB6693" t="s">
        <v>62637</v>
      </c>
      <c r="BD6693" t="s">
        <v>62638</v>
      </c>
    </row>
    <row r="6694" spans="49:56" x14ac:dyDescent="0.3">
      <c r="AW6694" t="s">
        <v>62639</v>
      </c>
      <c r="BA6694" t="s">
        <v>62640</v>
      </c>
      <c r="BB6694" t="s">
        <v>62641</v>
      </c>
      <c r="BD6694" t="s">
        <v>62642</v>
      </c>
    </row>
    <row r="6695" spans="49:56" x14ac:dyDescent="0.3">
      <c r="AW6695" t="s">
        <v>62643</v>
      </c>
      <c r="BA6695" t="s">
        <v>62644</v>
      </c>
      <c r="BB6695" t="s">
        <v>62645</v>
      </c>
      <c r="BD6695" t="s">
        <v>62646</v>
      </c>
    </row>
    <row r="6696" spans="49:56" x14ac:dyDescent="0.3">
      <c r="AW6696" t="s">
        <v>62647</v>
      </c>
      <c r="BA6696" t="s">
        <v>62648</v>
      </c>
      <c r="BB6696" t="s">
        <v>62649</v>
      </c>
      <c r="BD6696" t="s">
        <v>62650</v>
      </c>
    </row>
    <row r="6697" spans="49:56" x14ac:dyDescent="0.3">
      <c r="AW6697" t="s">
        <v>62651</v>
      </c>
      <c r="BA6697" t="s">
        <v>62652</v>
      </c>
      <c r="BB6697" t="s">
        <v>62653</v>
      </c>
      <c r="BD6697" t="s">
        <v>62654</v>
      </c>
    </row>
    <row r="6698" spans="49:56" x14ac:dyDescent="0.3">
      <c r="AW6698" t="s">
        <v>62655</v>
      </c>
      <c r="BA6698" t="s">
        <v>62656</v>
      </c>
      <c r="BB6698" t="s">
        <v>62657</v>
      </c>
      <c r="BD6698" t="s">
        <v>62658</v>
      </c>
    </row>
    <row r="6699" spans="49:56" x14ac:dyDescent="0.3">
      <c r="AW6699" t="s">
        <v>62659</v>
      </c>
      <c r="BA6699" t="s">
        <v>62660</v>
      </c>
      <c r="BB6699" t="s">
        <v>62661</v>
      </c>
      <c r="BD6699" t="s">
        <v>62662</v>
      </c>
    </row>
    <row r="6700" spans="49:56" x14ac:dyDescent="0.3">
      <c r="AW6700" t="s">
        <v>62663</v>
      </c>
      <c r="BA6700" t="s">
        <v>62664</v>
      </c>
      <c r="BB6700" t="s">
        <v>62665</v>
      </c>
      <c r="BD6700" t="s">
        <v>62666</v>
      </c>
    </row>
    <row r="6701" spans="49:56" x14ac:dyDescent="0.3">
      <c r="AW6701" t="s">
        <v>62667</v>
      </c>
      <c r="BA6701" t="s">
        <v>62668</v>
      </c>
      <c r="BB6701" t="s">
        <v>62669</v>
      </c>
      <c r="BD6701" t="s">
        <v>62670</v>
      </c>
    </row>
    <row r="6702" spans="49:56" x14ac:dyDescent="0.3">
      <c r="AW6702" t="s">
        <v>62671</v>
      </c>
      <c r="BA6702" t="s">
        <v>62672</v>
      </c>
      <c r="BB6702" t="s">
        <v>62673</v>
      </c>
      <c r="BD6702" t="s">
        <v>62674</v>
      </c>
    </row>
    <row r="6703" spans="49:56" x14ac:dyDescent="0.3">
      <c r="AW6703" t="s">
        <v>62675</v>
      </c>
      <c r="BA6703" t="s">
        <v>62676</v>
      </c>
      <c r="BB6703" t="s">
        <v>62677</v>
      </c>
      <c r="BD6703" t="s">
        <v>62678</v>
      </c>
    </row>
    <row r="6704" spans="49:56" x14ac:dyDescent="0.3">
      <c r="AW6704" t="s">
        <v>62679</v>
      </c>
      <c r="BA6704" t="s">
        <v>62680</v>
      </c>
      <c r="BB6704" t="s">
        <v>62681</v>
      </c>
      <c r="BD6704" t="s">
        <v>62682</v>
      </c>
    </row>
    <row r="6705" spans="49:56" x14ac:dyDescent="0.3">
      <c r="AW6705" t="s">
        <v>62683</v>
      </c>
      <c r="BA6705" t="s">
        <v>62684</v>
      </c>
      <c r="BB6705" t="s">
        <v>62685</v>
      </c>
      <c r="BD6705" t="s">
        <v>62686</v>
      </c>
    </row>
    <row r="6706" spans="49:56" x14ac:dyDescent="0.3">
      <c r="AW6706" t="s">
        <v>62687</v>
      </c>
      <c r="BA6706" t="s">
        <v>62688</v>
      </c>
      <c r="BB6706" t="s">
        <v>62689</v>
      </c>
      <c r="BD6706" t="s">
        <v>62690</v>
      </c>
    </row>
    <row r="6707" spans="49:56" x14ac:dyDescent="0.3">
      <c r="AW6707" t="s">
        <v>62691</v>
      </c>
      <c r="BA6707" t="s">
        <v>62692</v>
      </c>
      <c r="BB6707" t="s">
        <v>62693</v>
      </c>
      <c r="BD6707" t="s">
        <v>62694</v>
      </c>
    </row>
    <row r="6708" spans="49:56" x14ac:dyDescent="0.3">
      <c r="AW6708" t="s">
        <v>62695</v>
      </c>
      <c r="BA6708" t="s">
        <v>62696</v>
      </c>
      <c r="BB6708" t="s">
        <v>62697</v>
      </c>
      <c r="BD6708" t="s">
        <v>62698</v>
      </c>
    </row>
    <row r="6709" spans="49:56" x14ac:dyDescent="0.3">
      <c r="AW6709" t="s">
        <v>62699</v>
      </c>
      <c r="BA6709" t="s">
        <v>62700</v>
      </c>
      <c r="BB6709" t="s">
        <v>62701</v>
      </c>
      <c r="BD6709" t="s">
        <v>62702</v>
      </c>
    </row>
    <row r="6710" spans="49:56" x14ac:dyDescent="0.3">
      <c r="AW6710" t="s">
        <v>62703</v>
      </c>
      <c r="BA6710" t="s">
        <v>62704</v>
      </c>
      <c r="BB6710" t="s">
        <v>62705</v>
      </c>
      <c r="BD6710" t="s">
        <v>62706</v>
      </c>
    </row>
    <row r="6711" spans="49:56" x14ac:dyDescent="0.3">
      <c r="AW6711" t="s">
        <v>62707</v>
      </c>
      <c r="BA6711" t="s">
        <v>62708</v>
      </c>
      <c r="BB6711" t="s">
        <v>62709</v>
      </c>
      <c r="BD6711" t="s">
        <v>62710</v>
      </c>
    </row>
    <row r="6712" spans="49:56" x14ac:dyDescent="0.3">
      <c r="AW6712" t="s">
        <v>62711</v>
      </c>
      <c r="BA6712" t="s">
        <v>62712</v>
      </c>
      <c r="BB6712" t="s">
        <v>62713</v>
      </c>
      <c r="BD6712" t="s">
        <v>62714</v>
      </c>
    </row>
    <row r="6713" spans="49:56" x14ac:dyDescent="0.3">
      <c r="AW6713" t="s">
        <v>62715</v>
      </c>
      <c r="BA6713" t="s">
        <v>62716</v>
      </c>
      <c r="BB6713" t="s">
        <v>62717</v>
      </c>
      <c r="BD6713" t="s">
        <v>62718</v>
      </c>
    </row>
    <row r="6714" spans="49:56" x14ac:dyDescent="0.3">
      <c r="AW6714" t="s">
        <v>62719</v>
      </c>
      <c r="BA6714" t="s">
        <v>62720</v>
      </c>
      <c r="BB6714" t="s">
        <v>62721</v>
      </c>
      <c r="BD6714" t="s">
        <v>62722</v>
      </c>
    </row>
    <row r="6715" spans="49:56" x14ac:dyDescent="0.3">
      <c r="AW6715" t="s">
        <v>62723</v>
      </c>
      <c r="BA6715" t="s">
        <v>62724</v>
      </c>
      <c r="BB6715" t="s">
        <v>62725</v>
      </c>
      <c r="BD6715" t="s">
        <v>62726</v>
      </c>
    </row>
    <row r="6716" spans="49:56" x14ac:dyDescent="0.3">
      <c r="AW6716" t="s">
        <v>62727</v>
      </c>
      <c r="BA6716" t="s">
        <v>62728</v>
      </c>
      <c r="BB6716" t="s">
        <v>62729</v>
      </c>
      <c r="BD6716" t="s">
        <v>62730</v>
      </c>
    </row>
    <row r="6717" spans="49:56" x14ac:dyDescent="0.3">
      <c r="AW6717" t="s">
        <v>62731</v>
      </c>
      <c r="BA6717" t="s">
        <v>62732</v>
      </c>
      <c r="BB6717" t="s">
        <v>62733</v>
      </c>
      <c r="BD6717" t="s">
        <v>62734</v>
      </c>
    </row>
    <row r="6718" spans="49:56" x14ac:dyDescent="0.3">
      <c r="AW6718" t="s">
        <v>62735</v>
      </c>
      <c r="BA6718" t="s">
        <v>62736</v>
      </c>
      <c r="BB6718" t="s">
        <v>62737</v>
      </c>
      <c r="BD6718" t="s">
        <v>62738</v>
      </c>
    </row>
    <row r="6719" spans="49:56" x14ac:dyDescent="0.3">
      <c r="AW6719" t="s">
        <v>62739</v>
      </c>
      <c r="BA6719" t="s">
        <v>62740</v>
      </c>
      <c r="BB6719" t="s">
        <v>62741</v>
      </c>
      <c r="BD6719" t="s">
        <v>62742</v>
      </c>
    </row>
    <row r="6720" spans="49:56" x14ac:dyDescent="0.3">
      <c r="AW6720" t="s">
        <v>62743</v>
      </c>
      <c r="BA6720" t="s">
        <v>62744</v>
      </c>
      <c r="BB6720" t="s">
        <v>62745</v>
      </c>
      <c r="BD6720" t="s">
        <v>62746</v>
      </c>
    </row>
    <row r="6721" spans="49:56" x14ac:dyDescent="0.3">
      <c r="AW6721" t="s">
        <v>62747</v>
      </c>
      <c r="BA6721" t="s">
        <v>62748</v>
      </c>
      <c r="BB6721" t="s">
        <v>62749</v>
      </c>
      <c r="BD6721" t="s">
        <v>62750</v>
      </c>
    </row>
    <row r="6722" spans="49:56" x14ac:dyDescent="0.3">
      <c r="AW6722" t="s">
        <v>62751</v>
      </c>
      <c r="BA6722" t="s">
        <v>62752</v>
      </c>
      <c r="BB6722" t="s">
        <v>62753</v>
      </c>
      <c r="BD6722" t="s">
        <v>62754</v>
      </c>
    </row>
    <row r="6723" spans="49:56" x14ac:dyDescent="0.3">
      <c r="AW6723" t="s">
        <v>62755</v>
      </c>
      <c r="BA6723" t="s">
        <v>62756</v>
      </c>
      <c r="BB6723" t="s">
        <v>62757</v>
      </c>
      <c r="BD6723" t="s">
        <v>62758</v>
      </c>
    </row>
    <row r="6724" spans="49:56" x14ac:dyDescent="0.3">
      <c r="AW6724" t="s">
        <v>62759</v>
      </c>
      <c r="BA6724" t="s">
        <v>62760</v>
      </c>
      <c r="BB6724" t="s">
        <v>62761</v>
      </c>
      <c r="BD6724" t="s">
        <v>62762</v>
      </c>
    </row>
    <row r="6725" spans="49:56" x14ac:dyDescent="0.3">
      <c r="AW6725" t="s">
        <v>62763</v>
      </c>
      <c r="BA6725" t="s">
        <v>62764</v>
      </c>
      <c r="BB6725" t="s">
        <v>62765</v>
      </c>
      <c r="BD6725" t="s">
        <v>62766</v>
      </c>
    </row>
    <row r="6726" spans="49:56" x14ac:dyDescent="0.3">
      <c r="AW6726" t="s">
        <v>62767</v>
      </c>
      <c r="BA6726" t="s">
        <v>62768</v>
      </c>
      <c r="BB6726" t="s">
        <v>62769</v>
      </c>
      <c r="BD6726" t="s">
        <v>62770</v>
      </c>
    </row>
    <row r="6727" spans="49:56" x14ac:dyDescent="0.3">
      <c r="AW6727" t="s">
        <v>62771</v>
      </c>
      <c r="BA6727" t="s">
        <v>62772</v>
      </c>
      <c r="BB6727" t="s">
        <v>62773</v>
      </c>
      <c r="BD6727" t="s">
        <v>62774</v>
      </c>
    </row>
    <row r="6728" spans="49:56" x14ac:dyDescent="0.3">
      <c r="AW6728" t="s">
        <v>62775</v>
      </c>
      <c r="BA6728" t="s">
        <v>62776</v>
      </c>
      <c r="BB6728" t="s">
        <v>62777</v>
      </c>
      <c r="BD6728" t="s">
        <v>62778</v>
      </c>
    </row>
    <row r="6729" spans="49:56" x14ac:dyDescent="0.3">
      <c r="AW6729" t="s">
        <v>62779</v>
      </c>
      <c r="BA6729" t="s">
        <v>62780</v>
      </c>
      <c r="BB6729" t="s">
        <v>62781</v>
      </c>
      <c r="BD6729" t="s">
        <v>62782</v>
      </c>
    </row>
    <row r="6730" spans="49:56" x14ac:dyDescent="0.3">
      <c r="AW6730" t="s">
        <v>62783</v>
      </c>
      <c r="BA6730" t="s">
        <v>62784</v>
      </c>
      <c r="BB6730" t="s">
        <v>62785</v>
      </c>
      <c r="BD6730" t="s">
        <v>62786</v>
      </c>
    </row>
    <row r="6731" spans="49:56" x14ac:dyDescent="0.3">
      <c r="AW6731" t="s">
        <v>62787</v>
      </c>
      <c r="BA6731" t="s">
        <v>62788</v>
      </c>
      <c r="BB6731" t="s">
        <v>62789</v>
      </c>
      <c r="BD6731" t="s">
        <v>62790</v>
      </c>
    </row>
    <row r="6732" spans="49:56" x14ac:dyDescent="0.3">
      <c r="AW6732" t="s">
        <v>62791</v>
      </c>
      <c r="BA6732" t="s">
        <v>62792</v>
      </c>
      <c r="BB6732" t="s">
        <v>62793</v>
      </c>
      <c r="BD6732" t="s">
        <v>62794</v>
      </c>
    </row>
    <row r="6733" spans="49:56" x14ac:dyDescent="0.3">
      <c r="AW6733" t="s">
        <v>62795</v>
      </c>
      <c r="BA6733" t="s">
        <v>62796</v>
      </c>
      <c r="BB6733" t="s">
        <v>62797</v>
      </c>
      <c r="BD6733" t="s">
        <v>62798</v>
      </c>
    </row>
    <row r="6734" spans="49:56" x14ac:dyDescent="0.3">
      <c r="AW6734" t="s">
        <v>62799</v>
      </c>
      <c r="BA6734" t="s">
        <v>62800</v>
      </c>
      <c r="BB6734" t="s">
        <v>62801</v>
      </c>
      <c r="BD6734" t="s">
        <v>62802</v>
      </c>
    </row>
    <row r="6735" spans="49:56" x14ac:dyDescent="0.3">
      <c r="AW6735" t="s">
        <v>62803</v>
      </c>
      <c r="BA6735" t="s">
        <v>62804</v>
      </c>
      <c r="BB6735" t="s">
        <v>62805</v>
      </c>
      <c r="BD6735" t="s">
        <v>62806</v>
      </c>
    </row>
    <row r="6736" spans="49:56" x14ac:dyDescent="0.3">
      <c r="AW6736" t="s">
        <v>62807</v>
      </c>
      <c r="BA6736" t="s">
        <v>62808</v>
      </c>
      <c r="BB6736" t="s">
        <v>62809</v>
      </c>
      <c r="BD6736" t="s">
        <v>62810</v>
      </c>
    </row>
    <row r="6737" spans="49:56" x14ac:dyDescent="0.3">
      <c r="AW6737" t="s">
        <v>62811</v>
      </c>
      <c r="BA6737" t="s">
        <v>62812</v>
      </c>
      <c r="BB6737" t="s">
        <v>62813</v>
      </c>
      <c r="BD6737" t="s">
        <v>62814</v>
      </c>
    </row>
    <row r="6738" spans="49:56" x14ac:dyDescent="0.3">
      <c r="AW6738" t="s">
        <v>62815</v>
      </c>
      <c r="BA6738" t="s">
        <v>62816</v>
      </c>
      <c r="BB6738" t="s">
        <v>62817</v>
      </c>
      <c r="BD6738" t="s">
        <v>62818</v>
      </c>
    </row>
    <row r="6739" spans="49:56" x14ac:dyDescent="0.3">
      <c r="AW6739" t="s">
        <v>62819</v>
      </c>
      <c r="BA6739" t="s">
        <v>62820</v>
      </c>
      <c r="BB6739" t="s">
        <v>62821</v>
      </c>
      <c r="BD6739" t="s">
        <v>62822</v>
      </c>
    </row>
    <row r="6740" spans="49:56" x14ac:dyDescent="0.3">
      <c r="AW6740" t="s">
        <v>62823</v>
      </c>
      <c r="BA6740" t="s">
        <v>62824</v>
      </c>
      <c r="BB6740" t="s">
        <v>62825</v>
      </c>
      <c r="BD6740" t="s">
        <v>62826</v>
      </c>
    </row>
    <row r="6741" spans="49:56" x14ac:dyDescent="0.3">
      <c r="AW6741" t="s">
        <v>62827</v>
      </c>
      <c r="BA6741" t="s">
        <v>62828</v>
      </c>
      <c r="BB6741" t="s">
        <v>62829</v>
      </c>
      <c r="BD6741" t="s">
        <v>62830</v>
      </c>
    </row>
    <row r="6742" spans="49:56" x14ac:dyDescent="0.3">
      <c r="AW6742" t="s">
        <v>62831</v>
      </c>
      <c r="BA6742" t="s">
        <v>62832</v>
      </c>
      <c r="BB6742" t="s">
        <v>62833</v>
      </c>
      <c r="BD6742" t="s">
        <v>62834</v>
      </c>
    </row>
    <row r="6743" spans="49:56" x14ac:dyDescent="0.3">
      <c r="AW6743" t="s">
        <v>62835</v>
      </c>
      <c r="BA6743" t="s">
        <v>62836</v>
      </c>
      <c r="BB6743" t="s">
        <v>62837</v>
      </c>
      <c r="BD6743" t="s">
        <v>62838</v>
      </c>
    </row>
    <row r="6744" spans="49:56" x14ac:dyDescent="0.3">
      <c r="AW6744" t="s">
        <v>62839</v>
      </c>
      <c r="BA6744" t="s">
        <v>62840</v>
      </c>
      <c r="BB6744" t="s">
        <v>62841</v>
      </c>
      <c r="BD6744" t="s">
        <v>62842</v>
      </c>
    </row>
    <row r="6745" spans="49:56" x14ac:dyDescent="0.3">
      <c r="AW6745" t="s">
        <v>62843</v>
      </c>
      <c r="BA6745" t="s">
        <v>62844</v>
      </c>
      <c r="BB6745" t="s">
        <v>62845</v>
      </c>
      <c r="BD6745" t="s">
        <v>62846</v>
      </c>
    </row>
    <row r="6746" spans="49:56" x14ac:dyDescent="0.3">
      <c r="AW6746" t="s">
        <v>62847</v>
      </c>
      <c r="BA6746" t="s">
        <v>62848</v>
      </c>
      <c r="BB6746" t="s">
        <v>62849</v>
      </c>
      <c r="BD6746" t="s">
        <v>62850</v>
      </c>
    </row>
    <row r="6747" spans="49:56" x14ac:dyDescent="0.3">
      <c r="AW6747" t="s">
        <v>62851</v>
      </c>
      <c r="BA6747" t="s">
        <v>62852</v>
      </c>
      <c r="BB6747" t="s">
        <v>62853</v>
      </c>
      <c r="BD6747" t="s">
        <v>62854</v>
      </c>
    </row>
    <row r="6748" spans="49:56" x14ac:dyDescent="0.3">
      <c r="AW6748" t="s">
        <v>62855</v>
      </c>
      <c r="BA6748" t="s">
        <v>62856</v>
      </c>
      <c r="BB6748" t="s">
        <v>62857</v>
      </c>
      <c r="BD6748" t="s">
        <v>62858</v>
      </c>
    </row>
    <row r="6749" spans="49:56" x14ac:dyDescent="0.3">
      <c r="AW6749" t="s">
        <v>62859</v>
      </c>
      <c r="BA6749" t="s">
        <v>62860</v>
      </c>
      <c r="BB6749" t="s">
        <v>62861</v>
      </c>
      <c r="BD6749" t="s">
        <v>62862</v>
      </c>
    </row>
    <row r="6750" spans="49:56" x14ac:dyDescent="0.3">
      <c r="AW6750" t="s">
        <v>62863</v>
      </c>
      <c r="BA6750" t="s">
        <v>62864</v>
      </c>
      <c r="BB6750" t="s">
        <v>62865</v>
      </c>
      <c r="BD6750" t="s">
        <v>62866</v>
      </c>
    </row>
    <row r="6751" spans="49:56" x14ac:dyDescent="0.3">
      <c r="AW6751" t="s">
        <v>62867</v>
      </c>
      <c r="BA6751" t="s">
        <v>62868</v>
      </c>
      <c r="BB6751" t="s">
        <v>62869</v>
      </c>
      <c r="BD6751" t="s">
        <v>62870</v>
      </c>
    </row>
    <row r="6752" spans="49:56" x14ac:dyDescent="0.3">
      <c r="AW6752" t="s">
        <v>62871</v>
      </c>
      <c r="BA6752" t="s">
        <v>62872</v>
      </c>
      <c r="BB6752" t="s">
        <v>62873</v>
      </c>
      <c r="BD6752" t="s">
        <v>62874</v>
      </c>
    </row>
    <row r="6753" spans="49:56" x14ac:dyDescent="0.3">
      <c r="AW6753" t="s">
        <v>62875</v>
      </c>
      <c r="BA6753" t="s">
        <v>62876</v>
      </c>
      <c r="BB6753" t="s">
        <v>62877</v>
      </c>
      <c r="BD6753" t="s">
        <v>62878</v>
      </c>
    </row>
    <row r="6754" spans="49:56" x14ac:dyDescent="0.3">
      <c r="AW6754" t="s">
        <v>62879</v>
      </c>
      <c r="BA6754" t="s">
        <v>62880</v>
      </c>
      <c r="BB6754" t="s">
        <v>62881</v>
      </c>
      <c r="BD6754" t="s">
        <v>62882</v>
      </c>
    </row>
    <row r="6755" spans="49:56" x14ac:dyDescent="0.3">
      <c r="AW6755" t="s">
        <v>62883</v>
      </c>
      <c r="BA6755" t="s">
        <v>62884</v>
      </c>
      <c r="BB6755" t="s">
        <v>62885</v>
      </c>
      <c r="BD6755" t="s">
        <v>62886</v>
      </c>
    </row>
    <row r="6756" spans="49:56" x14ac:dyDescent="0.3">
      <c r="AW6756" t="s">
        <v>62887</v>
      </c>
      <c r="BA6756" t="s">
        <v>62888</v>
      </c>
      <c r="BB6756" t="s">
        <v>62889</v>
      </c>
      <c r="BD6756" t="s">
        <v>62890</v>
      </c>
    </row>
    <row r="6757" spans="49:56" x14ac:dyDescent="0.3">
      <c r="AW6757" t="s">
        <v>62891</v>
      </c>
      <c r="BA6757" t="s">
        <v>62892</v>
      </c>
      <c r="BB6757" t="s">
        <v>62893</v>
      </c>
      <c r="BD6757" t="s">
        <v>62894</v>
      </c>
    </row>
    <row r="6758" spans="49:56" x14ac:dyDescent="0.3">
      <c r="AW6758" t="s">
        <v>62895</v>
      </c>
      <c r="BA6758" t="s">
        <v>62896</v>
      </c>
      <c r="BB6758" t="s">
        <v>62897</v>
      </c>
      <c r="BD6758" t="s">
        <v>62898</v>
      </c>
    </row>
    <row r="6759" spans="49:56" x14ac:dyDescent="0.3">
      <c r="AW6759" t="s">
        <v>62899</v>
      </c>
      <c r="BA6759" t="s">
        <v>62900</v>
      </c>
      <c r="BB6759" t="s">
        <v>62901</v>
      </c>
      <c r="BD6759" t="s">
        <v>62902</v>
      </c>
    </row>
    <row r="6760" spans="49:56" x14ac:dyDescent="0.3">
      <c r="AW6760" t="s">
        <v>62903</v>
      </c>
      <c r="BA6760" t="s">
        <v>62904</v>
      </c>
      <c r="BB6760" t="s">
        <v>62905</v>
      </c>
      <c r="BD6760" t="s">
        <v>62906</v>
      </c>
    </row>
    <row r="6761" spans="49:56" x14ac:dyDescent="0.3">
      <c r="AW6761" t="s">
        <v>62907</v>
      </c>
      <c r="BA6761" t="s">
        <v>62908</v>
      </c>
      <c r="BB6761" t="s">
        <v>62909</v>
      </c>
      <c r="BD6761" t="s">
        <v>62910</v>
      </c>
    </row>
    <row r="6762" spans="49:56" x14ac:dyDescent="0.3">
      <c r="AW6762" t="s">
        <v>62911</v>
      </c>
      <c r="BA6762" t="s">
        <v>62912</v>
      </c>
      <c r="BB6762" t="s">
        <v>62913</v>
      </c>
      <c r="BD6762" t="s">
        <v>62914</v>
      </c>
    </row>
    <row r="6763" spans="49:56" x14ac:dyDescent="0.3">
      <c r="AW6763" t="s">
        <v>62915</v>
      </c>
      <c r="BA6763" t="s">
        <v>62916</v>
      </c>
      <c r="BB6763" t="s">
        <v>62917</v>
      </c>
      <c r="BD6763" t="s">
        <v>62918</v>
      </c>
    </row>
    <row r="6764" spans="49:56" x14ac:dyDescent="0.3">
      <c r="AW6764" t="s">
        <v>62919</v>
      </c>
      <c r="BA6764" t="s">
        <v>62920</v>
      </c>
      <c r="BB6764" t="s">
        <v>62921</v>
      </c>
      <c r="BD6764" t="s">
        <v>62922</v>
      </c>
    </row>
    <row r="6765" spans="49:56" x14ac:dyDescent="0.3">
      <c r="AW6765" t="s">
        <v>62923</v>
      </c>
      <c r="BA6765" t="s">
        <v>62924</v>
      </c>
      <c r="BB6765" t="s">
        <v>62925</v>
      </c>
      <c r="BD6765" t="s">
        <v>62926</v>
      </c>
    </row>
    <row r="6766" spans="49:56" x14ac:dyDescent="0.3">
      <c r="AW6766" t="s">
        <v>62927</v>
      </c>
      <c r="BA6766" t="s">
        <v>62928</v>
      </c>
      <c r="BB6766" t="s">
        <v>62929</v>
      </c>
      <c r="BD6766" t="s">
        <v>62930</v>
      </c>
    </row>
    <row r="6767" spans="49:56" x14ac:dyDescent="0.3">
      <c r="AW6767" t="s">
        <v>62931</v>
      </c>
      <c r="BA6767" t="s">
        <v>62932</v>
      </c>
      <c r="BB6767" t="s">
        <v>62933</v>
      </c>
      <c r="BD6767" t="s">
        <v>62934</v>
      </c>
    </row>
    <row r="6768" spans="49:56" x14ac:dyDescent="0.3">
      <c r="AW6768" t="s">
        <v>62935</v>
      </c>
      <c r="BA6768" t="s">
        <v>62936</v>
      </c>
      <c r="BB6768" t="s">
        <v>62937</v>
      </c>
      <c r="BD6768" t="s">
        <v>62938</v>
      </c>
    </row>
    <row r="6769" spans="49:56" x14ac:dyDescent="0.3">
      <c r="AW6769" t="s">
        <v>62939</v>
      </c>
      <c r="BA6769" t="s">
        <v>62940</v>
      </c>
      <c r="BB6769" t="s">
        <v>62941</v>
      </c>
      <c r="BD6769" t="s">
        <v>62942</v>
      </c>
    </row>
    <row r="6770" spans="49:56" x14ac:dyDescent="0.3">
      <c r="AW6770" t="s">
        <v>62943</v>
      </c>
      <c r="BA6770" t="s">
        <v>62944</v>
      </c>
      <c r="BB6770" t="s">
        <v>62945</v>
      </c>
      <c r="BD6770" t="s">
        <v>62946</v>
      </c>
    </row>
    <row r="6771" spans="49:56" x14ac:dyDescent="0.3">
      <c r="AW6771" t="s">
        <v>62947</v>
      </c>
      <c r="BA6771" t="s">
        <v>62948</v>
      </c>
      <c r="BB6771" t="s">
        <v>62949</v>
      </c>
      <c r="BD6771" t="s">
        <v>62950</v>
      </c>
    </row>
    <row r="6772" spans="49:56" x14ac:dyDescent="0.3">
      <c r="AW6772" t="s">
        <v>62951</v>
      </c>
      <c r="BA6772" t="s">
        <v>62952</v>
      </c>
      <c r="BB6772" t="s">
        <v>62953</v>
      </c>
      <c r="BD6772" t="s">
        <v>62954</v>
      </c>
    </row>
    <row r="6773" spans="49:56" x14ac:dyDescent="0.3">
      <c r="AW6773" t="s">
        <v>62955</v>
      </c>
      <c r="BA6773" t="s">
        <v>62956</v>
      </c>
      <c r="BB6773" t="s">
        <v>62957</v>
      </c>
      <c r="BD6773" t="s">
        <v>62958</v>
      </c>
    </row>
    <row r="6774" spans="49:56" x14ac:dyDescent="0.3">
      <c r="AW6774" t="s">
        <v>62959</v>
      </c>
      <c r="BA6774" t="s">
        <v>62960</v>
      </c>
      <c r="BB6774" t="s">
        <v>62961</v>
      </c>
      <c r="BD6774" t="s">
        <v>62962</v>
      </c>
    </row>
    <row r="6775" spans="49:56" x14ac:dyDescent="0.3">
      <c r="AW6775" t="s">
        <v>62963</v>
      </c>
      <c r="BA6775" t="s">
        <v>62964</v>
      </c>
      <c r="BB6775" t="s">
        <v>62965</v>
      </c>
      <c r="BD6775" t="s">
        <v>62966</v>
      </c>
    </row>
    <row r="6776" spans="49:56" x14ac:dyDescent="0.3">
      <c r="AW6776" t="s">
        <v>62967</v>
      </c>
      <c r="BA6776" t="s">
        <v>62968</v>
      </c>
      <c r="BB6776" t="s">
        <v>62969</v>
      </c>
      <c r="BD6776" t="s">
        <v>62970</v>
      </c>
    </row>
    <row r="6777" spans="49:56" x14ac:dyDescent="0.3">
      <c r="AW6777" t="s">
        <v>62971</v>
      </c>
      <c r="BA6777" t="s">
        <v>62972</v>
      </c>
      <c r="BB6777" t="s">
        <v>62973</v>
      </c>
      <c r="BD6777" t="s">
        <v>62974</v>
      </c>
    </row>
    <row r="6778" spans="49:56" x14ac:dyDescent="0.3">
      <c r="AW6778" t="s">
        <v>62975</v>
      </c>
      <c r="BA6778" t="s">
        <v>62976</v>
      </c>
      <c r="BB6778" t="s">
        <v>62977</v>
      </c>
      <c r="BD6778" t="s">
        <v>62978</v>
      </c>
    </row>
    <row r="6779" spans="49:56" x14ac:dyDescent="0.3">
      <c r="AW6779" t="s">
        <v>62979</v>
      </c>
      <c r="BA6779" t="s">
        <v>62980</v>
      </c>
      <c r="BB6779" t="s">
        <v>62981</v>
      </c>
      <c r="BD6779" t="s">
        <v>62982</v>
      </c>
    </row>
    <row r="6780" spans="49:56" x14ac:dyDescent="0.3">
      <c r="AW6780" t="s">
        <v>62983</v>
      </c>
      <c r="BA6780" t="s">
        <v>62984</v>
      </c>
      <c r="BB6780" t="s">
        <v>62985</v>
      </c>
      <c r="BD6780" t="s">
        <v>62986</v>
      </c>
    </row>
    <row r="6781" spans="49:56" x14ac:dyDescent="0.3">
      <c r="AW6781" t="s">
        <v>62987</v>
      </c>
      <c r="BA6781" t="s">
        <v>62988</v>
      </c>
      <c r="BB6781" t="s">
        <v>62989</v>
      </c>
      <c r="BD6781" t="s">
        <v>62990</v>
      </c>
    </row>
    <row r="6782" spans="49:56" x14ac:dyDescent="0.3">
      <c r="AW6782" t="s">
        <v>62991</v>
      </c>
      <c r="BA6782" t="s">
        <v>62992</v>
      </c>
      <c r="BB6782" t="s">
        <v>62993</v>
      </c>
      <c r="BD6782" t="s">
        <v>62994</v>
      </c>
    </row>
    <row r="6783" spans="49:56" x14ac:dyDescent="0.3">
      <c r="AW6783" t="s">
        <v>62995</v>
      </c>
      <c r="BA6783" t="s">
        <v>62996</v>
      </c>
      <c r="BB6783" t="s">
        <v>62997</v>
      </c>
      <c r="BD6783" t="s">
        <v>62998</v>
      </c>
    </row>
    <row r="6784" spans="49:56" x14ac:dyDescent="0.3">
      <c r="AW6784" t="s">
        <v>62999</v>
      </c>
      <c r="BA6784" t="s">
        <v>63000</v>
      </c>
      <c r="BB6784" t="s">
        <v>63001</v>
      </c>
      <c r="BD6784" t="s">
        <v>63002</v>
      </c>
    </row>
    <row r="6785" spans="49:56" x14ac:dyDescent="0.3">
      <c r="AW6785" t="s">
        <v>63003</v>
      </c>
      <c r="BA6785" t="s">
        <v>63004</v>
      </c>
      <c r="BB6785" t="s">
        <v>63005</v>
      </c>
      <c r="BD6785" t="s">
        <v>63006</v>
      </c>
    </row>
    <row r="6786" spans="49:56" x14ac:dyDescent="0.3">
      <c r="AW6786" t="s">
        <v>63007</v>
      </c>
      <c r="BA6786" t="s">
        <v>63008</v>
      </c>
      <c r="BB6786" t="s">
        <v>63009</v>
      </c>
      <c r="BD6786" t="s">
        <v>63010</v>
      </c>
    </row>
    <row r="6787" spans="49:56" x14ac:dyDescent="0.3">
      <c r="AW6787" t="s">
        <v>63011</v>
      </c>
      <c r="BA6787" t="s">
        <v>63012</v>
      </c>
      <c r="BB6787" t="s">
        <v>63013</v>
      </c>
      <c r="BD6787" t="s">
        <v>63014</v>
      </c>
    </row>
    <row r="6788" spans="49:56" x14ac:dyDescent="0.3">
      <c r="AW6788" t="s">
        <v>63015</v>
      </c>
      <c r="BA6788" t="s">
        <v>63016</v>
      </c>
      <c r="BB6788" t="s">
        <v>63017</v>
      </c>
      <c r="BD6788" t="s">
        <v>63018</v>
      </c>
    </row>
    <row r="6789" spans="49:56" x14ac:dyDescent="0.3">
      <c r="AW6789" t="s">
        <v>63019</v>
      </c>
      <c r="BA6789" t="s">
        <v>32047</v>
      </c>
      <c r="BB6789" t="s">
        <v>63020</v>
      </c>
      <c r="BD6789" t="s">
        <v>63021</v>
      </c>
    </row>
    <row r="6790" spans="49:56" x14ac:dyDescent="0.3">
      <c r="AW6790" t="s">
        <v>23097</v>
      </c>
      <c r="BA6790" t="s">
        <v>63022</v>
      </c>
      <c r="BB6790" t="s">
        <v>63023</v>
      </c>
      <c r="BD6790" t="s">
        <v>63024</v>
      </c>
    </row>
    <row r="6791" spans="49:56" x14ac:dyDescent="0.3">
      <c r="AW6791" t="s">
        <v>63025</v>
      </c>
      <c r="BA6791" t="s">
        <v>63026</v>
      </c>
      <c r="BB6791" t="s">
        <v>63027</v>
      </c>
      <c r="BD6791" t="s">
        <v>63028</v>
      </c>
    </row>
    <row r="6792" spans="49:56" x14ac:dyDescent="0.3">
      <c r="AW6792" t="s">
        <v>63029</v>
      </c>
      <c r="BA6792" t="s">
        <v>63030</v>
      </c>
      <c r="BB6792" t="s">
        <v>63031</v>
      </c>
      <c r="BD6792" t="s">
        <v>63032</v>
      </c>
    </row>
    <row r="6793" spans="49:56" x14ac:dyDescent="0.3">
      <c r="AW6793" t="s">
        <v>63033</v>
      </c>
      <c r="BA6793" t="s">
        <v>63034</v>
      </c>
      <c r="BB6793" t="s">
        <v>63035</v>
      </c>
      <c r="BD6793" t="s">
        <v>63036</v>
      </c>
    </row>
    <row r="6794" spans="49:56" x14ac:dyDescent="0.3">
      <c r="AW6794" t="s">
        <v>63037</v>
      </c>
      <c r="BA6794" t="s">
        <v>63038</v>
      </c>
      <c r="BB6794" t="s">
        <v>63039</v>
      </c>
      <c r="BD6794" t="s">
        <v>63040</v>
      </c>
    </row>
    <row r="6795" spans="49:56" x14ac:dyDescent="0.3">
      <c r="AW6795" t="s">
        <v>63041</v>
      </c>
      <c r="BA6795" t="s">
        <v>63042</v>
      </c>
      <c r="BB6795" t="s">
        <v>63043</v>
      </c>
      <c r="BD6795" t="s">
        <v>63044</v>
      </c>
    </row>
    <row r="6796" spans="49:56" x14ac:dyDescent="0.3">
      <c r="AW6796" t="s">
        <v>63045</v>
      </c>
      <c r="BA6796" t="s">
        <v>63046</v>
      </c>
      <c r="BB6796" t="s">
        <v>63047</v>
      </c>
      <c r="BD6796" t="s">
        <v>63048</v>
      </c>
    </row>
    <row r="6797" spans="49:56" x14ac:dyDescent="0.3">
      <c r="AW6797" t="s">
        <v>63049</v>
      </c>
      <c r="BA6797" t="s">
        <v>63050</v>
      </c>
      <c r="BB6797" t="s">
        <v>63051</v>
      </c>
      <c r="BD6797" t="s">
        <v>63052</v>
      </c>
    </row>
    <row r="6798" spans="49:56" x14ac:dyDescent="0.3">
      <c r="AW6798" t="s">
        <v>63053</v>
      </c>
      <c r="BA6798" t="s">
        <v>63054</v>
      </c>
      <c r="BB6798" t="s">
        <v>63055</v>
      </c>
      <c r="BD6798" t="s">
        <v>63056</v>
      </c>
    </row>
    <row r="6799" spans="49:56" x14ac:dyDescent="0.3">
      <c r="AW6799" t="s">
        <v>63057</v>
      </c>
      <c r="BA6799" t="s">
        <v>63058</v>
      </c>
      <c r="BB6799" t="s">
        <v>63059</v>
      </c>
      <c r="BD6799" t="s">
        <v>63060</v>
      </c>
    </row>
    <row r="6800" spans="49:56" x14ac:dyDescent="0.3">
      <c r="AW6800" t="s">
        <v>63061</v>
      </c>
      <c r="BA6800" t="s">
        <v>63062</v>
      </c>
      <c r="BB6800" t="s">
        <v>63063</v>
      </c>
      <c r="BD6800" t="s">
        <v>63064</v>
      </c>
    </row>
    <row r="6801" spans="49:56" x14ac:dyDescent="0.3">
      <c r="AW6801" t="s">
        <v>63065</v>
      </c>
      <c r="BA6801" t="s">
        <v>63066</v>
      </c>
      <c r="BB6801" t="s">
        <v>63067</v>
      </c>
      <c r="BD6801" t="s">
        <v>63068</v>
      </c>
    </row>
    <row r="6802" spans="49:56" x14ac:dyDescent="0.3">
      <c r="AW6802" t="s">
        <v>63069</v>
      </c>
      <c r="BA6802" t="s">
        <v>63070</v>
      </c>
      <c r="BB6802" t="s">
        <v>63071</v>
      </c>
      <c r="BD6802" t="s">
        <v>63072</v>
      </c>
    </row>
    <row r="6803" spans="49:56" x14ac:dyDescent="0.3">
      <c r="AW6803" t="s">
        <v>63073</v>
      </c>
      <c r="BA6803" t="s">
        <v>63074</v>
      </c>
      <c r="BB6803" t="s">
        <v>63075</v>
      </c>
      <c r="BD6803" t="s">
        <v>63076</v>
      </c>
    </row>
    <row r="6804" spans="49:56" x14ac:dyDescent="0.3">
      <c r="AW6804" t="s">
        <v>63077</v>
      </c>
      <c r="BA6804" t="s">
        <v>63078</v>
      </c>
      <c r="BB6804" t="s">
        <v>63079</v>
      </c>
      <c r="BD6804" t="s">
        <v>63080</v>
      </c>
    </row>
    <row r="6805" spans="49:56" x14ac:dyDescent="0.3">
      <c r="AW6805" t="s">
        <v>63081</v>
      </c>
      <c r="BA6805" t="s">
        <v>63082</v>
      </c>
      <c r="BB6805" t="s">
        <v>63083</v>
      </c>
      <c r="BD6805" t="s">
        <v>63084</v>
      </c>
    </row>
    <row r="6806" spans="49:56" x14ac:dyDescent="0.3">
      <c r="AW6806" t="s">
        <v>63085</v>
      </c>
      <c r="BA6806" t="s">
        <v>63086</v>
      </c>
      <c r="BB6806" t="s">
        <v>63087</v>
      </c>
      <c r="BD6806" t="s">
        <v>63088</v>
      </c>
    </row>
    <row r="6807" spans="49:56" x14ac:dyDescent="0.3">
      <c r="AW6807" t="s">
        <v>63089</v>
      </c>
      <c r="BA6807" t="s">
        <v>63090</v>
      </c>
      <c r="BB6807" t="s">
        <v>63091</v>
      </c>
      <c r="BD6807" t="s">
        <v>63092</v>
      </c>
    </row>
    <row r="6808" spans="49:56" x14ac:dyDescent="0.3">
      <c r="AW6808" t="s">
        <v>63093</v>
      </c>
      <c r="BA6808" t="s">
        <v>63094</v>
      </c>
      <c r="BB6808" t="s">
        <v>63095</v>
      </c>
      <c r="BD6808" t="s">
        <v>63096</v>
      </c>
    </row>
    <row r="6809" spans="49:56" x14ac:dyDescent="0.3">
      <c r="AW6809" t="s">
        <v>63097</v>
      </c>
      <c r="BA6809" t="s">
        <v>63098</v>
      </c>
      <c r="BB6809" t="s">
        <v>63099</v>
      </c>
      <c r="BD6809" t="s">
        <v>63100</v>
      </c>
    </row>
    <row r="6810" spans="49:56" x14ac:dyDescent="0.3">
      <c r="AW6810" t="s">
        <v>63101</v>
      </c>
      <c r="BA6810" t="s">
        <v>63102</v>
      </c>
      <c r="BB6810" t="s">
        <v>63103</v>
      </c>
      <c r="BD6810" t="s">
        <v>63104</v>
      </c>
    </row>
    <row r="6811" spans="49:56" x14ac:dyDescent="0.3">
      <c r="AW6811" t="s">
        <v>63105</v>
      </c>
      <c r="BA6811" t="s">
        <v>63106</v>
      </c>
      <c r="BB6811" t="s">
        <v>63107</v>
      </c>
      <c r="BD6811" t="s">
        <v>63108</v>
      </c>
    </row>
    <row r="6812" spans="49:56" x14ac:dyDescent="0.3">
      <c r="AW6812" t="s">
        <v>63109</v>
      </c>
      <c r="BA6812" t="s">
        <v>63110</v>
      </c>
      <c r="BB6812" t="s">
        <v>63111</v>
      </c>
      <c r="BD6812" t="s">
        <v>63112</v>
      </c>
    </row>
    <row r="6813" spans="49:56" x14ac:dyDescent="0.3">
      <c r="AW6813" t="s">
        <v>63113</v>
      </c>
      <c r="BA6813" t="s">
        <v>63114</v>
      </c>
      <c r="BB6813" t="s">
        <v>63115</v>
      </c>
      <c r="BD6813" t="s">
        <v>63116</v>
      </c>
    </row>
    <row r="6814" spans="49:56" x14ac:dyDescent="0.3">
      <c r="AW6814" t="s">
        <v>63117</v>
      </c>
      <c r="BA6814" t="s">
        <v>63118</v>
      </c>
      <c r="BB6814" t="s">
        <v>63119</v>
      </c>
      <c r="BD6814" t="s">
        <v>63120</v>
      </c>
    </row>
    <row r="6815" spans="49:56" x14ac:dyDescent="0.3">
      <c r="AW6815" t="s">
        <v>63121</v>
      </c>
      <c r="BA6815" t="s">
        <v>63122</v>
      </c>
      <c r="BB6815" t="s">
        <v>63123</v>
      </c>
      <c r="BD6815" t="s">
        <v>63124</v>
      </c>
    </row>
    <row r="6816" spans="49:56" x14ac:dyDescent="0.3">
      <c r="AW6816" t="s">
        <v>63125</v>
      </c>
      <c r="BA6816" t="s">
        <v>63126</v>
      </c>
      <c r="BB6816" t="s">
        <v>63127</v>
      </c>
      <c r="BD6816" t="s">
        <v>63128</v>
      </c>
    </row>
    <row r="6817" spans="49:56" x14ac:dyDescent="0.3">
      <c r="AW6817" t="s">
        <v>63129</v>
      </c>
      <c r="BA6817" t="s">
        <v>63130</v>
      </c>
      <c r="BB6817" t="s">
        <v>63131</v>
      </c>
      <c r="BD6817" t="s">
        <v>63132</v>
      </c>
    </row>
    <row r="6818" spans="49:56" x14ac:dyDescent="0.3">
      <c r="AW6818" t="s">
        <v>63133</v>
      </c>
      <c r="BA6818" t="s">
        <v>63134</v>
      </c>
      <c r="BB6818" t="s">
        <v>63135</v>
      </c>
      <c r="BD6818" t="s">
        <v>63136</v>
      </c>
    </row>
    <row r="6819" spans="49:56" x14ac:dyDescent="0.3">
      <c r="AW6819" t="s">
        <v>63137</v>
      </c>
      <c r="BA6819" t="s">
        <v>63138</v>
      </c>
      <c r="BB6819" t="s">
        <v>63139</v>
      </c>
      <c r="BD6819" t="s">
        <v>63140</v>
      </c>
    </row>
    <row r="6820" spans="49:56" x14ac:dyDescent="0.3">
      <c r="AW6820" t="s">
        <v>63141</v>
      </c>
      <c r="BA6820" t="s">
        <v>63142</v>
      </c>
      <c r="BB6820" t="s">
        <v>63143</v>
      </c>
      <c r="BD6820" t="s">
        <v>63144</v>
      </c>
    </row>
    <row r="6821" spans="49:56" x14ac:dyDescent="0.3">
      <c r="AW6821" t="s">
        <v>63145</v>
      </c>
      <c r="BA6821" t="s">
        <v>63146</v>
      </c>
      <c r="BB6821" t="s">
        <v>63147</v>
      </c>
      <c r="BD6821" t="s">
        <v>63148</v>
      </c>
    </row>
    <row r="6822" spans="49:56" x14ac:dyDescent="0.3">
      <c r="AW6822" t="s">
        <v>63149</v>
      </c>
      <c r="BA6822" t="s">
        <v>63150</v>
      </c>
      <c r="BB6822" t="s">
        <v>63151</v>
      </c>
      <c r="BD6822" t="s">
        <v>63152</v>
      </c>
    </row>
    <row r="6823" spans="49:56" x14ac:dyDescent="0.3">
      <c r="AW6823" t="s">
        <v>63153</v>
      </c>
      <c r="BA6823" t="s">
        <v>63154</v>
      </c>
      <c r="BB6823" t="s">
        <v>63155</v>
      </c>
      <c r="BD6823" t="s">
        <v>62211</v>
      </c>
    </row>
    <row r="6824" spans="49:56" x14ac:dyDescent="0.3">
      <c r="AW6824" t="s">
        <v>63156</v>
      </c>
      <c r="BA6824" t="s">
        <v>63157</v>
      </c>
      <c r="BB6824" t="s">
        <v>63158</v>
      </c>
      <c r="BD6824" t="s">
        <v>63159</v>
      </c>
    </row>
    <row r="6825" spans="49:56" x14ac:dyDescent="0.3">
      <c r="AW6825" t="s">
        <v>63160</v>
      </c>
      <c r="BA6825" t="s">
        <v>63161</v>
      </c>
      <c r="BB6825" t="s">
        <v>63162</v>
      </c>
      <c r="BD6825" t="s">
        <v>63163</v>
      </c>
    </row>
    <row r="6826" spans="49:56" x14ac:dyDescent="0.3">
      <c r="AW6826" t="s">
        <v>63164</v>
      </c>
      <c r="BA6826" t="s">
        <v>63165</v>
      </c>
      <c r="BB6826" t="s">
        <v>63166</v>
      </c>
      <c r="BD6826" t="s">
        <v>63167</v>
      </c>
    </row>
    <row r="6827" spans="49:56" x14ac:dyDescent="0.3">
      <c r="AW6827" t="s">
        <v>63168</v>
      </c>
      <c r="BA6827" t="s">
        <v>63169</v>
      </c>
      <c r="BB6827" t="s">
        <v>63170</v>
      </c>
      <c r="BD6827" t="s">
        <v>63171</v>
      </c>
    </row>
    <row r="6828" spans="49:56" x14ac:dyDescent="0.3">
      <c r="AW6828" t="s">
        <v>63172</v>
      </c>
      <c r="BA6828" t="s">
        <v>63173</v>
      </c>
      <c r="BB6828" t="s">
        <v>63174</v>
      </c>
      <c r="BD6828" t="s">
        <v>63175</v>
      </c>
    </row>
    <row r="6829" spans="49:56" x14ac:dyDescent="0.3">
      <c r="AW6829" t="s">
        <v>63176</v>
      </c>
      <c r="BA6829" t="s">
        <v>63177</v>
      </c>
      <c r="BB6829" t="s">
        <v>63178</v>
      </c>
      <c r="BD6829" t="s">
        <v>63179</v>
      </c>
    </row>
    <row r="6830" spans="49:56" x14ac:dyDescent="0.3">
      <c r="AW6830" t="s">
        <v>63180</v>
      </c>
      <c r="BA6830" t="s">
        <v>63181</v>
      </c>
      <c r="BB6830" t="s">
        <v>63182</v>
      </c>
      <c r="BD6830" t="s">
        <v>63183</v>
      </c>
    </row>
    <row r="6831" spans="49:56" x14ac:dyDescent="0.3">
      <c r="AW6831" t="s">
        <v>63184</v>
      </c>
      <c r="BA6831" t="s">
        <v>63185</v>
      </c>
      <c r="BB6831" t="s">
        <v>63186</v>
      </c>
      <c r="BD6831" t="s">
        <v>63187</v>
      </c>
    </row>
    <row r="6832" spans="49:56" x14ac:dyDescent="0.3">
      <c r="AW6832" t="s">
        <v>63188</v>
      </c>
      <c r="BA6832" t="s">
        <v>63189</v>
      </c>
      <c r="BB6832" t="s">
        <v>63190</v>
      </c>
      <c r="BD6832" t="s">
        <v>63191</v>
      </c>
    </row>
    <row r="6833" spans="49:56" x14ac:dyDescent="0.3">
      <c r="AW6833" t="s">
        <v>63192</v>
      </c>
      <c r="BA6833" t="s">
        <v>63193</v>
      </c>
      <c r="BB6833" t="s">
        <v>63194</v>
      </c>
      <c r="BD6833" t="s">
        <v>63195</v>
      </c>
    </row>
    <row r="6834" spans="49:56" x14ac:dyDescent="0.3">
      <c r="AW6834" t="s">
        <v>63196</v>
      </c>
      <c r="BA6834" t="s">
        <v>63197</v>
      </c>
      <c r="BB6834" t="s">
        <v>63198</v>
      </c>
      <c r="BD6834" t="s">
        <v>63199</v>
      </c>
    </row>
    <row r="6835" spans="49:56" x14ac:dyDescent="0.3">
      <c r="AW6835" t="s">
        <v>63200</v>
      </c>
      <c r="BA6835" t="s">
        <v>63201</v>
      </c>
      <c r="BB6835" t="s">
        <v>63202</v>
      </c>
      <c r="BD6835" t="s">
        <v>63203</v>
      </c>
    </row>
    <row r="6836" spans="49:56" x14ac:dyDescent="0.3">
      <c r="AW6836" t="s">
        <v>63204</v>
      </c>
      <c r="BA6836" t="s">
        <v>63205</v>
      </c>
      <c r="BB6836" t="s">
        <v>63206</v>
      </c>
      <c r="BD6836" t="s">
        <v>63207</v>
      </c>
    </row>
    <row r="6837" spans="49:56" x14ac:dyDescent="0.3">
      <c r="AW6837" t="s">
        <v>63208</v>
      </c>
      <c r="BA6837" t="s">
        <v>63209</v>
      </c>
      <c r="BB6837" t="s">
        <v>63210</v>
      </c>
      <c r="BD6837" t="s">
        <v>63211</v>
      </c>
    </row>
    <row r="6838" spans="49:56" x14ac:dyDescent="0.3">
      <c r="AW6838" t="s">
        <v>63212</v>
      </c>
      <c r="BA6838" t="s">
        <v>63213</v>
      </c>
      <c r="BB6838" t="s">
        <v>63214</v>
      </c>
      <c r="BD6838" t="s">
        <v>63215</v>
      </c>
    </row>
    <row r="6839" spans="49:56" x14ac:dyDescent="0.3">
      <c r="AW6839" t="s">
        <v>63216</v>
      </c>
      <c r="BA6839" t="s">
        <v>63217</v>
      </c>
      <c r="BB6839" t="s">
        <v>63218</v>
      </c>
      <c r="BD6839" t="s">
        <v>63219</v>
      </c>
    </row>
    <row r="6840" spans="49:56" x14ac:dyDescent="0.3">
      <c r="AW6840" t="s">
        <v>63220</v>
      </c>
      <c r="BA6840" t="s">
        <v>63221</v>
      </c>
      <c r="BB6840" t="s">
        <v>63222</v>
      </c>
      <c r="BD6840" t="s">
        <v>63223</v>
      </c>
    </row>
    <row r="6841" spans="49:56" x14ac:dyDescent="0.3">
      <c r="AW6841" t="s">
        <v>63224</v>
      </c>
      <c r="BA6841" t="s">
        <v>63225</v>
      </c>
      <c r="BB6841" t="s">
        <v>63226</v>
      </c>
      <c r="BD6841" t="s">
        <v>63227</v>
      </c>
    </row>
    <row r="6842" spans="49:56" x14ac:dyDescent="0.3">
      <c r="AW6842" t="s">
        <v>63228</v>
      </c>
      <c r="BA6842" t="s">
        <v>63229</v>
      </c>
      <c r="BB6842" t="s">
        <v>63230</v>
      </c>
      <c r="BD6842" t="s">
        <v>63231</v>
      </c>
    </row>
    <row r="6843" spans="49:56" x14ac:dyDescent="0.3">
      <c r="AW6843" t="s">
        <v>63232</v>
      </c>
      <c r="BA6843" t="s">
        <v>63233</v>
      </c>
      <c r="BB6843" t="s">
        <v>63234</v>
      </c>
      <c r="BD6843" t="s">
        <v>63235</v>
      </c>
    </row>
    <row r="6844" spans="49:56" x14ac:dyDescent="0.3">
      <c r="AW6844" t="s">
        <v>63236</v>
      </c>
      <c r="BA6844" t="s">
        <v>63237</v>
      </c>
      <c r="BB6844" t="s">
        <v>63238</v>
      </c>
      <c r="BD6844" t="s">
        <v>63239</v>
      </c>
    </row>
    <row r="6845" spans="49:56" x14ac:dyDescent="0.3">
      <c r="AW6845" t="s">
        <v>63240</v>
      </c>
      <c r="BA6845" t="s">
        <v>63241</v>
      </c>
      <c r="BB6845" t="s">
        <v>63242</v>
      </c>
      <c r="BD6845" t="s">
        <v>63243</v>
      </c>
    </row>
    <row r="6846" spans="49:56" x14ac:dyDescent="0.3">
      <c r="AW6846" t="s">
        <v>63244</v>
      </c>
      <c r="BA6846" t="s">
        <v>63245</v>
      </c>
      <c r="BB6846" t="s">
        <v>63246</v>
      </c>
      <c r="BD6846" t="s">
        <v>63247</v>
      </c>
    </row>
    <row r="6847" spans="49:56" x14ac:dyDescent="0.3">
      <c r="AW6847" t="s">
        <v>63248</v>
      </c>
      <c r="BA6847" t="s">
        <v>63249</v>
      </c>
      <c r="BB6847" t="s">
        <v>63250</v>
      </c>
      <c r="BD6847" t="s">
        <v>63251</v>
      </c>
    </row>
    <row r="6848" spans="49:56" x14ac:dyDescent="0.3">
      <c r="AW6848" t="s">
        <v>63252</v>
      </c>
      <c r="BA6848" t="s">
        <v>63253</v>
      </c>
      <c r="BB6848" t="s">
        <v>63254</v>
      </c>
      <c r="BD6848" t="s">
        <v>63255</v>
      </c>
    </row>
    <row r="6849" spans="49:56" x14ac:dyDescent="0.3">
      <c r="AW6849" t="s">
        <v>63256</v>
      </c>
      <c r="BA6849" t="s">
        <v>63257</v>
      </c>
      <c r="BB6849" t="s">
        <v>63258</v>
      </c>
      <c r="BD6849" t="s">
        <v>63259</v>
      </c>
    </row>
    <row r="6850" spans="49:56" x14ac:dyDescent="0.3">
      <c r="AW6850" t="s">
        <v>63260</v>
      </c>
      <c r="BA6850" t="s">
        <v>63261</v>
      </c>
      <c r="BB6850" t="s">
        <v>63262</v>
      </c>
      <c r="BD6850" t="s">
        <v>63263</v>
      </c>
    </row>
    <row r="6851" spans="49:56" x14ac:dyDescent="0.3">
      <c r="AW6851" t="s">
        <v>63264</v>
      </c>
      <c r="BA6851" t="s">
        <v>63265</v>
      </c>
      <c r="BB6851" t="s">
        <v>63266</v>
      </c>
      <c r="BD6851" t="s">
        <v>63267</v>
      </c>
    </row>
    <row r="6852" spans="49:56" x14ac:dyDescent="0.3">
      <c r="AW6852" t="s">
        <v>63268</v>
      </c>
      <c r="BA6852" t="s">
        <v>63269</v>
      </c>
      <c r="BB6852" t="s">
        <v>63270</v>
      </c>
      <c r="BD6852" t="s">
        <v>63271</v>
      </c>
    </row>
    <row r="6853" spans="49:56" x14ac:dyDescent="0.3">
      <c r="AW6853" t="s">
        <v>63272</v>
      </c>
      <c r="BA6853" t="s">
        <v>63273</v>
      </c>
      <c r="BB6853" t="s">
        <v>63274</v>
      </c>
      <c r="BD6853" t="s">
        <v>63275</v>
      </c>
    </row>
    <row r="6854" spans="49:56" x14ac:dyDescent="0.3">
      <c r="AW6854" t="s">
        <v>63276</v>
      </c>
      <c r="BA6854" t="s">
        <v>63277</v>
      </c>
      <c r="BB6854" t="s">
        <v>63278</v>
      </c>
      <c r="BD6854" t="s">
        <v>63279</v>
      </c>
    </row>
    <row r="6855" spans="49:56" x14ac:dyDescent="0.3">
      <c r="AW6855" t="s">
        <v>63280</v>
      </c>
      <c r="BA6855" t="s">
        <v>63281</v>
      </c>
      <c r="BB6855" t="s">
        <v>63282</v>
      </c>
      <c r="BD6855" t="s">
        <v>63283</v>
      </c>
    </row>
    <row r="6856" spans="49:56" x14ac:dyDescent="0.3">
      <c r="AW6856" t="s">
        <v>63284</v>
      </c>
      <c r="BA6856" t="s">
        <v>63285</v>
      </c>
      <c r="BB6856" t="s">
        <v>63286</v>
      </c>
      <c r="BD6856" t="s">
        <v>63287</v>
      </c>
    </row>
    <row r="6857" spans="49:56" x14ac:dyDescent="0.3">
      <c r="AW6857" t="s">
        <v>63288</v>
      </c>
      <c r="BA6857" t="s">
        <v>63289</v>
      </c>
      <c r="BB6857" t="s">
        <v>63290</v>
      </c>
      <c r="BD6857" t="s">
        <v>63291</v>
      </c>
    </row>
    <row r="6858" spans="49:56" x14ac:dyDescent="0.3">
      <c r="AW6858" t="s">
        <v>63292</v>
      </c>
      <c r="BA6858" t="s">
        <v>63293</v>
      </c>
      <c r="BB6858" t="s">
        <v>63294</v>
      </c>
      <c r="BD6858" t="s">
        <v>63295</v>
      </c>
    </row>
    <row r="6859" spans="49:56" x14ac:dyDescent="0.3">
      <c r="AW6859" t="s">
        <v>63296</v>
      </c>
      <c r="BA6859" t="s">
        <v>63297</v>
      </c>
      <c r="BB6859" t="s">
        <v>63298</v>
      </c>
      <c r="BD6859" t="s">
        <v>63299</v>
      </c>
    </row>
    <row r="6860" spans="49:56" x14ac:dyDescent="0.3">
      <c r="AW6860" t="s">
        <v>63300</v>
      </c>
      <c r="BA6860" t="s">
        <v>63301</v>
      </c>
      <c r="BB6860" t="s">
        <v>63302</v>
      </c>
      <c r="BD6860" t="s">
        <v>63303</v>
      </c>
    </row>
    <row r="6861" spans="49:56" x14ac:dyDescent="0.3">
      <c r="AW6861" t="s">
        <v>63304</v>
      </c>
      <c r="BA6861" t="s">
        <v>63305</v>
      </c>
      <c r="BB6861" t="s">
        <v>63306</v>
      </c>
      <c r="BD6861" t="s">
        <v>63307</v>
      </c>
    </row>
    <row r="6862" spans="49:56" x14ac:dyDescent="0.3">
      <c r="AW6862" t="s">
        <v>63308</v>
      </c>
      <c r="BA6862" t="s">
        <v>63309</v>
      </c>
      <c r="BB6862" t="s">
        <v>63310</v>
      </c>
      <c r="BD6862" t="s">
        <v>63311</v>
      </c>
    </row>
    <row r="6863" spans="49:56" x14ac:dyDescent="0.3">
      <c r="AW6863" t="s">
        <v>63312</v>
      </c>
      <c r="BA6863" t="s">
        <v>63313</v>
      </c>
      <c r="BB6863" t="s">
        <v>63314</v>
      </c>
      <c r="BD6863" t="s">
        <v>63315</v>
      </c>
    </row>
    <row r="6864" spans="49:56" x14ac:dyDescent="0.3">
      <c r="AW6864" t="s">
        <v>63316</v>
      </c>
      <c r="BA6864" t="s">
        <v>63317</v>
      </c>
      <c r="BB6864" t="s">
        <v>63318</v>
      </c>
      <c r="BD6864" t="s">
        <v>63319</v>
      </c>
    </row>
    <row r="6865" spans="49:56" x14ac:dyDescent="0.3">
      <c r="AW6865" t="s">
        <v>63320</v>
      </c>
      <c r="BA6865" t="s">
        <v>63321</v>
      </c>
      <c r="BB6865" t="s">
        <v>63322</v>
      </c>
      <c r="BD6865" t="s">
        <v>63323</v>
      </c>
    </row>
    <row r="6866" spans="49:56" x14ac:dyDescent="0.3">
      <c r="AW6866" t="s">
        <v>63324</v>
      </c>
      <c r="BA6866" t="s">
        <v>63325</v>
      </c>
      <c r="BB6866" t="s">
        <v>63326</v>
      </c>
      <c r="BD6866" t="s">
        <v>63327</v>
      </c>
    </row>
    <row r="6867" spans="49:56" x14ac:dyDescent="0.3">
      <c r="AW6867" t="s">
        <v>63328</v>
      </c>
      <c r="BA6867" t="s">
        <v>63329</v>
      </c>
      <c r="BB6867" t="s">
        <v>63330</v>
      </c>
      <c r="BD6867" t="s">
        <v>63331</v>
      </c>
    </row>
    <row r="6868" spans="49:56" x14ac:dyDescent="0.3">
      <c r="AW6868" t="s">
        <v>63332</v>
      </c>
      <c r="BA6868" t="s">
        <v>63333</v>
      </c>
      <c r="BB6868" t="s">
        <v>867</v>
      </c>
      <c r="BD6868" t="s">
        <v>63334</v>
      </c>
    </row>
    <row r="6869" spans="49:56" x14ac:dyDescent="0.3">
      <c r="AW6869" t="s">
        <v>63335</v>
      </c>
      <c r="BA6869" t="s">
        <v>63336</v>
      </c>
      <c r="BB6869" t="s">
        <v>63337</v>
      </c>
      <c r="BD6869" t="s">
        <v>63338</v>
      </c>
    </row>
    <row r="6870" spans="49:56" x14ac:dyDescent="0.3">
      <c r="AW6870" t="s">
        <v>63339</v>
      </c>
      <c r="BA6870" t="s">
        <v>63340</v>
      </c>
      <c r="BB6870" t="s">
        <v>63341</v>
      </c>
      <c r="BD6870" t="s">
        <v>63342</v>
      </c>
    </row>
    <row r="6871" spans="49:56" x14ac:dyDescent="0.3">
      <c r="AW6871" t="s">
        <v>63343</v>
      </c>
      <c r="BA6871" t="s">
        <v>63344</v>
      </c>
      <c r="BB6871" t="s">
        <v>63345</v>
      </c>
      <c r="BD6871" t="s">
        <v>63346</v>
      </c>
    </row>
    <row r="6872" spans="49:56" x14ac:dyDescent="0.3">
      <c r="AW6872" t="s">
        <v>63347</v>
      </c>
      <c r="BA6872" t="s">
        <v>63348</v>
      </c>
      <c r="BB6872" t="s">
        <v>63349</v>
      </c>
      <c r="BD6872" t="s">
        <v>63350</v>
      </c>
    </row>
    <row r="6873" spans="49:56" x14ac:dyDescent="0.3">
      <c r="AW6873" t="s">
        <v>63351</v>
      </c>
      <c r="BA6873" t="s">
        <v>63352</v>
      </c>
      <c r="BB6873" t="s">
        <v>63353</v>
      </c>
      <c r="BD6873" t="s">
        <v>63354</v>
      </c>
    </row>
    <row r="6874" spans="49:56" x14ac:dyDescent="0.3">
      <c r="AW6874" t="s">
        <v>63355</v>
      </c>
      <c r="BA6874" t="s">
        <v>63356</v>
      </c>
      <c r="BB6874" t="s">
        <v>63357</v>
      </c>
      <c r="BD6874" t="s">
        <v>63358</v>
      </c>
    </row>
    <row r="6875" spans="49:56" x14ac:dyDescent="0.3">
      <c r="AW6875" t="s">
        <v>63359</v>
      </c>
      <c r="BA6875" t="s">
        <v>63360</v>
      </c>
      <c r="BB6875" t="s">
        <v>63361</v>
      </c>
      <c r="BD6875" t="s">
        <v>63362</v>
      </c>
    </row>
    <row r="6876" spans="49:56" x14ac:dyDescent="0.3">
      <c r="AW6876" t="s">
        <v>63363</v>
      </c>
      <c r="BA6876" t="s">
        <v>63364</v>
      </c>
      <c r="BB6876" t="s">
        <v>63365</v>
      </c>
      <c r="BD6876" t="s">
        <v>63366</v>
      </c>
    </row>
    <row r="6877" spans="49:56" x14ac:dyDescent="0.3">
      <c r="AW6877" t="s">
        <v>63367</v>
      </c>
      <c r="BA6877" t="s">
        <v>63368</v>
      </c>
      <c r="BB6877" t="s">
        <v>63369</v>
      </c>
      <c r="BD6877" t="s">
        <v>63370</v>
      </c>
    </row>
    <row r="6878" spans="49:56" x14ac:dyDescent="0.3">
      <c r="AW6878" t="s">
        <v>63371</v>
      </c>
      <c r="BA6878" t="s">
        <v>63372</v>
      </c>
      <c r="BB6878" t="s">
        <v>63373</v>
      </c>
      <c r="BD6878" t="s">
        <v>63374</v>
      </c>
    </row>
    <row r="6879" spans="49:56" x14ac:dyDescent="0.3">
      <c r="AW6879" t="s">
        <v>63375</v>
      </c>
      <c r="BA6879" t="s">
        <v>63376</v>
      </c>
      <c r="BB6879" t="s">
        <v>63377</v>
      </c>
      <c r="BD6879" t="s">
        <v>63378</v>
      </c>
    </row>
    <row r="6880" spans="49:56" x14ac:dyDescent="0.3">
      <c r="AW6880" t="s">
        <v>63379</v>
      </c>
      <c r="BA6880" t="s">
        <v>63380</v>
      </c>
      <c r="BB6880" t="s">
        <v>63381</v>
      </c>
      <c r="BD6880" t="s">
        <v>63382</v>
      </c>
    </row>
    <row r="6881" spans="49:56" x14ac:dyDescent="0.3">
      <c r="AW6881" t="s">
        <v>63383</v>
      </c>
      <c r="BA6881" t="s">
        <v>63384</v>
      </c>
      <c r="BB6881" t="s">
        <v>63385</v>
      </c>
      <c r="BD6881" t="s">
        <v>63386</v>
      </c>
    </row>
    <row r="6882" spans="49:56" x14ac:dyDescent="0.3">
      <c r="AW6882" t="s">
        <v>63387</v>
      </c>
      <c r="BA6882" t="s">
        <v>63388</v>
      </c>
      <c r="BB6882" t="s">
        <v>63389</v>
      </c>
      <c r="BD6882" t="s">
        <v>63390</v>
      </c>
    </row>
    <row r="6883" spans="49:56" x14ac:dyDescent="0.3">
      <c r="AW6883" t="s">
        <v>63391</v>
      </c>
      <c r="BA6883" t="s">
        <v>63392</v>
      </c>
      <c r="BB6883" t="s">
        <v>63393</v>
      </c>
      <c r="BD6883" t="s">
        <v>63394</v>
      </c>
    </row>
    <row r="6884" spans="49:56" x14ac:dyDescent="0.3">
      <c r="AW6884" t="s">
        <v>63395</v>
      </c>
      <c r="BA6884" t="s">
        <v>63396</v>
      </c>
      <c r="BB6884" t="s">
        <v>63397</v>
      </c>
      <c r="BD6884" t="s">
        <v>63398</v>
      </c>
    </row>
    <row r="6885" spans="49:56" x14ac:dyDescent="0.3">
      <c r="AW6885" t="s">
        <v>63399</v>
      </c>
      <c r="BA6885" t="s">
        <v>63400</v>
      </c>
      <c r="BB6885" t="s">
        <v>63401</v>
      </c>
      <c r="BD6885" t="s">
        <v>63402</v>
      </c>
    </row>
    <row r="6886" spans="49:56" x14ac:dyDescent="0.3">
      <c r="AW6886" t="s">
        <v>63403</v>
      </c>
      <c r="BA6886" t="s">
        <v>63404</v>
      </c>
      <c r="BB6886" t="s">
        <v>63405</v>
      </c>
      <c r="BD6886" t="s">
        <v>63406</v>
      </c>
    </row>
    <row r="6887" spans="49:56" x14ac:dyDescent="0.3">
      <c r="AW6887" t="s">
        <v>63407</v>
      </c>
      <c r="BA6887" t="s">
        <v>63408</v>
      </c>
      <c r="BB6887" t="s">
        <v>63409</v>
      </c>
      <c r="BD6887" t="s">
        <v>63410</v>
      </c>
    </row>
    <row r="6888" spans="49:56" x14ac:dyDescent="0.3">
      <c r="AW6888" t="s">
        <v>63411</v>
      </c>
      <c r="BA6888" t="s">
        <v>63412</v>
      </c>
      <c r="BB6888" t="s">
        <v>63413</v>
      </c>
      <c r="BD6888" t="s">
        <v>63414</v>
      </c>
    </row>
    <row r="6889" spans="49:56" x14ac:dyDescent="0.3">
      <c r="AW6889" t="s">
        <v>23393</v>
      </c>
      <c r="BA6889" t="s">
        <v>63415</v>
      </c>
      <c r="BB6889" t="s">
        <v>63416</v>
      </c>
      <c r="BD6889" t="s">
        <v>63417</v>
      </c>
    </row>
    <row r="6890" spans="49:56" x14ac:dyDescent="0.3">
      <c r="AW6890" t="s">
        <v>63418</v>
      </c>
      <c r="BA6890" t="s">
        <v>63419</v>
      </c>
      <c r="BB6890" t="s">
        <v>63420</v>
      </c>
      <c r="BD6890" t="s">
        <v>63421</v>
      </c>
    </row>
    <row r="6891" spans="49:56" x14ac:dyDescent="0.3">
      <c r="AW6891" t="s">
        <v>63422</v>
      </c>
      <c r="BA6891" t="s">
        <v>63423</v>
      </c>
      <c r="BB6891" t="s">
        <v>63424</v>
      </c>
      <c r="BD6891" t="s">
        <v>63425</v>
      </c>
    </row>
    <row r="6892" spans="49:56" x14ac:dyDescent="0.3">
      <c r="AW6892" t="s">
        <v>63426</v>
      </c>
      <c r="BA6892" t="s">
        <v>63427</v>
      </c>
      <c r="BB6892" t="s">
        <v>63428</v>
      </c>
      <c r="BD6892" t="s">
        <v>63429</v>
      </c>
    </row>
    <row r="6893" spans="49:56" x14ac:dyDescent="0.3">
      <c r="AW6893" t="s">
        <v>63430</v>
      </c>
      <c r="BA6893" t="s">
        <v>63431</v>
      </c>
      <c r="BB6893" t="s">
        <v>63432</v>
      </c>
      <c r="BD6893" t="s">
        <v>63433</v>
      </c>
    </row>
    <row r="6894" spans="49:56" x14ac:dyDescent="0.3">
      <c r="AW6894" t="s">
        <v>63434</v>
      </c>
      <c r="BA6894" t="s">
        <v>63435</v>
      </c>
      <c r="BB6894" t="s">
        <v>63436</v>
      </c>
      <c r="BD6894" t="s">
        <v>63437</v>
      </c>
    </row>
    <row r="6895" spans="49:56" x14ac:dyDescent="0.3">
      <c r="AW6895" t="s">
        <v>63438</v>
      </c>
      <c r="BA6895" t="s">
        <v>63439</v>
      </c>
      <c r="BB6895" t="s">
        <v>63440</v>
      </c>
      <c r="BD6895" t="s">
        <v>63441</v>
      </c>
    </row>
    <row r="6896" spans="49:56" x14ac:dyDescent="0.3">
      <c r="AW6896" t="s">
        <v>63442</v>
      </c>
      <c r="BA6896" t="s">
        <v>63443</v>
      </c>
      <c r="BB6896" t="s">
        <v>63444</v>
      </c>
      <c r="BD6896" t="s">
        <v>63445</v>
      </c>
    </row>
    <row r="6897" spans="49:56" x14ac:dyDescent="0.3">
      <c r="AW6897" t="s">
        <v>63446</v>
      </c>
      <c r="BA6897" t="s">
        <v>63447</v>
      </c>
      <c r="BB6897" t="s">
        <v>63448</v>
      </c>
      <c r="BD6897" t="s">
        <v>63449</v>
      </c>
    </row>
    <row r="6898" spans="49:56" x14ac:dyDescent="0.3">
      <c r="AW6898" t="s">
        <v>63450</v>
      </c>
      <c r="BA6898" t="s">
        <v>63451</v>
      </c>
      <c r="BB6898" t="s">
        <v>63452</v>
      </c>
      <c r="BD6898" t="s">
        <v>63453</v>
      </c>
    </row>
    <row r="6899" spans="49:56" x14ac:dyDescent="0.3">
      <c r="AW6899" t="s">
        <v>63454</v>
      </c>
      <c r="BA6899" t="s">
        <v>63455</v>
      </c>
      <c r="BB6899" t="s">
        <v>63456</v>
      </c>
      <c r="BD6899" t="s">
        <v>63457</v>
      </c>
    </row>
    <row r="6900" spans="49:56" x14ac:dyDescent="0.3">
      <c r="AW6900" t="s">
        <v>63458</v>
      </c>
      <c r="BA6900" t="s">
        <v>63459</v>
      </c>
      <c r="BB6900" t="s">
        <v>63460</v>
      </c>
      <c r="BD6900" t="s">
        <v>63461</v>
      </c>
    </row>
    <row r="6901" spans="49:56" x14ac:dyDescent="0.3">
      <c r="AW6901" t="s">
        <v>63462</v>
      </c>
      <c r="BA6901" t="s">
        <v>63463</v>
      </c>
      <c r="BB6901" t="s">
        <v>63464</v>
      </c>
      <c r="BD6901" t="s">
        <v>63465</v>
      </c>
    </row>
    <row r="6902" spans="49:56" x14ac:dyDescent="0.3">
      <c r="AW6902" t="s">
        <v>63466</v>
      </c>
      <c r="BA6902" t="s">
        <v>63467</v>
      </c>
      <c r="BB6902" t="s">
        <v>63468</v>
      </c>
      <c r="BD6902" t="s">
        <v>63469</v>
      </c>
    </row>
    <row r="6903" spans="49:56" x14ac:dyDescent="0.3">
      <c r="AW6903" t="s">
        <v>63470</v>
      </c>
      <c r="BA6903" t="s">
        <v>63471</v>
      </c>
      <c r="BB6903" t="s">
        <v>63472</v>
      </c>
      <c r="BD6903" t="s">
        <v>63473</v>
      </c>
    </row>
    <row r="6904" spans="49:56" x14ac:dyDescent="0.3">
      <c r="AW6904" t="s">
        <v>63474</v>
      </c>
      <c r="BA6904" t="s">
        <v>63475</v>
      </c>
      <c r="BB6904" t="s">
        <v>63476</v>
      </c>
      <c r="BD6904" t="s">
        <v>63477</v>
      </c>
    </row>
    <row r="6905" spans="49:56" x14ac:dyDescent="0.3">
      <c r="AW6905" t="s">
        <v>63478</v>
      </c>
      <c r="BA6905" t="s">
        <v>63479</v>
      </c>
      <c r="BB6905" t="s">
        <v>63480</v>
      </c>
      <c r="BD6905" t="s">
        <v>63481</v>
      </c>
    </row>
    <row r="6906" spans="49:56" x14ac:dyDescent="0.3">
      <c r="AW6906" t="s">
        <v>63482</v>
      </c>
      <c r="BA6906" t="s">
        <v>63483</v>
      </c>
      <c r="BB6906" t="s">
        <v>63484</v>
      </c>
      <c r="BD6906" t="s">
        <v>63485</v>
      </c>
    </row>
    <row r="6907" spans="49:56" x14ac:dyDescent="0.3">
      <c r="AW6907" t="s">
        <v>63486</v>
      </c>
      <c r="BA6907" t="s">
        <v>63487</v>
      </c>
      <c r="BB6907" t="s">
        <v>63488</v>
      </c>
      <c r="BD6907" t="s">
        <v>63489</v>
      </c>
    </row>
    <row r="6908" spans="49:56" x14ac:dyDescent="0.3">
      <c r="AW6908" t="s">
        <v>63490</v>
      </c>
      <c r="BA6908" t="s">
        <v>63491</v>
      </c>
      <c r="BB6908" t="s">
        <v>63492</v>
      </c>
      <c r="BD6908" t="s">
        <v>63493</v>
      </c>
    </row>
    <row r="6909" spans="49:56" x14ac:dyDescent="0.3">
      <c r="AW6909" t="s">
        <v>63494</v>
      </c>
      <c r="BA6909" t="s">
        <v>63495</v>
      </c>
      <c r="BB6909" t="s">
        <v>63496</v>
      </c>
      <c r="BD6909" t="s">
        <v>63497</v>
      </c>
    </row>
    <row r="6910" spans="49:56" x14ac:dyDescent="0.3">
      <c r="AW6910" t="s">
        <v>63498</v>
      </c>
      <c r="BA6910" t="s">
        <v>63499</v>
      </c>
      <c r="BB6910" t="s">
        <v>63500</v>
      </c>
      <c r="BD6910" t="s">
        <v>63501</v>
      </c>
    </row>
    <row r="6911" spans="49:56" x14ac:dyDescent="0.3">
      <c r="AW6911" t="s">
        <v>63502</v>
      </c>
      <c r="BA6911" t="s">
        <v>63503</v>
      </c>
      <c r="BB6911" t="s">
        <v>63504</v>
      </c>
      <c r="BD6911" t="s">
        <v>63505</v>
      </c>
    </row>
    <row r="6912" spans="49:56" x14ac:dyDescent="0.3">
      <c r="AW6912" t="s">
        <v>63506</v>
      </c>
      <c r="BA6912" t="s">
        <v>63507</v>
      </c>
      <c r="BB6912" t="s">
        <v>63508</v>
      </c>
      <c r="BD6912" t="s">
        <v>63509</v>
      </c>
    </row>
    <row r="6913" spans="49:56" x14ac:dyDescent="0.3">
      <c r="AW6913" t="s">
        <v>63510</v>
      </c>
      <c r="BA6913" t="s">
        <v>63511</v>
      </c>
      <c r="BB6913" t="s">
        <v>63512</v>
      </c>
      <c r="BD6913" t="s">
        <v>63513</v>
      </c>
    </row>
    <row r="6914" spans="49:56" x14ac:dyDescent="0.3">
      <c r="AW6914" t="s">
        <v>26096</v>
      </c>
      <c r="BA6914" t="s">
        <v>63514</v>
      </c>
      <c r="BB6914" t="s">
        <v>63515</v>
      </c>
      <c r="BD6914" t="s">
        <v>63516</v>
      </c>
    </row>
    <row r="6915" spans="49:56" x14ac:dyDescent="0.3">
      <c r="AW6915" t="s">
        <v>63517</v>
      </c>
      <c r="BA6915" t="s">
        <v>63518</v>
      </c>
      <c r="BB6915" t="s">
        <v>63519</v>
      </c>
      <c r="BD6915" t="s">
        <v>63520</v>
      </c>
    </row>
    <row r="6916" spans="49:56" x14ac:dyDescent="0.3">
      <c r="AW6916" t="s">
        <v>63521</v>
      </c>
      <c r="BA6916" t="s">
        <v>63522</v>
      </c>
      <c r="BB6916" t="s">
        <v>63523</v>
      </c>
      <c r="BD6916" t="s">
        <v>63524</v>
      </c>
    </row>
    <row r="6917" spans="49:56" x14ac:dyDescent="0.3">
      <c r="AW6917" t="s">
        <v>63525</v>
      </c>
      <c r="BA6917" t="s">
        <v>63526</v>
      </c>
      <c r="BB6917" t="s">
        <v>63527</v>
      </c>
      <c r="BD6917" t="s">
        <v>63528</v>
      </c>
    </row>
    <row r="6918" spans="49:56" x14ac:dyDescent="0.3">
      <c r="AW6918" t="s">
        <v>63529</v>
      </c>
      <c r="BA6918" t="s">
        <v>63530</v>
      </c>
      <c r="BB6918" t="s">
        <v>63531</v>
      </c>
      <c r="BD6918" t="s">
        <v>63532</v>
      </c>
    </row>
    <row r="6919" spans="49:56" x14ac:dyDescent="0.3">
      <c r="AW6919" t="s">
        <v>63533</v>
      </c>
      <c r="BA6919" t="s">
        <v>63534</v>
      </c>
      <c r="BB6919" t="s">
        <v>63535</v>
      </c>
      <c r="BD6919" t="s">
        <v>63536</v>
      </c>
    </row>
    <row r="6920" spans="49:56" x14ac:dyDescent="0.3">
      <c r="AW6920" t="s">
        <v>63537</v>
      </c>
      <c r="BA6920" t="s">
        <v>63538</v>
      </c>
      <c r="BB6920" t="s">
        <v>63539</v>
      </c>
      <c r="BD6920" t="s">
        <v>63540</v>
      </c>
    </row>
    <row r="6921" spans="49:56" x14ac:dyDescent="0.3">
      <c r="AW6921" t="s">
        <v>63541</v>
      </c>
      <c r="BA6921" t="s">
        <v>63542</v>
      </c>
      <c r="BB6921" t="s">
        <v>63543</v>
      </c>
      <c r="BD6921" t="s">
        <v>63544</v>
      </c>
    </row>
    <row r="6922" spans="49:56" x14ac:dyDescent="0.3">
      <c r="AW6922" t="s">
        <v>63545</v>
      </c>
      <c r="BA6922" t="s">
        <v>63546</v>
      </c>
      <c r="BB6922" t="s">
        <v>63547</v>
      </c>
      <c r="BD6922" t="s">
        <v>63548</v>
      </c>
    </row>
    <row r="6923" spans="49:56" x14ac:dyDescent="0.3">
      <c r="AW6923" t="s">
        <v>63549</v>
      </c>
      <c r="BA6923" t="s">
        <v>63550</v>
      </c>
      <c r="BB6923" t="s">
        <v>63551</v>
      </c>
      <c r="BD6923" t="s">
        <v>63552</v>
      </c>
    </row>
    <row r="6924" spans="49:56" x14ac:dyDescent="0.3">
      <c r="AW6924" t="s">
        <v>63553</v>
      </c>
      <c r="BA6924" t="s">
        <v>63554</v>
      </c>
      <c r="BB6924" t="s">
        <v>63555</v>
      </c>
      <c r="BD6924" t="s">
        <v>63556</v>
      </c>
    </row>
    <row r="6925" spans="49:56" x14ac:dyDescent="0.3">
      <c r="AW6925" t="s">
        <v>63557</v>
      </c>
      <c r="BA6925" t="s">
        <v>63558</v>
      </c>
      <c r="BB6925" t="s">
        <v>63559</v>
      </c>
      <c r="BD6925" t="s">
        <v>63560</v>
      </c>
    </row>
    <row r="6926" spans="49:56" x14ac:dyDescent="0.3">
      <c r="AW6926" t="s">
        <v>63561</v>
      </c>
      <c r="BA6926" t="s">
        <v>63562</v>
      </c>
      <c r="BB6926" t="s">
        <v>63563</v>
      </c>
      <c r="BD6926" t="s">
        <v>63564</v>
      </c>
    </row>
    <row r="6927" spans="49:56" x14ac:dyDescent="0.3">
      <c r="AW6927" t="s">
        <v>63565</v>
      </c>
      <c r="BA6927" t="s">
        <v>63566</v>
      </c>
      <c r="BB6927" t="s">
        <v>63567</v>
      </c>
      <c r="BD6927" t="s">
        <v>63568</v>
      </c>
    </row>
    <row r="6928" spans="49:56" x14ac:dyDescent="0.3">
      <c r="AW6928" t="s">
        <v>63569</v>
      </c>
      <c r="BA6928" t="s">
        <v>63570</v>
      </c>
      <c r="BB6928" t="s">
        <v>63571</v>
      </c>
      <c r="BD6928" t="s">
        <v>63572</v>
      </c>
    </row>
    <row r="6929" spans="49:56" x14ac:dyDescent="0.3">
      <c r="AW6929" t="s">
        <v>63573</v>
      </c>
      <c r="BA6929" t="s">
        <v>63574</v>
      </c>
      <c r="BB6929" t="s">
        <v>63575</v>
      </c>
      <c r="BD6929" t="s">
        <v>63576</v>
      </c>
    </row>
    <row r="6930" spans="49:56" x14ac:dyDescent="0.3">
      <c r="AW6930" t="s">
        <v>63577</v>
      </c>
      <c r="BA6930" t="s">
        <v>63578</v>
      </c>
      <c r="BB6930" t="s">
        <v>63579</v>
      </c>
      <c r="BD6930" t="s">
        <v>63580</v>
      </c>
    </row>
    <row r="6931" spans="49:56" x14ac:dyDescent="0.3">
      <c r="AW6931" t="s">
        <v>63581</v>
      </c>
      <c r="BA6931" t="s">
        <v>63582</v>
      </c>
      <c r="BB6931" t="s">
        <v>63583</v>
      </c>
      <c r="BD6931" t="s">
        <v>63584</v>
      </c>
    </row>
    <row r="6932" spans="49:56" x14ac:dyDescent="0.3">
      <c r="AW6932" t="s">
        <v>63585</v>
      </c>
      <c r="BA6932" t="s">
        <v>63586</v>
      </c>
      <c r="BB6932" t="s">
        <v>63587</v>
      </c>
      <c r="BD6932" t="s">
        <v>63588</v>
      </c>
    </row>
    <row r="6933" spans="49:56" x14ac:dyDescent="0.3">
      <c r="AW6933" t="s">
        <v>63589</v>
      </c>
      <c r="BA6933" t="s">
        <v>63590</v>
      </c>
      <c r="BB6933" t="s">
        <v>63591</v>
      </c>
      <c r="BD6933" t="s">
        <v>63592</v>
      </c>
    </row>
    <row r="6934" spans="49:56" x14ac:dyDescent="0.3">
      <c r="AW6934" t="s">
        <v>63593</v>
      </c>
      <c r="BA6934" t="s">
        <v>63594</v>
      </c>
      <c r="BB6934" t="s">
        <v>63595</v>
      </c>
      <c r="BD6934" t="s">
        <v>63596</v>
      </c>
    </row>
    <row r="6935" spans="49:56" x14ac:dyDescent="0.3">
      <c r="AW6935" t="s">
        <v>63597</v>
      </c>
      <c r="BA6935" t="s">
        <v>63598</v>
      </c>
      <c r="BB6935" t="s">
        <v>63599</v>
      </c>
      <c r="BD6935" t="s">
        <v>63600</v>
      </c>
    </row>
    <row r="6936" spans="49:56" x14ac:dyDescent="0.3">
      <c r="AW6936" t="s">
        <v>63601</v>
      </c>
      <c r="BA6936" t="s">
        <v>63602</v>
      </c>
      <c r="BB6936" t="s">
        <v>63603</v>
      </c>
      <c r="BD6936" t="s">
        <v>63604</v>
      </c>
    </row>
    <row r="6937" spans="49:56" x14ac:dyDescent="0.3">
      <c r="AW6937" t="s">
        <v>63605</v>
      </c>
      <c r="BA6937" t="s">
        <v>63606</v>
      </c>
      <c r="BB6937" t="s">
        <v>63607</v>
      </c>
      <c r="BD6937" t="s">
        <v>63608</v>
      </c>
    </row>
    <row r="6938" spans="49:56" x14ac:dyDescent="0.3">
      <c r="AW6938" t="s">
        <v>63609</v>
      </c>
      <c r="BA6938" t="s">
        <v>63610</v>
      </c>
      <c r="BB6938" t="s">
        <v>63611</v>
      </c>
      <c r="BD6938" t="s">
        <v>63612</v>
      </c>
    </row>
    <row r="6939" spans="49:56" x14ac:dyDescent="0.3">
      <c r="AW6939" t="s">
        <v>63613</v>
      </c>
      <c r="BA6939" t="s">
        <v>63614</v>
      </c>
      <c r="BB6939" t="s">
        <v>63615</v>
      </c>
      <c r="BD6939" t="s">
        <v>63616</v>
      </c>
    </row>
    <row r="6940" spans="49:56" x14ac:dyDescent="0.3">
      <c r="AW6940" t="s">
        <v>63617</v>
      </c>
      <c r="BA6940" t="s">
        <v>63618</v>
      </c>
      <c r="BB6940" t="s">
        <v>63619</v>
      </c>
      <c r="BD6940" t="s">
        <v>63620</v>
      </c>
    </row>
    <row r="6941" spans="49:56" x14ac:dyDescent="0.3">
      <c r="AW6941" t="s">
        <v>63621</v>
      </c>
      <c r="BA6941" t="s">
        <v>63622</v>
      </c>
      <c r="BB6941" t="s">
        <v>63623</v>
      </c>
      <c r="BD6941" t="s">
        <v>63624</v>
      </c>
    </row>
    <row r="6942" spans="49:56" x14ac:dyDescent="0.3">
      <c r="AW6942" t="s">
        <v>63625</v>
      </c>
      <c r="BA6942" t="s">
        <v>63626</v>
      </c>
      <c r="BB6942" t="s">
        <v>63627</v>
      </c>
      <c r="BD6942" t="s">
        <v>63628</v>
      </c>
    </row>
    <row r="6943" spans="49:56" x14ac:dyDescent="0.3">
      <c r="AW6943" t="s">
        <v>63629</v>
      </c>
      <c r="BA6943" t="s">
        <v>63630</v>
      </c>
      <c r="BB6943" t="s">
        <v>63631</v>
      </c>
      <c r="BD6943" t="s">
        <v>63632</v>
      </c>
    </row>
    <row r="6944" spans="49:56" x14ac:dyDescent="0.3">
      <c r="AW6944" t="s">
        <v>63633</v>
      </c>
      <c r="BA6944" t="s">
        <v>63634</v>
      </c>
      <c r="BB6944" t="s">
        <v>63635</v>
      </c>
      <c r="BD6944" t="s">
        <v>63636</v>
      </c>
    </row>
    <row r="6945" spans="49:56" x14ac:dyDescent="0.3">
      <c r="AW6945" t="s">
        <v>63637</v>
      </c>
      <c r="BA6945" t="s">
        <v>63638</v>
      </c>
      <c r="BB6945" t="s">
        <v>63639</v>
      </c>
      <c r="BD6945" t="s">
        <v>63640</v>
      </c>
    </row>
    <row r="6946" spans="49:56" x14ac:dyDescent="0.3">
      <c r="AW6946" t="s">
        <v>63641</v>
      </c>
      <c r="BA6946" t="s">
        <v>63642</v>
      </c>
      <c r="BB6946" t="s">
        <v>63643</v>
      </c>
      <c r="BD6946" t="s">
        <v>63644</v>
      </c>
    </row>
    <row r="6947" spans="49:56" x14ac:dyDescent="0.3">
      <c r="AW6947" t="s">
        <v>63645</v>
      </c>
      <c r="BA6947" t="s">
        <v>63646</v>
      </c>
      <c r="BB6947" t="s">
        <v>63647</v>
      </c>
      <c r="BD6947" t="s">
        <v>63648</v>
      </c>
    </row>
    <row r="6948" spans="49:56" x14ac:dyDescent="0.3">
      <c r="AW6948" t="s">
        <v>63649</v>
      </c>
      <c r="BA6948" t="s">
        <v>63650</v>
      </c>
      <c r="BB6948" t="s">
        <v>63651</v>
      </c>
      <c r="BD6948" t="s">
        <v>63652</v>
      </c>
    </row>
    <row r="6949" spans="49:56" x14ac:dyDescent="0.3">
      <c r="AW6949" t="s">
        <v>63653</v>
      </c>
      <c r="BA6949" t="s">
        <v>63654</v>
      </c>
      <c r="BB6949" t="s">
        <v>63655</v>
      </c>
      <c r="BD6949" t="s">
        <v>63656</v>
      </c>
    </row>
    <row r="6950" spans="49:56" x14ac:dyDescent="0.3">
      <c r="AW6950" t="s">
        <v>26186</v>
      </c>
      <c r="BA6950" t="s">
        <v>63657</v>
      </c>
      <c r="BB6950" t="s">
        <v>63658</v>
      </c>
      <c r="BD6950" t="s">
        <v>63659</v>
      </c>
    </row>
    <row r="6951" spans="49:56" x14ac:dyDescent="0.3">
      <c r="AW6951" t="s">
        <v>63660</v>
      </c>
      <c r="BA6951" t="s">
        <v>63661</v>
      </c>
      <c r="BB6951" t="s">
        <v>63662</v>
      </c>
      <c r="BD6951" t="s">
        <v>63663</v>
      </c>
    </row>
    <row r="6952" spans="49:56" x14ac:dyDescent="0.3">
      <c r="AW6952" t="s">
        <v>63664</v>
      </c>
      <c r="BA6952" t="s">
        <v>63665</v>
      </c>
      <c r="BB6952" t="s">
        <v>63666</v>
      </c>
      <c r="BD6952" t="s">
        <v>63667</v>
      </c>
    </row>
    <row r="6953" spans="49:56" x14ac:dyDescent="0.3">
      <c r="AW6953" t="s">
        <v>63668</v>
      </c>
      <c r="BA6953" t="s">
        <v>63669</v>
      </c>
      <c r="BB6953" t="s">
        <v>63670</v>
      </c>
      <c r="BD6953" t="s">
        <v>63671</v>
      </c>
    </row>
    <row r="6954" spans="49:56" x14ac:dyDescent="0.3">
      <c r="AW6954" t="s">
        <v>63672</v>
      </c>
      <c r="BA6954" t="s">
        <v>63673</v>
      </c>
      <c r="BB6954" t="s">
        <v>63674</v>
      </c>
      <c r="BD6954" t="s">
        <v>63675</v>
      </c>
    </row>
    <row r="6955" spans="49:56" x14ac:dyDescent="0.3">
      <c r="AW6955" t="s">
        <v>63676</v>
      </c>
      <c r="BA6955" t="s">
        <v>63677</v>
      </c>
      <c r="BB6955" t="s">
        <v>63678</v>
      </c>
      <c r="BD6955" t="s">
        <v>63679</v>
      </c>
    </row>
    <row r="6956" spans="49:56" x14ac:dyDescent="0.3">
      <c r="AW6956" t="s">
        <v>63680</v>
      </c>
      <c r="BA6956" t="s">
        <v>63681</v>
      </c>
      <c r="BB6956" t="s">
        <v>63682</v>
      </c>
      <c r="BD6956" t="s">
        <v>63683</v>
      </c>
    </row>
    <row r="6957" spans="49:56" x14ac:dyDescent="0.3">
      <c r="AW6957" t="s">
        <v>63684</v>
      </c>
      <c r="BA6957" t="s">
        <v>63685</v>
      </c>
      <c r="BB6957" t="s">
        <v>63686</v>
      </c>
      <c r="BD6957" t="s">
        <v>63687</v>
      </c>
    </row>
    <row r="6958" spans="49:56" x14ac:dyDescent="0.3">
      <c r="AW6958" t="s">
        <v>63688</v>
      </c>
      <c r="BA6958" t="s">
        <v>63689</v>
      </c>
      <c r="BB6958" t="s">
        <v>63690</v>
      </c>
      <c r="BD6958" t="s">
        <v>63691</v>
      </c>
    </row>
    <row r="6959" spans="49:56" x14ac:dyDescent="0.3">
      <c r="AW6959" t="s">
        <v>63692</v>
      </c>
      <c r="BA6959" t="s">
        <v>63693</v>
      </c>
      <c r="BB6959" t="s">
        <v>63694</v>
      </c>
      <c r="BD6959" t="s">
        <v>63695</v>
      </c>
    </row>
    <row r="6960" spans="49:56" x14ac:dyDescent="0.3">
      <c r="AW6960" t="s">
        <v>63696</v>
      </c>
      <c r="BA6960" t="s">
        <v>63697</v>
      </c>
      <c r="BB6960" t="s">
        <v>63698</v>
      </c>
      <c r="BD6960" t="s">
        <v>63699</v>
      </c>
    </row>
    <row r="6961" spans="49:56" x14ac:dyDescent="0.3">
      <c r="AW6961" t="s">
        <v>63700</v>
      </c>
      <c r="BA6961" t="s">
        <v>63701</v>
      </c>
      <c r="BB6961" t="s">
        <v>63702</v>
      </c>
      <c r="BD6961" t="s">
        <v>63703</v>
      </c>
    </row>
    <row r="6962" spans="49:56" x14ac:dyDescent="0.3">
      <c r="AW6962" t="s">
        <v>63704</v>
      </c>
      <c r="BA6962" t="s">
        <v>63705</v>
      </c>
      <c r="BB6962" t="s">
        <v>63706</v>
      </c>
      <c r="BD6962" t="s">
        <v>63707</v>
      </c>
    </row>
    <row r="6963" spans="49:56" x14ac:dyDescent="0.3">
      <c r="AW6963" t="s">
        <v>63708</v>
      </c>
      <c r="BA6963" t="s">
        <v>63709</v>
      </c>
      <c r="BB6963" t="s">
        <v>63710</v>
      </c>
      <c r="BD6963" t="s">
        <v>63711</v>
      </c>
    </row>
    <row r="6964" spans="49:56" x14ac:dyDescent="0.3">
      <c r="AW6964" t="s">
        <v>63712</v>
      </c>
      <c r="BA6964" t="s">
        <v>63713</v>
      </c>
      <c r="BB6964" t="s">
        <v>63714</v>
      </c>
      <c r="BD6964" t="s">
        <v>63715</v>
      </c>
    </row>
    <row r="6965" spans="49:56" x14ac:dyDescent="0.3">
      <c r="AW6965" t="s">
        <v>63716</v>
      </c>
      <c r="BA6965" t="s">
        <v>63717</v>
      </c>
      <c r="BB6965" t="s">
        <v>63718</v>
      </c>
      <c r="BD6965" t="s">
        <v>63719</v>
      </c>
    </row>
    <row r="6966" spans="49:56" x14ac:dyDescent="0.3">
      <c r="AW6966" t="s">
        <v>63720</v>
      </c>
      <c r="BA6966" t="s">
        <v>63721</v>
      </c>
      <c r="BB6966" t="s">
        <v>63722</v>
      </c>
      <c r="BD6966" t="s">
        <v>63723</v>
      </c>
    </row>
    <row r="6967" spans="49:56" x14ac:dyDescent="0.3">
      <c r="AW6967" t="s">
        <v>63724</v>
      </c>
      <c r="BA6967" t="s">
        <v>63725</v>
      </c>
      <c r="BB6967" t="s">
        <v>63726</v>
      </c>
      <c r="BD6967" t="s">
        <v>63727</v>
      </c>
    </row>
    <row r="6968" spans="49:56" x14ac:dyDescent="0.3">
      <c r="AW6968" t="s">
        <v>63728</v>
      </c>
      <c r="BA6968" t="s">
        <v>63729</v>
      </c>
      <c r="BB6968" t="s">
        <v>63730</v>
      </c>
      <c r="BD6968" t="s">
        <v>63731</v>
      </c>
    </row>
    <row r="6969" spans="49:56" x14ac:dyDescent="0.3">
      <c r="AW6969" t="s">
        <v>63732</v>
      </c>
      <c r="BA6969" t="s">
        <v>63733</v>
      </c>
      <c r="BB6969" t="s">
        <v>63734</v>
      </c>
      <c r="BD6969" t="s">
        <v>63735</v>
      </c>
    </row>
    <row r="6970" spans="49:56" x14ac:dyDescent="0.3">
      <c r="AW6970" t="s">
        <v>63736</v>
      </c>
      <c r="BA6970" t="s">
        <v>63737</v>
      </c>
      <c r="BB6970" t="s">
        <v>63738</v>
      </c>
      <c r="BD6970" t="s">
        <v>63739</v>
      </c>
    </row>
    <row r="6971" spans="49:56" x14ac:dyDescent="0.3">
      <c r="AW6971" t="s">
        <v>63740</v>
      </c>
      <c r="BA6971" t="s">
        <v>63741</v>
      </c>
      <c r="BB6971" t="s">
        <v>63742</v>
      </c>
      <c r="BD6971" t="s">
        <v>63743</v>
      </c>
    </row>
    <row r="6972" spans="49:56" x14ac:dyDescent="0.3">
      <c r="AW6972" t="s">
        <v>63744</v>
      </c>
      <c r="BA6972" t="s">
        <v>63745</v>
      </c>
      <c r="BB6972" t="s">
        <v>63746</v>
      </c>
      <c r="BD6972" t="s">
        <v>63747</v>
      </c>
    </row>
    <row r="6973" spans="49:56" x14ac:dyDescent="0.3">
      <c r="AW6973" t="s">
        <v>63748</v>
      </c>
      <c r="BA6973" t="s">
        <v>63749</v>
      </c>
      <c r="BB6973" t="s">
        <v>63750</v>
      </c>
      <c r="BD6973" t="s">
        <v>63751</v>
      </c>
    </row>
    <row r="6974" spans="49:56" x14ac:dyDescent="0.3">
      <c r="AW6974" t="s">
        <v>63752</v>
      </c>
      <c r="BA6974" t="s">
        <v>63753</v>
      </c>
      <c r="BB6974" t="s">
        <v>63754</v>
      </c>
      <c r="BD6974" t="s">
        <v>63755</v>
      </c>
    </row>
    <row r="6975" spans="49:56" x14ac:dyDescent="0.3">
      <c r="AW6975" t="s">
        <v>63756</v>
      </c>
      <c r="BA6975" t="s">
        <v>63757</v>
      </c>
      <c r="BB6975" t="s">
        <v>63758</v>
      </c>
      <c r="BD6975" t="s">
        <v>63759</v>
      </c>
    </row>
    <row r="6976" spans="49:56" x14ac:dyDescent="0.3">
      <c r="AW6976" t="s">
        <v>63760</v>
      </c>
      <c r="BA6976" t="s">
        <v>63761</v>
      </c>
      <c r="BB6976" t="s">
        <v>63762</v>
      </c>
      <c r="BD6976" t="s">
        <v>63763</v>
      </c>
    </row>
    <row r="6977" spans="49:56" x14ac:dyDescent="0.3">
      <c r="AW6977" t="s">
        <v>63764</v>
      </c>
      <c r="BA6977" t="s">
        <v>63765</v>
      </c>
      <c r="BB6977" t="s">
        <v>63766</v>
      </c>
      <c r="BD6977" t="s">
        <v>63767</v>
      </c>
    </row>
    <row r="6978" spans="49:56" x14ac:dyDescent="0.3">
      <c r="AW6978" t="s">
        <v>63768</v>
      </c>
      <c r="BA6978" t="s">
        <v>63769</v>
      </c>
      <c r="BB6978" t="s">
        <v>63770</v>
      </c>
      <c r="BD6978" t="s">
        <v>63771</v>
      </c>
    </row>
    <row r="6979" spans="49:56" x14ac:dyDescent="0.3">
      <c r="AW6979" t="s">
        <v>63772</v>
      </c>
      <c r="BA6979" t="s">
        <v>63773</v>
      </c>
      <c r="BB6979" t="s">
        <v>63774</v>
      </c>
      <c r="BD6979" t="s">
        <v>63775</v>
      </c>
    </row>
    <row r="6980" spans="49:56" x14ac:dyDescent="0.3">
      <c r="AW6980" t="s">
        <v>63776</v>
      </c>
      <c r="BA6980" t="s">
        <v>63777</v>
      </c>
      <c r="BB6980" t="s">
        <v>63778</v>
      </c>
      <c r="BD6980" t="s">
        <v>63779</v>
      </c>
    </row>
    <row r="6981" spans="49:56" x14ac:dyDescent="0.3">
      <c r="AW6981" t="s">
        <v>63780</v>
      </c>
      <c r="BA6981" t="s">
        <v>63781</v>
      </c>
      <c r="BB6981" t="s">
        <v>63782</v>
      </c>
      <c r="BD6981" t="s">
        <v>63783</v>
      </c>
    </row>
    <row r="6982" spans="49:56" x14ac:dyDescent="0.3">
      <c r="AW6982" t="s">
        <v>63784</v>
      </c>
      <c r="BA6982" t="s">
        <v>63785</v>
      </c>
      <c r="BB6982" t="s">
        <v>63786</v>
      </c>
      <c r="BD6982" t="s">
        <v>63787</v>
      </c>
    </row>
    <row r="6983" spans="49:56" x14ac:dyDescent="0.3">
      <c r="AW6983" t="s">
        <v>63788</v>
      </c>
      <c r="BA6983" t="s">
        <v>63789</v>
      </c>
      <c r="BB6983" t="s">
        <v>63790</v>
      </c>
      <c r="BD6983" t="s">
        <v>63791</v>
      </c>
    </row>
    <row r="6984" spans="49:56" x14ac:dyDescent="0.3">
      <c r="AW6984" t="s">
        <v>63792</v>
      </c>
      <c r="BA6984" t="s">
        <v>63793</v>
      </c>
      <c r="BB6984" t="s">
        <v>63794</v>
      </c>
      <c r="BD6984" t="s">
        <v>63795</v>
      </c>
    </row>
    <row r="6985" spans="49:56" x14ac:dyDescent="0.3">
      <c r="AW6985" t="s">
        <v>63796</v>
      </c>
      <c r="BA6985" t="s">
        <v>63797</v>
      </c>
      <c r="BB6985" t="s">
        <v>63798</v>
      </c>
      <c r="BD6985" t="s">
        <v>63799</v>
      </c>
    </row>
    <row r="6986" spans="49:56" x14ac:dyDescent="0.3">
      <c r="AW6986" t="s">
        <v>63800</v>
      </c>
      <c r="BA6986" t="s">
        <v>63801</v>
      </c>
      <c r="BB6986" t="s">
        <v>63802</v>
      </c>
      <c r="BD6986" t="s">
        <v>63803</v>
      </c>
    </row>
    <row r="6987" spans="49:56" x14ac:dyDescent="0.3">
      <c r="AW6987" t="s">
        <v>63804</v>
      </c>
      <c r="BA6987" t="s">
        <v>63805</v>
      </c>
      <c r="BB6987" t="s">
        <v>63806</v>
      </c>
      <c r="BD6987" t="s">
        <v>63807</v>
      </c>
    </row>
    <row r="6988" spans="49:56" x14ac:dyDescent="0.3">
      <c r="AW6988" t="s">
        <v>63808</v>
      </c>
      <c r="BA6988" t="s">
        <v>63809</v>
      </c>
      <c r="BB6988" t="s">
        <v>63810</v>
      </c>
      <c r="BD6988" t="s">
        <v>63811</v>
      </c>
    </row>
    <row r="6989" spans="49:56" x14ac:dyDescent="0.3">
      <c r="AW6989" t="s">
        <v>63812</v>
      </c>
      <c r="BA6989" t="s">
        <v>63813</v>
      </c>
      <c r="BB6989" t="s">
        <v>63814</v>
      </c>
      <c r="BD6989" t="s">
        <v>63815</v>
      </c>
    </row>
    <row r="6990" spans="49:56" x14ac:dyDescent="0.3">
      <c r="AW6990" t="s">
        <v>63816</v>
      </c>
      <c r="BA6990" t="s">
        <v>32254</v>
      </c>
      <c r="BB6990" t="s">
        <v>63817</v>
      </c>
      <c r="BD6990" t="s">
        <v>63818</v>
      </c>
    </row>
    <row r="6991" spans="49:56" x14ac:dyDescent="0.3">
      <c r="AW6991" t="s">
        <v>63819</v>
      </c>
      <c r="BA6991" t="s">
        <v>63820</v>
      </c>
      <c r="BB6991" t="s">
        <v>63821</v>
      </c>
      <c r="BD6991" t="s">
        <v>63822</v>
      </c>
    </row>
    <row r="6992" spans="49:56" x14ac:dyDescent="0.3">
      <c r="AW6992" t="s">
        <v>63823</v>
      </c>
      <c r="BA6992" t="s">
        <v>63824</v>
      </c>
      <c r="BB6992" t="s">
        <v>63825</v>
      </c>
      <c r="BD6992" t="s">
        <v>63826</v>
      </c>
    </row>
    <row r="6993" spans="49:56" x14ac:dyDescent="0.3">
      <c r="AW6993" t="s">
        <v>63827</v>
      </c>
      <c r="BA6993" t="s">
        <v>63828</v>
      </c>
      <c r="BB6993" t="s">
        <v>63829</v>
      </c>
      <c r="BD6993" t="s">
        <v>63830</v>
      </c>
    </row>
    <row r="6994" spans="49:56" x14ac:dyDescent="0.3">
      <c r="AW6994" t="s">
        <v>63831</v>
      </c>
      <c r="BA6994" t="s">
        <v>63832</v>
      </c>
      <c r="BB6994" t="s">
        <v>63833</v>
      </c>
      <c r="BD6994" t="s">
        <v>63834</v>
      </c>
    </row>
    <row r="6995" spans="49:56" x14ac:dyDescent="0.3">
      <c r="AW6995" t="s">
        <v>63835</v>
      </c>
      <c r="BA6995" t="s">
        <v>63836</v>
      </c>
      <c r="BB6995" t="s">
        <v>63837</v>
      </c>
      <c r="BD6995" t="s">
        <v>63838</v>
      </c>
    </row>
    <row r="6996" spans="49:56" x14ac:dyDescent="0.3">
      <c r="AW6996" t="s">
        <v>63839</v>
      </c>
      <c r="BA6996" t="s">
        <v>63840</v>
      </c>
      <c r="BB6996" t="s">
        <v>63841</v>
      </c>
      <c r="BD6996" t="s">
        <v>63842</v>
      </c>
    </row>
    <row r="6997" spans="49:56" x14ac:dyDescent="0.3">
      <c r="AW6997" t="s">
        <v>63843</v>
      </c>
      <c r="BA6997" t="s">
        <v>63844</v>
      </c>
      <c r="BB6997" t="s">
        <v>63845</v>
      </c>
      <c r="BD6997" t="s">
        <v>63846</v>
      </c>
    </row>
    <row r="6998" spans="49:56" x14ac:dyDescent="0.3">
      <c r="AW6998" t="s">
        <v>63847</v>
      </c>
      <c r="BA6998" t="s">
        <v>63848</v>
      </c>
      <c r="BB6998" t="s">
        <v>63849</v>
      </c>
      <c r="BD6998" t="s">
        <v>63850</v>
      </c>
    </row>
    <row r="6999" spans="49:56" x14ac:dyDescent="0.3">
      <c r="AW6999" t="s">
        <v>63851</v>
      </c>
      <c r="BA6999" t="s">
        <v>63852</v>
      </c>
      <c r="BB6999" t="s">
        <v>63853</v>
      </c>
      <c r="BD6999" t="s">
        <v>63854</v>
      </c>
    </row>
    <row r="7000" spans="49:56" x14ac:dyDescent="0.3">
      <c r="AW7000" t="s">
        <v>63855</v>
      </c>
      <c r="BA7000" t="s">
        <v>63856</v>
      </c>
      <c r="BB7000" t="s">
        <v>63857</v>
      </c>
      <c r="BD7000" t="s">
        <v>63858</v>
      </c>
    </row>
    <row r="7001" spans="49:56" x14ac:dyDescent="0.3">
      <c r="AW7001" t="s">
        <v>63859</v>
      </c>
      <c r="BA7001" t="s">
        <v>63860</v>
      </c>
      <c r="BB7001" t="s">
        <v>63861</v>
      </c>
      <c r="BD7001" t="s">
        <v>63862</v>
      </c>
    </row>
    <row r="7002" spans="49:56" x14ac:dyDescent="0.3">
      <c r="AW7002" t="s">
        <v>63863</v>
      </c>
      <c r="BA7002" t="s">
        <v>63864</v>
      </c>
      <c r="BB7002" t="s">
        <v>63865</v>
      </c>
      <c r="BD7002" t="s">
        <v>63866</v>
      </c>
    </row>
    <row r="7003" spans="49:56" x14ac:dyDescent="0.3">
      <c r="AW7003" t="s">
        <v>63867</v>
      </c>
      <c r="BA7003" t="s">
        <v>63868</v>
      </c>
      <c r="BB7003" t="s">
        <v>63869</v>
      </c>
      <c r="BD7003" t="s">
        <v>63870</v>
      </c>
    </row>
    <row r="7004" spans="49:56" x14ac:dyDescent="0.3">
      <c r="AW7004" t="s">
        <v>63871</v>
      </c>
      <c r="BA7004" t="s">
        <v>63872</v>
      </c>
      <c r="BB7004" t="s">
        <v>63873</v>
      </c>
      <c r="BD7004" t="s">
        <v>63874</v>
      </c>
    </row>
    <row r="7005" spans="49:56" x14ac:dyDescent="0.3">
      <c r="AW7005" t="s">
        <v>63875</v>
      </c>
      <c r="BA7005" t="s">
        <v>63876</v>
      </c>
      <c r="BB7005" t="s">
        <v>63877</v>
      </c>
      <c r="BD7005" t="s">
        <v>63878</v>
      </c>
    </row>
    <row r="7006" spans="49:56" x14ac:dyDescent="0.3">
      <c r="AW7006" t="s">
        <v>63879</v>
      </c>
      <c r="BA7006" t="s">
        <v>63880</v>
      </c>
      <c r="BB7006" t="s">
        <v>63881</v>
      </c>
      <c r="BD7006" t="s">
        <v>63882</v>
      </c>
    </row>
    <row r="7007" spans="49:56" x14ac:dyDescent="0.3">
      <c r="AW7007" t="s">
        <v>63883</v>
      </c>
      <c r="BA7007" t="s">
        <v>63884</v>
      </c>
      <c r="BB7007" t="s">
        <v>63885</v>
      </c>
      <c r="BD7007" t="s">
        <v>63886</v>
      </c>
    </row>
    <row r="7008" spans="49:56" x14ac:dyDescent="0.3">
      <c r="AW7008" t="s">
        <v>63887</v>
      </c>
      <c r="BA7008" t="s">
        <v>63888</v>
      </c>
      <c r="BB7008" t="s">
        <v>63889</v>
      </c>
      <c r="BD7008" t="s">
        <v>63890</v>
      </c>
    </row>
    <row r="7009" spans="49:56" x14ac:dyDescent="0.3">
      <c r="AW7009" t="s">
        <v>63891</v>
      </c>
      <c r="BA7009" t="s">
        <v>63892</v>
      </c>
      <c r="BB7009" t="s">
        <v>63893</v>
      </c>
      <c r="BD7009" t="s">
        <v>63894</v>
      </c>
    </row>
    <row r="7010" spans="49:56" x14ac:dyDescent="0.3">
      <c r="AW7010" t="s">
        <v>63895</v>
      </c>
      <c r="BA7010" t="s">
        <v>63896</v>
      </c>
      <c r="BB7010" t="s">
        <v>63897</v>
      </c>
      <c r="BD7010" t="s">
        <v>63898</v>
      </c>
    </row>
    <row r="7011" spans="49:56" x14ac:dyDescent="0.3">
      <c r="AW7011" t="s">
        <v>63899</v>
      </c>
      <c r="BA7011" t="s">
        <v>63900</v>
      </c>
      <c r="BB7011" t="s">
        <v>63901</v>
      </c>
      <c r="BD7011" t="s">
        <v>63902</v>
      </c>
    </row>
    <row r="7012" spans="49:56" x14ac:dyDescent="0.3">
      <c r="AW7012" t="s">
        <v>63903</v>
      </c>
      <c r="BA7012" t="s">
        <v>63904</v>
      </c>
      <c r="BB7012" t="s">
        <v>63905</v>
      </c>
      <c r="BD7012" t="s">
        <v>63906</v>
      </c>
    </row>
    <row r="7013" spans="49:56" x14ac:dyDescent="0.3">
      <c r="AW7013" t="s">
        <v>63907</v>
      </c>
      <c r="BA7013" t="s">
        <v>63908</v>
      </c>
      <c r="BB7013" t="s">
        <v>12601</v>
      </c>
      <c r="BD7013" t="s">
        <v>63909</v>
      </c>
    </row>
    <row r="7014" spans="49:56" x14ac:dyDescent="0.3">
      <c r="AW7014" t="s">
        <v>63910</v>
      </c>
      <c r="BA7014" t="s">
        <v>63911</v>
      </c>
      <c r="BB7014" t="s">
        <v>63912</v>
      </c>
      <c r="BD7014" t="s">
        <v>63913</v>
      </c>
    </row>
    <row r="7015" spans="49:56" x14ac:dyDescent="0.3">
      <c r="AW7015" t="s">
        <v>63914</v>
      </c>
      <c r="BA7015" t="s">
        <v>63915</v>
      </c>
      <c r="BB7015" t="s">
        <v>63916</v>
      </c>
      <c r="BD7015" t="s">
        <v>63917</v>
      </c>
    </row>
    <row r="7016" spans="49:56" x14ac:dyDescent="0.3">
      <c r="AW7016" t="s">
        <v>63918</v>
      </c>
      <c r="BA7016" t="s">
        <v>63919</v>
      </c>
      <c r="BB7016" t="s">
        <v>63920</v>
      </c>
      <c r="BD7016" t="s">
        <v>63921</v>
      </c>
    </row>
    <row r="7017" spans="49:56" x14ac:dyDescent="0.3">
      <c r="AW7017" t="s">
        <v>63922</v>
      </c>
      <c r="BA7017" t="s">
        <v>63923</v>
      </c>
      <c r="BB7017" t="s">
        <v>63924</v>
      </c>
      <c r="BD7017" t="s">
        <v>63925</v>
      </c>
    </row>
    <row r="7018" spans="49:56" x14ac:dyDescent="0.3">
      <c r="AW7018" t="s">
        <v>63926</v>
      </c>
      <c r="BA7018" t="s">
        <v>63927</v>
      </c>
      <c r="BB7018" t="s">
        <v>63928</v>
      </c>
      <c r="BD7018" t="s">
        <v>63929</v>
      </c>
    </row>
    <row r="7019" spans="49:56" x14ac:dyDescent="0.3">
      <c r="AW7019" t="s">
        <v>63930</v>
      </c>
      <c r="BA7019" t="s">
        <v>63931</v>
      </c>
      <c r="BB7019" t="s">
        <v>63932</v>
      </c>
      <c r="BD7019" t="s">
        <v>63933</v>
      </c>
    </row>
    <row r="7020" spans="49:56" x14ac:dyDescent="0.3">
      <c r="AW7020" t="s">
        <v>63934</v>
      </c>
      <c r="BA7020" t="s">
        <v>63935</v>
      </c>
      <c r="BB7020" t="s">
        <v>63936</v>
      </c>
      <c r="BD7020" t="s">
        <v>63937</v>
      </c>
    </row>
    <row r="7021" spans="49:56" x14ac:dyDescent="0.3">
      <c r="AW7021" t="s">
        <v>63938</v>
      </c>
      <c r="BA7021" t="s">
        <v>63939</v>
      </c>
      <c r="BB7021" t="s">
        <v>63940</v>
      </c>
      <c r="BD7021" t="s">
        <v>63941</v>
      </c>
    </row>
    <row r="7022" spans="49:56" x14ac:dyDescent="0.3">
      <c r="AW7022" t="s">
        <v>63942</v>
      </c>
      <c r="BA7022" t="s">
        <v>63943</v>
      </c>
      <c r="BB7022" t="s">
        <v>63944</v>
      </c>
      <c r="BD7022" t="s">
        <v>63945</v>
      </c>
    </row>
    <row r="7023" spans="49:56" x14ac:dyDescent="0.3">
      <c r="AW7023" t="s">
        <v>63946</v>
      </c>
      <c r="BA7023" t="s">
        <v>63947</v>
      </c>
      <c r="BB7023" t="s">
        <v>63948</v>
      </c>
      <c r="BD7023" t="s">
        <v>63949</v>
      </c>
    </row>
    <row r="7024" spans="49:56" x14ac:dyDescent="0.3">
      <c r="AW7024" t="s">
        <v>63950</v>
      </c>
      <c r="BA7024" t="s">
        <v>63951</v>
      </c>
      <c r="BB7024" t="s">
        <v>63952</v>
      </c>
      <c r="BD7024" t="s">
        <v>63953</v>
      </c>
    </row>
    <row r="7025" spans="49:56" x14ac:dyDescent="0.3">
      <c r="AW7025" t="s">
        <v>63954</v>
      </c>
      <c r="BA7025" t="s">
        <v>63955</v>
      </c>
      <c r="BB7025" t="s">
        <v>63956</v>
      </c>
      <c r="BD7025" t="s">
        <v>63957</v>
      </c>
    </row>
    <row r="7026" spans="49:56" x14ac:dyDescent="0.3">
      <c r="AW7026" t="s">
        <v>63958</v>
      </c>
      <c r="BA7026" t="s">
        <v>63959</v>
      </c>
      <c r="BB7026" t="s">
        <v>63960</v>
      </c>
      <c r="BD7026" t="s">
        <v>63961</v>
      </c>
    </row>
    <row r="7027" spans="49:56" x14ac:dyDescent="0.3">
      <c r="AW7027" t="s">
        <v>63962</v>
      </c>
      <c r="BA7027" t="s">
        <v>63963</v>
      </c>
      <c r="BB7027" t="s">
        <v>63964</v>
      </c>
      <c r="BD7027" t="s">
        <v>63965</v>
      </c>
    </row>
    <row r="7028" spans="49:56" x14ac:dyDescent="0.3">
      <c r="AW7028" t="s">
        <v>63966</v>
      </c>
      <c r="BA7028" t="s">
        <v>63967</v>
      </c>
      <c r="BB7028" t="s">
        <v>63968</v>
      </c>
      <c r="BD7028" t="s">
        <v>63969</v>
      </c>
    </row>
    <row r="7029" spans="49:56" x14ac:dyDescent="0.3">
      <c r="AW7029" t="s">
        <v>63970</v>
      </c>
      <c r="BA7029" t="s">
        <v>63971</v>
      </c>
      <c r="BB7029" t="s">
        <v>63972</v>
      </c>
      <c r="BD7029" t="s">
        <v>63973</v>
      </c>
    </row>
    <row r="7030" spans="49:56" x14ac:dyDescent="0.3">
      <c r="AW7030" t="s">
        <v>63974</v>
      </c>
      <c r="BA7030" t="s">
        <v>63975</v>
      </c>
      <c r="BB7030" t="s">
        <v>63976</v>
      </c>
      <c r="BD7030" t="s">
        <v>63977</v>
      </c>
    </row>
    <row r="7031" spans="49:56" x14ac:dyDescent="0.3">
      <c r="AW7031" t="s">
        <v>63978</v>
      </c>
      <c r="BA7031" t="s">
        <v>63979</v>
      </c>
      <c r="BB7031" t="s">
        <v>36630</v>
      </c>
      <c r="BD7031" t="s">
        <v>63980</v>
      </c>
    </row>
    <row r="7032" spans="49:56" x14ac:dyDescent="0.3">
      <c r="AW7032" t="s">
        <v>63981</v>
      </c>
      <c r="BA7032" t="s">
        <v>63982</v>
      </c>
      <c r="BB7032" t="s">
        <v>63983</v>
      </c>
      <c r="BD7032" t="s">
        <v>63984</v>
      </c>
    </row>
    <row r="7033" spans="49:56" x14ac:dyDescent="0.3">
      <c r="AW7033" t="s">
        <v>23649</v>
      </c>
      <c r="BA7033" t="s">
        <v>63985</v>
      </c>
      <c r="BB7033" t="s">
        <v>63986</v>
      </c>
      <c r="BD7033" t="s">
        <v>63987</v>
      </c>
    </row>
    <row r="7034" spans="49:56" x14ac:dyDescent="0.3">
      <c r="AW7034" t="s">
        <v>63988</v>
      </c>
      <c r="BA7034" t="s">
        <v>63989</v>
      </c>
      <c r="BB7034" t="s">
        <v>63990</v>
      </c>
      <c r="BD7034" t="s">
        <v>63991</v>
      </c>
    </row>
    <row r="7035" spans="49:56" x14ac:dyDescent="0.3">
      <c r="AW7035" t="s">
        <v>63992</v>
      </c>
      <c r="BA7035" t="s">
        <v>63993</v>
      </c>
      <c r="BB7035" t="s">
        <v>63994</v>
      </c>
      <c r="BD7035" t="s">
        <v>63995</v>
      </c>
    </row>
    <row r="7036" spans="49:56" x14ac:dyDescent="0.3">
      <c r="AW7036" t="s">
        <v>63996</v>
      </c>
      <c r="BA7036" t="s">
        <v>63997</v>
      </c>
      <c r="BB7036" t="s">
        <v>63998</v>
      </c>
      <c r="BD7036" t="s">
        <v>63999</v>
      </c>
    </row>
    <row r="7037" spans="49:56" x14ac:dyDescent="0.3">
      <c r="AW7037" t="s">
        <v>64000</v>
      </c>
      <c r="BA7037" t="s">
        <v>64001</v>
      </c>
      <c r="BB7037" t="s">
        <v>64002</v>
      </c>
      <c r="BD7037" t="s">
        <v>64003</v>
      </c>
    </row>
    <row r="7038" spans="49:56" x14ac:dyDescent="0.3">
      <c r="AW7038" t="s">
        <v>64004</v>
      </c>
      <c r="BA7038" t="s">
        <v>64005</v>
      </c>
      <c r="BB7038" t="s">
        <v>64006</v>
      </c>
      <c r="BD7038" t="s">
        <v>64007</v>
      </c>
    </row>
    <row r="7039" spans="49:56" x14ac:dyDescent="0.3">
      <c r="AW7039" t="s">
        <v>64008</v>
      </c>
      <c r="BA7039" t="s">
        <v>64009</v>
      </c>
      <c r="BB7039" t="s">
        <v>64010</v>
      </c>
      <c r="BD7039" t="s">
        <v>64011</v>
      </c>
    </row>
    <row r="7040" spans="49:56" x14ac:dyDescent="0.3">
      <c r="AW7040" t="s">
        <v>64012</v>
      </c>
      <c r="BA7040" t="s">
        <v>64013</v>
      </c>
      <c r="BB7040" t="s">
        <v>64014</v>
      </c>
      <c r="BD7040" t="s">
        <v>64015</v>
      </c>
    </row>
    <row r="7041" spans="49:56" x14ac:dyDescent="0.3">
      <c r="AW7041" t="s">
        <v>64016</v>
      </c>
      <c r="BA7041" t="s">
        <v>64017</v>
      </c>
      <c r="BB7041" t="s">
        <v>64018</v>
      </c>
      <c r="BD7041" t="s">
        <v>64019</v>
      </c>
    </row>
    <row r="7042" spans="49:56" x14ac:dyDescent="0.3">
      <c r="AW7042" t="s">
        <v>64020</v>
      </c>
      <c r="BA7042" t="s">
        <v>64021</v>
      </c>
      <c r="BB7042" t="s">
        <v>64022</v>
      </c>
      <c r="BD7042" t="s">
        <v>64023</v>
      </c>
    </row>
    <row r="7043" spans="49:56" x14ac:dyDescent="0.3">
      <c r="AW7043" t="s">
        <v>64024</v>
      </c>
      <c r="BA7043" t="s">
        <v>64025</v>
      </c>
      <c r="BB7043" t="s">
        <v>64026</v>
      </c>
      <c r="BD7043" t="s">
        <v>64027</v>
      </c>
    </row>
    <row r="7044" spans="49:56" x14ac:dyDescent="0.3">
      <c r="AW7044" t="s">
        <v>64028</v>
      </c>
      <c r="BA7044" t="s">
        <v>64029</v>
      </c>
      <c r="BB7044" t="s">
        <v>64030</v>
      </c>
      <c r="BD7044" t="s">
        <v>64031</v>
      </c>
    </row>
    <row r="7045" spans="49:56" x14ac:dyDescent="0.3">
      <c r="AW7045" t="s">
        <v>64032</v>
      </c>
      <c r="BA7045" t="s">
        <v>64033</v>
      </c>
      <c r="BB7045" t="s">
        <v>64034</v>
      </c>
      <c r="BD7045" t="s">
        <v>64035</v>
      </c>
    </row>
    <row r="7046" spans="49:56" x14ac:dyDescent="0.3">
      <c r="AW7046" t="s">
        <v>64036</v>
      </c>
      <c r="BA7046" t="s">
        <v>64037</v>
      </c>
      <c r="BB7046" t="s">
        <v>64038</v>
      </c>
      <c r="BD7046" t="s">
        <v>64039</v>
      </c>
    </row>
    <row r="7047" spans="49:56" x14ac:dyDescent="0.3">
      <c r="AW7047" t="s">
        <v>64040</v>
      </c>
      <c r="BA7047" t="s">
        <v>64041</v>
      </c>
      <c r="BB7047" t="s">
        <v>64042</v>
      </c>
      <c r="BD7047" t="s">
        <v>64043</v>
      </c>
    </row>
    <row r="7048" spans="49:56" x14ac:dyDescent="0.3">
      <c r="AW7048" t="s">
        <v>64044</v>
      </c>
      <c r="BA7048" t="s">
        <v>64045</v>
      </c>
      <c r="BB7048" t="s">
        <v>64046</v>
      </c>
      <c r="BD7048" t="s">
        <v>64047</v>
      </c>
    </row>
    <row r="7049" spans="49:56" x14ac:dyDescent="0.3">
      <c r="AW7049" t="s">
        <v>64048</v>
      </c>
      <c r="BA7049" t="s">
        <v>64049</v>
      </c>
      <c r="BB7049" t="s">
        <v>64050</v>
      </c>
      <c r="BD7049" t="s">
        <v>64051</v>
      </c>
    </row>
    <row r="7050" spans="49:56" x14ac:dyDescent="0.3">
      <c r="AW7050" t="s">
        <v>64052</v>
      </c>
      <c r="BA7050" t="s">
        <v>64053</v>
      </c>
      <c r="BB7050" t="s">
        <v>64054</v>
      </c>
      <c r="BD7050" t="s">
        <v>64055</v>
      </c>
    </row>
    <row r="7051" spans="49:56" x14ac:dyDescent="0.3">
      <c r="AW7051" t="s">
        <v>64056</v>
      </c>
      <c r="BA7051" t="s">
        <v>64057</v>
      </c>
      <c r="BB7051" t="s">
        <v>64058</v>
      </c>
      <c r="BD7051" t="s">
        <v>64059</v>
      </c>
    </row>
    <row r="7052" spans="49:56" x14ac:dyDescent="0.3">
      <c r="AW7052" t="s">
        <v>64060</v>
      </c>
      <c r="BA7052" t="s">
        <v>64061</v>
      </c>
      <c r="BB7052" t="s">
        <v>64062</v>
      </c>
      <c r="BD7052" t="s">
        <v>64063</v>
      </c>
    </row>
    <row r="7053" spans="49:56" x14ac:dyDescent="0.3">
      <c r="AW7053" t="s">
        <v>64064</v>
      </c>
      <c r="BA7053" t="s">
        <v>64065</v>
      </c>
      <c r="BB7053" t="s">
        <v>64066</v>
      </c>
      <c r="BD7053" t="s">
        <v>64067</v>
      </c>
    </row>
    <row r="7054" spans="49:56" x14ac:dyDescent="0.3">
      <c r="AW7054" t="s">
        <v>64068</v>
      </c>
      <c r="BA7054" t="s">
        <v>64069</v>
      </c>
      <c r="BB7054" t="s">
        <v>64070</v>
      </c>
      <c r="BD7054" t="s">
        <v>64071</v>
      </c>
    </row>
    <row r="7055" spans="49:56" x14ac:dyDescent="0.3">
      <c r="AW7055" t="s">
        <v>64072</v>
      </c>
      <c r="BA7055" t="s">
        <v>64073</v>
      </c>
      <c r="BB7055" t="s">
        <v>64074</v>
      </c>
      <c r="BD7055" t="s">
        <v>64075</v>
      </c>
    </row>
    <row r="7056" spans="49:56" x14ac:dyDescent="0.3">
      <c r="AW7056" t="s">
        <v>64076</v>
      </c>
      <c r="BA7056" t="s">
        <v>64077</v>
      </c>
      <c r="BB7056" t="s">
        <v>64078</v>
      </c>
      <c r="BD7056" t="s">
        <v>64079</v>
      </c>
    </row>
    <row r="7057" spans="49:56" x14ac:dyDescent="0.3">
      <c r="AW7057" t="s">
        <v>64080</v>
      </c>
      <c r="BA7057" t="s">
        <v>64081</v>
      </c>
      <c r="BB7057" t="s">
        <v>64082</v>
      </c>
      <c r="BD7057" t="s">
        <v>64083</v>
      </c>
    </row>
    <row r="7058" spans="49:56" x14ac:dyDescent="0.3">
      <c r="AW7058" t="s">
        <v>64084</v>
      </c>
      <c r="BA7058" t="s">
        <v>64085</v>
      </c>
      <c r="BB7058" t="s">
        <v>64086</v>
      </c>
      <c r="BD7058" t="s">
        <v>64087</v>
      </c>
    </row>
    <row r="7059" spans="49:56" x14ac:dyDescent="0.3">
      <c r="AW7059" t="s">
        <v>64088</v>
      </c>
      <c r="BA7059" t="s">
        <v>64089</v>
      </c>
      <c r="BB7059" t="s">
        <v>64090</v>
      </c>
      <c r="BD7059" t="s">
        <v>64091</v>
      </c>
    </row>
    <row r="7060" spans="49:56" x14ac:dyDescent="0.3">
      <c r="AW7060" t="s">
        <v>64092</v>
      </c>
      <c r="BA7060" t="s">
        <v>64093</v>
      </c>
      <c r="BB7060" t="s">
        <v>64094</v>
      </c>
      <c r="BD7060" t="s">
        <v>64095</v>
      </c>
    </row>
    <row r="7061" spans="49:56" x14ac:dyDescent="0.3">
      <c r="AW7061" t="s">
        <v>64096</v>
      </c>
      <c r="BA7061" t="s">
        <v>64097</v>
      </c>
      <c r="BB7061" t="s">
        <v>64098</v>
      </c>
      <c r="BD7061" t="s">
        <v>64099</v>
      </c>
    </row>
    <row r="7062" spans="49:56" x14ac:dyDescent="0.3">
      <c r="AW7062" t="s">
        <v>64100</v>
      </c>
      <c r="BA7062" t="s">
        <v>64101</v>
      </c>
      <c r="BB7062" t="s">
        <v>64102</v>
      </c>
      <c r="BD7062" t="s">
        <v>64103</v>
      </c>
    </row>
    <row r="7063" spans="49:56" x14ac:dyDescent="0.3">
      <c r="AW7063" t="s">
        <v>64104</v>
      </c>
      <c r="BA7063" t="s">
        <v>64105</v>
      </c>
      <c r="BB7063" t="s">
        <v>64106</v>
      </c>
      <c r="BD7063" t="s">
        <v>64107</v>
      </c>
    </row>
    <row r="7064" spans="49:56" x14ac:dyDescent="0.3">
      <c r="AW7064" t="s">
        <v>64108</v>
      </c>
      <c r="BA7064" t="s">
        <v>64109</v>
      </c>
      <c r="BB7064" t="s">
        <v>64110</v>
      </c>
      <c r="BD7064" t="s">
        <v>64111</v>
      </c>
    </row>
    <row r="7065" spans="49:56" x14ac:dyDescent="0.3">
      <c r="AW7065" t="s">
        <v>64112</v>
      </c>
      <c r="BA7065" t="s">
        <v>64113</v>
      </c>
      <c r="BB7065" t="s">
        <v>64114</v>
      </c>
      <c r="BD7065" t="s">
        <v>64115</v>
      </c>
    </row>
    <row r="7066" spans="49:56" x14ac:dyDescent="0.3">
      <c r="AW7066" t="s">
        <v>64116</v>
      </c>
      <c r="BA7066" t="s">
        <v>64117</v>
      </c>
      <c r="BB7066" t="s">
        <v>64118</v>
      </c>
      <c r="BD7066" t="s">
        <v>64119</v>
      </c>
    </row>
    <row r="7067" spans="49:56" x14ac:dyDescent="0.3">
      <c r="AW7067" t="s">
        <v>64120</v>
      </c>
      <c r="BA7067" t="s">
        <v>64121</v>
      </c>
      <c r="BB7067" t="s">
        <v>64122</v>
      </c>
      <c r="BD7067" t="s">
        <v>64123</v>
      </c>
    </row>
    <row r="7068" spans="49:56" x14ac:dyDescent="0.3">
      <c r="AW7068" t="s">
        <v>64124</v>
      </c>
      <c r="BA7068" t="s">
        <v>64125</v>
      </c>
      <c r="BB7068" t="s">
        <v>64126</v>
      </c>
      <c r="BD7068" t="s">
        <v>64127</v>
      </c>
    </row>
    <row r="7069" spans="49:56" x14ac:dyDescent="0.3">
      <c r="AW7069" t="s">
        <v>64128</v>
      </c>
      <c r="BA7069" t="s">
        <v>64129</v>
      </c>
      <c r="BB7069" t="s">
        <v>64130</v>
      </c>
      <c r="BD7069" t="s">
        <v>64131</v>
      </c>
    </row>
    <row r="7070" spans="49:56" x14ac:dyDescent="0.3">
      <c r="AW7070" t="s">
        <v>64132</v>
      </c>
      <c r="BA7070" t="s">
        <v>64133</v>
      </c>
      <c r="BB7070" t="s">
        <v>64134</v>
      </c>
      <c r="BD7070" t="s">
        <v>64135</v>
      </c>
    </row>
    <row r="7071" spans="49:56" x14ac:dyDescent="0.3">
      <c r="AW7071" t="s">
        <v>64136</v>
      </c>
      <c r="BA7071" t="s">
        <v>64137</v>
      </c>
      <c r="BB7071" t="s">
        <v>64138</v>
      </c>
      <c r="BD7071" t="s">
        <v>64139</v>
      </c>
    </row>
    <row r="7072" spans="49:56" x14ac:dyDescent="0.3">
      <c r="AW7072" t="s">
        <v>64140</v>
      </c>
      <c r="BA7072" t="s">
        <v>64141</v>
      </c>
      <c r="BB7072" t="s">
        <v>64142</v>
      </c>
      <c r="BD7072" t="s">
        <v>64143</v>
      </c>
    </row>
    <row r="7073" spans="49:56" x14ac:dyDescent="0.3">
      <c r="AW7073" t="s">
        <v>64144</v>
      </c>
      <c r="BA7073" t="s">
        <v>64145</v>
      </c>
      <c r="BB7073" t="s">
        <v>64146</v>
      </c>
      <c r="BD7073" t="s">
        <v>64147</v>
      </c>
    </row>
    <row r="7074" spans="49:56" x14ac:dyDescent="0.3">
      <c r="AW7074" t="s">
        <v>64148</v>
      </c>
      <c r="BA7074" t="s">
        <v>64149</v>
      </c>
      <c r="BB7074" t="s">
        <v>64150</v>
      </c>
      <c r="BD7074" t="s">
        <v>64151</v>
      </c>
    </row>
    <row r="7075" spans="49:56" x14ac:dyDescent="0.3">
      <c r="AW7075" t="s">
        <v>64152</v>
      </c>
      <c r="BA7075" t="s">
        <v>64153</v>
      </c>
      <c r="BB7075" t="s">
        <v>64154</v>
      </c>
      <c r="BD7075" t="s">
        <v>64155</v>
      </c>
    </row>
    <row r="7076" spans="49:56" x14ac:dyDescent="0.3">
      <c r="AW7076" t="s">
        <v>64156</v>
      </c>
      <c r="BA7076" t="s">
        <v>64157</v>
      </c>
      <c r="BB7076" t="s">
        <v>64158</v>
      </c>
      <c r="BD7076" t="s">
        <v>64159</v>
      </c>
    </row>
    <row r="7077" spans="49:56" x14ac:dyDescent="0.3">
      <c r="AW7077" t="s">
        <v>64160</v>
      </c>
      <c r="BA7077" t="s">
        <v>64161</v>
      </c>
      <c r="BB7077" t="s">
        <v>64162</v>
      </c>
      <c r="BD7077" t="s">
        <v>64163</v>
      </c>
    </row>
    <row r="7078" spans="49:56" x14ac:dyDescent="0.3">
      <c r="AW7078" t="s">
        <v>64164</v>
      </c>
      <c r="BA7078" t="s">
        <v>64165</v>
      </c>
      <c r="BB7078" t="s">
        <v>64166</v>
      </c>
      <c r="BD7078" t="s">
        <v>62844</v>
      </c>
    </row>
    <row r="7079" spans="49:56" x14ac:dyDescent="0.3">
      <c r="AW7079" t="s">
        <v>64167</v>
      </c>
      <c r="BA7079" t="s">
        <v>64168</v>
      </c>
      <c r="BB7079" t="s">
        <v>64169</v>
      </c>
      <c r="BD7079" t="s">
        <v>64170</v>
      </c>
    </row>
    <row r="7080" spans="49:56" x14ac:dyDescent="0.3">
      <c r="AW7080" t="s">
        <v>64171</v>
      </c>
      <c r="BA7080" t="s">
        <v>64172</v>
      </c>
      <c r="BB7080" t="s">
        <v>64173</v>
      </c>
      <c r="BD7080" t="s">
        <v>64174</v>
      </c>
    </row>
    <row r="7081" spans="49:56" x14ac:dyDescent="0.3">
      <c r="AW7081" t="s">
        <v>64175</v>
      </c>
      <c r="BA7081" t="s">
        <v>64176</v>
      </c>
      <c r="BB7081" t="s">
        <v>64177</v>
      </c>
      <c r="BD7081" t="s">
        <v>64178</v>
      </c>
    </row>
    <row r="7082" spans="49:56" x14ac:dyDescent="0.3">
      <c r="AW7082" t="s">
        <v>64179</v>
      </c>
      <c r="BA7082" t="s">
        <v>64180</v>
      </c>
      <c r="BB7082" t="s">
        <v>64181</v>
      </c>
      <c r="BD7082" t="s">
        <v>64182</v>
      </c>
    </row>
    <row r="7083" spans="49:56" x14ac:dyDescent="0.3">
      <c r="AW7083" t="s">
        <v>64183</v>
      </c>
      <c r="BA7083" t="s">
        <v>64184</v>
      </c>
      <c r="BB7083" t="s">
        <v>64185</v>
      </c>
      <c r="BD7083" t="s">
        <v>62852</v>
      </c>
    </row>
    <row r="7084" spans="49:56" x14ac:dyDescent="0.3">
      <c r="AW7084" t="s">
        <v>64186</v>
      </c>
      <c r="BA7084" t="s">
        <v>64187</v>
      </c>
      <c r="BB7084" t="s">
        <v>64188</v>
      </c>
      <c r="BD7084" t="s">
        <v>64189</v>
      </c>
    </row>
    <row r="7085" spans="49:56" x14ac:dyDescent="0.3">
      <c r="AW7085" t="s">
        <v>64190</v>
      </c>
      <c r="BA7085" t="s">
        <v>64191</v>
      </c>
      <c r="BB7085" t="s">
        <v>64192</v>
      </c>
      <c r="BD7085" t="s">
        <v>64193</v>
      </c>
    </row>
    <row r="7086" spans="49:56" x14ac:dyDescent="0.3">
      <c r="AW7086" t="s">
        <v>64194</v>
      </c>
      <c r="BA7086" t="s">
        <v>64195</v>
      </c>
      <c r="BB7086" t="s">
        <v>64196</v>
      </c>
      <c r="BD7086" t="s">
        <v>64197</v>
      </c>
    </row>
    <row r="7087" spans="49:56" x14ac:dyDescent="0.3">
      <c r="AW7087" t="s">
        <v>64198</v>
      </c>
      <c r="BA7087" t="s">
        <v>64199</v>
      </c>
      <c r="BB7087" t="s">
        <v>64200</v>
      </c>
      <c r="BD7087" t="s">
        <v>64201</v>
      </c>
    </row>
    <row r="7088" spans="49:56" x14ac:dyDescent="0.3">
      <c r="AW7088" t="s">
        <v>64202</v>
      </c>
      <c r="BA7088" t="s">
        <v>64203</v>
      </c>
      <c r="BB7088" t="s">
        <v>64204</v>
      </c>
      <c r="BD7088" t="s">
        <v>64205</v>
      </c>
    </row>
    <row r="7089" spans="49:56" x14ac:dyDescent="0.3">
      <c r="AW7089" t="s">
        <v>64206</v>
      </c>
      <c r="BA7089" t="s">
        <v>64207</v>
      </c>
      <c r="BB7089" t="s">
        <v>64208</v>
      </c>
      <c r="BD7089" t="s">
        <v>64209</v>
      </c>
    </row>
    <row r="7090" spans="49:56" x14ac:dyDescent="0.3">
      <c r="AW7090" t="s">
        <v>64210</v>
      </c>
      <c r="BA7090" t="s">
        <v>64211</v>
      </c>
      <c r="BB7090" t="s">
        <v>64212</v>
      </c>
      <c r="BD7090" t="s">
        <v>64213</v>
      </c>
    </row>
    <row r="7091" spans="49:56" x14ac:dyDescent="0.3">
      <c r="AW7091" t="s">
        <v>64214</v>
      </c>
      <c r="BA7091" t="s">
        <v>64215</v>
      </c>
      <c r="BB7091" t="s">
        <v>64216</v>
      </c>
      <c r="BD7091" t="s">
        <v>64217</v>
      </c>
    </row>
    <row r="7092" spans="49:56" x14ac:dyDescent="0.3">
      <c r="AW7092" t="s">
        <v>64218</v>
      </c>
      <c r="BA7092" t="s">
        <v>64219</v>
      </c>
      <c r="BB7092" t="s">
        <v>64220</v>
      </c>
      <c r="BD7092" t="s">
        <v>64221</v>
      </c>
    </row>
    <row r="7093" spans="49:56" x14ac:dyDescent="0.3">
      <c r="AW7093" t="s">
        <v>64222</v>
      </c>
      <c r="BA7093" t="s">
        <v>64223</v>
      </c>
      <c r="BB7093" t="s">
        <v>64224</v>
      </c>
      <c r="BD7093" t="s">
        <v>64225</v>
      </c>
    </row>
    <row r="7094" spans="49:56" x14ac:dyDescent="0.3">
      <c r="AW7094" t="s">
        <v>64226</v>
      </c>
      <c r="BA7094" t="s">
        <v>64227</v>
      </c>
      <c r="BB7094" t="s">
        <v>64228</v>
      </c>
      <c r="BD7094" t="s">
        <v>64229</v>
      </c>
    </row>
    <row r="7095" spans="49:56" x14ac:dyDescent="0.3">
      <c r="AW7095" t="s">
        <v>64230</v>
      </c>
      <c r="BA7095" t="s">
        <v>64231</v>
      </c>
      <c r="BB7095" t="s">
        <v>64232</v>
      </c>
      <c r="BD7095" t="s">
        <v>64233</v>
      </c>
    </row>
    <row r="7096" spans="49:56" x14ac:dyDescent="0.3">
      <c r="AW7096" t="s">
        <v>64234</v>
      </c>
      <c r="BA7096" t="s">
        <v>64235</v>
      </c>
      <c r="BB7096" t="s">
        <v>64236</v>
      </c>
      <c r="BD7096" t="s">
        <v>64237</v>
      </c>
    </row>
    <row r="7097" spans="49:56" x14ac:dyDescent="0.3">
      <c r="AW7097" t="s">
        <v>64238</v>
      </c>
      <c r="BA7097" t="s">
        <v>64239</v>
      </c>
      <c r="BB7097" t="s">
        <v>64240</v>
      </c>
      <c r="BD7097" t="s">
        <v>64241</v>
      </c>
    </row>
    <row r="7098" spans="49:56" x14ac:dyDescent="0.3">
      <c r="AW7098" t="s">
        <v>64242</v>
      </c>
      <c r="BA7098" t="s">
        <v>64243</v>
      </c>
      <c r="BB7098" t="s">
        <v>64244</v>
      </c>
      <c r="BD7098" t="s">
        <v>64245</v>
      </c>
    </row>
    <row r="7099" spans="49:56" x14ac:dyDescent="0.3">
      <c r="AW7099" t="s">
        <v>64246</v>
      </c>
      <c r="BA7099" t="s">
        <v>64247</v>
      </c>
      <c r="BB7099" t="s">
        <v>64248</v>
      </c>
      <c r="BD7099" t="s">
        <v>64249</v>
      </c>
    </row>
    <row r="7100" spans="49:56" x14ac:dyDescent="0.3">
      <c r="AW7100" t="s">
        <v>64250</v>
      </c>
      <c r="BA7100" t="s">
        <v>64251</v>
      </c>
      <c r="BB7100" t="s">
        <v>64252</v>
      </c>
      <c r="BD7100" t="s">
        <v>64253</v>
      </c>
    </row>
    <row r="7101" spans="49:56" x14ac:dyDescent="0.3">
      <c r="AW7101" t="s">
        <v>64254</v>
      </c>
      <c r="BA7101" t="s">
        <v>64255</v>
      </c>
      <c r="BB7101" t="s">
        <v>64256</v>
      </c>
      <c r="BD7101" t="s">
        <v>64257</v>
      </c>
    </row>
    <row r="7102" spans="49:56" x14ac:dyDescent="0.3">
      <c r="AW7102" t="s">
        <v>64258</v>
      </c>
      <c r="BA7102" t="s">
        <v>64259</v>
      </c>
      <c r="BB7102" t="s">
        <v>64260</v>
      </c>
      <c r="BD7102" t="s">
        <v>64261</v>
      </c>
    </row>
    <row r="7103" spans="49:56" x14ac:dyDescent="0.3">
      <c r="AW7103" t="s">
        <v>64262</v>
      </c>
      <c r="BA7103" t="s">
        <v>64263</v>
      </c>
      <c r="BB7103" t="s">
        <v>64264</v>
      </c>
      <c r="BD7103" t="s">
        <v>64265</v>
      </c>
    </row>
    <row r="7104" spans="49:56" x14ac:dyDescent="0.3">
      <c r="AW7104" t="s">
        <v>64266</v>
      </c>
      <c r="BA7104" t="s">
        <v>64267</v>
      </c>
      <c r="BB7104" t="s">
        <v>64268</v>
      </c>
      <c r="BD7104" t="s">
        <v>64269</v>
      </c>
    </row>
    <row r="7105" spans="49:56" x14ac:dyDescent="0.3">
      <c r="AW7105" t="s">
        <v>64270</v>
      </c>
      <c r="BA7105" t="s">
        <v>64271</v>
      </c>
      <c r="BB7105" t="s">
        <v>64272</v>
      </c>
      <c r="BD7105" t="s">
        <v>64273</v>
      </c>
    </row>
    <row r="7106" spans="49:56" x14ac:dyDescent="0.3">
      <c r="AW7106" t="s">
        <v>64274</v>
      </c>
      <c r="BA7106" t="s">
        <v>64275</v>
      </c>
      <c r="BB7106" t="s">
        <v>64276</v>
      </c>
      <c r="BD7106" t="s">
        <v>64277</v>
      </c>
    </row>
    <row r="7107" spans="49:56" x14ac:dyDescent="0.3">
      <c r="AW7107" t="s">
        <v>64278</v>
      </c>
      <c r="BA7107" t="s">
        <v>64279</v>
      </c>
      <c r="BB7107" t="s">
        <v>64280</v>
      </c>
      <c r="BD7107" t="s">
        <v>64281</v>
      </c>
    </row>
    <row r="7108" spans="49:56" x14ac:dyDescent="0.3">
      <c r="AW7108" t="s">
        <v>64282</v>
      </c>
      <c r="BA7108" t="s">
        <v>64283</v>
      </c>
      <c r="BB7108" t="s">
        <v>64284</v>
      </c>
      <c r="BD7108" t="s">
        <v>64285</v>
      </c>
    </row>
    <row r="7109" spans="49:56" x14ac:dyDescent="0.3">
      <c r="AW7109" t="s">
        <v>64286</v>
      </c>
      <c r="BA7109" t="s">
        <v>64287</v>
      </c>
      <c r="BB7109" t="s">
        <v>64288</v>
      </c>
      <c r="BD7109" t="s">
        <v>64289</v>
      </c>
    </row>
    <row r="7110" spans="49:56" x14ac:dyDescent="0.3">
      <c r="AW7110" t="s">
        <v>64290</v>
      </c>
      <c r="BA7110" t="s">
        <v>64291</v>
      </c>
      <c r="BB7110" t="s">
        <v>64292</v>
      </c>
      <c r="BD7110" t="s">
        <v>64293</v>
      </c>
    </row>
    <row r="7111" spans="49:56" x14ac:dyDescent="0.3">
      <c r="AW7111" t="s">
        <v>64294</v>
      </c>
      <c r="BA7111" t="s">
        <v>64295</v>
      </c>
      <c r="BB7111" t="s">
        <v>64296</v>
      </c>
      <c r="BD7111" t="s">
        <v>64297</v>
      </c>
    </row>
    <row r="7112" spans="49:56" x14ac:dyDescent="0.3">
      <c r="AW7112" t="s">
        <v>64298</v>
      </c>
      <c r="BA7112" t="s">
        <v>64299</v>
      </c>
      <c r="BB7112" t="s">
        <v>64300</v>
      </c>
      <c r="BD7112" t="s">
        <v>64301</v>
      </c>
    </row>
    <row r="7113" spans="49:56" x14ac:dyDescent="0.3">
      <c r="AW7113" t="s">
        <v>64302</v>
      </c>
      <c r="BA7113" t="s">
        <v>64303</v>
      </c>
      <c r="BB7113" t="s">
        <v>64304</v>
      </c>
      <c r="BD7113" t="s">
        <v>64305</v>
      </c>
    </row>
    <row r="7114" spans="49:56" x14ac:dyDescent="0.3">
      <c r="AW7114" t="s">
        <v>64306</v>
      </c>
      <c r="BA7114" t="s">
        <v>64307</v>
      </c>
      <c r="BB7114" t="s">
        <v>64308</v>
      </c>
      <c r="BD7114" t="s">
        <v>64309</v>
      </c>
    </row>
    <row r="7115" spans="49:56" x14ac:dyDescent="0.3">
      <c r="AW7115" t="s">
        <v>64310</v>
      </c>
      <c r="BA7115" t="s">
        <v>64311</v>
      </c>
      <c r="BB7115" t="s">
        <v>64312</v>
      </c>
      <c r="BD7115" t="s">
        <v>64313</v>
      </c>
    </row>
    <row r="7116" spans="49:56" x14ac:dyDescent="0.3">
      <c r="AW7116" t="s">
        <v>64314</v>
      </c>
      <c r="BA7116" t="s">
        <v>64315</v>
      </c>
      <c r="BB7116" t="s">
        <v>64316</v>
      </c>
      <c r="BD7116" t="s">
        <v>64317</v>
      </c>
    </row>
    <row r="7117" spans="49:56" x14ac:dyDescent="0.3">
      <c r="AW7117" t="s">
        <v>64318</v>
      </c>
      <c r="BA7117" t="s">
        <v>64319</v>
      </c>
      <c r="BB7117" t="s">
        <v>64320</v>
      </c>
      <c r="BD7117" t="s">
        <v>64321</v>
      </c>
    </row>
    <row r="7118" spans="49:56" x14ac:dyDescent="0.3">
      <c r="AW7118" t="s">
        <v>64322</v>
      </c>
      <c r="BA7118" t="s">
        <v>64323</v>
      </c>
      <c r="BB7118" t="s">
        <v>64324</v>
      </c>
      <c r="BD7118" t="s">
        <v>64325</v>
      </c>
    </row>
    <row r="7119" spans="49:56" x14ac:dyDescent="0.3">
      <c r="AW7119" t="s">
        <v>64326</v>
      </c>
      <c r="BA7119" t="s">
        <v>64327</v>
      </c>
      <c r="BB7119" t="s">
        <v>64328</v>
      </c>
      <c r="BD7119" t="s">
        <v>64329</v>
      </c>
    </row>
    <row r="7120" spans="49:56" x14ac:dyDescent="0.3">
      <c r="AW7120" t="s">
        <v>64330</v>
      </c>
      <c r="BA7120" t="s">
        <v>64331</v>
      </c>
      <c r="BB7120" t="s">
        <v>64332</v>
      </c>
      <c r="BD7120" t="s">
        <v>64333</v>
      </c>
    </row>
    <row r="7121" spans="49:56" x14ac:dyDescent="0.3">
      <c r="AW7121" t="s">
        <v>64334</v>
      </c>
      <c r="BA7121" t="s">
        <v>64335</v>
      </c>
      <c r="BB7121" t="s">
        <v>64336</v>
      </c>
      <c r="BD7121" t="s">
        <v>64337</v>
      </c>
    </row>
    <row r="7122" spans="49:56" x14ac:dyDescent="0.3">
      <c r="AW7122" t="s">
        <v>64338</v>
      </c>
      <c r="BA7122" t="s">
        <v>64339</v>
      </c>
      <c r="BB7122" t="s">
        <v>64340</v>
      </c>
      <c r="BD7122" t="s">
        <v>64341</v>
      </c>
    </row>
    <row r="7123" spans="49:56" x14ac:dyDescent="0.3">
      <c r="AW7123" t="s">
        <v>64342</v>
      </c>
      <c r="BA7123" t="s">
        <v>64343</v>
      </c>
      <c r="BB7123" t="s">
        <v>64344</v>
      </c>
      <c r="BD7123" t="s">
        <v>64345</v>
      </c>
    </row>
    <row r="7124" spans="49:56" x14ac:dyDescent="0.3">
      <c r="AW7124" t="s">
        <v>64346</v>
      </c>
      <c r="BA7124" t="s">
        <v>64347</v>
      </c>
      <c r="BB7124" t="s">
        <v>64348</v>
      </c>
      <c r="BD7124" t="s">
        <v>64349</v>
      </c>
    </row>
    <row r="7125" spans="49:56" x14ac:dyDescent="0.3">
      <c r="AW7125" t="s">
        <v>64350</v>
      </c>
      <c r="BA7125" t="s">
        <v>64351</v>
      </c>
      <c r="BB7125" t="s">
        <v>64352</v>
      </c>
      <c r="BD7125" t="s">
        <v>64353</v>
      </c>
    </row>
    <row r="7126" spans="49:56" x14ac:dyDescent="0.3">
      <c r="AW7126" t="s">
        <v>64354</v>
      </c>
      <c r="BA7126" t="s">
        <v>64355</v>
      </c>
      <c r="BB7126" t="s">
        <v>64356</v>
      </c>
      <c r="BD7126" t="s">
        <v>64357</v>
      </c>
    </row>
    <row r="7127" spans="49:56" x14ac:dyDescent="0.3">
      <c r="AW7127" t="s">
        <v>64358</v>
      </c>
      <c r="BA7127" t="s">
        <v>64359</v>
      </c>
      <c r="BB7127" t="s">
        <v>64360</v>
      </c>
      <c r="BD7127" t="s">
        <v>64361</v>
      </c>
    </row>
    <row r="7128" spans="49:56" x14ac:dyDescent="0.3">
      <c r="AW7128" t="s">
        <v>64362</v>
      </c>
      <c r="BA7128" t="s">
        <v>64363</v>
      </c>
      <c r="BB7128" t="s">
        <v>64364</v>
      </c>
      <c r="BD7128" t="s">
        <v>64365</v>
      </c>
    </row>
    <row r="7129" spans="49:56" x14ac:dyDescent="0.3">
      <c r="AW7129" t="s">
        <v>64366</v>
      </c>
      <c r="BA7129" t="s">
        <v>64367</v>
      </c>
      <c r="BB7129" t="s">
        <v>64368</v>
      </c>
      <c r="BD7129" t="s">
        <v>64369</v>
      </c>
    </row>
    <row r="7130" spans="49:56" x14ac:dyDescent="0.3">
      <c r="AW7130" t="s">
        <v>64370</v>
      </c>
      <c r="BA7130" t="s">
        <v>64371</v>
      </c>
      <c r="BB7130" t="s">
        <v>64372</v>
      </c>
      <c r="BD7130" t="s">
        <v>64373</v>
      </c>
    </row>
    <row r="7131" spans="49:56" x14ac:dyDescent="0.3">
      <c r="AW7131" t="s">
        <v>64374</v>
      </c>
      <c r="BA7131" t="s">
        <v>64375</v>
      </c>
      <c r="BB7131" t="s">
        <v>64376</v>
      </c>
      <c r="BD7131" t="s">
        <v>64377</v>
      </c>
    </row>
    <row r="7132" spans="49:56" x14ac:dyDescent="0.3">
      <c r="AW7132" t="s">
        <v>64378</v>
      </c>
      <c r="BA7132" t="s">
        <v>64379</v>
      </c>
      <c r="BB7132" t="s">
        <v>64380</v>
      </c>
      <c r="BD7132" t="s">
        <v>64381</v>
      </c>
    </row>
    <row r="7133" spans="49:56" x14ac:dyDescent="0.3">
      <c r="AW7133" t="s">
        <v>64382</v>
      </c>
      <c r="BA7133" t="s">
        <v>64383</v>
      </c>
      <c r="BB7133" t="s">
        <v>64384</v>
      </c>
      <c r="BD7133" t="s">
        <v>64385</v>
      </c>
    </row>
    <row r="7134" spans="49:56" x14ac:dyDescent="0.3">
      <c r="AW7134" t="s">
        <v>64386</v>
      </c>
      <c r="BA7134" t="s">
        <v>64387</v>
      </c>
      <c r="BB7134" t="s">
        <v>64388</v>
      </c>
      <c r="BD7134" t="s">
        <v>64389</v>
      </c>
    </row>
    <row r="7135" spans="49:56" x14ac:dyDescent="0.3">
      <c r="AW7135" t="s">
        <v>64390</v>
      </c>
      <c r="BA7135" t="s">
        <v>64391</v>
      </c>
      <c r="BB7135" t="s">
        <v>64392</v>
      </c>
      <c r="BD7135" t="s">
        <v>64393</v>
      </c>
    </row>
    <row r="7136" spans="49:56" x14ac:dyDescent="0.3">
      <c r="AW7136" t="s">
        <v>64394</v>
      </c>
      <c r="BA7136" t="s">
        <v>64395</v>
      </c>
      <c r="BB7136" t="s">
        <v>64396</v>
      </c>
      <c r="BD7136" t="s">
        <v>64397</v>
      </c>
    </row>
    <row r="7137" spans="49:56" x14ac:dyDescent="0.3">
      <c r="AW7137" t="s">
        <v>64398</v>
      </c>
      <c r="BA7137" t="s">
        <v>64399</v>
      </c>
      <c r="BB7137" t="s">
        <v>64400</v>
      </c>
      <c r="BD7137" t="s">
        <v>64401</v>
      </c>
    </row>
    <row r="7138" spans="49:56" x14ac:dyDescent="0.3">
      <c r="AW7138" t="s">
        <v>64402</v>
      </c>
      <c r="BA7138" t="s">
        <v>64403</v>
      </c>
      <c r="BB7138" t="s">
        <v>64404</v>
      </c>
      <c r="BD7138" t="s">
        <v>64405</v>
      </c>
    </row>
    <row r="7139" spans="49:56" x14ac:dyDescent="0.3">
      <c r="AW7139" t="s">
        <v>64406</v>
      </c>
      <c r="BA7139" t="s">
        <v>64407</v>
      </c>
      <c r="BB7139" t="s">
        <v>64408</v>
      </c>
      <c r="BD7139" t="s">
        <v>32098</v>
      </c>
    </row>
    <row r="7140" spans="49:56" x14ac:dyDescent="0.3">
      <c r="AW7140" t="s">
        <v>64409</v>
      </c>
      <c r="BA7140" t="s">
        <v>64410</v>
      </c>
      <c r="BB7140" t="s">
        <v>64411</v>
      </c>
      <c r="BD7140" t="s">
        <v>64412</v>
      </c>
    </row>
    <row r="7141" spans="49:56" x14ac:dyDescent="0.3">
      <c r="AW7141" t="s">
        <v>64413</v>
      </c>
      <c r="BA7141" t="s">
        <v>64414</v>
      </c>
      <c r="BB7141" t="s">
        <v>64415</v>
      </c>
      <c r="BD7141" t="s">
        <v>63177</v>
      </c>
    </row>
    <row r="7142" spans="49:56" x14ac:dyDescent="0.3">
      <c r="AW7142" t="s">
        <v>64416</v>
      </c>
      <c r="BA7142" t="s">
        <v>64417</v>
      </c>
      <c r="BB7142" t="s">
        <v>64418</v>
      </c>
      <c r="BD7142" t="s">
        <v>64419</v>
      </c>
    </row>
    <row r="7143" spans="49:56" x14ac:dyDescent="0.3">
      <c r="AW7143" t="s">
        <v>64420</v>
      </c>
      <c r="BA7143" t="s">
        <v>64421</v>
      </c>
      <c r="BB7143" t="s">
        <v>64422</v>
      </c>
      <c r="BD7143" t="s">
        <v>64423</v>
      </c>
    </row>
    <row r="7144" spans="49:56" x14ac:dyDescent="0.3">
      <c r="AW7144" t="s">
        <v>64424</v>
      </c>
      <c r="BA7144" t="s">
        <v>64425</v>
      </c>
      <c r="BB7144" t="s">
        <v>64426</v>
      </c>
      <c r="BD7144" t="s">
        <v>63189</v>
      </c>
    </row>
    <row r="7145" spans="49:56" x14ac:dyDescent="0.3">
      <c r="AW7145" t="s">
        <v>64427</v>
      </c>
      <c r="BA7145" t="s">
        <v>64428</v>
      </c>
      <c r="BB7145" t="s">
        <v>64429</v>
      </c>
      <c r="BD7145" t="s">
        <v>64430</v>
      </c>
    </row>
    <row r="7146" spans="49:56" x14ac:dyDescent="0.3">
      <c r="AW7146" t="s">
        <v>64431</v>
      </c>
      <c r="BA7146" t="s">
        <v>64432</v>
      </c>
      <c r="BB7146" t="s">
        <v>64433</v>
      </c>
      <c r="BD7146" t="s">
        <v>64434</v>
      </c>
    </row>
    <row r="7147" spans="49:56" x14ac:dyDescent="0.3">
      <c r="AW7147" t="s">
        <v>64435</v>
      </c>
      <c r="BA7147" t="s">
        <v>64436</v>
      </c>
      <c r="BB7147" t="s">
        <v>64437</v>
      </c>
      <c r="BD7147" t="s">
        <v>64438</v>
      </c>
    </row>
    <row r="7148" spans="49:56" x14ac:dyDescent="0.3">
      <c r="AW7148" t="s">
        <v>64439</v>
      </c>
      <c r="BA7148" t="s">
        <v>64440</v>
      </c>
      <c r="BB7148" t="s">
        <v>64441</v>
      </c>
      <c r="BD7148" t="s">
        <v>64442</v>
      </c>
    </row>
    <row r="7149" spans="49:56" x14ac:dyDescent="0.3">
      <c r="AW7149" t="s">
        <v>64443</v>
      </c>
      <c r="BA7149" t="s">
        <v>64444</v>
      </c>
      <c r="BB7149" t="s">
        <v>64445</v>
      </c>
      <c r="BD7149" t="s">
        <v>64446</v>
      </c>
    </row>
    <row r="7150" spans="49:56" x14ac:dyDescent="0.3">
      <c r="AW7150" t="s">
        <v>64447</v>
      </c>
      <c r="BA7150" t="s">
        <v>64448</v>
      </c>
      <c r="BB7150" t="s">
        <v>64449</v>
      </c>
      <c r="BD7150" t="s">
        <v>64450</v>
      </c>
    </row>
    <row r="7151" spans="49:56" x14ac:dyDescent="0.3">
      <c r="AW7151" t="s">
        <v>64451</v>
      </c>
      <c r="BA7151" t="s">
        <v>64452</v>
      </c>
      <c r="BB7151" t="s">
        <v>64453</v>
      </c>
      <c r="BD7151" t="s">
        <v>64454</v>
      </c>
    </row>
    <row r="7152" spans="49:56" x14ac:dyDescent="0.3">
      <c r="AW7152" t="s">
        <v>64455</v>
      </c>
      <c r="BA7152" t="s">
        <v>64456</v>
      </c>
      <c r="BB7152" t="s">
        <v>64457</v>
      </c>
      <c r="BD7152" t="s">
        <v>64458</v>
      </c>
    </row>
    <row r="7153" spans="49:56" x14ac:dyDescent="0.3">
      <c r="AW7153" t="s">
        <v>64459</v>
      </c>
      <c r="BA7153" t="s">
        <v>64460</v>
      </c>
      <c r="BB7153" t="s">
        <v>64461</v>
      </c>
      <c r="BD7153" t="s">
        <v>64462</v>
      </c>
    </row>
    <row r="7154" spans="49:56" x14ac:dyDescent="0.3">
      <c r="AW7154" t="s">
        <v>64463</v>
      </c>
      <c r="BA7154" t="s">
        <v>64464</v>
      </c>
      <c r="BB7154" t="s">
        <v>64465</v>
      </c>
      <c r="BD7154" t="s">
        <v>64466</v>
      </c>
    </row>
    <row r="7155" spans="49:56" x14ac:dyDescent="0.3">
      <c r="AW7155" t="s">
        <v>64467</v>
      </c>
      <c r="BA7155" t="s">
        <v>64468</v>
      </c>
      <c r="BB7155" t="s">
        <v>64469</v>
      </c>
      <c r="BD7155" t="s">
        <v>64470</v>
      </c>
    </row>
    <row r="7156" spans="49:56" x14ac:dyDescent="0.3">
      <c r="AW7156" t="s">
        <v>64471</v>
      </c>
      <c r="BA7156" t="s">
        <v>64472</v>
      </c>
      <c r="BB7156" t="s">
        <v>64473</v>
      </c>
      <c r="BD7156" t="s">
        <v>64474</v>
      </c>
    </row>
    <row r="7157" spans="49:56" x14ac:dyDescent="0.3">
      <c r="AW7157" t="s">
        <v>64475</v>
      </c>
      <c r="BA7157" t="s">
        <v>64476</v>
      </c>
      <c r="BB7157" t="s">
        <v>64477</v>
      </c>
      <c r="BD7157" t="s">
        <v>64478</v>
      </c>
    </row>
    <row r="7158" spans="49:56" x14ac:dyDescent="0.3">
      <c r="AW7158" t="s">
        <v>26757</v>
      </c>
      <c r="BA7158" t="s">
        <v>64479</v>
      </c>
      <c r="BB7158" t="s">
        <v>64480</v>
      </c>
      <c r="BD7158" t="s">
        <v>64481</v>
      </c>
    </row>
    <row r="7159" spans="49:56" x14ac:dyDescent="0.3">
      <c r="AW7159" t="s">
        <v>64482</v>
      </c>
      <c r="BA7159" t="s">
        <v>64483</v>
      </c>
      <c r="BB7159" t="s">
        <v>64484</v>
      </c>
      <c r="BD7159" t="s">
        <v>64485</v>
      </c>
    </row>
    <row r="7160" spans="49:56" x14ac:dyDescent="0.3">
      <c r="AW7160" t="s">
        <v>64486</v>
      </c>
      <c r="BA7160" t="s">
        <v>64487</v>
      </c>
      <c r="BB7160" t="s">
        <v>64488</v>
      </c>
      <c r="BD7160" t="s">
        <v>64489</v>
      </c>
    </row>
    <row r="7161" spans="49:56" x14ac:dyDescent="0.3">
      <c r="AW7161" t="s">
        <v>64490</v>
      </c>
      <c r="BA7161" t="s">
        <v>64491</v>
      </c>
      <c r="BB7161" t="s">
        <v>64492</v>
      </c>
      <c r="BD7161" t="s">
        <v>64493</v>
      </c>
    </row>
    <row r="7162" spans="49:56" x14ac:dyDescent="0.3">
      <c r="AW7162" t="s">
        <v>64494</v>
      </c>
      <c r="BA7162" t="s">
        <v>64495</v>
      </c>
      <c r="BB7162" t="s">
        <v>64496</v>
      </c>
      <c r="BD7162" t="s">
        <v>64497</v>
      </c>
    </row>
    <row r="7163" spans="49:56" x14ac:dyDescent="0.3">
      <c r="AW7163" t="s">
        <v>64498</v>
      </c>
      <c r="BA7163" t="s">
        <v>64499</v>
      </c>
      <c r="BB7163" t="s">
        <v>64500</v>
      </c>
      <c r="BD7163" t="s">
        <v>64501</v>
      </c>
    </row>
    <row r="7164" spans="49:56" x14ac:dyDescent="0.3">
      <c r="AW7164" t="s">
        <v>64502</v>
      </c>
      <c r="BA7164" t="s">
        <v>64503</v>
      </c>
      <c r="BB7164" t="s">
        <v>64504</v>
      </c>
      <c r="BD7164" t="s">
        <v>64505</v>
      </c>
    </row>
    <row r="7165" spans="49:56" x14ac:dyDescent="0.3">
      <c r="AW7165" t="s">
        <v>64506</v>
      </c>
      <c r="BA7165" t="s">
        <v>64507</v>
      </c>
      <c r="BB7165" t="s">
        <v>64508</v>
      </c>
      <c r="BD7165" t="s">
        <v>64509</v>
      </c>
    </row>
    <row r="7166" spans="49:56" x14ac:dyDescent="0.3">
      <c r="AW7166" t="s">
        <v>64510</v>
      </c>
      <c r="BA7166" t="s">
        <v>64511</v>
      </c>
      <c r="BB7166" t="s">
        <v>64512</v>
      </c>
      <c r="BD7166" t="s">
        <v>64513</v>
      </c>
    </row>
    <row r="7167" spans="49:56" x14ac:dyDescent="0.3">
      <c r="AW7167" t="s">
        <v>64514</v>
      </c>
      <c r="BA7167" t="s">
        <v>64515</v>
      </c>
      <c r="BB7167" t="s">
        <v>64516</v>
      </c>
      <c r="BD7167" t="s">
        <v>64517</v>
      </c>
    </row>
    <row r="7168" spans="49:56" x14ac:dyDescent="0.3">
      <c r="AW7168" t="s">
        <v>64518</v>
      </c>
      <c r="BA7168" t="s">
        <v>64519</v>
      </c>
      <c r="BB7168" t="s">
        <v>64520</v>
      </c>
      <c r="BD7168" t="s">
        <v>64521</v>
      </c>
    </row>
    <row r="7169" spans="49:56" x14ac:dyDescent="0.3">
      <c r="AW7169" t="s">
        <v>64522</v>
      </c>
      <c r="BA7169" t="s">
        <v>64523</v>
      </c>
      <c r="BB7169" t="s">
        <v>64524</v>
      </c>
      <c r="BD7169" t="s">
        <v>64525</v>
      </c>
    </row>
    <row r="7170" spans="49:56" x14ac:dyDescent="0.3">
      <c r="AW7170" t="s">
        <v>64526</v>
      </c>
      <c r="BA7170" t="s">
        <v>64527</v>
      </c>
      <c r="BB7170" t="s">
        <v>64528</v>
      </c>
      <c r="BD7170" t="s">
        <v>64529</v>
      </c>
    </row>
    <row r="7171" spans="49:56" x14ac:dyDescent="0.3">
      <c r="AW7171" t="s">
        <v>64530</v>
      </c>
      <c r="BA7171" t="s">
        <v>64531</v>
      </c>
      <c r="BB7171" t="s">
        <v>64532</v>
      </c>
      <c r="BD7171" t="s">
        <v>64533</v>
      </c>
    </row>
    <row r="7172" spans="49:56" x14ac:dyDescent="0.3">
      <c r="AW7172" t="s">
        <v>64534</v>
      </c>
      <c r="BA7172" t="s">
        <v>64535</v>
      </c>
      <c r="BB7172" t="s">
        <v>64536</v>
      </c>
      <c r="BD7172" t="s">
        <v>64537</v>
      </c>
    </row>
    <row r="7173" spans="49:56" x14ac:dyDescent="0.3">
      <c r="AW7173" t="s">
        <v>64538</v>
      </c>
      <c r="BA7173" t="s">
        <v>64539</v>
      </c>
      <c r="BB7173" t="s">
        <v>64540</v>
      </c>
      <c r="BD7173" t="s">
        <v>64541</v>
      </c>
    </row>
    <row r="7174" spans="49:56" x14ac:dyDescent="0.3">
      <c r="AW7174" t="s">
        <v>64542</v>
      </c>
      <c r="BA7174" t="s">
        <v>64543</v>
      </c>
      <c r="BB7174" t="s">
        <v>64544</v>
      </c>
      <c r="BD7174" t="s">
        <v>64545</v>
      </c>
    </row>
    <row r="7175" spans="49:56" x14ac:dyDescent="0.3">
      <c r="AW7175" t="s">
        <v>64546</v>
      </c>
      <c r="BA7175" t="s">
        <v>64547</v>
      </c>
      <c r="BB7175" t="s">
        <v>64548</v>
      </c>
      <c r="BD7175" t="s">
        <v>64549</v>
      </c>
    </row>
    <row r="7176" spans="49:56" x14ac:dyDescent="0.3">
      <c r="AW7176" t="s">
        <v>64550</v>
      </c>
      <c r="BA7176" t="s">
        <v>64551</v>
      </c>
      <c r="BB7176" t="s">
        <v>64552</v>
      </c>
      <c r="BD7176" t="s">
        <v>64553</v>
      </c>
    </row>
    <row r="7177" spans="49:56" x14ac:dyDescent="0.3">
      <c r="AW7177" t="s">
        <v>64554</v>
      </c>
      <c r="BA7177" t="s">
        <v>64555</v>
      </c>
      <c r="BB7177" t="s">
        <v>64556</v>
      </c>
      <c r="BD7177" t="s">
        <v>64557</v>
      </c>
    </row>
    <row r="7178" spans="49:56" x14ac:dyDescent="0.3">
      <c r="AW7178" t="s">
        <v>64558</v>
      </c>
      <c r="BA7178" t="s">
        <v>64559</v>
      </c>
      <c r="BB7178" t="s">
        <v>64560</v>
      </c>
      <c r="BD7178" t="s">
        <v>64561</v>
      </c>
    </row>
    <row r="7179" spans="49:56" x14ac:dyDescent="0.3">
      <c r="AW7179" t="s">
        <v>64562</v>
      </c>
      <c r="BA7179" t="s">
        <v>64563</v>
      </c>
      <c r="BB7179" t="s">
        <v>64564</v>
      </c>
      <c r="BD7179" t="s">
        <v>64565</v>
      </c>
    </row>
    <row r="7180" spans="49:56" x14ac:dyDescent="0.3">
      <c r="AW7180" t="s">
        <v>64566</v>
      </c>
      <c r="BA7180" t="s">
        <v>64567</v>
      </c>
      <c r="BB7180" t="s">
        <v>64568</v>
      </c>
      <c r="BD7180" t="s">
        <v>64569</v>
      </c>
    </row>
    <row r="7181" spans="49:56" x14ac:dyDescent="0.3">
      <c r="AW7181" t="s">
        <v>64570</v>
      </c>
      <c r="BA7181" t="s">
        <v>64571</v>
      </c>
      <c r="BB7181" t="s">
        <v>64572</v>
      </c>
      <c r="BD7181" t="s">
        <v>64573</v>
      </c>
    </row>
    <row r="7182" spans="49:56" x14ac:dyDescent="0.3">
      <c r="AW7182" t="s">
        <v>64574</v>
      </c>
      <c r="BA7182" t="s">
        <v>64575</v>
      </c>
      <c r="BB7182" t="s">
        <v>64576</v>
      </c>
      <c r="BD7182" t="s">
        <v>64577</v>
      </c>
    </row>
    <row r="7183" spans="49:56" x14ac:dyDescent="0.3">
      <c r="AW7183" t="s">
        <v>64578</v>
      </c>
      <c r="BA7183" t="s">
        <v>64579</v>
      </c>
      <c r="BB7183" t="s">
        <v>64580</v>
      </c>
      <c r="BD7183" t="s">
        <v>64581</v>
      </c>
    </row>
    <row r="7184" spans="49:56" x14ac:dyDescent="0.3">
      <c r="AW7184" t="s">
        <v>64582</v>
      </c>
      <c r="BA7184" t="s">
        <v>64583</v>
      </c>
      <c r="BB7184" t="s">
        <v>64584</v>
      </c>
      <c r="BD7184" t="s">
        <v>64585</v>
      </c>
    </row>
    <row r="7185" spans="49:56" x14ac:dyDescent="0.3">
      <c r="AW7185" t="s">
        <v>64586</v>
      </c>
      <c r="BA7185" t="s">
        <v>64587</v>
      </c>
      <c r="BB7185" t="s">
        <v>64588</v>
      </c>
      <c r="BD7185" t="s">
        <v>64589</v>
      </c>
    </row>
    <row r="7186" spans="49:56" x14ac:dyDescent="0.3">
      <c r="AW7186" t="s">
        <v>64590</v>
      </c>
      <c r="BA7186" t="s">
        <v>64591</v>
      </c>
      <c r="BB7186" t="s">
        <v>64592</v>
      </c>
      <c r="BD7186" t="s">
        <v>64593</v>
      </c>
    </row>
    <row r="7187" spans="49:56" x14ac:dyDescent="0.3">
      <c r="AW7187" t="s">
        <v>64594</v>
      </c>
      <c r="BA7187" t="s">
        <v>64595</v>
      </c>
      <c r="BB7187" t="s">
        <v>64596</v>
      </c>
      <c r="BD7187" t="s">
        <v>64597</v>
      </c>
    </row>
    <row r="7188" spans="49:56" x14ac:dyDescent="0.3">
      <c r="AW7188" t="s">
        <v>64598</v>
      </c>
      <c r="BA7188" t="s">
        <v>64599</v>
      </c>
      <c r="BB7188" t="s">
        <v>64600</v>
      </c>
      <c r="BD7188" t="s">
        <v>64601</v>
      </c>
    </row>
    <row r="7189" spans="49:56" x14ac:dyDescent="0.3">
      <c r="AW7189" t="s">
        <v>64602</v>
      </c>
      <c r="BA7189" t="s">
        <v>64603</v>
      </c>
      <c r="BB7189" t="s">
        <v>64604</v>
      </c>
      <c r="BD7189" t="s">
        <v>64605</v>
      </c>
    </row>
    <row r="7190" spans="49:56" x14ac:dyDescent="0.3">
      <c r="AW7190" t="s">
        <v>64606</v>
      </c>
      <c r="BA7190" t="s">
        <v>64607</v>
      </c>
      <c r="BB7190" t="s">
        <v>64608</v>
      </c>
      <c r="BD7190" t="s">
        <v>64609</v>
      </c>
    </row>
    <row r="7191" spans="49:56" x14ac:dyDescent="0.3">
      <c r="AW7191" t="s">
        <v>64610</v>
      </c>
      <c r="BA7191" t="s">
        <v>64611</v>
      </c>
      <c r="BB7191" t="s">
        <v>64612</v>
      </c>
      <c r="BD7191" t="s">
        <v>64613</v>
      </c>
    </row>
    <row r="7192" spans="49:56" x14ac:dyDescent="0.3">
      <c r="AW7192" t="s">
        <v>64614</v>
      </c>
      <c r="BA7192" t="s">
        <v>64615</v>
      </c>
      <c r="BB7192" t="s">
        <v>64616</v>
      </c>
      <c r="BD7192" t="s">
        <v>64617</v>
      </c>
    </row>
    <row r="7193" spans="49:56" x14ac:dyDescent="0.3">
      <c r="AW7193" t="s">
        <v>64618</v>
      </c>
      <c r="BA7193" t="s">
        <v>64619</v>
      </c>
      <c r="BB7193" t="s">
        <v>64620</v>
      </c>
      <c r="BD7193" t="s">
        <v>64621</v>
      </c>
    </row>
    <row r="7194" spans="49:56" x14ac:dyDescent="0.3">
      <c r="AW7194" t="s">
        <v>64622</v>
      </c>
      <c r="BA7194" t="s">
        <v>64623</v>
      </c>
      <c r="BB7194" t="s">
        <v>64624</v>
      </c>
      <c r="BD7194" t="s">
        <v>64625</v>
      </c>
    </row>
    <row r="7195" spans="49:56" x14ac:dyDescent="0.3">
      <c r="AW7195" t="s">
        <v>64626</v>
      </c>
      <c r="BA7195" t="s">
        <v>64627</v>
      </c>
      <c r="BB7195" t="s">
        <v>64628</v>
      </c>
      <c r="BD7195" t="s">
        <v>64629</v>
      </c>
    </row>
    <row r="7196" spans="49:56" x14ac:dyDescent="0.3">
      <c r="AW7196" t="s">
        <v>64630</v>
      </c>
      <c r="BA7196" t="s">
        <v>64631</v>
      </c>
      <c r="BB7196" t="s">
        <v>64632</v>
      </c>
      <c r="BD7196" t="s">
        <v>64633</v>
      </c>
    </row>
    <row r="7197" spans="49:56" x14ac:dyDescent="0.3">
      <c r="AW7197" t="s">
        <v>64634</v>
      </c>
      <c r="BA7197" t="s">
        <v>64635</v>
      </c>
      <c r="BB7197" t="s">
        <v>64636</v>
      </c>
      <c r="BD7197" t="s">
        <v>64637</v>
      </c>
    </row>
    <row r="7198" spans="49:56" x14ac:dyDescent="0.3">
      <c r="AW7198" t="s">
        <v>64638</v>
      </c>
      <c r="BA7198" t="s">
        <v>64639</v>
      </c>
      <c r="BB7198" t="s">
        <v>64640</v>
      </c>
      <c r="BD7198" t="s">
        <v>64641</v>
      </c>
    </row>
    <row r="7199" spans="49:56" x14ac:dyDescent="0.3">
      <c r="AW7199" t="s">
        <v>64642</v>
      </c>
      <c r="BA7199" t="s">
        <v>64643</v>
      </c>
      <c r="BB7199" t="s">
        <v>64644</v>
      </c>
      <c r="BD7199" t="s">
        <v>64645</v>
      </c>
    </row>
    <row r="7200" spans="49:56" x14ac:dyDescent="0.3">
      <c r="AW7200" t="s">
        <v>64646</v>
      </c>
      <c r="BA7200" t="s">
        <v>64647</v>
      </c>
      <c r="BB7200" t="s">
        <v>64648</v>
      </c>
      <c r="BD7200" t="s">
        <v>64649</v>
      </c>
    </row>
    <row r="7201" spans="49:56" x14ac:dyDescent="0.3">
      <c r="AW7201" t="s">
        <v>64650</v>
      </c>
      <c r="BA7201" t="s">
        <v>64651</v>
      </c>
      <c r="BB7201" t="s">
        <v>64652</v>
      </c>
      <c r="BD7201" t="s">
        <v>64653</v>
      </c>
    </row>
    <row r="7202" spans="49:56" x14ac:dyDescent="0.3">
      <c r="AW7202" t="s">
        <v>64654</v>
      </c>
      <c r="BA7202" t="s">
        <v>64655</v>
      </c>
      <c r="BB7202" t="s">
        <v>64656</v>
      </c>
      <c r="BD7202" t="s">
        <v>64657</v>
      </c>
    </row>
    <row r="7203" spans="49:56" x14ac:dyDescent="0.3">
      <c r="AW7203" t="s">
        <v>64658</v>
      </c>
      <c r="BA7203" t="s">
        <v>64659</v>
      </c>
      <c r="BB7203" t="s">
        <v>64660</v>
      </c>
      <c r="BD7203" t="s">
        <v>64661</v>
      </c>
    </row>
    <row r="7204" spans="49:56" x14ac:dyDescent="0.3">
      <c r="AW7204" t="s">
        <v>64662</v>
      </c>
      <c r="BA7204" t="s">
        <v>64663</v>
      </c>
      <c r="BB7204" t="s">
        <v>64664</v>
      </c>
      <c r="BD7204" t="s">
        <v>64665</v>
      </c>
    </row>
    <row r="7205" spans="49:56" x14ac:dyDescent="0.3">
      <c r="AW7205" t="s">
        <v>64666</v>
      </c>
      <c r="BA7205" t="s">
        <v>64667</v>
      </c>
      <c r="BB7205" t="s">
        <v>64668</v>
      </c>
      <c r="BD7205" t="s">
        <v>64669</v>
      </c>
    </row>
    <row r="7206" spans="49:56" x14ac:dyDescent="0.3">
      <c r="AW7206" t="s">
        <v>64670</v>
      </c>
      <c r="BA7206" t="s">
        <v>64671</v>
      </c>
      <c r="BB7206" t="s">
        <v>64672</v>
      </c>
      <c r="BD7206" t="s">
        <v>64673</v>
      </c>
    </row>
    <row r="7207" spans="49:56" x14ac:dyDescent="0.3">
      <c r="AW7207" t="s">
        <v>64674</v>
      </c>
      <c r="BA7207" t="s">
        <v>64675</v>
      </c>
      <c r="BB7207" t="s">
        <v>64676</v>
      </c>
      <c r="BD7207" t="s">
        <v>64677</v>
      </c>
    </row>
    <row r="7208" spans="49:56" x14ac:dyDescent="0.3">
      <c r="AW7208" t="s">
        <v>64678</v>
      </c>
      <c r="BA7208" t="s">
        <v>64679</v>
      </c>
      <c r="BB7208" t="s">
        <v>64680</v>
      </c>
      <c r="BD7208" t="s">
        <v>64681</v>
      </c>
    </row>
    <row r="7209" spans="49:56" x14ac:dyDescent="0.3">
      <c r="AW7209" t="s">
        <v>64682</v>
      </c>
      <c r="BA7209" t="s">
        <v>64683</v>
      </c>
      <c r="BB7209" t="s">
        <v>64684</v>
      </c>
      <c r="BD7209" t="s">
        <v>64685</v>
      </c>
    </row>
    <row r="7210" spans="49:56" x14ac:dyDescent="0.3">
      <c r="AW7210" t="s">
        <v>64686</v>
      </c>
      <c r="BA7210" t="s">
        <v>64687</v>
      </c>
      <c r="BB7210" t="s">
        <v>64688</v>
      </c>
      <c r="BD7210" t="s">
        <v>64689</v>
      </c>
    </row>
    <row r="7211" spans="49:56" x14ac:dyDescent="0.3">
      <c r="AW7211" t="s">
        <v>64690</v>
      </c>
      <c r="BA7211" t="s">
        <v>64691</v>
      </c>
      <c r="BB7211" t="s">
        <v>64692</v>
      </c>
      <c r="BD7211" t="s">
        <v>64693</v>
      </c>
    </row>
    <row r="7212" spans="49:56" x14ac:dyDescent="0.3">
      <c r="AW7212" t="s">
        <v>64694</v>
      </c>
      <c r="BA7212" t="s">
        <v>64695</v>
      </c>
      <c r="BB7212" t="s">
        <v>64696</v>
      </c>
      <c r="BD7212" t="s">
        <v>64697</v>
      </c>
    </row>
    <row r="7213" spans="49:56" x14ac:dyDescent="0.3">
      <c r="AW7213" t="s">
        <v>64698</v>
      </c>
      <c r="BA7213" t="s">
        <v>64699</v>
      </c>
      <c r="BB7213" t="s">
        <v>64700</v>
      </c>
      <c r="BD7213" t="s">
        <v>64701</v>
      </c>
    </row>
    <row r="7214" spans="49:56" x14ac:dyDescent="0.3">
      <c r="AW7214" t="s">
        <v>64702</v>
      </c>
      <c r="BA7214" t="s">
        <v>64703</v>
      </c>
      <c r="BB7214" t="s">
        <v>64704</v>
      </c>
      <c r="BD7214" t="s">
        <v>64705</v>
      </c>
    </row>
    <row r="7215" spans="49:56" x14ac:dyDescent="0.3">
      <c r="AW7215" t="s">
        <v>64706</v>
      </c>
      <c r="BA7215" t="s">
        <v>64707</v>
      </c>
      <c r="BB7215" t="s">
        <v>64708</v>
      </c>
      <c r="BD7215" t="s">
        <v>64709</v>
      </c>
    </row>
    <row r="7216" spans="49:56" x14ac:dyDescent="0.3">
      <c r="AW7216" t="s">
        <v>64710</v>
      </c>
      <c r="BA7216" t="s">
        <v>64711</v>
      </c>
      <c r="BB7216" t="s">
        <v>64712</v>
      </c>
      <c r="BD7216" t="s">
        <v>64713</v>
      </c>
    </row>
    <row r="7217" spans="49:56" x14ac:dyDescent="0.3">
      <c r="AW7217" t="s">
        <v>64714</v>
      </c>
      <c r="BA7217" t="s">
        <v>64715</v>
      </c>
      <c r="BB7217" t="s">
        <v>64716</v>
      </c>
      <c r="BD7217" t="s">
        <v>64717</v>
      </c>
    </row>
    <row r="7218" spans="49:56" x14ac:dyDescent="0.3">
      <c r="AW7218" t="s">
        <v>64718</v>
      </c>
      <c r="BA7218" t="s">
        <v>64719</v>
      </c>
      <c r="BB7218" t="s">
        <v>64720</v>
      </c>
      <c r="BD7218" t="s">
        <v>64721</v>
      </c>
    </row>
    <row r="7219" spans="49:56" x14ac:dyDescent="0.3">
      <c r="AW7219" t="s">
        <v>64722</v>
      </c>
      <c r="BA7219" t="s">
        <v>64723</v>
      </c>
      <c r="BB7219" t="s">
        <v>64724</v>
      </c>
      <c r="BD7219" t="s">
        <v>64725</v>
      </c>
    </row>
    <row r="7220" spans="49:56" x14ac:dyDescent="0.3">
      <c r="AW7220" t="s">
        <v>64726</v>
      </c>
      <c r="BA7220" t="s">
        <v>64727</v>
      </c>
      <c r="BB7220" t="s">
        <v>64728</v>
      </c>
      <c r="BD7220" t="s">
        <v>64729</v>
      </c>
    </row>
    <row r="7221" spans="49:56" x14ac:dyDescent="0.3">
      <c r="AW7221" t="s">
        <v>64730</v>
      </c>
      <c r="BA7221" t="s">
        <v>64731</v>
      </c>
      <c r="BB7221" t="s">
        <v>64732</v>
      </c>
      <c r="BD7221" t="s">
        <v>64733</v>
      </c>
    </row>
    <row r="7222" spans="49:56" x14ac:dyDescent="0.3">
      <c r="AW7222" t="s">
        <v>64734</v>
      </c>
      <c r="BA7222" t="s">
        <v>64735</v>
      </c>
      <c r="BB7222" t="s">
        <v>64736</v>
      </c>
      <c r="BD7222" t="s">
        <v>64737</v>
      </c>
    </row>
    <row r="7223" spans="49:56" x14ac:dyDescent="0.3">
      <c r="AW7223" t="s">
        <v>64738</v>
      </c>
      <c r="BA7223" t="s">
        <v>64739</v>
      </c>
      <c r="BB7223" t="s">
        <v>64740</v>
      </c>
      <c r="BD7223" t="s">
        <v>64741</v>
      </c>
    </row>
    <row r="7224" spans="49:56" x14ac:dyDescent="0.3">
      <c r="AW7224" t="s">
        <v>64742</v>
      </c>
      <c r="BA7224" t="s">
        <v>64743</v>
      </c>
      <c r="BB7224" t="s">
        <v>64744</v>
      </c>
      <c r="BD7224" t="s">
        <v>64745</v>
      </c>
    </row>
    <row r="7225" spans="49:56" x14ac:dyDescent="0.3">
      <c r="AW7225" t="s">
        <v>64746</v>
      </c>
      <c r="BA7225" t="s">
        <v>64747</v>
      </c>
      <c r="BB7225" t="s">
        <v>64748</v>
      </c>
      <c r="BD7225" t="s">
        <v>64749</v>
      </c>
    </row>
    <row r="7226" spans="49:56" x14ac:dyDescent="0.3">
      <c r="AW7226" t="s">
        <v>64750</v>
      </c>
      <c r="BA7226" t="s">
        <v>64751</v>
      </c>
      <c r="BB7226" t="s">
        <v>64752</v>
      </c>
      <c r="BD7226" t="s">
        <v>64753</v>
      </c>
    </row>
    <row r="7227" spans="49:56" x14ac:dyDescent="0.3">
      <c r="AW7227" t="s">
        <v>64754</v>
      </c>
      <c r="BA7227" t="s">
        <v>64755</v>
      </c>
      <c r="BB7227" t="s">
        <v>64756</v>
      </c>
      <c r="BD7227" t="s">
        <v>64757</v>
      </c>
    </row>
    <row r="7228" spans="49:56" x14ac:dyDescent="0.3">
      <c r="AW7228" t="s">
        <v>64758</v>
      </c>
      <c r="BA7228" t="s">
        <v>64759</v>
      </c>
      <c r="BB7228" t="s">
        <v>64760</v>
      </c>
      <c r="BD7228" t="s">
        <v>64761</v>
      </c>
    </row>
    <row r="7229" spans="49:56" x14ac:dyDescent="0.3">
      <c r="AW7229" t="s">
        <v>64762</v>
      </c>
      <c r="BA7229" t="s">
        <v>64763</v>
      </c>
      <c r="BB7229" t="s">
        <v>64764</v>
      </c>
      <c r="BD7229" t="s">
        <v>64765</v>
      </c>
    </row>
    <row r="7230" spans="49:56" x14ac:dyDescent="0.3">
      <c r="AW7230" t="s">
        <v>64766</v>
      </c>
      <c r="BA7230" t="s">
        <v>64767</v>
      </c>
      <c r="BB7230" t="s">
        <v>64768</v>
      </c>
      <c r="BD7230" t="s">
        <v>64769</v>
      </c>
    </row>
    <row r="7231" spans="49:56" x14ac:dyDescent="0.3">
      <c r="AW7231" t="s">
        <v>64770</v>
      </c>
      <c r="BA7231" t="s">
        <v>64771</v>
      </c>
      <c r="BB7231" t="s">
        <v>64772</v>
      </c>
      <c r="BD7231" t="s">
        <v>64773</v>
      </c>
    </row>
    <row r="7232" spans="49:56" x14ac:dyDescent="0.3">
      <c r="AW7232" t="s">
        <v>64774</v>
      </c>
      <c r="BA7232" t="s">
        <v>64775</v>
      </c>
      <c r="BB7232" t="s">
        <v>64776</v>
      </c>
      <c r="BD7232" t="s">
        <v>64777</v>
      </c>
    </row>
    <row r="7233" spans="49:56" x14ac:dyDescent="0.3">
      <c r="AW7233" t="s">
        <v>64778</v>
      </c>
      <c r="BA7233" t="s">
        <v>64779</v>
      </c>
      <c r="BB7233" t="s">
        <v>64780</v>
      </c>
      <c r="BD7233" t="s">
        <v>64781</v>
      </c>
    </row>
    <row r="7234" spans="49:56" x14ac:dyDescent="0.3">
      <c r="AW7234" t="s">
        <v>64782</v>
      </c>
      <c r="BA7234" t="s">
        <v>64783</v>
      </c>
      <c r="BB7234" t="s">
        <v>64784</v>
      </c>
      <c r="BD7234" t="s">
        <v>64785</v>
      </c>
    </row>
    <row r="7235" spans="49:56" x14ac:dyDescent="0.3">
      <c r="AW7235" t="s">
        <v>64786</v>
      </c>
      <c r="BA7235" t="s">
        <v>64787</v>
      </c>
      <c r="BB7235" t="s">
        <v>64788</v>
      </c>
      <c r="BD7235" t="s">
        <v>64789</v>
      </c>
    </row>
    <row r="7236" spans="49:56" x14ac:dyDescent="0.3">
      <c r="AW7236" t="s">
        <v>64790</v>
      </c>
      <c r="BA7236" t="s">
        <v>64791</v>
      </c>
      <c r="BB7236" t="s">
        <v>64792</v>
      </c>
      <c r="BD7236" t="s">
        <v>64793</v>
      </c>
    </row>
    <row r="7237" spans="49:56" x14ac:dyDescent="0.3">
      <c r="AW7237" t="s">
        <v>64794</v>
      </c>
      <c r="BA7237" t="s">
        <v>64795</v>
      </c>
      <c r="BB7237" t="s">
        <v>64796</v>
      </c>
      <c r="BD7237" t="s">
        <v>64797</v>
      </c>
    </row>
    <row r="7238" spans="49:56" x14ac:dyDescent="0.3">
      <c r="AW7238" t="s">
        <v>64798</v>
      </c>
      <c r="BA7238" t="s">
        <v>64799</v>
      </c>
      <c r="BB7238" t="s">
        <v>64800</v>
      </c>
      <c r="BD7238" t="s">
        <v>64801</v>
      </c>
    </row>
    <row r="7239" spans="49:56" x14ac:dyDescent="0.3">
      <c r="AW7239" t="s">
        <v>64802</v>
      </c>
      <c r="BA7239" t="s">
        <v>64803</v>
      </c>
      <c r="BB7239" t="s">
        <v>64804</v>
      </c>
      <c r="BD7239" t="s">
        <v>64805</v>
      </c>
    </row>
    <row r="7240" spans="49:56" x14ac:dyDescent="0.3">
      <c r="AW7240" t="s">
        <v>64806</v>
      </c>
      <c r="BA7240" t="s">
        <v>64807</v>
      </c>
      <c r="BB7240" t="s">
        <v>64808</v>
      </c>
      <c r="BD7240" t="s">
        <v>64809</v>
      </c>
    </row>
    <row r="7241" spans="49:56" x14ac:dyDescent="0.3">
      <c r="AW7241" t="s">
        <v>64810</v>
      </c>
      <c r="BA7241" t="s">
        <v>64811</v>
      </c>
      <c r="BB7241" t="s">
        <v>64812</v>
      </c>
      <c r="BD7241" t="s">
        <v>64813</v>
      </c>
    </row>
    <row r="7242" spans="49:56" x14ac:dyDescent="0.3">
      <c r="AW7242" t="s">
        <v>64814</v>
      </c>
      <c r="BA7242" t="s">
        <v>64815</v>
      </c>
      <c r="BB7242" t="s">
        <v>64816</v>
      </c>
      <c r="BD7242" t="s">
        <v>64817</v>
      </c>
    </row>
    <row r="7243" spans="49:56" x14ac:dyDescent="0.3">
      <c r="AW7243" t="s">
        <v>64818</v>
      </c>
      <c r="BA7243" t="s">
        <v>64819</v>
      </c>
      <c r="BB7243" t="s">
        <v>64820</v>
      </c>
      <c r="BD7243" t="s">
        <v>64821</v>
      </c>
    </row>
    <row r="7244" spans="49:56" x14ac:dyDescent="0.3">
      <c r="AW7244" t="s">
        <v>64822</v>
      </c>
      <c r="BA7244" t="s">
        <v>64823</v>
      </c>
      <c r="BB7244" t="s">
        <v>64824</v>
      </c>
      <c r="BD7244" t="s">
        <v>64825</v>
      </c>
    </row>
    <row r="7245" spans="49:56" x14ac:dyDescent="0.3">
      <c r="AW7245" t="s">
        <v>64826</v>
      </c>
      <c r="BA7245" t="s">
        <v>64827</v>
      </c>
      <c r="BB7245" t="s">
        <v>64828</v>
      </c>
      <c r="BD7245" t="s">
        <v>64829</v>
      </c>
    </row>
    <row r="7246" spans="49:56" x14ac:dyDescent="0.3">
      <c r="AW7246" t="s">
        <v>64830</v>
      </c>
      <c r="BA7246" t="s">
        <v>64831</v>
      </c>
      <c r="BB7246" t="s">
        <v>64832</v>
      </c>
      <c r="BD7246" t="s">
        <v>64833</v>
      </c>
    </row>
    <row r="7247" spans="49:56" x14ac:dyDescent="0.3">
      <c r="AW7247" t="s">
        <v>64834</v>
      </c>
      <c r="BA7247" t="s">
        <v>64835</v>
      </c>
      <c r="BB7247" t="s">
        <v>64836</v>
      </c>
      <c r="BD7247" t="s">
        <v>64837</v>
      </c>
    </row>
    <row r="7248" spans="49:56" x14ac:dyDescent="0.3">
      <c r="AW7248" t="s">
        <v>64838</v>
      </c>
      <c r="BA7248" t="s">
        <v>64839</v>
      </c>
      <c r="BB7248" t="s">
        <v>64840</v>
      </c>
      <c r="BD7248" t="s">
        <v>64841</v>
      </c>
    </row>
    <row r="7249" spans="49:56" x14ac:dyDescent="0.3">
      <c r="AW7249" t="s">
        <v>64842</v>
      </c>
      <c r="BA7249" t="s">
        <v>64843</v>
      </c>
      <c r="BB7249" t="s">
        <v>64844</v>
      </c>
      <c r="BD7249" t="s">
        <v>64845</v>
      </c>
    </row>
    <row r="7250" spans="49:56" x14ac:dyDescent="0.3">
      <c r="AW7250" t="s">
        <v>64846</v>
      </c>
      <c r="BA7250" t="s">
        <v>64847</v>
      </c>
      <c r="BB7250" t="s">
        <v>64848</v>
      </c>
      <c r="BD7250" t="s">
        <v>64849</v>
      </c>
    </row>
    <row r="7251" spans="49:56" x14ac:dyDescent="0.3">
      <c r="AW7251" t="s">
        <v>64850</v>
      </c>
      <c r="BA7251" t="s">
        <v>64851</v>
      </c>
      <c r="BB7251" t="s">
        <v>64852</v>
      </c>
      <c r="BD7251" t="s">
        <v>64853</v>
      </c>
    </row>
    <row r="7252" spans="49:56" x14ac:dyDescent="0.3">
      <c r="AW7252" t="s">
        <v>64854</v>
      </c>
      <c r="BA7252" t="s">
        <v>64855</v>
      </c>
      <c r="BB7252" t="s">
        <v>64856</v>
      </c>
      <c r="BD7252" t="s">
        <v>64857</v>
      </c>
    </row>
    <row r="7253" spans="49:56" x14ac:dyDescent="0.3">
      <c r="AW7253" t="s">
        <v>64858</v>
      </c>
      <c r="BA7253" t="s">
        <v>64859</v>
      </c>
      <c r="BB7253" t="s">
        <v>64860</v>
      </c>
      <c r="BD7253" t="s">
        <v>64861</v>
      </c>
    </row>
    <row r="7254" spans="49:56" x14ac:dyDescent="0.3">
      <c r="AW7254" t="s">
        <v>64862</v>
      </c>
      <c r="BA7254" t="s">
        <v>64863</v>
      </c>
      <c r="BB7254" t="s">
        <v>64864</v>
      </c>
      <c r="BD7254" t="s">
        <v>64865</v>
      </c>
    </row>
    <row r="7255" spans="49:56" x14ac:dyDescent="0.3">
      <c r="AW7255" t="s">
        <v>64866</v>
      </c>
      <c r="BA7255" t="s">
        <v>64867</v>
      </c>
      <c r="BB7255" t="s">
        <v>64868</v>
      </c>
      <c r="BD7255" t="s">
        <v>64869</v>
      </c>
    </row>
    <row r="7256" spans="49:56" x14ac:dyDescent="0.3">
      <c r="AW7256" t="s">
        <v>64870</v>
      </c>
      <c r="BA7256" t="s">
        <v>64871</v>
      </c>
      <c r="BB7256" t="s">
        <v>64872</v>
      </c>
      <c r="BD7256" t="s">
        <v>64873</v>
      </c>
    </row>
    <row r="7257" spans="49:56" x14ac:dyDescent="0.3">
      <c r="AW7257" t="s">
        <v>64874</v>
      </c>
      <c r="BA7257" t="s">
        <v>64875</v>
      </c>
      <c r="BB7257" t="s">
        <v>64876</v>
      </c>
      <c r="BD7257" t="s">
        <v>64877</v>
      </c>
    </row>
    <row r="7258" spans="49:56" x14ac:dyDescent="0.3">
      <c r="AW7258" t="s">
        <v>64878</v>
      </c>
      <c r="BA7258" t="s">
        <v>64879</v>
      </c>
      <c r="BB7258" t="s">
        <v>64880</v>
      </c>
      <c r="BD7258" t="s">
        <v>64881</v>
      </c>
    </row>
    <row r="7259" spans="49:56" x14ac:dyDescent="0.3">
      <c r="AW7259" t="s">
        <v>64882</v>
      </c>
      <c r="BA7259" t="s">
        <v>64883</v>
      </c>
      <c r="BB7259" t="s">
        <v>64884</v>
      </c>
      <c r="BD7259" t="s">
        <v>64885</v>
      </c>
    </row>
    <row r="7260" spans="49:56" x14ac:dyDescent="0.3">
      <c r="AW7260" t="s">
        <v>64886</v>
      </c>
      <c r="BA7260" t="s">
        <v>64887</v>
      </c>
      <c r="BB7260" t="s">
        <v>64888</v>
      </c>
      <c r="BD7260" t="s">
        <v>64889</v>
      </c>
    </row>
    <row r="7261" spans="49:56" x14ac:dyDescent="0.3">
      <c r="AW7261" t="s">
        <v>64890</v>
      </c>
      <c r="BA7261" t="s">
        <v>64891</v>
      </c>
      <c r="BB7261" t="s">
        <v>64892</v>
      </c>
      <c r="BD7261" t="s">
        <v>64893</v>
      </c>
    </row>
    <row r="7262" spans="49:56" x14ac:dyDescent="0.3">
      <c r="AW7262" t="s">
        <v>64894</v>
      </c>
      <c r="BA7262" t="s">
        <v>64895</v>
      </c>
      <c r="BB7262" t="s">
        <v>64896</v>
      </c>
      <c r="BD7262" t="s">
        <v>64897</v>
      </c>
    </row>
    <row r="7263" spans="49:56" x14ac:dyDescent="0.3">
      <c r="AW7263" t="s">
        <v>64898</v>
      </c>
      <c r="BA7263" t="s">
        <v>64899</v>
      </c>
      <c r="BB7263" t="s">
        <v>64900</v>
      </c>
      <c r="BD7263" t="s">
        <v>64901</v>
      </c>
    </row>
    <row r="7264" spans="49:56" x14ac:dyDescent="0.3">
      <c r="AW7264" t="s">
        <v>64902</v>
      </c>
      <c r="BA7264" t="s">
        <v>64903</v>
      </c>
      <c r="BB7264" t="s">
        <v>64904</v>
      </c>
      <c r="BD7264" t="s">
        <v>64905</v>
      </c>
    </row>
    <row r="7265" spans="49:56" x14ac:dyDescent="0.3">
      <c r="AW7265" t="s">
        <v>64906</v>
      </c>
      <c r="BA7265" t="s">
        <v>64907</v>
      </c>
      <c r="BB7265" t="s">
        <v>64908</v>
      </c>
      <c r="BD7265" t="s">
        <v>64909</v>
      </c>
    </row>
    <row r="7266" spans="49:56" x14ac:dyDescent="0.3">
      <c r="AW7266" t="s">
        <v>64910</v>
      </c>
      <c r="BA7266" t="s">
        <v>64911</v>
      </c>
      <c r="BB7266" t="s">
        <v>64912</v>
      </c>
      <c r="BD7266" t="s">
        <v>64913</v>
      </c>
    </row>
    <row r="7267" spans="49:56" x14ac:dyDescent="0.3">
      <c r="AW7267" t="s">
        <v>64914</v>
      </c>
      <c r="BA7267" t="s">
        <v>64915</v>
      </c>
      <c r="BB7267" t="s">
        <v>64916</v>
      </c>
      <c r="BD7267" t="s">
        <v>64917</v>
      </c>
    </row>
    <row r="7268" spans="49:56" x14ac:dyDescent="0.3">
      <c r="AW7268" t="s">
        <v>64918</v>
      </c>
      <c r="BA7268" t="s">
        <v>64919</v>
      </c>
      <c r="BB7268" t="s">
        <v>64920</v>
      </c>
      <c r="BD7268" t="s">
        <v>64921</v>
      </c>
    </row>
    <row r="7269" spans="49:56" x14ac:dyDescent="0.3">
      <c r="AW7269" t="s">
        <v>64922</v>
      </c>
      <c r="BA7269" t="s">
        <v>64923</v>
      </c>
      <c r="BB7269" t="s">
        <v>64924</v>
      </c>
      <c r="BD7269" t="s">
        <v>64925</v>
      </c>
    </row>
    <row r="7270" spans="49:56" x14ac:dyDescent="0.3">
      <c r="AW7270" t="s">
        <v>64926</v>
      </c>
      <c r="BA7270" t="s">
        <v>64927</v>
      </c>
      <c r="BB7270" t="s">
        <v>64928</v>
      </c>
      <c r="BD7270" t="s">
        <v>64929</v>
      </c>
    </row>
    <row r="7271" spans="49:56" x14ac:dyDescent="0.3">
      <c r="AW7271" t="s">
        <v>64930</v>
      </c>
      <c r="BA7271" t="s">
        <v>64931</v>
      </c>
      <c r="BB7271" t="s">
        <v>64932</v>
      </c>
      <c r="BD7271" t="s">
        <v>64933</v>
      </c>
    </row>
    <row r="7272" spans="49:56" x14ac:dyDescent="0.3">
      <c r="AW7272" t="s">
        <v>64934</v>
      </c>
      <c r="BA7272" t="s">
        <v>64935</v>
      </c>
      <c r="BB7272" t="s">
        <v>64936</v>
      </c>
      <c r="BD7272" t="s">
        <v>64937</v>
      </c>
    </row>
    <row r="7273" spans="49:56" x14ac:dyDescent="0.3">
      <c r="AW7273" t="s">
        <v>64938</v>
      </c>
      <c r="BA7273" t="s">
        <v>64939</v>
      </c>
      <c r="BB7273" t="s">
        <v>64940</v>
      </c>
      <c r="BD7273" t="s">
        <v>64941</v>
      </c>
    </row>
    <row r="7274" spans="49:56" x14ac:dyDescent="0.3">
      <c r="AW7274" t="s">
        <v>64942</v>
      </c>
      <c r="BA7274" t="s">
        <v>64943</v>
      </c>
      <c r="BB7274" t="s">
        <v>64944</v>
      </c>
      <c r="BD7274" t="s">
        <v>64945</v>
      </c>
    </row>
    <row r="7275" spans="49:56" x14ac:dyDescent="0.3">
      <c r="AW7275" t="s">
        <v>64946</v>
      </c>
      <c r="BA7275" t="s">
        <v>64947</v>
      </c>
      <c r="BB7275" t="s">
        <v>37307</v>
      </c>
      <c r="BD7275" t="s">
        <v>64948</v>
      </c>
    </row>
    <row r="7276" spans="49:56" x14ac:dyDescent="0.3">
      <c r="AW7276" t="s">
        <v>64949</v>
      </c>
      <c r="BA7276" t="s">
        <v>64950</v>
      </c>
      <c r="BB7276" t="s">
        <v>64951</v>
      </c>
      <c r="BD7276" t="s">
        <v>64952</v>
      </c>
    </row>
    <row r="7277" spans="49:56" x14ac:dyDescent="0.3">
      <c r="AW7277" t="s">
        <v>64953</v>
      </c>
      <c r="BA7277" t="s">
        <v>64954</v>
      </c>
      <c r="BB7277" t="s">
        <v>64955</v>
      </c>
      <c r="BD7277" t="s">
        <v>64956</v>
      </c>
    </row>
    <row r="7278" spans="49:56" x14ac:dyDescent="0.3">
      <c r="AW7278" t="s">
        <v>64957</v>
      </c>
      <c r="BA7278" t="s">
        <v>64958</v>
      </c>
      <c r="BB7278" t="s">
        <v>64959</v>
      </c>
      <c r="BD7278" t="s">
        <v>64960</v>
      </c>
    </row>
    <row r="7279" spans="49:56" x14ac:dyDescent="0.3">
      <c r="AW7279" t="s">
        <v>64961</v>
      </c>
      <c r="BA7279" t="s">
        <v>64962</v>
      </c>
      <c r="BB7279" t="s">
        <v>64963</v>
      </c>
      <c r="BD7279" t="s">
        <v>64964</v>
      </c>
    </row>
    <row r="7280" spans="49:56" x14ac:dyDescent="0.3">
      <c r="AW7280" t="s">
        <v>64965</v>
      </c>
      <c r="BA7280" t="s">
        <v>64966</v>
      </c>
      <c r="BB7280" t="s">
        <v>64967</v>
      </c>
      <c r="BD7280" t="s">
        <v>64968</v>
      </c>
    </row>
    <row r="7281" spans="49:56" x14ac:dyDescent="0.3">
      <c r="AW7281" t="s">
        <v>64969</v>
      </c>
      <c r="BA7281" t="s">
        <v>64970</v>
      </c>
      <c r="BB7281" t="s">
        <v>64971</v>
      </c>
      <c r="BD7281" t="s">
        <v>64972</v>
      </c>
    </row>
    <row r="7282" spans="49:56" x14ac:dyDescent="0.3">
      <c r="AW7282" t="s">
        <v>64973</v>
      </c>
      <c r="BA7282" t="s">
        <v>64974</v>
      </c>
      <c r="BB7282" t="s">
        <v>64975</v>
      </c>
      <c r="BD7282" t="s">
        <v>64976</v>
      </c>
    </row>
    <row r="7283" spans="49:56" x14ac:dyDescent="0.3">
      <c r="AW7283" t="s">
        <v>64977</v>
      </c>
      <c r="BA7283" t="s">
        <v>64978</v>
      </c>
      <c r="BB7283" t="s">
        <v>64979</v>
      </c>
      <c r="BD7283" t="s">
        <v>64980</v>
      </c>
    </row>
    <row r="7284" spans="49:56" x14ac:dyDescent="0.3">
      <c r="AW7284" t="s">
        <v>64981</v>
      </c>
      <c r="BA7284" t="s">
        <v>64982</v>
      </c>
      <c r="BB7284" t="s">
        <v>64983</v>
      </c>
      <c r="BD7284" t="s">
        <v>64984</v>
      </c>
    </row>
    <row r="7285" spans="49:56" x14ac:dyDescent="0.3">
      <c r="AW7285" t="s">
        <v>64985</v>
      </c>
      <c r="BA7285" t="s">
        <v>64986</v>
      </c>
      <c r="BB7285" t="s">
        <v>64987</v>
      </c>
      <c r="BD7285" t="s">
        <v>64988</v>
      </c>
    </row>
    <row r="7286" spans="49:56" x14ac:dyDescent="0.3">
      <c r="AW7286" t="s">
        <v>64989</v>
      </c>
      <c r="BA7286" t="s">
        <v>64990</v>
      </c>
      <c r="BB7286" t="s">
        <v>64991</v>
      </c>
      <c r="BD7286" t="s">
        <v>64992</v>
      </c>
    </row>
    <row r="7287" spans="49:56" x14ac:dyDescent="0.3">
      <c r="AW7287" t="s">
        <v>64993</v>
      </c>
      <c r="BA7287" t="s">
        <v>64994</v>
      </c>
      <c r="BB7287" t="s">
        <v>64995</v>
      </c>
      <c r="BD7287" t="s">
        <v>64996</v>
      </c>
    </row>
    <row r="7288" spans="49:56" x14ac:dyDescent="0.3">
      <c r="AW7288" t="s">
        <v>64997</v>
      </c>
      <c r="BA7288" t="s">
        <v>64998</v>
      </c>
      <c r="BB7288" t="s">
        <v>64999</v>
      </c>
      <c r="BD7288" t="s">
        <v>65000</v>
      </c>
    </row>
    <row r="7289" spans="49:56" x14ac:dyDescent="0.3">
      <c r="AW7289" t="s">
        <v>65001</v>
      </c>
      <c r="BA7289" t="s">
        <v>65002</v>
      </c>
      <c r="BB7289" t="s">
        <v>65003</v>
      </c>
      <c r="BD7289" t="s">
        <v>65004</v>
      </c>
    </row>
    <row r="7290" spans="49:56" x14ac:dyDescent="0.3">
      <c r="AW7290" t="s">
        <v>24332</v>
      </c>
      <c r="BA7290" t="s">
        <v>65005</v>
      </c>
      <c r="BB7290" t="s">
        <v>65006</v>
      </c>
      <c r="BD7290" t="s">
        <v>65007</v>
      </c>
    </row>
    <row r="7291" spans="49:56" x14ac:dyDescent="0.3">
      <c r="AW7291" t="s">
        <v>65008</v>
      </c>
      <c r="BA7291" t="s">
        <v>65009</v>
      </c>
      <c r="BB7291" t="s">
        <v>65010</v>
      </c>
      <c r="BD7291" t="s">
        <v>65011</v>
      </c>
    </row>
    <row r="7292" spans="49:56" x14ac:dyDescent="0.3">
      <c r="AW7292" t="s">
        <v>65012</v>
      </c>
      <c r="BA7292" t="s">
        <v>65013</v>
      </c>
      <c r="BB7292" t="s">
        <v>65014</v>
      </c>
      <c r="BD7292" t="s">
        <v>65015</v>
      </c>
    </row>
    <row r="7293" spans="49:56" x14ac:dyDescent="0.3">
      <c r="AW7293" t="s">
        <v>65016</v>
      </c>
      <c r="BA7293" t="s">
        <v>65017</v>
      </c>
      <c r="BB7293" t="s">
        <v>12758</v>
      </c>
      <c r="BD7293" t="s">
        <v>65018</v>
      </c>
    </row>
    <row r="7294" spans="49:56" x14ac:dyDescent="0.3">
      <c r="AW7294" t="s">
        <v>65019</v>
      </c>
      <c r="BA7294" t="s">
        <v>65020</v>
      </c>
      <c r="BB7294" t="s">
        <v>65021</v>
      </c>
      <c r="BD7294" t="s">
        <v>65022</v>
      </c>
    </row>
    <row r="7295" spans="49:56" x14ac:dyDescent="0.3">
      <c r="AW7295" t="s">
        <v>65023</v>
      </c>
      <c r="BA7295" t="s">
        <v>65024</v>
      </c>
      <c r="BB7295" t="s">
        <v>65025</v>
      </c>
      <c r="BD7295" t="s">
        <v>65026</v>
      </c>
    </row>
    <row r="7296" spans="49:56" x14ac:dyDescent="0.3">
      <c r="AW7296" t="s">
        <v>24358</v>
      </c>
      <c r="BA7296" t="s">
        <v>65027</v>
      </c>
      <c r="BB7296" t="s">
        <v>65028</v>
      </c>
      <c r="BD7296" t="s">
        <v>65029</v>
      </c>
    </row>
    <row r="7297" spans="49:56" x14ac:dyDescent="0.3">
      <c r="AW7297" t="s">
        <v>65030</v>
      </c>
      <c r="BA7297" t="s">
        <v>65031</v>
      </c>
      <c r="BB7297" t="s">
        <v>65032</v>
      </c>
      <c r="BD7297" t="s">
        <v>65033</v>
      </c>
    </row>
    <row r="7298" spans="49:56" x14ac:dyDescent="0.3">
      <c r="AW7298" t="s">
        <v>65034</v>
      </c>
      <c r="BA7298" t="s">
        <v>65035</v>
      </c>
      <c r="BB7298" t="s">
        <v>65036</v>
      </c>
      <c r="BD7298" t="s">
        <v>65037</v>
      </c>
    </row>
    <row r="7299" spans="49:56" x14ac:dyDescent="0.3">
      <c r="AW7299" t="s">
        <v>65038</v>
      </c>
      <c r="BA7299" t="s">
        <v>65039</v>
      </c>
      <c r="BB7299" t="s">
        <v>65040</v>
      </c>
      <c r="BD7299" t="s">
        <v>65041</v>
      </c>
    </row>
    <row r="7300" spans="49:56" x14ac:dyDescent="0.3">
      <c r="AW7300" t="s">
        <v>65042</v>
      </c>
      <c r="BA7300" t="s">
        <v>65043</v>
      </c>
      <c r="BB7300" t="s">
        <v>65044</v>
      </c>
      <c r="BD7300" t="s">
        <v>65045</v>
      </c>
    </row>
    <row r="7301" spans="49:56" x14ac:dyDescent="0.3">
      <c r="AW7301" t="s">
        <v>65046</v>
      </c>
      <c r="BA7301" t="s">
        <v>65047</v>
      </c>
      <c r="BB7301" t="s">
        <v>65048</v>
      </c>
      <c r="BD7301" t="s">
        <v>65049</v>
      </c>
    </row>
    <row r="7302" spans="49:56" x14ac:dyDescent="0.3">
      <c r="AW7302" t="s">
        <v>65050</v>
      </c>
      <c r="BA7302" t="s">
        <v>65051</v>
      </c>
      <c r="BB7302" t="s">
        <v>65052</v>
      </c>
      <c r="BD7302" t="s">
        <v>65053</v>
      </c>
    </row>
    <row r="7303" spans="49:56" x14ac:dyDescent="0.3">
      <c r="AW7303" t="s">
        <v>65054</v>
      </c>
      <c r="BA7303" t="s">
        <v>65055</v>
      </c>
      <c r="BB7303" t="s">
        <v>65056</v>
      </c>
      <c r="BD7303" t="s">
        <v>65057</v>
      </c>
    </row>
    <row r="7304" spans="49:56" x14ac:dyDescent="0.3">
      <c r="AW7304" t="s">
        <v>65058</v>
      </c>
      <c r="BA7304" t="s">
        <v>65059</v>
      </c>
      <c r="BB7304" t="s">
        <v>65060</v>
      </c>
      <c r="BD7304" t="s">
        <v>65061</v>
      </c>
    </row>
    <row r="7305" spans="49:56" x14ac:dyDescent="0.3">
      <c r="AW7305" t="s">
        <v>65062</v>
      </c>
      <c r="BA7305" t="s">
        <v>65063</v>
      </c>
      <c r="BB7305" t="s">
        <v>65064</v>
      </c>
      <c r="BD7305" t="s">
        <v>65065</v>
      </c>
    </row>
    <row r="7306" spans="49:56" x14ac:dyDescent="0.3">
      <c r="AW7306" t="s">
        <v>65066</v>
      </c>
      <c r="BA7306" t="s">
        <v>65067</v>
      </c>
      <c r="BB7306" t="s">
        <v>65068</v>
      </c>
      <c r="BD7306" t="s">
        <v>65069</v>
      </c>
    </row>
    <row r="7307" spans="49:56" x14ac:dyDescent="0.3">
      <c r="AW7307" t="s">
        <v>65070</v>
      </c>
      <c r="BA7307" t="s">
        <v>65071</v>
      </c>
      <c r="BB7307" t="s">
        <v>65072</v>
      </c>
      <c r="BD7307" t="s">
        <v>65073</v>
      </c>
    </row>
    <row r="7308" spans="49:56" x14ac:dyDescent="0.3">
      <c r="AW7308" t="s">
        <v>65074</v>
      </c>
      <c r="BA7308" t="s">
        <v>65075</v>
      </c>
      <c r="BB7308" t="s">
        <v>65076</v>
      </c>
      <c r="BD7308" t="s">
        <v>65077</v>
      </c>
    </row>
    <row r="7309" spans="49:56" x14ac:dyDescent="0.3">
      <c r="AW7309" t="s">
        <v>65078</v>
      </c>
      <c r="BA7309" t="s">
        <v>65079</v>
      </c>
      <c r="BB7309" t="s">
        <v>65080</v>
      </c>
      <c r="BD7309" t="s">
        <v>65081</v>
      </c>
    </row>
    <row r="7310" spans="49:56" x14ac:dyDescent="0.3">
      <c r="AW7310" t="s">
        <v>65082</v>
      </c>
      <c r="BA7310" t="s">
        <v>65083</v>
      </c>
      <c r="BB7310" t="s">
        <v>65084</v>
      </c>
      <c r="BD7310" t="s">
        <v>65085</v>
      </c>
    </row>
    <row r="7311" spans="49:56" x14ac:dyDescent="0.3">
      <c r="AW7311" t="s">
        <v>65086</v>
      </c>
      <c r="BA7311" t="s">
        <v>65087</v>
      </c>
      <c r="BB7311" t="s">
        <v>65088</v>
      </c>
      <c r="BD7311" t="s">
        <v>65089</v>
      </c>
    </row>
    <row r="7312" spans="49:56" x14ac:dyDescent="0.3">
      <c r="AW7312" t="s">
        <v>65090</v>
      </c>
      <c r="BA7312" t="s">
        <v>65091</v>
      </c>
      <c r="BB7312" t="s">
        <v>65092</v>
      </c>
      <c r="BD7312" t="s">
        <v>65093</v>
      </c>
    </row>
    <row r="7313" spans="49:56" x14ac:dyDescent="0.3">
      <c r="AW7313" t="s">
        <v>65094</v>
      </c>
      <c r="BA7313" t="s">
        <v>65095</v>
      </c>
      <c r="BB7313" t="s">
        <v>65096</v>
      </c>
      <c r="BD7313" t="s">
        <v>65097</v>
      </c>
    </row>
    <row r="7314" spans="49:56" x14ac:dyDescent="0.3">
      <c r="AW7314" t="s">
        <v>65098</v>
      </c>
      <c r="BA7314" t="s">
        <v>65099</v>
      </c>
      <c r="BB7314" t="s">
        <v>65100</v>
      </c>
      <c r="BD7314" t="s">
        <v>65101</v>
      </c>
    </row>
    <row r="7315" spans="49:56" x14ac:dyDescent="0.3">
      <c r="AW7315" t="s">
        <v>65102</v>
      </c>
      <c r="BA7315" t="s">
        <v>65103</v>
      </c>
      <c r="BB7315" t="s">
        <v>65104</v>
      </c>
      <c r="BD7315" t="s">
        <v>65105</v>
      </c>
    </row>
    <row r="7316" spans="49:56" x14ac:dyDescent="0.3">
      <c r="AW7316" t="s">
        <v>65106</v>
      </c>
      <c r="BA7316" t="s">
        <v>65107</v>
      </c>
      <c r="BB7316" t="s">
        <v>65108</v>
      </c>
      <c r="BD7316" t="s">
        <v>65109</v>
      </c>
    </row>
    <row r="7317" spans="49:56" x14ac:dyDescent="0.3">
      <c r="AW7317" t="s">
        <v>65110</v>
      </c>
      <c r="BA7317" t="s">
        <v>65111</v>
      </c>
      <c r="BB7317" t="s">
        <v>65112</v>
      </c>
      <c r="BD7317" t="s">
        <v>65113</v>
      </c>
    </row>
    <row r="7318" spans="49:56" x14ac:dyDescent="0.3">
      <c r="AW7318" t="s">
        <v>65114</v>
      </c>
      <c r="BA7318" t="s">
        <v>65115</v>
      </c>
      <c r="BB7318" t="s">
        <v>65116</v>
      </c>
      <c r="BD7318" t="s">
        <v>65117</v>
      </c>
    </row>
    <row r="7319" spans="49:56" x14ac:dyDescent="0.3">
      <c r="AW7319" t="s">
        <v>65118</v>
      </c>
      <c r="BA7319" t="s">
        <v>65119</v>
      </c>
      <c r="BB7319" t="s">
        <v>65120</v>
      </c>
      <c r="BD7319" t="s">
        <v>65121</v>
      </c>
    </row>
    <row r="7320" spans="49:56" x14ac:dyDescent="0.3">
      <c r="AW7320" t="s">
        <v>65122</v>
      </c>
      <c r="BA7320" t="s">
        <v>65123</v>
      </c>
      <c r="BB7320" t="s">
        <v>65124</v>
      </c>
      <c r="BD7320" t="s">
        <v>65125</v>
      </c>
    </row>
    <row r="7321" spans="49:56" x14ac:dyDescent="0.3">
      <c r="AW7321" t="s">
        <v>65126</v>
      </c>
      <c r="BA7321" t="s">
        <v>65127</v>
      </c>
      <c r="BB7321" t="s">
        <v>65128</v>
      </c>
      <c r="BD7321" t="s">
        <v>65129</v>
      </c>
    </row>
    <row r="7322" spans="49:56" x14ac:dyDescent="0.3">
      <c r="AW7322" t="s">
        <v>65130</v>
      </c>
      <c r="BA7322" t="s">
        <v>65131</v>
      </c>
      <c r="BB7322" t="s">
        <v>65132</v>
      </c>
      <c r="BD7322" t="s">
        <v>65133</v>
      </c>
    </row>
    <row r="7323" spans="49:56" x14ac:dyDescent="0.3">
      <c r="AW7323" t="s">
        <v>65134</v>
      </c>
      <c r="BA7323" t="s">
        <v>65135</v>
      </c>
      <c r="BB7323" t="s">
        <v>65136</v>
      </c>
      <c r="BD7323" t="s">
        <v>65137</v>
      </c>
    </row>
    <row r="7324" spans="49:56" x14ac:dyDescent="0.3">
      <c r="AW7324" t="s">
        <v>65138</v>
      </c>
      <c r="BA7324" t="s">
        <v>65139</v>
      </c>
      <c r="BB7324" t="s">
        <v>65140</v>
      </c>
      <c r="BD7324" t="s">
        <v>65141</v>
      </c>
    </row>
    <row r="7325" spans="49:56" x14ac:dyDescent="0.3">
      <c r="AW7325" t="s">
        <v>65142</v>
      </c>
      <c r="BA7325" t="s">
        <v>65143</v>
      </c>
      <c r="BB7325" t="s">
        <v>65144</v>
      </c>
      <c r="BD7325" t="s">
        <v>65145</v>
      </c>
    </row>
    <row r="7326" spans="49:56" x14ac:dyDescent="0.3">
      <c r="AW7326" t="s">
        <v>65146</v>
      </c>
      <c r="BA7326" t="s">
        <v>65147</v>
      </c>
      <c r="BB7326" t="s">
        <v>65148</v>
      </c>
      <c r="BD7326" t="s">
        <v>65149</v>
      </c>
    </row>
    <row r="7327" spans="49:56" x14ac:dyDescent="0.3">
      <c r="AW7327" t="s">
        <v>65150</v>
      </c>
      <c r="BA7327" t="s">
        <v>65151</v>
      </c>
      <c r="BB7327" t="s">
        <v>65152</v>
      </c>
      <c r="BD7327" t="s">
        <v>65153</v>
      </c>
    </row>
    <row r="7328" spans="49:56" x14ac:dyDescent="0.3">
      <c r="AW7328" t="s">
        <v>65154</v>
      </c>
      <c r="BA7328" t="s">
        <v>65155</v>
      </c>
      <c r="BB7328" t="s">
        <v>65156</v>
      </c>
      <c r="BD7328" t="s">
        <v>65157</v>
      </c>
    </row>
    <row r="7329" spans="49:56" x14ac:dyDescent="0.3">
      <c r="AW7329" t="s">
        <v>65158</v>
      </c>
      <c r="BA7329" t="s">
        <v>65159</v>
      </c>
      <c r="BB7329" t="s">
        <v>65160</v>
      </c>
      <c r="BD7329" t="s">
        <v>65161</v>
      </c>
    </row>
    <row r="7330" spans="49:56" x14ac:dyDescent="0.3">
      <c r="AW7330" t="s">
        <v>65162</v>
      </c>
      <c r="BA7330" t="s">
        <v>65163</v>
      </c>
      <c r="BB7330" t="s">
        <v>65164</v>
      </c>
      <c r="BD7330" t="s">
        <v>65165</v>
      </c>
    </row>
    <row r="7331" spans="49:56" x14ac:dyDescent="0.3">
      <c r="AW7331" t="s">
        <v>65166</v>
      </c>
      <c r="BA7331" t="s">
        <v>65167</v>
      </c>
      <c r="BB7331" t="s">
        <v>65168</v>
      </c>
      <c r="BD7331" t="s">
        <v>65169</v>
      </c>
    </row>
    <row r="7332" spans="49:56" x14ac:dyDescent="0.3">
      <c r="AW7332" t="s">
        <v>65170</v>
      </c>
      <c r="BA7332" t="s">
        <v>65171</v>
      </c>
      <c r="BB7332" t="s">
        <v>65172</v>
      </c>
      <c r="BD7332" t="s">
        <v>65173</v>
      </c>
    </row>
    <row r="7333" spans="49:56" x14ac:dyDescent="0.3">
      <c r="AW7333" t="s">
        <v>65174</v>
      </c>
      <c r="BA7333" t="s">
        <v>65175</v>
      </c>
      <c r="BB7333" t="s">
        <v>65176</v>
      </c>
      <c r="BD7333" t="s">
        <v>65177</v>
      </c>
    </row>
    <row r="7334" spans="49:56" x14ac:dyDescent="0.3">
      <c r="AW7334" t="s">
        <v>65178</v>
      </c>
      <c r="BA7334" t="s">
        <v>65179</v>
      </c>
      <c r="BB7334" t="s">
        <v>65180</v>
      </c>
      <c r="BD7334" t="s">
        <v>65181</v>
      </c>
    </row>
    <row r="7335" spans="49:56" x14ac:dyDescent="0.3">
      <c r="AW7335" t="s">
        <v>65182</v>
      </c>
      <c r="BA7335" t="s">
        <v>65183</v>
      </c>
      <c r="BB7335" t="s">
        <v>65184</v>
      </c>
      <c r="BD7335" t="s">
        <v>65185</v>
      </c>
    </row>
    <row r="7336" spans="49:56" x14ac:dyDescent="0.3">
      <c r="AW7336" t="s">
        <v>65186</v>
      </c>
      <c r="BA7336" t="s">
        <v>65187</v>
      </c>
      <c r="BB7336" t="s">
        <v>65188</v>
      </c>
      <c r="BD7336" t="s">
        <v>65189</v>
      </c>
    </row>
    <row r="7337" spans="49:56" x14ac:dyDescent="0.3">
      <c r="AW7337" t="s">
        <v>65190</v>
      </c>
      <c r="BA7337" t="s">
        <v>65191</v>
      </c>
      <c r="BB7337" t="s">
        <v>65192</v>
      </c>
      <c r="BD7337" t="s">
        <v>65193</v>
      </c>
    </row>
    <row r="7338" spans="49:56" x14ac:dyDescent="0.3">
      <c r="AW7338" t="s">
        <v>65194</v>
      </c>
      <c r="BA7338" t="s">
        <v>65195</v>
      </c>
      <c r="BB7338" t="s">
        <v>65196</v>
      </c>
      <c r="BD7338" t="s">
        <v>65197</v>
      </c>
    </row>
    <row r="7339" spans="49:56" x14ac:dyDescent="0.3">
      <c r="AW7339" t="s">
        <v>65198</v>
      </c>
      <c r="BA7339" t="s">
        <v>65199</v>
      </c>
      <c r="BB7339" t="s">
        <v>65200</v>
      </c>
      <c r="BD7339" t="s">
        <v>65201</v>
      </c>
    </row>
    <row r="7340" spans="49:56" x14ac:dyDescent="0.3">
      <c r="AW7340" t="s">
        <v>65202</v>
      </c>
      <c r="BA7340" t="s">
        <v>65203</v>
      </c>
      <c r="BB7340" t="s">
        <v>65204</v>
      </c>
      <c r="BD7340" t="s">
        <v>65205</v>
      </c>
    </row>
    <row r="7341" spans="49:56" x14ac:dyDescent="0.3">
      <c r="AW7341" t="s">
        <v>65206</v>
      </c>
      <c r="BA7341" t="s">
        <v>65207</v>
      </c>
      <c r="BB7341" t="s">
        <v>65208</v>
      </c>
      <c r="BD7341" t="s">
        <v>65209</v>
      </c>
    </row>
    <row r="7342" spans="49:56" x14ac:dyDescent="0.3">
      <c r="AW7342" t="s">
        <v>65210</v>
      </c>
      <c r="BA7342" t="s">
        <v>65211</v>
      </c>
      <c r="BB7342" t="s">
        <v>65212</v>
      </c>
      <c r="BD7342" t="s">
        <v>65213</v>
      </c>
    </row>
    <row r="7343" spans="49:56" x14ac:dyDescent="0.3">
      <c r="AW7343" t="s">
        <v>65214</v>
      </c>
      <c r="BA7343" t="s">
        <v>65215</v>
      </c>
      <c r="BB7343" t="s">
        <v>65216</v>
      </c>
      <c r="BD7343" t="s">
        <v>65217</v>
      </c>
    </row>
    <row r="7344" spans="49:56" x14ac:dyDescent="0.3">
      <c r="AW7344" t="s">
        <v>65218</v>
      </c>
      <c r="BA7344" t="s">
        <v>65219</v>
      </c>
      <c r="BB7344" t="s">
        <v>65220</v>
      </c>
      <c r="BD7344" t="s">
        <v>65221</v>
      </c>
    </row>
    <row r="7345" spans="49:56" x14ac:dyDescent="0.3">
      <c r="AW7345" t="s">
        <v>65222</v>
      </c>
      <c r="BA7345" t="s">
        <v>65223</v>
      </c>
      <c r="BB7345" t="s">
        <v>65224</v>
      </c>
      <c r="BD7345" t="s">
        <v>65225</v>
      </c>
    </row>
    <row r="7346" spans="49:56" x14ac:dyDescent="0.3">
      <c r="AW7346" t="s">
        <v>65226</v>
      </c>
      <c r="BA7346" t="s">
        <v>65227</v>
      </c>
      <c r="BB7346" t="s">
        <v>65228</v>
      </c>
      <c r="BD7346" t="s">
        <v>65229</v>
      </c>
    </row>
    <row r="7347" spans="49:56" x14ac:dyDescent="0.3">
      <c r="AW7347" t="s">
        <v>65230</v>
      </c>
      <c r="BA7347" t="s">
        <v>65231</v>
      </c>
      <c r="BB7347" t="s">
        <v>65232</v>
      </c>
      <c r="BD7347" t="s">
        <v>65233</v>
      </c>
    </row>
    <row r="7348" spans="49:56" x14ac:dyDescent="0.3">
      <c r="AW7348" t="s">
        <v>65234</v>
      </c>
      <c r="BA7348" t="s">
        <v>65235</v>
      </c>
      <c r="BB7348" t="s">
        <v>65236</v>
      </c>
      <c r="BD7348" t="s">
        <v>65237</v>
      </c>
    </row>
    <row r="7349" spans="49:56" x14ac:dyDescent="0.3">
      <c r="AW7349" t="s">
        <v>65238</v>
      </c>
      <c r="BA7349" t="s">
        <v>65239</v>
      </c>
      <c r="BB7349" t="s">
        <v>65240</v>
      </c>
      <c r="BD7349" t="s">
        <v>65241</v>
      </c>
    </row>
    <row r="7350" spans="49:56" x14ac:dyDescent="0.3">
      <c r="AW7350" t="s">
        <v>65242</v>
      </c>
      <c r="BA7350" t="s">
        <v>65243</v>
      </c>
      <c r="BB7350" t="s">
        <v>65244</v>
      </c>
      <c r="BD7350" t="s">
        <v>65245</v>
      </c>
    </row>
    <row r="7351" spans="49:56" x14ac:dyDescent="0.3">
      <c r="AW7351" t="s">
        <v>65246</v>
      </c>
      <c r="BA7351" t="s">
        <v>65247</v>
      </c>
      <c r="BB7351" t="s">
        <v>65248</v>
      </c>
      <c r="BD7351" t="s">
        <v>65249</v>
      </c>
    </row>
    <row r="7352" spans="49:56" x14ac:dyDescent="0.3">
      <c r="AW7352" t="s">
        <v>65250</v>
      </c>
      <c r="BA7352" t="s">
        <v>65251</v>
      </c>
      <c r="BB7352" t="s">
        <v>65252</v>
      </c>
      <c r="BD7352" t="s">
        <v>65253</v>
      </c>
    </row>
    <row r="7353" spans="49:56" x14ac:dyDescent="0.3">
      <c r="AW7353" t="s">
        <v>65254</v>
      </c>
      <c r="BA7353" t="s">
        <v>65255</v>
      </c>
      <c r="BB7353" t="s">
        <v>65256</v>
      </c>
      <c r="BD7353" t="s">
        <v>65257</v>
      </c>
    </row>
    <row r="7354" spans="49:56" x14ac:dyDescent="0.3">
      <c r="AW7354" t="s">
        <v>65258</v>
      </c>
      <c r="BA7354" t="s">
        <v>65259</v>
      </c>
      <c r="BB7354" t="s">
        <v>65260</v>
      </c>
      <c r="BD7354" t="s">
        <v>65261</v>
      </c>
    </row>
    <row r="7355" spans="49:56" x14ac:dyDescent="0.3">
      <c r="AW7355" t="s">
        <v>65262</v>
      </c>
      <c r="BA7355" t="s">
        <v>65263</v>
      </c>
      <c r="BB7355" t="s">
        <v>65264</v>
      </c>
      <c r="BD7355" t="s">
        <v>65265</v>
      </c>
    </row>
    <row r="7356" spans="49:56" x14ac:dyDescent="0.3">
      <c r="AW7356" t="s">
        <v>65266</v>
      </c>
      <c r="BA7356" t="s">
        <v>65267</v>
      </c>
      <c r="BB7356" t="s">
        <v>65268</v>
      </c>
      <c r="BD7356" t="s">
        <v>65269</v>
      </c>
    </row>
    <row r="7357" spans="49:56" x14ac:dyDescent="0.3">
      <c r="AW7357" t="s">
        <v>65270</v>
      </c>
      <c r="BA7357" t="s">
        <v>65271</v>
      </c>
      <c r="BB7357" t="s">
        <v>65272</v>
      </c>
      <c r="BD7357" t="s">
        <v>65273</v>
      </c>
    </row>
    <row r="7358" spans="49:56" x14ac:dyDescent="0.3">
      <c r="AW7358" t="s">
        <v>65274</v>
      </c>
      <c r="BA7358" t="s">
        <v>65275</v>
      </c>
      <c r="BB7358" t="s">
        <v>65276</v>
      </c>
      <c r="BD7358" t="s">
        <v>65277</v>
      </c>
    </row>
    <row r="7359" spans="49:56" x14ac:dyDescent="0.3">
      <c r="AW7359" t="s">
        <v>65278</v>
      </c>
      <c r="BA7359" t="s">
        <v>65279</v>
      </c>
      <c r="BB7359" t="s">
        <v>65280</v>
      </c>
      <c r="BD7359" t="s">
        <v>65281</v>
      </c>
    </row>
    <row r="7360" spans="49:56" x14ac:dyDescent="0.3">
      <c r="AW7360" t="s">
        <v>65282</v>
      </c>
      <c r="BA7360" t="s">
        <v>65283</v>
      </c>
      <c r="BB7360" t="s">
        <v>65284</v>
      </c>
      <c r="BD7360" t="s">
        <v>65285</v>
      </c>
    </row>
    <row r="7361" spans="49:56" x14ac:dyDescent="0.3">
      <c r="AW7361" t="s">
        <v>65286</v>
      </c>
      <c r="BA7361" t="s">
        <v>65287</v>
      </c>
      <c r="BB7361" t="s">
        <v>65288</v>
      </c>
      <c r="BD7361" t="s">
        <v>65289</v>
      </c>
    </row>
    <row r="7362" spans="49:56" x14ac:dyDescent="0.3">
      <c r="AW7362" t="s">
        <v>65290</v>
      </c>
      <c r="BA7362" t="s">
        <v>65291</v>
      </c>
      <c r="BB7362" t="s">
        <v>65292</v>
      </c>
      <c r="BD7362" t="s">
        <v>65293</v>
      </c>
    </row>
    <row r="7363" spans="49:56" x14ac:dyDescent="0.3">
      <c r="AW7363" t="s">
        <v>65294</v>
      </c>
      <c r="BA7363" t="s">
        <v>65295</v>
      </c>
      <c r="BB7363" t="s">
        <v>65296</v>
      </c>
      <c r="BD7363" t="s">
        <v>65297</v>
      </c>
    </row>
    <row r="7364" spans="49:56" x14ac:dyDescent="0.3">
      <c r="AW7364" t="s">
        <v>65298</v>
      </c>
      <c r="BA7364" t="s">
        <v>65299</v>
      </c>
      <c r="BB7364" t="s">
        <v>65300</v>
      </c>
      <c r="BD7364" t="s">
        <v>65301</v>
      </c>
    </row>
    <row r="7365" spans="49:56" x14ac:dyDescent="0.3">
      <c r="AW7365" t="s">
        <v>65302</v>
      </c>
      <c r="BA7365" t="s">
        <v>65303</v>
      </c>
      <c r="BB7365" t="s">
        <v>65304</v>
      </c>
      <c r="BD7365" t="s">
        <v>65305</v>
      </c>
    </row>
    <row r="7366" spans="49:56" x14ac:dyDescent="0.3">
      <c r="AW7366" t="s">
        <v>65306</v>
      </c>
      <c r="BA7366" t="s">
        <v>65307</v>
      </c>
      <c r="BB7366" t="s">
        <v>65308</v>
      </c>
      <c r="BD7366" t="s">
        <v>65309</v>
      </c>
    </row>
    <row r="7367" spans="49:56" x14ac:dyDescent="0.3">
      <c r="AW7367" t="s">
        <v>65310</v>
      </c>
      <c r="BA7367" t="s">
        <v>65311</v>
      </c>
      <c r="BB7367" t="s">
        <v>65312</v>
      </c>
      <c r="BD7367" t="s">
        <v>65313</v>
      </c>
    </row>
    <row r="7368" spans="49:56" x14ac:dyDescent="0.3">
      <c r="AW7368" t="s">
        <v>65314</v>
      </c>
      <c r="BA7368" t="s">
        <v>65315</v>
      </c>
      <c r="BB7368" t="s">
        <v>65316</v>
      </c>
      <c r="BD7368" t="s">
        <v>65317</v>
      </c>
    </row>
    <row r="7369" spans="49:56" x14ac:dyDescent="0.3">
      <c r="AW7369" t="s">
        <v>65318</v>
      </c>
      <c r="BA7369" t="s">
        <v>65319</v>
      </c>
      <c r="BB7369" t="s">
        <v>65320</v>
      </c>
      <c r="BD7369" t="s">
        <v>65321</v>
      </c>
    </row>
    <row r="7370" spans="49:56" x14ac:dyDescent="0.3">
      <c r="AW7370" t="s">
        <v>65322</v>
      </c>
      <c r="BA7370" t="s">
        <v>65323</v>
      </c>
      <c r="BB7370" t="s">
        <v>65324</v>
      </c>
      <c r="BD7370" t="s">
        <v>65325</v>
      </c>
    </row>
    <row r="7371" spans="49:56" x14ac:dyDescent="0.3">
      <c r="AW7371" t="s">
        <v>65326</v>
      </c>
      <c r="BA7371" t="s">
        <v>65327</v>
      </c>
      <c r="BB7371" t="s">
        <v>65328</v>
      </c>
      <c r="BD7371" t="s">
        <v>65329</v>
      </c>
    </row>
    <row r="7372" spans="49:56" x14ac:dyDescent="0.3">
      <c r="AW7372" t="s">
        <v>65330</v>
      </c>
      <c r="BA7372" t="s">
        <v>65331</v>
      </c>
      <c r="BB7372" t="s">
        <v>65332</v>
      </c>
      <c r="BD7372" t="s">
        <v>65333</v>
      </c>
    </row>
    <row r="7373" spans="49:56" x14ac:dyDescent="0.3">
      <c r="AW7373" t="s">
        <v>65334</v>
      </c>
      <c r="BA7373" t="s">
        <v>65335</v>
      </c>
      <c r="BB7373" t="s">
        <v>880</v>
      </c>
      <c r="BD7373" t="s">
        <v>65336</v>
      </c>
    </row>
    <row r="7374" spans="49:56" x14ac:dyDescent="0.3">
      <c r="AW7374" t="s">
        <v>65337</v>
      </c>
      <c r="BA7374" t="s">
        <v>65338</v>
      </c>
      <c r="BB7374" t="s">
        <v>65339</v>
      </c>
      <c r="BD7374" t="s">
        <v>65340</v>
      </c>
    </row>
    <row r="7375" spans="49:56" x14ac:dyDescent="0.3">
      <c r="AW7375" t="s">
        <v>65341</v>
      </c>
      <c r="BA7375" t="s">
        <v>65342</v>
      </c>
      <c r="BB7375" t="s">
        <v>65343</v>
      </c>
      <c r="BD7375" t="s">
        <v>65344</v>
      </c>
    </row>
    <row r="7376" spans="49:56" x14ac:dyDescent="0.3">
      <c r="AW7376" t="s">
        <v>65345</v>
      </c>
      <c r="BA7376" t="s">
        <v>65346</v>
      </c>
      <c r="BB7376" t="s">
        <v>65347</v>
      </c>
      <c r="BD7376" t="s">
        <v>65348</v>
      </c>
    </row>
    <row r="7377" spans="49:56" x14ac:dyDescent="0.3">
      <c r="AW7377" t="s">
        <v>65349</v>
      </c>
      <c r="BA7377" t="s">
        <v>65350</v>
      </c>
      <c r="BB7377" t="s">
        <v>65351</v>
      </c>
      <c r="BD7377" t="s">
        <v>65352</v>
      </c>
    </row>
    <row r="7378" spans="49:56" x14ac:dyDescent="0.3">
      <c r="AW7378" t="s">
        <v>65353</v>
      </c>
      <c r="BA7378" t="s">
        <v>65354</v>
      </c>
      <c r="BB7378" t="s">
        <v>65355</v>
      </c>
      <c r="BD7378" t="s">
        <v>65356</v>
      </c>
    </row>
    <row r="7379" spans="49:56" x14ac:dyDescent="0.3">
      <c r="AW7379" t="s">
        <v>65357</v>
      </c>
      <c r="BA7379" t="s">
        <v>65358</v>
      </c>
      <c r="BB7379" t="s">
        <v>65359</v>
      </c>
      <c r="BD7379" t="s">
        <v>65360</v>
      </c>
    </row>
    <row r="7380" spans="49:56" x14ac:dyDescent="0.3">
      <c r="AW7380" t="s">
        <v>65361</v>
      </c>
      <c r="BA7380" t="s">
        <v>65362</v>
      </c>
      <c r="BB7380" t="s">
        <v>65363</v>
      </c>
      <c r="BD7380" t="s">
        <v>65364</v>
      </c>
    </row>
    <row r="7381" spans="49:56" x14ac:dyDescent="0.3">
      <c r="AW7381" t="s">
        <v>65365</v>
      </c>
      <c r="BA7381" t="s">
        <v>65366</v>
      </c>
      <c r="BB7381" t="s">
        <v>65367</v>
      </c>
      <c r="BD7381" t="s">
        <v>65368</v>
      </c>
    </row>
    <row r="7382" spans="49:56" x14ac:dyDescent="0.3">
      <c r="AW7382" t="s">
        <v>65369</v>
      </c>
      <c r="BA7382" t="s">
        <v>65370</v>
      </c>
      <c r="BB7382" t="s">
        <v>65371</v>
      </c>
      <c r="BD7382" t="s">
        <v>65372</v>
      </c>
    </row>
    <row r="7383" spans="49:56" x14ac:dyDescent="0.3">
      <c r="AW7383" t="s">
        <v>65373</v>
      </c>
      <c r="BA7383" t="s">
        <v>65374</v>
      </c>
      <c r="BB7383" t="s">
        <v>65375</v>
      </c>
      <c r="BD7383" t="s">
        <v>65376</v>
      </c>
    </row>
    <row r="7384" spans="49:56" x14ac:dyDescent="0.3">
      <c r="AW7384" t="s">
        <v>65377</v>
      </c>
      <c r="BA7384" t="s">
        <v>65378</v>
      </c>
      <c r="BB7384" t="s">
        <v>65379</v>
      </c>
      <c r="BD7384" t="s">
        <v>65380</v>
      </c>
    </row>
    <row r="7385" spans="49:56" x14ac:dyDescent="0.3">
      <c r="AW7385" t="s">
        <v>65381</v>
      </c>
      <c r="BA7385" t="s">
        <v>65382</v>
      </c>
      <c r="BB7385" t="s">
        <v>65383</v>
      </c>
      <c r="BD7385" t="s">
        <v>65384</v>
      </c>
    </row>
    <row r="7386" spans="49:56" x14ac:dyDescent="0.3">
      <c r="AW7386" t="s">
        <v>65385</v>
      </c>
      <c r="BA7386" t="s">
        <v>65386</v>
      </c>
      <c r="BB7386" t="s">
        <v>65387</v>
      </c>
      <c r="BD7386" t="s">
        <v>65388</v>
      </c>
    </row>
    <row r="7387" spans="49:56" x14ac:dyDescent="0.3">
      <c r="AW7387" t="s">
        <v>65389</v>
      </c>
      <c r="BA7387" t="s">
        <v>65390</v>
      </c>
      <c r="BB7387" t="s">
        <v>65391</v>
      </c>
      <c r="BD7387" t="s">
        <v>65392</v>
      </c>
    </row>
    <row r="7388" spans="49:56" x14ac:dyDescent="0.3">
      <c r="AW7388" t="s">
        <v>65393</v>
      </c>
      <c r="BA7388" t="s">
        <v>65394</v>
      </c>
      <c r="BB7388" t="s">
        <v>65395</v>
      </c>
      <c r="BD7388" t="s">
        <v>65396</v>
      </c>
    </row>
    <row r="7389" spans="49:56" x14ac:dyDescent="0.3">
      <c r="AW7389" t="s">
        <v>65397</v>
      </c>
      <c r="BA7389" t="s">
        <v>65398</v>
      </c>
      <c r="BB7389" t="s">
        <v>65399</v>
      </c>
      <c r="BD7389" t="s">
        <v>65400</v>
      </c>
    </row>
    <row r="7390" spans="49:56" x14ac:dyDescent="0.3">
      <c r="AW7390" t="s">
        <v>65401</v>
      </c>
      <c r="BA7390" t="s">
        <v>65402</v>
      </c>
      <c r="BB7390" t="s">
        <v>65403</v>
      </c>
      <c r="BD7390" t="s">
        <v>65404</v>
      </c>
    </row>
    <row r="7391" spans="49:56" x14ac:dyDescent="0.3">
      <c r="AW7391" t="s">
        <v>65405</v>
      </c>
      <c r="BA7391" t="s">
        <v>65406</v>
      </c>
      <c r="BB7391" t="s">
        <v>65407</v>
      </c>
      <c r="BD7391" t="s">
        <v>65408</v>
      </c>
    </row>
    <row r="7392" spans="49:56" x14ac:dyDescent="0.3">
      <c r="AW7392" t="s">
        <v>65409</v>
      </c>
      <c r="BA7392" t="s">
        <v>65410</v>
      </c>
      <c r="BB7392" t="s">
        <v>65411</v>
      </c>
      <c r="BD7392" t="s">
        <v>65412</v>
      </c>
    </row>
    <row r="7393" spans="49:56" x14ac:dyDescent="0.3">
      <c r="AW7393" t="s">
        <v>65413</v>
      </c>
      <c r="BA7393" t="s">
        <v>65414</v>
      </c>
      <c r="BB7393" t="s">
        <v>65415</v>
      </c>
      <c r="BD7393" t="s">
        <v>65416</v>
      </c>
    </row>
    <row r="7394" spans="49:56" x14ac:dyDescent="0.3">
      <c r="AW7394" t="s">
        <v>65417</v>
      </c>
      <c r="BA7394" t="s">
        <v>65418</v>
      </c>
      <c r="BB7394" t="s">
        <v>65419</v>
      </c>
      <c r="BD7394" t="s">
        <v>65420</v>
      </c>
    </row>
    <row r="7395" spans="49:56" x14ac:dyDescent="0.3">
      <c r="AW7395" t="s">
        <v>65421</v>
      </c>
      <c r="BA7395" t="s">
        <v>65422</v>
      </c>
      <c r="BB7395" t="s">
        <v>65423</v>
      </c>
      <c r="BD7395" t="s">
        <v>65424</v>
      </c>
    </row>
    <row r="7396" spans="49:56" x14ac:dyDescent="0.3">
      <c r="AW7396" t="s">
        <v>65425</v>
      </c>
      <c r="BA7396" t="s">
        <v>65426</v>
      </c>
      <c r="BB7396" t="s">
        <v>65427</v>
      </c>
      <c r="BD7396" t="s">
        <v>65428</v>
      </c>
    </row>
    <row r="7397" spans="49:56" x14ac:dyDescent="0.3">
      <c r="AW7397" t="s">
        <v>65429</v>
      </c>
      <c r="BA7397" t="s">
        <v>65430</v>
      </c>
      <c r="BB7397" t="s">
        <v>65431</v>
      </c>
      <c r="BD7397" t="s">
        <v>65432</v>
      </c>
    </row>
    <row r="7398" spans="49:56" x14ac:dyDescent="0.3">
      <c r="AW7398" t="s">
        <v>65433</v>
      </c>
      <c r="BA7398" t="s">
        <v>65434</v>
      </c>
      <c r="BB7398" t="s">
        <v>65435</v>
      </c>
      <c r="BD7398" t="s">
        <v>65436</v>
      </c>
    </row>
    <row r="7399" spans="49:56" x14ac:dyDescent="0.3">
      <c r="AW7399" t="s">
        <v>65437</v>
      </c>
      <c r="BA7399" t="s">
        <v>65438</v>
      </c>
      <c r="BB7399" t="s">
        <v>65439</v>
      </c>
      <c r="BD7399" t="s">
        <v>65440</v>
      </c>
    </row>
    <row r="7400" spans="49:56" x14ac:dyDescent="0.3">
      <c r="AW7400" t="s">
        <v>65441</v>
      </c>
      <c r="BA7400" t="s">
        <v>65442</v>
      </c>
      <c r="BB7400" t="s">
        <v>65443</v>
      </c>
      <c r="BD7400" t="s">
        <v>65444</v>
      </c>
    </row>
    <row r="7401" spans="49:56" x14ac:dyDescent="0.3">
      <c r="AW7401" t="s">
        <v>65445</v>
      </c>
      <c r="BA7401" t="s">
        <v>65446</v>
      </c>
      <c r="BB7401" t="s">
        <v>65447</v>
      </c>
      <c r="BD7401" t="s">
        <v>65448</v>
      </c>
    </row>
    <row r="7402" spans="49:56" x14ac:dyDescent="0.3">
      <c r="AW7402" t="s">
        <v>65449</v>
      </c>
      <c r="BA7402" t="s">
        <v>65450</v>
      </c>
      <c r="BB7402" t="s">
        <v>65451</v>
      </c>
      <c r="BD7402" t="s">
        <v>65452</v>
      </c>
    </row>
    <row r="7403" spans="49:56" x14ac:dyDescent="0.3">
      <c r="AW7403" t="s">
        <v>65453</v>
      </c>
      <c r="BA7403" t="s">
        <v>65454</v>
      </c>
      <c r="BB7403" t="s">
        <v>65455</v>
      </c>
      <c r="BD7403" t="s">
        <v>65456</v>
      </c>
    </row>
    <row r="7404" spans="49:56" x14ac:dyDescent="0.3">
      <c r="AW7404" t="s">
        <v>65457</v>
      </c>
      <c r="BA7404" t="s">
        <v>65458</v>
      </c>
      <c r="BB7404" t="s">
        <v>65459</v>
      </c>
      <c r="BD7404" t="s">
        <v>65460</v>
      </c>
    </row>
    <row r="7405" spans="49:56" x14ac:dyDescent="0.3">
      <c r="AW7405" t="s">
        <v>65461</v>
      </c>
      <c r="BA7405" t="s">
        <v>65462</v>
      </c>
      <c r="BB7405" t="s">
        <v>65463</v>
      </c>
      <c r="BD7405" t="s">
        <v>65464</v>
      </c>
    </row>
    <row r="7406" spans="49:56" x14ac:dyDescent="0.3">
      <c r="AW7406" t="s">
        <v>65465</v>
      </c>
      <c r="BA7406" t="s">
        <v>65466</v>
      </c>
      <c r="BB7406" t="s">
        <v>65467</v>
      </c>
      <c r="BD7406" t="s">
        <v>65468</v>
      </c>
    </row>
    <row r="7407" spans="49:56" x14ac:dyDescent="0.3">
      <c r="AW7407" t="s">
        <v>65469</v>
      </c>
      <c r="BA7407" t="s">
        <v>65470</v>
      </c>
      <c r="BB7407" t="s">
        <v>65471</v>
      </c>
      <c r="BD7407" t="s">
        <v>65472</v>
      </c>
    </row>
    <row r="7408" spans="49:56" x14ac:dyDescent="0.3">
      <c r="AW7408" t="s">
        <v>65473</v>
      </c>
      <c r="BA7408" t="s">
        <v>65474</v>
      </c>
      <c r="BB7408" t="s">
        <v>65475</v>
      </c>
      <c r="BD7408" t="s">
        <v>65476</v>
      </c>
    </row>
    <row r="7409" spans="49:56" x14ac:dyDescent="0.3">
      <c r="AW7409" t="s">
        <v>65477</v>
      </c>
      <c r="BA7409" t="s">
        <v>65478</v>
      </c>
      <c r="BB7409" t="s">
        <v>65479</v>
      </c>
      <c r="BD7409" t="s">
        <v>65480</v>
      </c>
    </row>
    <row r="7410" spans="49:56" x14ac:dyDescent="0.3">
      <c r="AW7410" t="s">
        <v>65481</v>
      </c>
      <c r="BA7410" t="s">
        <v>65482</v>
      </c>
      <c r="BB7410" t="s">
        <v>65483</v>
      </c>
      <c r="BD7410" t="s">
        <v>65484</v>
      </c>
    </row>
    <row r="7411" spans="49:56" x14ac:dyDescent="0.3">
      <c r="AW7411" t="s">
        <v>65485</v>
      </c>
      <c r="BA7411" t="s">
        <v>65486</v>
      </c>
      <c r="BB7411" t="s">
        <v>65487</v>
      </c>
      <c r="BD7411" t="s">
        <v>65488</v>
      </c>
    </row>
    <row r="7412" spans="49:56" x14ac:dyDescent="0.3">
      <c r="AW7412" t="s">
        <v>65489</v>
      </c>
      <c r="BA7412" t="s">
        <v>65490</v>
      </c>
      <c r="BB7412" t="s">
        <v>65491</v>
      </c>
      <c r="BD7412" t="s">
        <v>65492</v>
      </c>
    </row>
    <row r="7413" spans="49:56" x14ac:dyDescent="0.3">
      <c r="AW7413" t="s">
        <v>65493</v>
      </c>
      <c r="BA7413" t="s">
        <v>65494</v>
      </c>
      <c r="BB7413" t="s">
        <v>65495</v>
      </c>
      <c r="BD7413" t="s">
        <v>65496</v>
      </c>
    </row>
    <row r="7414" spans="49:56" x14ac:dyDescent="0.3">
      <c r="AW7414" t="s">
        <v>65497</v>
      </c>
      <c r="BA7414" t="s">
        <v>65498</v>
      </c>
      <c r="BB7414" t="s">
        <v>65499</v>
      </c>
      <c r="BD7414" t="s">
        <v>65500</v>
      </c>
    </row>
    <row r="7415" spans="49:56" x14ac:dyDescent="0.3">
      <c r="AW7415" t="s">
        <v>65501</v>
      </c>
      <c r="BA7415" t="s">
        <v>65502</v>
      </c>
      <c r="BB7415" t="s">
        <v>65503</v>
      </c>
      <c r="BD7415" t="s">
        <v>65504</v>
      </c>
    </row>
    <row r="7416" spans="49:56" x14ac:dyDescent="0.3">
      <c r="AW7416" t="s">
        <v>65505</v>
      </c>
      <c r="BA7416" t="s">
        <v>65506</v>
      </c>
      <c r="BB7416" t="s">
        <v>65507</v>
      </c>
      <c r="BD7416" t="s">
        <v>65508</v>
      </c>
    </row>
    <row r="7417" spans="49:56" x14ac:dyDescent="0.3">
      <c r="AW7417" t="s">
        <v>65509</v>
      </c>
      <c r="BA7417" t="s">
        <v>65510</v>
      </c>
      <c r="BB7417" t="s">
        <v>65511</v>
      </c>
      <c r="BD7417" t="s">
        <v>65512</v>
      </c>
    </row>
    <row r="7418" spans="49:56" x14ac:dyDescent="0.3">
      <c r="AW7418" t="s">
        <v>65513</v>
      </c>
      <c r="BA7418" t="s">
        <v>65514</v>
      </c>
      <c r="BB7418" t="s">
        <v>65515</v>
      </c>
      <c r="BD7418" t="s">
        <v>65516</v>
      </c>
    </row>
    <row r="7419" spans="49:56" x14ac:dyDescent="0.3">
      <c r="AW7419" t="s">
        <v>65517</v>
      </c>
      <c r="BA7419" t="s">
        <v>65518</v>
      </c>
      <c r="BB7419" t="s">
        <v>65519</v>
      </c>
      <c r="BD7419" t="s">
        <v>65520</v>
      </c>
    </row>
    <row r="7420" spans="49:56" x14ac:dyDescent="0.3">
      <c r="AW7420" t="s">
        <v>65521</v>
      </c>
      <c r="BA7420" t="s">
        <v>65522</v>
      </c>
      <c r="BB7420" t="s">
        <v>65523</v>
      </c>
      <c r="BD7420" t="s">
        <v>65524</v>
      </c>
    </row>
    <row r="7421" spans="49:56" x14ac:dyDescent="0.3">
      <c r="AW7421" t="s">
        <v>65525</v>
      </c>
      <c r="BA7421" t="s">
        <v>65526</v>
      </c>
      <c r="BB7421" t="s">
        <v>65527</v>
      </c>
      <c r="BD7421" t="s">
        <v>65528</v>
      </c>
    </row>
    <row r="7422" spans="49:56" x14ac:dyDescent="0.3">
      <c r="AW7422" t="s">
        <v>65529</v>
      </c>
      <c r="BA7422" t="s">
        <v>65530</v>
      </c>
      <c r="BB7422" t="s">
        <v>65531</v>
      </c>
      <c r="BD7422" t="s">
        <v>65532</v>
      </c>
    </row>
    <row r="7423" spans="49:56" x14ac:dyDescent="0.3">
      <c r="AW7423" t="s">
        <v>65533</v>
      </c>
      <c r="BA7423" t="s">
        <v>65534</v>
      </c>
      <c r="BB7423" t="s">
        <v>65535</v>
      </c>
      <c r="BD7423" t="s">
        <v>65536</v>
      </c>
    </row>
    <row r="7424" spans="49:56" x14ac:dyDescent="0.3">
      <c r="AW7424" t="s">
        <v>65537</v>
      </c>
      <c r="BA7424" t="s">
        <v>65538</v>
      </c>
      <c r="BB7424" t="s">
        <v>65539</v>
      </c>
      <c r="BD7424" t="s">
        <v>65540</v>
      </c>
    </row>
    <row r="7425" spans="49:56" x14ac:dyDescent="0.3">
      <c r="AW7425" t="s">
        <v>65541</v>
      </c>
      <c r="BA7425" t="s">
        <v>65542</v>
      </c>
      <c r="BB7425" t="s">
        <v>14967</v>
      </c>
      <c r="BD7425" t="s">
        <v>65543</v>
      </c>
    </row>
    <row r="7426" spans="49:56" x14ac:dyDescent="0.3">
      <c r="AW7426" t="s">
        <v>65544</v>
      </c>
      <c r="BA7426" t="s">
        <v>65545</v>
      </c>
      <c r="BB7426" t="s">
        <v>65546</v>
      </c>
      <c r="BD7426" t="s">
        <v>65547</v>
      </c>
    </row>
    <row r="7427" spans="49:56" x14ac:dyDescent="0.3">
      <c r="AW7427" t="s">
        <v>65548</v>
      </c>
      <c r="BA7427" t="s">
        <v>65549</v>
      </c>
      <c r="BB7427" t="s">
        <v>65550</v>
      </c>
      <c r="BD7427" t="s">
        <v>65551</v>
      </c>
    </row>
    <row r="7428" spans="49:56" x14ac:dyDescent="0.3">
      <c r="AW7428" t="s">
        <v>65552</v>
      </c>
      <c r="BA7428" t="s">
        <v>65553</v>
      </c>
      <c r="BB7428" t="s">
        <v>65554</v>
      </c>
      <c r="BD7428" t="s">
        <v>65555</v>
      </c>
    </row>
    <row r="7429" spans="49:56" x14ac:dyDescent="0.3">
      <c r="AW7429" t="s">
        <v>65556</v>
      </c>
      <c r="BA7429" t="s">
        <v>41826</v>
      </c>
      <c r="BB7429" t="s">
        <v>65557</v>
      </c>
      <c r="BD7429" t="s">
        <v>65558</v>
      </c>
    </row>
    <row r="7430" spans="49:56" x14ac:dyDescent="0.3">
      <c r="AW7430" t="s">
        <v>65559</v>
      </c>
      <c r="BA7430" t="s">
        <v>65560</v>
      </c>
      <c r="BB7430" t="s">
        <v>65561</v>
      </c>
      <c r="BD7430" t="s">
        <v>65562</v>
      </c>
    </row>
    <row r="7431" spans="49:56" x14ac:dyDescent="0.3">
      <c r="AW7431" t="s">
        <v>65563</v>
      </c>
      <c r="BA7431" t="s">
        <v>65564</v>
      </c>
      <c r="BB7431" t="s">
        <v>65565</v>
      </c>
      <c r="BD7431" t="s">
        <v>65566</v>
      </c>
    </row>
    <row r="7432" spans="49:56" x14ac:dyDescent="0.3">
      <c r="AW7432" t="s">
        <v>65567</v>
      </c>
      <c r="BA7432" t="s">
        <v>65568</v>
      </c>
      <c r="BB7432" t="s">
        <v>65569</v>
      </c>
      <c r="BD7432" t="s">
        <v>65570</v>
      </c>
    </row>
    <row r="7433" spans="49:56" x14ac:dyDescent="0.3">
      <c r="AW7433" t="s">
        <v>65571</v>
      </c>
      <c r="BA7433" t="s">
        <v>65572</v>
      </c>
      <c r="BB7433" t="s">
        <v>65573</v>
      </c>
      <c r="BD7433" t="s">
        <v>65574</v>
      </c>
    </row>
    <row r="7434" spans="49:56" x14ac:dyDescent="0.3">
      <c r="AW7434" t="s">
        <v>65575</v>
      </c>
      <c r="BA7434" t="s">
        <v>65576</v>
      </c>
      <c r="BB7434" t="s">
        <v>65577</v>
      </c>
      <c r="BD7434" t="s">
        <v>65578</v>
      </c>
    </row>
    <row r="7435" spans="49:56" x14ac:dyDescent="0.3">
      <c r="AW7435" t="s">
        <v>65579</v>
      </c>
      <c r="BA7435" t="s">
        <v>65580</v>
      </c>
      <c r="BB7435" t="s">
        <v>65581</v>
      </c>
      <c r="BD7435" t="s">
        <v>65582</v>
      </c>
    </row>
    <row r="7436" spans="49:56" x14ac:dyDescent="0.3">
      <c r="AW7436" t="s">
        <v>65583</v>
      </c>
      <c r="BA7436" t="s">
        <v>65584</v>
      </c>
      <c r="BB7436" t="s">
        <v>65585</v>
      </c>
      <c r="BD7436" t="s">
        <v>65586</v>
      </c>
    </row>
    <row r="7437" spans="49:56" x14ac:dyDescent="0.3">
      <c r="AW7437" t="s">
        <v>65587</v>
      </c>
      <c r="BA7437" t="s">
        <v>65588</v>
      </c>
      <c r="BB7437" t="s">
        <v>65589</v>
      </c>
      <c r="BD7437" t="s">
        <v>65590</v>
      </c>
    </row>
    <row r="7438" spans="49:56" x14ac:dyDescent="0.3">
      <c r="AW7438" t="s">
        <v>65591</v>
      </c>
      <c r="BA7438" t="s">
        <v>65592</v>
      </c>
      <c r="BB7438" t="s">
        <v>65593</v>
      </c>
      <c r="BD7438" t="s">
        <v>65594</v>
      </c>
    </row>
    <row r="7439" spans="49:56" x14ac:dyDescent="0.3">
      <c r="AW7439" t="s">
        <v>65595</v>
      </c>
      <c r="BA7439" t="s">
        <v>65596</v>
      </c>
      <c r="BB7439" t="s">
        <v>65597</v>
      </c>
      <c r="BD7439" t="s">
        <v>65598</v>
      </c>
    </row>
    <row r="7440" spans="49:56" x14ac:dyDescent="0.3">
      <c r="AW7440" t="s">
        <v>65599</v>
      </c>
      <c r="BA7440" t="s">
        <v>65600</v>
      </c>
      <c r="BB7440" t="s">
        <v>65601</v>
      </c>
      <c r="BD7440" t="s">
        <v>65602</v>
      </c>
    </row>
    <row r="7441" spans="49:56" x14ac:dyDescent="0.3">
      <c r="AW7441" t="s">
        <v>65603</v>
      </c>
      <c r="BA7441" t="s">
        <v>65604</v>
      </c>
      <c r="BB7441" t="s">
        <v>65605</v>
      </c>
      <c r="BD7441" t="s">
        <v>65606</v>
      </c>
    </row>
    <row r="7442" spans="49:56" x14ac:dyDescent="0.3">
      <c r="AW7442" t="s">
        <v>65607</v>
      </c>
      <c r="BA7442" t="s">
        <v>65608</v>
      </c>
      <c r="BB7442" t="s">
        <v>65609</v>
      </c>
      <c r="BD7442" t="s">
        <v>65610</v>
      </c>
    </row>
    <row r="7443" spans="49:56" x14ac:dyDescent="0.3">
      <c r="AW7443" t="s">
        <v>65611</v>
      </c>
      <c r="BA7443" t="s">
        <v>65612</v>
      </c>
      <c r="BB7443" t="s">
        <v>65613</v>
      </c>
      <c r="BD7443" t="s">
        <v>65614</v>
      </c>
    </row>
    <row r="7444" spans="49:56" x14ac:dyDescent="0.3">
      <c r="AW7444" t="s">
        <v>65615</v>
      </c>
      <c r="BA7444" t="s">
        <v>65616</v>
      </c>
      <c r="BB7444" t="s">
        <v>65617</v>
      </c>
      <c r="BD7444" t="s">
        <v>65618</v>
      </c>
    </row>
    <row r="7445" spans="49:56" x14ac:dyDescent="0.3">
      <c r="AW7445" t="s">
        <v>65619</v>
      </c>
      <c r="BA7445" t="s">
        <v>65620</v>
      </c>
      <c r="BB7445" t="s">
        <v>65621</v>
      </c>
      <c r="BD7445" t="s">
        <v>65622</v>
      </c>
    </row>
    <row r="7446" spans="49:56" x14ac:dyDescent="0.3">
      <c r="AW7446" t="s">
        <v>65623</v>
      </c>
      <c r="BA7446" t="s">
        <v>65624</v>
      </c>
      <c r="BB7446" t="s">
        <v>65625</v>
      </c>
      <c r="BD7446" t="s">
        <v>65626</v>
      </c>
    </row>
    <row r="7447" spans="49:56" x14ac:dyDescent="0.3">
      <c r="AW7447" t="s">
        <v>65627</v>
      </c>
      <c r="BA7447" t="s">
        <v>65628</v>
      </c>
      <c r="BB7447" t="s">
        <v>65629</v>
      </c>
      <c r="BD7447" t="s">
        <v>65630</v>
      </c>
    </row>
    <row r="7448" spans="49:56" x14ac:dyDescent="0.3">
      <c r="AW7448" t="s">
        <v>65631</v>
      </c>
      <c r="BA7448" t="s">
        <v>65632</v>
      </c>
      <c r="BB7448" t="s">
        <v>65633</v>
      </c>
      <c r="BD7448" t="s">
        <v>65634</v>
      </c>
    </row>
    <row r="7449" spans="49:56" x14ac:dyDescent="0.3">
      <c r="AW7449" t="s">
        <v>65635</v>
      </c>
      <c r="BA7449" t="s">
        <v>65636</v>
      </c>
      <c r="BB7449" t="s">
        <v>65637</v>
      </c>
      <c r="BD7449" t="s">
        <v>65638</v>
      </c>
    </row>
    <row r="7450" spans="49:56" x14ac:dyDescent="0.3">
      <c r="AW7450" t="s">
        <v>65639</v>
      </c>
      <c r="BA7450" t="s">
        <v>65640</v>
      </c>
      <c r="BB7450" t="s">
        <v>65641</v>
      </c>
      <c r="BD7450" t="s">
        <v>65642</v>
      </c>
    </row>
    <row r="7451" spans="49:56" x14ac:dyDescent="0.3">
      <c r="AW7451" t="s">
        <v>65643</v>
      </c>
      <c r="BA7451" t="s">
        <v>65644</v>
      </c>
      <c r="BB7451" t="s">
        <v>65645</v>
      </c>
      <c r="BD7451" t="s">
        <v>65646</v>
      </c>
    </row>
    <row r="7452" spans="49:56" x14ac:dyDescent="0.3">
      <c r="AW7452" t="s">
        <v>65647</v>
      </c>
      <c r="BA7452" t="s">
        <v>65648</v>
      </c>
      <c r="BB7452" t="s">
        <v>65649</v>
      </c>
      <c r="BD7452" t="s">
        <v>65650</v>
      </c>
    </row>
    <row r="7453" spans="49:56" x14ac:dyDescent="0.3">
      <c r="AW7453" t="s">
        <v>65651</v>
      </c>
      <c r="BA7453" t="s">
        <v>65652</v>
      </c>
      <c r="BB7453" t="s">
        <v>65653</v>
      </c>
      <c r="BD7453" t="s">
        <v>65654</v>
      </c>
    </row>
    <row r="7454" spans="49:56" x14ac:dyDescent="0.3">
      <c r="AW7454" t="s">
        <v>65655</v>
      </c>
      <c r="BA7454" t="s">
        <v>65656</v>
      </c>
      <c r="BB7454" t="s">
        <v>65657</v>
      </c>
      <c r="BD7454" t="s">
        <v>65658</v>
      </c>
    </row>
    <row r="7455" spans="49:56" x14ac:dyDescent="0.3">
      <c r="AW7455" t="s">
        <v>65659</v>
      </c>
      <c r="BA7455" t="s">
        <v>65660</v>
      </c>
      <c r="BB7455" t="s">
        <v>65661</v>
      </c>
      <c r="BD7455" t="s">
        <v>65662</v>
      </c>
    </row>
    <row r="7456" spans="49:56" x14ac:dyDescent="0.3">
      <c r="AW7456" t="s">
        <v>65663</v>
      </c>
      <c r="BA7456" t="s">
        <v>65664</v>
      </c>
      <c r="BB7456" t="s">
        <v>65665</v>
      </c>
      <c r="BD7456" t="s">
        <v>65666</v>
      </c>
    </row>
    <row r="7457" spans="49:56" x14ac:dyDescent="0.3">
      <c r="AW7457" t="s">
        <v>65667</v>
      </c>
      <c r="BA7457" t="s">
        <v>65668</v>
      </c>
      <c r="BB7457" t="s">
        <v>65669</v>
      </c>
      <c r="BD7457" t="s">
        <v>65670</v>
      </c>
    </row>
    <row r="7458" spans="49:56" x14ac:dyDescent="0.3">
      <c r="AW7458" t="s">
        <v>65671</v>
      </c>
      <c r="BA7458" t="s">
        <v>65672</v>
      </c>
      <c r="BB7458" t="s">
        <v>65673</v>
      </c>
      <c r="BD7458" t="s">
        <v>65674</v>
      </c>
    </row>
    <row r="7459" spans="49:56" x14ac:dyDescent="0.3">
      <c r="AW7459" t="s">
        <v>65675</v>
      </c>
      <c r="BA7459" t="s">
        <v>65676</v>
      </c>
      <c r="BB7459" t="s">
        <v>65677</v>
      </c>
      <c r="BD7459" t="s">
        <v>65678</v>
      </c>
    </row>
    <row r="7460" spans="49:56" x14ac:dyDescent="0.3">
      <c r="AW7460" t="s">
        <v>65679</v>
      </c>
      <c r="BA7460" t="s">
        <v>65680</v>
      </c>
      <c r="BB7460" t="s">
        <v>65681</v>
      </c>
      <c r="BD7460" t="s">
        <v>65682</v>
      </c>
    </row>
    <row r="7461" spans="49:56" x14ac:dyDescent="0.3">
      <c r="AW7461" t="s">
        <v>65683</v>
      </c>
      <c r="BA7461" t="s">
        <v>65684</v>
      </c>
      <c r="BB7461" t="s">
        <v>65685</v>
      </c>
      <c r="BD7461" t="s">
        <v>65686</v>
      </c>
    </row>
    <row r="7462" spans="49:56" x14ac:dyDescent="0.3">
      <c r="AW7462" t="s">
        <v>65687</v>
      </c>
      <c r="BA7462" t="s">
        <v>65688</v>
      </c>
      <c r="BB7462" t="s">
        <v>65689</v>
      </c>
      <c r="BD7462" t="s">
        <v>65690</v>
      </c>
    </row>
    <row r="7463" spans="49:56" x14ac:dyDescent="0.3">
      <c r="AW7463" t="s">
        <v>65691</v>
      </c>
      <c r="BA7463" t="s">
        <v>65692</v>
      </c>
      <c r="BB7463" t="s">
        <v>65693</v>
      </c>
      <c r="BD7463" t="s">
        <v>65694</v>
      </c>
    </row>
    <row r="7464" spans="49:56" x14ac:dyDescent="0.3">
      <c r="AW7464" t="s">
        <v>65695</v>
      </c>
      <c r="BA7464" t="s">
        <v>65696</v>
      </c>
      <c r="BB7464" t="s">
        <v>65697</v>
      </c>
      <c r="BD7464" t="s">
        <v>65698</v>
      </c>
    </row>
    <row r="7465" spans="49:56" x14ac:dyDescent="0.3">
      <c r="AW7465" t="s">
        <v>65699</v>
      </c>
      <c r="BA7465" t="s">
        <v>65700</v>
      </c>
      <c r="BB7465" t="s">
        <v>65701</v>
      </c>
      <c r="BD7465" t="s">
        <v>65702</v>
      </c>
    </row>
    <row r="7466" spans="49:56" x14ac:dyDescent="0.3">
      <c r="AW7466" t="s">
        <v>65703</v>
      </c>
      <c r="BA7466" t="s">
        <v>65704</v>
      </c>
      <c r="BB7466" t="s">
        <v>65705</v>
      </c>
      <c r="BD7466" t="s">
        <v>65706</v>
      </c>
    </row>
    <row r="7467" spans="49:56" x14ac:dyDescent="0.3">
      <c r="AW7467" t="s">
        <v>65707</v>
      </c>
      <c r="BA7467" t="s">
        <v>65708</v>
      </c>
      <c r="BB7467" t="s">
        <v>65709</v>
      </c>
      <c r="BD7467" t="s">
        <v>65710</v>
      </c>
    </row>
    <row r="7468" spans="49:56" x14ac:dyDescent="0.3">
      <c r="AW7468" t="s">
        <v>65711</v>
      </c>
      <c r="BA7468" t="s">
        <v>65712</v>
      </c>
      <c r="BB7468" t="s">
        <v>65713</v>
      </c>
      <c r="BD7468" t="s">
        <v>65714</v>
      </c>
    </row>
    <row r="7469" spans="49:56" x14ac:dyDescent="0.3">
      <c r="AW7469" t="s">
        <v>65715</v>
      </c>
      <c r="BA7469" t="s">
        <v>65716</v>
      </c>
      <c r="BB7469" t="s">
        <v>65717</v>
      </c>
      <c r="BD7469" t="s">
        <v>65718</v>
      </c>
    </row>
    <row r="7470" spans="49:56" x14ac:dyDescent="0.3">
      <c r="AW7470" t="s">
        <v>65719</v>
      </c>
      <c r="BA7470" t="s">
        <v>65720</v>
      </c>
      <c r="BB7470" t="s">
        <v>65721</v>
      </c>
      <c r="BD7470" t="s">
        <v>65722</v>
      </c>
    </row>
    <row r="7471" spans="49:56" x14ac:dyDescent="0.3">
      <c r="AW7471" t="s">
        <v>65723</v>
      </c>
      <c r="BA7471" t="s">
        <v>65724</v>
      </c>
      <c r="BB7471" t="s">
        <v>65725</v>
      </c>
      <c r="BD7471" t="s">
        <v>65726</v>
      </c>
    </row>
    <row r="7472" spans="49:56" x14ac:dyDescent="0.3">
      <c r="AW7472" t="s">
        <v>65727</v>
      </c>
      <c r="BA7472" t="s">
        <v>65728</v>
      </c>
      <c r="BB7472" t="s">
        <v>65729</v>
      </c>
      <c r="BD7472" t="s">
        <v>65730</v>
      </c>
    </row>
    <row r="7473" spans="49:56" x14ac:dyDescent="0.3">
      <c r="AW7473" t="s">
        <v>65731</v>
      </c>
      <c r="BA7473" t="s">
        <v>65732</v>
      </c>
      <c r="BB7473" t="s">
        <v>65733</v>
      </c>
      <c r="BD7473" t="s">
        <v>65734</v>
      </c>
    </row>
    <row r="7474" spans="49:56" x14ac:dyDescent="0.3">
      <c r="AW7474" t="s">
        <v>65735</v>
      </c>
      <c r="BA7474" t="s">
        <v>65736</v>
      </c>
      <c r="BB7474" t="s">
        <v>65737</v>
      </c>
      <c r="BD7474" t="s">
        <v>65738</v>
      </c>
    </row>
    <row r="7475" spans="49:56" x14ac:dyDescent="0.3">
      <c r="AW7475" t="s">
        <v>65739</v>
      </c>
      <c r="BA7475" t="s">
        <v>65740</v>
      </c>
      <c r="BB7475" t="s">
        <v>65741</v>
      </c>
      <c r="BD7475" t="s">
        <v>65742</v>
      </c>
    </row>
    <row r="7476" spans="49:56" x14ac:dyDescent="0.3">
      <c r="AW7476" t="s">
        <v>65743</v>
      </c>
      <c r="BA7476" t="s">
        <v>65744</v>
      </c>
      <c r="BB7476" t="s">
        <v>65745</v>
      </c>
      <c r="BD7476" t="s">
        <v>65746</v>
      </c>
    </row>
    <row r="7477" spans="49:56" x14ac:dyDescent="0.3">
      <c r="AW7477" t="s">
        <v>65747</v>
      </c>
      <c r="BA7477" t="s">
        <v>65748</v>
      </c>
      <c r="BB7477" t="s">
        <v>65749</v>
      </c>
      <c r="BD7477" t="s">
        <v>65750</v>
      </c>
    </row>
    <row r="7478" spans="49:56" x14ac:dyDescent="0.3">
      <c r="AW7478" t="s">
        <v>65751</v>
      </c>
      <c r="BA7478" t="s">
        <v>65752</v>
      </c>
      <c r="BB7478" t="s">
        <v>65753</v>
      </c>
      <c r="BD7478" t="s">
        <v>65754</v>
      </c>
    </row>
    <row r="7479" spans="49:56" x14ac:dyDescent="0.3">
      <c r="AW7479" t="s">
        <v>65755</v>
      </c>
      <c r="BA7479" t="s">
        <v>65756</v>
      </c>
      <c r="BB7479" t="s">
        <v>65757</v>
      </c>
      <c r="BD7479" t="s">
        <v>65758</v>
      </c>
    </row>
    <row r="7480" spans="49:56" x14ac:dyDescent="0.3">
      <c r="AW7480" t="s">
        <v>65759</v>
      </c>
      <c r="BA7480" t="s">
        <v>65760</v>
      </c>
      <c r="BB7480" t="s">
        <v>65761</v>
      </c>
      <c r="BD7480" t="s">
        <v>65762</v>
      </c>
    </row>
    <row r="7481" spans="49:56" x14ac:dyDescent="0.3">
      <c r="AW7481" t="s">
        <v>65763</v>
      </c>
      <c r="BA7481" t="s">
        <v>65764</v>
      </c>
      <c r="BB7481" t="s">
        <v>65765</v>
      </c>
      <c r="BD7481" t="s">
        <v>65766</v>
      </c>
    </row>
    <row r="7482" spans="49:56" x14ac:dyDescent="0.3">
      <c r="AW7482" t="s">
        <v>65767</v>
      </c>
      <c r="BA7482" t="s">
        <v>65768</v>
      </c>
      <c r="BB7482" t="s">
        <v>65769</v>
      </c>
      <c r="BD7482" t="s">
        <v>65770</v>
      </c>
    </row>
    <row r="7483" spans="49:56" x14ac:dyDescent="0.3">
      <c r="AW7483" t="s">
        <v>65771</v>
      </c>
      <c r="BA7483" t="s">
        <v>65772</v>
      </c>
      <c r="BB7483" t="s">
        <v>65773</v>
      </c>
      <c r="BD7483" t="s">
        <v>65774</v>
      </c>
    </row>
    <row r="7484" spans="49:56" x14ac:dyDescent="0.3">
      <c r="AW7484" t="s">
        <v>65775</v>
      </c>
      <c r="BA7484" t="s">
        <v>65776</v>
      </c>
      <c r="BB7484" t="s">
        <v>65777</v>
      </c>
      <c r="BD7484" t="s">
        <v>65778</v>
      </c>
    </row>
    <row r="7485" spans="49:56" x14ac:dyDescent="0.3">
      <c r="AW7485" t="s">
        <v>65779</v>
      </c>
      <c r="BA7485" t="s">
        <v>65780</v>
      </c>
      <c r="BB7485" t="s">
        <v>65781</v>
      </c>
      <c r="BD7485" t="s">
        <v>65782</v>
      </c>
    </row>
    <row r="7486" spans="49:56" x14ac:dyDescent="0.3">
      <c r="AW7486" t="s">
        <v>65783</v>
      </c>
      <c r="BA7486" t="s">
        <v>65784</v>
      </c>
      <c r="BB7486" t="s">
        <v>65785</v>
      </c>
      <c r="BD7486" t="s">
        <v>65786</v>
      </c>
    </row>
    <row r="7487" spans="49:56" x14ac:dyDescent="0.3">
      <c r="AW7487" t="s">
        <v>65787</v>
      </c>
      <c r="BA7487" t="s">
        <v>65788</v>
      </c>
      <c r="BB7487" t="s">
        <v>65789</v>
      </c>
      <c r="BD7487" t="s">
        <v>65790</v>
      </c>
    </row>
    <row r="7488" spans="49:56" x14ac:dyDescent="0.3">
      <c r="AW7488" t="s">
        <v>65791</v>
      </c>
      <c r="BA7488" t="s">
        <v>65792</v>
      </c>
      <c r="BB7488" t="s">
        <v>65793</v>
      </c>
      <c r="BD7488" t="s">
        <v>65794</v>
      </c>
    </row>
    <row r="7489" spans="49:56" x14ac:dyDescent="0.3">
      <c r="AW7489" t="s">
        <v>65795</v>
      </c>
      <c r="BA7489" t="s">
        <v>65796</v>
      </c>
      <c r="BB7489" t="s">
        <v>65797</v>
      </c>
      <c r="BD7489" t="s">
        <v>65798</v>
      </c>
    </row>
    <row r="7490" spans="49:56" x14ac:dyDescent="0.3">
      <c r="AW7490" t="s">
        <v>65799</v>
      </c>
      <c r="BA7490" t="s">
        <v>65800</v>
      </c>
      <c r="BB7490" t="s">
        <v>65801</v>
      </c>
      <c r="BD7490" t="s">
        <v>65802</v>
      </c>
    </row>
    <row r="7491" spans="49:56" x14ac:dyDescent="0.3">
      <c r="AW7491" t="s">
        <v>65803</v>
      </c>
      <c r="BA7491" t="s">
        <v>65804</v>
      </c>
      <c r="BB7491" t="s">
        <v>65805</v>
      </c>
      <c r="BD7491" t="s">
        <v>65806</v>
      </c>
    </row>
    <row r="7492" spans="49:56" x14ac:dyDescent="0.3">
      <c r="AW7492" t="s">
        <v>65807</v>
      </c>
      <c r="BA7492" t="s">
        <v>65808</v>
      </c>
      <c r="BB7492" t="s">
        <v>65809</v>
      </c>
      <c r="BD7492" t="s">
        <v>65810</v>
      </c>
    </row>
    <row r="7493" spans="49:56" x14ac:dyDescent="0.3">
      <c r="AW7493" t="s">
        <v>65811</v>
      </c>
      <c r="BA7493" t="s">
        <v>65812</v>
      </c>
      <c r="BB7493" t="s">
        <v>65813</v>
      </c>
      <c r="BD7493" t="s">
        <v>65814</v>
      </c>
    </row>
    <row r="7494" spans="49:56" x14ac:dyDescent="0.3">
      <c r="AW7494" t="s">
        <v>65815</v>
      </c>
      <c r="BA7494" t="s">
        <v>65816</v>
      </c>
      <c r="BB7494" t="s">
        <v>65817</v>
      </c>
      <c r="BD7494" t="s">
        <v>65818</v>
      </c>
    </row>
    <row r="7495" spans="49:56" x14ac:dyDescent="0.3">
      <c r="AW7495" t="s">
        <v>65819</v>
      </c>
      <c r="BA7495" t="s">
        <v>65820</v>
      </c>
      <c r="BB7495" t="s">
        <v>65821</v>
      </c>
      <c r="BD7495" t="s">
        <v>65822</v>
      </c>
    </row>
    <row r="7496" spans="49:56" x14ac:dyDescent="0.3">
      <c r="AW7496" t="s">
        <v>65823</v>
      </c>
      <c r="BA7496" t="s">
        <v>65824</v>
      </c>
      <c r="BB7496" t="s">
        <v>65825</v>
      </c>
      <c r="BD7496" t="s">
        <v>65231</v>
      </c>
    </row>
    <row r="7497" spans="49:56" x14ac:dyDescent="0.3">
      <c r="AW7497" t="s">
        <v>65826</v>
      </c>
      <c r="BA7497" t="s">
        <v>65827</v>
      </c>
      <c r="BB7497" t="s">
        <v>65828</v>
      </c>
      <c r="BD7497" t="s">
        <v>65829</v>
      </c>
    </row>
    <row r="7498" spans="49:56" x14ac:dyDescent="0.3">
      <c r="AW7498" t="s">
        <v>65830</v>
      </c>
      <c r="BA7498" t="s">
        <v>65831</v>
      </c>
      <c r="BB7498" t="s">
        <v>65832</v>
      </c>
      <c r="BD7498" t="s">
        <v>65833</v>
      </c>
    </row>
    <row r="7499" spans="49:56" x14ac:dyDescent="0.3">
      <c r="AW7499" t="s">
        <v>65834</v>
      </c>
      <c r="BA7499" t="s">
        <v>65835</v>
      </c>
      <c r="BB7499" t="s">
        <v>65836</v>
      </c>
      <c r="BD7499" t="s">
        <v>65837</v>
      </c>
    </row>
    <row r="7500" spans="49:56" x14ac:dyDescent="0.3">
      <c r="AW7500" t="s">
        <v>65838</v>
      </c>
      <c r="BA7500" t="s">
        <v>65839</v>
      </c>
      <c r="BB7500" t="s">
        <v>65840</v>
      </c>
      <c r="BD7500" t="s">
        <v>65841</v>
      </c>
    </row>
    <row r="7501" spans="49:56" x14ac:dyDescent="0.3">
      <c r="AW7501" t="s">
        <v>65842</v>
      </c>
      <c r="BA7501" t="s">
        <v>65843</v>
      </c>
      <c r="BB7501" t="s">
        <v>65844</v>
      </c>
      <c r="BD7501" t="s">
        <v>65845</v>
      </c>
    </row>
    <row r="7502" spans="49:56" x14ac:dyDescent="0.3">
      <c r="AW7502" t="s">
        <v>65846</v>
      </c>
      <c r="BA7502" t="s">
        <v>65847</v>
      </c>
      <c r="BB7502" t="s">
        <v>65848</v>
      </c>
      <c r="BD7502" t="s">
        <v>65849</v>
      </c>
    </row>
    <row r="7503" spans="49:56" x14ac:dyDescent="0.3">
      <c r="AW7503" t="s">
        <v>65850</v>
      </c>
      <c r="BA7503" t="s">
        <v>65851</v>
      </c>
      <c r="BB7503" t="s">
        <v>65852</v>
      </c>
      <c r="BD7503" t="s">
        <v>65853</v>
      </c>
    </row>
    <row r="7504" spans="49:56" x14ac:dyDescent="0.3">
      <c r="AW7504" t="s">
        <v>65854</v>
      </c>
      <c r="BA7504" t="s">
        <v>65855</v>
      </c>
      <c r="BB7504" t="s">
        <v>65856</v>
      </c>
      <c r="BD7504" t="s">
        <v>65857</v>
      </c>
    </row>
    <row r="7505" spans="49:56" x14ac:dyDescent="0.3">
      <c r="AW7505" t="s">
        <v>65858</v>
      </c>
      <c r="BA7505" t="s">
        <v>65859</v>
      </c>
      <c r="BB7505" t="s">
        <v>65860</v>
      </c>
      <c r="BD7505" t="s">
        <v>65861</v>
      </c>
    </row>
    <row r="7506" spans="49:56" x14ac:dyDescent="0.3">
      <c r="AW7506" t="s">
        <v>65862</v>
      </c>
      <c r="BA7506" t="s">
        <v>65863</v>
      </c>
      <c r="BB7506" t="s">
        <v>65864</v>
      </c>
      <c r="BD7506" t="s">
        <v>65865</v>
      </c>
    </row>
    <row r="7507" spans="49:56" x14ac:dyDescent="0.3">
      <c r="AW7507" t="s">
        <v>65866</v>
      </c>
      <c r="BA7507" t="s">
        <v>65867</v>
      </c>
      <c r="BB7507" t="s">
        <v>65868</v>
      </c>
      <c r="BD7507" t="s">
        <v>65869</v>
      </c>
    </row>
    <row r="7508" spans="49:56" x14ac:dyDescent="0.3">
      <c r="AW7508" t="s">
        <v>65870</v>
      </c>
      <c r="BA7508" t="s">
        <v>65871</v>
      </c>
      <c r="BB7508" t="s">
        <v>65872</v>
      </c>
      <c r="BD7508" t="s">
        <v>65873</v>
      </c>
    </row>
    <row r="7509" spans="49:56" x14ac:dyDescent="0.3">
      <c r="AW7509" t="s">
        <v>65874</v>
      </c>
      <c r="BA7509" t="s">
        <v>65875</v>
      </c>
      <c r="BB7509" t="s">
        <v>65876</v>
      </c>
      <c r="BD7509" t="s">
        <v>65877</v>
      </c>
    </row>
    <row r="7510" spans="49:56" x14ac:dyDescent="0.3">
      <c r="AW7510" t="s">
        <v>65878</v>
      </c>
      <c r="BA7510" t="s">
        <v>65879</v>
      </c>
      <c r="BB7510" t="s">
        <v>65880</v>
      </c>
      <c r="BD7510" t="s">
        <v>65881</v>
      </c>
    </row>
    <row r="7511" spans="49:56" x14ac:dyDescent="0.3">
      <c r="AW7511" t="s">
        <v>65882</v>
      </c>
      <c r="BA7511" t="s">
        <v>65883</v>
      </c>
      <c r="BB7511" t="s">
        <v>65884</v>
      </c>
      <c r="BD7511" t="s">
        <v>65885</v>
      </c>
    </row>
    <row r="7512" spans="49:56" x14ac:dyDescent="0.3">
      <c r="AW7512" t="s">
        <v>65886</v>
      </c>
      <c r="BA7512" t="s">
        <v>65887</v>
      </c>
      <c r="BB7512" t="s">
        <v>65888</v>
      </c>
      <c r="BD7512" t="s">
        <v>65889</v>
      </c>
    </row>
    <row r="7513" spans="49:56" x14ac:dyDescent="0.3">
      <c r="AW7513" t="s">
        <v>65890</v>
      </c>
      <c r="BA7513" t="s">
        <v>65891</v>
      </c>
      <c r="BB7513" t="s">
        <v>65892</v>
      </c>
      <c r="BD7513" t="s">
        <v>65893</v>
      </c>
    </row>
    <row r="7514" spans="49:56" x14ac:dyDescent="0.3">
      <c r="AW7514" t="s">
        <v>65894</v>
      </c>
      <c r="BA7514" t="s">
        <v>65895</v>
      </c>
      <c r="BB7514" t="s">
        <v>65896</v>
      </c>
      <c r="BD7514" t="s">
        <v>65897</v>
      </c>
    </row>
    <row r="7515" spans="49:56" x14ac:dyDescent="0.3">
      <c r="AW7515" t="s">
        <v>65898</v>
      </c>
      <c r="BA7515" t="s">
        <v>65899</v>
      </c>
      <c r="BB7515" t="s">
        <v>65900</v>
      </c>
      <c r="BD7515" t="s">
        <v>65901</v>
      </c>
    </row>
    <row r="7516" spans="49:56" x14ac:dyDescent="0.3">
      <c r="AW7516" t="s">
        <v>65902</v>
      </c>
      <c r="BA7516" t="s">
        <v>65903</v>
      </c>
      <c r="BB7516" t="s">
        <v>65904</v>
      </c>
      <c r="BD7516" t="s">
        <v>65905</v>
      </c>
    </row>
    <row r="7517" spans="49:56" x14ac:dyDescent="0.3">
      <c r="AW7517" t="s">
        <v>65906</v>
      </c>
      <c r="BA7517" t="s">
        <v>65907</v>
      </c>
      <c r="BB7517" t="s">
        <v>65908</v>
      </c>
      <c r="BD7517" t="s">
        <v>65909</v>
      </c>
    </row>
    <row r="7518" spans="49:56" x14ac:dyDescent="0.3">
      <c r="AW7518" t="s">
        <v>65910</v>
      </c>
      <c r="BA7518" t="s">
        <v>65911</v>
      </c>
      <c r="BB7518" t="s">
        <v>65912</v>
      </c>
      <c r="BD7518" t="s">
        <v>9460</v>
      </c>
    </row>
    <row r="7519" spans="49:56" x14ac:dyDescent="0.3">
      <c r="AW7519" t="s">
        <v>65913</v>
      </c>
      <c r="BA7519" t="s">
        <v>65914</v>
      </c>
      <c r="BB7519" t="s">
        <v>65915</v>
      </c>
      <c r="BD7519" t="s">
        <v>65916</v>
      </c>
    </row>
    <row r="7520" spans="49:56" x14ac:dyDescent="0.3">
      <c r="AW7520" t="s">
        <v>65917</v>
      </c>
      <c r="BA7520" t="s">
        <v>65918</v>
      </c>
      <c r="BB7520" t="s">
        <v>65919</v>
      </c>
      <c r="BD7520" t="s">
        <v>65920</v>
      </c>
    </row>
    <row r="7521" spans="49:56" x14ac:dyDescent="0.3">
      <c r="AW7521" t="s">
        <v>65921</v>
      </c>
      <c r="BA7521" t="s">
        <v>65922</v>
      </c>
      <c r="BB7521" t="s">
        <v>65923</v>
      </c>
      <c r="BD7521" t="s">
        <v>65924</v>
      </c>
    </row>
    <row r="7522" spans="49:56" x14ac:dyDescent="0.3">
      <c r="AW7522" t="s">
        <v>65925</v>
      </c>
      <c r="BA7522" t="s">
        <v>65926</v>
      </c>
      <c r="BB7522" t="s">
        <v>65927</v>
      </c>
      <c r="BD7522" t="s">
        <v>65928</v>
      </c>
    </row>
    <row r="7523" spans="49:56" x14ac:dyDescent="0.3">
      <c r="AW7523" t="s">
        <v>65929</v>
      </c>
      <c r="BA7523" t="s">
        <v>65930</v>
      </c>
      <c r="BB7523" t="s">
        <v>65931</v>
      </c>
      <c r="BD7523" t="s">
        <v>65932</v>
      </c>
    </row>
    <row r="7524" spans="49:56" x14ac:dyDescent="0.3">
      <c r="AW7524" t="s">
        <v>65933</v>
      </c>
      <c r="BA7524" t="s">
        <v>65934</v>
      </c>
      <c r="BB7524" t="s">
        <v>65935</v>
      </c>
      <c r="BD7524" t="s">
        <v>65936</v>
      </c>
    </row>
    <row r="7525" spans="49:56" x14ac:dyDescent="0.3">
      <c r="AW7525" t="s">
        <v>65937</v>
      </c>
      <c r="BA7525" t="s">
        <v>65938</v>
      </c>
      <c r="BB7525" t="s">
        <v>65939</v>
      </c>
      <c r="BD7525" t="s">
        <v>65940</v>
      </c>
    </row>
    <row r="7526" spans="49:56" x14ac:dyDescent="0.3">
      <c r="AW7526" t="s">
        <v>65941</v>
      </c>
      <c r="BA7526" t="s">
        <v>65942</v>
      </c>
      <c r="BB7526" t="s">
        <v>65943</v>
      </c>
      <c r="BD7526" t="s">
        <v>65944</v>
      </c>
    </row>
    <row r="7527" spans="49:56" x14ac:dyDescent="0.3">
      <c r="AW7527" t="s">
        <v>65945</v>
      </c>
      <c r="BA7527" t="s">
        <v>65946</v>
      </c>
      <c r="BB7527" t="s">
        <v>65947</v>
      </c>
      <c r="BD7527" t="s">
        <v>65948</v>
      </c>
    </row>
    <row r="7528" spans="49:56" x14ac:dyDescent="0.3">
      <c r="AW7528" t="s">
        <v>65949</v>
      </c>
      <c r="BA7528" t="s">
        <v>65950</v>
      </c>
      <c r="BB7528" t="s">
        <v>65951</v>
      </c>
      <c r="BD7528" t="s">
        <v>65952</v>
      </c>
    </row>
    <row r="7529" spans="49:56" x14ac:dyDescent="0.3">
      <c r="AW7529" t="s">
        <v>65953</v>
      </c>
      <c r="BA7529" t="s">
        <v>65954</v>
      </c>
      <c r="BB7529" t="s">
        <v>65955</v>
      </c>
      <c r="BD7529" t="s">
        <v>65956</v>
      </c>
    </row>
    <row r="7530" spans="49:56" x14ac:dyDescent="0.3">
      <c r="AW7530" t="s">
        <v>65957</v>
      </c>
      <c r="BA7530" t="s">
        <v>65958</v>
      </c>
      <c r="BB7530" t="s">
        <v>65959</v>
      </c>
      <c r="BD7530" t="s">
        <v>65960</v>
      </c>
    </row>
    <row r="7531" spans="49:56" x14ac:dyDescent="0.3">
      <c r="AW7531" t="s">
        <v>65961</v>
      </c>
      <c r="BA7531" t="s">
        <v>65962</v>
      </c>
      <c r="BB7531" t="s">
        <v>65963</v>
      </c>
      <c r="BD7531" t="s">
        <v>65964</v>
      </c>
    </row>
    <row r="7532" spans="49:56" x14ac:dyDescent="0.3">
      <c r="AW7532" t="s">
        <v>65965</v>
      </c>
      <c r="BA7532" t="s">
        <v>65966</v>
      </c>
      <c r="BB7532" t="s">
        <v>65967</v>
      </c>
      <c r="BD7532" t="s">
        <v>65968</v>
      </c>
    </row>
    <row r="7533" spans="49:56" x14ac:dyDescent="0.3">
      <c r="AW7533" t="s">
        <v>65969</v>
      </c>
      <c r="BA7533" t="s">
        <v>65970</v>
      </c>
      <c r="BB7533" t="s">
        <v>65971</v>
      </c>
      <c r="BD7533" t="s">
        <v>65972</v>
      </c>
    </row>
    <row r="7534" spans="49:56" x14ac:dyDescent="0.3">
      <c r="AW7534" t="s">
        <v>65973</v>
      </c>
      <c r="BA7534" t="s">
        <v>65974</v>
      </c>
      <c r="BB7534" t="s">
        <v>65975</v>
      </c>
      <c r="BD7534" t="s">
        <v>65976</v>
      </c>
    </row>
    <row r="7535" spans="49:56" x14ac:dyDescent="0.3">
      <c r="AW7535" t="s">
        <v>65977</v>
      </c>
      <c r="BA7535" t="s">
        <v>65978</v>
      </c>
      <c r="BB7535" t="s">
        <v>65979</v>
      </c>
      <c r="BD7535" t="s">
        <v>65980</v>
      </c>
    </row>
    <row r="7536" spans="49:56" x14ac:dyDescent="0.3">
      <c r="AW7536" t="s">
        <v>65981</v>
      </c>
      <c r="BA7536" t="s">
        <v>65982</v>
      </c>
      <c r="BB7536" t="s">
        <v>65983</v>
      </c>
      <c r="BD7536" t="s">
        <v>65984</v>
      </c>
    </row>
    <row r="7537" spans="49:56" x14ac:dyDescent="0.3">
      <c r="AW7537" t="s">
        <v>65985</v>
      </c>
      <c r="BA7537" t="s">
        <v>65986</v>
      </c>
      <c r="BB7537" t="s">
        <v>65987</v>
      </c>
      <c r="BD7537" t="s">
        <v>65988</v>
      </c>
    </row>
    <row r="7538" spans="49:56" x14ac:dyDescent="0.3">
      <c r="AW7538" t="s">
        <v>65989</v>
      </c>
      <c r="BA7538" t="s">
        <v>65990</v>
      </c>
      <c r="BB7538" t="s">
        <v>65991</v>
      </c>
      <c r="BD7538" t="s">
        <v>65992</v>
      </c>
    </row>
    <row r="7539" spans="49:56" x14ac:dyDescent="0.3">
      <c r="AW7539" t="s">
        <v>65993</v>
      </c>
      <c r="BA7539" t="s">
        <v>65994</v>
      </c>
      <c r="BB7539" t="s">
        <v>65995</v>
      </c>
      <c r="BD7539" t="s">
        <v>65996</v>
      </c>
    </row>
    <row r="7540" spans="49:56" x14ac:dyDescent="0.3">
      <c r="AW7540" t="s">
        <v>65997</v>
      </c>
      <c r="BA7540" t="s">
        <v>65998</v>
      </c>
      <c r="BB7540" t="s">
        <v>65999</v>
      </c>
      <c r="BD7540" t="s">
        <v>66000</v>
      </c>
    </row>
    <row r="7541" spans="49:56" x14ac:dyDescent="0.3">
      <c r="AW7541" t="s">
        <v>66001</v>
      </c>
      <c r="BA7541" t="s">
        <v>66002</v>
      </c>
      <c r="BB7541" t="s">
        <v>66003</v>
      </c>
      <c r="BD7541" t="s">
        <v>66004</v>
      </c>
    </row>
    <row r="7542" spans="49:56" x14ac:dyDescent="0.3">
      <c r="AW7542" t="s">
        <v>66005</v>
      </c>
      <c r="BA7542" t="s">
        <v>66006</v>
      </c>
      <c r="BB7542" t="s">
        <v>66007</v>
      </c>
      <c r="BD7542" t="s">
        <v>66008</v>
      </c>
    </row>
    <row r="7543" spans="49:56" x14ac:dyDescent="0.3">
      <c r="AW7543" t="s">
        <v>66009</v>
      </c>
      <c r="BA7543" t="s">
        <v>66010</v>
      </c>
      <c r="BB7543" t="s">
        <v>66011</v>
      </c>
      <c r="BD7543" t="s">
        <v>66012</v>
      </c>
    </row>
    <row r="7544" spans="49:56" x14ac:dyDescent="0.3">
      <c r="AW7544" t="s">
        <v>66013</v>
      </c>
      <c r="BA7544" t="s">
        <v>66014</v>
      </c>
      <c r="BB7544" t="s">
        <v>66015</v>
      </c>
      <c r="BD7544" t="s">
        <v>66016</v>
      </c>
    </row>
    <row r="7545" spans="49:56" x14ac:dyDescent="0.3">
      <c r="AW7545" t="s">
        <v>66017</v>
      </c>
      <c r="BA7545" t="s">
        <v>66018</v>
      </c>
      <c r="BB7545" t="s">
        <v>66019</v>
      </c>
      <c r="BD7545" t="s">
        <v>66020</v>
      </c>
    </row>
    <row r="7546" spans="49:56" x14ac:dyDescent="0.3">
      <c r="AW7546" t="s">
        <v>66021</v>
      </c>
      <c r="BA7546" t="s">
        <v>66022</v>
      </c>
      <c r="BB7546" t="s">
        <v>66023</v>
      </c>
      <c r="BD7546" t="s">
        <v>66024</v>
      </c>
    </row>
    <row r="7547" spans="49:56" x14ac:dyDescent="0.3">
      <c r="AW7547" t="s">
        <v>66025</v>
      </c>
      <c r="BA7547" t="s">
        <v>66026</v>
      </c>
      <c r="BB7547" t="s">
        <v>66027</v>
      </c>
      <c r="BD7547" t="s">
        <v>66028</v>
      </c>
    </row>
    <row r="7548" spans="49:56" x14ac:dyDescent="0.3">
      <c r="AW7548" t="s">
        <v>66029</v>
      </c>
      <c r="BA7548" t="s">
        <v>66030</v>
      </c>
      <c r="BB7548" t="s">
        <v>66031</v>
      </c>
      <c r="BD7548" t="s">
        <v>66032</v>
      </c>
    </row>
    <row r="7549" spans="49:56" x14ac:dyDescent="0.3">
      <c r="AW7549" t="s">
        <v>27611</v>
      </c>
      <c r="BA7549" t="s">
        <v>66033</v>
      </c>
      <c r="BB7549" t="s">
        <v>66034</v>
      </c>
      <c r="BD7549" t="s">
        <v>66035</v>
      </c>
    </row>
    <row r="7550" spans="49:56" x14ac:dyDescent="0.3">
      <c r="AW7550" t="s">
        <v>66036</v>
      </c>
      <c r="BA7550" t="s">
        <v>66037</v>
      </c>
      <c r="BB7550" t="s">
        <v>66038</v>
      </c>
      <c r="BD7550" t="s">
        <v>66039</v>
      </c>
    </row>
    <row r="7551" spans="49:56" x14ac:dyDescent="0.3">
      <c r="AW7551" t="s">
        <v>66040</v>
      </c>
      <c r="BA7551" t="s">
        <v>66041</v>
      </c>
      <c r="BB7551" t="s">
        <v>66042</v>
      </c>
      <c r="BD7551" t="s">
        <v>66043</v>
      </c>
    </row>
    <row r="7552" spans="49:56" x14ac:dyDescent="0.3">
      <c r="AW7552" t="s">
        <v>66044</v>
      </c>
      <c r="BA7552" t="s">
        <v>66045</v>
      </c>
      <c r="BB7552" t="s">
        <v>66046</v>
      </c>
      <c r="BD7552" t="s">
        <v>66047</v>
      </c>
    </row>
    <row r="7553" spans="49:56" x14ac:dyDescent="0.3">
      <c r="AW7553" t="s">
        <v>66048</v>
      </c>
      <c r="BA7553" t="s">
        <v>66049</v>
      </c>
      <c r="BB7553" t="s">
        <v>66050</v>
      </c>
      <c r="BD7553" t="s">
        <v>66051</v>
      </c>
    </row>
    <row r="7554" spans="49:56" x14ac:dyDescent="0.3">
      <c r="AW7554" t="s">
        <v>66052</v>
      </c>
      <c r="BA7554" t="s">
        <v>66053</v>
      </c>
      <c r="BB7554" t="s">
        <v>66054</v>
      </c>
      <c r="BD7554" t="s">
        <v>66055</v>
      </c>
    </row>
    <row r="7555" spans="49:56" x14ac:dyDescent="0.3">
      <c r="AW7555" t="s">
        <v>66056</v>
      </c>
      <c r="BA7555" t="s">
        <v>66057</v>
      </c>
      <c r="BB7555" t="s">
        <v>66058</v>
      </c>
      <c r="BD7555" t="s">
        <v>66059</v>
      </c>
    </row>
    <row r="7556" spans="49:56" x14ac:dyDescent="0.3">
      <c r="AW7556" t="s">
        <v>66060</v>
      </c>
      <c r="BA7556" t="s">
        <v>66061</v>
      </c>
      <c r="BB7556" t="s">
        <v>66062</v>
      </c>
      <c r="BD7556" t="s">
        <v>66063</v>
      </c>
    </row>
    <row r="7557" spans="49:56" x14ac:dyDescent="0.3">
      <c r="AW7557" t="s">
        <v>66064</v>
      </c>
      <c r="BA7557" t="s">
        <v>66065</v>
      </c>
      <c r="BB7557" t="s">
        <v>66066</v>
      </c>
      <c r="BD7557" t="s">
        <v>66067</v>
      </c>
    </row>
    <row r="7558" spans="49:56" x14ac:dyDescent="0.3">
      <c r="AW7558" t="s">
        <v>66068</v>
      </c>
      <c r="BA7558" t="s">
        <v>66069</v>
      </c>
      <c r="BB7558" t="s">
        <v>66070</v>
      </c>
      <c r="BD7558" t="s">
        <v>66071</v>
      </c>
    </row>
    <row r="7559" spans="49:56" x14ac:dyDescent="0.3">
      <c r="AW7559" t="s">
        <v>66072</v>
      </c>
      <c r="BA7559" t="s">
        <v>66073</v>
      </c>
      <c r="BB7559" t="s">
        <v>888</v>
      </c>
      <c r="BD7559" t="s">
        <v>66074</v>
      </c>
    </row>
    <row r="7560" spans="49:56" x14ac:dyDescent="0.3">
      <c r="AW7560" t="s">
        <v>66075</v>
      </c>
      <c r="BA7560" t="s">
        <v>66076</v>
      </c>
      <c r="BB7560" t="s">
        <v>66077</v>
      </c>
      <c r="BD7560" t="s">
        <v>66078</v>
      </c>
    </row>
    <row r="7561" spans="49:56" x14ac:dyDescent="0.3">
      <c r="AW7561" t="s">
        <v>66079</v>
      </c>
      <c r="BA7561" t="s">
        <v>66080</v>
      </c>
      <c r="BB7561" t="s">
        <v>66081</v>
      </c>
      <c r="BD7561" t="s">
        <v>66082</v>
      </c>
    </row>
    <row r="7562" spans="49:56" x14ac:dyDescent="0.3">
      <c r="AW7562" t="s">
        <v>66083</v>
      </c>
      <c r="BA7562" t="s">
        <v>66084</v>
      </c>
      <c r="BB7562" t="s">
        <v>66085</v>
      </c>
      <c r="BD7562" t="s">
        <v>66086</v>
      </c>
    </row>
    <row r="7563" spans="49:56" x14ac:dyDescent="0.3">
      <c r="AW7563" t="s">
        <v>66087</v>
      </c>
      <c r="BA7563" t="s">
        <v>66088</v>
      </c>
      <c r="BB7563" t="s">
        <v>66089</v>
      </c>
      <c r="BD7563" t="s">
        <v>66090</v>
      </c>
    </row>
    <row r="7564" spans="49:56" x14ac:dyDescent="0.3">
      <c r="AW7564" t="s">
        <v>66091</v>
      </c>
      <c r="BA7564" t="s">
        <v>66092</v>
      </c>
      <c r="BB7564" t="s">
        <v>66093</v>
      </c>
      <c r="BD7564" t="s">
        <v>66094</v>
      </c>
    </row>
    <row r="7565" spans="49:56" x14ac:dyDescent="0.3">
      <c r="AW7565" t="s">
        <v>66095</v>
      </c>
      <c r="BA7565" t="s">
        <v>66096</v>
      </c>
      <c r="BB7565" t="s">
        <v>66097</v>
      </c>
      <c r="BD7565" t="s">
        <v>66098</v>
      </c>
    </row>
    <row r="7566" spans="49:56" x14ac:dyDescent="0.3">
      <c r="AW7566" t="s">
        <v>27637</v>
      </c>
      <c r="BA7566" t="s">
        <v>66099</v>
      </c>
      <c r="BB7566" t="s">
        <v>66100</v>
      </c>
      <c r="BD7566" t="s">
        <v>66101</v>
      </c>
    </row>
    <row r="7567" spans="49:56" x14ac:dyDescent="0.3">
      <c r="AW7567" t="s">
        <v>66102</v>
      </c>
      <c r="BA7567" t="s">
        <v>66103</v>
      </c>
      <c r="BB7567" t="s">
        <v>66104</v>
      </c>
      <c r="BD7567" t="s">
        <v>66105</v>
      </c>
    </row>
    <row r="7568" spans="49:56" x14ac:dyDescent="0.3">
      <c r="AW7568" t="s">
        <v>66106</v>
      </c>
      <c r="BA7568" t="s">
        <v>66107</v>
      </c>
      <c r="BB7568" t="s">
        <v>66108</v>
      </c>
      <c r="BD7568" t="s">
        <v>66109</v>
      </c>
    </row>
    <row r="7569" spans="49:56" x14ac:dyDescent="0.3">
      <c r="AW7569" t="s">
        <v>66110</v>
      </c>
      <c r="BA7569" t="s">
        <v>66111</v>
      </c>
      <c r="BB7569" t="s">
        <v>66112</v>
      </c>
      <c r="BD7569" t="s">
        <v>66113</v>
      </c>
    </row>
    <row r="7570" spans="49:56" x14ac:dyDescent="0.3">
      <c r="AW7570" t="s">
        <v>66114</v>
      </c>
      <c r="BA7570" t="s">
        <v>66115</v>
      </c>
      <c r="BB7570" t="s">
        <v>66116</v>
      </c>
      <c r="BD7570" t="s">
        <v>66117</v>
      </c>
    </row>
    <row r="7571" spans="49:56" x14ac:dyDescent="0.3">
      <c r="AW7571" t="s">
        <v>66118</v>
      </c>
      <c r="BA7571" t="s">
        <v>66119</v>
      </c>
      <c r="BB7571" t="s">
        <v>66120</v>
      </c>
      <c r="BD7571" t="s">
        <v>66121</v>
      </c>
    </row>
    <row r="7572" spans="49:56" x14ac:dyDescent="0.3">
      <c r="AW7572" t="s">
        <v>66122</v>
      </c>
      <c r="BA7572" t="s">
        <v>66123</v>
      </c>
      <c r="BB7572" t="s">
        <v>66124</v>
      </c>
      <c r="BD7572" t="s">
        <v>66125</v>
      </c>
    </row>
    <row r="7573" spans="49:56" x14ac:dyDescent="0.3">
      <c r="AW7573" t="s">
        <v>66126</v>
      </c>
      <c r="BA7573" t="s">
        <v>66127</v>
      </c>
      <c r="BB7573" t="s">
        <v>66128</v>
      </c>
      <c r="BD7573" t="s">
        <v>66129</v>
      </c>
    </row>
    <row r="7574" spans="49:56" x14ac:dyDescent="0.3">
      <c r="AW7574" t="s">
        <v>66130</v>
      </c>
      <c r="BA7574" t="s">
        <v>66131</v>
      </c>
      <c r="BB7574" t="s">
        <v>66132</v>
      </c>
      <c r="BD7574" t="s">
        <v>66133</v>
      </c>
    </row>
    <row r="7575" spans="49:56" x14ac:dyDescent="0.3">
      <c r="AW7575" t="s">
        <v>66134</v>
      </c>
      <c r="BA7575" t="s">
        <v>66135</v>
      </c>
      <c r="BB7575" t="s">
        <v>66136</v>
      </c>
      <c r="BD7575" t="s">
        <v>66137</v>
      </c>
    </row>
    <row r="7576" spans="49:56" x14ac:dyDescent="0.3">
      <c r="AW7576" t="s">
        <v>66138</v>
      </c>
      <c r="BA7576" t="s">
        <v>66139</v>
      </c>
      <c r="BB7576" t="s">
        <v>66140</v>
      </c>
      <c r="BD7576" t="s">
        <v>66141</v>
      </c>
    </row>
    <row r="7577" spans="49:56" x14ac:dyDescent="0.3">
      <c r="AW7577" t="s">
        <v>66142</v>
      </c>
      <c r="BA7577" t="s">
        <v>66143</v>
      </c>
      <c r="BB7577" t="s">
        <v>66144</v>
      </c>
      <c r="BD7577" t="s">
        <v>66145</v>
      </c>
    </row>
    <row r="7578" spans="49:56" x14ac:dyDescent="0.3">
      <c r="AW7578" t="s">
        <v>66146</v>
      </c>
      <c r="BA7578" t="s">
        <v>66147</v>
      </c>
      <c r="BB7578" t="s">
        <v>66148</v>
      </c>
      <c r="BD7578" t="s">
        <v>66149</v>
      </c>
    </row>
    <row r="7579" spans="49:56" x14ac:dyDescent="0.3">
      <c r="AW7579" t="s">
        <v>66150</v>
      </c>
      <c r="BA7579" t="s">
        <v>66151</v>
      </c>
      <c r="BB7579" t="s">
        <v>66152</v>
      </c>
      <c r="BD7579" t="s">
        <v>66153</v>
      </c>
    </row>
    <row r="7580" spans="49:56" x14ac:dyDescent="0.3">
      <c r="AW7580" t="s">
        <v>66154</v>
      </c>
      <c r="BA7580" t="s">
        <v>66155</v>
      </c>
      <c r="BB7580" t="s">
        <v>66156</v>
      </c>
      <c r="BD7580" t="s">
        <v>66157</v>
      </c>
    </row>
    <row r="7581" spans="49:56" x14ac:dyDescent="0.3">
      <c r="AW7581" t="s">
        <v>66158</v>
      </c>
      <c r="BA7581" t="s">
        <v>66159</v>
      </c>
      <c r="BB7581" t="s">
        <v>66160</v>
      </c>
      <c r="BD7581" t="s">
        <v>66161</v>
      </c>
    </row>
    <row r="7582" spans="49:56" x14ac:dyDescent="0.3">
      <c r="AW7582" t="s">
        <v>66162</v>
      </c>
      <c r="BA7582" t="s">
        <v>66163</v>
      </c>
      <c r="BB7582" t="s">
        <v>66164</v>
      </c>
      <c r="BD7582" t="s">
        <v>66165</v>
      </c>
    </row>
    <row r="7583" spans="49:56" x14ac:dyDescent="0.3">
      <c r="AW7583" t="s">
        <v>66166</v>
      </c>
      <c r="BA7583" t="s">
        <v>66167</v>
      </c>
      <c r="BB7583" t="s">
        <v>66168</v>
      </c>
      <c r="BD7583" t="s">
        <v>66169</v>
      </c>
    </row>
    <row r="7584" spans="49:56" x14ac:dyDescent="0.3">
      <c r="AW7584" t="s">
        <v>66170</v>
      </c>
      <c r="BA7584" t="s">
        <v>66171</v>
      </c>
      <c r="BB7584" t="s">
        <v>66172</v>
      </c>
      <c r="BD7584" t="s">
        <v>34069</v>
      </c>
    </row>
    <row r="7585" spans="49:56" x14ac:dyDescent="0.3">
      <c r="AW7585" t="s">
        <v>66173</v>
      </c>
      <c r="BA7585" t="s">
        <v>66174</v>
      </c>
      <c r="BB7585" t="s">
        <v>66175</v>
      </c>
      <c r="BD7585" t="s">
        <v>66176</v>
      </c>
    </row>
    <row r="7586" spans="49:56" x14ac:dyDescent="0.3">
      <c r="AW7586" t="s">
        <v>66177</v>
      </c>
      <c r="BA7586" t="s">
        <v>66178</v>
      </c>
      <c r="BB7586" t="s">
        <v>66179</v>
      </c>
      <c r="BD7586" t="s">
        <v>66180</v>
      </c>
    </row>
    <row r="7587" spans="49:56" x14ac:dyDescent="0.3">
      <c r="AW7587" t="s">
        <v>66181</v>
      </c>
      <c r="BA7587" t="s">
        <v>66182</v>
      </c>
      <c r="BB7587" t="s">
        <v>66183</v>
      </c>
      <c r="BD7587" t="s">
        <v>66184</v>
      </c>
    </row>
    <row r="7588" spans="49:56" x14ac:dyDescent="0.3">
      <c r="AW7588" t="s">
        <v>66185</v>
      </c>
      <c r="BA7588" t="s">
        <v>66186</v>
      </c>
      <c r="BB7588" t="s">
        <v>66187</v>
      </c>
      <c r="BD7588" t="s">
        <v>66188</v>
      </c>
    </row>
    <row r="7589" spans="49:56" x14ac:dyDescent="0.3">
      <c r="AW7589" t="s">
        <v>66189</v>
      </c>
      <c r="BA7589" t="s">
        <v>66190</v>
      </c>
      <c r="BB7589" t="s">
        <v>66191</v>
      </c>
      <c r="BD7589" t="s">
        <v>66192</v>
      </c>
    </row>
    <row r="7590" spans="49:56" x14ac:dyDescent="0.3">
      <c r="AW7590" t="s">
        <v>66193</v>
      </c>
      <c r="BA7590" t="s">
        <v>66194</v>
      </c>
      <c r="BB7590" t="s">
        <v>66195</v>
      </c>
      <c r="BD7590" t="s">
        <v>66196</v>
      </c>
    </row>
    <row r="7591" spans="49:56" x14ac:dyDescent="0.3">
      <c r="AW7591" t="s">
        <v>66197</v>
      </c>
      <c r="BA7591" t="s">
        <v>66198</v>
      </c>
      <c r="BB7591" t="s">
        <v>66199</v>
      </c>
      <c r="BD7591" t="s">
        <v>66200</v>
      </c>
    </row>
    <row r="7592" spans="49:56" x14ac:dyDescent="0.3">
      <c r="AW7592" t="s">
        <v>66201</v>
      </c>
      <c r="BA7592" t="s">
        <v>66202</v>
      </c>
      <c r="BB7592" t="s">
        <v>66203</v>
      </c>
      <c r="BD7592" t="s">
        <v>66204</v>
      </c>
    </row>
    <row r="7593" spans="49:56" x14ac:dyDescent="0.3">
      <c r="AW7593" t="s">
        <v>66205</v>
      </c>
      <c r="BA7593" t="s">
        <v>66206</v>
      </c>
      <c r="BB7593" t="s">
        <v>66207</v>
      </c>
      <c r="BD7593" t="s">
        <v>66208</v>
      </c>
    </row>
    <row r="7594" spans="49:56" x14ac:dyDescent="0.3">
      <c r="AW7594" t="s">
        <v>66209</v>
      </c>
      <c r="BA7594" t="s">
        <v>66210</v>
      </c>
      <c r="BB7594" t="s">
        <v>66211</v>
      </c>
      <c r="BD7594" t="s">
        <v>66212</v>
      </c>
    </row>
    <row r="7595" spans="49:56" x14ac:dyDescent="0.3">
      <c r="AW7595" t="s">
        <v>66213</v>
      </c>
      <c r="BA7595" t="s">
        <v>66214</v>
      </c>
      <c r="BB7595" t="s">
        <v>66215</v>
      </c>
      <c r="BD7595" t="s">
        <v>66216</v>
      </c>
    </row>
    <row r="7596" spans="49:56" x14ac:dyDescent="0.3">
      <c r="AW7596" t="s">
        <v>66217</v>
      </c>
      <c r="BA7596" t="s">
        <v>66218</v>
      </c>
      <c r="BB7596" t="s">
        <v>66219</v>
      </c>
      <c r="BD7596" t="s">
        <v>66220</v>
      </c>
    </row>
    <row r="7597" spans="49:56" x14ac:dyDescent="0.3">
      <c r="AW7597" t="s">
        <v>66221</v>
      </c>
      <c r="BA7597" t="s">
        <v>66222</v>
      </c>
      <c r="BB7597" t="s">
        <v>66223</v>
      </c>
      <c r="BD7597" t="s">
        <v>66224</v>
      </c>
    </row>
    <row r="7598" spans="49:56" x14ac:dyDescent="0.3">
      <c r="AW7598" t="s">
        <v>66225</v>
      </c>
      <c r="BA7598" t="s">
        <v>66226</v>
      </c>
      <c r="BB7598" t="s">
        <v>66227</v>
      </c>
      <c r="BD7598" t="s">
        <v>66228</v>
      </c>
    </row>
    <row r="7599" spans="49:56" x14ac:dyDescent="0.3">
      <c r="AW7599" t="s">
        <v>66229</v>
      </c>
      <c r="BA7599" t="s">
        <v>66230</v>
      </c>
      <c r="BB7599" t="s">
        <v>66231</v>
      </c>
      <c r="BD7599" t="s">
        <v>66232</v>
      </c>
    </row>
    <row r="7600" spans="49:56" x14ac:dyDescent="0.3">
      <c r="AW7600" t="s">
        <v>66233</v>
      </c>
      <c r="BA7600" t="s">
        <v>66234</v>
      </c>
      <c r="BB7600" t="s">
        <v>66235</v>
      </c>
      <c r="BD7600" t="s">
        <v>66236</v>
      </c>
    </row>
    <row r="7601" spans="49:56" x14ac:dyDescent="0.3">
      <c r="AW7601" t="s">
        <v>66237</v>
      </c>
      <c r="BA7601" t="s">
        <v>66238</v>
      </c>
      <c r="BB7601" t="s">
        <v>66239</v>
      </c>
      <c r="BD7601" t="s">
        <v>66240</v>
      </c>
    </row>
    <row r="7602" spans="49:56" x14ac:dyDescent="0.3">
      <c r="AW7602" t="s">
        <v>66241</v>
      </c>
      <c r="BA7602" t="s">
        <v>66242</v>
      </c>
      <c r="BB7602" t="s">
        <v>66243</v>
      </c>
      <c r="BD7602" t="s">
        <v>66244</v>
      </c>
    </row>
    <row r="7603" spans="49:56" x14ac:dyDescent="0.3">
      <c r="AW7603" t="s">
        <v>66245</v>
      </c>
      <c r="BA7603" t="s">
        <v>66246</v>
      </c>
      <c r="BB7603" t="s">
        <v>66247</v>
      </c>
      <c r="BD7603" t="s">
        <v>66248</v>
      </c>
    </row>
    <row r="7604" spans="49:56" x14ac:dyDescent="0.3">
      <c r="AW7604" t="s">
        <v>66249</v>
      </c>
      <c r="BA7604" t="s">
        <v>66250</v>
      </c>
      <c r="BB7604" t="s">
        <v>66251</v>
      </c>
      <c r="BD7604" t="s">
        <v>66252</v>
      </c>
    </row>
    <row r="7605" spans="49:56" x14ac:dyDescent="0.3">
      <c r="AW7605" t="s">
        <v>25794</v>
      </c>
      <c r="BA7605" t="s">
        <v>66253</v>
      </c>
      <c r="BB7605" t="s">
        <v>66254</v>
      </c>
      <c r="BD7605" t="s">
        <v>66255</v>
      </c>
    </row>
    <row r="7606" spans="49:56" x14ac:dyDescent="0.3">
      <c r="AW7606" t="s">
        <v>66256</v>
      </c>
      <c r="BA7606" t="s">
        <v>66257</v>
      </c>
      <c r="BB7606" t="s">
        <v>66258</v>
      </c>
      <c r="BD7606" t="s">
        <v>66259</v>
      </c>
    </row>
    <row r="7607" spans="49:56" x14ac:dyDescent="0.3">
      <c r="AW7607" t="s">
        <v>66260</v>
      </c>
      <c r="BA7607" t="s">
        <v>66261</v>
      </c>
      <c r="BB7607" t="s">
        <v>66262</v>
      </c>
      <c r="BD7607" t="s">
        <v>66263</v>
      </c>
    </row>
    <row r="7608" spans="49:56" x14ac:dyDescent="0.3">
      <c r="AW7608" t="s">
        <v>66264</v>
      </c>
      <c r="BA7608" t="s">
        <v>66265</v>
      </c>
      <c r="BB7608" t="s">
        <v>66266</v>
      </c>
      <c r="BD7608" t="s">
        <v>66267</v>
      </c>
    </row>
    <row r="7609" spans="49:56" x14ac:dyDescent="0.3">
      <c r="AW7609" t="s">
        <v>66268</v>
      </c>
      <c r="BA7609" t="s">
        <v>66269</v>
      </c>
      <c r="BB7609" t="s">
        <v>66270</v>
      </c>
      <c r="BD7609" t="s">
        <v>66271</v>
      </c>
    </row>
    <row r="7610" spans="49:56" x14ac:dyDescent="0.3">
      <c r="AW7610" t="s">
        <v>66272</v>
      </c>
      <c r="BA7610" t="s">
        <v>66273</v>
      </c>
      <c r="BB7610" t="s">
        <v>66274</v>
      </c>
      <c r="BD7610" t="s">
        <v>66275</v>
      </c>
    </row>
    <row r="7611" spans="49:56" x14ac:dyDescent="0.3">
      <c r="AW7611" t="s">
        <v>66276</v>
      </c>
      <c r="BA7611" t="s">
        <v>66277</v>
      </c>
      <c r="BB7611" t="s">
        <v>66278</v>
      </c>
      <c r="BD7611" t="s">
        <v>66279</v>
      </c>
    </row>
    <row r="7612" spans="49:56" x14ac:dyDescent="0.3">
      <c r="AW7612" t="s">
        <v>66280</v>
      </c>
      <c r="BA7612" t="s">
        <v>66281</v>
      </c>
      <c r="BB7612" t="s">
        <v>66282</v>
      </c>
      <c r="BD7612" t="s">
        <v>66283</v>
      </c>
    </row>
    <row r="7613" spans="49:56" x14ac:dyDescent="0.3">
      <c r="AW7613" t="s">
        <v>66284</v>
      </c>
      <c r="BA7613" t="s">
        <v>66285</v>
      </c>
      <c r="BB7613" t="s">
        <v>66286</v>
      </c>
      <c r="BD7613" t="s">
        <v>66287</v>
      </c>
    </row>
    <row r="7614" spans="49:56" x14ac:dyDescent="0.3">
      <c r="AW7614" t="s">
        <v>66288</v>
      </c>
      <c r="BA7614" t="s">
        <v>66289</v>
      </c>
      <c r="BB7614" t="s">
        <v>66290</v>
      </c>
      <c r="BD7614" t="s">
        <v>66291</v>
      </c>
    </row>
    <row r="7615" spans="49:56" x14ac:dyDescent="0.3">
      <c r="AW7615" t="s">
        <v>66292</v>
      </c>
      <c r="BA7615" t="s">
        <v>66293</v>
      </c>
      <c r="BB7615" t="s">
        <v>66294</v>
      </c>
      <c r="BD7615" t="s">
        <v>66295</v>
      </c>
    </row>
    <row r="7616" spans="49:56" x14ac:dyDescent="0.3">
      <c r="AW7616" t="s">
        <v>66296</v>
      </c>
      <c r="BA7616" t="s">
        <v>66297</v>
      </c>
      <c r="BB7616" t="s">
        <v>13125</v>
      </c>
      <c r="BD7616" t="s">
        <v>66298</v>
      </c>
    </row>
    <row r="7617" spans="49:56" x14ac:dyDescent="0.3">
      <c r="AW7617" t="s">
        <v>66299</v>
      </c>
      <c r="BA7617" t="s">
        <v>66300</v>
      </c>
      <c r="BB7617" t="s">
        <v>66301</v>
      </c>
      <c r="BD7617" t="s">
        <v>66302</v>
      </c>
    </row>
    <row r="7618" spans="49:56" x14ac:dyDescent="0.3">
      <c r="AW7618" t="s">
        <v>66303</v>
      </c>
      <c r="BA7618" t="s">
        <v>66304</v>
      </c>
      <c r="BB7618" t="s">
        <v>66305</v>
      </c>
      <c r="BD7618" t="s">
        <v>66306</v>
      </c>
    </row>
    <row r="7619" spans="49:56" x14ac:dyDescent="0.3">
      <c r="AW7619" t="s">
        <v>66307</v>
      </c>
      <c r="BA7619" t="s">
        <v>66308</v>
      </c>
      <c r="BB7619" t="s">
        <v>66309</v>
      </c>
      <c r="BD7619" t="s">
        <v>66310</v>
      </c>
    </row>
    <row r="7620" spans="49:56" x14ac:dyDescent="0.3">
      <c r="AW7620" t="s">
        <v>66311</v>
      </c>
      <c r="BA7620" t="s">
        <v>66312</v>
      </c>
      <c r="BB7620" t="s">
        <v>66313</v>
      </c>
      <c r="BD7620" t="s">
        <v>66314</v>
      </c>
    </row>
    <row r="7621" spans="49:56" x14ac:dyDescent="0.3">
      <c r="AW7621" t="s">
        <v>66315</v>
      </c>
      <c r="BA7621" t="s">
        <v>66316</v>
      </c>
      <c r="BB7621" t="s">
        <v>66317</v>
      </c>
      <c r="BD7621" t="s">
        <v>66318</v>
      </c>
    </row>
    <row r="7622" spans="49:56" x14ac:dyDescent="0.3">
      <c r="AW7622" t="s">
        <v>66319</v>
      </c>
      <c r="BA7622" t="s">
        <v>66320</v>
      </c>
      <c r="BB7622" t="s">
        <v>66321</v>
      </c>
      <c r="BD7622" t="s">
        <v>66322</v>
      </c>
    </row>
    <row r="7623" spans="49:56" x14ac:dyDescent="0.3">
      <c r="AW7623" t="s">
        <v>66323</v>
      </c>
      <c r="BA7623" t="s">
        <v>66324</v>
      </c>
      <c r="BB7623" t="s">
        <v>66325</v>
      </c>
      <c r="BD7623" t="s">
        <v>66326</v>
      </c>
    </row>
    <row r="7624" spans="49:56" x14ac:dyDescent="0.3">
      <c r="AW7624" t="s">
        <v>66327</v>
      </c>
      <c r="BA7624" t="s">
        <v>66328</v>
      </c>
      <c r="BB7624" t="s">
        <v>66329</v>
      </c>
      <c r="BD7624" t="s">
        <v>66330</v>
      </c>
    </row>
    <row r="7625" spans="49:56" x14ac:dyDescent="0.3">
      <c r="AW7625" t="s">
        <v>66331</v>
      </c>
      <c r="BA7625" t="s">
        <v>66332</v>
      </c>
      <c r="BB7625" t="s">
        <v>66333</v>
      </c>
      <c r="BD7625" t="s">
        <v>66334</v>
      </c>
    </row>
    <row r="7626" spans="49:56" x14ac:dyDescent="0.3">
      <c r="AW7626" t="s">
        <v>66335</v>
      </c>
      <c r="BA7626" t="s">
        <v>66336</v>
      </c>
      <c r="BB7626" t="s">
        <v>66337</v>
      </c>
      <c r="BD7626" t="s">
        <v>66338</v>
      </c>
    </row>
    <row r="7627" spans="49:56" x14ac:dyDescent="0.3">
      <c r="AW7627" t="s">
        <v>66339</v>
      </c>
      <c r="BA7627" t="s">
        <v>66340</v>
      </c>
      <c r="BB7627" t="s">
        <v>66341</v>
      </c>
      <c r="BD7627" t="s">
        <v>66342</v>
      </c>
    </row>
    <row r="7628" spans="49:56" x14ac:dyDescent="0.3">
      <c r="AW7628" t="s">
        <v>66343</v>
      </c>
      <c r="BA7628" t="s">
        <v>66344</v>
      </c>
      <c r="BB7628" t="s">
        <v>66345</v>
      </c>
      <c r="BD7628" t="s">
        <v>66346</v>
      </c>
    </row>
    <row r="7629" spans="49:56" x14ac:dyDescent="0.3">
      <c r="AW7629" t="s">
        <v>66347</v>
      </c>
      <c r="BA7629" t="s">
        <v>66348</v>
      </c>
      <c r="BB7629" t="s">
        <v>66349</v>
      </c>
      <c r="BD7629" t="s">
        <v>66350</v>
      </c>
    </row>
    <row r="7630" spans="49:56" x14ac:dyDescent="0.3">
      <c r="AW7630" t="s">
        <v>66351</v>
      </c>
      <c r="BA7630" t="s">
        <v>66352</v>
      </c>
      <c r="BB7630" t="s">
        <v>66353</v>
      </c>
      <c r="BD7630" t="s">
        <v>66354</v>
      </c>
    </row>
    <row r="7631" spans="49:56" x14ac:dyDescent="0.3">
      <c r="AW7631" t="s">
        <v>66355</v>
      </c>
      <c r="BA7631" t="s">
        <v>66356</v>
      </c>
      <c r="BB7631" t="s">
        <v>66357</v>
      </c>
      <c r="BD7631" t="s">
        <v>66358</v>
      </c>
    </row>
    <row r="7632" spans="49:56" x14ac:dyDescent="0.3">
      <c r="AW7632" t="s">
        <v>66359</v>
      </c>
      <c r="BA7632" t="s">
        <v>66360</v>
      </c>
      <c r="BB7632" t="s">
        <v>66361</v>
      </c>
      <c r="BD7632" t="s">
        <v>66362</v>
      </c>
    </row>
    <row r="7633" spans="49:56" x14ac:dyDescent="0.3">
      <c r="AW7633" t="s">
        <v>66363</v>
      </c>
      <c r="BA7633" t="s">
        <v>66364</v>
      </c>
      <c r="BB7633" t="s">
        <v>66365</v>
      </c>
      <c r="BD7633" t="s">
        <v>66366</v>
      </c>
    </row>
    <row r="7634" spans="49:56" x14ac:dyDescent="0.3">
      <c r="AW7634" t="s">
        <v>66367</v>
      </c>
      <c r="BA7634" t="s">
        <v>66368</v>
      </c>
      <c r="BB7634" t="s">
        <v>66369</v>
      </c>
      <c r="BD7634" t="s">
        <v>66370</v>
      </c>
    </row>
    <row r="7635" spans="49:56" x14ac:dyDescent="0.3">
      <c r="AW7635" t="s">
        <v>66371</v>
      </c>
      <c r="BA7635" t="s">
        <v>66372</v>
      </c>
      <c r="BB7635" t="s">
        <v>66373</v>
      </c>
      <c r="BD7635" t="s">
        <v>66374</v>
      </c>
    </row>
    <row r="7636" spans="49:56" x14ac:dyDescent="0.3">
      <c r="AW7636" t="s">
        <v>66375</v>
      </c>
      <c r="BA7636" t="s">
        <v>66376</v>
      </c>
      <c r="BB7636" t="s">
        <v>66377</v>
      </c>
      <c r="BD7636" t="s">
        <v>66378</v>
      </c>
    </row>
    <row r="7637" spans="49:56" x14ac:dyDescent="0.3">
      <c r="AW7637" t="s">
        <v>66379</v>
      </c>
      <c r="BA7637" t="s">
        <v>66380</v>
      </c>
      <c r="BB7637" t="s">
        <v>66381</v>
      </c>
      <c r="BD7637" t="s">
        <v>66382</v>
      </c>
    </row>
    <row r="7638" spans="49:56" x14ac:dyDescent="0.3">
      <c r="AW7638" t="s">
        <v>66383</v>
      </c>
      <c r="BA7638" t="s">
        <v>66384</v>
      </c>
      <c r="BB7638" t="s">
        <v>66385</v>
      </c>
      <c r="BD7638" t="s">
        <v>66386</v>
      </c>
    </row>
    <row r="7639" spans="49:56" x14ac:dyDescent="0.3">
      <c r="AW7639" t="s">
        <v>66387</v>
      </c>
      <c r="BA7639" t="s">
        <v>66388</v>
      </c>
      <c r="BB7639" t="s">
        <v>66389</v>
      </c>
      <c r="BD7639" t="s">
        <v>66390</v>
      </c>
    </row>
    <row r="7640" spans="49:56" x14ac:dyDescent="0.3">
      <c r="AW7640" t="s">
        <v>66391</v>
      </c>
      <c r="BA7640" t="s">
        <v>66392</v>
      </c>
      <c r="BB7640" t="s">
        <v>66393</v>
      </c>
      <c r="BD7640" t="s">
        <v>66394</v>
      </c>
    </row>
    <row r="7641" spans="49:56" x14ac:dyDescent="0.3">
      <c r="AW7641" t="s">
        <v>66395</v>
      </c>
      <c r="BA7641" t="s">
        <v>66396</v>
      </c>
      <c r="BB7641" t="s">
        <v>66397</v>
      </c>
      <c r="BD7641" t="s">
        <v>66398</v>
      </c>
    </row>
    <row r="7642" spans="49:56" x14ac:dyDescent="0.3">
      <c r="AW7642" t="s">
        <v>66399</v>
      </c>
      <c r="BA7642" t="s">
        <v>66400</v>
      </c>
      <c r="BB7642" t="s">
        <v>66401</v>
      </c>
      <c r="BD7642" t="s">
        <v>66402</v>
      </c>
    </row>
    <row r="7643" spans="49:56" x14ac:dyDescent="0.3">
      <c r="AW7643" t="s">
        <v>66403</v>
      </c>
      <c r="BA7643" t="s">
        <v>66404</v>
      </c>
      <c r="BB7643" t="s">
        <v>66405</v>
      </c>
      <c r="BD7643" t="s">
        <v>66406</v>
      </c>
    </row>
    <row r="7644" spans="49:56" x14ac:dyDescent="0.3">
      <c r="AW7644" t="s">
        <v>66407</v>
      </c>
      <c r="BA7644" t="s">
        <v>66408</v>
      </c>
      <c r="BB7644" t="s">
        <v>66409</v>
      </c>
      <c r="BD7644" t="s">
        <v>66410</v>
      </c>
    </row>
    <row r="7645" spans="49:56" x14ac:dyDescent="0.3">
      <c r="AW7645" t="s">
        <v>66411</v>
      </c>
      <c r="BA7645" t="s">
        <v>66412</v>
      </c>
      <c r="BB7645" t="s">
        <v>66413</v>
      </c>
      <c r="BD7645" t="s">
        <v>66414</v>
      </c>
    </row>
    <row r="7646" spans="49:56" x14ac:dyDescent="0.3">
      <c r="AW7646" t="s">
        <v>66415</v>
      </c>
      <c r="BA7646" t="s">
        <v>66416</v>
      </c>
      <c r="BB7646" t="s">
        <v>66417</v>
      </c>
      <c r="BD7646" t="s">
        <v>66418</v>
      </c>
    </row>
    <row r="7647" spans="49:56" x14ac:dyDescent="0.3">
      <c r="AW7647" t="s">
        <v>66419</v>
      </c>
      <c r="BA7647" t="s">
        <v>66420</v>
      </c>
      <c r="BB7647" t="s">
        <v>66421</v>
      </c>
      <c r="BD7647" t="s">
        <v>66422</v>
      </c>
    </row>
    <row r="7648" spans="49:56" x14ac:dyDescent="0.3">
      <c r="AW7648" t="s">
        <v>66423</v>
      </c>
      <c r="BA7648" t="s">
        <v>66424</v>
      </c>
      <c r="BB7648" t="s">
        <v>66425</v>
      </c>
      <c r="BD7648" t="s">
        <v>66426</v>
      </c>
    </row>
    <row r="7649" spans="49:56" x14ac:dyDescent="0.3">
      <c r="AW7649" t="s">
        <v>66427</v>
      </c>
      <c r="BA7649" t="s">
        <v>66428</v>
      </c>
      <c r="BB7649" t="s">
        <v>66429</v>
      </c>
      <c r="BD7649" t="s">
        <v>66430</v>
      </c>
    </row>
    <row r="7650" spans="49:56" x14ac:dyDescent="0.3">
      <c r="AW7650" t="s">
        <v>66431</v>
      </c>
      <c r="BA7650" t="s">
        <v>66432</v>
      </c>
      <c r="BB7650" t="s">
        <v>66433</v>
      </c>
      <c r="BD7650" t="s">
        <v>66434</v>
      </c>
    </row>
    <row r="7651" spans="49:56" x14ac:dyDescent="0.3">
      <c r="AW7651" t="s">
        <v>66435</v>
      </c>
      <c r="BA7651" t="s">
        <v>66436</v>
      </c>
      <c r="BB7651" t="s">
        <v>66437</v>
      </c>
      <c r="BD7651" t="s">
        <v>66438</v>
      </c>
    </row>
    <row r="7652" spans="49:56" x14ac:dyDescent="0.3">
      <c r="AW7652" t="s">
        <v>66439</v>
      </c>
      <c r="BA7652" t="s">
        <v>66440</v>
      </c>
      <c r="BB7652" t="s">
        <v>66441</v>
      </c>
      <c r="BD7652" t="s">
        <v>66442</v>
      </c>
    </row>
    <row r="7653" spans="49:56" x14ac:dyDescent="0.3">
      <c r="AW7653" t="s">
        <v>66443</v>
      </c>
      <c r="BA7653" t="s">
        <v>66444</v>
      </c>
      <c r="BB7653" t="s">
        <v>66445</v>
      </c>
      <c r="BD7653" t="s">
        <v>66446</v>
      </c>
    </row>
    <row r="7654" spans="49:56" x14ac:dyDescent="0.3">
      <c r="AW7654" t="s">
        <v>66447</v>
      </c>
      <c r="BA7654" t="s">
        <v>66448</v>
      </c>
      <c r="BB7654" t="s">
        <v>66449</v>
      </c>
      <c r="BD7654" t="s">
        <v>66450</v>
      </c>
    </row>
    <row r="7655" spans="49:56" x14ac:dyDescent="0.3">
      <c r="AW7655" t="s">
        <v>66451</v>
      </c>
      <c r="BA7655" t="s">
        <v>66452</v>
      </c>
      <c r="BB7655" t="s">
        <v>66453</v>
      </c>
      <c r="BD7655" t="s">
        <v>66454</v>
      </c>
    </row>
    <row r="7656" spans="49:56" x14ac:dyDescent="0.3">
      <c r="AW7656" t="s">
        <v>66455</v>
      </c>
      <c r="BA7656" t="s">
        <v>66456</v>
      </c>
      <c r="BB7656" t="s">
        <v>66457</v>
      </c>
      <c r="BD7656" t="s">
        <v>66458</v>
      </c>
    </row>
    <row r="7657" spans="49:56" x14ac:dyDescent="0.3">
      <c r="AW7657" t="s">
        <v>66459</v>
      </c>
      <c r="BA7657" t="s">
        <v>66460</v>
      </c>
      <c r="BB7657" t="s">
        <v>66461</v>
      </c>
      <c r="BD7657" t="s">
        <v>66462</v>
      </c>
    </row>
    <row r="7658" spans="49:56" x14ac:dyDescent="0.3">
      <c r="AW7658" t="s">
        <v>66463</v>
      </c>
      <c r="BA7658" t="s">
        <v>66464</v>
      </c>
      <c r="BB7658" t="s">
        <v>66465</v>
      </c>
      <c r="BD7658" t="s">
        <v>66466</v>
      </c>
    </row>
    <row r="7659" spans="49:56" x14ac:dyDescent="0.3">
      <c r="AW7659" t="s">
        <v>66467</v>
      </c>
      <c r="BA7659" t="s">
        <v>66468</v>
      </c>
      <c r="BB7659" t="s">
        <v>66469</v>
      </c>
      <c r="BD7659" t="s">
        <v>66470</v>
      </c>
    </row>
    <row r="7660" spans="49:56" x14ac:dyDescent="0.3">
      <c r="AW7660" t="s">
        <v>66471</v>
      </c>
      <c r="BA7660" t="s">
        <v>66472</v>
      </c>
      <c r="BB7660" t="s">
        <v>66473</v>
      </c>
      <c r="BD7660" t="s">
        <v>66474</v>
      </c>
    </row>
    <row r="7661" spans="49:56" x14ac:dyDescent="0.3">
      <c r="AW7661" t="s">
        <v>66475</v>
      </c>
      <c r="BA7661" t="s">
        <v>66476</v>
      </c>
      <c r="BB7661" t="s">
        <v>66477</v>
      </c>
      <c r="BD7661" t="s">
        <v>66478</v>
      </c>
    </row>
    <row r="7662" spans="49:56" x14ac:dyDescent="0.3">
      <c r="AW7662" t="s">
        <v>66479</v>
      </c>
      <c r="BA7662" t="s">
        <v>66480</v>
      </c>
      <c r="BB7662" t="s">
        <v>66481</v>
      </c>
      <c r="BD7662" t="s">
        <v>66482</v>
      </c>
    </row>
    <row r="7663" spans="49:56" x14ac:dyDescent="0.3">
      <c r="AW7663" t="s">
        <v>66483</v>
      </c>
      <c r="BA7663" t="s">
        <v>66484</v>
      </c>
      <c r="BB7663" t="s">
        <v>66485</v>
      </c>
      <c r="BD7663" t="s">
        <v>66486</v>
      </c>
    </row>
    <row r="7664" spans="49:56" x14ac:dyDescent="0.3">
      <c r="AW7664" t="s">
        <v>66487</v>
      </c>
      <c r="BA7664" t="s">
        <v>66488</v>
      </c>
      <c r="BB7664" t="s">
        <v>66489</v>
      </c>
      <c r="BD7664" t="s">
        <v>66490</v>
      </c>
    </row>
    <row r="7665" spans="49:56" x14ac:dyDescent="0.3">
      <c r="AW7665" t="s">
        <v>66491</v>
      </c>
      <c r="BA7665" t="s">
        <v>66492</v>
      </c>
      <c r="BB7665" t="s">
        <v>66493</v>
      </c>
      <c r="BD7665" t="s">
        <v>66494</v>
      </c>
    </row>
    <row r="7666" spans="49:56" x14ac:dyDescent="0.3">
      <c r="AW7666" t="s">
        <v>66495</v>
      </c>
      <c r="BA7666" t="s">
        <v>66496</v>
      </c>
      <c r="BB7666" t="s">
        <v>66497</v>
      </c>
      <c r="BD7666" t="s">
        <v>66498</v>
      </c>
    </row>
    <row r="7667" spans="49:56" x14ac:dyDescent="0.3">
      <c r="AW7667" t="s">
        <v>66499</v>
      </c>
      <c r="BA7667" t="s">
        <v>66500</v>
      </c>
      <c r="BB7667" t="s">
        <v>66501</v>
      </c>
      <c r="BD7667" t="s">
        <v>66502</v>
      </c>
    </row>
    <row r="7668" spans="49:56" x14ac:dyDescent="0.3">
      <c r="AW7668" t="s">
        <v>66503</v>
      </c>
      <c r="BA7668" t="s">
        <v>66504</v>
      </c>
      <c r="BB7668" t="s">
        <v>66505</v>
      </c>
      <c r="BD7668" t="s">
        <v>66506</v>
      </c>
    </row>
    <row r="7669" spans="49:56" x14ac:dyDescent="0.3">
      <c r="AW7669" t="s">
        <v>66507</v>
      </c>
      <c r="BA7669" t="s">
        <v>66508</v>
      </c>
      <c r="BB7669" t="s">
        <v>66509</v>
      </c>
      <c r="BD7669" t="s">
        <v>66510</v>
      </c>
    </row>
    <row r="7670" spans="49:56" x14ac:dyDescent="0.3">
      <c r="AW7670" t="s">
        <v>66511</v>
      </c>
      <c r="BA7670" t="s">
        <v>66512</v>
      </c>
      <c r="BB7670" t="s">
        <v>66513</v>
      </c>
      <c r="BD7670" t="s">
        <v>66514</v>
      </c>
    </row>
    <row r="7671" spans="49:56" x14ac:dyDescent="0.3">
      <c r="AW7671" t="s">
        <v>66515</v>
      </c>
      <c r="BA7671" t="s">
        <v>66516</v>
      </c>
      <c r="BB7671" t="s">
        <v>66517</v>
      </c>
      <c r="BD7671" t="s">
        <v>66518</v>
      </c>
    </row>
    <row r="7672" spans="49:56" x14ac:dyDescent="0.3">
      <c r="AW7672" t="s">
        <v>25936</v>
      </c>
      <c r="BA7672" t="s">
        <v>66519</v>
      </c>
      <c r="BB7672" t="s">
        <v>66520</v>
      </c>
      <c r="BD7672" t="s">
        <v>66521</v>
      </c>
    </row>
    <row r="7673" spans="49:56" x14ac:dyDescent="0.3">
      <c r="AW7673" t="s">
        <v>66522</v>
      </c>
      <c r="BA7673" t="s">
        <v>66523</v>
      </c>
      <c r="BB7673" t="s">
        <v>66524</v>
      </c>
      <c r="BD7673" t="s">
        <v>66525</v>
      </c>
    </row>
    <row r="7674" spans="49:56" x14ac:dyDescent="0.3">
      <c r="AW7674" t="s">
        <v>66526</v>
      </c>
      <c r="BA7674" t="s">
        <v>66527</v>
      </c>
      <c r="BB7674" t="s">
        <v>66528</v>
      </c>
      <c r="BD7674" t="s">
        <v>66529</v>
      </c>
    </row>
    <row r="7675" spans="49:56" x14ac:dyDescent="0.3">
      <c r="AW7675" t="s">
        <v>66530</v>
      </c>
      <c r="BA7675" t="s">
        <v>66531</v>
      </c>
      <c r="BB7675" t="s">
        <v>66532</v>
      </c>
      <c r="BD7675" t="s">
        <v>66533</v>
      </c>
    </row>
    <row r="7676" spans="49:56" x14ac:dyDescent="0.3">
      <c r="AW7676" t="s">
        <v>66534</v>
      </c>
      <c r="BA7676" t="s">
        <v>66535</v>
      </c>
      <c r="BB7676" t="s">
        <v>66536</v>
      </c>
      <c r="BD7676" t="s">
        <v>66537</v>
      </c>
    </row>
    <row r="7677" spans="49:56" x14ac:dyDescent="0.3">
      <c r="AW7677" t="s">
        <v>66538</v>
      </c>
      <c r="BA7677" t="s">
        <v>66539</v>
      </c>
      <c r="BB7677" t="s">
        <v>66540</v>
      </c>
      <c r="BD7677" t="s">
        <v>66541</v>
      </c>
    </row>
    <row r="7678" spans="49:56" x14ac:dyDescent="0.3">
      <c r="AW7678" t="s">
        <v>66542</v>
      </c>
      <c r="BA7678" t="s">
        <v>66543</v>
      </c>
      <c r="BB7678" t="s">
        <v>66544</v>
      </c>
      <c r="BD7678" t="s">
        <v>66545</v>
      </c>
    </row>
    <row r="7679" spans="49:56" x14ac:dyDescent="0.3">
      <c r="AW7679" t="s">
        <v>66546</v>
      </c>
      <c r="BA7679" t="s">
        <v>66547</v>
      </c>
      <c r="BB7679" t="s">
        <v>66548</v>
      </c>
      <c r="BD7679" t="s">
        <v>66549</v>
      </c>
    </row>
    <row r="7680" spans="49:56" x14ac:dyDescent="0.3">
      <c r="AW7680" t="s">
        <v>66550</v>
      </c>
      <c r="BA7680" t="s">
        <v>66551</v>
      </c>
      <c r="BB7680" t="s">
        <v>66552</v>
      </c>
      <c r="BD7680" t="s">
        <v>66553</v>
      </c>
    </row>
    <row r="7681" spans="49:56" x14ac:dyDescent="0.3">
      <c r="AW7681" t="s">
        <v>66554</v>
      </c>
      <c r="BA7681" t="s">
        <v>66555</v>
      </c>
      <c r="BB7681" t="s">
        <v>66556</v>
      </c>
      <c r="BD7681" t="s">
        <v>66557</v>
      </c>
    </row>
    <row r="7682" spans="49:56" x14ac:dyDescent="0.3">
      <c r="AW7682" t="s">
        <v>66558</v>
      </c>
      <c r="BA7682" t="s">
        <v>66559</v>
      </c>
      <c r="BB7682" t="s">
        <v>66560</v>
      </c>
      <c r="BD7682" t="s">
        <v>66561</v>
      </c>
    </row>
    <row r="7683" spans="49:56" x14ac:dyDescent="0.3">
      <c r="AW7683" t="s">
        <v>66562</v>
      </c>
      <c r="BA7683" t="s">
        <v>66563</v>
      </c>
      <c r="BB7683" t="s">
        <v>66564</v>
      </c>
      <c r="BD7683" t="s">
        <v>66565</v>
      </c>
    </row>
    <row r="7684" spans="49:56" x14ac:dyDescent="0.3">
      <c r="AW7684" t="s">
        <v>66566</v>
      </c>
      <c r="BA7684" t="s">
        <v>66567</v>
      </c>
      <c r="BB7684" t="s">
        <v>66568</v>
      </c>
      <c r="BD7684" t="s">
        <v>66569</v>
      </c>
    </row>
    <row r="7685" spans="49:56" x14ac:dyDescent="0.3">
      <c r="AW7685" t="s">
        <v>66570</v>
      </c>
      <c r="BA7685" t="s">
        <v>66571</v>
      </c>
      <c r="BB7685" t="s">
        <v>66572</v>
      </c>
      <c r="BD7685" t="s">
        <v>66573</v>
      </c>
    </row>
    <row r="7686" spans="49:56" x14ac:dyDescent="0.3">
      <c r="AW7686" t="s">
        <v>66574</v>
      </c>
      <c r="BA7686" t="s">
        <v>66575</v>
      </c>
      <c r="BB7686" t="s">
        <v>66576</v>
      </c>
      <c r="BD7686" t="s">
        <v>66577</v>
      </c>
    </row>
    <row r="7687" spans="49:56" x14ac:dyDescent="0.3">
      <c r="AW7687" t="s">
        <v>66578</v>
      </c>
      <c r="BA7687" t="s">
        <v>66579</v>
      </c>
      <c r="BB7687" t="s">
        <v>66580</v>
      </c>
      <c r="BD7687" t="s">
        <v>66581</v>
      </c>
    </row>
    <row r="7688" spans="49:56" x14ac:dyDescent="0.3">
      <c r="AW7688" t="s">
        <v>66582</v>
      </c>
      <c r="BA7688" t="s">
        <v>66583</v>
      </c>
      <c r="BB7688" t="s">
        <v>66584</v>
      </c>
      <c r="BD7688" t="s">
        <v>66585</v>
      </c>
    </row>
    <row r="7689" spans="49:56" x14ac:dyDescent="0.3">
      <c r="AW7689" t="s">
        <v>66586</v>
      </c>
      <c r="BA7689" t="s">
        <v>66587</v>
      </c>
      <c r="BB7689" t="s">
        <v>66588</v>
      </c>
      <c r="BD7689" t="s">
        <v>66589</v>
      </c>
    </row>
    <row r="7690" spans="49:56" x14ac:dyDescent="0.3">
      <c r="AW7690" t="s">
        <v>66590</v>
      </c>
      <c r="BA7690" t="s">
        <v>66591</v>
      </c>
      <c r="BB7690" t="s">
        <v>66592</v>
      </c>
      <c r="BD7690" t="s">
        <v>66593</v>
      </c>
    </row>
    <row r="7691" spans="49:56" x14ac:dyDescent="0.3">
      <c r="AW7691" t="s">
        <v>66594</v>
      </c>
      <c r="BA7691" t="s">
        <v>66595</v>
      </c>
      <c r="BB7691" t="s">
        <v>66596</v>
      </c>
      <c r="BD7691" t="s">
        <v>66597</v>
      </c>
    </row>
    <row r="7692" spans="49:56" x14ac:dyDescent="0.3">
      <c r="AW7692" t="s">
        <v>66598</v>
      </c>
      <c r="BA7692" t="s">
        <v>66599</v>
      </c>
      <c r="BB7692" t="s">
        <v>66600</v>
      </c>
      <c r="BD7692" t="s">
        <v>66601</v>
      </c>
    </row>
    <row r="7693" spans="49:56" x14ac:dyDescent="0.3">
      <c r="AW7693" t="s">
        <v>66602</v>
      </c>
      <c r="BA7693" t="s">
        <v>66603</v>
      </c>
      <c r="BB7693" t="s">
        <v>66604</v>
      </c>
      <c r="BD7693" t="s">
        <v>66605</v>
      </c>
    </row>
    <row r="7694" spans="49:56" x14ac:dyDescent="0.3">
      <c r="AW7694" t="s">
        <v>66606</v>
      </c>
      <c r="BA7694" t="s">
        <v>66607</v>
      </c>
      <c r="BB7694" t="s">
        <v>66608</v>
      </c>
      <c r="BD7694" t="s">
        <v>66609</v>
      </c>
    </row>
    <row r="7695" spans="49:56" x14ac:dyDescent="0.3">
      <c r="AW7695" t="s">
        <v>66610</v>
      </c>
      <c r="BA7695" t="s">
        <v>66611</v>
      </c>
      <c r="BB7695" t="s">
        <v>66612</v>
      </c>
      <c r="BD7695" t="s">
        <v>66613</v>
      </c>
    </row>
    <row r="7696" spans="49:56" x14ac:dyDescent="0.3">
      <c r="AW7696" t="s">
        <v>66614</v>
      </c>
      <c r="BA7696" t="s">
        <v>66615</v>
      </c>
      <c r="BB7696" t="s">
        <v>66616</v>
      </c>
      <c r="BD7696" t="s">
        <v>66617</v>
      </c>
    </row>
    <row r="7697" spans="49:56" x14ac:dyDescent="0.3">
      <c r="AW7697" t="s">
        <v>66618</v>
      </c>
      <c r="BA7697" t="s">
        <v>66619</v>
      </c>
      <c r="BB7697" t="s">
        <v>66620</v>
      </c>
      <c r="BD7697" t="s">
        <v>66621</v>
      </c>
    </row>
    <row r="7698" spans="49:56" x14ac:dyDescent="0.3">
      <c r="AW7698" t="s">
        <v>66622</v>
      </c>
      <c r="BA7698" t="s">
        <v>66623</v>
      </c>
      <c r="BB7698" t="s">
        <v>66624</v>
      </c>
      <c r="BD7698" t="s">
        <v>66625</v>
      </c>
    </row>
    <row r="7699" spans="49:56" x14ac:dyDescent="0.3">
      <c r="AW7699" t="s">
        <v>66626</v>
      </c>
      <c r="BA7699" t="s">
        <v>66627</v>
      </c>
      <c r="BB7699" t="s">
        <v>66628</v>
      </c>
      <c r="BD7699" t="s">
        <v>66629</v>
      </c>
    </row>
    <row r="7700" spans="49:56" x14ac:dyDescent="0.3">
      <c r="AW7700" t="s">
        <v>66630</v>
      </c>
      <c r="BA7700" t="s">
        <v>66631</v>
      </c>
      <c r="BB7700" t="s">
        <v>66632</v>
      </c>
      <c r="BD7700" t="s">
        <v>66633</v>
      </c>
    </row>
    <row r="7701" spans="49:56" x14ac:dyDescent="0.3">
      <c r="AW7701" t="s">
        <v>66634</v>
      </c>
      <c r="BA7701" t="s">
        <v>66635</v>
      </c>
      <c r="BB7701" t="s">
        <v>66636</v>
      </c>
      <c r="BD7701" t="s">
        <v>66637</v>
      </c>
    </row>
    <row r="7702" spans="49:56" x14ac:dyDescent="0.3">
      <c r="AW7702" t="s">
        <v>66638</v>
      </c>
      <c r="BA7702" t="s">
        <v>66639</v>
      </c>
      <c r="BB7702" t="s">
        <v>66640</v>
      </c>
      <c r="BD7702" t="s">
        <v>66641</v>
      </c>
    </row>
    <row r="7703" spans="49:56" x14ac:dyDescent="0.3">
      <c r="AW7703" t="s">
        <v>66642</v>
      </c>
      <c r="BA7703" t="s">
        <v>66643</v>
      </c>
      <c r="BB7703" t="s">
        <v>66644</v>
      </c>
      <c r="BD7703" t="s">
        <v>66645</v>
      </c>
    </row>
    <row r="7704" spans="49:56" x14ac:dyDescent="0.3">
      <c r="AW7704" t="s">
        <v>66646</v>
      </c>
      <c r="BA7704" t="s">
        <v>66647</v>
      </c>
      <c r="BB7704" t="s">
        <v>66648</v>
      </c>
      <c r="BD7704" t="s">
        <v>66649</v>
      </c>
    </row>
    <row r="7705" spans="49:56" x14ac:dyDescent="0.3">
      <c r="AW7705" t="s">
        <v>66650</v>
      </c>
      <c r="BA7705" t="s">
        <v>66651</v>
      </c>
      <c r="BB7705" t="s">
        <v>66652</v>
      </c>
      <c r="BD7705" t="s">
        <v>66653</v>
      </c>
    </row>
    <row r="7706" spans="49:56" x14ac:dyDescent="0.3">
      <c r="AW7706" t="s">
        <v>66654</v>
      </c>
      <c r="BA7706" t="s">
        <v>66655</v>
      </c>
      <c r="BB7706" t="s">
        <v>66656</v>
      </c>
      <c r="BD7706" t="s">
        <v>66657</v>
      </c>
    </row>
    <row r="7707" spans="49:56" x14ac:dyDescent="0.3">
      <c r="AW7707" t="s">
        <v>66658</v>
      </c>
      <c r="BA7707" t="s">
        <v>66659</v>
      </c>
      <c r="BB7707" t="s">
        <v>66660</v>
      </c>
      <c r="BD7707" t="s">
        <v>66661</v>
      </c>
    </row>
    <row r="7708" spans="49:56" x14ac:dyDescent="0.3">
      <c r="AW7708" t="s">
        <v>66662</v>
      </c>
      <c r="BA7708" t="s">
        <v>66663</v>
      </c>
      <c r="BB7708" t="s">
        <v>66664</v>
      </c>
      <c r="BD7708" t="s">
        <v>66665</v>
      </c>
    </row>
    <row r="7709" spans="49:56" x14ac:dyDescent="0.3">
      <c r="AW7709" t="s">
        <v>66666</v>
      </c>
      <c r="BA7709" t="s">
        <v>66667</v>
      </c>
      <c r="BB7709" t="s">
        <v>66668</v>
      </c>
      <c r="BD7709" t="s">
        <v>66669</v>
      </c>
    </row>
    <row r="7710" spans="49:56" x14ac:dyDescent="0.3">
      <c r="AW7710" t="s">
        <v>26040</v>
      </c>
      <c r="BA7710" t="s">
        <v>66670</v>
      </c>
      <c r="BB7710" t="s">
        <v>66671</v>
      </c>
      <c r="BD7710" t="s">
        <v>66672</v>
      </c>
    </row>
    <row r="7711" spans="49:56" x14ac:dyDescent="0.3">
      <c r="AW7711" t="s">
        <v>66673</v>
      </c>
      <c r="BA7711" t="s">
        <v>66674</v>
      </c>
      <c r="BB7711" t="s">
        <v>66675</v>
      </c>
      <c r="BD7711" t="s">
        <v>66676</v>
      </c>
    </row>
    <row r="7712" spans="49:56" x14ac:dyDescent="0.3">
      <c r="AW7712" t="s">
        <v>66677</v>
      </c>
      <c r="BA7712" t="s">
        <v>66678</v>
      </c>
      <c r="BB7712" t="s">
        <v>66679</v>
      </c>
      <c r="BD7712" t="s">
        <v>66680</v>
      </c>
    </row>
    <row r="7713" spans="49:56" x14ac:dyDescent="0.3">
      <c r="AW7713" t="s">
        <v>66681</v>
      </c>
      <c r="BA7713" t="s">
        <v>66682</v>
      </c>
      <c r="BB7713" t="s">
        <v>66683</v>
      </c>
      <c r="BD7713" t="s">
        <v>66684</v>
      </c>
    </row>
    <row r="7714" spans="49:56" x14ac:dyDescent="0.3">
      <c r="AW7714" t="s">
        <v>66685</v>
      </c>
      <c r="BA7714" t="s">
        <v>66686</v>
      </c>
      <c r="BB7714" t="s">
        <v>66687</v>
      </c>
      <c r="BD7714" t="s">
        <v>66688</v>
      </c>
    </row>
    <row r="7715" spans="49:56" x14ac:dyDescent="0.3">
      <c r="AW7715" t="s">
        <v>66689</v>
      </c>
      <c r="BA7715" t="s">
        <v>66690</v>
      </c>
      <c r="BB7715" t="s">
        <v>66691</v>
      </c>
      <c r="BD7715" t="s">
        <v>66692</v>
      </c>
    </row>
    <row r="7716" spans="49:56" x14ac:dyDescent="0.3">
      <c r="AW7716" t="s">
        <v>66693</v>
      </c>
      <c r="BA7716" t="s">
        <v>66694</v>
      </c>
      <c r="BB7716" t="s">
        <v>66695</v>
      </c>
      <c r="BD7716" t="s">
        <v>66696</v>
      </c>
    </row>
    <row r="7717" spans="49:56" x14ac:dyDescent="0.3">
      <c r="AW7717" t="s">
        <v>66697</v>
      </c>
      <c r="BA7717" t="s">
        <v>66698</v>
      </c>
      <c r="BB7717" t="s">
        <v>66699</v>
      </c>
      <c r="BD7717" t="s">
        <v>66700</v>
      </c>
    </row>
    <row r="7718" spans="49:56" x14ac:dyDescent="0.3">
      <c r="AW7718" t="s">
        <v>66701</v>
      </c>
      <c r="BA7718" t="s">
        <v>66702</v>
      </c>
      <c r="BB7718" t="s">
        <v>66703</v>
      </c>
      <c r="BD7718" t="s">
        <v>66704</v>
      </c>
    </row>
    <row r="7719" spans="49:56" x14ac:dyDescent="0.3">
      <c r="AW7719" t="s">
        <v>66705</v>
      </c>
      <c r="BA7719" t="s">
        <v>66706</v>
      </c>
      <c r="BB7719" t="s">
        <v>66707</v>
      </c>
      <c r="BD7719" t="s">
        <v>66708</v>
      </c>
    </row>
    <row r="7720" spans="49:56" x14ac:dyDescent="0.3">
      <c r="AW7720" t="s">
        <v>66709</v>
      </c>
      <c r="BA7720" t="s">
        <v>66710</v>
      </c>
      <c r="BB7720" t="s">
        <v>66711</v>
      </c>
      <c r="BD7720" t="s">
        <v>66712</v>
      </c>
    </row>
    <row r="7721" spans="49:56" x14ac:dyDescent="0.3">
      <c r="AW7721" t="s">
        <v>66713</v>
      </c>
      <c r="BA7721" t="s">
        <v>66714</v>
      </c>
      <c r="BB7721" t="s">
        <v>66715</v>
      </c>
      <c r="BD7721" t="s">
        <v>66716</v>
      </c>
    </row>
    <row r="7722" spans="49:56" x14ac:dyDescent="0.3">
      <c r="AW7722" t="s">
        <v>66717</v>
      </c>
      <c r="BA7722" t="s">
        <v>66718</v>
      </c>
      <c r="BB7722" t="s">
        <v>66719</v>
      </c>
      <c r="BD7722" t="s">
        <v>66720</v>
      </c>
    </row>
    <row r="7723" spans="49:56" x14ac:dyDescent="0.3">
      <c r="AW7723" t="s">
        <v>66721</v>
      </c>
      <c r="BA7723" t="s">
        <v>66722</v>
      </c>
      <c r="BB7723" t="s">
        <v>66723</v>
      </c>
      <c r="BD7723" t="s">
        <v>66724</v>
      </c>
    </row>
    <row r="7724" spans="49:56" x14ac:dyDescent="0.3">
      <c r="AW7724" t="s">
        <v>66725</v>
      </c>
      <c r="BA7724" t="s">
        <v>66726</v>
      </c>
      <c r="BB7724" t="s">
        <v>66727</v>
      </c>
      <c r="BD7724" t="s">
        <v>66728</v>
      </c>
    </row>
    <row r="7725" spans="49:56" x14ac:dyDescent="0.3">
      <c r="AW7725" t="s">
        <v>66729</v>
      </c>
      <c r="BA7725" t="s">
        <v>66730</v>
      </c>
      <c r="BB7725" t="s">
        <v>66731</v>
      </c>
      <c r="BD7725" t="s">
        <v>66732</v>
      </c>
    </row>
    <row r="7726" spans="49:56" x14ac:dyDescent="0.3">
      <c r="AW7726" t="s">
        <v>66733</v>
      </c>
      <c r="BA7726" t="s">
        <v>66734</v>
      </c>
      <c r="BB7726" t="s">
        <v>66735</v>
      </c>
      <c r="BD7726" t="s">
        <v>66736</v>
      </c>
    </row>
    <row r="7727" spans="49:56" x14ac:dyDescent="0.3">
      <c r="AW7727" t="s">
        <v>66737</v>
      </c>
      <c r="BA7727" t="s">
        <v>66738</v>
      </c>
      <c r="BB7727" t="s">
        <v>66739</v>
      </c>
      <c r="BD7727" t="s">
        <v>66740</v>
      </c>
    </row>
    <row r="7728" spans="49:56" x14ac:dyDescent="0.3">
      <c r="AW7728" t="s">
        <v>66741</v>
      </c>
      <c r="BA7728" t="s">
        <v>66742</v>
      </c>
      <c r="BB7728" t="s">
        <v>66743</v>
      </c>
      <c r="BD7728" t="s">
        <v>66744</v>
      </c>
    </row>
    <row r="7729" spans="49:56" x14ac:dyDescent="0.3">
      <c r="AW7729" t="s">
        <v>66745</v>
      </c>
      <c r="BA7729" t="s">
        <v>66746</v>
      </c>
      <c r="BB7729" t="s">
        <v>66747</v>
      </c>
      <c r="BD7729" t="s">
        <v>66748</v>
      </c>
    </row>
    <row r="7730" spans="49:56" x14ac:dyDescent="0.3">
      <c r="AW7730" t="s">
        <v>66749</v>
      </c>
      <c r="BA7730" t="s">
        <v>66750</v>
      </c>
      <c r="BB7730" t="s">
        <v>66751</v>
      </c>
      <c r="BD7730" t="s">
        <v>66752</v>
      </c>
    </row>
    <row r="7731" spans="49:56" x14ac:dyDescent="0.3">
      <c r="AW7731" t="s">
        <v>66753</v>
      </c>
      <c r="BA7731" t="s">
        <v>66754</v>
      </c>
      <c r="BB7731" t="s">
        <v>66755</v>
      </c>
      <c r="BD7731" t="s">
        <v>66756</v>
      </c>
    </row>
    <row r="7732" spans="49:56" x14ac:dyDescent="0.3">
      <c r="AW7732" t="s">
        <v>66757</v>
      </c>
      <c r="BA7732" t="s">
        <v>66758</v>
      </c>
      <c r="BB7732" t="s">
        <v>66759</v>
      </c>
      <c r="BD7732" t="s">
        <v>66760</v>
      </c>
    </row>
    <row r="7733" spans="49:56" x14ac:dyDescent="0.3">
      <c r="AW7733" t="s">
        <v>66761</v>
      </c>
      <c r="BA7733" t="s">
        <v>66762</v>
      </c>
      <c r="BB7733" t="s">
        <v>66763</v>
      </c>
      <c r="BD7733" t="s">
        <v>66764</v>
      </c>
    </row>
    <row r="7734" spans="49:56" x14ac:dyDescent="0.3">
      <c r="AW7734" t="s">
        <v>66765</v>
      </c>
      <c r="BA7734" t="s">
        <v>66766</v>
      </c>
      <c r="BB7734" t="s">
        <v>66767</v>
      </c>
      <c r="BD7734" t="s">
        <v>66768</v>
      </c>
    </row>
    <row r="7735" spans="49:56" x14ac:dyDescent="0.3">
      <c r="AW7735" t="s">
        <v>66769</v>
      </c>
      <c r="BA7735" t="s">
        <v>66770</v>
      </c>
      <c r="BB7735" t="s">
        <v>66771</v>
      </c>
      <c r="BD7735" t="s">
        <v>66772</v>
      </c>
    </row>
    <row r="7736" spans="49:56" x14ac:dyDescent="0.3">
      <c r="AW7736" t="s">
        <v>66773</v>
      </c>
      <c r="BA7736" t="s">
        <v>66774</v>
      </c>
      <c r="BB7736" t="s">
        <v>66775</v>
      </c>
      <c r="BD7736" t="s">
        <v>66776</v>
      </c>
    </row>
    <row r="7737" spans="49:56" x14ac:dyDescent="0.3">
      <c r="AW7737" t="s">
        <v>66777</v>
      </c>
      <c r="BA7737" t="s">
        <v>66778</v>
      </c>
      <c r="BB7737" t="s">
        <v>66779</v>
      </c>
      <c r="BD7737" t="s">
        <v>66780</v>
      </c>
    </row>
    <row r="7738" spans="49:56" x14ac:dyDescent="0.3">
      <c r="AW7738" t="s">
        <v>66781</v>
      </c>
      <c r="BA7738" t="s">
        <v>66782</v>
      </c>
      <c r="BB7738" t="s">
        <v>66783</v>
      </c>
      <c r="BD7738" t="s">
        <v>66784</v>
      </c>
    </row>
    <row r="7739" spans="49:56" x14ac:dyDescent="0.3">
      <c r="AW7739" t="s">
        <v>66785</v>
      </c>
      <c r="BA7739" t="s">
        <v>66786</v>
      </c>
      <c r="BB7739" t="s">
        <v>66787</v>
      </c>
      <c r="BD7739" t="s">
        <v>66788</v>
      </c>
    </row>
    <row r="7740" spans="49:56" x14ac:dyDescent="0.3">
      <c r="AW7740" t="s">
        <v>66789</v>
      </c>
      <c r="BA7740" t="s">
        <v>66790</v>
      </c>
      <c r="BB7740" t="s">
        <v>66791</v>
      </c>
      <c r="BD7740" t="s">
        <v>66792</v>
      </c>
    </row>
    <row r="7741" spans="49:56" x14ac:dyDescent="0.3">
      <c r="AW7741" t="s">
        <v>66793</v>
      </c>
      <c r="BA7741" t="s">
        <v>66794</v>
      </c>
      <c r="BB7741" t="s">
        <v>66795</v>
      </c>
      <c r="BD7741" t="s">
        <v>66796</v>
      </c>
    </row>
    <row r="7742" spans="49:56" x14ac:dyDescent="0.3">
      <c r="AW7742" t="s">
        <v>66797</v>
      </c>
      <c r="BA7742" t="s">
        <v>66798</v>
      </c>
      <c r="BB7742" t="s">
        <v>66799</v>
      </c>
      <c r="BD7742" t="s">
        <v>66800</v>
      </c>
    </row>
    <row r="7743" spans="49:56" x14ac:dyDescent="0.3">
      <c r="AW7743" t="s">
        <v>66801</v>
      </c>
      <c r="BA7743" t="s">
        <v>66802</v>
      </c>
      <c r="BB7743" t="s">
        <v>66803</v>
      </c>
      <c r="BD7743" t="s">
        <v>66804</v>
      </c>
    </row>
    <row r="7744" spans="49:56" x14ac:dyDescent="0.3">
      <c r="AW7744" t="s">
        <v>66805</v>
      </c>
      <c r="BA7744" t="s">
        <v>66806</v>
      </c>
      <c r="BB7744" t="s">
        <v>66807</v>
      </c>
      <c r="BD7744" t="s">
        <v>66808</v>
      </c>
    </row>
    <row r="7745" spans="49:56" x14ac:dyDescent="0.3">
      <c r="AW7745" t="s">
        <v>66809</v>
      </c>
      <c r="BA7745" t="s">
        <v>66810</v>
      </c>
      <c r="BB7745" t="s">
        <v>66811</v>
      </c>
      <c r="BD7745" t="s">
        <v>66812</v>
      </c>
    </row>
    <row r="7746" spans="49:56" x14ac:dyDescent="0.3">
      <c r="AW7746" t="s">
        <v>66813</v>
      </c>
      <c r="BA7746" t="s">
        <v>66814</v>
      </c>
      <c r="BB7746" t="s">
        <v>66815</v>
      </c>
      <c r="BD7746" t="s">
        <v>66816</v>
      </c>
    </row>
    <row r="7747" spans="49:56" x14ac:dyDescent="0.3">
      <c r="AW7747" t="s">
        <v>66817</v>
      </c>
      <c r="BA7747" t="s">
        <v>66818</v>
      </c>
      <c r="BB7747" t="s">
        <v>66819</v>
      </c>
      <c r="BD7747" t="s">
        <v>66820</v>
      </c>
    </row>
    <row r="7748" spans="49:56" x14ac:dyDescent="0.3">
      <c r="AW7748" t="s">
        <v>66821</v>
      </c>
      <c r="BA7748" t="s">
        <v>66822</v>
      </c>
      <c r="BB7748" t="s">
        <v>66823</v>
      </c>
      <c r="BD7748" t="s">
        <v>66824</v>
      </c>
    </row>
    <row r="7749" spans="49:56" x14ac:dyDescent="0.3">
      <c r="AW7749" t="s">
        <v>66825</v>
      </c>
      <c r="BA7749" t="s">
        <v>66826</v>
      </c>
      <c r="BB7749" t="s">
        <v>66827</v>
      </c>
      <c r="BD7749" t="s">
        <v>66828</v>
      </c>
    </row>
    <row r="7750" spans="49:56" x14ac:dyDescent="0.3">
      <c r="AW7750" t="s">
        <v>66829</v>
      </c>
      <c r="BA7750" t="s">
        <v>66830</v>
      </c>
      <c r="BB7750" t="s">
        <v>66831</v>
      </c>
      <c r="BD7750" t="s">
        <v>66832</v>
      </c>
    </row>
    <row r="7751" spans="49:56" x14ac:dyDescent="0.3">
      <c r="AW7751" t="s">
        <v>66833</v>
      </c>
      <c r="BA7751" t="s">
        <v>66834</v>
      </c>
      <c r="BB7751" t="s">
        <v>66835</v>
      </c>
      <c r="BD7751" t="s">
        <v>66836</v>
      </c>
    </row>
    <row r="7752" spans="49:56" x14ac:dyDescent="0.3">
      <c r="AW7752" t="s">
        <v>66837</v>
      </c>
      <c r="BA7752" t="s">
        <v>66838</v>
      </c>
      <c r="BB7752" t="s">
        <v>66839</v>
      </c>
      <c r="BD7752" t="s">
        <v>66840</v>
      </c>
    </row>
    <row r="7753" spans="49:56" x14ac:dyDescent="0.3">
      <c r="AW7753" t="s">
        <v>66841</v>
      </c>
      <c r="BA7753" t="s">
        <v>66842</v>
      </c>
      <c r="BB7753" t="s">
        <v>66843</v>
      </c>
      <c r="BD7753" t="s">
        <v>66844</v>
      </c>
    </row>
    <row r="7754" spans="49:56" x14ac:dyDescent="0.3">
      <c r="AW7754" t="s">
        <v>66845</v>
      </c>
      <c r="BA7754" t="s">
        <v>66846</v>
      </c>
      <c r="BB7754" t="s">
        <v>66847</v>
      </c>
      <c r="BD7754" t="s">
        <v>66848</v>
      </c>
    </row>
    <row r="7755" spans="49:56" x14ac:dyDescent="0.3">
      <c r="AW7755" t="s">
        <v>66849</v>
      </c>
      <c r="BA7755" t="s">
        <v>66850</v>
      </c>
      <c r="BB7755" t="s">
        <v>66851</v>
      </c>
      <c r="BD7755" t="s">
        <v>66852</v>
      </c>
    </row>
    <row r="7756" spans="49:56" x14ac:dyDescent="0.3">
      <c r="AW7756" t="s">
        <v>66853</v>
      </c>
      <c r="BA7756" t="s">
        <v>66854</v>
      </c>
      <c r="BB7756" t="s">
        <v>66855</v>
      </c>
      <c r="BD7756" t="s">
        <v>66856</v>
      </c>
    </row>
    <row r="7757" spans="49:56" x14ac:dyDescent="0.3">
      <c r="AW7757" t="s">
        <v>66857</v>
      </c>
      <c r="BA7757" t="s">
        <v>66858</v>
      </c>
      <c r="BB7757" t="s">
        <v>66859</v>
      </c>
      <c r="BD7757" t="s">
        <v>66860</v>
      </c>
    </row>
    <row r="7758" spans="49:56" x14ac:dyDescent="0.3">
      <c r="AW7758" t="s">
        <v>66861</v>
      </c>
      <c r="BA7758" t="s">
        <v>66862</v>
      </c>
      <c r="BB7758" t="s">
        <v>66863</v>
      </c>
      <c r="BD7758" t="s">
        <v>66864</v>
      </c>
    </row>
    <row r="7759" spans="49:56" x14ac:dyDescent="0.3">
      <c r="AW7759" t="s">
        <v>66865</v>
      </c>
      <c r="BA7759" t="s">
        <v>66866</v>
      </c>
      <c r="BB7759" t="s">
        <v>66867</v>
      </c>
      <c r="BD7759" t="s">
        <v>66868</v>
      </c>
    </row>
    <row r="7760" spans="49:56" x14ac:dyDescent="0.3">
      <c r="AW7760" t="s">
        <v>66869</v>
      </c>
      <c r="BA7760" t="s">
        <v>66870</v>
      </c>
      <c r="BB7760" t="s">
        <v>66871</v>
      </c>
      <c r="BD7760" t="s">
        <v>66872</v>
      </c>
    </row>
    <row r="7761" spans="49:56" x14ac:dyDescent="0.3">
      <c r="AW7761" t="s">
        <v>66873</v>
      </c>
      <c r="BA7761" t="s">
        <v>66874</v>
      </c>
      <c r="BB7761" t="s">
        <v>66875</v>
      </c>
      <c r="BD7761" t="s">
        <v>66876</v>
      </c>
    </row>
    <row r="7762" spans="49:56" x14ac:dyDescent="0.3">
      <c r="AW7762" t="s">
        <v>66877</v>
      </c>
      <c r="BA7762" t="s">
        <v>66878</v>
      </c>
      <c r="BB7762" t="s">
        <v>66879</v>
      </c>
      <c r="BD7762" t="s">
        <v>66880</v>
      </c>
    </row>
    <row r="7763" spans="49:56" x14ac:dyDescent="0.3">
      <c r="AW7763" t="s">
        <v>66881</v>
      </c>
      <c r="BA7763" t="s">
        <v>66882</v>
      </c>
      <c r="BB7763" t="s">
        <v>38274</v>
      </c>
      <c r="BD7763" t="s">
        <v>66883</v>
      </c>
    </row>
    <row r="7764" spans="49:56" x14ac:dyDescent="0.3">
      <c r="AW7764" t="s">
        <v>66884</v>
      </c>
      <c r="BA7764" t="s">
        <v>66885</v>
      </c>
      <c r="BB7764" t="s">
        <v>66886</v>
      </c>
      <c r="BD7764" t="s">
        <v>66887</v>
      </c>
    </row>
    <row r="7765" spans="49:56" x14ac:dyDescent="0.3">
      <c r="AW7765" t="s">
        <v>66888</v>
      </c>
      <c r="BA7765" t="s">
        <v>66889</v>
      </c>
      <c r="BB7765" t="s">
        <v>66890</v>
      </c>
      <c r="BD7765" t="s">
        <v>66891</v>
      </c>
    </row>
    <row r="7766" spans="49:56" x14ac:dyDescent="0.3">
      <c r="AW7766" t="s">
        <v>66892</v>
      </c>
      <c r="BA7766" t="s">
        <v>66893</v>
      </c>
      <c r="BB7766" t="s">
        <v>66894</v>
      </c>
      <c r="BD7766" t="s">
        <v>66895</v>
      </c>
    </row>
    <row r="7767" spans="49:56" x14ac:dyDescent="0.3">
      <c r="AW7767" t="s">
        <v>66896</v>
      </c>
      <c r="BA7767" t="s">
        <v>66897</v>
      </c>
      <c r="BB7767" t="s">
        <v>66898</v>
      </c>
      <c r="BD7767" t="s">
        <v>66899</v>
      </c>
    </row>
    <row r="7768" spans="49:56" x14ac:dyDescent="0.3">
      <c r="AW7768" t="s">
        <v>66900</v>
      </c>
      <c r="BA7768" t="s">
        <v>66901</v>
      </c>
      <c r="BB7768" t="s">
        <v>66902</v>
      </c>
      <c r="BD7768" t="s">
        <v>66903</v>
      </c>
    </row>
    <row r="7769" spans="49:56" x14ac:dyDescent="0.3">
      <c r="AW7769" t="s">
        <v>66904</v>
      </c>
      <c r="BA7769" t="s">
        <v>66905</v>
      </c>
      <c r="BB7769" t="s">
        <v>66906</v>
      </c>
      <c r="BD7769" t="s">
        <v>66907</v>
      </c>
    </row>
    <row r="7770" spans="49:56" x14ac:dyDescent="0.3">
      <c r="AW7770" t="s">
        <v>66908</v>
      </c>
      <c r="BA7770" t="s">
        <v>66909</v>
      </c>
      <c r="BB7770" t="s">
        <v>66910</v>
      </c>
      <c r="BD7770" t="s">
        <v>66911</v>
      </c>
    </row>
    <row r="7771" spans="49:56" x14ac:dyDescent="0.3">
      <c r="AW7771" t="s">
        <v>66912</v>
      </c>
      <c r="BA7771" t="s">
        <v>66913</v>
      </c>
      <c r="BB7771" t="s">
        <v>66914</v>
      </c>
      <c r="BD7771" t="s">
        <v>66915</v>
      </c>
    </row>
    <row r="7772" spans="49:56" x14ac:dyDescent="0.3">
      <c r="AW7772" t="s">
        <v>66916</v>
      </c>
      <c r="BA7772" t="s">
        <v>66917</v>
      </c>
      <c r="BB7772" t="s">
        <v>66918</v>
      </c>
      <c r="BD7772" t="s">
        <v>66919</v>
      </c>
    </row>
    <row r="7773" spans="49:56" x14ac:dyDescent="0.3">
      <c r="AW7773" t="s">
        <v>66920</v>
      </c>
      <c r="BA7773" t="s">
        <v>66921</v>
      </c>
      <c r="BB7773" t="s">
        <v>66922</v>
      </c>
      <c r="BD7773" t="s">
        <v>66923</v>
      </c>
    </row>
    <row r="7774" spans="49:56" x14ac:dyDescent="0.3">
      <c r="AW7774" t="s">
        <v>66924</v>
      </c>
      <c r="BA7774" t="s">
        <v>66925</v>
      </c>
      <c r="BB7774" t="s">
        <v>66926</v>
      </c>
      <c r="BD7774" t="s">
        <v>66927</v>
      </c>
    </row>
    <row r="7775" spans="49:56" x14ac:dyDescent="0.3">
      <c r="AW7775" t="s">
        <v>66928</v>
      </c>
      <c r="BA7775" t="s">
        <v>66929</v>
      </c>
      <c r="BB7775" t="s">
        <v>66930</v>
      </c>
      <c r="BD7775" t="s">
        <v>66931</v>
      </c>
    </row>
    <row r="7776" spans="49:56" x14ac:dyDescent="0.3">
      <c r="AW7776" t="s">
        <v>66932</v>
      </c>
      <c r="BA7776" t="s">
        <v>66933</v>
      </c>
      <c r="BB7776" t="s">
        <v>66934</v>
      </c>
      <c r="BD7776" t="s">
        <v>66935</v>
      </c>
    </row>
    <row r="7777" spans="49:56" x14ac:dyDescent="0.3">
      <c r="AW7777" t="s">
        <v>66936</v>
      </c>
      <c r="BA7777" t="s">
        <v>66937</v>
      </c>
      <c r="BB7777" t="s">
        <v>66938</v>
      </c>
      <c r="BD7777" t="s">
        <v>66939</v>
      </c>
    </row>
    <row r="7778" spans="49:56" x14ac:dyDescent="0.3">
      <c r="AW7778" t="s">
        <v>66940</v>
      </c>
      <c r="BA7778" t="s">
        <v>66941</v>
      </c>
      <c r="BB7778" t="s">
        <v>66942</v>
      </c>
      <c r="BD7778" t="s">
        <v>66943</v>
      </c>
    </row>
    <row r="7779" spans="49:56" x14ac:dyDescent="0.3">
      <c r="AW7779" t="s">
        <v>66944</v>
      </c>
      <c r="BA7779" t="s">
        <v>66945</v>
      </c>
      <c r="BB7779" t="s">
        <v>66946</v>
      </c>
      <c r="BD7779" t="s">
        <v>66947</v>
      </c>
    </row>
    <row r="7780" spans="49:56" x14ac:dyDescent="0.3">
      <c r="AW7780" t="s">
        <v>66948</v>
      </c>
      <c r="BA7780" t="s">
        <v>66949</v>
      </c>
      <c r="BB7780" t="s">
        <v>66950</v>
      </c>
      <c r="BD7780" t="s">
        <v>66951</v>
      </c>
    </row>
    <row r="7781" spans="49:56" x14ac:dyDescent="0.3">
      <c r="AW7781" t="s">
        <v>66952</v>
      </c>
      <c r="BA7781" t="s">
        <v>66953</v>
      </c>
      <c r="BB7781" t="s">
        <v>66954</v>
      </c>
      <c r="BD7781" t="s">
        <v>66955</v>
      </c>
    </row>
    <row r="7782" spans="49:56" x14ac:dyDescent="0.3">
      <c r="AW7782" t="s">
        <v>66956</v>
      </c>
      <c r="BA7782" t="s">
        <v>66957</v>
      </c>
      <c r="BB7782" t="s">
        <v>66958</v>
      </c>
      <c r="BD7782" t="s">
        <v>66959</v>
      </c>
    </row>
    <row r="7783" spans="49:56" x14ac:dyDescent="0.3">
      <c r="AW7783" t="s">
        <v>66960</v>
      </c>
      <c r="BA7783" t="s">
        <v>66961</v>
      </c>
      <c r="BB7783" t="s">
        <v>66962</v>
      </c>
      <c r="BD7783" t="s">
        <v>66963</v>
      </c>
    </row>
    <row r="7784" spans="49:56" x14ac:dyDescent="0.3">
      <c r="AW7784" t="s">
        <v>66964</v>
      </c>
      <c r="BA7784" t="s">
        <v>66965</v>
      </c>
      <c r="BB7784" t="s">
        <v>66966</v>
      </c>
      <c r="BD7784" t="s">
        <v>66967</v>
      </c>
    </row>
    <row r="7785" spans="49:56" x14ac:dyDescent="0.3">
      <c r="AW7785" t="s">
        <v>66968</v>
      </c>
      <c r="BA7785" t="s">
        <v>66969</v>
      </c>
      <c r="BB7785" t="s">
        <v>66970</v>
      </c>
      <c r="BD7785" t="s">
        <v>66971</v>
      </c>
    </row>
    <row r="7786" spans="49:56" x14ac:dyDescent="0.3">
      <c r="AW7786" t="s">
        <v>66972</v>
      </c>
      <c r="BA7786" t="s">
        <v>66973</v>
      </c>
      <c r="BB7786" t="s">
        <v>66974</v>
      </c>
      <c r="BD7786" t="s">
        <v>66975</v>
      </c>
    </row>
    <row r="7787" spans="49:56" x14ac:dyDescent="0.3">
      <c r="AW7787" t="s">
        <v>66976</v>
      </c>
      <c r="BA7787" t="s">
        <v>66977</v>
      </c>
      <c r="BB7787" t="s">
        <v>66978</v>
      </c>
      <c r="BD7787" t="s">
        <v>66979</v>
      </c>
    </row>
    <row r="7788" spans="49:56" x14ac:dyDescent="0.3">
      <c r="AW7788" t="s">
        <v>66980</v>
      </c>
      <c r="BA7788" t="s">
        <v>66981</v>
      </c>
      <c r="BB7788" t="s">
        <v>66982</v>
      </c>
      <c r="BD7788" t="s">
        <v>66983</v>
      </c>
    </row>
    <row r="7789" spans="49:56" x14ac:dyDescent="0.3">
      <c r="AW7789" t="s">
        <v>66984</v>
      </c>
      <c r="BA7789" t="s">
        <v>66985</v>
      </c>
      <c r="BB7789" t="s">
        <v>66986</v>
      </c>
      <c r="BD7789" t="s">
        <v>66987</v>
      </c>
    </row>
    <row r="7790" spans="49:56" x14ac:dyDescent="0.3">
      <c r="AW7790" t="s">
        <v>66988</v>
      </c>
      <c r="BA7790" t="s">
        <v>66989</v>
      </c>
      <c r="BB7790" t="s">
        <v>66990</v>
      </c>
      <c r="BD7790" t="s">
        <v>66991</v>
      </c>
    </row>
    <row r="7791" spans="49:56" x14ac:dyDescent="0.3">
      <c r="AW7791" t="s">
        <v>66992</v>
      </c>
      <c r="BA7791" t="s">
        <v>66993</v>
      </c>
      <c r="BB7791" t="s">
        <v>66994</v>
      </c>
      <c r="BD7791" t="s">
        <v>66995</v>
      </c>
    </row>
    <row r="7792" spans="49:56" x14ac:dyDescent="0.3">
      <c r="AW7792" t="s">
        <v>66996</v>
      </c>
      <c r="BA7792" t="s">
        <v>66997</v>
      </c>
      <c r="BB7792" t="s">
        <v>66998</v>
      </c>
      <c r="BD7792" t="s">
        <v>66999</v>
      </c>
    </row>
    <row r="7793" spans="49:56" x14ac:dyDescent="0.3">
      <c r="AW7793" t="s">
        <v>67000</v>
      </c>
      <c r="BA7793" t="s">
        <v>67001</v>
      </c>
      <c r="BB7793" t="s">
        <v>67002</v>
      </c>
      <c r="BD7793" t="s">
        <v>67003</v>
      </c>
    </row>
    <row r="7794" spans="49:56" x14ac:dyDescent="0.3">
      <c r="AW7794" t="s">
        <v>67004</v>
      </c>
      <c r="BA7794" t="s">
        <v>67005</v>
      </c>
      <c r="BB7794" t="s">
        <v>67006</v>
      </c>
      <c r="BD7794" t="s">
        <v>67007</v>
      </c>
    </row>
    <row r="7795" spans="49:56" x14ac:dyDescent="0.3">
      <c r="AW7795" t="s">
        <v>67008</v>
      </c>
      <c r="BA7795" t="s">
        <v>67009</v>
      </c>
      <c r="BB7795" t="s">
        <v>67010</v>
      </c>
      <c r="BD7795" t="s">
        <v>67011</v>
      </c>
    </row>
    <row r="7796" spans="49:56" x14ac:dyDescent="0.3">
      <c r="AW7796" t="s">
        <v>67012</v>
      </c>
      <c r="BA7796" t="s">
        <v>67013</v>
      </c>
      <c r="BB7796" t="s">
        <v>67014</v>
      </c>
      <c r="BD7796" t="s">
        <v>67015</v>
      </c>
    </row>
    <row r="7797" spans="49:56" x14ac:dyDescent="0.3">
      <c r="AW7797" t="s">
        <v>67016</v>
      </c>
      <c r="BA7797" t="s">
        <v>67017</v>
      </c>
      <c r="BB7797" t="s">
        <v>67018</v>
      </c>
      <c r="BD7797" t="s">
        <v>67019</v>
      </c>
    </row>
    <row r="7798" spans="49:56" x14ac:dyDescent="0.3">
      <c r="AW7798" t="s">
        <v>67020</v>
      </c>
      <c r="BA7798" t="s">
        <v>67021</v>
      </c>
      <c r="BB7798" t="s">
        <v>67022</v>
      </c>
      <c r="BD7798" t="s">
        <v>67023</v>
      </c>
    </row>
    <row r="7799" spans="49:56" x14ac:dyDescent="0.3">
      <c r="AW7799" t="s">
        <v>67024</v>
      </c>
      <c r="BA7799" t="s">
        <v>67025</v>
      </c>
      <c r="BB7799" t="s">
        <v>67026</v>
      </c>
      <c r="BD7799" t="s">
        <v>67027</v>
      </c>
    </row>
    <row r="7800" spans="49:56" x14ac:dyDescent="0.3">
      <c r="AW7800" t="s">
        <v>67028</v>
      </c>
      <c r="BA7800" t="s">
        <v>67029</v>
      </c>
      <c r="BB7800" t="s">
        <v>67030</v>
      </c>
      <c r="BD7800" t="s">
        <v>67031</v>
      </c>
    </row>
    <row r="7801" spans="49:56" x14ac:dyDescent="0.3">
      <c r="AW7801" t="s">
        <v>67032</v>
      </c>
      <c r="BA7801" t="s">
        <v>67033</v>
      </c>
      <c r="BB7801" t="s">
        <v>67034</v>
      </c>
      <c r="BD7801" t="s">
        <v>67035</v>
      </c>
    </row>
    <row r="7802" spans="49:56" x14ac:dyDescent="0.3">
      <c r="AW7802" t="s">
        <v>67036</v>
      </c>
      <c r="BA7802" t="s">
        <v>67037</v>
      </c>
      <c r="BB7802" t="s">
        <v>67038</v>
      </c>
      <c r="BD7802" t="s">
        <v>67039</v>
      </c>
    </row>
    <row r="7803" spans="49:56" x14ac:dyDescent="0.3">
      <c r="AW7803" t="s">
        <v>67040</v>
      </c>
      <c r="BA7803" t="s">
        <v>67041</v>
      </c>
      <c r="BB7803" t="s">
        <v>67042</v>
      </c>
      <c r="BD7803" t="s">
        <v>67043</v>
      </c>
    </row>
    <row r="7804" spans="49:56" x14ac:dyDescent="0.3">
      <c r="AW7804" t="s">
        <v>67044</v>
      </c>
      <c r="BA7804" t="s">
        <v>67045</v>
      </c>
      <c r="BB7804" t="s">
        <v>67046</v>
      </c>
      <c r="BD7804" t="s">
        <v>67047</v>
      </c>
    </row>
    <row r="7805" spans="49:56" x14ac:dyDescent="0.3">
      <c r="AW7805" t="s">
        <v>67048</v>
      </c>
      <c r="BA7805" t="s">
        <v>67049</v>
      </c>
      <c r="BB7805" t="s">
        <v>67050</v>
      </c>
      <c r="BD7805" t="s">
        <v>67051</v>
      </c>
    </row>
    <row r="7806" spans="49:56" x14ac:dyDescent="0.3">
      <c r="AW7806" t="s">
        <v>67052</v>
      </c>
      <c r="BA7806" t="s">
        <v>67053</v>
      </c>
      <c r="BB7806" t="s">
        <v>67054</v>
      </c>
      <c r="BD7806" t="s">
        <v>67055</v>
      </c>
    </row>
    <row r="7807" spans="49:56" x14ac:dyDescent="0.3">
      <c r="AW7807" t="s">
        <v>67056</v>
      </c>
      <c r="BA7807" t="s">
        <v>67057</v>
      </c>
      <c r="BB7807" t="s">
        <v>67058</v>
      </c>
      <c r="BD7807" t="s">
        <v>67059</v>
      </c>
    </row>
    <row r="7808" spans="49:56" x14ac:dyDescent="0.3">
      <c r="AW7808" t="s">
        <v>67060</v>
      </c>
      <c r="BA7808" t="s">
        <v>67061</v>
      </c>
      <c r="BB7808" t="s">
        <v>67062</v>
      </c>
      <c r="BD7808" t="s">
        <v>67063</v>
      </c>
    </row>
    <row r="7809" spans="49:56" x14ac:dyDescent="0.3">
      <c r="AW7809" t="s">
        <v>67064</v>
      </c>
      <c r="BA7809" t="s">
        <v>67065</v>
      </c>
      <c r="BB7809" t="s">
        <v>67066</v>
      </c>
      <c r="BD7809" t="s">
        <v>67067</v>
      </c>
    </row>
    <row r="7810" spans="49:56" x14ac:dyDescent="0.3">
      <c r="AW7810" t="s">
        <v>67068</v>
      </c>
      <c r="BA7810" t="s">
        <v>67069</v>
      </c>
      <c r="BB7810" t="s">
        <v>67070</v>
      </c>
      <c r="BD7810" t="s">
        <v>67071</v>
      </c>
    </row>
    <row r="7811" spans="49:56" x14ac:dyDescent="0.3">
      <c r="AW7811" t="s">
        <v>67072</v>
      </c>
      <c r="BA7811" t="s">
        <v>67073</v>
      </c>
      <c r="BB7811" t="s">
        <v>67074</v>
      </c>
      <c r="BD7811" t="s">
        <v>67075</v>
      </c>
    </row>
    <row r="7812" spans="49:56" x14ac:dyDescent="0.3">
      <c r="AW7812" t="s">
        <v>67076</v>
      </c>
      <c r="BA7812" t="s">
        <v>67077</v>
      </c>
      <c r="BB7812" t="s">
        <v>67078</v>
      </c>
      <c r="BD7812" t="s">
        <v>67079</v>
      </c>
    </row>
    <row r="7813" spans="49:56" x14ac:dyDescent="0.3">
      <c r="AW7813" t="s">
        <v>67080</v>
      </c>
      <c r="BA7813" t="s">
        <v>67081</v>
      </c>
      <c r="BB7813" t="s">
        <v>67082</v>
      </c>
      <c r="BD7813" t="s">
        <v>67083</v>
      </c>
    </row>
    <row r="7814" spans="49:56" x14ac:dyDescent="0.3">
      <c r="AW7814" t="s">
        <v>67084</v>
      </c>
      <c r="BA7814" t="s">
        <v>67085</v>
      </c>
      <c r="BB7814" t="s">
        <v>67086</v>
      </c>
      <c r="BD7814" t="s">
        <v>67087</v>
      </c>
    </row>
    <row r="7815" spans="49:56" x14ac:dyDescent="0.3">
      <c r="AW7815" t="s">
        <v>67088</v>
      </c>
      <c r="BA7815" t="s">
        <v>67089</v>
      </c>
      <c r="BB7815" t="s">
        <v>67090</v>
      </c>
      <c r="BD7815" t="s">
        <v>67091</v>
      </c>
    </row>
    <row r="7816" spans="49:56" x14ac:dyDescent="0.3">
      <c r="AW7816" t="s">
        <v>67092</v>
      </c>
      <c r="BA7816" t="s">
        <v>67093</v>
      </c>
      <c r="BB7816" t="s">
        <v>67094</v>
      </c>
      <c r="BD7816" t="s">
        <v>67095</v>
      </c>
    </row>
    <row r="7817" spans="49:56" x14ac:dyDescent="0.3">
      <c r="AW7817" t="s">
        <v>67096</v>
      </c>
      <c r="BA7817" t="s">
        <v>67097</v>
      </c>
      <c r="BB7817" t="s">
        <v>67098</v>
      </c>
      <c r="BD7817" t="s">
        <v>67099</v>
      </c>
    </row>
    <row r="7818" spans="49:56" x14ac:dyDescent="0.3">
      <c r="AW7818" t="s">
        <v>67100</v>
      </c>
      <c r="BA7818" t="s">
        <v>67101</v>
      </c>
      <c r="BB7818" t="s">
        <v>67102</v>
      </c>
      <c r="BD7818" t="s">
        <v>67103</v>
      </c>
    </row>
    <row r="7819" spans="49:56" x14ac:dyDescent="0.3">
      <c r="AW7819" t="s">
        <v>67104</v>
      </c>
      <c r="BA7819" t="s">
        <v>67105</v>
      </c>
      <c r="BB7819" t="s">
        <v>67106</v>
      </c>
      <c r="BD7819" t="s">
        <v>67107</v>
      </c>
    </row>
    <row r="7820" spans="49:56" x14ac:dyDescent="0.3">
      <c r="AW7820" t="s">
        <v>67108</v>
      </c>
      <c r="BA7820" t="s">
        <v>67109</v>
      </c>
      <c r="BB7820" t="s">
        <v>67110</v>
      </c>
      <c r="BD7820" t="s">
        <v>67111</v>
      </c>
    </row>
    <row r="7821" spans="49:56" x14ac:dyDescent="0.3">
      <c r="AW7821" t="s">
        <v>67112</v>
      </c>
      <c r="BA7821" t="s">
        <v>67113</v>
      </c>
      <c r="BB7821" t="s">
        <v>67114</v>
      </c>
      <c r="BD7821" t="s">
        <v>67115</v>
      </c>
    </row>
    <row r="7822" spans="49:56" x14ac:dyDescent="0.3">
      <c r="AW7822" t="s">
        <v>67116</v>
      </c>
      <c r="BA7822" t="s">
        <v>67117</v>
      </c>
      <c r="BB7822" t="s">
        <v>67118</v>
      </c>
      <c r="BD7822" t="s">
        <v>67119</v>
      </c>
    </row>
    <row r="7823" spans="49:56" x14ac:dyDescent="0.3">
      <c r="AW7823" t="s">
        <v>67120</v>
      </c>
      <c r="BA7823" t="s">
        <v>67121</v>
      </c>
      <c r="BB7823" t="s">
        <v>67122</v>
      </c>
      <c r="BD7823" t="s">
        <v>67123</v>
      </c>
    </row>
    <row r="7824" spans="49:56" x14ac:dyDescent="0.3">
      <c r="AW7824" t="s">
        <v>67124</v>
      </c>
      <c r="BA7824" t="s">
        <v>67125</v>
      </c>
      <c r="BB7824" t="s">
        <v>67126</v>
      </c>
      <c r="BD7824" t="s">
        <v>67127</v>
      </c>
    </row>
    <row r="7825" spans="49:56" x14ac:dyDescent="0.3">
      <c r="AW7825" t="s">
        <v>67128</v>
      </c>
      <c r="BA7825" t="s">
        <v>67129</v>
      </c>
      <c r="BB7825" t="s">
        <v>67130</v>
      </c>
      <c r="BD7825" t="s">
        <v>67131</v>
      </c>
    </row>
    <row r="7826" spans="49:56" x14ac:dyDescent="0.3">
      <c r="AW7826" t="s">
        <v>67132</v>
      </c>
      <c r="BA7826" t="s">
        <v>67133</v>
      </c>
      <c r="BB7826" t="s">
        <v>67134</v>
      </c>
      <c r="BD7826" t="s">
        <v>67135</v>
      </c>
    </row>
    <row r="7827" spans="49:56" x14ac:dyDescent="0.3">
      <c r="AW7827" t="s">
        <v>67136</v>
      </c>
      <c r="BA7827" t="s">
        <v>67137</v>
      </c>
      <c r="BB7827" t="s">
        <v>67138</v>
      </c>
      <c r="BD7827" t="s">
        <v>67139</v>
      </c>
    </row>
    <row r="7828" spans="49:56" x14ac:dyDescent="0.3">
      <c r="AW7828" t="s">
        <v>67140</v>
      </c>
      <c r="BA7828" t="s">
        <v>67141</v>
      </c>
      <c r="BB7828" t="s">
        <v>67142</v>
      </c>
      <c r="BD7828" t="s">
        <v>67143</v>
      </c>
    </row>
    <row r="7829" spans="49:56" x14ac:dyDescent="0.3">
      <c r="AW7829" t="s">
        <v>67144</v>
      </c>
      <c r="BA7829" t="s">
        <v>67145</v>
      </c>
      <c r="BB7829" t="s">
        <v>67146</v>
      </c>
      <c r="BD7829" t="s">
        <v>67147</v>
      </c>
    </row>
    <row r="7830" spans="49:56" x14ac:dyDescent="0.3">
      <c r="AW7830" t="s">
        <v>67148</v>
      </c>
      <c r="BA7830" t="s">
        <v>67149</v>
      </c>
      <c r="BB7830" t="s">
        <v>67150</v>
      </c>
      <c r="BD7830" t="s">
        <v>67151</v>
      </c>
    </row>
    <row r="7831" spans="49:56" x14ac:dyDescent="0.3">
      <c r="AW7831" t="s">
        <v>67152</v>
      </c>
      <c r="BA7831" t="s">
        <v>67153</v>
      </c>
      <c r="BB7831" t="s">
        <v>67154</v>
      </c>
      <c r="BD7831" t="s">
        <v>67155</v>
      </c>
    </row>
    <row r="7832" spans="49:56" x14ac:dyDescent="0.3">
      <c r="AW7832" t="s">
        <v>67156</v>
      </c>
      <c r="BA7832" t="s">
        <v>67157</v>
      </c>
      <c r="BB7832" t="s">
        <v>67158</v>
      </c>
      <c r="BD7832" t="s">
        <v>67159</v>
      </c>
    </row>
    <row r="7833" spans="49:56" x14ac:dyDescent="0.3">
      <c r="AW7833" t="s">
        <v>67160</v>
      </c>
      <c r="BA7833" t="s">
        <v>67161</v>
      </c>
      <c r="BB7833" t="s">
        <v>67162</v>
      </c>
      <c r="BD7833" t="s">
        <v>67163</v>
      </c>
    </row>
    <row r="7834" spans="49:56" x14ac:dyDescent="0.3">
      <c r="AW7834" t="s">
        <v>67164</v>
      </c>
      <c r="BA7834" t="s">
        <v>67165</v>
      </c>
      <c r="BB7834" t="s">
        <v>67166</v>
      </c>
      <c r="BD7834" t="s">
        <v>67167</v>
      </c>
    </row>
    <row r="7835" spans="49:56" x14ac:dyDescent="0.3">
      <c r="AW7835" t="s">
        <v>67168</v>
      </c>
      <c r="BA7835" t="s">
        <v>67169</v>
      </c>
      <c r="BB7835" t="s">
        <v>67170</v>
      </c>
      <c r="BD7835" t="s">
        <v>67171</v>
      </c>
    </row>
    <row r="7836" spans="49:56" x14ac:dyDescent="0.3">
      <c r="AW7836" t="s">
        <v>67172</v>
      </c>
      <c r="BA7836" t="s">
        <v>67173</v>
      </c>
      <c r="BB7836" t="s">
        <v>67174</v>
      </c>
      <c r="BD7836" t="s">
        <v>67175</v>
      </c>
    </row>
    <row r="7837" spans="49:56" x14ac:dyDescent="0.3">
      <c r="AW7837" t="s">
        <v>67176</v>
      </c>
      <c r="BA7837" t="s">
        <v>67177</v>
      </c>
      <c r="BB7837" t="s">
        <v>67178</v>
      </c>
      <c r="BD7837" t="s">
        <v>67179</v>
      </c>
    </row>
    <row r="7838" spans="49:56" x14ac:dyDescent="0.3">
      <c r="AW7838" t="s">
        <v>67180</v>
      </c>
      <c r="BA7838" t="s">
        <v>67181</v>
      </c>
      <c r="BB7838" t="s">
        <v>67182</v>
      </c>
      <c r="BD7838" t="s">
        <v>67183</v>
      </c>
    </row>
    <row r="7839" spans="49:56" x14ac:dyDescent="0.3">
      <c r="AW7839" t="s">
        <v>67184</v>
      </c>
      <c r="BA7839" t="s">
        <v>67185</v>
      </c>
      <c r="BB7839" t="s">
        <v>67186</v>
      </c>
      <c r="BD7839" t="s">
        <v>67187</v>
      </c>
    </row>
    <row r="7840" spans="49:56" x14ac:dyDescent="0.3">
      <c r="AW7840" t="s">
        <v>67188</v>
      </c>
      <c r="BA7840" t="s">
        <v>67189</v>
      </c>
      <c r="BB7840" t="s">
        <v>67190</v>
      </c>
      <c r="BD7840" t="s">
        <v>67191</v>
      </c>
    </row>
    <row r="7841" spans="49:56" x14ac:dyDescent="0.3">
      <c r="AW7841" t="s">
        <v>67192</v>
      </c>
      <c r="BA7841" t="s">
        <v>67193</v>
      </c>
      <c r="BB7841" t="s">
        <v>67194</v>
      </c>
      <c r="BD7841" t="s">
        <v>67195</v>
      </c>
    </row>
    <row r="7842" spans="49:56" x14ac:dyDescent="0.3">
      <c r="AW7842" t="s">
        <v>67196</v>
      </c>
      <c r="BA7842" t="s">
        <v>67197</v>
      </c>
      <c r="BB7842" t="s">
        <v>67198</v>
      </c>
      <c r="BD7842" t="s">
        <v>67199</v>
      </c>
    </row>
    <row r="7843" spans="49:56" x14ac:dyDescent="0.3">
      <c r="AW7843" t="s">
        <v>67200</v>
      </c>
      <c r="BA7843" t="s">
        <v>67201</v>
      </c>
      <c r="BB7843" t="s">
        <v>67202</v>
      </c>
      <c r="BD7843" t="s">
        <v>67203</v>
      </c>
    </row>
    <row r="7844" spans="49:56" x14ac:dyDescent="0.3">
      <c r="AW7844" t="s">
        <v>67204</v>
      </c>
      <c r="BA7844" t="s">
        <v>67205</v>
      </c>
      <c r="BB7844" t="s">
        <v>67206</v>
      </c>
      <c r="BD7844" t="s">
        <v>67207</v>
      </c>
    </row>
    <row r="7845" spans="49:56" x14ac:dyDescent="0.3">
      <c r="AW7845" t="s">
        <v>67208</v>
      </c>
      <c r="BA7845" t="s">
        <v>67209</v>
      </c>
      <c r="BB7845" t="s">
        <v>67210</v>
      </c>
      <c r="BD7845" t="s">
        <v>67211</v>
      </c>
    </row>
    <row r="7846" spans="49:56" x14ac:dyDescent="0.3">
      <c r="AW7846" t="s">
        <v>67212</v>
      </c>
      <c r="BA7846" t="s">
        <v>67213</v>
      </c>
      <c r="BB7846" t="s">
        <v>67214</v>
      </c>
      <c r="BD7846" t="s">
        <v>67215</v>
      </c>
    </row>
    <row r="7847" spans="49:56" x14ac:dyDescent="0.3">
      <c r="AW7847" t="s">
        <v>67216</v>
      </c>
      <c r="BA7847" t="s">
        <v>67217</v>
      </c>
      <c r="BB7847" t="s">
        <v>67218</v>
      </c>
      <c r="BD7847" t="s">
        <v>67219</v>
      </c>
    </row>
    <row r="7848" spans="49:56" x14ac:dyDescent="0.3">
      <c r="AW7848" t="s">
        <v>67220</v>
      </c>
      <c r="BA7848" t="s">
        <v>67221</v>
      </c>
      <c r="BB7848" t="s">
        <v>67222</v>
      </c>
      <c r="BD7848" t="s">
        <v>67223</v>
      </c>
    </row>
    <row r="7849" spans="49:56" x14ac:dyDescent="0.3">
      <c r="AW7849" t="s">
        <v>67224</v>
      </c>
      <c r="BA7849" t="s">
        <v>67225</v>
      </c>
      <c r="BB7849" t="s">
        <v>67226</v>
      </c>
      <c r="BD7849" t="s">
        <v>67227</v>
      </c>
    </row>
    <row r="7850" spans="49:56" x14ac:dyDescent="0.3">
      <c r="AW7850" t="s">
        <v>67228</v>
      </c>
      <c r="BA7850" t="s">
        <v>67229</v>
      </c>
      <c r="BB7850" t="s">
        <v>67230</v>
      </c>
      <c r="BD7850" t="s">
        <v>67231</v>
      </c>
    </row>
    <row r="7851" spans="49:56" x14ac:dyDescent="0.3">
      <c r="AW7851" t="s">
        <v>67232</v>
      </c>
      <c r="BA7851" t="s">
        <v>67233</v>
      </c>
      <c r="BB7851" t="s">
        <v>67234</v>
      </c>
      <c r="BD7851" t="s">
        <v>67235</v>
      </c>
    </row>
    <row r="7852" spans="49:56" x14ac:dyDescent="0.3">
      <c r="AW7852" t="s">
        <v>67236</v>
      </c>
      <c r="BA7852" t="s">
        <v>67237</v>
      </c>
      <c r="BB7852" t="s">
        <v>67238</v>
      </c>
      <c r="BD7852" t="s">
        <v>67239</v>
      </c>
    </row>
    <row r="7853" spans="49:56" x14ac:dyDescent="0.3">
      <c r="AW7853" t="s">
        <v>67240</v>
      </c>
      <c r="BA7853" t="s">
        <v>67241</v>
      </c>
      <c r="BB7853" t="s">
        <v>67242</v>
      </c>
      <c r="BD7853" t="s">
        <v>67243</v>
      </c>
    </row>
    <row r="7854" spans="49:56" x14ac:dyDescent="0.3">
      <c r="AW7854" t="s">
        <v>67244</v>
      </c>
      <c r="BA7854" t="s">
        <v>67245</v>
      </c>
      <c r="BB7854" t="s">
        <v>67246</v>
      </c>
      <c r="BD7854" t="s">
        <v>67247</v>
      </c>
    </row>
    <row r="7855" spans="49:56" x14ac:dyDescent="0.3">
      <c r="AW7855" t="s">
        <v>67248</v>
      </c>
      <c r="BA7855" t="s">
        <v>67249</v>
      </c>
      <c r="BB7855" t="s">
        <v>67250</v>
      </c>
      <c r="BD7855" t="s">
        <v>67251</v>
      </c>
    </row>
    <row r="7856" spans="49:56" x14ac:dyDescent="0.3">
      <c r="AW7856" t="s">
        <v>67252</v>
      </c>
      <c r="BA7856" t="s">
        <v>67253</v>
      </c>
      <c r="BB7856" t="s">
        <v>67254</v>
      </c>
      <c r="BD7856" t="s">
        <v>67255</v>
      </c>
    </row>
    <row r="7857" spans="49:56" x14ac:dyDescent="0.3">
      <c r="AW7857" t="s">
        <v>67256</v>
      </c>
      <c r="BA7857" t="s">
        <v>67257</v>
      </c>
      <c r="BB7857" t="s">
        <v>67258</v>
      </c>
      <c r="BD7857" t="s">
        <v>67259</v>
      </c>
    </row>
    <row r="7858" spans="49:56" x14ac:dyDescent="0.3">
      <c r="AW7858" t="s">
        <v>67260</v>
      </c>
      <c r="BA7858" t="s">
        <v>67261</v>
      </c>
      <c r="BB7858" t="s">
        <v>67262</v>
      </c>
      <c r="BD7858" t="s">
        <v>67263</v>
      </c>
    </row>
    <row r="7859" spans="49:56" x14ac:dyDescent="0.3">
      <c r="AW7859" t="s">
        <v>67264</v>
      </c>
      <c r="BA7859" t="s">
        <v>67265</v>
      </c>
      <c r="BB7859" t="s">
        <v>67266</v>
      </c>
      <c r="BD7859" t="s">
        <v>67267</v>
      </c>
    </row>
    <row r="7860" spans="49:56" x14ac:dyDescent="0.3">
      <c r="AW7860" t="s">
        <v>67268</v>
      </c>
      <c r="BA7860" t="s">
        <v>67269</v>
      </c>
      <c r="BB7860" t="s">
        <v>67270</v>
      </c>
      <c r="BD7860" t="s">
        <v>67271</v>
      </c>
    </row>
    <row r="7861" spans="49:56" x14ac:dyDescent="0.3">
      <c r="AW7861" t="s">
        <v>67272</v>
      </c>
      <c r="BA7861" t="s">
        <v>67273</v>
      </c>
      <c r="BB7861" t="s">
        <v>67274</v>
      </c>
      <c r="BD7861" t="s">
        <v>67275</v>
      </c>
    </row>
    <row r="7862" spans="49:56" x14ac:dyDescent="0.3">
      <c r="AW7862" t="s">
        <v>67276</v>
      </c>
      <c r="BA7862" t="s">
        <v>67277</v>
      </c>
      <c r="BB7862" t="s">
        <v>67278</v>
      </c>
      <c r="BD7862" t="s">
        <v>67279</v>
      </c>
    </row>
    <row r="7863" spans="49:56" x14ac:dyDescent="0.3">
      <c r="AW7863" t="s">
        <v>67280</v>
      </c>
      <c r="BA7863" t="s">
        <v>67281</v>
      </c>
      <c r="BB7863" t="s">
        <v>67282</v>
      </c>
      <c r="BD7863" t="s">
        <v>67283</v>
      </c>
    </row>
    <row r="7864" spans="49:56" x14ac:dyDescent="0.3">
      <c r="AW7864" t="s">
        <v>67284</v>
      </c>
      <c r="BA7864" t="s">
        <v>67285</v>
      </c>
      <c r="BB7864" t="s">
        <v>67286</v>
      </c>
      <c r="BD7864" t="s">
        <v>67287</v>
      </c>
    </row>
    <row r="7865" spans="49:56" x14ac:dyDescent="0.3">
      <c r="AW7865" t="s">
        <v>67288</v>
      </c>
      <c r="BA7865" t="s">
        <v>67289</v>
      </c>
      <c r="BB7865" t="s">
        <v>67290</v>
      </c>
      <c r="BD7865" t="s">
        <v>67291</v>
      </c>
    </row>
    <row r="7866" spans="49:56" x14ac:dyDescent="0.3">
      <c r="AW7866" t="s">
        <v>67292</v>
      </c>
      <c r="BA7866" t="s">
        <v>67293</v>
      </c>
      <c r="BB7866" t="s">
        <v>67294</v>
      </c>
      <c r="BD7866" t="s">
        <v>67295</v>
      </c>
    </row>
    <row r="7867" spans="49:56" x14ac:dyDescent="0.3">
      <c r="AW7867" t="s">
        <v>67296</v>
      </c>
      <c r="BA7867" t="s">
        <v>67297</v>
      </c>
      <c r="BB7867" t="s">
        <v>67298</v>
      </c>
      <c r="BD7867" t="s">
        <v>67299</v>
      </c>
    </row>
    <row r="7868" spans="49:56" x14ac:dyDescent="0.3">
      <c r="AW7868" t="s">
        <v>67300</v>
      </c>
      <c r="BA7868" t="s">
        <v>67301</v>
      </c>
      <c r="BB7868" t="s">
        <v>67302</v>
      </c>
      <c r="BD7868" t="s">
        <v>67303</v>
      </c>
    </row>
    <row r="7869" spans="49:56" x14ac:dyDescent="0.3">
      <c r="AW7869" t="s">
        <v>67304</v>
      </c>
      <c r="BA7869" t="s">
        <v>67305</v>
      </c>
      <c r="BB7869" t="s">
        <v>67306</v>
      </c>
      <c r="BD7869" t="s">
        <v>67307</v>
      </c>
    </row>
    <row r="7870" spans="49:56" x14ac:dyDescent="0.3">
      <c r="AW7870" t="s">
        <v>67308</v>
      </c>
      <c r="BA7870" t="s">
        <v>67309</v>
      </c>
      <c r="BB7870" t="s">
        <v>67310</v>
      </c>
      <c r="BD7870" t="s">
        <v>67311</v>
      </c>
    </row>
    <row r="7871" spans="49:56" x14ac:dyDescent="0.3">
      <c r="AW7871" t="s">
        <v>67312</v>
      </c>
      <c r="BA7871" t="s">
        <v>67313</v>
      </c>
      <c r="BB7871" t="s">
        <v>67314</v>
      </c>
      <c r="BD7871" t="s">
        <v>67315</v>
      </c>
    </row>
    <row r="7872" spans="49:56" x14ac:dyDescent="0.3">
      <c r="AW7872" t="s">
        <v>67316</v>
      </c>
      <c r="BA7872" t="s">
        <v>67317</v>
      </c>
      <c r="BB7872" t="s">
        <v>67318</v>
      </c>
      <c r="BD7872" t="s">
        <v>67319</v>
      </c>
    </row>
    <row r="7873" spans="49:56" x14ac:dyDescent="0.3">
      <c r="AW7873" t="s">
        <v>67320</v>
      </c>
      <c r="BA7873" t="s">
        <v>67321</v>
      </c>
      <c r="BB7873" t="s">
        <v>67322</v>
      </c>
      <c r="BD7873" t="s">
        <v>67323</v>
      </c>
    </row>
    <row r="7874" spans="49:56" x14ac:dyDescent="0.3">
      <c r="AW7874" t="s">
        <v>67324</v>
      </c>
      <c r="BA7874" t="s">
        <v>67325</v>
      </c>
      <c r="BB7874" t="s">
        <v>67326</v>
      </c>
      <c r="BD7874" t="s">
        <v>67327</v>
      </c>
    </row>
    <row r="7875" spans="49:56" x14ac:dyDescent="0.3">
      <c r="AW7875" t="s">
        <v>67328</v>
      </c>
      <c r="BA7875" t="s">
        <v>67329</v>
      </c>
      <c r="BB7875" t="s">
        <v>67330</v>
      </c>
      <c r="BD7875" t="s">
        <v>67331</v>
      </c>
    </row>
    <row r="7876" spans="49:56" x14ac:dyDescent="0.3">
      <c r="AW7876" t="s">
        <v>67332</v>
      </c>
      <c r="BA7876" t="s">
        <v>67333</v>
      </c>
      <c r="BB7876" t="s">
        <v>67334</v>
      </c>
      <c r="BD7876" t="s">
        <v>67335</v>
      </c>
    </row>
    <row r="7877" spans="49:56" x14ac:dyDescent="0.3">
      <c r="AW7877" t="s">
        <v>67336</v>
      </c>
      <c r="BA7877" t="s">
        <v>67337</v>
      </c>
      <c r="BB7877" t="s">
        <v>67338</v>
      </c>
      <c r="BD7877" t="s">
        <v>67339</v>
      </c>
    </row>
    <row r="7878" spans="49:56" x14ac:dyDescent="0.3">
      <c r="AW7878" t="s">
        <v>67340</v>
      </c>
      <c r="BA7878" t="s">
        <v>67341</v>
      </c>
      <c r="BB7878" t="s">
        <v>67342</v>
      </c>
      <c r="BD7878" t="s">
        <v>67343</v>
      </c>
    </row>
    <row r="7879" spans="49:56" x14ac:dyDescent="0.3">
      <c r="AW7879" t="s">
        <v>67344</v>
      </c>
      <c r="BA7879" t="s">
        <v>67345</v>
      </c>
      <c r="BB7879" t="s">
        <v>67346</v>
      </c>
      <c r="BD7879" t="s">
        <v>67347</v>
      </c>
    </row>
    <row r="7880" spans="49:56" x14ac:dyDescent="0.3">
      <c r="AW7880" t="s">
        <v>67348</v>
      </c>
      <c r="BA7880" t="s">
        <v>67349</v>
      </c>
      <c r="BB7880" t="s">
        <v>67350</v>
      </c>
      <c r="BD7880" t="s">
        <v>67351</v>
      </c>
    </row>
    <row r="7881" spans="49:56" x14ac:dyDescent="0.3">
      <c r="AW7881" t="s">
        <v>67352</v>
      </c>
      <c r="BA7881" t="s">
        <v>67353</v>
      </c>
      <c r="BB7881" t="s">
        <v>67354</v>
      </c>
      <c r="BD7881" t="s">
        <v>67355</v>
      </c>
    </row>
    <row r="7882" spans="49:56" x14ac:dyDescent="0.3">
      <c r="AW7882" t="s">
        <v>67356</v>
      </c>
      <c r="BA7882" t="s">
        <v>67357</v>
      </c>
      <c r="BB7882" t="s">
        <v>67358</v>
      </c>
      <c r="BD7882" t="s">
        <v>67359</v>
      </c>
    </row>
    <row r="7883" spans="49:56" x14ac:dyDescent="0.3">
      <c r="AW7883" t="s">
        <v>67360</v>
      </c>
      <c r="BA7883" t="s">
        <v>67361</v>
      </c>
      <c r="BB7883" t="s">
        <v>67362</v>
      </c>
      <c r="BD7883" t="s">
        <v>67363</v>
      </c>
    </row>
    <row r="7884" spans="49:56" x14ac:dyDescent="0.3">
      <c r="AW7884" t="s">
        <v>67364</v>
      </c>
      <c r="BA7884" t="s">
        <v>67365</v>
      </c>
      <c r="BB7884" t="s">
        <v>67366</v>
      </c>
      <c r="BD7884" t="s">
        <v>67367</v>
      </c>
    </row>
    <row r="7885" spans="49:56" x14ac:dyDescent="0.3">
      <c r="AW7885" t="s">
        <v>67368</v>
      </c>
      <c r="BA7885" t="s">
        <v>67369</v>
      </c>
      <c r="BB7885" t="s">
        <v>67370</v>
      </c>
      <c r="BD7885" t="s">
        <v>67371</v>
      </c>
    </row>
    <row r="7886" spans="49:56" x14ac:dyDescent="0.3">
      <c r="AW7886" t="s">
        <v>67372</v>
      </c>
      <c r="BA7886" t="s">
        <v>67373</v>
      </c>
      <c r="BB7886" t="s">
        <v>67374</v>
      </c>
      <c r="BD7886" t="s">
        <v>67375</v>
      </c>
    </row>
    <row r="7887" spans="49:56" x14ac:dyDescent="0.3">
      <c r="AW7887" t="s">
        <v>67376</v>
      </c>
      <c r="BA7887" t="s">
        <v>67377</v>
      </c>
      <c r="BB7887" t="s">
        <v>67378</v>
      </c>
      <c r="BD7887" t="s">
        <v>67379</v>
      </c>
    </row>
    <row r="7888" spans="49:56" x14ac:dyDescent="0.3">
      <c r="AW7888" t="s">
        <v>67380</v>
      </c>
      <c r="BA7888" t="s">
        <v>67381</v>
      </c>
      <c r="BB7888" t="s">
        <v>67382</v>
      </c>
      <c r="BD7888" t="s">
        <v>67383</v>
      </c>
    </row>
    <row r="7889" spans="49:56" x14ac:dyDescent="0.3">
      <c r="AW7889" t="s">
        <v>67384</v>
      </c>
      <c r="BA7889" t="s">
        <v>67385</v>
      </c>
      <c r="BB7889" t="s">
        <v>67386</v>
      </c>
      <c r="BD7889" t="s">
        <v>67387</v>
      </c>
    </row>
    <row r="7890" spans="49:56" x14ac:dyDescent="0.3">
      <c r="AW7890" t="s">
        <v>67388</v>
      </c>
      <c r="BA7890" t="s">
        <v>67389</v>
      </c>
      <c r="BB7890" t="s">
        <v>67390</v>
      </c>
      <c r="BD7890" t="s">
        <v>67391</v>
      </c>
    </row>
    <row r="7891" spans="49:56" x14ac:dyDescent="0.3">
      <c r="AW7891" t="s">
        <v>67392</v>
      </c>
      <c r="BA7891" t="s">
        <v>67393</v>
      </c>
      <c r="BB7891" t="s">
        <v>67394</v>
      </c>
      <c r="BD7891" t="s">
        <v>67395</v>
      </c>
    </row>
    <row r="7892" spans="49:56" x14ac:dyDescent="0.3">
      <c r="AW7892" t="s">
        <v>67396</v>
      </c>
      <c r="BA7892" t="s">
        <v>67397</v>
      </c>
      <c r="BB7892" t="s">
        <v>67398</v>
      </c>
      <c r="BD7892" t="s">
        <v>67399</v>
      </c>
    </row>
    <row r="7893" spans="49:56" x14ac:dyDescent="0.3">
      <c r="AW7893" t="s">
        <v>67400</v>
      </c>
      <c r="BA7893" t="s">
        <v>67401</v>
      </c>
      <c r="BB7893" t="s">
        <v>67402</v>
      </c>
      <c r="BD7893" t="s">
        <v>67403</v>
      </c>
    </row>
    <row r="7894" spans="49:56" x14ac:dyDescent="0.3">
      <c r="AW7894" t="s">
        <v>67404</v>
      </c>
      <c r="BA7894" t="s">
        <v>67405</v>
      </c>
      <c r="BB7894" t="s">
        <v>67406</v>
      </c>
      <c r="BD7894" t="s">
        <v>67407</v>
      </c>
    </row>
    <row r="7895" spans="49:56" x14ac:dyDescent="0.3">
      <c r="AW7895" t="s">
        <v>67408</v>
      </c>
      <c r="BA7895" t="s">
        <v>67409</v>
      </c>
      <c r="BB7895" t="s">
        <v>67410</v>
      </c>
      <c r="BD7895" t="s">
        <v>67411</v>
      </c>
    </row>
    <row r="7896" spans="49:56" x14ac:dyDescent="0.3">
      <c r="AW7896" t="s">
        <v>67412</v>
      </c>
      <c r="BA7896" t="s">
        <v>67413</v>
      </c>
      <c r="BB7896" t="s">
        <v>67414</v>
      </c>
      <c r="BD7896" t="s">
        <v>67415</v>
      </c>
    </row>
    <row r="7897" spans="49:56" x14ac:dyDescent="0.3">
      <c r="AW7897" t="s">
        <v>67416</v>
      </c>
      <c r="BA7897" t="s">
        <v>67417</v>
      </c>
      <c r="BB7897" t="s">
        <v>67418</v>
      </c>
      <c r="BD7897" t="s">
        <v>67419</v>
      </c>
    </row>
    <row r="7898" spans="49:56" x14ac:dyDescent="0.3">
      <c r="AW7898" t="s">
        <v>67420</v>
      </c>
      <c r="BA7898" t="s">
        <v>67421</v>
      </c>
      <c r="BB7898" t="s">
        <v>67422</v>
      </c>
      <c r="BD7898" t="s">
        <v>67423</v>
      </c>
    </row>
    <row r="7899" spans="49:56" x14ac:dyDescent="0.3">
      <c r="AW7899" t="s">
        <v>67424</v>
      </c>
      <c r="BA7899" t="s">
        <v>67425</v>
      </c>
      <c r="BB7899" t="s">
        <v>67426</v>
      </c>
      <c r="BD7899" t="s">
        <v>67427</v>
      </c>
    </row>
    <row r="7900" spans="49:56" x14ac:dyDescent="0.3">
      <c r="AW7900" t="s">
        <v>67428</v>
      </c>
      <c r="BA7900" t="s">
        <v>67429</v>
      </c>
      <c r="BB7900" t="s">
        <v>67430</v>
      </c>
      <c r="BD7900" t="s">
        <v>67431</v>
      </c>
    </row>
    <row r="7901" spans="49:56" x14ac:dyDescent="0.3">
      <c r="AW7901" t="s">
        <v>67432</v>
      </c>
      <c r="BA7901" t="s">
        <v>67433</v>
      </c>
      <c r="BB7901" t="s">
        <v>67434</v>
      </c>
      <c r="BD7901" t="s">
        <v>67435</v>
      </c>
    </row>
    <row r="7902" spans="49:56" x14ac:dyDescent="0.3">
      <c r="AW7902" t="s">
        <v>67436</v>
      </c>
      <c r="BA7902" t="s">
        <v>67437</v>
      </c>
      <c r="BB7902" t="s">
        <v>67438</v>
      </c>
      <c r="BD7902" t="s">
        <v>67439</v>
      </c>
    </row>
    <row r="7903" spans="49:56" x14ac:dyDescent="0.3">
      <c r="AW7903" t="s">
        <v>28488</v>
      </c>
      <c r="BA7903" t="s">
        <v>67440</v>
      </c>
      <c r="BB7903" t="s">
        <v>67441</v>
      </c>
      <c r="BD7903" t="s">
        <v>67442</v>
      </c>
    </row>
    <row r="7904" spans="49:56" x14ac:dyDescent="0.3">
      <c r="AW7904" t="s">
        <v>67443</v>
      </c>
      <c r="BA7904" t="s">
        <v>67444</v>
      </c>
      <c r="BB7904" t="s">
        <v>67445</v>
      </c>
      <c r="BD7904" t="s">
        <v>67446</v>
      </c>
    </row>
    <row r="7905" spans="49:56" x14ac:dyDescent="0.3">
      <c r="AW7905" t="s">
        <v>67447</v>
      </c>
      <c r="BA7905" t="s">
        <v>67448</v>
      </c>
      <c r="BB7905" t="s">
        <v>67449</v>
      </c>
      <c r="BD7905" t="s">
        <v>67450</v>
      </c>
    </row>
    <row r="7906" spans="49:56" x14ac:dyDescent="0.3">
      <c r="AW7906" t="s">
        <v>67451</v>
      </c>
      <c r="BA7906" t="s">
        <v>67452</v>
      </c>
      <c r="BB7906" t="s">
        <v>67453</v>
      </c>
      <c r="BD7906" t="s">
        <v>67454</v>
      </c>
    </row>
    <row r="7907" spans="49:56" x14ac:dyDescent="0.3">
      <c r="AW7907" t="s">
        <v>67455</v>
      </c>
      <c r="BA7907" t="s">
        <v>67456</v>
      </c>
      <c r="BB7907" t="s">
        <v>67457</v>
      </c>
      <c r="BD7907" t="s">
        <v>67458</v>
      </c>
    </row>
    <row r="7908" spans="49:56" x14ac:dyDescent="0.3">
      <c r="AW7908" t="s">
        <v>67459</v>
      </c>
      <c r="BA7908" t="s">
        <v>67460</v>
      </c>
      <c r="BB7908" t="s">
        <v>67461</v>
      </c>
      <c r="BD7908" t="s">
        <v>67462</v>
      </c>
    </row>
    <row r="7909" spans="49:56" x14ac:dyDescent="0.3">
      <c r="AW7909" t="s">
        <v>67463</v>
      </c>
      <c r="BA7909" t="s">
        <v>67464</v>
      </c>
      <c r="BB7909" t="s">
        <v>67465</v>
      </c>
      <c r="BD7909" t="s">
        <v>67466</v>
      </c>
    </row>
    <row r="7910" spans="49:56" x14ac:dyDescent="0.3">
      <c r="AW7910" t="s">
        <v>67467</v>
      </c>
      <c r="BA7910" t="s">
        <v>67468</v>
      </c>
      <c r="BB7910" t="s">
        <v>67469</v>
      </c>
    </row>
    <row r="7911" spans="49:56" x14ac:dyDescent="0.3">
      <c r="AW7911" t="s">
        <v>67470</v>
      </c>
      <c r="BA7911" t="s">
        <v>67471</v>
      </c>
      <c r="BB7911" t="s">
        <v>67472</v>
      </c>
    </row>
    <row r="7912" spans="49:56" x14ac:dyDescent="0.3">
      <c r="AW7912" t="s">
        <v>67473</v>
      </c>
      <c r="BA7912" t="s">
        <v>67474</v>
      </c>
      <c r="BB7912" t="s">
        <v>67475</v>
      </c>
    </row>
    <row r="7913" spans="49:56" x14ac:dyDescent="0.3">
      <c r="AW7913" t="s">
        <v>28553</v>
      </c>
      <c r="BA7913" t="s">
        <v>67476</v>
      </c>
      <c r="BB7913" t="s">
        <v>67477</v>
      </c>
    </row>
    <row r="7914" spans="49:56" x14ac:dyDescent="0.3">
      <c r="AW7914" t="s">
        <v>26493</v>
      </c>
      <c r="BA7914" t="s">
        <v>67478</v>
      </c>
      <c r="BB7914" t="s">
        <v>67479</v>
      </c>
    </row>
    <row r="7915" spans="49:56" x14ac:dyDescent="0.3">
      <c r="AW7915" t="s">
        <v>67480</v>
      </c>
      <c r="BA7915" t="s">
        <v>67481</v>
      </c>
      <c r="BB7915" t="s">
        <v>67482</v>
      </c>
    </row>
    <row r="7916" spans="49:56" x14ac:dyDescent="0.3">
      <c r="AW7916" t="s">
        <v>67483</v>
      </c>
      <c r="BA7916" t="s">
        <v>67484</v>
      </c>
      <c r="BB7916" t="s">
        <v>67485</v>
      </c>
    </row>
    <row r="7917" spans="49:56" x14ac:dyDescent="0.3">
      <c r="AW7917" t="s">
        <v>67486</v>
      </c>
      <c r="BA7917" t="s">
        <v>67487</v>
      </c>
      <c r="BB7917" t="s">
        <v>67488</v>
      </c>
    </row>
    <row r="7918" spans="49:56" x14ac:dyDescent="0.3">
      <c r="AW7918" t="s">
        <v>67489</v>
      </c>
      <c r="BA7918" t="s">
        <v>67490</v>
      </c>
      <c r="BB7918" t="s">
        <v>67491</v>
      </c>
    </row>
    <row r="7919" spans="49:56" x14ac:dyDescent="0.3">
      <c r="AW7919" t="s">
        <v>67492</v>
      </c>
      <c r="BA7919" t="s">
        <v>67493</v>
      </c>
      <c r="BB7919" t="s">
        <v>67494</v>
      </c>
    </row>
    <row r="7920" spans="49:56" x14ac:dyDescent="0.3">
      <c r="AW7920" t="s">
        <v>67495</v>
      </c>
      <c r="BA7920" t="s">
        <v>67496</v>
      </c>
      <c r="BB7920" t="s">
        <v>67497</v>
      </c>
    </row>
    <row r="7921" spans="49:54" x14ac:dyDescent="0.3">
      <c r="AW7921" t="s">
        <v>67498</v>
      </c>
      <c r="BA7921" t="s">
        <v>67499</v>
      </c>
      <c r="BB7921" t="s">
        <v>67500</v>
      </c>
    </row>
    <row r="7922" spans="49:54" x14ac:dyDescent="0.3">
      <c r="AW7922" t="s">
        <v>67501</v>
      </c>
      <c r="BA7922" t="s">
        <v>67502</v>
      </c>
      <c r="BB7922" t="s">
        <v>67503</v>
      </c>
    </row>
    <row r="7923" spans="49:54" x14ac:dyDescent="0.3">
      <c r="AW7923" t="s">
        <v>67504</v>
      </c>
      <c r="BA7923" t="s">
        <v>67505</v>
      </c>
      <c r="BB7923" t="s">
        <v>67506</v>
      </c>
    </row>
    <row r="7924" spans="49:54" x14ac:dyDescent="0.3">
      <c r="AW7924" t="s">
        <v>67507</v>
      </c>
      <c r="BA7924" t="s">
        <v>67508</v>
      </c>
      <c r="BB7924" t="s">
        <v>67509</v>
      </c>
    </row>
    <row r="7925" spans="49:54" x14ac:dyDescent="0.3">
      <c r="AW7925" t="s">
        <v>67510</v>
      </c>
      <c r="BA7925" t="s">
        <v>67511</v>
      </c>
      <c r="BB7925" t="s">
        <v>67512</v>
      </c>
    </row>
    <row r="7926" spans="49:54" x14ac:dyDescent="0.3">
      <c r="AW7926" t="s">
        <v>67513</v>
      </c>
      <c r="BA7926" t="s">
        <v>67514</v>
      </c>
      <c r="BB7926" t="s">
        <v>67515</v>
      </c>
    </row>
    <row r="7927" spans="49:54" x14ac:dyDescent="0.3">
      <c r="AW7927" t="s">
        <v>67516</v>
      </c>
      <c r="BA7927" t="s">
        <v>67517</v>
      </c>
      <c r="BB7927" t="s">
        <v>67518</v>
      </c>
    </row>
    <row r="7928" spans="49:54" x14ac:dyDescent="0.3">
      <c r="AW7928" t="s">
        <v>67519</v>
      </c>
      <c r="BA7928" t="s">
        <v>67520</v>
      </c>
      <c r="BB7928" t="s">
        <v>67521</v>
      </c>
    </row>
    <row r="7929" spans="49:54" x14ac:dyDescent="0.3">
      <c r="AW7929" t="s">
        <v>67522</v>
      </c>
      <c r="BA7929" t="s">
        <v>67523</v>
      </c>
      <c r="BB7929" t="s">
        <v>67524</v>
      </c>
    </row>
    <row r="7930" spans="49:54" x14ac:dyDescent="0.3">
      <c r="AW7930" t="s">
        <v>67525</v>
      </c>
      <c r="BA7930" t="s">
        <v>67526</v>
      </c>
      <c r="BB7930" t="s">
        <v>67527</v>
      </c>
    </row>
    <row r="7931" spans="49:54" x14ac:dyDescent="0.3">
      <c r="AW7931" t="s">
        <v>67528</v>
      </c>
      <c r="BA7931" t="s">
        <v>67529</v>
      </c>
      <c r="BB7931" t="s">
        <v>67530</v>
      </c>
    </row>
    <row r="7932" spans="49:54" x14ac:dyDescent="0.3">
      <c r="AW7932" t="s">
        <v>67531</v>
      </c>
      <c r="BA7932" t="s">
        <v>67532</v>
      </c>
      <c r="BB7932" t="s">
        <v>67533</v>
      </c>
    </row>
    <row r="7933" spans="49:54" x14ac:dyDescent="0.3">
      <c r="AW7933" t="s">
        <v>67534</v>
      </c>
      <c r="BA7933" t="s">
        <v>67535</v>
      </c>
      <c r="BB7933" t="s">
        <v>67536</v>
      </c>
    </row>
    <row r="7934" spans="49:54" x14ac:dyDescent="0.3">
      <c r="AW7934" t="s">
        <v>67537</v>
      </c>
      <c r="BA7934" t="s">
        <v>67538</v>
      </c>
      <c r="BB7934" t="s">
        <v>67539</v>
      </c>
    </row>
    <row r="7935" spans="49:54" x14ac:dyDescent="0.3">
      <c r="AW7935" t="s">
        <v>67540</v>
      </c>
      <c r="BA7935" t="s">
        <v>67541</v>
      </c>
      <c r="BB7935" t="s">
        <v>67542</v>
      </c>
    </row>
    <row r="7936" spans="49:54" x14ac:dyDescent="0.3">
      <c r="AW7936" t="s">
        <v>67543</v>
      </c>
      <c r="BA7936" t="s">
        <v>67544</v>
      </c>
      <c r="BB7936" t="s">
        <v>67545</v>
      </c>
    </row>
    <row r="7937" spans="49:54" x14ac:dyDescent="0.3">
      <c r="AW7937" t="s">
        <v>67546</v>
      </c>
      <c r="BA7937" t="s">
        <v>67547</v>
      </c>
      <c r="BB7937" t="s">
        <v>67548</v>
      </c>
    </row>
    <row r="7938" spans="49:54" x14ac:dyDescent="0.3">
      <c r="AW7938" t="s">
        <v>67549</v>
      </c>
      <c r="BA7938" t="s">
        <v>67550</v>
      </c>
      <c r="BB7938" t="s">
        <v>67551</v>
      </c>
    </row>
    <row r="7939" spans="49:54" x14ac:dyDescent="0.3">
      <c r="AW7939" t="s">
        <v>67552</v>
      </c>
      <c r="BA7939" t="s">
        <v>67553</v>
      </c>
      <c r="BB7939" t="s">
        <v>67554</v>
      </c>
    </row>
    <row r="7940" spans="49:54" x14ac:dyDescent="0.3">
      <c r="AW7940" t="s">
        <v>67555</v>
      </c>
      <c r="BA7940" t="s">
        <v>67556</v>
      </c>
      <c r="BB7940" t="s">
        <v>67557</v>
      </c>
    </row>
    <row r="7941" spans="49:54" x14ac:dyDescent="0.3">
      <c r="AW7941" t="s">
        <v>67558</v>
      </c>
      <c r="BA7941" t="s">
        <v>67559</v>
      </c>
      <c r="BB7941" t="s">
        <v>67560</v>
      </c>
    </row>
    <row r="7942" spans="49:54" x14ac:dyDescent="0.3">
      <c r="AW7942" t="s">
        <v>67561</v>
      </c>
      <c r="BA7942" t="s">
        <v>67562</v>
      </c>
      <c r="BB7942" t="s">
        <v>67563</v>
      </c>
    </row>
    <row r="7943" spans="49:54" x14ac:dyDescent="0.3">
      <c r="AW7943" t="s">
        <v>67564</v>
      </c>
      <c r="BA7943" t="s">
        <v>67565</v>
      </c>
      <c r="BB7943" t="s">
        <v>67566</v>
      </c>
    </row>
    <row r="7944" spans="49:54" x14ac:dyDescent="0.3">
      <c r="AW7944" t="s">
        <v>67567</v>
      </c>
      <c r="BA7944" t="s">
        <v>67568</v>
      </c>
      <c r="BB7944" t="s">
        <v>67569</v>
      </c>
    </row>
    <row r="7945" spans="49:54" x14ac:dyDescent="0.3">
      <c r="AW7945" t="s">
        <v>67570</v>
      </c>
      <c r="BA7945" t="s">
        <v>67571</v>
      </c>
      <c r="BB7945" t="s">
        <v>67572</v>
      </c>
    </row>
    <row r="7946" spans="49:54" x14ac:dyDescent="0.3">
      <c r="AW7946" t="s">
        <v>67573</v>
      </c>
      <c r="BA7946" t="s">
        <v>67574</v>
      </c>
      <c r="BB7946" t="s">
        <v>67575</v>
      </c>
    </row>
    <row r="7947" spans="49:54" x14ac:dyDescent="0.3">
      <c r="AW7947" t="s">
        <v>67576</v>
      </c>
      <c r="BA7947" t="s">
        <v>67577</v>
      </c>
      <c r="BB7947" t="s">
        <v>67578</v>
      </c>
    </row>
    <row r="7948" spans="49:54" x14ac:dyDescent="0.3">
      <c r="AW7948" t="s">
        <v>67579</v>
      </c>
      <c r="BA7948" t="s">
        <v>67580</v>
      </c>
      <c r="BB7948" t="s">
        <v>67581</v>
      </c>
    </row>
    <row r="7949" spans="49:54" x14ac:dyDescent="0.3">
      <c r="AW7949" t="s">
        <v>67582</v>
      </c>
      <c r="BA7949" t="s">
        <v>67583</v>
      </c>
      <c r="BB7949" t="s">
        <v>67584</v>
      </c>
    </row>
    <row r="7950" spans="49:54" x14ac:dyDescent="0.3">
      <c r="AW7950" t="s">
        <v>67585</v>
      </c>
      <c r="BA7950" t="s">
        <v>67586</v>
      </c>
      <c r="BB7950" t="s">
        <v>67587</v>
      </c>
    </row>
    <row r="7951" spans="49:54" x14ac:dyDescent="0.3">
      <c r="AW7951" t="s">
        <v>67588</v>
      </c>
      <c r="BA7951" t="s">
        <v>67589</v>
      </c>
      <c r="BB7951" t="s">
        <v>67590</v>
      </c>
    </row>
    <row r="7952" spans="49:54" x14ac:dyDescent="0.3">
      <c r="AW7952" t="s">
        <v>67591</v>
      </c>
      <c r="BA7952" t="s">
        <v>67592</v>
      </c>
      <c r="BB7952" t="s">
        <v>67593</v>
      </c>
    </row>
    <row r="7953" spans="49:54" x14ac:dyDescent="0.3">
      <c r="AW7953" t="s">
        <v>67594</v>
      </c>
      <c r="BA7953" t="s">
        <v>67595</v>
      </c>
      <c r="BB7953" t="s">
        <v>67596</v>
      </c>
    </row>
    <row r="7954" spans="49:54" x14ac:dyDescent="0.3">
      <c r="AW7954" t="s">
        <v>67597</v>
      </c>
      <c r="BA7954" t="s">
        <v>67598</v>
      </c>
      <c r="BB7954" t="s">
        <v>67599</v>
      </c>
    </row>
    <row r="7955" spans="49:54" x14ac:dyDescent="0.3">
      <c r="AW7955" t="s">
        <v>67600</v>
      </c>
      <c r="BA7955" t="s">
        <v>67601</v>
      </c>
      <c r="BB7955" t="s">
        <v>67602</v>
      </c>
    </row>
    <row r="7956" spans="49:54" x14ac:dyDescent="0.3">
      <c r="AW7956" t="s">
        <v>67603</v>
      </c>
      <c r="BA7956" t="s">
        <v>67604</v>
      </c>
      <c r="BB7956" t="s">
        <v>67605</v>
      </c>
    </row>
    <row r="7957" spans="49:54" x14ac:dyDescent="0.3">
      <c r="AW7957" t="s">
        <v>67606</v>
      </c>
      <c r="BA7957" t="s">
        <v>67607</v>
      </c>
      <c r="BB7957" t="s">
        <v>67608</v>
      </c>
    </row>
    <row r="7958" spans="49:54" x14ac:dyDescent="0.3">
      <c r="AW7958" t="s">
        <v>67609</v>
      </c>
      <c r="BA7958" t="s">
        <v>67610</v>
      </c>
      <c r="BB7958" t="s">
        <v>67611</v>
      </c>
    </row>
    <row r="7959" spans="49:54" x14ac:dyDescent="0.3">
      <c r="AW7959" t="s">
        <v>67612</v>
      </c>
      <c r="BA7959" t="s">
        <v>67613</v>
      </c>
      <c r="BB7959" t="s">
        <v>67614</v>
      </c>
    </row>
    <row r="7960" spans="49:54" x14ac:dyDescent="0.3">
      <c r="AW7960" t="s">
        <v>67615</v>
      </c>
      <c r="BA7960" t="s">
        <v>67616</v>
      </c>
      <c r="BB7960" t="s">
        <v>67617</v>
      </c>
    </row>
    <row r="7961" spans="49:54" x14ac:dyDescent="0.3">
      <c r="AW7961" t="s">
        <v>67618</v>
      </c>
      <c r="BA7961" t="s">
        <v>67619</v>
      </c>
      <c r="BB7961" t="s">
        <v>67620</v>
      </c>
    </row>
    <row r="7962" spans="49:54" x14ac:dyDescent="0.3">
      <c r="AW7962" t="s">
        <v>67621</v>
      </c>
      <c r="BA7962" t="s">
        <v>67622</v>
      </c>
      <c r="BB7962" t="s">
        <v>67623</v>
      </c>
    </row>
    <row r="7963" spans="49:54" x14ac:dyDescent="0.3">
      <c r="AW7963" t="s">
        <v>67624</v>
      </c>
      <c r="BA7963" t="s">
        <v>67625</v>
      </c>
      <c r="BB7963" t="s">
        <v>67626</v>
      </c>
    </row>
    <row r="7964" spans="49:54" x14ac:dyDescent="0.3">
      <c r="AW7964" t="s">
        <v>67627</v>
      </c>
      <c r="BA7964" t="s">
        <v>67628</v>
      </c>
      <c r="BB7964" t="s">
        <v>67629</v>
      </c>
    </row>
    <row r="7965" spans="49:54" x14ac:dyDescent="0.3">
      <c r="AW7965" t="s">
        <v>67630</v>
      </c>
      <c r="BA7965" t="s">
        <v>67631</v>
      </c>
      <c r="BB7965" t="s">
        <v>67632</v>
      </c>
    </row>
    <row r="7966" spans="49:54" x14ac:dyDescent="0.3">
      <c r="AW7966" t="s">
        <v>67633</v>
      </c>
      <c r="BA7966" t="s">
        <v>67634</v>
      </c>
      <c r="BB7966" t="s">
        <v>67635</v>
      </c>
    </row>
    <row r="7967" spans="49:54" x14ac:dyDescent="0.3">
      <c r="AW7967" t="s">
        <v>67636</v>
      </c>
      <c r="BA7967" t="s">
        <v>67637</v>
      </c>
      <c r="BB7967" t="s">
        <v>67638</v>
      </c>
    </row>
    <row r="7968" spans="49:54" x14ac:dyDescent="0.3">
      <c r="AW7968" t="s">
        <v>67639</v>
      </c>
      <c r="BA7968" t="s">
        <v>67640</v>
      </c>
      <c r="BB7968" t="s">
        <v>67641</v>
      </c>
    </row>
    <row r="7969" spans="49:54" x14ac:dyDescent="0.3">
      <c r="AW7969" t="s">
        <v>67642</v>
      </c>
      <c r="BA7969" t="s">
        <v>67643</v>
      </c>
      <c r="BB7969" t="s">
        <v>67644</v>
      </c>
    </row>
    <row r="7970" spans="49:54" x14ac:dyDescent="0.3">
      <c r="AW7970" t="s">
        <v>67645</v>
      </c>
      <c r="BA7970" t="s">
        <v>67646</v>
      </c>
      <c r="BB7970" t="s">
        <v>67647</v>
      </c>
    </row>
    <row r="7971" spans="49:54" x14ac:dyDescent="0.3">
      <c r="AW7971" t="s">
        <v>67648</v>
      </c>
      <c r="BA7971" t="s">
        <v>67649</v>
      </c>
      <c r="BB7971" t="s">
        <v>67650</v>
      </c>
    </row>
    <row r="7972" spans="49:54" x14ac:dyDescent="0.3">
      <c r="AW7972" t="s">
        <v>26648</v>
      </c>
      <c r="BA7972" t="s">
        <v>67651</v>
      </c>
      <c r="BB7972" t="s">
        <v>67652</v>
      </c>
    </row>
    <row r="7973" spans="49:54" x14ac:dyDescent="0.3">
      <c r="AW7973" t="s">
        <v>67653</v>
      </c>
      <c r="BA7973" t="s">
        <v>67654</v>
      </c>
      <c r="BB7973" t="s">
        <v>67655</v>
      </c>
    </row>
    <row r="7974" spans="49:54" x14ac:dyDescent="0.3">
      <c r="AW7974" t="s">
        <v>67656</v>
      </c>
      <c r="BA7974" t="s">
        <v>67657</v>
      </c>
      <c r="BB7974" t="s">
        <v>67658</v>
      </c>
    </row>
    <row r="7975" spans="49:54" x14ac:dyDescent="0.3">
      <c r="AW7975" t="s">
        <v>67659</v>
      </c>
      <c r="BA7975" t="s">
        <v>67099</v>
      </c>
      <c r="BB7975" t="s">
        <v>67660</v>
      </c>
    </row>
    <row r="7976" spans="49:54" x14ac:dyDescent="0.3">
      <c r="AW7976" t="s">
        <v>67661</v>
      </c>
      <c r="BA7976" t="s">
        <v>67662</v>
      </c>
      <c r="BB7976" t="s">
        <v>67663</v>
      </c>
    </row>
    <row r="7977" spans="49:54" x14ac:dyDescent="0.3">
      <c r="AW7977" t="s">
        <v>67664</v>
      </c>
      <c r="BA7977" t="s">
        <v>67665</v>
      </c>
      <c r="BB7977" t="s">
        <v>67666</v>
      </c>
    </row>
    <row r="7978" spans="49:54" x14ac:dyDescent="0.3">
      <c r="AW7978" t="s">
        <v>67667</v>
      </c>
      <c r="BA7978" t="s">
        <v>67668</v>
      </c>
      <c r="BB7978" t="s">
        <v>67669</v>
      </c>
    </row>
    <row r="7979" spans="49:54" x14ac:dyDescent="0.3">
      <c r="AW7979" t="s">
        <v>67670</v>
      </c>
      <c r="BA7979" t="s">
        <v>67671</v>
      </c>
      <c r="BB7979" t="s">
        <v>67672</v>
      </c>
    </row>
    <row r="7980" spans="49:54" x14ac:dyDescent="0.3">
      <c r="AW7980" t="s">
        <v>67673</v>
      </c>
      <c r="BA7980" t="s">
        <v>67674</v>
      </c>
      <c r="BB7980" t="s">
        <v>67675</v>
      </c>
    </row>
    <row r="7981" spans="49:54" x14ac:dyDescent="0.3">
      <c r="AW7981" t="s">
        <v>67676</v>
      </c>
      <c r="BA7981" t="s">
        <v>67677</v>
      </c>
      <c r="BB7981" t="s">
        <v>67678</v>
      </c>
    </row>
    <row r="7982" spans="49:54" x14ac:dyDescent="0.3">
      <c r="AW7982" t="s">
        <v>67679</v>
      </c>
      <c r="BA7982" t="s">
        <v>67680</v>
      </c>
      <c r="BB7982" t="s">
        <v>67681</v>
      </c>
    </row>
    <row r="7983" spans="49:54" x14ac:dyDescent="0.3">
      <c r="AW7983" t="s">
        <v>67682</v>
      </c>
      <c r="BA7983" t="s">
        <v>67683</v>
      </c>
      <c r="BB7983" t="s">
        <v>67684</v>
      </c>
    </row>
    <row r="7984" spans="49:54" x14ac:dyDescent="0.3">
      <c r="AW7984" t="s">
        <v>67685</v>
      </c>
      <c r="BA7984" t="s">
        <v>67686</v>
      </c>
      <c r="BB7984" t="s">
        <v>67687</v>
      </c>
    </row>
    <row r="7985" spans="49:54" x14ac:dyDescent="0.3">
      <c r="AW7985" t="s">
        <v>67688</v>
      </c>
      <c r="BA7985" t="s">
        <v>67689</v>
      </c>
      <c r="BB7985" t="s">
        <v>67690</v>
      </c>
    </row>
    <row r="7986" spans="49:54" x14ac:dyDescent="0.3">
      <c r="AW7986" t="s">
        <v>67691</v>
      </c>
      <c r="BA7986" t="s">
        <v>67692</v>
      </c>
      <c r="BB7986" t="s">
        <v>67693</v>
      </c>
    </row>
    <row r="7987" spans="49:54" x14ac:dyDescent="0.3">
      <c r="AW7987" t="s">
        <v>67694</v>
      </c>
      <c r="BA7987" t="s">
        <v>67695</v>
      </c>
      <c r="BB7987" t="s">
        <v>67696</v>
      </c>
    </row>
    <row r="7988" spans="49:54" x14ac:dyDescent="0.3">
      <c r="AW7988" t="s">
        <v>67697</v>
      </c>
      <c r="BA7988" t="s">
        <v>67698</v>
      </c>
      <c r="BB7988" t="s">
        <v>67699</v>
      </c>
    </row>
    <row r="7989" spans="49:54" x14ac:dyDescent="0.3">
      <c r="AW7989" t="s">
        <v>67700</v>
      </c>
      <c r="BA7989" t="s">
        <v>67701</v>
      </c>
      <c r="BB7989" t="s">
        <v>67702</v>
      </c>
    </row>
    <row r="7990" spans="49:54" x14ac:dyDescent="0.3">
      <c r="AW7990" t="s">
        <v>67703</v>
      </c>
      <c r="BA7990" t="s">
        <v>67704</v>
      </c>
      <c r="BB7990" t="s">
        <v>67705</v>
      </c>
    </row>
    <row r="7991" spans="49:54" x14ac:dyDescent="0.3">
      <c r="AW7991" t="s">
        <v>67706</v>
      </c>
      <c r="BA7991" t="s">
        <v>67707</v>
      </c>
      <c r="BB7991" t="s">
        <v>67708</v>
      </c>
    </row>
    <row r="7992" spans="49:54" x14ac:dyDescent="0.3">
      <c r="AW7992" t="s">
        <v>67709</v>
      </c>
      <c r="BA7992" t="s">
        <v>67710</v>
      </c>
      <c r="BB7992" t="s">
        <v>67711</v>
      </c>
    </row>
    <row r="7993" spans="49:54" x14ac:dyDescent="0.3">
      <c r="AW7993" t="s">
        <v>67712</v>
      </c>
      <c r="BA7993" t="s">
        <v>67713</v>
      </c>
      <c r="BB7993" t="s">
        <v>67714</v>
      </c>
    </row>
    <row r="7994" spans="49:54" x14ac:dyDescent="0.3">
      <c r="AW7994" t="s">
        <v>67715</v>
      </c>
      <c r="BA7994" t="s">
        <v>67716</v>
      </c>
      <c r="BB7994" t="s">
        <v>67717</v>
      </c>
    </row>
    <row r="7995" spans="49:54" x14ac:dyDescent="0.3">
      <c r="AW7995" t="s">
        <v>67718</v>
      </c>
      <c r="BA7995" t="s">
        <v>67719</v>
      </c>
      <c r="BB7995" t="s">
        <v>67720</v>
      </c>
    </row>
    <row r="7996" spans="49:54" x14ac:dyDescent="0.3">
      <c r="AW7996" t="s">
        <v>67721</v>
      </c>
      <c r="BA7996" t="s">
        <v>67722</v>
      </c>
      <c r="BB7996" t="s">
        <v>67723</v>
      </c>
    </row>
    <row r="7997" spans="49:54" x14ac:dyDescent="0.3">
      <c r="AW7997" t="s">
        <v>67724</v>
      </c>
      <c r="BA7997" t="s">
        <v>67725</v>
      </c>
      <c r="BB7997" t="s">
        <v>67726</v>
      </c>
    </row>
    <row r="7998" spans="49:54" x14ac:dyDescent="0.3">
      <c r="AW7998" t="s">
        <v>67727</v>
      </c>
      <c r="BA7998" t="s">
        <v>67728</v>
      </c>
      <c r="BB7998" t="s">
        <v>67729</v>
      </c>
    </row>
    <row r="7999" spans="49:54" x14ac:dyDescent="0.3">
      <c r="AW7999" t="s">
        <v>67730</v>
      </c>
      <c r="BA7999" t="s">
        <v>67731</v>
      </c>
      <c r="BB7999" t="s">
        <v>67732</v>
      </c>
    </row>
    <row r="8000" spans="49:54" x14ac:dyDescent="0.3">
      <c r="AW8000" t="s">
        <v>67733</v>
      </c>
      <c r="BA8000" t="s">
        <v>67734</v>
      </c>
      <c r="BB8000" t="s">
        <v>67735</v>
      </c>
    </row>
    <row r="8001" spans="49:54" x14ac:dyDescent="0.3">
      <c r="AW8001" t="s">
        <v>67736</v>
      </c>
      <c r="BA8001" t="s">
        <v>67737</v>
      </c>
      <c r="BB8001" t="s">
        <v>67738</v>
      </c>
    </row>
    <row r="8002" spans="49:54" x14ac:dyDescent="0.3">
      <c r="AW8002" t="s">
        <v>67739</v>
      </c>
      <c r="BA8002" t="s">
        <v>67740</v>
      </c>
      <c r="BB8002" t="s">
        <v>67741</v>
      </c>
    </row>
    <row r="8003" spans="49:54" x14ac:dyDescent="0.3">
      <c r="AW8003" t="s">
        <v>67742</v>
      </c>
      <c r="BA8003" t="s">
        <v>67743</v>
      </c>
      <c r="BB8003" t="s">
        <v>67744</v>
      </c>
    </row>
    <row r="8004" spans="49:54" x14ac:dyDescent="0.3">
      <c r="AW8004" t="s">
        <v>67745</v>
      </c>
      <c r="BA8004" t="s">
        <v>67746</v>
      </c>
      <c r="BB8004" t="s">
        <v>67747</v>
      </c>
    </row>
    <row r="8005" spans="49:54" x14ac:dyDescent="0.3">
      <c r="AW8005" t="s">
        <v>67748</v>
      </c>
      <c r="BA8005" t="s">
        <v>67749</v>
      </c>
      <c r="BB8005" t="s">
        <v>67750</v>
      </c>
    </row>
    <row r="8006" spans="49:54" x14ac:dyDescent="0.3">
      <c r="AW8006" t="s">
        <v>67751</v>
      </c>
      <c r="BA8006" t="s">
        <v>67752</v>
      </c>
      <c r="BB8006" t="s">
        <v>67753</v>
      </c>
    </row>
    <row r="8007" spans="49:54" x14ac:dyDescent="0.3">
      <c r="AW8007" t="s">
        <v>67754</v>
      </c>
      <c r="BA8007" t="s">
        <v>67755</v>
      </c>
      <c r="BB8007" t="s">
        <v>67756</v>
      </c>
    </row>
    <row r="8008" spans="49:54" x14ac:dyDescent="0.3">
      <c r="AW8008" t="s">
        <v>67757</v>
      </c>
      <c r="BA8008" t="s">
        <v>67758</v>
      </c>
      <c r="BB8008" t="s">
        <v>67759</v>
      </c>
    </row>
    <row r="8009" spans="49:54" x14ac:dyDescent="0.3">
      <c r="AW8009" t="s">
        <v>67760</v>
      </c>
      <c r="BA8009" t="s">
        <v>67761</v>
      </c>
      <c r="BB8009" t="s">
        <v>67762</v>
      </c>
    </row>
    <row r="8010" spans="49:54" x14ac:dyDescent="0.3">
      <c r="AW8010" t="s">
        <v>67763</v>
      </c>
      <c r="BA8010" t="s">
        <v>67764</v>
      </c>
      <c r="BB8010" t="s">
        <v>67765</v>
      </c>
    </row>
    <row r="8011" spans="49:54" x14ac:dyDescent="0.3">
      <c r="AW8011" t="s">
        <v>67766</v>
      </c>
      <c r="BA8011" t="s">
        <v>67767</v>
      </c>
      <c r="BB8011" t="s">
        <v>67768</v>
      </c>
    </row>
    <row r="8012" spans="49:54" x14ac:dyDescent="0.3">
      <c r="AW8012" t="s">
        <v>67769</v>
      </c>
      <c r="BA8012" t="s">
        <v>67770</v>
      </c>
      <c r="BB8012" t="s">
        <v>67771</v>
      </c>
    </row>
    <row r="8013" spans="49:54" x14ac:dyDescent="0.3">
      <c r="AW8013" t="s">
        <v>67772</v>
      </c>
      <c r="BA8013" t="s">
        <v>67773</v>
      </c>
      <c r="BB8013" t="s">
        <v>67774</v>
      </c>
    </row>
    <row r="8014" spans="49:54" x14ac:dyDescent="0.3">
      <c r="AW8014" t="s">
        <v>67775</v>
      </c>
      <c r="BA8014" t="s">
        <v>67776</v>
      </c>
      <c r="BB8014" t="s">
        <v>67777</v>
      </c>
    </row>
    <row r="8015" spans="49:54" x14ac:dyDescent="0.3">
      <c r="AW8015" t="s">
        <v>67778</v>
      </c>
      <c r="BA8015" t="s">
        <v>67779</v>
      </c>
      <c r="BB8015" t="s">
        <v>67780</v>
      </c>
    </row>
    <row r="8016" spans="49:54" x14ac:dyDescent="0.3">
      <c r="AW8016" t="s">
        <v>67781</v>
      </c>
      <c r="BA8016" t="s">
        <v>67782</v>
      </c>
      <c r="BB8016" t="s">
        <v>67783</v>
      </c>
    </row>
    <row r="8017" spans="49:54" x14ac:dyDescent="0.3">
      <c r="AW8017" t="s">
        <v>67784</v>
      </c>
      <c r="BA8017" t="s">
        <v>67785</v>
      </c>
      <c r="BB8017" t="s">
        <v>67786</v>
      </c>
    </row>
    <row r="8018" spans="49:54" x14ac:dyDescent="0.3">
      <c r="AW8018" t="s">
        <v>67787</v>
      </c>
      <c r="BA8018" t="s">
        <v>67788</v>
      </c>
      <c r="BB8018" t="s">
        <v>67789</v>
      </c>
    </row>
    <row r="8019" spans="49:54" x14ac:dyDescent="0.3">
      <c r="AW8019" t="s">
        <v>67790</v>
      </c>
      <c r="BA8019" t="s">
        <v>67791</v>
      </c>
      <c r="BB8019" t="s">
        <v>38482</v>
      </c>
    </row>
    <row r="8020" spans="49:54" x14ac:dyDescent="0.3">
      <c r="AW8020" t="s">
        <v>67792</v>
      </c>
      <c r="BA8020" t="s">
        <v>67793</v>
      </c>
      <c r="BB8020" t="s">
        <v>67794</v>
      </c>
    </row>
    <row r="8021" spans="49:54" x14ac:dyDescent="0.3">
      <c r="AW8021" t="s">
        <v>67795</v>
      </c>
      <c r="BA8021" t="s">
        <v>67796</v>
      </c>
      <c r="BB8021" t="s">
        <v>67797</v>
      </c>
    </row>
    <row r="8022" spans="49:54" x14ac:dyDescent="0.3">
      <c r="AW8022" t="s">
        <v>67798</v>
      </c>
      <c r="BA8022" t="s">
        <v>67799</v>
      </c>
      <c r="BB8022" t="s">
        <v>67800</v>
      </c>
    </row>
    <row r="8023" spans="49:54" x14ac:dyDescent="0.3">
      <c r="AW8023" t="s">
        <v>67801</v>
      </c>
      <c r="BA8023" t="s">
        <v>67802</v>
      </c>
      <c r="BB8023" t="s">
        <v>67803</v>
      </c>
    </row>
    <row r="8024" spans="49:54" x14ac:dyDescent="0.3">
      <c r="AW8024" t="s">
        <v>67804</v>
      </c>
      <c r="BA8024" t="s">
        <v>67805</v>
      </c>
      <c r="BB8024" t="s">
        <v>67806</v>
      </c>
    </row>
    <row r="8025" spans="49:54" x14ac:dyDescent="0.3">
      <c r="AW8025" t="s">
        <v>67807</v>
      </c>
      <c r="BA8025" t="s">
        <v>67808</v>
      </c>
      <c r="BB8025" t="s">
        <v>67809</v>
      </c>
    </row>
    <row r="8026" spans="49:54" x14ac:dyDescent="0.3">
      <c r="AW8026" t="s">
        <v>67810</v>
      </c>
      <c r="BA8026" t="s">
        <v>67811</v>
      </c>
      <c r="BB8026" t="s">
        <v>67812</v>
      </c>
    </row>
    <row r="8027" spans="49:54" x14ac:dyDescent="0.3">
      <c r="AW8027" t="s">
        <v>67813</v>
      </c>
      <c r="BA8027" t="s">
        <v>67814</v>
      </c>
      <c r="BB8027" t="s">
        <v>67815</v>
      </c>
    </row>
    <row r="8028" spans="49:54" x14ac:dyDescent="0.3">
      <c r="AW8028" t="s">
        <v>67816</v>
      </c>
      <c r="BA8028" t="s">
        <v>67817</v>
      </c>
      <c r="BB8028" t="s">
        <v>67818</v>
      </c>
    </row>
    <row r="8029" spans="49:54" x14ac:dyDescent="0.3">
      <c r="AW8029" t="s">
        <v>67819</v>
      </c>
      <c r="BA8029" t="s">
        <v>67820</v>
      </c>
      <c r="BB8029" t="s">
        <v>67821</v>
      </c>
    </row>
    <row r="8030" spans="49:54" x14ac:dyDescent="0.3">
      <c r="AW8030" t="s">
        <v>67822</v>
      </c>
      <c r="BA8030" t="s">
        <v>67823</v>
      </c>
      <c r="BB8030" t="s">
        <v>67824</v>
      </c>
    </row>
    <row r="8031" spans="49:54" x14ac:dyDescent="0.3">
      <c r="AW8031" t="s">
        <v>67825</v>
      </c>
      <c r="BA8031" t="s">
        <v>67826</v>
      </c>
      <c r="BB8031" t="s">
        <v>67827</v>
      </c>
    </row>
    <row r="8032" spans="49:54" x14ac:dyDescent="0.3">
      <c r="AW8032" t="s">
        <v>67828</v>
      </c>
      <c r="BA8032" t="s">
        <v>67829</v>
      </c>
      <c r="BB8032" t="s">
        <v>67830</v>
      </c>
    </row>
    <row r="8033" spans="49:54" x14ac:dyDescent="0.3">
      <c r="AW8033" t="s">
        <v>67831</v>
      </c>
      <c r="BA8033" t="s">
        <v>67832</v>
      </c>
      <c r="BB8033" t="s">
        <v>67833</v>
      </c>
    </row>
    <row r="8034" spans="49:54" x14ac:dyDescent="0.3">
      <c r="AW8034" t="s">
        <v>67834</v>
      </c>
      <c r="BA8034" t="s">
        <v>67835</v>
      </c>
      <c r="BB8034" t="s">
        <v>67836</v>
      </c>
    </row>
    <row r="8035" spans="49:54" x14ac:dyDescent="0.3">
      <c r="AW8035" t="s">
        <v>67837</v>
      </c>
      <c r="BA8035" t="s">
        <v>67838</v>
      </c>
      <c r="BB8035" t="s">
        <v>67839</v>
      </c>
    </row>
    <row r="8036" spans="49:54" x14ac:dyDescent="0.3">
      <c r="AW8036" t="s">
        <v>67840</v>
      </c>
      <c r="BA8036" t="s">
        <v>67841</v>
      </c>
      <c r="BB8036" t="s">
        <v>67842</v>
      </c>
    </row>
    <row r="8037" spans="49:54" x14ac:dyDescent="0.3">
      <c r="AW8037" t="s">
        <v>67843</v>
      </c>
      <c r="BA8037" t="s">
        <v>67844</v>
      </c>
      <c r="BB8037" t="s">
        <v>67845</v>
      </c>
    </row>
    <row r="8038" spans="49:54" x14ac:dyDescent="0.3">
      <c r="AW8038" t="s">
        <v>67846</v>
      </c>
      <c r="BA8038" t="s">
        <v>42374</v>
      </c>
      <c r="BB8038" t="s">
        <v>67847</v>
      </c>
    </row>
    <row r="8039" spans="49:54" x14ac:dyDescent="0.3">
      <c r="AW8039" t="s">
        <v>67848</v>
      </c>
      <c r="BA8039" t="s">
        <v>67849</v>
      </c>
      <c r="BB8039" t="s">
        <v>67850</v>
      </c>
    </row>
    <row r="8040" spans="49:54" x14ac:dyDescent="0.3">
      <c r="AW8040" t="s">
        <v>67851</v>
      </c>
      <c r="BA8040" t="s">
        <v>67852</v>
      </c>
      <c r="BB8040" t="s">
        <v>67853</v>
      </c>
    </row>
    <row r="8041" spans="49:54" x14ac:dyDescent="0.3">
      <c r="AW8041" t="s">
        <v>67854</v>
      </c>
      <c r="BA8041" t="s">
        <v>67855</v>
      </c>
      <c r="BB8041" t="s">
        <v>67856</v>
      </c>
    </row>
    <row r="8042" spans="49:54" x14ac:dyDescent="0.3">
      <c r="AW8042" t="s">
        <v>67857</v>
      </c>
      <c r="BA8042" t="s">
        <v>67858</v>
      </c>
      <c r="BB8042" t="s">
        <v>67859</v>
      </c>
    </row>
    <row r="8043" spans="49:54" x14ac:dyDescent="0.3">
      <c r="AW8043" t="s">
        <v>67860</v>
      </c>
      <c r="BA8043" t="s">
        <v>67861</v>
      </c>
      <c r="BB8043" t="s">
        <v>67862</v>
      </c>
    </row>
    <row r="8044" spans="49:54" x14ac:dyDescent="0.3">
      <c r="AW8044" t="s">
        <v>67863</v>
      </c>
      <c r="BA8044" t="s">
        <v>67864</v>
      </c>
      <c r="BB8044" t="s">
        <v>67865</v>
      </c>
    </row>
    <row r="8045" spans="49:54" x14ac:dyDescent="0.3">
      <c r="AW8045" t="s">
        <v>67866</v>
      </c>
      <c r="BA8045" t="s">
        <v>67867</v>
      </c>
      <c r="BB8045" t="s">
        <v>67868</v>
      </c>
    </row>
    <row r="8046" spans="49:54" x14ac:dyDescent="0.3">
      <c r="AW8046" t="s">
        <v>67869</v>
      </c>
      <c r="BA8046" t="s">
        <v>67870</v>
      </c>
      <c r="BB8046" t="s">
        <v>67871</v>
      </c>
    </row>
    <row r="8047" spans="49:54" x14ac:dyDescent="0.3">
      <c r="AW8047" t="s">
        <v>67872</v>
      </c>
      <c r="BA8047" t="s">
        <v>67873</v>
      </c>
      <c r="BB8047" t="s">
        <v>67874</v>
      </c>
    </row>
    <row r="8048" spans="49:54" x14ac:dyDescent="0.3">
      <c r="AW8048" t="s">
        <v>67875</v>
      </c>
      <c r="BA8048" t="s">
        <v>67876</v>
      </c>
      <c r="BB8048" t="s">
        <v>67877</v>
      </c>
    </row>
    <row r="8049" spans="49:54" x14ac:dyDescent="0.3">
      <c r="AW8049" t="s">
        <v>67878</v>
      </c>
      <c r="BA8049" t="s">
        <v>67879</v>
      </c>
      <c r="BB8049" t="s">
        <v>67880</v>
      </c>
    </row>
    <row r="8050" spans="49:54" x14ac:dyDescent="0.3">
      <c r="AW8050" t="s">
        <v>67881</v>
      </c>
      <c r="BA8050" t="s">
        <v>67882</v>
      </c>
      <c r="BB8050" t="s">
        <v>67883</v>
      </c>
    </row>
    <row r="8051" spans="49:54" x14ac:dyDescent="0.3">
      <c r="AW8051" t="s">
        <v>67884</v>
      </c>
      <c r="BA8051" t="s">
        <v>67885</v>
      </c>
      <c r="BB8051" t="s">
        <v>67886</v>
      </c>
    </row>
    <row r="8052" spans="49:54" x14ac:dyDescent="0.3">
      <c r="AW8052" t="s">
        <v>67887</v>
      </c>
      <c r="BA8052" t="s">
        <v>67888</v>
      </c>
      <c r="BB8052" t="s">
        <v>67889</v>
      </c>
    </row>
    <row r="8053" spans="49:54" x14ac:dyDescent="0.3">
      <c r="AW8053" t="s">
        <v>67890</v>
      </c>
      <c r="BA8053" t="s">
        <v>67891</v>
      </c>
      <c r="BB8053" t="s">
        <v>67892</v>
      </c>
    </row>
    <row r="8054" spans="49:54" x14ac:dyDescent="0.3">
      <c r="AW8054" t="s">
        <v>67893</v>
      </c>
      <c r="BA8054" t="s">
        <v>67894</v>
      </c>
      <c r="BB8054" t="s">
        <v>67895</v>
      </c>
    </row>
    <row r="8055" spans="49:54" x14ac:dyDescent="0.3">
      <c r="AW8055" t="s">
        <v>67896</v>
      </c>
      <c r="BA8055" t="s">
        <v>67897</v>
      </c>
      <c r="BB8055" t="s">
        <v>67898</v>
      </c>
    </row>
    <row r="8056" spans="49:54" x14ac:dyDescent="0.3">
      <c r="AW8056" t="s">
        <v>67899</v>
      </c>
      <c r="BA8056" t="s">
        <v>67900</v>
      </c>
      <c r="BB8056" t="s">
        <v>67901</v>
      </c>
    </row>
    <row r="8057" spans="49:54" x14ac:dyDescent="0.3">
      <c r="AW8057" t="s">
        <v>67902</v>
      </c>
      <c r="BA8057" t="s">
        <v>67903</v>
      </c>
      <c r="BB8057" t="s">
        <v>67904</v>
      </c>
    </row>
    <row r="8058" spans="49:54" x14ac:dyDescent="0.3">
      <c r="AW8058" t="s">
        <v>67905</v>
      </c>
      <c r="BA8058" t="s">
        <v>67906</v>
      </c>
      <c r="BB8058" t="s">
        <v>67907</v>
      </c>
    </row>
    <row r="8059" spans="49:54" x14ac:dyDescent="0.3">
      <c r="AW8059" t="s">
        <v>67908</v>
      </c>
      <c r="BA8059" t="s">
        <v>67909</v>
      </c>
      <c r="BB8059" t="s">
        <v>67910</v>
      </c>
    </row>
    <row r="8060" spans="49:54" x14ac:dyDescent="0.3">
      <c r="AW8060" t="s">
        <v>67911</v>
      </c>
      <c r="BA8060" t="s">
        <v>67912</v>
      </c>
      <c r="BB8060" t="s">
        <v>67913</v>
      </c>
    </row>
    <row r="8061" spans="49:54" x14ac:dyDescent="0.3">
      <c r="AW8061" t="s">
        <v>67914</v>
      </c>
      <c r="BA8061" t="s">
        <v>67915</v>
      </c>
      <c r="BB8061" t="s">
        <v>67916</v>
      </c>
    </row>
    <row r="8062" spans="49:54" x14ac:dyDescent="0.3">
      <c r="AW8062" t="s">
        <v>67917</v>
      </c>
      <c r="BA8062" t="s">
        <v>67918</v>
      </c>
      <c r="BB8062" t="s">
        <v>67919</v>
      </c>
    </row>
    <row r="8063" spans="49:54" x14ac:dyDescent="0.3">
      <c r="AW8063" t="s">
        <v>67920</v>
      </c>
      <c r="BA8063" t="s">
        <v>67921</v>
      </c>
      <c r="BB8063" t="s">
        <v>67922</v>
      </c>
    </row>
    <row r="8064" spans="49:54" x14ac:dyDescent="0.3">
      <c r="AW8064" t="s">
        <v>67923</v>
      </c>
      <c r="BA8064" t="s">
        <v>67924</v>
      </c>
      <c r="BB8064" t="s">
        <v>67925</v>
      </c>
    </row>
    <row r="8065" spans="49:54" x14ac:dyDescent="0.3">
      <c r="AW8065" t="s">
        <v>67926</v>
      </c>
      <c r="BA8065" t="s">
        <v>67927</v>
      </c>
      <c r="BB8065" t="s">
        <v>67928</v>
      </c>
    </row>
    <row r="8066" spans="49:54" x14ac:dyDescent="0.3">
      <c r="AW8066" t="s">
        <v>67929</v>
      </c>
      <c r="BA8066" t="s">
        <v>67930</v>
      </c>
      <c r="BB8066" t="s">
        <v>67931</v>
      </c>
    </row>
    <row r="8067" spans="49:54" x14ac:dyDescent="0.3">
      <c r="AW8067" t="s">
        <v>67932</v>
      </c>
      <c r="BA8067" t="s">
        <v>67933</v>
      </c>
      <c r="BB8067" t="s">
        <v>67934</v>
      </c>
    </row>
    <row r="8068" spans="49:54" x14ac:dyDescent="0.3">
      <c r="AW8068" t="s">
        <v>67935</v>
      </c>
      <c r="BA8068" t="s">
        <v>67936</v>
      </c>
      <c r="BB8068" t="s">
        <v>67937</v>
      </c>
    </row>
    <row r="8069" spans="49:54" x14ac:dyDescent="0.3">
      <c r="AW8069" t="s">
        <v>67938</v>
      </c>
      <c r="BA8069" t="s">
        <v>67939</v>
      </c>
      <c r="BB8069" t="s">
        <v>67940</v>
      </c>
    </row>
    <row r="8070" spans="49:54" x14ac:dyDescent="0.3">
      <c r="AW8070" t="s">
        <v>67941</v>
      </c>
      <c r="BA8070" t="s">
        <v>67942</v>
      </c>
      <c r="BB8070" t="s">
        <v>67943</v>
      </c>
    </row>
    <row r="8071" spans="49:54" x14ac:dyDescent="0.3">
      <c r="AW8071" t="s">
        <v>67944</v>
      </c>
      <c r="BA8071" t="s">
        <v>67945</v>
      </c>
      <c r="BB8071" t="s">
        <v>67946</v>
      </c>
    </row>
    <row r="8072" spans="49:54" x14ac:dyDescent="0.3">
      <c r="AW8072" t="s">
        <v>67947</v>
      </c>
      <c r="BA8072" t="s">
        <v>67948</v>
      </c>
      <c r="BB8072" t="s">
        <v>67949</v>
      </c>
    </row>
    <row r="8073" spans="49:54" x14ac:dyDescent="0.3">
      <c r="AW8073" t="s">
        <v>67950</v>
      </c>
      <c r="BA8073" t="s">
        <v>67951</v>
      </c>
      <c r="BB8073" t="s">
        <v>67952</v>
      </c>
    </row>
    <row r="8074" spans="49:54" x14ac:dyDescent="0.3">
      <c r="AW8074" t="s">
        <v>67953</v>
      </c>
      <c r="BA8074" t="s">
        <v>67954</v>
      </c>
      <c r="BB8074" t="s">
        <v>67955</v>
      </c>
    </row>
    <row r="8075" spans="49:54" x14ac:dyDescent="0.3">
      <c r="AW8075" t="s">
        <v>67956</v>
      </c>
      <c r="BA8075" t="s">
        <v>67957</v>
      </c>
      <c r="BB8075" t="s">
        <v>67958</v>
      </c>
    </row>
    <row r="8076" spans="49:54" x14ac:dyDescent="0.3">
      <c r="AW8076" t="s">
        <v>67959</v>
      </c>
      <c r="BA8076" t="s">
        <v>67960</v>
      </c>
      <c r="BB8076" t="s">
        <v>67961</v>
      </c>
    </row>
    <row r="8077" spans="49:54" x14ac:dyDescent="0.3">
      <c r="AW8077" t="s">
        <v>67962</v>
      </c>
      <c r="BA8077" t="s">
        <v>67963</v>
      </c>
      <c r="BB8077" t="s">
        <v>67964</v>
      </c>
    </row>
    <row r="8078" spans="49:54" x14ac:dyDescent="0.3">
      <c r="AW8078" t="s">
        <v>26804</v>
      </c>
      <c r="BA8078" t="s">
        <v>67965</v>
      </c>
      <c r="BB8078" t="s">
        <v>67966</v>
      </c>
    </row>
    <row r="8079" spans="49:54" x14ac:dyDescent="0.3">
      <c r="AW8079" t="s">
        <v>67967</v>
      </c>
      <c r="BA8079" t="s">
        <v>67968</v>
      </c>
      <c r="BB8079" t="s">
        <v>67969</v>
      </c>
    </row>
    <row r="8080" spans="49:54" x14ac:dyDescent="0.3">
      <c r="AW8080" t="s">
        <v>67970</v>
      </c>
      <c r="BA8080" t="s">
        <v>67971</v>
      </c>
      <c r="BB8080" t="s">
        <v>67972</v>
      </c>
    </row>
    <row r="8081" spans="49:54" x14ac:dyDescent="0.3">
      <c r="AW8081" t="s">
        <v>67973</v>
      </c>
      <c r="BA8081" t="s">
        <v>67974</v>
      </c>
      <c r="BB8081" t="s">
        <v>67975</v>
      </c>
    </row>
    <row r="8082" spans="49:54" x14ac:dyDescent="0.3">
      <c r="AW8082" t="s">
        <v>67976</v>
      </c>
      <c r="BA8082" t="s">
        <v>67977</v>
      </c>
      <c r="BB8082" t="s">
        <v>67978</v>
      </c>
    </row>
    <row r="8083" spans="49:54" x14ac:dyDescent="0.3">
      <c r="AW8083" t="s">
        <v>67979</v>
      </c>
      <c r="BA8083" t="s">
        <v>67980</v>
      </c>
      <c r="BB8083" t="s">
        <v>67981</v>
      </c>
    </row>
    <row r="8084" spans="49:54" x14ac:dyDescent="0.3">
      <c r="AW8084" t="s">
        <v>67982</v>
      </c>
      <c r="BA8084" t="s">
        <v>67983</v>
      </c>
      <c r="BB8084" t="s">
        <v>67984</v>
      </c>
    </row>
    <row r="8085" spans="49:54" x14ac:dyDescent="0.3">
      <c r="AW8085" t="s">
        <v>67985</v>
      </c>
      <c r="BA8085" t="s">
        <v>67986</v>
      </c>
      <c r="BB8085" t="s">
        <v>67987</v>
      </c>
    </row>
    <row r="8086" spans="49:54" x14ac:dyDescent="0.3">
      <c r="AW8086" t="s">
        <v>67988</v>
      </c>
      <c r="BA8086" t="s">
        <v>67989</v>
      </c>
      <c r="BB8086" t="s">
        <v>67990</v>
      </c>
    </row>
    <row r="8087" spans="49:54" x14ac:dyDescent="0.3">
      <c r="AW8087" t="s">
        <v>67991</v>
      </c>
      <c r="BA8087" t="s">
        <v>67992</v>
      </c>
      <c r="BB8087" t="s">
        <v>67993</v>
      </c>
    </row>
    <row r="8088" spans="49:54" x14ac:dyDescent="0.3">
      <c r="AW8088" t="s">
        <v>67994</v>
      </c>
      <c r="BA8088" t="s">
        <v>67995</v>
      </c>
      <c r="BB8088" t="s">
        <v>67996</v>
      </c>
    </row>
    <row r="8089" spans="49:54" x14ac:dyDescent="0.3">
      <c r="AW8089" t="s">
        <v>67997</v>
      </c>
      <c r="BA8089" t="s">
        <v>67998</v>
      </c>
      <c r="BB8089" t="s">
        <v>67999</v>
      </c>
    </row>
    <row r="8090" spans="49:54" x14ac:dyDescent="0.3">
      <c r="AW8090" t="s">
        <v>68000</v>
      </c>
      <c r="BA8090" t="s">
        <v>68001</v>
      </c>
      <c r="BB8090" t="s">
        <v>68002</v>
      </c>
    </row>
    <row r="8091" spans="49:54" x14ac:dyDescent="0.3">
      <c r="AW8091" t="s">
        <v>68003</v>
      </c>
      <c r="BA8091" t="s">
        <v>68004</v>
      </c>
      <c r="BB8091" t="s">
        <v>68005</v>
      </c>
    </row>
    <row r="8092" spans="49:54" x14ac:dyDescent="0.3">
      <c r="AW8092" t="s">
        <v>68006</v>
      </c>
      <c r="BA8092" t="s">
        <v>68007</v>
      </c>
      <c r="BB8092" t="s">
        <v>68008</v>
      </c>
    </row>
    <row r="8093" spans="49:54" x14ac:dyDescent="0.3">
      <c r="AW8093" t="s">
        <v>68009</v>
      </c>
      <c r="BA8093" t="s">
        <v>68010</v>
      </c>
      <c r="BB8093" t="s">
        <v>68011</v>
      </c>
    </row>
    <row r="8094" spans="49:54" x14ac:dyDescent="0.3">
      <c r="AW8094" t="s">
        <v>68012</v>
      </c>
      <c r="BA8094" t="s">
        <v>68013</v>
      </c>
      <c r="BB8094" t="s">
        <v>68014</v>
      </c>
    </row>
    <row r="8095" spans="49:54" x14ac:dyDescent="0.3">
      <c r="AW8095" t="s">
        <v>68015</v>
      </c>
      <c r="BA8095" t="s">
        <v>68016</v>
      </c>
      <c r="BB8095" t="s">
        <v>68017</v>
      </c>
    </row>
    <row r="8096" spans="49:54" x14ac:dyDescent="0.3">
      <c r="AW8096" t="s">
        <v>68018</v>
      </c>
      <c r="BA8096" t="s">
        <v>68019</v>
      </c>
      <c r="BB8096" t="s">
        <v>68020</v>
      </c>
    </row>
    <row r="8097" spans="49:54" x14ac:dyDescent="0.3">
      <c r="AW8097" t="s">
        <v>68021</v>
      </c>
      <c r="BA8097" t="s">
        <v>68022</v>
      </c>
      <c r="BB8097" t="s">
        <v>68023</v>
      </c>
    </row>
    <row r="8098" spans="49:54" x14ac:dyDescent="0.3">
      <c r="AW8098" t="s">
        <v>68024</v>
      </c>
      <c r="BA8098" t="s">
        <v>68025</v>
      </c>
      <c r="BB8098" t="s">
        <v>68026</v>
      </c>
    </row>
    <row r="8099" spans="49:54" x14ac:dyDescent="0.3">
      <c r="AW8099" t="s">
        <v>68027</v>
      </c>
      <c r="BA8099" t="s">
        <v>68028</v>
      </c>
      <c r="BB8099" t="s">
        <v>68029</v>
      </c>
    </row>
    <row r="8100" spans="49:54" x14ac:dyDescent="0.3">
      <c r="AW8100" t="s">
        <v>68030</v>
      </c>
      <c r="BA8100" t="s">
        <v>68031</v>
      </c>
      <c r="BB8100" t="s">
        <v>68032</v>
      </c>
    </row>
    <row r="8101" spans="49:54" x14ac:dyDescent="0.3">
      <c r="AW8101" t="s">
        <v>68033</v>
      </c>
      <c r="BA8101" t="s">
        <v>68034</v>
      </c>
      <c r="BB8101" t="s">
        <v>68035</v>
      </c>
    </row>
    <row r="8102" spans="49:54" x14ac:dyDescent="0.3">
      <c r="AW8102" t="s">
        <v>68036</v>
      </c>
      <c r="BA8102" t="s">
        <v>68037</v>
      </c>
      <c r="BB8102" t="s">
        <v>68038</v>
      </c>
    </row>
    <row r="8103" spans="49:54" x14ac:dyDescent="0.3">
      <c r="AW8103" t="s">
        <v>68039</v>
      </c>
      <c r="BA8103" t="s">
        <v>68040</v>
      </c>
      <c r="BB8103" t="s">
        <v>68041</v>
      </c>
    </row>
    <row r="8104" spans="49:54" x14ac:dyDescent="0.3">
      <c r="AW8104" t="s">
        <v>68042</v>
      </c>
      <c r="BA8104" t="s">
        <v>68043</v>
      </c>
      <c r="BB8104" t="s">
        <v>68044</v>
      </c>
    </row>
    <row r="8105" spans="49:54" x14ac:dyDescent="0.3">
      <c r="AW8105" t="s">
        <v>68045</v>
      </c>
      <c r="BA8105" t="s">
        <v>68046</v>
      </c>
      <c r="BB8105" t="s">
        <v>68047</v>
      </c>
    </row>
    <row r="8106" spans="49:54" x14ac:dyDescent="0.3">
      <c r="AW8106" t="s">
        <v>68048</v>
      </c>
      <c r="BA8106" t="s">
        <v>68049</v>
      </c>
      <c r="BB8106" t="s">
        <v>68050</v>
      </c>
    </row>
    <row r="8107" spans="49:54" x14ac:dyDescent="0.3">
      <c r="AW8107" t="s">
        <v>68051</v>
      </c>
      <c r="BA8107" t="s">
        <v>68052</v>
      </c>
      <c r="BB8107" t="s">
        <v>68053</v>
      </c>
    </row>
    <row r="8108" spans="49:54" x14ac:dyDescent="0.3">
      <c r="AW8108" t="s">
        <v>68054</v>
      </c>
      <c r="BA8108" t="s">
        <v>68055</v>
      </c>
      <c r="BB8108" t="s">
        <v>68056</v>
      </c>
    </row>
    <row r="8109" spans="49:54" x14ac:dyDescent="0.3">
      <c r="AW8109" t="s">
        <v>68057</v>
      </c>
      <c r="BA8109" t="s">
        <v>68058</v>
      </c>
      <c r="BB8109" t="s">
        <v>68059</v>
      </c>
    </row>
    <row r="8110" spans="49:54" x14ac:dyDescent="0.3">
      <c r="AW8110" t="s">
        <v>68060</v>
      </c>
      <c r="BA8110" t="s">
        <v>68061</v>
      </c>
      <c r="BB8110" t="s">
        <v>68062</v>
      </c>
    </row>
    <row r="8111" spans="49:54" x14ac:dyDescent="0.3">
      <c r="AW8111" t="s">
        <v>68063</v>
      </c>
      <c r="BA8111" t="s">
        <v>68064</v>
      </c>
      <c r="BB8111" t="s">
        <v>68065</v>
      </c>
    </row>
    <row r="8112" spans="49:54" x14ac:dyDescent="0.3">
      <c r="AW8112" t="s">
        <v>68066</v>
      </c>
      <c r="BA8112" t="s">
        <v>68067</v>
      </c>
      <c r="BB8112" t="s">
        <v>68068</v>
      </c>
    </row>
    <row r="8113" spans="49:54" x14ac:dyDescent="0.3">
      <c r="AW8113" t="s">
        <v>68069</v>
      </c>
      <c r="BA8113" t="s">
        <v>68070</v>
      </c>
      <c r="BB8113" t="s">
        <v>68071</v>
      </c>
    </row>
    <row r="8114" spans="49:54" x14ac:dyDescent="0.3">
      <c r="AW8114" t="s">
        <v>8618</v>
      </c>
      <c r="BA8114" t="s">
        <v>68072</v>
      </c>
      <c r="BB8114" t="s">
        <v>68073</v>
      </c>
    </row>
    <row r="8115" spans="49:54" x14ac:dyDescent="0.3">
      <c r="AW8115" t="s">
        <v>68074</v>
      </c>
      <c r="BA8115" t="s">
        <v>68075</v>
      </c>
      <c r="BB8115" t="s">
        <v>68076</v>
      </c>
    </row>
    <row r="8116" spans="49:54" x14ac:dyDescent="0.3">
      <c r="AW8116" t="s">
        <v>68077</v>
      </c>
      <c r="BB8116" t="s">
        <v>68078</v>
      </c>
    </row>
    <row r="8117" spans="49:54" x14ac:dyDescent="0.3">
      <c r="AW8117" t="s">
        <v>68079</v>
      </c>
      <c r="BB8117" t="s">
        <v>68080</v>
      </c>
    </row>
    <row r="8118" spans="49:54" x14ac:dyDescent="0.3">
      <c r="AW8118" t="s">
        <v>68081</v>
      </c>
      <c r="BB8118" t="s">
        <v>68082</v>
      </c>
    </row>
    <row r="8119" spans="49:54" x14ac:dyDescent="0.3">
      <c r="AW8119" t="s">
        <v>68083</v>
      </c>
      <c r="BB8119" t="s">
        <v>68084</v>
      </c>
    </row>
    <row r="8120" spans="49:54" x14ac:dyDescent="0.3">
      <c r="AW8120" t="s">
        <v>68085</v>
      </c>
      <c r="BB8120" t="s">
        <v>68086</v>
      </c>
    </row>
    <row r="8121" spans="49:54" x14ac:dyDescent="0.3">
      <c r="AW8121" t="s">
        <v>68087</v>
      </c>
      <c r="BB8121" t="s">
        <v>68088</v>
      </c>
    </row>
    <row r="8122" spans="49:54" x14ac:dyDescent="0.3">
      <c r="AW8122" t="s">
        <v>26895</v>
      </c>
      <c r="BB8122" t="s">
        <v>68089</v>
      </c>
    </row>
    <row r="8123" spans="49:54" x14ac:dyDescent="0.3">
      <c r="AW8123" t="s">
        <v>68090</v>
      </c>
      <c r="BB8123" t="s">
        <v>68091</v>
      </c>
    </row>
    <row r="8124" spans="49:54" x14ac:dyDescent="0.3">
      <c r="AW8124" t="s">
        <v>68092</v>
      </c>
      <c r="BB8124" t="s">
        <v>68093</v>
      </c>
    </row>
    <row r="8125" spans="49:54" x14ac:dyDescent="0.3">
      <c r="AW8125" t="s">
        <v>68094</v>
      </c>
      <c r="BB8125" t="s">
        <v>68095</v>
      </c>
    </row>
    <row r="8126" spans="49:54" x14ac:dyDescent="0.3">
      <c r="AW8126" t="s">
        <v>68096</v>
      </c>
      <c r="BB8126" t="s">
        <v>68097</v>
      </c>
    </row>
    <row r="8127" spans="49:54" x14ac:dyDescent="0.3">
      <c r="AW8127" t="s">
        <v>68098</v>
      </c>
      <c r="BB8127" t="s">
        <v>68099</v>
      </c>
    </row>
    <row r="8128" spans="49:54" x14ac:dyDescent="0.3">
      <c r="AW8128" t="s">
        <v>68100</v>
      </c>
      <c r="BB8128" t="s">
        <v>68101</v>
      </c>
    </row>
    <row r="8129" spans="49:54" x14ac:dyDescent="0.3">
      <c r="AW8129" t="s">
        <v>68102</v>
      </c>
      <c r="BB8129" t="s">
        <v>68103</v>
      </c>
    </row>
    <row r="8130" spans="49:54" x14ac:dyDescent="0.3">
      <c r="AW8130" t="s">
        <v>68104</v>
      </c>
      <c r="BB8130" t="s">
        <v>68105</v>
      </c>
    </row>
    <row r="8131" spans="49:54" x14ac:dyDescent="0.3">
      <c r="AW8131" t="s">
        <v>68106</v>
      </c>
      <c r="BB8131" t="s">
        <v>68107</v>
      </c>
    </row>
    <row r="8132" spans="49:54" x14ac:dyDescent="0.3">
      <c r="AW8132" t="s">
        <v>68108</v>
      </c>
      <c r="BB8132" t="s">
        <v>68109</v>
      </c>
    </row>
    <row r="8133" spans="49:54" x14ac:dyDescent="0.3">
      <c r="AW8133" t="s">
        <v>68110</v>
      </c>
      <c r="BB8133" t="s">
        <v>68111</v>
      </c>
    </row>
    <row r="8134" spans="49:54" x14ac:dyDescent="0.3">
      <c r="AW8134" t="s">
        <v>68112</v>
      </c>
      <c r="BB8134" t="s">
        <v>68113</v>
      </c>
    </row>
    <row r="8135" spans="49:54" x14ac:dyDescent="0.3">
      <c r="AW8135" t="s">
        <v>68114</v>
      </c>
      <c r="BB8135" t="s">
        <v>68115</v>
      </c>
    </row>
    <row r="8136" spans="49:54" x14ac:dyDescent="0.3">
      <c r="AW8136" t="s">
        <v>28023</v>
      </c>
      <c r="BB8136" t="s">
        <v>68116</v>
      </c>
    </row>
    <row r="8137" spans="49:54" x14ac:dyDescent="0.3">
      <c r="AW8137" t="s">
        <v>68117</v>
      </c>
      <c r="BB8137" t="s">
        <v>68118</v>
      </c>
    </row>
    <row r="8138" spans="49:54" x14ac:dyDescent="0.3">
      <c r="AW8138" t="s">
        <v>68119</v>
      </c>
      <c r="BB8138" t="s">
        <v>68120</v>
      </c>
    </row>
    <row r="8139" spans="49:54" x14ac:dyDescent="0.3">
      <c r="AW8139" t="s">
        <v>68121</v>
      </c>
      <c r="BB8139" t="s">
        <v>68122</v>
      </c>
    </row>
    <row r="8140" spans="49:54" x14ac:dyDescent="0.3">
      <c r="AW8140" t="s">
        <v>68123</v>
      </c>
      <c r="BB8140" t="s">
        <v>68124</v>
      </c>
    </row>
    <row r="8141" spans="49:54" x14ac:dyDescent="0.3">
      <c r="AW8141" t="s">
        <v>68125</v>
      </c>
      <c r="BB8141" t="s">
        <v>68126</v>
      </c>
    </row>
    <row r="8142" spans="49:54" x14ac:dyDescent="0.3">
      <c r="AW8142" t="s">
        <v>68127</v>
      </c>
      <c r="BB8142" t="s">
        <v>68128</v>
      </c>
    </row>
    <row r="8143" spans="49:54" x14ac:dyDescent="0.3">
      <c r="AW8143" t="s">
        <v>68129</v>
      </c>
      <c r="BB8143" t="s">
        <v>68130</v>
      </c>
    </row>
    <row r="8144" spans="49:54" x14ac:dyDescent="0.3">
      <c r="AW8144" t="s">
        <v>68131</v>
      </c>
      <c r="BB8144" t="s">
        <v>68132</v>
      </c>
    </row>
    <row r="8145" spans="49:54" x14ac:dyDescent="0.3">
      <c r="AW8145" t="s">
        <v>68133</v>
      </c>
      <c r="BB8145" t="s">
        <v>68134</v>
      </c>
    </row>
    <row r="8146" spans="49:54" x14ac:dyDescent="0.3">
      <c r="AW8146" t="s">
        <v>68135</v>
      </c>
      <c r="BB8146" t="s">
        <v>68136</v>
      </c>
    </row>
    <row r="8147" spans="49:54" x14ac:dyDescent="0.3">
      <c r="AW8147" t="s">
        <v>68137</v>
      </c>
      <c r="BB8147" t="s">
        <v>68138</v>
      </c>
    </row>
    <row r="8148" spans="49:54" x14ac:dyDescent="0.3">
      <c r="AW8148" t="s">
        <v>68139</v>
      </c>
      <c r="BB8148" t="s">
        <v>68140</v>
      </c>
    </row>
    <row r="8149" spans="49:54" x14ac:dyDescent="0.3">
      <c r="AW8149" t="s">
        <v>68141</v>
      </c>
      <c r="BB8149" t="s">
        <v>68142</v>
      </c>
    </row>
    <row r="8150" spans="49:54" x14ac:dyDescent="0.3">
      <c r="AW8150" t="s">
        <v>68143</v>
      </c>
      <c r="BB8150" t="s">
        <v>68144</v>
      </c>
    </row>
    <row r="8151" spans="49:54" x14ac:dyDescent="0.3">
      <c r="AW8151" t="s">
        <v>68145</v>
      </c>
      <c r="BB8151" t="s">
        <v>68146</v>
      </c>
    </row>
    <row r="8152" spans="49:54" x14ac:dyDescent="0.3">
      <c r="AW8152" t="s">
        <v>68147</v>
      </c>
      <c r="BB8152" t="s">
        <v>68148</v>
      </c>
    </row>
    <row r="8153" spans="49:54" x14ac:dyDescent="0.3">
      <c r="AW8153" t="s">
        <v>68149</v>
      </c>
      <c r="BB8153" t="s">
        <v>68150</v>
      </c>
    </row>
    <row r="8154" spans="49:54" x14ac:dyDescent="0.3">
      <c r="AW8154" t="s">
        <v>68151</v>
      </c>
      <c r="BB8154" t="s">
        <v>68152</v>
      </c>
    </row>
    <row r="8155" spans="49:54" x14ac:dyDescent="0.3">
      <c r="AW8155" t="s">
        <v>68153</v>
      </c>
      <c r="BB8155" t="s">
        <v>68154</v>
      </c>
    </row>
    <row r="8156" spans="49:54" x14ac:dyDescent="0.3">
      <c r="AW8156" t="s">
        <v>68155</v>
      </c>
      <c r="BB8156" t="s">
        <v>68156</v>
      </c>
    </row>
    <row r="8157" spans="49:54" x14ac:dyDescent="0.3">
      <c r="AW8157" t="s">
        <v>68157</v>
      </c>
      <c r="BB8157" t="s">
        <v>68158</v>
      </c>
    </row>
    <row r="8158" spans="49:54" x14ac:dyDescent="0.3">
      <c r="AW8158" t="s">
        <v>68159</v>
      </c>
      <c r="BB8158" t="s">
        <v>68160</v>
      </c>
    </row>
    <row r="8159" spans="49:54" x14ac:dyDescent="0.3">
      <c r="AW8159" t="s">
        <v>68161</v>
      </c>
      <c r="BB8159" t="s">
        <v>68162</v>
      </c>
    </row>
    <row r="8160" spans="49:54" x14ac:dyDescent="0.3">
      <c r="AW8160" t="s">
        <v>68163</v>
      </c>
      <c r="BB8160" t="s">
        <v>68164</v>
      </c>
    </row>
    <row r="8161" spans="49:54" x14ac:dyDescent="0.3">
      <c r="AW8161" t="s">
        <v>68165</v>
      </c>
      <c r="BB8161" t="s">
        <v>68166</v>
      </c>
    </row>
    <row r="8162" spans="49:54" x14ac:dyDescent="0.3">
      <c r="AW8162" t="s">
        <v>68167</v>
      </c>
      <c r="BB8162" t="s">
        <v>68168</v>
      </c>
    </row>
    <row r="8163" spans="49:54" x14ac:dyDescent="0.3">
      <c r="AW8163" t="s">
        <v>68169</v>
      </c>
      <c r="BB8163" t="s">
        <v>68170</v>
      </c>
    </row>
    <row r="8164" spans="49:54" x14ac:dyDescent="0.3">
      <c r="AW8164" t="s">
        <v>68171</v>
      </c>
      <c r="BB8164" t="s">
        <v>68172</v>
      </c>
    </row>
    <row r="8165" spans="49:54" x14ac:dyDescent="0.3">
      <c r="AW8165" t="s">
        <v>68173</v>
      </c>
      <c r="BB8165" t="s">
        <v>68174</v>
      </c>
    </row>
    <row r="8166" spans="49:54" x14ac:dyDescent="0.3">
      <c r="AW8166" t="s">
        <v>68175</v>
      </c>
      <c r="BB8166" t="s">
        <v>68176</v>
      </c>
    </row>
    <row r="8167" spans="49:54" x14ac:dyDescent="0.3">
      <c r="AW8167" t="s">
        <v>68177</v>
      </c>
      <c r="BB8167" t="s">
        <v>68178</v>
      </c>
    </row>
    <row r="8168" spans="49:54" x14ac:dyDescent="0.3">
      <c r="AW8168" t="s">
        <v>68179</v>
      </c>
      <c r="BB8168" t="s">
        <v>68180</v>
      </c>
    </row>
    <row r="8169" spans="49:54" x14ac:dyDescent="0.3">
      <c r="AW8169" t="s">
        <v>68181</v>
      </c>
      <c r="BB8169" t="s">
        <v>68182</v>
      </c>
    </row>
    <row r="8170" spans="49:54" x14ac:dyDescent="0.3">
      <c r="AW8170" t="s">
        <v>68183</v>
      </c>
      <c r="BB8170" t="s">
        <v>68184</v>
      </c>
    </row>
    <row r="8171" spans="49:54" x14ac:dyDescent="0.3">
      <c r="AW8171" t="s">
        <v>68185</v>
      </c>
      <c r="BB8171" t="s">
        <v>68186</v>
      </c>
    </row>
    <row r="8172" spans="49:54" x14ac:dyDescent="0.3">
      <c r="AW8172" t="s">
        <v>68187</v>
      </c>
      <c r="BB8172" t="s">
        <v>68188</v>
      </c>
    </row>
    <row r="8173" spans="49:54" x14ac:dyDescent="0.3">
      <c r="AW8173" t="s">
        <v>68189</v>
      </c>
      <c r="BB8173" t="s">
        <v>68190</v>
      </c>
    </row>
    <row r="8174" spans="49:54" x14ac:dyDescent="0.3">
      <c r="AW8174" t="s">
        <v>68191</v>
      </c>
      <c r="BB8174" t="s">
        <v>68192</v>
      </c>
    </row>
    <row r="8175" spans="49:54" x14ac:dyDescent="0.3">
      <c r="AW8175" t="s">
        <v>68193</v>
      </c>
      <c r="BB8175" t="s">
        <v>68194</v>
      </c>
    </row>
    <row r="8176" spans="49:54" x14ac:dyDescent="0.3">
      <c r="AW8176" t="s">
        <v>68195</v>
      </c>
      <c r="BB8176" t="s">
        <v>68196</v>
      </c>
    </row>
    <row r="8177" spans="49:54" x14ac:dyDescent="0.3">
      <c r="AW8177" t="s">
        <v>68197</v>
      </c>
      <c r="BB8177" t="s">
        <v>68198</v>
      </c>
    </row>
    <row r="8178" spans="49:54" x14ac:dyDescent="0.3">
      <c r="AW8178" t="s">
        <v>68199</v>
      </c>
      <c r="BB8178" t="s">
        <v>68200</v>
      </c>
    </row>
    <row r="8179" spans="49:54" x14ac:dyDescent="0.3">
      <c r="AW8179" t="s">
        <v>68201</v>
      </c>
      <c r="BB8179" t="s">
        <v>68202</v>
      </c>
    </row>
    <row r="8180" spans="49:54" x14ac:dyDescent="0.3">
      <c r="AW8180" t="s">
        <v>68203</v>
      </c>
      <c r="BB8180" t="s">
        <v>68204</v>
      </c>
    </row>
    <row r="8181" spans="49:54" x14ac:dyDescent="0.3">
      <c r="AW8181" t="s">
        <v>68205</v>
      </c>
      <c r="BB8181" t="s">
        <v>68206</v>
      </c>
    </row>
    <row r="8182" spans="49:54" x14ac:dyDescent="0.3">
      <c r="AW8182" t="s">
        <v>68207</v>
      </c>
      <c r="BB8182" t="s">
        <v>68208</v>
      </c>
    </row>
    <row r="8183" spans="49:54" x14ac:dyDescent="0.3">
      <c r="AW8183" t="s">
        <v>68209</v>
      </c>
      <c r="BB8183" t="s">
        <v>68210</v>
      </c>
    </row>
    <row r="8184" spans="49:54" x14ac:dyDescent="0.3">
      <c r="AW8184" t="s">
        <v>68211</v>
      </c>
      <c r="BB8184" t="s">
        <v>68212</v>
      </c>
    </row>
    <row r="8185" spans="49:54" x14ac:dyDescent="0.3">
      <c r="AW8185" t="s">
        <v>68213</v>
      </c>
      <c r="BB8185" t="s">
        <v>68214</v>
      </c>
    </row>
    <row r="8186" spans="49:54" x14ac:dyDescent="0.3">
      <c r="AW8186" t="s">
        <v>68215</v>
      </c>
      <c r="BB8186" t="s">
        <v>68216</v>
      </c>
    </row>
    <row r="8187" spans="49:54" x14ac:dyDescent="0.3">
      <c r="AW8187" t="s">
        <v>68217</v>
      </c>
      <c r="BB8187" t="s">
        <v>68218</v>
      </c>
    </row>
    <row r="8188" spans="49:54" x14ac:dyDescent="0.3">
      <c r="AW8188" t="s">
        <v>68219</v>
      </c>
      <c r="BB8188" t="s">
        <v>68220</v>
      </c>
    </row>
    <row r="8189" spans="49:54" x14ac:dyDescent="0.3">
      <c r="AW8189" t="s">
        <v>68221</v>
      </c>
      <c r="BB8189" t="s">
        <v>68222</v>
      </c>
    </row>
    <row r="8190" spans="49:54" x14ac:dyDescent="0.3">
      <c r="AW8190" t="s">
        <v>68223</v>
      </c>
      <c r="BB8190" t="s">
        <v>68224</v>
      </c>
    </row>
    <row r="8191" spans="49:54" x14ac:dyDescent="0.3">
      <c r="AW8191" t="s">
        <v>68225</v>
      </c>
      <c r="BB8191" t="s">
        <v>68226</v>
      </c>
    </row>
    <row r="8192" spans="49:54" x14ac:dyDescent="0.3">
      <c r="AW8192" t="s">
        <v>68227</v>
      </c>
      <c r="BB8192" t="s">
        <v>68228</v>
      </c>
    </row>
    <row r="8193" spans="49:54" x14ac:dyDescent="0.3">
      <c r="AW8193" t="s">
        <v>68229</v>
      </c>
      <c r="BB8193" t="s">
        <v>68230</v>
      </c>
    </row>
    <row r="8194" spans="49:54" x14ac:dyDescent="0.3">
      <c r="AW8194" t="s">
        <v>68231</v>
      </c>
      <c r="BB8194" t="s">
        <v>68232</v>
      </c>
    </row>
    <row r="8195" spans="49:54" x14ac:dyDescent="0.3">
      <c r="AW8195" t="s">
        <v>68233</v>
      </c>
      <c r="BB8195" t="s">
        <v>68234</v>
      </c>
    </row>
    <row r="8196" spans="49:54" x14ac:dyDescent="0.3">
      <c r="AW8196" t="s">
        <v>68235</v>
      </c>
      <c r="BB8196" t="s">
        <v>68236</v>
      </c>
    </row>
    <row r="8197" spans="49:54" x14ac:dyDescent="0.3">
      <c r="AW8197" t="s">
        <v>68237</v>
      </c>
      <c r="BB8197" t="s">
        <v>29502</v>
      </c>
    </row>
    <row r="8198" spans="49:54" x14ac:dyDescent="0.3">
      <c r="AW8198" t="s">
        <v>68238</v>
      </c>
      <c r="BB8198" t="s">
        <v>68239</v>
      </c>
    </row>
    <row r="8199" spans="49:54" x14ac:dyDescent="0.3">
      <c r="AW8199" t="s">
        <v>68240</v>
      </c>
      <c r="BB8199" t="s">
        <v>68241</v>
      </c>
    </row>
    <row r="8200" spans="49:54" x14ac:dyDescent="0.3">
      <c r="AW8200" t="s">
        <v>68242</v>
      </c>
      <c r="BB8200" t="s">
        <v>68243</v>
      </c>
    </row>
    <row r="8201" spans="49:54" x14ac:dyDescent="0.3">
      <c r="AW8201" t="s">
        <v>68244</v>
      </c>
      <c r="BB8201" t="s">
        <v>68245</v>
      </c>
    </row>
    <row r="8202" spans="49:54" x14ac:dyDescent="0.3">
      <c r="AW8202" t="s">
        <v>68246</v>
      </c>
      <c r="BB8202" t="s">
        <v>68247</v>
      </c>
    </row>
    <row r="8203" spans="49:54" x14ac:dyDescent="0.3">
      <c r="AW8203" t="s">
        <v>68248</v>
      </c>
      <c r="BB8203" t="s">
        <v>68249</v>
      </c>
    </row>
    <row r="8204" spans="49:54" x14ac:dyDescent="0.3">
      <c r="AW8204" t="s">
        <v>68250</v>
      </c>
      <c r="BB8204" t="s">
        <v>68251</v>
      </c>
    </row>
    <row r="8205" spans="49:54" x14ac:dyDescent="0.3">
      <c r="AW8205" t="s">
        <v>68252</v>
      </c>
      <c r="BB8205" t="s">
        <v>68253</v>
      </c>
    </row>
    <row r="8206" spans="49:54" x14ac:dyDescent="0.3">
      <c r="AW8206" t="s">
        <v>68254</v>
      </c>
      <c r="BB8206" t="s">
        <v>68255</v>
      </c>
    </row>
    <row r="8207" spans="49:54" x14ac:dyDescent="0.3">
      <c r="AW8207" t="s">
        <v>68256</v>
      </c>
      <c r="BB8207" t="s">
        <v>68257</v>
      </c>
    </row>
    <row r="8208" spans="49:54" x14ac:dyDescent="0.3">
      <c r="AW8208" t="s">
        <v>68258</v>
      </c>
      <c r="BB8208" t="s">
        <v>68259</v>
      </c>
    </row>
    <row r="8209" spans="49:54" x14ac:dyDescent="0.3">
      <c r="AW8209" t="s">
        <v>68260</v>
      </c>
      <c r="BB8209" t="s">
        <v>68261</v>
      </c>
    </row>
    <row r="8210" spans="49:54" x14ac:dyDescent="0.3">
      <c r="AW8210" t="s">
        <v>68262</v>
      </c>
      <c r="BB8210" t="s">
        <v>68263</v>
      </c>
    </row>
    <row r="8211" spans="49:54" x14ac:dyDescent="0.3">
      <c r="AW8211" t="s">
        <v>68264</v>
      </c>
      <c r="BB8211" t="s">
        <v>68265</v>
      </c>
    </row>
    <row r="8212" spans="49:54" x14ac:dyDescent="0.3">
      <c r="AW8212" t="s">
        <v>68266</v>
      </c>
      <c r="BB8212" t="s">
        <v>68267</v>
      </c>
    </row>
    <row r="8213" spans="49:54" x14ac:dyDescent="0.3">
      <c r="AW8213" t="s">
        <v>68268</v>
      </c>
      <c r="BB8213" t="s">
        <v>68269</v>
      </c>
    </row>
    <row r="8214" spans="49:54" x14ac:dyDescent="0.3">
      <c r="AW8214" t="s">
        <v>68270</v>
      </c>
      <c r="BB8214" t="s">
        <v>68271</v>
      </c>
    </row>
    <row r="8215" spans="49:54" x14ac:dyDescent="0.3">
      <c r="AW8215" t="s">
        <v>68272</v>
      </c>
      <c r="BB8215" t="s">
        <v>68273</v>
      </c>
    </row>
    <row r="8216" spans="49:54" x14ac:dyDescent="0.3">
      <c r="AW8216" t="s">
        <v>68274</v>
      </c>
      <c r="BB8216" t="s">
        <v>68275</v>
      </c>
    </row>
    <row r="8217" spans="49:54" x14ac:dyDescent="0.3">
      <c r="AW8217" t="s">
        <v>68276</v>
      </c>
      <c r="BB8217" t="s">
        <v>68277</v>
      </c>
    </row>
    <row r="8218" spans="49:54" x14ac:dyDescent="0.3">
      <c r="AW8218" t="s">
        <v>68278</v>
      </c>
      <c r="BB8218" t="s">
        <v>68279</v>
      </c>
    </row>
    <row r="8219" spans="49:54" x14ac:dyDescent="0.3">
      <c r="AW8219" t="s">
        <v>68280</v>
      </c>
      <c r="BB8219" t="s">
        <v>68281</v>
      </c>
    </row>
    <row r="8220" spans="49:54" x14ac:dyDescent="0.3">
      <c r="AW8220" t="s">
        <v>68282</v>
      </c>
      <c r="BB8220" t="s">
        <v>68283</v>
      </c>
    </row>
    <row r="8221" spans="49:54" x14ac:dyDescent="0.3">
      <c r="AW8221" t="s">
        <v>68284</v>
      </c>
      <c r="BB8221" t="s">
        <v>68285</v>
      </c>
    </row>
    <row r="8222" spans="49:54" x14ac:dyDescent="0.3">
      <c r="AW8222" t="s">
        <v>68286</v>
      </c>
      <c r="BB8222" t="s">
        <v>68287</v>
      </c>
    </row>
    <row r="8223" spans="49:54" x14ac:dyDescent="0.3">
      <c r="AW8223" t="s">
        <v>68288</v>
      </c>
      <c r="BB8223" t="s">
        <v>68289</v>
      </c>
    </row>
    <row r="8224" spans="49:54" x14ac:dyDescent="0.3">
      <c r="AW8224" t="s">
        <v>68290</v>
      </c>
      <c r="BB8224" t="s">
        <v>68291</v>
      </c>
    </row>
    <row r="8225" spans="49:54" x14ac:dyDescent="0.3">
      <c r="AW8225" t="s">
        <v>68292</v>
      </c>
      <c r="BB8225" t="s">
        <v>68293</v>
      </c>
    </row>
    <row r="8226" spans="49:54" x14ac:dyDescent="0.3">
      <c r="AW8226" t="s">
        <v>68294</v>
      </c>
      <c r="BB8226" t="s">
        <v>68295</v>
      </c>
    </row>
    <row r="8227" spans="49:54" x14ac:dyDescent="0.3">
      <c r="AW8227" t="s">
        <v>68296</v>
      </c>
      <c r="BB8227" t="s">
        <v>68297</v>
      </c>
    </row>
    <row r="8228" spans="49:54" x14ac:dyDescent="0.3">
      <c r="AW8228" t="s">
        <v>68298</v>
      </c>
      <c r="BB8228" t="s">
        <v>68299</v>
      </c>
    </row>
    <row r="8229" spans="49:54" x14ac:dyDescent="0.3">
      <c r="AW8229" t="s">
        <v>68300</v>
      </c>
      <c r="BB8229" t="s">
        <v>68301</v>
      </c>
    </row>
    <row r="8230" spans="49:54" x14ac:dyDescent="0.3">
      <c r="AW8230" t="s">
        <v>68302</v>
      </c>
      <c r="BB8230" t="s">
        <v>68303</v>
      </c>
    </row>
    <row r="8231" spans="49:54" x14ac:dyDescent="0.3">
      <c r="AW8231" t="s">
        <v>68304</v>
      </c>
      <c r="BB8231" t="s">
        <v>68305</v>
      </c>
    </row>
    <row r="8232" spans="49:54" x14ac:dyDescent="0.3">
      <c r="AW8232" t="s">
        <v>68306</v>
      </c>
      <c r="BB8232" t="s">
        <v>68307</v>
      </c>
    </row>
    <row r="8233" spans="49:54" x14ac:dyDescent="0.3">
      <c r="AW8233" t="s">
        <v>68308</v>
      </c>
      <c r="BB8233" t="s">
        <v>68309</v>
      </c>
    </row>
    <row r="8234" spans="49:54" x14ac:dyDescent="0.3">
      <c r="AW8234" t="s">
        <v>68310</v>
      </c>
      <c r="BB8234" t="s">
        <v>68311</v>
      </c>
    </row>
    <row r="8235" spans="49:54" x14ac:dyDescent="0.3">
      <c r="AW8235" t="s">
        <v>68312</v>
      </c>
      <c r="BB8235" t="s">
        <v>68313</v>
      </c>
    </row>
    <row r="8236" spans="49:54" x14ac:dyDescent="0.3">
      <c r="AW8236" t="s">
        <v>68314</v>
      </c>
      <c r="BB8236" t="s">
        <v>68315</v>
      </c>
    </row>
    <row r="8237" spans="49:54" x14ac:dyDescent="0.3">
      <c r="AW8237" t="s">
        <v>68316</v>
      </c>
      <c r="BB8237" t="s">
        <v>68317</v>
      </c>
    </row>
    <row r="8238" spans="49:54" x14ac:dyDescent="0.3">
      <c r="AW8238" t="s">
        <v>68318</v>
      </c>
      <c r="BB8238" t="s">
        <v>68319</v>
      </c>
    </row>
    <row r="8239" spans="49:54" x14ac:dyDescent="0.3">
      <c r="AW8239" t="s">
        <v>68320</v>
      </c>
      <c r="BB8239" t="s">
        <v>68321</v>
      </c>
    </row>
    <row r="8240" spans="49:54" x14ac:dyDescent="0.3">
      <c r="AW8240" t="s">
        <v>68322</v>
      </c>
      <c r="BB8240" t="s">
        <v>68323</v>
      </c>
    </row>
    <row r="8241" spans="49:54" x14ac:dyDescent="0.3">
      <c r="AW8241" t="s">
        <v>68324</v>
      </c>
      <c r="BB8241" t="s">
        <v>68325</v>
      </c>
    </row>
    <row r="8242" spans="49:54" x14ac:dyDescent="0.3">
      <c r="AW8242" t="s">
        <v>68326</v>
      </c>
      <c r="BB8242" t="s">
        <v>68327</v>
      </c>
    </row>
    <row r="8243" spans="49:54" x14ac:dyDescent="0.3">
      <c r="AW8243" t="s">
        <v>68328</v>
      </c>
      <c r="BB8243" t="s">
        <v>68329</v>
      </c>
    </row>
    <row r="8244" spans="49:54" x14ac:dyDescent="0.3">
      <c r="AW8244" t="s">
        <v>68330</v>
      </c>
      <c r="BB8244" t="s">
        <v>68331</v>
      </c>
    </row>
    <row r="8245" spans="49:54" x14ac:dyDescent="0.3">
      <c r="AW8245" t="s">
        <v>68332</v>
      </c>
      <c r="BB8245" t="s">
        <v>68333</v>
      </c>
    </row>
    <row r="8246" spans="49:54" x14ac:dyDescent="0.3">
      <c r="AW8246" t="s">
        <v>68334</v>
      </c>
      <c r="BB8246" t="s">
        <v>68335</v>
      </c>
    </row>
    <row r="8247" spans="49:54" x14ac:dyDescent="0.3">
      <c r="AW8247" t="s">
        <v>68336</v>
      </c>
      <c r="BB8247" t="s">
        <v>68337</v>
      </c>
    </row>
    <row r="8248" spans="49:54" x14ac:dyDescent="0.3">
      <c r="AW8248" t="s">
        <v>68338</v>
      </c>
      <c r="BB8248" t="s">
        <v>68339</v>
      </c>
    </row>
    <row r="8249" spans="49:54" x14ac:dyDescent="0.3">
      <c r="AW8249" t="s">
        <v>68340</v>
      </c>
      <c r="BB8249" t="s">
        <v>68341</v>
      </c>
    </row>
    <row r="8250" spans="49:54" x14ac:dyDescent="0.3">
      <c r="AW8250" t="s">
        <v>68342</v>
      </c>
      <c r="BB8250" t="s">
        <v>68343</v>
      </c>
    </row>
    <row r="8251" spans="49:54" x14ac:dyDescent="0.3">
      <c r="AW8251" t="s">
        <v>68344</v>
      </c>
      <c r="BB8251" t="s">
        <v>68345</v>
      </c>
    </row>
    <row r="8252" spans="49:54" x14ac:dyDescent="0.3">
      <c r="AW8252" t="s">
        <v>68346</v>
      </c>
      <c r="BB8252" t="s">
        <v>68347</v>
      </c>
    </row>
    <row r="8253" spans="49:54" x14ac:dyDescent="0.3">
      <c r="AW8253" t="s">
        <v>68348</v>
      </c>
      <c r="BB8253" t="s">
        <v>68349</v>
      </c>
    </row>
    <row r="8254" spans="49:54" x14ac:dyDescent="0.3">
      <c r="AW8254" t="s">
        <v>68350</v>
      </c>
      <c r="BB8254" t="s">
        <v>68351</v>
      </c>
    </row>
    <row r="8255" spans="49:54" x14ac:dyDescent="0.3">
      <c r="AW8255" t="s">
        <v>68352</v>
      </c>
      <c r="BB8255" t="s">
        <v>68353</v>
      </c>
    </row>
    <row r="8256" spans="49:54" x14ac:dyDescent="0.3">
      <c r="AW8256" t="s">
        <v>68354</v>
      </c>
      <c r="BB8256" t="s">
        <v>68355</v>
      </c>
    </row>
    <row r="8257" spans="49:54" x14ac:dyDescent="0.3">
      <c r="AW8257" t="s">
        <v>5719</v>
      </c>
      <c r="BB8257" t="s">
        <v>68356</v>
      </c>
    </row>
    <row r="8258" spans="49:54" x14ac:dyDescent="0.3">
      <c r="AW8258" t="s">
        <v>68357</v>
      </c>
      <c r="BB8258" t="s">
        <v>68358</v>
      </c>
    </row>
    <row r="8259" spans="49:54" x14ac:dyDescent="0.3">
      <c r="AW8259" t="s">
        <v>68359</v>
      </c>
      <c r="BB8259" t="s">
        <v>68360</v>
      </c>
    </row>
    <row r="8260" spans="49:54" x14ac:dyDescent="0.3">
      <c r="AW8260" t="s">
        <v>68361</v>
      </c>
      <c r="BB8260" t="s">
        <v>68362</v>
      </c>
    </row>
    <row r="8261" spans="49:54" x14ac:dyDescent="0.3">
      <c r="AW8261" t="s">
        <v>68363</v>
      </c>
      <c r="BB8261" t="s">
        <v>68364</v>
      </c>
    </row>
    <row r="8262" spans="49:54" x14ac:dyDescent="0.3">
      <c r="AW8262" t="s">
        <v>68365</v>
      </c>
      <c r="BB8262" t="s">
        <v>68366</v>
      </c>
    </row>
    <row r="8263" spans="49:54" x14ac:dyDescent="0.3">
      <c r="AW8263" t="s">
        <v>68367</v>
      </c>
      <c r="BB8263" t="s">
        <v>68368</v>
      </c>
    </row>
    <row r="8264" spans="49:54" x14ac:dyDescent="0.3">
      <c r="AW8264" t="s">
        <v>68369</v>
      </c>
      <c r="BB8264" t="s">
        <v>68370</v>
      </c>
    </row>
    <row r="8265" spans="49:54" x14ac:dyDescent="0.3">
      <c r="AW8265" t="s">
        <v>68371</v>
      </c>
      <c r="BB8265" t="s">
        <v>68372</v>
      </c>
    </row>
    <row r="8266" spans="49:54" x14ac:dyDescent="0.3">
      <c r="AW8266" t="s">
        <v>68373</v>
      </c>
      <c r="BB8266" t="s">
        <v>68374</v>
      </c>
    </row>
    <row r="8267" spans="49:54" x14ac:dyDescent="0.3">
      <c r="AW8267" t="s">
        <v>68375</v>
      </c>
      <c r="BB8267" t="s">
        <v>68376</v>
      </c>
    </row>
    <row r="8268" spans="49:54" x14ac:dyDescent="0.3">
      <c r="AW8268" t="s">
        <v>68377</v>
      </c>
      <c r="BB8268" t="s">
        <v>68378</v>
      </c>
    </row>
    <row r="8269" spans="49:54" x14ac:dyDescent="0.3">
      <c r="AW8269" t="s">
        <v>68379</v>
      </c>
      <c r="BB8269" t="s">
        <v>68380</v>
      </c>
    </row>
    <row r="8270" spans="49:54" x14ac:dyDescent="0.3">
      <c r="AW8270" t="s">
        <v>68381</v>
      </c>
      <c r="BB8270" t="s">
        <v>68382</v>
      </c>
    </row>
    <row r="8271" spans="49:54" x14ac:dyDescent="0.3">
      <c r="AW8271" t="s">
        <v>68383</v>
      </c>
      <c r="BB8271" t="s">
        <v>68384</v>
      </c>
    </row>
    <row r="8272" spans="49:54" x14ac:dyDescent="0.3">
      <c r="AW8272" t="s">
        <v>68385</v>
      </c>
      <c r="BB8272" t="s">
        <v>68386</v>
      </c>
    </row>
    <row r="8273" spans="49:54" x14ac:dyDescent="0.3">
      <c r="AW8273" t="s">
        <v>68387</v>
      </c>
      <c r="BB8273" t="s">
        <v>68388</v>
      </c>
    </row>
    <row r="8274" spans="49:54" x14ac:dyDescent="0.3">
      <c r="AW8274" t="s">
        <v>68389</v>
      </c>
      <c r="BB8274" t="s">
        <v>68390</v>
      </c>
    </row>
    <row r="8275" spans="49:54" x14ac:dyDescent="0.3">
      <c r="AW8275" t="s">
        <v>68391</v>
      </c>
      <c r="BB8275" t="s">
        <v>68392</v>
      </c>
    </row>
    <row r="8276" spans="49:54" x14ac:dyDescent="0.3">
      <c r="AW8276" t="s">
        <v>68393</v>
      </c>
      <c r="BB8276" t="s">
        <v>68394</v>
      </c>
    </row>
    <row r="8277" spans="49:54" x14ac:dyDescent="0.3">
      <c r="AW8277" t="s">
        <v>68395</v>
      </c>
      <c r="BB8277" t="s">
        <v>68396</v>
      </c>
    </row>
    <row r="8278" spans="49:54" x14ac:dyDescent="0.3">
      <c r="AW8278" t="s">
        <v>68397</v>
      </c>
      <c r="BB8278" t="s">
        <v>68398</v>
      </c>
    </row>
    <row r="8279" spans="49:54" x14ac:dyDescent="0.3">
      <c r="AW8279" t="s">
        <v>68399</v>
      </c>
      <c r="BB8279" t="s">
        <v>68400</v>
      </c>
    </row>
    <row r="8280" spans="49:54" x14ac:dyDescent="0.3">
      <c r="AW8280" t="s">
        <v>68401</v>
      </c>
      <c r="BB8280" t="s">
        <v>68402</v>
      </c>
    </row>
    <row r="8281" spans="49:54" x14ac:dyDescent="0.3">
      <c r="AW8281" t="s">
        <v>68403</v>
      </c>
      <c r="BB8281" t="s">
        <v>68404</v>
      </c>
    </row>
    <row r="8282" spans="49:54" x14ac:dyDescent="0.3">
      <c r="AW8282" t="s">
        <v>68405</v>
      </c>
      <c r="BB8282" t="s">
        <v>68406</v>
      </c>
    </row>
    <row r="8283" spans="49:54" x14ac:dyDescent="0.3">
      <c r="AW8283" t="s">
        <v>68407</v>
      </c>
      <c r="BB8283" t="s">
        <v>68408</v>
      </c>
    </row>
    <row r="8284" spans="49:54" x14ac:dyDescent="0.3">
      <c r="AW8284" t="s">
        <v>68409</v>
      </c>
      <c r="BB8284" t="s">
        <v>68410</v>
      </c>
    </row>
    <row r="8285" spans="49:54" x14ac:dyDescent="0.3">
      <c r="AW8285" t="s">
        <v>68411</v>
      </c>
      <c r="BB8285" t="s">
        <v>68412</v>
      </c>
    </row>
    <row r="8286" spans="49:54" x14ac:dyDescent="0.3">
      <c r="AW8286" t="s">
        <v>68413</v>
      </c>
      <c r="BB8286" t="s">
        <v>68414</v>
      </c>
    </row>
    <row r="8287" spans="49:54" x14ac:dyDescent="0.3">
      <c r="AW8287" t="s">
        <v>68415</v>
      </c>
      <c r="BB8287" t="s">
        <v>68416</v>
      </c>
    </row>
    <row r="8288" spans="49:54" x14ac:dyDescent="0.3">
      <c r="AW8288" t="s">
        <v>68417</v>
      </c>
      <c r="BB8288" t="s">
        <v>68418</v>
      </c>
    </row>
    <row r="8289" spans="49:54" x14ac:dyDescent="0.3">
      <c r="AW8289" t="s">
        <v>68419</v>
      </c>
      <c r="BB8289" t="s">
        <v>68420</v>
      </c>
    </row>
    <row r="8290" spans="49:54" x14ac:dyDescent="0.3">
      <c r="AW8290" t="s">
        <v>68421</v>
      </c>
      <c r="BB8290" t="s">
        <v>68422</v>
      </c>
    </row>
    <row r="8291" spans="49:54" x14ac:dyDescent="0.3">
      <c r="AW8291" t="s">
        <v>68423</v>
      </c>
      <c r="BB8291" t="s">
        <v>68424</v>
      </c>
    </row>
    <row r="8292" spans="49:54" x14ac:dyDescent="0.3">
      <c r="AW8292" t="s">
        <v>68425</v>
      </c>
      <c r="BB8292" t="s">
        <v>68426</v>
      </c>
    </row>
    <row r="8293" spans="49:54" x14ac:dyDescent="0.3">
      <c r="AW8293" t="s">
        <v>68427</v>
      </c>
      <c r="BB8293" t="s">
        <v>68428</v>
      </c>
    </row>
    <row r="8294" spans="49:54" x14ac:dyDescent="0.3">
      <c r="AW8294" t="s">
        <v>68429</v>
      </c>
      <c r="BB8294" t="s">
        <v>68430</v>
      </c>
    </row>
    <row r="8295" spans="49:54" x14ac:dyDescent="0.3">
      <c r="AW8295" t="s">
        <v>68431</v>
      </c>
      <c r="BB8295" t="s">
        <v>68432</v>
      </c>
    </row>
    <row r="8296" spans="49:54" x14ac:dyDescent="0.3">
      <c r="AW8296" t="s">
        <v>68433</v>
      </c>
      <c r="BB8296" t="s">
        <v>68434</v>
      </c>
    </row>
    <row r="8297" spans="49:54" x14ac:dyDescent="0.3">
      <c r="AW8297" t="s">
        <v>68435</v>
      </c>
      <c r="BB8297" t="s">
        <v>68436</v>
      </c>
    </row>
    <row r="8298" spans="49:54" x14ac:dyDescent="0.3">
      <c r="AW8298" t="s">
        <v>68437</v>
      </c>
      <c r="BB8298" t="s">
        <v>68438</v>
      </c>
    </row>
    <row r="8299" spans="49:54" x14ac:dyDescent="0.3">
      <c r="AW8299" t="s">
        <v>68439</v>
      </c>
      <c r="BB8299" t="s">
        <v>68440</v>
      </c>
    </row>
    <row r="8300" spans="49:54" x14ac:dyDescent="0.3">
      <c r="AW8300" t="s">
        <v>68441</v>
      </c>
      <c r="BB8300" t="s">
        <v>68442</v>
      </c>
    </row>
    <row r="8301" spans="49:54" x14ac:dyDescent="0.3">
      <c r="AW8301" t="s">
        <v>68443</v>
      </c>
      <c r="BB8301" t="s">
        <v>68444</v>
      </c>
    </row>
    <row r="8302" spans="49:54" x14ac:dyDescent="0.3">
      <c r="AW8302" t="s">
        <v>68445</v>
      </c>
      <c r="BB8302" t="s">
        <v>68446</v>
      </c>
    </row>
    <row r="8303" spans="49:54" x14ac:dyDescent="0.3">
      <c r="AW8303" t="s">
        <v>68447</v>
      </c>
      <c r="BB8303" t="s">
        <v>68448</v>
      </c>
    </row>
    <row r="8304" spans="49:54" x14ac:dyDescent="0.3">
      <c r="AW8304" t="s">
        <v>68449</v>
      </c>
      <c r="BB8304" t="s">
        <v>68450</v>
      </c>
    </row>
    <row r="8305" spans="49:54" x14ac:dyDescent="0.3">
      <c r="AW8305" t="s">
        <v>68451</v>
      </c>
      <c r="BB8305" t="s">
        <v>68452</v>
      </c>
    </row>
    <row r="8306" spans="49:54" x14ac:dyDescent="0.3">
      <c r="AW8306" t="s">
        <v>68453</v>
      </c>
      <c r="BB8306" t="s">
        <v>68454</v>
      </c>
    </row>
    <row r="8307" spans="49:54" x14ac:dyDescent="0.3">
      <c r="AW8307" t="s">
        <v>68455</v>
      </c>
      <c r="BB8307" t="s">
        <v>68456</v>
      </c>
    </row>
    <row r="8308" spans="49:54" x14ac:dyDescent="0.3">
      <c r="AW8308" t="s">
        <v>68457</v>
      </c>
      <c r="BB8308" t="s">
        <v>68458</v>
      </c>
    </row>
    <row r="8309" spans="49:54" x14ac:dyDescent="0.3">
      <c r="AW8309" t="s">
        <v>68459</v>
      </c>
      <c r="BB8309" t="s">
        <v>68460</v>
      </c>
    </row>
    <row r="8310" spans="49:54" x14ac:dyDescent="0.3">
      <c r="AW8310" t="s">
        <v>68461</v>
      </c>
      <c r="BB8310" t="s">
        <v>68462</v>
      </c>
    </row>
    <row r="8311" spans="49:54" x14ac:dyDescent="0.3">
      <c r="AW8311" t="s">
        <v>68463</v>
      </c>
      <c r="BB8311" t="s">
        <v>68464</v>
      </c>
    </row>
    <row r="8312" spans="49:54" x14ac:dyDescent="0.3">
      <c r="AW8312" t="s">
        <v>68465</v>
      </c>
      <c r="BB8312" t="s">
        <v>68466</v>
      </c>
    </row>
    <row r="8313" spans="49:54" x14ac:dyDescent="0.3">
      <c r="AW8313" t="s">
        <v>27956</v>
      </c>
      <c r="BB8313" t="s">
        <v>68467</v>
      </c>
    </row>
    <row r="8314" spans="49:54" x14ac:dyDescent="0.3">
      <c r="AW8314" t="s">
        <v>68468</v>
      </c>
      <c r="BB8314" t="s">
        <v>68469</v>
      </c>
    </row>
    <row r="8315" spans="49:54" x14ac:dyDescent="0.3">
      <c r="AW8315" t="s">
        <v>68470</v>
      </c>
      <c r="BB8315" t="s">
        <v>68471</v>
      </c>
    </row>
    <row r="8316" spans="49:54" x14ac:dyDescent="0.3">
      <c r="AW8316" t="s">
        <v>68472</v>
      </c>
      <c r="BB8316" t="s">
        <v>68473</v>
      </c>
    </row>
    <row r="8317" spans="49:54" x14ac:dyDescent="0.3">
      <c r="AW8317" t="s">
        <v>68474</v>
      </c>
      <c r="BB8317" t="s">
        <v>68475</v>
      </c>
    </row>
    <row r="8318" spans="49:54" x14ac:dyDescent="0.3">
      <c r="AW8318" t="s">
        <v>68476</v>
      </c>
      <c r="BB8318" t="s">
        <v>68477</v>
      </c>
    </row>
    <row r="8319" spans="49:54" x14ac:dyDescent="0.3">
      <c r="AW8319" t="s">
        <v>68478</v>
      </c>
      <c r="BB8319" t="s">
        <v>68479</v>
      </c>
    </row>
    <row r="8320" spans="49:54" x14ac:dyDescent="0.3">
      <c r="AW8320" t="s">
        <v>68480</v>
      </c>
      <c r="BB8320" t="s">
        <v>68481</v>
      </c>
    </row>
    <row r="8321" spans="49:54" x14ac:dyDescent="0.3">
      <c r="AW8321" t="s">
        <v>68482</v>
      </c>
      <c r="BB8321" t="s">
        <v>68483</v>
      </c>
    </row>
    <row r="8322" spans="49:54" x14ac:dyDescent="0.3">
      <c r="AW8322" t="s">
        <v>68484</v>
      </c>
      <c r="BB8322" t="s">
        <v>68485</v>
      </c>
    </row>
    <row r="8323" spans="49:54" x14ac:dyDescent="0.3">
      <c r="AW8323" t="s">
        <v>68486</v>
      </c>
      <c r="BB8323" t="s">
        <v>68487</v>
      </c>
    </row>
    <row r="8324" spans="49:54" x14ac:dyDescent="0.3">
      <c r="AW8324" t="s">
        <v>68488</v>
      </c>
      <c r="BB8324" t="s">
        <v>68489</v>
      </c>
    </row>
    <row r="8325" spans="49:54" x14ac:dyDescent="0.3">
      <c r="AW8325" t="s">
        <v>68490</v>
      </c>
      <c r="BB8325" t="s">
        <v>68491</v>
      </c>
    </row>
    <row r="8326" spans="49:54" x14ac:dyDescent="0.3">
      <c r="AW8326" t="s">
        <v>68492</v>
      </c>
      <c r="BB8326" t="s">
        <v>68493</v>
      </c>
    </row>
    <row r="8327" spans="49:54" x14ac:dyDescent="0.3">
      <c r="AW8327" t="s">
        <v>68494</v>
      </c>
      <c r="BB8327" t="s">
        <v>68495</v>
      </c>
    </row>
    <row r="8328" spans="49:54" x14ac:dyDescent="0.3">
      <c r="AW8328" t="s">
        <v>68496</v>
      </c>
      <c r="BB8328" t="s">
        <v>68497</v>
      </c>
    </row>
    <row r="8329" spans="49:54" x14ac:dyDescent="0.3">
      <c r="AW8329" t="s">
        <v>68498</v>
      </c>
      <c r="BB8329" t="s">
        <v>68499</v>
      </c>
    </row>
    <row r="8330" spans="49:54" x14ac:dyDescent="0.3">
      <c r="AW8330" t="s">
        <v>68500</v>
      </c>
      <c r="BB8330" t="s">
        <v>68501</v>
      </c>
    </row>
    <row r="8331" spans="49:54" x14ac:dyDescent="0.3">
      <c r="AW8331" t="s">
        <v>68502</v>
      </c>
      <c r="BB8331" t="s">
        <v>68503</v>
      </c>
    </row>
    <row r="8332" spans="49:54" x14ac:dyDescent="0.3">
      <c r="AW8332" t="s">
        <v>68504</v>
      </c>
      <c r="BB8332" t="s">
        <v>68505</v>
      </c>
    </row>
    <row r="8333" spans="49:54" x14ac:dyDescent="0.3">
      <c r="AW8333" t="s">
        <v>68506</v>
      </c>
      <c r="BB8333" t="s">
        <v>68507</v>
      </c>
    </row>
    <row r="8334" spans="49:54" x14ac:dyDescent="0.3">
      <c r="AW8334" t="s">
        <v>68508</v>
      </c>
      <c r="BB8334" t="s">
        <v>68509</v>
      </c>
    </row>
    <row r="8335" spans="49:54" x14ac:dyDescent="0.3">
      <c r="AW8335" t="s">
        <v>68510</v>
      </c>
      <c r="BB8335" t="s">
        <v>68511</v>
      </c>
    </row>
    <row r="8336" spans="49:54" x14ac:dyDescent="0.3">
      <c r="AW8336" t="s">
        <v>68512</v>
      </c>
      <c r="BB8336" t="s">
        <v>68513</v>
      </c>
    </row>
    <row r="8337" spans="49:54" x14ac:dyDescent="0.3">
      <c r="AW8337" t="s">
        <v>68514</v>
      </c>
      <c r="BB8337" t="s">
        <v>68515</v>
      </c>
    </row>
    <row r="8338" spans="49:54" x14ac:dyDescent="0.3">
      <c r="AW8338" t="s">
        <v>68516</v>
      </c>
      <c r="BB8338" t="s">
        <v>68517</v>
      </c>
    </row>
    <row r="8339" spans="49:54" x14ac:dyDescent="0.3">
      <c r="AW8339" t="s">
        <v>68518</v>
      </c>
      <c r="BB8339" t="s">
        <v>68519</v>
      </c>
    </row>
    <row r="8340" spans="49:54" x14ac:dyDescent="0.3">
      <c r="AW8340" t="s">
        <v>68520</v>
      </c>
      <c r="BB8340" t="s">
        <v>68521</v>
      </c>
    </row>
    <row r="8341" spans="49:54" x14ac:dyDescent="0.3">
      <c r="AW8341" t="s">
        <v>68522</v>
      </c>
      <c r="BB8341" t="s">
        <v>68523</v>
      </c>
    </row>
    <row r="8342" spans="49:54" x14ac:dyDescent="0.3">
      <c r="AW8342" t="s">
        <v>68524</v>
      </c>
      <c r="BB8342" t="s">
        <v>68525</v>
      </c>
    </row>
    <row r="8343" spans="49:54" x14ac:dyDescent="0.3">
      <c r="AW8343" t="s">
        <v>68526</v>
      </c>
      <c r="BB8343" t="s">
        <v>68527</v>
      </c>
    </row>
    <row r="8344" spans="49:54" x14ac:dyDescent="0.3">
      <c r="AW8344" t="s">
        <v>68528</v>
      </c>
      <c r="BB8344" t="s">
        <v>68529</v>
      </c>
    </row>
    <row r="8345" spans="49:54" x14ac:dyDescent="0.3">
      <c r="AW8345" t="s">
        <v>68530</v>
      </c>
      <c r="BB8345" t="s">
        <v>68531</v>
      </c>
    </row>
    <row r="8346" spans="49:54" x14ac:dyDescent="0.3">
      <c r="AW8346" t="s">
        <v>68532</v>
      </c>
      <c r="BB8346" t="s">
        <v>68533</v>
      </c>
    </row>
    <row r="8347" spans="49:54" x14ac:dyDescent="0.3">
      <c r="AW8347" t="s">
        <v>68534</v>
      </c>
      <c r="BB8347" t="s">
        <v>68535</v>
      </c>
    </row>
    <row r="8348" spans="49:54" x14ac:dyDescent="0.3">
      <c r="AW8348" t="s">
        <v>68536</v>
      </c>
      <c r="BB8348" t="s">
        <v>68537</v>
      </c>
    </row>
    <row r="8349" spans="49:54" x14ac:dyDescent="0.3">
      <c r="AW8349" t="s">
        <v>68538</v>
      </c>
      <c r="BB8349" t="s">
        <v>68539</v>
      </c>
    </row>
    <row r="8350" spans="49:54" x14ac:dyDescent="0.3">
      <c r="AW8350" t="s">
        <v>68540</v>
      </c>
      <c r="BB8350" t="s">
        <v>68541</v>
      </c>
    </row>
    <row r="8351" spans="49:54" x14ac:dyDescent="0.3">
      <c r="AW8351" t="s">
        <v>68542</v>
      </c>
      <c r="BB8351" t="s">
        <v>68543</v>
      </c>
    </row>
    <row r="8352" spans="49:54" x14ac:dyDescent="0.3">
      <c r="AW8352" t="s">
        <v>68544</v>
      </c>
      <c r="BB8352" t="s">
        <v>68545</v>
      </c>
    </row>
    <row r="8353" spans="49:54" x14ac:dyDescent="0.3">
      <c r="AW8353" t="s">
        <v>68546</v>
      </c>
      <c r="BB8353" t="s">
        <v>68547</v>
      </c>
    </row>
    <row r="8354" spans="49:54" x14ac:dyDescent="0.3">
      <c r="AW8354" t="s">
        <v>68548</v>
      </c>
      <c r="BB8354" t="s">
        <v>68549</v>
      </c>
    </row>
    <row r="8355" spans="49:54" x14ac:dyDescent="0.3">
      <c r="AW8355" t="s">
        <v>68550</v>
      </c>
      <c r="BB8355" t="s">
        <v>68551</v>
      </c>
    </row>
    <row r="8356" spans="49:54" x14ac:dyDescent="0.3">
      <c r="AW8356" t="s">
        <v>68552</v>
      </c>
      <c r="BB8356" t="s">
        <v>68553</v>
      </c>
    </row>
    <row r="8357" spans="49:54" x14ac:dyDescent="0.3">
      <c r="AW8357" t="s">
        <v>68554</v>
      </c>
      <c r="BB8357" t="s">
        <v>68555</v>
      </c>
    </row>
    <row r="8358" spans="49:54" x14ac:dyDescent="0.3">
      <c r="AW8358" t="s">
        <v>68556</v>
      </c>
      <c r="BB8358" t="s">
        <v>68557</v>
      </c>
    </row>
    <row r="8359" spans="49:54" x14ac:dyDescent="0.3">
      <c r="AW8359" t="s">
        <v>68558</v>
      </c>
      <c r="BB8359" t="s">
        <v>68559</v>
      </c>
    </row>
    <row r="8360" spans="49:54" x14ac:dyDescent="0.3">
      <c r="AW8360" t="s">
        <v>68560</v>
      </c>
      <c r="BB8360" t="s">
        <v>68561</v>
      </c>
    </row>
    <row r="8361" spans="49:54" x14ac:dyDescent="0.3">
      <c r="AW8361" t="s">
        <v>68562</v>
      </c>
      <c r="BB8361" t="s">
        <v>68563</v>
      </c>
    </row>
    <row r="8362" spans="49:54" x14ac:dyDescent="0.3">
      <c r="AW8362" t="s">
        <v>68564</v>
      </c>
      <c r="BB8362" t="s">
        <v>930</v>
      </c>
    </row>
    <row r="8363" spans="49:54" x14ac:dyDescent="0.3">
      <c r="AW8363" t="s">
        <v>68565</v>
      </c>
      <c r="BB8363" t="s">
        <v>68566</v>
      </c>
    </row>
    <row r="8364" spans="49:54" x14ac:dyDescent="0.3">
      <c r="AW8364" t="s">
        <v>68567</v>
      </c>
      <c r="BB8364" t="s">
        <v>68568</v>
      </c>
    </row>
    <row r="8365" spans="49:54" x14ac:dyDescent="0.3">
      <c r="AW8365" t="s">
        <v>68569</v>
      </c>
      <c r="BB8365" t="s">
        <v>68570</v>
      </c>
    </row>
    <row r="8366" spans="49:54" x14ac:dyDescent="0.3">
      <c r="AW8366" t="s">
        <v>68571</v>
      </c>
      <c r="BB8366" t="s">
        <v>68572</v>
      </c>
    </row>
    <row r="8367" spans="49:54" x14ac:dyDescent="0.3">
      <c r="AW8367" t="s">
        <v>68573</v>
      </c>
      <c r="BB8367" t="s">
        <v>68574</v>
      </c>
    </row>
    <row r="8368" spans="49:54" x14ac:dyDescent="0.3">
      <c r="AW8368" t="s">
        <v>68575</v>
      </c>
      <c r="BB8368" t="s">
        <v>68576</v>
      </c>
    </row>
    <row r="8369" spans="49:54" x14ac:dyDescent="0.3">
      <c r="AW8369" t="s">
        <v>68577</v>
      </c>
      <c r="BB8369" t="s">
        <v>68578</v>
      </c>
    </row>
    <row r="8370" spans="49:54" x14ac:dyDescent="0.3">
      <c r="AW8370" t="s">
        <v>68579</v>
      </c>
      <c r="BB8370" t="s">
        <v>68580</v>
      </c>
    </row>
    <row r="8371" spans="49:54" x14ac:dyDescent="0.3">
      <c r="AW8371" t="s">
        <v>68581</v>
      </c>
      <c r="BB8371" t="s">
        <v>68582</v>
      </c>
    </row>
    <row r="8372" spans="49:54" x14ac:dyDescent="0.3">
      <c r="AW8372" t="s">
        <v>68583</v>
      </c>
      <c r="BB8372" t="s">
        <v>68584</v>
      </c>
    </row>
    <row r="8373" spans="49:54" x14ac:dyDescent="0.3">
      <c r="AW8373" t="s">
        <v>68585</v>
      </c>
      <c r="BB8373" t="s">
        <v>68586</v>
      </c>
    </row>
    <row r="8374" spans="49:54" x14ac:dyDescent="0.3">
      <c r="AW8374" t="s">
        <v>68587</v>
      </c>
      <c r="BB8374" t="s">
        <v>68588</v>
      </c>
    </row>
    <row r="8375" spans="49:54" x14ac:dyDescent="0.3">
      <c r="AW8375" t="s">
        <v>68589</v>
      </c>
      <c r="BB8375" t="s">
        <v>68590</v>
      </c>
    </row>
    <row r="8376" spans="49:54" x14ac:dyDescent="0.3">
      <c r="AW8376" t="s">
        <v>68591</v>
      </c>
      <c r="BB8376" t="s">
        <v>68592</v>
      </c>
    </row>
    <row r="8377" spans="49:54" x14ac:dyDescent="0.3">
      <c r="AW8377" t="s">
        <v>68593</v>
      </c>
      <c r="BB8377" t="s">
        <v>68594</v>
      </c>
    </row>
    <row r="8378" spans="49:54" x14ac:dyDescent="0.3">
      <c r="AW8378" t="s">
        <v>68595</v>
      </c>
      <c r="BB8378" t="s">
        <v>68596</v>
      </c>
    </row>
    <row r="8379" spans="49:54" x14ac:dyDescent="0.3">
      <c r="AW8379" t="s">
        <v>68597</v>
      </c>
      <c r="BB8379" t="s">
        <v>68598</v>
      </c>
    </row>
    <row r="8380" spans="49:54" x14ac:dyDescent="0.3">
      <c r="AW8380" t="s">
        <v>68599</v>
      </c>
      <c r="BB8380" t="s">
        <v>68600</v>
      </c>
    </row>
    <row r="8381" spans="49:54" x14ac:dyDescent="0.3">
      <c r="AW8381" t="s">
        <v>68601</v>
      </c>
      <c r="BB8381" t="s">
        <v>68602</v>
      </c>
    </row>
    <row r="8382" spans="49:54" x14ac:dyDescent="0.3">
      <c r="AW8382" t="s">
        <v>68603</v>
      </c>
      <c r="BB8382" t="s">
        <v>68604</v>
      </c>
    </row>
    <row r="8383" spans="49:54" x14ac:dyDescent="0.3">
      <c r="AW8383" t="s">
        <v>68605</v>
      </c>
      <c r="BB8383" t="s">
        <v>68606</v>
      </c>
    </row>
    <row r="8384" spans="49:54" x14ac:dyDescent="0.3">
      <c r="AW8384" t="s">
        <v>68607</v>
      </c>
      <c r="BB8384" t="s">
        <v>68608</v>
      </c>
    </row>
    <row r="8385" spans="49:54" x14ac:dyDescent="0.3">
      <c r="AW8385" t="s">
        <v>68609</v>
      </c>
      <c r="BB8385" t="s">
        <v>68610</v>
      </c>
    </row>
    <row r="8386" spans="49:54" x14ac:dyDescent="0.3">
      <c r="AW8386" t="s">
        <v>68611</v>
      </c>
      <c r="BB8386" t="s">
        <v>68612</v>
      </c>
    </row>
    <row r="8387" spans="49:54" x14ac:dyDescent="0.3">
      <c r="AW8387" t="s">
        <v>68613</v>
      </c>
      <c r="BB8387" t="s">
        <v>68614</v>
      </c>
    </row>
    <row r="8388" spans="49:54" x14ac:dyDescent="0.3">
      <c r="AW8388" t="s">
        <v>68615</v>
      </c>
      <c r="BB8388" t="s">
        <v>68616</v>
      </c>
    </row>
    <row r="8389" spans="49:54" x14ac:dyDescent="0.3">
      <c r="AW8389" t="s">
        <v>68617</v>
      </c>
      <c r="BB8389" t="s">
        <v>68618</v>
      </c>
    </row>
    <row r="8390" spans="49:54" x14ac:dyDescent="0.3">
      <c r="AW8390" t="s">
        <v>68619</v>
      </c>
      <c r="BB8390" t="s">
        <v>68620</v>
      </c>
    </row>
    <row r="8391" spans="49:54" x14ac:dyDescent="0.3">
      <c r="AW8391" t="s">
        <v>68621</v>
      </c>
      <c r="BB8391" t="s">
        <v>68622</v>
      </c>
    </row>
    <row r="8392" spans="49:54" x14ac:dyDescent="0.3">
      <c r="AW8392" t="s">
        <v>68623</v>
      </c>
      <c r="BB8392" t="s">
        <v>68624</v>
      </c>
    </row>
    <row r="8393" spans="49:54" x14ac:dyDescent="0.3">
      <c r="AW8393" t="s">
        <v>28098</v>
      </c>
      <c r="BB8393" t="s">
        <v>68625</v>
      </c>
    </row>
    <row r="8394" spans="49:54" x14ac:dyDescent="0.3">
      <c r="AW8394" t="s">
        <v>68626</v>
      </c>
      <c r="BB8394" t="s">
        <v>68627</v>
      </c>
    </row>
    <row r="8395" spans="49:54" x14ac:dyDescent="0.3">
      <c r="AW8395" t="s">
        <v>68628</v>
      </c>
      <c r="BB8395" t="s">
        <v>68629</v>
      </c>
    </row>
    <row r="8396" spans="49:54" x14ac:dyDescent="0.3">
      <c r="AW8396" t="s">
        <v>2502</v>
      </c>
      <c r="BB8396" t="s">
        <v>68630</v>
      </c>
    </row>
    <row r="8397" spans="49:54" x14ac:dyDescent="0.3">
      <c r="AW8397" t="s">
        <v>68631</v>
      </c>
      <c r="BB8397" t="s">
        <v>68632</v>
      </c>
    </row>
    <row r="8398" spans="49:54" x14ac:dyDescent="0.3">
      <c r="AW8398" t="s">
        <v>68633</v>
      </c>
      <c r="BB8398" t="s">
        <v>68634</v>
      </c>
    </row>
    <row r="8399" spans="49:54" x14ac:dyDescent="0.3">
      <c r="AW8399" t="s">
        <v>68635</v>
      </c>
      <c r="BB8399" t="s">
        <v>68636</v>
      </c>
    </row>
    <row r="8400" spans="49:54" x14ac:dyDescent="0.3">
      <c r="AW8400" t="s">
        <v>68637</v>
      </c>
      <c r="BB8400" t="s">
        <v>68638</v>
      </c>
    </row>
    <row r="8401" spans="49:54" x14ac:dyDescent="0.3">
      <c r="AW8401" t="s">
        <v>68639</v>
      </c>
      <c r="BB8401" t="s">
        <v>68640</v>
      </c>
    </row>
    <row r="8402" spans="49:54" x14ac:dyDescent="0.3">
      <c r="AW8402" t="s">
        <v>68641</v>
      </c>
      <c r="BB8402" t="s">
        <v>68642</v>
      </c>
    </row>
    <row r="8403" spans="49:54" x14ac:dyDescent="0.3">
      <c r="AW8403" t="s">
        <v>68643</v>
      </c>
      <c r="BB8403" t="s">
        <v>68644</v>
      </c>
    </row>
    <row r="8404" spans="49:54" x14ac:dyDescent="0.3">
      <c r="AW8404" t="s">
        <v>68645</v>
      </c>
      <c r="BB8404" t="s">
        <v>68646</v>
      </c>
    </row>
    <row r="8405" spans="49:54" x14ac:dyDescent="0.3">
      <c r="AW8405" t="s">
        <v>68647</v>
      </c>
      <c r="BB8405" t="s">
        <v>68648</v>
      </c>
    </row>
    <row r="8406" spans="49:54" x14ac:dyDescent="0.3">
      <c r="AW8406" t="s">
        <v>68649</v>
      </c>
      <c r="BB8406" t="s">
        <v>68650</v>
      </c>
    </row>
    <row r="8407" spans="49:54" x14ac:dyDescent="0.3">
      <c r="AW8407" t="s">
        <v>68651</v>
      </c>
      <c r="BB8407" t="s">
        <v>68652</v>
      </c>
    </row>
    <row r="8408" spans="49:54" x14ac:dyDescent="0.3">
      <c r="AW8408" t="s">
        <v>68653</v>
      </c>
      <c r="BB8408" t="s">
        <v>68654</v>
      </c>
    </row>
    <row r="8409" spans="49:54" x14ac:dyDescent="0.3">
      <c r="AW8409" t="s">
        <v>68655</v>
      </c>
      <c r="BB8409" t="s">
        <v>68656</v>
      </c>
    </row>
    <row r="8410" spans="49:54" x14ac:dyDescent="0.3">
      <c r="AW8410" t="s">
        <v>68657</v>
      </c>
      <c r="BB8410" t="s">
        <v>68658</v>
      </c>
    </row>
    <row r="8411" spans="49:54" x14ac:dyDescent="0.3">
      <c r="AW8411" t="s">
        <v>68659</v>
      </c>
      <c r="BB8411" t="s">
        <v>68660</v>
      </c>
    </row>
    <row r="8412" spans="49:54" x14ac:dyDescent="0.3">
      <c r="AW8412" t="s">
        <v>68661</v>
      </c>
      <c r="BB8412" t="s">
        <v>68662</v>
      </c>
    </row>
    <row r="8413" spans="49:54" x14ac:dyDescent="0.3">
      <c r="AW8413" t="s">
        <v>68663</v>
      </c>
      <c r="BB8413" t="s">
        <v>68664</v>
      </c>
    </row>
    <row r="8414" spans="49:54" x14ac:dyDescent="0.3">
      <c r="AW8414" t="s">
        <v>68665</v>
      </c>
      <c r="BB8414" t="s">
        <v>68666</v>
      </c>
    </row>
    <row r="8415" spans="49:54" x14ac:dyDescent="0.3">
      <c r="AW8415" t="s">
        <v>68667</v>
      </c>
      <c r="BB8415" t="s">
        <v>68668</v>
      </c>
    </row>
    <row r="8416" spans="49:54" x14ac:dyDescent="0.3">
      <c r="AW8416" t="s">
        <v>68669</v>
      </c>
      <c r="BB8416" t="s">
        <v>68670</v>
      </c>
    </row>
    <row r="8417" spans="49:54" x14ac:dyDescent="0.3">
      <c r="AW8417" t="s">
        <v>68671</v>
      </c>
      <c r="BB8417" t="s">
        <v>68672</v>
      </c>
    </row>
    <row r="8418" spans="49:54" x14ac:dyDescent="0.3">
      <c r="AW8418" t="s">
        <v>68673</v>
      </c>
      <c r="BB8418" t="s">
        <v>68674</v>
      </c>
    </row>
    <row r="8419" spans="49:54" x14ac:dyDescent="0.3">
      <c r="AW8419" t="s">
        <v>68675</v>
      </c>
      <c r="BB8419" t="s">
        <v>68676</v>
      </c>
    </row>
    <row r="8420" spans="49:54" x14ac:dyDescent="0.3">
      <c r="AW8420" t="s">
        <v>68677</v>
      </c>
      <c r="BB8420" t="s">
        <v>68678</v>
      </c>
    </row>
    <row r="8421" spans="49:54" x14ac:dyDescent="0.3">
      <c r="AW8421" t="s">
        <v>68679</v>
      </c>
      <c r="BB8421" t="s">
        <v>68680</v>
      </c>
    </row>
    <row r="8422" spans="49:54" x14ac:dyDescent="0.3">
      <c r="AW8422" t="s">
        <v>68681</v>
      </c>
      <c r="BB8422" t="s">
        <v>68682</v>
      </c>
    </row>
    <row r="8423" spans="49:54" x14ac:dyDescent="0.3">
      <c r="AW8423" t="s">
        <v>68683</v>
      </c>
      <c r="BB8423" t="s">
        <v>68684</v>
      </c>
    </row>
    <row r="8424" spans="49:54" x14ac:dyDescent="0.3">
      <c r="AW8424" t="s">
        <v>68685</v>
      </c>
      <c r="BB8424" t="s">
        <v>68686</v>
      </c>
    </row>
    <row r="8425" spans="49:54" x14ac:dyDescent="0.3">
      <c r="AW8425" t="s">
        <v>68687</v>
      </c>
      <c r="BB8425" t="s">
        <v>68688</v>
      </c>
    </row>
    <row r="8426" spans="49:54" x14ac:dyDescent="0.3">
      <c r="AW8426" t="s">
        <v>68689</v>
      </c>
      <c r="BB8426" t="s">
        <v>68690</v>
      </c>
    </row>
    <row r="8427" spans="49:54" x14ac:dyDescent="0.3">
      <c r="AW8427" t="s">
        <v>68691</v>
      </c>
      <c r="BB8427" t="s">
        <v>68692</v>
      </c>
    </row>
    <row r="8428" spans="49:54" x14ac:dyDescent="0.3">
      <c r="AW8428" t="s">
        <v>68693</v>
      </c>
      <c r="BB8428" t="s">
        <v>68694</v>
      </c>
    </row>
    <row r="8429" spans="49:54" x14ac:dyDescent="0.3">
      <c r="AW8429" t="s">
        <v>68695</v>
      </c>
      <c r="BB8429" t="s">
        <v>68696</v>
      </c>
    </row>
    <row r="8430" spans="49:54" x14ac:dyDescent="0.3">
      <c r="AW8430" t="s">
        <v>68697</v>
      </c>
      <c r="BB8430" t="s">
        <v>68698</v>
      </c>
    </row>
    <row r="8431" spans="49:54" x14ac:dyDescent="0.3">
      <c r="AW8431" t="s">
        <v>68699</v>
      </c>
      <c r="BB8431" t="s">
        <v>68700</v>
      </c>
    </row>
    <row r="8432" spans="49:54" x14ac:dyDescent="0.3">
      <c r="AW8432" t="s">
        <v>68701</v>
      </c>
      <c r="BB8432" t="s">
        <v>68702</v>
      </c>
    </row>
    <row r="8433" spans="49:54" x14ac:dyDescent="0.3">
      <c r="AW8433" t="s">
        <v>68703</v>
      </c>
      <c r="BB8433" t="s">
        <v>68704</v>
      </c>
    </row>
    <row r="8434" spans="49:54" x14ac:dyDescent="0.3">
      <c r="AW8434" t="s">
        <v>68705</v>
      </c>
      <c r="BB8434" t="s">
        <v>68706</v>
      </c>
    </row>
    <row r="8435" spans="49:54" x14ac:dyDescent="0.3">
      <c r="AW8435" t="s">
        <v>68707</v>
      </c>
      <c r="BB8435" t="s">
        <v>68708</v>
      </c>
    </row>
    <row r="8436" spans="49:54" x14ac:dyDescent="0.3">
      <c r="AW8436" t="s">
        <v>68709</v>
      </c>
      <c r="BB8436" t="s">
        <v>68710</v>
      </c>
    </row>
    <row r="8437" spans="49:54" x14ac:dyDescent="0.3">
      <c r="AW8437" t="s">
        <v>68711</v>
      </c>
      <c r="BB8437" t="s">
        <v>68712</v>
      </c>
    </row>
    <row r="8438" spans="49:54" x14ac:dyDescent="0.3">
      <c r="AW8438" t="s">
        <v>68713</v>
      </c>
      <c r="BB8438" t="s">
        <v>68714</v>
      </c>
    </row>
    <row r="8439" spans="49:54" x14ac:dyDescent="0.3">
      <c r="AW8439" t="s">
        <v>68715</v>
      </c>
      <c r="BB8439" t="s">
        <v>68716</v>
      </c>
    </row>
    <row r="8440" spans="49:54" x14ac:dyDescent="0.3">
      <c r="AW8440" t="s">
        <v>68717</v>
      </c>
      <c r="BB8440" t="s">
        <v>68718</v>
      </c>
    </row>
    <row r="8441" spans="49:54" x14ac:dyDescent="0.3">
      <c r="AW8441" t="s">
        <v>68719</v>
      </c>
      <c r="BB8441" t="s">
        <v>68720</v>
      </c>
    </row>
    <row r="8442" spans="49:54" x14ac:dyDescent="0.3">
      <c r="AW8442" t="s">
        <v>68721</v>
      </c>
      <c r="BB8442" t="s">
        <v>68722</v>
      </c>
    </row>
    <row r="8443" spans="49:54" x14ac:dyDescent="0.3">
      <c r="AW8443" t="s">
        <v>68723</v>
      </c>
      <c r="BB8443" t="s">
        <v>68724</v>
      </c>
    </row>
    <row r="8444" spans="49:54" x14ac:dyDescent="0.3">
      <c r="AW8444" t="s">
        <v>68725</v>
      </c>
      <c r="BB8444" t="s">
        <v>68726</v>
      </c>
    </row>
    <row r="8445" spans="49:54" x14ac:dyDescent="0.3">
      <c r="AW8445" t="s">
        <v>68727</v>
      </c>
      <c r="BB8445" t="s">
        <v>68728</v>
      </c>
    </row>
    <row r="8446" spans="49:54" x14ac:dyDescent="0.3">
      <c r="AW8446" t="s">
        <v>68729</v>
      </c>
      <c r="BB8446" t="s">
        <v>68730</v>
      </c>
    </row>
    <row r="8447" spans="49:54" x14ac:dyDescent="0.3">
      <c r="AW8447" t="s">
        <v>68731</v>
      </c>
      <c r="BB8447" t="s">
        <v>68732</v>
      </c>
    </row>
    <row r="8448" spans="49:54" x14ac:dyDescent="0.3">
      <c r="AW8448" t="s">
        <v>68733</v>
      </c>
      <c r="BB8448" t="s">
        <v>68734</v>
      </c>
    </row>
    <row r="8449" spans="49:54" x14ac:dyDescent="0.3">
      <c r="AW8449" t="s">
        <v>68735</v>
      </c>
      <c r="BB8449" t="s">
        <v>68736</v>
      </c>
    </row>
    <row r="8450" spans="49:54" x14ac:dyDescent="0.3">
      <c r="AW8450" t="s">
        <v>68737</v>
      </c>
      <c r="BB8450" t="s">
        <v>68738</v>
      </c>
    </row>
    <row r="8451" spans="49:54" x14ac:dyDescent="0.3">
      <c r="AW8451" t="s">
        <v>68739</v>
      </c>
      <c r="BB8451" t="s">
        <v>68740</v>
      </c>
    </row>
    <row r="8452" spans="49:54" x14ac:dyDescent="0.3">
      <c r="AW8452" t="s">
        <v>68741</v>
      </c>
      <c r="BB8452" t="s">
        <v>68742</v>
      </c>
    </row>
    <row r="8453" spans="49:54" x14ac:dyDescent="0.3">
      <c r="AW8453" t="s">
        <v>68743</v>
      </c>
      <c r="BB8453" t="s">
        <v>68744</v>
      </c>
    </row>
    <row r="8454" spans="49:54" x14ac:dyDescent="0.3">
      <c r="AW8454" t="s">
        <v>68745</v>
      </c>
      <c r="BB8454" t="s">
        <v>68746</v>
      </c>
    </row>
    <row r="8455" spans="49:54" x14ac:dyDescent="0.3">
      <c r="AW8455" t="s">
        <v>68747</v>
      </c>
      <c r="BB8455" t="s">
        <v>68748</v>
      </c>
    </row>
    <row r="8456" spans="49:54" x14ac:dyDescent="0.3">
      <c r="AW8456" t="s">
        <v>68749</v>
      </c>
      <c r="BB8456" t="s">
        <v>68750</v>
      </c>
    </row>
    <row r="8457" spans="49:54" x14ac:dyDescent="0.3">
      <c r="AW8457" t="s">
        <v>68751</v>
      </c>
      <c r="BB8457" t="s">
        <v>68752</v>
      </c>
    </row>
    <row r="8458" spans="49:54" x14ac:dyDescent="0.3">
      <c r="AW8458" t="s">
        <v>68753</v>
      </c>
      <c r="BB8458" t="s">
        <v>68754</v>
      </c>
    </row>
    <row r="8459" spans="49:54" x14ac:dyDescent="0.3">
      <c r="AW8459" t="s">
        <v>68755</v>
      </c>
      <c r="BB8459" t="s">
        <v>68756</v>
      </c>
    </row>
    <row r="8460" spans="49:54" x14ac:dyDescent="0.3">
      <c r="AW8460" t="s">
        <v>68757</v>
      </c>
      <c r="BB8460" t="s">
        <v>68758</v>
      </c>
    </row>
    <row r="8461" spans="49:54" x14ac:dyDescent="0.3">
      <c r="AW8461" t="s">
        <v>68759</v>
      </c>
      <c r="BB8461" t="s">
        <v>68760</v>
      </c>
    </row>
    <row r="8462" spans="49:54" x14ac:dyDescent="0.3">
      <c r="AW8462" t="s">
        <v>68761</v>
      </c>
      <c r="BB8462" t="s">
        <v>68762</v>
      </c>
    </row>
    <row r="8463" spans="49:54" x14ac:dyDescent="0.3">
      <c r="AW8463" t="s">
        <v>68763</v>
      </c>
      <c r="BB8463" t="s">
        <v>68764</v>
      </c>
    </row>
    <row r="8464" spans="49:54" x14ac:dyDescent="0.3">
      <c r="AW8464" t="s">
        <v>68765</v>
      </c>
      <c r="BB8464" t="s">
        <v>68766</v>
      </c>
    </row>
    <row r="8465" spans="49:54" x14ac:dyDescent="0.3">
      <c r="AW8465" t="s">
        <v>68767</v>
      </c>
      <c r="BB8465" t="s">
        <v>68768</v>
      </c>
    </row>
    <row r="8466" spans="49:54" x14ac:dyDescent="0.3">
      <c r="AW8466" t="s">
        <v>68769</v>
      </c>
      <c r="BB8466" t="s">
        <v>68770</v>
      </c>
    </row>
    <row r="8467" spans="49:54" x14ac:dyDescent="0.3">
      <c r="AW8467" t="s">
        <v>68771</v>
      </c>
      <c r="BB8467" t="s">
        <v>68772</v>
      </c>
    </row>
    <row r="8468" spans="49:54" x14ac:dyDescent="0.3">
      <c r="AW8468" t="s">
        <v>68773</v>
      </c>
      <c r="BB8468" t="s">
        <v>68774</v>
      </c>
    </row>
    <row r="8469" spans="49:54" x14ac:dyDescent="0.3">
      <c r="AW8469" t="s">
        <v>68775</v>
      </c>
      <c r="BB8469" t="s">
        <v>68776</v>
      </c>
    </row>
    <row r="8470" spans="49:54" x14ac:dyDescent="0.3">
      <c r="AW8470" t="s">
        <v>68777</v>
      </c>
      <c r="BB8470" t="s">
        <v>68778</v>
      </c>
    </row>
    <row r="8471" spans="49:54" x14ac:dyDescent="0.3">
      <c r="AW8471" t="s">
        <v>68779</v>
      </c>
      <c r="BB8471" t="s">
        <v>68780</v>
      </c>
    </row>
    <row r="8472" spans="49:54" x14ac:dyDescent="0.3">
      <c r="AW8472" t="s">
        <v>68781</v>
      </c>
      <c r="BB8472" t="s">
        <v>68782</v>
      </c>
    </row>
    <row r="8473" spans="49:54" x14ac:dyDescent="0.3">
      <c r="AW8473" t="s">
        <v>68783</v>
      </c>
      <c r="BB8473" t="s">
        <v>68784</v>
      </c>
    </row>
    <row r="8474" spans="49:54" x14ac:dyDescent="0.3">
      <c r="AW8474" t="s">
        <v>68785</v>
      </c>
      <c r="BB8474" t="s">
        <v>68786</v>
      </c>
    </row>
    <row r="8475" spans="49:54" x14ac:dyDescent="0.3">
      <c r="AW8475" t="s">
        <v>68787</v>
      </c>
      <c r="BB8475" t="s">
        <v>68788</v>
      </c>
    </row>
    <row r="8476" spans="49:54" x14ac:dyDescent="0.3">
      <c r="AW8476" t="s">
        <v>68789</v>
      </c>
      <c r="BB8476" t="s">
        <v>68790</v>
      </c>
    </row>
    <row r="8477" spans="49:54" x14ac:dyDescent="0.3">
      <c r="AW8477" t="s">
        <v>68791</v>
      </c>
      <c r="BB8477" t="s">
        <v>68792</v>
      </c>
    </row>
    <row r="8478" spans="49:54" x14ac:dyDescent="0.3">
      <c r="AW8478" t="s">
        <v>68793</v>
      </c>
      <c r="BB8478" t="s">
        <v>68794</v>
      </c>
    </row>
    <row r="8479" spans="49:54" x14ac:dyDescent="0.3">
      <c r="AW8479" t="s">
        <v>68795</v>
      </c>
      <c r="BB8479" t="s">
        <v>68796</v>
      </c>
    </row>
    <row r="8480" spans="49:54" x14ac:dyDescent="0.3">
      <c r="AW8480" t="s">
        <v>68797</v>
      </c>
      <c r="BB8480" t="s">
        <v>68798</v>
      </c>
    </row>
    <row r="8481" spans="49:54" x14ac:dyDescent="0.3">
      <c r="AW8481" t="s">
        <v>68799</v>
      </c>
      <c r="BB8481" t="s">
        <v>68800</v>
      </c>
    </row>
    <row r="8482" spans="49:54" x14ac:dyDescent="0.3">
      <c r="AW8482" t="s">
        <v>68801</v>
      </c>
      <c r="BB8482" t="s">
        <v>68802</v>
      </c>
    </row>
    <row r="8483" spans="49:54" x14ac:dyDescent="0.3">
      <c r="AW8483" t="s">
        <v>68803</v>
      </c>
      <c r="BB8483" t="s">
        <v>68804</v>
      </c>
    </row>
    <row r="8484" spans="49:54" x14ac:dyDescent="0.3">
      <c r="AW8484" t="s">
        <v>68805</v>
      </c>
      <c r="BB8484" t="s">
        <v>68806</v>
      </c>
    </row>
    <row r="8485" spans="49:54" x14ac:dyDescent="0.3">
      <c r="AW8485" t="s">
        <v>68807</v>
      </c>
      <c r="BB8485" t="s">
        <v>68808</v>
      </c>
    </row>
    <row r="8486" spans="49:54" x14ac:dyDescent="0.3">
      <c r="AW8486" t="s">
        <v>68809</v>
      </c>
      <c r="BB8486" t="s">
        <v>68810</v>
      </c>
    </row>
    <row r="8487" spans="49:54" x14ac:dyDescent="0.3">
      <c r="AW8487" t="s">
        <v>68811</v>
      </c>
      <c r="BB8487" t="s">
        <v>68812</v>
      </c>
    </row>
    <row r="8488" spans="49:54" x14ac:dyDescent="0.3">
      <c r="AW8488" t="s">
        <v>68813</v>
      </c>
      <c r="BB8488" t="s">
        <v>68814</v>
      </c>
    </row>
    <row r="8489" spans="49:54" x14ac:dyDescent="0.3">
      <c r="AW8489" t="s">
        <v>68815</v>
      </c>
      <c r="BB8489" t="s">
        <v>68816</v>
      </c>
    </row>
    <row r="8490" spans="49:54" x14ac:dyDescent="0.3">
      <c r="AW8490" t="s">
        <v>68817</v>
      </c>
      <c r="BB8490" t="s">
        <v>68818</v>
      </c>
    </row>
    <row r="8491" spans="49:54" x14ac:dyDescent="0.3">
      <c r="AW8491" t="s">
        <v>68819</v>
      </c>
      <c r="BB8491" t="s">
        <v>68820</v>
      </c>
    </row>
    <row r="8492" spans="49:54" x14ac:dyDescent="0.3">
      <c r="AW8492" t="s">
        <v>68821</v>
      </c>
      <c r="BB8492" t="s">
        <v>68822</v>
      </c>
    </row>
    <row r="8493" spans="49:54" x14ac:dyDescent="0.3">
      <c r="AW8493" t="s">
        <v>68823</v>
      </c>
      <c r="BB8493" t="s">
        <v>68824</v>
      </c>
    </row>
    <row r="8494" spans="49:54" x14ac:dyDescent="0.3">
      <c r="AW8494" t="s">
        <v>68825</v>
      </c>
      <c r="BB8494" t="s">
        <v>68826</v>
      </c>
    </row>
    <row r="8495" spans="49:54" x14ac:dyDescent="0.3">
      <c r="AW8495" t="s">
        <v>68827</v>
      </c>
      <c r="BB8495" t="s">
        <v>68828</v>
      </c>
    </row>
    <row r="8496" spans="49:54" x14ac:dyDescent="0.3">
      <c r="AW8496" t="s">
        <v>68829</v>
      </c>
      <c r="BB8496" t="s">
        <v>68830</v>
      </c>
    </row>
    <row r="8497" spans="49:54" x14ac:dyDescent="0.3">
      <c r="AW8497" t="s">
        <v>68831</v>
      </c>
      <c r="BB8497" t="s">
        <v>68832</v>
      </c>
    </row>
    <row r="8498" spans="49:54" x14ac:dyDescent="0.3">
      <c r="AW8498" t="s">
        <v>68833</v>
      </c>
      <c r="BB8498" t="s">
        <v>68834</v>
      </c>
    </row>
    <row r="8499" spans="49:54" x14ac:dyDescent="0.3">
      <c r="AW8499" t="s">
        <v>68835</v>
      </c>
      <c r="BB8499" t="s">
        <v>68836</v>
      </c>
    </row>
    <row r="8500" spans="49:54" x14ac:dyDescent="0.3">
      <c r="AW8500" t="s">
        <v>68837</v>
      </c>
      <c r="BB8500" t="s">
        <v>68838</v>
      </c>
    </row>
    <row r="8501" spans="49:54" x14ac:dyDescent="0.3">
      <c r="AW8501" t="s">
        <v>68839</v>
      </c>
      <c r="BB8501" t="s">
        <v>68840</v>
      </c>
    </row>
    <row r="8502" spans="49:54" x14ac:dyDescent="0.3">
      <c r="AW8502" t="s">
        <v>68841</v>
      </c>
      <c r="BB8502" t="s">
        <v>68842</v>
      </c>
    </row>
    <row r="8503" spans="49:54" x14ac:dyDescent="0.3">
      <c r="AW8503" t="s">
        <v>68843</v>
      </c>
      <c r="BB8503" t="s">
        <v>68844</v>
      </c>
    </row>
    <row r="8504" spans="49:54" x14ac:dyDescent="0.3">
      <c r="AW8504" t="s">
        <v>68845</v>
      </c>
      <c r="BB8504" t="s">
        <v>68846</v>
      </c>
    </row>
    <row r="8505" spans="49:54" x14ac:dyDescent="0.3">
      <c r="AW8505" t="s">
        <v>68847</v>
      </c>
      <c r="BB8505" t="s">
        <v>68848</v>
      </c>
    </row>
    <row r="8506" spans="49:54" x14ac:dyDescent="0.3">
      <c r="AW8506" t="s">
        <v>68849</v>
      </c>
      <c r="BB8506" t="s">
        <v>68850</v>
      </c>
    </row>
    <row r="8507" spans="49:54" x14ac:dyDescent="0.3">
      <c r="AW8507" t="s">
        <v>68851</v>
      </c>
      <c r="BB8507" t="s">
        <v>68852</v>
      </c>
    </row>
    <row r="8508" spans="49:54" x14ac:dyDescent="0.3">
      <c r="AW8508" t="s">
        <v>68853</v>
      </c>
      <c r="BB8508" t="s">
        <v>68854</v>
      </c>
    </row>
    <row r="8509" spans="49:54" x14ac:dyDescent="0.3">
      <c r="AW8509" t="s">
        <v>68855</v>
      </c>
      <c r="BB8509" t="s">
        <v>68856</v>
      </c>
    </row>
    <row r="8510" spans="49:54" x14ac:dyDescent="0.3">
      <c r="AW8510" t="s">
        <v>68857</v>
      </c>
      <c r="BB8510" t="s">
        <v>68858</v>
      </c>
    </row>
    <row r="8511" spans="49:54" x14ac:dyDescent="0.3">
      <c r="AW8511" t="s">
        <v>68859</v>
      </c>
      <c r="BB8511" t="s">
        <v>68860</v>
      </c>
    </row>
    <row r="8512" spans="49:54" x14ac:dyDescent="0.3">
      <c r="AW8512" t="s">
        <v>68861</v>
      </c>
      <c r="BB8512" t="s">
        <v>68862</v>
      </c>
    </row>
    <row r="8513" spans="49:54" x14ac:dyDescent="0.3">
      <c r="AW8513" t="s">
        <v>68863</v>
      </c>
      <c r="BB8513" t="s">
        <v>68864</v>
      </c>
    </row>
    <row r="8514" spans="49:54" x14ac:dyDescent="0.3">
      <c r="AW8514" t="s">
        <v>68865</v>
      </c>
      <c r="BB8514" t="s">
        <v>68866</v>
      </c>
    </row>
    <row r="8515" spans="49:54" x14ac:dyDescent="0.3">
      <c r="AW8515" t="s">
        <v>68867</v>
      </c>
      <c r="BB8515" t="s">
        <v>68868</v>
      </c>
    </row>
    <row r="8516" spans="49:54" x14ac:dyDescent="0.3">
      <c r="AW8516" t="s">
        <v>68869</v>
      </c>
      <c r="BB8516" t="s">
        <v>68870</v>
      </c>
    </row>
    <row r="8517" spans="49:54" x14ac:dyDescent="0.3">
      <c r="AW8517" t="s">
        <v>68871</v>
      </c>
      <c r="BB8517" t="s">
        <v>14255</v>
      </c>
    </row>
    <row r="8518" spans="49:54" x14ac:dyDescent="0.3">
      <c r="AW8518" t="s">
        <v>68872</v>
      </c>
      <c r="BB8518" t="s">
        <v>68873</v>
      </c>
    </row>
    <row r="8519" spans="49:54" x14ac:dyDescent="0.3">
      <c r="AW8519" t="s">
        <v>68874</v>
      </c>
      <c r="BB8519" t="s">
        <v>68875</v>
      </c>
    </row>
    <row r="8520" spans="49:54" x14ac:dyDescent="0.3">
      <c r="AW8520" t="s">
        <v>68876</v>
      </c>
      <c r="BB8520" t="s">
        <v>68877</v>
      </c>
    </row>
    <row r="8521" spans="49:54" x14ac:dyDescent="0.3">
      <c r="AW8521" t="s">
        <v>68878</v>
      </c>
      <c r="BB8521" t="s">
        <v>68879</v>
      </c>
    </row>
    <row r="8522" spans="49:54" x14ac:dyDescent="0.3">
      <c r="AW8522" t="s">
        <v>28356</v>
      </c>
      <c r="BB8522" t="s">
        <v>68880</v>
      </c>
    </row>
    <row r="8523" spans="49:54" x14ac:dyDescent="0.3">
      <c r="AW8523" t="s">
        <v>68881</v>
      </c>
      <c r="BB8523" t="s">
        <v>68882</v>
      </c>
    </row>
    <row r="8524" spans="49:54" x14ac:dyDescent="0.3">
      <c r="AW8524" t="s">
        <v>68883</v>
      </c>
      <c r="BB8524" t="s">
        <v>68884</v>
      </c>
    </row>
    <row r="8525" spans="49:54" x14ac:dyDescent="0.3">
      <c r="AW8525" t="s">
        <v>68885</v>
      </c>
      <c r="BB8525" t="s">
        <v>68886</v>
      </c>
    </row>
    <row r="8526" spans="49:54" x14ac:dyDescent="0.3">
      <c r="AW8526" t="s">
        <v>68887</v>
      </c>
      <c r="BB8526" t="s">
        <v>68888</v>
      </c>
    </row>
    <row r="8527" spans="49:54" x14ac:dyDescent="0.3">
      <c r="AW8527" t="s">
        <v>68889</v>
      </c>
      <c r="BB8527" t="s">
        <v>68890</v>
      </c>
    </row>
    <row r="8528" spans="49:54" x14ac:dyDescent="0.3">
      <c r="AW8528" t="s">
        <v>68891</v>
      </c>
      <c r="BB8528" t="s">
        <v>68892</v>
      </c>
    </row>
    <row r="8529" spans="49:54" x14ac:dyDescent="0.3">
      <c r="AW8529" t="s">
        <v>68893</v>
      </c>
      <c r="BB8529" t="s">
        <v>68894</v>
      </c>
    </row>
    <row r="8530" spans="49:54" x14ac:dyDescent="0.3">
      <c r="AW8530" t="s">
        <v>28432</v>
      </c>
      <c r="BB8530" t="s">
        <v>68895</v>
      </c>
    </row>
    <row r="8531" spans="49:54" x14ac:dyDescent="0.3">
      <c r="AW8531" t="s">
        <v>68896</v>
      </c>
      <c r="BB8531" t="s">
        <v>68897</v>
      </c>
    </row>
    <row r="8532" spans="49:54" x14ac:dyDescent="0.3">
      <c r="AW8532" t="s">
        <v>68898</v>
      </c>
      <c r="BB8532" t="s">
        <v>68899</v>
      </c>
    </row>
    <row r="8533" spans="49:54" x14ac:dyDescent="0.3">
      <c r="AW8533" t="s">
        <v>68900</v>
      </c>
      <c r="BB8533" t="s">
        <v>68901</v>
      </c>
    </row>
    <row r="8534" spans="49:54" x14ac:dyDescent="0.3">
      <c r="AW8534" t="s">
        <v>68902</v>
      </c>
      <c r="BB8534" t="s">
        <v>68903</v>
      </c>
    </row>
    <row r="8535" spans="49:54" x14ac:dyDescent="0.3">
      <c r="AW8535" t="s">
        <v>68904</v>
      </c>
      <c r="BB8535" t="s">
        <v>68905</v>
      </c>
    </row>
    <row r="8536" spans="49:54" x14ac:dyDescent="0.3">
      <c r="AW8536" t="s">
        <v>68906</v>
      </c>
      <c r="BB8536" t="s">
        <v>68907</v>
      </c>
    </row>
    <row r="8537" spans="49:54" x14ac:dyDescent="0.3">
      <c r="AW8537" t="s">
        <v>68908</v>
      </c>
      <c r="BB8537" t="s">
        <v>68909</v>
      </c>
    </row>
    <row r="8538" spans="49:54" x14ac:dyDescent="0.3">
      <c r="AW8538" t="s">
        <v>68910</v>
      </c>
      <c r="BB8538" t="s">
        <v>68911</v>
      </c>
    </row>
    <row r="8539" spans="49:54" x14ac:dyDescent="0.3">
      <c r="AW8539" t="s">
        <v>68912</v>
      </c>
      <c r="BB8539" t="s">
        <v>68913</v>
      </c>
    </row>
    <row r="8540" spans="49:54" x14ac:dyDescent="0.3">
      <c r="AW8540" t="s">
        <v>68914</v>
      </c>
      <c r="BB8540" t="s">
        <v>68915</v>
      </c>
    </row>
    <row r="8541" spans="49:54" x14ac:dyDescent="0.3">
      <c r="AW8541" t="s">
        <v>68916</v>
      </c>
      <c r="BB8541" t="s">
        <v>68917</v>
      </c>
    </row>
    <row r="8542" spans="49:54" x14ac:dyDescent="0.3">
      <c r="AW8542" t="s">
        <v>68918</v>
      </c>
      <c r="BB8542" t="s">
        <v>68919</v>
      </c>
    </row>
    <row r="8543" spans="49:54" x14ac:dyDescent="0.3">
      <c r="AW8543" t="s">
        <v>68920</v>
      </c>
      <c r="BB8543" t="s">
        <v>68921</v>
      </c>
    </row>
    <row r="8544" spans="49:54" x14ac:dyDescent="0.3">
      <c r="AW8544" t="s">
        <v>68922</v>
      </c>
      <c r="BB8544" t="s">
        <v>68923</v>
      </c>
    </row>
    <row r="8545" spans="49:54" x14ac:dyDescent="0.3">
      <c r="AW8545" t="s">
        <v>68924</v>
      </c>
      <c r="BB8545" t="s">
        <v>68925</v>
      </c>
    </row>
    <row r="8546" spans="49:54" x14ac:dyDescent="0.3">
      <c r="AW8546" t="s">
        <v>68926</v>
      </c>
      <c r="BB8546" t="s">
        <v>68927</v>
      </c>
    </row>
    <row r="8547" spans="49:54" x14ac:dyDescent="0.3">
      <c r="AW8547" t="s">
        <v>68928</v>
      </c>
      <c r="BB8547" t="s">
        <v>68929</v>
      </c>
    </row>
    <row r="8548" spans="49:54" x14ac:dyDescent="0.3">
      <c r="AW8548" t="s">
        <v>68930</v>
      </c>
      <c r="BB8548" t="s">
        <v>68931</v>
      </c>
    </row>
    <row r="8549" spans="49:54" x14ac:dyDescent="0.3">
      <c r="AW8549" t="s">
        <v>68932</v>
      </c>
      <c r="BB8549" t="s">
        <v>68933</v>
      </c>
    </row>
    <row r="8550" spans="49:54" x14ac:dyDescent="0.3">
      <c r="AW8550" t="s">
        <v>68934</v>
      </c>
      <c r="BB8550" t="s">
        <v>68935</v>
      </c>
    </row>
    <row r="8551" spans="49:54" x14ac:dyDescent="0.3">
      <c r="AW8551" t="s">
        <v>68936</v>
      </c>
      <c r="BB8551" t="s">
        <v>68937</v>
      </c>
    </row>
    <row r="8552" spans="49:54" x14ac:dyDescent="0.3">
      <c r="AW8552" t="s">
        <v>68938</v>
      </c>
      <c r="BB8552" t="s">
        <v>68939</v>
      </c>
    </row>
    <row r="8553" spans="49:54" x14ac:dyDescent="0.3">
      <c r="AW8553" t="s">
        <v>68940</v>
      </c>
      <c r="BB8553" t="s">
        <v>68941</v>
      </c>
    </row>
    <row r="8554" spans="49:54" x14ac:dyDescent="0.3">
      <c r="AW8554" t="s">
        <v>68942</v>
      </c>
      <c r="BB8554" t="s">
        <v>68943</v>
      </c>
    </row>
    <row r="8555" spans="49:54" x14ac:dyDescent="0.3">
      <c r="AW8555" t="s">
        <v>68944</v>
      </c>
      <c r="BB8555" t="s">
        <v>68945</v>
      </c>
    </row>
    <row r="8556" spans="49:54" x14ac:dyDescent="0.3">
      <c r="AW8556" t="s">
        <v>68946</v>
      </c>
      <c r="BB8556" t="s">
        <v>68947</v>
      </c>
    </row>
    <row r="8557" spans="49:54" x14ac:dyDescent="0.3">
      <c r="AW8557" t="s">
        <v>68948</v>
      </c>
      <c r="BB8557" t="s">
        <v>68949</v>
      </c>
    </row>
    <row r="8558" spans="49:54" x14ac:dyDescent="0.3">
      <c r="AW8558" t="s">
        <v>68950</v>
      </c>
      <c r="BB8558" t="s">
        <v>68951</v>
      </c>
    </row>
    <row r="8559" spans="49:54" x14ac:dyDescent="0.3">
      <c r="AW8559" t="s">
        <v>68952</v>
      </c>
      <c r="BB8559" t="s">
        <v>68953</v>
      </c>
    </row>
    <row r="8560" spans="49:54" x14ac:dyDescent="0.3">
      <c r="AW8560" t="s">
        <v>68954</v>
      </c>
      <c r="BB8560" t="s">
        <v>68955</v>
      </c>
    </row>
    <row r="8561" spans="49:54" x14ac:dyDescent="0.3">
      <c r="AW8561" t="s">
        <v>68956</v>
      </c>
      <c r="BB8561" t="s">
        <v>68957</v>
      </c>
    </row>
    <row r="8562" spans="49:54" x14ac:dyDescent="0.3">
      <c r="AW8562" t="s">
        <v>68958</v>
      </c>
      <c r="BB8562" t="s">
        <v>68959</v>
      </c>
    </row>
    <row r="8563" spans="49:54" x14ac:dyDescent="0.3">
      <c r="AW8563" t="s">
        <v>68960</v>
      </c>
      <c r="BB8563" t="s">
        <v>68961</v>
      </c>
    </row>
    <row r="8564" spans="49:54" x14ac:dyDescent="0.3">
      <c r="AW8564" t="s">
        <v>68962</v>
      </c>
      <c r="BB8564" t="s">
        <v>68963</v>
      </c>
    </row>
    <row r="8565" spans="49:54" x14ac:dyDescent="0.3">
      <c r="AW8565" t="s">
        <v>68964</v>
      </c>
      <c r="BB8565" t="s">
        <v>68965</v>
      </c>
    </row>
    <row r="8566" spans="49:54" x14ac:dyDescent="0.3">
      <c r="AW8566" t="s">
        <v>68966</v>
      </c>
      <c r="BB8566" t="s">
        <v>68967</v>
      </c>
    </row>
    <row r="8567" spans="49:54" x14ac:dyDescent="0.3">
      <c r="AW8567" t="s">
        <v>68968</v>
      </c>
      <c r="BB8567" t="s">
        <v>68969</v>
      </c>
    </row>
    <row r="8568" spans="49:54" x14ac:dyDescent="0.3">
      <c r="AW8568" t="s">
        <v>68970</v>
      </c>
      <c r="BB8568" t="s">
        <v>68971</v>
      </c>
    </row>
    <row r="8569" spans="49:54" x14ac:dyDescent="0.3">
      <c r="AW8569" t="s">
        <v>68972</v>
      </c>
      <c r="BB8569" t="s">
        <v>68973</v>
      </c>
    </row>
    <row r="8570" spans="49:54" x14ac:dyDescent="0.3">
      <c r="AW8570" t="s">
        <v>68974</v>
      </c>
      <c r="BB8570" t="s">
        <v>68975</v>
      </c>
    </row>
    <row r="8571" spans="49:54" x14ac:dyDescent="0.3">
      <c r="AW8571" t="s">
        <v>68976</v>
      </c>
      <c r="BB8571" t="s">
        <v>68977</v>
      </c>
    </row>
    <row r="8572" spans="49:54" x14ac:dyDescent="0.3">
      <c r="AW8572" t="s">
        <v>68978</v>
      </c>
      <c r="BB8572" t="s">
        <v>68979</v>
      </c>
    </row>
    <row r="8573" spans="49:54" x14ac:dyDescent="0.3">
      <c r="AW8573" t="s">
        <v>68980</v>
      </c>
      <c r="BB8573" t="s">
        <v>68981</v>
      </c>
    </row>
    <row r="8574" spans="49:54" x14ac:dyDescent="0.3">
      <c r="AW8574" t="s">
        <v>68982</v>
      </c>
      <c r="BB8574" t="s">
        <v>68983</v>
      </c>
    </row>
    <row r="8575" spans="49:54" x14ac:dyDescent="0.3">
      <c r="AW8575" t="s">
        <v>68984</v>
      </c>
      <c r="BB8575" t="s">
        <v>68985</v>
      </c>
    </row>
    <row r="8576" spans="49:54" x14ac:dyDescent="0.3">
      <c r="AW8576" t="s">
        <v>68986</v>
      </c>
      <c r="BB8576" t="s">
        <v>68987</v>
      </c>
    </row>
    <row r="8577" spans="49:54" x14ac:dyDescent="0.3">
      <c r="AW8577" t="s">
        <v>68988</v>
      </c>
      <c r="BB8577" t="s">
        <v>68989</v>
      </c>
    </row>
    <row r="8578" spans="49:54" x14ac:dyDescent="0.3">
      <c r="AW8578" t="s">
        <v>68990</v>
      </c>
      <c r="BB8578" t="s">
        <v>68991</v>
      </c>
    </row>
    <row r="8579" spans="49:54" x14ac:dyDescent="0.3">
      <c r="AW8579" t="s">
        <v>68992</v>
      </c>
      <c r="BB8579" t="s">
        <v>68993</v>
      </c>
    </row>
    <row r="8580" spans="49:54" x14ac:dyDescent="0.3">
      <c r="AW8580" t="s">
        <v>68994</v>
      </c>
      <c r="BB8580" t="s">
        <v>68995</v>
      </c>
    </row>
    <row r="8581" spans="49:54" x14ac:dyDescent="0.3">
      <c r="AW8581" t="s">
        <v>68996</v>
      </c>
      <c r="BB8581" t="s">
        <v>68997</v>
      </c>
    </row>
    <row r="8582" spans="49:54" x14ac:dyDescent="0.3">
      <c r="AW8582" t="s">
        <v>68998</v>
      </c>
      <c r="BB8582" t="s">
        <v>68999</v>
      </c>
    </row>
    <row r="8583" spans="49:54" x14ac:dyDescent="0.3">
      <c r="AW8583" t="s">
        <v>69000</v>
      </c>
      <c r="BB8583" t="s">
        <v>69001</v>
      </c>
    </row>
    <row r="8584" spans="49:54" x14ac:dyDescent="0.3">
      <c r="AW8584" t="s">
        <v>69002</v>
      </c>
      <c r="BB8584" t="s">
        <v>69003</v>
      </c>
    </row>
    <row r="8585" spans="49:54" x14ac:dyDescent="0.3">
      <c r="AW8585" t="s">
        <v>69004</v>
      </c>
      <c r="BB8585" t="s">
        <v>69005</v>
      </c>
    </row>
    <row r="8586" spans="49:54" x14ac:dyDescent="0.3">
      <c r="AW8586" t="s">
        <v>69006</v>
      </c>
      <c r="BB8586" t="s">
        <v>69007</v>
      </c>
    </row>
    <row r="8587" spans="49:54" x14ac:dyDescent="0.3">
      <c r="AW8587" t="s">
        <v>69008</v>
      </c>
      <c r="BB8587" t="s">
        <v>69009</v>
      </c>
    </row>
    <row r="8588" spans="49:54" x14ac:dyDescent="0.3">
      <c r="AW8588" t="s">
        <v>69010</v>
      </c>
      <c r="BB8588" t="s">
        <v>69011</v>
      </c>
    </row>
    <row r="8589" spans="49:54" x14ac:dyDescent="0.3">
      <c r="AW8589" t="s">
        <v>69012</v>
      </c>
      <c r="BB8589" t="s">
        <v>69013</v>
      </c>
    </row>
    <row r="8590" spans="49:54" x14ac:dyDescent="0.3">
      <c r="AW8590" t="s">
        <v>69014</v>
      </c>
      <c r="BB8590" t="s">
        <v>69015</v>
      </c>
    </row>
    <row r="8591" spans="49:54" x14ac:dyDescent="0.3">
      <c r="AW8591" t="s">
        <v>69016</v>
      </c>
      <c r="BB8591" t="s">
        <v>69017</v>
      </c>
    </row>
    <row r="8592" spans="49:54" x14ac:dyDescent="0.3">
      <c r="AW8592" t="s">
        <v>69018</v>
      </c>
      <c r="BB8592" t="s">
        <v>69019</v>
      </c>
    </row>
    <row r="8593" spans="49:54" x14ac:dyDescent="0.3">
      <c r="AW8593" t="s">
        <v>69020</v>
      </c>
      <c r="BB8593" t="s">
        <v>69021</v>
      </c>
    </row>
    <row r="8594" spans="49:54" x14ac:dyDescent="0.3">
      <c r="AW8594" t="s">
        <v>69022</v>
      </c>
      <c r="BB8594" t="s">
        <v>69023</v>
      </c>
    </row>
    <row r="8595" spans="49:54" x14ac:dyDescent="0.3">
      <c r="AW8595" t="s">
        <v>69024</v>
      </c>
      <c r="BB8595" t="s">
        <v>69025</v>
      </c>
    </row>
    <row r="8596" spans="49:54" x14ac:dyDescent="0.3">
      <c r="AW8596" t="s">
        <v>69026</v>
      </c>
      <c r="BB8596" t="s">
        <v>69027</v>
      </c>
    </row>
    <row r="8597" spans="49:54" x14ac:dyDescent="0.3">
      <c r="AW8597" t="s">
        <v>69028</v>
      </c>
      <c r="BB8597" t="s">
        <v>69029</v>
      </c>
    </row>
    <row r="8598" spans="49:54" x14ac:dyDescent="0.3">
      <c r="AW8598" t="s">
        <v>69030</v>
      </c>
      <c r="BB8598" t="s">
        <v>69031</v>
      </c>
    </row>
    <row r="8599" spans="49:54" x14ac:dyDescent="0.3">
      <c r="AW8599" t="s">
        <v>69032</v>
      </c>
      <c r="BB8599" t="s">
        <v>69033</v>
      </c>
    </row>
    <row r="8600" spans="49:54" x14ac:dyDescent="0.3">
      <c r="AW8600" t="s">
        <v>30841</v>
      </c>
      <c r="BB8600" t="s">
        <v>69034</v>
      </c>
    </row>
    <row r="8601" spans="49:54" x14ac:dyDescent="0.3">
      <c r="AW8601" t="s">
        <v>69035</v>
      </c>
      <c r="BB8601" t="s">
        <v>69036</v>
      </c>
    </row>
    <row r="8602" spans="49:54" x14ac:dyDescent="0.3">
      <c r="AW8602" t="s">
        <v>69037</v>
      </c>
      <c r="BB8602" t="s">
        <v>69038</v>
      </c>
    </row>
    <row r="8603" spans="49:54" x14ac:dyDescent="0.3">
      <c r="AW8603" t="s">
        <v>69039</v>
      </c>
      <c r="BB8603" t="s">
        <v>69040</v>
      </c>
    </row>
    <row r="8604" spans="49:54" x14ac:dyDescent="0.3">
      <c r="AW8604" t="s">
        <v>69041</v>
      </c>
      <c r="BB8604" t="s">
        <v>69042</v>
      </c>
    </row>
    <row r="8605" spans="49:54" x14ac:dyDescent="0.3">
      <c r="AW8605" t="s">
        <v>69043</v>
      </c>
      <c r="BB8605" t="s">
        <v>69044</v>
      </c>
    </row>
    <row r="8606" spans="49:54" x14ac:dyDescent="0.3">
      <c r="AW8606" t="s">
        <v>69045</v>
      </c>
      <c r="BB8606" t="s">
        <v>69046</v>
      </c>
    </row>
    <row r="8607" spans="49:54" x14ac:dyDescent="0.3">
      <c r="AW8607" t="s">
        <v>69047</v>
      </c>
      <c r="BB8607" t="s">
        <v>69048</v>
      </c>
    </row>
    <row r="8608" spans="49:54" x14ac:dyDescent="0.3">
      <c r="AW8608" t="s">
        <v>69049</v>
      </c>
      <c r="BB8608" t="s">
        <v>69050</v>
      </c>
    </row>
    <row r="8609" spans="49:54" x14ac:dyDescent="0.3">
      <c r="AW8609" t="s">
        <v>69051</v>
      </c>
      <c r="BB8609" t="s">
        <v>69052</v>
      </c>
    </row>
    <row r="8610" spans="49:54" x14ac:dyDescent="0.3">
      <c r="AW8610" t="s">
        <v>69053</v>
      </c>
      <c r="BB8610" t="s">
        <v>69054</v>
      </c>
    </row>
    <row r="8611" spans="49:54" x14ac:dyDescent="0.3">
      <c r="AW8611" t="s">
        <v>69055</v>
      </c>
      <c r="BB8611" t="s">
        <v>69056</v>
      </c>
    </row>
    <row r="8612" spans="49:54" x14ac:dyDescent="0.3">
      <c r="AW8612" t="s">
        <v>69057</v>
      </c>
      <c r="BB8612" t="s">
        <v>69058</v>
      </c>
    </row>
    <row r="8613" spans="49:54" x14ac:dyDescent="0.3">
      <c r="AW8613" t="s">
        <v>69059</v>
      </c>
      <c r="BB8613" t="s">
        <v>69060</v>
      </c>
    </row>
    <row r="8614" spans="49:54" x14ac:dyDescent="0.3">
      <c r="AW8614" t="s">
        <v>69061</v>
      </c>
      <c r="BB8614" t="s">
        <v>69062</v>
      </c>
    </row>
    <row r="8615" spans="49:54" x14ac:dyDescent="0.3">
      <c r="AW8615" t="s">
        <v>69063</v>
      </c>
      <c r="BB8615" t="s">
        <v>69064</v>
      </c>
    </row>
    <row r="8616" spans="49:54" x14ac:dyDescent="0.3">
      <c r="AW8616" t="s">
        <v>69065</v>
      </c>
      <c r="BB8616" t="s">
        <v>69066</v>
      </c>
    </row>
    <row r="8617" spans="49:54" x14ac:dyDescent="0.3">
      <c r="AW8617" t="s">
        <v>69067</v>
      </c>
      <c r="BB8617" t="s">
        <v>69068</v>
      </c>
    </row>
    <row r="8618" spans="49:54" x14ac:dyDescent="0.3">
      <c r="AW8618" t="s">
        <v>69069</v>
      </c>
      <c r="BB8618" t="s">
        <v>69070</v>
      </c>
    </row>
    <row r="8619" spans="49:54" x14ac:dyDescent="0.3">
      <c r="AW8619" t="s">
        <v>69071</v>
      </c>
      <c r="BB8619" t="s">
        <v>69072</v>
      </c>
    </row>
    <row r="8620" spans="49:54" x14ac:dyDescent="0.3">
      <c r="AW8620" t="s">
        <v>69073</v>
      </c>
      <c r="BB8620" t="s">
        <v>69074</v>
      </c>
    </row>
    <row r="8621" spans="49:54" x14ac:dyDescent="0.3">
      <c r="AW8621" t="s">
        <v>69075</v>
      </c>
      <c r="BB8621" t="s">
        <v>69076</v>
      </c>
    </row>
    <row r="8622" spans="49:54" x14ac:dyDescent="0.3">
      <c r="AW8622" t="s">
        <v>69077</v>
      </c>
      <c r="BB8622" t="s">
        <v>69078</v>
      </c>
    </row>
    <row r="8623" spans="49:54" x14ac:dyDescent="0.3">
      <c r="AW8623" t="s">
        <v>69079</v>
      </c>
      <c r="BB8623" t="s">
        <v>69080</v>
      </c>
    </row>
    <row r="8624" spans="49:54" x14ac:dyDescent="0.3">
      <c r="AW8624" t="s">
        <v>69081</v>
      </c>
      <c r="BB8624" t="s">
        <v>69082</v>
      </c>
    </row>
    <row r="8625" spans="49:54" x14ac:dyDescent="0.3">
      <c r="AW8625" t="s">
        <v>69083</v>
      </c>
      <c r="BB8625" t="s">
        <v>69084</v>
      </c>
    </row>
    <row r="8626" spans="49:54" x14ac:dyDescent="0.3">
      <c r="AW8626" t="s">
        <v>69085</v>
      </c>
      <c r="BB8626" t="s">
        <v>69086</v>
      </c>
    </row>
    <row r="8627" spans="49:54" x14ac:dyDescent="0.3">
      <c r="AW8627" t="s">
        <v>69087</v>
      </c>
      <c r="BB8627" t="s">
        <v>69088</v>
      </c>
    </row>
    <row r="8628" spans="49:54" x14ac:dyDescent="0.3">
      <c r="AW8628" t="s">
        <v>69089</v>
      </c>
      <c r="BB8628" t="s">
        <v>69090</v>
      </c>
    </row>
    <row r="8629" spans="49:54" x14ac:dyDescent="0.3">
      <c r="AW8629" t="s">
        <v>69091</v>
      </c>
      <c r="BB8629" t="s">
        <v>69092</v>
      </c>
    </row>
    <row r="8630" spans="49:54" x14ac:dyDescent="0.3">
      <c r="AW8630" t="s">
        <v>69093</v>
      </c>
      <c r="BB8630" t="s">
        <v>69094</v>
      </c>
    </row>
    <row r="8631" spans="49:54" x14ac:dyDescent="0.3">
      <c r="AW8631" t="s">
        <v>69095</v>
      </c>
      <c r="BB8631" t="s">
        <v>69096</v>
      </c>
    </row>
    <row r="8632" spans="49:54" x14ac:dyDescent="0.3">
      <c r="AW8632" t="s">
        <v>69097</v>
      </c>
      <c r="BB8632" t="s">
        <v>69098</v>
      </c>
    </row>
    <row r="8633" spans="49:54" x14ac:dyDescent="0.3">
      <c r="AW8633" t="s">
        <v>69099</v>
      </c>
      <c r="BB8633" t="s">
        <v>69100</v>
      </c>
    </row>
    <row r="8634" spans="49:54" x14ac:dyDescent="0.3">
      <c r="AW8634" t="s">
        <v>69101</v>
      </c>
      <c r="BB8634" t="s">
        <v>69102</v>
      </c>
    </row>
    <row r="8635" spans="49:54" x14ac:dyDescent="0.3">
      <c r="AW8635" t="s">
        <v>69103</v>
      </c>
      <c r="BB8635" t="s">
        <v>69104</v>
      </c>
    </row>
    <row r="8636" spans="49:54" x14ac:dyDescent="0.3">
      <c r="AW8636" t="s">
        <v>69105</v>
      </c>
      <c r="BB8636" t="s">
        <v>69106</v>
      </c>
    </row>
    <row r="8637" spans="49:54" x14ac:dyDescent="0.3">
      <c r="AW8637" t="s">
        <v>69107</v>
      </c>
      <c r="BB8637" t="s">
        <v>69108</v>
      </c>
    </row>
    <row r="8638" spans="49:54" x14ac:dyDescent="0.3">
      <c r="AW8638" t="s">
        <v>69109</v>
      </c>
      <c r="BB8638" t="s">
        <v>69110</v>
      </c>
    </row>
    <row r="8639" spans="49:54" x14ac:dyDescent="0.3">
      <c r="AW8639" t="s">
        <v>69111</v>
      </c>
      <c r="BB8639" t="s">
        <v>69112</v>
      </c>
    </row>
    <row r="8640" spans="49:54" x14ac:dyDescent="0.3">
      <c r="AW8640" t="s">
        <v>69113</v>
      </c>
      <c r="BB8640" t="s">
        <v>69114</v>
      </c>
    </row>
    <row r="8641" spans="49:54" x14ac:dyDescent="0.3">
      <c r="AW8641" t="s">
        <v>69115</v>
      </c>
      <c r="BB8641" t="s">
        <v>69116</v>
      </c>
    </row>
    <row r="8642" spans="49:54" x14ac:dyDescent="0.3">
      <c r="AW8642" t="s">
        <v>69117</v>
      </c>
      <c r="BB8642" t="s">
        <v>69118</v>
      </c>
    </row>
    <row r="8643" spans="49:54" x14ac:dyDescent="0.3">
      <c r="AW8643" t="s">
        <v>69119</v>
      </c>
      <c r="BB8643" t="s">
        <v>69120</v>
      </c>
    </row>
    <row r="8644" spans="49:54" x14ac:dyDescent="0.3">
      <c r="AW8644" t="s">
        <v>69121</v>
      </c>
      <c r="BB8644" t="s">
        <v>69122</v>
      </c>
    </row>
    <row r="8645" spans="49:54" x14ac:dyDescent="0.3">
      <c r="AW8645" t="s">
        <v>69123</v>
      </c>
      <c r="BB8645" t="s">
        <v>69124</v>
      </c>
    </row>
    <row r="8646" spans="49:54" x14ac:dyDescent="0.3">
      <c r="AW8646" t="s">
        <v>69125</v>
      </c>
      <c r="BB8646" t="s">
        <v>69126</v>
      </c>
    </row>
    <row r="8647" spans="49:54" x14ac:dyDescent="0.3">
      <c r="AW8647" t="s">
        <v>69127</v>
      </c>
      <c r="BB8647" t="s">
        <v>69128</v>
      </c>
    </row>
    <row r="8648" spans="49:54" x14ac:dyDescent="0.3">
      <c r="AW8648" t="s">
        <v>69129</v>
      </c>
      <c r="BB8648" t="s">
        <v>69130</v>
      </c>
    </row>
    <row r="8649" spans="49:54" x14ac:dyDescent="0.3">
      <c r="AW8649" t="s">
        <v>69131</v>
      </c>
      <c r="BB8649" t="s">
        <v>69132</v>
      </c>
    </row>
    <row r="8650" spans="49:54" x14ac:dyDescent="0.3">
      <c r="AW8650" t="s">
        <v>69133</v>
      </c>
      <c r="BB8650" t="s">
        <v>69134</v>
      </c>
    </row>
    <row r="8651" spans="49:54" x14ac:dyDescent="0.3">
      <c r="AW8651" t="s">
        <v>69135</v>
      </c>
      <c r="BB8651" t="s">
        <v>69136</v>
      </c>
    </row>
    <row r="8652" spans="49:54" x14ac:dyDescent="0.3">
      <c r="AW8652" t="s">
        <v>69137</v>
      </c>
      <c r="BB8652" t="s">
        <v>69138</v>
      </c>
    </row>
    <row r="8653" spans="49:54" x14ac:dyDescent="0.3">
      <c r="AW8653" t="s">
        <v>69139</v>
      </c>
      <c r="BB8653" t="s">
        <v>69140</v>
      </c>
    </row>
    <row r="8654" spans="49:54" x14ac:dyDescent="0.3">
      <c r="AW8654" t="s">
        <v>69141</v>
      </c>
      <c r="BB8654" t="s">
        <v>69142</v>
      </c>
    </row>
    <row r="8655" spans="49:54" x14ac:dyDescent="0.3">
      <c r="AW8655" t="s">
        <v>69143</v>
      </c>
      <c r="BB8655" t="s">
        <v>69144</v>
      </c>
    </row>
    <row r="8656" spans="49:54" x14ac:dyDescent="0.3">
      <c r="AW8656" t="s">
        <v>69145</v>
      </c>
      <c r="BB8656" t="s">
        <v>69146</v>
      </c>
    </row>
    <row r="8657" spans="49:54" x14ac:dyDescent="0.3">
      <c r="AW8657" t="s">
        <v>69147</v>
      </c>
      <c r="BB8657" t="s">
        <v>69148</v>
      </c>
    </row>
    <row r="8658" spans="49:54" x14ac:dyDescent="0.3">
      <c r="AW8658" t="s">
        <v>69149</v>
      </c>
      <c r="BB8658" t="s">
        <v>69150</v>
      </c>
    </row>
    <row r="8659" spans="49:54" x14ac:dyDescent="0.3">
      <c r="AW8659" t="s">
        <v>69151</v>
      </c>
      <c r="BB8659" t="s">
        <v>69152</v>
      </c>
    </row>
    <row r="8660" spans="49:54" x14ac:dyDescent="0.3">
      <c r="AW8660" t="s">
        <v>69153</v>
      </c>
      <c r="BB8660" t="s">
        <v>69154</v>
      </c>
    </row>
    <row r="8661" spans="49:54" x14ac:dyDescent="0.3">
      <c r="AW8661" t="s">
        <v>69155</v>
      </c>
      <c r="BB8661" t="s">
        <v>69156</v>
      </c>
    </row>
    <row r="8662" spans="49:54" x14ac:dyDescent="0.3">
      <c r="AW8662" t="s">
        <v>69157</v>
      </c>
      <c r="BB8662" t="s">
        <v>69158</v>
      </c>
    </row>
    <row r="8663" spans="49:54" x14ac:dyDescent="0.3">
      <c r="AW8663" t="s">
        <v>69159</v>
      </c>
      <c r="BB8663" t="s">
        <v>69160</v>
      </c>
    </row>
    <row r="8664" spans="49:54" x14ac:dyDescent="0.3">
      <c r="AW8664" t="s">
        <v>69161</v>
      </c>
      <c r="BB8664" t="s">
        <v>69162</v>
      </c>
    </row>
    <row r="8665" spans="49:54" x14ac:dyDescent="0.3">
      <c r="AW8665" t="s">
        <v>69163</v>
      </c>
      <c r="BB8665" t="s">
        <v>69164</v>
      </c>
    </row>
    <row r="8666" spans="49:54" x14ac:dyDescent="0.3">
      <c r="AW8666" t="s">
        <v>69165</v>
      </c>
      <c r="BB8666" t="s">
        <v>69166</v>
      </c>
    </row>
    <row r="8667" spans="49:54" x14ac:dyDescent="0.3">
      <c r="AW8667" t="s">
        <v>69167</v>
      </c>
      <c r="BB8667" t="s">
        <v>69168</v>
      </c>
    </row>
    <row r="8668" spans="49:54" x14ac:dyDescent="0.3">
      <c r="AW8668" t="s">
        <v>69169</v>
      </c>
      <c r="BB8668" t="s">
        <v>69170</v>
      </c>
    </row>
    <row r="8669" spans="49:54" x14ac:dyDescent="0.3">
      <c r="AW8669" t="s">
        <v>69171</v>
      </c>
      <c r="BB8669" t="s">
        <v>69172</v>
      </c>
    </row>
    <row r="8670" spans="49:54" x14ac:dyDescent="0.3">
      <c r="AW8670" t="s">
        <v>69173</v>
      </c>
      <c r="BB8670" t="s">
        <v>69174</v>
      </c>
    </row>
    <row r="8671" spans="49:54" x14ac:dyDescent="0.3">
      <c r="AW8671" t="s">
        <v>69175</v>
      </c>
      <c r="BB8671" t="s">
        <v>69176</v>
      </c>
    </row>
    <row r="8672" spans="49:54" x14ac:dyDescent="0.3">
      <c r="AW8672" t="s">
        <v>69177</v>
      </c>
      <c r="BB8672" t="s">
        <v>69178</v>
      </c>
    </row>
    <row r="8673" spans="49:54" x14ac:dyDescent="0.3">
      <c r="AW8673" t="s">
        <v>69179</v>
      </c>
      <c r="BB8673" t="s">
        <v>69180</v>
      </c>
    </row>
    <row r="8674" spans="49:54" x14ac:dyDescent="0.3">
      <c r="AW8674" t="s">
        <v>69181</v>
      </c>
      <c r="BB8674" t="s">
        <v>69182</v>
      </c>
    </row>
    <row r="8675" spans="49:54" x14ac:dyDescent="0.3">
      <c r="AW8675" t="s">
        <v>69183</v>
      </c>
      <c r="BB8675" t="s">
        <v>69184</v>
      </c>
    </row>
    <row r="8676" spans="49:54" x14ac:dyDescent="0.3">
      <c r="AW8676" t="s">
        <v>69185</v>
      </c>
      <c r="BB8676" t="s">
        <v>69186</v>
      </c>
    </row>
    <row r="8677" spans="49:54" x14ac:dyDescent="0.3">
      <c r="AW8677" t="s">
        <v>69187</v>
      </c>
      <c r="BB8677" t="s">
        <v>69188</v>
      </c>
    </row>
    <row r="8678" spans="49:54" x14ac:dyDescent="0.3">
      <c r="AW8678" t="s">
        <v>69189</v>
      </c>
      <c r="BB8678" t="s">
        <v>69190</v>
      </c>
    </row>
    <row r="8679" spans="49:54" x14ac:dyDescent="0.3">
      <c r="AW8679" t="s">
        <v>69191</v>
      </c>
      <c r="BB8679" t="s">
        <v>69192</v>
      </c>
    </row>
    <row r="8680" spans="49:54" x14ac:dyDescent="0.3">
      <c r="AW8680" t="s">
        <v>69193</v>
      </c>
      <c r="BB8680" t="s">
        <v>69194</v>
      </c>
    </row>
    <row r="8681" spans="49:54" x14ac:dyDescent="0.3">
      <c r="AW8681" t="s">
        <v>69195</v>
      </c>
      <c r="BB8681" t="s">
        <v>69196</v>
      </c>
    </row>
    <row r="8682" spans="49:54" x14ac:dyDescent="0.3">
      <c r="AW8682" t="s">
        <v>69197</v>
      </c>
      <c r="BB8682" t="s">
        <v>69198</v>
      </c>
    </row>
    <row r="8683" spans="49:54" x14ac:dyDescent="0.3">
      <c r="AW8683" t="s">
        <v>69199</v>
      </c>
      <c r="BB8683" t="s">
        <v>69200</v>
      </c>
    </row>
    <row r="8684" spans="49:54" x14ac:dyDescent="0.3">
      <c r="AW8684" t="s">
        <v>69201</v>
      </c>
      <c r="BB8684" t="s">
        <v>69202</v>
      </c>
    </row>
    <row r="8685" spans="49:54" x14ac:dyDescent="0.3">
      <c r="AW8685" t="s">
        <v>69203</v>
      </c>
      <c r="BB8685" t="s">
        <v>69204</v>
      </c>
    </row>
    <row r="8686" spans="49:54" x14ac:dyDescent="0.3">
      <c r="AW8686" t="s">
        <v>69205</v>
      </c>
      <c r="BB8686" t="s">
        <v>69206</v>
      </c>
    </row>
    <row r="8687" spans="49:54" x14ac:dyDescent="0.3">
      <c r="AW8687" t="s">
        <v>69207</v>
      </c>
      <c r="BB8687" t="s">
        <v>69208</v>
      </c>
    </row>
    <row r="8688" spans="49:54" x14ac:dyDescent="0.3">
      <c r="AW8688" t="s">
        <v>69209</v>
      </c>
      <c r="BB8688" t="s">
        <v>69210</v>
      </c>
    </row>
    <row r="8689" spans="49:54" x14ac:dyDescent="0.3">
      <c r="AW8689" t="s">
        <v>69211</v>
      </c>
      <c r="BB8689" t="s">
        <v>69212</v>
      </c>
    </row>
    <row r="8690" spans="49:54" x14ac:dyDescent="0.3">
      <c r="AW8690" t="s">
        <v>69213</v>
      </c>
      <c r="BB8690" t="s">
        <v>69214</v>
      </c>
    </row>
    <row r="8691" spans="49:54" x14ac:dyDescent="0.3">
      <c r="AW8691" t="s">
        <v>69215</v>
      </c>
      <c r="BB8691" t="s">
        <v>69216</v>
      </c>
    </row>
    <row r="8692" spans="49:54" x14ac:dyDescent="0.3">
      <c r="AW8692" t="s">
        <v>69217</v>
      </c>
      <c r="BB8692" t="s">
        <v>69218</v>
      </c>
    </row>
    <row r="8693" spans="49:54" x14ac:dyDescent="0.3">
      <c r="AW8693" t="s">
        <v>69219</v>
      </c>
      <c r="BB8693" t="s">
        <v>69220</v>
      </c>
    </row>
    <row r="8694" spans="49:54" x14ac:dyDescent="0.3">
      <c r="AW8694" t="s">
        <v>69221</v>
      </c>
      <c r="BB8694" t="s">
        <v>69222</v>
      </c>
    </row>
    <row r="8695" spans="49:54" x14ac:dyDescent="0.3">
      <c r="AW8695" t="s">
        <v>69223</v>
      </c>
      <c r="BB8695" t="s">
        <v>69224</v>
      </c>
    </row>
    <row r="8696" spans="49:54" x14ac:dyDescent="0.3">
      <c r="AW8696" t="s">
        <v>69225</v>
      </c>
      <c r="BB8696" t="s">
        <v>69226</v>
      </c>
    </row>
    <row r="8697" spans="49:54" x14ac:dyDescent="0.3">
      <c r="AW8697" t="s">
        <v>69227</v>
      </c>
      <c r="BB8697" t="s">
        <v>69228</v>
      </c>
    </row>
    <row r="8698" spans="49:54" x14ac:dyDescent="0.3">
      <c r="AW8698" t="s">
        <v>69229</v>
      </c>
      <c r="BB8698" t="s">
        <v>69230</v>
      </c>
    </row>
    <row r="8699" spans="49:54" x14ac:dyDescent="0.3">
      <c r="AW8699" t="s">
        <v>69231</v>
      </c>
      <c r="BB8699" t="s">
        <v>69232</v>
      </c>
    </row>
    <row r="8700" spans="49:54" x14ac:dyDescent="0.3">
      <c r="AW8700" t="s">
        <v>69233</v>
      </c>
      <c r="BB8700" t="s">
        <v>69234</v>
      </c>
    </row>
    <row r="8701" spans="49:54" x14ac:dyDescent="0.3">
      <c r="AW8701" t="s">
        <v>69235</v>
      </c>
      <c r="BB8701" t="s">
        <v>69236</v>
      </c>
    </row>
    <row r="8702" spans="49:54" x14ac:dyDescent="0.3">
      <c r="AW8702" t="s">
        <v>69237</v>
      </c>
      <c r="BB8702" t="s">
        <v>69238</v>
      </c>
    </row>
    <row r="8703" spans="49:54" x14ac:dyDescent="0.3">
      <c r="AW8703" t="s">
        <v>69239</v>
      </c>
      <c r="BB8703" t="s">
        <v>69240</v>
      </c>
    </row>
    <row r="8704" spans="49:54" x14ac:dyDescent="0.3">
      <c r="AW8704" t="s">
        <v>69241</v>
      </c>
      <c r="BB8704" t="s">
        <v>69242</v>
      </c>
    </row>
    <row r="8705" spans="49:54" x14ac:dyDescent="0.3">
      <c r="AW8705" t="s">
        <v>69243</v>
      </c>
      <c r="BB8705" t="s">
        <v>69244</v>
      </c>
    </row>
    <row r="8706" spans="49:54" x14ac:dyDescent="0.3">
      <c r="AW8706" t="s">
        <v>69245</v>
      </c>
      <c r="BB8706" t="s">
        <v>69246</v>
      </c>
    </row>
    <row r="8707" spans="49:54" x14ac:dyDescent="0.3">
      <c r="AW8707" t="s">
        <v>69247</v>
      </c>
      <c r="BB8707" t="s">
        <v>69248</v>
      </c>
    </row>
    <row r="8708" spans="49:54" x14ac:dyDescent="0.3">
      <c r="AW8708" t="s">
        <v>69249</v>
      </c>
      <c r="BB8708" t="s">
        <v>69250</v>
      </c>
    </row>
    <row r="8709" spans="49:54" x14ac:dyDescent="0.3">
      <c r="AW8709" t="s">
        <v>69251</v>
      </c>
      <c r="BB8709" t="s">
        <v>69252</v>
      </c>
    </row>
    <row r="8710" spans="49:54" x14ac:dyDescent="0.3">
      <c r="AW8710" t="s">
        <v>69253</v>
      </c>
      <c r="BB8710" t="s">
        <v>69254</v>
      </c>
    </row>
    <row r="8711" spans="49:54" x14ac:dyDescent="0.3">
      <c r="AW8711" t="s">
        <v>69255</v>
      </c>
      <c r="BB8711" t="s">
        <v>69256</v>
      </c>
    </row>
    <row r="8712" spans="49:54" x14ac:dyDescent="0.3">
      <c r="AW8712" t="s">
        <v>69257</v>
      </c>
      <c r="BB8712" t="s">
        <v>69258</v>
      </c>
    </row>
    <row r="8713" spans="49:54" x14ac:dyDescent="0.3">
      <c r="AW8713" t="s">
        <v>69259</v>
      </c>
      <c r="BB8713" t="s">
        <v>69260</v>
      </c>
    </row>
    <row r="8714" spans="49:54" x14ac:dyDescent="0.3">
      <c r="AW8714" t="s">
        <v>69261</v>
      </c>
      <c r="BB8714" t="s">
        <v>69262</v>
      </c>
    </row>
    <row r="8715" spans="49:54" x14ac:dyDescent="0.3">
      <c r="AW8715" t="s">
        <v>69263</v>
      </c>
      <c r="BB8715" t="s">
        <v>69264</v>
      </c>
    </row>
    <row r="8716" spans="49:54" x14ac:dyDescent="0.3">
      <c r="AW8716" t="s">
        <v>69265</v>
      </c>
      <c r="BB8716" t="s">
        <v>69266</v>
      </c>
    </row>
    <row r="8717" spans="49:54" x14ac:dyDescent="0.3">
      <c r="AW8717" t="s">
        <v>69267</v>
      </c>
      <c r="BB8717" t="s">
        <v>69268</v>
      </c>
    </row>
    <row r="8718" spans="49:54" x14ac:dyDescent="0.3">
      <c r="AW8718" t="s">
        <v>69269</v>
      </c>
      <c r="BB8718" t="s">
        <v>69270</v>
      </c>
    </row>
    <row r="8719" spans="49:54" x14ac:dyDescent="0.3">
      <c r="AW8719" t="s">
        <v>69271</v>
      </c>
      <c r="BB8719" t="s">
        <v>69272</v>
      </c>
    </row>
    <row r="8720" spans="49:54" x14ac:dyDescent="0.3">
      <c r="AW8720" t="s">
        <v>69273</v>
      </c>
      <c r="BB8720" t="s">
        <v>69274</v>
      </c>
    </row>
    <row r="8721" spans="49:54" x14ac:dyDescent="0.3">
      <c r="AW8721" t="s">
        <v>69275</v>
      </c>
      <c r="BB8721" t="s">
        <v>69276</v>
      </c>
    </row>
    <row r="8722" spans="49:54" x14ac:dyDescent="0.3">
      <c r="AW8722" t="s">
        <v>69277</v>
      </c>
      <c r="BB8722" t="s">
        <v>69278</v>
      </c>
    </row>
    <row r="8723" spans="49:54" x14ac:dyDescent="0.3">
      <c r="AW8723" t="s">
        <v>69279</v>
      </c>
      <c r="BB8723" t="s">
        <v>69280</v>
      </c>
    </row>
    <row r="8724" spans="49:54" x14ac:dyDescent="0.3">
      <c r="AW8724" t="s">
        <v>69281</v>
      </c>
      <c r="BB8724" t="s">
        <v>69282</v>
      </c>
    </row>
    <row r="8725" spans="49:54" x14ac:dyDescent="0.3">
      <c r="AW8725" t="s">
        <v>28964</v>
      </c>
      <c r="BB8725" t="s">
        <v>69283</v>
      </c>
    </row>
    <row r="8726" spans="49:54" x14ac:dyDescent="0.3">
      <c r="AW8726" t="s">
        <v>69284</v>
      </c>
      <c r="BB8726" t="s">
        <v>69285</v>
      </c>
    </row>
    <row r="8727" spans="49:54" x14ac:dyDescent="0.3">
      <c r="AW8727" t="s">
        <v>69286</v>
      </c>
      <c r="BB8727" t="s">
        <v>69287</v>
      </c>
    </row>
    <row r="8728" spans="49:54" x14ac:dyDescent="0.3">
      <c r="AW8728" t="s">
        <v>69288</v>
      </c>
      <c r="BB8728" t="s">
        <v>69289</v>
      </c>
    </row>
    <row r="8729" spans="49:54" x14ac:dyDescent="0.3">
      <c r="AW8729" t="s">
        <v>69290</v>
      </c>
      <c r="BB8729" t="s">
        <v>69291</v>
      </c>
    </row>
    <row r="8730" spans="49:54" x14ac:dyDescent="0.3">
      <c r="AW8730" t="s">
        <v>69292</v>
      </c>
      <c r="BB8730" t="s">
        <v>69293</v>
      </c>
    </row>
    <row r="8731" spans="49:54" x14ac:dyDescent="0.3">
      <c r="AW8731" t="s">
        <v>69294</v>
      </c>
      <c r="BB8731" t="s">
        <v>69295</v>
      </c>
    </row>
    <row r="8732" spans="49:54" x14ac:dyDescent="0.3">
      <c r="AW8732" t="s">
        <v>69296</v>
      </c>
      <c r="BB8732" t="s">
        <v>69297</v>
      </c>
    </row>
    <row r="8733" spans="49:54" x14ac:dyDescent="0.3">
      <c r="AW8733" t="s">
        <v>69298</v>
      </c>
      <c r="BB8733" t="s">
        <v>69299</v>
      </c>
    </row>
    <row r="8734" spans="49:54" x14ac:dyDescent="0.3">
      <c r="AW8734" t="s">
        <v>69300</v>
      </c>
      <c r="BB8734" t="s">
        <v>69301</v>
      </c>
    </row>
    <row r="8735" spans="49:54" x14ac:dyDescent="0.3">
      <c r="AW8735" t="s">
        <v>69302</v>
      </c>
      <c r="BB8735" t="s">
        <v>69303</v>
      </c>
    </row>
    <row r="8736" spans="49:54" x14ac:dyDescent="0.3">
      <c r="AW8736" t="s">
        <v>69304</v>
      </c>
      <c r="BB8736" t="s">
        <v>69305</v>
      </c>
    </row>
    <row r="8737" spans="49:54" x14ac:dyDescent="0.3">
      <c r="AW8737" t="s">
        <v>69306</v>
      </c>
      <c r="BB8737" t="s">
        <v>69307</v>
      </c>
    </row>
    <row r="8738" spans="49:54" x14ac:dyDescent="0.3">
      <c r="AW8738" t="s">
        <v>69308</v>
      </c>
      <c r="BB8738" t="s">
        <v>69309</v>
      </c>
    </row>
    <row r="8739" spans="49:54" x14ac:dyDescent="0.3">
      <c r="AW8739" t="s">
        <v>69310</v>
      </c>
      <c r="BB8739" t="s">
        <v>69311</v>
      </c>
    </row>
    <row r="8740" spans="49:54" x14ac:dyDescent="0.3">
      <c r="AW8740" t="s">
        <v>69312</v>
      </c>
      <c r="BB8740" t="s">
        <v>69313</v>
      </c>
    </row>
    <row r="8741" spans="49:54" x14ac:dyDescent="0.3">
      <c r="AW8741" t="s">
        <v>69314</v>
      </c>
      <c r="BB8741" t="s">
        <v>69315</v>
      </c>
    </row>
    <row r="8742" spans="49:54" x14ac:dyDescent="0.3">
      <c r="AW8742" t="s">
        <v>69316</v>
      </c>
      <c r="BB8742" t="s">
        <v>69317</v>
      </c>
    </row>
    <row r="8743" spans="49:54" x14ac:dyDescent="0.3">
      <c r="AW8743" t="s">
        <v>69318</v>
      </c>
      <c r="BB8743" t="s">
        <v>69319</v>
      </c>
    </row>
    <row r="8744" spans="49:54" x14ac:dyDescent="0.3">
      <c r="AW8744" t="s">
        <v>69320</v>
      </c>
      <c r="BB8744" t="s">
        <v>69321</v>
      </c>
    </row>
    <row r="8745" spans="49:54" x14ac:dyDescent="0.3">
      <c r="AW8745" t="s">
        <v>69322</v>
      </c>
      <c r="BB8745" t="s">
        <v>69323</v>
      </c>
    </row>
    <row r="8746" spans="49:54" x14ac:dyDescent="0.3">
      <c r="AW8746" t="s">
        <v>69324</v>
      </c>
      <c r="BB8746" t="s">
        <v>69325</v>
      </c>
    </row>
    <row r="8747" spans="49:54" x14ac:dyDescent="0.3">
      <c r="AW8747" t="s">
        <v>69326</v>
      </c>
      <c r="BB8747" t="s">
        <v>69327</v>
      </c>
    </row>
    <row r="8748" spans="49:54" x14ac:dyDescent="0.3">
      <c r="AW8748" t="s">
        <v>69328</v>
      </c>
      <c r="BB8748" t="s">
        <v>69329</v>
      </c>
    </row>
    <row r="8749" spans="49:54" x14ac:dyDescent="0.3">
      <c r="AW8749" t="s">
        <v>69330</v>
      </c>
      <c r="BB8749" t="s">
        <v>69331</v>
      </c>
    </row>
    <row r="8750" spans="49:54" x14ac:dyDescent="0.3">
      <c r="AW8750" t="s">
        <v>69332</v>
      </c>
      <c r="BB8750" t="s">
        <v>69333</v>
      </c>
    </row>
    <row r="8751" spans="49:54" x14ac:dyDescent="0.3">
      <c r="AW8751" t="s">
        <v>69334</v>
      </c>
      <c r="BB8751" t="s">
        <v>69335</v>
      </c>
    </row>
    <row r="8752" spans="49:54" x14ac:dyDescent="0.3">
      <c r="AW8752" t="s">
        <v>69336</v>
      </c>
      <c r="BB8752" t="s">
        <v>69337</v>
      </c>
    </row>
    <row r="8753" spans="49:54" x14ac:dyDescent="0.3">
      <c r="AW8753" t="s">
        <v>69338</v>
      </c>
      <c r="BB8753" t="s">
        <v>69339</v>
      </c>
    </row>
    <row r="8754" spans="49:54" x14ac:dyDescent="0.3">
      <c r="AW8754" t="s">
        <v>69340</v>
      </c>
      <c r="BB8754" t="s">
        <v>69341</v>
      </c>
    </row>
    <row r="8755" spans="49:54" x14ac:dyDescent="0.3">
      <c r="AW8755" t="s">
        <v>69342</v>
      </c>
      <c r="BB8755" t="s">
        <v>69343</v>
      </c>
    </row>
    <row r="8756" spans="49:54" x14ac:dyDescent="0.3">
      <c r="AW8756" t="s">
        <v>69344</v>
      </c>
      <c r="BB8756" t="s">
        <v>69345</v>
      </c>
    </row>
    <row r="8757" spans="49:54" x14ac:dyDescent="0.3">
      <c r="AW8757" t="s">
        <v>69346</v>
      </c>
      <c r="BB8757" t="s">
        <v>69347</v>
      </c>
    </row>
    <row r="8758" spans="49:54" x14ac:dyDescent="0.3">
      <c r="AW8758" t="s">
        <v>69348</v>
      </c>
      <c r="BB8758" t="s">
        <v>69349</v>
      </c>
    </row>
    <row r="8759" spans="49:54" x14ac:dyDescent="0.3">
      <c r="AW8759" t="s">
        <v>69350</v>
      </c>
      <c r="BB8759" t="s">
        <v>69351</v>
      </c>
    </row>
    <row r="8760" spans="49:54" x14ac:dyDescent="0.3">
      <c r="AW8760" t="s">
        <v>69352</v>
      </c>
      <c r="BB8760" t="s">
        <v>69353</v>
      </c>
    </row>
    <row r="8761" spans="49:54" x14ac:dyDescent="0.3">
      <c r="AW8761" t="s">
        <v>69354</v>
      </c>
      <c r="BB8761" t="s">
        <v>69355</v>
      </c>
    </row>
    <row r="8762" spans="49:54" x14ac:dyDescent="0.3">
      <c r="AW8762" t="s">
        <v>69356</v>
      </c>
      <c r="BB8762" t="s">
        <v>69357</v>
      </c>
    </row>
    <row r="8763" spans="49:54" x14ac:dyDescent="0.3">
      <c r="AW8763" t="s">
        <v>69358</v>
      </c>
      <c r="BB8763" t="s">
        <v>69359</v>
      </c>
    </row>
    <row r="8764" spans="49:54" x14ac:dyDescent="0.3">
      <c r="AW8764" t="s">
        <v>69360</v>
      </c>
      <c r="BB8764" t="s">
        <v>69361</v>
      </c>
    </row>
    <row r="8765" spans="49:54" x14ac:dyDescent="0.3">
      <c r="AW8765" t="s">
        <v>29081</v>
      </c>
      <c r="BB8765" t="s">
        <v>69362</v>
      </c>
    </row>
    <row r="8766" spans="49:54" x14ac:dyDescent="0.3">
      <c r="AW8766" t="s">
        <v>69363</v>
      </c>
      <c r="BB8766" t="s">
        <v>69364</v>
      </c>
    </row>
    <row r="8767" spans="49:54" x14ac:dyDescent="0.3">
      <c r="AW8767" t="s">
        <v>69365</v>
      </c>
      <c r="BB8767" t="s">
        <v>69366</v>
      </c>
    </row>
    <row r="8768" spans="49:54" x14ac:dyDescent="0.3">
      <c r="AW8768" t="s">
        <v>69367</v>
      </c>
      <c r="BB8768" t="s">
        <v>69368</v>
      </c>
    </row>
    <row r="8769" spans="49:54" x14ac:dyDescent="0.3">
      <c r="AW8769" t="s">
        <v>69369</v>
      </c>
      <c r="BB8769" t="s">
        <v>69370</v>
      </c>
    </row>
    <row r="8770" spans="49:54" x14ac:dyDescent="0.3">
      <c r="AW8770" t="s">
        <v>69371</v>
      </c>
      <c r="BB8770" t="s">
        <v>69372</v>
      </c>
    </row>
    <row r="8771" spans="49:54" x14ac:dyDescent="0.3">
      <c r="AW8771" t="s">
        <v>69373</v>
      </c>
      <c r="BB8771" t="s">
        <v>69374</v>
      </c>
    </row>
    <row r="8772" spans="49:54" x14ac:dyDescent="0.3">
      <c r="AW8772" t="s">
        <v>69375</v>
      </c>
      <c r="BB8772" t="s">
        <v>69376</v>
      </c>
    </row>
    <row r="8773" spans="49:54" x14ac:dyDescent="0.3">
      <c r="AW8773" t="s">
        <v>69377</v>
      </c>
      <c r="BB8773" t="s">
        <v>69378</v>
      </c>
    </row>
    <row r="8774" spans="49:54" x14ac:dyDescent="0.3">
      <c r="AW8774" t="s">
        <v>69379</v>
      </c>
      <c r="BB8774" t="s">
        <v>69380</v>
      </c>
    </row>
    <row r="8775" spans="49:54" x14ac:dyDescent="0.3">
      <c r="AW8775" t="s">
        <v>69381</v>
      </c>
      <c r="BB8775" t="s">
        <v>69382</v>
      </c>
    </row>
    <row r="8776" spans="49:54" x14ac:dyDescent="0.3">
      <c r="AW8776" t="s">
        <v>69383</v>
      </c>
      <c r="BB8776" t="s">
        <v>69384</v>
      </c>
    </row>
    <row r="8777" spans="49:54" x14ac:dyDescent="0.3">
      <c r="AW8777" t="s">
        <v>69385</v>
      </c>
      <c r="BB8777" t="s">
        <v>69386</v>
      </c>
    </row>
    <row r="8778" spans="49:54" x14ac:dyDescent="0.3">
      <c r="AW8778" t="s">
        <v>69387</v>
      </c>
      <c r="BB8778" t="s">
        <v>69388</v>
      </c>
    </row>
    <row r="8779" spans="49:54" x14ac:dyDescent="0.3">
      <c r="AW8779" t="s">
        <v>69389</v>
      </c>
      <c r="BB8779" t="s">
        <v>69390</v>
      </c>
    </row>
    <row r="8780" spans="49:54" x14ac:dyDescent="0.3">
      <c r="AW8780" t="s">
        <v>69391</v>
      </c>
      <c r="BB8780" t="s">
        <v>69392</v>
      </c>
    </row>
    <row r="8781" spans="49:54" x14ac:dyDescent="0.3">
      <c r="AW8781" t="s">
        <v>69393</v>
      </c>
      <c r="BB8781" t="s">
        <v>69394</v>
      </c>
    </row>
    <row r="8782" spans="49:54" x14ac:dyDescent="0.3">
      <c r="AW8782" t="s">
        <v>69395</v>
      </c>
      <c r="BB8782" t="s">
        <v>69396</v>
      </c>
    </row>
    <row r="8783" spans="49:54" x14ac:dyDescent="0.3">
      <c r="AW8783" t="s">
        <v>69397</v>
      </c>
      <c r="BB8783" t="s">
        <v>69398</v>
      </c>
    </row>
    <row r="8784" spans="49:54" x14ac:dyDescent="0.3">
      <c r="AW8784" t="s">
        <v>69399</v>
      </c>
      <c r="BB8784" t="s">
        <v>69400</v>
      </c>
    </row>
    <row r="8785" spans="49:54" x14ac:dyDescent="0.3">
      <c r="AW8785" t="s">
        <v>69401</v>
      </c>
      <c r="BB8785" t="s">
        <v>69402</v>
      </c>
    </row>
    <row r="8786" spans="49:54" x14ac:dyDescent="0.3">
      <c r="AW8786" t="s">
        <v>69403</v>
      </c>
      <c r="BB8786" t="s">
        <v>69404</v>
      </c>
    </row>
    <row r="8787" spans="49:54" x14ac:dyDescent="0.3">
      <c r="AW8787" t="s">
        <v>69405</v>
      </c>
      <c r="BB8787" t="s">
        <v>69406</v>
      </c>
    </row>
    <row r="8788" spans="49:54" x14ac:dyDescent="0.3">
      <c r="AW8788" t="s">
        <v>69407</v>
      </c>
      <c r="BB8788" t="s">
        <v>69408</v>
      </c>
    </row>
    <row r="8789" spans="49:54" x14ac:dyDescent="0.3">
      <c r="AW8789" t="s">
        <v>69409</v>
      </c>
      <c r="BB8789" t="s">
        <v>69410</v>
      </c>
    </row>
    <row r="8790" spans="49:54" x14ac:dyDescent="0.3">
      <c r="AW8790" t="s">
        <v>69411</v>
      </c>
      <c r="BB8790" t="s">
        <v>69412</v>
      </c>
    </row>
    <row r="8791" spans="49:54" x14ac:dyDescent="0.3">
      <c r="AW8791" t="s">
        <v>69413</v>
      </c>
      <c r="BB8791" t="s">
        <v>69414</v>
      </c>
    </row>
    <row r="8792" spans="49:54" x14ac:dyDescent="0.3">
      <c r="AW8792" t="s">
        <v>69415</v>
      </c>
      <c r="BB8792" t="s">
        <v>69416</v>
      </c>
    </row>
    <row r="8793" spans="49:54" x14ac:dyDescent="0.3">
      <c r="AW8793" t="s">
        <v>69417</v>
      </c>
      <c r="BB8793" t="s">
        <v>69418</v>
      </c>
    </row>
    <row r="8794" spans="49:54" x14ac:dyDescent="0.3">
      <c r="AW8794" t="s">
        <v>69419</v>
      </c>
      <c r="BB8794" t="s">
        <v>69420</v>
      </c>
    </row>
    <row r="8795" spans="49:54" x14ac:dyDescent="0.3">
      <c r="AW8795" t="s">
        <v>69421</v>
      </c>
      <c r="BB8795" t="s">
        <v>69422</v>
      </c>
    </row>
    <row r="8796" spans="49:54" x14ac:dyDescent="0.3">
      <c r="AW8796" t="s">
        <v>69423</v>
      </c>
      <c r="BB8796" t="s">
        <v>69424</v>
      </c>
    </row>
    <row r="8797" spans="49:54" x14ac:dyDescent="0.3">
      <c r="AW8797" t="s">
        <v>69425</v>
      </c>
      <c r="BB8797" t="s">
        <v>69426</v>
      </c>
    </row>
    <row r="8798" spans="49:54" x14ac:dyDescent="0.3">
      <c r="AW8798" t="s">
        <v>69427</v>
      </c>
      <c r="BB8798" t="s">
        <v>69428</v>
      </c>
    </row>
    <row r="8799" spans="49:54" x14ac:dyDescent="0.3">
      <c r="AW8799" t="s">
        <v>69429</v>
      </c>
      <c r="BB8799" t="s">
        <v>69430</v>
      </c>
    </row>
    <row r="8800" spans="49:54" x14ac:dyDescent="0.3">
      <c r="AW8800" t="s">
        <v>69431</v>
      </c>
      <c r="BB8800" t="s">
        <v>69432</v>
      </c>
    </row>
    <row r="8801" spans="49:54" x14ac:dyDescent="0.3">
      <c r="AW8801" t="s">
        <v>69433</v>
      </c>
      <c r="BB8801" t="s">
        <v>69434</v>
      </c>
    </row>
    <row r="8802" spans="49:54" x14ac:dyDescent="0.3">
      <c r="AW8802" t="s">
        <v>69435</v>
      </c>
      <c r="BB8802" t="s">
        <v>69436</v>
      </c>
    </row>
    <row r="8803" spans="49:54" x14ac:dyDescent="0.3">
      <c r="AW8803" t="s">
        <v>69437</v>
      </c>
      <c r="BB8803" t="s">
        <v>69438</v>
      </c>
    </row>
    <row r="8804" spans="49:54" x14ac:dyDescent="0.3">
      <c r="AW8804" t="s">
        <v>69439</v>
      </c>
      <c r="BB8804" t="s">
        <v>69440</v>
      </c>
    </row>
    <row r="8805" spans="49:54" x14ac:dyDescent="0.3">
      <c r="AW8805" t="s">
        <v>69441</v>
      </c>
      <c r="BB8805" t="s">
        <v>69442</v>
      </c>
    </row>
    <row r="8806" spans="49:54" x14ac:dyDescent="0.3">
      <c r="AW8806" t="s">
        <v>69443</v>
      </c>
      <c r="BB8806" t="s">
        <v>69444</v>
      </c>
    </row>
    <row r="8807" spans="49:54" x14ac:dyDescent="0.3">
      <c r="AW8807" t="s">
        <v>69445</v>
      </c>
      <c r="BB8807" t="s">
        <v>69446</v>
      </c>
    </row>
    <row r="8808" spans="49:54" x14ac:dyDescent="0.3">
      <c r="AW8808" t="s">
        <v>69447</v>
      </c>
      <c r="BB8808" t="s">
        <v>69448</v>
      </c>
    </row>
    <row r="8809" spans="49:54" x14ac:dyDescent="0.3">
      <c r="AW8809" t="s">
        <v>69449</v>
      </c>
      <c r="BB8809" t="s">
        <v>69450</v>
      </c>
    </row>
    <row r="8810" spans="49:54" x14ac:dyDescent="0.3">
      <c r="AW8810" t="s">
        <v>69451</v>
      </c>
      <c r="BB8810" t="s">
        <v>69452</v>
      </c>
    </row>
    <row r="8811" spans="49:54" x14ac:dyDescent="0.3">
      <c r="AW8811" t="s">
        <v>69453</v>
      </c>
      <c r="BB8811" t="s">
        <v>69454</v>
      </c>
    </row>
    <row r="8812" spans="49:54" x14ac:dyDescent="0.3">
      <c r="AW8812" t="s">
        <v>69455</v>
      </c>
      <c r="BB8812" t="s">
        <v>69456</v>
      </c>
    </row>
    <row r="8813" spans="49:54" x14ac:dyDescent="0.3">
      <c r="AW8813" t="s">
        <v>69457</v>
      </c>
      <c r="BB8813" t="s">
        <v>69458</v>
      </c>
    </row>
    <row r="8814" spans="49:54" x14ac:dyDescent="0.3">
      <c r="AW8814" t="s">
        <v>69459</v>
      </c>
      <c r="BB8814" t="s">
        <v>69460</v>
      </c>
    </row>
    <row r="8815" spans="49:54" x14ac:dyDescent="0.3">
      <c r="AW8815" t="s">
        <v>69461</v>
      </c>
      <c r="BB8815" t="s">
        <v>69462</v>
      </c>
    </row>
    <row r="8816" spans="49:54" x14ac:dyDescent="0.3">
      <c r="AW8816" t="s">
        <v>69463</v>
      </c>
      <c r="BB8816" t="s">
        <v>69464</v>
      </c>
    </row>
    <row r="8817" spans="49:54" x14ac:dyDescent="0.3">
      <c r="AW8817" t="s">
        <v>69465</v>
      </c>
      <c r="BB8817" t="s">
        <v>69466</v>
      </c>
    </row>
    <row r="8818" spans="49:54" x14ac:dyDescent="0.3">
      <c r="AW8818" t="s">
        <v>69467</v>
      </c>
      <c r="BB8818" t="s">
        <v>69468</v>
      </c>
    </row>
    <row r="8819" spans="49:54" x14ac:dyDescent="0.3">
      <c r="AW8819" t="s">
        <v>69469</v>
      </c>
      <c r="BB8819" t="s">
        <v>69470</v>
      </c>
    </row>
    <row r="8820" spans="49:54" x14ac:dyDescent="0.3">
      <c r="AW8820" t="s">
        <v>69471</v>
      </c>
      <c r="BB8820" t="s">
        <v>69472</v>
      </c>
    </row>
    <row r="8821" spans="49:54" x14ac:dyDescent="0.3">
      <c r="AW8821" t="s">
        <v>69473</v>
      </c>
      <c r="BB8821" t="s">
        <v>69474</v>
      </c>
    </row>
    <row r="8822" spans="49:54" x14ac:dyDescent="0.3">
      <c r="AW8822" t="s">
        <v>69475</v>
      </c>
      <c r="BB8822" t="s">
        <v>69476</v>
      </c>
    </row>
    <row r="8823" spans="49:54" x14ac:dyDescent="0.3">
      <c r="AW8823" t="s">
        <v>69477</v>
      </c>
      <c r="BB8823" t="s">
        <v>69478</v>
      </c>
    </row>
    <row r="8824" spans="49:54" x14ac:dyDescent="0.3">
      <c r="AW8824" t="s">
        <v>69479</v>
      </c>
      <c r="BB8824" t="s">
        <v>69480</v>
      </c>
    </row>
    <row r="8825" spans="49:54" x14ac:dyDescent="0.3">
      <c r="AW8825" t="s">
        <v>69481</v>
      </c>
      <c r="BB8825" t="s">
        <v>69482</v>
      </c>
    </row>
    <row r="8826" spans="49:54" x14ac:dyDescent="0.3">
      <c r="AW8826" t="s">
        <v>69483</v>
      </c>
      <c r="BB8826" t="s">
        <v>69484</v>
      </c>
    </row>
    <row r="8827" spans="49:54" x14ac:dyDescent="0.3">
      <c r="AW8827" t="s">
        <v>69485</v>
      </c>
      <c r="BB8827" t="s">
        <v>69486</v>
      </c>
    </row>
    <row r="8828" spans="49:54" x14ac:dyDescent="0.3">
      <c r="AW8828" t="s">
        <v>69487</v>
      </c>
      <c r="BB8828" t="s">
        <v>69488</v>
      </c>
    </row>
    <row r="8829" spans="49:54" x14ac:dyDescent="0.3">
      <c r="AW8829" t="s">
        <v>69489</v>
      </c>
      <c r="BB8829" t="s">
        <v>69490</v>
      </c>
    </row>
    <row r="8830" spans="49:54" x14ac:dyDescent="0.3">
      <c r="AW8830" t="s">
        <v>69491</v>
      </c>
      <c r="BB8830" t="s">
        <v>69492</v>
      </c>
    </row>
    <row r="8831" spans="49:54" x14ac:dyDescent="0.3">
      <c r="AW8831" t="s">
        <v>69493</v>
      </c>
      <c r="BB8831" t="s">
        <v>69494</v>
      </c>
    </row>
    <row r="8832" spans="49:54" x14ac:dyDescent="0.3">
      <c r="AW8832" t="s">
        <v>69495</v>
      </c>
      <c r="BB8832" t="s">
        <v>69496</v>
      </c>
    </row>
    <row r="8833" spans="49:54" x14ac:dyDescent="0.3">
      <c r="AW8833" t="s">
        <v>69497</v>
      </c>
      <c r="BB8833" t="s">
        <v>69498</v>
      </c>
    </row>
    <row r="8834" spans="49:54" x14ac:dyDescent="0.3">
      <c r="AW8834" t="s">
        <v>69499</v>
      </c>
      <c r="BB8834" t="s">
        <v>69500</v>
      </c>
    </row>
    <row r="8835" spans="49:54" x14ac:dyDescent="0.3">
      <c r="AW8835" t="s">
        <v>69501</v>
      </c>
      <c r="BB8835" t="s">
        <v>69502</v>
      </c>
    </row>
    <row r="8836" spans="49:54" x14ac:dyDescent="0.3">
      <c r="AW8836" t="s">
        <v>69503</v>
      </c>
      <c r="BB8836" t="s">
        <v>69504</v>
      </c>
    </row>
    <row r="8837" spans="49:54" x14ac:dyDescent="0.3">
      <c r="AW8837" t="s">
        <v>69505</v>
      </c>
      <c r="BB8837" t="s">
        <v>69506</v>
      </c>
    </row>
    <row r="8838" spans="49:54" x14ac:dyDescent="0.3">
      <c r="AW8838" t="s">
        <v>69507</v>
      </c>
      <c r="BB8838" t="s">
        <v>69508</v>
      </c>
    </row>
    <row r="8839" spans="49:54" x14ac:dyDescent="0.3">
      <c r="AW8839" t="s">
        <v>69509</v>
      </c>
      <c r="BB8839" t="s">
        <v>69510</v>
      </c>
    </row>
    <row r="8840" spans="49:54" x14ac:dyDescent="0.3">
      <c r="AW8840" t="s">
        <v>69511</v>
      </c>
      <c r="BB8840" t="s">
        <v>69512</v>
      </c>
    </row>
    <row r="8841" spans="49:54" x14ac:dyDescent="0.3">
      <c r="AW8841" t="s">
        <v>69513</v>
      </c>
      <c r="BB8841" t="s">
        <v>69514</v>
      </c>
    </row>
    <row r="8842" spans="49:54" x14ac:dyDescent="0.3">
      <c r="AW8842" t="s">
        <v>69515</v>
      </c>
      <c r="BB8842" t="s">
        <v>69516</v>
      </c>
    </row>
    <row r="8843" spans="49:54" x14ac:dyDescent="0.3">
      <c r="AW8843" t="s">
        <v>69517</v>
      </c>
      <c r="BB8843" t="s">
        <v>69518</v>
      </c>
    </row>
    <row r="8844" spans="49:54" x14ac:dyDescent="0.3">
      <c r="AW8844" t="s">
        <v>69519</v>
      </c>
      <c r="BB8844" t="s">
        <v>69520</v>
      </c>
    </row>
    <row r="8845" spans="49:54" x14ac:dyDescent="0.3">
      <c r="AW8845" t="s">
        <v>69521</v>
      </c>
      <c r="BB8845" t="s">
        <v>69522</v>
      </c>
    </row>
    <row r="8846" spans="49:54" x14ac:dyDescent="0.3">
      <c r="AW8846" t="s">
        <v>69523</v>
      </c>
      <c r="BB8846" t="s">
        <v>69524</v>
      </c>
    </row>
    <row r="8847" spans="49:54" x14ac:dyDescent="0.3">
      <c r="AW8847" t="s">
        <v>69525</v>
      </c>
      <c r="BB8847" t="s">
        <v>69526</v>
      </c>
    </row>
    <row r="8848" spans="49:54" x14ac:dyDescent="0.3">
      <c r="AW8848" t="s">
        <v>69527</v>
      </c>
      <c r="BB8848" t="s">
        <v>69528</v>
      </c>
    </row>
    <row r="8849" spans="49:54" x14ac:dyDescent="0.3">
      <c r="AW8849" t="s">
        <v>69529</v>
      </c>
      <c r="BB8849" t="s">
        <v>69530</v>
      </c>
    </row>
    <row r="8850" spans="49:54" x14ac:dyDescent="0.3">
      <c r="AW8850" t="s">
        <v>69531</v>
      </c>
      <c r="BB8850" t="s">
        <v>69532</v>
      </c>
    </row>
    <row r="8851" spans="49:54" x14ac:dyDescent="0.3">
      <c r="AW8851" t="s">
        <v>69533</v>
      </c>
      <c r="BB8851" t="s">
        <v>69534</v>
      </c>
    </row>
    <row r="8852" spans="49:54" x14ac:dyDescent="0.3">
      <c r="AW8852" t="s">
        <v>69535</v>
      </c>
      <c r="BB8852" t="s">
        <v>69536</v>
      </c>
    </row>
    <row r="8853" spans="49:54" x14ac:dyDescent="0.3">
      <c r="AW8853" t="s">
        <v>69537</v>
      </c>
      <c r="BB8853" t="s">
        <v>69538</v>
      </c>
    </row>
    <row r="8854" spans="49:54" x14ac:dyDescent="0.3">
      <c r="AW8854" t="s">
        <v>69539</v>
      </c>
      <c r="BB8854" t="s">
        <v>69540</v>
      </c>
    </row>
    <row r="8855" spans="49:54" x14ac:dyDescent="0.3">
      <c r="AW8855" t="s">
        <v>69541</v>
      </c>
      <c r="BB8855" t="s">
        <v>69542</v>
      </c>
    </row>
    <row r="8856" spans="49:54" x14ac:dyDescent="0.3">
      <c r="AW8856" t="s">
        <v>69543</v>
      </c>
      <c r="BB8856" t="s">
        <v>69544</v>
      </c>
    </row>
    <row r="8857" spans="49:54" x14ac:dyDescent="0.3">
      <c r="AW8857" t="s">
        <v>69545</v>
      </c>
      <c r="BB8857" t="s">
        <v>69546</v>
      </c>
    </row>
    <row r="8858" spans="49:54" x14ac:dyDescent="0.3">
      <c r="AW8858" t="s">
        <v>69547</v>
      </c>
      <c r="BB8858" t="s">
        <v>69548</v>
      </c>
    </row>
    <row r="8859" spans="49:54" x14ac:dyDescent="0.3">
      <c r="AW8859" t="s">
        <v>69549</v>
      </c>
      <c r="BB8859" t="s">
        <v>69550</v>
      </c>
    </row>
    <row r="8860" spans="49:54" x14ac:dyDescent="0.3">
      <c r="AW8860" t="s">
        <v>69551</v>
      </c>
      <c r="BB8860" t="s">
        <v>69552</v>
      </c>
    </row>
    <row r="8861" spans="49:54" x14ac:dyDescent="0.3">
      <c r="AW8861" t="s">
        <v>69553</v>
      </c>
      <c r="BB8861" t="s">
        <v>69554</v>
      </c>
    </row>
    <row r="8862" spans="49:54" x14ac:dyDescent="0.3">
      <c r="AW8862" t="s">
        <v>69555</v>
      </c>
      <c r="BB8862" t="s">
        <v>69556</v>
      </c>
    </row>
    <row r="8863" spans="49:54" x14ac:dyDescent="0.3">
      <c r="AW8863" t="s">
        <v>69557</v>
      </c>
      <c r="BB8863" t="s">
        <v>979</v>
      </c>
    </row>
    <row r="8864" spans="49:54" x14ac:dyDescent="0.3">
      <c r="AW8864" t="s">
        <v>69558</v>
      </c>
      <c r="BB8864" t="s">
        <v>69559</v>
      </c>
    </row>
    <row r="8865" spans="49:54" x14ac:dyDescent="0.3">
      <c r="AW8865" t="s">
        <v>69560</v>
      </c>
      <c r="BB8865" t="s">
        <v>69561</v>
      </c>
    </row>
    <row r="8866" spans="49:54" x14ac:dyDescent="0.3">
      <c r="AW8866" t="s">
        <v>69562</v>
      </c>
      <c r="BB8866" t="s">
        <v>69563</v>
      </c>
    </row>
    <row r="8867" spans="49:54" x14ac:dyDescent="0.3">
      <c r="AW8867" t="s">
        <v>69564</v>
      </c>
      <c r="BB8867" t="s">
        <v>69565</v>
      </c>
    </row>
    <row r="8868" spans="49:54" x14ac:dyDescent="0.3">
      <c r="AW8868" t="s">
        <v>69566</v>
      </c>
      <c r="BB8868" t="s">
        <v>69567</v>
      </c>
    </row>
    <row r="8869" spans="49:54" x14ac:dyDescent="0.3">
      <c r="AW8869" t="s">
        <v>69568</v>
      </c>
      <c r="BB8869" t="s">
        <v>69569</v>
      </c>
    </row>
    <row r="8870" spans="49:54" x14ac:dyDescent="0.3">
      <c r="AW8870" t="s">
        <v>69570</v>
      </c>
      <c r="BB8870" t="s">
        <v>69571</v>
      </c>
    </row>
    <row r="8871" spans="49:54" x14ac:dyDescent="0.3">
      <c r="AW8871" t="s">
        <v>69572</v>
      </c>
      <c r="BB8871" t="s">
        <v>69573</v>
      </c>
    </row>
    <row r="8872" spans="49:54" x14ac:dyDescent="0.3">
      <c r="AW8872" t="s">
        <v>69574</v>
      </c>
      <c r="BB8872" t="s">
        <v>69575</v>
      </c>
    </row>
    <row r="8873" spans="49:54" x14ac:dyDescent="0.3">
      <c r="AW8873" t="s">
        <v>69576</v>
      </c>
      <c r="BB8873" t="s">
        <v>69577</v>
      </c>
    </row>
    <row r="8874" spans="49:54" x14ac:dyDescent="0.3">
      <c r="AW8874" t="s">
        <v>69578</v>
      </c>
      <c r="BB8874" t="s">
        <v>69579</v>
      </c>
    </row>
    <row r="8875" spans="49:54" x14ac:dyDescent="0.3">
      <c r="AW8875" t="s">
        <v>69580</v>
      </c>
      <c r="BB8875" t="s">
        <v>69581</v>
      </c>
    </row>
    <row r="8876" spans="49:54" x14ac:dyDescent="0.3">
      <c r="AW8876" t="s">
        <v>69582</v>
      </c>
      <c r="BB8876" t="s">
        <v>69583</v>
      </c>
    </row>
    <row r="8877" spans="49:54" x14ac:dyDescent="0.3">
      <c r="AW8877" t="s">
        <v>69584</v>
      </c>
      <c r="BB8877" t="s">
        <v>69585</v>
      </c>
    </row>
    <row r="8878" spans="49:54" x14ac:dyDescent="0.3">
      <c r="AW8878" t="s">
        <v>69586</v>
      </c>
      <c r="BB8878" t="s">
        <v>69587</v>
      </c>
    </row>
    <row r="8879" spans="49:54" x14ac:dyDescent="0.3">
      <c r="AW8879" t="s">
        <v>69588</v>
      </c>
      <c r="BB8879" t="s">
        <v>69589</v>
      </c>
    </row>
    <row r="8880" spans="49:54" x14ac:dyDescent="0.3">
      <c r="AW8880" t="s">
        <v>69590</v>
      </c>
      <c r="BB8880" t="s">
        <v>69591</v>
      </c>
    </row>
    <row r="8881" spans="49:54" x14ac:dyDescent="0.3">
      <c r="AW8881" t="s">
        <v>69592</v>
      </c>
      <c r="BB8881" t="s">
        <v>69593</v>
      </c>
    </row>
    <row r="8882" spans="49:54" x14ac:dyDescent="0.3">
      <c r="AW8882" t="s">
        <v>69594</v>
      </c>
      <c r="BB8882" t="s">
        <v>69595</v>
      </c>
    </row>
    <row r="8883" spans="49:54" x14ac:dyDescent="0.3">
      <c r="AW8883" t="s">
        <v>69596</v>
      </c>
      <c r="BB8883" t="s">
        <v>69597</v>
      </c>
    </row>
    <row r="8884" spans="49:54" x14ac:dyDescent="0.3">
      <c r="AW8884" t="s">
        <v>69598</v>
      </c>
      <c r="BB8884" t="s">
        <v>69599</v>
      </c>
    </row>
    <row r="8885" spans="49:54" x14ac:dyDescent="0.3">
      <c r="AW8885" t="s">
        <v>69600</v>
      </c>
      <c r="BB8885" t="s">
        <v>69601</v>
      </c>
    </row>
    <row r="8886" spans="49:54" x14ac:dyDescent="0.3">
      <c r="AW8886" t="s">
        <v>69602</v>
      </c>
      <c r="BB8886" t="s">
        <v>69603</v>
      </c>
    </row>
    <row r="8887" spans="49:54" x14ac:dyDescent="0.3">
      <c r="AW8887" t="s">
        <v>69604</v>
      </c>
      <c r="BB8887" t="s">
        <v>69605</v>
      </c>
    </row>
    <row r="8888" spans="49:54" x14ac:dyDescent="0.3">
      <c r="AW8888" t="s">
        <v>69606</v>
      </c>
      <c r="BB8888" t="s">
        <v>69607</v>
      </c>
    </row>
    <row r="8889" spans="49:54" x14ac:dyDescent="0.3">
      <c r="AW8889" t="s">
        <v>69608</v>
      </c>
      <c r="BB8889" t="s">
        <v>69609</v>
      </c>
    </row>
    <row r="8890" spans="49:54" x14ac:dyDescent="0.3">
      <c r="AW8890" t="s">
        <v>69610</v>
      </c>
      <c r="BB8890" t="s">
        <v>69611</v>
      </c>
    </row>
    <row r="8891" spans="49:54" x14ac:dyDescent="0.3">
      <c r="AW8891" t="s">
        <v>69612</v>
      </c>
      <c r="BB8891" t="s">
        <v>69613</v>
      </c>
    </row>
    <row r="8892" spans="49:54" x14ac:dyDescent="0.3">
      <c r="AW8892" t="s">
        <v>69614</v>
      </c>
      <c r="BB8892" t="s">
        <v>69615</v>
      </c>
    </row>
    <row r="8893" spans="49:54" x14ac:dyDescent="0.3">
      <c r="AW8893" t="s">
        <v>69616</v>
      </c>
      <c r="BB8893" t="s">
        <v>69617</v>
      </c>
    </row>
    <row r="8894" spans="49:54" x14ac:dyDescent="0.3">
      <c r="AW8894" t="s">
        <v>69618</v>
      </c>
      <c r="BB8894" t="s">
        <v>69619</v>
      </c>
    </row>
    <row r="8895" spans="49:54" x14ac:dyDescent="0.3">
      <c r="AW8895" t="s">
        <v>69620</v>
      </c>
      <c r="BB8895" t="s">
        <v>69621</v>
      </c>
    </row>
    <row r="8896" spans="49:54" x14ac:dyDescent="0.3">
      <c r="AW8896" t="s">
        <v>69622</v>
      </c>
      <c r="BB8896" t="s">
        <v>69623</v>
      </c>
    </row>
    <row r="8897" spans="49:54" x14ac:dyDescent="0.3">
      <c r="AW8897" t="s">
        <v>69624</v>
      </c>
      <c r="BB8897" t="s">
        <v>69625</v>
      </c>
    </row>
    <row r="8898" spans="49:54" x14ac:dyDescent="0.3">
      <c r="AW8898" t="s">
        <v>69626</v>
      </c>
      <c r="BB8898" t="s">
        <v>69627</v>
      </c>
    </row>
    <row r="8899" spans="49:54" x14ac:dyDescent="0.3">
      <c r="AW8899" t="s">
        <v>69628</v>
      </c>
      <c r="BB8899" t="s">
        <v>69629</v>
      </c>
    </row>
    <row r="8900" spans="49:54" x14ac:dyDescent="0.3">
      <c r="AW8900" t="s">
        <v>69630</v>
      </c>
      <c r="BB8900" t="s">
        <v>69631</v>
      </c>
    </row>
    <row r="8901" spans="49:54" x14ac:dyDescent="0.3">
      <c r="AW8901" t="s">
        <v>69632</v>
      </c>
      <c r="BB8901" t="s">
        <v>69633</v>
      </c>
    </row>
    <row r="8902" spans="49:54" x14ac:dyDescent="0.3">
      <c r="AW8902" t="s">
        <v>69634</v>
      </c>
      <c r="BB8902" t="s">
        <v>69635</v>
      </c>
    </row>
    <row r="8903" spans="49:54" x14ac:dyDescent="0.3">
      <c r="AW8903" t="s">
        <v>69636</v>
      </c>
      <c r="BB8903" t="s">
        <v>69637</v>
      </c>
    </row>
    <row r="8904" spans="49:54" x14ac:dyDescent="0.3">
      <c r="AW8904" t="s">
        <v>69638</v>
      </c>
      <c r="BB8904" t="s">
        <v>69639</v>
      </c>
    </row>
    <row r="8905" spans="49:54" x14ac:dyDescent="0.3">
      <c r="AW8905" t="s">
        <v>69640</v>
      </c>
      <c r="BB8905" t="s">
        <v>69641</v>
      </c>
    </row>
    <row r="8906" spans="49:54" x14ac:dyDescent="0.3">
      <c r="AW8906" t="s">
        <v>69642</v>
      </c>
      <c r="BB8906" t="s">
        <v>69643</v>
      </c>
    </row>
    <row r="8907" spans="49:54" x14ac:dyDescent="0.3">
      <c r="AW8907" t="s">
        <v>69644</v>
      </c>
      <c r="BB8907" t="s">
        <v>69645</v>
      </c>
    </row>
    <row r="8908" spans="49:54" x14ac:dyDescent="0.3">
      <c r="AW8908" t="s">
        <v>69646</v>
      </c>
      <c r="BB8908" t="s">
        <v>69647</v>
      </c>
    </row>
    <row r="8909" spans="49:54" x14ac:dyDescent="0.3">
      <c r="AW8909" t="s">
        <v>69648</v>
      </c>
      <c r="BB8909" t="s">
        <v>69649</v>
      </c>
    </row>
    <row r="8910" spans="49:54" x14ac:dyDescent="0.3">
      <c r="AW8910" t="s">
        <v>69650</v>
      </c>
      <c r="BB8910" t="s">
        <v>69651</v>
      </c>
    </row>
    <row r="8911" spans="49:54" x14ac:dyDescent="0.3">
      <c r="AW8911" t="s">
        <v>69652</v>
      </c>
      <c r="BB8911" t="s">
        <v>69653</v>
      </c>
    </row>
    <row r="8912" spans="49:54" x14ac:dyDescent="0.3">
      <c r="AW8912" t="s">
        <v>69654</v>
      </c>
      <c r="BB8912" t="s">
        <v>69655</v>
      </c>
    </row>
    <row r="8913" spans="49:54" x14ac:dyDescent="0.3">
      <c r="AW8913" t="s">
        <v>69656</v>
      </c>
      <c r="BB8913" t="s">
        <v>69657</v>
      </c>
    </row>
    <row r="8914" spans="49:54" x14ac:dyDescent="0.3">
      <c r="AW8914" t="s">
        <v>69658</v>
      </c>
      <c r="BB8914" t="s">
        <v>69659</v>
      </c>
    </row>
    <row r="8915" spans="49:54" x14ac:dyDescent="0.3">
      <c r="AW8915" t="s">
        <v>69660</v>
      </c>
      <c r="BB8915" t="s">
        <v>69661</v>
      </c>
    </row>
    <row r="8916" spans="49:54" x14ac:dyDescent="0.3">
      <c r="AW8916" t="s">
        <v>69662</v>
      </c>
      <c r="BB8916" t="s">
        <v>69663</v>
      </c>
    </row>
    <row r="8917" spans="49:54" x14ac:dyDescent="0.3">
      <c r="AW8917" t="s">
        <v>69664</v>
      </c>
      <c r="BB8917" t="s">
        <v>69665</v>
      </c>
    </row>
    <row r="8918" spans="49:54" x14ac:dyDescent="0.3">
      <c r="AW8918" t="s">
        <v>69666</v>
      </c>
      <c r="BB8918" t="s">
        <v>69667</v>
      </c>
    </row>
    <row r="8919" spans="49:54" x14ac:dyDescent="0.3">
      <c r="AW8919" t="s">
        <v>69668</v>
      </c>
      <c r="BB8919" t="s">
        <v>69669</v>
      </c>
    </row>
    <row r="8920" spans="49:54" x14ac:dyDescent="0.3">
      <c r="AW8920" t="s">
        <v>69670</v>
      </c>
      <c r="BB8920" t="s">
        <v>69671</v>
      </c>
    </row>
    <row r="8921" spans="49:54" x14ac:dyDescent="0.3">
      <c r="AW8921" t="s">
        <v>69672</v>
      </c>
      <c r="BB8921" t="s">
        <v>69673</v>
      </c>
    </row>
    <row r="8922" spans="49:54" x14ac:dyDescent="0.3">
      <c r="AW8922" t="s">
        <v>69674</v>
      </c>
      <c r="BB8922" t="s">
        <v>69675</v>
      </c>
    </row>
    <row r="8923" spans="49:54" x14ac:dyDescent="0.3">
      <c r="AW8923" t="s">
        <v>69676</v>
      </c>
      <c r="BB8923" t="s">
        <v>69677</v>
      </c>
    </row>
    <row r="8924" spans="49:54" x14ac:dyDescent="0.3">
      <c r="AW8924" t="s">
        <v>69678</v>
      </c>
      <c r="BB8924" t="s">
        <v>69679</v>
      </c>
    </row>
    <row r="8925" spans="49:54" x14ac:dyDescent="0.3">
      <c r="AW8925" t="s">
        <v>69680</v>
      </c>
      <c r="BB8925" t="s">
        <v>69681</v>
      </c>
    </row>
    <row r="8926" spans="49:54" x14ac:dyDescent="0.3">
      <c r="AW8926" t="s">
        <v>69682</v>
      </c>
      <c r="BB8926" t="s">
        <v>69683</v>
      </c>
    </row>
    <row r="8927" spans="49:54" x14ac:dyDescent="0.3">
      <c r="AW8927" t="s">
        <v>69684</v>
      </c>
      <c r="BB8927" t="s">
        <v>69685</v>
      </c>
    </row>
    <row r="8928" spans="49:54" x14ac:dyDescent="0.3">
      <c r="AW8928" t="s">
        <v>69686</v>
      </c>
      <c r="BB8928" t="s">
        <v>69687</v>
      </c>
    </row>
    <row r="8929" spans="49:54" x14ac:dyDescent="0.3">
      <c r="AW8929" t="s">
        <v>69688</v>
      </c>
      <c r="BB8929" t="s">
        <v>69689</v>
      </c>
    </row>
    <row r="8930" spans="49:54" x14ac:dyDescent="0.3">
      <c r="AW8930" t="s">
        <v>69690</v>
      </c>
      <c r="BB8930" t="s">
        <v>69691</v>
      </c>
    </row>
    <row r="8931" spans="49:54" x14ac:dyDescent="0.3">
      <c r="AW8931" t="s">
        <v>69692</v>
      </c>
      <c r="BB8931" t="s">
        <v>69693</v>
      </c>
    </row>
    <row r="8932" spans="49:54" x14ac:dyDescent="0.3">
      <c r="AW8932" t="s">
        <v>10104</v>
      </c>
      <c r="BB8932" t="s">
        <v>69694</v>
      </c>
    </row>
    <row r="8933" spans="49:54" x14ac:dyDescent="0.3">
      <c r="AW8933" t="s">
        <v>69695</v>
      </c>
      <c r="BB8933" t="s">
        <v>69696</v>
      </c>
    </row>
    <row r="8934" spans="49:54" x14ac:dyDescent="0.3">
      <c r="AW8934" t="s">
        <v>69697</v>
      </c>
      <c r="BB8934" t="s">
        <v>69698</v>
      </c>
    </row>
    <row r="8935" spans="49:54" x14ac:dyDescent="0.3">
      <c r="AW8935" t="s">
        <v>31921</v>
      </c>
      <c r="BB8935" t="s">
        <v>69699</v>
      </c>
    </row>
    <row r="8936" spans="49:54" x14ac:dyDescent="0.3">
      <c r="AW8936" t="s">
        <v>69700</v>
      </c>
      <c r="BB8936" t="s">
        <v>69701</v>
      </c>
    </row>
    <row r="8937" spans="49:54" x14ac:dyDescent="0.3">
      <c r="AW8937" t="s">
        <v>69702</v>
      </c>
      <c r="BB8937" t="s">
        <v>69703</v>
      </c>
    </row>
    <row r="8938" spans="49:54" x14ac:dyDescent="0.3">
      <c r="AW8938" t="s">
        <v>69704</v>
      </c>
      <c r="BB8938" t="s">
        <v>69705</v>
      </c>
    </row>
    <row r="8939" spans="49:54" x14ac:dyDescent="0.3">
      <c r="AW8939" t="s">
        <v>69706</v>
      </c>
      <c r="BB8939" t="s">
        <v>69707</v>
      </c>
    </row>
    <row r="8940" spans="49:54" x14ac:dyDescent="0.3">
      <c r="AW8940" t="s">
        <v>69708</v>
      </c>
      <c r="BB8940" t="s">
        <v>69709</v>
      </c>
    </row>
    <row r="8941" spans="49:54" x14ac:dyDescent="0.3">
      <c r="AW8941" t="s">
        <v>69710</v>
      </c>
      <c r="BB8941" t="s">
        <v>69711</v>
      </c>
    </row>
    <row r="8942" spans="49:54" x14ac:dyDescent="0.3">
      <c r="AW8942" t="s">
        <v>69712</v>
      </c>
      <c r="BB8942" t="s">
        <v>69713</v>
      </c>
    </row>
    <row r="8943" spans="49:54" x14ac:dyDescent="0.3">
      <c r="AW8943" t="s">
        <v>69714</v>
      </c>
      <c r="BB8943" t="s">
        <v>69715</v>
      </c>
    </row>
    <row r="8944" spans="49:54" x14ac:dyDescent="0.3">
      <c r="AW8944" t="s">
        <v>69716</v>
      </c>
      <c r="BB8944" t="s">
        <v>69717</v>
      </c>
    </row>
    <row r="8945" spans="49:54" x14ac:dyDescent="0.3">
      <c r="AW8945" t="s">
        <v>69718</v>
      </c>
      <c r="BB8945" t="s">
        <v>69719</v>
      </c>
    </row>
    <row r="8946" spans="49:54" x14ac:dyDescent="0.3">
      <c r="AW8946" t="s">
        <v>69720</v>
      </c>
      <c r="BB8946" t="s">
        <v>69721</v>
      </c>
    </row>
    <row r="8947" spans="49:54" x14ac:dyDescent="0.3">
      <c r="AW8947" t="s">
        <v>69722</v>
      </c>
      <c r="BB8947" t="s">
        <v>69723</v>
      </c>
    </row>
    <row r="8948" spans="49:54" x14ac:dyDescent="0.3">
      <c r="AW8948" t="s">
        <v>69724</v>
      </c>
      <c r="BB8948" t="s">
        <v>69725</v>
      </c>
    </row>
    <row r="8949" spans="49:54" x14ac:dyDescent="0.3">
      <c r="AW8949" t="s">
        <v>69726</v>
      </c>
      <c r="BB8949" t="s">
        <v>69727</v>
      </c>
    </row>
    <row r="8950" spans="49:54" x14ac:dyDescent="0.3">
      <c r="AW8950" t="s">
        <v>69728</v>
      </c>
      <c r="BB8950" t="s">
        <v>69729</v>
      </c>
    </row>
    <row r="8951" spans="49:54" x14ac:dyDescent="0.3">
      <c r="AW8951" t="s">
        <v>69730</v>
      </c>
      <c r="BB8951" t="s">
        <v>69731</v>
      </c>
    </row>
    <row r="8952" spans="49:54" x14ac:dyDescent="0.3">
      <c r="AW8952" t="s">
        <v>69732</v>
      </c>
      <c r="BB8952" t="s">
        <v>69733</v>
      </c>
    </row>
    <row r="8953" spans="49:54" x14ac:dyDescent="0.3">
      <c r="AW8953" t="s">
        <v>69734</v>
      </c>
      <c r="BB8953" t="s">
        <v>69735</v>
      </c>
    </row>
    <row r="8954" spans="49:54" x14ac:dyDescent="0.3">
      <c r="AW8954" t="s">
        <v>69736</v>
      </c>
      <c r="BB8954" t="s">
        <v>69737</v>
      </c>
    </row>
    <row r="8955" spans="49:54" x14ac:dyDescent="0.3">
      <c r="AW8955" t="s">
        <v>69738</v>
      </c>
      <c r="BB8955" t="s">
        <v>69739</v>
      </c>
    </row>
    <row r="8956" spans="49:54" x14ac:dyDescent="0.3">
      <c r="AW8956" t="s">
        <v>69740</v>
      </c>
      <c r="BB8956" t="s">
        <v>69741</v>
      </c>
    </row>
    <row r="8957" spans="49:54" x14ac:dyDescent="0.3">
      <c r="AW8957" t="s">
        <v>69742</v>
      </c>
      <c r="BB8957" t="s">
        <v>69743</v>
      </c>
    </row>
    <row r="8958" spans="49:54" x14ac:dyDescent="0.3">
      <c r="AW8958" t="s">
        <v>69744</v>
      </c>
      <c r="BB8958" t="s">
        <v>69745</v>
      </c>
    </row>
    <row r="8959" spans="49:54" x14ac:dyDescent="0.3">
      <c r="AW8959" t="s">
        <v>31934</v>
      </c>
      <c r="BB8959" t="s">
        <v>69746</v>
      </c>
    </row>
    <row r="8960" spans="49:54" x14ac:dyDescent="0.3">
      <c r="AW8960" t="s">
        <v>69747</v>
      </c>
      <c r="BB8960" t="s">
        <v>69748</v>
      </c>
    </row>
    <row r="8961" spans="49:54" x14ac:dyDescent="0.3">
      <c r="AW8961" t="s">
        <v>69749</v>
      </c>
      <c r="BB8961" t="s">
        <v>69750</v>
      </c>
    </row>
    <row r="8962" spans="49:54" x14ac:dyDescent="0.3">
      <c r="AW8962" t="s">
        <v>30771</v>
      </c>
      <c r="BB8962" t="s">
        <v>69751</v>
      </c>
    </row>
    <row r="8963" spans="49:54" x14ac:dyDescent="0.3">
      <c r="AW8963" t="s">
        <v>69752</v>
      </c>
      <c r="BB8963" t="s">
        <v>69753</v>
      </c>
    </row>
    <row r="8964" spans="49:54" x14ac:dyDescent="0.3">
      <c r="AW8964" t="s">
        <v>69754</v>
      </c>
      <c r="BB8964" t="s">
        <v>69755</v>
      </c>
    </row>
    <row r="8965" spans="49:54" x14ac:dyDescent="0.3">
      <c r="AW8965" t="s">
        <v>69756</v>
      </c>
      <c r="BB8965" t="s">
        <v>69757</v>
      </c>
    </row>
    <row r="8966" spans="49:54" x14ac:dyDescent="0.3">
      <c r="AW8966" t="s">
        <v>69758</v>
      </c>
      <c r="BB8966" t="s">
        <v>69759</v>
      </c>
    </row>
    <row r="8967" spans="49:54" x14ac:dyDescent="0.3">
      <c r="AW8967" t="s">
        <v>69760</v>
      </c>
      <c r="BB8967" t="s">
        <v>69761</v>
      </c>
    </row>
    <row r="8968" spans="49:54" x14ac:dyDescent="0.3">
      <c r="AW8968" t="s">
        <v>69762</v>
      </c>
      <c r="BB8968" t="s">
        <v>69763</v>
      </c>
    </row>
    <row r="8969" spans="49:54" x14ac:dyDescent="0.3">
      <c r="AW8969" t="s">
        <v>69764</v>
      </c>
      <c r="BB8969" t="s">
        <v>69765</v>
      </c>
    </row>
    <row r="8970" spans="49:54" x14ac:dyDescent="0.3">
      <c r="AW8970" t="s">
        <v>69766</v>
      </c>
      <c r="BB8970" t="s">
        <v>69767</v>
      </c>
    </row>
    <row r="8971" spans="49:54" x14ac:dyDescent="0.3">
      <c r="AW8971" t="s">
        <v>69768</v>
      </c>
      <c r="BB8971" t="s">
        <v>69769</v>
      </c>
    </row>
    <row r="8972" spans="49:54" x14ac:dyDescent="0.3">
      <c r="AW8972" t="s">
        <v>69770</v>
      </c>
      <c r="BB8972" t="s">
        <v>69771</v>
      </c>
    </row>
    <row r="8973" spans="49:54" x14ac:dyDescent="0.3">
      <c r="AW8973" t="s">
        <v>69772</v>
      </c>
      <c r="BB8973" t="s">
        <v>69773</v>
      </c>
    </row>
    <row r="8974" spans="49:54" x14ac:dyDescent="0.3">
      <c r="AW8974" t="s">
        <v>69774</v>
      </c>
      <c r="BB8974" t="s">
        <v>69775</v>
      </c>
    </row>
    <row r="8975" spans="49:54" x14ac:dyDescent="0.3">
      <c r="AW8975" t="s">
        <v>69776</v>
      </c>
      <c r="BB8975" t="s">
        <v>69777</v>
      </c>
    </row>
    <row r="8976" spans="49:54" x14ac:dyDescent="0.3">
      <c r="AW8976" t="s">
        <v>69778</v>
      </c>
      <c r="BB8976" t="s">
        <v>69779</v>
      </c>
    </row>
    <row r="8977" spans="49:54" x14ac:dyDescent="0.3">
      <c r="AW8977" t="s">
        <v>69780</v>
      </c>
      <c r="BB8977" t="s">
        <v>69781</v>
      </c>
    </row>
    <row r="8978" spans="49:54" x14ac:dyDescent="0.3">
      <c r="AW8978" t="s">
        <v>69782</v>
      </c>
      <c r="BB8978" t="s">
        <v>69783</v>
      </c>
    </row>
    <row r="8979" spans="49:54" x14ac:dyDescent="0.3">
      <c r="AW8979" t="s">
        <v>69784</v>
      </c>
      <c r="BB8979" t="s">
        <v>69785</v>
      </c>
    </row>
    <row r="8980" spans="49:54" x14ac:dyDescent="0.3">
      <c r="AW8980" t="s">
        <v>69786</v>
      </c>
      <c r="BB8980" t="s">
        <v>69787</v>
      </c>
    </row>
    <row r="8981" spans="49:54" x14ac:dyDescent="0.3">
      <c r="AW8981" t="s">
        <v>69788</v>
      </c>
      <c r="BB8981" t="s">
        <v>69789</v>
      </c>
    </row>
    <row r="8982" spans="49:54" x14ac:dyDescent="0.3">
      <c r="AW8982" t="s">
        <v>69790</v>
      </c>
      <c r="BB8982" t="s">
        <v>69791</v>
      </c>
    </row>
    <row r="8983" spans="49:54" x14ac:dyDescent="0.3">
      <c r="AW8983" t="s">
        <v>69792</v>
      </c>
      <c r="BB8983" t="s">
        <v>69793</v>
      </c>
    </row>
    <row r="8984" spans="49:54" x14ac:dyDescent="0.3">
      <c r="AW8984" t="s">
        <v>69794</v>
      </c>
      <c r="BB8984" t="s">
        <v>69795</v>
      </c>
    </row>
    <row r="8985" spans="49:54" x14ac:dyDescent="0.3">
      <c r="AW8985" t="s">
        <v>69796</v>
      </c>
      <c r="BB8985" t="s">
        <v>69797</v>
      </c>
    </row>
    <row r="8986" spans="49:54" x14ac:dyDescent="0.3">
      <c r="AW8986" t="s">
        <v>69798</v>
      </c>
      <c r="BB8986" t="s">
        <v>69799</v>
      </c>
    </row>
    <row r="8987" spans="49:54" x14ac:dyDescent="0.3">
      <c r="AW8987" t="s">
        <v>69800</v>
      </c>
      <c r="BB8987" t="s">
        <v>69801</v>
      </c>
    </row>
    <row r="8988" spans="49:54" x14ac:dyDescent="0.3">
      <c r="AW8988" t="s">
        <v>69802</v>
      </c>
      <c r="BB8988" t="s">
        <v>69803</v>
      </c>
    </row>
    <row r="8989" spans="49:54" x14ac:dyDescent="0.3">
      <c r="AW8989" t="s">
        <v>69804</v>
      </c>
      <c r="BB8989" t="s">
        <v>69805</v>
      </c>
    </row>
    <row r="8990" spans="49:54" x14ac:dyDescent="0.3">
      <c r="AW8990" t="s">
        <v>69806</v>
      </c>
      <c r="BB8990" t="s">
        <v>69807</v>
      </c>
    </row>
    <row r="8991" spans="49:54" x14ac:dyDescent="0.3">
      <c r="AW8991" t="s">
        <v>69808</v>
      </c>
      <c r="BB8991" t="s">
        <v>69809</v>
      </c>
    </row>
    <row r="8992" spans="49:54" x14ac:dyDescent="0.3">
      <c r="AW8992" t="s">
        <v>69810</v>
      </c>
      <c r="BB8992" t="s">
        <v>69811</v>
      </c>
    </row>
    <row r="8993" spans="49:54" x14ac:dyDescent="0.3">
      <c r="AW8993" t="s">
        <v>69812</v>
      </c>
      <c r="BB8993" t="s">
        <v>69813</v>
      </c>
    </row>
    <row r="8994" spans="49:54" x14ac:dyDescent="0.3">
      <c r="AW8994" t="s">
        <v>69814</v>
      </c>
      <c r="BB8994" t="s">
        <v>69815</v>
      </c>
    </row>
    <row r="8995" spans="49:54" x14ac:dyDescent="0.3">
      <c r="AW8995" t="s">
        <v>69816</v>
      </c>
      <c r="BB8995" t="s">
        <v>69817</v>
      </c>
    </row>
    <row r="8996" spans="49:54" x14ac:dyDescent="0.3">
      <c r="AW8996" t="s">
        <v>69818</v>
      </c>
      <c r="BB8996" t="s">
        <v>69819</v>
      </c>
    </row>
    <row r="8997" spans="49:54" x14ac:dyDescent="0.3">
      <c r="AW8997" t="s">
        <v>69820</v>
      </c>
      <c r="BB8997" t="s">
        <v>69821</v>
      </c>
    </row>
    <row r="8998" spans="49:54" x14ac:dyDescent="0.3">
      <c r="AW8998" t="s">
        <v>69822</v>
      </c>
      <c r="BB8998" t="s">
        <v>69823</v>
      </c>
    </row>
    <row r="8999" spans="49:54" x14ac:dyDescent="0.3">
      <c r="AW8999" t="s">
        <v>69824</v>
      </c>
      <c r="BB8999" t="s">
        <v>69825</v>
      </c>
    </row>
    <row r="9000" spans="49:54" x14ac:dyDescent="0.3">
      <c r="AW9000" t="s">
        <v>69826</v>
      </c>
      <c r="BB9000" t="s">
        <v>69827</v>
      </c>
    </row>
    <row r="9001" spans="49:54" x14ac:dyDescent="0.3">
      <c r="AW9001" t="s">
        <v>69828</v>
      </c>
      <c r="BB9001" t="s">
        <v>69829</v>
      </c>
    </row>
    <row r="9002" spans="49:54" x14ac:dyDescent="0.3">
      <c r="AW9002" t="s">
        <v>30810</v>
      </c>
      <c r="BB9002" t="s">
        <v>69830</v>
      </c>
    </row>
    <row r="9003" spans="49:54" x14ac:dyDescent="0.3">
      <c r="AW9003" t="s">
        <v>69831</v>
      </c>
      <c r="BB9003" t="s">
        <v>69832</v>
      </c>
    </row>
    <row r="9004" spans="49:54" x14ac:dyDescent="0.3">
      <c r="AW9004" t="s">
        <v>69833</v>
      </c>
      <c r="BB9004" t="s">
        <v>69834</v>
      </c>
    </row>
    <row r="9005" spans="49:54" x14ac:dyDescent="0.3">
      <c r="AW9005" t="s">
        <v>69835</v>
      </c>
      <c r="BB9005" t="s">
        <v>69836</v>
      </c>
    </row>
    <row r="9006" spans="49:54" x14ac:dyDescent="0.3">
      <c r="AW9006" t="s">
        <v>69837</v>
      </c>
      <c r="BB9006" t="s">
        <v>69838</v>
      </c>
    </row>
    <row r="9007" spans="49:54" x14ac:dyDescent="0.3">
      <c r="AW9007" t="s">
        <v>69839</v>
      </c>
      <c r="BB9007" t="s">
        <v>69840</v>
      </c>
    </row>
    <row r="9008" spans="49:54" x14ac:dyDescent="0.3">
      <c r="AW9008" t="s">
        <v>69841</v>
      </c>
      <c r="BB9008" t="s">
        <v>69842</v>
      </c>
    </row>
    <row r="9009" spans="49:54" x14ac:dyDescent="0.3">
      <c r="AW9009" t="s">
        <v>69843</v>
      </c>
      <c r="BB9009" t="s">
        <v>69844</v>
      </c>
    </row>
    <row r="9010" spans="49:54" x14ac:dyDescent="0.3">
      <c r="AW9010" t="s">
        <v>69845</v>
      </c>
      <c r="BB9010" t="s">
        <v>69846</v>
      </c>
    </row>
    <row r="9011" spans="49:54" x14ac:dyDescent="0.3">
      <c r="AW9011" t="s">
        <v>69847</v>
      </c>
      <c r="BB9011" t="s">
        <v>69848</v>
      </c>
    </row>
    <row r="9012" spans="49:54" x14ac:dyDescent="0.3">
      <c r="AW9012" t="s">
        <v>69849</v>
      </c>
      <c r="BB9012" t="s">
        <v>69850</v>
      </c>
    </row>
    <row r="9013" spans="49:54" x14ac:dyDescent="0.3">
      <c r="AW9013" t="s">
        <v>69851</v>
      </c>
      <c r="BB9013" t="s">
        <v>69852</v>
      </c>
    </row>
    <row r="9014" spans="49:54" x14ac:dyDescent="0.3">
      <c r="AW9014" t="s">
        <v>69853</v>
      </c>
      <c r="BB9014" t="s">
        <v>69854</v>
      </c>
    </row>
    <row r="9015" spans="49:54" x14ac:dyDescent="0.3">
      <c r="AW9015" t="s">
        <v>69855</v>
      </c>
      <c r="BB9015" t="s">
        <v>69856</v>
      </c>
    </row>
    <row r="9016" spans="49:54" x14ac:dyDescent="0.3">
      <c r="AW9016" t="s">
        <v>69857</v>
      </c>
      <c r="BB9016" t="s">
        <v>69858</v>
      </c>
    </row>
    <row r="9017" spans="49:54" x14ac:dyDescent="0.3">
      <c r="AW9017" t="s">
        <v>69859</v>
      </c>
      <c r="BB9017" t="s">
        <v>69860</v>
      </c>
    </row>
    <row r="9018" spans="49:54" x14ac:dyDescent="0.3">
      <c r="AW9018" t="s">
        <v>69861</v>
      </c>
      <c r="BB9018" t="s">
        <v>69862</v>
      </c>
    </row>
    <row r="9019" spans="49:54" x14ac:dyDescent="0.3">
      <c r="AW9019" t="s">
        <v>69863</v>
      </c>
      <c r="BB9019" t="s">
        <v>69864</v>
      </c>
    </row>
    <row r="9020" spans="49:54" x14ac:dyDescent="0.3">
      <c r="AW9020" t="s">
        <v>69865</v>
      </c>
      <c r="BB9020" t="s">
        <v>69866</v>
      </c>
    </row>
    <row r="9021" spans="49:54" x14ac:dyDescent="0.3">
      <c r="AW9021" t="s">
        <v>69867</v>
      </c>
      <c r="BB9021" t="s">
        <v>69868</v>
      </c>
    </row>
    <row r="9022" spans="49:54" x14ac:dyDescent="0.3">
      <c r="AW9022" t="s">
        <v>69869</v>
      </c>
      <c r="BB9022" t="s">
        <v>69870</v>
      </c>
    </row>
    <row r="9023" spans="49:54" x14ac:dyDescent="0.3">
      <c r="AW9023" t="s">
        <v>69871</v>
      </c>
      <c r="BB9023" t="s">
        <v>69872</v>
      </c>
    </row>
    <row r="9024" spans="49:54" x14ac:dyDescent="0.3">
      <c r="AW9024" t="s">
        <v>69873</v>
      </c>
      <c r="BB9024" t="s">
        <v>69874</v>
      </c>
    </row>
    <row r="9025" spans="49:54" x14ac:dyDescent="0.3">
      <c r="AW9025" t="s">
        <v>69875</v>
      </c>
      <c r="BB9025" t="s">
        <v>69876</v>
      </c>
    </row>
    <row r="9026" spans="49:54" x14ac:dyDescent="0.3">
      <c r="AW9026" t="s">
        <v>69877</v>
      </c>
      <c r="BB9026" t="s">
        <v>69878</v>
      </c>
    </row>
    <row r="9027" spans="49:54" x14ac:dyDescent="0.3">
      <c r="AW9027" t="s">
        <v>69879</v>
      </c>
      <c r="BB9027" t="s">
        <v>69880</v>
      </c>
    </row>
    <row r="9028" spans="49:54" x14ac:dyDescent="0.3">
      <c r="AW9028" t="s">
        <v>69881</v>
      </c>
      <c r="BB9028" t="s">
        <v>69882</v>
      </c>
    </row>
    <row r="9029" spans="49:54" x14ac:dyDescent="0.3">
      <c r="AW9029" t="s">
        <v>69883</v>
      </c>
      <c r="BB9029" t="s">
        <v>69884</v>
      </c>
    </row>
    <row r="9030" spans="49:54" x14ac:dyDescent="0.3">
      <c r="AW9030" t="s">
        <v>69885</v>
      </c>
      <c r="BB9030" t="s">
        <v>69886</v>
      </c>
    </row>
    <row r="9031" spans="49:54" x14ac:dyDescent="0.3">
      <c r="AW9031" t="s">
        <v>69887</v>
      </c>
      <c r="BB9031" t="s">
        <v>69888</v>
      </c>
    </row>
    <row r="9032" spans="49:54" x14ac:dyDescent="0.3">
      <c r="AW9032" t="s">
        <v>69889</v>
      </c>
      <c r="BB9032" t="s">
        <v>69890</v>
      </c>
    </row>
    <row r="9033" spans="49:54" x14ac:dyDescent="0.3">
      <c r="AW9033" t="s">
        <v>69891</v>
      </c>
      <c r="BB9033" t="s">
        <v>69892</v>
      </c>
    </row>
    <row r="9034" spans="49:54" x14ac:dyDescent="0.3">
      <c r="AW9034" t="s">
        <v>69893</v>
      </c>
      <c r="BB9034" t="s">
        <v>69894</v>
      </c>
    </row>
    <row r="9035" spans="49:54" x14ac:dyDescent="0.3">
      <c r="AW9035" t="s">
        <v>69895</v>
      </c>
      <c r="BB9035" t="s">
        <v>69896</v>
      </c>
    </row>
    <row r="9036" spans="49:54" x14ac:dyDescent="0.3">
      <c r="AW9036" t="s">
        <v>69897</v>
      </c>
      <c r="BB9036" t="s">
        <v>69898</v>
      </c>
    </row>
    <row r="9037" spans="49:54" x14ac:dyDescent="0.3">
      <c r="AW9037" t="s">
        <v>69899</v>
      </c>
      <c r="BB9037" t="s">
        <v>69900</v>
      </c>
    </row>
    <row r="9038" spans="49:54" x14ac:dyDescent="0.3">
      <c r="AW9038" t="s">
        <v>69901</v>
      </c>
      <c r="BB9038" t="s">
        <v>69902</v>
      </c>
    </row>
    <row r="9039" spans="49:54" x14ac:dyDescent="0.3">
      <c r="AW9039" t="s">
        <v>69903</v>
      </c>
      <c r="BB9039" t="s">
        <v>69904</v>
      </c>
    </row>
    <row r="9040" spans="49:54" x14ac:dyDescent="0.3">
      <c r="AW9040" t="s">
        <v>69905</v>
      </c>
      <c r="BB9040" t="s">
        <v>69906</v>
      </c>
    </row>
    <row r="9041" spans="49:54" x14ac:dyDescent="0.3">
      <c r="AW9041" t="s">
        <v>69907</v>
      </c>
      <c r="BB9041" t="s">
        <v>69908</v>
      </c>
    </row>
    <row r="9042" spans="49:54" x14ac:dyDescent="0.3">
      <c r="AW9042" t="s">
        <v>69909</v>
      </c>
      <c r="BB9042" t="s">
        <v>69910</v>
      </c>
    </row>
    <row r="9043" spans="49:54" x14ac:dyDescent="0.3">
      <c r="AW9043" t="s">
        <v>69911</v>
      </c>
      <c r="BB9043" t="s">
        <v>69912</v>
      </c>
    </row>
    <row r="9044" spans="49:54" x14ac:dyDescent="0.3">
      <c r="AW9044" t="s">
        <v>69913</v>
      </c>
      <c r="BB9044" t="s">
        <v>69914</v>
      </c>
    </row>
    <row r="9045" spans="49:54" x14ac:dyDescent="0.3">
      <c r="AW9045" t="s">
        <v>69915</v>
      </c>
      <c r="BB9045" t="s">
        <v>69916</v>
      </c>
    </row>
    <row r="9046" spans="49:54" x14ac:dyDescent="0.3">
      <c r="AW9046" t="s">
        <v>69917</v>
      </c>
      <c r="BB9046" t="s">
        <v>69918</v>
      </c>
    </row>
    <row r="9047" spans="49:54" x14ac:dyDescent="0.3">
      <c r="AW9047" t="s">
        <v>69919</v>
      </c>
      <c r="BB9047" t="s">
        <v>69920</v>
      </c>
    </row>
    <row r="9048" spans="49:54" x14ac:dyDescent="0.3">
      <c r="AW9048" t="s">
        <v>69921</v>
      </c>
      <c r="BB9048" t="s">
        <v>69922</v>
      </c>
    </row>
    <row r="9049" spans="49:54" x14ac:dyDescent="0.3">
      <c r="AW9049" t="s">
        <v>69923</v>
      </c>
      <c r="BB9049" t="s">
        <v>69924</v>
      </c>
    </row>
    <row r="9050" spans="49:54" x14ac:dyDescent="0.3">
      <c r="AW9050" t="s">
        <v>69925</v>
      </c>
      <c r="BB9050" t="s">
        <v>69926</v>
      </c>
    </row>
    <row r="9051" spans="49:54" x14ac:dyDescent="0.3">
      <c r="AW9051" t="s">
        <v>69927</v>
      </c>
      <c r="BB9051" t="s">
        <v>69928</v>
      </c>
    </row>
    <row r="9052" spans="49:54" x14ac:dyDescent="0.3">
      <c r="AW9052" t="s">
        <v>69929</v>
      </c>
      <c r="BB9052" t="s">
        <v>69930</v>
      </c>
    </row>
    <row r="9053" spans="49:54" x14ac:dyDescent="0.3">
      <c r="AW9053" t="s">
        <v>69931</v>
      </c>
      <c r="BB9053" t="s">
        <v>69932</v>
      </c>
    </row>
    <row r="9054" spans="49:54" x14ac:dyDescent="0.3">
      <c r="AW9054" t="s">
        <v>69933</v>
      </c>
      <c r="BB9054" t="s">
        <v>69934</v>
      </c>
    </row>
    <row r="9055" spans="49:54" x14ac:dyDescent="0.3">
      <c r="AW9055" t="s">
        <v>69935</v>
      </c>
      <c r="BB9055" t="s">
        <v>69936</v>
      </c>
    </row>
    <row r="9056" spans="49:54" x14ac:dyDescent="0.3">
      <c r="AW9056" t="s">
        <v>69937</v>
      </c>
      <c r="BB9056" t="s">
        <v>69938</v>
      </c>
    </row>
    <row r="9057" spans="49:54" x14ac:dyDescent="0.3">
      <c r="AW9057" t="s">
        <v>69939</v>
      </c>
      <c r="BB9057" t="s">
        <v>69940</v>
      </c>
    </row>
    <row r="9058" spans="49:54" x14ac:dyDescent="0.3">
      <c r="AW9058" t="s">
        <v>69941</v>
      </c>
      <c r="BB9058" t="s">
        <v>69942</v>
      </c>
    </row>
    <row r="9059" spans="49:54" x14ac:dyDescent="0.3">
      <c r="AW9059" t="s">
        <v>69943</v>
      </c>
      <c r="BB9059" t="s">
        <v>69944</v>
      </c>
    </row>
    <row r="9060" spans="49:54" x14ac:dyDescent="0.3">
      <c r="AW9060" t="s">
        <v>69945</v>
      </c>
      <c r="BB9060" t="s">
        <v>69946</v>
      </c>
    </row>
    <row r="9061" spans="49:54" x14ac:dyDescent="0.3">
      <c r="AW9061" t="s">
        <v>69947</v>
      </c>
      <c r="BB9061" t="s">
        <v>69948</v>
      </c>
    </row>
    <row r="9062" spans="49:54" x14ac:dyDescent="0.3">
      <c r="AW9062" t="s">
        <v>69949</v>
      </c>
      <c r="BB9062" t="s">
        <v>69950</v>
      </c>
    </row>
    <row r="9063" spans="49:54" x14ac:dyDescent="0.3">
      <c r="AW9063" t="s">
        <v>69951</v>
      </c>
      <c r="BB9063" t="s">
        <v>69952</v>
      </c>
    </row>
    <row r="9064" spans="49:54" x14ac:dyDescent="0.3">
      <c r="AW9064" t="s">
        <v>69953</v>
      </c>
      <c r="BB9064" t="s">
        <v>69954</v>
      </c>
    </row>
    <row r="9065" spans="49:54" x14ac:dyDescent="0.3">
      <c r="AW9065" t="s">
        <v>69955</v>
      </c>
      <c r="BB9065" t="s">
        <v>69956</v>
      </c>
    </row>
    <row r="9066" spans="49:54" x14ac:dyDescent="0.3">
      <c r="AW9066" t="s">
        <v>69957</v>
      </c>
      <c r="BB9066" t="s">
        <v>69958</v>
      </c>
    </row>
    <row r="9067" spans="49:54" x14ac:dyDescent="0.3">
      <c r="AW9067" t="s">
        <v>69959</v>
      </c>
      <c r="BB9067" t="s">
        <v>69960</v>
      </c>
    </row>
    <row r="9068" spans="49:54" x14ac:dyDescent="0.3">
      <c r="AW9068" t="s">
        <v>69961</v>
      </c>
      <c r="BB9068" t="s">
        <v>69962</v>
      </c>
    </row>
    <row r="9069" spans="49:54" x14ac:dyDescent="0.3">
      <c r="AW9069" t="s">
        <v>69963</v>
      </c>
      <c r="BB9069" t="s">
        <v>69964</v>
      </c>
    </row>
    <row r="9070" spans="49:54" x14ac:dyDescent="0.3">
      <c r="AW9070" t="s">
        <v>69965</v>
      </c>
      <c r="BB9070" t="s">
        <v>69966</v>
      </c>
    </row>
    <row r="9071" spans="49:54" x14ac:dyDescent="0.3">
      <c r="AW9071" t="s">
        <v>69967</v>
      </c>
      <c r="BB9071" t="s">
        <v>69968</v>
      </c>
    </row>
    <row r="9072" spans="49:54" x14ac:dyDescent="0.3">
      <c r="AW9072" t="s">
        <v>69969</v>
      </c>
      <c r="BB9072" t="s">
        <v>69970</v>
      </c>
    </row>
    <row r="9073" spans="49:54" x14ac:dyDescent="0.3">
      <c r="AW9073" t="s">
        <v>69971</v>
      </c>
      <c r="BB9073" t="s">
        <v>69972</v>
      </c>
    </row>
    <row r="9074" spans="49:54" x14ac:dyDescent="0.3">
      <c r="AW9074" t="s">
        <v>69973</v>
      </c>
      <c r="BB9074" t="s">
        <v>69974</v>
      </c>
    </row>
    <row r="9075" spans="49:54" x14ac:dyDescent="0.3">
      <c r="AW9075" t="s">
        <v>69975</v>
      </c>
      <c r="BB9075" t="s">
        <v>69976</v>
      </c>
    </row>
    <row r="9076" spans="49:54" x14ac:dyDescent="0.3">
      <c r="AW9076" t="s">
        <v>69977</v>
      </c>
      <c r="BB9076" t="s">
        <v>69978</v>
      </c>
    </row>
    <row r="9077" spans="49:54" x14ac:dyDescent="0.3">
      <c r="AW9077" t="s">
        <v>31185</v>
      </c>
      <c r="BB9077" t="s">
        <v>69979</v>
      </c>
    </row>
    <row r="9078" spans="49:54" x14ac:dyDescent="0.3">
      <c r="AW9078" t="s">
        <v>69980</v>
      </c>
      <c r="BB9078" t="s">
        <v>69981</v>
      </c>
    </row>
    <row r="9079" spans="49:54" x14ac:dyDescent="0.3">
      <c r="AW9079" t="s">
        <v>69982</v>
      </c>
      <c r="BB9079" t="s">
        <v>69983</v>
      </c>
    </row>
    <row r="9080" spans="49:54" x14ac:dyDescent="0.3">
      <c r="AW9080" t="s">
        <v>69984</v>
      </c>
      <c r="BB9080" t="s">
        <v>69985</v>
      </c>
    </row>
    <row r="9081" spans="49:54" x14ac:dyDescent="0.3">
      <c r="AW9081" t="s">
        <v>69986</v>
      </c>
      <c r="BB9081" t="s">
        <v>69987</v>
      </c>
    </row>
    <row r="9082" spans="49:54" x14ac:dyDescent="0.3">
      <c r="AW9082" t="s">
        <v>69988</v>
      </c>
      <c r="BB9082" t="s">
        <v>69989</v>
      </c>
    </row>
    <row r="9083" spans="49:54" x14ac:dyDescent="0.3">
      <c r="AW9083" t="s">
        <v>69990</v>
      </c>
      <c r="BB9083" t="s">
        <v>69991</v>
      </c>
    </row>
    <row r="9084" spans="49:54" x14ac:dyDescent="0.3">
      <c r="AW9084" t="s">
        <v>69992</v>
      </c>
      <c r="BB9084" t="s">
        <v>69993</v>
      </c>
    </row>
    <row r="9085" spans="49:54" x14ac:dyDescent="0.3">
      <c r="AW9085" t="s">
        <v>69994</v>
      </c>
      <c r="BB9085" t="s">
        <v>69995</v>
      </c>
    </row>
    <row r="9086" spans="49:54" x14ac:dyDescent="0.3">
      <c r="AW9086" t="s">
        <v>69996</v>
      </c>
      <c r="BB9086" t="s">
        <v>69997</v>
      </c>
    </row>
    <row r="9087" spans="49:54" x14ac:dyDescent="0.3">
      <c r="AW9087" t="s">
        <v>69998</v>
      </c>
      <c r="BB9087" t="s">
        <v>69999</v>
      </c>
    </row>
    <row r="9088" spans="49:54" x14ac:dyDescent="0.3">
      <c r="AW9088" t="s">
        <v>70000</v>
      </c>
      <c r="BB9088" t="s">
        <v>70001</v>
      </c>
    </row>
    <row r="9089" spans="49:54" x14ac:dyDescent="0.3">
      <c r="AW9089" t="s">
        <v>70002</v>
      </c>
      <c r="BB9089" t="s">
        <v>70003</v>
      </c>
    </row>
    <row r="9090" spans="49:54" x14ac:dyDescent="0.3">
      <c r="AW9090" t="s">
        <v>70004</v>
      </c>
      <c r="BB9090" t="s">
        <v>70005</v>
      </c>
    </row>
    <row r="9091" spans="49:54" x14ac:dyDescent="0.3">
      <c r="AW9091" t="s">
        <v>70006</v>
      </c>
      <c r="BB9091" t="s">
        <v>70007</v>
      </c>
    </row>
    <row r="9092" spans="49:54" x14ac:dyDescent="0.3">
      <c r="AW9092" t="s">
        <v>70008</v>
      </c>
      <c r="BB9092" t="s">
        <v>70009</v>
      </c>
    </row>
    <row r="9093" spans="49:54" x14ac:dyDescent="0.3">
      <c r="AW9093" t="s">
        <v>70010</v>
      </c>
      <c r="BB9093" t="s">
        <v>70011</v>
      </c>
    </row>
    <row r="9094" spans="49:54" x14ac:dyDescent="0.3">
      <c r="AW9094" t="s">
        <v>70012</v>
      </c>
      <c r="BB9094" t="s">
        <v>70013</v>
      </c>
    </row>
    <row r="9095" spans="49:54" x14ac:dyDescent="0.3">
      <c r="AW9095" t="s">
        <v>70014</v>
      </c>
      <c r="BB9095" t="s">
        <v>70015</v>
      </c>
    </row>
    <row r="9096" spans="49:54" x14ac:dyDescent="0.3">
      <c r="AW9096" t="s">
        <v>70016</v>
      </c>
      <c r="BB9096" t="s">
        <v>70017</v>
      </c>
    </row>
    <row r="9097" spans="49:54" x14ac:dyDescent="0.3">
      <c r="AW9097" t="s">
        <v>70018</v>
      </c>
      <c r="BB9097" t="s">
        <v>70019</v>
      </c>
    </row>
    <row r="9098" spans="49:54" x14ac:dyDescent="0.3">
      <c r="AW9098" t="s">
        <v>70020</v>
      </c>
      <c r="BB9098" t="s">
        <v>70021</v>
      </c>
    </row>
    <row r="9099" spans="49:54" x14ac:dyDescent="0.3">
      <c r="AW9099" t="s">
        <v>70022</v>
      </c>
      <c r="BB9099" t="s">
        <v>70023</v>
      </c>
    </row>
    <row r="9100" spans="49:54" x14ac:dyDescent="0.3">
      <c r="AW9100" t="s">
        <v>70024</v>
      </c>
      <c r="BB9100" t="s">
        <v>70025</v>
      </c>
    </row>
    <row r="9101" spans="49:54" x14ac:dyDescent="0.3">
      <c r="AW9101" t="s">
        <v>70026</v>
      </c>
      <c r="BB9101" t="s">
        <v>70027</v>
      </c>
    </row>
    <row r="9102" spans="49:54" x14ac:dyDescent="0.3">
      <c r="AW9102" t="s">
        <v>70028</v>
      </c>
      <c r="BB9102" t="s">
        <v>70029</v>
      </c>
    </row>
    <row r="9103" spans="49:54" x14ac:dyDescent="0.3">
      <c r="AW9103" t="s">
        <v>70030</v>
      </c>
      <c r="BB9103" t="s">
        <v>70031</v>
      </c>
    </row>
    <row r="9104" spans="49:54" x14ac:dyDescent="0.3">
      <c r="AW9104" t="s">
        <v>70032</v>
      </c>
      <c r="BB9104" t="s">
        <v>70033</v>
      </c>
    </row>
    <row r="9105" spans="49:54" x14ac:dyDescent="0.3">
      <c r="AW9105" t="s">
        <v>70034</v>
      </c>
      <c r="BB9105" t="s">
        <v>70035</v>
      </c>
    </row>
    <row r="9106" spans="49:54" x14ac:dyDescent="0.3">
      <c r="AW9106" t="s">
        <v>70036</v>
      </c>
      <c r="BB9106" t="s">
        <v>70037</v>
      </c>
    </row>
    <row r="9107" spans="49:54" x14ac:dyDescent="0.3">
      <c r="AW9107" t="s">
        <v>70038</v>
      </c>
      <c r="BB9107" t="s">
        <v>70039</v>
      </c>
    </row>
    <row r="9108" spans="49:54" x14ac:dyDescent="0.3">
      <c r="AW9108" t="s">
        <v>70040</v>
      </c>
      <c r="BB9108" t="s">
        <v>70041</v>
      </c>
    </row>
    <row r="9109" spans="49:54" x14ac:dyDescent="0.3">
      <c r="AW9109" t="s">
        <v>70042</v>
      </c>
      <c r="BB9109" t="s">
        <v>70043</v>
      </c>
    </row>
    <row r="9110" spans="49:54" x14ac:dyDescent="0.3">
      <c r="AW9110" t="s">
        <v>70044</v>
      </c>
      <c r="BB9110" t="s">
        <v>70045</v>
      </c>
    </row>
    <row r="9111" spans="49:54" x14ac:dyDescent="0.3">
      <c r="AW9111" t="s">
        <v>70046</v>
      </c>
      <c r="BB9111" t="s">
        <v>70047</v>
      </c>
    </row>
    <row r="9112" spans="49:54" x14ac:dyDescent="0.3">
      <c r="AW9112" t="s">
        <v>70048</v>
      </c>
      <c r="BB9112" t="s">
        <v>70049</v>
      </c>
    </row>
    <row r="9113" spans="49:54" x14ac:dyDescent="0.3">
      <c r="AW9113" t="s">
        <v>70050</v>
      </c>
      <c r="BB9113" t="s">
        <v>70051</v>
      </c>
    </row>
    <row r="9114" spans="49:54" x14ac:dyDescent="0.3">
      <c r="AW9114" t="s">
        <v>70052</v>
      </c>
      <c r="BB9114" t="s">
        <v>70053</v>
      </c>
    </row>
    <row r="9115" spans="49:54" x14ac:dyDescent="0.3">
      <c r="AW9115" t="s">
        <v>70054</v>
      </c>
      <c r="BB9115" t="s">
        <v>70055</v>
      </c>
    </row>
    <row r="9116" spans="49:54" x14ac:dyDescent="0.3">
      <c r="AW9116" t="s">
        <v>70056</v>
      </c>
      <c r="BB9116" t="s">
        <v>70057</v>
      </c>
    </row>
    <row r="9117" spans="49:54" x14ac:dyDescent="0.3">
      <c r="AW9117" t="s">
        <v>70058</v>
      </c>
      <c r="BB9117" t="s">
        <v>70059</v>
      </c>
    </row>
    <row r="9118" spans="49:54" x14ac:dyDescent="0.3">
      <c r="AW9118" t="s">
        <v>70060</v>
      </c>
      <c r="BB9118" t="s">
        <v>70061</v>
      </c>
    </row>
    <row r="9119" spans="49:54" x14ac:dyDescent="0.3">
      <c r="AW9119" t="s">
        <v>70062</v>
      </c>
      <c r="BB9119" t="s">
        <v>70063</v>
      </c>
    </row>
    <row r="9120" spans="49:54" x14ac:dyDescent="0.3">
      <c r="AW9120" t="s">
        <v>70064</v>
      </c>
      <c r="BB9120" t="s">
        <v>70065</v>
      </c>
    </row>
    <row r="9121" spans="49:54" x14ac:dyDescent="0.3">
      <c r="AW9121" t="s">
        <v>70066</v>
      </c>
      <c r="BB9121" t="s">
        <v>70067</v>
      </c>
    </row>
    <row r="9122" spans="49:54" x14ac:dyDescent="0.3">
      <c r="AW9122" t="s">
        <v>70068</v>
      </c>
      <c r="BB9122" t="s">
        <v>70069</v>
      </c>
    </row>
    <row r="9123" spans="49:54" x14ac:dyDescent="0.3">
      <c r="AW9123" t="s">
        <v>70070</v>
      </c>
      <c r="BB9123" t="s">
        <v>70071</v>
      </c>
    </row>
    <row r="9124" spans="49:54" x14ac:dyDescent="0.3">
      <c r="AW9124" t="s">
        <v>70072</v>
      </c>
      <c r="BB9124" t="s">
        <v>70073</v>
      </c>
    </row>
    <row r="9125" spans="49:54" x14ac:dyDescent="0.3">
      <c r="AW9125" t="s">
        <v>70074</v>
      </c>
      <c r="BB9125" t="s">
        <v>70075</v>
      </c>
    </row>
    <row r="9126" spans="49:54" x14ac:dyDescent="0.3">
      <c r="AW9126" t="s">
        <v>70076</v>
      </c>
      <c r="BB9126" t="s">
        <v>70077</v>
      </c>
    </row>
    <row r="9127" spans="49:54" x14ac:dyDescent="0.3">
      <c r="AW9127" t="s">
        <v>70078</v>
      </c>
      <c r="BB9127" t="s">
        <v>70079</v>
      </c>
    </row>
    <row r="9128" spans="49:54" x14ac:dyDescent="0.3">
      <c r="AW9128" t="s">
        <v>70080</v>
      </c>
      <c r="BB9128" t="s">
        <v>70081</v>
      </c>
    </row>
    <row r="9129" spans="49:54" x14ac:dyDescent="0.3">
      <c r="AW9129" t="s">
        <v>70082</v>
      </c>
      <c r="BB9129" t="s">
        <v>70083</v>
      </c>
    </row>
    <row r="9130" spans="49:54" x14ac:dyDescent="0.3">
      <c r="AW9130" t="s">
        <v>70084</v>
      </c>
      <c r="BB9130" t="s">
        <v>70085</v>
      </c>
    </row>
    <row r="9131" spans="49:54" x14ac:dyDescent="0.3">
      <c r="AW9131" t="s">
        <v>70086</v>
      </c>
      <c r="BB9131" t="s">
        <v>70087</v>
      </c>
    </row>
    <row r="9132" spans="49:54" x14ac:dyDescent="0.3">
      <c r="AW9132" t="s">
        <v>70088</v>
      </c>
      <c r="BB9132" t="s">
        <v>70089</v>
      </c>
    </row>
    <row r="9133" spans="49:54" x14ac:dyDescent="0.3">
      <c r="AW9133" t="s">
        <v>70090</v>
      </c>
      <c r="BB9133" t="s">
        <v>70091</v>
      </c>
    </row>
    <row r="9134" spans="49:54" x14ac:dyDescent="0.3">
      <c r="AW9134" t="s">
        <v>70092</v>
      </c>
      <c r="BB9134" t="s">
        <v>70093</v>
      </c>
    </row>
    <row r="9135" spans="49:54" x14ac:dyDescent="0.3">
      <c r="AW9135" t="s">
        <v>70094</v>
      </c>
      <c r="BB9135" t="s">
        <v>70095</v>
      </c>
    </row>
    <row r="9136" spans="49:54" x14ac:dyDescent="0.3">
      <c r="AW9136" t="s">
        <v>70096</v>
      </c>
      <c r="BB9136" t="s">
        <v>70097</v>
      </c>
    </row>
    <row r="9137" spans="49:54" x14ac:dyDescent="0.3">
      <c r="AW9137" t="s">
        <v>70098</v>
      </c>
      <c r="BB9137" t="s">
        <v>70099</v>
      </c>
    </row>
    <row r="9138" spans="49:54" x14ac:dyDescent="0.3">
      <c r="AW9138" t="s">
        <v>70100</v>
      </c>
      <c r="BB9138" t="s">
        <v>70101</v>
      </c>
    </row>
    <row r="9139" spans="49:54" x14ac:dyDescent="0.3">
      <c r="AW9139" t="s">
        <v>70102</v>
      </c>
      <c r="BB9139" t="s">
        <v>70103</v>
      </c>
    </row>
    <row r="9140" spans="49:54" x14ac:dyDescent="0.3">
      <c r="AW9140" t="s">
        <v>70104</v>
      </c>
      <c r="BB9140" t="s">
        <v>70105</v>
      </c>
    </row>
    <row r="9141" spans="49:54" x14ac:dyDescent="0.3">
      <c r="AW9141" t="s">
        <v>70106</v>
      </c>
      <c r="BB9141" t="s">
        <v>70107</v>
      </c>
    </row>
    <row r="9142" spans="49:54" x14ac:dyDescent="0.3">
      <c r="AW9142" t="s">
        <v>70108</v>
      </c>
      <c r="BB9142" t="s">
        <v>70109</v>
      </c>
    </row>
    <row r="9143" spans="49:54" x14ac:dyDescent="0.3">
      <c r="AW9143" t="s">
        <v>70110</v>
      </c>
      <c r="BB9143" t="s">
        <v>70111</v>
      </c>
    </row>
    <row r="9144" spans="49:54" x14ac:dyDescent="0.3">
      <c r="AW9144" t="s">
        <v>70112</v>
      </c>
      <c r="BB9144" t="s">
        <v>70113</v>
      </c>
    </row>
    <row r="9145" spans="49:54" x14ac:dyDescent="0.3">
      <c r="AW9145" t="s">
        <v>70114</v>
      </c>
      <c r="BB9145" t="s">
        <v>70115</v>
      </c>
    </row>
    <row r="9146" spans="49:54" x14ac:dyDescent="0.3">
      <c r="AW9146" t="s">
        <v>70116</v>
      </c>
      <c r="BB9146" t="s">
        <v>70117</v>
      </c>
    </row>
    <row r="9147" spans="49:54" x14ac:dyDescent="0.3">
      <c r="AW9147" t="s">
        <v>70118</v>
      </c>
      <c r="BB9147" t="s">
        <v>70119</v>
      </c>
    </row>
    <row r="9148" spans="49:54" x14ac:dyDescent="0.3">
      <c r="AW9148" t="s">
        <v>70120</v>
      </c>
      <c r="BB9148" t="s">
        <v>70121</v>
      </c>
    </row>
    <row r="9149" spans="49:54" x14ac:dyDescent="0.3">
      <c r="AW9149" t="s">
        <v>70122</v>
      </c>
      <c r="BB9149" t="s">
        <v>70123</v>
      </c>
    </row>
    <row r="9150" spans="49:54" x14ac:dyDescent="0.3">
      <c r="AW9150" t="s">
        <v>70124</v>
      </c>
      <c r="BB9150" t="s">
        <v>70125</v>
      </c>
    </row>
    <row r="9151" spans="49:54" x14ac:dyDescent="0.3">
      <c r="AW9151" t="s">
        <v>70126</v>
      </c>
      <c r="BB9151" t="s">
        <v>70127</v>
      </c>
    </row>
    <row r="9152" spans="49:54" x14ac:dyDescent="0.3">
      <c r="AW9152" t="s">
        <v>70128</v>
      </c>
      <c r="BB9152" t="s">
        <v>70129</v>
      </c>
    </row>
    <row r="9153" spans="49:54" x14ac:dyDescent="0.3">
      <c r="AW9153" t="s">
        <v>70130</v>
      </c>
      <c r="BB9153" t="s">
        <v>70131</v>
      </c>
    </row>
    <row r="9154" spans="49:54" x14ac:dyDescent="0.3">
      <c r="AW9154" t="s">
        <v>70132</v>
      </c>
      <c r="BB9154" t="s">
        <v>70133</v>
      </c>
    </row>
    <row r="9155" spans="49:54" x14ac:dyDescent="0.3">
      <c r="AW9155" t="s">
        <v>70134</v>
      </c>
      <c r="BB9155" t="s">
        <v>70135</v>
      </c>
    </row>
    <row r="9156" spans="49:54" x14ac:dyDescent="0.3">
      <c r="AW9156" t="s">
        <v>70136</v>
      </c>
      <c r="BB9156" t="s">
        <v>70137</v>
      </c>
    </row>
    <row r="9157" spans="49:54" x14ac:dyDescent="0.3">
      <c r="AW9157" t="s">
        <v>70138</v>
      </c>
      <c r="BB9157" t="s">
        <v>70139</v>
      </c>
    </row>
    <row r="9158" spans="49:54" x14ac:dyDescent="0.3">
      <c r="AW9158" t="s">
        <v>70140</v>
      </c>
      <c r="BB9158" t="s">
        <v>70141</v>
      </c>
    </row>
    <row r="9159" spans="49:54" x14ac:dyDescent="0.3">
      <c r="AW9159" t="s">
        <v>70142</v>
      </c>
      <c r="BB9159" t="s">
        <v>70143</v>
      </c>
    </row>
    <row r="9160" spans="49:54" x14ac:dyDescent="0.3">
      <c r="AW9160" t="s">
        <v>70144</v>
      </c>
      <c r="BB9160" t="s">
        <v>70145</v>
      </c>
    </row>
    <row r="9161" spans="49:54" x14ac:dyDescent="0.3">
      <c r="AW9161" t="s">
        <v>70146</v>
      </c>
      <c r="BB9161" t="s">
        <v>70147</v>
      </c>
    </row>
    <row r="9162" spans="49:54" x14ac:dyDescent="0.3">
      <c r="AW9162" t="s">
        <v>70148</v>
      </c>
      <c r="BB9162" t="s">
        <v>70149</v>
      </c>
    </row>
    <row r="9163" spans="49:54" x14ac:dyDescent="0.3">
      <c r="AW9163" t="s">
        <v>70150</v>
      </c>
      <c r="BB9163" t="s">
        <v>70151</v>
      </c>
    </row>
    <row r="9164" spans="49:54" x14ac:dyDescent="0.3">
      <c r="AW9164" t="s">
        <v>70152</v>
      </c>
      <c r="BB9164" t="s">
        <v>70153</v>
      </c>
    </row>
    <row r="9165" spans="49:54" x14ac:dyDescent="0.3">
      <c r="AW9165" t="s">
        <v>70154</v>
      </c>
      <c r="BB9165" t="s">
        <v>70155</v>
      </c>
    </row>
    <row r="9166" spans="49:54" x14ac:dyDescent="0.3">
      <c r="AW9166" t="s">
        <v>70156</v>
      </c>
      <c r="BB9166" t="s">
        <v>70157</v>
      </c>
    </row>
    <row r="9167" spans="49:54" x14ac:dyDescent="0.3">
      <c r="AW9167" t="s">
        <v>70158</v>
      </c>
      <c r="BB9167" t="s">
        <v>70159</v>
      </c>
    </row>
    <row r="9168" spans="49:54" x14ac:dyDescent="0.3">
      <c r="AW9168" t="s">
        <v>70160</v>
      </c>
      <c r="BB9168" t="s">
        <v>70161</v>
      </c>
    </row>
    <row r="9169" spans="49:54" x14ac:dyDescent="0.3">
      <c r="AW9169" t="s">
        <v>70162</v>
      </c>
      <c r="BB9169" t="s">
        <v>70163</v>
      </c>
    </row>
    <row r="9170" spans="49:54" x14ac:dyDescent="0.3">
      <c r="AW9170" t="s">
        <v>70164</v>
      </c>
      <c r="BB9170" t="s">
        <v>70165</v>
      </c>
    </row>
    <row r="9171" spans="49:54" x14ac:dyDescent="0.3">
      <c r="AW9171" t="s">
        <v>70166</v>
      </c>
      <c r="BB9171" t="s">
        <v>70167</v>
      </c>
    </row>
    <row r="9172" spans="49:54" x14ac:dyDescent="0.3">
      <c r="AW9172" t="s">
        <v>70168</v>
      </c>
      <c r="BB9172" t="s">
        <v>70169</v>
      </c>
    </row>
    <row r="9173" spans="49:54" x14ac:dyDescent="0.3">
      <c r="AW9173" t="s">
        <v>70170</v>
      </c>
      <c r="BB9173" t="s">
        <v>70171</v>
      </c>
    </row>
    <row r="9174" spans="49:54" x14ac:dyDescent="0.3">
      <c r="AW9174" t="s">
        <v>70172</v>
      </c>
      <c r="BB9174" t="s">
        <v>70173</v>
      </c>
    </row>
    <row r="9175" spans="49:54" x14ac:dyDescent="0.3">
      <c r="AW9175" t="s">
        <v>70174</v>
      </c>
      <c r="BB9175" t="s">
        <v>70175</v>
      </c>
    </row>
    <row r="9176" spans="49:54" x14ac:dyDescent="0.3">
      <c r="AW9176" t="s">
        <v>70176</v>
      </c>
      <c r="BB9176" t="s">
        <v>70177</v>
      </c>
    </row>
    <row r="9177" spans="49:54" x14ac:dyDescent="0.3">
      <c r="AW9177" t="s">
        <v>70178</v>
      </c>
      <c r="BB9177" t="s">
        <v>70179</v>
      </c>
    </row>
    <row r="9178" spans="49:54" x14ac:dyDescent="0.3">
      <c r="AW9178" t="s">
        <v>70180</v>
      </c>
      <c r="BB9178" t="s">
        <v>70181</v>
      </c>
    </row>
    <row r="9179" spans="49:54" x14ac:dyDescent="0.3">
      <c r="AW9179" t="s">
        <v>31326</v>
      </c>
      <c r="BB9179" t="s">
        <v>70182</v>
      </c>
    </row>
    <row r="9180" spans="49:54" x14ac:dyDescent="0.3">
      <c r="AW9180" t="s">
        <v>70183</v>
      </c>
      <c r="BB9180" t="s">
        <v>70184</v>
      </c>
    </row>
    <row r="9181" spans="49:54" x14ac:dyDescent="0.3">
      <c r="AW9181" t="s">
        <v>70185</v>
      </c>
      <c r="BB9181" t="s">
        <v>70186</v>
      </c>
    </row>
    <row r="9182" spans="49:54" x14ac:dyDescent="0.3">
      <c r="AW9182" t="s">
        <v>70187</v>
      </c>
      <c r="BB9182" t="s">
        <v>70188</v>
      </c>
    </row>
    <row r="9183" spans="49:54" x14ac:dyDescent="0.3">
      <c r="AW9183" t="s">
        <v>70189</v>
      </c>
      <c r="BB9183" t="s">
        <v>70190</v>
      </c>
    </row>
    <row r="9184" spans="49:54" x14ac:dyDescent="0.3">
      <c r="AW9184" t="s">
        <v>70191</v>
      </c>
      <c r="BB9184" t="s">
        <v>70192</v>
      </c>
    </row>
    <row r="9185" spans="49:54" x14ac:dyDescent="0.3">
      <c r="AW9185" t="s">
        <v>70193</v>
      </c>
      <c r="BB9185" t="s">
        <v>70194</v>
      </c>
    </row>
    <row r="9186" spans="49:54" x14ac:dyDescent="0.3">
      <c r="AW9186" t="s">
        <v>70195</v>
      </c>
      <c r="BB9186" t="s">
        <v>70196</v>
      </c>
    </row>
    <row r="9187" spans="49:54" x14ac:dyDescent="0.3">
      <c r="AW9187" t="s">
        <v>70197</v>
      </c>
      <c r="BB9187" t="s">
        <v>70198</v>
      </c>
    </row>
    <row r="9188" spans="49:54" x14ac:dyDescent="0.3">
      <c r="AW9188" t="s">
        <v>70199</v>
      </c>
      <c r="BB9188" t="s">
        <v>70200</v>
      </c>
    </row>
    <row r="9189" spans="49:54" x14ac:dyDescent="0.3">
      <c r="AW9189" t="s">
        <v>70201</v>
      </c>
      <c r="BB9189" t="s">
        <v>70202</v>
      </c>
    </row>
    <row r="9190" spans="49:54" x14ac:dyDescent="0.3">
      <c r="AW9190" t="s">
        <v>70203</v>
      </c>
      <c r="BB9190" t="s">
        <v>70204</v>
      </c>
    </row>
    <row r="9191" spans="49:54" x14ac:dyDescent="0.3">
      <c r="AW9191" t="s">
        <v>70205</v>
      </c>
      <c r="BB9191" t="s">
        <v>70206</v>
      </c>
    </row>
    <row r="9192" spans="49:54" x14ac:dyDescent="0.3">
      <c r="AW9192" t="s">
        <v>70207</v>
      </c>
      <c r="BB9192" t="s">
        <v>70208</v>
      </c>
    </row>
    <row r="9193" spans="49:54" x14ac:dyDescent="0.3">
      <c r="AW9193" t="s">
        <v>70209</v>
      </c>
      <c r="BB9193" t="s">
        <v>70210</v>
      </c>
    </row>
    <row r="9194" spans="49:54" x14ac:dyDescent="0.3">
      <c r="AW9194" t="s">
        <v>70211</v>
      </c>
      <c r="BB9194" t="s">
        <v>70212</v>
      </c>
    </row>
    <row r="9195" spans="49:54" x14ac:dyDescent="0.3">
      <c r="AW9195" t="s">
        <v>70213</v>
      </c>
      <c r="BB9195" t="s">
        <v>70214</v>
      </c>
    </row>
    <row r="9196" spans="49:54" x14ac:dyDescent="0.3">
      <c r="AW9196" t="s">
        <v>70215</v>
      </c>
      <c r="BB9196" t="s">
        <v>70216</v>
      </c>
    </row>
    <row r="9197" spans="49:54" x14ac:dyDescent="0.3">
      <c r="AW9197" t="s">
        <v>70217</v>
      </c>
      <c r="BB9197" t="s">
        <v>70218</v>
      </c>
    </row>
    <row r="9198" spans="49:54" x14ac:dyDescent="0.3">
      <c r="AW9198" t="s">
        <v>70219</v>
      </c>
      <c r="BB9198" t="s">
        <v>70220</v>
      </c>
    </row>
    <row r="9199" spans="49:54" x14ac:dyDescent="0.3">
      <c r="AW9199" t="s">
        <v>70221</v>
      </c>
      <c r="BB9199" t="s">
        <v>70222</v>
      </c>
    </row>
    <row r="9200" spans="49:54" x14ac:dyDescent="0.3">
      <c r="AW9200" t="s">
        <v>70223</v>
      </c>
      <c r="BB9200" t="s">
        <v>70224</v>
      </c>
    </row>
    <row r="9201" spans="49:54" x14ac:dyDescent="0.3">
      <c r="AW9201" t="s">
        <v>70225</v>
      </c>
      <c r="BB9201" t="s">
        <v>70226</v>
      </c>
    </row>
    <row r="9202" spans="49:54" x14ac:dyDescent="0.3">
      <c r="AW9202" t="s">
        <v>70227</v>
      </c>
      <c r="BB9202" t="s">
        <v>70228</v>
      </c>
    </row>
    <row r="9203" spans="49:54" x14ac:dyDescent="0.3">
      <c r="AW9203" t="s">
        <v>70229</v>
      </c>
      <c r="BB9203" t="s">
        <v>70230</v>
      </c>
    </row>
    <row r="9204" spans="49:54" x14ac:dyDescent="0.3">
      <c r="AW9204" t="s">
        <v>70231</v>
      </c>
      <c r="BB9204" t="s">
        <v>70232</v>
      </c>
    </row>
    <row r="9205" spans="49:54" x14ac:dyDescent="0.3">
      <c r="AW9205" t="s">
        <v>70233</v>
      </c>
      <c r="BB9205" t="s">
        <v>70234</v>
      </c>
    </row>
    <row r="9206" spans="49:54" x14ac:dyDescent="0.3">
      <c r="AW9206" t="s">
        <v>70235</v>
      </c>
      <c r="BB9206" t="s">
        <v>70236</v>
      </c>
    </row>
    <row r="9207" spans="49:54" x14ac:dyDescent="0.3">
      <c r="AW9207" t="s">
        <v>70237</v>
      </c>
      <c r="BB9207" t="s">
        <v>70238</v>
      </c>
    </row>
    <row r="9208" spans="49:54" x14ac:dyDescent="0.3">
      <c r="AW9208" t="s">
        <v>70239</v>
      </c>
      <c r="BB9208" t="s">
        <v>70240</v>
      </c>
    </row>
    <row r="9209" spans="49:54" x14ac:dyDescent="0.3">
      <c r="AW9209" t="s">
        <v>70241</v>
      </c>
      <c r="BB9209" t="s">
        <v>70242</v>
      </c>
    </row>
    <row r="9210" spans="49:54" x14ac:dyDescent="0.3">
      <c r="AW9210" t="s">
        <v>70243</v>
      </c>
      <c r="BB9210" t="s">
        <v>70244</v>
      </c>
    </row>
    <row r="9211" spans="49:54" x14ac:dyDescent="0.3">
      <c r="AW9211" t="s">
        <v>70245</v>
      </c>
      <c r="BB9211" t="s">
        <v>70246</v>
      </c>
    </row>
    <row r="9212" spans="49:54" x14ac:dyDescent="0.3">
      <c r="AW9212" t="s">
        <v>70247</v>
      </c>
      <c r="BB9212" t="s">
        <v>70248</v>
      </c>
    </row>
    <row r="9213" spans="49:54" x14ac:dyDescent="0.3">
      <c r="AW9213" t="s">
        <v>70249</v>
      </c>
      <c r="BB9213" t="s">
        <v>70250</v>
      </c>
    </row>
    <row r="9214" spans="49:54" x14ac:dyDescent="0.3">
      <c r="AW9214" t="s">
        <v>70251</v>
      </c>
      <c r="BB9214" t="s">
        <v>70252</v>
      </c>
    </row>
    <row r="9215" spans="49:54" x14ac:dyDescent="0.3">
      <c r="AW9215" t="s">
        <v>70253</v>
      </c>
      <c r="BB9215" t="s">
        <v>70254</v>
      </c>
    </row>
    <row r="9216" spans="49:54" x14ac:dyDescent="0.3">
      <c r="AW9216" t="s">
        <v>70255</v>
      </c>
      <c r="BB9216" t="s">
        <v>70256</v>
      </c>
    </row>
    <row r="9217" spans="49:54" x14ac:dyDescent="0.3">
      <c r="AW9217" t="s">
        <v>70257</v>
      </c>
      <c r="BB9217" t="s">
        <v>70258</v>
      </c>
    </row>
    <row r="9218" spans="49:54" x14ac:dyDescent="0.3">
      <c r="AW9218" t="s">
        <v>70259</v>
      </c>
      <c r="BB9218" t="s">
        <v>70260</v>
      </c>
    </row>
    <row r="9219" spans="49:54" x14ac:dyDescent="0.3">
      <c r="AW9219" t="s">
        <v>70261</v>
      </c>
      <c r="BB9219" t="s">
        <v>70262</v>
      </c>
    </row>
    <row r="9220" spans="49:54" x14ac:dyDescent="0.3">
      <c r="AW9220" t="s">
        <v>70263</v>
      </c>
      <c r="BB9220" t="s">
        <v>70264</v>
      </c>
    </row>
    <row r="9221" spans="49:54" x14ac:dyDescent="0.3">
      <c r="AW9221" t="s">
        <v>70265</v>
      </c>
      <c r="BB9221" t="s">
        <v>70266</v>
      </c>
    </row>
    <row r="9222" spans="49:54" x14ac:dyDescent="0.3">
      <c r="AW9222" t="s">
        <v>70267</v>
      </c>
      <c r="BB9222" t="s">
        <v>70268</v>
      </c>
    </row>
    <row r="9223" spans="49:54" x14ac:dyDescent="0.3">
      <c r="AW9223" t="s">
        <v>70269</v>
      </c>
      <c r="BB9223" t="s">
        <v>70270</v>
      </c>
    </row>
    <row r="9224" spans="49:54" x14ac:dyDescent="0.3">
      <c r="AW9224" t="s">
        <v>70271</v>
      </c>
      <c r="BB9224" t="s">
        <v>70272</v>
      </c>
    </row>
    <row r="9225" spans="49:54" x14ac:dyDescent="0.3">
      <c r="AW9225" t="s">
        <v>70273</v>
      </c>
      <c r="BB9225" t="s">
        <v>70274</v>
      </c>
    </row>
    <row r="9226" spans="49:54" x14ac:dyDescent="0.3">
      <c r="AW9226" t="s">
        <v>70275</v>
      </c>
      <c r="BB9226" t="s">
        <v>70276</v>
      </c>
    </row>
    <row r="9227" spans="49:54" x14ac:dyDescent="0.3">
      <c r="AW9227" t="s">
        <v>70277</v>
      </c>
      <c r="BB9227" t="s">
        <v>70278</v>
      </c>
    </row>
    <row r="9228" spans="49:54" x14ac:dyDescent="0.3">
      <c r="AW9228" t="s">
        <v>70279</v>
      </c>
      <c r="BB9228" t="s">
        <v>70280</v>
      </c>
    </row>
    <row r="9229" spans="49:54" x14ac:dyDescent="0.3">
      <c r="AW9229" t="s">
        <v>70281</v>
      </c>
      <c r="BB9229" t="s">
        <v>70282</v>
      </c>
    </row>
    <row r="9230" spans="49:54" x14ac:dyDescent="0.3">
      <c r="AW9230" t="s">
        <v>70283</v>
      </c>
      <c r="BB9230" t="s">
        <v>70284</v>
      </c>
    </row>
    <row r="9231" spans="49:54" x14ac:dyDescent="0.3">
      <c r="AW9231" t="s">
        <v>70285</v>
      </c>
      <c r="BB9231" t="s">
        <v>70286</v>
      </c>
    </row>
    <row r="9232" spans="49:54" x14ac:dyDescent="0.3">
      <c r="AW9232" t="s">
        <v>70287</v>
      </c>
      <c r="BB9232" t="s">
        <v>70288</v>
      </c>
    </row>
    <row r="9233" spans="49:54" x14ac:dyDescent="0.3">
      <c r="AW9233" t="s">
        <v>70289</v>
      </c>
      <c r="BB9233" t="s">
        <v>70290</v>
      </c>
    </row>
    <row r="9234" spans="49:54" x14ac:dyDescent="0.3">
      <c r="AW9234" t="s">
        <v>70291</v>
      </c>
      <c r="BB9234" t="s">
        <v>70292</v>
      </c>
    </row>
    <row r="9235" spans="49:54" x14ac:dyDescent="0.3">
      <c r="AW9235" t="s">
        <v>70293</v>
      </c>
      <c r="BB9235" t="s">
        <v>70294</v>
      </c>
    </row>
    <row r="9236" spans="49:54" x14ac:dyDescent="0.3">
      <c r="AW9236" t="s">
        <v>70295</v>
      </c>
      <c r="BB9236" t="s">
        <v>70296</v>
      </c>
    </row>
    <row r="9237" spans="49:54" x14ac:dyDescent="0.3">
      <c r="AW9237" t="s">
        <v>70297</v>
      </c>
      <c r="BB9237" t="s">
        <v>70298</v>
      </c>
    </row>
    <row r="9238" spans="49:54" x14ac:dyDescent="0.3">
      <c r="AW9238" t="s">
        <v>70299</v>
      </c>
      <c r="BB9238" t="s">
        <v>70300</v>
      </c>
    </row>
    <row r="9239" spans="49:54" x14ac:dyDescent="0.3">
      <c r="AW9239" t="s">
        <v>70301</v>
      </c>
      <c r="BB9239" t="s">
        <v>70302</v>
      </c>
    </row>
    <row r="9240" spans="49:54" x14ac:dyDescent="0.3">
      <c r="AW9240" t="s">
        <v>70303</v>
      </c>
      <c r="BB9240" t="s">
        <v>70304</v>
      </c>
    </row>
    <row r="9241" spans="49:54" x14ac:dyDescent="0.3">
      <c r="AW9241" t="s">
        <v>70305</v>
      </c>
      <c r="BB9241" t="s">
        <v>70306</v>
      </c>
    </row>
    <row r="9242" spans="49:54" x14ac:dyDescent="0.3">
      <c r="AW9242" t="s">
        <v>70307</v>
      </c>
      <c r="BB9242" t="s">
        <v>70308</v>
      </c>
    </row>
    <row r="9243" spans="49:54" x14ac:dyDescent="0.3">
      <c r="AW9243" t="s">
        <v>70309</v>
      </c>
      <c r="BB9243" t="s">
        <v>70310</v>
      </c>
    </row>
    <row r="9244" spans="49:54" x14ac:dyDescent="0.3">
      <c r="AW9244" t="s">
        <v>70311</v>
      </c>
      <c r="BB9244" t="s">
        <v>70312</v>
      </c>
    </row>
    <row r="9245" spans="49:54" x14ac:dyDescent="0.3">
      <c r="AW9245" t="s">
        <v>70313</v>
      </c>
      <c r="BB9245" t="s">
        <v>70314</v>
      </c>
    </row>
    <row r="9246" spans="49:54" x14ac:dyDescent="0.3">
      <c r="AW9246" t="s">
        <v>70315</v>
      </c>
      <c r="BB9246" t="s">
        <v>70316</v>
      </c>
    </row>
    <row r="9247" spans="49:54" x14ac:dyDescent="0.3">
      <c r="AW9247" t="s">
        <v>70317</v>
      </c>
      <c r="BB9247" t="s">
        <v>70318</v>
      </c>
    </row>
    <row r="9248" spans="49:54" x14ac:dyDescent="0.3">
      <c r="AW9248" t="s">
        <v>70319</v>
      </c>
      <c r="BB9248" t="s">
        <v>70320</v>
      </c>
    </row>
    <row r="9249" spans="49:54" x14ac:dyDescent="0.3">
      <c r="AW9249" t="s">
        <v>70321</v>
      </c>
      <c r="BB9249" t="s">
        <v>70322</v>
      </c>
    </row>
    <row r="9250" spans="49:54" x14ac:dyDescent="0.3">
      <c r="AW9250" t="s">
        <v>70323</v>
      </c>
      <c r="BB9250" t="s">
        <v>70324</v>
      </c>
    </row>
    <row r="9251" spans="49:54" x14ac:dyDescent="0.3">
      <c r="AW9251" t="s">
        <v>70325</v>
      </c>
      <c r="BB9251" t="s">
        <v>70326</v>
      </c>
    </row>
    <row r="9252" spans="49:54" x14ac:dyDescent="0.3">
      <c r="AW9252" t="s">
        <v>70327</v>
      </c>
      <c r="BB9252" t="s">
        <v>70328</v>
      </c>
    </row>
    <row r="9253" spans="49:54" x14ac:dyDescent="0.3">
      <c r="AW9253" t="s">
        <v>70329</v>
      </c>
      <c r="BB9253" t="s">
        <v>70330</v>
      </c>
    </row>
    <row r="9254" spans="49:54" x14ac:dyDescent="0.3">
      <c r="AW9254" t="s">
        <v>70331</v>
      </c>
      <c r="BB9254" t="s">
        <v>70332</v>
      </c>
    </row>
    <row r="9255" spans="49:54" x14ac:dyDescent="0.3">
      <c r="AW9255" t="s">
        <v>70333</v>
      </c>
      <c r="BB9255" t="s">
        <v>70334</v>
      </c>
    </row>
    <row r="9256" spans="49:54" x14ac:dyDescent="0.3">
      <c r="AW9256" t="s">
        <v>70335</v>
      </c>
      <c r="BB9256" t="s">
        <v>70336</v>
      </c>
    </row>
    <row r="9257" spans="49:54" x14ac:dyDescent="0.3">
      <c r="AW9257" t="s">
        <v>70337</v>
      </c>
      <c r="BB9257" t="s">
        <v>70338</v>
      </c>
    </row>
    <row r="9258" spans="49:54" x14ac:dyDescent="0.3">
      <c r="AW9258" t="s">
        <v>70339</v>
      </c>
      <c r="BB9258" t="s">
        <v>70340</v>
      </c>
    </row>
    <row r="9259" spans="49:54" x14ac:dyDescent="0.3">
      <c r="AW9259" t="s">
        <v>70341</v>
      </c>
      <c r="BB9259" t="s">
        <v>70342</v>
      </c>
    </row>
    <row r="9260" spans="49:54" x14ac:dyDescent="0.3">
      <c r="AW9260" t="s">
        <v>70343</v>
      </c>
      <c r="BB9260" t="s">
        <v>70344</v>
      </c>
    </row>
    <row r="9261" spans="49:54" x14ac:dyDescent="0.3">
      <c r="AW9261" t="s">
        <v>70345</v>
      </c>
      <c r="BB9261" t="s">
        <v>70346</v>
      </c>
    </row>
    <row r="9262" spans="49:54" x14ac:dyDescent="0.3">
      <c r="AW9262" t="s">
        <v>70347</v>
      </c>
      <c r="BB9262" t="s">
        <v>70348</v>
      </c>
    </row>
    <row r="9263" spans="49:54" x14ac:dyDescent="0.3">
      <c r="AW9263" t="s">
        <v>70349</v>
      </c>
      <c r="BB9263" t="s">
        <v>70350</v>
      </c>
    </row>
    <row r="9264" spans="49:54" x14ac:dyDescent="0.3">
      <c r="AW9264" t="s">
        <v>70351</v>
      </c>
      <c r="BB9264" t="s">
        <v>70352</v>
      </c>
    </row>
    <row r="9265" spans="49:54" x14ac:dyDescent="0.3">
      <c r="AW9265" t="s">
        <v>70353</v>
      </c>
      <c r="BB9265" t="s">
        <v>70354</v>
      </c>
    </row>
    <row r="9266" spans="49:54" x14ac:dyDescent="0.3">
      <c r="AW9266" t="s">
        <v>70355</v>
      </c>
      <c r="BB9266" t="s">
        <v>37965</v>
      </c>
    </row>
    <row r="9267" spans="49:54" x14ac:dyDescent="0.3">
      <c r="AW9267" t="s">
        <v>70356</v>
      </c>
      <c r="BB9267" t="s">
        <v>70357</v>
      </c>
    </row>
    <row r="9268" spans="49:54" x14ac:dyDescent="0.3">
      <c r="AW9268" t="s">
        <v>70358</v>
      </c>
      <c r="BB9268" t="s">
        <v>70359</v>
      </c>
    </row>
    <row r="9269" spans="49:54" x14ac:dyDescent="0.3">
      <c r="AW9269" t="s">
        <v>70360</v>
      </c>
      <c r="BB9269" t="s">
        <v>70361</v>
      </c>
    </row>
    <row r="9270" spans="49:54" x14ac:dyDescent="0.3">
      <c r="AW9270" t="s">
        <v>70362</v>
      </c>
      <c r="BB9270" t="s">
        <v>70363</v>
      </c>
    </row>
    <row r="9271" spans="49:54" x14ac:dyDescent="0.3">
      <c r="AW9271" t="s">
        <v>70364</v>
      </c>
      <c r="BB9271" t="s">
        <v>70365</v>
      </c>
    </row>
    <row r="9272" spans="49:54" x14ac:dyDescent="0.3">
      <c r="AW9272" t="s">
        <v>70366</v>
      </c>
      <c r="BB9272" t="s">
        <v>70367</v>
      </c>
    </row>
    <row r="9273" spans="49:54" x14ac:dyDescent="0.3">
      <c r="AW9273" t="s">
        <v>70368</v>
      </c>
      <c r="BB9273" t="s">
        <v>70369</v>
      </c>
    </row>
    <row r="9274" spans="49:54" x14ac:dyDescent="0.3">
      <c r="AW9274" t="s">
        <v>70370</v>
      </c>
      <c r="BB9274" t="s">
        <v>70371</v>
      </c>
    </row>
    <row r="9275" spans="49:54" x14ac:dyDescent="0.3">
      <c r="AW9275" t="s">
        <v>70372</v>
      </c>
      <c r="BB9275" t="s">
        <v>70373</v>
      </c>
    </row>
    <row r="9276" spans="49:54" x14ac:dyDescent="0.3">
      <c r="AW9276" t="s">
        <v>70374</v>
      </c>
      <c r="BB9276" t="s">
        <v>70375</v>
      </c>
    </row>
    <row r="9277" spans="49:54" x14ac:dyDescent="0.3">
      <c r="AW9277" t="s">
        <v>70376</v>
      </c>
      <c r="BB9277" t="s">
        <v>70377</v>
      </c>
    </row>
    <row r="9278" spans="49:54" x14ac:dyDescent="0.3">
      <c r="AW9278" t="s">
        <v>70378</v>
      </c>
      <c r="BB9278" t="s">
        <v>70379</v>
      </c>
    </row>
    <row r="9279" spans="49:54" x14ac:dyDescent="0.3">
      <c r="AW9279" t="s">
        <v>70380</v>
      </c>
      <c r="BB9279" t="s">
        <v>70381</v>
      </c>
    </row>
    <row r="9280" spans="49:54" x14ac:dyDescent="0.3">
      <c r="AW9280" t="s">
        <v>70382</v>
      </c>
      <c r="BB9280" t="s">
        <v>70383</v>
      </c>
    </row>
    <row r="9281" spans="49:54" x14ac:dyDescent="0.3">
      <c r="AW9281" t="s">
        <v>70384</v>
      </c>
      <c r="BB9281" t="s">
        <v>70385</v>
      </c>
    </row>
    <row r="9282" spans="49:54" x14ac:dyDescent="0.3">
      <c r="AW9282" t="s">
        <v>70386</v>
      </c>
      <c r="BB9282" t="s">
        <v>70387</v>
      </c>
    </row>
    <row r="9283" spans="49:54" x14ac:dyDescent="0.3">
      <c r="AW9283" t="s">
        <v>70388</v>
      </c>
      <c r="BB9283" t="s">
        <v>70389</v>
      </c>
    </row>
    <row r="9284" spans="49:54" x14ac:dyDescent="0.3">
      <c r="AW9284" t="s">
        <v>70390</v>
      </c>
      <c r="BB9284" t="s">
        <v>70391</v>
      </c>
    </row>
    <row r="9285" spans="49:54" x14ac:dyDescent="0.3">
      <c r="AW9285" t="s">
        <v>70392</v>
      </c>
      <c r="BB9285" t="s">
        <v>70393</v>
      </c>
    </row>
    <row r="9286" spans="49:54" x14ac:dyDescent="0.3">
      <c r="AW9286" t="s">
        <v>70394</v>
      </c>
      <c r="BB9286" t="s">
        <v>70395</v>
      </c>
    </row>
    <row r="9287" spans="49:54" x14ac:dyDescent="0.3">
      <c r="AW9287" t="s">
        <v>70396</v>
      </c>
      <c r="BB9287" t="s">
        <v>70397</v>
      </c>
    </row>
    <row r="9288" spans="49:54" x14ac:dyDescent="0.3">
      <c r="AW9288" t="s">
        <v>70398</v>
      </c>
      <c r="BB9288" t="s">
        <v>70399</v>
      </c>
    </row>
    <row r="9289" spans="49:54" x14ac:dyDescent="0.3">
      <c r="AW9289" t="s">
        <v>70400</v>
      </c>
      <c r="BB9289" t="s">
        <v>70401</v>
      </c>
    </row>
    <row r="9290" spans="49:54" x14ac:dyDescent="0.3">
      <c r="AW9290" t="s">
        <v>70402</v>
      </c>
      <c r="BB9290" t="s">
        <v>70403</v>
      </c>
    </row>
    <row r="9291" spans="49:54" x14ac:dyDescent="0.3">
      <c r="AW9291" t="s">
        <v>70404</v>
      </c>
      <c r="BB9291" t="s">
        <v>70405</v>
      </c>
    </row>
    <row r="9292" spans="49:54" x14ac:dyDescent="0.3">
      <c r="AW9292" t="s">
        <v>70406</v>
      </c>
      <c r="BB9292" t="s">
        <v>70407</v>
      </c>
    </row>
    <row r="9293" spans="49:54" x14ac:dyDescent="0.3">
      <c r="AW9293" t="s">
        <v>70408</v>
      </c>
      <c r="BB9293" t="s">
        <v>70409</v>
      </c>
    </row>
    <row r="9294" spans="49:54" x14ac:dyDescent="0.3">
      <c r="AW9294" t="s">
        <v>70410</v>
      </c>
      <c r="BB9294" t="s">
        <v>70411</v>
      </c>
    </row>
    <row r="9295" spans="49:54" x14ac:dyDescent="0.3">
      <c r="AW9295" t="s">
        <v>70412</v>
      </c>
      <c r="BB9295" t="s">
        <v>70413</v>
      </c>
    </row>
    <row r="9296" spans="49:54" x14ac:dyDescent="0.3">
      <c r="AW9296" t="s">
        <v>70414</v>
      </c>
      <c r="BB9296" t="s">
        <v>70415</v>
      </c>
    </row>
    <row r="9297" spans="49:54" x14ac:dyDescent="0.3">
      <c r="AW9297" t="s">
        <v>70416</v>
      </c>
      <c r="BB9297" t="s">
        <v>70417</v>
      </c>
    </row>
    <row r="9298" spans="49:54" x14ac:dyDescent="0.3">
      <c r="AW9298" t="s">
        <v>70418</v>
      </c>
      <c r="BB9298" t="s">
        <v>70419</v>
      </c>
    </row>
    <row r="9299" spans="49:54" x14ac:dyDescent="0.3">
      <c r="AW9299" t="s">
        <v>70420</v>
      </c>
      <c r="BB9299" t="s">
        <v>70421</v>
      </c>
    </row>
    <row r="9300" spans="49:54" x14ac:dyDescent="0.3">
      <c r="AW9300" t="s">
        <v>70422</v>
      </c>
      <c r="BB9300" t="s">
        <v>70423</v>
      </c>
    </row>
    <row r="9301" spans="49:54" x14ac:dyDescent="0.3">
      <c r="AW9301" t="s">
        <v>70424</v>
      </c>
      <c r="BB9301" t="s">
        <v>70425</v>
      </c>
    </row>
    <row r="9302" spans="49:54" x14ac:dyDescent="0.3">
      <c r="AW9302" t="s">
        <v>70426</v>
      </c>
      <c r="BB9302" t="s">
        <v>70427</v>
      </c>
    </row>
    <row r="9303" spans="49:54" x14ac:dyDescent="0.3">
      <c r="AW9303" t="s">
        <v>2715</v>
      </c>
      <c r="BB9303" t="s">
        <v>70428</v>
      </c>
    </row>
    <row r="9304" spans="49:54" x14ac:dyDescent="0.3">
      <c r="AW9304" t="s">
        <v>70429</v>
      </c>
      <c r="BB9304" t="s">
        <v>70430</v>
      </c>
    </row>
    <row r="9305" spans="49:54" x14ac:dyDescent="0.3">
      <c r="AW9305" t="s">
        <v>70431</v>
      </c>
      <c r="BB9305" t="s">
        <v>70432</v>
      </c>
    </row>
    <row r="9306" spans="49:54" x14ac:dyDescent="0.3">
      <c r="AW9306" t="s">
        <v>70433</v>
      </c>
      <c r="BB9306" t="s">
        <v>70434</v>
      </c>
    </row>
    <row r="9307" spans="49:54" x14ac:dyDescent="0.3">
      <c r="AW9307" t="s">
        <v>70435</v>
      </c>
      <c r="BB9307" t="s">
        <v>70436</v>
      </c>
    </row>
    <row r="9308" spans="49:54" x14ac:dyDescent="0.3">
      <c r="AW9308" t="s">
        <v>70437</v>
      </c>
      <c r="BB9308" t="s">
        <v>70438</v>
      </c>
    </row>
    <row r="9309" spans="49:54" x14ac:dyDescent="0.3">
      <c r="AW9309" t="s">
        <v>70439</v>
      </c>
      <c r="BB9309" t="s">
        <v>70440</v>
      </c>
    </row>
    <row r="9310" spans="49:54" x14ac:dyDescent="0.3">
      <c r="AW9310" t="s">
        <v>70441</v>
      </c>
      <c r="BB9310" t="s">
        <v>70442</v>
      </c>
    </row>
    <row r="9311" spans="49:54" x14ac:dyDescent="0.3">
      <c r="AW9311" t="s">
        <v>70443</v>
      </c>
      <c r="BB9311" t="s">
        <v>70444</v>
      </c>
    </row>
    <row r="9312" spans="49:54" x14ac:dyDescent="0.3">
      <c r="AW9312" t="s">
        <v>70445</v>
      </c>
      <c r="BB9312" t="s">
        <v>70446</v>
      </c>
    </row>
    <row r="9313" spans="49:54" x14ac:dyDescent="0.3">
      <c r="AW9313" t="s">
        <v>70447</v>
      </c>
      <c r="BB9313" t="s">
        <v>70448</v>
      </c>
    </row>
    <row r="9314" spans="49:54" x14ac:dyDescent="0.3">
      <c r="AW9314" t="s">
        <v>70449</v>
      </c>
      <c r="BB9314" t="s">
        <v>70450</v>
      </c>
    </row>
    <row r="9315" spans="49:54" x14ac:dyDescent="0.3">
      <c r="AW9315" t="s">
        <v>70451</v>
      </c>
      <c r="BB9315" t="s">
        <v>70452</v>
      </c>
    </row>
    <row r="9316" spans="49:54" x14ac:dyDescent="0.3">
      <c r="AW9316" t="s">
        <v>70453</v>
      </c>
      <c r="BB9316" t="s">
        <v>70454</v>
      </c>
    </row>
    <row r="9317" spans="49:54" x14ac:dyDescent="0.3">
      <c r="AW9317" t="s">
        <v>70455</v>
      </c>
      <c r="BB9317" t="s">
        <v>70456</v>
      </c>
    </row>
    <row r="9318" spans="49:54" x14ac:dyDescent="0.3">
      <c r="AW9318" t="s">
        <v>70457</v>
      </c>
      <c r="BB9318" t="s">
        <v>70458</v>
      </c>
    </row>
    <row r="9319" spans="49:54" x14ac:dyDescent="0.3">
      <c r="AW9319" t="s">
        <v>70459</v>
      </c>
      <c r="BB9319" t="s">
        <v>70460</v>
      </c>
    </row>
    <row r="9320" spans="49:54" x14ac:dyDescent="0.3">
      <c r="AW9320" t="s">
        <v>70461</v>
      </c>
      <c r="BB9320" t="s">
        <v>70462</v>
      </c>
    </row>
    <row r="9321" spans="49:54" x14ac:dyDescent="0.3">
      <c r="AW9321" t="s">
        <v>70463</v>
      </c>
      <c r="BB9321" t="s">
        <v>70464</v>
      </c>
    </row>
    <row r="9322" spans="49:54" x14ac:dyDescent="0.3">
      <c r="AW9322" t="s">
        <v>70465</v>
      </c>
      <c r="BB9322" t="s">
        <v>70466</v>
      </c>
    </row>
    <row r="9323" spans="49:54" x14ac:dyDescent="0.3">
      <c r="AW9323" t="s">
        <v>70467</v>
      </c>
      <c r="BB9323" t="s">
        <v>70468</v>
      </c>
    </row>
    <row r="9324" spans="49:54" x14ac:dyDescent="0.3">
      <c r="AW9324" t="s">
        <v>70469</v>
      </c>
      <c r="BB9324" t="s">
        <v>70470</v>
      </c>
    </row>
    <row r="9325" spans="49:54" x14ac:dyDescent="0.3">
      <c r="AW9325" t="s">
        <v>70471</v>
      </c>
      <c r="BB9325" t="s">
        <v>70472</v>
      </c>
    </row>
    <row r="9326" spans="49:54" x14ac:dyDescent="0.3">
      <c r="AW9326" t="s">
        <v>70473</v>
      </c>
      <c r="BB9326" t="s">
        <v>70474</v>
      </c>
    </row>
    <row r="9327" spans="49:54" x14ac:dyDescent="0.3">
      <c r="AW9327" t="s">
        <v>70475</v>
      </c>
      <c r="BB9327" t="s">
        <v>70476</v>
      </c>
    </row>
    <row r="9328" spans="49:54" x14ac:dyDescent="0.3">
      <c r="AW9328" t="s">
        <v>70477</v>
      </c>
      <c r="BB9328" t="s">
        <v>70478</v>
      </c>
    </row>
    <row r="9329" spans="49:54" x14ac:dyDescent="0.3">
      <c r="AW9329" t="s">
        <v>70479</v>
      </c>
      <c r="BB9329" t="s">
        <v>70480</v>
      </c>
    </row>
    <row r="9330" spans="49:54" x14ac:dyDescent="0.3">
      <c r="AW9330" t="s">
        <v>70481</v>
      </c>
      <c r="BB9330" t="s">
        <v>70482</v>
      </c>
    </row>
    <row r="9331" spans="49:54" x14ac:dyDescent="0.3">
      <c r="AW9331" t="s">
        <v>70483</v>
      </c>
      <c r="BB9331" t="s">
        <v>70484</v>
      </c>
    </row>
    <row r="9332" spans="49:54" x14ac:dyDescent="0.3">
      <c r="AW9332" t="s">
        <v>70485</v>
      </c>
      <c r="BB9332" t="s">
        <v>70486</v>
      </c>
    </row>
    <row r="9333" spans="49:54" x14ac:dyDescent="0.3">
      <c r="AW9333" t="s">
        <v>70487</v>
      </c>
      <c r="BB9333" t="s">
        <v>70488</v>
      </c>
    </row>
    <row r="9334" spans="49:54" x14ac:dyDescent="0.3">
      <c r="AW9334" t="s">
        <v>70489</v>
      </c>
      <c r="BB9334" t="s">
        <v>70490</v>
      </c>
    </row>
    <row r="9335" spans="49:54" x14ac:dyDescent="0.3">
      <c r="AW9335" t="s">
        <v>70491</v>
      </c>
      <c r="BB9335" t="s">
        <v>70492</v>
      </c>
    </row>
    <row r="9336" spans="49:54" x14ac:dyDescent="0.3">
      <c r="AW9336" t="s">
        <v>70493</v>
      </c>
      <c r="BB9336" t="s">
        <v>70494</v>
      </c>
    </row>
    <row r="9337" spans="49:54" x14ac:dyDescent="0.3">
      <c r="AW9337" t="s">
        <v>70495</v>
      </c>
      <c r="BB9337" t="s">
        <v>70496</v>
      </c>
    </row>
    <row r="9338" spans="49:54" x14ac:dyDescent="0.3">
      <c r="AW9338" t="s">
        <v>70497</v>
      </c>
      <c r="BB9338" t="s">
        <v>38392</v>
      </c>
    </row>
    <row r="9339" spans="49:54" x14ac:dyDescent="0.3">
      <c r="AW9339" t="s">
        <v>70498</v>
      </c>
      <c r="BB9339" t="s">
        <v>70499</v>
      </c>
    </row>
    <row r="9340" spans="49:54" x14ac:dyDescent="0.3">
      <c r="AW9340" t="s">
        <v>70500</v>
      </c>
      <c r="BB9340" t="s">
        <v>70501</v>
      </c>
    </row>
    <row r="9341" spans="49:54" x14ac:dyDescent="0.3">
      <c r="AW9341" t="s">
        <v>70502</v>
      </c>
      <c r="BB9341" t="s">
        <v>70503</v>
      </c>
    </row>
    <row r="9342" spans="49:54" x14ac:dyDescent="0.3">
      <c r="AW9342" t="s">
        <v>70504</v>
      </c>
      <c r="BB9342" t="s">
        <v>70505</v>
      </c>
    </row>
    <row r="9343" spans="49:54" x14ac:dyDescent="0.3">
      <c r="AW9343" t="s">
        <v>70506</v>
      </c>
      <c r="BB9343" t="s">
        <v>70507</v>
      </c>
    </row>
    <row r="9344" spans="49:54" x14ac:dyDescent="0.3">
      <c r="AW9344" t="s">
        <v>70508</v>
      </c>
      <c r="BB9344" t="s">
        <v>70509</v>
      </c>
    </row>
    <row r="9345" spans="49:54" x14ac:dyDescent="0.3">
      <c r="AW9345" t="s">
        <v>31851</v>
      </c>
      <c r="BB9345" t="s">
        <v>70510</v>
      </c>
    </row>
    <row r="9346" spans="49:54" x14ac:dyDescent="0.3">
      <c r="AW9346" t="s">
        <v>70511</v>
      </c>
      <c r="BB9346" t="s">
        <v>70512</v>
      </c>
    </row>
    <row r="9347" spans="49:54" x14ac:dyDescent="0.3">
      <c r="AW9347" t="s">
        <v>70513</v>
      </c>
      <c r="BB9347" t="s">
        <v>70514</v>
      </c>
    </row>
    <row r="9348" spans="49:54" x14ac:dyDescent="0.3">
      <c r="AW9348" t="s">
        <v>70515</v>
      </c>
      <c r="BB9348" t="s">
        <v>70516</v>
      </c>
    </row>
    <row r="9349" spans="49:54" x14ac:dyDescent="0.3">
      <c r="AW9349" t="s">
        <v>70517</v>
      </c>
      <c r="BB9349" t="s">
        <v>70518</v>
      </c>
    </row>
    <row r="9350" spans="49:54" x14ac:dyDescent="0.3">
      <c r="AW9350" t="s">
        <v>70519</v>
      </c>
      <c r="BB9350" t="s">
        <v>70520</v>
      </c>
    </row>
    <row r="9351" spans="49:54" x14ac:dyDescent="0.3">
      <c r="AW9351" t="s">
        <v>70521</v>
      </c>
      <c r="BB9351" t="s">
        <v>70522</v>
      </c>
    </row>
    <row r="9352" spans="49:54" x14ac:dyDescent="0.3">
      <c r="AW9352" t="s">
        <v>70523</v>
      </c>
      <c r="BB9352" t="s">
        <v>70524</v>
      </c>
    </row>
    <row r="9353" spans="49:54" x14ac:dyDescent="0.3">
      <c r="AW9353" t="s">
        <v>70525</v>
      </c>
      <c r="BB9353" t="s">
        <v>70526</v>
      </c>
    </row>
    <row r="9354" spans="49:54" x14ac:dyDescent="0.3">
      <c r="AW9354" t="s">
        <v>70527</v>
      </c>
      <c r="BB9354" t="s">
        <v>70528</v>
      </c>
    </row>
    <row r="9355" spans="49:54" x14ac:dyDescent="0.3">
      <c r="AW9355" t="s">
        <v>70529</v>
      </c>
      <c r="BB9355" t="s">
        <v>70530</v>
      </c>
    </row>
    <row r="9356" spans="49:54" x14ac:dyDescent="0.3">
      <c r="AW9356" t="s">
        <v>70531</v>
      </c>
      <c r="BB9356" t="s">
        <v>70532</v>
      </c>
    </row>
    <row r="9357" spans="49:54" x14ac:dyDescent="0.3">
      <c r="AW9357" t="s">
        <v>70533</v>
      </c>
      <c r="BB9357" t="s">
        <v>70534</v>
      </c>
    </row>
    <row r="9358" spans="49:54" x14ac:dyDescent="0.3">
      <c r="AW9358" t="s">
        <v>70535</v>
      </c>
      <c r="BB9358" t="s">
        <v>70536</v>
      </c>
    </row>
    <row r="9359" spans="49:54" x14ac:dyDescent="0.3">
      <c r="AW9359" t="s">
        <v>70537</v>
      </c>
      <c r="BB9359" t="s">
        <v>70538</v>
      </c>
    </row>
    <row r="9360" spans="49:54" x14ac:dyDescent="0.3">
      <c r="AW9360" t="s">
        <v>70539</v>
      </c>
      <c r="BB9360" t="s">
        <v>70540</v>
      </c>
    </row>
    <row r="9361" spans="49:54" x14ac:dyDescent="0.3">
      <c r="AW9361" t="s">
        <v>70541</v>
      </c>
      <c r="BB9361" t="s">
        <v>70542</v>
      </c>
    </row>
    <row r="9362" spans="49:54" x14ac:dyDescent="0.3">
      <c r="AW9362" t="s">
        <v>70543</v>
      </c>
      <c r="BB9362" t="s">
        <v>70544</v>
      </c>
    </row>
    <row r="9363" spans="49:54" x14ac:dyDescent="0.3">
      <c r="AW9363" t="s">
        <v>70545</v>
      </c>
      <c r="BB9363" t="s">
        <v>70546</v>
      </c>
    </row>
    <row r="9364" spans="49:54" x14ac:dyDescent="0.3">
      <c r="AW9364" t="s">
        <v>70547</v>
      </c>
      <c r="BB9364" t="s">
        <v>70548</v>
      </c>
    </row>
    <row r="9365" spans="49:54" x14ac:dyDescent="0.3">
      <c r="AW9365" t="s">
        <v>70549</v>
      </c>
      <c r="BB9365" t="s">
        <v>70550</v>
      </c>
    </row>
    <row r="9366" spans="49:54" x14ac:dyDescent="0.3">
      <c r="AW9366" t="s">
        <v>70551</v>
      </c>
      <c r="BB9366" t="s">
        <v>70552</v>
      </c>
    </row>
    <row r="9367" spans="49:54" x14ac:dyDescent="0.3">
      <c r="AW9367" t="s">
        <v>70553</v>
      </c>
      <c r="BB9367" t="s">
        <v>70554</v>
      </c>
    </row>
    <row r="9368" spans="49:54" x14ac:dyDescent="0.3">
      <c r="AW9368" t="s">
        <v>70555</v>
      </c>
      <c r="BB9368" t="s">
        <v>70556</v>
      </c>
    </row>
    <row r="9369" spans="49:54" x14ac:dyDescent="0.3">
      <c r="AW9369" t="s">
        <v>70557</v>
      </c>
      <c r="BB9369" t="s">
        <v>70558</v>
      </c>
    </row>
    <row r="9370" spans="49:54" x14ac:dyDescent="0.3">
      <c r="AW9370" t="s">
        <v>64845</v>
      </c>
      <c r="BB9370" t="s">
        <v>70559</v>
      </c>
    </row>
    <row r="9371" spans="49:54" x14ac:dyDescent="0.3">
      <c r="AW9371" t="s">
        <v>70560</v>
      </c>
      <c r="BB9371" t="s">
        <v>70561</v>
      </c>
    </row>
    <row r="9372" spans="49:54" x14ac:dyDescent="0.3">
      <c r="AW9372" t="s">
        <v>70562</v>
      </c>
      <c r="BB9372" t="s">
        <v>70563</v>
      </c>
    </row>
    <row r="9373" spans="49:54" x14ac:dyDescent="0.3">
      <c r="AW9373" t="s">
        <v>70564</v>
      </c>
      <c r="BB9373" t="s">
        <v>70565</v>
      </c>
    </row>
    <row r="9374" spans="49:54" x14ac:dyDescent="0.3">
      <c r="AW9374" t="s">
        <v>70566</v>
      </c>
      <c r="BB9374" t="s">
        <v>70567</v>
      </c>
    </row>
    <row r="9375" spans="49:54" x14ac:dyDescent="0.3">
      <c r="AW9375" t="s">
        <v>70568</v>
      </c>
      <c r="BB9375" t="s">
        <v>70569</v>
      </c>
    </row>
    <row r="9376" spans="49:54" x14ac:dyDescent="0.3">
      <c r="AW9376" t="s">
        <v>70570</v>
      </c>
      <c r="BB9376" t="s">
        <v>70571</v>
      </c>
    </row>
    <row r="9377" spans="49:54" x14ac:dyDescent="0.3">
      <c r="AW9377" t="s">
        <v>70572</v>
      </c>
      <c r="BB9377" t="s">
        <v>70573</v>
      </c>
    </row>
    <row r="9378" spans="49:54" x14ac:dyDescent="0.3">
      <c r="AW9378" t="s">
        <v>70574</v>
      </c>
      <c r="BB9378" t="s">
        <v>70575</v>
      </c>
    </row>
    <row r="9379" spans="49:54" x14ac:dyDescent="0.3">
      <c r="AW9379" t="s">
        <v>70576</v>
      </c>
      <c r="BB9379" t="s">
        <v>70577</v>
      </c>
    </row>
    <row r="9380" spans="49:54" x14ac:dyDescent="0.3">
      <c r="AW9380" t="s">
        <v>70578</v>
      </c>
      <c r="BB9380" t="s">
        <v>70579</v>
      </c>
    </row>
    <row r="9381" spans="49:54" x14ac:dyDescent="0.3">
      <c r="AW9381" t="s">
        <v>70580</v>
      </c>
      <c r="BB9381" t="s">
        <v>70581</v>
      </c>
    </row>
    <row r="9382" spans="49:54" x14ac:dyDescent="0.3">
      <c r="AW9382" t="s">
        <v>70582</v>
      </c>
      <c r="BB9382" t="s">
        <v>70583</v>
      </c>
    </row>
    <row r="9383" spans="49:54" x14ac:dyDescent="0.3">
      <c r="AW9383" t="s">
        <v>70584</v>
      </c>
      <c r="BB9383" t="s">
        <v>70585</v>
      </c>
    </row>
    <row r="9384" spans="49:54" x14ac:dyDescent="0.3">
      <c r="AW9384" t="s">
        <v>70586</v>
      </c>
      <c r="BB9384" t="s">
        <v>70587</v>
      </c>
    </row>
    <row r="9385" spans="49:54" x14ac:dyDescent="0.3">
      <c r="AW9385" t="s">
        <v>70588</v>
      </c>
      <c r="BB9385" t="s">
        <v>70589</v>
      </c>
    </row>
    <row r="9386" spans="49:54" x14ac:dyDescent="0.3">
      <c r="AW9386" t="s">
        <v>70590</v>
      </c>
      <c r="BB9386" t="s">
        <v>70591</v>
      </c>
    </row>
    <row r="9387" spans="49:54" x14ac:dyDescent="0.3">
      <c r="AW9387" t="s">
        <v>70592</v>
      </c>
      <c r="BB9387" t="s">
        <v>70593</v>
      </c>
    </row>
    <row r="9388" spans="49:54" x14ac:dyDescent="0.3">
      <c r="AW9388" t="s">
        <v>70594</v>
      </c>
      <c r="BB9388" t="s">
        <v>70595</v>
      </c>
    </row>
    <row r="9389" spans="49:54" x14ac:dyDescent="0.3">
      <c r="AW9389" t="s">
        <v>70596</v>
      </c>
      <c r="BB9389" t="s">
        <v>70597</v>
      </c>
    </row>
    <row r="9390" spans="49:54" x14ac:dyDescent="0.3">
      <c r="AW9390" t="s">
        <v>70598</v>
      </c>
      <c r="BB9390" t="s">
        <v>70599</v>
      </c>
    </row>
    <row r="9391" spans="49:54" x14ac:dyDescent="0.3">
      <c r="AW9391" t="s">
        <v>70600</v>
      </c>
      <c r="BB9391" t="s">
        <v>70601</v>
      </c>
    </row>
    <row r="9392" spans="49:54" x14ac:dyDescent="0.3">
      <c r="AW9392" t="s">
        <v>70602</v>
      </c>
      <c r="BB9392" t="s">
        <v>70603</v>
      </c>
    </row>
    <row r="9393" spans="49:54" x14ac:dyDescent="0.3">
      <c r="AW9393" t="s">
        <v>70604</v>
      </c>
      <c r="BB9393" t="s">
        <v>70605</v>
      </c>
    </row>
    <row r="9394" spans="49:54" x14ac:dyDescent="0.3">
      <c r="AW9394" t="s">
        <v>70606</v>
      </c>
      <c r="BB9394" t="s">
        <v>70607</v>
      </c>
    </row>
    <row r="9395" spans="49:54" x14ac:dyDescent="0.3">
      <c r="AW9395" t="s">
        <v>70608</v>
      </c>
      <c r="BB9395" t="s">
        <v>70609</v>
      </c>
    </row>
    <row r="9396" spans="49:54" x14ac:dyDescent="0.3">
      <c r="AW9396" t="s">
        <v>70610</v>
      </c>
      <c r="BB9396" t="s">
        <v>70611</v>
      </c>
    </row>
    <row r="9397" spans="49:54" x14ac:dyDescent="0.3">
      <c r="AW9397" t="s">
        <v>70612</v>
      </c>
      <c r="BB9397" t="s">
        <v>70613</v>
      </c>
    </row>
    <row r="9398" spans="49:54" x14ac:dyDescent="0.3">
      <c r="AW9398" t="s">
        <v>70614</v>
      </c>
      <c r="BB9398" t="s">
        <v>70615</v>
      </c>
    </row>
    <row r="9399" spans="49:54" x14ac:dyDescent="0.3">
      <c r="AW9399" t="s">
        <v>70616</v>
      </c>
      <c r="BB9399" t="s">
        <v>70617</v>
      </c>
    </row>
    <row r="9400" spans="49:54" x14ac:dyDescent="0.3">
      <c r="AW9400" t="s">
        <v>70618</v>
      </c>
      <c r="BB9400" t="s">
        <v>70619</v>
      </c>
    </row>
    <row r="9401" spans="49:54" x14ac:dyDescent="0.3">
      <c r="AW9401" t="s">
        <v>32982</v>
      </c>
      <c r="BB9401" t="s">
        <v>70620</v>
      </c>
    </row>
    <row r="9402" spans="49:54" x14ac:dyDescent="0.3">
      <c r="AW9402" t="s">
        <v>70621</v>
      </c>
      <c r="BB9402" t="s">
        <v>70622</v>
      </c>
    </row>
    <row r="9403" spans="49:54" x14ac:dyDescent="0.3">
      <c r="AW9403" t="s">
        <v>70623</v>
      </c>
      <c r="BB9403" t="s">
        <v>70624</v>
      </c>
    </row>
    <row r="9404" spans="49:54" x14ac:dyDescent="0.3">
      <c r="AW9404" t="s">
        <v>70625</v>
      </c>
      <c r="BB9404" t="s">
        <v>70626</v>
      </c>
    </row>
    <row r="9405" spans="49:54" x14ac:dyDescent="0.3">
      <c r="AW9405" t="s">
        <v>70627</v>
      </c>
      <c r="BB9405" t="s">
        <v>70628</v>
      </c>
    </row>
    <row r="9406" spans="49:54" x14ac:dyDescent="0.3">
      <c r="AW9406" t="s">
        <v>70629</v>
      </c>
      <c r="BB9406" t="s">
        <v>70630</v>
      </c>
    </row>
    <row r="9407" spans="49:54" x14ac:dyDescent="0.3">
      <c r="AW9407" t="s">
        <v>70631</v>
      </c>
      <c r="BB9407" t="s">
        <v>70632</v>
      </c>
    </row>
    <row r="9408" spans="49:54" x14ac:dyDescent="0.3">
      <c r="AW9408" t="s">
        <v>70633</v>
      </c>
      <c r="BB9408" t="s">
        <v>70634</v>
      </c>
    </row>
    <row r="9409" spans="49:54" x14ac:dyDescent="0.3">
      <c r="AW9409" t="s">
        <v>70635</v>
      </c>
      <c r="BB9409" t="s">
        <v>70636</v>
      </c>
    </row>
    <row r="9410" spans="49:54" x14ac:dyDescent="0.3">
      <c r="AW9410" t="s">
        <v>70637</v>
      </c>
      <c r="BB9410" t="s">
        <v>70638</v>
      </c>
    </row>
    <row r="9411" spans="49:54" x14ac:dyDescent="0.3">
      <c r="AW9411" t="s">
        <v>70639</v>
      </c>
      <c r="BB9411" t="s">
        <v>70640</v>
      </c>
    </row>
    <row r="9412" spans="49:54" x14ac:dyDescent="0.3">
      <c r="AW9412" t="s">
        <v>70641</v>
      </c>
      <c r="BB9412" t="s">
        <v>70642</v>
      </c>
    </row>
    <row r="9413" spans="49:54" x14ac:dyDescent="0.3">
      <c r="AW9413" t="s">
        <v>70643</v>
      </c>
      <c r="BB9413" t="s">
        <v>70644</v>
      </c>
    </row>
    <row r="9414" spans="49:54" x14ac:dyDescent="0.3">
      <c r="AW9414" t="s">
        <v>70645</v>
      </c>
      <c r="BB9414" t="s">
        <v>70646</v>
      </c>
    </row>
    <row r="9415" spans="49:54" x14ac:dyDescent="0.3">
      <c r="AW9415" t="s">
        <v>70647</v>
      </c>
      <c r="BB9415" t="s">
        <v>70648</v>
      </c>
    </row>
    <row r="9416" spans="49:54" x14ac:dyDescent="0.3">
      <c r="AW9416" t="s">
        <v>70649</v>
      </c>
      <c r="BB9416" t="s">
        <v>70650</v>
      </c>
    </row>
    <row r="9417" spans="49:54" x14ac:dyDescent="0.3">
      <c r="AW9417" t="s">
        <v>70651</v>
      </c>
      <c r="BB9417" t="s">
        <v>70652</v>
      </c>
    </row>
    <row r="9418" spans="49:54" x14ac:dyDescent="0.3">
      <c r="AW9418" t="s">
        <v>70653</v>
      </c>
      <c r="BB9418" t="s">
        <v>70654</v>
      </c>
    </row>
    <row r="9419" spans="49:54" x14ac:dyDescent="0.3">
      <c r="AW9419" t="s">
        <v>70655</v>
      </c>
      <c r="BB9419" t="s">
        <v>70656</v>
      </c>
    </row>
    <row r="9420" spans="49:54" x14ac:dyDescent="0.3">
      <c r="AW9420" t="s">
        <v>70657</v>
      </c>
      <c r="BB9420" t="s">
        <v>70658</v>
      </c>
    </row>
    <row r="9421" spans="49:54" x14ac:dyDescent="0.3">
      <c r="AW9421" t="s">
        <v>70659</v>
      </c>
      <c r="BB9421" t="s">
        <v>70660</v>
      </c>
    </row>
    <row r="9422" spans="49:54" x14ac:dyDescent="0.3">
      <c r="AW9422" t="s">
        <v>70661</v>
      </c>
      <c r="BB9422" t="s">
        <v>70662</v>
      </c>
    </row>
    <row r="9423" spans="49:54" x14ac:dyDescent="0.3">
      <c r="AW9423" t="s">
        <v>70663</v>
      </c>
      <c r="BB9423" t="s">
        <v>70664</v>
      </c>
    </row>
    <row r="9424" spans="49:54" x14ac:dyDescent="0.3">
      <c r="AW9424" t="s">
        <v>70665</v>
      </c>
      <c r="BB9424" t="s">
        <v>70666</v>
      </c>
    </row>
    <row r="9425" spans="49:54" x14ac:dyDescent="0.3">
      <c r="AW9425" t="s">
        <v>70667</v>
      </c>
      <c r="BB9425" t="s">
        <v>70668</v>
      </c>
    </row>
    <row r="9426" spans="49:54" x14ac:dyDescent="0.3">
      <c r="AW9426" t="s">
        <v>70669</v>
      </c>
      <c r="BB9426" t="s">
        <v>70670</v>
      </c>
    </row>
    <row r="9427" spans="49:54" x14ac:dyDescent="0.3">
      <c r="AW9427" t="s">
        <v>70671</v>
      </c>
      <c r="BB9427" t="s">
        <v>70672</v>
      </c>
    </row>
    <row r="9428" spans="49:54" x14ac:dyDescent="0.3">
      <c r="AW9428" t="s">
        <v>70673</v>
      </c>
      <c r="BB9428" t="s">
        <v>70674</v>
      </c>
    </row>
    <row r="9429" spans="49:54" x14ac:dyDescent="0.3">
      <c r="AW9429" t="s">
        <v>70675</v>
      </c>
      <c r="BB9429" t="s">
        <v>70676</v>
      </c>
    </row>
    <row r="9430" spans="49:54" x14ac:dyDescent="0.3">
      <c r="AW9430" t="s">
        <v>70677</v>
      </c>
      <c r="BB9430" t="s">
        <v>70678</v>
      </c>
    </row>
    <row r="9431" spans="49:54" x14ac:dyDescent="0.3">
      <c r="AW9431" t="s">
        <v>70679</v>
      </c>
      <c r="BB9431" t="s">
        <v>70680</v>
      </c>
    </row>
    <row r="9432" spans="49:54" x14ac:dyDescent="0.3">
      <c r="AW9432" t="s">
        <v>70681</v>
      </c>
      <c r="BB9432" t="s">
        <v>70682</v>
      </c>
    </row>
    <row r="9433" spans="49:54" x14ac:dyDescent="0.3">
      <c r="AW9433" t="s">
        <v>70683</v>
      </c>
      <c r="BB9433" t="s">
        <v>70684</v>
      </c>
    </row>
    <row r="9434" spans="49:54" x14ac:dyDescent="0.3">
      <c r="AW9434" t="s">
        <v>70685</v>
      </c>
      <c r="BB9434" t="s">
        <v>70686</v>
      </c>
    </row>
    <row r="9435" spans="49:54" x14ac:dyDescent="0.3">
      <c r="AW9435" t="s">
        <v>70687</v>
      </c>
      <c r="BB9435" t="s">
        <v>70688</v>
      </c>
    </row>
    <row r="9436" spans="49:54" x14ac:dyDescent="0.3">
      <c r="AW9436" t="s">
        <v>70689</v>
      </c>
      <c r="BB9436" t="s">
        <v>70690</v>
      </c>
    </row>
    <row r="9437" spans="49:54" x14ac:dyDescent="0.3">
      <c r="AW9437" t="s">
        <v>70691</v>
      </c>
      <c r="BB9437" t="s">
        <v>70692</v>
      </c>
    </row>
    <row r="9438" spans="49:54" x14ac:dyDescent="0.3">
      <c r="AW9438" t="s">
        <v>70693</v>
      </c>
      <c r="BB9438" t="s">
        <v>70694</v>
      </c>
    </row>
    <row r="9439" spans="49:54" x14ac:dyDescent="0.3">
      <c r="AW9439" t="s">
        <v>70695</v>
      </c>
      <c r="BB9439" t="s">
        <v>70696</v>
      </c>
    </row>
    <row r="9440" spans="49:54" x14ac:dyDescent="0.3">
      <c r="AW9440" t="s">
        <v>70697</v>
      </c>
      <c r="BB9440" t="s">
        <v>70698</v>
      </c>
    </row>
    <row r="9441" spans="49:54" x14ac:dyDescent="0.3">
      <c r="AW9441" t="s">
        <v>70699</v>
      </c>
      <c r="BB9441" t="s">
        <v>70700</v>
      </c>
    </row>
    <row r="9442" spans="49:54" x14ac:dyDescent="0.3">
      <c r="AW9442" t="s">
        <v>70701</v>
      </c>
      <c r="BB9442" t="s">
        <v>70702</v>
      </c>
    </row>
    <row r="9443" spans="49:54" x14ac:dyDescent="0.3">
      <c r="AW9443" t="s">
        <v>70703</v>
      </c>
      <c r="BB9443" t="s">
        <v>70704</v>
      </c>
    </row>
    <row r="9444" spans="49:54" x14ac:dyDescent="0.3">
      <c r="AW9444" t="s">
        <v>70705</v>
      </c>
      <c r="BB9444" t="s">
        <v>70706</v>
      </c>
    </row>
    <row r="9445" spans="49:54" x14ac:dyDescent="0.3">
      <c r="AW9445" t="s">
        <v>70707</v>
      </c>
      <c r="BB9445" t="s">
        <v>70708</v>
      </c>
    </row>
    <row r="9446" spans="49:54" x14ac:dyDescent="0.3">
      <c r="AW9446" t="s">
        <v>70709</v>
      </c>
      <c r="BB9446" t="s">
        <v>70710</v>
      </c>
    </row>
    <row r="9447" spans="49:54" x14ac:dyDescent="0.3">
      <c r="AW9447" t="s">
        <v>70711</v>
      </c>
      <c r="BB9447" t="s">
        <v>70712</v>
      </c>
    </row>
    <row r="9448" spans="49:54" x14ac:dyDescent="0.3">
      <c r="AW9448" t="s">
        <v>70713</v>
      </c>
      <c r="BB9448" t="s">
        <v>70714</v>
      </c>
    </row>
    <row r="9449" spans="49:54" x14ac:dyDescent="0.3">
      <c r="AW9449" t="s">
        <v>70715</v>
      </c>
      <c r="BB9449" t="s">
        <v>70716</v>
      </c>
    </row>
    <row r="9450" spans="49:54" x14ac:dyDescent="0.3">
      <c r="AW9450" t="s">
        <v>70717</v>
      </c>
      <c r="BB9450" t="s">
        <v>70718</v>
      </c>
    </row>
    <row r="9451" spans="49:54" x14ac:dyDescent="0.3">
      <c r="AW9451" t="s">
        <v>70719</v>
      </c>
      <c r="BB9451" t="s">
        <v>70720</v>
      </c>
    </row>
    <row r="9452" spans="49:54" x14ac:dyDescent="0.3">
      <c r="AW9452" t="s">
        <v>70721</v>
      </c>
      <c r="BB9452" t="s">
        <v>70722</v>
      </c>
    </row>
    <row r="9453" spans="49:54" x14ac:dyDescent="0.3">
      <c r="AW9453" t="s">
        <v>70723</v>
      </c>
      <c r="BB9453" t="s">
        <v>70724</v>
      </c>
    </row>
    <row r="9454" spans="49:54" x14ac:dyDescent="0.3">
      <c r="AW9454" t="s">
        <v>70725</v>
      </c>
      <c r="BB9454" t="s">
        <v>70726</v>
      </c>
    </row>
    <row r="9455" spans="49:54" x14ac:dyDescent="0.3">
      <c r="AW9455" t="s">
        <v>70727</v>
      </c>
      <c r="BB9455" t="s">
        <v>70728</v>
      </c>
    </row>
    <row r="9456" spans="49:54" x14ac:dyDescent="0.3">
      <c r="AW9456" t="s">
        <v>70729</v>
      </c>
      <c r="BB9456" t="s">
        <v>70730</v>
      </c>
    </row>
    <row r="9457" spans="49:54" x14ac:dyDescent="0.3">
      <c r="AW9457" t="s">
        <v>70731</v>
      </c>
      <c r="BB9457" t="s">
        <v>70732</v>
      </c>
    </row>
    <row r="9458" spans="49:54" x14ac:dyDescent="0.3">
      <c r="AW9458" t="s">
        <v>70733</v>
      </c>
      <c r="BB9458" t="s">
        <v>70734</v>
      </c>
    </row>
    <row r="9459" spans="49:54" x14ac:dyDescent="0.3">
      <c r="AW9459" t="s">
        <v>70735</v>
      </c>
      <c r="BB9459" t="s">
        <v>70736</v>
      </c>
    </row>
    <row r="9460" spans="49:54" x14ac:dyDescent="0.3">
      <c r="AW9460" t="s">
        <v>70737</v>
      </c>
      <c r="BB9460" t="s">
        <v>70738</v>
      </c>
    </row>
    <row r="9461" spans="49:54" x14ac:dyDescent="0.3">
      <c r="AW9461" t="s">
        <v>70739</v>
      </c>
      <c r="BB9461" t="s">
        <v>70740</v>
      </c>
    </row>
    <row r="9462" spans="49:54" x14ac:dyDescent="0.3">
      <c r="AW9462" t="s">
        <v>70741</v>
      </c>
      <c r="BB9462" t="s">
        <v>70742</v>
      </c>
    </row>
    <row r="9463" spans="49:54" x14ac:dyDescent="0.3">
      <c r="AW9463" t="s">
        <v>70743</v>
      </c>
      <c r="BB9463" t="s">
        <v>70744</v>
      </c>
    </row>
    <row r="9464" spans="49:54" x14ac:dyDescent="0.3">
      <c r="AW9464" t="s">
        <v>70745</v>
      </c>
      <c r="BB9464" t="s">
        <v>70746</v>
      </c>
    </row>
    <row r="9465" spans="49:54" x14ac:dyDescent="0.3">
      <c r="AW9465" t="s">
        <v>70747</v>
      </c>
      <c r="BB9465" t="s">
        <v>70748</v>
      </c>
    </row>
    <row r="9466" spans="49:54" x14ac:dyDescent="0.3">
      <c r="AW9466" t="s">
        <v>70749</v>
      </c>
      <c r="BB9466" t="s">
        <v>70750</v>
      </c>
    </row>
    <row r="9467" spans="49:54" x14ac:dyDescent="0.3">
      <c r="AW9467" t="s">
        <v>70751</v>
      </c>
      <c r="BB9467" t="s">
        <v>70752</v>
      </c>
    </row>
    <row r="9468" spans="49:54" x14ac:dyDescent="0.3">
      <c r="AW9468" t="s">
        <v>70753</v>
      </c>
      <c r="BB9468" t="s">
        <v>70754</v>
      </c>
    </row>
    <row r="9469" spans="49:54" x14ac:dyDescent="0.3">
      <c r="AW9469" t="s">
        <v>70755</v>
      </c>
      <c r="BB9469" t="s">
        <v>70756</v>
      </c>
    </row>
    <row r="9470" spans="49:54" x14ac:dyDescent="0.3">
      <c r="AW9470" t="s">
        <v>70757</v>
      </c>
      <c r="BB9470" t="s">
        <v>70758</v>
      </c>
    </row>
    <row r="9471" spans="49:54" x14ac:dyDescent="0.3">
      <c r="AW9471" t="s">
        <v>70759</v>
      </c>
      <c r="BB9471" t="s">
        <v>70760</v>
      </c>
    </row>
    <row r="9472" spans="49:54" x14ac:dyDescent="0.3">
      <c r="AW9472" t="s">
        <v>70761</v>
      </c>
      <c r="BB9472" t="s">
        <v>70762</v>
      </c>
    </row>
    <row r="9473" spans="49:54" x14ac:dyDescent="0.3">
      <c r="AW9473" t="s">
        <v>70763</v>
      </c>
      <c r="BB9473" t="s">
        <v>70764</v>
      </c>
    </row>
    <row r="9474" spans="49:54" x14ac:dyDescent="0.3">
      <c r="AW9474" t="s">
        <v>70765</v>
      </c>
      <c r="BB9474" t="s">
        <v>70766</v>
      </c>
    </row>
    <row r="9475" spans="49:54" x14ac:dyDescent="0.3">
      <c r="AW9475" t="s">
        <v>70767</v>
      </c>
      <c r="BB9475" t="s">
        <v>70768</v>
      </c>
    </row>
    <row r="9476" spans="49:54" x14ac:dyDescent="0.3">
      <c r="AW9476" t="s">
        <v>70769</v>
      </c>
      <c r="BB9476" t="s">
        <v>70770</v>
      </c>
    </row>
    <row r="9477" spans="49:54" x14ac:dyDescent="0.3">
      <c r="AW9477" t="s">
        <v>70771</v>
      </c>
      <c r="BB9477" t="s">
        <v>70772</v>
      </c>
    </row>
    <row r="9478" spans="49:54" x14ac:dyDescent="0.3">
      <c r="AW9478" t="s">
        <v>70773</v>
      </c>
      <c r="BB9478" t="s">
        <v>70774</v>
      </c>
    </row>
    <row r="9479" spans="49:54" x14ac:dyDescent="0.3">
      <c r="AW9479" t="s">
        <v>70775</v>
      </c>
      <c r="BB9479" t="s">
        <v>70776</v>
      </c>
    </row>
    <row r="9480" spans="49:54" x14ac:dyDescent="0.3">
      <c r="AW9480" t="s">
        <v>70777</v>
      </c>
      <c r="BB9480" t="s">
        <v>70778</v>
      </c>
    </row>
    <row r="9481" spans="49:54" x14ac:dyDescent="0.3">
      <c r="AW9481" t="s">
        <v>70779</v>
      </c>
      <c r="BB9481" t="s">
        <v>70780</v>
      </c>
    </row>
    <row r="9482" spans="49:54" x14ac:dyDescent="0.3">
      <c r="AW9482" t="s">
        <v>70781</v>
      </c>
      <c r="BB9482" t="s">
        <v>70782</v>
      </c>
    </row>
    <row r="9483" spans="49:54" x14ac:dyDescent="0.3">
      <c r="AW9483" t="s">
        <v>70783</v>
      </c>
      <c r="BB9483" t="s">
        <v>70784</v>
      </c>
    </row>
    <row r="9484" spans="49:54" x14ac:dyDescent="0.3">
      <c r="AW9484" t="s">
        <v>70785</v>
      </c>
      <c r="BB9484" t="s">
        <v>70786</v>
      </c>
    </row>
    <row r="9485" spans="49:54" x14ac:dyDescent="0.3">
      <c r="AW9485" t="s">
        <v>70787</v>
      </c>
      <c r="BB9485" t="s">
        <v>70788</v>
      </c>
    </row>
    <row r="9486" spans="49:54" x14ac:dyDescent="0.3">
      <c r="AW9486" t="s">
        <v>70789</v>
      </c>
      <c r="BB9486" t="s">
        <v>70790</v>
      </c>
    </row>
    <row r="9487" spans="49:54" x14ac:dyDescent="0.3">
      <c r="AW9487" t="s">
        <v>70791</v>
      </c>
      <c r="BB9487" t="s">
        <v>70792</v>
      </c>
    </row>
    <row r="9488" spans="49:54" x14ac:dyDescent="0.3">
      <c r="AW9488" t="s">
        <v>70793</v>
      </c>
      <c r="BB9488" t="s">
        <v>70794</v>
      </c>
    </row>
    <row r="9489" spans="49:54" x14ac:dyDescent="0.3">
      <c r="AW9489" t="s">
        <v>70795</v>
      </c>
      <c r="BB9489" t="s">
        <v>70796</v>
      </c>
    </row>
    <row r="9490" spans="49:54" x14ac:dyDescent="0.3">
      <c r="AW9490" t="s">
        <v>70797</v>
      </c>
      <c r="BB9490" t="s">
        <v>70798</v>
      </c>
    </row>
    <row r="9491" spans="49:54" x14ac:dyDescent="0.3">
      <c r="AW9491" t="s">
        <v>70799</v>
      </c>
      <c r="BB9491" t="s">
        <v>70800</v>
      </c>
    </row>
    <row r="9492" spans="49:54" x14ac:dyDescent="0.3">
      <c r="AW9492" t="s">
        <v>70801</v>
      </c>
      <c r="BB9492" t="s">
        <v>70802</v>
      </c>
    </row>
    <row r="9493" spans="49:54" x14ac:dyDescent="0.3">
      <c r="AW9493" t="s">
        <v>70803</v>
      </c>
      <c r="BB9493" t="s">
        <v>70804</v>
      </c>
    </row>
    <row r="9494" spans="49:54" x14ac:dyDescent="0.3">
      <c r="AW9494" t="s">
        <v>70805</v>
      </c>
      <c r="BB9494" t="s">
        <v>70806</v>
      </c>
    </row>
    <row r="9495" spans="49:54" x14ac:dyDescent="0.3">
      <c r="AW9495" t="s">
        <v>70807</v>
      </c>
      <c r="BB9495" t="s">
        <v>70808</v>
      </c>
    </row>
    <row r="9496" spans="49:54" x14ac:dyDescent="0.3">
      <c r="AW9496" t="s">
        <v>70809</v>
      </c>
      <c r="BB9496" t="s">
        <v>70810</v>
      </c>
    </row>
    <row r="9497" spans="49:54" x14ac:dyDescent="0.3">
      <c r="AW9497" t="s">
        <v>70811</v>
      </c>
      <c r="BB9497" t="s">
        <v>70812</v>
      </c>
    </row>
    <row r="9498" spans="49:54" x14ac:dyDescent="0.3">
      <c r="AW9498" t="s">
        <v>70813</v>
      </c>
      <c r="BB9498" t="s">
        <v>70814</v>
      </c>
    </row>
    <row r="9499" spans="49:54" x14ac:dyDescent="0.3">
      <c r="AW9499" t="s">
        <v>70815</v>
      </c>
      <c r="BB9499" t="s">
        <v>70816</v>
      </c>
    </row>
    <row r="9500" spans="49:54" x14ac:dyDescent="0.3">
      <c r="AW9500" t="s">
        <v>70817</v>
      </c>
      <c r="BB9500" t="s">
        <v>70818</v>
      </c>
    </row>
    <row r="9501" spans="49:54" x14ac:dyDescent="0.3">
      <c r="AW9501" t="s">
        <v>70819</v>
      </c>
      <c r="BB9501" t="s">
        <v>70820</v>
      </c>
    </row>
    <row r="9502" spans="49:54" x14ac:dyDescent="0.3">
      <c r="AW9502" t="s">
        <v>70821</v>
      </c>
      <c r="BB9502" t="s">
        <v>70822</v>
      </c>
    </row>
    <row r="9503" spans="49:54" x14ac:dyDescent="0.3">
      <c r="AW9503" t="s">
        <v>70823</v>
      </c>
      <c r="BB9503" t="s">
        <v>70824</v>
      </c>
    </row>
    <row r="9504" spans="49:54" x14ac:dyDescent="0.3">
      <c r="AW9504" t="s">
        <v>70825</v>
      </c>
      <c r="BB9504" t="s">
        <v>70826</v>
      </c>
    </row>
    <row r="9505" spans="49:54" x14ac:dyDescent="0.3">
      <c r="AW9505" t="s">
        <v>70827</v>
      </c>
      <c r="BB9505" t="s">
        <v>70828</v>
      </c>
    </row>
    <row r="9506" spans="49:54" x14ac:dyDescent="0.3">
      <c r="AW9506" t="s">
        <v>70829</v>
      </c>
      <c r="BB9506" t="s">
        <v>70830</v>
      </c>
    </row>
    <row r="9507" spans="49:54" x14ac:dyDescent="0.3">
      <c r="AW9507" t="s">
        <v>70831</v>
      </c>
      <c r="BB9507" t="s">
        <v>70832</v>
      </c>
    </row>
    <row r="9508" spans="49:54" x14ac:dyDescent="0.3">
      <c r="AW9508" t="s">
        <v>70833</v>
      </c>
      <c r="BB9508" t="s">
        <v>70834</v>
      </c>
    </row>
    <row r="9509" spans="49:54" x14ac:dyDescent="0.3">
      <c r="AW9509" t="s">
        <v>70835</v>
      </c>
      <c r="BB9509" t="s">
        <v>70836</v>
      </c>
    </row>
    <row r="9510" spans="49:54" x14ac:dyDescent="0.3">
      <c r="AW9510" t="s">
        <v>70837</v>
      </c>
      <c r="BB9510" t="s">
        <v>70838</v>
      </c>
    </row>
    <row r="9511" spans="49:54" x14ac:dyDescent="0.3">
      <c r="AW9511" t="s">
        <v>70839</v>
      </c>
      <c r="BB9511" t="s">
        <v>70840</v>
      </c>
    </row>
    <row r="9512" spans="49:54" x14ac:dyDescent="0.3">
      <c r="AW9512" t="s">
        <v>70841</v>
      </c>
      <c r="BB9512" t="s">
        <v>70842</v>
      </c>
    </row>
    <row r="9513" spans="49:54" x14ac:dyDescent="0.3">
      <c r="AW9513" t="s">
        <v>70843</v>
      </c>
      <c r="BB9513" t="s">
        <v>70844</v>
      </c>
    </row>
    <row r="9514" spans="49:54" x14ac:dyDescent="0.3">
      <c r="AW9514" t="s">
        <v>70845</v>
      </c>
      <c r="BB9514" t="s">
        <v>70846</v>
      </c>
    </row>
    <row r="9515" spans="49:54" x14ac:dyDescent="0.3">
      <c r="AW9515" t="s">
        <v>70847</v>
      </c>
      <c r="BB9515" t="s">
        <v>70848</v>
      </c>
    </row>
    <row r="9516" spans="49:54" x14ac:dyDescent="0.3">
      <c r="AW9516" t="s">
        <v>70849</v>
      </c>
      <c r="BB9516" t="s">
        <v>70850</v>
      </c>
    </row>
    <row r="9517" spans="49:54" x14ac:dyDescent="0.3">
      <c r="AW9517" t="s">
        <v>70851</v>
      </c>
      <c r="BB9517" t="s">
        <v>70852</v>
      </c>
    </row>
    <row r="9518" spans="49:54" x14ac:dyDescent="0.3">
      <c r="AW9518" t="s">
        <v>70853</v>
      </c>
      <c r="BB9518" t="s">
        <v>70854</v>
      </c>
    </row>
    <row r="9519" spans="49:54" x14ac:dyDescent="0.3">
      <c r="AW9519" t="s">
        <v>70855</v>
      </c>
      <c r="BB9519" t="s">
        <v>70856</v>
      </c>
    </row>
    <row r="9520" spans="49:54" x14ac:dyDescent="0.3">
      <c r="AW9520" t="s">
        <v>70857</v>
      </c>
      <c r="BB9520" t="s">
        <v>70858</v>
      </c>
    </row>
    <row r="9521" spans="49:54" x14ac:dyDescent="0.3">
      <c r="AW9521" t="s">
        <v>70859</v>
      </c>
      <c r="BB9521" t="s">
        <v>70860</v>
      </c>
    </row>
    <row r="9522" spans="49:54" x14ac:dyDescent="0.3">
      <c r="AW9522" t="s">
        <v>70861</v>
      </c>
      <c r="BB9522" t="s">
        <v>70862</v>
      </c>
    </row>
    <row r="9523" spans="49:54" x14ac:dyDescent="0.3">
      <c r="AW9523" t="s">
        <v>70863</v>
      </c>
      <c r="BB9523" t="s">
        <v>70864</v>
      </c>
    </row>
    <row r="9524" spans="49:54" x14ac:dyDescent="0.3">
      <c r="AW9524" t="s">
        <v>70865</v>
      </c>
      <c r="BB9524" t="s">
        <v>70866</v>
      </c>
    </row>
    <row r="9525" spans="49:54" x14ac:dyDescent="0.3">
      <c r="AW9525" t="s">
        <v>70867</v>
      </c>
      <c r="BB9525" t="s">
        <v>70868</v>
      </c>
    </row>
    <row r="9526" spans="49:54" x14ac:dyDescent="0.3">
      <c r="AW9526" t="s">
        <v>70869</v>
      </c>
      <c r="BB9526" t="s">
        <v>70870</v>
      </c>
    </row>
    <row r="9527" spans="49:54" x14ac:dyDescent="0.3">
      <c r="AW9527" t="s">
        <v>70871</v>
      </c>
      <c r="BB9527" t="s">
        <v>70872</v>
      </c>
    </row>
    <row r="9528" spans="49:54" x14ac:dyDescent="0.3">
      <c r="AW9528" t="s">
        <v>70873</v>
      </c>
      <c r="BB9528" t="s">
        <v>70874</v>
      </c>
    </row>
    <row r="9529" spans="49:54" x14ac:dyDescent="0.3">
      <c r="AW9529" t="s">
        <v>70875</v>
      </c>
      <c r="BB9529" t="s">
        <v>70876</v>
      </c>
    </row>
    <row r="9530" spans="49:54" x14ac:dyDescent="0.3">
      <c r="AW9530" t="s">
        <v>70877</v>
      </c>
      <c r="BB9530" t="s">
        <v>70878</v>
      </c>
    </row>
    <row r="9531" spans="49:54" x14ac:dyDescent="0.3">
      <c r="AW9531" t="s">
        <v>70879</v>
      </c>
      <c r="BB9531" t="s">
        <v>70880</v>
      </c>
    </row>
    <row r="9532" spans="49:54" x14ac:dyDescent="0.3">
      <c r="AW9532" t="s">
        <v>70881</v>
      </c>
      <c r="BB9532" t="s">
        <v>70882</v>
      </c>
    </row>
    <row r="9533" spans="49:54" x14ac:dyDescent="0.3">
      <c r="AW9533" t="s">
        <v>70883</v>
      </c>
      <c r="BB9533" t="s">
        <v>70884</v>
      </c>
    </row>
    <row r="9534" spans="49:54" x14ac:dyDescent="0.3">
      <c r="AW9534" t="s">
        <v>70885</v>
      </c>
      <c r="BB9534" t="s">
        <v>70886</v>
      </c>
    </row>
    <row r="9535" spans="49:54" x14ac:dyDescent="0.3">
      <c r="AW9535" t="s">
        <v>70887</v>
      </c>
      <c r="BB9535" t="s">
        <v>70888</v>
      </c>
    </row>
    <row r="9536" spans="49:54" x14ac:dyDescent="0.3">
      <c r="AW9536" t="s">
        <v>70889</v>
      </c>
      <c r="BB9536" t="s">
        <v>70890</v>
      </c>
    </row>
    <row r="9537" spans="49:54" x14ac:dyDescent="0.3">
      <c r="AW9537" t="s">
        <v>70891</v>
      </c>
      <c r="BB9537" t="s">
        <v>70892</v>
      </c>
    </row>
    <row r="9538" spans="49:54" x14ac:dyDescent="0.3">
      <c r="AW9538" t="s">
        <v>70893</v>
      </c>
      <c r="BB9538" t="s">
        <v>70894</v>
      </c>
    </row>
    <row r="9539" spans="49:54" x14ac:dyDescent="0.3">
      <c r="AW9539" t="s">
        <v>70895</v>
      </c>
      <c r="BB9539" t="s">
        <v>70896</v>
      </c>
    </row>
    <row r="9540" spans="49:54" x14ac:dyDescent="0.3">
      <c r="AW9540" t="s">
        <v>70897</v>
      </c>
      <c r="BB9540" t="s">
        <v>70898</v>
      </c>
    </row>
    <row r="9541" spans="49:54" x14ac:dyDescent="0.3">
      <c r="AW9541" t="s">
        <v>70899</v>
      </c>
      <c r="BB9541" t="s">
        <v>70900</v>
      </c>
    </row>
    <row r="9542" spans="49:54" x14ac:dyDescent="0.3">
      <c r="AW9542" t="s">
        <v>70901</v>
      </c>
      <c r="BB9542" t="s">
        <v>70902</v>
      </c>
    </row>
    <row r="9543" spans="49:54" x14ac:dyDescent="0.3">
      <c r="AW9543" t="s">
        <v>70903</v>
      </c>
      <c r="BB9543" t="s">
        <v>70904</v>
      </c>
    </row>
    <row r="9544" spans="49:54" x14ac:dyDescent="0.3">
      <c r="AW9544" t="s">
        <v>70905</v>
      </c>
      <c r="BB9544" t="s">
        <v>70906</v>
      </c>
    </row>
    <row r="9545" spans="49:54" x14ac:dyDescent="0.3">
      <c r="AW9545" t="s">
        <v>70907</v>
      </c>
      <c r="BB9545" t="s">
        <v>70908</v>
      </c>
    </row>
    <row r="9546" spans="49:54" x14ac:dyDescent="0.3">
      <c r="AW9546" t="s">
        <v>70909</v>
      </c>
      <c r="BB9546" t="s">
        <v>70910</v>
      </c>
    </row>
    <row r="9547" spans="49:54" x14ac:dyDescent="0.3">
      <c r="AW9547" t="s">
        <v>70911</v>
      </c>
      <c r="BB9547" t="s">
        <v>70912</v>
      </c>
    </row>
    <row r="9548" spans="49:54" x14ac:dyDescent="0.3">
      <c r="AW9548" t="s">
        <v>70913</v>
      </c>
      <c r="BB9548" t="s">
        <v>70914</v>
      </c>
    </row>
    <row r="9549" spans="49:54" x14ac:dyDescent="0.3">
      <c r="AW9549" t="s">
        <v>70915</v>
      </c>
      <c r="BB9549" t="s">
        <v>70916</v>
      </c>
    </row>
    <row r="9550" spans="49:54" x14ac:dyDescent="0.3">
      <c r="AW9550" t="s">
        <v>70917</v>
      </c>
      <c r="BB9550" t="s">
        <v>70918</v>
      </c>
    </row>
    <row r="9551" spans="49:54" x14ac:dyDescent="0.3">
      <c r="AW9551" t="s">
        <v>70919</v>
      </c>
      <c r="BB9551" t="s">
        <v>70920</v>
      </c>
    </row>
    <row r="9552" spans="49:54" x14ac:dyDescent="0.3">
      <c r="AW9552" t="s">
        <v>70921</v>
      </c>
      <c r="BB9552" t="s">
        <v>70922</v>
      </c>
    </row>
    <row r="9553" spans="49:54" x14ac:dyDescent="0.3">
      <c r="AW9553" t="s">
        <v>70923</v>
      </c>
      <c r="BB9553" t="s">
        <v>70924</v>
      </c>
    </row>
    <row r="9554" spans="49:54" x14ac:dyDescent="0.3">
      <c r="AW9554" t="s">
        <v>70925</v>
      </c>
      <c r="BB9554" t="s">
        <v>70926</v>
      </c>
    </row>
    <row r="9555" spans="49:54" x14ac:dyDescent="0.3">
      <c r="AW9555" t="s">
        <v>70927</v>
      </c>
      <c r="BB9555" t="s">
        <v>70928</v>
      </c>
    </row>
    <row r="9556" spans="49:54" x14ac:dyDescent="0.3">
      <c r="AW9556" t="s">
        <v>70929</v>
      </c>
      <c r="BB9556" t="s">
        <v>70930</v>
      </c>
    </row>
    <row r="9557" spans="49:54" x14ac:dyDescent="0.3">
      <c r="AW9557" t="s">
        <v>70931</v>
      </c>
      <c r="BB9557" t="s">
        <v>70932</v>
      </c>
    </row>
    <row r="9558" spans="49:54" x14ac:dyDescent="0.3">
      <c r="AW9558" t="s">
        <v>70933</v>
      </c>
      <c r="BB9558" t="s">
        <v>70934</v>
      </c>
    </row>
    <row r="9559" spans="49:54" x14ac:dyDescent="0.3">
      <c r="AW9559" t="s">
        <v>70935</v>
      </c>
      <c r="BB9559" t="s">
        <v>70936</v>
      </c>
    </row>
    <row r="9560" spans="49:54" x14ac:dyDescent="0.3">
      <c r="AW9560" t="s">
        <v>70937</v>
      </c>
      <c r="BB9560" t="s">
        <v>70938</v>
      </c>
    </row>
    <row r="9561" spans="49:54" x14ac:dyDescent="0.3">
      <c r="AW9561" t="s">
        <v>70939</v>
      </c>
      <c r="BB9561" t="s">
        <v>70940</v>
      </c>
    </row>
    <row r="9562" spans="49:54" x14ac:dyDescent="0.3">
      <c r="AW9562" t="s">
        <v>70941</v>
      </c>
      <c r="BB9562" t="s">
        <v>70942</v>
      </c>
    </row>
    <row r="9563" spans="49:54" x14ac:dyDescent="0.3">
      <c r="AW9563" t="s">
        <v>70943</v>
      </c>
      <c r="BB9563" t="s">
        <v>70944</v>
      </c>
    </row>
    <row r="9564" spans="49:54" x14ac:dyDescent="0.3">
      <c r="AW9564" t="s">
        <v>70945</v>
      </c>
      <c r="BB9564" t="s">
        <v>70946</v>
      </c>
    </row>
    <row r="9565" spans="49:54" x14ac:dyDescent="0.3">
      <c r="AW9565" t="s">
        <v>70947</v>
      </c>
      <c r="BB9565" t="s">
        <v>70948</v>
      </c>
    </row>
    <row r="9566" spans="49:54" x14ac:dyDescent="0.3">
      <c r="AW9566" t="s">
        <v>70949</v>
      </c>
      <c r="BB9566" t="s">
        <v>70950</v>
      </c>
    </row>
    <row r="9567" spans="49:54" x14ac:dyDescent="0.3">
      <c r="AW9567" t="s">
        <v>70951</v>
      </c>
      <c r="BB9567" t="s">
        <v>70952</v>
      </c>
    </row>
    <row r="9568" spans="49:54" x14ac:dyDescent="0.3">
      <c r="AW9568" t="s">
        <v>70953</v>
      </c>
      <c r="BB9568" t="s">
        <v>70954</v>
      </c>
    </row>
    <row r="9569" spans="49:54" x14ac:dyDescent="0.3">
      <c r="AW9569" t="s">
        <v>70955</v>
      </c>
      <c r="BB9569" t="s">
        <v>70956</v>
      </c>
    </row>
    <row r="9570" spans="49:54" x14ac:dyDescent="0.3">
      <c r="AW9570" t="s">
        <v>70957</v>
      </c>
      <c r="BB9570" t="s">
        <v>70958</v>
      </c>
    </row>
    <row r="9571" spans="49:54" x14ac:dyDescent="0.3">
      <c r="AW9571" t="s">
        <v>70959</v>
      </c>
      <c r="BB9571" t="s">
        <v>70960</v>
      </c>
    </row>
    <row r="9572" spans="49:54" x14ac:dyDescent="0.3">
      <c r="AW9572" t="s">
        <v>70961</v>
      </c>
      <c r="BB9572" t="s">
        <v>70962</v>
      </c>
    </row>
    <row r="9573" spans="49:54" x14ac:dyDescent="0.3">
      <c r="AW9573" t="s">
        <v>70963</v>
      </c>
      <c r="BB9573" t="s">
        <v>70964</v>
      </c>
    </row>
    <row r="9574" spans="49:54" x14ac:dyDescent="0.3">
      <c r="AW9574" t="s">
        <v>70965</v>
      </c>
      <c r="BB9574" t="s">
        <v>70966</v>
      </c>
    </row>
    <row r="9575" spans="49:54" x14ac:dyDescent="0.3">
      <c r="AW9575" t="s">
        <v>70967</v>
      </c>
      <c r="BB9575" t="s">
        <v>70968</v>
      </c>
    </row>
    <row r="9576" spans="49:54" x14ac:dyDescent="0.3">
      <c r="AW9576" t="s">
        <v>70969</v>
      </c>
      <c r="BB9576" t="s">
        <v>70970</v>
      </c>
    </row>
    <row r="9577" spans="49:54" x14ac:dyDescent="0.3">
      <c r="AW9577" t="s">
        <v>70971</v>
      </c>
      <c r="BB9577" t="s">
        <v>70972</v>
      </c>
    </row>
    <row r="9578" spans="49:54" x14ac:dyDescent="0.3">
      <c r="AW9578" t="s">
        <v>70973</v>
      </c>
      <c r="BB9578" t="s">
        <v>70974</v>
      </c>
    </row>
    <row r="9579" spans="49:54" x14ac:dyDescent="0.3">
      <c r="AW9579" t="s">
        <v>70975</v>
      </c>
      <c r="BB9579" t="s">
        <v>70976</v>
      </c>
    </row>
    <row r="9580" spans="49:54" x14ac:dyDescent="0.3">
      <c r="AW9580" t="s">
        <v>70977</v>
      </c>
      <c r="BB9580" t="s">
        <v>70978</v>
      </c>
    </row>
    <row r="9581" spans="49:54" x14ac:dyDescent="0.3">
      <c r="AW9581" t="s">
        <v>70979</v>
      </c>
      <c r="BB9581" t="s">
        <v>70980</v>
      </c>
    </row>
    <row r="9582" spans="49:54" x14ac:dyDescent="0.3">
      <c r="AW9582" t="s">
        <v>70981</v>
      </c>
      <c r="BB9582" t="s">
        <v>70982</v>
      </c>
    </row>
    <row r="9583" spans="49:54" x14ac:dyDescent="0.3">
      <c r="AW9583" t="s">
        <v>70983</v>
      </c>
      <c r="BB9583" t="s">
        <v>70984</v>
      </c>
    </row>
    <row r="9584" spans="49:54" x14ac:dyDescent="0.3">
      <c r="AW9584" t="s">
        <v>70985</v>
      </c>
      <c r="BB9584" t="s">
        <v>70986</v>
      </c>
    </row>
    <row r="9585" spans="49:54" x14ac:dyDescent="0.3">
      <c r="AW9585" t="s">
        <v>70987</v>
      </c>
      <c r="BB9585" t="s">
        <v>70988</v>
      </c>
    </row>
    <row r="9586" spans="49:54" x14ac:dyDescent="0.3">
      <c r="AW9586" t="s">
        <v>70989</v>
      </c>
      <c r="BB9586" t="s">
        <v>70990</v>
      </c>
    </row>
    <row r="9587" spans="49:54" x14ac:dyDescent="0.3">
      <c r="AW9587" t="s">
        <v>70991</v>
      </c>
      <c r="BB9587" t="s">
        <v>70992</v>
      </c>
    </row>
    <row r="9588" spans="49:54" x14ac:dyDescent="0.3">
      <c r="AW9588" t="s">
        <v>70993</v>
      </c>
      <c r="BB9588" t="s">
        <v>70994</v>
      </c>
    </row>
    <row r="9589" spans="49:54" x14ac:dyDescent="0.3">
      <c r="AW9589" t="s">
        <v>70995</v>
      </c>
      <c r="BB9589" t="s">
        <v>70996</v>
      </c>
    </row>
    <row r="9590" spans="49:54" x14ac:dyDescent="0.3">
      <c r="AW9590" t="s">
        <v>70997</v>
      </c>
      <c r="BB9590" t="s">
        <v>70998</v>
      </c>
    </row>
    <row r="9591" spans="49:54" x14ac:dyDescent="0.3">
      <c r="AW9591" t="s">
        <v>70999</v>
      </c>
      <c r="BB9591" t="s">
        <v>71000</v>
      </c>
    </row>
    <row r="9592" spans="49:54" x14ac:dyDescent="0.3">
      <c r="AW9592" t="s">
        <v>71001</v>
      </c>
      <c r="BB9592" t="s">
        <v>71002</v>
      </c>
    </row>
    <row r="9593" spans="49:54" x14ac:dyDescent="0.3">
      <c r="AW9593" t="s">
        <v>71003</v>
      </c>
      <c r="BB9593" t="s">
        <v>71004</v>
      </c>
    </row>
    <row r="9594" spans="49:54" x14ac:dyDescent="0.3">
      <c r="AW9594" t="s">
        <v>71005</v>
      </c>
      <c r="BB9594" t="s">
        <v>71006</v>
      </c>
    </row>
    <row r="9595" spans="49:54" x14ac:dyDescent="0.3">
      <c r="AW9595" t="s">
        <v>71007</v>
      </c>
      <c r="BB9595" t="s">
        <v>71008</v>
      </c>
    </row>
    <row r="9596" spans="49:54" x14ac:dyDescent="0.3">
      <c r="AW9596" t="s">
        <v>71009</v>
      </c>
      <c r="BB9596" t="s">
        <v>71010</v>
      </c>
    </row>
    <row r="9597" spans="49:54" x14ac:dyDescent="0.3">
      <c r="AW9597" t="s">
        <v>71011</v>
      </c>
      <c r="BB9597" t="s">
        <v>71012</v>
      </c>
    </row>
    <row r="9598" spans="49:54" x14ac:dyDescent="0.3">
      <c r="AW9598" t="s">
        <v>71013</v>
      </c>
      <c r="BB9598" t="s">
        <v>71014</v>
      </c>
    </row>
    <row r="9599" spans="49:54" x14ac:dyDescent="0.3">
      <c r="AW9599" t="s">
        <v>71015</v>
      </c>
      <c r="BB9599" t="s">
        <v>71016</v>
      </c>
    </row>
    <row r="9600" spans="49:54" x14ac:dyDescent="0.3">
      <c r="AW9600" t="s">
        <v>71017</v>
      </c>
      <c r="BB9600" t="s">
        <v>71018</v>
      </c>
    </row>
    <row r="9601" spans="49:54" x14ac:dyDescent="0.3">
      <c r="AW9601" t="s">
        <v>71019</v>
      </c>
      <c r="BB9601" t="s">
        <v>71020</v>
      </c>
    </row>
    <row r="9602" spans="49:54" x14ac:dyDescent="0.3">
      <c r="AW9602" t="s">
        <v>71021</v>
      </c>
      <c r="BB9602" t="s">
        <v>71022</v>
      </c>
    </row>
    <row r="9603" spans="49:54" x14ac:dyDescent="0.3">
      <c r="AW9603" t="s">
        <v>71023</v>
      </c>
      <c r="BB9603" t="s">
        <v>71024</v>
      </c>
    </row>
    <row r="9604" spans="49:54" x14ac:dyDescent="0.3">
      <c r="AW9604" t="s">
        <v>71025</v>
      </c>
      <c r="BB9604" t="s">
        <v>71026</v>
      </c>
    </row>
    <row r="9605" spans="49:54" x14ac:dyDescent="0.3">
      <c r="AW9605" t="s">
        <v>71027</v>
      </c>
      <c r="BB9605" t="s">
        <v>71028</v>
      </c>
    </row>
    <row r="9606" spans="49:54" x14ac:dyDescent="0.3">
      <c r="AW9606" t="s">
        <v>71029</v>
      </c>
      <c r="BB9606" t="s">
        <v>71030</v>
      </c>
    </row>
    <row r="9607" spans="49:54" x14ac:dyDescent="0.3">
      <c r="AW9607" t="s">
        <v>71031</v>
      </c>
      <c r="BB9607" t="s">
        <v>71032</v>
      </c>
    </row>
    <row r="9608" spans="49:54" x14ac:dyDescent="0.3">
      <c r="AW9608" t="s">
        <v>71033</v>
      </c>
      <c r="BB9608" t="s">
        <v>71034</v>
      </c>
    </row>
    <row r="9609" spans="49:54" x14ac:dyDescent="0.3">
      <c r="AW9609" t="s">
        <v>71035</v>
      </c>
      <c r="BB9609" t="s">
        <v>71036</v>
      </c>
    </row>
    <row r="9610" spans="49:54" x14ac:dyDescent="0.3">
      <c r="AW9610" t="s">
        <v>71037</v>
      </c>
      <c r="BB9610" t="s">
        <v>71038</v>
      </c>
    </row>
    <row r="9611" spans="49:54" x14ac:dyDescent="0.3">
      <c r="AW9611" t="s">
        <v>71039</v>
      </c>
      <c r="BB9611" t="s">
        <v>71040</v>
      </c>
    </row>
    <row r="9612" spans="49:54" x14ac:dyDescent="0.3">
      <c r="AW9612" t="s">
        <v>71041</v>
      </c>
      <c r="BB9612" t="s">
        <v>71042</v>
      </c>
    </row>
    <row r="9613" spans="49:54" x14ac:dyDescent="0.3">
      <c r="AW9613" t="s">
        <v>71043</v>
      </c>
      <c r="BB9613" t="s">
        <v>71044</v>
      </c>
    </row>
    <row r="9614" spans="49:54" x14ac:dyDescent="0.3">
      <c r="AW9614" t="s">
        <v>71045</v>
      </c>
      <c r="BB9614" t="s">
        <v>71046</v>
      </c>
    </row>
    <row r="9615" spans="49:54" x14ac:dyDescent="0.3">
      <c r="AW9615" t="s">
        <v>71047</v>
      </c>
      <c r="BB9615" t="s">
        <v>71048</v>
      </c>
    </row>
    <row r="9616" spans="49:54" x14ac:dyDescent="0.3">
      <c r="AW9616" t="s">
        <v>71049</v>
      </c>
      <c r="BB9616" t="s">
        <v>71050</v>
      </c>
    </row>
    <row r="9617" spans="49:54" x14ac:dyDescent="0.3">
      <c r="AW9617" t="s">
        <v>71051</v>
      </c>
      <c r="BB9617" t="s">
        <v>71052</v>
      </c>
    </row>
    <row r="9618" spans="49:54" x14ac:dyDescent="0.3">
      <c r="AW9618" t="s">
        <v>71053</v>
      </c>
      <c r="BB9618" t="s">
        <v>71054</v>
      </c>
    </row>
    <row r="9619" spans="49:54" x14ac:dyDescent="0.3">
      <c r="AW9619" t="s">
        <v>71055</v>
      </c>
      <c r="BB9619" t="s">
        <v>71056</v>
      </c>
    </row>
    <row r="9620" spans="49:54" x14ac:dyDescent="0.3">
      <c r="AW9620" t="s">
        <v>71057</v>
      </c>
      <c r="BB9620" t="s">
        <v>71058</v>
      </c>
    </row>
    <row r="9621" spans="49:54" x14ac:dyDescent="0.3">
      <c r="AW9621" t="s">
        <v>71059</v>
      </c>
      <c r="BB9621" t="s">
        <v>71060</v>
      </c>
    </row>
    <row r="9622" spans="49:54" x14ac:dyDescent="0.3">
      <c r="AW9622" t="s">
        <v>71061</v>
      </c>
      <c r="BB9622" t="s">
        <v>71062</v>
      </c>
    </row>
    <row r="9623" spans="49:54" x14ac:dyDescent="0.3">
      <c r="AW9623" t="s">
        <v>71063</v>
      </c>
      <c r="BB9623" t="s">
        <v>71064</v>
      </c>
    </row>
    <row r="9624" spans="49:54" x14ac:dyDescent="0.3">
      <c r="AW9624" t="s">
        <v>71065</v>
      </c>
      <c r="BB9624" t="s">
        <v>71066</v>
      </c>
    </row>
    <row r="9625" spans="49:54" x14ac:dyDescent="0.3">
      <c r="AW9625" t="s">
        <v>71067</v>
      </c>
      <c r="BB9625" t="s">
        <v>71068</v>
      </c>
    </row>
    <row r="9626" spans="49:54" x14ac:dyDescent="0.3">
      <c r="AW9626" t="s">
        <v>71069</v>
      </c>
      <c r="BB9626" t="s">
        <v>71070</v>
      </c>
    </row>
    <row r="9627" spans="49:54" x14ac:dyDescent="0.3">
      <c r="AW9627" t="s">
        <v>71071</v>
      </c>
      <c r="BB9627" t="s">
        <v>71072</v>
      </c>
    </row>
    <row r="9628" spans="49:54" x14ac:dyDescent="0.3">
      <c r="AW9628" t="s">
        <v>71073</v>
      </c>
      <c r="BB9628" t="s">
        <v>71074</v>
      </c>
    </row>
    <row r="9629" spans="49:54" x14ac:dyDescent="0.3">
      <c r="AW9629" t="s">
        <v>71075</v>
      </c>
      <c r="BB9629" t="s">
        <v>71076</v>
      </c>
    </row>
    <row r="9630" spans="49:54" x14ac:dyDescent="0.3">
      <c r="AW9630" t="s">
        <v>71077</v>
      </c>
      <c r="BB9630" t="s">
        <v>71078</v>
      </c>
    </row>
    <row r="9631" spans="49:54" x14ac:dyDescent="0.3">
      <c r="AW9631" t="s">
        <v>71079</v>
      </c>
      <c r="BB9631" t="s">
        <v>71080</v>
      </c>
    </row>
    <row r="9632" spans="49:54" x14ac:dyDescent="0.3">
      <c r="AW9632" t="s">
        <v>71081</v>
      </c>
      <c r="BB9632" t="s">
        <v>71082</v>
      </c>
    </row>
    <row r="9633" spans="49:54" x14ac:dyDescent="0.3">
      <c r="AW9633" t="s">
        <v>71083</v>
      </c>
      <c r="BB9633" t="s">
        <v>71084</v>
      </c>
    </row>
    <row r="9634" spans="49:54" x14ac:dyDescent="0.3">
      <c r="AW9634" t="s">
        <v>71085</v>
      </c>
      <c r="BB9634" t="s">
        <v>71086</v>
      </c>
    </row>
    <row r="9635" spans="49:54" x14ac:dyDescent="0.3">
      <c r="AW9635" t="s">
        <v>71087</v>
      </c>
      <c r="BB9635" t="s">
        <v>71088</v>
      </c>
    </row>
    <row r="9636" spans="49:54" x14ac:dyDescent="0.3">
      <c r="AW9636" t="s">
        <v>71089</v>
      </c>
      <c r="BB9636" t="s">
        <v>71090</v>
      </c>
    </row>
    <row r="9637" spans="49:54" x14ac:dyDescent="0.3">
      <c r="AW9637" t="s">
        <v>71091</v>
      </c>
      <c r="BB9637" t="s">
        <v>71092</v>
      </c>
    </row>
    <row r="9638" spans="49:54" x14ac:dyDescent="0.3">
      <c r="AW9638" t="s">
        <v>71093</v>
      </c>
      <c r="BB9638" t="s">
        <v>71094</v>
      </c>
    </row>
    <row r="9639" spans="49:54" x14ac:dyDescent="0.3">
      <c r="AW9639" t="s">
        <v>71095</v>
      </c>
      <c r="BB9639" t="s">
        <v>71096</v>
      </c>
    </row>
    <row r="9640" spans="49:54" x14ac:dyDescent="0.3">
      <c r="AW9640" t="s">
        <v>71097</v>
      </c>
      <c r="BB9640" t="s">
        <v>71098</v>
      </c>
    </row>
    <row r="9641" spans="49:54" x14ac:dyDescent="0.3">
      <c r="AW9641" t="s">
        <v>71099</v>
      </c>
      <c r="BB9641" t="s">
        <v>71100</v>
      </c>
    </row>
    <row r="9642" spans="49:54" x14ac:dyDescent="0.3">
      <c r="AW9642" t="s">
        <v>71101</v>
      </c>
      <c r="BB9642" t="s">
        <v>71102</v>
      </c>
    </row>
    <row r="9643" spans="49:54" x14ac:dyDescent="0.3">
      <c r="AW9643" t="s">
        <v>71103</v>
      </c>
      <c r="BB9643" t="s">
        <v>71104</v>
      </c>
    </row>
    <row r="9644" spans="49:54" x14ac:dyDescent="0.3">
      <c r="AW9644" t="s">
        <v>71105</v>
      </c>
      <c r="BB9644" t="s">
        <v>71106</v>
      </c>
    </row>
    <row r="9645" spans="49:54" x14ac:dyDescent="0.3">
      <c r="AW9645" t="s">
        <v>71107</v>
      </c>
      <c r="BB9645" t="s">
        <v>71108</v>
      </c>
    </row>
    <row r="9646" spans="49:54" x14ac:dyDescent="0.3">
      <c r="AW9646" t="s">
        <v>71109</v>
      </c>
      <c r="BB9646" t="s">
        <v>71110</v>
      </c>
    </row>
    <row r="9647" spans="49:54" x14ac:dyDescent="0.3">
      <c r="AW9647" t="s">
        <v>71111</v>
      </c>
      <c r="BB9647" t="s">
        <v>71112</v>
      </c>
    </row>
    <row r="9648" spans="49:54" x14ac:dyDescent="0.3">
      <c r="AW9648" t="s">
        <v>71113</v>
      </c>
      <c r="BB9648" t="s">
        <v>71114</v>
      </c>
    </row>
    <row r="9649" spans="49:54" x14ac:dyDescent="0.3">
      <c r="AW9649" t="s">
        <v>71115</v>
      </c>
      <c r="BB9649" t="s">
        <v>71116</v>
      </c>
    </row>
    <row r="9650" spans="49:54" x14ac:dyDescent="0.3">
      <c r="AW9650" t="s">
        <v>71117</v>
      </c>
      <c r="BB9650" t="s">
        <v>71118</v>
      </c>
    </row>
    <row r="9651" spans="49:54" x14ac:dyDescent="0.3">
      <c r="AW9651" t="s">
        <v>71119</v>
      </c>
      <c r="BB9651" t="s">
        <v>71120</v>
      </c>
    </row>
    <row r="9652" spans="49:54" x14ac:dyDescent="0.3">
      <c r="AW9652" t="s">
        <v>71121</v>
      </c>
      <c r="BB9652" t="s">
        <v>71122</v>
      </c>
    </row>
    <row r="9653" spans="49:54" x14ac:dyDescent="0.3">
      <c r="AW9653" t="s">
        <v>71123</v>
      </c>
      <c r="BB9653" t="s">
        <v>71124</v>
      </c>
    </row>
    <row r="9654" spans="49:54" x14ac:dyDescent="0.3">
      <c r="AW9654" t="s">
        <v>71125</v>
      </c>
      <c r="BB9654" t="s">
        <v>71126</v>
      </c>
    </row>
    <row r="9655" spans="49:54" x14ac:dyDescent="0.3">
      <c r="AW9655" t="s">
        <v>71127</v>
      </c>
      <c r="BB9655" t="s">
        <v>71128</v>
      </c>
    </row>
    <row r="9656" spans="49:54" x14ac:dyDescent="0.3">
      <c r="AW9656" t="s">
        <v>71129</v>
      </c>
      <c r="BB9656" t="s">
        <v>71130</v>
      </c>
    </row>
    <row r="9657" spans="49:54" x14ac:dyDescent="0.3">
      <c r="AW9657" t="s">
        <v>71131</v>
      </c>
      <c r="BB9657" t="s">
        <v>71132</v>
      </c>
    </row>
    <row r="9658" spans="49:54" x14ac:dyDescent="0.3">
      <c r="AW9658" t="s">
        <v>71133</v>
      </c>
      <c r="BB9658" t="s">
        <v>71134</v>
      </c>
    </row>
    <row r="9659" spans="49:54" x14ac:dyDescent="0.3">
      <c r="AW9659" t="s">
        <v>71135</v>
      </c>
      <c r="BB9659" t="s">
        <v>71136</v>
      </c>
    </row>
    <row r="9660" spans="49:54" x14ac:dyDescent="0.3">
      <c r="AW9660" t="s">
        <v>71137</v>
      </c>
      <c r="BB9660" t="s">
        <v>71138</v>
      </c>
    </row>
    <row r="9661" spans="49:54" x14ac:dyDescent="0.3">
      <c r="AW9661" t="s">
        <v>71139</v>
      </c>
      <c r="BB9661" t="s">
        <v>71140</v>
      </c>
    </row>
    <row r="9662" spans="49:54" x14ac:dyDescent="0.3">
      <c r="AW9662" t="s">
        <v>71141</v>
      </c>
      <c r="BB9662" t="s">
        <v>71142</v>
      </c>
    </row>
    <row r="9663" spans="49:54" x14ac:dyDescent="0.3">
      <c r="AW9663" t="s">
        <v>71143</v>
      </c>
      <c r="BB9663" t="s">
        <v>71144</v>
      </c>
    </row>
    <row r="9664" spans="49:54" x14ac:dyDescent="0.3">
      <c r="AW9664" t="s">
        <v>71145</v>
      </c>
      <c r="BB9664" t="s">
        <v>71146</v>
      </c>
    </row>
    <row r="9665" spans="49:54" x14ac:dyDescent="0.3">
      <c r="AW9665" t="s">
        <v>71147</v>
      </c>
      <c r="BB9665" t="s">
        <v>71148</v>
      </c>
    </row>
    <row r="9666" spans="49:54" x14ac:dyDescent="0.3">
      <c r="AW9666" t="s">
        <v>71149</v>
      </c>
      <c r="BB9666" t="s">
        <v>71150</v>
      </c>
    </row>
    <row r="9667" spans="49:54" x14ac:dyDescent="0.3">
      <c r="AW9667" t="s">
        <v>71151</v>
      </c>
      <c r="BB9667" t="s">
        <v>71152</v>
      </c>
    </row>
    <row r="9668" spans="49:54" x14ac:dyDescent="0.3">
      <c r="AW9668" t="s">
        <v>71153</v>
      </c>
      <c r="BB9668" t="s">
        <v>71154</v>
      </c>
    </row>
    <row r="9669" spans="49:54" x14ac:dyDescent="0.3">
      <c r="AW9669" t="s">
        <v>71155</v>
      </c>
      <c r="BB9669" t="s">
        <v>71156</v>
      </c>
    </row>
    <row r="9670" spans="49:54" x14ac:dyDescent="0.3">
      <c r="AW9670" t="s">
        <v>71157</v>
      </c>
      <c r="BB9670" t="s">
        <v>71158</v>
      </c>
    </row>
    <row r="9671" spans="49:54" x14ac:dyDescent="0.3">
      <c r="AW9671" t="s">
        <v>71159</v>
      </c>
      <c r="BB9671" t="s">
        <v>71160</v>
      </c>
    </row>
    <row r="9672" spans="49:54" x14ac:dyDescent="0.3">
      <c r="AW9672" t="s">
        <v>71161</v>
      </c>
      <c r="BB9672" t="s">
        <v>71162</v>
      </c>
    </row>
    <row r="9673" spans="49:54" x14ac:dyDescent="0.3">
      <c r="AW9673" t="s">
        <v>71163</v>
      </c>
      <c r="BB9673" t="s">
        <v>71164</v>
      </c>
    </row>
    <row r="9674" spans="49:54" x14ac:dyDescent="0.3">
      <c r="AW9674" t="s">
        <v>71165</v>
      </c>
      <c r="BB9674" t="s">
        <v>71166</v>
      </c>
    </row>
    <row r="9675" spans="49:54" x14ac:dyDescent="0.3">
      <c r="AW9675" t="s">
        <v>71167</v>
      </c>
      <c r="BB9675" t="s">
        <v>71168</v>
      </c>
    </row>
    <row r="9676" spans="49:54" x14ac:dyDescent="0.3">
      <c r="AW9676" t="s">
        <v>71169</v>
      </c>
      <c r="BB9676" t="s">
        <v>71170</v>
      </c>
    </row>
    <row r="9677" spans="49:54" x14ac:dyDescent="0.3">
      <c r="AW9677" t="s">
        <v>71171</v>
      </c>
      <c r="BB9677" t="s">
        <v>71172</v>
      </c>
    </row>
    <row r="9678" spans="49:54" x14ac:dyDescent="0.3">
      <c r="AW9678" t="s">
        <v>71173</v>
      </c>
      <c r="BB9678" t="s">
        <v>71174</v>
      </c>
    </row>
    <row r="9679" spans="49:54" x14ac:dyDescent="0.3">
      <c r="AW9679" t="s">
        <v>71175</v>
      </c>
      <c r="BB9679" t="s">
        <v>71176</v>
      </c>
    </row>
    <row r="9680" spans="49:54" x14ac:dyDescent="0.3">
      <c r="AW9680" t="s">
        <v>71177</v>
      </c>
      <c r="BB9680" t="s">
        <v>71178</v>
      </c>
    </row>
    <row r="9681" spans="49:54" x14ac:dyDescent="0.3">
      <c r="AW9681" t="s">
        <v>71179</v>
      </c>
      <c r="BB9681" t="s">
        <v>71180</v>
      </c>
    </row>
    <row r="9682" spans="49:54" x14ac:dyDescent="0.3">
      <c r="AW9682" t="s">
        <v>71181</v>
      </c>
      <c r="BB9682" t="s">
        <v>71182</v>
      </c>
    </row>
    <row r="9683" spans="49:54" x14ac:dyDescent="0.3">
      <c r="AW9683" t="s">
        <v>71183</v>
      </c>
      <c r="BB9683" t="s">
        <v>71184</v>
      </c>
    </row>
    <row r="9684" spans="49:54" x14ac:dyDescent="0.3">
      <c r="AW9684" t="s">
        <v>71185</v>
      </c>
      <c r="BB9684" t="s">
        <v>71186</v>
      </c>
    </row>
    <row r="9685" spans="49:54" x14ac:dyDescent="0.3">
      <c r="AW9685" t="s">
        <v>71187</v>
      </c>
      <c r="BB9685" t="s">
        <v>71188</v>
      </c>
    </row>
    <row r="9686" spans="49:54" x14ac:dyDescent="0.3">
      <c r="AW9686" t="s">
        <v>71189</v>
      </c>
      <c r="BB9686" t="s">
        <v>71190</v>
      </c>
    </row>
    <row r="9687" spans="49:54" x14ac:dyDescent="0.3">
      <c r="AW9687" t="s">
        <v>71191</v>
      </c>
      <c r="BB9687" t="s">
        <v>71192</v>
      </c>
    </row>
    <row r="9688" spans="49:54" x14ac:dyDescent="0.3">
      <c r="AW9688" t="s">
        <v>71193</v>
      </c>
      <c r="BB9688" t="s">
        <v>71194</v>
      </c>
    </row>
    <row r="9689" spans="49:54" x14ac:dyDescent="0.3">
      <c r="AW9689" t="s">
        <v>71195</v>
      </c>
      <c r="BB9689" t="s">
        <v>71196</v>
      </c>
    </row>
    <row r="9690" spans="49:54" x14ac:dyDescent="0.3">
      <c r="AW9690" t="s">
        <v>71197</v>
      </c>
      <c r="BB9690" t="s">
        <v>71198</v>
      </c>
    </row>
    <row r="9691" spans="49:54" x14ac:dyDescent="0.3">
      <c r="AW9691" t="s">
        <v>71199</v>
      </c>
      <c r="BB9691" t="s">
        <v>71200</v>
      </c>
    </row>
    <row r="9692" spans="49:54" x14ac:dyDescent="0.3">
      <c r="AW9692" t="s">
        <v>71201</v>
      </c>
      <c r="BB9692" t="s">
        <v>71202</v>
      </c>
    </row>
    <row r="9693" spans="49:54" x14ac:dyDescent="0.3">
      <c r="AW9693" t="s">
        <v>71203</v>
      </c>
      <c r="BB9693" t="s">
        <v>71204</v>
      </c>
    </row>
    <row r="9694" spans="49:54" x14ac:dyDescent="0.3">
      <c r="AW9694" t="s">
        <v>71205</v>
      </c>
      <c r="BB9694" t="s">
        <v>71206</v>
      </c>
    </row>
    <row r="9695" spans="49:54" x14ac:dyDescent="0.3">
      <c r="AW9695" t="s">
        <v>71207</v>
      </c>
      <c r="BB9695" t="s">
        <v>71208</v>
      </c>
    </row>
    <row r="9696" spans="49:54" x14ac:dyDescent="0.3">
      <c r="AW9696" t="s">
        <v>71209</v>
      </c>
      <c r="BB9696" t="s">
        <v>71210</v>
      </c>
    </row>
    <row r="9697" spans="49:54" x14ac:dyDescent="0.3">
      <c r="AW9697" t="s">
        <v>71211</v>
      </c>
      <c r="BB9697" t="s">
        <v>71212</v>
      </c>
    </row>
    <row r="9698" spans="49:54" x14ac:dyDescent="0.3">
      <c r="AW9698" t="s">
        <v>71213</v>
      </c>
      <c r="BB9698" t="s">
        <v>71214</v>
      </c>
    </row>
    <row r="9699" spans="49:54" x14ac:dyDescent="0.3">
      <c r="AW9699" t="s">
        <v>71215</v>
      </c>
      <c r="BB9699" t="s">
        <v>71216</v>
      </c>
    </row>
    <row r="9700" spans="49:54" x14ac:dyDescent="0.3">
      <c r="AW9700" t="s">
        <v>71217</v>
      </c>
      <c r="BB9700" t="s">
        <v>71218</v>
      </c>
    </row>
    <row r="9701" spans="49:54" x14ac:dyDescent="0.3">
      <c r="AW9701" t="s">
        <v>71219</v>
      </c>
      <c r="BB9701" t="s">
        <v>71220</v>
      </c>
    </row>
    <row r="9702" spans="49:54" x14ac:dyDescent="0.3">
      <c r="AW9702" t="s">
        <v>71221</v>
      </c>
      <c r="BB9702" t="s">
        <v>71222</v>
      </c>
    </row>
    <row r="9703" spans="49:54" x14ac:dyDescent="0.3">
      <c r="AW9703" t="s">
        <v>71223</v>
      </c>
      <c r="BB9703" t="s">
        <v>71224</v>
      </c>
    </row>
    <row r="9704" spans="49:54" x14ac:dyDescent="0.3">
      <c r="AW9704" t="s">
        <v>71225</v>
      </c>
      <c r="BB9704" t="s">
        <v>71226</v>
      </c>
    </row>
    <row r="9705" spans="49:54" x14ac:dyDescent="0.3">
      <c r="AW9705" t="s">
        <v>71227</v>
      </c>
      <c r="BB9705" t="s">
        <v>71228</v>
      </c>
    </row>
    <row r="9706" spans="49:54" x14ac:dyDescent="0.3">
      <c r="AW9706" t="s">
        <v>71229</v>
      </c>
      <c r="BB9706" t="s">
        <v>71230</v>
      </c>
    </row>
    <row r="9707" spans="49:54" x14ac:dyDescent="0.3">
      <c r="AW9707" t="s">
        <v>71231</v>
      </c>
      <c r="BB9707" t="s">
        <v>71232</v>
      </c>
    </row>
    <row r="9708" spans="49:54" x14ac:dyDescent="0.3">
      <c r="AW9708" t="s">
        <v>71233</v>
      </c>
      <c r="BB9708" t="s">
        <v>71234</v>
      </c>
    </row>
    <row r="9709" spans="49:54" x14ac:dyDescent="0.3">
      <c r="AW9709" t="s">
        <v>71235</v>
      </c>
      <c r="BB9709" t="s">
        <v>71236</v>
      </c>
    </row>
    <row r="9710" spans="49:54" x14ac:dyDescent="0.3">
      <c r="AW9710" t="s">
        <v>71237</v>
      </c>
      <c r="BB9710" t="s">
        <v>71238</v>
      </c>
    </row>
    <row r="9711" spans="49:54" x14ac:dyDescent="0.3">
      <c r="AW9711" t="s">
        <v>71239</v>
      </c>
      <c r="BB9711" t="s">
        <v>71240</v>
      </c>
    </row>
    <row r="9712" spans="49:54" x14ac:dyDescent="0.3">
      <c r="AW9712" t="s">
        <v>71241</v>
      </c>
      <c r="BB9712" t="s">
        <v>71242</v>
      </c>
    </row>
    <row r="9713" spans="49:54" x14ac:dyDescent="0.3">
      <c r="AW9713" t="s">
        <v>71243</v>
      </c>
      <c r="BB9713" t="s">
        <v>71244</v>
      </c>
    </row>
    <row r="9714" spans="49:54" x14ac:dyDescent="0.3">
      <c r="AW9714" t="s">
        <v>71245</v>
      </c>
      <c r="BB9714" t="s">
        <v>71246</v>
      </c>
    </row>
    <row r="9715" spans="49:54" x14ac:dyDescent="0.3">
      <c r="AW9715" t="s">
        <v>71247</v>
      </c>
      <c r="BB9715" t="s">
        <v>71248</v>
      </c>
    </row>
    <row r="9716" spans="49:54" x14ac:dyDescent="0.3">
      <c r="AW9716" t="s">
        <v>71249</v>
      </c>
      <c r="BB9716" t="s">
        <v>71250</v>
      </c>
    </row>
    <row r="9717" spans="49:54" x14ac:dyDescent="0.3">
      <c r="AW9717" t="s">
        <v>71251</v>
      </c>
      <c r="BB9717" t="s">
        <v>71252</v>
      </c>
    </row>
    <row r="9718" spans="49:54" x14ac:dyDescent="0.3">
      <c r="AW9718" t="s">
        <v>71253</v>
      </c>
      <c r="BB9718" t="s">
        <v>71254</v>
      </c>
    </row>
    <row r="9719" spans="49:54" x14ac:dyDescent="0.3">
      <c r="AW9719" t="s">
        <v>71255</v>
      </c>
      <c r="BB9719" t="s">
        <v>71256</v>
      </c>
    </row>
    <row r="9720" spans="49:54" x14ac:dyDescent="0.3">
      <c r="AW9720" t="s">
        <v>71257</v>
      </c>
      <c r="BB9720" t="s">
        <v>71258</v>
      </c>
    </row>
    <row r="9721" spans="49:54" x14ac:dyDescent="0.3">
      <c r="AW9721" t="s">
        <v>71259</v>
      </c>
      <c r="BB9721" t="s">
        <v>71260</v>
      </c>
    </row>
    <row r="9722" spans="49:54" x14ac:dyDescent="0.3">
      <c r="AW9722" t="s">
        <v>71261</v>
      </c>
      <c r="BB9722" t="s">
        <v>71262</v>
      </c>
    </row>
    <row r="9723" spans="49:54" x14ac:dyDescent="0.3">
      <c r="AW9723" t="s">
        <v>71263</v>
      </c>
      <c r="BB9723" t="s">
        <v>71264</v>
      </c>
    </row>
    <row r="9724" spans="49:54" x14ac:dyDescent="0.3">
      <c r="AW9724" t="s">
        <v>71265</v>
      </c>
      <c r="BB9724" t="s">
        <v>71266</v>
      </c>
    </row>
    <row r="9725" spans="49:54" x14ac:dyDescent="0.3">
      <c r="AW9725" t="s">
        <v>71267</v>
      </c>
      <c r="BB9725" t="s">
        <v>71268</v>
      </c>
    </row>
    <row r="9726" spans="49:54" x14ac:dyDescent="0.3">
      <c r="AW9726" t="s">
        <v>71269</v>
      </c>
      <c r="BB9726" t="s">
        <v>71270</v>
      </c>
    </row>
    <row r="9727" spans="49:54" x14ac:dyDescent="0.3">
      <c r="AW9727" t="s">
        <v>71271</v>
      </c>
      <c r="BB9727" t="s">
        <v>71272</v>
      </c>
    </row>
    <row r="9728" spans="49:54" x14ac:dyDescent="0.3">
      <c r="AW9728" t="s">
        <v>71273</v>
      </c>
      <c r="BB9728" t="s">
        <v>71274</v>
      </c>
    </row>
    <row r="9729" spans="49:54" x14ac:dyDescent="0.3">
      <c r="AW9729" t="s">
        <v>34806</v>
      </c>
      <c r="BB9729" t="s">
        <v>71275</v>
      </c>
    </row>
    <row r="9730" spans="49:54" x14ac:dyDescent="0.3">
      <c r="AW9730" t="s">
        <v>71276</v>
      </c>
      <c r="BB9730" t="s">
        <v>71277</v>
      </c>
    </row>
    <row r="9731" spans="49:54" x14ac:dyDescent="0.3">
      <c r="AW9731" t="s">
        <v>71278</v>
      </c>
      <c r="BB9731" t="s">
        <v>71279</v>
      </c>
    </row>
    <row r="9732" spans="49:54" x14ac:dyDescent="0.3">
      <c r="AW9732" t="s">
        <v>71280</v>
      </c>
      <c r="BB9732" t="s">
        <v>71281</v>
      </c>
    </row>
    <row r="9733" spans="49:54" x14ac:dyDescent="0.3">
      <c r="AW9733" t="s">
        <v>71282</v>
      </c>
      <c r="BB9733" t="s">
        <v>71283</v>
      </c>
    </row>
    <row r="9734" spans="49:54" x14ac:dyDescent="0.3">
      <c r="AW9734" t="s">
        <v>71284</v>
      </c>
      <c r="BB9734" t="s">
        <v>71285</v>
      </c>
    </row>
    <row r="9735" spans="49:54" x14ac:dyDescent="0.3">
      <c r="AW9735" t="s">
        <v>71286</v>
      </c>
      <c r="BB9735" t="s">
        <v>71287</v>
      </c>
    </row>
    <row r="9736" spans="49:54" x14ac:dyDescent="0.3">
      <c r="AW9736" t="s">
        <v>71288</v>
      </c>
      <c r="BB9736" t="s">
        <v>71289</v>
      </c>
    </row>
    <row r="9737" spans="49:54" x14ac:dyDescent="0.3">
      <c r="AW9737" t="s">
        <v>71290</v>
      </c>
      <c r="BB9737" t="s">
        <v>71291</v>
      </c>
    </row>
    <row r="9738" spans="49:54" x14ac:dyDescent="0.3">
      <c r="AW9738" t="s">
        <v>71292</v>
      </c>
      <c r="BB9738" t="s">
        <v>71293</v>
      </c>
    </row>
    <row r="9739" spans="49:54" x14ac:dyDescent="0.3">
      <c r="AW9739" t="s">
        <v>71294</v>
      </c>
      <c r="BB9739" t="s">
        <v>71295</v>
      </c>
    </row>
    <row r="9740" spans="49:54" x14ac:dyDescent="0.3">
      <c r="AW9740" t="s">
        <v>71296</v>
      </c>
      <c r="BB9740" t="s">
        <v>71297</v>
      </c>
    </row>
    <row r="9741" spans="49:54" x14ac:dyDescent="0.3">
      <c r="AW9741" t="s">
        <v>71298</v>
      </c>
      <c r="BB9741" t="s">
        <v>71299</v>
      </c>
    </row>
    <row r="9742" spans="49:54" x14ac:dyDescent="0.3">
      <c r="AW9742" t="s">
        <v>71300</v>
      </c>
      <c r="BB9742" t="s">
        <v>71301</v>
      </c>
    </row>
    <row r="9743" spans="49:54" x14ac:dyDescent="0.3">
      <c r="AW9743" t="s">
        <v>71302</v>
      </c>
      <c r="BB9743" t="s">
        <v>71303</v>
      </c>
    </row>
    <row r="9744" spans="49:54" x14ac:dyDescent="0.3">
      <c r="AW9744" t="s">
        <v>71304</v>
      </c>
      <c r="BB9744" t="s">
        <v>71305</v>
      </c>
    </row>
    <row r="9745" spans="49:54" x14ac:dyDescent="0.3">
      <c r="AW9745" t="s">
        <v>71306</v>
      </c>
      <c r="BB9745" t="s">
        <v>71307</v>
      </c>
    </row>
    <row r="9746" spans="49:54" x14ac:dyDescent="0.3">
      <c r="AW9746" t="s">
        <v>71308</v>
      </c>
      <c r="BB9746" t="s">
        <v>71309</v>
      </c>
    </row>
    <row r="9747" spans="49:54" x14ac:dyDescent="0.3">
      <c r="AW9747" t="s">
        <v>71310</v>
      </c>
      <c r="BB9747" t="s">
        <v>71311</v>
      </c>
    </row>
    <row r="9748" spans="49:54" x14ac:dyDescent="0.3">
      <c r="AW9748" t="s">
        <v>71312</v>
      </c>
      <c r="BB9748" t="s">
        <v>71313</v>
      </c>
    </row>
    <row r="9749" spans="49:54" x14ac:dyDescent="0.3">
      <c r="AW9749" t="s">
        <v>71314</v>
      </c>
      <c r="BB9749" t="s">
        <v>71315</v>
      </c>
    </row>
    <row r="9750" spans="49:54" x14ac:dyDescent="0.3">
      <c r="AW9750" t="s">
        <v>71316</v>
      </c>
      <c r="BB9750" t="s">
        <v>71317</v>
      </c>
    </row>
    <row r="9751" spans="49:54" x14ac:dyDescent="0.3">
      <c r="AW9751" t="s">
        <v>71318</v>
      </c>
      <c r="BB9751" t="s">
        <v>71319</v>
      </c>
    </row>
    <row r="9752" spans="49:54" x14ac:dyDescent="0.3">
      <c r="AW9752" t="s">
        <v>71320</v>
      </c>
      <c r="BB9752" t="s">
        <v>71321</v>
      </c>
    </row>
    <row r="9753" spans="49:54" x14ac:dyDescent="0.3">
      <c r="AW9753" t="s">
        <v>71322</v>
      </c>
      <c r="BB9753" t="s">
        <v>71323</v>
      </c>
    </row>
    <row r="9754" spans="49:54" x14ac:dyDescent="0.3">
      <c r="AW9754" t="s">
        <v>71324</v>
      </c>
      <c r="BB9754" t="s">
        <v>71325</v>
      </c>
    </row>
    <row r="9755" spans="49:54" x14ac:dyDescent="0.3">
      <c r="AW9755" t="s">
        <v>71326</v>
      </c>
      <c r="BB9755" t="s">
        <v>71327</v>
      </c>
    </row>
    <row r="9756" spans="49:54" x14ac:dyDescent="0.3">
      <c r="AW9756" t="s">
        <v>71328</v>
      </c>
      <c r="BB9756" t="s">
        <v>71329</v>
      </c>
    </row>
    <row r="9757" spans="49:54" x14ac:dyDescent="0.3">
      <c r="AW9757" t="s">
        <v>71330</v>
      </c>
      <c r="BB9757" t="s">
        <v>71331</v>
      </c>
    </row>
    <row r="9758" spans="49:54" x14ac:dyDescent="0.3">
      <c r="AW9758" t="s">
        <v>71332</v>
      </c>
      <c r="BB9758" t="s">
        <v>71333</v>
      </c>
    </row>
    <row r="9759" spans="49:54" x14ac:dyDescent="0.3">
      <c r="AW9759" t="s">
        <v>71334</v>
      </c>
      <c r="BB9759" t="s">
        <v>71335</v>
      </c>
    </row>
    <row r="9760" spans="49:54" x14ac:dyDescent="0.3">
      <c r="AW9760" t="s">
        <v>71336</v>
      </c>
      <c r="BB9760" t="s">
        <v>71337</v>
      </c>
    </row>
    <row r="9761" spans="49:54" x14ac:dyDescent="0.3">
      <c r="AW9761" t="s">
        <v>71338</v>
      </c>
      <c r="BB9761" t="s">
        <v>71339</v>
      </c>
    </row>
    <row r="9762" spans="49:54" x14ac:dyDescent="0.3">
      <c r="AW9762" t="s">
        <v>71340</v>
      </c>
      <c r="BB9762" t="s">
        <v>71341</v>
      </c>
    </row>
    <row r="9763" spans="49:54" x14ac:dyDescent="0.3">
      <c r="AW9763" t="s">
        <v>71342</v>
      </c>
      <c r="BB9763" t="s">
        <v>71343</v>
      </c>
    </row>
    <row r="9764" spans="49:54" x14ac:dyDescent="0.3">
      <c r="AW9764" t="s">
        <v>71344</v>
      </c>
      <c r="BB9764" t="s">
        <v>71345</v>
      </c>
    </row>
    <row r="9765" spans="49:54" x14ac:dyDescent="0.3">
      <c r="AW9765" t="s">
        <v>71346</v>
      </c>
      <c r="BB9765" t="s">
        <v>71347</v>
      </c>
    </row>
    <row r="9766" spans="49:54" x14ac:dyDescent="0.3">
      <c r="AW9766" t="s">
        <v>71348</v>
      </c>
      <c r="BB9766" t="s">
        <v>71349</v>
      </c>
    </row>
    <row r="9767" spans="49:54" x14ac:dyDescent="0.3">
      <c r="AW9767" t="s">
        <v>71350</v>
      </c>
      <c r="BB9767" t="s">
        <v>71351</v>
      </c>
    </row>
    <row r="9768" spans="49:54" x14ac:dyDescent="0.3">
      <c r="AW9768" t="s">
        <v>33055</v>
      </c>
      <c r="BB9768" t="s">
        <v>71352</v>
      </c>
    </row>
    <row r="9769" spans="49:54" x14ac:dyDescent="0.3">
      <c r="AW9769" t="s">
        <v>71353</v>
      </c>
      <c r="BB9769" t="s">
        <v>71354</v>
      </c>
    </row>
    <row r="9770" spans="49:54" x14ac:dyDescent="0.3">
      <c r="AW9770" t="s">
        <v>71355</v>
      </c>
      <c r="BB9770" t="s">
        <v>71356</v>
      </c>
    </row>
    <row r="9771" spans="49:54" x14ac:dyDescent="0.3">
      <c r="AW9771" t="s">
        <v>71357</v>
      </c>
      <c r="BB9771" t="s">
        <v>71358</v>
      </c>
    </row>
    <row r="9772" spans="49:54" x14ac:dyDescent="0.3">
      <c r="AW9772" t="s">
        <v>71359</v>
      </c>
      <c r="BB9772" t="s">
        <v>71360</v>
      </c>
    </row>
    <row r="9773" spans="49:54" x14ac:dyDescent="0.3">
      <c r="AW9773" t="s">
        <v>71361</v>
      </c>
      <c r="BB9773" t="s">
        <v>71362</v>
      </c>
    </row>
    <row r="9774" spans="49:54" x14ac:dyDescent="0.3">
      <c r="AW9774" t="s">
        <v>71363</v>
      </c>
      <c r="BB9774" t="s">
        <v>71364</v>
      </c>
    </row>
    <row r="9775" spans="49:54" x14ac:dyDescent="0.3">
      <c r="AW9775" t="s">
        <v>71365</v>
      </c>
      <c r="BB9775" t="s">
        <v>71366</v>
      </c>
    </row>
    <row r="9776" spans="49:54" x14ac:dyDescent="0.3">
      <c r="AW9776" t="s">
        <v>71367</v>
      </c>
      <c r="BB9776" t="s">
        <v>71368</v>
      </c>
    </row>
    <row r="9777" spans="49:54" x14ac:dyDescent="0.3">
      <c r="AW9777" t="s">
        <v>71369</v>
      </c>
      <c r="BB9777" t="s">
        <v>71370</v>
      </c>
    </row>
    <row r="9778" spans="49:54" x14ac:dyDescent="0.3">
      <c r="AW9778" t="s">
        <v>71371</v>
      </c>
      <c r="BB9778" t="s">
        <v>71372</v>
      </c>
    </row>
    <row r="9779" spans="49:54" x14ac:dyDescent="0.3">
      <c r="AW9779" t="s">
        <v>71373</v>
      </c>
      <c r="BB9779" t="s">
        <v>71374</v>
      </c>
    </row>
    <row r="9780" spans="49:54" x14ac:dyDescent="0.3">
      <c r="AW9780" t="s">
        <v>71375</v>
      </c>
      <c r="BB9780" t="s">
        <v>71376</v>
      </c>
    </row>
    <row r="9781" spans="49:54" x14ac:dyDescent="0.3">
      <c r="AW9781" t="s">
        <v>71377</v>
      </c>
      <c r="BB9781" t="s">
        <v>71378</v>
      </c>
    </row>
    <row r="9782" spans="49:54" x14ac:dyDescent="0.3">
      <c r="AW9782" t="s">
        <v>71379</v>
      </c>
      <c r="BB9782" t="s">
        <v>71380</v>
      </c>
    </row>
    <row r="9783" spans="49:54" x14ac:dyDescent="0.3">
      <c r="AW9783" t="s">
        <v>71381</v>
      </c>
      <c r="BB9783" t="s">
        <v>71382</v>
      </c>
    </row>
    <row r="9784" spans="49:54" x14ac:dyDescent="0.3">
      <c r="AW9784" t="s">
        <v>71383</v>
      </c>
      <c r="BB9784" t="s">
        <v>71384</v>
      </c>
    </row>
    <row r="9785" spans="49:54" x14ac:dyDescent="0.3">
      <c r="AW9785" t="s">
        <v>71385</v>
      </c>
      <c r="BB9785" t="s">
        <v>71386</v>
      </c>
    </row>
    <row r="9786" spans="49:54" x14ac:dyDescent="0.3">
      <c r="AW9786" t="s">
        <v>71387</v>
      </c>
      <c r="BB9786" t="s">
        <v>71388</v>
      </c>
    </row>
    <row r="9787" spans="49:54" x14ac:dyDescent="0.3">
      <c r="AW9787" t="s">
        <v>71389</v>
      </c>
      <c r="BB9787" t="s">
        <v>71390</v>
      </c>
    </row>
    <row r="9788" spans="49:54" x14ac:dyDescent="0.3">
      <c r="AW9788" t="s">
        <v>71391</v>
      </c>
      <c r="BB9788" t="s">
        <v>71392</v>
      </c>
    </row>
    <row r="9789" spans="49:54" x14ac:dyDescent="0.3">
      <c r="AW9789" t="s">
        <v>71393</v>
      </c>
      <c r="BB9789" t="s">
        <v>71394</v>
      </c>
    </row>
    <row r="9790" spans="49:54" x14ac:dyDescent="0.3">
      <c r="AW9790" t="s">
        <v>71395</v>
      </c>
      <c r="BB9790" t="s">
        <v>71396</v>
      </c>
    </row>
    <row r="9791" spans="49:54" x14ac:dyDescent="0.3">
      <c r="AW9791" t="s">
        <v>71397</v>
      </c>
      <c r="BB9791" t="s">
        <v>71398</v>
      </c>
    </row>
    <row r="9792" spans="49:54" x14ac:dyDescent="0.3">
      <c r="AW9792" t="s">
        <v>71399</v>
      </c>
      <c r="BB9792" t="s">
        <v>71400</v>
      </c>
    </row>
    <row r="9793" spans="49:54" x14ac:dyDescent="0.3">
      <c r="AW9793" t="s">
        <v>71401</v>
      </c>
      <c r="BB9793" t="s">
        <v>71402</v>
      </c>
    </row>
    <row r="9794" spans="49:54" x14ac:dyDescent="0.3">
      <c r="AW9794" t="s">
        <v>71403</v>
      </c>
      <c r="BB9794" t="s">
        <v>71404</v>
      </c>
    </row>
    <row r="9795" spans="49:54" x14ac:dyDescent="0.3">
      <c r="AW9795" t="s">
        <v>71405</v>
      </c>
      <c r="BB9795" t="s">
        <v>71406</v>
      </c>
    </row>
    <row r="9796" spans="49:54" x14ac:dyDescent="0.3">
      <c r="AW9796" t="s">
        <v>71407</v>
      </c>
      <c r="BB9796" t="s">
        <v>71408</v>
      </c>
    </row>
    <row r="9797" spans="49:54" x14ac:dyDescent="0.3">
      <c r="AW9797" t="s">
        <v>71409</v>
      </c>
      <c r="BB9797" t="s">
        <v>71410</v>
      </c>
    </row>
    <row r="9798" spans="49:54" x14ac:dyDescent="0.3">
      <c r="AW9798" t="s">
        <v>71411</v>
      </c>
      <c r="BB9798" t="s">
        <v>71412</v>
      </c>
    </row>
    <row r="9799" spans="49:54" x14ac:dyDescent="0.3">
      <c r="AW9799" t="s">
        <v>71413</v>
      </c>
      <c r="BB9799" t="s">
        <v>71414</v>
      </c>
    </row>
    <row r="9800" spans="49:54" x14ac:dyDescent="0.3">
      <c r="AW9800" t="s">
        <v>71415</v>
      </c>
      <c r="BB9800" t="s">
        <v>71416</v>
      </c>
    </row>
    <row r="9801" spans="49:54" x14ac:dyDescent="0.3">
      <c r="AW9801" t="s">
        <v>71417</v>
      </c>
      <c r="BB9801" t="s">
        <v>71418</v>
      </c>
    </row>
    <row r="9802" spans="49:54" x14ac:dyDescent="0.3">
      <c r="AW9802" t="s">
        <v>71419</v>
      </c>
      <c r="BB9802" t="s">
        <v>71420</v>
      </c>
    </row>
    <row r="9803" spans="49:54" x14ac:dyDescent="0.3">
      <c r="AW9803" t="s">
        <v>71421</v>
      </c>
      <c r="BB9803" t="s">
        <v>71422</v>
      </c>
    </row>
    <row r="9804" spans="49:54" x14ac:dyDescent="0.3">
      <c r="AW9804" t="s">
        <v>71423</v>
      </c>
      <c r="BB9804" t="s">
        <v>71424</v>
      </c>
    </row>
    <row r="9805" spans="49:54" x14ac:dyDescent="0.3">
      <c r="AW9805" t="s">
        <v>71425</v>
      </c>
      <c r="BB9805" t="s">
        <v>71426</v>
      </c>
    </row>
    <row r="9806" spans="49:54" x14ac:dyDescent="0.3">
      <c r="AW9806" t="s">
        <v>71427</v>
      </c>
      <c r="BB9806" t="s">
        <v>71428</v>
      </c>
    </row>
    <row r="9807" spans="49:54" x14ac:dyDescent="0.3">
      <c r="AW9807" t="s">
        <v>71429</v>
      </c>
      <c r="BB9807" t="s">
        <v>71430</v>
      </c>
    </row>
    <row r="9808" spans="49:54" x14ac:dyDescent="0.3">
      <c r="AW9808" t="s">
        <v>71431</v>
      </c>
      <c r="BB9808" t="s">
        <v>71432</v>
      </c>
    </row>
    <row r="9809" spans="49:54" x14ac:dyDescent="0.3">
      <c r="AW9809" t="s">
        <v>71433</v>
      </c>
      <c r="BB9809" t="s">
        <v>71434</v>
      </c>
    </row>
    <row r="9810" spans="49:54" x14ac:dyDescent="0.3">
      <c r="AW9810" t="s">
        <v>71435</v>
      </c>
      <c r="BB9810" t="s">
        <v>71436</v>
      </c>
    </row>
    <row r="9811" spans="49:54" x14ac:dyDescent="0.3">
      <c r="AW9811" t="s">
        <v>71437</v>
      </c>
      <c r="BB9811" t="s">
        <v>71438</v>
      </c>
    </row>
    <row r="9812" spans="49:54" x14ac:dyDescent="0.3">
      <c r="AW9812" t="s">
        <v>71439</v>
      </c>
      <c r="BB9812" t="s">
        <v>71440</v>
      </c>
    </row>
    <row r="9813" spans="49:54" x14ac:dyDescent="0.3">
      <c r="AW9813" t="s">
        <v>71441</v>
      </c>
      <c r="BB9813" t="s">
        <v>71442</v>
      </c>
    </row>
    <row r="9814" spans="49:54" x14ac:dyDescent="0.3">
      <c r="AW9814" t="s">
        <v>71443</v>
      </c>
      <c r="BB9814" t="s">
        <v>71444</v>
      </c>
    </row>
    <row r="9815" spans="49:54" x14ac:dyDescent="0.3">
      <c r="AW9815" t="s">
        <v>71445</v>
      </c>
      <c r="BB9815" t="s">
        <v>71446</v>
      </c>
    </row>
    <row r="9816" spans="49:54" x14ac:dyDescent="0.3">
      <c r="AW9816" t="s">
        <v>71447</v>
      </c>
      <c r="BB9816" t="s">
        <v>71448</v>
      </c>
    </row>
    <row r="9817" spans="49:54" x14ac:dyDescent="0.3">
      <c r="AW9817" t="s">
        <v>71449</v>
      </c>
      <c r="BB9817" t="s">
        <v>71450</v>
      </c>
    </row>
    <row r="9818" spans="49:54" x14ac:dyDescent="0.3">
      <c r="AW9818" t="s">
        <v>71451</v>
      </c>
      <c r="BB9818" t="s">
        <v>71452</v>
      </c>
    </row>
    <row r="9819" spans="49:54" x14ac:dyDescent="0.3">
      <c r="AW9819" t="s">
        <v>71453</v>
      </c>
      <c r="BB9819" t="s">
        <v>71454</v>
      </c>
    </row>
    <row r="9820" spans="49:54" x14ac:dyDescent="0.3">
      <c r="AW9820" t="s">
        <v>71455</v>
      </c>
      <c r="BB9820" t="s">
        <v>71456</v>
      </c>
    </row>
    <row r="9821" spans="49:54" x14ac:dyDescent="0.3">
      <c r="AW9821" t="s">
        <v>71457</v>
      </c>
      <c r="BB9821" t="s">
        <v>71458</v>
      </c>
    </row>
    <row r="9822" spans="49:54" x14ac:dyDescent="0.3">
      <c r="AW9822" t="s">
        <v>71459</v>
      </c>
      <c r="BB9822" t="s">
        <v>71460</v>
      </c>
    </row>
    <row r="9823" spans="49:54" x14ac:dyDescent="0.3">
      <c r="AW9823" t="s">
        <v>71461</v>
      </c>
      <c r="BB9823" t="s">
        <v>71462</v>
      </c>
    </row>
    <row r="9824" spans="49:54" x14ac:dyDescent="0.3">
      <c r="AW9824" t="s">
        <v>71463</v>
      </c>
      <c r="BB9824" t="s">
        <v>71464</v>
      </c>
    </row>
    <row r="9825" spans="49:54" x14ac:dyDescent="0.3">
      <c r="AW9825" t="s">
        <v>71465</v>
      </c>
      <c r="BB9825" t="s">
        <v>71466</v>
      </c>
    </row>
    <row r="9826" spans="49:54" x14ac:dyDescent="0.3">
      <c r="AW9826" t="s">
        <v>71467</v>
      </c>
      <c r="BB9826" t="s">
        <v>71468</v>
      </c>
    </row>
    <row r="9827" spans="49:54" x14ac:dyDescent="0.3">
      <c r="AW9827" t="s">
        <v>71469</v>
      </c>
      <c r="BB9827" t="s">
        <v>71470</v>
      </c>
    </row>
    <row r="9828" spans="49:54" x14ac:dyDescent="0.3">
      <c r="AW9828" t="s">
        <v>71471</v>
      </c>
      <c r="BB9828" t="s">
        <v>71472</v>
      </c>
    </row>
    <row r="9829" spans="49:54" x14ac:dyDescent="0.3">
      <c r="AW9829" t="s">
        <v>71473</v>
      </c>
      <c r="BB9829" t="s">
        <v>71474</v>
      </c>
    </row>
    <row r="9830" spans="49:54" x14ac:dyDescent="0.3">
      <c r="AW9830" t="s">
        <v>71475</v>
      </c>
      <c r="BB9830" t="s">
        <v>71476</v>
      </c>
    </row>
    <row r="9831" spans="49:54" x14ac:dyDescent="0.3">
      <c r="AW9831" t="s">
        <v>71477</v>
      </c>
      <c r="BB9831" t="s">
        <v>71478</v>
      </c>
    </row>
    <row r="9832" spans="49:54" x14ac:dyDescent="0.3">
      <c r="AW9832" t="s">
        <v>71479</v>
      </c>
      <c r="BB9832" t="s">
        <v>71480</v>
      </c>
    </row>
    <row r="9833" spans="49:54" x14ac:dyDescent="0.3">
      <c r="AW9833" t="s">
        <v>71481</v>
      </c>
      <c r="BB9833" t="s">
        <v>71482</v>
      </c>
    </row>
    <row r="9834" spans="49:54" x14ac:dyDescent="0.3">
      <c r="AW9834" t="s">
        <v>71483</v>
      </c>
      <c r="BB9834" t="s">
        <v>71484</v>
      </c>
    </row>
    <row r="9835" spans="49:54" x14ac:dyDescent="0.3">
      <c r="AW9835" t="s">
        <v>71485</v>
      </c>
      <c r="BB9835" t="s">
        <v>71486</v>
      </c>
    </row>
    <row r="9836" spans="49:54" x14ac:dyDescent="0.3">
      <c r="AW9836" t="s">
        <v>71487</v>
      </c>
      <c r="BB9836" t="s">
        <v>71488</v>
      </c>
    </row>
    <row r="9837" spans="49:54" x14ac:dyDescent="0.3">
      <c r="AW9837" t="s">
        <v>71489</v>
      </c>
      <c r="BB9837" t="s">
        <v>71490</v>
      </c>
    </row>
    <row r="9838" spans="49:54" x14ac:dyDescent="0.3">
      <c r="AW9838" t="s">
        <v>71491</v>
      </c>
      <c r="BB9838" t="s">
        <v>71492</v>
      </c>
    </row>
    <row r="9839" spans="49:54" x14ac:dyDescent="0.3">
      <c r="AW9839" t="s">
        <v>71493</v>
      </c>
      <c r="BB9839" t="s">
        <v>71494</v>
      </c>
    </row>
    <row r="9840" spans="49:54" x14ac:dyDescent="0.3">
      <c r="AW9840" t="s">
        <v>71495</v>
      </c>
      <c r="BB9840" t="s">
        <v>71496</v>
      </c>
    </row>
    <row r="9841" spans="49:54" x14ac:dyDescent="0.3">
      <c r="AW9841" t="s">
        <v>71497</v>
      </c>
      <c r="BB9841" t="s">
        <v>71498</v>
      </c>
    </row>
    <row r="9842" spans="49:54" x14ac:dyDescent="0.3">
      <c r="AW9842" t="s">
        <v>71499</v>
      </c>
      <c r="BB9842" t="s">
        <v>71500</v>
      </c>
    </row>
    <row r="9843" spans="49:54" x14ac:dyDescent="0.3">
      <c r="AW9843" t="s">
        <v>71501</v>
      </c>
      <c r="BB9843" t="s">
        <v>71502</v>
      </c>
    </row>
    <row r="9844" spans="49:54" x14ac:dyDescent="0.3">
      <c r="AW9844" t="s">
        <v>71503</v>
      </c>
      <c r="BB9844" t="s">
        <v>71504</v>
      </c>
    </row>
    <row r="9845" spans="49:54" x14ac:dyDescent="0.3">
      <c r="AW9845" t="s">
        <v>71505</v>
      </c>
      <c r="BB9845" t="s">
        <v>71506</v>
      </c>
    </row>
    <row r="9846" spans="49:54" x14ac:dyDescent="0.3">
      <c r="AW9846" t="s">
        <v>71507</v>
      </c>
      <c r="BB9846" t="s">
        <v>71508</v>
      </c>
    </row>
    <row r="9847" spans="49:54" x14ac:dyDescent="0.3">
      <c r="AW9847" t="s">
        <v>71509</v>
      </c>
      <c r="BB9847" t="s">
        <v>71510</v>
      </c>
    </row>
    <row r="9848" spans="49:54" x14ac:dyDescent="0.3">
      <c r="AW9848" t="s">
        <v>71511</v>
      </c>
      <c r="BB9848" t="s">
        <v>71512</v>
      </c>
    </row>
    <row r="9849" spans="49:54" x14ac:dyDescent="0.3">
      <c r="AW9849" t="s">
        <v>71513</v>
      </c>
      <c r="BB9849" t="s">
        <v>71514</v>
      </c>
    </row>
    <row r="9850" spans="49:54" x14ac:dyDescent="0.3">
      <c r="AW9850" t="s">
        <v>71515</v>
      </c>
      <c r="BB9850" t="s">
        <v>71516</v>
      </c>
    </row>
    <row r="9851" spans="49:54" x14ac:dyDescent="0.3">
      <c r="AW9851" t="s">
        <v>71517</v>
      </c>
      <c r="BB9851" t="s">
        <v>71518</v>
      </c>
    </row>
    <row r="9852" spans="49:54" x14ac:dyDescent="0.3">
      <c r="AW9852" t="s">
        <v>71519</v>
      </c>
      <c r="BB9852" t="s">
        <v>71520</v>
      </c>
    </row>
    <row r="9853" spans="49:54" x14ac:dyDescent="0.3">
      <c r="AW9853" t="s">
        <v>71521</v>
      </c>
      <c r="BB9853" t="s">
        <v>71522</v>
      </c>
    </row>
    <row r="9854" spans="49:54" x14ac:dyDescent="0.3">
      <c r="AW9854" t="s">
        <v>71523</v>
      </c>
      <c r="BB9854" t="s">
        <v>71524</v>
      </c>
    </row>
    <row r="9855" spans="49:54" x14ac:dyDescent="0.3">
      <c r="AW9855" t="s">
        <v>71525</v>
      </c>
      <c r="BB9855" t="s">
        <v>71526</v>
      </c>
    </row>
    <row r="9856" spans="49:54" x14ac:dyDescent="0.3">
      <c r="AW9856" t="s">
        <v>71527</v>
      </c>
      <c r="BB9856" t="s">
        <v>71528</v>
      </c>
    </row>
    <row r="9857" spans="49:54" x14ac:dyDescent="0.3">
      <c r="AW9857" t="s">
        <v>71529</v>
      </c>
      <c r="BB9857" t="s">
        <v>71530</v>
      </c>
    </row>
    <row r="9858" spans="49:54" x14ac:dyDescent="0.3">
      <c r="AW9858" t="s">
        <v>71531</v>
      </c>
      <c r="BB9858" t="s">
        <v>71532</v>
      </c>
    </row>
    <row r="9859" spans="49:54" x14ac:dyDescent="0.3">
      <c r="AW9859" t="s">
        <v>33249</v>
      </c>
      <c r="BB9859" t="s">
        <v>71533</v>
      </c>
    </row>
    <row r="9860" spans="49:54" x14ac:dyDescent="0.3">
      <c r="AW9860" t="s">
        <v>71534</v>
      </c>
      <c r="BB9860" t="s">
        <v>71535</v>
      </c>
    </row>
    <row r="9861" spans="49:54" x14ac:dyDescent="0.3">
      <c r="AW9861" t="s">
        <v>71536</v>
      </c>
      <c r="BB9861" t="s">
        <v>71537</v>
      </c>
    </row>
    <row r="9862" spans="49:54" x14ac:dyDescent="0.3">
      <c r="AW9862" t="s">
        <v>71538</v>
      </c>
      <c r="BB9862" t="s">
        <v>71539</v>
      </c>
    </row>
    <row r="9863" spans="49:54" x14ac:dyDescent="0.3">
      <c r="AW9863" t="s">
        <v>71540</v>
      </c>
      <c r="BB9863" t="s">
        <v>71541</v>
      </c>
    </row>
    <row r="9864" spans="49:54" x14ac:dyDescent="0.3">
      <c r="AW9864" t="s">
        <v>71542</v>
      </c>
      <c r="BB9864" t="s">
        <v>71543</v>
      </c>
    </row>
    <row r="9865" spans="49:54" x14ac:dyDescent="0.3">
      <c r="AW9865" t="s">
        <v>71544</v>
      </c>
      <c r="BB9865" t="s">
        <v>71545</v>
      </c>
    </row>
    <row r="9866" spans="49:54" x14ac:dyDescent="0.3">
      <c r="AW9866" t="s">
        <v>71546</v>
      </c>
      <c r="BB9866" t="s">
        <v>71547</v>
      </c>
    </row>
    <row r="9867" spans="49:54" x14ac:dyDescent="0.3">
      <c r="AW9867" t="s">
        <v>71548</v>
      </c>
      <c r="BB9867" t="s">
        <v>71549</v>
      </c>
    </row>
    <row r="9868" spans="49:54" x14ac:dyDescent="0.3">
      <c r="AW9868" t="s">
        <v>71550</v>
      </c>
      <c r="BB9868" t="s">
        <v>71551</v>
      </c>
    </row>
    <row r="9869" spans="49:54" x14ac:dyDescent="0.3">
      <c r="AW9869" t="s">
        <v>71552</v>
      </c>
      <c r="BB9869" t="s">
        <v>71553</v>
      </c>
    </row>
    <row r="9870" spans="49:54" x14ac:dyDescent="0.3">
      <c r="AW9870" t="s">
        <v>71554</v>
      </c>
      <c r="BB9870" t="s">
        <v>11552</v>
      </c>
    </row>
    <row r="9871" spans="49:54" x14ac:dyDescent="0.3">
      <c r="AW9871" t="s">
        <v>71555</v>
      </c>
      <c r="BB9871" t="s">
        <v>11569</v>
      </c>
    </row>
    <row r="9872" spans="49:54" x14ac:dyDescent="0.3">
      <c r="AW9872" t="s">
        <v>71556</v>
      </c>
      <c r="BB9872" t="s">
        <v>71557</v>
      </c>
    </row>
    <row r="9873" spans="49:54" x14ac:dyDescent="0.3">
      <c r="AW9873" t="s">
        <v>71558</v>
      </c>
      <c r="BB9873" t="s">
        <v>71559</v>
      </c>
    </row>
    <row r="9874" spans="49:54" x14ac:dyDescent="0.3">
      <c r="AW9874" t="s">
        <v>71560</v>
      </c>
      <c r="BB9874" t="s">
        <v>71561</v>
      </c>
    </row>
    <row r="9875" spans="49:54" x14ac:dyDescent="0.3">
      <c r="AW9875" t="s">
        <v>71562</v>
      </c>
      <c r="BB9875" t="s">
        <v>71563</v>
      </c>
    </row>
    <row r="9876" spans="49:54" x14ac:dyDescent="0.3">
      <c r="AW9876" t="s">
        <v>71564</v>
      </c>
      <c r="BB9876" t="s">
        <v>71565</v>
      </c>
    </row>
    <row r="9877" spans="49:54" x14ac:dyDescent="0.3">
      <c r="AW9877" t="s">
        <v>71566</v>
      </c>
      <c r="BB9877" t="s">
        <v>71567</v>
      </c>
    </row>
    <row r="9878" spans="49:54" x14ac:dyDescent="0.3">
      <c r="AW9878" t="s">
        <v>71568</v>
      </c>
      <c r="BB9878" t="s">
        <v>71569</v>
      </c>
    </row>
    <row r="9879" spans="49:54" x14ac:dyDescent="0.3">
      <c r="AW9879" t="s">
        <v>71570</v>
      </c>
      <c r="BB9879" t="s">
        <v>71571</v>
      </c>
    </row>
    <row r="9880" spans="49:54" x14ac:dyDescent="0.3">
      <c r="AW9880" t="s">
        <v>71572</v>
      </c>
      <c r="BB9880" t="s">
        <v>71573</v>
      </c>
    </row>
    <row r="9881" spans="49:54" x14ac:dyDescent="0.3">
      <c r="AW9881" t="s">
        <v>71574</v>
      </c>
      <c r="BB9881" t="s">
        <v>71575</v>
      </c>
    </row>
    <row r="9882" spans="49:54" x14ac:dyDescent="0.3">
      <c r="AW9882" t="s">
        <v>71576</v>
      </c>
      <c r="BB9882" t="s">
        <v>71577</v>
      </c>
    </row>
    <row r="9883" spans="49:54" x14ac:dyDescent="0.3">
      <c r="AW9883" t="s">
        <v>71578</v>
      </c>
      <c r="BB9883" t="s">
        <v>71579</v>
      </c>
    </row>
    <row r="9884" spans="49:54" x14ac:dyDescent="0.3">
      <c r="AW9884" t="s">
        <v>71580</v>
      </c>
      <c r="BB9884" t="s">
        <v>71581</v>
      </c>
    </row>
    <row r="9885" spans="49:54" x14ac:dyDescent="0.3">
      <c r="AW9885" t="s">
        <v>71582</v>
      </c>
      <c r="BB9885" t="s">
        <v>71583</v>
      </c>
    </row>
    <row r="9886" spans="49:54" x14ac:dyDescent="0.3">
      <c r="AW9886" t="s">
        <v>71584</v>
      </c>
      <c r="BB9886" t="s">
        <v>71585</v>
      </c>
    </row>
    <row r="9887" spans="49:54" x14ac:dyDescent="0.3">
      <c r="AW9887" t="s">
        <v>71586</v>
      </c>
      <c r="BB9887" t="s">
        <v>71587</v>
      </c>
    </row>
    <row r="9888" spans="49:54" x14ac:dyDescent="0.3">
      <c r="AW9888" t="s">
        <v>71588</v>
      </c>
      <c r="BB9888" t="s">
        <v>71589</v>
      </c>
    </row>
    <row r="9889" spans="49:54" x14ac:dyDescent="0.3">
      <c r="AW9889" t="s">
        <v>71590</v>
      </c>
      <c r="BB9889" t="s">
        <v>71591</v>
      </c>
    </row>
    <row r="9890" spans="49:54" x14ac:dyDescent="0.3">
      <c r="AW9890" t="s">
        <v>71592</v>
      </c>
      <c r="BB9890" t="s">
        <v>71593</v>
      </c>
    </row>
    <row r="9891" spans="49:54" x14ac:dyDescent="0.3">
      <c r="AW9891" t="s">
        <v>71594</v>
      </c>
      <c r="BB9891" t="s">
        <v>71595</v>
      </c>
    </row>
    <row r="9892" spans="49:54" x14ac:dyDescent="0.3">
      <c r="AW9892" t="s">
        <v>71596</v>
      </c>
      <c r="BB9892" t="s">
        <v>71597</v>
      </c>
    </row>
    <row r="9893" spans="49:54" x14ac:dyDescent="0.3">
      <c r="AW9893" t="s">
        <v>71598</v>
      </c>
      <c r="BB9893" t="s">
        <v>71599</v>
      </c>
    </row>
    <row r="9894" spans="49:54" x14ac:dyDescent="0.3">
      <c r="AW9894" t="s">
        <v>71600</v>
      </c>
      <c r="BB9894" t="s">
        <v>71601</v>
      </c>
    </row>
    <row r="9895" spans="49:54" x14ac:dyDescent="0.3">
      <c r="AW9895" t="s">
        <v>71602</v>
      </c>
      <c r="BB9895" t="s">
        <v>71603</v>
      </c>
    </row>
    <row r="9896" spans="49:54" x14ac:dyDescent="0.3">
      <c r="AW9896" t="s">
        <v>71604</v>
      </c>
      <c r="BB9896" t="s">
        <v>71605</v>
      </c>
    </row>
    <row r="9897" spans="49:54" x14ac:dyDescent="0.3">
      <c r="AW9897" t="s">
        <v>71606</v>
      </c>
      <c r="BB9897" t="s">
        <v>71607</v>
      </c>
    </row>
    <row r="9898" spans="49:54" x14ac:dyDescent="0.3">
      <c r="AW9898" t="s">
        <v>71608</v>
      </c>
      <c r="BB9898" t="s">
        <v>71609</v>
      </c>
    </row>
    <row r="9899" spans="49:54" x14ac:dyDescent="0.3">
      <c r="AW9899" t="s">
        <v>71610</v>
      </c>
      <c r="BB9899" t="s">
        <v>71611</v>
      </c>
    </row>
    <row r="9900" spans="49:54" x14ac:dyDescent="0.3">
      <c r="AW9900" t="s">
        <v>71612</v>
      </c>
      <c r="BB9900" t="s">
        <v>71613</v>
      </c>
    </row>
    <row r="9901" spans="49:54" x14ac:dyDescent="0.3">
      <c r="AW9901" t="s">
        <v>71614</v>
      </c>
      <c r="BB9901" t="s">
        <v>71615</v>
      </c>
    </row>
    <row r="9902" spans="49:54" x14ac:dyDescent="0.3">
      <c r="AW9902" t="s">
        <v>71616</v>
      </c>
      <c r="BB9902" t="s">
        <v>71617</v>
      </c>
    </row>
    <row r="9903" spans="49:54" x14ac:dyDescent="0.3">
      <c r="AW9903" t="s">
        <v>71618</v>
      </c>
      <c r="BB9903" t="s">
        <v>71619</v>
      </c>
    </row>
    <row r="9904" spans="49:54" x14ac:dyDescent="0.3">
      <c r="AW9904" t="s">
        <v>71620</v>
      </c>
      <c r="BB9904" t="s">
        <v>71621</v>
      </c>
    </row>
    <row r="9905" spans="49:54" x14ac:dyDescent="0.3">
      <c r="AW9905" t="s">
        <v>71622</v>
      </c>
      <c r="BB9905" t="s">
        <v>71623</v>
      </c>
    </row>
    <row r="9906" spans="49:54" x14ac:dyDescent="0.3">
      <c r="AW9906" t="s">
        <v>71624</v>
      </c>
      <c r="BB9906" t="s">
        <v>71625</v>
      </c>
    </row>
    <row r="9907" spans="49:54" x14ac:dyDescent="0.3">
      <c r="AW9907" t="s">
        <v>71626</v>
      </c>
      <c r="BB9907" t="s">
        <v>71627</v>
      </c>
    </row>
    <row r="9908" spans="49:54" x14ac:dyDescent="0.3">
      <c r="AW9908" t="s">
        <v>71628</v>
      </c>
      <c r="BB9908" t="s">
        <v>71629</v>
      </c>
    </row>
    <row r="9909" spans="49:54" x14ac:dyDescent="0.3">
      <c r="AW9909" t="s">
        <v>71630</v>
      </c>
      <c r="BB9909" t="s">
        <v>71631</v>
      </c>
    </row>
    <row r="9910" spans="49:54" x14ac:dyDescent="0.3">
      <c r="AW9910" t="s">
        <v>71632</v>
      </c>
      <c r="BB9910" t="s">
        <v>71633</v>
      </c>
    </row>
    <row r="9911" spans="49:54" x14ac:dyDescent="0.3">
      <c r="AW9911" t="s">
        <v>71634</v>
      </c>
      <c r="BB9911" t="s">
        <v>71635</v>
      </c>
    </row>
    <row r="9912" spans="49:54" x14ac:dyDescent="0.3">
      <c r="AW9912" t="s">
        <v>71636</v>
      </c>
      <c r="BB9912" t="s">
        <v>71637</v>
      </c>
    </row>
    <row r="9913" spans="49:54" x14ac:dyDescent="0.3">
      <c r="AW9913" t="s">
        <v>71638</v>
      </c>
      <c r="BB9913" t="s">
        <v>71639</v>
      </c>
    </row>
    <row r="9914" spans="49:54" x14ac:dyDescent="0.3">
      <c r="AW9914" t="s">
        <v>71640</v>
      </c>
      <c r="BB9914" t="s">
        <v>71641</v>
      </c>
    </row>
    <row r="9915" spans="49:54" x14ac:dyDescent="0.3">
      <c r="AW9915" t="s">
        <v>71642</v>
      </c>
      <c r="BB9915" t="s">
        <v>71643</v>
      </c>
    </row>
    <row r="9916" spans="49:54" x14ac:dyDescent="0.3">
      <c r="AW9916" t="s">
        <v>71644</v>
      </c>
      <c r="BB9916" t="s">
        <v>71645</v>
      </c>
    </row>
    <row r="9917" spans="49:54" x14ac:dyDescent="0.3">
      <c r="AW9917" t="s">
        <v>71646</v>
      </c>
      <c r="BB9917" t="s">
        <v>71647</v>
      </c>
    </row>
    <row r="9918" spans="49:54" x14ac:dyDescent="0.3">
      <c r="AW9918" t="s">
        <v>71648</v>
      </c>
      <c r="BB9918" t="s">
        <v>71649</v>
      </c>
    </row>
    <row r="9919" spans="49:54" x14ac:dyDescent="0.3">
      <c r="AW9919" t="s">
        <v>71650</v>
      </c>
      <c r="BB9919" t="s">
        <v>71651</v>
      </c>
    </row>
    <row r="9920" spans="49:54" x14ac:dyDescent="0.3">
      <c r="AW9920" t="s">
        <v>71652</v>
      </c>
      <c r="BB9920" t="s">
        <v>71653</v>
      </c>
    </row>
    <row r="9921" spans="49:54" x14ac:dyDescent="0.3">
      <c r="AW9921" t="s">
        <v>71654</v>
      </c>
      <c r="BB9921" t="s">
        <v>71655</v>
      </c>
    </row>
    <row r="9922" spans="49:54" x14ac:dyDescent="0.3">
      <c r="AW9922" t="s">
        <v>71656</v>
      </c>
      <c r="BB9922" t="s">
        <v>71657</v>
      </c>
    </row>
    <row r="9923" spans="49:54" x14ac:dyDescent="0.3">
      <c r="AW9923" t="s">
        <v>71658</v>
      </c>
      <c r="BB9923" t="s">
        <v>71659</v>
      </c>
    </row>
    <row r="9924" spans="49:54" x14ac:dyDescent="0.3">
      <c r="AW9924" t="s">
        <v>71660</v>
      </c>
      <c r="BB9924" t="s">
        <v>71661</v>
      </c>
    </row>
    <row r="9925" spans="49:54" x14ac:dyDescent="0.3">
      <c r="AW9925" t="s">
        <v>71662</v>
      </c>
      <c r="BB9925" t="s">
        <v>71663</v>
      </c>
    </row>
    <row r="9926" spans="49:54" x14ac:dyDescent="0.3">
      <c r="AW9926" t="s">
        <v>71664</v>
      </c>
      <c r="BB9926" t="s">
        <v>1099</v>
      </c>
    </row>
    <row r="9927" spans="49:54" x14ac:dyDescent="0.3">
      <c r="AW9927" t="s">
        <v>71665</v>
      </c>
      <c r="BB9927" t="s">
        <v>71666</v>
      </c>
    </row>
    <row r="9928" spans="49:54" x14ac:dyDescent="0.3">
      <c r="AW9928" t="s">
        <v>71667</v>
      </c>
      <c r="BB9928" t="s">
        <v>71668</v>
      </c>
    </row>
    <row r="9929" spans="49:54" x14ac:dyDescent="0.3">
      <c r="AW9929" t="s">
        <v>71669</v>
      </c>
      <c r="BB9929" t="s">
        <v>71670</v>
      </c>
    </row>
    <row r="9930" spans="49:54" x14ac:dyDescent="0.3">
      <c r="AW9930" t="s">
        <v>71671</v>
      </c>
      <c r="BB9930" t="s">
        <v>71672</v>
      </c>
    </row>
    <row r="9931" spans="49:54" x14ac:dyDescent="0.3">
      <c r="AW9931" t="s">
        <v>71673</v>
      </c>
      <c r="BB9931" t="s">
        <v>71674</v>
      </c>
    </row>
    <row r="9932" spans="49:54" x14ac:dyDescent="0.3">
      <c r="AW9932" t="s">
        <v>71675</v>
      </c>
      <c r="BB9932" t="s">
        <v>71676</v>
      </c>
    </row>
    <row r="9933" spans="49:54" x14ac:dyDescent="0.3">
      <c r="AW9933" t="s">
        <v>71677</v>
      </c>
      <c r="BB9933" t="s">
        <v>71678</v>
      </c>
    </row>
    <row r="9934" spans="49:54" x14ac:dyDescent="0.3">
      <c r="AW9934" t="s">
        <v>71679</v>
      </c>
      <c r="BB9934" t="s">
        <v>71680</v>
      </c>
    </row>
    <row r="9935" spans="49:54" x14ac:dyDescent="0.3">
      <c r="AW9935" t="s">
        <v>71681</v>
      </c>
      <c r="BB9935" t="s">
        <v>71682</v>
      </c>
    </row>
    <row r="9936" spans="49:54" x14ac:dyDescent="0.3">
      <c r="AW9936" t="s">
        <v>71683</v>
      </c>
      <c r="BB9936" t="s">
        <v>71684</v>
      </c>
    </row>
    <row r="9937" spans="49:54" x14ac:dyDescent="0.3">
      <c r="AW9937" t="s">
        <v>71685</v>
      </c>
      <c r="BB9937" t="s">
        <v>71686</v>
      </c>
    </row>
    <row r="9938" spans="49:54" x14ac:dyDescent="0.3">
      <c r="AW9938" t="s">
        <v>71687</v>
      </c>
      <c r="BB9938" t="s">
        <v>71688</v>
      </c>
    </row>
    <row r="9939" spans="49:54" x14ac:dyDescent="0.3">
      <c r="AW9939" t="s">
        <v>71689</v>
      </c>
      <c r="BB9939" t="s">
        <v>71690</v>
      </c>
    </row>
    <row r="9940" spans="49:54" x14ac:dyDescent="0.3">
      <c r="AW9940" t="s">
        <v>71691</v>
      </c>
      <c r="BB9940" t="s">
        <v>71692</v>
      </c>
    </row>
    <row r="9941" spans="49:54" x14ac:dyDescent="0.3">
      <c r="AW9941" t="s">
        <v>71693</v>
      </c>
      <c r="BB9941" t="s">
        <v>71694</v>
      </c>
    </row>
    <row r="9942" spans="49:54" x14ac:dyDescent="0.3">
      <c r="AW9942" t="s">
        <v>71695</v>
      </c>
      <c r="BB9942" t="s">
        <v>71696</v>
      </c>
    </row>
    <row r="9943" spans="49:54" x14ac:dyDescent="0.3">
      <c r="AW9943" t="s">
        <v>71697</v>
      </c>
      <c r="BB9943" t="s">
        <v>71698</v>
      </c>
    </row>
    <row r="9944" spans="49:54" x14ac:dyDescent="0.3">
      <c r="AW9944" t="s">
        <v>71699</v>
      </c>
      <c r="BB9944" t="s">
        <v>71700</v>
      </c>
    </row>
    <row r="9945" spans="49:54" x14ac:dyDescent="0.3">
      <c r="AW9945" t="s">
        <v>33379</v>
      </c>
      <c r="BB9945" t="s">
        <v>71701</v>
      </c>
    </row>
    <row r="9946" spans="49:54" x14ac:dyDescent="0.3">
      <c r="AW9946" t="s">
        <v>71702</v>
      </c>
      <c r="BB9946" t="s">
        <v>71703</v>
      </c>
    </row>
    <row r="9947" spans="49:54" x14ac:dyDescent="0.3">
      <c r="AW9947" t="s">
        <v>71704</v>
      </c>
      <c r="BB9947" t="s">
        <v>71705</v>
      </c>
    </row>
    <row r="9948" spans="49:54" x14ac:dyDescent="0.3">
      <c r="AW9948" t="s">
        <v>71706</v>
      </c>
      <c r="BB9948" t="s">
        <v>71707</v>
      </c>
    </row>
    <row r="9949" spans="49:54" x14ac:dyDescent="0.3">
      <c r="AW9949" t="s">
        <v>71708</v>
      </c>
      <c r="BB9949" t="s">
        <v>71709</v>
      </c>
    </row>
    <row r="9950" spans="49:54" x14ac:dyDescent="0.3">
      <c r="AW9950" t="s">
        <v>71710</v>
      </c>
      <c r="BB9950" t="s">
        <v>71711</v>
      </c>
    </row>
    <row r="9951" spans="49:54" x14ac:dyDescent="0.3">
      <c r="AW9951" t="s">
        <v>71712</v>
      </c>
      <c r="BB9951" t="s">
        <v>71713</v>
      </c>
    </row>
    <row r="9952" spans="49:54" x14ac:dyDescent="0.3">
      <c r="AW9952" t="s">
        <v>71714</v>
      </c>
      <c r="BB9952" t="s">
        <v>71715</v>
      </c>
    </row>
    <row r="9953" spans="49:54" x14ac:dyDescent="0.3">
      <c r="AW9953" t="s">
        <v>71716</v>
      </c>
      <c r="BB9953" t="s">
        <v>71717</v>
      </c>
    </row>
    <row r="9954" spans="49:54" x14ac:dyDescent="0.3">
      <c r="AW9954" t="s">
        <v>71718</v>
      </c>
      <c r="BB9954" t="s">
        <v>71719</v>
      </c>
    </row>
    <row r="9955" spans="49:54" x14ac:dyDescent="0.3">
      <c r="AW9955" t="s">
        <v>71720</v>
      </c>
      <c r="BB9955" t="s">
        <v>71721</v>
      </c>
    </row>
    <row r="9956" spans="49:54" x14ac:dyDescent="0.3">
      <c r="AW9956" t="s">
        <v>71722</v>
      </c>
      <c r="BB9956" t="s">
        <v>71723</v>
      </c>
    </row>
    <row r="9957" spans="49:54" x14ac:dyDescent="0.3">
      <c r="AW9957" t="s">
        <v>71724</v>
      </c>
      <c r="BB9957" t="s">
        <v>71725</v>
      </c>
    </row>
    <row r="9958" spans="49:54" x14ac:dyDescent="0.3">
      <c r="AW9958" t="s">
        <v>71726</v>
      </c>
      <c r="BB9958" t="s">
        <v>71727</v>
      </c>
    </row>
    <row r="9959" spans="49:54" x14ac:dyDescent="0.3">
      <c r="AW9959" t="s">
        <v>71728</v>
      </c>
      <c r="BB9959" t="s">
        <v>71729</v>
      </c>
    </row>
    <row r="9960" spans="49:54" x14ac:dyDescent="0.3">
      <c r="AW9960" t="s">
        <v>71730</v>
      </c>
      <c r="BB9960" t="s">
        <v>71731</v>
      </c>
    </row>
    <row r="9961" spans="49:54" x14ac:dyDescent="0.3">
      <c r="AW9961" t="s">
        <v>71732</v>
      </c>
      <c r="BB9961" t="s">
        <v>71733</v>
      </c>
    </row>
    <row r="9962" spans="49:54" x14ac:dyDescent="0.3">
      <c r="AW9962" t="s">
        <v>71734</v>
      </c>
      <c r="BB9962" t="s">
        <v>71735</v>
      </c>
    </row>
    <row r="9963" spans="49:54" x14ac:dyDescent="0.3">
      <c r="AW9963" t="s">
        <v>71736</v>
      </c>
      <c r="BB9963" t="s">
        <v>71737</v>
      </c>
    </row>
    <row r="9964" spans="49:54" x14ac:dyDescent="0.3">
      <c r="AW9964" t="s">
        <v>71738</v>
      </c>
      <c r="BB9964" t="s">
        <v>71739</v>
      </c>
    </row>
    <row r="9965" spans="49:54" x14ac:dyDescent="0.3">
      <c r="AW9965" t="s">
        <v>71740</v>
      </c>
      <c r="BB9965" t="s">
        <v>71741</v>
      </c>
    </row>
    <row r="9966" spans="49:54" x14ac:dyDescent="0.3">
      <c r="AW9966" t="s">
        <v>71742</v>
      </c>
      <c r="BB9966" t="s">
        <v>71743</v>
      </c>
    </row>
    <row r="9967" spans="49:54" x14ac:dyDescent="0.3">
      <c r="AW9967" t="s">
        <v>71744</v>
      </c>
      <c r="BB9967" t="s">
        <v>71745</v>
      </c>
    </row>
    <row r="9968" spans="49:54" x14ac:dyDescent="0.3">
      <c r="AW9968" t="s">
        <v>71746</v>
      </c>
      <c r="BB9968" t="s">
        <v>71747</v>
      </c>
    </row>
    <row r="9969" spans="49:54" x14ac:dyDescent="0.3">
      <c r="AW9969" t="s">
        <v>71748</v>
      </c>
      <c r="BB9969" t="s">
        <v>71749</v>
      </c>
    </row>
    <row r="9970" spans="49:54" x14ac:dyDescent="0.3">
      <c r="AW9970" t="s">
        <v>71750</v>
      </c>
      <c r="BB9970" t="s">
        <v>71751</v>
      </c>
    </row>
    <row r="9971" spans="49:54" x14ac:dyDescent="0.3">
      <c r="AW9971" t="s">
        <v>71752</v>
      </c>
      <c r="BB9971" t="s">
        <v>71753</v>
      </c>
    </row>
    <row r="9972" spans="49:54" x14ac:dyDescent="0.3">
      <c r="AW9972" t="s">
        <v>71754</v>
      </c>
      <c r="BB9972" t="s">
        <v>71755</v>
      </c>
    </row>
    <row r="9973" spans="49:54" x14ac:dyDescent="0.3">
      <c r="AW9973" t="s">
        <v>71756</v>
      </c>
      <c r="BB9973" t="s">
        <v>71757</v>
      </c>
    </row>
    <row r="9974" spans="49:54" x14ac:dyDescent="0.3">
      <c r="AW9974" t="s">
        <v>71758</v>
      </c>
      <c r="BB9974" t="s">
        <v>71759</v>
      </c>
    </row>
    <row r="9975" spans="49:54" x14ac:dyDescent="0.3">
      <c r="AW9975" t="s">
        <v>71760</v>
      </c>
      <c r="BB9975" t="s">
        <v>71761</v>
      </c>
    </row>
    <row r="9976" spans="49:54" x14ac:dyDescent="0.3">
      <c r="AW9976" t="s">
        <v>33483</v>
      </c>
      <c r="BB9976" t="s">
        <v>71762</v>
      </c>
    </row>
    <row r="9977" spans="49:54" x14ac:dyDescent="0.3">
      <c r="AW9977" t="s">
        <v>71763</v>
      </c>
      <c r="BB9977" t="s">
        <v>71764</v>
      </c>
    </row>
    <row r="9978" spans="49:54" x14ac:dyDescent="0.3">
      <c r="AW9978" t="s">
        <v>71765</v>
      </c>
      <c r="BB9978" t="s">
        <v>71766</v>
      </c>
    </row>
    <row r="9979" spans="49:54" x14ac:dyDescent="0.3">
      <c r="AW9979" t="s">
        <v>71767</v>
      </c>
      <c r="BB9979" t="s">
        <v>71768</v>
      </c>
    </row>
    <row r="9980" spans="49:54" x14ac:dyDescent="0.3">
      <c r="AW9980" t="s">
        <v>71769</v>
      </c>
      <c r="BB9980" t="s">
        <v>71770</v>
      </c>
    </row>
    <row r="9981" spans="49:54" x14ac:dyDescent="0.3">
      <c r="AW9981" t="s">
        <v>71771</v>
      </c>
      <c r="BB9981" t="s">
        <v>71772</v>
      </c>
    </row>
    <row r="9982" spans="49:54" x14ac:dyDescent="0.3">
      <c r="AW9982" t="s">
        <v>71773</v>
      </c>
      <c r="BB9982" t="s">
        <v>71774</v>
      </c>
    </row>
    <row r="9983" spans="49:54" x14ac:dyDescent="0.3">
      <c r="AW9983" t="s">
        <v>71775</v>
      </c>
      <c r="BB9983" t="s">
        <v>71776</v>
      </c>
    </row>
    <row r="9984" spans="49:54" x14ac:dyDescent="0.3">
      <c r="AW9984" t="s">
        <v>71777</v>
      </c>
      <c r="BB9984" t="s">
        <v>71778</v>
      </c>
    </row>
    <row r="9985" spans="49:54" x14ac:dyDescent="0.3">
      <c r="AW9985" t="s">
        <v>71779</v>
      </c>
      <c r="BB9985" t="s">
        <v>71780</v>
      </c>
    </row>
    <row r="9986" spans="49:54" x14ac:dyDescent="0.3">
      <c r="AW9986" t="s">
        <v>71781</v>
      </c>
      <c r="BB9986" t="s">
        <v>71782</v>
      </c>
    </row>
    <row r="9987" spans="49:54" x14ac:dyDescent="0.3">
      <c r="AW9987" t="s">
        <v>71783</v>
      </c>
      <c r="BB9987" t="s">
        <v>71784</v>
      </c>
    </row>
    <row r="9988" spans="49:54" x14ac:dyDescent="0.3">
      <c r="AW9988" t="s">
        <v>71785</v>
      </c>
      <c r="BB9988" t="s">
        <v>71786</v>
      </c>
    </row>
    <row r="9989" spans="49:54" x14ac:dyDescent="0.3">
      <c r="AW9989" t="s">
        <v>71787</v>
      </c>
      <c r="BB9989" t="s">
        <v>71788</v>
      </c>
    </row>
    <row r="9990" spans="49:54" x14ac:dyDescent="0.3">
      <c r="AW9990" t="s">
        <v>71789</v>
      </c>
      <c r="BB9990" t="s">
        <v>71790</v>
      </c>
    </row>
    <row r="9991" spans="49:54" x14ac:dyDescent="0.3">
      <c r="AW9991" t="s">
        <v>71791</v>
      </c>
      <c r="BB9991" t="s">
        <v>71792</v>
      </c>
    </row>
    <row r="9992" spans="49:54" x14ac:dyDescent="0.3">
      <c r="AW9992" t="s">
        <v>71793</v>
      </c>
      <c r="BB9992" t="s">
        <v>71794</v>
      </c>
    </row>
    <row r="9993" spans="49:54" x14ac:dyDescent="0.3">
      <c r="AW9993" t="s">
        <v>71795</v>
      </c>
      <c r="BB9993" t="s">
        <v>71796</v>
      </c>
    </row>
    <row r="9994" spans="49:54" x14ac:dyDescent="0.3">
      <c r="AW9994" t="s">
        <v>71797</v>
      </c>
      <c r="BB9994" t="s">
        <v>71798</v>
      </c>
    </row>
    <row r="9995" spans="49:54" x14ac:dyDescent="0.3">
      <c r="AW9995" t="s">
        <v>71799</v>
      </c>
      <c r="BB9995" t="s">
        <v>71800</v>
      </c>
    </row>
    <row r="9996" spans="49:54" x14ac:dyDescent="0.3">
      <c r="AW9996" t="s">
        <v>71801</v>
      </c>
      <c r="BB9996" t="s">
        <v>71802</v>
      </c>
    </row>
    <row r="9997" spans="49:54" x14ac:dyDescent="0.3">
      <c r="AW9997" t="s">
        <v>71803</v>
      </c>
      <c r="BB9997" t="s">
        <v>71804</v>
      </c>
    </row>
    <row r="9998" spans="49:54" x14ac:dyDescent="0.3">
      <c r="AW9998" t="s">
        <v>71805</v>
      </c>
      <c r="BB9998" t="s">
        <v>71806</v>
      </c>
    </row>
    <row r="9999" spans="49:54" x14ac:dyDescent="0.3">
      <c r="AW9999" t="s">
        <v>71807</v>
      </c>
      <c r="BB9999" t="s">
        <v>71808</v>
      </c>
    </row>
    <row r="10000" spans="49:54" x14ac:dyDescent="0.3">
      <c r="AW10000" t="s">
        <v>71809</v>
      </c>
      <c r="BB10000" t="s">
        <v>71810</v>
      </c>
    </row>
    <row r="10001" spans="49:54" x14ac:dyDescent="0.3">
      <c r="AW10001" t="s">
        <v>71811</v>
      </c>
      <c r="BB10001" t="s">
        <v>71812</v>
      </c>
    </row>
    <row r="10002" spans="49:54" x14ac:dyDescent="0.3">
      <c r="AW10002" t="s">
        <v>71813</v>
      </c>
      <c r="BB10002" t="s">
        <v>71814</v>
      </c>
    </row>
    <row r="10003" spans="49:54" x14ac:dyDescent="0.3">
      <c r="AW10003" t="s">
        <v>71815</v>
      </c>
      <c r="BB10003" t="s">
        <v>71816</v>
      </c>
    </row>
    <row r="10004" spans="49:54" x14ac:dyDescent="0.3">
      <c r="AW10004" t="s">
        <v>71817</v>
      </c>
      <c r="BB10004" t="s">
        <v>71818</v>
      </c>
    </row>
    <row r="10005" spans="49:54" x14ac:dyDescent="0.3">
      <c r="AW10005" t="s">
        <v>71819</v>
      </c>
      <c r="BB10005" t="s">
        <v>71820</v>
      </c>
    </row>
    <row r="10006" spans="49:54" x14ac:dyDescent="0.3">
      <c r="AW10006" t="s">
        <v>71821</v>
      </c>
      <c r="BB10006" t="s">
        <v>71822</v>
      </c>
    </row>
    <row r="10007" spans="49:54" x14ac:dyDescent="0.3">
      <c r="AW10007" t="s">
        <v>71823</v>
      </c>
      <c r="BB10007" t="s">
        <v>71824</v>
      </c>
    </row>
    <row r="10008" spans="49:54" x14ac:dyDescent="0.3">
      <c r="AW10008" t="s">
        <v>71825</v>
      </c>
      <c r="BB10008" t="s">
        <v>71826</v>
      </c>
    </row>
    <row r="10009" spans="49:54" x14ac:dyDescent="0.3">
      <c r="AW10009" t="s">
        <v>71827</v>
      </c>
      <c r="BB10009" t="s">
        <v>71828</v>
      </c>
    </row>
    <row r="10010" spans="49:54" x14ac:dyDescent="0.3">
      <c r="AW10010" t="s">
        <v>71829</v>
      </c>
      <c r="BB10010" t="s">
        <v>71830</v>
      </c>
    </row>
    <row r="10011" spans="49:54" x14ac:dyDescent="0.3">
      <c r="AW10011" t="s">
        <v>71831</v>
      </c>
      <c r="BB10011" t="s">
        <v>71832</v>
      </c>
    </row>
    <row r="10012" spans="49:54" x14ac:dyDescent="0.3">
      <c r="AW10012" t="s">
        <v>71833</v>
      </c>
      <c r="BB10012" t="s">
        <v>71834</v>
      </c>
    </row>
    <row r="10013" spans="49:54" x14ac:dyDescent="0.3">
      <c r="AW10013" t="s">
        <v>71835</v>
      </c>
      <c r="BB10013" t="s">
        <v>71836</v>
      </c>
    </row>
    <row r="10014" spans="49:54" x14ac:dyDescent="0.3">
      <c r="AW10014" t="s">
        <v>71837</v>
      </c>
      <c r="BB10014" t="s">
        <v>71838</v>
      </c>
    </row>
    <row r="10015" spans="49:54" x14ac:dyDescent="0.3">
      <c r="AW10015" t="s">
        <v>71839</v>
      </c>
      <c r="BB10015" t="s">
        <v>71840</v>
      </c>
    </row>
    <row r="10016" spans="49:54" x14ac:dyDescent="0.3">
      <c r="AW10016" t="s">
        <v>71841</v>
      </c>
      <c r="BB10016" t="s">
        <v>71842</v>
      </c>
    </row>
    <row r="10017" spans="49:54" x14ac:dyDescent="0.3">
      <c r="AW10017" t="s">
        <v>71843</v>
      </c>
      <c r="BB10017" t="s">
        <v>71844</v>
      </c>
    </row>
    <row r="10018" spans="49:54" x14ac:dyDescent="0.3">
      <c r="AW10018" t="s">
        <v>71845</v>
      </c>
      <c r="BB10018" t="s">
        <v>71846</v>
      </c>
    </row>
    <row r="10019" spans="49:54" x14ac:dyDescent="0.3">
      <c r="AW10019" t="s">
        <v>71847</v>
      </c>
      <c r="BB10019" t="s">
        <v>71848</v>
      </c>
    </row>
    <row r="10020" spans="49:54" x14ac:dyDescent="0.3">
      <c r="AW10020" t="s">
        <v>71849</v>
      </c>
      <c r="BB10020" t="s">
        <v>71850</v>
      </c>
    </row>
    <row r="10021" spans="49:54" x14ac:dyDescent="0.3">
      <c r="AW10021" t="s">
        <v>71851</v>
      </c>
      <c r="BB10021" t="s">
        <v>71852</v>
      </c>
    </row>
    <row r="10022" spans="49:54" x14ac:dyDescent="0.3">
      <c r="AW10022" t="s">
        <v>71853</v>
      </c>
      <c r="BB10022" t="s">
        <v>71854</v>
      </c>
    </row>
    <row r="10023" spans="49:54" x14ac:dyDescent="0.3">
      <c r="AW10023" t="s">
        <v>71855</v>
      </c>
      <c r="BB10023" t="s">
        <v>71856</v>
      </c>
    </row>
    <row r="10024" spans="49:54" x14ac:dyDescent="0.3">
      <c r="AW10024" t="s">
        <v>71857</v>
      </c>
      <c r="BB10024" t="s">
        <v>71858</v>
      </c>
    </row>
    <row r="10025" spans="49:54" x14ac:dyDescent="0.3">
      <c r="AW10025" t="s">
        <v>71859</v>
      </c>
      <c r="BB10025" t="s">
        <v>71860</v>
      </c>
    </row>
    <row r="10026" spans="49:54" x14ac:dyDescent="0.3">
      <c r="AW10026" t="s">
        <v>71861</v>
      </c>
      <c r="BB10026" t="s">
        <v>71862</v>
      </c>
    </row>
    <row r="10027" spans="49:54" x14ac:dyDescent="0.3">
      <c r="AW10027" t="s">
        <v>71863</v>
      </c>
      <c r="BB10027" t="s">
        <v>71864</v>
      </c>
    </row>
    <row r="10028" spans="49:54" x14ac:dyDescent="0.3">
      <c r="AW10028" t="s">
        <v>71865</v>
      </c>
      <c r="BB10028" t="s">
        <v>71866</v>
      </c>
    </row>
    <row r="10029" spans="49:54" x14ac:dyDescent="0.3">
      <c r="AW10029" t="s">
        <v>71867</v>
      </c>
      <c r="BB10029" t="s">
        <v>71868</v>
      </c>
    </row>
    <row r="10030" spans="49:54" x14ac:dyDescent="0.3">
      <c r="AW10030" t="s">
        <v>71869</v>
      </c>
      <c r="BB10030" t="s">
        <v>71870</v>
      </c>
    </row>
    <row r="10031" spans="49:54" x14ac:dyDescent="0.3">
      <c r="AW10031" t="s">
        <v>71871</v>
      </c>
      <c r="BB10031" t="s">
        <v>71872</v>
      </c>
    </row>
    <row r="10032" spans="49:54" x14ac:dyDescent="0.3">
      <c r="AW10032" t="s">
        <v>71873</v>
      </c>
      <c r="BB10032" t="s">
        <v>71874</v>
      </c>
    </row>
    <row r="10033" spans="49:54" x14ac:dyDescent="0.3">
      <c r="AW10033" t="s">
        <v>71875</v>
      </c>
      <c r="BB10033" t="s">
        <v>71876</v>
      </c>
    </row>
    <row r="10034" spans="49:54" x14ac:dyDescent="0.3">
      <c r="AW10034" t="s">
        <v>71877</v>
      </c>
      <c r="BB10034" t="s">
        <v>71878</v>
      </c>
    </row>
    <row r="10035" spans="49:54" x14ac:dyDescent="0.3">
      <c r="AW10035" t="s">
        <v>71879</v>
      </c>
      <c r="BB10035" t="s">
        <v>71880</v>
      </c>
    </row>
    <row r="10036" spans="49:54" x14ac:dyDescent="0.3">
      <c r="AW10036" t="s">
        <v>71881</v>
      </c>
      <c r="BB10036" t="s">
        <v>71882</v>
      </c>
    </row>
    <row r="10037" spans="49:54" x14ac:dyDescent="0.3">
      <c r="AW10037" t="s">
        <v>71883</v>
      </c>
      <c r="BB10037" t="s">
        <v>71884</v>
      </c>
    </row>
    <row r="10038" spans="49:54" x14ac:dyDescent="0.3">
      <c r="AW10038" t="s">
        <v>71885</v>
      </c>
      <c r="BB10038" t="s">
        <v>71886</v>
      </c>
    </row>
    <row r="10039" spans="49:54" x14ac:dyDescent="0.3">
      <c r="AW10039" t="s">
        <v>71887</v>
      </c>
      <c r="BB10039" t="s">
        <v>71888</v>
      </c>
    </row>
    <row r="10040" spans="49:54" x14ac:dyDescent="0.3">
      <c r="AW10040" t="s">
        <v>71889</v>
      </c>
      <c r="BB10040" t="s">
        <v>71890</v>
      </c>
    </row>
    <row r="10041" spans="49:54" x14ac:dyDescent="0.3">
      <c r="AW10041" t="s">
        <v>71891</v>
      </c>
      <c r="BB10041" t="s">
        <v>71892</v>
      </c>
    </row>
    <row r="10042" spans="49:54" x14ac:dyDescent="0.3">
      <c r="AW10042" t="s">
        <v>71893</v>
      </c>
      <c r="BB10042" t="s">
        <v>71894</v>
      </c>
    </row>
    <row r="10043" spans="49:54" x14ac:dyDescent="0.3">
      <c r="AW10043" t="s">
        <v>71895</v>
      </c>
      <c r="BB10043" t="s">
        <v>71896</v>
      </c>
    </row>
    <row r="10044" spans="49:54" x14ac:dyDescent="0.3">
      <c r="AW10044" t="s">
        <v>71897</v>
      </c>
      <c r="BB10044" t="s">
        <v>71898</v>
      </c>
    </row>
    <row r="10045" spans="49:54" x14ac:dyDescent="0.3">
      <c r="AW10045" t="s">
        <v>71899</v>
      </c>
      <c r="BB10045" t="s">
        <v>71900</v>
      </c>
    </row>
    <row r="10046" spans="49:54" x14ac:dyDescent="0.3">
      <c r="AW10046" t="s">
        <v>71901</v>
      </c>
      <c r="BB10046" t="s">
        <v>71902</v>
      </c>
    </row>
    <row r="10047" spans="49:54" x14ac:dyDescent="0.3">
      <c r="AW10047" t="s">
        <v>71903</v>
      </c>
      <c r="BB10047" t="s">
        <v>71904</v>
      </c>
    </row>
    <row r="10048" spans="49:54" x14ac:dyDescent="0.3">
      <c r="AW10048" t="s">
        <v>71905</v>
      </c>
      <c r="BB10048" t="s">
        <v>71906</v>
      </c>
    </row>
    <row r="10049" spans="49:54" x14ac:dyDescent="0.3">
      <c r="AW10049" t="s">
        <v>2968</v>
      </c>
      <c r="BB10049" t="s">
        <v>71907</v>
      </c>
    </row>
    <row r="10050" spans="49:54" x14ac:dyDescent="0.3">
      <c r="AW10050" t="s">
        <v>2969</v>
      </c>
      <c r="BB10050" t="s">
        <v>71908</v>
      </c>
    </row>
    <row r="10051" spans="49:54" x14ac:dyDescent="0.3">
      <c r="AW10051" t="s">
        <v>71909</v>
      </c>
      <c r="BB10051" t="s">
        <v>71910</v>
      </c>
    </row>
    <row r="10052" spans="49:54" x14ac:dyDescent="0.3">
      <c r="AW10052" t="s">
        <v>71911</v>
      </c>
      <c r="BB10052" t="s">
        <v>71912</v>
      </c>
    </row>
    <row r="10053" spans="49:54" x14ac:dyDescent="0.3">
      <c r="AW10053" t="s">
        <v>71913</v>
      </c>
      <c r="BB10053" t="s">
        <v>71914</v>
      </c>
    </row>
    <row r="10054" spans="49:54" x14ac:dyDescent="0.3">
      <c r="AW10054" t="s">
        <v>71915</v>
      </c>
      <c r="BB10054" t="s">
        <v>71916</v>
      </c>
    </row>
    <row r="10055" spans="49:54" x14ac:dyDescent="0.3">
      <c r="AW10055" t="s">
        <v>71917</v>
      </c>
      <c r="BB10055" t="s">
        <v>71918</v>
      </c>
    </row>
    <row r="10056" spans="49:54" x14ac:dyDescent="0.3">
      <c r="AW10056" t="s">
        <v>71919</v>
      </c>
      <c r="BB10056" t="s">
        <v>71920</v>
      </c>
    </row>
    <row r="10057" spans="49:54" x14ac:dyDescent="0.3">
      <c r="AW10057" t="s">
        <v>71921</v>
      </c>
      <c r="BB10057" t="s">
        <v>71922</v>
      </c>
    </row>
    <row r="10058" spans="49:54" x14ac:dyDescent="0.3">
      <c r="AW10058" t="s">
        <v>71923</v>
      </c>
      <c r="BB10058" t="s">
        <v>71924</v>
      </c>
    </row>
    <row r="10059" spans="49:54" x14ac:dyDescent="0.3">
      <c r="AW10059" t="s">
        <v>71925</v>
      </c>
      <c r="BB10059" t="s">
        <v>71926</v>
      </c>
    </row>
    <row r="10060" spans="49:54" x14ac:dyDescent="0.3">
      <c r="AW10060" t="s">
        <v>71927</v>
      </c>
      <c r="BB10060" t="s">
        <v>71928</v>
      </c>
    </row>
    <row r="10061" spans="49:54" x14ac:dyDescent="0.3">
      <c r="AW10061" t="s">
        <v>71929</v>
      </c>
      <c r="BB10061" t="s">
        <v>71930</v>
      </c>
    </row>
    <row r="10062" spans="49:54" x14ac:dyDescent="0.3">
      <c r="AW10062" t="s">
        <v>71931</v>
      </c>
      <c r="BB10062" t="s">
        <v>71932</v>
      </c>
    </row>
    <row r="10063" spans="49:54" x14ac:dyDescent="0.3">
      <c r="AW10063" t="s">
        <v>71933</v>
      </c>
      <c r="BB10063" t="s">
        <v>71934</v>
      </c>
    </row>
    <row r="10064" spans="49:54" x14ac:dyDescent="0.3">
      <c r="AW10064" t="s">
        <v>71935</v>
      </c>
      <c r="BB10064" t="s">
        <v>71936</v>
      </c>
    </row>
    <row r="10065" spans="49:54" x14ac:dyDescent="0.3">
      <c r="AW10065" t="s">
        <v>71937</v>
      </c>
      <c r="BB10065" t="s">
        <v>71938</v>
      </c>
    </row>
    <row r="10066" spans="49:54" x14ac:dyDescent="0.3">
      <c r="AW10066" t="s">
        <v>71939</v>
      </c>
      <c r="BB10066" t="s">
        <v>71940</v>
      </c>
    </row>
    <row r="10067" spans="49:54" x14ac:dyDescent="0.3">
      <c r="AW10067" t="s">
        <v>71941</v>
      </c>
      <c r="BB10067" t="s">
        <v>71942</v>
      </c>
    </row>
    <row r="10068" spans="49:54" x14ac:dyDescent="0.3">
      <c r="AW10068" t="s">
        <v>71943</v>
      </c>
      <c r="BB10068" t="s">
        <v>71944</v>
      </c>
    </row>
    <row r="10069" spans="49:54" x14ac:dyDescent="0.3">
      <c r="AW10069" t="s">
        <v>71945</v>
      </c>
      <c r="BB10069" t="s">
        <v>71946</v>
      </c>
    </row>
    <row r="10070" spans="49:54" x14ac:dyDescent="0.3">
      <c r="AW10070" t="s">
        <v>71947</v>
      </c>
      <c r="BB10070" t="s">
        <v>71948</v>
      </c>
    </row>
    <row r="10071" spans="49:54" x14ac:dyDescent="0.3">
      <c r="AW10071" t="s">
        <v>71949</v>
      </c>
      <c r="BB10071" t="s">
        <v>71950</v>
      </c>
    </row>
    <row r="10072" spans="49:54" x14ac:dyDescent="0.3">
      <c r="AW10072" t="s">
        <v>71951</v>
      </c>
      <c r="BB10072" t="s">
        <v>71952</v>
      </c>
    </row>
    <row r="10073" spans="49:54" x14ac:dyDescent="0.3">
      <c r="AW10073" t="s">
        <v>71953</v>
      </c>
      <c r="BB10073" t="s">
        <v>71954</v>
      </c>
    </row>
    <row r="10074" spans="49:54" x14ac:dyDescent="0.3">
      <c r="AW10074" t="s">
        <v>71955</v>
      </c>
      <c r="BB10074" t="s">
        <v>71956</v>
      </c>
    </row>
    <row r="10075" spans="49:54" x14ac:dyDescent="0.3">
      <c r="AW10075" t="s">
        <v>71957</v>
      </c>
      <c r="BB10075" t="s">
        <v>71958</v>
      </c>
    </row>
    <row r="10076" spans="49:54" x14ac:dyDescent="0.3">
      <c r="AW10076" t="s">
        <v>71959</v>
      </c>
      <c r="BB10076" t="s">
        <v>71960</v>
      </c>
    </row>
    <row r="10077" spans="49:54" x14ac:dyDescent="0.3">
      <c r="AW10077" t="s">
        <v>71961</v>
      </c>
      <c r="BB10077" t="s">
        <v>71962</v>
      </c>
    </row>
    <row r="10078" spans="49:54" x14ac:dyDescent="0.3">
      <c r="AW10078" t="s">
        <v>71963</v>
      </c>
      <c r="BB10078" t="s">
        <v>71964</v>
      </c>
    </row>
    <row r="10079" spans="49:54" x14ac:dyDescent="0.3">
      <c r="AW10079" t="s">
        <v>71965</v>
      </c>
      <c r="BB10079" t="s">
        <v>71966</v>
      </c>
    </row>
    <row r="10080" spans="49:54" x14ac:dyDescent="0.3">
      <c r="AW10080" t="s">
        <v>71967</v>
      </c>
      <c r="BB10080" t="s">
        <v>71968</v>
      </c>
    </row>
    <row r="10081" spans="49:54" x14ac:dyDescent="0.3">
      <c r="AW10081" t="s">
        <v>71969</v>
      </c>
      <c r="BB10081" t="s">
        <v>71970</v>
      </c>
    </row>
    <row r="10082" spans="49:54" x14ac:dyDescent="0.3">
      <c r="AW10082" t="s">
        <v>71971</v>
      </c>
      <c r="BB10082" t="s">
        <v>71972</v>
      </c>
    </row>
    <row r="10083" spans="49:54" x14ac:dyDescent="0.3">
      <c r="AW10083" t="s">
        <v>71973</v>
      </c>
      <c r="BB10083" t="s">
        <v>71974</v>
      </c>
    </row>
    <row r="10084" spans="49:54" x14ac:dyDescent="0.3">
      <c r="AW10084" t="s">
        <v>71975</v>
      </c>
      <c r="BB10084" t="s">
        <v>71976</v>
      </c>
    </row>
    <row r="10085" spans="49:54" x14ac:dyDescent="0.3">
      <c r="AW10085" t="s">
        <v>71977</v>
      </c>
      <c r="BB10085" t="s">
        <v>71978</v>
      </c>
    </row>
    <row r="10086" spans="49:54" x14ac:dyDescent="0.3">
      <c r="AW10086" t="s">
        <v>71979</v>
      </c>
      <c r="BB10086" t="s">
        <v>71980</v>
      </c>
    </row>
    <row r="10087" spans="49:54" x14ac:dyDescent="0.3">
      <c r="AW10087" t="s">
        <v>71981</v>
      </c>
      <c r="BB10087" t="s">
        <v>71982</v>
      </c>
    </row>
    <row r="10088" spans="49:54" x14ac:dyDescent="0.3">
      <c r="AW10088" t="s">
        <v>71983</v>
      </c>
      <c r="BB10088" t="s">
        <v>71984</v>
      </c>
    </row>
    <row r="10089" spans="49:54" x14ac:dyDescent="0.3">
      <c r="AW10089" t="s">
        <v>71985</v>
      </c>
      <c r="BB10089" t="s">
        <v>71986</v>
      </c>
    </row>
    <row r="10090" spans="49:54" x14ac:dyDescent="0.3">
      <c r="AW10090" t="s">
        <v>71987</v>
      </c>
      <c r="BB10090" t="s">
        <v>71988</v>
      </c>
    </row>
    <row r="10091" spans="49:54" x14ac:dyDescent="0.3">
      <c r="AW10091" t="s">
        <v>71989</v>
      </c>
      <c r="BB10091" t="s">
        <v>71990</v>
      </c>
    </row>
    <row r="10092" spans="49:54" x14ac:dyDescent="0.3">
      <c r="AW10092" t="s">
        <v>71991</v>
      </c>
      <c r="BB10092" t="s">
        <v>71992</v>
      </c>
    </row>
    <row r="10093" spans="49:54" x14ac:dyDescent="0.3">
      <c r="AW10093" t="s">
        <v>71993</v>
      </c>
      <c r="BB10093" t="s">
        <v>71994</v>
      </c>
    </row>
    <row r="10094" spans="49:54" x14ac:dyDescent="0.3">
      <c r="AW10094" t="s">
        <v>71995</v>
      </c>
      <c r="BB10094" t="s">
        <v>71996</v>
      </c>
    </row>
    <row r="10095" spans="49:54" x14ac:dyDescent="0.3">
      <c r="AW10095" t="s">
        <v>71997</v>
      </c>
      <c r="BB10095" t="s">
        <v>71998</v>
      </c>
    </row>
    <row r="10096" spans="49:54" x14ac:dyDescent="0.3">
      <c r="AW10096" t="s">
        <v>71999</v>
      </c>
      <c r="BB10096" t="s">
        <v>72000</v>
      </c>
    </row>
    <row r="10097" spans="49:54" x14ac:dyDescent="0.3">
      <c r="AW10097" t="s">
        <v>72001</v>
      </c>
      <c r="BB10097" t="s">
        <v>72002</v>
      </c>
    </row>
    <row r="10098" spans="49:54" x14ac:dyDescent="0.3">
      <c r="AW10098" t="s">
        <v>72003</v>
      </c>
      <c r="BB10098" t="s">
        <v>72004</v>
      </c>
    </row>
    <row r="10099" spans="49:54" x14ac:dyDescent="0.3">
      <c r="AW10099" t="s">
        <v>72005</v>
      </c>
      <c r="BB10099" t="s">
        <v>72006</v>
      </c>
    </row>
    <row r="10100" spans="49:54" x14ac:dyDescent="0.3">
      <c r="AW10100" t="s">
        <v>72007</v>
      </c>
      <c r="BB10100" t="s">
        <v>72008</v>
      </c>
    </row>
    <row r="10101" spans="49:54" x14ac:dyDescent="0.3">
      <c r="AW10101" t="s">
        <v>72009</v>
      </c>
      <c r="BB10101" t="s">
        <v>72010</v>
      </c>
    </row>
    <row r="10102" spans="49:54" x14ac:dyDescent="0.3">
      <c r="AW10102" t="s">
        <v>72011</v>
      </c>
      <c r="BB10102" t="s">
        <v>72012</v>
      </c>
    </row>
    <row r="10103" spans="49:54" x14ac:dyDescent="0.3">
      <c r="AW10103" t="s">
        <v>72013</v>
      </c>
      <c r="BB10103" t="s">
        <v>72014</v>
      </c>
    </row>
    <row r="10104" spans="49:54" x14ac:dyDescent="0.3">
      <c r="AW10104" t="s">
        <v>72015</v>
      </c>
      <c r="BB10104" t="s">
        <v>72016</v>
      </c>
    </row>
    <row r="10105" spans="49:54" x14ac:dyDescent="0.3">
      <c r="AW10105" t="s">
        <v>72017</v>
      </c>
      <c r="BB10105" t="s">
        <v>72018</v>
      </c>
    </row>
    <row r="10106" spans="49:54" x14ac:dyDescent="0.3">
      <c r="AW10106" t="s">
        <v>72019</v>
      </c>
      <c r="BB10106" t="s">
        <v>72020</v>
      </c>
    </row>
    <row r="10107" spans="49:54" x14ac:dyDescent="0.3">
      <c r="AW10107" t="s">
        <v>72021</v>
      </c>
      <c r="BB10107" t="s">
        <v>72022</v>
      </c>
    </row>
    <row r="10108" spans="49:54" x14ac:dyDescent="0.3">
      <c r="AW10108" t="s">
        <v>72023</v>
      </c>
      <c r="BB10108" t="s">
        <v>72024</v>
      </c>
    </row>
    <row r="10109" spans="49:54" x14ac:dyDescent="0.3">
      <c r="AW10109" t="s">
        <v>72025</v>
      </c>
      <c r="BB10109" t="s">
        <v>72026</v>
      </c>
    </row>
    <row r="10110" spans="49:54" x14ac:dyDescent="0.3">
      <c r="AW10110" t="s">
        <v>72027</v>
      </c>
      <c r="BB10110" t="s">
        <v>72028</v>
      </c>
    </row>
    <row r="10111" spans="49:54" x14ac:dyDescent="0.3">
      <c r="AW10111" t="s">
        <v>72029</v>
      </c>
      <c r="BB10111" t="s">
        <v>72030</v>
      </c>
    </row>
    <row r="10112" spans="49:54" x14ac:dyDescent="0.3">
      <c r="AW10112" t="s">
        <v>72031</v>
      </c>
      <c r="BB10112" t="s">
        <v>72032</v>
      </c>
    </row>
    <row r="10113" spans="49:54" x14ac:dyDescent="0.3">
      <c r="AW10113" t="s">
        <v>72033</v>
      </c>
      <c r="BB10113" t="s">
        <v>72034</v>
      </c>
    </row>
    <row r="10114" spans="49:54" x14ac:dyDescent="0.3">
      <c r="AW10114" t="s">
        <v>72035</v>
      </c>
      <c r="BB10114" t="s">
        <v>72036</v>
      </c>
    </row>
    <row r="10115" spans="49:54" x14ac:dyDescent="0.3">
      <c r="AW10115" t="s">
        <v>72037</v>
      </c>
      <c r="BB10115" t="s">
        <v>72038</v>
      </c>
    </row>
    <row r="10116" spans="49:54" x14ac:dyDescent="0.3">
      <c r="AW10116" t="s">
        <v>72039</v>
      </c>
      <c r="BB10116" t="s">
        <v>72040</v>
      </c>
    </row>
    <row r="10117" spans="49:54" x14ac:dyDescent="0.3">
      <c r="AW10117" t="s">
        <v>72041</v>
      </c>
      <c r="BB10117" t="s">
        <v>72042</v>
      </c>
    </row>
    <row r="10118" spans="49:54" x14ac:dyDescent="0.3">
      <c r="AW10118" t="s">
        <v>72043</v>
      </c>
      <c r="BB10118" t="s">
        <v>72044</v>
      </c>
    </row>
    <row r="10119" spans="49:54" x14ac:dyDescent="0.3">
      <c r="AW10119" t="s">
        <v>72045</v>
      </c>
      <c r="BB10119" t="s">
        <v>72046</v>
      </c>
    </row>
    <row r="10120" spans="49:54" x14ac:dyDescent="0.3">
      <c r="AW10120" t="s">
        <v>72047</v>
      </c>
      <c r="BB10120" t="s">
        <v>72048</v>
      </c>
    </row>
    <row r="10121" spans="49:54" x14ac:dyDescent="0.3">
      <c r="AW10121" t="s">
        <v>72049</v>
      </c>
      <c r="BB10121" t="s">
        <v>72050</v>
      </c>
    </row>
    <row r="10122" spans="49:54" x14ac:dyDescent="0.3">
      <c r="AW10122" t="s">
        <v>72051</v>
      </c>
      <c r="BB10122" t="s">
        <v>72052</v>
      </c>
    </row>
    <row r="10123" spans="49:54" x14ac:dyDescent="0.3">
      <c r="AW10123" t="s">
        <v>72053</v>
      </c>
      <c r="BB10123" t="s">
        <v>72054</v>
      </c>
    </row>
    <row r="10124" spans="49:54" x14ac:dyDescent="0.3">
      <c r="AW10124" t="s">
        <v>72055</v>
      </c>
      <c r="BB10124" t="s">
        <v>72056</v>
      </c>
    </row>
    <row r="10125" spans="49:54" x14ac:dyDescent="0.3">
      <c r="AW10125" t="s">
        <v>72057</v>
      </c>
      <c r="BB10125" t="s">
        <v>72058</v>
      </c>
    </row>
    <row r="10126" spans="49:54" x14ac:dyDescent="0.3">
      <c r="AW10126" t="s">
        <v>72059</v>
      </c>
      <c r="BB10126" t="s">
        <v>72060</v>
      </c>
    </row>
    <row r="10127" spans="49:54" x14ac:dyDescent="0.3">
      <c r="AW10127" t="s">
        <v>72061</v>
      </c>
      <c r="BB10127" t="s">
        <v>72062</v>
      </c>
    </row>
    <row r="10128" spans="49:54" x14ac:dyDescent="0.3">
      <c r="AW10128" t="s">
        <v>72063</v>
      </c>
      <c r="BB10128" t="s">
        <v>72064</v>
      </c>
    </row>
    <row r="10129" spans="49:54" x14ac:dyDescent="0.3">
      <c r="AW10129" t="s">
        <v>72065</v>
      </c>
      <c r="BB10129" t="s">
        <v>72066</v>
      </c>
    </row>
    <row r="10130" spans="49:54" x14ac:dyDescent="0.3">
      <c r="AW10130" t="s">
        <v>72067</v>
      </c>
      <c r="BB10130" t="s">
        <v>72068</v>
      </c>
    </row>
    <row r="10131" spans="49:54" x14ac:dyDescent="0.3">
      <c r="AW10131" t="s">
        <v>72069</v>
      </c>
      <c r="BB10131" t="s">
        <v>72070</v>
      </c>
    </row>
    <row r="10132" spans="49:54" x14ac:dyDescent="0.3">
      <c r="AW10132" t="s">
        <v>33909</v>
      </c>
      <c r="BB10132" t="s">
        <v>72071</v>
      </c>
    </row>
    <row r="10133" spans="49:54" x14ac:dyDescent="0.3">
      <c r="AW10133" t="s">
        <v>72072</v>
      </c>
      <c r="BB10133" t="s">
        <v>72073</v>
      </c>
    </row>
    <row r="10134" spans="49:54" x14ac:dyDescent="0.3">
      <c r="AW10134" t="s">
        <v>72074</v>
      </c>
      <c r="BB10134" t="s">
        <v>72075</v>
      </c>
    </row>
    <row r="10135" spans="49:54" x14ac:dyDescent="0.3">
      <c r="AW10135" t="s">
        <v>72076</v>
      </c>
      <c r="BB10135" t="s">
        <v>72077</v>
      </c>
    </row>
    <row r="10136" spans="49:54" x14ac:dyDescent="0.3">
      <c r="AW10136" t="s">
        <v>72078</v>
      </c>
      <c r="BB10136" t="s">
        <v>72079</v>
      </c>
    </row>
    <row r="10137" spans="49:54" x14ac:dyDescent="0.3">
      <c r="AW10137" t="s">
        <v>72080</v>
      </c>
      <c r="BB10137" t="s">
        <v>12008</v>
      </c>
    </row>
    <row r="10138" spans="49:54" x14ac:dyDescent="0.3">
      <c r="AW10138" t="s">
        <v>72081</v>
      </c>
      <c r="BB10138" t="s">
        <v>72082</v>
      </c>
    </row>
    <row r="10139" spans="49:54" x14ac:dyDescent="0.3">
      <c r="AW10139" t="s">
        <v>72083</v>
      </c>
      <c r="BB10139" t="s">
        <v>72084</v>
      </c>
    </row>
    <row r="10140" spans="49:54" x14ac:dyDescent="0.3">
      <c r="AW10140" t="s">
        <v>72085</v>
      </c>
      <c r="BB10140" t="s">
        <v>72086</v>
      </c>
    </row>
    <row r="10141" spans="49:54" x14ac:dyDescent="0.3">
      <c r="AW10141" t="s">
        <v>72087</v>
      </c>
      <c r="BB10141" t="s">
        <v>72088</v>
      </c>
    </row>
    <row r="10142" spans="49:54" x14ac:dyDescent="0.3">
      <c r="AW10142" t="s">
        <v>72089</v>
      </c>
      <c r="BB10142" t="s">
        <v>72090</v>
      </c>
    </row>
    <row r="10143" spans="49:54" x14ac:dyDescent="0.3">
      <c r="AW10143" t="s">
        <v>72091</v>
      </c>
      <c r="BB10143" t="s">
        <v>72092</v>
      </c>
    </row>
    <row r="10144" spans="49:54" x14ac:dyDescent="0.3">
      <c r="AW10144" t="s">
        <v>72093</v>
      </c>
      <c r="BB10144" t="s">
        <v>72094</v>
      </c>
    </row>
    <row r="10145" spans="49:54" x14ac:dyDescent="0.3">
      <c r="AW10145" t="s">
        <v>72095</v>
      </c>
      <c r="BB10145" t="s">
        <v>72096</v>
      </c>
    </row>
    <row r="10146" spans="49:54" x14ac:dyDescent="0.3">
      <c r="AW10146" t="s">
        <v>72097</v>
      </c>
      <c r="BB10146" t="s">
        <v>72098</v>
      </c>
    </row>
    <row r="10147" spans="49:54" x14ac:dyDescent="0.3">
      <c r="AW10147" t="s">
        <v>72099</v>
      </c>
      <c r="BB10147" t="s">
        <v>72100</v>
      </c>
    </row>
    <row r="10148" spans="49:54" x14ac:dyDescent="0.3">
      <c r="AW10148" t="s">
        <v>72101</v>
      </c>
      <c r="BB10148" t="s">
        <v>72102</v>
      </c>
    </row>
    <row r="10149" spans="49:54" x14ac:dyDescent="0.3">
      <c r="AW10149" t="s">
        <v>72103</v>
      </c>
      <c r="BB10149" t="s">
        <v>72104</v>
      </c>
    </row>
    <row r="10150" spans="49:54" x14ac:dyDescent="0.3">
      <c r="AW10150" t="s">
        <v>72105</v>
      </c>
      <c r="BB10150" t="s">
        <v>72106</v>
      </c>
    </row>
    <row r="10151" spans="49:54" x14ac:dyDescent="0.3">
      <c r="AW10151" t="s">
        <v>72107</v>
      </c>
      <c r="BB10151" t="s">
        <v>72108</v>
      </c>
    </row>
    <row r="10152" spans="49:54" x14ac:dyDescent="0.3">
      <c r="AW10152" t="s">
        <v>72109</v>
      </c>
      <c r="BB10152" t="s">
        <v>72110</v>
      </c>
    </row>
    <row r="10153" spans="49:54" x14ac:dyDescent="0.3">
      <c r="AW10153" t="s">
        <v>72111</v>
      </c>
      <c r="BB10153" t="s">
        <v>72112</v>
      </c>
    </row>
    <row r="10154" spans="49:54" x14ac:dyDescent="0.3">
      <c r="AW10154" t="s">
        <v>72113</v>
      </c>
      <c r="BB10154" t="s">
        <v>72114</v>
      </c>
    </row>
    <row r="10155" spans="49:54" x14ac:dyDescent="0.3">
      <c r="AW10155" t="s">
        <v>72115</v>
      </c>
      <c r="BB10155" t="s">
        <v>72116</v>
      </c>
    </row>
    <row r="10156" spans="49:54" x14ac:dyDescent="0.3">
      <c r="AW10156" t="s">
        <v>72117</v>
      </c>
      <c r="BB10156" t="s">
        <v>72118</v>
      </c>
    </row>
    <row r="10157" spans="49:54" x14ac:dyDescent="0.3">
      <c r="AW10157" t="s">
        <v>72119</v>
      </c>
      <c r="BB10157" t="s">
        <v>72120</v>
      </c>
    </row>
    <row r="10158" spans="49:54" x14ac:dyDescent="0.3">
      <c r="AW10158" t="s">
        <v>72121</v>
      </c>
      <c r="BB10158" t="s">
        <v>72122</v>
      </c>
    </row>
    <row r="10159" spans="49:54" x14ac:dyDescent="0.3">
      <c r="AW10159" t="s">
        <v>72123</v>
      </c>
      <c r="BB10159" t="s">
        <v>72124</v>
      </c>
    </row>
    <row r="10160" spans="49:54" x14ac:dyDescent="0.3">
      <c r="AW10160" t="s">
        <v>72125</v>
      </c>
      <c r="BB10160" t="s">
        <v>72126</v>
      </c>
    </row>
    <row r="10161" spans="49:54" x14ac:dyDescent="0.3">
      <c r="AW10161" t="s">
        <v>72127</v>
      </c>
      <c r="BB10161" t="s">
        <v>72128</v>
      </c>
    </row>
    <row r="10162" spans="49:54" x14ac:dyDescent="0.3">
      <c r="AW10162" t="s">
        <v>72129</v>
      </c>
      <c r="BB10162" t="s">
        <v>72130</v>
      </c>
    </row>
    <row r="10163" spans="49:54" x14ac:dyDescent="0.3">
      <c r="AW10163" t="s">
        <v>72131</v>
      </c>
      <c r="BB10163" t="s">
        <v>72132</v>
      </c>
    </row>
    <row r="10164" spans="49:54" x14ac:dyDescent="0.3">
      <c r="AW10164" t="s">
        <v>72133</v>
      </c>
      <c r="BB10164" t="s">
        <v>72134</v>
      </c>
    </row>
    <row r="10165" spans="49:54" x14ac:dyDescent="0.3">
      <c r="AW10165" t="s">
        <v>72135</v>
      </c>
      <c r="BB10165" t="s">
        <v>72136</v>
      </c>
    </row>
    <row r="10166" spans="49:54" x14ac:dyDescent="0.3">
      <c r="AW10166" t="s">
        <v>72137</v>
      </c>
      <c r="BB10166" t="s">
        <v>72138</v>
      </c>
    </row>
    <row r="10167" spans="49:54" x14ac:dyDescent="0.3">
      <c r="AW10167" t="s">
        <v>72139</v>
      </c>
      <c r="BB10167" t="s">
        <v>72140</v>
      </c>
    </row>
    <row r="10168" spans="49:54" x14ac:dyDescent="0.3">
      <c r="AW10168" t="s">
        <v>72141</v>
      </c>
      <c r="BB10168" t="s">
        <v>72142</v>
      </c>
    </row>
    <row r="10169" spans="49:54" x14ac:dyDescent="0.3">
      <c r="AW10169" t="s">
        <v>72143</v>
      </c>
      <c r="BB10169" t="s">
        <v>72144</v>
      </c>
    </row>
    <row r="10170" spans="49:54" x14ac:dyDescent="0.3">
      <c r="AW10170" t="s">
        <v>72145</v>
      </c>
      <c r="BB10170" t="s">
        <v>72146</v>
      </c>
    </row>
    <row r="10171" spans="49:54" x14ac:dyDescent="0.3">
      <c r="AW10171" t="s">
        <v>72147</v>
      </c>
      <c r="BB10171" t="s">
        <v>72148</v>
      </c>
    </row>
    <row r="10172" spans="49:54" x14ac:dyDescent="0.3">
      <c r="AW10172" t="s">
        <v>72149</v>
      </c>
      <c r="BB10172" t="s">
        <v>72150</v>
      </c>
    </row>
    <row r="10173" spans="49:54" x14ac:dyDescent="0.3">
      <c r="AW10173" t="s">
        <v>72151</v>
      </c>
      <c r="BB10173" t="s">
        <v>72152</v>
      </c>
    </row>
    <row r="10174" spans="49:54" x14ac:dyDescent="0.3">
      <c r="AW10174" t="s">
        <v>72153</v>
      </c>
      <c r="BB10174" t="s">
        <v>72154</v>
      </c>
    </row>
    <row r="10175" spans="49:54" x14ac:dyDescent="0.3">
      <c r="AW10175" t="s">
        <v>72155</v>
      </c>
      <c r="BB10175" t="s">
        <v>72156</v>
      </c>
    </row>
    <row r="10176" spans="49:54" x14ac:dyDescent="0.3">
      <c r="AW10176" t="s">
        <v>72157</v>
      </c>
      <c r="BB10176" t="s">
        <v>72158</v>
      </c>
    </row>
    <row r="10177" spans="49:54" x14ac:dyDescent="0.3">
      <c r="AW10177" t="s">
        <v>33934</v>
      </c>
      <c r="BB10177" t="s">
        <v>72159</v>
      </c>
    </row>
    <row r="10178" spans="49:54" x14ac:dyDescent="0.3">
      <c r="AW10178" t="s">
        <v>72160</v>
      </c>
      <c r="BB10178" t="s">
        <v>72161</v>
      </c>
    </row>
    <row r="10179" spans="49:54" x14ac:dyDescent="0.3">
      <c r="AW10179" t="s">
        <v>72162</v>
      </c>
      <c r="BB10179" t="s">
        <v>72163</v>
      </c>
    </row>
    <row r="10180" spans="49:54" x14ac:dyDescent="0.3">
      <c r="AW10180" t="s">
        <v>72164</v>
      </c>
      <c r="BB10180" t="s">
        <v>72165</v>
      </c>
    </row>
    <row r="10181" spans="49:54" x14ac:dyDescent="0.3">
      <c r="AW10181" t="s">
        <v>72166</v>
      </c>
      <c r="BB10181" t="s">
        <v>72167</v>
      </c>
    </row>
    <row r="10182" spans="49:54" x14ac:dyDescent="0.3">
      <c r="AW10182" t="s">
        <v>72168</v>
      </c>
      <c r="BB10182" t="s">
        <v>72169</v>
      </c>
    </row>
    <row r="10183" spans="49:54" x14ac:dyDescent="0.3">
      <c r="AW10183" t="s">
        <v>72170</v>
      </c>
      <c r="BB10183" t="s">
        <v>72171</v>
      </c>
    </row>
    <row r="10184" spans="49:54" x14ac:dyDescent="0.3">
      <c r="AW10184" t="s">
        <v>72172</v>
      </c>
      <c r="BB10184" t="s">
        <v>72173</v>
      </c>
    </row>
    <row r="10185" spans="49:54" x14ac:dyDescent="0.3">
      <c r="AW10185" t="s">
        <v>72174</v>
      </c>
      <c r="BB10185" t="s">
        <v>72175</v>
      </c>
    </row>
    <row r="10186" spans="49:54" x14ac:dyDescent="0.3">
      <c r="AW10186" t="s">
        <v>72176</v>
      </c>
      <c r="BB10186" t="s">
        <v>72177</v>
      </c>
    </row>
    <row r="10187" spans="49:54" x14ac:dyDescent="0.3">
      <c r="AW10187" t="s">
        <v>72178</v>
      </c>
      <c r="BB10187" t="s">
        <v>72179</v>
      </c>
    </row>
    <row r="10188" spans="49:54" x14ac:dyDescent="0.3">
      <c r="AW10188" t="s">
        <v>72180</v>
      </c>
      <c r="BB10188" t="s">
        <v>72181</v>
      </c>
    </row>
    <row r="10189" spans="49:54" x14ac:dyDescent="0.3">
      <c r="AW10189" t="s">
        <v>72182</v>
      </c>
      <c r="BB10189" t="s">
        <v>72183</v>
      </c>
    </row>
    <row r="10190" spans="49:54" x14ac:dyDescent="0.3">
      <c r="AW10190" t="s">
        <v>72184</v>
      </c>
      <c r="BB10190" t="s">
        <v>72185</v>
      </c>
    </row>
    <row r="10191" spans="49:54" x14ac:dyDescent="0.3">
      <c r="AW10191" t="s">
        <v>72186</v>
      </c>
      <c r="BB10191" t="s">
        <v>72187</v>
      </c>
    </row>
    <row r="10192" spans="49:54" x14ac:dyDescent="0.3">
      <c r="AW10192" t="s">
        <v>72188</v>
      </c>
      <c r="BB10192" t="s">
        <v>72189</v>
      </c>
    </row>
    <row r="10193" spans="49:54" x14ac:dyDescent="0.3">
      <c r="AW10193" t="s">
        <v>72190</v>
      </c>
      <c r="BB10193" t="s">
        <v>72191</v>
      </c>
    </row>
    <row r="10194" spans="49:54" x14ac:dyDescent="0.3">
      <c r="AW10194" t="s">
        <v>72192</v>
      </c>
      <c r="BB10194" t="s">
        <v>72193</v>
      </c>
    </row>
    <row r="10195" spans="49:54" x14ac:dyDescent="0.3">
      <c r="AW10195" t="s">
        <v>72194</v>
      </c>
      <c r="BB10195" t="s">
        <v>72195</v>
      </c>
    </row>
    <row r="10196" spans="49:54" x14ac:dyDescent="0.3">
      <c r="AW10196" t="s">
        <v>72196</v>
      </c>
      <c r="BB10196" t="s">
        <v>72197</v>
      </c>
    </row>
    <row r="10197" spans="49:54" x14ac:dyDescent="0.3">
      <c r="AW10197" t="s">
        <v>72198</v>
      </c>
      <c r="BB10197" t="s">
        <v>72199</v>
      </c>
    </row>
    <row r="10198" spans="49:54" x14ac:dyDescent="0.3">
      <c r="AW10198" t="s">
        <v>72200</v>
      </c>
      <c r="BB10198" t="s">
        <v>72201</v>
      </c>
    </row>
    <row r="10199" spans="49:54" x14ac:dyDescent="0.3">
      <c r="AW10199" t="s">
        <v>72202</v>
      </c>
      <c r="BB10199" t="s">
        <v>72203</v>
      </c>
    </row>
    <row r="10200" spans="49:54" x14ac:dyDescent="0.3">
      <c r="AW10200" t="s">
        <v>72204</v>
      </c>
      <c r="BB10200" t="s">
        <v>72205</v>
      </c>
    </row>
    <row r="10201" spans="49:54" x14ac:dyDescent="0.3">
      <c r="AW10201" t="s">
        <v>72206</v>
      </c>
      <c r="BB10201" t="s">
        <v>72207</v>
      </c>
    </row>
    <row r="10202" spans="49:54" x14ac:dyDescent="0.3">
      <c r="AW10202" t="s">
        <v>72208</v>
      </c>
      <c r="BB10202" t="s">
        <v>72209</v>
      </c>
    </row>
    <row r="10203" spans="49:54" x14ac:dyDescent="0.3">
      <c r="AW10203" t="s">
        <v>72210</v>
      </c>
      <c r="BB10203" t="s">
        <v>72211</v>
      </c>
    </row>
    <row r="10204" spans="49:54" x14ac:dyDescent="0.3">
      <c r="AW10204" t="s">
        <v>72212</v>
      </c>
      <c r="BB10204" t="s">
        <v>72213</v>
      </c>
    </row>
    <row r="10205" spans="49:54" x14ac:dyDescent="0.3">
      <c r="AW10205" t="s">
        <v>72214</v>
      </c>
      <c r="BB10205" t="s">
        <v>72215</v>
      </c>
    </row>
    <row r="10206" spans="49:54" x14ac:dyDescent="0.3">
      <c r="AW10206" t="s">
        <v>72216</v>
      </c>
      <c r="BB10206" t="s">
        <v>72217</v>
      </c>
    </row>
    <row r="10207" spans="49:54" x14ac:dyDescent="0.3">
      <c r="AW10207" t="s">
        <v>72218</v>
      </c>
      <c r="BB10207" t="s">
        <v>72219</v>
      </c>
    </row>
    <row r="10208" spans="49:54" x14ac:dyDescent="0.3">
      <c r="AW10208" t="s">
        <v>72220</v>
      </c>
      <c r="BB10208" t="s">
        <v>72221</v>
      </c>
    </row>
    <row r="10209" spans="49:54" x14ac:dyDescent="0.3">
      <c r="AW10209" t="s">
        <v>72222</v>
      </c>
      <c r="BB10209" t="s">
        <v>72223</v>
      </c>
    </row>
    <row r="10210" spans="49:54" x14ac:dyDescent="0.3">
      <c r="AW10210" t="s">
        <v>72224</v>
      </c>
      <c r="BB10210" t="s">
        <v>72225</v>
      </c>
    </row>
    <row r="10211" spans="49:54" x14ac:dyDescent="0.3">
      <c r="AW10211" t="s">
        <v>72226</v>
      </c>
      <c r="BB10211" t="s">
        <v>72227</v>
      </c>
    </row>
    <row r="10212" spans="49:54" x14ac:dyDescent="0.3">
      <c r="AW10212" t="s">
        <v>72228</v>
      </c>
      <c r="BB10212" t="s">
        <v>72229</v>
      </c>
    </row>
    <row r="10213" spans="49:54" x14ac:dyDescent="0.3">
      <c r="AW10213" t="s">
        <v>34051</v>
      </c>
      <c r="BB10213" t="s">
        <v>72230</v>
      </c>
    </row>
    <row r="10214" spans="49:54" x14ac:dyDescent="0.3">
      <c r="AW10214" t="s">
        <v>72231</v>
      </c>
      <c r="BB10214" t="s">
        <v>72232</v>
      </c>
    </row>
    <row r="10215" spans="49:54" x14ac:dyDescent="0.3">
      <c r="AW10215" t="s">
        <v>72233</v>
      </c>
      <c r="BB10215" t="s">
        <v>72234</v>
      </c>
    </row>
    <row r="10216" spans="49:54" x14ac:dyDescent="0.3">
      <c r="AW10216" t="s">
        <v>72235</v>
      </c>
      <c r="BB10216" t="s">
        <v>72236</v>
      </c>
    </row>
    <row r="10217" spans="49:54" x14ac:dyDescent="0.3">
      <c r="AW10217" t="s">
        <v>72237</v>
      </c>
      <c r="BB10217" t="s">
        <v>72238</v>
      </c>
    </row>
    <row r="10218" spans="49:54" x14ac:dyDescent="0.3">
      <c r="AW10218" t="s">
        <v>72239</v>
      </c>
      <c r="BB10218" t="s">
        <v>72240</v>
      </c>
    </row>
    <row r="10219" spans="49:54" x14ac:dyDescent="0.3">
      <c r="AW10219" t="s">
        <v>72241</v>
      </c>
      <c r="BB10219" t="s">
        <v>72242</v>
      </c>
    </row>
    <row r="10220" spans="49:54" x14ac:dyDescent="0.3">
      <c r="AW10220" t="s">
        <v>72243</v>
      </c>
      <c r="BB10220" t="s">
        <v>72244</v>
      </c>
    </row>
    <row r="10221" spans="49:54" x14ac:dyDescent="0.3">
      <c r="AW10221" t="s">
        <v>72245</v>
      </c>
      <c r="BB10221" t="s">
        <v>72246</v>
      </c>
    </row>
    <row r="10222" spans="49:54" x14ac:dyDescent="0.3">
      <c r="AW10222" t="s">
        <v>72247</v>
      </c>
      <c r="BB10222" t="s">
        <v>72248</v>
      </c>
    </row>
    <row r="10223" spans="49:54" x14ac:dyDescent="0.3">
      <c r="AW10223" t="s">
        <v>72249</v>
      </c>
      <c r="BB10223" t="s">
        <v>72250</v>
      </c>
    </row>
    <row r="10224" spans="49:54" x14ac:dyDescent="0.3">
      <c r="AW10224" t="s">
        <v>72251</v>
      </c>
      <c r="BB10224" t="s">
        <v>72252</v>
      </c>
    </row>
    <row r="10225" spans="49:54" x14ac:dyDescent="0.3">
      <c r="AW10225" t="s">
        <v>72253</v>
      </c>
      <c r="BB10225" t="s">
        <v>72254</v>
      </c>
    </row>
    <row r="10226" spans="49:54" x14ac:dyDescent="0.3">
      <c r="AW10226" t="s">
        <v>72255</v>
      </c>
      <c r="BB10226" t="s">
        <v>72256</v>
      </c>
    </row>
    <row r="10227" spans="49:54" x14ac:dyDescent="0.3">
      <c r="AW10227" t="s">
        <v>72257</v>
      </c>
      <c r="BB10227" t="s">
        <v>72258</v>
      </c>
    </row>
    <row r="10228" spans="49:54" x14ac:dyDescent="0.3">
      <c r="AW10228" t="s">
        <v>72259</v>
      </c>
      <c r="BB10228" t="s">
        <v>72260</v>
      </c>
    </row>
    <row r="10229" spans="49:54" x14ac:dyDescent="0.3">
      <c r="AW10229" t="s">
        <v>72261</v>
      </c>
      <c r="BB10229" t="s">
        <v>72262</v>
      </c>
    </row>
    <row r="10230" spans="49:54" x14ac:dyDescent="0.3">
      <c r="AW10230" t="s">
        <v>72263</v>
      </c>
      <c r="BB10230" t="s">
        <v>72264</v>
      </c>
    </row>
    <row r="10231" spans="49:54" x14ac:dyDescent="0.3">
      <c r="AW10231" t="s">
        <v>72265</v>
      </c>
      <c r="BB10231" t="s">
        <v>72266</v>
      </c>
    </row>
    <row r="10232" spans="49:54" x14ac:dyDescent="0.3">
      <c r="AW10232" t="s">
        <v>72267</v>
      </c>
      <c r="BB10232" t="s">
        <v>72268</v>
      </c>
    </row>
    <row r="10233" spans="49:54" x14ac:dyDescent="0.3">
      <c r="AW10233" t="s">
        <v>72269</v>
      </c>
      <c r="BB10233" t="s">
        <v>72270</v>
      </c>
    </row>
    <row r="10234" spans="49:54" x14ac:dyDescent="0.3">
      <c r="AW10234" t="s">
        <v>72271</v>
      </c>
      <c r="BB10234" t="s">
        <v>72272</v>
      </c>
    </row>
    <row r="10235" spans="49:54" x14ac:dyDescent="0.3">
      <c r="AW10235" t="s">
        <v>72273</v>
      </c>
      <c r="BB10235" t="s">
        <v>72274</v>
      </c>
    </row>
    <row r="10236" spans="49:54" x14ac:dyDescent="0.3">
      <c r="AW10236" t="s">
        <v>72275</v>
      </c>
      <c r="BB10236" t="s">
        <v>72276</v>
      </c>
    </row>
    <row r="10237" spans="49:54" x14ac:dyDescent="0.3">
      <c r="AW10237" t="s">
        <v>72277</v>
      </c>
      <c r="BB10237" t="s">
        <v>72278</v>
      </c>
    </row>
    <row r="10238" spans="49:54" x14ac:dyDescent="0.3">
      <c r="AW10238" t="s">
        <v>72279</v>
      </c>
      <c r="BB10238" t="s">
        <v>72280</v>
      </c>
    </row>
    <row r="10239" spans="49:54" x14ac:dyDescent="0.3">
      <c r="AW10239" t="s">
        <v>72281</v>
      </c>
      <c r="BB10239" t="s">
        <v>72282</v>
      </c>
    </row>
    <row r="10240" spans="49:54" x14ac:dyDescent="0.3">
      <c r="AW10240" t="s">
        <v>72283</v>
      </c>
      <c r="BB10240" t="s">
        <v>72284</v>
      </c>
    </row>
    <row r="10241" spans="49:54" x14ac:dyDescent="0.3">
      <c r="AW10241" t="s">
        <v>35541</v>
      </c>
      <c r="BB10241" t="s">
        <v>72285</v>
      </c>
    </row>
    <row r="10242" spans="49:54" x14ac:dyDescent="0.3">
      <c r="AW10242" t="s">
        <v>72286</v>
      </c>
      <c r="BB10242" t="s">
        <v>72287</v>
      </c>
    </row>
    <row r="10243" spans="49:54" x14ac:dyDescent="0.3">
      <c r="AW10243" t="s">
        <v>72288</v>
      </c>
      <c r="BB10243" t="s">
        <v>72289</v>
      </c>
    </row>
    <row r="10244" spans="49:54" x14ac:dyDescent="0.3">
      <c r="AW10244" t="s">
        <v>72290</v>
      </c>
      <c r="BB10244" t="s">
        <v>72291</v>
      </c>
    </row>
    <row r="10245" spans="49:54" x14ac:dyDescent="0.3">
      <c r="AW10245" t="s">
        <v>72292</v>
      </c>
      <c r="BB10245" t="s">
        <v>72293</v>
      </c>
    </row>
    <row r="10246" spans="49:54" x14ac:dyDescent="0.3">
      <c r="AW10246" t="s">
        <v>72294</v>
      </c>
      <c r="BB10246" t="s">
        <v>72295</v>
      </c>
    </row>
    <row r="10247" spans="49:54" x14ac:dyDescent="0.3">
      <c r="AW10247" t="s">
        <v>72296</v>
      </c>
      <c r="BB10247" t="s">
        <v>72297</v>
      </c>
    </row>
    <row r="10248" spans="49:54" x14ac:dyDescent="0.3">
      <c r="AW10248" t="s">
        <v>72298</v>
      </c>
      <c r="BB10248" t="s">
        <v>72299</v>
      </c>
    </row>
    <row r="10249" spans="49:54" x14ac:dyDescent="0.3">
      <c r="AW10249" t="s">
        <v>72300</v>
      </c>
      <c r="BB10249" t="s">
        <v>72301</v>
      </c>
    </row>
    <row r="10250" spans="49:54" x14ac:dyDescent="0.3">
      <c r="AW10250" t="s">
        <v>72302</v>
      </c>
      <c r="BB10250" t="s">
        <v>72303</v>
      </c>
    </row>
    <row r="10251" spans="49:54" x14ac:dyDescent="0.3">
      <c r="AW10251" t="s">
        <v>34181</v>
      </c>
      <c r="BB10251" t="s">
        <v>72304</v>
      </c>
    </row>
    <row r="10252" spans="49:54" x14ac:dyDescent="0.3">
      <c r="AW10252" t="s">
        <v>72305</v>
      </c>
      <c r="BB10252" t="s">
        <v>72306</v>
      </c>
    </row>
    <row r="10253" spans="49:54" x14ac:dyDescent="0.3">
      <c r="AW10253" t="s">
        <v>72307</v>
      </c>
      <c r="BB10253" t="s">
        <v>72308</v>
      </c>
    </row>
    <row r="10254" spans="49:54" x14ac:dyDescent="0.3">
      <c r="AW10254" t="s">
        <v>72309</v>
      </c>
      <c r="BB10254" t="s">
        <v>72310</v>
      </c>
    </row>
    <row r="10255" spans="49:54" x14ac:dyDescent="0.3">
      <c r="AW10255" t="s">
        <v>72311</v>
      </c>
      <c r="BB10255" t="s">
        <v>72312</v>
      </c>
    </row>
    <row r="10256" spans="49:54" x14ac:dyDescent="0.3">
      <c r="AW10256" t="s">
        <v>72313</v>
      </c>
      <c r="BB10256" t="s">
        <v>72314</v>
      </c>
    </row>
    <row r="10257" spans="49:54" x14ac:dyDescent="0.3">
      <c r="AW10257" t="s">
        <v>72315</v>
      </c>
      <c r="BB10257" t="s">
        <v>72316</v>
      </c>
    </row>
    <row r="10258" spans="49:54" x14ac:dyDescent="0.3">
      <c r="AW10258" t="s">
        <v>72317</v>
      </c>
      <c r="BB10258" t="s">
        <v>72318</v>
      </c>
    </row>
    <row r="10259" spans="49:54" x14ac:dyDescent="0.3">
      <c r="AW10259" t="s">
        <v>72319</v>
      </c>
      <c r="BB10259" t="s">
        <v>72320</v>
      </c>
    </row>
    <row r="10260" spans="49:54" x14ac:dyDescent="0.3">
      <c r="AW10260" t="s">
        <v>72321</v>
      </c>
      <c r="BB10260" t="s">
        <v>72322</v>
      </c>
    </row>
    <row r="10261" spans="49:54" x14ac:dyDescent="0.3">
      <c r="AW10261" t="s">
        <v>72323</v>
      </c>
      <c r="BB10261" t="s">
        <v>72324</v>
      </c>
    </row>
    <row r="10262" spans="49:54" x14ac:dyDescent="0.3">
      <c r="AW10262" t="s">
        <v>72325</v>
      </c>
      <c r="BB10262" t="s">
        <v>72326</v>
      </c>
    </row>
    <row r="10263" spans="49:54" x14ac:dyDescent="0.3">
      <c r="AW10263" t="s">
        <v>72327</v>
      </c>
      <c r="BB10263" t="s">
        <v>72328</v>
      </c>
    </row>
    <row r="10264" spans="49:54" x14ac:dyDescent="0.3">
      <c r="AW10264" t="s">
        <v>72329</v>
      </c>
      <c r="BB10264" t="s">
        <v>72330</v>
      </c>
    </row>
    <row r="10265" spans="49:54" x14ac:dyDescent="0.3">
      <c r="AW10265" t="s">
        <v>72331</v>
      </c>
      <c r="BB10265" t="s">
        <v>72332</v>
      </c>
    </row>
    <row r="10266" spans="49:54" x14ac:dyDescent="0.3">
      <c r="AW10266" t="s">
        <v>72333</v>
      </c>
      <c r="BB10266" t="s">
        <v>72334</v>
      </c>
    </row>
    <row r="10267" spans="49:54" x14ac:dyDescent="0.3">
      <c r="AW10267" t="s">
        <v>72335</v>
      </c>
      <c r="BB10267" t="s">
        <v>72336</v>
      </c>
    </row>
    <row r="10268" spans="49:54" x14ac:dyDescent="0.3">
      <c r="AW10268" t="s">
        <v>72337</v>
      </c>
      <c r="BB10268" t="s">
        <v>72338</v>
      </c>
    </row>
    <row r="10269" spans="49:54" x14ac:dyDescent="0.3">
      <c r="AW10269" t="s">
        <v>72339</v>
      </c>
      <c r="BB10269" t="s">
        <v>72340</v>
      </c>
    </row>
    <row r="10270" spans="49:54" x14ac:dyDescent="0.3">
      <c r="AW10270" t="s">
        <v>72341</v>
      </c>
      <c r="BB10270" t="s">
        <v>72342</v>
      </c>
    </row>
    <row r="10271" spans="49:54" x14ac:dyDescent="0.3">
      <c r="AW10271" t="s">
        <v>72343</v>
      </c>
      <c r="BB10271" t="s">
        <v>72344</v>
      </c>
    </row>
    <row r="10272" spans="49:54" x14ac:dyDescent="0.3">
      <c r="AW10272" t="s">
        <v>72345</v>
      </c>
      <c r="BB10272" t="s">
        <v>72346</v>
      </c>
    </row>
    <row r="10273" spans="49:54" x14ac:dyDescent="0.3">
      <c r="AW10273" t="s">
        <v>72347</v>
      </c>
      <c r="BB10273" t="s">
        <v>72348</v>
      </c>
    </row>
    <row r="10274" spans="49:54" x14ac:dyDescent="0.3">
      <c r="AW10274" t="s">
        <v>72349</v>
      </c>
      <c r="BB10274" t="s">
        <v>72350</v>
      </c>
    </row>
    <row r="10275" spans="49:54" x14ac:dyDescent="0.3">
      <c r="AW10275" t="s">
        <v>72351</v>
      </c>
      <c r="BB10275" t="s">
        <v>72352</v>
      </c>
    </row>
    <row r="10276" spans="49:54" x14ac:dyDescent="0.3">
      <c r="AW10276" t="s">
        <v>72353</v>
      </c>
      <c r="BB10276" t="s">
        <v>72354</v>
      </c>
    </row>
    <row r="10277" spans="49:54" x14ac:dyDescent="0.3">
      <c r="AW10277" t="s">
        <v>72355</v>
      </c>
      <c r="BB10277" t="s">
        <v>72356</v>
      </c>
    </row>
    <row r="10278" spans="49:54" x14ac:dyDescent="0.3">
      <c r="AW10278" t="s">
        <v>72357</v>
      </c>
      <c r="BB10278" t="s">
        <v>72358</v>
      </c>
    </row>
    <row r="10279" spans="49:54" x14ac:dyDescent="0.3">
      <c r="AW10279" t="s">
        <v>72359</v>
      </c>
      <c r="BB10279" t="s">
        <v>72360</v>
      </c>
    </row>
    <row r="10280" spans="49:54" x14ac:dyDescent="0.3">
      <c r="AW10280" t="s">
        <v>72361</v>
      </c>
      <c r="BB10280" t="s">
        <v>72362</v>
      </c>
    </row>
    <row r="10281" spans="49:54" x14ac:dyDescent="0.3">
      <c r="AW10281" t="s">
        <v>72363</v>
      </c>
      <c r="BB10281" t="s">
        <v>72364</v>
      </c>
    </row>
    <row r="10282" spans="49:54" x14ac:dyDescent="0.3">
      <c r="AW10282" t="s">
        <v>72365</v>
      </c>
      <c r="BB10282" t="s">
        <v>72366</v>
      </c>
    </row>
    <row r="10283" spans="49:54" x14ac:dyDescent="0.3">
      <c r="AW10283" t="s">
        <v>72367</v>
      </c>
      <c r="BB10283" t="s">
        <v>72368</v>
      </c>
    </row>
    <row r="10284" spans="49:54" x14ac:dyDescent="0.3">
      <c r="AW10284" t="s">
        <v>72369</v>
      </c>
      <c r="BB10284" t="s">
        <v>72370</v>
      </c>
    </row>
    <row r="10285" spans="49:54" x14ac:dyDescent="0.3">
      <c r="AW10285" t="s">
        <v>72371</v>
      </c>
      <c r="BB10285" t="s">
        <v>72372</v>
      </c>
    </row>
    <row r="10286" spans="49:54" x14ac:dyDescent="0.3">
      <c r="AW10286" t="s">
        <v>72373</v>
      </c>
      <c r="BB10286" t="s">
        <v>72374</v>
      </c>
    </row>
    <row r="10287" spans="49:54" x14ac:dyDescent="0.3">
      <c r="AW10287" t="s">
        <v>72375</v>
      </c>
      <c r="BB10287" t="s">
        <v>72376</v>
      </c>
    </row>
    <row r="10288" spans="49:54" x14ac:dyDescent="0.3">
      <c r="AW10288" t="s">
        <v>72377</v>
      </c>
      <c r="BB10288" t="s">
        <v>72378</v>
      </c>
    </row>
    <row r="10289" spans="49:54" x14ac:dyDescent="0.3">
      <c r="AW10289" t="s">
        <v>72379</v>
      </c>
      <c r="BB10289" t="s">
        <v>72380</v>
      </c>
    </row>
    <row r="10290" spans="49:54" x14ac:dyDescent="0.3">
      <c r="AW10290" t="s">
        <v>72381</v>
      </c>
      <c r="BB10290" t="s">
        <v>72382</v>
      </c>
    </row>
    <row r="10291" spans="49:54" x14ac:dyDescent="0.3">
      <c r="AW10291" t="s">
        <v>72383</v>
      </c>
      <c r="BB10291" t="s">
        <v>72384</v>
      </c>
    </row>
    <row r="10292" spans="49:54" x14ac:dyDescent="0.3">
      <c r="AW10292" t="s">
        <v>72385</v>
      </c>
      <c r="BB10292" t="s">
        <v>72386</v>
      </c>
    </row>
    <row r="10293" spans="49:54" x14ac:dyDescent="0.3">
      <c r="AW10293" t="s">
        <v>72387</v>
      </c>
      <c r="BB10293" t="s">
        <v>72388</v>
      </c>
    </row>
    <row r="10294" spans="49:54" x14ac:dyDescent="0.3">
      <c r="AW10294" t="s">
        <v>72389</v>
      </c>
      <c r="BB10294" t="s">
        <v>72390</v>
      </c>
    </row>
    <row r="10295" spans="49:54" x14ac:dyDescent="0.3">
      <c r="AW10295" t="s">
        <v>72391</v>
      </c>
      <c r="BB10295" t="s">
        <v>72392</v>
      </c>
    </row>
    <row r="10296" spans="49:54" x14ac:dyDescent="0.3">
      <c r="AW10296" t="s">
        <v>72393</v>
      </c>
      <c r="BB10296" t="s">
        <v>72394</v>
      </c>
    </row>
    <row r="10297" spans="49:54" x14ac:dyDescent="0.3">
      <c r="AW10297" t="s">
        <v>72395</v>
      </c>
      <c r="BB10297" t="s">
        <v>72396</v>
      </c>
    </row>
    <row r="10298" spans="49:54" x14ac:dyDescent="0.3">
      <c r="AW10298" t="s">
        <v>72397</v>
      </c>
      <c r="BB10298" t="s">
        <v>72398</v>
      </c>
    </row>
    <row r="10299" spans="49:54" x14ac:dyDescent="0.3">
      <c r="AW10299" t="s">
        <v>72399</v>
      </c>
      <c r="BB10299" t="s">
        <v>72400</v>
      </c>
    </row>
    <row r="10300" spans="49:54" x14ac:dyDescent="0.3">
      <c r="AW10300" t="s">
        <v>72401</v>
      </c>
      <c r="BB10300" t="s">
        <v>72402</v>
      </c>
    </row>
    <row r="10301" spans="49:54" x14ac:dyDescent="0.3">
      <c r="AW10301" t="s">
        <v>72403</v>
      </c>
      <c r="BB10301" t="s">
        <v>72404</v>
      </c>
    </row>
    <row r="10302" spans="49:54" x14ac:dyDescent="0.3">
      <c r="AW10302" t="s">
        <v>72405</v>
      </c>
      <c r="BB10302" t="s">
        <v>72406</v>
      </c>
    </row>
    <row r="10303" spans="49:54" x14ac:dyDescent="0.3">
      <c r="AW10303" t="s">
        <v>72407</v>
      </c>
      <c r="BB10303" t="s">
        <v>72408</v>
      </c>
    </row>
    <row r="10304" spans="49:54" x14ac:dyDescent="0.3">
      <c r="AW10304" t="s">
        <v>72409</v>
      </c>
      <c r="BB10304" t="s">
        <v>72410</v>
      </c>
    </row>
    <row r="10305" spans="49:54" x14ac:dyDescent="0.3">
      <c r="AW10305" t="s">
        <v>72411</v>
      </c>
      <c r="BB10305" t="s">
        <v>1126</v>
      </c>
    </row>
    <row r="10306" spans="49:54" x14ac:dyDescent="0.3">
      <c r="AW10306" t="s">
        <v>72412</v>
      </c>
      <c r="BB10306" t="s">
        <v>72413</v>
      </c>
    </row>
    <row r="10307" spans="49:54" x14ac:dyDescent="0.3">
      <c r="AW10307" t="s">
        <v>72414</v>
      </c>
      <c r="BB10307" t="s">
        <v>72415</v>
      </c>
    </row>
    <row r="10308" spans="49:54" x14ac:dyDescent="0.3">
      <c r="AW10308" t="s">
        <v>72416</v>
      </c>
      <c r="BB10308" t="s">
        <v>72417</v>
      </c>
    </row>
    <row r="10309" spans="49:54" x14ac:dyDescent="0.3">
      <c r="AW10309" t="s">
        <v>72418</v>
      </c>
      <c r="BB10309" t="s">
        <v>72419</v>
      </c>
    </row>
    <row r="10310" spans="49:54" x14ac:dyDescent="0.3">
      <c r="AW10310" t="s">
        <v>72420</v>
      </c>
      <c r="BB10310" t="s">
        <v>72421</v>
      </c>
    </row>
    <row r="10311" spans="49:54" x14ac:dyDescent="0.3">
      <c r="AW10311" t="s">
        <v>72422</v>
      </c>
      <c r="BB10311" t="s">
        <v>72423</v>
      </c>
    </row>
    <row r="10312" spans="49:54" x14ac:dyDescent="0.3">
      <c r="AW10312" t="s">
        <v>72424</v>
      </c>
      <c r="BB10312" t="s">
        <v>72425</v>
      </c>
    </row>
    <row r="10313" spans="49:54" x14ac:dyDescent="0.3">
      <c r="AW10313" t="s">
        <v>72426</v>
      </c>
      <c r="BB10313" t="s">
        <v>72427</v>
      </c>
    </row>
    <row r="10314" spans="49:54" x14ac:dyDescent="0.3">
      <c r="AW10314" t="s">
        <v>72428</v>
      </c>
      <c r="BB10314" t="s">
        <v>1128</v>
      </c>
    </row>
    <row r="10315" spans="49:54" x14ac:dyDescent="0.3">
      <c r="AW10315" t="s">
        <v>72429</v>
      </c>
      <c r="BB10315" t="s">
        <v>72430</v>
      </c>
    </row>
    <row r="10316" spans="49:54" x14ac:dyDescent="0.3">
      <c r="AW10316" t="s">
        <v>72431</v>
      </c>
      <c r="BB10316" t="s">
        <v>72432</v>
      </c>
    </row>
    <row r="10317" spans="49:54" x14ac:dyDescent="0.3">
      <c r="AW10317" t="s">
        <v>72433</v>
      </c>
      <c r="BB10317" t="s">
        <v>72434</v>
      </c>
    </row>
    <row r="10318" spans="49:54" x14ac:dyDescent="0.3">
      <c r="AW10318" t="s">
        <v>72435</v>
      </c>
      <c r="BB10318" t="s">
        <v>72436</v>
      </c>
    </row>
    <row r="10319" spans="49:54" x14ac:dyDescent="0.3">
      <c r="AW10319" t="s">
        <v>72437</v>
      </c>
      <c r="BB10319" t="s">
        <v>72438</v>
      </c>
    </row>
    <row r="10320" spans="49:54" x14ac:dyDescent="0.3">
      <c r="AW10320" t="s">
        <v>72439</v>
      </c>
      <c r="BB10320" t="s">
        <v>72440</v>
      </c>
    </row>
    <row r="10321" spans="49:54" x14ac:dyDescent="0.3">
      <c r="AW10321" t="s">
        <v>72441</v>
      </c>
      <c r="BB10321" t="s">
        <v>72442</v>
      </c>
    </row>
    <row r="10322" spans="49:54" x14ac:dyDescent="0.3">
      <c r="AW10322" t="s">
        <v>72443</v>
      </c>
      <c r="BB10322" t="s">
        <v>72444</v>
      </c>
    </row>
    <row r="10323" spans="49:54" x14ac:dyDescent="0.3">
      <c r="AW10323" t="s">
        <v>72445</v>
      </c>
      <c r="BB10323" t="s">
        <v>72446</v>
      </c>
    </row>
    <row r="10324" spans="49:54" x14ac:dyDescent="0.3">
      <c r="AW10324" t="s">
        <v>72447</v>
      </c>
      <c r="BB10324" t="s">
        <v>72448</v>
      </c>
    </row>
    <row r="10325" spans="49:54" x14ac:dyDescent="0.3">
      <c r="AW10325" t="s">
        <v>72449</v>
      </c>
      <c r="BB10325" t="s">
        <v>72450</v>
      </c>
    </row>
    <row r="10326" spans="49:54" x14ac:dyDescent="0.3">
      <c r="AW10326" t="s">
        <v>72451</v>
      </c>
      <c r="BB10326" t="s">
        <v>72452</v>
      </c>
    </row>
    <row r="10327" spans="49:54" x14ac:dyDescent="0.3">
      <c r="AW10327" t="s">
        <v>72453</v>
      </c>
      <c r="BB10327" t="s">
        <v>72454</v>
      </c>
    </row>
    <row r="10328" spans="49:54" x14ac:dyDescent="0.3">
      <c r="AW10328" t="s">
        <v>72455</v>
      </c>
      <c r="BB10328" t="s">
        <v>72456</v>
      </c>
    </row>
    <row r="10329" spans="49:54" x14ac:dyDescent="0.3">
      <c r="AW10329" t="s">
        <v>72457</v>
      </c>
      <c r="BB10329" t="s">
        <v>72458</v>
      </c>
    </row>
    <row r="10330" spans="49:54" x14ac:dyDescent="0.3">
      <c r="AW10330" t="s">
        <v>72459</v>
      </c>
      <c r="BB10330" t="s">
        <v>72460</v>
      </c>
    </row>
    <row r="10331" spans="49:54" x14ac:dyDescent="0.3">
      <c r="AW10331" t="s">
        <v>72461</v>
      </c>
      <c r="BB10331" t="s">
        <v>72462</v>
      </c>
    </row>
    <row r="10332" spans="49:54" x14ac:dyDescent="0.3">
      <c r="AW10332" t="s">
        <v>72463</v>
      </c>
      <c r="BB10332" t="s">
        <v>72464</v>
      </c>
    </row>
    <row r="10333" spans="49:54" x14ac:dyDescent="0.3">
      <c r="AW10333" t="s">
        <v>72465</v>
      </c>
      <c r="BB10333" t="s">
        <v>72466</v>
      </c>
    </row>
    <row r="10334" spans="49:54" x14ac:dyDescent="0.3">
      <c r="AW10334" t="s">
        <v>72467</v>
      </c>
      <c r="BB10334" t="s">
        <v>72468</v>
      </c>
    </row>
    <row r="10335" spans="49:54" x14ac:dyDescent="0.3">
      <c r="AW10335" t="s">
        <v>72469</v>
      </c>
      <c r="BB10335" t="s">
        <v>72470</v>
      </c>
    </row>
    <row r="10336" spans="49:54" x14ac:dyDescent="0.3">
      <c r="AW10336" t="s">
        <v>72471</v>
      </c>
      <c r="BB10336" t="s">
        <v>72472</v>
      </c>
    </row>
    <row r="10337" spans="49:54" x14ac:dyDescent="0.3">
      <c r="AW10337" t="s">
        <v>72473</v>
      </c>
      <c r="BB10337" t="s">
        <v>72474</v>
      </c>
    </row>
    <row r="10338" spans="49:54" x14ac:dyDescent="0.3">
      <c r="AW10338" t="s">
        <v>72475</v>
      </c>
      <c r="BB10338" t="s">
        <v>72476</v>
      </c>
    </row>
    <row r="10339" spans="49:54" x14ac:dyDescent="0.3">
      <c r="AW10339" t="s">
        <v>72477</v>
      </c>
      <c r="BB10339" t="s">
        <v>72478</v>
      </c>
    </row>
    <row r="10340" spans="49:54" x14ac:dyDescent="0.3">
      <c r="AW10340" t="s">
        <v>72479</v>
      </c>
      <c r="BB10340" t="s">
        <v>40468</v>
      </c>
    </row>
    <row r="10341" spans="49:54" x14ac:dyDescent="0.3">
      <c r="AW10341" t="s">
        <v>72480</v>
      </c>
      <c r="BB10341" t="s">
        <v>72481</v>
      </c>
    </row>
    <row r="10342" spans="49:54" x14ac:dyDescent="0.3">
      <c r="AW10342" t="s">
        <v>72482</v>
      </c>
      <c r="BB10342" t="s">
        <v>72483</v>
      </c>
    </row>
    <row r="10343" spans="49:54" x14ac:dyDescent="0.3">
      <c r="AW10343" t="s">
        <v>72484</v>
      </c>
      <c r="BB10343" t="s">
        <v>72485</v>
      </c>
    </row>
    <row r="10344" spans="49:54" x14ac:dyDescent="0.3">
      <c r="AW10344" t="s">
        <v>72486</v>
      </c>
      <c r="BB10344" t="s">
        <v>72487</v>
      </c>
    </row>
    <row r="10345" spans="49:54" x14ac:dyDescent="0.3">
      <c r="AW10345" t="s">
        <v>72488</v>
      </c>
      <c r="BB10345" t="s">
        <v>72489</v>
      </c>
    </row>
    <row r="10346" spans="49:54" x14ac:dyDescent="0.3">
      <c r="AW10346" t="s">
        <v>72490</v>
      </c>
      <c r="BB10346" t="s">
        <v>72491</v>
      </c>
    </row>
    <row r="10347" spans="49:54" x14ac:dyDescent="0.3">
      <c r="AW10347" t="s">
        <v>72492</v>
      </c>
      <c r="BB10347" t="s">
        <v>72493</v>
      </c>
    </row>
    <row r="10348" spans="49:54" x14ac:dyDescent="0.3">
      <c r="AW10348" t="s">
        <v>72494</v>
      </c>
      <c r="BB10348" t="s">
        <v>72495</v>
      </c>
    </row>
    <row r="10349" spans="49:54" x14ac:dyDescent="0.3">
      <c r="AW10349" t="s">
        <v>72496</v>
      </c>
      <c r="BB10349" t="s">
        <v>72497</v>
      </c>
    </row>
    <row r="10350" spans="49:54" x14ac:dyDescent="0.3">
      <c r="AW10350" t="s">
        <v>72498</v>
      </c>
      <c r="BB10350" t="s">
        <v>72499</v>
      </c>
    </row>
    <row r="10351" spans="49:54" x14ac:dyDescent="0.3">
      <c r="AW10351" t="s">
        <v>72500</v>
      </c>
      <c r="BB10351" t="s">
        <v>72501</v>
      </c>
    </row>
    <row r="10352" spans="49:54" x14ac:dyDescent="0.3">
      <c r="AW10352" t="s">
        <v>72502</v>
      </c>
      <c r="BB10352" t="s">
        <v>72503</v>
      </c>
    </row>
    <row r="10353" spans="49:54" x14ac:dyDescent="0.3">
      <c r="AW10353" t="s">
        <v>72504</v>
      </c>
      <c r="BB10353" t="s">
        <v>72505</v>
      </c>
    </row>
    <row r="10354" spans="49:54" x14ac:dyDescent="0.3">
      <c r="AW10354" t="s">
        <v>72506</v>
      </c>
      <c r="BB10354" t="s">
        <v>72507</v>
      </c>
    </row>
    <row r="10355" spans="49:54" x14ac:dyDescent="0.3">
      <c r="AW10355" t="s">
        <v>72508</v>
      </c>
      <c r="BB10355" t="s">
        <v>72509</v>
      </c>
    </row>
    <row r="10356" spans="49:54" x14ac:dyDescent="0.3">
      <c r="AW10356" t="s">
        <v>72510</v>
      </c>
      <c r="BB10356" t="s">
        <v>72511</v>
      </c>
    </row>
    <row r="10357" spans="49:54" x14ac:dyDescent="0.3">
      <c r="AW10357" t="s">
        <v>72512</v>
      </c>
      <c r="BB10357" t="s">
        <v>1134</v>
      </c>
    </row>
    <row r="10358" spans="49:54" x14ac:dyDescent="0.3">
      <c r="AW10358" t="s">
        <v>72513</v>
      </c>
      <c r="BB10358" t="s">
        <v>72514</v>
      </c>
    </row>
    <row r="10359" spans="49:54" x14ac:dyDescent="0.3">
      <c r="AW10359" t="s">
        <v>72515</v>
      </c>
      <c r="BB10359" t="s">
        <v>72516</v>
      </c>
    </row>
    <row r="10360" spans="49:54" x14ac:dyDescent="0.3">
      <c r="AW10360" t="s">
        <v>72517</v>
      </c>
      <c r="BB10360" t="s">
        <v>72518</v>
      </c>
    </row>
    <row r="10361" spans="49:54" x14ac:dyDescent="0.3">
      <c r="AW10361" t="s">
        <v>72519</v>
      </c>
      <c r="BB10361" t="s">
        <v>72520</v>
      </c>
    </row>
    <row r="10362" spans="49:54" x14ac:dyDescent="0.3">
      <c r="AW10362" t="s">
        <v>72521</v>
      </c>
      <c r="BB10362" t="s">
        <v>72522</v>
      </c>
    </row>
    <row r="10363" spans="49:54" x14ac:dyDescent="0.3">
      <c r="AW10363" t="s">
        <v>72523</v>
      </c>
      <c r="BB10363" t="s">
        <v>72524</v>
      </c>
    </row>
    <row r="10364" spans="49:54" x14ac:dyDescent="0.3">
      <c r="AW10364" t="s">
        <v>72525</v>
      </c>
      <c r="BB10364" t="s">
        <v>72526</v>
      </c>
    </row>
    <row r="10365" spans="49:54" x14ac:dyDescent="0.3">
      <c r="AW10365" t="s">
        <v>72527</v>
      </c>
      <c r="BB10365" t="s">
        <v>72528</v>
      </c>
    </row>
    <row r="10366" spans="49:54" x14ac:dyDescent="0.3">
      <c r="AW10366" t="s">
        <v>72529</v>
      </c>
      <c r="BB10366" t="s">
        <v>72530</v>
      </c>
    </row>
    <row r="10367" spans="49:54" x14ac:dyDescent="0.3">
      <c r="AW10367" t="s">
        <v>72531</v>
      </c>
      <c r="BB10367" t="s">
        <v>72532</v>
      </c>
    </row>
    <row r="10368" spans="49:54" x14ac:dyDescent="0.3">
      <c r="AW10368" t="s">
        <v>72533</v>
      </c>
      <c r="BB10368" t="s">
        <v>72534</v>
      </c>
    </row>
    <row r="10369" spans="49:54" x14ac:dyDescent="0.3">
      <c r="AW10369" t="s">
        <v>72535</v>
      </c>
      <c r="BB10369" t="s">
        <v>72536</v>
      </c>
    </row>
    <row r="10370" spans="49:54" x14ac:dyDescent="0.3">
      <c r="AW10370" t="s">
        <v>72537</v>
      </c>
      <c r="BB10370" t="s">
        <v>72538</v>
      </c>
    </row>
    <row r="10371" spans="49:54" x14ac:dyDescent="0.3">
      <c r="AW10371" t="s">
        <v>72539</v>
      </c>
      <c r="BB10371" t="s">
        <v>72540</v>
      </c>
    </row>
    <row r="10372" spans="49:54" x14ac:dyDescent="0.3">
      <c r="AW10372" t="s">
        <v>72541</v>
      </c>
      <c r="BB10372" t="s">
        <v>72542</v>
      </c>
    </row>
    <row r="10373" spans="49:54" x14ac:dyDescent="0.3">
      <c r="AW10373" t="s">
        <v>72543</v>
      </c>
      <c r="BB10373" t="s">
        <v>72544</v>
      </c>
    </row>
    <row r="10374" spans="49:54" x14ac:dyDescent="0.3">
      <c r="AW10374" t="s">
        <v>72545</v>
      </c>
      <c r="BB10374" t="s">
        <v>72546</v>
      </c>
    </row>
    <row r="10375" spans="49:54" x14ac:dyDescent="0.3">
      <c r="AW10375" t="s">
        <v>72547</v>
      </c>
      <c r="BB10375" t="s">
        <v>72548</v>
      </c>
    </row>
    <row r="10376" spans="49:54" x14ac:dyDescent="0.3">
      <c r="AW10376" t="s">
        <v>72549</v>
      </c>
      <c r="BB10376" t="s">
        <v>72550</v>
      </c>
    </row>
    <row r="10377" spans="49:54" x14ac:dyDescent="0.3">
      <c r="AW10377" t="s">
        <v>35789</v>
      </c>
      <c r="BB10377" t="s">
        <v>72551</v>
      </c>
    </row>
    <row r="10378" spans="49:54" x14ac:dyDescent="0.3">
      <c r="AW10378" t="s">
        <v>72552</v>
      </c>
      <c r="BB10378" t="s">
        <v>72553</v>
      </c>
    </row>
    <row r="10379" spans="49:54" x14ac:dyDescent="0.3">
      <c r="AW10379" t="s">
        <v>72554</v>
      </c>
      <c r="BB10379" t="s">
        <v>72555</v>
      </c>
    </row>
    <row r="10380" spans="49:54" x14ac:dyDescent="0.3">
      <c r="AW10380" t="s">
        <v>72556</v>
      </c>
      <c r="BB10380" t="s">
        <v>72557</v>
      </c>
    </row>
    <row r="10381" spans="49:54" x14ac:dyDescent="0.3">
      <c r="AW10381" t="s">
        <v>72558</v>
      </c>
      <c r="BB10381" t="s">
        <v>72559</v>
      </c>
    </row>
    <row r="10382" spans="49:54" x14ac:dyDescent="0.3">
      <c r="AW10382" t="s">
        <v>72560</v>
      </c>
      <c r="BB10382" t="s">
        <v>72561</v>
      </c>
    </row>
    <row r="10383" spans="49:54" x14ac:dyDescent="0.3">
      <c r="AW10383" t="s">
        <v>72562</v>
      </c>
      <c r="BB10383" t="s">
        <v>1137</v>
      </c>
    </row>
    <row r="10384" spans="49:54" x14ac:dyDescent="0.3">
      <c r="AW10384" t="s">
        <v>72563</v>
      </c>
      <c r="BB10384" t="s">
        <v>72564</v>
      </c>
    </row>
    <row r="10385" spans="49:54" x14ac:dyDescent="0.3">
      <c r="AW10385" t="s">
        <v>72565</v>
      </c>
      <c r="BB10385" t="s">
        <v>72566</v>
      </c>
    </row>
    <row r="10386" spans="49:54" x14ac:dyDescent="0.3">
      <c r="AW10386" t="s">
        <v>72567</v>
      </c>
      <c r="BB10386" t="s">
        <v>72568</v>
      </c>
    </row>
    <row r="10387" spans="49:54" x14ac:dyDescent="0.3">
      <c r="AW10387" t="s">
        <v>72569</v>
      </c>
      <c r="BB10387" t="s">
        <v>72570</v>
      </c>
    </row>
    <row r="10388" spans="49:54" x14ac:dyDescent="0.3">
      <c r="AW10388" t="s">
        <v>72571</v>
      </c>
      <c r="BB10388" t="s">
        <v>72572</v>
      </c>
    </row>
    <row r="10389" spans="49:54" x14ac:dyDescent="0.3">
      <c r="AW10389" t="s">
        <v>72573</v>
      </c>
      <c r="BB10389" t="s">
        <v>72574</v>
      </c>
    </row>
    <row r="10390" spans="49:54" x14ac:dyDescent="0.3">
      <c r="AW10390" t="s">
        <v>72575</v>
      </c>
      <c r="BB10390" t="s">
        <v>72576</v>
      </c>
    </row>
    <row r="10391" spans="49:54" x14ac:dyDescent="0.3">
      <c r="AW10391" t="s">
        <v>72577</v>
      </c>
      <c r="BB10391" t="s">
        <v>72578</v>
      </c>
    </row>
    <row r="10392" spans="49:54" x14ac:dyDescent="0.3">
      <c r="AW10392" t="s">
        <v>72579</v>
      </c>
      <c r="BB10392" t="s">
        <v>72580</v>
      </c>
    </row>
    <row r="10393" spans="49:54" x14ac:dyDescent="0.3">
      <c r="AW10393" t="s">
        <v>72581</v>
      </c>
      <c r="BB10393" t="s">
        <v>72582</v>
      </c>
    </row>
    <row r="10394" spans="49:54" x14ac:dyDescent="0.3">
      <c r="AW10394" t="s">
        <v>72583</v>
      </c>
      <c r="BB10394" t="s">
        <v>72584</v>
      </c>
    </row>
    <row r="10395" spans="49:54" x14ac:dyDescent="0.3">
      <c r="AW10395" t="s">
        <v>72585</v>
      </c>
      <c r="BB10395" t="s">
        <v>72586</v>
      </c>
    </row>
    <row r="10396" spans="49:54" x14ac:dyDescent="0.3">
      <c r="AW10396" t="s">
        <v>72587</v>
      </c>
      <c r="BB10396" t="s">
        <v>72588</v>
      </c>
    </row>
    <row r="10397" spans="49:54" x14ac:dyDescent="0.3">
      <c r="AW10397" t="s">
        <v>72589</v>
      </c>
      <c r="BB10397" t="s">
        <v>72590</v>
      </c>
    </row>
    <row r="10398" spans="49:54" x14ac:dyDescent="0.3">
      <c r="AW10398" t="s">
        <v>72591</v>
      </c>
      <c r="BB10398" t="s">
        <v>72592</v>
      </c>
    </row>
    <row r="10399" spans="49:54" x14ac:dyDescent="0.3">
      <c r="AW10399" t="s">
        <v>72593</v>
      </c>
      <c r="BB10399" t="s">
        <v>72594</v>
      </c>
    </row>
    <row r="10400" spans="49:54" x14ac:dyDescent="0.3">
      <c r="AW10400" t="s">
        <v>72595</v>
      </c>
      <c r="BB10400" t="s">
        <v>72596</v>
      </c>
    </row>
    <row r="10401" spans="49:54" x14ac:dyDescent="0.3">
      <c r="AW10401" t="s">
        <v>72597</v>
      </c>
      <c r="BB10401" t="s">
        <v>72598</v>
      </c>
    </row>
    <row r="10402" spans="49:54" x14ac:dyDescent="0.3">
      <c r="AW10402" t="s">
        <v>72599</v>
      </c>
      <c r="BB10402" t="s">
        <v>72600</v>
      </c>
    </row>
    <row r="10403" spans="49:54" x14ac:dyDescent="0.3">
      <c r="AW10403" t="s">
        <v>72601</v>
      </c>
      <c r="BB10403" t="s">
        <v>72602</v>
      </c>
    </row>
    <row r="10404" spans="49:54" x14ac:dyDescent="0.3">
      <c r="AW10404" t="s">
        <v>72603</v>
      </c>
      <c r="BB10404" t="s">
        <v>72604</v>
      </c>
    </row>
    <row r="10405" spans="49:54" x14ac:dyDescent="0.3">
      <c r="AW10405" t="s">
        <v>72605</v>
      </c>
      <c r="BB10405" t="s">
        <v>72606</v>
      </c>
    </row>
    <row r="10406" spans="49:54" x14ac:dyDescent="0.3">
      <c r="AW10406" t="s">
        <v>72607</v>
      </c>
      <c r="BB10406" t="s">
        <v>72608</v>
      </c>
    </row>
    <row r="10407" spans="49:54" x14ac:dyDescent="0.3">
      <c r="AW10407" t="s">
        <v>72609</v>
      </c>
      <c r="BB10407" t="s">
        <v>72610</v>
      </c>
    </row>
    <row r="10408" spans="49:54" x14ac:dyDescent="0.3">
      <c r="AW10408" t="s">
        <v>72611</v>
      </c>
      <c r="BB10408" t="s">
        <v>72612</v>
      </c>
    </row>
    <row r="10409" spans="49:54" x14ac:dyDescent="0.3">
      <c r="AW10409" t="s">
        <v>72613</v>
      </c>
      <c r="BB10409" t="s">
        <v>72614</v>
      </c>
    </row>
    <row r="10410" spans="49:54" x14ac:dyDescent="0.3">
      <c r="AW10410" t="s">
        <v>72615</v>
      </c>
      <c r="BB10410" t="s">
        <v>72616</v>
      </c>
    </row>
    <row r="10411" spans="49:54" x14ac:dyDescent="0.3">
      <c r="AW10411" t="s">
        <v>72617</v>
      </c>
      <c r="BB10411" t="s">
        <v>72618</v>
      </c>
    </row>
    <row r="10412" spans="49:54" x14ac:dyDescent="0.3">
      <c r="AW10412" t="s">
        <v>72619</v>
      </c>
      <c r="BB10412" t="s">
        <v>72620</v>
      </c>
    </row>
    <row r="10413" spans="49:54" x14ac:dyDescent="0.3">
      <c r="AW10413" t="s">
        <v>72621</v>
      </c>
      <c r="BB10413" t="s">
        <v>72622</v>
      </c>
    </row>
    <row r="10414" spans="49:54" x14ac:dyDescent="0.3">
      <c r="AW10414" t="s">
        <v>72623</v>
      </c>
      <c r="BB10414" t="s">
        <v>72624</v>
      </c>
    </row>
    <row r="10415" spans="49:54" x14ac:dyDescent="0.3">
      <c r="AW10415" t="s">
        <v>72625</v>
      </c>
      <c r="BB10415" t="s">
        <v>72626</v>
      </c>
    </row>
    <row r="10416" spans="49:54" x14ac:dyDescent="0.3">
      <c r="AW10416" t="s">
        <v>72627</v>
      </c>
      <c r="BB10416" t="s">
        <v>72628</v>
      </c>
    </row>
    <row r="10417" spans="49:54" x14ac:dyDescent="0.3">
      <c r="AW10417" t="s">
        <v>72629</v>
      </c>
      <c r="BB10417" t="s">
        <v>72630</v>
      </c>
    </row>
    <row r="10418" spans="49:54" x14ac:dyDescent="0.3">
      <c r="AW10418" t="s">
        <v>72631</v>
      </c>
      <c r="BB10418" t="s">
        <v>72632</v>
      </c>
    </row>
    <row r="10419" spans="49:54" x14ac:dyDescent="0.3">
      <c r="AW10419" t="s">
        <v>72633</v>
      </c>
      <c r="BB10419" t="s">
        <v>72634</v>
      </c>
    </row>
    <row r="10420" spans="49:54" x14ac:dyDescent="0.3">
      <c r="AW10420" t="s">
        <v>72635</v>
      </c>
      <c r="BB10420" t="s">
        <v>72636</v>
      </c>
    </row>
    <row r="10421" spans="49:54" x14ac:dyDescent="0.3">
      <c r="AW10421" t="s">
        <v>72637</v>
      </c>
      <c r="BB10421" t="s">
        <v>72638</v>
      </c>
    </row>
    <row r="10422" spans="49:54" x14ac:dyDescent="0.3">
      <c r="AW10422" t="s">
        <v>72639</v>
      </c>
      <c r="BB10422" t="s">
        <v>72640</v>
      </c>
    </row>
    <row r="10423" spans="49:54" x14ac:dyDescent="0.3">
      <c r="AW10423" t="s">
        <v>72641</v>
      </c>
      <c r="BB10423" t="s">
        <v>72642</v>
      </c>
    </row>
    <row r="10424" spans="49:54" x14ac:dyDescent="0.3">
      <c r="AW10424" t="s">
        <v>72643</v>
      </c>
      <c r="BB10424" t="s">
        <v>72644</v>
      </c>
    </row>
    <row r="10425" spans="49:54" x14ac:dyDescent="0.3">
      <c r="AW10425" t="s">
        <v>72645</v>
      </c>
      <c r="BB10425" t="s">
        <v>72646</v>
      </c>
    </row>
    <row r="10426" spans="49:54" x14ac:dyDescent="0.3">
      <c r="AW10426" t="s">
        <v>72647</v>
      </c>
      <c r="BB10426" t="s">
        <v>72648</v>
      </c>
    </row>
    <row r="10427" spans="49:54" x14ac:dyDescent="0.3">
      <c r="AW10427" t="s">
        <v>72649</v>
      </c>
      <c r="BB10427" t="s">
        <v>72650</v>
      </c>
    </row>
    <row r="10428" spans="49:54" x14ac:dyDescent="0.3">
      <c r="AW10428" t="s">
        <v>72651</v>
      </c>
      <c r="BB10428" t="s">
        <v>72652</v>
      </c>
    </row>
    <row r="10429" spans="49:54" x14ac:dyDescent="0.3">
      <c r="AW10429" t="s">
        <v>72653</v>
      </c>
      <c r="BB10429" t="s">
        <v>72654</v>
      </c>
    </row>
    <row r="10430" spans="49:54" x14ac:dyDescent="0.3">
      <c r="AW10430" t="s">
        <v>72655</v>
      </c>
      <c r="BB10430" t="s">
        <v>72656</v>
      </c>
    </row>
    <row r="10431" spans="49:54" x14ac:dyDescent="0.3">
      <c r="AW10431" t="s">
        <v>72657</v>
      </c>
      <c r="BB10431" t="s">
        <v>72658</v>
      </c>
    </row>
    <row r="10432" spans="49:54" x14ac:dyDescent="0.3">
      <c r="AW10432" t="s">
        <v>72659</v>
      </c>
      <c r="BB10432" t="s">
        <v>72660</v>
      </c>
    </row>
    <row r="10433" spans="49:54" x14ac:dyDescent="0.3">
      <c r="AW10433" t="s">
        <v>72661</v>
      </c>
      <c r="BB10433" t="s">
        <v>72662</v>
      </c>
    </row>
    <row r="10434" spans="49:54" x14ac:dyDescent="0.3">
      <c r="AW10434" t="s">
        <v>72663</v>
      </c>
      <c r="BB10434" t="s">
        <v>72664</v>
      </c>
    </row>
    <row r="10435" spans="49:54" x14ac:dyDescent="0.3">
      <c r="AW10435" t="s">
        <v>72665</v>
      </c>
      <c r="BB10435" t="s">
        <v>72666</v>
      </c>
    </row>
    <row r="10436" spans="49:54" x14ac:dyDescent="0.3">
      <c r="AW10436" t="s">
        <v>72667</v>
      </c>
      <c r="BB10436" t="s">
        <v>72668</v>
      </c>
    </row>
    <row r="10437" spans="49:54" x14ac:dyDescent="0.3">
      <c r="AW10437" t="s">
        <v>72669</v>
      </c>
      <c r="BB10437" t="s">
        <v>72670</v>
      </c>
    </row>
    <row r="10438" spans="49:54" x14ac:dyDescent="0.3">
      <c r="AW10438" t="s">
        <v>72671</v>
      </c>
      <c r="BB10438" t="s">
        <v>72672</v>
      </c>
    </row>
    <row r="10439" spans="49:54" x14ac:dyDescent="0.3">
      <c r="AW10439" t="s">
        <v>72673</v>
      </c>
      <c r="BB10439" t="s">
        <v>72674</v>
      </c>
    </row>
    <row r="10440" spans="49:54" x14ac:dyDescent="0.3">
      <c r="AW10440" t="s">
        <v>72675</v>
      </c>
      <c r="BB10440" t="s">
        <v>72676</v>
      </c>
    </row>
    <row r="10441" spans="49:54" x14ac:dyDescent="0.3">
      <c r="AW10441" t="s">
        <v>72677</v>
      </c>
      <c r="BB10441" t="s">
        <v>72678</v>
      </c>
    </row>
    <row r="10442" spans="49:54" x14ac:dyDescent="0.3">
      <c r="AW10442" t="s">
        <v>72679</v>
      </c>
      <c r="BB10442" t="s">
        <v>72680</v>
      </c>
    </row>
    <row r="10443" spans="49:54" x14ac:dyDescent="0.3">
      <c r="AW10443" t="s">
        <v>72681</v>
      </c>
      <c r="BB10443" t="s">
        <v>72682</v>
      </c>
    </row>
    <row r="10444" spans="49:54" x14ac:dyDescent="0.3">
      <c r="AW10444" t="s">
        <v>72683</v>
      </c>
      <c r="BB10444" t="s">
        <v>72684</v>
      </c>
    </row>
    <row r="10445" spans="49:54" x14ac:dyDescent="0.3">
      <c r="AW10445" t="s">
        <v>72685</v>
      </c>
      <c r="BB10445" t="s">
        <v>72686</v>
      </c>
    </row>
    <row r="10446" spans="49:54" x14ac:dyDescent="0.3">
      <c r="AW10446" t="s">
        <v>72687</v>
      </c>
      <c r="BB10446" t="s">
        <v>72688</v>
      </c>
    </row>
    <row r="10447" spans="49:54" x14ac:dyDescent="0.3">
      <c r="AW10447" t="s">
        <v>72689</v>
      </c>
      <c r="BB10447" t="s">
        <v>72690</v>
      </c>
    </row>
    <row r="10448" spans="49:54" x14ac:dyDescent="0.3">
      <c r="AW10448" t="s">
        <v>72691</v>
      </c>
      <c r="BB10448" t="s">
        <v>72692</v>
      </c>
    </row>
    <row r="10449" spans="49:54" x14ac:dyDescent="0.3">
      <c r="AW10449" t="s">
        <v>72693</v>
      </c>
      <c r="BB10449" t="s">
        <v>72694</v>
      </c>
    </row>
    <row r="10450" spans="49:54" x14ac:dyDescent="0.3">
      <c r="AW10450" t="s">
        <v>72695</v>
      </c>
      <c r="BB10450" t="s">
        <v>72696</v>
      </c>
    </row>
    <row r="10451" spans="49:54" x14ac:dyDescent="0.3">
      <c r="AW10451" t="s">
        <v>72697</v>
      </c>
      <c r="BB10451" t="s">
        <v>72698</v>
      </c>
    </row>
    <row r="10452" spans="49:54" x14ac:dyDescent="0.3">
      <c r="AW10452" t="s">
        <v>72699</v>
      </c>
      <c r="BB10452" t="s">
        <v>72700</v>
      </c>
    </row>
    <row r="10453" spans="49:54" x14ac:dyDescent="0.3">
      <c r="AW10453" t="s">
        <v>72701</v>
      </c>
      <c r="BB10453" t="s">
        <v>72702</v>
      </c>
    </row>
    <row r="10454" spans="49:54" x14ac:dyDescent="0.3">
      <c r="AW10454" t="s">
        <v>72703</v>
      </c>
      <c r="BB10454" t="s">
        <v>72704</v>
      </c>
    </row>
    <row r="10455" spans="49:54" x14ac:dyDescent="0.3">
      <c r="AW10455" t="s">
        <v>72705</v>
      </c>
      <c r="BB10455" t="s">
        <v>72706</v>
      </c>
    </row>
    <row r="10456" spans="49:54" x14ac:dyDescent="0.3">
      <c r="AW10456" t="s">
        <v>72707</v>
      </c>
      <c r="BB10456" t="s">
        <v>72708</v>
      </c>
    </row>
    <row r="10457" spans="49:54" x14ac:dyDescent="0.3">
      <c r="AW10457" t="s">
        <v>72709</v>
      </c>
      <c r="BB10457" t="s">
        <v>72710</v>
      </c>
    </row>
    <row r="10458" spans="49:54" x14ac:dyDescent="0.3">
      <c r="AW10458" t="s">
        <v>72711</v>
      </c>
      <c r="BB10458" t="s">
        <v>72712</v>
      </c>
    </row>
    <row r="10459" spans="49:54" x14ac:dyDescent="0.3">
      <c r="AW10459" t="s">
        <v>72713</v>
      </c>
      <c r="BB10459" t="s">
        <v>72714</v>
      </c>
    </row>
    <row r="10460" spans="49:54" x14ac:dyDescent="0.3">
      <c r="AW10460" t="s">
        <v>72715</v>
      </c>
      <c r="BB10460" t="s">
        <v>72716</v>
      </c>
    </row>
    <row r="10461" spans="49:54" x14ac:dyDescent="0.3">
      <c r="AW10461" t="s">
        <v>72717</v>
      </c>
      <c r="BB10461" t="s">
        <v>72718</v>
      </c>
    </row>
    <row r="10462" spans="49:54" x14ac:dyDescent="0.3">
      <c r="AW10462" t="s">
        <v>72719</v>
      </c>
      <c r="BB10462" t="s">
        <v>72720</v>
      </c>
    </row>
    <row r="10463" spans="49:54" x14ac:dyDescent="0.3">
      <c r="AW10463" t="s">
        <v>72721</v>
      </c>
      <c r="BB10463" t="s">
        <v>72722</v>
      </c>
    </row>
    <row r="10464" spans="49:54" x14ac:dyDescent="0.3">
      <c r="AW10464" t="s">
        <v>72723</v>
      </c>
      <c r="BB10464" t="s">
        <v>72724</v>
      </c>
    </row>
    <row r="10465" spans="49:54" x14ac:dyDescent="0.3">
      <c r="AW10465" t="s">
        <v>72725</v>
      </c>
      <c r="BB10465" t="s">
        <v>72726</v>
      </c>
    </row>
    <row r="10466" spans="49:54" x14ac:dyDescent="0.3">
      <c r="AW10466" t="s">
        <v>72727</v>
      </c>
      <c r="BB10466" t="s">
        <v>72728</v>
      </c>
    </row>
    <row r="10467" spans="49:54" x14ac:dyDescent="0.3">
      <c r="AW10467" t="s">
        <v>72729</v>
      </c>
      <c r="BB10467" t="s">
        <v>72730</v>
      </c>
    </row>
    <row r="10468" spans="49:54" x14ac:dyDescent="0.3">
      <c r="AW10468" t="s">
        <v>72731</v>
      </c>
      <c r="BB10468" t="s">
        <v>72732</v>
      </c>
    </row>
    <row r="10469" spans="49:54" x14ac:dyDescent="0.3">
      <c r="AW10469" t="s">
        <v>72733</v>
      </c>
      <c r="BB10469" t="s">
        <v>72734</v>
      </c>
    </row>
    <row r="10470" spans="49:54" x14ac:dyDescent="0.3">
      <c r="AW10470" t="s">
        <v>72735</v>
      </c>
      <c r="BB10470" t="s">
        <v>72736</v>
      </c>
    </row>
    <row r="10471" spans="49:54" x14ac:dyDescent="0.3">
      <c r="AW10471" t="s">
        <v>72737</v>
      </c>
      <c r="BB10471" t="s">
        <v>72738</v>
      </c>
    </row>
    <row r="10472" spans="49:54" x14ac:dyDescent="0.3">
      <c r="AW10472" t="s">
        <v>72739</v>
      </c>
      <c r="BB10472" t="s">
        <v>72740</v>
      </c>
    </row>
    <row r="10473" spans="49:54" x14ac:dyDescent="0.3">
      <c r="AW10473" t="s">
        <v>72741</v>
      </c>
      <c r="BB10473" t="s">
        <v>72742</v>
      </c>
    </row>
    <row r="10474" spans="49:54" x14ac:dyDescent="0.3">
      <c r="AW10474" t="s">
        <v>72743</v>
      </c>
      <c r="BB10474" t="s">
        <v>72744</v>
      </c>
    </row>
    <row r="10475" spans="49:54" x14ac:dyDescent="0.3">
      <c r="AW10475" t="s">
        <v>72745</v>
      </c>
      <c r="BB10475" t="s">
        <v>72746</v>
      </c>
    </row>
    <row r="10476" spans="49:54" x14ac:dyDescent="0.3">
      <c r="AW10476" t="s">
        <v>72747</v>
      </c>
      <c r="BB10476" t="s">
        <v>72748</v>
      </c>
    </row>
    <row r="10477" spans="49:54" x14ac:dyDescent="0.3">
      <c r="AW10477" t="s">
        <v>72749</v>
      </c>
      <c r="BB10477" t="s">
        <v>72750</v>
      </c>
    </row>
    <row r="10478" spans="49:54" x14ac:dyDescent="0.3">
      <c r="AW10478" t="s">
        <v>72751</v>
      </c>
      <c r="BB10478" t="s">
        <v>72752</v>
      </c>
    </row>
    <row r="10479" spans="49:54" x14ac:dyDescent="0.3">
      <c r="AW10479" t="s">
        <v>72753</v>
      </c>
      <c r="BB10479" t="s">
        <v>72754</v>
      </c>
    </row>
    <row r="10480" spans="49:54" x14ac:dyDescent="0.3">
      <c r="AW10480" t="s">
        <v>72755</v>
      </c>
      <c r="BB10480" t="s">
        <v>72756</v>
      </c>
    </row>
    <row r="10481" spans="49:54" x14ac:dyDescent="0.3">
      <c r="AW10481" t="s">
        <v>72757</v>
      </c>
      <c r="BB10481" t="s">
        <v>72758</v>
      </c>
    </row>
    <row r="10482" spans="49:54" x14ac:dyDescent="0.3">
      <c r="AW10482" t="s">
        <v>72759</v>
      </c>
      <c r="BB10482" t="s">
        <v>72760</v>
      </c>
    </row>
    <row r="10483" spans="49:54" x14ac:dyDescent="0.3">
      <c r="AW10483" t="s">
        <v>72761</v>
      </c>
      <c r="BB10483" t="s">
        <v>72762</v>
      </c>
    </row>
    <row r="10484" spans="49:54" x14ac:dyDescent="0.3">
      <c r="AW10484" t="s">
        <v>72763</v>
      </c>
      <c r="BB10484" t="s">
        <v>72764</v>
      </c>
    </row>
    <row r="10485" spans="49:54" x14ac:dyDescent="0.3">
      <c r="AW10485" t="s">
        <v>72765</v>
      </c>
      <c r="BB10485" t="s">
        <v>72766</v>
      </c>
    </row>
    <row r="10486" spans="49:54" x14ac:dyDescent="0.3">
      <c r="AW10486" t="s">
        <v>72767</v>
      </c>
      <c r="BB10486" t="s">
        <v>72768</v>
      </c>
    </row>
    <row r="10487" spans="49:54" x14ac:dyDescent="0.3">
      <c r="AW10487" t="s">
        <v>72769</v>
      </c>
      <c r="BB10487" t="s">
        <v>72770</v>
      </c>
    </row>
    <row r="10488" spans="49:54" x14ac:dyDescent="0.3">
      <c r="AW10488" t="s">
        <v>72771</v>
      </c>
      <c r="BB10488" t="s">
        <v>72772</v>
      </c>
    </row>
    <row r="10489" spans="49:54" x14ac:dyDescent="0.3">
      <c r="AW10489" t="s">
        <v>72773</v>
      </c>
      <c r="BB10489" t="s">
        <v>72774</v>
      </c>
    </row>
    <row r="10490" spans="49:54" x14ac:dyDescent="0.3">
      <c r="AW10490" t="s">
        <v>72775</v>
      </c>
      <c r="BB10490" t="s">
        <v>72776</v>
      </c>
    </row>
    <row r="10491" spans="49:54" x14ac:dyDescent="0.3">
      <c r="AW10491" t="s">
        <v>72777</v>
      </c>
      <c r="BB10491" t="s">
        <v>72778</v>
      </c>
    </row>
    <row r="10492" spans="49:54" x14ac:dyDescent="0.3">
      <c r="AW10492" t="s">
        <v>72779</v>
      </c>
      <c r="BB10492" t="s">
        <v>72780</v>
      </c>
    </row>
    <row r="10493" spans="49:54" x14ac:dyDescent="0.3">
      <c r="AW10493" t="s">
        <v>72781</v>
      </c>
      <c r="BB10493" t="s">
        <v>72782</v>
      </c>
    </row>
    <row r="10494" spans="49:54" x14ac:dyDescent="0.3">
      <c r="AW10494" t="s">
        <v>72783</v>
      </c>
      <c r="BB10494" t="s">
        <v>72784</v>
      </c>
    </row>
    <row r="10495" spans="49:54" x14ac:dyDescent="0.3">
      <c r="AW10495" t="s">
        <v>72785</v>
      </c>
      <c r="BB10495" t="s">
        <v>72786</v>
      </c>
    </row>
    <row r="10496" spans="49:54" x14ac:dyDescent="0.3">
      <c r="AW10496" t="s">
        <v>72787</v>
      </c>
      <c r="BB10496" t="s">
        <v>72788</v>
      </c>
    </row>
    <row r="10497" spans="49:54" x14ac:dyDescent="0.3">
      <c r="AW10497" t="s">
        <v>72789</v>
      </c>
      <c r="BB10497" t="s">
        <v>72790</v>
      </c>
    </row>
    <row r="10498" spans="49:54" x14ac:dyDescent="0.3">
      <c r="AW10498" t="s">
        <v>72791</v>
      </c>
      <c r="BB10498" t="s">
        <v>72792</v>
      </c>
    </row>
    <row r="10499" spans="49:54" x14ac:dyDescent="0.3">
      <c r="AW10499" t="s">
        <v>72793</v>
      </c>
      <c r="BB10499" t="s">
        <v>72794</v>
      </c>
    </row>
    <row r="10500" spans="49:54" x14ac:dyDescent="0.3">
      <c r="AW10500" t="s">
        <v>72795</v>
      </c>
      <c r="BB10500" t="s">
        <v>72796</v>
      </c>
    </row>
    <row r="10501" spans="49:54" x14ac:dyDescent="0.3">
      <c r="AW10501" t="s">
        <v>72797</v>
      </c>
      <c r="BB10501" t="s">
        <v>72798</v>
      </c>
    </row>
    <row r="10502" spans="49:54" x14ac:dyDescent="0.3">
      <c r="AW10502" t="s">
        <v>72799</v>
      </c>
      <c r="BB10502" t="s">
        <v>72800</v>
      </c>
    </row>
    <row r="10503" spans="49:54" x14ac:dyDescent="0.3">
      <c r="AW10503" t="s">
        <v>72801</v>
      </c>
      <c r="BB10503" t="s">
        <v>1146</v>
      </c>
    </row>
    <row r="10504" spans="49:54" x14ac:dyDescent="0.3">
      <c r="AW10504" t="s">
        <v>72802</v>
      </c>
      <c r="BB10504" t="s">
        <v>72803</v>
      </c>
    </row>
    <row r="10505" spans="49:54" x14ac:dyDescent="0.3">
      <c r="AW10505" t="s">
        <v>72804</v>
      </c>
      <c r="BB10505" t="s">
        <v>72805</v>
      </c>
    </row>
    <row r="10506" spans="49:54" x14ac:dyDescent="0.3">
      <c r="AW10506" t="s">
        <v>72806</v>
      </c>
      <c r="BB10506" t="s">
        <v>72807</v>
      </c>
    </row>
    <row r="10507" spans="49:54" x14ac:dyDescent="0.3">
      <c r="AW10507" t="s">
        <v>72808</v>
      </c>
      <c r="BB10507" t="s">
        <v>72809</v>
      </c>
    </row>
    <row r="10508" spans="49:54" x14ac:dyDescent="0.3">
      <c r="AW10508" t="s">
        <v>72810</v>
      </c>
      <c r="BB10508" t="s">
        <v>72811</v>
      </c>
    </row>
    <row r="10509" spans="49:54" x14ac:dyDescent="0.3">
      <c r="AW10509" t="s">
        <v>72812</v>
      </c>
      <c r="BB10509" t="s">
        <v>72813</v>
      </c>
    </row>
    <row r="10510" spans="49:54" x14ac:dyDescent="0.3">
      <c r="AW10510" t="s">
        <v>72814</v>
      </c>
      <c r="BB10510" t="s">
        <v>72815</v>
      </c>
    </row>
    <row r="10511" spans="49:54" x14ac:dyDescent="0.3">
      <c r="AW10511" t="s">
        <v>72816</v>
      </c>
      <c r="BB10511" t="s">
        <v>72817</v>
      </c>
    </row>
    <row r="10512" spans="49:54" x14ac:dyDescent="0.3">
      <c r="AW10512" t="s">
        <v>72818</v>
      </c>
      <c r="BB10512" t="s">
        <v>72819</v>
      </c>
    </row>
    <row r="10513" spans="49:54" x14ac:dyDescent="0.3">
      <c r="AW10513" t="s">
        <v>72820</v>
      </c>
      <c r="BB10513" t="s">
        <v>72821</v>
      </c>
    </row>
    <row r="10514" spans="49:54" x14ac:dyDescent="0.3">
      <c r="AW10514" t="s">
        <v>72822</v>
      </c>
      <c r="BB10514" t="s">
        <v>72823</v>
      </c>
    </row>
    <row r="10515" spans="49:54" x14ac:dyDescent="0.3">
      <c r="AW10515" t="s">
        <v>72824</v>
      </c>
      <c r="BB10515" t="s">
        <v>72825</v>
      </c>
    </row>
    <row r="10516" spans="49:54" x14ac:dyDescent="0.3">
      <c r="AW10516" t="s">
        <v>72826</v>
      </c>
      <c r="BB10516" t="s">
        <v>72827</v>
      </c>
    </row>
    <row r="10517" spans="49:54" x14ac:dyDescent="0.3">
      <c r="AW10517" t="s">
        <v>72828</v>
      </c>
      <c r="BB10517" t="s">
        <v>72829</v>
      </c>
    </row>
    <row r="10518" spans="49:54" x14ac:dyDescent="0.3">
      <c r="AW10518" t="s">
        <v>72830</v>
      </c>
      <c r="BB10518" t="s">
        <v>72831</v>
      </c>
    </row>
    <row r="10519" spans="49:54" x14ac:dyDescent="0.3">
      <c r="AW10519" t="s">
        <v>72832</v>
      </c>
      <c r="BB10519" t="s">
        <v>72833</v>
      </c>
    </row>
    <row r="10520" spans="49:54" x14ac:dyDescent="0.3">
      <c r="AW10520" t="s">
        <v>72834</v>
      </c>
      <c r="BB10520" t="s">
        <v>72835</v>
      </c>
    </row>
    <row r="10521" spans="49:54" x14ac:dyDescent="0.3">
      <c r="AW10521" t="s">
        <v>72836</v>
      </c>
      <c r="BB10521" t="s">
        <v>72837</v>
      </c>
    </row>
    <row r="10522" spans="49:54" x14ac:dyDescent="0.3">
      <c r="AW10522" t="s">
        <v>72838</v>
      </c>
      <c r="BB10522" t="s">
        <v>72839</v>
      </c>
    </row>
    <row r="10523" spans="49:54" x14ac:dyDescent="0.3">
      <c r="AW10523" t="s">
        <v>72840</v>
      </c>
      <c r="BB10523" t="s">
        <v>72841</v>
      </c>
    </row>
    <row r="10524" spans="49:54" x14ac:dyDescent="0.3">
      <c r="AW10524" t="s">
        <v>72842</v>
      </c>
      <c r="BB10524" t="s">
        <v>72843</v>
      </c>
    </row>
    <row r="10525" spans="49:54" x14ac:dyDescent="0.3">
      <c r="AW10525" t="s">
        <v>72844</v>
      </c>
      <c r="BB10525" t="s">
        <v>72845</v>
      </c>
    </row>
    <row r="10526" spans="49:54" x14ac:dyDescent="0.3">
      <c r="AW10526" t="s">
        <v>72846</v>
      </c>
      <c r="BB10526" t="s">
        <v>72847</v>
      </c>
    </row>
    <row r="10527" spans="49:54" x14ac:dyDescent="0.3">
      <c r="AW10527" t="s">
        <v>72848</v>
      </c>
      <c r="BB10527" t="s">
        <v>72849</v>
      </c>
    </row>
    <row r="10528" spans="49:54" x14ac:dyDescent="0.3">
      <c r="AW10528" t="s">
        <v>72850</v>
      </c>
      <c r="BB10528" t="s">
        <v>72851</v>
      </c>
    </row>
    <row r="10529" spans="49:54" x14ac:dyDescent="0.3">
      <c r="AW10529" t="s">
        <v>72852</v>
      </c>
      <c r="BB10529" t="s">
        <v>72853</v>
      </c>
    </row>
    <row r="10530" spans="49:54" x14ac:dyDescent="0.3">
      <c r="AW10530" t="s">
        <v>72854</v>
      </c>
      <c r="BB10530" t="s">
        <v>72855</v>
      </c>
    </row>
    <row r="10531" spans="49:54" x14ac:dyDescent="0.3">
      <c r="AW10531" t="s">
        <v>72856</v>
      </c>
      <c r="BB10531" t="s">
        <v>72857</v>
      </c>
    </row>
    <row r="10532" spans="49:54" x14ac:dyDescent="0.3">
      <c r="AW10532" t="s">
        <v>34738</v>
      </c>
      <c r="BB10532" t="s">
        <v>72858</v>
      </c>
    </row>
    <row r="10533" spans="49:54" x14ac:dyDescent="0.3">
      <c r="AW10533" t="s">
        <v>72859</v>
      </c>
      <c r="BB10533" t="s">
        <v>72860</v>
      </c>
    </row>
    <row r="10534" spans="49:54" x14ac:dyDescent="0.3">
      <c r="AW10534" t="s">
        <v>72861</v>
      </c>
      <c r="BB10534" t="s">
        <v>72862</v>
      </c>
    </row>
    <row r="10535" spans="49:54" x14ac:dyDescent="0.3">
      <c r="AW10535" t="s">
        <v>72863</v>
      </c>
      <c r="BB10535" t="s">
        <v>72864</v>
      </c>
    </row>
    <row r="10536" spans="49:54" x14ac:dyDescent="0.3">
      <c r="AW10536" t="s">
        <v>72865</v>
      </c>
      <c r="BB10536" t="s">
        <v>72866</v>
      </c>
    </row>
    <row r="10537" spans="49:54" x14ac:dyDescent="0.3">
      <c r="AW10537" t="s">
        <v>72867</v>
      </c>
      <c r="BB10537" t="s">
        <v>72868</v>
      </c>
    </row>
    <row r="10538" spans="49:54" x14ac:dyDescent="0.3">
      <c r="AW10538" t="s">
        <v>72869</v>
      </c>
      <c r="BB10538" t="s">
        <v>72870</v>
      </c>
    </row>
    <row r="10539" spans="49:54" x14ac:dyDescent="0.3">
      <c r="AW10539" t="s">
        <v>72871</v>
      </c>
      <c r="BB10539" t="s">
        <v>72872</v>
      </c>
    </row>
    <row r="10540" spans="49:54" x14ac:dyDescent="0.3">
      <c r="AW10540" t="s">
        <v>72873</v>
      </c>
      <c r="BB10540" t="s">
        <v>72874</v>
      </c>
    </row>
    <row r="10541" spans="49:54" x14ac:dyDescent="0.3">
      <c r="AW10541" t="s">
        <v>72875</v>
      </c>
      <c r="BB10541" t="s">
        <v>72876</v>
      </c>
    </row>
    <row r="10542" spans="49:54" x14ac:dyDescent="0.3">
      <c r="AW10542" t="s">
        <v>72877</v>
      </c>
      <c r="BB10542" t="s">
        <v>72878</v>
      </c>
    </row>
    <row r="10543" spans="49:54" x14ac:dyDescent="0.3">
      <c r="AW10543" t="s">
        <v>72879</v>
      </c>
      <c r="BB10543" t="s">
        <v>72880</v>
      </c>
    </row>
    <row r="10544" spans="49:54" x14ac:dyDescent="0.3">
      <c r="AW10544" t="s">
        <v>72881</v>
      </c>
      <c r="BB10544" t="s">
        <v>72882</v>
      </c>
    </row>
    <row r="10545" spans="49:54" x14ac:dyDescent="0.3">
      <c r="AW10545" t="s">
        <v>72883</v>
      </c>
      <c r="BB10545" t="s">
        <v>72884</v>
      </c>
    </row>
    <row r="10546" spans="49:54" x14ac:dyDescent="0.3">
      <c r="AW10546" t="s">
        <v>72885</v>
      </c>
      <c r="BB10546" t="s">
        <v>72886</v>
      </c>
    </row>
    <row r="10547" spans="49:54" x14ac:dyDescent="0.3">
      <c r="AW10547" t="s">
        <v>72887</v>
      </c>
      <c r="BB10547" t="s">
        <v>72888</v>
      </c>
    </row>
    <row r="10548" spans="49:54" x14ac:dyDescent="0.3">
      <c r="AW10548" t="s">
        <v>72889</v>
      </c>
      <c r="BB10548" t="s">
        <v>72890</v>
      </c>
    </row>
    <row r="10549" spans="49:54" x14ac:dyDescent="0.3">
      <c r="AW10549" t="s">
        <v>72891</v>
      </c>
      <c r="BB10549" t="s">
        <v>72892</v>
      </c>
    </row>
    <row r="10550" spans="49:54" x14ac:dyDescent="0.3">
      <c r="AW10550" t="s">
        <v>72893</v>
      </c>
      <c r="BB10550" t="s">
        <v>72894</v>
      </c>
    </row>
    <row r="10551" spans="49:54" x14ac:dyDescent="0.3">
      <c r="AW10551" t="s">
        <v>72895</v>
      </c>
      <c r="BB10551" t="s">
        <v>72896</v>
      </c>
    </row>
    <row r="10552" spans="49:54" x14ac:dyDescent="0.3">
      <c r="AW10552" t="s">
        <v>72897</v>
      </c>
      <c r="BB10552" t="s">
        <v>72898</v>
      </c>
    </row>
    <row r="10553" spans="49:54" x14ac:dyDescent="0.3">
      <c r="AW10553" t="s">
        <v>72899</v>
      </c>
      <c r="BB10553" t="s">
        <v>72900</v>
      </c>
    </row>
    <row r="10554" spans="49:54" x14ac:dyDescent="0.3">
      <c r="AW10554" t="s">
        <v>72901</v>
      </c>
      <c r="BB10554" t="s">
        <v>72902</v>
      </c>
    </row>
    <row r="10555" spans="49:54" x14ac:dyDescent="0.3">
      <c r="AW10555" t="s">
        <v>72903</v>
      </c>
      <c r="BB10555" t="s">
        <v>41007</v>
      </c>
    </row>
    <row r="10556" spans="49:54" x14ac:dyDescent="0.3">
      <c r="AW10556" t="s">
        <v>72904</v>
      </c>
      <c r="BB10556" t="s">
        <v>72905</v>
      </c>
    </row>
    <row r="10557" spans="49:54" x14ac:dyDescent="0.3">
      <c r="AW10557" t="s">
        <v>72906</v>
      </c>
      <c r="BB10557" t="s">
        <v>72907</v>
      </c>
    </row>
    <row r="10558" spans="49:54" x14ac:dyDescent="0.3">
      <c r="AW10558" t="s">
        <v>72908</v>
      </c>
      <c r="BB10558" t="s">
        <v>72909</v>
      </c>
    </row>
    <row r="10559" spans="49:54" x14ac:dyDescent="0.3">
      <c r="AW10559" t="s">
        <v>72910</v>
      </c>
      <c r="BB10559" t="s">
        <v>72911</v>
      </c>
    </row>
    <row r="10560" spans="49:54" x14ac:dyDescent="0.3">
      <c r="AW10560" t="s">
        <v>72912</v>
      </c>
      <c r="BB10560" t="s">
        <v>72913</v>
      </c>
    </row>
    <row r="10561" spans="49:54" x14ac:dyDescent="0.3">
      <c r="AW10561" t="s">
        <v>72914</v>
      </c>
      <c r="BB10561" t="s">
        <v>72915</v>
      </c>
    </row>
    <row r="10562" spans="49:54" x14ac:dyDescent="0.3">
      <c r="AW10562" t="s">
        <v>72916</v>
      </c>
      <c r="BB10562" t="s">
        <v>72917</v>
      </c>
    </row>
    <row r="10563" spans="49:54" x14ac:dyDescent="0.3">
      <c r="AW10563" t="s">
        <v>72918</v>
      </c>
      <c r="BB10563" t="s">
        <v>72919</v>
      </c>
    </row>
    <row r="10564" spans="49:54" x14ac:dyDescent="0.3">
      <c r="AW10564" t="s">
        <v>72920</v>
      </c>
      <c r="BB10564" t="s">
        <v>72921</v>
      </c>
    </row>
    <row r="10565" spans="49:54" x14ac:dyDescent="0.3">
      <c r="AW10565" t="s">
        <v>72922</v>
      </c>
      <c r="BB10565" t="s">
        <v>72923</v>
      </c>
    </row>
    <row r="10566" spans="49:54" x14ac:dyDescent="0.3">
      <c r="AW10566" t="s">
        <v>72924</v>
      </c>
      <c r="BB10566" t="s">
        <v>72925</v>
      </c>
    </row>
    <row r="10567" spans="49:54" x14ac:dyDescent="0.3">
      <c r="AW10567" t="s">
        <v>72926</v>
      </c>
      <c r="BB10567" t="s">
        <v>72927</v>
      </c>
    </row>
    <row r="10568" spans="49:54" x14ac:dyDescent="0.3">
      <c r="AW10568" t="s">
        <v>72928</v>
      </c>
      <c r="BB10568" t="s">
        <v>72929</v>
      </c>
    </row>
    <row r="10569" spans="49:54" x14ac:dyDescent="0.3">
      <c r="AW10569" t="s">
        <v>72930</v>
      </c>
      <c r="BB10569" t="s">
        <v>72931</v>
      </c>
    </row>
    <row r="10570" spans="49:54" x14ac:dyDescent="0.3">
      <c r="AW10570" t="s">
        <v>72932</v>
      </c>
      <c r="BB10570" t="s">
        <v>72933</v>
      </c>
    </row>
    <row r="10571" spans="49:54" x14ac:dyDescent="0.3">
      <c r="AW10571" t="s">
        <v>72934</v>
      </c>
      <c r="BB10571" t="s">
        <v>72935</v>
      </c>
    </row>
    <row r="10572" spans="49:54" x14ac:dyDescent="0.3">
      <c r="AW10572" t="s">
        <v>72936</v>
      </c>
      <c r="BB10572" t="s">
        <v>72937</v>
      </c>
    </row>
    <row r="10573" spans="49:54" x14ac:dyDescent="0.3">
      <c r="AW10573" t="s">
        <v>72938</v>
      </c>
      <c r="BB10573" t="s">
        <v>72939</v>
      </c>
    </row>
    <row r="10574" spans="49:54" x14ac:dyDescent="0.3">
      <c r="AW10574" t="s">
        <v>72940</v>
      </c>
      <c r="BB10574" t="s">
        <v>72941</v>
      </c>
    </row>
    <row r="10575" spans="49:54" x14ac:dyDescent="0.3">
      <c r="AW10575" t="s">
        <v>72942</v>
      </c>
      <c r="BB10575" t="s">
        <v>72943</v>
      </c>
    </row>
    <row r="10576" spans="49:54" x14ac:dyDescent="0.3">
      <c r="AW10576" t="s">
        <v>72944</v>
      </c>
      <c r="BB10576" t="s">
        <v>72945</v>
      </c>
    </row>
    <row r="10577" spans="49:54" x14ac:dyDescent="0.3">
      <c r="AW10577" t="s">
        <v>72946</v>
      </c>
      <c r="BB10577" t="s">
        <v>72947</v>
      </c>
    </row>
    <row r="10578" spans="49:54" x14ac:dyDescent="0.3">
      <c r="AW10578" t="s">
        <v>72948</v>
      </c>
      <c r="BB10578" t="s">
        <v>72949</v>
      </c>
    </row>
    <row r="10579" spans="49:54" x14ac:dyDescent="0.3">
      <c r="AW10579" t="s">
        <v>72950</v>
      </c>
      <c r="BB10579" t="s">
        <v>72951</v>
      </c>
    </row>
    <row r="10580" spans="49:54" x14ac:dyDescent="0.3">
      <c r="AW10580" t="s">
        <v>72952</v>
      </c>
      <c r="BB10580" t="s">
        <v>72953</v>
      </c>
    </row>
    <row r="10581" spans="49:54" x14ac:dyDescent="0.3">
      <c r="AW10581" t="s">
        <v>72954</v>
      </c>
      <c r="BB10581" t="s">
        <v>72955</v>
      </c>
    </row>
    <row r="10582" spans="49:54" x14ac:dyDescent="0.3">
      <c r="AW10582" t="s">
        <v>72956</v>
      </c>
      <c r="BB10582" t="s">
        <v>72957</v>
      </c>
    </row>
    <row r="10583" spans="49:54" x14ac:dyDescent="0.3">
      <c r="AW10583" t="s">
        <v>72958</v>
      </c>
      <c r="BB10583" t="s">
        <v>72959</v>
      </c>
    </row>
    <row r="10584" spans="49:54" x14ac:dyDescent="0.3">
      <c r="AW10584" t="s">
        <v>72960</v>
      </c>
      <c r="BB10584" t="s">
        <v>72961</v>
      </c>
    </row>
    <row r="10585" spans="49:54" x14ac:dyDescent="0.3">
      <c r="AW10585" t="s">
        <v>72962</v>
      </c>
      <c r="BB10585" t="s">
        <v>72963</v>
      </c>
    </row>
    <row r="10586" spans="49:54" x14ac:dyDescent="0.3">
      <c r="AW10586" t="s">
        <v>72964</v>
      </c>
      <c r="BB10586" t="s">
        <v>72965</v>
      </c>
    </row>
    <row r="10587" spans="49:54" x14ac:dyDescent="0.3">
      <c r="AW10587" t="s">
        <v>72966</v>
      </c>
      <c r="BB10587" t="s">
        <v>72967</v>
      </c>
    </row>
    <row r="10588" spans="49:54" x14ac:dyDescent="0.3">
      <c r="AW10588" t="s">
        <v>72968</v>
      </c>
      <c r="BB10588" t="s">
        <v>72969</v>
      </c>
    </row>
    <row r="10589" spans="49:54" x14ac:dyDescent="0.3">
      <c r="AW10589" t="s">
        <v>72970</v>
      </c>
      <c r="BB10589" t="s">
        <v>72971</v>
      </c>
    </row>
    <row r="10590" spans="49:54" x14ac:dyDescent="0.3">
      <c r="AW10590" t="s">
        <v>72972</v>
      </c>
      <c r="BB10590" t="s">
        <v>72973</v>
      </c>
    </row>
    <row r="10591" spans="49:54" x14ac:dyDescent="0.3">
      <c r="AW10591" t="s">
        <v>72974</v>
      </c>
      <c r="BB10591" t="s">
        <v>72975</v>
      </c>
    </row>
    <row r="10592" spans="49:54" x14ac:dyDescent="0.3">
      <c r="AW10592" t="s">
        <v>72976</v>
      </c>
      <c r="BB10592" t="s">
        <v>72977</v>
      </c>
    </row>
    <row r="10593" spans="49:54" x14ac:dyDescent="0.3">
      <c r="AW10593" t="s">
        <v>72978</v>
      </c>
      <c r="BB10593" t="s">
        <v>72979</v>
      </c>
    </row>
    <row r="10594" spans="49:54" x14ac:dyDescent="0.3">
      <c r="AW10594" t="s">
        <v>72980</v>
      </c>
      <c r="BB10594" t="s">
        <v>72981</v>
      </c>
    </row>
    <row r="10595" spans="49:54" x14ac:dyDescent="0.3">
      <c r="AW10595" t="s">
        <v>72982</v>
      </c>
      <c r="BB10595" t="s">
        <v>72983</v>
      </c>
    </row>
    <row r="10596" spans="49:54" x14ac:dyDescent="0.3">
      <c r="AW10596" t="s">
        <v>72984</v>
      </c>
      <c r="BB10596" t="s">
        <v>72985</v>
      </c>
    </row>
    <row r="10597" spans="49:54" x14ac:dyDescent="0.3">
      <c r="AW10597" t="s">
        <v>72986</v>
      </c>
      <c r="BB10597" t="s">
        <v>72987</v>
      </c>
    </row>
    <row r="10598" spans="49:54" x14ac:dyDescent="0.3">
      <c r="AW10598" t="s">
        <v>72988</v>
      </c>
      <c r="BB10598" t="s">
        <v>72989</v>
      </c>
    </row>
    <row r="10599" spans="49:54" x14ac:dyDescent="0.3">
      <c r="AW10599" t="s">
        <v>72990</v>
      </c>
      <c r="BB10599" t="s">
        <v>72991</v>
      </c>
    </row>
    <row r="10600" spans="49:54" x14ac:dyDescent="0.3">
      <c r="AW10600" t="s">
        <v>72992</v>
      </c>
      <c r="BB10600" t="s">
        <v>72993</v>
      </c>
    </row>
    <row r="10601" spans="49:54" x14ac:dyDescent="0.3">
      <c r="AW10601" t="s">
        <v>72994</v>
      </c>
      <c r="BB10601" t="s">
        <v>72995</v>
      </c>
    </row>
    <row r="10602" spans="49:54" x14ac:dyDescent="0.3">
      <c r="AW10602" t="s">
        <v>72996</v>
      </c>
      <c r="BB10602" t="s">
        <v>72997</v>
      </c>
    </row>
    <row r="10603" spans="49:54" x14ac:dyDescent="0.3">
      <c r="AW10603" t="s">
        <v>72998</v>
      </c>
      <c r="BB10603" t="s">
        <v>72999</v>
      </c>
    </row>
    <row r="10604" spans="49:54" x14ac:dyDescent="0.3">
      <c r="AW10604" t="s">
        <v>73000</v>
      </c>
      <c r="BB10604" t="s">
        <v>73001</v>
      </c>
    </row>
    <row r="10605" spans="49:54" x14ac:dyDescent="0.3">
      <c r="AW10605" t="s">
        <v>73002</v>
      </c>
      <c r="BB10605" t="s">
        <v>73003</v>
      </c>
    </row>
    <row r="10606" spans="49:54" x14ac:dyDescent="0.3">
      <c r="AW10606" t="s">
        <v>73004</v>
      </c>
      <c r="BB10606" t="s">
        <v>73005</v>
      </c>
    </row>
    <row r="10607" spans="49:54" x14ac:dyDescent="0.3">
      <c r="AW10607" t="s">
        <v>73006</v>
      </c>
      <c r="BB10607" t="s">
        <v>73007</v>
      </c>
    </row>
    <row r="10608" spans="49:54" x14ac:dyDescent="0.3">
      <c r="AW10608" t="s">
        <v>73008</v>
      </c>
      <c r="BB10608" t="s">
        <v>73009</v>
      </c>
    </row>
    <row r="10609" spans="49:54" x14ac:dyDescent="0.3">
      <c r="AW10609" t="s">
        <v>73010</v>
      </c>
      <c r="BB10609" t="s">
        <v>73011</v>
      </c>
    </row>
    <row r="10610" spans="49:54" x14ac:dyDescent="0.3">
      <c r="AW10610" t="s">
        <v>73012</v>
      </c>
      <c r="BB10610" t="s">
        <v>73013</v>
      </c>
    </row>
    <row r="10611" spans="49:54" x14ac:dyDescent="0.3">
      <c r="AW10611" t="s">
        <v>73014</v>
      </c>
      <c r="BB10611" t="s">
        <v>73015</v>
      </c>
    </row>
    <row r="10612" spans="49:54" x14ac:dyDescent="0.3">
      <c r="AW10612" t="s">
        <v>73016</v>
      </c>
      <c r="BB10612" t="s">
        <v>73017</v>
      </c>
    </row>
    <row r="10613" spans="49:54" x14ac:dyDescent="0.3">
      <c r="AW10613" t="s">
        <v>73018</v>
      </c>
      <c r="BB10613" t="s">
        <v>73019</v>
      </c>
    </row>
    <row r="10614" spans="49:54" x14ac:dyDescent="0.3">
      <c r="AW10614" t="s">
        <v>73020</v>
      </c>
      <c r="BB10614" t="s">
        <v>73021</v>
      </c>
    </row>
    <row r="10615" spans="49:54" x14ac:dyDescent="0.3">
      <c r="AW10615" t="s">
        <v>73022</v>
      </c>
      <c r="BB10615" t="s">
        <v>73023</v>
      </c>
    </row>
    <row r="10616" spans="49:54" x14ac:dyDescent="0.3">
      <c r="AW10616" t="s">
        <v>73024</v>
      </c>
      <c r="BB10616" t="s">
        <v>73025</v>
      </c>
    </row>
    <row r="10617" spans="49:54" x14ac:dyDescent="0.3">
      <c r="AW10617" t="s">
        <v>73026</v>
      </c>
      <c r="BB10617" t="s">
        <v>73027</v>
      </c>
    </row>
    <row r="10618" spans="49:54" x14ac:dyDescent="0.3">
      <c r="AW10618" t="s">
        <v>73028</v>
      </c>
      <c r="BB10618" t="s">
        <v>73029</v>
      </c>
    </row>
    <row r="10619" spans="49:54" x14ac:dyDescent="0.3">
      <c r="AW10619" t="s">
        <v>73030</v>
      </c>
      <c r="BB10619" t="s">
        <v>73031</v>
      </c>
    </row>
    <row r="10620" spans="49:54" x14ac:dyDescent="0.3">
      <c r="AW10620" t="s">
        <v>73032</v>
      </c>
      <c r="BB10620" t="s">
        <v>73033</v>
      </c>
    </row>
    <row r="10621" spans="49:54" x14ac:dyDescent="0.3">
      <c r="AW10621" t="s">
        <v>73034</v>
      </c>
      <c r="BB10621" t="s">
        <v>73035</v>
      </c>
    </row>
    <row r="10622" spans="49:54" x14ac:dyDescent="0.3">
      <c r="AW10622" t="s">
        <v>73036</v>
      </c>
      <c r="BB10622" t="s">
        <v>73037</v>
      </c>
    </row>
    <row r="10623" spans="49:54" x14ac:dyDescent="0.3">
      <c r="AW10623" t="s">
        <v>73038</v>
      </c>
      <c r="BB10623" t="s">
        <v>73039</v>
      </c>
    </row>
    <row r="10624" spans="49:54" x14ac:dyDescent="0.3">
      <c r="AW10624" t="s">
        <v>73040</v>
      </c>
      <c r="BB10624" t="s">
        <v>73041</v>
      </c>
    </row>
    <row r="10625" spans="54:54" x14ac:dyDescent="0.3">
      <c r="BB10625" t="s">
        <v>73042</v>
      </c>
    </row>
    <row r="10626" spans="54:54" x14ac:dyDescent="0.3">
      <c r="BB10626" t="s">
        <v>73043</v>
      </c>
    </row>
    <row r="10627" spans="54:54" x14ac:dyDescent="0.3">
      <c r="BB10627" t="s">
        <v>73044</v>
      </c>
    </row>
    <row r="10628" spans="54:54" x14ac:dyDescent="0.3">
      <c r="BB10628" t="s">
        <v>73045</v>
      </c>
    </row>
    <row r="10629" spans="54:54" x14ac:dyDescent="0.3">
      <c r="BB10629" t="s">
        <v>73046</v>
      </c>
    </row>
    <row r="10630" spans="54:54" x14ac:dyDescent="0.3">
      <c r="BB10630" t="s">
        <v>73047</v>
      </c>
    </row>
    <row r="10631" spans="54:54" x14ac:dyDescent="0.3">
      <c r="BB10631" t="s">
        <v>73048</v>
      </c>
    </row>
    <row r="10632" spans="54:54" x14ac:dyDescent="0.3">
      <c r="BB10632" t="s">
        <v>73049</v>
      </c>
    </row>
    <row r="10633" spans="54:54" x14ac:dyDescent="0.3">
      <c r="BB10633" t="s">
        <v>73050</v>
      </c>
    </row>
    <row r="10634" spans="54:54" x14ac:dyDescent="0.3">
      <c r="BB10634" t="s">
        <v>73051</v>
      </c>
    </row>
    <row r="10635" spans="54:54" x14ac:dyDescent="0.3">
      <c r="BB10635" t="s">
        <v>73052</v>
      </c>
    </row>
    <row r="10636" spans="54:54" x14ac:dyDescent="0.3">
      <c r="BB10636" t="s">
        <v>73053</v>
      </c>
    </row>
    <row r="10637" spans="54:54" x14ac:dyDescent="0.3">
      <c r="BB10637" t="s">
        <v>73054</v>
      </c>
    </row>
    <row r="10638" spans="54:54" x14ac:dyDescent="0.3">
      <c r="BB10638" t="s">
        <v>73055</v>
      </c>
    </row>
    <row r="10639" spans="54:54" x14ac:dyDescent="0.3">
      <c r="BB10639" t="s">
        <v>73056</v>
      </c>
    </row>
    <row r="10640" spans="54:54" x14ac:dyDescent="0.3">
      <c r="BB10640" t="s">
        <v>73057</v>
      </c>
    </row>
    <row r="10641" spans="54:54" x14ac:dyDescent="0.3">
      <c r="BB10641" t="s">
        <v>73058</v>
      </c>
    </row>
    <row r="10642" spans="54:54" x14ac:dyDescent="0.3">
      <c r="BB10642" t="s">
        <v>73059</v>
      </c>
    </row>
    <row r="10643" spans="54:54" x14ac:dyDescent="0.3">
      <c r="BB10643" t="s">
        <v>73060</v>
      </c>
    </row>
    <row r="10644" spans="54:54" x14ac:dyDescent="0.3">
      <c r="BB10644" t="s">
        <v>73061</v>
      </c>
    </row>
    <row r="10645" spans="54:54" x14ac:dyDescent="0.3">
      <c r="BB10645" t="s">
        <v>73062</v>
      </c>
    </row>
    <row r="10646" spans="54:54" x14ac:dyDescent="0.3">
      <c r="BB10646" t="s">
        <v>73063</v>
      </c>
    </row>
    <row r="10647" spans="54:54" x14ac:dyDescent="0.3">
      <c r="BB10647" t="s">
        <v>73064</v>
      </c>
    </row>
    <row r="10648" spans="54:54" x14ac:dyDescent="0.3">
      <c r="BB10648" t="s">
        <v>73065</v>
      </c>
    </row>
    <row r="10649" spans="54:54" x14ac:dyDescent="0.3">
      <c r="BB10649" t="s">
        <v>73066</v>
      </c>
    </row>
    <row r="10650" spans="54:54" x14ac:dyDescent="0.3">
      <c r="BB10650" t="s">
        <v>73067</v>
      </c>
    </row>
    <row r="10651" spans="54:54" x14ac:dyDescent="0.3">
      <c r="BB10651" t="s">
        <v>73068</v>
      </c>
    </row>
    <row r="10652" spans="54:54" x14ac:dyDescent="0.3">
      <c r="BB10652" t="s">
        <v>73069</v>
      </c>
    </row>
    <row r="10653" spans="54:54" x14ac:dyDescent="0.3">
      <c r="BB10653" t="s">
        <v>73070</v>
      </c>
    </row>
    <row r="10654" spans="54:54" x14ac:dyDescent="0.3">
      <c r="BB10654" t="s">
        <v>73071</v>
      </c>
    </row>
    <row r="10655" spans="54:54" x14ac:dyDescent="0.3">
      <c r="BB10655" t="s">
        <v>73072</v>
      </c>
    </row>
    <row r="10656" spans="54:54" x14ac:dyDescent="0.3">
      <c r="BB10656" t="s">
        <v>73073</v>
      </c>
    </row>
    <row r="10657" spans="54:54" x14ac:dyDescent="0.3">
      <c r="BB10657" t="s">
        <v>73074</v>
      </c>
    </row>
    <row r="10658" spans="54:54" x14ac:dyDescent="0.3">
      <c r="BB10658" t="s">
        <v>73075</v>
      </c>
    </row>
    <row r="10659" spans="54:54" x14ac:dyDescent="0.3">
      <c r="BB10659" t="s">
        <v>73076</v>
      </c>
    </row>
    <row r="10660" spans="54:54" x14ac:dyDescent="0.3">
      <c r="BB10660" t="s">
        <v>73077</v>
      </c>
    </row>
    <row r="10661" spans="54:54" x14ac:dyDescent="0.3">
      <c r="BB10661" t="s">
        <v>73078</v>
      </c>
    </row>
    <row r="10662" spans="54:54" x14ac:dyDescent="0.3">
      <c r="BB10662" t="s">
        <v>73079</v>
      </c>
    </row>
    <row r="10663" spans="54:54" x14ac:dyDescent="0.3">
      <c r="BB10663" t="s">
        <v>73080</v>
      </c>
    </row>
    <row r="10664" spans="54:54" x14ac:dyDescent="0.3">
      <c r="BB10664" t="s">
        <v>73081</v>
      </c>
    </row>
    <row r="10665" spans="54:54" x14ac:dyDescent="0.3">
      <c r="BB10665" t="s">
        <v>73082</v>
      </c>
    </row>
    <row r="10666" spans="54:54" x14ac:dyDescent="0.3">
      <c r="BB10666" t="s">
        <v>73083</v>
      </c>
    </row>
    <row r="10667" spans="54:54" x14ac:dyDescent="0.3">
      <c r="BB10667" t="s">
        <v>73084</v>
      </c>
    </row>
    <row r="10668" spans="54:54" x14ac:dyDescent="0.3">
      <c r="BB10668" t="s">
        <v>73085</v>
      </c>
    </row>
    <row r="10669" spans="54:54" x14ac:dyDescent="0.3">
      <c r="BB10669" t="s">
        <v>73086</v>
      </c>
    </row>
    <row r="10670" spans="54:54" x14ac:dyDescent="0.3">
      <c r="BB10670" t="s">
        <v>73087</v>
      </c>
    </row>
    <row r="10671" spans="54:54" x14ac:dyDescent="0.3">
      <c r="BB10671" t="s">
        <v>73088</v>
      </c>
    </row>
    <row r="10672" spans="54:54" x14ac:dyDescent="0.3">
      <c r="BB10672" t="s">
        <v>73089</v>
      </c>
    </row>
    <row r="10673" spans="54:54" x14ac:dyDescent="0.3">
      <c r="BB10673" t="s">
        <v>73090</v>
      </c>
    </row>
    <row r="10674" spans="54:54" x14ac:dyDescent="0.3">
      <c r="BB10674" t="s">
        <v>73091</v>
      </c>
    </row>
    <row r="10675" spans="54:54" x14ac:dyDescent="0.3">
      <c r="BB10675" t="s">
        <v>73092</v>
      </c>
    </row>
    <row r="10676" spans="54:54" x14ac:dyDescent="0.3">
      <c r="BB10676" t="s">
        <v>73093</v>
      </c>
    </row>
    <row r="10677" spans="54:54" x14ac:dyDescent="0.3">
      <c r="BB10677" t="s">
        <v>73094</v>
      </c>
    </row>
    <row r="10678" spans="54:54" x14ac:dyDescent="0.3">
      <c r="BB10678" t="s">
        <v>73095</v>
      </c>
    </row>
    <row r="10679" spans="54:54" x14ac:dyDescent="0.3">
      <c r="BB10679" t="s">
        <v>73096</v>
      </c>
    </row>
    <row r="10680" spans="54:54" x14ac:dyDescent="0.3">
      <c r="BB10680" t="s">
        <v>73097</v>
      </c>
    </row>
    <row r="10681" spans="54:54" x14ac:dyDescent="0.3">
      <c r="BB10681" t="s">
        <v>73098</v>
      </c>
    </row>
    <row r="10682" spans="54:54" x14ac:dyDescent="0.3">
      <c r="BB10682" t="s">
        <v>73099</v>
      </c>
    </row>
    <row r="10683" spans="54:54" x14ac:dyDescent="0.3">
      <c r="BB10683" t="s">
        <v>73100</v>
      </c>
    </row>
    <row r="10684" spans="54:54" x14ac:dyDescent="0.3">
      <c r="BB10684" t="s">
        <v>73101</v>
      </c>
    </row>
    <row r="10685" spans="54:54" x14ac:dyDescent="0.3">
      <c r="BB10685" t="s">
        <v>73102</v>
      </c>
    </row>
    <row r="10686" spans="54:54" x14ac:dyDescent="0.3">
      <c r="BB10686" t="s">
        <v>73103</v>
      </c>
    </row>
    <row r="10687" spans="54:54" x14ac:dyDescent="0.3">
      <c r="BB10687" t="s">
        <v>73104</v>
      </c>
    </row>
    <row r="10688" spans="54:54" x14ac:dyDescent="0.3">
      <c r="BB10688" t="s">
        <v>16730</v>
      </c>
    </row>
    <row r="10689" spans="54:54" x14ac:dyDescent="0.3">
      <c r="BB10689" t="s">
        <v>73105</v>
      </c>
    </row>
    <row r="10690" spans="54:54" x14ac:dyDescent="0.3">
      <c r="BB10690" t="s">
        <v>73106</v>
      </c>
    </row>
    <row r="10691" spans="54:54" x14ac:dyDescent="0.3">
      <c r="BB10691" t="s">
        <v>73107</v>
      </c>
    </row>
    <row r="10692" spans="54:54" x14ac:dyDescent="0.3">
      <c r="BB10692" t="s">
        <v>73108</v>
      </c>
    </row>
    <row r="10693" spans="54:54" x14ac:dyDescent="0.3">
      <c r="BB10693" t="s">
        <v>73109</v>
      </c>
    </row>
    <row r="10694" spans="54:54" x14ac:dyDescent="0.3">
      <c r="BB10694" t="s">
        <v>73110</v>
      </c>
    </row>
    <row r="10695" spans="54:54" x14ac:dyDescent="0.3">
      <c r="BB10695" t="s">
        <v>73111</v>
      </c>
    </row>
    <row r="10696" spans="54:54" x14ac:dyDescent="0.3">
      <c r="BB10696" t="s">
        <v>41880</v>
      </c>
    </row>
    <row r="10697" spans="54:54" x14ac:dyDescent="0.3">
      <c r="BB10697" t="s">
        <v>73112</v>
      </c>
    </row>
    <row r="10698" spans="54:54" x14ac:dyDescent="0.3">
      <c r="BB10698" t="s">
        <v>73113</v>
      </c>
    </row>
    <row r="10699" spans="54:54" x14ac:dyDescent="0.3">
      <c r="BB10699" t="s">
        <v>73114</v>
      </c>
    </row>
    <row r="10700" spans="54:54" x14ac:dyDescent="0.3">
      <c r="BB10700" t="s">
        <v>73115</v>
      </c>
    </row>
    <row r="10701" spans="54:54" x14ac:dyDescent="0.3">
      <c r="BB10701" t="s">
        <v>73116</v>
      </c>
    </row>
    <row r="10702" spans="54:54" x14ac:dyDescent="0.3">
      <c r="BB10702" t="s">
        <v>73117</v>
      </c>
    </row>
    <row r="10703" spans="54:54" x14ac:dyDescent="0.3">
      <c r="BB10703" t="s">
        <v>73118</v>
      </c>
    </row>
    <row r="10704" spans="54:54" x14ac:dyDescent="0.3">
      <c r="BB10704" t="s">
        <v>73119</v>
      </c>
    </row>
    <row r="10705" spans="54:54" x14ac:dyDescent="0.3">
      <c r="BB10705" t="s">
        <v>73120</v>
      </c>
    </row>
    <row r="10706" spans="54:54" x14ac:dyDescent="0.3">
      <c r="BB10706" t="s">
        <v>73121</v>
      </c>
    </row>
    <row r="10707" spans="54:54" x14ac:dyDescent="0.3">
      <c r="BB10707" t="s">
        <v>73122</v>
      </c>
    </row>
    <row r="10708" spans="54:54" x14ac:dyDescent="0.3">
      <c r="BB10708" t="s">
        <v>73123</v>
      </c>
    </row>
    <row r="10709" spans="54:54" x14ac:dyDescent="0.3">
      <c r="BB10709" t="s">
        <v>73124</v>
      </c>
    </row>
    <row r="10710" spans="54:54" x14ac:dyDescent="0.3">
      <c r="BB10710" t="s">
        <v>73125</v>
      </c>
    </row>
    <row r="10711" spans="54:54" x14ac:dyDescent="0.3">
      <c r="BB10711" t="s">
        <v>73126</v>
      </c>
    </row>
    <row r="10712" spans="54:54" x14ac:dyDescent="0.3">
      <c r="BB10712" t="s">
        <v>73127</v>
      </c>
    </row>
    <row r="10713" spans="54:54" x14ac:dyDescent="0.3">
      <c r="BB10713" t="s">
        <v>73128</v>
      </c>
    </row>
    <row r="10714" spans="54:54" x14ac:dyDescent="0.3">
      <c r="BB10714" t="s">
        <v>73129</v>
      </c>
    </row>
    <row r="10715" spans="54:54" x14ac:dyDescent="0.3">
      <c r="BB10715" t="s">
        <v>73130</v>
      </c>
    </row>
    <row r="10716" spans="54:54" x14ac:dyDescent="0.3">
      <c r="BB10716" t="s">
        <v>73131</v>
      </c>
    </row>
    <row r="10717" spans="54:54" x14ac:dyDescent="0.3">
      <c r="BB10717" t="s">
        <v>73132</v>
      </c>
    </row>
    <row r="10718" spans="54:54" x14ac:dyDescent="0.3">
      <c r="BB10718" t="s">
        <v>73133</v>
      </c>
    </row>
    <row r="10719" spans="54:54" x14ac:dyDescent="0.3">
      <c r="BB10719" t="s">
        <v>73134</v>
      </c>
    </row>
    <row r="10720" spans="54:54" x14ac:dyDescent="0.3">
      <c r="BB10720" t="s">
        <v>73135</v>
      </c>
    </row>
    <row r="10721" spans="54:54" x14ac:dyDescent="0.3">
      <c r="BB10721" t="s">
        <v>73136</v>
      </c>
    </row>
    <row r="10722" spans="54:54" x14ac:dyDescent="0.3">
      <c r="BB10722" t="s">
        <v>73137</v>
      </c>
    </row>
    <row r="10723" spans="54:54" x14ac:dyDescent="0.3">
      <c r="BB10723" t="s">
        <v>73138</v>
      </c>
    </row>
    <row r="10724" spans="54:54" x14ac:dyDescent="0.3">
      <c r="BB10724" t="s">
        <v>73139</v>
      </c>
    </row>
    <row r="10725" spans="54:54" x14ac:dyDescent="0.3">
      <c r="BB10725" t="s">
        <v>73140</v>
      </c>
    </row>
    <row r="10726" spans="54:54" x14ac:dyDescent="0.3">
      <c r="BB10726" t="s">
        <v>73141</v>
      </c>
    </row>
    <row r="10727" spans="54:54" x14ac:dyDescent="0.3">
      <c r="BB10727" t="s">
        <v>73142</v>
      </c>
    </row>
    <row r="10728" spans="54:54" x14ac:dyDescent="0.3">
      <c r="BB10728" t="s">
        <v>73143</v>
      </c>
    </row>
    <row r="10729" spans="54:54" x14ac:dyDescent="0.3">
      <c r="BB10729" t="s">
        <v>73144</v>
      </c>
    </row>
    <row r="10730" spans="54:54" x14ac:dyDescent="0.3">
      <c r="BB10730" t="s">
        <v>73145</v>
      </c>
    </row>
    <row r="10731" spans="54:54" x14ac:dyDescent="0.3">
      <c r="BB10731" t="s">
        <v>73146</v>
      </c>
    </row>
    <row r="10732" spans="54:54" x14ac:dyDescent="0.3">
      <c r="BB10732" t="s">
        <v>73147</v>
      </c>
    </row>
    <row r="10733" spans="54:54" x14ac:dyDescent="0.3">
      <c r="BB10733" t="s">
        <v>73148</v>
      </c>
    </row>
    <row r="10734" spans="54:54" x14ac:dyDescent="0.3">
      <c r="BB10734" t="s">
        <v>73149</v>
      </c>
    </row>
    <row r="10735" spans="54:54" x14ac:dyDescent="0.3">
      <c r="BB10735" t="s">
        <v>73150</v>
      </c>
    </row>
    <row r="10736" spans="54:54" x14ac:dyDescent="0.3">
      <c r="BB10736" t="s">
        <v>73151</v>
      </c>
    </row>
    <row r="10737" spans="54:54" x14ac:dyDescent="0.3">
      <c r="BB10737" t="s">
        <v>73152</v>
      </c>
    </row>
    <row r="10738" spans="54:54" x14ac:dyDescent="0.3">
      <c r="BB10738" t="s">
        <v>73153</v>
      </c>
    </row>
    <row r="10739" spans="54:54" x14ac:dyDescent="0.3">
      <c r="BB10739" t="s">
        <v>73154</v>
      </c>
    </row>
    <row r="10740" spans="54:54" x14ac:dyDescent="0.3">
      <c r="BB10740" t="s">
        <v>73155</v>
      </c>
    </row>
    <row r="10741" spans="54:54" x14ac:dyDescent="0.3">
      <c r="BB10741" t="s">
        <v>1159</v>
      </c>
    </row>
    <row r="10742" spans="54:54" x14ac:dyDescent="0.3">
      <c r="BB10742" t="s">
        <v>73156</v>
      </c>
    </row>
    <row r="10743" spans="54:54" x14ac:dyDescent="0.3">
      <c r="BB10743" t="s">
        <v>73157</v>
      </c>
    </row>
    <row r="10744" spans="54:54" x14ac:dyDescent="0.3">
      <c r="BB10744" t="s">
        <v>73158</v>
      </c>
    </row>
    <row r="10745" spans="54:54" x14ac:dyDescent="0.3">
      <c r="BB10745" t="s">
        <v>73159</v>
      </c>
    </row>
    <row r="10746" spans="54:54" x14ac:dyDescent="0.3">
      <c r="BB10746" t="s">
        <v>73160</v>
      </c>
    </row>
    <row r="10747" spans="54:54" x14ac:dyDescent="0.3">
      <c r="BB10747" t="s">
        <v>73161</v>
      </c>
    </row>
    <row r="10748" spans="54:54" x14ac:dyDescent="0.3">
      <c r="BB10748" t="s">
        <v>73162</v>
      </c>
    </row>
    <row r="10749" spans="54:54" x14ac:dyDescent="0.3">
      <c r="BB10749" t="s">
        <v>73163</v>
      </c>
    </row>
    <row r="10750" spans="54:54" x14ac:dyDescent="0.3">
      <c r="BB10750" t="s">
        <v>73164</v>
      </c>
    </row>
    <row r="10751" spans="54:54" x14ac:dyDescent="0.3">
      <c r="BB10751" t="s">
        <v>73165</v>
      </c>
    </row>
    <row r="10752" spans="54:54" x14ac:dyDescent="0.3">
      <c r="BB10752" t="s">
        <v>73166</v>
      </c>
    </row>
    <row r="10753" spans="54:54" x14ac:dyDescent="0.3">
      <c r="BB10753" t="s">
        <v>73167</v>
      </c>
    </row>
    <row r="10754" spans="54:54" x14ac:dyDescent="0.3">
      <c r="BB10754" t="s">
        <v>73168</v>
      </c>
    </row>
    <row r="10755" spans="54:54" x14ac:dyDescent="0.3">
      <c r="BB10755" t="s">
        <v>73169</v>
      </c>
    </row>
    <row r="10756" spans="54:54" x14ac:dyDescent="0.3">
      <c r="BB10756" t="s">
        <v>73170</v>
      </c>
    </row>
    <row r="10757" spans="54:54" x14ac:dyDescent="0.3">
      <c r="BB10757" t="s">
        <v>73171</v>
      </c>
    </row>
    <row r="10758" spans="54:54" x14ac:dyDescent="0.3">
      <c r="BB10758" t="s">
        <v>73172</v>
      </c>
    </row>
    <row r="10759" spans="54:54" x14ac:dyDescent="0.3">
      <c r="BB10759" t="s">
        <v>73173</v>
      </c>
    </row>
    <row r="10760" spans="54:54" x14ac:dyDescent="0.3">
      <c r="BB10760" t="s">
        <v>73174</v>
      </c>
    </row>
    <row r="10761" spans="54:54" x14ac:dyDescent="0.3">
      <c r="BB10761" t="s">
        <v>73175</v>
      </c>
    </row>
    <row r="10762" spans="54:54" x14ac:dyDescent="0.3">
      <c r="BB10762" t="s">
        <v>73176</v>
      </c>
    </row>
    <row r="10763" spans="54:54" x14ac:dyDescent="0.3">
      <c r="BB10763" t="s">
        <v>73177</v>
      </c>
    </row>
    <row r="10764" spans="54:54" x14ac:dyDescent="0.3">
      <c r="BB10764" t="s">
        <v>73178</v>
      </c>
    </row>
    <row r="10765" spans="54:54" x14ac:dyDescent="0.3">
      <c r="BB10765" t="s">
        <v>73179</v>
      </c>
    </row>
    <row r="10766" spans="54:54" x14ac:dyDescent="0.3">
      <c r="BB10766" t="s">
        <v>73180</v>
      </c>
    </row>
    <row r="10767" spans="54:54" x14ac:dyDescent="0.3">
      <c r="BB10767" t="s">
        <v>73181</v>
      </c>
    </row>
    <row r="10768" spans="54:54" x14ac:dyDescent="0.3">
      <c r="BB10768" t="s">
        <v>73182</v>
      </c>
    </row>
    <row r="10769" spans="54:54" x14ac:dyDescent="0.3">
      <c r="BB10769" t="s">
        <v>73183</v>
      </c>
    </row>
    <row r="10770" spans="54:54" x14ac:dyDescent="0.3">
      <c r="BB10770" t="s">
        <v>73184</v>
      </c>
    </row>
    <row r="10771" spans="54:54" x14ac:dyDescent="0.3">
      <c r="BB10771" t="s">
        <v>73185</v>
      </c>
    </row>
    <row r="10772" spans="54:54" x14ac:dyDescent="0.3">
      <c r="BB10772" t="s">
        <v>73186</v>
      </c>
    </row>
    <row r="10773" spans="54:54" x14ac:dyDescent="0.3">
      <c r="BB10773" t="s">
        <v>73187</v>
      </c>
    </row>
    <row r="10774" spans="54:54" x14ac:dyDescent="0.3">
      <c r="BB10774" t="s">
        <v>73188</v>
      </c>
    </row>
    <row r="10775" spans="54:54" x14ac:dyDescent="0.3">
      <c r="BB10775" t="s">
        <v>73189</v>
      </c>
    </row>
    <row r="10776" spans="54:54" x14ac:dyDescent="0.3">
      <c r="BB10776" t="s">
        <v>73190</v>
      </c>
    </row>
    <row r="10777" spans="54:54" x14ac:dyDescent="0.3">
      <c r="BB10777" t="s">
        <v>73191</v>
      </c>
    </row>
    <row r="10778" spans="54:54" x14ac:dyDescent="0.3">
      <c r="BB10778" t="s">
        <v>73192</v>
      </c>
    </row>
    <row r="10779" spans="54:54" x14ac:dyDescent="0.3">
      <c r="BB10779" t="s">
        <v>73193</v>
      </c>
    </row>
    <row r="10780" spans="54:54" x14ac:dyDescent="0.3">
      <c r="BB10780" t="s">
        <v>73194</v>
      </c>
    </row>
    <row r="10781" spans="54:54" x14ac:dyDescent="0.3">
      <c r="BB10781" t="s">
        <v>73195</v>
      </c>
    </row>
    <row r="10782" spans="54:54" x14ac:dyDescent="0.3">
      <c r="BB10782" t="s">
        <v>73196</v>
      </c>
    </row>
    <row r="10783" spans="54:54" x14ac:dyDescent="0.3">
      <c r="BB10783" t="s">
        <v>73197</v>
      </c>
    </row>
    <row r="10784" spans="54:54" x14ac:dyDescent="0.3">
      <c r="BB10784" t="s">
        <v>73198</v>
      </c>
    </row>
    <row r="10785" spans="54:54" x14ac:dyDescent="0.3">
      <c r="BB10785" t="s">
        <v>73199</v>
      </c>
    </row>
    <row r="10786" spans="54:54" x14ac:dyDescent="0.3">
      <c r="BB10786" t="s">
        <v>73200</v>
      </c>
    </row>
    <row r="10787" spans="54:54" x14ac:dyDescent="0.3">
      <c r="BB10787" t="s">
        <v>73201</v>
      </c>
    </row>
    <row r="10788" spans="54:54" x14ac:dyDescent="0.3">
      <c r="BB10788" t="s">
        <v>73202</v>
      </c>
    </row>
    <row r="10789" spans="54:54" x14ac:dyDescent="0.3">
      <c r="BB10789" t="s">
        <v>73203</v>
      </c>
    </row>
    <row r="10790" spans="54:54" x14ac:dyDescent="0.3">
      <c r="BB10790" t="s">
        <v>73204</v>
      </c>
    </row>
    <row r="10791" spans="54:54" x14ac:dyDescent="0.3">
      <c r="BB10791" t="s">
        <v>73205</v>
      </c>
    </row>
    <row r="10792" spans="54:54" x14ac:dyDescent="0.3">
      <c r="BB10792" t="s">
        <v>73206</v>
      </c>
    </row>
    <row r="10793" spans="54:54" x14ac:dyDescent="0.3">
      <c r="BB10793" t="s">
        <v>73207</v>
      </c>
    </row>
    <row r="10794" spans="54:54" x14ac:dyDescent="0.3">
      <c r="BB10794" t="s">
        <v>73208</v>
      </c>
    </row>
    <row r="10795" spans="54:54" x14ac:dyDescent="0.3">
      <c r="BB10795" t="s">
        <v>73209</v>
      </c>
    </row>
    <row r="10796" spans="54:54" x14ac:dyDescent="0.3">
      <c r="BB10796" t="s">
        <v>73210</v>
      </c>
    </row>
    <row r="10797" spans="54:54" x14ac:dyDescent="0.3">
      <c r="BB10797" t="s">
        <v>73211</v>
      </c>
    </row>
    <row r="10798" spans="54:54" x14ac:dyDescent="0.3">
      <c r="BB10798" t="s">
        <v>73212</v>
      </c>
    </row>
    <row r="10799" spans="54:54" x14ac:dyDescent="0.3">
      <c r="BB10799" t="s">
        <v>73213</v>
      </c>
    </row>
    <row r="10800" spans="54:54" x14ac:dyDescent="0.3">
      <c r="BB10800" t="s">
        <v>73214</v>
      </c>
    </row>
    <row r="10801" spans="54:54" x14ac:dyDescent="0.3">
      <c r="BB10801" t="s">
        <v>73215</v>
      </c>
    </row>
    <row r="10802" spans="54:54" x14ac:dyDescent="0.3">
      <c r="BB10802" t="s">
        <v>73216</v>
      </c>
    </row>
    <row r="10803" spans="54:54" x14ac:dyDescent="0.3">
      <c r="BB10803" t="s">
        <v>73217</v>
      </c>
    </row>
    <row r="10804" spans="54:54" x14ac:dyDescent="0.3">
      <c r="BB10804" t="s">
        <v>73218</v>
      </c>
    </row>
    <row r="10805" spans="54:54" x14ac:dyDescent="0.3">
      <c r="BB10805" t="s">
        <v>73219</v>
      </c>
    </row>
    <row r="10806" spans="54:54" x14ac:dyDescent="0.3">
      <c r="BB10806" t="s">
        <v>73220</v>
      </c>
    </row>
    <row r="10807" spans="54:54" x14ac:dyDescent="0.3">
      <c r="BB10807" t="s">
        <v>73221</v>
      </c>
    </row>
    <row r="10808" spans="54:54" x14ac:dyDescent="0.3">
      <c r="BB10808" t="s">
        <v>73222</v>
      </c>
    </row>
    <row r="10809" spans="54:54" x14ac:dyDescent="0.3">
      <c r="BB10809" t="s">
        <v>73223</v>
      </c>
    </row>
    <row r="10810" spans="54:54" x14ac:dyDescent="0.3">
      <c r="BB10810" t="s">
        <v>73224</v>
      </c>
    </row>
    <row r="10811" spans="54:54" x14ac:dyDescent="0.3">
      <c r="BB10811" t="s">
        <v>73225</v>
      </c>
    </row>
    <row r="10812" spans="54:54" x14ac:dyDescent="0.3">
      <c r="BB10812" t="s">
        <v>73226</v>
      </c>
    </row>
    <row r="10813" spans="54:54" x14ac:dyDescent="0.3">
      <c r="BB10813" t="s">
        <v>73227</v>
      </c>
    </row>
    <row r="10814" spans="54:54" x14ac:dyDescent="0.3">
      <c r="BB10814" t="s">
        <v>73228</v>
      </c>
    </row>
    <row r="10815" spans="54:54" x14ac:dyDescent="0.3">
      <c r="BB10815" t="s">
        <v>73229</v>
      </c>
    </row>
    <row r="10816" spans="54:54" x14ac:dyDescent="0.3">
      <c r="BB10816" t="s">
        <v>73230</v>
      </c>
    </row>
    <row r="10817" spans="54:54" x14ac:dyDescent="0.3">
      <c r="BB10817" t="s">
        <v>73231</v>
      </c>
    </row>
    <row r="10818" spans="54:54" x14ac:dyDescent="0.3">
      <c r="BB10818" t="s">
        <v>73232</v>
      </c>
    </row>
    <row r="10819" spans="54:54" x14ac:dyDescent="0.3">
      <c r="BB10819" t="s">
        <v>73233</v>
      </c>
    </row>
    <row r="10820" spans="54:54" x14ac:dyDescent="0.3">
      <c r="BB10820" t="s">
        <v>73234</v>
      </c>
    </row>
    <row r="10821" spans="54:54" x14ac:dyDescent="0.3">
      <c r="BB10821" t="s">
        <v>73235</v>
      </c>
    </row>
    <row r="10822" spans="54:54" x14ac:dyDescent="0.3">
      <c r="BB10822" t="s">
        <v>73236</v>
      </c>
    </row>
    <row r="10823" spans="54:54" x14ac:dyDescent="0.3">
      <c r="BB10823" t="s">
        <v>73237</v>
      </c>
    </row>
    <row r="10824" spans="54:54" x14ac:dyDescent="0.3">
      <c r="BB10824" t="s">
        <v>73238</v>
      </c>
    </row>
    <row r="10825" spans="54:54" x14ac:dyDescent="0.3">
      <c r="BB10825" t="s">
        <v>73239</v>
      </c>
    </row>
    <row r="10826" spans="54:54" x14ac:dyDescent="0.3">
      <c r="BB10826" t="s">
        <v>73240</v>
      </c>
    </row>
    <row r="10827" spans="54:54" x14ac:dyDescent="0.3">
      <c r="BB10827" t="s">
        <v>73241</v>
      </c>
    </row>
    <row r="10828" spans="54:54" x14ac:dyDescent="0.3">
      <c r="BB10828" t="s">
        <v>73242</v>
      </c>
    </row>
    <row r="10829" spans="54:54" x14ac:dyDescent="0.3">
      <c r="BB10829" t="s">
        <v>73243</v>
      </c>
    </row>
    <row r="10830" spans="54:54" x14ac:dyDescent="0.3">
      <c r="BB10830" t="s">
        <v>73244</v>
      </c>
    </row>
    <row r="10831" spans="54:54" x14ac:dyDescent="0.3">
      <c r="BB10831" t="s">
        <v>73245</v>
      </c>
    </row>
    <row r="10832" spans="54:54" x14ac:dyDescent="0.3">
      <c r="BB10832" t="s">
        <v>73246</v>
      </c>
    </row>
    <row r="10833" spans="54:54" x14ac:dyDescent="0.3">
      <c r="BB10833" t="s">
        <v>73247</v>
      </c>
    </row>
    <row r="10834" spans="54:54" x14ac:dyDescent="0.3">
      <c r="BB10834" t="s">
        <v>73248</v>
      </c>
    </row>
    <row r="10835" spans="54:54" x14ac:dyDescent="0.3">
      <c r="BB10835" t="s">
        <v>73249</v>
      </c>
    </row>
    <row r="10836" spans="54:54" x14ac:dyDescent="0.3">
      <c r="BB10836" t="s">
        <v>73250</v>
      </c>
    </row>
    <row r="10837" spans="54:54" x14ac:dyDescent="0.3">
      <c r="BB10837" t="s">
        <v>73251</v>
      </c>
    </row>
    <row r="10838" spans="54:54" x14ac:dyDescent="0.3">
      <c r="BB10838" t="s">
        <v>73252</v>
      </c>
    </row>
    <row r="10839" spans="54:54" x14ac:dyDescent="0.3">
      <c r="BB10839" t="s">
        <v>73253</v>
      </c>
    </row>
    <row r="10840" spans="54:54" x14ac:dyDescent="0.3">
      <c r="BB10840" t="s">
        <v>73254</v>
      </c>
    </row>
    <row r="10841" spans="54:54" x14ac:dyDescent="0.3">
      <c r="BB10841" t="s">
        <v>73255</v>
      </c>
    </row>
    <row r="10842" spans="54:54" x14ac:dyDescent="0.3">
      <c r="BB10842" t="s">
        <v>73256</v>
      </c>
    </row>
    <row r="10843" spans="54:54" x14ac:dyDescent="0.3">
      <c r="BB10843" t="s">
        <v>73257</v>
      </c>
    </row>
    <row r="10844" spans="54:54" x14ac:dyDescent="0.3">
      <c r="BB10844" t="s">
        <v>73258</v>
      </c>
    </row>
    <row r="10845" spans="54:54" x14ac:dyDescent="0.3">
      <c r="BB10845" t="s">
        <v>73259</v>
      </c>
    </row>
    <row r="10846" spans="54:54" x14ac:dyDescent="0.3">
      <c r="BB10846" t="s">
        <v>73260</v>
      </c>
    </row>
    <row r="10847" spans="54:54" x14ac:dyDescent="0.3">
      <c r="BB10847" t="s">
        <v>73261</v>
      </c>
    </row>
    <row r="10848" spans="54:54" x14ac:dyDescent="0.3">
      <c r="BB10848" t="s">
        <v>73262</v>
      </c>
    </row>
    <row r="10849" spans="54:54" x14ac:dyDescent="0.3">
      <c r="BB10849" t="s">
        <v>73263</v>
      </c>
    </row>
    <row r="10850" spans="54:54" x14ac:dyDescent="0.3">
      <c r="BB10850" t="s">
        <v>73264</v>
      </c>
    </row>
    <row r="10851" spans="54:54" x14ac:dyDescent="0.3">
      <c r="BB10851" t="s">
        <v>73265</v>
      </c>
    </row>
    <row r="10852" spans="54:54" x14ac:dyDescent="0.3">
      <c r="BB10852" t="s">
        <v>73266</v>
      </c>
    </row>
    <row r="10853" spans="54:54" x14ac:dyDescent="0.3">
      <c r="BB10853" t="s">
        <v>73267</v>
      </c>
    </row>
    <row r="10854" spans="54:54" x14ac:dyDescent="0.3">
      <c r="BB10854" t="s">
        <v>73268</v>
      </c>
    </row>
    <row r="10855" spans="54:54" x14ac:dyDescent="0.3">
      <c r="BB10855" t="s">
        <v>73269</v>
      </c>
    </row>
    <row r="10856" spans="54:54" x14ac:dyDescent="0.3">
      <c r="BB10856" t="s">
        <v>73270</v>
      </c>
    </row>
    <row r="10857" spans="54:54" x14ac:dyDescent="0.3">
      <c r="BB10857" t="s">
        <v>73271</v>
      </c>
    </row>
    <row r="10858" spans="54:54" x14ac:dyDescent="0.3">
      <c r="BB10858" t="s">
        <v>73272</v>
      </c>
    </row>
    <row r="10859" spans="54:54" x14ac:dyDescent="0.3">
      <c r="BB10859" t="s">
        <v>73273</v>
      </c>
    </row>
    <row r="10860" spans="54:54" x14ac:dyDescent="0.3">
      <c r="BB10860" t="s">
        <v>73274</v>
      </c>
    </row>
    <row r="10861" spans="54:54" x14ac:dyDescent="0.3">
      <c r="BB10861" t="s">
        <v>73275</v>
      </c>
    </row>
    <row r="10862" spans="54:54" x14ac:dyDescent="0.3">
      <c r="BB10862" t="s">
        <v>73276</v>
      </c>
    </row>
    <row r="10863" spans="54:54" x14ac:dyDescent="0.3">
      <c r="BB10863" t="s">
        <v>73277</v>
      </c>
    </row>
    <row r="10864" spans="54:54" x14ac:dyDescent="0.3">
      <c r="BB10864" t="s">
        <v>73278</v>
      </c>
    </row>
    <row r="10865" spans="54:54" x14ac:dyDescent="0.3">
      <c r="BB10865" t="s">
        <v>73279</v>
      </c>
    </row>
    <row r="10866" spans="54:54" x14ac:dyDescent="0.3">
      <c r="BB10866" t="s">
        <v>73280</v>
      </c>
    </row>
    <row r="10867" spans="54:54" x14ac:dyDescent="0.3">
      <c r="BB10867" t="s">
        <v>73281</v>
      </c>
    </row>
    <row r="10868" spans="54:54" x14ac:dyDescent="0.3">
      <c r="BB10868" t="s">
        <v>73282</v>
      </c>
    </row>
    <row r="10869" spans="54:54" x14ac:dyDescent="0.3">
      <c r="BB10869" t="s">
        <v>73283</v>
      </c>
    </row>
    <row r="10870" spans="54:54" x14ac:dyDescent="0.3">
      <c r="BB10870" t="s">
        <v>73284</v>
      </c>
    </row>
    <row r="10871" spans="54:54" x14ac:dyDescent="0.3">
      <c r="BB10871" t="s">
        <v>73285</v>
      </c>
    </row>
    <row r="10872" spans="54:54" x14ac:dyDescent="0.3">
      <c r="BB10872" t="s">
        <v>73286</v>
      </c>
    </row>
    <row r="10873" spans="54:54" x14ac:dyDescent="0.3">
      <c r="BB10873" t="s">
        <v>73287</v>
      </c>
    </row>
    <row r="10874" spans="54:54" x14ac:dyDescent="0.3">
      <c r="BB10874" t="s">
        <v>73288</v>
      </c>
    </row>
    <row r="10875" spans="54:54" x14ac:dyDescent="0.3">
      <c r="BB10875" t="s">
        <v>73289</v>
      </c>
    </row>
    <row r="10876" spans="54:54" x14ac:dyDescent="0.3">
      <c r="BB10876" t="s">
        <v>73290</v>
      </c>
    </row>
    <row r="10877" spans="54:54" x14ac:dyDescent="0.3">
      <c r="BB10877" t="s">
        <v>73291</v>
      </c>
    </row>
    <row r="10878" spans="54:54" x14ac:dyDescent="0.3">
      <c r="BB10878" t="s">
        <v>73292</v>
      </c>
    </row>
    <row r="10879" spans="54:54" x14ac:dyDescent="0.3">
      <c r="BB10879" t="s">
        <v>73293</v>
      </c>
    </row>
    <row r="10880" spans="54:54" x14ac:dyDescent="0.3">
      <c r="BB10880" t="s">
        <v>73294</v>
      </c>
    </row>
    <row r="10881" spans="54:54" x14ac:dyDescent="0.3">
      <c r="BB10881" t="s">
        <v>73295</v>
      </c>
    </row>
    <row r="10882" spans="54:54" x14ac:dyDescent="0.3">
      <c r="BB10882" t="s">
        <v>73296</v>
      </c>
    </row>
    <row r="10883" spans="54:54" x14ac:dyDescent="0.3">
      <c r="BB10883" t="s">
        <v>73297</v>
      </c>
    </row>
    <row r="10884" spans="54:54" x14ac:dyDescent="0.3">
      <c r="BB10884" t="s">
        <v>73298</v>
      </c>
    </row>
    <row r="10885" spans="54:54" x14ac:dyDescent="0.3">
      <c r="BB10885" t="s">
        <v>73299</v>
      </c>
    </row>
    <row r="10886" spans="54:54" x14ac:dyDescent="0.3">
      <c r="BB10886" t="s">
        <v>73300</v>
      </c>
    </row>
    <row r="10887" spans="54:54" x14ac:dyDescent="0.3">
      <c r="BB10887" t="s">
        <v>73301</v>
      </c>
    </row>
    <row r="10888" spans="54:54" x14ac:dyDescent="0.3">
      <c r="BB10888" t="s">
        <v>73302</v>
      </c>
    </row>
    <row r="10889" spans="54:54" x14ac:dyDescent="0.3">
      <c r="BB10889" t="s">
        <v>73303</v>
      </c>
    </row>
    <row r="10890" spans="54:54" x14ac:dyDescent="0.3">
      <c r="BB10890" t="s">
        <v>73304</v>
      </c>
    </row>
    <row r="10891" spans="54:54" x14ac:dyDescent="0.3">
      <c r="BB10891" t="s">
        <v>73305</v>
      </c>
    </row>
    <row r="10892" spans="54:54" x14ac:dyDescent="0.3">
      <c r="BB10892" t="s">
        <v>73306</v>
      </c>
    </row>
    <row r="10893" spans="54:54" x14ac:dyDescent="0.3">
      <c r="BB10893" t="s">
        <v>73307</v>
      </c>
    </row>
    <row r="10894" spans="54:54" x14ac:dyDescent="0.3">
      <c r="BB10894" t="s">
        <v>73308</v>
      </c>
    </row>
    <row r="10895" spans="54:54" x14ac:dyDescent="0.3">
      <c r="BB10895" t="s">
        <v>73309</v>
      </c>
    </row>
    <row r="10896" spans="54:54" x14ac:dyDescent="0.3">
      <c r="BB10896" t="s">
        <v>73310</v>
      </c>
    </row>
    <row r="10897" spans="54:54" x14ac:dyDescent="0.3">
      <c r="BB10897" t="s">
        <v>73311</v>
      </c>
    </row>
    <row r="10898" spans="54:54" x14ac:dyDescent="0.3">
      <c r="BB10898" t="s">
        <v>73312</v>
      </c>
    </row>
    <row r="10899" spans="54:54" x14ac:dyDescent="0.3">
      <c r="BB10899" t="s">
        <v>73313</v>
      </c>
    </row>
    <row r="10900" spans="54:54" x14ac:dyDescent="0.3">
      <c r="BB10900" t="s">
        <v>73314</v>
      </c>
    </row>
    <row r="10901" spans="54:54" x14ac:dyDescent="0.3">
      <c r="BB10901" t="s">
        <v>73315</v>
      </c>
    </row>
    <row r="10902" spans="54:54" x14ac:dyDescent="0.3">
      <c r="BB10902" t="s">
        <v>73316</v>
      </c>
    </row>
    <row r="10903" spans="54:54" x14ac:dyDescent="0.3">
      <c r="BB10903" t="s">
        <v>73317</v>
      </c>
    </row>
    <row r="10904" spans="54:54" x14ac:dyDescent="0.3">
      <c r="BB10904" t="s">
        <v>73318</v>
      </c>
    </row>
    <row r="10905" spans="54:54" x14ac:dyDescent="0.3">
      <c r="BB10905" t="s">
        <v>73319</v>
      </c>
    </row>
    <row r="10906" spans="54:54" x14ac:dyDescent="0.3">
      <c r="BB10906" t="s">
        <v>73320</v>
      </c>
    </row>
    <row r="10907" spans="54:54" x14ac:dyDescent="0.3">
      <c r="BB10907" t="s">
        <v>73321</v>
      </c>
    </row>
    <row r="10908" spans="54:54" x14ac:dyDescent="0.3">
      <c r="BB10908" t="s">
        <v>73322</v>
      </c>
    </row>
    <row r="10909" spans="54:54" x14ac:dyDescent="0.3">
      <c r="BB10909" t="s">
        <v>73323</v>
      </c>
    </row>
    <row r="10910" spans="54:54" x14ac:dyDescent="0.3">
      <c r="BB10910" t="s">
        <v>73324</v>
      </c>
    </row>
    <row r="10911" spans="54:54" x14ac:dyDescent="0.3">
      <c r="BB10911" t="s">
        <v>73325</v>
      </c>
    </row>
    <row r="10912" spans="54:54" x14ac:dyDescent="0.3">
      <c r="BB10912" t="s">
        <v>73326</v>
      </c>
    </row>
    <row r="10913" spans="54:54" x14ac:dyDescent="0.3">
      <c r="BB10913" t="s">
        <v>73327</v>
      </c>
    </row>
    <row r="10914" spans="54:54" x14ac:dyDescent="0.3">
      <c r="BB10914" t="s">
        <v>73328</v>
      </c>
    </row>
    <row r="10915" spans="54:54" x14ac:dyDescent="0.3">
      <c r="BB10915" t="s">
        <v>73329</v>
      </c>
    </row>
    <row r="10916" spans="54:54" x14ac:dyDescent="0.3">
      <c r="BB10916" t="s">
        <v>73330</v>
      </c>
    </row>
    <row r="10917" spans="54:54" x14ac:dyDescent="0.3">
      <c r="BB10917" t="s">
        <v>73331</v>
      </c>
    </row>
    <row r="10918" spans="54:54" x14ac:dyDescent="0.3">
      <c r="BB10918" t="s">
        <v>73332</v>
      </c>
    </row>
    <row r="10919" spans="54:54" x14ac:dyDescent="0.3">
      <c r="BB10919" t="s">
        <v>73333</v>
      </c>
    </row>
    <row r="10920" spans="54:54" x14ac:dyDescent="0.3">
      <c r="BB10920" t="s">
        <v>73334</v>
      </c>
    </row>
    <row r="10921" spans="54:54" x14ac:dyDescent="0.3">
      <c r="BB10921" t="s">
        <v>73335</v>
      </c>
    </row>
    <row r="10922" spans="54:54" x14ac:dyDescent="0.3">
      <c r="BB10922" t="s">
        <v>73336</v>
      </c>
    </row>
    <row r="10923" spans="54:54" x14ac:dyDescent="0.3">
      <c r="BB10923" t="s">
        <v>73337</v>
      </c>
    </row>
    <row r="10924" spans="54:54" x14ac:dyDescent="0.3">
      <c r="BB10924" t="s">
        <v>73338</v>
      </c>
    </row>
    <row r="10925" spans="54:54" x14ac:dyDescent="0.3">
      <c r="BB10925" t="s">
        <v>73339</v>
      </c>
    </row>
    <row r="10926" spans="54:54" x14ac:dyDescent="0.3">
      <c r="BB10926" t="s">
        <v>73340</v>
      </c>
    </row>
    <row r="10927" spans="54:54" x14ac:dyDescent="0.3">
      <c r="BB10927" t="s">
        <v>73341</v>
      </c>
    </row>
    <row r="10928" spans="54:54" x14ac:dyDescent="0.3">
      <c r="BB10928" t="s">
        <v>73342</v>
      </c>
    </row>
    <row r="10929" spans="54:54" x14ac:dyDescent="0.3">
      <c r="BB10929" t="s">
        <v>73343</v>
      </c>
    </row>
    <row r="10930" spans="54:54" x14ac:dyDescent="0.3">
      <c r="BB10930" t="s">
        <v>73344</v>
      </c>
    </row>
    <row r="10931" spans="54:54" x14ac:dyDescent="0.3">
      <c r="BB10931" t="s">
        <v>73345</v>
      </c>
    </row>
    <row r="10932" spans="54:54" x14ac:dyDescent="0.3">
      <c r="BB10932" t="s">
        <v>73346</v>
      </c>
    </row>
    <row r="10933" spans="54:54" x14ac:dyDescent="0.3">
      <c r="BB10933" t="s">
        <v>73347</v>
      </c>
    </row>
    <row r="10934" spans="54:54" x14ac:dyDescent="0.3">
      <c r="BB10934" t="s">
        <v>73348</v>
      </c>
    </row>
    <row r="10935" spans="54:54" x14ac:dyDescent="0.3">
      <c r="BB10935" t="s">
        <v>73349</v>
      </c>
    </row>
    <row r="10936" spans="54:54" x14ac:dyDescent="0.3">
      <c r="BB10936" t="s">
        <v>73350</v>
      </c>
    </row>
    <row r="10937" spans="54:54" x14ac:dyDescent="0.3">
      <c r="BB10937" t="s">
        <v>73351</v>
      </c>
    </row>
    <row r="10938" spans="54:54" x14ac:dyDescent="0.3">
      <c r="BB10938" t="s">
        <v>73352</v>
      </c>
    </row>
    <row r="10939" spans="54:54" x14ac:dyDescent="0.3">
      <c r="BB10939" t="s">
        <v>73353</v>
      </c>
    </row>
    <row r="10940" spans="54:54" x14ac:dyDescent="0.3">
      <c r="BB10940" t="s">
        <v>73354</v>
      </c>
    </row>
    <row r="10941" spans="54:54" x14ac:dyDescent="0.3">
      <c r="BB10941" t="s">
        <v>73355</v>
      </c>
    </row>
    <row r="10942" spans="54:54" x14ac:dyDescent="0.3">
      <c r="BB10942" t="s">
        <v>73356</v>
      </c>
    </row>
    <row r="10943" spans="54:54" x14ac:dyDescent="0.3">
      <c r="BB10943" t="s">
        <v>73357</v>
      </c>
    </row>
    <row r="10944" spans="54:54" x14ac:dyDescent="0.3">
      <c r="BB10944" t="s">
        <v>43941</v>
      </c>
    </row>
    <row r="10945" spans="54:54" x14ac:dyDescent="0.3">
      <c r="BB10945" t="s">
        <v>73358</v>
      </c>
    </row>
    <row r="10946" spans="54:54" x14ac:dyDescent="0.3">
      <c r="BB10946" t="s">
        <v>73359</v>
      </c>
    </row>
    <row r="10947" spans="54:54" x14ac:dyDescent="0.3">
      <c r="BB10947" t="s">
        <v>73360</v>
      </c>
    </row>
    <row r="10948" spans="54:54" x14ac:dyDescent="0.3">
      <c r="BB10948" t="s">
        <v>73361</v>
      </c>
    </row>
    <row r="10949" spans="54:54" x14ac:dyDescent="0.3">
      <c r="BB10949" t="s">
        <v>73362</v>
      </c>
    </row>
    <row r="10950" spans="54:54" x14ac:dyDescent="0.3">
      <c r="BB10950" t="s">
        <v>73363</v>
      </c>
    </row>
    <row r="10951" spans="54:54" x14ac:dyDescent="0.3">
      <c r="BB10951" t="s">
        <v>73364</v>
      </c>
    </row>
    <row r="10952" spans="54:54" x14ac:dyDescent="0.3">
      <c r="BB10952" t="s">
        <v>73365</v>
      </c>
    </row>
    <row r="10953" spans="54:54" x14ac:dyDescent="0.3">
      <c r="BB10953" t="s">
        <v>73366</v>
      </c>
    </row>
    <row r="10954" spans="54:54" x14ac:dyDescent="0.3">
      <c r="BB10954" t="s">
        <v>73367</v>
      </c>
    </row>
    <row r="10955" spans="54:54" x14ac:dyDescent="0.3">
      <c r="BB10955" t="s">
        <v>73368</v>
      </c>
    </row>
    <row r="10956" spans="54:54" x14ac:dyDescent="0.3">
      <c r="BB10956" t="s">
        <v>73369</v>
      </c>
    </row>
    <row r="10957" spans="54:54" x14ac:dyDescent="0.3">
      <c r="BB10957" t="s">
        <v>73370</v>
      </c>
    </row>
    <row r="10958" spans="54:54" x14ac:dyDescent="0.3">
      <c r="BB10958" t="s">
        <v>73371</v>
      </c>
    </row>
    <row r="10959" spans="54:54" x14ac:dyDescent="0.3">
      <c r="BB10959" t="s">
        <v>73372</v>
      </c>
    </row>
    <row r="10960" spans="54:54" x14ac:dyDescent="0.3">
      <c r="BB10960" t="s">
        <v>73373</v>
      </c>
    </row>
    <row r="10961" spans="54:54" x14ac:dyDescent="0.3">
      <c r="BB10961" t="s">
        <v>73374</v>
      </c>
    </row>
    <row r="10962" spans="54:54" x14ac:dyDescent="0.3">
      <c r="BB10962" t="s">
        <v>73375</v>
      </c>
    </row>
    <row r="10963" spans="54:54" x14ac:dyDescent="0.3">
      <c r="BB10963" t="s">
        <v>73376</v>
      </c>
    </row>
    <row r="10964" spans="54:54" x14ac:dyDescent="0.3">
      <c r="BB10964" t="s">
        <v>73377</v>
      </c>
    </row>
    <row r="10965" spans="54:54" x14ac:dyDescent="0.3">
      <c r="BB10965" t="s">
        <v>73378</v>
      </c>
    </row>
    <row r="10966" spans="54:54" x14ac:dyDescent="0.3">
      <c r="BB10966" t="s">
        <v>73379</v>
      </c>
    </row>
    <row r="10967" spans="54:54" x14ac:dyDescent="0.3">
      <c r="BB10967" t="s">
        <v>73380</v>
      </c>
    </row>
    <row r="10968" spans="54:54" x14ac:dyDescent="0.3">
      <c r="BB10968" t="s">
        <v>73381</v>
      </c>
    </row>
    <row r="10969" spans="54:54" x14ac:dyDescent="0.3">
      <c r="BB10969" t="s">
        <v>73382</v>
      </c>
    </row>
    <row r="10970" spans="54:54" x14ac:dyDescent="0.3">
      <c r="BB10970" t="s">
        <v>73383</v>
      </c>
    </row>
    <row r="10971" spans="54:54" x14ac:dyDescent="0.3">
      <c r="BB10971" t="s">
        <v>73384</v>
      </c>
    </row>
    <row r="10972" spans="54:54" x14ac:dyDescent="0.3">
      <c r="BB10972" t="s">
        <v>73385</v>
      </c>
    </row>
    <row r="10973" spans="54:54" x14ac:dyDescent="0.3">
      <c r="BB10973" t="s">
        <v>73386</v>
      </c>
    </row>
    <row r="10974" spans="54:54" x14ac:dyDescent="0.3">
      <c r="BB10974" t="s">
        <v>73387</v>
      </c>
    </row>
    <row r="10975" spans="54:54" x14ac:dyDescent="0.3">
      <c r="BB10975" t="s">
        <v>73388</v>
      </c>
    </row>
    <row r="10976" spans="54:54" x14ac:dyDescent="0.3">
      <c r="BB10976" t="s">
        <v>73389</v>
      </c>
    </row>
    <row r="10977" spans="54:54" x14ac:dyDescent="0.3">
      <c r="BB10977" t="s">
        <v>73390</v>
      </c>
    </row>
    <row r="10978" spans="54:54" x14ac:dyDescent="0.3">
      <c r="BB10978" t="s">
        <v>73391</v>
      </c>
    </row>
    <row r="10979" spans="54:54" x14ac:dyDescent="0.3">
      <c r="BB10979" t="s">
        <v>73392</v>
      </c>
    </row>
    <row r="10980" spans="54:54" x14ac:dyDescent="0.3">
      <c r="BB10980" t="s">
        <v>73393</v>
      </c>
    </row>
    <row r="10981" spans="54:54" x14ac:dyDescent="0.3">
      <c r="BB10981" t="s">
        <v>73394</v>
      </c>
    </row>
    <row r="10982" spans="54:54" x14ac:dyDescent="0.3">
      <c r="BB10982" t="s">
        <v>73395</v>
      </c>
    </row>
    <row r="10983" spans="54:54" x14ac:dyDescent="0.3">
      <c r="BB10983" t="s">
        <v>73396</v>
      </c>
    </row>
    <row r="10984" spans="54:54" x14ac:dyDescent="0.3">
      <c r="BB10984" t="s">
        <v>73397</v>
      </c>
    </row>
    <row r="10985" spans="54:54" x14ac:dyDescent="0.3">
      <c r="BB10985" t="s">
        <v>73398</v>
      </c>
    </row>
    <row r="10986" spans="54:54" x14ac:dyDescent="0.3">
      <c r="BB10986" t="s">
        <v>73399</v>
      </c>
    </row>
    <row r="10987" spans="54:54" x14ac:dyDescent="0.3">
      <c r="BB10987" t="s">
        <v>73400</v>
      </c>
    </row>
    <row r="10988" spans="54:54" x14ac:dyDescent="0.3">
      <c r="BB10988" t="s">
        <v>73401</v>
      </c>
    </row>
    <row r="10989" spans="54:54" x14ac:dyDescent="0.3">
      <c r="BB10989" t="s">
        <v>73402</v>
      </c>
    </row>
    <row r="10990" spans="54:54" x14ac:dyDescent="0.3">
      <c r="BB10990" t="s">
        <v>73403</v>
      </c>
    </row>
    <row r="10991" spans="54:54" x14ac:dyDescent="0.3">
      <c r="BB10991" t="s">
        <v>73404</v>
      </c>
    </row>
    <row r="10992" spans="54:54" x14ac:dyDescent="0.3">
      <c r="BB10992" t="s">
        <v>73405</v>
      </c>
    </row>
    <row r="10993" spans="54:54" x14ac:dyDescent="0.3">
      <c r="BB10993" t="s">
        <v>73406</v>
      </c>
    </row>
    <row r="10994" spans="54:54" x14ac:dyDescent="0.3">
      <c r="BB10994" t="s">
        <v>73407</v>
      </c>
    </row>
    <row r="10995" spans="54:54" x14ac:dyDescent="0.3">
      <c r="BB10995" t="s">
        <v>73408</v>
      </c>
    </row>
    <row r="10996" spans="54:54" x14ac:dyDescent="0.3">
      <c r="BB10996" t="s">
        <v>73409</v>
      </c>
    </row>
    <row r="10997" spans="54:54" x14ac:dyDescent="0.3">
      <c r="BB10997" t="s">
        <v>73410</v>
      </c>
    </row>
    <row r="10998" spans="54:54" x14ac:dyDescent="0.3">
      <c r="BB10998" t="s">
        <v>73411</v>
      </c>
    </row>
    <row r="10999" spans="54:54" x14ac:dyDescent="0.3">
      <c r="BB10999" t="s">
        <v>73412</v>
      </c>
    </row>
    <row r="11000" spans="54:54" x14ac:dyDescent="0.3">
      <c r="BB11000" t="s">
        <v>73413</v>
      </c>
    </row>
    <row r="11001" spans="54:54" x14ac:dyDescent="0.3">
      <c r="BB11001" t="s">
        <v>73414</v>
      </c>
    </row>
    <row r="11002" spans="54:54" x14ac:dyDescent="0.3">
      <c r="BB11002" t="s">
        <v>73415</v>
      </c>
    </row>
    <row r="11003" spans="54:54" x14ac:dyDescent="0.3">
      <c r="BB11003" t="s">
        <v>73416</v>
      </c>
    </row>
    <row r="11004" spans="54:54" x14ac:dyDescent="0.3">
      <c r="BB11004" t="s">
        <v>73417</v>
      </c>
    </row>
    <row r="11005" spans="54:54" x14ac:dyDescent="0.3">
      <c r="BB11005" t="s">
        <v>73418</v>
      </c>
    </row>
    <row r="11006" spans="54:54" x14ac:dyDescent="0.3">
      <c r="BB11006" t="s">
        <v>73419</v>
      </c>
    </row>
    <row r="11007" spans="54:54" x14ac:dyDescent="0.3">
      <c r="BB11007" t="s">
        <v>73420</v>
      </c>
    </row>
    <row r="11008" spans="54:54" x14ac:dyDescent="0.3">
      <c r="BB11008" t="s">
        <v>73421</v>
      </c>
    </row>
    <row r="11009" spans="54:54" x14ac:dyDescent="0.3">
      <c r="BB11009" t="s">
        <v>73422</v>
      </c>
    </row>
    <row r="11010" spans="54:54" x14ac:dyDescent="0.3">
      <c r="BB11010" t="s">
        <v>73423</v>
      </c>
    </row>
    <row r="11011" spans="54:54" x14ac:dyDescent="0.3">
      <c r="BB11011" t="s">
        <v>73424</v>
      </c>
    </row>
    <row r="11012" spans="54:54" x14ac:dyDescent="0.3">
      <c r="BB11012" t="s">
        <v>73425</v>
      </c>
    </row>
    <row r="11013" spans="54:54" x14ac:dyDescent="0.3">
      <c r="BB11013" t="s">
        <v>73426</v>
      </c>
    </row>
    <row r="11014" spans="54:54" x14ac:dyDescent="0.3">
      <c r="BB11014" t="s">
        <v>73427</v>
      </c>
    </row>
    <row r="11015" spans="54:54" x14ac:dyDescent="0.3">
      <c r="BB11015" t="s">
        <v>73428</v>
      </c>
    </row>
    <row r="11016" spans="54:54" x14ac:dyDescent="0.3">
      <c r="BB11016" t="s">
        <v>73429</v>
      </c>
    </row>
    <row r="11017" spans="54:54" x14ac:dyDescent="0.3">
      <c r="BB11017" t="s">
        <v>73430</v>
      </c>
    </row>
    <row r="11018" spans="54:54" x14ac:dyDescent="0.3">
      <c r="BB11018" t="s">
        <v>73431</v>
      </c>
    </row>
    <row r="11019" spans="54:54" x14ac:dyDescent="0.3">
      <c r="BB11019" t="s">
        <v>73432</v>
      </c>
    </row>
    <row r="11020" spans="54:54" x14ac:dyDescent="0.3">
      <c r="BB11020" t="s">
        <v>73433</v>
      </c>
    </row>
    <row r="11021" spans="54:54" x14ac:dyDescent="0.3">
      <c r="BB11021" t="s">
        <v>73434</v>
      </c>
    </row>
    <row r="11022" spans="54:54" x14ac:dyDescent="0.3">
      <c r="BB11022" t="s">
        <v>73435</v>
      </c>
    </row>
    <row r="11023" spans="54:54" x14ac:dyDescent="0.3">
      <c r="BB11023" t="s">
        <v>73436</v>
      </c>
    </row>
    <row r="11024" spans="54:54" x14ac:dyDescent="0.3">
      <c r="BB11024" t="s">
        <v>73437</v>
      </c>
    </row>
    <row r="11025" spans="54:54" x14ac:dyDescent="0.3">
      <c r="BB11025" t="s">
        <v>73438</v>
      </c>
    </row>
    <row r="11026" spans="54:54" x14ac:dyDescent="0.3">
      <c r="BB11026" t="s">
        <v>73439</v>
      </c>
    </row>
    <row r="11027" spans="54:54" x14ac:dyDescent="0.3">
      <c r="BB11027" t="s">
        <v>73440</v>
      </c>
    </row>
    <row r="11028" spans="54:54" x14ac:dyDescent="0.3">
      <c r="BB11028" t="s">
        <v>73441</v>
      </c>
    </row>
    <row r="11029" spans="54:54" x14ac:dyDescent="0.3">
      <c r="BB11029" t="s">
        <v>73442</v>
      </c>
    </row>
    <row r="11030" spans="54:54" x14ac:dyDescent="0.3">
      <c r="BB11030" t="s">
        <v>73443</v>
      </c>
    </row>
    <row r="11031" spans="54:54" x14ac:dyDescent="0.3">
      <c r="BB11031" t="s">
        <v>73444</v>
      </c>
    </row>
    <row r="11032" spans="54:54" x14ac:dyDescent="0.3">
      <c r="BB11032" t="s">
        <v>73445</v>
      </c>
    </row>
    <row r="11033" spans="54:54" x14ac:dyDescent="0.3">
      <c r="BB11033" t="s">
        <v>73446</v>
      </c>
    </row>
    <row r="11034" spans="54:54" x14ac:dyDescent="0.3">
      <c r="BB11034" t="s">
        <v>73447</v>
      </c>
    </row>
    <row r="11035" spans="54:54" x14ac:dyDescent="0.3">
      <c r="BB11035" t="s">
        <v>73448</v>
      </c>
    </row>
    <row r="11036" spans="54:54" x14ac:dyDescent="0.3">
      <c r="BB11036" t="s">
        <v>73449</v>
      </c>
    </row>
    <row r="11037" spans="54:54" x14ac:dyDescent="0.3">
      <c r="BB11037" t="s">
        <v>73450</v>
      </c>
    </row>
    <row r="11038" spans="54:54" x14ac:dyDescent="0.3">
      <c r="BB11038" t="s">
        <v>73451</v>
      </c>
    </row>
    <row r="11039" spans="54:54" x14ac:dyDescent="0.3">
      <c r="BB11039" t="s">
        <v>73452</v>
      </c>
    </row>
    <row r="11040" spans="54:54" x14ac:dyDescent="0.3">
      <c r="BB11040" t="s">
        <v>73453</v>
      </c>
    </row>
    <row r="11041" spans="54:54" x14ac:dyDescent="0.3">
      <c r="BB11041" t="s">
        <v>73454</v>
      </c>
    </row>
    <row r="11042" spans="54:54" x14ac:dyDescent="0.3">
      <c r="BB11042" t="s">
        <v>73455</v>
      </c>
    </row>
    <row r="11043" spans="54:54" x14ac:dyDescent="0.3">
      <c r="BB11043" t="s">
        <v>73456</v>
      </c>
    </row>
    <row r="11044" spans="54:54" x14ac:dyDescent="0.3">
      <c r="BB11044" t="s">
        <v>73457</v>
      </c>
    </row>
    <row r="11045" spans="54:54" x14ac:dyDescent="0.3">
      <c r="BB11045" t="s">
        <v>73458</v>
      </c>
    </row>
    <row r="11046" spans="54:54" x14ac:dyDescent="0.3">
      <c r="BB11046" t="s">
        <v>73459</v>
      </c>
    </row>
    <row r="11047" spans="54:54" x14ac:dyDescent="0.3">
      <c r="BB11047" t="s">
        <v>73460</v>
      </c>
    </row>
    <row r="11048" spans="54:54" x14ac:dyDescent="0.3">
      <c r="BB11048" t="s">
        <v>44495</v>
      </c>
    </row>
    <row r="11049" spans="54:54" x14ac:dyDescent="0.3">
      <c r="BB11049" t="s">
        <v>73461</v>
      </c>
    </row>
    <row r="11050" spans="54:54" x14ac:dyDescent="0.3">
      <c r="BB11050" t="s">
        <v>73462</v>
      </c>
    </row>
    <row r="11051" spans="54:54" x14ac:dyDescent="0.3">
      <c r="BB11051" t="s">
        <v>73463</v>
      </c>
    </row>
    <row r="11052" spans="54:54" x14ac:dyDescent="0.3">
      <c r="BB11052" t="s">
        <v>73464</v>
      </c>
    </row>
    <row r="11053" spans="54:54" x14ac:dyDescent="0.3">
      <c r="BB11053" t="s">
        <v>73465</v>
      </c>
    </row>
    <row r="11054" spans="54:54" x14ac:dyDescent="0.3">
      <c r="BB11054" t="s">
        <v>73466</v>
      </c>
    </row>
    <row r="11055" spans="54:54" x14ac:dyDescent="0.3">
      <c r="BB11055" t="s">
        <v>73467</v>
      </c>
    </row>
    <row r="11056" spans="54:54" x14ac:dyDescent="0.3">
      <c r="BB11056" t="s">
        <v>73468</v>
      </c>
    </row>
    <row r="11057" spans="54:54" x14ac:dyDescent="0.3">
      <c r="BB11057" t="s">
        <v>73469</v>
      </c>
    </row>
    <row r="11058" spans="54:54" x14ac:dyDescent="0.3">
      <c r="BB11058" t="s">
        <v>73470</v>
      </c>
    </row>
    <row r="11059" spans="54:54" x14ac:dyDescent="0.3">
      <c r="BB11059" t="s">
        <v>73471</v>
      </c>
    </row>
    <row r="11060" spans="54:54" x14ac:dyDescent="0.3">
      <c r="BB11060" t="s">
        <v>73472</v>
      </c>
    </row>
    <row r="11061" spans="54:54" x14ac:dyDescent="0.3">
      <c r="BB11061" t="s">
        <v>19061</v>
      </c>
    </row>
    <row r="11062" spans="54:54" x14ac:dyDescent="0.3">
      <c r="BB11062" t="s">
        <v>73473</v>
      </c>
    </row>
    <row r="11063" spans="54:54" x14ac:dyDescent="0.3">
      <c r="BB11063" t="s">
        <v>73474</v>
      </c>
    </row>
    <row r="11064" spans="54:54" x14ac:dyDescent="0.3">
      <c r="BB11064" t="s">
        <v>73475</v>
      </c>
    </row>
    <row r="11065" spans="54:54" x14ac:dyDescent="0.3">
      <c r="BB11065" t="s">
        <v>73476</v>
      </c>
    </row>
    <row r="11066" spans="54:54" x14ac:dyDescent="0.3">
      <c r="BB11066" t="s">
        <v>73477</v>
      </c>
    </row>
    <row r="11067" spans="54:54" x14ac:dyDescent="0.3">
      <c r="BB11067" t="s">
        <v>73478</v>
      </c>
    </row>
    <row r="11068" spans="54:54" x14ac:dyDescent="0.3">
      <c r="BB11068" t="s">
        <v>73479</v>
      </c>
    </row>
    <row r="11069" spans="54:54" x14ac:dyDescent="0.3">
      <c r="BB11069" t="s">
        <v>73480</v>
      </c>
    </row>
    <row r="11070" spans="54:54" x14ac:dyDescent="0.3">
      <c r="BB11070" t="s">
        <v>73481</v>
      </c>
    </row>
    <row r="11071" spans="54:54" x14ac:dyDescent="0.3">
      <c r="BB11071" t="s">
        <v>73482</v>
      </c>
    </row>
    <row r="11072" spans="54:54" x14ac:dyDescent="0.3">
      <c r="BB11072" t="s">
        <v>73483</v>
      </c>
    </row>
    <row r="11073" spans="54:54" x14ac:dyDescent="0.3">
      <c r="BB11073" t="s">
        <v>73484</v>
      </c>
    </row>
    <row r="11074" spans="54:54" x14ac:dyDescent="0.3">
      <c r="BB11074" t="s">
        <v>73485</v>
      </c>
    </row>
    <row r="11075" spans="54:54" x14ac:dyDescent="0.3">
      <c r="BB11075" t="s">
        <v>73486</v>
      </c>
    </row>
    <row r="11076" spans="54:54" x14ac:dyDescent="0.3">
      <c r="BB11076" t="s">
        <v>73487</v>
      </c>
    </row>
    <row r="11077" spans="54:54" x14ac:dyDescent="0.3">
      <c r="BB11077" t="s">
        <v>73488</v>
      </c>
    </row>
    <row r="11078" spans="54:54" x14ac:dyDescent="0.3">
      <c r="BB11078" t="s">
        <v>73489</v>
      </c>
    </row>
    <row r="11079" spans="54:54" x14ac:dyDescent="0.3">
      <c r="BB11079" t="s">
        <v>73490</v>
      </c>
    </row>
    <row r="11080" spans="54:54" x14ac:dyDescent="0.3">
      <c r="BB11080" t="s">
        <v>73491</v>
      </c>
    </row>
    <row r="11081" spans="54:54" x14ac:dyDescent="0.3">
      <c r="BB11081" t="s">
        <v>73492</v>
      </c>
    </row>
    <row r="11082" spans="54:54" x14ac:dyDescent="0.3">
      <c r="BB11082" t="s">
        <v>73493</v>
      </c>
    </row>
    <row r="11083" spans="54:54" x14ac:dyDescent="0.3">
      <c r="BB11083" t="s">
        <v>73494</v>
      </c>
    </row>
    <row r="11084" spans="54:54" x14ac:dyDescent="0.3">
      <c r="BB11084" t="s">
        <v>73495</v>
      </c>
    </row>
    <row r="11085" spans="54:54" x14ac:dyDescent="0.3">
      <c r="BB11085" t="s">
        <v>73496</v>
      </c>
    </row>
    <row r="11086" spans="54:54" x14ac:dyDescent="0.3">
      <c r="BB11086" t="s">
        <v>73497</v>
      </c>
    </row>
    <row r="11087" spans="54:54" x14ac:dyDescent="0.3">
      <c r="BB11087" t="s">
        <v>73498</v>
      </c>
    </row>
    <row r="11088" spans="54:54" x14ac:dyDescent="0.3">
      <c r="BB11088" t="s">
        <v>73499</v>
      </c>
    </row>
    <row r="11089" spans="54:54" x14ac:dyDescent="0.3">
      <c r="BB11089" t="s">
        <v>73500</v>
      </c>
    </row>
    <row r="11090" spans="54:54" x14ac:dyDescent="0.3">
      <c r="BB11090" t="s">
        <v>73501</v>
      </c>
    </row>
    <row r="11091" spans="54:54" x14ac:dyDescent="0.3">
      <c r="BB11091" t="s">
        <v>73502</v>
      </c>
    </row>
    <row r="11092" spans="54:54" x14ac:dyDescent="0.3">
      <c r="BB11092" t="s">
        <v>73503</v>
      </c>
    </row>
    <row r="11093" spans="54:54" x14ac:dyDescent="0.3">
      <c r="BB11093" t="s">
        <v>73504</v>
      </c>
    </row>
    <row r="11094" spans="54:54" x14ac:dyDescent="0.3">
      <c r="BB11094" t="s">
        <v>73505</v>
      </c>
    </row>
    <row r="11095" spans="54:54" x14ac:dyDescent="0.3">
      <c r="BB11095" t="s">
        <v>73506</v>
      </c>
    </row>
    <row r="11096" spans="54:54" x14ac:dyDescent="0.3">
      <c r="BB11096" t="s">
        <v>73507</v>
      </c>
    </row>
    <row r="11097" spans="54:54" x14ac:dyDescent="0.3">
      <c r="BB11097" t="s">
        <v>73508</v>
      </c>
    </row>
    <row r="11098" spans="54:54" x14ac:dyDescent="0.3">
      <c r="BB11098" t="s">
        <v>73509</v>
      </c>
    </row>
    <row r="11099" spans="54:54" x14ac:dyDescent="0.3">
      <c r="BB11099" t="s">
        <v>73510</v>
      </c>
    </row>
    <row r="11100" spans="54:54" x14ac:dyDescent="0.3">
      <c r="BB11100" t="s">
        <v>73511</v>
      </c>
    </row>
    <row r="11101" spans="54:54" x14ac:dyDescent="0.3">
      <c r="BB11101" t="s">
        <v>73512</v>
      </c>
    </row>
    <row r="11102" spans="54:54" x14ac:dyDescent="0.3">
      <c r="BB11102" t="s">
        <v>73513</v>
      </c>
    </row>
    <row r="11103" spans="54:54" x14ac:dyDescent="0.3">
      <c r="BB11103" t="s">
        <v>73514</v>
      </c>
    </row>
    <row r="11104" spans="54:54" x14ac:dyDescent="0.3">
      <c r="BB11104" t="s">
        <v>73515</v>
      </c>
    </row>
    <row r="11105" spans="54:54" x14ac:dyDescent="0.3">
      <c r="BB11105" t="s">
        <v>73516</v>
      </c>
    </row>
    <row r="11106" spans="54:54" x14ac:dyDescent="0.3">
      <c r="BB11106" t="s">
        <v>73517</v>
      </c>
    </row>
    <row r="11107" spans="54:54" x14ac:dyDescent="0.3">
      <c r="BB11107" t="s">
        <v>73518</v>
      </c>
    </row>
    <row r="11108" spans="54:54" x14ac:dyDescent="0.3">
      <c r="BB11108" t="s">
        <v>73519</v>
      </c>
    </row>
    <row r="11109" spans="54:54" x14ac:dyDescent="0.3">
      <c r="BB11109" t="s">
        <v>73520</v>
      </c>
    </row>
    <row r="11110" spans="54:54" x14ac:dyDescent="0.3">
      <c r="BB11110" t="s">
        <v>1199</v>
      </c>
    </row>
    <row r="11111" spans="54:54" x14ac:dyDescent="0.3">
      <c r="BB11111" t="s">
        <v>73521</v>
      </c>
    </row>
    <row r="11112" spans="54:54" x14ac:dyDescent="0.3">
      <c r="BB11112" t="s">
        <v>73522</v>
      </c>
    </row>
    <row r="11113" spans="54:54" x14ac:dyDescent="0.3">
      <c r="BB11113" t="s">
        <v>73523</v>
      </c>
    </row>
    <row r="11114" spans="54:54" x14ac:dyDescent="0.3">
      <c r="BB11114" t="s">
        <v>73524</v>
      </c>
    </row>
    <row r="11115" spans="54:54" x14ac:dyDescent="0.3">
      <c r="BB11115" t="s">
        <v>73525</v>
      </c>
    </row>
    <row r="11116" spans="54:54" x14ac:dyDescent="0.3">
      <c r="BB11116" t="s">
        <v>73526</v>
      </c>
    </row>
    <row r="11117" spans="54:54" x14ac:dyDescent="0.3">
      <c r="BB11117" t="s">
        <v>73527</v>
      </c>
    </row>
    <row r="11118" spans="54:54" x14ac:dyDescent="0.3">
      <c r="BB11118" t="s">
        <v>73528</v>
      </c>
    </row>
    <row r="11119" spans="54:54" x14ac:dyDescent="0.3">
      <c r="BB11119" t="s">
        <v>73529</v>
      </c>
    </row>
    <row r="11120" spans="54:54" x14ac:dyDescent="0.3">
      <c r="BB11120" t="s">
        <v>73530</v>
      </c>
    </row>
    <row r="11121" spans="54:54" x14ac:dyDescent="0.3">
      <c r="BB11121" t="s">
        <v>73531</v>
      </c>
    </row>
    <row r="11122" spans="54:54" x14ac:dyDescent="0.3">
      <c r="BB11122" t="s">
        <v>73532</v>
      </c>
    </row>
    <row r="11123" spans="54:54" x14ac:dyDescent="0.3">
      <c r="BB11123" t="s">
        <v>73533</v>
      </c>
    </row>
    <row r="11124" spans="54:54" x14ac:dyDescent="0.3">
      <c r="BB11124" t="s">
        <v>73534</v>
      </c>
    </row>
    <row r="11125" spans="54:54" x14ac:dyDescent="0.3">
      <c r="BB11125" t="s">
        <v>73535</v>
      </c>
    </row>
    <row r="11126" spans="54:54" x14ac:dyDescent="0.3">
      <c r="BB11126" t="s">
        <v>73536</v>
      </c>
    </row>
    <row r="11127" spans="54:54" x14ac:dyDescent="0.3">
      <c r="BB11127" t="s">
        <v>73537</v>
      </c>
    </row>
    <row r="11128" spans="54:54" x14ac:dyDescent="0.3">
      <c r="BB11128" t="s">
        <v>73538</v>
      </c>
    </row>
    <row r="11129" spans="54:54" x14ac:dyDescent="0.3">
      <c r="BB11129" t="s">
        <v>73539</v>
      </c>
    </row>
    <row r="11130" spans="54:54" x14ac:dyDescent="0.3">
      <c r="BB11130" t="s">
        <v>73540</v>
      </c>
    </row>
    <row r="11131" spans="54:54" x14ac:dyDescent="0.3">
      <c r="BB11131" t="s">
        <v>73541</v>
      </c>
    </row>
    <row r="11132" spans="54:54" x14ac:dyDescent="0.3">
      <c r="BB11132" t="s">
        <v>73542</v>
      </c>
    </row>
    <row r="11133" spans="54:54" x14ac:dyDescent="0.3">
      <c r="BB11133" t="s">
        <v>73543</v>
      </c>
    </row>
    <row r="11134" spans="54:54" x14ac:dyDescent="0.3">
      <c r="BB11134" t="s">
        <v>73544</v>
      </c>
    </row>
    <row r="11135" spans="54:54" x14ac:dyDescent="0.3">
      <c r="BB11135" t="s">
        <v>73545</v>
      </c>
    </row>
    <row r="11136" spans="54:54" x14ac:dyDescent="0.3">
      <c r="BB11136" t="s">
        <v>73546</v>
      </c>
    </row>
    <row r="11137" spans="54:54" x14ac:dyDescent="0.3">
      <c r="BB11137" t="s">
        <v>73547</v>
      </c>
    </row>
    <row r="11138" spans="54:54" x14ac:dyDescent="0.3">
      <c r="BB11138" t="s">
        <v>73548</v>
      </c>
    </row>
    <row r="11139" spans="54:54" x14ac:dyDescent="0.3">
      <c r="BB11139" t="s">
        <v>73549</v>
      </c>
    </row>
    <row r="11140" spans="54:54" x14ac:dyDescent="0.3">
      <c r="BB11140" t="s">
        <v>73550</v>
      </c>
    </row>
    <row r="11141" spans="54:54" x14ac:dyDescent="0.3">
      <c r="BB11141" t="s">
        <v>73551</v>
      </c>
    </row>
    <row r="11142" spans="54:54" x14ac:dyDescent="0.3">
      <c r="BB11142" t="s">
        <v>73552</v>
      </c>
    </row>
    <row r="11143" spans="54:54" x14ac:dyDescent="0.3">
      <c r="BB11143" t="s">
        <v>73553</v>
      </c>
    </row>
    <row r="11144" spans="54:54" x14ac:dyDescent="0.3">
      <c r="BB11144" t="s">
        <v>73554</v>
      </c>
    </row>
    <row r="11145" spans="54:54" x14ac:dyDescent="0.3">
      <c r="BB11145" t="s">
        <v>73555</v>
      </c>
    </row>
    <row r="11146" spans="54:54" x14ac:dyDescent="0.3">
      <c r="BB11146" t="s">
        <v>73556</v>
      </c>
    </row>
    <row r="11147" spans="54:54" x14ac:dyDescent="0.3">
      <c r="BB11147" t="s">
        <v>73557</v>
      </c>
    </row>
    <row r="11148" spans="54:54" x14ac:dyDescent="0.3">
      <c r="BB11148" t="s">
        <v>73558</v>
      </c>
    </row>
    <row r="11149" spans="54:54" x14ac:dyDescent="0.3">
      <c r="BB11149" t="s">
        <v>73559</v>
      </c>
    </row>
    <row r="11150" spans="54:54" x14ac:dyDescent="0.3">
      <c r="BB11150" t="s">
        <v>73560</v>
      </c>
    </row>
    <row r="11151" spans="54:54" x14ac:dyDescent="0.3">
      <c r="BB11151" t="s">
        <v>73561</v>
      </c>
    </row>
    <row r="11152" spans="54:54" x14ac:dyDescent="0.3">
      <c r="BB11152" t="s">
        <v>73562</v>
      </c>
    </row>
    <row r="11153" spans="54:54" x14ac:dyDescent="0.3">
      <c r="BB11153" t="s">
        <v>17275</v>
      </c>
    </row>
    <row r="11154" spans="54:54" x14ac:dyDescent="0.3">
      <c r="BB11154" t="s">
        <v>73563</v>
      </c>
    </row>
    <row r="11155" spans="54:54" x14ac:dyDescent="0.3">
      <c r="BB11155" t="s">
        <v>73564</v>
      </c>
    </row>
    <row r="11156" spans="54:54" x14ac:dyDescent="0.3">
      <c r="BB11156" t="s">
        <v>73565</v>
      </c>
    </row>
    <row r="11157" spans="54:54" x14ac:dyDescent="0.3">
      <c r="BB11157" t="s">
        <v>73566</v>
      </c>
    </row>
    <row r="11158" spans="54:54" x14ac:dyDescent="0.3">
      <c r="BB11158" t="s">
        <v>73567</v>
      </c>
    </row>
    <row r="11159" spans="54:54" x14ac:dyDescent="0.3">
      <c r="BB11159" t="s">
        <v>73568</v>
      </c>
    </row>
    <row r="11160" spans="54:54" x14ac:dyDescent="0.3">
      <c r="BB11160" t="s">
        <v>73569</v>
      </c>
    </row>
    <row r="11161" spans="54:54" x14ac:dyDescent="0.3">
      <c r="BB11161" t="s">
        <v>73570</v>
      </c>
    </row>
    <row r="11162" spans="54:54" x14ac:dyDescent="0.3">
      <c r="BB11162" t="s">
        <v>73571</v>
      </c>
    </row>
    <row r="11163" spans="54:54" x14ac:dyDescent="0.3">
      <c r="BB11163" t="s">
        <v>73572</v>
      </c>
    </row>
    <row r="11164" spans="54:54" x14ac:dyDescent="0.3">
      <c r="BB11164" t="s">
        <v>73573</v>
      </c>
    </row>
    <row r="11165" spans="54:54" x14ac:dyDescent="0.3">
      <c r="BB11165" t="s">
        <v>73574</v>
      </c>
    </row>
    <row r="11166" spans="54:54" x14ac:dyDescent="0.3">
      <c r="BB11166" t="s">
        <v>73575</v>
      </c>
    </row>
    <row r="11167" spans="54:54" x14ac:dyDescent="0.3">
      <c r="BB11167" t="s">
        <v>73576</v>
      </c>
    </row>
    <row r="11168" spans="54:54" x14ac:dyDescent="0.3">
      <c r="BB11168" t="s">
        <v>73577</v>
      </c>
    </row>
    <row r="11169" spans="54:54" x14ac:dyDescent="0.3">
      <c r="BB11169" t="s">
        <v>73578</v>
      </c>
    </row>
    <row r="11170" spans="54:54" x14ac:dyDescent="0.3">
      <c r="BB11170" t="s">
        <v>73579</v>
      </c>
    </row>
    <row r="11171" spans="54:54" x14ac:dyDescent="0.3">
      <c r="BB11171" t="s">
        <v>73580</v>
      </c>
    </row>
    <row r="11172" spans="54:54" x14ac:dyDescent="0.3">
      <c r="BB11172" t="s">
        <v>73581</v>
      </c>
    </row>
    <row r="11173" spans="54:54" x14ac:dyDescent="0.3">
      <c r="BB11173" t="s">
        <v>73582</v>
      </c>
    </row>
    <row r="11174" spans="54:54" x14ac:dyDescent="0.3">
      <c r="BB11174" t="s">
        <v>73583</v>
      </c>
    </row>
    <row r="11175" spans="54:54" x14ac:dyDescent="0.3">
      <c r="BB11175" t="s">
        <v>73584</v>
      </c>
    </row>
    <row r="11176" spans="54:54" x14ac:dyDescent="0.3">
      <c r="BB11176" t="s">
        <v>73585</v>
      </c>
    </row>
    <row r="11177" spans="54:54" x14ac:dyDescent="0.3">
      <c r="BB11177" t="s">
        <v>73586</v>
      </c>
    </row>
    <row r="11178" spans="54:54" x14ac:dyDescent="0.3">
      <c r="BB11178" t="s">
        <v>73587</v>
      </c>
    </row>
    <row r="11179" spans="54:54" x14ac:dyDescent="0.3">
      <c r="BB11179" t="s">
        <v>73588</v>
      </c>
    </row>
    <row r="11180" spans="54:54" x14ac:dyDescent="0.3">
      <c r="BB11180" t="s">
        <v>73589</v>
      </c>
    </row>
    <row r="11181" spans="54:54" x14ac:dyDescent="0.3">
      <c r="BB11181" t="s">
        <v>73590</v>
      </c>
    </row>
    <row r="11182" spans="54:54" x14ac:dyDescent="0.3">
      <c r="BB11182" t="s">
        <v>73591</v>
      </c>
    </row>
    <row r="11183" spans="54:54" x14ac:dyDescent="0.3">
      <c r="BB11183" t="s">
        <v>73592</v>
      </c>
    </row>
    <row r="11184" spans="54:54" x14ac:dyDescent="0.3">
      <c r="BB11184" t="s">
        <v>73593</v>
      </c>
    </row>
    <row r="11185" spans="54:54" x14ac:dyDescent="0.3">
      <c r="BB11185" t="s">
        <v>73594</v>
      </c>
    </row>
    <row r="11186" spans="54:54" x14ac:dyDescent="0.3">
      <c r="BB11186" t="s">
        <v>73595</v>
      </c>
    </row>
    <row r="11187" spans="54:54" x14ac:dyDescent="0.3">
      <c r="BB11187" t="s">
        <v>73596</v>
      </c>
    </row>
    <row r="11188" spans="54:54" x14ac:dyDescent="0.3">
      <c r="BB11188" t="s">
        <v>73597</v>
      </c>
    </row>
    <row r="11189" spans="54:54" x14ac:dyDescent="0.3">
      <c r="BB11189" t="s">
        <v>73598</v>
      </c>
    </row>
    <row r="11190" spans="54:54" x14ac:dyDescent="0.3">
      <c r="BB11190" t="s">
        <v>73599</v>
      </c>
    </row>
    <row r="11191" spans="54:54" x14ac:dyDescent="0.3">
      <c r="BB11191" t="s">
        <v>73600</v>
      </c>
    </row>
    <row r="11192" spans="54:54" x14ac:dyDescent="0.3">
      <c r="BB11192" t="s">
        <v>73601</v>
      </c>
    </row>
    <row r="11193" spans="54:54" x14ac:dyDescent="0.3">
      <c r="BB11193" t="s">
        <v>73602</v>
      </c>
    </row>
    <row r="11194" spans="54:54" x14ac:dyDescent="0.3">
      <c r="BB11194" t="s">
        <v>73603</v>
      </c>
    </row>
    <row r="11195" spans="54:54" x14ac:dyDescent="0.3">
      <c r="BB11195" t="s">
        <v>73604</v>
      </c>
    </row>
    <row r="11196" spans="54:54" x14ac:dyDescent="0.3">
      <c r="BB11196" t="s">
        <v>73605</v>
      </c>
    </row>
    <row r="11197" spans="54:54" x14ac:dyDescent="0.3">
      <c r="BB11197" t="s">
        <v>73606</v>
      </c>
    </row>
    <row r="11198" spans="54:54" x14ac:dyDescent="0.3">
      <c r="BB11198" t="s">
        <v>73607</v>
      </c>
    </row>
    <row r="11199" spans="54:54" x14ac:dyDescent="0.3">
      <c r="BB11199" t="s">
        <v>73608</v>
      </c>
    </row>
    <row r="11200" spans="54:54" x14ac:dyDescent="0.3">
      <c r="BB11200" t="s">
        <v>73609</v>
      </c>
    </row>
    <row r="11201" spans="54:54" x14ac:dyDescent="0.3">
      <c r="BB11201" t="s">
        <v>73610</v>
      </c>
    </row>
    <row r="11202" spans="54:54" x14ac:dyDescent="0.3">
      <c r="BB11202" t="s">
        <v>73611</v>
      </c>
    </row>
    <row r="11203" spans="54:54" x14ac:dyDescent="0.3">
      <c r="BB11203" t="s">
        <v>73612</v>
      </c>
    </row>
    <row r="11204" spans="54:54" x14ac:dyDescent="0.3">
      <c r="BB11204" t="s">
        <v>73613</v>
      </c>
    </row>
    <row r="11205" spans="54:54" x14ac:dyDescent="0.3">
      <c r="BB11205" t="s">
        <v>73614</v>
      </c>
    </row>
    <row r="11206" spans="54:54" x14ac:dyDescent="0.3">
      <c r="BB11206" t="s">
        <v>73615</v>
      </c>
    </row>
    <row r="11207" spans="54:54" x14ac:dyDescent="0.3">
      <c r="BB11207" t="s">
        <v>73616</v>
      </c>
    </row>
    <row r="11208" spans="54:54" x14ac:dyDescent="0.3">
      <c r="BB11208" t="s">
        <v>73617</v>
      </c>
    </row>
    <row r="11209" spans="54:54" x14ac:dyDescent="0.3">
      <c r="BB11209" t="s">
        <v>73618</v>
      </c>
    </row>
    <row r="11210" spans="54:54" x14ac:dyDescent="0.3">
      <c r="BB11210" t="s">
        <v>73619</v>
      </c>
    </row>
    <row r="11211" spans="54:54" x14ac:dyDescent="0.3">
      <c r="BB11211" t="s">
        <v>73620</v>
      </c>
    </row>
    <row r="11212" spans="54:54" x14ac:dyDescent="0.3">
      <c r="BB11212" t="s">
        <v>73621</v>
      </c>
    </row>
    <row r="11213" spans="54:54" x14ac:dyDescent="0.3">
      <c r="BB11213" t="s">
        <v>73622</v>
      </c>
    </row>
    <row r="11214" spans="54:54" x14ac:dyDescent="0.3">
      <c r="BB11214" t="s">
        <v>73623</v>
      </c>
    </row>
    <row r="11215" spans="54:54" x14ac:dyDescent="0.3">
      <c r="BB11215" t="s">
        <v>73624</v>
      </c>
    </row>
    <row r="11216" spans="54:54" x14ac:dyDescent="0.3">
      <c r="BB11216" t="s">
        <v>73625</v>
      </c>
    </row>
    <row r="11217" spans="54:54" x14ac:dyDescent="0.3">
      <c r="BB11217" t="s">
        <v>73626</v>
      </c>
    </row>
    <row r="11218" spans="54:54" x14ac:dyDescent="0.3">
      <c r="BB11218" t="s">
        <v>73627</v>
      </c>
    </row>
    <row r="11219" spans="54:54" x14ac:dyDescent="0.3">
      <c r="BB11219" t="s">
        <v>73628</v>
      </c>
    </row>
    <row r="11220" spans="54:54" x14ac:dyDescent="0.3">
      <c r="BB11220" t="s">
        <v>73629</v>
      </c>
    </row>
    <row r="11221" spans="54:54" x14ac:dyDescent="0.3">
      <c r="BB11221" t="s">
        <v>73630</v>
      </c>
    </row>
    <row r="11222" spans="54:54" x14ac:dyDescent="0.3">
      <c r="BB11222" t="s">
        <v>73631</v>
      </c>
    </row>
    <row r="11223" spans="54:54" x14ac:dyDescent="0.3">
      <c r="BB11223" t="s">
        <v>73632</v>
      </c>
    </row>
    <row r="11224" spans="54:54" x14ac:dyDescent="0.3">
      <c r="BB11224" t="s">
        <v>73633</v>
      </c>
    </row>
    <row r="11225" spans="54:54" x14ac:dyDescent="0.3">
      <c r="BB11225" t="s">
        <v>73634</v>
      </c>
    </row>
    <row r="11226" spans="54:54" x14ac:dyDescent="0.3">
      <c r="BB11226" t="s">
        <v>73635</v>
      </c>
    </row>
    <row r="11227" spans="54:54" x14ac:dyDescent="0.3">
      <c r="BB11227" t="s">
        <v>73636</v>
      </c>
    </row>
    <row r="11228" spans="54:54" x14ac:dyDescent="0.3">
      <c r="BB11228" t="s">
        <v>73637</v>
      </c>
    </row>
    <row r="11229" spans="54:54" x14ac:dyDescent="0.3">
      <c r="BB11229" t="s">
        <v>73638</v>
      </c>
    </row>
    <row r="11230" spans="54:54" x14ac:dyDescent="0.3">
      <c r="BB11230" t="s">
        <v>73639</v>
      </c>
    </row>
    <row r="11231" spans="54:54" x14ac:dyDescent="0.3">
      <c r="BB11231" t="s">
        <v>73640</v>
      </c>
    </row>
    <row r="11232" spans="54:54" x14ac:dyDescent="0.3">
      <c r="BB11232" t="s">
        <v>73641</v>
      </c>
    </row>
    <row r="11233" spans="54:54" x14ac:dyDescent="0.3">
      <c r="BB11233" t="s">
        <v>73642</v>
      </c>
    </row>
    <row r="11234" spans="54:54" x14ac:dyDescent="0.3">
      <c r="BB11234" t="s">
        <v>73643</v>
      </c>
    </row>
    <row r="11235" spans="54:54" x14ac:dyDescent="0.3">
      <c r="BB11235" t="s">
        <v>73644</v>
      </c>
    </row>
    <row r="11236" spans="54:54" x14ac:dyDescent="0.3">
      <c r="BB11236" t="s">
        <v>73645</v>
      </c>
    </row>
    <row r="11237" spans="54:54" x14ac:dyDescent="0.3">
      <c r="BB11237" t="s">
        <v>73646</v>
      </c>
    </row>
    <row r="11238" spans="54:54" x14ac:dyDescent="0.3">
      <c r="BB11238" t="s">
        <v>73647</v>
      </c>
    </row>
    <row r="11239" spans="54:54" x14ac:dyDescent="0.3">
      <c r="BB11239" t="s">
        <v>73648</v>
      </c>
    </row>
    <row r="11240" spans="54:54" x14ac:dyDescent="0.3">
      <c r="BB11240" t="s">
        <v>73649</v>
      </c>
    </row>
    <row r="11241" spans="54:54" x14ac:dyDescent="0.3">
      <c r="BB11241" t="s">
        <v>73650</v>
      </c>
    </row>
    <row r="11242" spans="54:54" x14ac:dyDescent="0.3">
      <c r="BB11242" t="s">
        <v>73651</v>
      </c>
    </row>
    <row r="11243" spans="54:54" x14ac:dyDescent="0.3">
      <c r="BB11243" t="s">
        <v>73652</v>
      </c>
    </row>
    <row r="11244" spans="54:54" x14ac:dyDescent="0.3">
      <c r="BB11244" t="s">
        <v>73653</v>
      </c>
    </row>
    <row r="11245" spans="54:54" x14ac:dyDescent="0.3">
      <c r="BB11245" t="s">
        <v>73654</v>
      </c>
    </row>
    <row r="11246" spans="54:54" x14ac:dyDescent="0.3">
      <c r="BB11246" t="s">
        <v>73655</v>
      </c>
    </row>
    <row r="11247" spans="54:54" x14ac:dyDescent="0.3">
      <c r="BB11247" t="s">
        <v>73656</v>
      </c>
    </row>
    <row r="11248" spans="54:54" x14ac:dyDescent="0.3">
      <c r="BB11248" t="s">
        <v>73657</v>
      </c>
    </row>
    <row r="11249" spans="54:54" x14ac:dyDescent="0.3">
      <c r="BB11249" t="s">
        <v>73658</v>
      </c>
    </row>
    <row r="11250" spans="54:54" x14ac:dyDescent="0.3">
      <c r="BB11250" t="s">
        <v>73659</v>
      </c>
    </row>
    <row r="11251" spans="54:54" x14ac:dyDescent="0.3">
      <c r="BB11251" t="s">
        <v>73660</v>
      </c>
    </row>
    <row r="11252" spans="54:54" x14ac:dyDescent="0.3">
      <c r="BB11252" t="s">
        <v>73661</v>
      </c>
    </row>
    <row r="11253" spans="54:54" x14ac:dyDescent="0.3">
      <c r="BB11253" t="s">
        <v>73662</v>
      </c>
    </row>
    <row r="11254" spans="54:54" x14ac:dyDescent="0.3">
      <c r="BB11254" t="s">
        <v>1215</v>
      </c>
    </row>
    <row r="11255" spans="54:54" x14ac:dyDescent="0.3">
      <c r="BB11255" t="s">
        <v>73663</v>
      </c>
    </row>
    <row r="11256" spans="54:54" x14ac:dyDescent="0.3">
      <c r="BB11256" t="s">
        <v>73664</v>
      </c>
    </row>
    <row r="11257" spans="54:54" x14ac:dyDescent="0.3">
      <c r="BB11257" t="s">
        <v>73665</v>
      </c>
    </row>
    <row r="11258" spans="54:54" x14ac:dyDescent="0.3">
      <c r="BB11258" t="s">
        <v>73666</v>
      </c>
    </row>
    <row r="11259" spans="54:54" x14ac:dyDescent="0.3">
      <c r="BB11259" t="s">
        <v>73667</v>
      </c>
    </row>
    <row r="11260" spans="54:54" x14ac:dyDescent="0.3">
      <c r="BB11260" t="s">
        <v>73668</v>
      </c>
    </row>
    <row r="11261" spans="54:54" x14ac:dyDescent="0.3">
      <c r="BB11261" t="s">
        <v>73669</v>
      </c>
    </row>
    <row r="11262" spans="54:54" x14ac:dyDescent="0.3">
      <c r="BB11262" t="s">
        <v>73670</v>
      </c>
    </row>
    <row r="11263" spans="54:54" x14ac:dyDescent="0.3">
      <c r="BB11263" t="s">
        <v>73671</v>
      </c>
    </row>
    <row r="11264" spans="54:54" x14ac:dyDescent="0.3">
      <c r="BB11264" t="s">
        <v>73672</v>
      </c>
    </row>
    <row r="11265" spans="54:54" x14ac:dyDescent="0.3">
      <c r="BB11265" t="s">
        <v>73673</v>
      </c>
    </row>
    <row r="11266" spans="54:54" x14ac:dyDescent="0.3">
      <c r="BB11266" t="s">
        <v>73674</v>
      </c>
    </row>
    <row r="11267" spans="54:54" x14ac:dyDescent="0.3">
      <c r="BB11267" t="s">
        <v>73675</v>
      </c>
    </row>
    <row r="11268" spans="54:54" x14ac:dyDescent="0.3">
      <c r="BB11268" t="s">
        <v>17428</v>
      </c>
    </row>
    <row r="11269" spans="54:54" x14ac:dyDescent="0.3">
      <c r="BB11269" t="s">
        <v>73676</v>
      </c>
    </row>
    <row r="11270" spans="54:54" x14ac:dyDescent="0.3">
      <c r="BB11270" t="s">
        <v>73677</v>
      </c>
    </row>
    <row r="11271" spans="54:54" x14ac:dyDescent="0.3">
      <c r="BB11271" t="s">
        <v>73678</v>
      </c>
    </row>
    <row r="11272" spans="54:54" x14ac:dyDescent="0.3">
      <c r="BB11272" t="s">
        <v>73679</v>
      </c>
    </row>
    <row r="11273" spans="54:54" x14ac:dyDescent="0.3">
      <c r="BB11273" t="s">
        <v>73680</v>
      </c>
    </row>
    <row r="11274" spans="54:54" x14ac:dyDescent="0.3">
      <c r="BB11274" t="s">
        <v>73681</v>
      </c>
    </row>
    <row r="11275" spans="54:54" x14ac:dyDescent="0.3">
      <c r="BB11275" t="s">
        <v>73682</v>
      </c>
    </row>
    <row r="11276" spans="54:54" x14ac:dyDescent="0.3">
      <c r="BB11276" t="s">
        <v>73683</v>
      </c>
    </row>
    <row r="11277" spans="54:54" x14ac:dyDescent="0.3">
      <c r="BB11277" t="s">
        <v>73684</v>
      </c>
    </row>
    <row r="11278" spans="54:54" x14ac:dyDescent="0.3">
      <c r="BB11278" t="s">
        <v>73685</v>
      </c>
    </row>
    <row r="11279" spans="54:54" x14ac:dyDescent="0.3">
      <c r="BB11279" t="s">
        <v>73686</v>
      </c>
    </row>
    <row r="11280" spans="54:54" x14ac:dyDescent="0.3">
      <c r="BB11280" t="s">
        <v>73687</v>
      </c>
    </row>
    <row r="11281" spans="54:54" x14ac:dyDescent="0.3">
      <c r="BB11281" t="s">
        <v>73688</v>
      </c>
    </row>
    <row r="11282" spans="54:54" x14ac:dyDescent="0.3">
      <c r="BB11282" t="s">
        <v>73689</v>
      </c>
    </row>
    <row r="11283" spans="54:54" x14ac:dyDescent="0.3">
      <c r="BB11283" t="s">
        <v>73690</v>
      </c>
    </row>
    <row r="11284" spans="54:54" x14ac:dyDescent="0.3">
      <c r="BB11284" t="s">
        <v>73691</v>
      </c>
    </row>
    <row r="11285" spans="54:54" x14ac:dyDescent="0.3">
      <c r="BB11285" t="s">
        <v>73692</v>
      </c>
    </row>
    <row r="11286" spans="54:54" x14ac:dyDescent="0.3">
      <c r="BB11286" t="s">
        <v>73693</v>
      </c>
    </row>
    <row r="11287" spans="54:54" x14ac:dyDescent="0.3">
      <c r="BB11287" t="s">
        <v>73694</v>
      </c>
    </row>
    <row r="11288" spans="54:54" x14ac:dyDescent="0.3">
      <c r="BB11288" t="s">
        <v>73695</v>
      </c>
    </row>
    <row r="11289" spans="54:54" x14ac:dyDescent="0.3">
      <c r="BB11289" t="s">
        <v>73696</v>
      </c>
    </row>
    <row r="11290" spans="54:54" x14ac:dyDescent="0.3">
      <c r="BB11290" t="s">
        <v>73697</v>
      </c>
    </row>
    <row r="11291" spans="54:54" x14ac:dyDescent="0.3">
      <c r="BB11291" t="s">
        <v>73698</v>
      </c>
    </row>
    <row r="11292" spans="54:54" x14ac:dyDescent="0.3">
      <c r="BB11292" t="s">
        <v>73699</v>
      </c>
    </row>
    <row r="11293" spans="54:54" x14ac:dyDescent="0.3">
      <c r="BB11293" t="s">
        <v>73700</v>
      </c>
    </row>
    <row r="11294" spans="54:54" x14ac:dyDescent="0.3">
      <c r="BB11294" t="s">
        <v>73701</v>
      </c>
    </row>
    <row r="11295" spans="54:54" x14ac:dyDescent="0.3">
      <c r="BB11295" t="s">
        <v>73702</v>
      </c>
    </row>
    <row r="11296" spans="54:54" x14ac:dyDescent="0.3">
      <c r="BB11296" t="s">
        <v>73703</v>
      </c>
    </row>
    <row r="11297" spans="54:54" x14ac:dyDescent="0.3">
      <c r="BB11297" t="s">
        <v>73704</v>
      </c>
    </row>
    <row r="11298" spans="54:54" x14ac:dyDescent="0.3">
      <c r="BB11298" t="s">
        <v>73705</v>
      </c>
    </row>
    <row r="11299" spans="54:54" x14ac:dyDescent="0.3">
      <c r="BB11299" t="s">
        <v>73706</v>
      </c>
    </row>
    <row r="11300" spans="54:54" x14ac:dyDescent="0.3">
      <c r="BB11300" t="s">
        <v>73707</v>
      </c>
    </row>
    <row r="11301" spans="54:54" x14ac:dyDescent="0.3">
      <c r="BB11301" t="s">
        <v>73708</v>
      </c>
    </row>
    <row r="11302" spans="54:54" x14ac:dyDescent="0.3">
      <c r="BB11302" t="s">
        <v>73709</v>
      </c>
    </row>
    <row r="11303" spans="54:54" x14ac:dyDescent="0.3">
      <c r="BB11303" t="s">
        <v>73710</v>
      </c>
    </row>
    <row r="11304" spans="54:54" x14ac:dyDescent="0.3">
      <c r="BB11304" t="s">
        <v>73711</v>
      </c>
    </row>
    <row r="11305" spans="54:54" x14ac:dyDescent="0.3">
      <c r="BB11305" t="s">
        <v>73712</v>
      </c>
    </row>
    <row r="11306" spans="54:54" x14ac:dyDescent="0.3">
      <c r="BB11306" t="s">
        <v>73713</v>
      </c>
    </row>
    <row r="11307" spans="54:54" x14ac:dyDescent="0.3">
      <c r="BB11307" t="s">
        <v>73714</v>
      </c>
    </row>
    <row r="11308" spans="54:54" x14ac:dyDescent="0.3">
      <c r="BB11308" t="s">
        <v>73715</v>
      </c>
    </row>
    <row r="11309" spans="54:54" x14ac:dyDescent="0.3">
      <c r="BB11309" t="s">
        <v>73716</v>
      </c>
    </row>
    <row r="11310" spans="54:54" x14ac:dyDescent="0.3">
      <c r="BB11310" t="s">
        <v>73717</v>
      </c>
    </row>
    <row r="11311" spans="54:54" x14ac:dyDescent="0.3">
      <c r="BB11311" t="s">
        <v>73718</v>
      </c>
    </row>
    <row r="11312" spans="54:54" x14ac:dyDescent="0.3">
      <c r="BB11312" t="s">
        <v>73719</v>
      </c>
    </row>
    <row r="11313" spans="54:54" x14ac:dyDescent="0.3">
      <c r="BB11313" t="s">
        <v>73720</v>
      </c>
    </row>
    <row r="11314" spans="54:54" x14ac:dyDescent="0.3">
      <c r="BB11314" t="s">
        <v>73721</v>
      </c>
    </row>
    <row r="11315" spans="54:54" x14ac:dyDescent="0.3">
      <c r="BB11315" t="s">
        <v>73722</v>
      </c>
    </row>
    <row r="11316" spans="54:54" x14ac:dyDescent="0.3">
      <c r="BB11316" t="s">
        <v>73723</v>
      </c>
    </row>
    <row r="11317" spans="54:54" x14ac:dyDescent="0.3">
      <c r="BB11317" t="s">
        <v>73724</v>
      </c>
    </row>
    <row r="11318" spans="54:54" x14ac:dyDescent="0.3">
      <c r="BB11318" t="s">
        <v>73725</v>
      </c>
    </row>
    <row r="11319" spans="54:54" x14ac:dyDescent="0.3">
      <c r="BB11319" t="s">
        <v>73726</v>
      </c>
    </row>
    <row r="11320" spans="54:54" x14ac:dyDescent="0.3">
      <c r="BB11320" t="s">
        <v>73727</v>
      </c>
    </row>
    <row r="11321" spans="54:54" x14ac:dyDescent="0.3">
      <c r="BB11321" t="s">
        <v>73728</v>
      </c>
    </row>
    <row r="11322" spans="54:54" x14ac:dyDescent="0.3">
      <c r="BB11322" t="s">
        <v>73729</v>
      </c>
    </row>
    <row r="11323" spans="54:54" x14ac:dyDescent="0.3">
      <c r="BB11323" t="s">
        <v>73730</v>
      </c>
    </row>
    <row r="11324" spans="54:54" x14ac:dyDescent="0.3">
      <c r="BB11324" t="s">
        <v>73731</v>
      </c>
    </row>
    <row r="11325" spans="54:54" x14ac:dyDescent="0.3">
      <c r="BB11325" t="s">
        <v>73732</v>
      </c>
    </row>
    <row r="11326" spans="54:54" x14ac:dyDescent="0.3">
      <c r="BB11326" t="s">
        <v>73733</v>
      </c>
    </row>
    <row r="11327" spans="54:54" x14ac:dyDescent="0.3">
      <c r="BB11327" t="s">
        <v>73734</v>
      </c>
    </row>
    <row r="11328" spans="54:54" x14ac:dyDescent="0.3">
      <c r="BB11328" t="s">
        <v>73735</v>
      </c>
    </row>
    <row r="11329" spans="54:54" x14ac:dyDescent="0.3">
      <c r="BB11329" t="s">
        <v>73736</v>
      </c>
    </row>
    <row r="11330" spans="54:54" x14ac:dyDescent="0.3">
      <c r="BB11330" t="s">
        <v>73737</v>
      </c>
    </row>
    <row r="11331" spans="54:54" x14ac:dyDescent="0.3">
      <c r="BB11331" t="s">
        <v>73738</v>
      </c>
    </row>
    <row r="11332" spans="54:54" x14ac:dyDescent="0.3">
      <c r="BB11332" t="s">
        <v>73739</v>
      </c>
    </row>
    <row r="11333" spans="54:54" x14ac:dyDescent="0.3">
      <c r="BB11333" t="s">
        <v>73740</v>
      </c>
    </row>
    <row r="11334" spans="54:54" x14ac:dyDescent="0.3">
      <c r="BB11334" t="s">
        <v>73741</v>
      </c>
    </row>
    <row r="11335" spans="54:54" x14ac:dyDescent="0.3">
      <c r="BB11335" t="s">
        <v>73742</v>
      </c>
    </row>
    <row r="11336" spans="54:54" x14ac:dyDescent="0.3">
      <c r="BB11336" t="s">
        <v>73743</v>
      </c>
    </row>
    <row r="11337" spans="54:54" x14ac:dyDescent="0.3">
      <c r="BB11337" t="s">
        <v>73744</v>
      </c>
    </row>
    <row r="11338" spans="54:54" x14ac:dyDescent="0.3">
      <c r="BB11338" t="s">
        <v>73745</v>
      </c>
    </row>
    <row r="11339" spans="54:54" x14ac:dyDescent="0.3">
      <c r="BB11339" t="s">
        <v>73746</v>
      </c>
    </row>
    <row r="11340" spans="54:54" x14ac:dyDescent="0.3">
      <c r="BB11340" t="s">
        <v>73747</v>
      </c>
    </row>
    <row r="11341" spans="54:54" x14ac:dyDescent="0.3">
      <c r="BB11341" t="s">
        <v>73748</v>
      </c>
    </row>
    <row r="11342" spans="54:54" x14ac:dyDescent="0.3">
      <c r="BB11342" t="s">
        <v>73749</v>
      </c>
    </row>
    <row r="11343" spans="54:54" x14ac:dyDescent="0.3">
      <c r="BB11343" t="s">
        <v>73750</v>
      </c>
    </row>
    <row r="11344" spans="54:54" x14ac:dyDescent="0.3">
      <c r="BB11344" t="s">
        <v>73751</v>
      </c>
    </row>
    <row r="11345" spans="54:54" x14ac:dyDescent="0.3">
      <c r="BB11345" t="s">
        <v>73752</v>
      </c>
    </row>
    <row r="11346" spans="54:54" x14ac:dyDescent="0.3">
      <c r="BB11346" t="s">
        <v>73753</v>
      </c>
    </row>
    <row r="11347" spans="54:54" x14ac:dyDescent="0.3">
      <c r="BB11347" t="s">
        <v>73754</v>
      </c>
    </row>
    <row r="11348" spans="54:54" x14ac:dyDescent="0.3">
      <c r="BB11348" t="s">
        <v>73755</v>
      </c>
    </row>
    <row r="11349" spans="54:54" x14ac:dyDescent="0.3">
      <c r="BB11349" t="s">
        <v>73756</v>
      </c>
    </row>
    <row r="11350" spans="54:54" x14ac:dyDescent="0.3">
      <c r="BB11350" t="s">
        <v>73757</v>
      </c>
    </row>
    <row r="11351" spans="54:54" x14ac:dyDescent="0.3">
      <c r="BB11351" t="s">
        <v>73758</v>
      </c>
    </row>
    <row r="11352" spans="54:54" x14ac:dyDescent="0.3">
      <c r="BB11352" t="s">
        <v>73759</v>
      </c>
    </row>
    <row r="11353" spans="54:54" x14ac:dyDescent="0.3">
      <c r="BB11353" t="s">
        <v>73760</v>
      </c>
    </row>
    <row r="11354" spans="54:54" x14ac:dyDescent="0.3">
      <c r="BB11354" t="s">
        <v>73761</v>
      </c>
    </row>
    <row r="11355" spans="54:54" x14ac:dyDescent="0.3">
      <c r="BB11355" t="s">
        <v>73762</v>
      </c>
    </row>
    <row r="11356" spans="54:54" x14ac:dyDescent="0.3">
      <c r="BB11356" t="s">
        <v>73763</v>
      </c>
    </row>
    <row r="11357" spans="54:54" x14ac:dyDescent="0.3">
      <c r="BB11357" t="s">
        <v>73764</v>
      </c>
    </row>
    <row r="11358" spans="54:54" x14ac:dyDescent="0.3">
      <c r="BB11358" t="s">
        <v>73765</v>
      </c>
    </row>
    <row r="11359" spans="54:54" x14ac:dyDescent="0.3">
      <c r="BB11359" t="s">
        <v>73766</v>
      </c>
    </row>
    <row r="11360" spans="54:54" x14ac:dyDescent="0.3">
      <c r="BB11360" t="s">
        <v>73767</v>
      </c>
    </row>
    <row r="11361" spans="54:54" x14ac:dyDescent="0.3">
      <c r="BB11361" t="s">
        <v>73768</v>
      </c>
    </row>
    <row r="11362" spans="54:54" x14ac:dyDescent="0.3">
      <c r="BB11362" t="s">
        <v>73769</v>
      </c>
    </row>
    <row r="11363" spans="54:54" x14ac:dyDescent="0.3">
      <c r="BB11363" t="s">
        <v>73770</v>
      </c>
    </row>
    <row r="11364" spans="54:54" x14ac:dyDescent="0.3">
      <c r="BB11364" t="s">
        <v>73771</v>
      </c>
    </row>
    <row r="11365" spans="54:54" x14ac:dyDescent="0.3">
      <c r="BB11365" t="s">
        <v>73772</v>
      </c>
    </row>
    <row r="11366" spans="54:54" x14ac:dyDescent="0.3">
      <c r="BB11366" t="s">
        <v>73773</v>
      </c>
    </row>
    <row r="11367" spans="54:54" x14ac:dyDescent="0.3">
      <c r="BB11367" t="s">
        <v>73774</v>
      </c>
    </row>
    <row r="11368" spans="54:54" x14ac:dyDescent="0.3">
      <c r="BB11368" t="s">
        <v>73775</v>
      </c>
    </row>
    <row r="11369" spans="54:54" x14ac:dyDescent="0.3">
      <c r="BB11369" t="s">
        <v>73776</v>
      </c>
    </row>
    <row r="11370" spans="54:54" x14ac:dyDescent="0.3">
      <c r="BB11370" t="s">
        <v>73777</v>
      </c>
    </row>
    <row r="11371" spans="54:54" x14ac:dyDescent="0.3">
      <c r="BB11371" t="s">
        <v>73778</v>
      </c>
    </row>
    <row r="11372" spans="54:54" x14ac:dyDescent="0.3">
      <c r="BB11372" t="s">
        <v>73779</v>
      </c>
    </row>
    <row r="11373" spans="54:54" x14ac:dyDescent="0.3">
      <c r="BB11373" t="s">
        <v>73780</v>
      </c>
    </row>
    <row r="11374" spans="54:54" x14ac:dyDescent="0.3">
      <c r="BB11374" t="s">
        <v>73781</v>
      </c>
    </row>
    <row r="11375" spans="54:54" x14ac:dyDescent="0.3">
      <c r="BB11375" t="s">
        <v>73782</v>
      </c>
    </row>
    <row r="11376" spans="54:54" x14ac:dyDescent="0.3">
      <c r="BB11376" t="s">
        <v>73783</v>
      </c>
    </row>
    <row r="11377" spans="54:54" x14ac:dyDescent="0.3">
      <c r="BB11377" t="s">
        <v>73784</v>
      </c>
    </row>
    <row r="11378" spans="54:54" x14ac:dyDescent="0.3">
      <c r="BB11378" t="s">
        <v>73785</v>
      </c>
    </row>
    <row r="11379" spans="54:54" x14ac:dyDescent="0.3">
      <c r="BB11379" t="s">
        <v>73786</v>
      </c>
    </row>
    <row r="11380" spans="54:54" x14ac:dyDescent="0.3">
      <c r="BB11380" t="s">
        <v>73787</v>
      </c>
    </row>
    <row r="11381" spans="54:54" x14ac:dyDescent="0.3">
      <c r="BB11381" t="s">
        <v>73788</v>
      </c>
    </row>
    <row r="11382" spans="54:54" x14ac:dyDescent="0.3">
      <c r="BB11382" t="s">
        <v>73789</v>
      </c>
    </row>
    <row r="11383" spans="54:54" x14ac:dyDescent="0.3">
      <c r="BB11383" t="s">
        <v>73790</v>
      </c>
    </row>
    <row r="11384" spans="54:54" x14ac:dyDescent="0.3">
      <c r="BB11384" t="s">
        <v>73791</v>
      </c>
    </row>
    <row r="11385" spans="54:54" x14ac:dyDescent="0.3">
      <c r="BB11385" t="s">
        <v>73792</v>
      </c>
    </row>
    <row r="11386" spans="54:54" x14ac:dyDescent="0.3">
      <c r="BB11386" t="s">
        <v>73793</v>
      </c>
    </row>
    <row r="11387" spans="54:54" x14ac:dyDescent="0.3">
      <c r="BB11387" t="s">
        <v>73794</v>
      </c>
    </row>
    <row r="11388" spans="54:54" x14ac:dyDescent="0.3">
      <c r="BB11388" t="s">
        <v>73795</v>
      </c>
    </row>
    <row r="11389" spans="54:54" x14ac:dyDescent="0.3">
      <c r="BB11389" t="s">
        <v>73796</v>
      </c>
    </row>
    <row r="11390" spans="54:54" x14ac:dyDescent="0.3">
      <c r="BB11390" t="s">
        <v>73797</v>
      </c>
    </row>
    <row r="11391" spans="54:54" x14ac:dyDescent="0.3">
      <c r="BB11391" t="s">
        <v>73798</v>
      </c>
    </row>
    <row r="11392" spans="54:54" x14ac:dyDescent="0.3">
      <c r="BB11392" t="s">
        <v>73799</v>
      </c>
    </row>
    <row r="11393" spans="54:54" x14ac:dyDescent="0.3">
      <c r="BB11393" t="s">
        <v>73800</v>
      </c>
    </row>
    <row r="11394" spans="54:54" x14ac:dyDescent="0.3">
      <c r="BB11394" t="s">
        <v>73801</v>
      </c>
    </row>
    <row r="11395" spans="54:54" x14ac:dyDescent="0.3">
      <c r="BB11395" t="s">
        <v>73802</v>
      </c>
    </row>
    <row r="11396" spans="54:54" x14ac:dyDescent="0.3">
      <c r="BB11396" t="s">
        <v>73803</v>
      </c>
    </row>
    <row r="11397" spans="54:54" x14ac:dyDescent="0.3">
      <c r="BB11397" t="s">
        <v>73804</v>
      </c>
    </row>
    <row r="11398" spans="54:54" x14ac:dyDescent="0.3">
      <c r="BB11398" t="s">
        <v>73805</v>
      </c>
    </row>
    <row r="11399" spans="54:54" x14ac:dyDescent="0.3">
      <c r="BB11399" t="s">
        <v>73806</v>
      </c>
    </row>
    <row r="11400" spans="54:54" x14ac:dyDescent="0.3">
      <c r="BB11400" t="s">
        <v>73807</v>
      </c>
    </row>
    <row r="11401" spans="54:54" x14ac:dyDescent="0.3">
      <c r="BB11401" t="s">
        <v>73808</v>
      </c>
    </row>
    <row r="11402" spans="54:54" x14ac:dyDescent="0.3">
      <c r="BB11402" t="s">
        <v>73809</v>
      </c>
    </row>
    <row r="11403" spans="54:54" x14ac:dyDescent="0.3">
      <c r="BB11403" t="s">
        <v>73810</v>
      </c>
    </row>
    <row r="11404" spans="54:54" x14ac:dyDescent="0.3">
      <c r="BB11404" t="s">
        <v>73811</v>
      </c>
    </row>
    <row r="11405" spans="54:54" x14ac:dyDescent="0.3">
      <c r="BB11405" t="s">
        <v>73812</v>
      </c>
    </row>
    <row r="11406" spans="54:54" x14ac:dyDescent="0.3">
      <c r="BB11406" t="s">
        <v>73813</v>
      </c>
    </row>
    <row r="11407" spans="54:54" x14ac:dyDescent="0.3">
      <c r="BB11407" t="s">
        <v>73814</v>
      </c>
    </row>
    <row r="11408" spans="54:54" x14ac:dyDescent="0.3">
      <c r="BB11408" t="s">
        <v>73815</v>
      </c>
    </row>
    <row r="11409" spans="54:54" x14ac:dyDescent="0.3">
      <c r="BB11409" t="s">
        <v>73816</v>
      </c>
    </row>
    <row r="11410" spans="54:54" x14ac:dyDescent="0.3">
      <c r="BB11410" t="s">
        <v>73817</v>
      </c>
    </row>
    <row r="11411" spans="54:54" x14ac:dyDescent="0.3">
      <c r="BB11411" t="s">
        <v>73818</v>
      </c>
    </row>
    <row r="11412" spans="54:54" x14ac:dyDescent="0.3">
      <c r="BB11412" t="s">
        <v>73819</v>
      </c>
    </row>
    <row r="11413" spans="54:54" x14ac:dyDescent="0.3">
      <c r="BB11413" t="s">
        <v>73820</v>
      </c>
    </row>
    <row r="11414" spans="54:54" x14ac:dyDescent="0.3">
      <c r="BB11414" t="s">
        <v>73821</v>
      </c>
    </row>
    <row r="11415" spans="54:54" x14ac:dyDescent="0.3">
      <c r="BB11415" t="s">
        <v>73822</v>
      </c>
    </row>
    <row r="11416" spans="54:54" x14ac:dyDescent="0.3">
      <c r="BB11416" t="s">
        <v>73823</v>
      </c>
    </row>
    <row r="11417" spans="54:54" x14ac:dyDescent="0.3">
      <c r="BB11417" t="s">
        <v>73824</v>
      </c>
    </row>
    <row r="11418" spans="54:54" x14ac:dyDescent="0.3">
      <c r="BB11418" t="s">
        <v>73825</v>
      </c>
    </row>
    <row r="11419" spans="54:54" x14ac:dyDescent="0.3">
      <c r="BB11419" t="s">
        <v>73826</v>
      </c>
    </row>
    <row r="11420" spans="54:54" x14ac:dyDescent="0.3">
      <c r="BB11420" t="s">
        <v>73827</v>
      </c>
    </row>
    <row r="11421" spans="54:54" x14ac:dyDescent="0.3">
      <c r="BB11421" t="s">
        <v>73828</v>
      </c>
    </row>
    <row r="11422" spans="54:54" x14ac:dyDescent="0.3">
      <c r="BB11422" t="s">
        <v>73829</v>
      </c>
    </row>
    <row r="11423" spans="54:54" x14ac:dyDescent="0.3">
      <c r="BB11423" t="s">
        <v>73830</v>
      </c>
    </row>
    <row r="11424" spans="54:54" x14ac:dyDescent="0.3">
      <c r="BB11424" t="s">
        <v>73831</v>
      </c>
    </row>
    <row r="11425" spans="54:54" x14ac:dyDescent="0.3">
      <c r="BB11425" t="s">
        <v>73832</v>
      </c>
    </row>
    <row r="11426" spans="54:54" x14ac:dyDescent="0.3">
      <c r="BB11426" t="s">
        <v>73833</v>
      </c>
    </row>
    <row r="11427" spans="54:54" x14ac:dyDescent="0.3">
      <c r="BB11427" t="s">
        <v>73834</v>
      </c>
    </row>
    <row r="11428" spans="54:54" x14ac:dyDescent="0.3">
      <c r="BB11428" t="s">
        <v>73835</v>
      </c>
    </row>
    <row r="11429" spans="54:54" x14ac:dyDescent="0.3">
      <c r="BB11429" t="s">
        <v>73836</v>
      </c>
    </row>
    <row r="11430" spans="54:54" x14ac:dyDescent="0.3">
      <c r="BB11430" t="s">
        <v>73837</v>
      </c>
    </row>
    <row r="11431" spans="54:54" x14ac:dyDescent="0.3">
      <c r="BB11431" t="s">
        <v>73838</v>
      </c>
    </row>
    <row r="11432" spans="54:54" x14ac:dyDescent="0.3">
      <c r="BB11432" t="s">
        <v>73839</v>
      </c>
    </row>
    <row r="11433" spans="54:54" x14ac:dyDescent="0.3">
      <c r="BB11433" t="s">
        <v>73840</v>
      </c>
    </row>
    <row r="11434" spans="54:54" x14ac:dyDescent="0.3">
      <c r="BB11434" t="s">
        <v>73841</v>
      </c>
    </row>
    <row r="11435" spans="54:54" x14ac:dyDescent="0.3">
      <c r="BB11435" t="s">
        <v>73842</v>
      </c>
    </row>
    <row r="11436" spans="54:54" x14ac:dyDescent="0.3">
      <c r="BB11436" t="s">
        <v>73843</v>
      </c>
    </row>
    <row r="11437" spans="54:54" x14ac:dyDescent="0.3">
      <c r="BB11437" t="s">
        <v>73844</v>
      </c>
    </row>
    <row r="11438" spans="54:54" x14ac:dyDescent="0.3">
      <c r="BB11438" t="s">
        <v>73845</v>
      </c>
    </row>
    <row r="11439" spans="54:54" x14ac:dyDescent="0.3">
      <c r="BB11439" t="s">
        <v>73846</v>
      </c>
    </row>
    <row r="11440" spans="54:54" x14ac:dyDescent="0.3">
      <c r="BB11440" t="s">
        <v>73847</v>
      </c>
    </row>
    <row r="11441" spans="54:54" x14ac:dyDescent="0.3">
      <c r="BB11441" t="s">
        <v>73848</v>
      </c>
    </row>
    <row r="11442" spans="54:54" x14ac:dyDescent="0.3">
      <c r="BB11442" t="s">
        <v>73849</v>
      </c>
    </row>
    <row r="11443" spans="54:54" x14ac:dyDescent="0.3">
      <c r="BB11443" t="s">
        <v>73850</v>
      </c>
    </row>
    <row r="11444" spans="54:54" x14ac:dyDescent="0.3">
      <c r="BB11444" t="s">
        <v>73851</v>
      </c>
    </row>
    <row r="11445" spans="54:54" x14ac:dyDescent="0.3">
      <c r="BB11445" t="s">
        <v>73852</v>
      </c>
    </row>
    <row r="11446" spans="54:54" x14ac:dyDescent="0.3">
      <c r="BB11446" t="s">
        <v>73853</v>
      </c>
    </row>
    <row r="11447" spans="54:54" x14ac:dyDescent="0.3">
      <c r="BB11447" t="s">
        <v>73854</v>
      </c>
    </row>
    <row r="11448" spans="54:54" x14ac:dyDescent="0.3">
      <c r="BB11448" t="s">
        <v>73855</v>
      </c>
    </row>
    <row r="11449" spans="54:54" x14ac:dyDescent="0.3">
      <c r="BB11449" t="s">
        <v>73856</v>
      </c>
    </row>
    <row r="11450" spans="54:54" x14ac:dyDescent="0.3">
      <c r="BB11450" t="s">
        <v>73857</v>
      </c>
    </row>
    <row r="11451" spans="54:54" x14ac:dyDescent="0.3">
      <c r="BB11451" t="s">
        <v>73858</v>
      </c>
    </row>
    <row r="11452" spans="54:54" x14ac:dyDescent="0.3">
      <c r="BB11452" t="s">
        <v>73859</v>
      </c>
    </row>
    <row r="11453" spans="54:54" x14ac:dyDescent="0.3">
      <c r="BB11453" t="s">
        <v>73860</v>
      </c>
    </row>
    <row r="11454" spans="54:54" x14ac:dyDescent="0.3">
      <c r="BB11454" t="s">
        <v>73861</v>
      </c>
    </row>
    <row r="11455" spans="54:54" x14ac:dyDescent="0.3">
      <c r="BB11455" t="s">
        <v>73862</v>
      </c>
    </row>
    <row r="11456" spans="54:54" x14ac:dyDescent="0.3">
      <c r="BB11456" t="s">
        <v>73863</v>
      </c>
    </row>
    <row r="11457" spans="54:54" x14ac:dyDescent="0.3">
      <c r="BB11457" t="s">
        <v>73864</v>
      </c>
    </row>
    <row r="11458" spans="54:54" x14ac:dyDescent="0.3">
      <c r="BB11458" t="s">
        <v>73865</v>
      </c>
    </row>
    <row r="11459" spans="54:54" x14ac:dyDescent="0.3">
      <c r="BB11459" t="s">
        <v>73866</v>
      </c>
    </row>
    <row r="11460" spans="54:54" x14ac:dyDescent="0.3">
      <c r="BB11460" t="s">
        <v>73867</v>
      </c>
    </row>
    <row r="11461" spans="54:54" x14ac:dyDescent="0.3">
      <c r="BB11461" t="s">
        <v>73868</v>
      </c>
    </row>
    <row r="11462" spans="54:54" x14ac:dyDescent="0.3">
      <c r="BB11462" t="s">
        <v>73869</v>
      </c>
    </row>
    <row r="11463" spans="54:54" x14ac:dyDescent="0.3">
      <c r="BB11463" t="s">
        <v>73870</v>
      </c>
    </row>
    <row r="11464" spans="54:54" x14ac:dyDescent="0.3">
      <c r="BB11464" t="s">
        <v>73871</v>
      </c>
    </row>
    <row r="11465" spans="54:54" x14ac:dyDescent="0.3">
      <c r="BB11465" t="s">
        <v>73872</v>
      </c>
    </row>
    <row r="11466" spans="54:54" x14ac:dyDescent="0.3">
      <c r="BB11466" t="s">
        <v>73873</v>
      </c>
    </row>
    <row r="11467" spans="54:54" x14ac:dyDescent="0.3">
      <c r="BB11467" t="s">
        <v>73874</v>
      </c>
    </row>
    <row r="11468" spans="54:54" x14ac:dyDescent="0.3">
      <c r="BB11468" t="s">
        <v>73875</v>
      </c>
    </row>
    <row r="11469" spans="54:54" x14ac:dyDescent="0.3">
      <c r="BB11469" t="s">
        <v>73876</v>
      </c>
    </row>
    <row r="11470" spans="54:54" x14ac:dyDescent="0.3">
      <c r="BB11470" t="s">
        <v>73877</v>
      </c>
    </row>
    <row r="11471" spans="54:54" x14ac:dyDescent="0.3">
      <c r="BB11471" t="s">
        <v>73878</v>
      </c>
    </row>
    <row r="11472" spans="54:54" x14ac:dyDescent="0.3">
      <c r="BB11472" t="s">
        <v>73879</v>
      </c>
    </row>
    <row r="11473" spans="54:54" x14ac:dyDescent="0.3">
      <c r="BB11473" t="s">
        <v>73880</v>
      </c>
    </row>
    <row r="11474" spans="54:54" x14ac:dyDescent="0.3">
      <c r="BB11474" t="s">
        <v>73881</v>
      </c>
    </row>
    <row r="11475" spans="54:54" x14ac:dyDescent="0.3">
      <c r="BB11475" t="s">
        <v>73882</v>
      </c>
    </row>
    <row r="11476" spans="54:54" x14ac:dyDescent="0.3">
      <c r="BB11476" t="s">
        <v>73883</v>
      </c>
    </row>
    <row r="11477" spans="54:54" x14ac:dyDescent="0.3">
      <c r="BB11477" t="s">
        <v>73884</v>
      </c>
    </row>
    <row r="11478" spans="54:54" x14ac:dyDescent="0.3">
      <c r="BB11478" t="s">
        <v>73885</v>
      </c>
    </row>
    <row r="11479" spans="54:54" x14ac:dyDescent="0.3">
      <c r="BB11479" t="s">
        <v>73886</v>
      </c>
    </row>
    <row r="11480" spans="54:54" x14ac:dyDescent="0.3">
      <c r="BB11480" t="s">
        <v>73887</v>
      </c>
    </row>
    <row r="11481" spans="54:54" x14ac:dyDescent="0.3">
      <c r="BB11481" t="s">
        <v>73888</v>
      </c>
    </row>
    <row r="11482" spans="54:54" x14ac:dyDescent="0.3">
      <c r="BB11482" t="s">
        <v>73889</v>
      </c>
    </row>
    <row r="11483" spans="54:54" x14ac:dyDescent="0.3">
      <c r="BB11483" t="s">
        <v>73890</v>
      </c>
    </row>
    <row r="11484" spans="54:54" x14ac:dyDescent="0.3">
      <c r="BB11484" t="s">
        <v>73891</v>
      </c>
    </row>
    <row r="11485" spans="54:54" x14ac:dyDescent="0.3">
      <c r="BB11485" t="s">
        <v>73892</v>
      </c>
    </row>
    <row r="11486" spans="54:54" x14ac:dyDescent="0.3">
      <c r="BB11486" t="s">
        <v>73893</v>
      </c>
    </row>
    <row r="11487" spans="54:54" x14ac:dyDescent="0.3">
      <c r="BB11487" t="s">
        <v>73894</v>
      </c>
    </row>
    <row r="11488" spans="54:54" x14ac:dyDescent="0.3">
      <c r="BB11488" t="s">
        <v>73895</v>
      </c>
    </row>
    <row r="11489" spans="54:54" x14ac:dyDescent="0.3">
      <c r="BB11489" t="s">
        <v>73896</v>
      </c>
    </row>
    <row r="11490" spans="54:54" x14ac:dyDescent="0.3">
      <c r="BB11490" t="s">
        <v>73897</v>
      </c>
    </row>
    <row r="11491" spans="54:54" x14ac:dyDescent="0.3">
      <c r="BB11491" t="s">
        <v>73898</v>
      </c>
    </row>
    <row r="11492" spans="54:54" x14ac:dyDescent="0.3">
      <c r="BB11492" t="s">
        <v>73899</v>
      </c>
    </row>
    <row r="11493" spans="54:54" x14ac:dyDescent="0.3">
      <c r="BB11493" t="s">
        <v>73900</v>
      </c>
    </row>
    <row r="11494" spans="54:54" x14ac:dyDescent="0.3">
      <c r="BB11494" t="s">
        <v>73901</v>
      </c>
    </row>
    <row r="11495" spans="54:54" x14ac:dyDescent="0.3">
      <c r="BB11495" t="s">
        <v>73902</v>
      </c>
    </row>
    <row r="11496" spans="54:54" x14ac:dyDescent="0.3">
      <c r="BB11496" t="s">
        <v>73903</v>
      </c>
    </row>
    <row r="11497" spans="54:54" x14ac:dyDescent="0.3">
      <c r="BB11497" t="s">
        <v>73904</v>
      </c>
    </row>
    <row r="11498" spans="54:54" x14ac:dyDescent="0.3">
      <c r="BB11498" t="s">
        <v>73905</v>
      </c>
    </row>
    <row r="11499" spans="54:54" x14ac:dyDescent="0.3">
      <c r="BB11499" t="s">
        <v>73906</v>
      </c>
    </row>
    <row r="11500" spans="54:54" x14ac:dyDescent="0.3">
      <c r="BB11500" t="s">
        <v>73907</v>
      </c>
    </row>
    <row r="11501" spans="54:54" x14ac:dyDescent="0.3">
      <c r="BB11501" t="s">
        <v>73908</v>
      </c>
    </row>
    <row r="11502" spans="54:54" x14ac:dyDescent="0.3">
      <c r="BB11502" t="s">
        <v>73909</v>
      </c>
    </row>
    <row r="11503" spans="54:54" x14ac:dyDescent="0.3">
      <c r="BB11503" t="s">
        <v>73910</v>
      </c>
    </row>
    <row r="11504" spans="54:54" x14ac:dyDescent="0.3">
      <c r="BB11504" t="s">
        <v>73911</v>
      </c>
    </row>
    <row r="11505" spans="54:54" x14ac:dyDescent="0.3">
      <c r="BB11505" t="s">
        <v>73912</v>
      </c>
    </row>
    <row r="11506" spans="54:54" x14ac:dyDescent="0.3">
      <c r="BB11506" t="s">
        <v>73913</v>
      </c>
    </row>
    <row r="11507" spans="54:54" x14ac:dyDescent="0.3">
      <c r="BB11507" t="s">
        <v>73914</v>
      </c>
    </row>
    <row r="11508" spans="54:54" x14ac:dyDescent="0.3">
      <c r="BB11508" t="s">
        <v>73915</v>
      </c>
    </row>
    <row r="11509" spans="54:54" x14ac:dyDescent="0.3">
      <c r="BB11509" t="s">
        <v>73916</v>
      </c>
    </row>
    <row r="11510" spans="54:54" x14ac:dyDescent="0.3">
      <c r="BB11510" t="s">
        <v>73917</v>
      </c>
    </row>
    <row r="11511" spans="54:54" x14ac:dyDescent="0.3">
      <c r="BB11511" t="s">
        <v>73918</v>
      </c>
    </row>
    <row r="11512" spans="54:54" x14ac:dyDescent="0.3">
      <c r="BB11512" t="s">
        <v>73919</v>
      </c>
    </row>
    <row r="11513" spans="54:54" x14ac:dyDescent="0.3">
      <c r="BB11513" t="s">
        <v>73920</v>
      </c>
    </row>
    <row r="11514" spans="54:54" x14ac:dyDescent="0.3">
      <c r="BB11514" t="s">
        <v>73921</v>
      </c>
    </row>
    <row r="11515" spans="54:54" x14ac:dyDescent="0.3">
      <c r="BB11515" t="s">
        <v>73922</v>
      </c>
    </row>
    <row r="11516" spans="54:54" x14ac:dyDescent="0.3">
      <c r="BB11516" t="s">
        <v>73923</v>
      </c>
    </row>
    <row r="11517" spans="54:54" x14ac:dyDescent="0.3">
      <c r="BB11517" t="s">
        <v>73924</v>
      </c>
    </row>
    <row r="11518" spans="54:54" x14ac:dyDescent="0.3">
      <c r="BB11518" t="s">
        <v>73925</v>
      </c>
    </row>
    <row r="11519" spans="54:54" x14ac:dyDescent="0.3">
      <c r="BB11519" t="s">
        <v>73926</v>
      </c>
    </row>
    <row r="11520" spans="54:54" x14ac:dyDescent="0.3">
      <c r="BB11520" t="s">
        <v>73927</v>
      </c>
    </row>
    <row r="11521" spans="54:54" x14ac:dyDescent="0.3">
      <c r="BB11521" t="s">
        <v>73928</v>
      </c>
    </row>
    <row r="11522" spans="54:54" x14ac:dyDescent="0.3">
      <c r="BB11522" t="s">
        <v>73929</v>
      </c>
    </row>
    <row r="11523" spans="54:54" x14ac:dyDescent="0.3">
      <c r="BB11523" t="s">
        <v>73930</v>
      </c>
    </row>
    <row r="11524" spans="54:54" x14ac:dyDescent="0.3">
      <c r="BB11524" t="s">
        <v>73931</v>
      </c>
    </row>
    <row r="11525" spans="54:54" x14ac:dyDescent="0.3">
      <c r="BB11525" t="s">
        <v>73932</v>
      </c>
    </row>
    <row r="11526" spans="54:54" x14ac:dyDescent="0.3">
      <c r="BB11526" t="s">
        <v>73933</v>
      </c>
    </row>
    <row r="11527" spans="54:54" x14ac:dyDescent="0.3">
      <c r="BB11527" t="s">
        <v>73934</v>
      </c>
    </row>
    <row r="11528" spans="54:54" x14ac:dyDescent="0.3">
      <c r="BB11528" t="s">
        <v>73935</v>
      </c>
    </row>
    <row r="11529" spans="54:54" x14ac:dyDescent="0.3">
      <c r="BB11529" t="s">
        <v>17791</v>
      </c>
    </row>
    <row r="11530" spans="54:54" x14ac:dyDescent="0.3">
      <c r="BB11530" t="s">
        <v>73936</v>
      </c>
    </row>
    <row r="11531" spans="54:54" x14ac:dyDescent="0.3">
      <c r="BB11531" t="s">
        <v>73937</v>
      </c>
    </row>
    <row r="11532" spans="54:54" x14ac:dyDescent="0.3">
      <c r="BB11532" t="s">
        <v>73938</v>
      </c>
    </row>
    <row r="11533" spans="54:54" x14ac:dyDescent="0.3">
      <c r="BB11533" t="s">
        <v>73939</v>
      </c>
    </row>
    <row r="11534" spans="54:54" x14ac:dyDescent="0.3">
      <c r="BB11534" t="s">
        <v>73940</v>
      </c>
    </row>
    <row r="11535" spans="54:54" x14ac:dyDescent="0.3">
      <c r="BB11535" t="s">
        <v>73941</v>
      </c>
    </row>
    <row r="11536" spans="54:54" x14ac:dyDescent="0.3">
      <c r="BB11536" t="s">
        <v>73942</v>
      </c>
    </row>
    <row r="11537" spans="54:54" x14ac:dyDescent="0.3">
      <c r="BB11537" t="s">
        <v>73943</v>
      </c>
    </row>
    <row r="11538" spans="54:54" x14ac:dyDescent="0.3">
      <c r="BB11538" t="s">
        <v>73944</v>
      </c>
    </row>
    <row r="11539" spans="54:54" x14ac:dyDescent="0.3">
      <c r="BB11539" t="s">
        <v>73945</v>
      </c>
    </row>
    <row r="11540" spans="54:54" x14ac:dyDescent="0.3">
      <c r="BB11540" t="s">
        <v>73946</v>
      </c>
    </row>
    <row r="11541" spans="54:54" x14ac:dyDescent="0.3">
      <c r="BB11541" t="s">
        <v>73947</v>
      </c>
    </row>
    <row r="11542" spans="54:54" x14ac:dyDescent="0.3">
      <c r="BB11542" t="s">
        <v>1264</v>
      </c>
    </row>
    <row r="11543" spans="54:54" x14ac:dyDescent="0.3">
      <c r="BB11543" t="s">
        <v>73948</v>
      </c>
    </row>
    <row r="11544" spans="54:54" x14ac:dyDescent="0.3">
      <c r="BB11544" t="s">
        <v>73949</v>
      </c>
    </row>
    <row r="11545" spans="54:54" x14ac:dyDescent="0.3">
      <c r="BB11545" t="s">
        <v>73950</v>
      </c>
    </row>
    <row r="11546" spans="54:54" x14ac:dyDescent="0.3">
      <c r="BB11546" t="s">
        <v>73951</v>
      </c>
    </row>
    <row r="11547" spans="54:54" x14ac:dyDescent="0.3">
      <c r="BB11547" t="s">
        <v>73952</v>
      </c>
    </row>
    <row r="11548" spans="54:54" x14ac:dyDescent="0.3">
      <c r="BB11548" t="s">
        <v>73953</v>
      </c>
    </row>
    <row r="11549" spans="54:54" x14ac:dyDescent="0.3">
      <c r="BB11549" t="s">
        <v>73954</v>
      </c>
    </row>
    <row r="11550" spans="54:54" x14ac:dyDescent="0.3">
      <c r="BB11550" t="s">
        <v>73955</v>
      </c>
    </row>
    <row r="11551" spans="54:54" x14ac:dyDescent="0.3">
      <c r="BB11551" t="s">
        <v>73956</v>
      </c>
    </row>
    <row r="11552" spans="54:54" x14ac:dyDescent="0.3">
      <c r="BB11552" t="s">
        <v>73957</v>
      </c>
    </row>
    <row r="11553" spans="54:54" x14ac:dyDescent="0.3">
      <c r="BB11553" t="s">
        <v>73958</v>
      </c>
    </row>
    <row r="11554" spans="54:54" x14ac:dyDescent="0.3">
      <c r="BB11554" t="s">
        <v>17819</v>
      </c>
    </row>
    <row r="11555" spans="54:54" x14ac:dyDescent="0.3">
      <c r="BB11555" t="s">
        <v>73959</v>
      </c>
    </row>
    <row r="11556" spans="54:54" x14ac:dyDescent="0.3">
      <c r="BB11556" t="s">
        <v>73960</v>
      </c>
    </row>
    <row r="11557" spans="54:54" x14ac:dyDescent="0.3">
      <c r="BB11557" t="s">
        <v>73961</v>
      </c>
    </row>
    <row r="11558" spans="54:54" x14ac:dyDescent="0.3">
      <c r="BB11558" t="s">
        <v>73962</v>
      </c>
    </row>
    <row r="11559" spans="54:54" x14ac:dyDescent="0.3">
      <c r="BB11559" t="s">
        <v>73963</v>
      </c>
    </row>
    <row r="11560" spans="54:54" x14ac:dyDescent="0.3">
      <c r="BB11560" t="s">
        <v>1265</v>
      </c>
    </row>
    <row r="11561" spans="54:54" x14ac:dyDescent="0.3">
      <c r="BB11561" t="s">
        <v>73964</v>
      </c>
    </row>
    <row r="11562" spans="54:54" x14ac:dyDescent="0.3">
      <c r="BB11562" t="s">
        <v>73965</v>
      </c>
    </row>
    <row r="11563" spans="54:54" x14ac:dyDescent="0.3">
      <c r="BB11563" t="s">
        <v>73966</v>
      </c>
    </row>
    <row r="11564" spans="54:54" x14ac:dyDescent="0.3">
      <c r="BB11564" t="s">
        <v>73967</v>
      </c>
    </row>
    <row r="11565" spans="54:54" x14ac:dyDescent="0.3">
      <c r="BB11565" t="s">
        <v>73968</v>
      </c>
    </row>
    <row r="11566" spans="54:54" x14ac:dyDescent="0.3">
      <c r="BB11566" t="s">
        <v>73969</v>
      </c>
    </row>
    <row r="11567" spans="54:54" x14ac:dyDescent="0.3">
      <c r="BB11567" t="s">
        <v>73970</v>
      </c>
    </row>
    <row r="11568" spans="54:54" x14ac:dyDescent="0.3">
      <c r="BB11568" t="s">
        <v>73971</v>
      </c>
    </row>
    <row r="11569" spans="54:54" x14ac:dyDescent="0.3">
      <c r="BB11569" t="s">
        <v>73972</v>
      </c>
    </row>
    <row r="11570" spans="54:54" x14ac:dyDescent="0.3">
      <c r="BB11570" t="s">
        <v>73973</v>
      </c>
    </row>
    <row r="11571" spans="54:54" x14ac:dyDescent="0.3">
      <c r="BB11571" t="s">
        <v>73974</v>
      </c>
    </row>
    <row r="11572" spans="54:54" x14ac:dyDescent="0.3">
      <c r="BB11572" t="s">
        <v>73975</v>
      </c>
    </row>
    <row r="11573" spans="54:54" x14ac:dyDescent="0.3">
      <c r="BB11573" t="s">
        <v>73976</v>
      </c>
    </row>
    <row r="11574" spans="54:54" x14ac:dyDescent="0.3">
      <c r="BB11574" t="s">
        <v>73977</v>
      </c>
    </row>
    <row r="11575" spans="54:54" x14ac:dyDescent="0.3">
      <c r="BB11575" t="s">
        <v>73978</v>
      </c>
    </row>
    <row r="11576" spans="54:54" x14ac:dyDescent="0.3">
      <c r="BB11576" t="s">
        <v>73979</v>
      </c>
    </row>
    <row r="11577" spans="54:54" x14ac:dyDescent="0.3">
      <c r="BB11577" t="s">
        <v>73980</v>
      </c>
    </row>
    <row r="11578" spans="54:54" x14ac:dyDescent="0.3">
      <c r="BB11578" t="s">
        <v>73981</v>
      </c>
    </row>
    <row r="11579" spans="54:54" x14ac:dyDescent="0.3">
      <c r="BB11579" t="s">
        <v>73982</v>
      </c>
    </row>
    <row r="11580" spans="54:54" x14ac:dyDescent="0.3">
      <c r="BB11580" t="s">
        <v>73983</v>
      </c>
    </row>
    <row r="11581" spans="54:54" x14ac:dyDescent="0.3">
      <c r="BB11581" t="s">
        <v>73984</v>
      </c>
    </row>
    <row r="11582" spans="54:54" x14ac:dyDescent="0.3">
      <c r="BB11582" t="s">
        <v>73985</v>
      </c>
    </row>
    <row r="11583" spans="54:54" x14ac:dyDescent="0.3">
      <c r="BB11583" t="s">
        <v>73986</v>
      </c>
    </row>
    <row r="11584" spans="54:54" x14ac:dyDescent="0.3">
      <c r="BB11584" t="s">
        <v>73987</v>
      </c>
    </row>
    <row r="11585" spans="54:54" x14ac:dyDescent="0.3">
      <c r="BB11585" t="s">
        <v>73988</v>
      </c>
    </row>
    <row r="11586" spans="54:54" x14ac:dyDescent="0.3">
      <c r="BB11586" t="s">
        <v>73989</v>
      </c>
    </row>
    <row r="11587" spans="54:54" x14ac:dyDescent="0.3">
      <c r="BB11587" t="s">
        <v>73990</v>
      </c>
    </row>
    <row r="11588" spans="54:54" x14ac:dyDescent="0.3">
      <c r="BB11588" t="s">
        <v>73991</v>
      </c>
    </row>
    <row r="11589" spans="54:54" x14ac:dyDescent="0.3">
      <c r="BB11589" t="s">
        <v>73992</v>
      </c>
    </row>
    <row r="11590" spans="54:54" x14ac:dyDescent="0.3">
      <c r="BB11590" t="s">
        <v>73993</v>
      </c>
    </row>
    <row r="11591" spans="54:54" x14ac:dyDescent="0.3">
      <c r="BB11591" t="s">
        <v>73994</v>
      </c>
    </row>
    <row r="11592" spans="54:54" x14ac:dyDescent="0.3">
      <c r="BB11592" t="s">
        <v>73995</v>
      </c>
    </row>
    <row r="11593" spans="54:54" x14ac:dyDescent="0.3">
      <c r="BB11593" t="s">
        <v>73996</v>
      </c>
    </row>
    <row r="11594" spans="54:54" x14ac:dyDescent="0.3">
      <c r="BB11594" t="s">
        <v>73997</v>
      </c>
    </row>
    <row r="11595" spans="54:54" x14ac:dyDescent="0.3">
      <c r="BB11595" t="s">
        <v>73998</v>
      </c>
    </row>
    <row r="11596" spans="54:54" x14ac:dyDescent="0.3">
      <c r="BB11596" t="s">
        <v>73999</v>
      </c>
    </row>
    <row r="11597" spans="54:54" x14ac:dyDescent="0.3">
      <c r="BB11597" t="s">
        <v>74000</v>
      </c>
    </row>
    <row r="11598" spans="54:54" x14ac:dyDescent="0.3">
      <c r="BB11598" t="s">
        <v>74001</v>
      </c>
    </row>
    <row r="11599" spans="54:54" x14ac:dyDescent="0.3">
      <c r="BB11599" t="s">
        <v>74002</v>
      </c>
    </row>
    <row r="11600" spans="54:54" x14ac:dyDescent="0.3">
      <c r="BB11600" t="s">
        <v>74003</v>
      </c>
    </row>
    <row r="11601" spans="54:54" x14ac:dyDescent="0.3">
      <c r="BB11601" t="s">
        <v>74004</v>
      </c>
    </row>
    <row r="11602" spans="54:54" x14ac:dyDescent="0.3">
      <c r="BB11602" t="s">
        <v>74005</v>
      </c>
    </row>
    <row r="11603" spans="54:54" x14ac:dyDescent="0.3">
      <c r="BB11603" t="s">
        <v>74006</v>
      </c>
    </row>
    <row r="11604" spans="54:54" x14ac:dyDescent="0.3">
      <c r="BB11604" t="s">
        <v>74007</v>
      </c>
    </row>
    <row r="11605" spans="54:54" x14ac:dyDescent="0.3">
      <c r="BB11605" t="s">
        <v>74008</v>
      </c>
    </row>
    <row r="11606" spans="54:54" x14ac:dyDescent="0.3">
      <c r="BB11606" t="s">
        <v>74009</v>
      </c>
    </row>
    <row r="11607" spans="54:54" x14ac:dyDescent="0.3">
      <c r="BB11607" t="s">
        <v>74010</v>
      </c>
    </row>
    <row r="11608" spans="54:54" x14ac:dyDescent="0.3">
      <c r="BB11608" t="s">
        <v>74011</v>
      </c>
    </row>
    <row r="11609" spans="54:54" x14ac:dyDescent="0.3">
      <c r="BB11609" t="s">
        <v>74012</v>
      </c>
    </row>
    <row r="11610" spans="54:54" x14ac:dyDescent="0.3">
      <c r="BB11610" t="s">
        <v>74013</v>
      </c>
    </row>
    <row r="11611" spans="54:54" x14ac:dyDescent="0.3">
      <c r="BB11611" t="s">
        <v>74014</v>
      </c>
    </row>
    <row r="11612" spans="54:54" x14ac:dyDescent="0.3">
      <c r="BB11612" t="s">
        <v>74015</v>
      </c>
    </row>
    <row r="11613" spans="54:54" x14ac:dyDescent="0.3">
      <c r="BB11613" t="s">
        <v>74016</v>
      </c>
    </row>
    <row r="11614" spans="54:54" x14ac:dyDescent="0.3">
      <c r="BB11614" t="s">
        <v>74017</v>
      </c>
    </row>
    <row r="11615" spans="54:54" x14ac:dyDescent="0.3">
      <c r="BB11615" t="s">
        <v>74018</v>
      </c>
    </row>
    <row r="11616" spans="54:54" x14ac:dyDescent="0.3">
      <c r="BB11616" t="s">
        <v>74019</v>
      </c>
    </row>
    <row r="11617" spans="54:54" x14ac:dyDescent="0.3">
      <c r="BB11617" t="s">
        <v>74020</v>
      </c>
    </row>
    <row r="11618" spans="54:54" x14ac:dyDescent="0.3">
      <c r="BB11618" t="s">
        <v>74021</v>
      </c>
    </row>
    <row r="11619" spans="54:54" x14ac:dyDescent="0.3">
      <c r="BB11619" t="s">
        <v>74022</v>
      </c>
    </row>
    <row r="11620" spans="54:54" x14ac:dyDescent="0.3">
      <c r="BB11620" t="s">
        <v>74023</v>
      </c>
    </row>
    <row r="11621" spans="54:54" x14ac:dyDescent="0.3">
      <c r="BB11621" t="s">
        <v>74024</v>
      </c>
    </row>
    <row r="11622" spans="54:54" x14ac:dyDescent="0.3">
      <c r="BB11622" t="s">
        <v>74025</v>
      </c>
    </row>
    <row r="11623" spans="54:54" x14ac:dyDescent="0.3">
      <c r="BB11623" t="s">
        <v>74026</v>
      </c>
    </row>
    <row r="11624" spans="54:54" x14ac:dyDescent="0.3">
      <c r="BB11624" t="s">
        <v>74027</v>
      </c>
    </row>
    <row r="11625" spans="54:54" x14ac:dyDescent="0.3">
      <c r="BB11625" t="s">
        <v>74028</v>
      </c>
    </row>
    <row r="11626" spans="54:54" x14ac:dyDescent="0.3">
      <c r="BB11626" t="s">
        <v>74029</v>
      </c>
    </row>
    <row r="11627" spans="54:54" x14ac:dyDescent="0.3">
      <c r="BB11627" t="s">
        <v>74030</v>
      </c>
    </row>
    <row r="11628" spans="54:54" x14ac:dyDescent="0.3">
      <c r="BB11628" t="s">
        <v>74031</v>
      </c>
    </row>
    <row r="11629" spans="54:54" x14ac:dyDescent="0.3">
      <c r="BB11629" t="s">
        <v>74032</v>
      </c>
    </row>
    <row r="11630" spans="54:54" x14ac:dyDescent="0.3">
      <c r="BB11630" t="s">
        <v>74033</v>
      </c>
    </row>
    <row r="11631" spans="54:54" x14ac:dyDescent="0.3">
      <c r="BB11631" t="s">
        <v>74034</v>
      </c>
    </row>
    <row r="11632" spans="54:54" x14ac:dyDescent="0.3">
      <c r="BB11632" t="s">
        <v>74035</v>
      </c>
    </row>
    <row r="11633" spans="54:54" x14ac:dyDescent="0.3">
      <c r="BB11633" t="s">
        <v>74036</v>
      </c>
    </row>
    <row r="11634" spans="54:54" x14ac:dyDescent="0.3">
      <c r="BB11634" t="s">
        <v>74037</v>
      </c>
    </row>
    <row r="11635" spans="54:54" x14ac:dyDescent="0.3">
      <c r="BB11635" t="s">
        <v>74038</v>
      </c>
    </row>
    <row r="11636" spans="54:54" x14ac:dyDescent="0.3">
      <c r="BB11636" t="s">
        <v>74039</v>
      </c>
    </row>
    <row r="11637" spans="54:54" x14ac:dyDescent="0.3">
      <c r="BB11637" t="s">
        <v>74040</v>
      </c>
    </row>
    <row r="11638" spans="54:54" x14ac:dyDescent="0.3">
      <c r="BB11638" t="s">
        <v>74041</v>
      </c>
    </row>
    <row r="11639" spans="54:54" x14ac:dyDescent="0.3">
      <c r="BB11639" t="s">
        <v>74042</v>
      </c>
    </row>
    <row r="11640" spans="54:54" x14ac:dyDescent="0.3">
      <c r="BB11640" t="s">
        <v>74043</v>
      </c>
    </row>
    <row r="11641" spans="54:54" x14ac:dyDescent="0.3">
      <c r="BB11641" t="s">
        <v>74044</v>
      </c>
    </row>
    <row r="11642" spans="54:54" x14ac:dyDescent="0.3">
      <c r="BB11642" t="s">
        <v>74045</v>
      </c>
    </row>
    <row r="11643" spans="54:54" x14ac:dyDescent="0.3">
      <c r="BB11643" t="s">
        <v>74046</v>
      </c>
    </row>
    <row r="11644" spans="54:54" x14ac:dyDescent="0.3">
      <c r="BB11644" t="s">
        <v>74047</v>
      </c>
    </row>
    <row r="11645" spans="54:54" x14ac:dyDescent="0.3">
      <c r="BB11645" t="s">
        <v>74048</v>
      </c>
    </row>
    <row r="11646" spans="54:54" x14ac:dyDescent="0.3">
      <c r="BB11646" t="s">
        <v>74049</v>
      </c>
    </row>
    <row r="11647" spans="54:54" x14ac:dyDescent="0.3">
      <c r="BB11647" t="s">
        <v>74050</v>
      </c>
    </row>
    <row r="11648" spans="54:54" x14ac:dyDescent="0.3">
      <c r="BB11648" t="s">
        <v>74051</v>
      </c>
    </row>
    <row r="11649" spans="54:54" x14ac:dyDescent="0.3">
      <c r="BB11649" t="s">
        <v>74052</v>
      </c>
    </row>
    <row r="11650" spans="54:54" x14ac:dyDescent="0.3">
      <c r="BB11650" t="s">
        <v>74053</v>
      </c>
    </row>
    <row r="11651" spans="54:54" x14ac:dyDescent="0.3">
      <c r="BB11651" t="s">
        <v>74054</v>
      </c>
    </row>
    <row r="11652" spans="54:54" x14ac:dyDescent="0.3">
      <c r="BB11652" t="s">
        <v>74055</v>
      </c>
    </row>
    <row r="11653" spans="54:54" x14ac:dyDescent="0.3">
      <c r="BB11653" t="s">
        <v>74056</v>
      </c>
    </row>
    <row r="11654" spans="54:54" x14ac:dyDescent="0.3">
      <c r="BB11654" t="s">
        <v>74057</v>
      </c>
    </row>
    <row r="11655" spans="54:54" x14ac:dyDescent="0.3">
      <c r="BB11655" t="s">
        <v>74058</v>
      </c>
    </row>
    <row r="11656" spans="54:54" x14ac:dyDescent="0.3">
      <c r="BB11656" t="s">
        <v>74059</v>
      </c>
    </row>
    <row r="11657" spans="54:54" x14ac:dyDescent="0.3">
      <c r="BB11657" t="s">
        <v>74060</v>
      </c>
    </row>
    <row r="11658" spans="54:54" x14ac:dyDescent="0.3">
      <c r="BB11658" t="s">
        <v>74061</v>
      </c>
    </row>
    <row r="11659" spans="54:54" x14ac:dyDescent="0.3">
      <c r="BB11659" t="s">
        <v>74062</v>
      </c>
    </row>
    <row r="11660" spans="54:54" x14ac:dyDescent="0.3">
      <c r="BB11660" t="s">
        <v>74063</v>
      </c>
    </row>
    <row r="11661" spans="54:54" x14ac:dyDescent="0.3">
      <c r="BB11661" t="s">
        <v>74064</v>
      </c>
    </row>
    <row r="11662" spans="54:54" x14ac:dyDescent="0.3">
      <c r="BB11662" t="s">
        <v>74065</v>
      </c>
    </row>
    <row r="11663" spans="54:54" x14ac:dyDescent="0.3">
      <c r="BB11663" t="s">
        <v>74066</v>
      </c>
    </row>
    <row r="11664" spans="54:54" x14ac:dyDescent="0.3">
      <c r="BB11664" t="s">
        <v>74067</v>
      </c>
    </row>
    <row r="11665" spans="54:54" x14ac:dyDescent="0.3">
      <c r="BB11665" t="s">
        <v>74068</v>
      </c>
    </row>
    <row r="11666" spans="54:54" x14ac:dyDescent="0.3">
      <c r="BB11666" t="s">
        <v>74069</v>
      </c>
    </row>
    <row r="11667" spans="54:54" x14ac:dyDescent="0.3">
      <c r="BB11667" t="s">
        <v>45528</v>
      </c>
    </row>
    <row r="11668" spans="54:54" x14ac:dyDescent="0.3">
      <c r="BB11668" t="s">
        <v>74070</v>
      </c>
    </row>
    <row r="11669" spans="54:54" x14ac:dyDescent="0.3">
      <c r="BB11669" t="s">
        <v>74071</v>
      </c>
    </row>
    <row r="11670" spans="54:54" x14ac:dyDescent="0.3">
      <c r="BB11670" t="s">
        <v>74072</v>
      </c>
    </row>
    <row r="11671" spans="54:54" x14ac:dyDescent="0.3">
      <c r="BB11671" t="s">
        <v>74073</v>
      </c>
    </row>
    <row r="11672" spans="54:54" x14ac:dyDescent="0.3">
      <c r="BB11672" t="s">
        <v>74074</v>
      </c>
    </row>
    <row r="11673" spans="54:54" x14ac:dyDescent="0.3">
      <c r="BB11673" t="s">
        <v>74075</v>
      </c>
    </row>
    <row r="11674" spans="54:54" x14ac:dyDescent="0.3">
      <c r="BB11674" t="s">
        <v>74076</v>
      </c>
    </row>
    <row r="11675" spans="54:54" x14ac:dyDescent="0.3">
      <c r="BB11675" t="s">
        <v>74077</v>
      </c>
    </row>
    <row r="11676" spans="54:54" x14ac:dyDescent="0.3">
      <c r="BB11676" t="s">
        <v>74078</v>
      </c>
    </row>
    <row r="11677" spans="54:54" x14ac:dyDescent="0.3">
      <c r="BB11677" t="s">
        <v>74079</v>
      </c>
    </row>
    <row r="11678" spans="54:54" x14ac:dyDescent="0.3">
      <c r="BB11678" t="s">
        <v>74080</v>
      </c>
    </row>
    <row r="11679" spans="54:54" x14ac:dyDescent="0.3">
      <c r="BB11679" t="s">
        <v>74081</v>
      </c>
    </row>
    <row r="11680" spans="54:54" x14ac:dyDescent="0.3">
      <c r="BB11680" t="s">
        <v>74082</v>
      </c>
    </row>
    <row r="11681" spans="54:54" x14ac:dyDescent="0.3">
      <c r="BB11681" t="s">
        <v>74083</v>
      </c>
    </row>
    <row r="11682" spans="54:54" x14ac:dyDescent="0.3">
      <c r="BB11682" t="s">
        <v>74084</v>
      </c>
    </row>
    <row r="11683" spans="54:54" x14ac:dyDescent="0.3">
      <c r="BB11683" t="s">
        <v>74085</v>
      </c>
    </row>
    <row r="11684" spans="54:54" x14ac:dyDescent="0.3">
      <c r="BB11684" t="s">
        <v>74086</v>
      </c>
    </row>
    <row r="11685" spans="54:54" x14ac:dyDescent="0.3">
      <c r="BB11685" t="s">
        <v>74087</v>
      </c>
    </row>
    <row r="11686" spans="54:54" x14ac:dyDescent="0.3">
      <c r="BB11686" t="s">
        <v>74088</v>
      </c>
    </row>
    <row r="11687" spans="54:54" x14ac:dyDescent="0.3">
      <c r="BB11687" t="s">
        <v>74089</v>
      </c>
    </row>
    <row r="11688" spans="54:54" x14ac:dyDescent="0.3">
      <c r="BB11688" t="s">
        <v>74090</v>
      </c>
    </row>
    <row r="11689" spans="54:54" x14ac:dyDescent="0.3">
      <c r="BB11689" t="s">
        <v>74091</v>
      </c>
    </row>
    <row r="11690" spans="54:54" x14ac:dyDescent="0.3">
      <c r="BB11690" t="s">
        <v>74092</v>
      </c>
    </row>
    <row r="11691" spans="54:54" x14ac:dyDescent="0.3">
      <c r="BB11691" t="s">
        <v>74093</v>
      </c>
    </row>
    <row r="11692" spans="54:54" x14ac:dyDescent="0.3">
      <c r="BB11692" t="s">
        <v>74094</v>
      </c>
    </row>
    <row r="11693" spans="54:54" x14ac:dyDescent="0.3">
      <c r="BB11693" t="s">
        <v>74095</v>
      </c>
    </row>
    <row r="11694" spans="54:54" x14ac:dyDescent="0.3">
      <c r="BB11694" t="s">
        <v>74096</v>
      </c>
    </row>
    <row r="11695" spans="54:54" x14ac:dyDescent="0.3">
      <c r="BB11695" t="s">
        <v>74097</v>
      </c>
    </row>
    <row r="11696" spans="54:54" x14ac:dyDescent="0.3">
      <c r="BB11696" t="s">
        <v>74098</v>
      </c>
    </row>
    <row r="11697" spans="54:54" x14ac:dyDescent="0.3">
      <c r="BB11697" t="s">
        <v>74099</v>
      </c>
    </row>
    <row r="11698" spans="54:54" x14ac:dyDescent="0.3">
      <c r="BB11698" t="s">
        <v>74100</v>
      </c>
    </row>
    <row r="11699" spans="54:54" x14ac:dyDescent="0.3">
      <c r="BB11699" t="s">
        <v>74101</v>
      </c>
    </row>
    <row r="11700" spans="54:54" x14ac:dyDescent="0.3">
      <c r="BB11700" t="s">
        <v>74102</v>
      </c>
    </row>
    <row r="11701" spans="54:54" x14ac:dyDescent="0.3">
      <c r="BB11701" t="s">
        <v>74103</v>
      </c>
    </row>
    <row r="11702" spans="54:54" x14ac:dyDescent="0.3">
      <c r="BB11702" t="s">
        <v>74104</v>
      </c>
    </row>
    <row r="11703" spans="54:54" x14ac:dyDescent="0.3">
      <c r="BB11703" t="s">
        <v>74105</v>
      </c>
    </row>
    <row r="11704" spans="54:54" x14ac:dyDescent="0.3">
      <c r="BB11704" t="s">
        <v>74106</v>
      </c>
    </row>
    <row r="11705" spans="54:54" x14ac:dyDescent="0.3">
      <c r="BB11705" t="s">
        <v>74107</v>
      </c>
    </row>
    <row r="11706" spans="54:54" x14ac:dyDescent="0.3">
      <c r="BB11706" t="s">
        <v>74108</v>
      </c>
    </row>
    <row r="11707" spans="54:54" x14ac:dyDescent="0.3">
      <c r="BB11707" t="s">
        <v>74109</v>
      </c>
    </row>
    <row r="11708" spans="54:54" x14ac:dyDescent="0.3">
      <c r="BB11708" t="s">
        <v>74110</v>
      </c>
    </row>
    <row r="11709" spans="54:54" x14ac:dyDescent="0.3">
      <c r="BB11709" t="s">
        <v>74111</v>
      </c>
    </row>
    <row r="11710" spans="54:54" x14ac:dyDescent="0.3">
      <c r="BB11710" t="s">
        <v>74112</v>
      </c>
    </row>
    <row r="11711" spans="54:54" x14ac:dyDescent="0.3">
      <c r="BB11711" t="s">
        <v>74113</v>
      </c>
    </row>
    <row r="11712" spans="54:54" x14ac:dyDescent="0.3">
      <c r="BB11712" t="s">
        <v>74114</v>
      </c>
    </row>
    <row r="11713" spans="54:54" x14ac:dyDescent="0.3">
      <c r="BB11713" t="s">
        <v>74115</v>
      </c>
    </row>
    <row r="11714" spans="54:54" x14ac:dyDescent="0.3">
      <c r="BB11714" t="s">
        <v>74116</v>
      </c>
    </row>
    <row r="11715" spans="54:54" x14ac:dyDescent="0.3">
      <c r="BB11715" t="s">
        <v>74117</v>
      </c>
    </row>
    <row r="11716" spans="54:54" x14ac:dyDescent="0.3">
      <c r="BB11716" t="s">
        <v>74118</v>
      </c>
    </row>
    <row r="11717" spans="54:54" x14ac:dyDescent="0.3">
      <c r="BB11717" t="s">
        <v>74119</v>
      </c>
    </row>
    <row r="11718" spans="54:54" x14ac:dyDescent="0.3">
      <c r="BB11718" t="s">
        <v>74120</v>
      </c>
    </row>
    <row r="11719" spans="54:54" x14ac:dyDescent="0.3">
      <c r="BB11719" t="s">
        <v>74121</v>
      </c>
    </row>
    <row r="11720" spans="54:54" x14ac:dyDescent="0.3">
      <c r="BB11720" t="s">
        <v>74122</v>
      </c>
    </row>
    <row r="11721" spans="54:54" x14ac:dyDescent="0.3">
      <c r="BB11721" t="s">
        <v>74123</v>
      </c>
    </row>
    <row r="11722" spans="54:54" x14ac:dyDescent="0.3">
      <c r="BB11722" t="s">
        <v>74124</v>
      </c>
    </row>
    <row r="11723" spans="54:54" x14ac:dyDescent="0.3">
      <c r="BB11723" t="s">
        <v>74125</v>
      </c>
    </row>
    <row r="11724" spans="54:54" x14ac:dyDescent="0.3">
      <c r="BB11724" t="s">
        <v>74126</v>
      </c>
    </row>
    <row r="11725" spans="54:54" x14ac:dyDescent="0.3">
      <c r="BB11725" t="s">
        <v>74127</v>
      </c>
    </row>
    <row r="11726" spans="54:54" x14ac:dyDescent="0.3">
      <c r="BB11726" t="s">
        <v>74128</v>
      </c>
    </row>
    <row r="11727" spans="54:54" x14ac:dyDescent="0.3">
      <c r="BB11727" t="s">
        <v>74129</v>
      </c>
    </row>
    <row r="11728" spans="54:54" x14ac:dyDescent="0.3">
      <c r="BB11728" t="s">
        <v>74130</v>
      </c>
    </row>
    <row r="11729" spans="54:54" x14ac:dyDescent="0.3">
      <c r="BB11729" t="s">
        <v>74131</v>
      </c>
    </row>
    <row r="11730" spans="54:54" x14ac:dyDescent="0.3">
      <c r="BB11730" t="s">
        <v>74132</v>
      </c>
    </row>
    <row r="11731" spans="54:54" x14ac:dyDescent="0.3">
      <c r="BB11731" t="s">
        <v>74133</v>
      </c>
    </row>
    <row r="11732" spans="54:54" x14ac:dyDescent="0.3">
      <c r="BB11732" t="s">
        <v>74134</v>
      </c>
    </row>
    <row r="11733" spans="54:54" x14ac:dyDescent="0.3">
      <c r="BB11733" t="s">
        <v>74135</v>
      </c>
    </row>
    <row r="11734" spans="54:54" x14ac:dyDescent="0.3">
      <c r="BB11734" t="s">
        <v>74136</v>
      </c>
    </row>
    <row r="11735" spans="54:54" x14ac:dyDescent="0.3">
      <c r="BB11735" t="s">
        <v>74137</v>
      </c>
    </row>
    <row r="11736" spans="54:54" x14ac:dyDescent="0.3">
      <c r="BB11736" t="s">
        <v>74138</v>
      </c>
    </row>
    <row r="11737" spans="54:54" x14ac:dyDescent="0.3">
      <c r="BB11737" t="s">
        <v>74139</v>
      </c>
    </row>
    <row r="11738" spans="54:54" x14ac:dyDescent="0.3">
      <c r="BB11738" t="s">
        <v>74140</v>
      </c>
    </row>
    <row r="11739" spans="54:54" x14ac:dyDescent="0.3">
      <c r="BB11739" t="s">
        <v>74141</v>
      </c>
    </row>
    <row r="11740" spans="54:54" x14ac:dyDescent="0.3">
      <c r="BB11740" t="s">
        <v>74142</v>
      </c>
    </row>
    <row r="11741" spans="54:54" x14ac:dyDescent="0.3">
      <c r="BB11741" t="s">
        <v>74143</v>
      </c>
    </row>
    <row r="11742" spans="54:54" x14ac:dyDescent="0.3">
      <c r="BB11742" t="s">
        <v>74144</v>
      </c>
    </row>
    <row r="11743" spans="54:54" x14ac:dyDescent="0.3">
      <c r="BB11743" t="s">
        <v>74145</v>
      </c>
    </row>
    <row r="11744" spans="54:54" x14ac:dyDescent="0.3">
      <c r="BB11744" t="s">
        <v>74146</v>
      </c>
    </row>
    <row r="11745" spans="54:54" x14ac:dyDescent="0.3">
      <c r="BB11745" t="s">
        <v>74147</v>
      </c>
    </row>
    <row r="11746" spans="54:54" x14ac:dyDescent="0.3">
      <c r="BB11746" t="s">
        <v>74148</v>
      </c>
    </row>
    <row r="11747" spans="54:54" x14ac:dyDescent="0.3">
      <c r="BB11747" t="s">
        <v>74149</v>
      </c>
    </row>
    <row r="11748" spans="54:54" x14ac:dyDescent="0.3">
      <c r="BB11748" t="s">
        <v>18207</v>
      </c>
    </row>
    <row r="11749" spans="54:54" x14ac:dyDescent="0.3">
      <c r="BB11749" t="s">
        <v>74150</v>
      </c>
    </row>
    <row r="11750" spans="54:54" x14ac:dyDescent="0.3">
      <c r="BB11750" t="s">
        <v>74151</v>
      </c>
    </row>
    <row r="11751" spans="54:54" x14ac:dyDescent="0.3">
      <c r="BB11751" t="s">
        <v>74152</v>
      </c>
    </row>
    <row r="11752" spans="54:54" x14ac:dyDescent="0.3">
      <c r="BB11752" t="s">
        <v>74153</v>
      </c>
    </row>
    <row r="11753" spans="54:54" x14ac:dyDescent="0.3">
      <c r="BB11753" t="s">
        <v>74154</v>
      </c>
    </row>
    <row r="11754" spans="54:54" x14ac:dyDescent="0.3">
      <c r="BB11754" t="s">
        <v>74155</v>
      </c>
    </row>
    <row r="11755" spans="54:54" x14ac:dyDescent="0.3">
      <c r="BB11755" t="s">
        <v>74156</v>
      </c>
    </row>
    <row r="11756" spans="54:54" x14ac:dyDescent="0.3">
      <c r="BB11756" t="s">
        <v>74157</v>
      </c>
    </row>
    <row r="11757" spans="54:54" x14ac:dyDescent="0.3">
      <c r="BB11757" t="s">
        <v>74158</v>
      </c>
    </row>
    <row r="11758" spans="54:54" x14ac:dyDescent="0.3">
      <c r="BB11758" t="s">
        <v>74159</v>
      </c>
    </row>
    <row r="11759" spans="54:54" x14ac:dyDescent="0.3">
      <c r="BB11759" t="s">
        <v>74160</v>
      </c>
    </row>
    <row r="11760" spans="54:54" x14ac:dyDescent="0.3">
      <c r="BB11760" t="s">
        <v>74161</v>
      </c>
    </row>
    <row r="11761" spans="54:54" x14ac:dyDescent="0.3">
      <c r="BB11761" t="s">
        <v>74162</v>
      </c>
    </row>
    <row r="11762" spans="54:54" x14ac:dyDescent="0.3">
      <c r="BB11762" t="s">
        <v>74163</v>
      </c>
    </row>
    <row r="11763" spans="54:54" x14ac:dyDescent="0.3">
      <c r="BB11763" t="s">
        <v>74164</v>
      </c>
    </row>
    <row r="11764" spans="54:54" x14ac:dyDescent="0.3">
      <c r="BB11764" t="s">
        <v>74165</v>
      </c>
    </row>
    <row r="11765" spans="54:54" x14ac:dyDescent="0.3">
      <c r="BB11765" t="s">
        <v>74166</v>
      </c>
    </row>
    <row r="11766" spans="54:54" x14ac:dyDescent="0.3">
      <c r="BB11766" t="s">
        <v>74167</v>
      </c>
    </row>
    <row r="11767" spans="54:54" x14ac:dyDescent="0.3">
      <c r="BB11767" t="s">
        <v>74168</v>
      </c>
    </row>
    <row r="11768" spans="54:54" x14ac:dyDescent="0.3">
      <c r="BB11768" t="s">
        <v>74169</v>
      </c>
    </row>
    <row r="11769" spans="54:54" x14ac:dyDescent="0.3">
      <c r="BB11769" t="s">
        <v>74170</v>
      </c>
    </row>
    <row r="11770" spans="54:54" x14ac:dyDescent="0.3">
      <c r="BB11770" t="s">
        <v>74171</v>
      </c>
    </row>
    <row r="11771" spans="54:54" x14ac:dyDescent="0.3">
      <c r="BB11771" t="s">
        <v>74172</v>
      </c>
    </row>
    <row r="11772" spans="54:54" x14ac:dyDescent="0.3">
      <c r="BB11772" t="s">
        <v>74173</v>
      </c>
    </row>
    <row r="11773" spans="54:54" x14ac:dyDescent="0.3">
      <c r="BB11773" t="s">
        <v>74174</v>
      </c>
    </row>
    <row r="11774" spans="54:54" x14ac:dyDescent="0.3">
      <c r="BB11774" t="s">
        <v>74175</v>
      </c>
    </row>
    <row r="11775" spans="54:54" x14ac:dyDescent="0.3">
      <c r="BB11775" t="s">
        <v>74176</v>
      </c>
    </row>
    <row r="11776" spans="54:54" x14ac:dyDescent="0.3">
      <c r="BB11776" t="s">
        <v>74177</v>
      </c>
    </row>
    <row r="11777" spans="54:54" x14ac:dyDescent="0.3">
      <c r="BB11777" t="s">
        <v>74178</v>
      </c>
    </row>
    <row r="11778" spans="54:54" x14ac:dyDescent="0.3">
      <c r="BB11778" t="s">
        <v>74179</v>
      </c>
    </row>
    <row r="11779" spans="54:54" x14ac:dyDescent="0.3">
      <c r="BB11779" t="s">
        <v>74180</v>
      </c>
    </row>
    <row r="11780" spans="54:54" x14ac:dyDescent="0.3">
      <c r="BB11780" t="s">
        <v>74181</v>
      </c>
    </row>
    <row r="11781" spans="54:54" x14ac:dyDescent="0.3">
      <c r="BB11781" t="s">
        <v>74182</v>
      </c>
    </row>
    <row r="11782" spans="54:54" x14ac:dyDescent="0.3">
      <c r="BB11782" t="s">
        <v>74183</v>
      </c>
    </row>
    <row r="11783" spans="54:54" x14ac:dyDescent="0.3">
      <c r="BB11783" t="s">
        <v>74184</v>
      </c>
    </row>
    <row r="11784" spans="54:54" x14ac:dyDescent="0.3">
      <c r="BB11784" t="s">
        <v>74185</v>
      </c>
    </row>
    <row r="11785" spans="54:54" x14ac:dyDescent="0.3">
      <c r="BB11785" t="s">
        <v>74186</v>
      </c>
    </row>
    <row r="11786" spans="54:54" x14ac:dyDescent="0.3">
      <c r="BB11786" t="s">
        <v>74187</v>
      </c>
    </row>
    <row r="11787" spans="54:54" x14ac:dyDescent="0.3">
      <c r="BB11787" t="s">
        <v>74188</v>
      </c>
    </row>
    <row r="11788" spans="54:54" x14ac:dyDescent="0.3">
      <c r="BB11788" t="s">
        <v>74189</v>
      </c>
    </row>
    <row r="11789" spans="54:54" x14ac:dyDescent="0.3">
      <c r="BB11789" t="s">
        <v>74190</v>
      </c>
    </row>
    <row r="11790" spans="54:54" x14ac:dyDescent="0.3">
      <c r="BB11790" t="s">
        <v>74191</v>
      </c>
    </row>
    <row r="11791" spans="54:54" x14ac:dyDescent="0.3">
      <c r="BB11791" t="s">
        <v>74192</v>
      </c>
    </row>
    <row r="11792" spans="54:54" x14ac:dyDescent="0.3">
      <c r="BB11792" t="s">
        <v>74193</v>
      </c>
    </row>
    <row r="11793" spans="54:54" x14ac:dyDescent="0.3">
      <c r="BB11793" t="s">
        <v>74194</v>
      </c>
    </row>
    <row r="11794" spans="54:54" x14ac:dyDescent="0.3">
      <c r="BB11794" t="s">
        <v>74195</v>
      </c>
    </row>
    <row r="11795" spans="54:54" x14ac:dyDescent="0.3">
      <c r="BB11795" t="s">
        <v>74196</v>
      </c>
    </row>
    <row r="11796" spans="54:54" x14ac:dyDescent="0.3">
      <c r="BB11796" t="s">
        <v>74197</v>
      </c>
    </row>
    <row r="11797" spans="54:54" x14ac:dyDescent="0.3">
      <c r="BB11797" t="s">
        <v>74198</v>
      </c>
    </row>
    <row r="11798" spans="54:54" x14ac:dyDescent="0.3">
      <c r="BB11798" t="s">
        <v>74199</v>
      </c>
    </row>
    <row r="11799" spans="54:54" x14ac:dyDescent="0.3">
      <c r="BB11799" t="s">
        <v>74200</v>
      </c>
    </row>
    <row r="11800" spans="54:54" x14ac:dyDescent="0.3">
      <c r="BB11800" t="s">
        <v>74201</v>
      </c>
    </row>
    <row r="11801" spans="54:54" x14ac:dyDescent="0.3">
      <c r="BB11801" t="s">
        <v>74202</v>
      </c>
    </row>
    <row r="11802" spans="54:54" x14ac:dyDescent="0.3">
      <c r="BB11802" t="s">
        <v>74203</v>
      </c>
    </row>
    <row r="11803" spans="54:54" x14ac:dyDescent="0.3">
      <c r="BB11803" t="s">
        <v>74204</v>
      </c>
    </row>
    <row r="11804" spans="54:54" x14ac:dyDescent="0.3">
      <c r="BB11804" t="s">
        <v>74205</v>
      </c>
    </row>
    <row r="11805" spans="54:54" x14ac:dyDescent="0.3">
      <c r="BB11805" t="s">
        <v>74206</v>
      </c>
    </row>
    <row r="11806" spans="54:54" x14ac:dyDescent="0.3">
      <c r="BB11806" t="s">
        <v>74207</v>
      </c>
    </row>
    <row r="11807" spans="54:54" x14ac:dyDescent="0.3">
      <c r="BB11807" t="s">
        <v>74208</v>
      </c>
    </row>
    <row r="11808" spans="54:54" x14ac:dyDescent="0.3">
      <c r="BB11808" t="s">
        <v>74209</v>
      </c>
    </row>
    <row r="11809" spans="54:54" x14ac:dyDescent="0.3">
      <c r="BB11809" t="s">
        <v>74210</v>
      </c>
    </row>
    <row r="11810" spans="54:54" x14ac:dyDescent="0.3">
      <c r="BB11810" t="s">
        <v>74211</v>
      </c>
    </row>
    <row r="11811" spans="54:54" x14ac:dyDescent="0.3">
      <c r="BB11811" t="s">
        <v>74212</v>
      </c>
    </row>
    <row r="11812" spans="54:54" x14ac:dyDescent="0.3">
      <c r="BB11812" t="s">
        <v>74213</v>
      </c>
    </row>
    <row r="11813" spans="54:54" x14ac:dyDescent="0.3">
      <c r="BB11813" t="s">
        <v>74214</v>
      </c>
    </row>
    <row r="11814" spans="54:54" x14ac:dyDescent="0.3">
      <c r="BB11814" t="s">
        <v>74215</v>
      </c>
    </row>
    <row r="11815" spans="54:54" x14ac:dyDescent="0.3">
      <c r="BB11815" t="s">
        <v>74216</v>
      </c>
    </row>
    <row r="11816" spans="54:54" x14ac:dyDescent="0.3">
      <c r="BB11816" t="s">
        <v>74217</v>
      </c>
    </row>
    <row r="11817" spans="54:54" x14ac:dyDescent="0.3">
      <c r="BB11817" t="s">
        <v>74218</v>
      </c>
    </row>
    <row r="11818" spans="54:54" x14ac:dyDescent="0.3">
      <c r="BB11818" t="s">
        <v>74219</v>
      </c>
    </row>
    <row r="11819" spans="54:54" x14ac:dyDescent="0.3">
      <c r="BB11819" t="s">
        <v>74220</v>
      </c>
    </row>
    <row r="11820" spans="54:54" x14ac:dyDescent="0.3">
      <c r="BB11820" t="s">
        <v>74221</v>
      </c>
    </row>
    <row r="11821" spans="54:54" x14ac:dyDescent="0.3">
      <c r="BB11821" t="s">
        <v>74222</v>
      </c>
    </row>
    <row r="11822" spans="54:54" x14ac:dyDescent="0.3">
      <c r="BB11822" t="s">
        <v>74223</v>
      </c>
    </row>
    <row r="11823" spans="54:54" x14ac:dyDescent="0.3">
      <c r="BB11823" t="s">
        <v>74224</v>
      </c>
    </row>
    <row r="11824" spans="54:54" x14ac:dyDescent="0.3">
      <c r="BB11824" t="s">
        <v>74225</v>
      </c>
    </row>
    <row r="11825" spans="54:54" x14ac:dyDescent="0.3">
      <c r="BB11825" t="s">
        <v>74226</v>
      </c>
    </row>
    <row r="11826" spans="54:54" x14ac:dyDescent="0.3">
      <c r="BB11826" t="s">
        <v>74227</v>
      </c>
    </row>
    <row r="11827" spans="54:54" x14ac:dyDescent="0.3">
      <c r="BB11827" t="s">
        <v>74228</v>
      </c>
    </row>
    <row r="11828" spans="54:54" x14ac:dyDescent="0.3">
      <c r="BB11828" t="s">
        <v>74229</v>
      </c>
    </row>
    <row r="11829" spans="54:54" x14ac:dyDescent="0.3">
      <c r="BB11829" t="s">
        <v>74230</v>
      </c>
    </row>
    <row r="11830" spans="54:54" x14ac:dyDescent="0.3">
      <c r="BB11830" t="s">
        <v>74231</v>
      </c>
    </row>
    <row r="11831" spans="54:54" x14ac:dyDescent="0.3">
      <c r="BB11831" t="s">
        <v>74232</v>
      </c>
    </row>
    <row r="11832" spans="54:54" x14ac:dyDescent="0.3">
      <c r="BB11832" t="s">
        <v>74233</v>
      </c>
    </row>
    <row r="11833" spans="54:54" x14ac:dyDescent="0.3">
      <c r="BB11833" t="s">
        <v>74234</v>
      </c>
    </row>
    <row r="11834" spans="54:54" x14ac:dyDescent="0.3">
      <c r="BB11834" t="s">
        <v>74235</v>
      </c>
    </row>
    <row r="11835" spans="54:54" x14ac:dyDescent="0.3">
      <c r="BB11835" t="s">
        <v>74236</v>
      </c>
    </row>
    <row r="11836" spans="54:54" x14ac:dyDescent="0.3">
      <c r="BB11836" t="s">
        <v>74237</v>
      </c>
    </row>
    <row r="11837" spans="54:54" x14ac:dyDescent="0.3">
      <c r="BB11837" t="s">
        <v>74238</v>
      </c>
    </row>
    <row r="11838" spans="54:54" x14ac:dyDescent="0.3">
      <c r="BB11838" t="s">
        <v>74239</v>
      </c>
    </row>
    <row r="11839" spans="54:54" x14ac:dyDescent="0.3">
      <c r="BB11839" t="s">
        <v>74240</v>
      </c>
    </row>
    <row r="11840" spans="54:54" x14ac:dyDescent="0.3">
      <c r="BB11840" t="s">
        <v>74241</v>
      </c>
    </row>
    <row r="11841" spans="54:54" x14ac:dyDescent="0.3">
      <c r="BB11841" t="s">
        <v>74242</v>
      </c>
    </row>
    <row r="11842" spans="54:54" x14ac:dyDescent="0.3">
      <c r="BB11842" t="s">
        <v>74243</v>
      </c>
    </row>
    <row r="11843" spans="54:54" x14ac:dyDescent="0.3">
      <c r="BB11843" t="s">
        <v>74244</v>
      </c>
    </row>
    <row r="11844" spans="54:54" x14ac:dyDescent="0.3">
      <c r="BB11844" t="s">
        <v>74245</v>
      </c>
    </row>
    <row r="11845" spans="54:54" x14ac:dyDescent="0.3">
      <c r="BB11845" t="s">
        <v>74246</v>
      </c>
    </row>
    <row r="11846" spans="54:54" x14ac:dyDescent="0.3">
      <c r="BB11846" t="s">
        <v>74247</v>
      </c>
    </row>
    <row r="11847" spans="54:54" x14ac:dyDescent="0.3">
      <c r="BB11847" t="s">
        <v>74248</v>
      </c>
    </row>
    <row r="11848" spans="54:54" x14ac:dyDescent="0.3">
      <c r="BB11848" t="s">
        <v>74249</v>
      </c>
    </row>
    <row r="11849" spans="54:54" x14ac:dyDescent="0.3">
      <c r="BB11849" t="s">
        <v>74250</v>
      </c>
    </row>
    <row r="11850" spans="54:54" x14ac:dyDescent="0.3">
      <c r="BB11850" t="s">
        <v>74251</v>
      </c>
    </row>
    <row r="11851" spans="54:54" x14ac:dyDescent="0.3">
      <c r="BB11851" t="s">
        <v>74252</v>
      </c>
    </row>
    <row r="11852" spans="54:54" x14ac:dyDescent="0.3">
      <c r="BB11852" t="s">
        <v>74253</v>
      </c>
    </row>
    <row r="11853" spans="54:54" x14ac:dyDescent="0.3">
      <c r="BB11853" t="s">
        <v>74254</v>
      </c>
    </row>
    <row r="11854" spans="54:54" x14ac:dyDescent="0.3">
      <c r="BB11854" t="s">
        <v>74255</v>
      </c>
    </row>
    <row r="11855" spans="54:54" x14ac:dyDescent="0.3">
      <c r="BB11855" t="s">
        <v>74256</v>
      </c>
    </row>
    <row r="11856" spans="54:54" x14ac:dyDescent="0.3">
      <c r="BB11856" t="s">
        <v>74257</v>
      </c>
    </row>
    <row r="11857" spans="54:54" x14ac:dyDescent="0.3">
      <c r="BB11857" t="s">
        <v>74258</v>
      </c>
    </row>
    <row r="11858" spans="54:54" x14ac:dyDescent="0.3">
      <c r="BB11858" t="s">
        <v>74259</v>
      </c>
    </row>
    <row r="11859" spans="54:54" x14ac:dyDescent="0.3">
      <c r="BB11859" t="s">
        <v>74260</v>
      </c>
    </row>
    <row r="11860" spans="54:54" x14ac:dyDescent="0.3">
      <c r="BB11860" t="s">
        <v>74261</v>
      </c>
    </row>
    <row r="11861" spans="54:54" x14ac:dyDescent="0.3">
      <c r="BB11861" t="s">
        <v>74262</v>
      </c>
    </row>
    <row r="11862" spans="54:54" x14ac:dyDescent="0.3">
      <c r="BB11862" t="s">
        <v>74263</v>
      </c>
    </row>
    <row r="11863" spans="54:54" x14ac:dyDescent="0.3">
      <c r="BB11863" t="s">
        <v>74264</v>
      </c>
    </row>
    <row r="11864" spans="54:54" x14ac:dyDescent="0.3">
      <c r="BB11864" t="s">
        <v>74265</v>
      </c>
    </row>
    <row r="11865" spans="54:54" x14ac:dyDescent="0.3">
      <c r="BB11865" t="s">
        <v>74266</v>
      </c>
    </row>
    <row r="11866" spans="54:54" x14ac:dyDescent="0.3">
      <c r="BB11866" t="s">
        <v>74267</v>
      </c>
    </row>
    <row r="11867" spans="54:54" x14ac:dyDescent="0.3">
      <c r="BB11867" t="s">
        <v>74268</v>
      </c>
    </row>
    <row r="11868" spans="54:54" x14ac:dyDescent="0.3">
      <c r="BB11868" t="s">
        <v>74269</v>
      </c>
    </row>
    <row r="11869" spans="54:54" x14ac:dyDescent="0.3">
      <c r="BB11869" t="s">
        <v>74270</v>
      </c>
    </row>
    <row r="11870" spans="54:54" x14ac:dyDescent="0.3">
      <c r="BB11870" t="s">
        <v>74271</v>
      </c>
    </row>
    <row r="11871" spans="54:54" x14ac:dyDescent="0.3">
      <c r="BB11871" t="s">
        <v>74272</v>
      </c>
    </row>
    <row r="11872" spans="54:54" x14ac:dyDescent="0.3">
      <c r="BB11872" t="s">
        <v>74273</v>
      </c>
    </row>
    <row r="11873" spans="54:54" x14ac:dyDescent="0.3">
      <c r="BB11873" t="s">
        <v>74274</v>
      </c>
    </row>
    <row r="11874" spans="54:54" x14ac:dyDescent="0.3">
      <c r="BB11874" t="s">
        <v>74275</v>
      </c>
    </row>
    <row r="11875" spans="54:54" x14ac:dyDescent="0.3">
      <c r="BB11875" t="s">
        <v>74276</v>
      </c>
    </row>
    <row r="11876" spans="54:54" x14ac:dyDescent="0.3">
      <c r="BB11876" t="s">
        <v>74277</v>
      </c>
    </row>
    <row r="11877" spans="54:54" x14ac:dyDescent="0.3">
      <c r="BB11877" t="s">
        <v>74278</v>
      </c>
    </row>
    <row r="11878" spans="54:54" x14ac:dyDescent="0.3">
      <c r="BB11878" t="s">
        <v>74279</v>
      </c>
    </row>
    <row r="11879" spans="54:54" x14ac:dyDescent="0.3">
      <c r="BB11879" t="s">
        <v>74280</v>
      </c>
    </row>
    <row r="11880" spans="54:54" x14ac:dyDescent="0.3">
      <c r="BB11880" t="s">
        <v>74281</v>
      </c>
    </row>
    <row r="11881" spans="54:54" x14ac:dyDescent="0.3">
      <c r="BB11881" t="s">
        <v>74282</v>
      </c>
    </row>
    <row r="11882" spans="54:54" x14ac:dyDescent="0.3">
      <c r="BB11882" t="s">
        <v>74283</v>
      </c>
    </row>
    <row r="11883" spans="54:54" x14ac:dyDescent="0.3">
      <c r="BB11883" t="s">
        <v>74284</v>
      </c>
    </row>
    <row r="11884" spans="54:54" x14ac:dyDescent="0.3">
      <c r="BB11884" t="s">
        <v>74285</v>
      </c>
    </row>
    <row r="11885" spans="54:54" x14ac:dyDescent="0.3">
      <c r="BB11885" t="s">
        <v>74286</v>
      </c>
    </row>
    <row r="11886" spans="54:54" x14ac:dyDescent="0.3">
      <c r="BB11886" t="s">
        <v>74287</v>
      </c>
    </row>
    <row r="11887" spans="54:54" x14ac:dyDescent="0.3">
      <c r="BB11887" t="s">
        <v>74288</v>
      </c>
    </row>
    <row r="11888" spans="54:54" x14ac:dyDescent="0.3">
      <c r="BB11888" t="s">
        <v>74289</v>
      </c>
    </row>
    <row r="11889" spans="54:54" x14ac:dyDescent="0.3">
      <c r="BB11889" t="s">
        <v>74290</v>
      </c>
    </row>
    <row r="11890" spans="54:54" x14ac:dyDescent="0.3">
      <c r="BB11890" t="s">
        <v>74291</v>
      </c>
    </row>
    <row r="11891" spans="54:54" x14ac:dyDescent="0.3">
      <c r="BB11891" t="s">
        <v>74292</v>
      </c>
    </row>
    <row r="11892" spans="54:54" x14ac:dyDescent="0.3">
      <c r="BB11892" t="s">
        <v>74293</v>
      </c>
    </row>
    <row r="11893" spans="54:54" x14ac:dyDescent="0.3">
      <c r="BB11893" t="s">
        <v>74294</v>
      </c>
    </row>
    <row r="11894" spans="54:54" x14ac:dyDescent="0.3">
      <c r="BB11894" t="s">
        <v>74295</v>
      </c>
    </row>
    <row r="11895" spans="54:54" x14ac:dyDescent="0.3">
      <c r="BB11895" t="s">
        <v>74296</v>
      </c>
    </row>
    <row r="11896" spans="54:54" x14ac:dyDescent="0.3">
      <c r="BB11896" t="s">
        <v>74297</v>
      </c>
    </row>
    <row r="11897" spans="54:54" x14ac:dyDescent="0.3">
      <c r="BB11897" t="s">
        <v>74298</v>
      </c>
    </row>
    <row r="11898" spans="54:54" x14ac:dyDescent="0.3">
      <c r="BB11898" t="s">
        <v>74299</v>
      </c>
    </row>
    <row r="11899" spans="54:54" x14ac:dyDescent="0.3">
      <c r="BB11899" t="s">
        <v>74300</v>
      </c>
    </row>
    <row r="11900" spans="54:54" x14ac:dyDescent="0.3">
      <c r="BB11900" t="s">
        <v>74301</v>
      </c>
    </row>
    <row r="11901" spans="54:54" x14ac:dyDescent="0.3">
      <c r="BB11901" t="s">
        <v>74302</v>
      </c>
    </row>
    <row r="11902" spans="54:54" x14ac:dyDescent="0.3">
      <c r="BB11902" t="s">
        <v>74303</v>
      </c>
    </row>
    <row r="11903" spans="54:54" x14ac:dyDescent="0.3">
      <c r="BB11903" t="s">
        <v>74304</v>
      </c>
    </row>
    <row r="11904" spans="54:54" x14ac:dyDescent="0.3">
      <c r="BB11904" t="s">
        <v>74305</v>
      </c>
    </row>
    <row r="11905" spans="54:54" x14ac:dyDescent="0.3">
      <c r="BB11905" t="s">
        <v>74306</v>
      </c>
    </row>
    <row r="11906" spans="54:54" x14ac:dyDescent="0.3">
      <c r="BB11906" t="s">
        <v>74307</v>
      </c>
    </row>
    <row r="11907" spans="54:54" x14ac:dyDescent="0.3">
      <c r="BB11907" t="s">
        <v>74308</v>
      </c>
    </row>
    <row r="11908" spans="54:54" x14ac:dyDescent="0.3">
      <c r="BB11908" t="s">
        <v>74309</v>
      </c>
    </row>
    <row r="11909" spans="54:54" x14ac:dyDescent="0.3">
      <c r="BB11909" t="s">
        <v>74310</v>
      </c>
    </row>
    <row r="11910" spans="54:54" x14ac:dyDescent="0.3">
      <c r="BB11910" t="s">
        <v>74311</v>
      </c>
    </row>
    <row r="11911" spans="54:54" x14ac:dyDescent="0.3">
      <c r="BB11911" t="s">
        <v>74312</v>
      </c>
    </row>
    <row r="11912" spans="54:54" x14ac:dyDescent="0.3">
      <c r="BB11912" t="s">
        <v>74313</v>
      </c>
    </row>
    <row r="11913" spans="54:54" x14ac:dyDescent="0.3">
      <c r="BB11913" t="s">
        <v>74314</v>
      </c>
    </row>
    <row r="11914" spans="54:54" x14ac:dyDescent="0.3">
      <c r="BB11914" t="s">
        <v>74315</v>
      </c>
    </row>
    <row r="11915" spans="54:54" x14ac:dyDescent="0.3">
      <c r="BB11915" t="s">
        <v>74316</v>
      </c>
    </row>
    <row r="11916" spans="54:54" x14ac:dyDescent="0.3">
      <c r="BB11916" t="s">
        <v>74317</v>
      </c>
    </row>
    <row r="11917" spans="54:54" x14ac:dyDescent="0.3">
      <c r="BB11917" t="s">
        <v>74318</v>
      </c>
    </row>
    <row r="11918" spans="54:54" x14ac:dyDescent="0.3">
      <c r="BB11918" t="s">
        <v>18415</v>
      </c>
    </row>
    <row r="11919" spans="54:54" x14ac:dyDescent="0.3">
      <c r="BB11919" t="s">
        <v>74319</v>
      </c>
    </row>
    <row r="11920" spans="54:54" x14ac:dyDescent="0.3">
      <c r="BB11920" t="s">
        <v>74320</v>
      </c>
    </row>
    <row r="11921" spans="54:54" x14ac:dyDescent="0.3">
      <c r="BB11921" t="s">
        <v>74321</v>
      </c>
    </row>
    <row r="11922" spans="54:54" x14ac:dyDescent="0.3">
      <c r="BB11922" t="s">
        <v>74322</v>
      </c>
    </row>
    <row r="11923" spans="54:54" x14ac:dyDescent="0.3">
      <c r="BB11923" t="s">
        <v>74323</v>
      </c>
    </row>
    <row r="11924" spans="54:54" x14ac:dyDescent="0.3">
      <c r="BB11924" t="s">
        <v>74324</v>
      </c>
    </row>
    <row r="11925" spans="54:54" x14ac:dyDescent="0.3">
      <c r="BB11925" t="s">
        <v>74325</v>
      </c>
    </row>
    <row r="11926" spans="54:54" x14ac:dyDescent="0.3">
      <c r="BB11926" t="s">
        <v>74326</v>
      </c>
    </row>
    <row r="11927" spans="54:54" x14ac:dyDescent="0.3">
      <c r="BB11927" t="s">
        <v>74327</v>
      </c>
    </row>
    <row r="11928" spans="54:54" x14ac:dyDescent="0.3">
      <c r="BB11928" t="s">
        <v>74328</v>
      </c>
    </row>
    <row r="11929" spans="54:54" x14ac:dyDescent="0.3">
      <c r="BB11929" t="s">
        <v>74329</v>
      </c>
    </row>
    <row r="11930" spans="54:54" x14ac:dyDescent="0.3">
      <c r="BB11930" t="s">
        <v>74330</v>
      </c>
    </row>
    <row r="11931" spans="54:54" x14ac:dyDescent="0.3">
      <c r="BB11931" t="s">
        <v>74331</v>
      </c>
    </row>
    <row r="11932" spans="54:54" x14ac:dyDescent="0.3">
      <c r="BB11932" t="s">
        <v>74332</v>
      </c>
    </row>
    <row r="11933" spans="54:54" x14ac:dyDescent="0.3">
      <c r="BB11933" t="s">
        <v>74333</v>
      </c>
    </row>
    <row r="11934" spans="54:54" x14ac:dyDescent="0.3">
      <c r="BB11934" t="s">
        <v>74334</v>
      </c>
    </row>
    <row r="11935" spans="54:54" x14ac:dyDescent="0.3">
      <c r="BB11935" t="s">
        <v>74335</v>
      </c>
    </row>
    <row r="11936" spans="54:54" x14ac:dyDescent="0.3">
      <c r="BB11936" t="s">
        <v>74336</v>
      </c>
    </row>
    <row r="11937" spans="54:54" x14ac:dyDescent="0.3">
      <c r="BB11937" t="s">
        <v>74337</v>
      </c>
    </row>
    <row r="11938" spans="54:54" x14ac:dyDescent="0.3">
      <c r="BB11938" t="s">
        <v>74338</v>
      </c>
    </row>
    <row r="11939" spans="54:54" x14ac:dyDescent="0.3">
      <c r="BB11939" t="s">
        <v>74339</v>
      </c>
    </row>
    <row r="11940" spans="54:54" x14ac:dyDescent="0.3">
      <c r="BB11940" t="s">
        <v>74340</v>
      </c>
    </row>
    <row r="11941" spans="54:54" x14ac:dyDescent="0.3">
      <c r="BB11941" t="s">
        <v>47176</v>
      </c>
    </row>
    <row r="11942" spans="54:54" x14ac:dyDescent="0.3">
      <c r="BB11942" t="s">
        <v>74341</v>
      </c>
    </row>
    <row r="11943" spans="54:54" x14ac:dyDescent="0.3">
      <c r="BB11943" t="s">
        <v>74342</v>
      </c>
    </row>
    <row r="11944" spans="54:54" x14ac:dyDescent="0.3">
      <c r="BB11944" t="s">
        <v>74343</v>
      </c>
    </row>
    <row r="11945" spans="54:54" x14ac:dyDescent="0.3">
      <c r="BB11945" t="s">
        <v>74344</v>
      </c>
    </row>
    <row r="11946" spans="54:54" x14ac:dyDescent="0.3">
      <c r="BB11946" t="s">
        <v>74345</v>
      </c>
    </row>
    <row r="11947" spans="54:54" x14ac:dyDescent="0.3">
      <c r="BB11947" t="s">
        <v>74346</v>
      </c>
    </row>
    <row r="11948" spans="54:54" x14ac:dyDescent="0.3">
      <c r="BB11948" t="s">
        <v>74347</v>
      </c>
    </row>
    <row r="11949" spans="54:54" x14ac:dyDescent="0.3">
      <c r="BB11949" t="s">
        <v>74348</v>
      </c>
    </row>
    <row r="11950" spans="54:54" x14ac:dyDescent="0.3">
      <c r="BB11950" t="s">
        <v>74349</v>
      </c>
    </row>
    <row r="11951" spans="54:54" x14ac:dyDescent="0.3">
      <c r="BB11951" t="s">
        <v>74350</v>
      </c>
    </row>
    <row r="11952" spans="54:54" x14ac:dyDescent="0.3">
      <c r="BB11952" t="s">
        <v>74351</v>
      </c>
    </row>
    <row r="11953" spans="54:54" x14ac:dyDescent="0.3">
      <c r="BB11953" t="s">
        <v>74352</v>
      </c>
    </row>
    <row r="11954" spans="54:54" x14ac:dyDescent="0.3">
      <c r="BB11954" t="s">
        <v>74353</v>
      </c>
    </row>
    <row r="11955" spans="54:54" x14ac:dyDescent="0.3">
      <c r="BB11955" t="s">
        <v>74354</v>
      </c>
    </row>
    <row r="11956" spans="54:54" x14ac:dyDescent="0.3">
      <c r="BB11956" t="s">
        <v>74355</v>
      </c>
    </row>
    <row r="11957" spans="54:54" x14ac:dyDescent="0.3">
      <c r="BB11957" t="s">
        <v>74356</v>
      </c>
    </row>
    <row r="11958" spans="54:54" x14ac:dyDescent="0.3">
      <c r="BB11958" t="s">
        <v>74357</v>
      </c>
    </row>
    <row r="11959" spans="54:54" x14ac:dyDescent="0.3">
      <c r="BB11959" t="s">
        <v>74358</v>
      </c>
    </row>
    <row r="11960" spans="54:54" x14ac:dyDescent="0.3">
      <c r="BB11960" t="s">
        <v>74359</v>
      </c>
    </row>
    <row r="11961" spans="54:54" x14ac:dyDescent="0.3">
      <c r="BB11961" t="s">
        <v>74360</v>
      </c>
    </row>
    <row r="11962" spans="54:54" x14ac:dyDescent="0.3">
      <c r="BB11962" t="s">
        <v>74361</v>
      </c>
    </row>
    <row r="11963" spans="54:54" x14ac:dyDescent="0.3">
      <c r="BB11963" t="s">
        <v>74362</v>
      </c>
    </row>
    <row r="11964" spans="54:54" x14ac:dyDescent="0.3">
      <c r="BB11964" t="s">
        <v>74363</v>
      </c>
    </row>
    <row r="11965" spans="54:54" x14ac:dyDescent="0.3">
      <c r="BB11965" t="s">
        <v>74364</v>
      </c>
    </row>
    <row r="11966" spans="54:54" x14ac:dyDescent="0.3">
      <c r="BB11966" t="s">
        <v>74365</v>
      </c>
    </row>
    <row r="11967" spans="54:54" x14ac:dyDescent="0.3">
      <c r="BB11967" t="s">
        <v>74366</v>
      </c>
    </row>
    <row r="11968" spans="54:54" x14ac:dyDescent="0.3">
      <c r="BB11968" t="s">
        <v>74367</v>
      </c>
    </row>
    <row r="11969" spans="54:54" x14ac:dyDescent="0.3">
      <c r="BB11969" t="s">
        <v>74368</v>
      </c>
    </row>
    <row r="11970" spans="54:54" x14ac:dyDescent="0.3">
      <c r="BB11970" t="s">
        <v>74369</v>
      </c>
    </row>
    <row r="11971" spans="54:54" x14ac:dyDescent="0.3">
      <c r="BB11971" t="s">
        <v>74370</v>
      </c>
    </row>
    <row r="11972" spans="54:54" x14ac:dyDescent="0.3">
      <c r="BB11972" t="s">
        <v>74371</v>
      </c>
    </row>
    <row r="11973" spans="54:54" x14ac:dyDescent="0.3">
      <c r="BB11973" t="s">
        <v>74372</v>
      </c>
    </row>
    <row r="11974" spans="54:54" x14ac:dyDescent="0.3">
      <c r="BB11974" t="s">
        <v>74373</v>
      </c>
    </row>
    <row r="11975" spans="54:54" x14ac:dyDescent="0.3">
      <c r="BB11975" t="s">
        <v>74374</v>
      </c>
    </row>
    <row r="11976" spans="54:54" x14ac:dyDescent="0.3">
      <c r="BB11976" t="s">
        <v>74375</v>
      </c>
    </row>
    <row r="11977" spans="54:54" x14ac:dyDescent="0.3">
      <c r="BB11977" t="s">
        <v>74376</v>
      </c>
    </row>
    <row r="11978" spans="54:54" x14ac:dyDescent="0.3">
      <c r="BB11978" t="s">
        <v>47560</v>
      </c>
    </row>
    <row r="11979" spans="54:54" x14ac:dyDescent="0.3">
      <c r="BB11979" t="s">
        <v>74377</v>
      </c>
    </row>
    <row r="11980" spans="54:54" x14ac:dyDescent="0.3">
      <c r="BB11980" t="s">
        <v>74378</v>
      </c>
    </row>
    <row r="11981" spans="54:54" x14ac:dyDescent="0.3">
      <c r="BB11981" t="s">
        <v>74379</v>
      </c>
    </row>
    <row r="11982" spans="54:54" x14ac:dyDescent="0.3">
      <c r="BB11982" t="s">
        <v>74380</v>
      </c>
    </row>
    <row r="11983" spans="54:54" x14ac:dyDescent="0.3">
      <c r="BB11983" t="s">
        <v>74381</v>
      </c>
    </row>
    <row r="11984" spans="54:54" x14ac:dyDescent="0.3">
      <c r="BB11984" t="s">
        <v>74382</v>
      </c>
    </row>
    <row r="11985" spans="54:54" x14ac:dyDescent="0.3">
      <c r="BB11985" t="s">
        <v>74383</v>
      </c>
    </row>
    <row r="11986" spans="54:54" x14ac:dyDescent="0.3">
      <c r="BB11986" t="s">
        <v>74384</v>
      </c>
    </row>
    <row r="11987" spans="54:54" x14ac:dyDescent="0.3">
      <c r="BB11987" t="s">
        <v>74385</v>
      </c>
    </row>
    <row r="11988" spans="54:54" x14ac:dyDescent="0.3">
      <c r="BB11988" t="s">
        <v>74386</v>
      </c>
    </row>
    <row r="11989" spans="54:54" x14ac:dyDescent="0.3">
      <c r="BB11989" t="s">
        <v>74387</v>
      </c>
    </row>
    <row r="11990" spans="54:54" x14ac:dyDescent="0.3">
      <c r="BB11990" t="s">
        <v>74388</v>
      </c>
    </row>
    <row r="11991" spans="54:54" x14ac:dyDescent="0.3">
      <c r="BB11991" t="s">
        <v>74389</v>
      </c>
    </row>
    <row r="11992" spans="54:54" x14ac:dyDescent="0.3">
      <c r="BB11992" t="s">
        <v>74390</v>
      </c>
    </row>
    <row r="11993" spans="54:54" x14ac:dyDescent="0.3">
      <c r="BB11993" t="s">
        <v>74391</v>
      </c>
    </row>
    <row r="11994" spans="54:54" x14ac:dyDescent="0.3">
      <c r="BB11994" t="s">
        <v>74392</v>
      </c>
    </row>
    <row r="11995" spans="54:54" x14ac:dyDescent="0.3">
      <c r="BB11995" t="s">
        <v>74393</v>
      </c>
    </row>
    <row r="11996" spans="54:54" x14ac:dyDescent="0.3">
      <c r="BB11996" t="s">
        <v>74394</v>
      </c>
    </row>
    <row r="11997" spans="54:54" x14ac:dyDescent="0.3">
      <c r="BB11997" t="s">
        <v>74395</v>
      </c>
    </row>
    <row r="11998" spans="54:54" x14ac:dyDescent="0.3">
      <c r="BB11998" t="s">
        <v>74396</v>
      </c>
    </row>
    <row r="11999" spans="54:54" x14ac:dyDescent="0.3">
      <c r="BB11999" t="s">
        <v>74397</v>
      </c>
    </row>
    <row r="12000" spans="54:54" x14ac:dyDescent="0.3">
      <c r="BB12000" t="s">
        <v>74398</v>
      </c>
    </row>
    <row r="12001" spans="54:54" x14ac:dyDescent="0.3">
      <c r="BB12001" t="s">
        <v>74399</v>
      </c>
    </row>
    <row r="12002" spans="54:54" x14ac:dyDescent="0.3">
      <c r="BB12002" t="s">
        <v>74400</v>
      </c>
    </row>
    <row r="12003" spans="54:54" x14ac:dyDescent="0.3">
      <c r="BB12003" t="s">
        <v>74401</v>
      </c>
    </row>
    <row r="12004" spans="54:54" x14ac:dyDescent="0.3">
      <c r="BB12004" t="s">
        <v>74402</v>
      </c>
    </row>
    <row r="12005" spans="54:54" x14ac:dyDescent="0.3">
      <c r="BB12005" t="s">
        <v>74403</v>
      </c>
    </row>
    <row r="12006" spans="54:54" x14ac:dyDescent="0.3">
      <c r="BB12006" t="s">
        <v>74404</v>
      </c>
    </row>
    <row r="12007" spans="54:54" x14ac:dyDescent="0.3">
      <c r="BB12007" t="s">
        <v>74405</v>
      </c>
    </row>
    <row r="12008" spans="54:54" x14ac:dyDescent="0.3">
      <c r="BB12008" t="s">
        <v>74406</v>
      </c>
    </row>
    <row r="12009" spans="54:54" x14ac:dyDescent="0.3">
      <c r="BB12009" t="s">
        <v>74407</v>
      </c>
    </row>
    <row r="12010" spans="54:54" x14ac:dyDescent="0.3">
      <c r="BB12010" t="s">
        <v>74408</v>
      </c>
    </row>
    <row r="12011" spans="54:54" x14ac:dyDescent="0.3">
      <c r="BB12011" t="s">
        <v>74409</v>
      </c>
    </row>
    <row r="12012" spans="54:54" x14ac:dyDescent="0.3">
      <c r="BB12012" t="s">
        <v>74410</v>
      </c>
    </row>
    <row r="12013" spans="54:54" x14ac:dyDescent="0.3">
      <c r="BB12013" t="s">
        <v>74411</v>
      </c>
    </row>
    <row r="12014" spans="54:54" x14ac:dyDescent="0.3">
      <c r="BB12014" t="s">
        <v>74412</v>
      </c>
    </row>
    <row r="12015" spans="54:54" x14ac:dyDescent="0.3">
      <c r="BB12015" t="s">
        <v>74413</v>
      </c>
    </row>
    <row r="12016" spans="54:54" x14ac:dyDescent="0.3">
      <c r="BB12016" t="s">
        <v>74414</v>
      </c>
    </row>
    <row r="12017" spans="54:54" x14ac:dyDescent="0.3">
      <c r="BB12017" t="s">
        <v>74415</v>
      </c>
    </row>
    <row r="12018" spans="54:54" x14ac:dyDescent="0.3">
      <c r="BB12018" t="s">
        <v>74416</v>
      </c>
    </row>
    <row r="12019" spans="54:54" x14ac:dyDescent="0.3">
      <c r="BB12019" t="s">
        <v>74417</v>
      </c>
    </row>
    <row r="12020" spans="54:54" x14ac:dyDescent="0.3">
      <c r="BB12020" t="s">
        <v>74418</v>
      </c>
    </row>
    <row r="12021" spans="54:54" x14ac:dyDescent="0.3">
      <c r="BB12021" t="s">
        <v>74419</v>
      </c>
    </row>
    <row r="12022" spans="54:54" x14ac:dyDescent="0.3">
      <c r="BB12022" t="s">
        <v>74420</v>
      </c>
    </row>
    <row r="12023" spans="54:54" x14ac:dyDescent="0.3">
      <c r="BB12023" t="s">
        <v>74421</v>
      </c>
    </row>
    <row r="12024" spans="54:54" x14ac:dyDescent="0.3">
      <c r="BB12024" t="s">
        <v>74422</v>
      </c>
    </row>
    <row r="12025" spans="54:54" x14ac:dyDescent="0.3">
      <c r="BB12025" t="s">
        <v>74423</v>
      </c>
    </row>
    <row r="12026" spans="54:54" x14ac:dyDescent="0.3">
      <c r="BB12026" t="s">
        <v>74424</v>
      </c>
    </row>
    <row r="12027" spans="54:54" x14ac:dyDescent="0.3">
      <c r="BB12027" t="s">
        <v>74425</v>
      </c>
    </row>
    <row r="12028" spans="54:54" x14ac:dyDescent="0.3">
      <c r="BB12028" t="s">
        <v>74426</v>
      </c>
    </row>
    <row r="12029" spans="54:54" x14ac:dyDescent="0.3">
      <c r="BB12029" t="s">
        <v>74427</v>
      </c>
    </row>
    <row r="12030" spans="54:54" x14ac:dyDescent="0.3">
      <c r="BB12030" t="s">
        <v>74428</v>
      </c>
    </row>
    <row r="12031" spans="54:54" x14ac:dyDescent="0.3">
      <c r="BB12031" t="s">
        <v>74429</v>
      </c>
    </row>
    <row r="12032" spans="54:54" x14ac:dyDescent="0.3">
      <c r="BB12032" t="s">
        <v>74430</v>
      </c>
    </row>
    <row r="12033" spans="54:54" x14ac:dyDescent="0.3">
      <c r="BB12033" t="s">
        <v>74431</v>
      </c>
    </row>
    <row r="12034" spans="54:54" x14ac:dyDescent="0.3">
      <c r="BB12034" t="s">
        <v>74432</v>
      </c>
    </row>
    <row r="12035" spans="54:54" x14ac:dyDescent="0.3">
      <c r="BB12035" t="s">
        <v>74433</v>
      </c>
    </row>
    <row r="12036" spans="54:54" x14ac:dyDescent="0.3">
      <c r="BB12036" t="s">
        <v>74434</v>
      </c>
    </row>
    <row r="12037" spans="54:54" x14ac:dyDescent="0.3">
      <c r="BB12037" t="s">
        <v>74435</v>
      </c>
    </row>
    <row r="12038" spans="54:54" x14ac:dyDescent="0.3">
      <c r="BB12038" t="s">
        <v>74436</v>
      </c>
    </row>
    <row r="12039" spans="54:54" x14ac:dyDescent="0.3">
      <c r="BB12039" t="s">
        <v>74437</v>
      </c>
    </row>
    <row r="12040" spans="54:54" x14ac:dyDescent="0.3">
      <c r="BB12040" t="s">
        <v>74438</v>
      </c>
    </row>
    <row r="12041" spans="54:54" x14ac:dyDescent="0.3">
      <c r="BB12041" t="s">
        <v>74439</v>
      </c>
    </row>
    <row r="12042" spans="54:54" x14ac:dyDescent="0.3">
      <c r="BB12042" t="s">
        <v>74440</v>
      </c>
    </row>
    <row r="12043" spans="54:54" x14ac:dyDescent="0.3">
      <c r="BB12043" t="s">
        <v>74441</v>
      </c>
    </row>
    <row r="12044" spans="54:54" x14ac:dyDescent="0.3">
      <c r="BB12044" t="s">
        <v>74442</v>
      </c>
    </row>
    <row r="12045" spans="54:54" x14ac:dyDescent="0.3">
      <c r="BB12045" t="s">
        <v>74443</v>
      </c>
    </row>
    <row r="12046" spans="54:54" x14ac:dyDescent="0.3">
      <c r="BB12046" t="s">
        <v>74444</v>
      </c>
    </row>
    <row r="12047" spans="54:54" x14ac:dyDescent="0.3">
      <c r="BB12047" t="s">
        <v>74445</v>
      </c>
    </row>
    <row r="12048" spans="54:54" x14ac:dyDescent="0.3">
      <c r="BB12048" t="s">
        <v>74446</v>
      </c>
    </row>
    <row r="12049" spans="54:54" x14ac:dyDescent="0.3">
      <c r="BB12049" t="s">
        <v>74447</v>
      </c>
    </row>
    <row r="12050" spans="54:54" x14ac:dyDescent="0.3">
      <c r="BB12050" t="s">
        <v>74448</v>
      </c>
    </row>
    <row r="12051" spans="54:54" x14ac:dyDescent="0.3">
      <c r="BB12051" t="s">
        <v>74449</v>
      </c>
    </row>
    <row r="12052" spans="54:54" x14ac:dyDescent="0.3">
      <c r="BB12052" t="s">
        <v>74450</v>
      </c>
    </row>
    <row r="12053" spans="54:54" x14ac:dyDescent="0.3">
      <c r="BB12053" t="s">
        <v>74451</v>
      </c>
    </row>
    <row r="12054" spans="54:54" x14ac:dyDescent="0.3">
      <c r="BB12054" t="s">
        <v>74452</v>
      </c>
    </row>
    <row r="12055" spans="54:54" x14ac:dyDescent="0.3">
      <c r="BB12055" t="s">
        <v>74453</v>
      </c>
    </row>
    <row r="12056" spans="54:54" x14ac:dyDescent="0.3">
      <c r="BB12056" t="s">
        <v>74454</v>
      </c>
    </row>
    <row r="12057" spans="54:54" x14ac:dyDescent="0.3">
      <c r="BB12057" t="s">
        <v>74455</v>
      </c>
    </row>
    <row r="12058" spans="54:54" x14ac:dyDescent="0.3">
      <c r="BB12058" t="s">
        <v>74456</v>
      </c>
    </row>
    <row r="12059" spans="54:54" x14ac:dyDescent="0.3">
      <c r="BB12059" t="s">
        <v>74457</v>
      </c>
    </row>
    <row r="12060" spans="54:54" x14ac:dyDescent="0.3">
      <c r="BB12060" t="s">
        <v>74458</v>
      </c>
    </row>
    <row r="12061" spans="54:54" x14ac:dyDescent="0.3">
      <c r="BB12061" t="s">
        <v>74459</v>
      </c>
    </row>
    <row r="12062" spans="54:54" x14ac:dyDescent="0.3">
      <c r="BB12062" t="s">
        <v>74460</v>
      </c>
    </row>
    <row r="12063" spans="54:54" x14ac:dyDescent="0.3">
      <c r="BB12063" t="s">
        <v>74461</v>
      </c>
    </row>
    <row r="12064" spans="54:54" x14ac:dyDescent="0.3">
      <c r="BB12064" t="s">
        <v>74462</v>
      </c>
    </row>
    <row r="12065" spans="54:54" x14ac:dyDescent="0.3">
      <c r="BB12065" t="s">
        <v>74463</v>
      </c>
    </row>
    <row r="12066" spans="54:54" x14ac:dyDescent="0.3">
      <c r="BB12066" t="s">
        <v>74464</v>
      </c>
    </row>
    <row r="12067" spans="54:54" x14ac:dyDescent="0.3">
      <c r="BB12067" t="s">
        <v>74465</v>
      </c>
    </row>
    <row r="12068" spans="54:54" x14ac:dyDescent="0.3">
      <c r="BB12068" t="s">
        <v>74466</v>
      </c>
    </row>
    <row r="12069" spans="54:54" x14ac:dyDescent="0.3">
      <c r="BB12069" t="s">
        <v>74467</v>
      </c>
    </row>
    <row r="12070" spans="54:54" x14ac:dyDescent="0.3">
      <c r="BB12070" t="s">
        <v>74468</v>
      </c>
    </row>
    <row r="12071" spans="54:54" x14ac:dyDescent="0.3">
      <c r="BB12071" t="s">
        <v>74469</v>
      </c>
    </row>
    <row r="12072" spans="54:54" x14ac:dyDescent="0.3">
      <c r="BB12072" t="s">
        <v>74470</v>
      </c>
    </row>
    <row r="12073" spans="54:54" x14ac:dyDescent="0.3">
      <c r="BB12073" t="s">
        <v>74471</v>
      </c>
    </row>
    <row r="12074" spans="54:54" x14ac:dyDescent="0.3">
      <c r="BB12074" t="s">
        <v>74472</v>
      </c>
    </row>
    <row r="12075" spans="54:54" x14ac:dyDescent="0.3">
      <c r="BB12075" t="s">
        <v>48216</v>
      </c>
    </row>
    <row r="12076" spans="54:54" x14ac:dyDescent="0.3">
      <c r="BB12076" t="s">
        <v>74473</v>
      </c>
    </row>
    <row r="12077" spans="54:54" x14ac:dyDescent="0.3">
      <c r="BB12077" t="s">
        <v>74474</v>
      </c>
    </row>
    <row r="12078" spans="54:54" x14ac:dyDescent="0.3">
      <c r="BB12078" t="s">
        <v>74475</v>
      </c>
    </row>
    <row r="12079" spans="54:54" x14ac:dyDescent="0.3">
      <c r="BB12079" t="s">
        <v>74476</v>
      </c>
    </row>
    <row r="12080" spans="54:54" x14ac:dyDescent="0.3">
      <c r="BB12080" t="s">
        <v>74477</v>
      </c>
    </row>
    <row r="12081" spans="54:54" x14ac:dyDescent="0.3">
      <c r="BB12081" t="s">
        <v>74478</v>
      </c>
    </row>
    <row r="12082" spans="54:54" x14ac:dyDescent="0.3">
      <c r="BB12082" t="s">
        <v>74479</v>
      </c>
    </row>
    <row r="12083" spans="54:54" x14ac:dyDescent="0.3">
      <c r="BB12083" t="s">
        <v>74480</v>
      </c>
    </row>
    <row r="12084" spans="54:54" x14ac:dyDescent="0.3">
      <c r="BB12084" t="s">
        <v>74481</v>
      </c>
    </row>
    <row r="12085" spans="54:54" x14ac:dyDescent="0.3">
      <c r="BB12085" t="s">
        <v>74482</v>
      </c>
    </row>
    <row r="12086" spans="54:54" x14ac:dyDescent="0.3">
      <c r="BB12086" t="s">
        <v>74483</v>
      </c>
    </row>
    <row r="12087" spans="54:54" x14ac:dyDescent="0.3">
      <c r="BB12087" t="s">
        <v>74484</v>
      </c>
    </row>
    <row r="12088" spans="54:54" x14ac:dyDescent="0.3">
      <c r="BB12088" t="s">
        <v>74485</v>
      </c>
    </row>
    <row r="12089" spans="54:54" x14ac:dyDescent="0.3">
      <c r="BB12089" t="s">
        <v>74486</v>
      </c>
    </row>
    <row r="12090" spans="54:54" x14ac:dyDescent="0.3">
      <c r="BB12090" t="s">
        <v>74487</v>
      </c>
    </row>
    <row r="12091" spans="54:54" x14ac:dyDescent="0.3">
      <c r="BB12091" t="s">
        <v>74488</v>
      </c>
    </row>
    <row r="12092" spans="54:54" x14ac:dyDescent="0.3">
      <c r="BB12092" t="s">
        <v>74489</v>
      </c>
    </row>
    <row r="12093" spans="54:54" x14ac:dyDescent="0.3">
      <c r="BB12093" t="s">
        <v>1350</v>
      </c>
    </row>
    <row r="12094" spans="54:54" x14ac:dyDescent="0.3">
      <c r="BB12094" t="s">
        <v>74490</v>
      </c>
    </row>
    <row r="12095" spans="54:54" x14ac:dyDescent="0.3">
      <c r="BB12095" t="s">
        <v>74491</v>
      </c>
    </row>
    <row r="12096" spans="54:54" x14ac:dyDescent="0.3">
      <c r="BB12096" t="s">
        <v>74492</v>
      </c>
    </row>
    <row r="12097" spans="54:54" x14ac:dyDescent="0.3">
      <c r="BB12097" t="s">
        <v>74493</v>
      </c>
    </row>
    <row r="12098" spans="54:54" x14ac:dyDescent="0.3">
      <c r="BB12098" t="s">
        <v>74494</v>
      </c>
    </row>
    <row r="12099" spans="54:54" x14ac:dyDescent="0.3">
      <c r="BB12099" t="s">
        <v>74495</v>
      </c>
    </row>
    <row r="12100" spans="54:54" x14ac:dyDescent="0.3">
      <c r="BB12100" t="s">
        <v>74496</v>
      </c>
    </row>
    <row r="12101" spans="54:54" x14ac:dyDescent="0.3">
      <c r="BB12101" t="s">
        <v>74497</v>
      </c>
    </row>
    <row r="12102" spans="54:54" x14ac:dyDescent="0.3">
      <c r="BB12102" t="s">
        <v>74498</v>
      </c>
    </row>
    <row r="12103" spans="54:54" x14ac:dyDescent="0.3">
      <c r="BB12103" t="s">
        <v>74499</v>
      </c>
    </row>
    <row r="12104" spans="54:54" x14ac:dyDescent="0.3">
      <c r="BB12104" t="s">
        <v>74500</v>
      </c>
    </row>
    <row r="12105" spans="54:54" x14ac:dyDescent="0.3">
      <c r="BB12105" t="s">
        <v>74501</v>
      </c>
    </row>
    <row r="12106" spans="54:54" x14ac:dyDescent="0.3">
      <c r="BB12106" t="s">
        <v>74502</v>
      </c>
    </row>
    <row r="12107" spans="54:54" x14ac:dyDescent="0.3">
      <c r="BB12107" t="s">
        <v>74503</v>
      </c>
    </row>
    <row r="12108" spans="54:54" x14ac:dyDescent="0.3">
      <c r="BB12108" t="s">
        <v>74504</v>
      </c>
    </row>
    <row r="12109" spans="54:54" x14ac:dyDescent="0.3">
      <c r="BB12109" t="s">
        <v>74505</v>
      </c>
    </row>
    <row r="12110" spans="54:54" x14ac:dyDescent="0.3">
      <c r="BB12110" t="s">
        <v>74506</v>
      </c>
    </row>
    <row r="12111" spans="54:54" x14ac:dyDescent="0.3">
      <c r="BB12111" t="s">
        <v>74507</v>
      </c>
    </row>
    <row r="12112" spans="54:54" x14ac:dyDescent="0.3">
      <c r="BB12112" t="s">
        <v>74508</v>
      </c>
    </row>
    <row r="12113" spans="54:54" x14ac:dyDescent="0.3">
      <c r="BB12113" t="s">
        <v>74509</v>
      </c>
    </row>
    <row r="12114" spans="54:54" x14ac:dyDescent="0.3">
      <c r="BB12114" t="s">
        <v>74510</v>
      </c>
    </row>
    <row r="12115" spans="54:54" x14ac:dyDescent="0.3">
      <c r="BB12115" t="s">
        <v>74511</v>
      </c>
    </row>
    <row r="12116" spans="54:54" x14ac:dyDescent="0.3">
      <c r="BB12116" t="s">
        <v>74512</v>
      </c>
    </row>
    <row r="12117" spans="54:54" x14ac:dyDescent="0.3">
      <c r="BB12117" t="s">
        <v>74513</v>
      </c>
    </row>
    <row r="12118" spans="54:54" x14ac:dyDescent="0.3">
      <c r="BB12118" t="s">
        <v>74514</v>
      </c>
    </row>
    <row r="12119" spans="54:54" x14ac:dyDescent="0.3">
      <c r="BB12119" t="s">
        <v>74515</v>
      </c>
    </row>
    <row r="12120" spans="54:54" x14ac:dyDescent="0.3">
      <c r="BB12120" t="s">
        <v>74516</v>
      </c>
    </row>
    <row r="12121" spans="54:54" x14ac:dyDescent="0.3">
      <c r="BB12121" t="s">
        <v>74517</v>
      </c>
    </row>
    <row r="12122" spans="54:54" x14ac:dyDescent="0.3">
      <c r="BB12122" t="s">
        <v>74518</v>
      </c>
    </row>
    <row r="12123" spans="54:54" x14ac:dyDescent="0.3">
      <c r="BB12123" t="s">
        <v>74519</v>
      </c>
    </row>
    <row r="12124" spans="54:54" x14ac:dyDescent="0.3">
      <c r="BB12124" t="s">
        <v>74520</v>
      </c>
    </row>
    <row r="12125" spans="54:54" x14ac:dyDescent="0.3">
      <c r="BB12125" t="s">
        <v>74521</v>
      </c>
    </row>
    <row r="12126" spans="54:54" x14ac:dyDescent="0.3">
      <c r="BB12126" t="s">
        <v>74522</v>
      </c>
    </row>
    <row r="12127" spans="54:54" x14ac:dyDescent="0.3">
      <c r="BB12127" t="s">
        <v>74523</v>
      </c>
    </row>
    <row r="12128" spans="54:54" x14ac:dyDescent="0.3">
      <c r="BB12128" t="s">
        <v>74524</v>
      </c>
    </row>
    <row r="12129" spans="54:54" x14ac:dyDescent="0.3">
      <c r="BB12129" t="s">
        <v>74525</v>
      </c>
    </row>
    <row r="12130" spans="54:54" x14ac:dyDescent="0.3">
      <c r="BB12130" t="s">
        <v>74526</v>
      </c>
    </row>
    <row r="12131" spans="54:54" x14ac:dyDescent="0.3">
      <c r="BB12131" t="s">
        <v>74527</v>
      </c>
    </row>
    <row r="12132" spans="54:54" x14ac:dyDescent="0.3">
      <c r="BB12132" t="s">
        <v>74528</v>
      </c>
    </row>
    <row r="12133" spans="54:54" x14ac:dyDescent="0.3">
      <c r="BB12133" t="s">
        <v>74529</v>
      </c>
    </row>
    <row r="12134" spans="54:54" x14ac:dyDescent="0.3">
      <c r="BB12134" t="s">
        <v>74530</v>
      </c>
    </row>
    <row r="12135" spans="54:54" x14ac:dyDescent="0.3">
      <c r="BB12135" t="s">
        <v>74531</v>
      </c>
    </row>
    <row r="12136" spans="54:54" x14ac:dyDescent="0.3">
      <c r="BB12136" t="s">
        <v>74532</v>
      </c>
    </row>
    <row r="12137" spans="54:54" x14ac:dyDescent="0.3">
      <c r="BB12137" t="s">
        <v>74533</v>
      </c>
    </row>
    <row r="12138" spans="54:54" x14ac:dyDescent="0.3">
      <c r="BB12138" t="s">
        <v>18762</v>
      </c>
    </row>
    <row r="12139" spans="54:54" x14ac:dyDescent="0.3">
      <c r="BB12139" t="s">
        <v>74534</v>
      </c>
    </row>
    <row r="12140" spans="54:54" x14ac:dyDescent="0.3">
      <c r="BB12140" t="s">
        <v>74535</v>
      </c>
    </row>
    <row r="12141" spans="54:54" x14ac:dyDescent="0.3">
      <c r="BB12141" t="s">
        <v>74536</v>
      </c>
    </row>
    <row r="12142" spans="54:54" x14ac:dyDescent="0.3">
      <c r="BB12142" t="s">
        <v>74537</v>
      </c>
    </row>
    <row r="12143" spans="54:54" x14ac:dyDescent="0.3">
      <c r="BB12143" t="s">
        <v>74538</v>
      </c>
    </row>
    <row r="12144" spans="54:54" x14ac:dyDescent="0.3">
      <c r="BB12144" t="s">
        <v>74539</v>
      </c>
    </row>
    <row r="12145" spans="54:54" x14ac:dyDescent="0.3">
      <c r="BB12145" t="s">
        <v>74540</v>
      </c>
    </row>
    <row r="12146" spans="54:54" x14ac:dyDescent="0.3">
      <c r="BB12146" t="s">
        <v>74541</v>
      </c>
    </row>
    <row r="12147" spans="54:54" x14ac:dyDescent="0.3">
      <c r="BB12147" t="s">
        <v>74542</v>
      </c>
    </row>
    <row r="12148" spans="54:54" x14ac:dyDescent="0.3">
      <c r="BB12148" t="s">
        <v>74543</v>
      </c>
    </row>
    <row r="12149" spans="54:54" x14ac:dyDescent="0.3">
      <c r="BB12149" t="s">
        <v>74544</v>
      </c>
    </row>
    <row r="12150" spans="54:54" x14ac:dyDescent="0.3">
      <c r="BB12150" t="s">
        <v>74545</v>
      </c>
    </row>
    <row r="12151" spans="54:54" x14ac:dyDescent="0.3">
      <c r="BB12151" t="s">
        <v>74546</v>
      </c>
    </row>
    <row r="12152" spans="54:54" x14ac:dyDescent="0.3">
      <c r="BB12152" t="s">
        <v>74547</v>
      </c>
    </row>
    <row r="12153" spans="54:54" x14ac:dyDescent="0.3">
      <c r="BB12153" t="s">
        <v>74548</v>
      </c>
    </row>
    <row r="12154" spans="54:54" x14ac:dyDescent="0.3">
      <c r="BB12154" t="s">
        <v>74549</v>
      </c>
    </row>
    <row r="12155" spans="54:54" x14ac:dyDescent="0.3">
      <c r="BB12155" t="s">
        <v>74550</v>
      </c>
    </row>
    <row r="12156" spans="54:54" x14ac:dyDescent="0.3">
      <c r="BB12156" t="s">
        <v>74551</v>
      </c>
    </row>
    <row r="12157" spans="54:54" x14ac:dyDescent="0.3">
      <c r="BB12157" t="s">
        <v>74552</v>
      </c>
    </row>
    <row r="12158" spans="54:54" x14ac:dyDescent="0.3">
      <c r="BB12158" t="s">
        <v>74553</v>
      </c>
    </row>
    <row r="12159" spans="54:54" x14ac:dyDescent="0.3">
      <c r="BB12159" t="s">
        <v>74554</v>
      </c>
    </row>
    <row r="12160" spans="54:54" x14ac:dyDescent="0.3">
      <c r="BB12160" t="s">
        <v>74555</v>
      </c>
    </row>
    <row r="12161" spans="54:54" x14ac:dyDescent="0.3">
      <c r="BB12161" t="s">
        <v>74556</v>
      </c>
    </row>
    <row r="12162" spans="54:54" x14ac:dyDescent="0.3">
      <c r="BB12162" t="s">
        <v>74557</v>
      </c>
    </row>
    <row r="12163" spans="54:54" x14ac:dyDescent="0.3">
      <c r="BB12163" t="s">
        <v>74558</v>
      </c>
    </row>
    <row r="12164" spans="54:54" x14ac:dyDescent="0.3">
      <c r="BB12164" t="s">
        <v>74559</v>
      </c>
    </row>
    <row r="12165" spans="54:54" x14ac:dyDescent="0.3">
      <c r="BB12165" t="s">
        <v>74560</v>
      </c>
    </row>
    <row r="12166" spans="54:54" x14ac:dyDescent="0.3">
      <c r="BB12166" t="s">
        <v>74561</v>
      </c>
    </row>
    <row r="12167" spans="54:54" x14ac:dyDescent="0.3">
      <c r="BB12167" t="s">
        <v>74562</v>
      </c>
    </row>
    <row r="12168" spans="54:54" x14ac:dyDescent="0.3">
      <c r="BB12168" t="s">
        <v>74563</v>
      </c>
    </row>
    <row r="12169" spans="54:54" x14ac:dyDescent="0.3">
      <c r="BB12169" t="s">
        <v>74564</v>
      </c>
    </row>
    <row r="12170" spans="54:54" x14ac:dyDescent="0.3">
      <c r="BB12170" t="s">
        <v>74565</v>
      </c>
    </row>
    <row r="12171" spans="54:54" x14ac:dyDescent="0.3">
      <c r="BB12171" t="s">
        <v>74566</v>
      </c>
    </row>
    <row r="12172" spans="54:54" x14ac:dyDescent="0.3">
      <c r="BB12172" t="s">
        <v>74567</v>
      </c>
    </row>
    <row r="12173" spans="54:54" x14ac:dyDescent="0.3">
      <c r="BB12173" t="s">
        <v>74568</v>
      </c>
    </row>
    <row r="12174" spans="54:54" x14ac:dyDescent="0.3">
      <c r="BB12174" t="s">
        <v>74569</v>
      </c>
    </row>
    <row r="12175" spans="54:54" x14ac:dyDescent="0.3">
      <c r="BB12175" t="s">
        <v>74570</v>
      </c>
    </row>
    <row r="12176" spans="54:54" x14ac:dyDescent="0.3">
      <c r="BB12176" t="s">
        <v>74571</v>
      </c>
    </row>
    <row r="12177" spans="54:54" x14ac:dyDescent="0.3">
      <c r="BB12177" t="s">
        <v>48529</v>
      </c>
    </row>
    <row r="12178" spans="54:54" x14ac:dyDescent="0.3">
      <c r="BB12178" t="s">
        <v>74572</v>
      </c>
    </row>
    <row r="12179" spans="54:54" x14ac:dyDescent="0.3">
      <c r="BB12179" t="s">
        <v>74573</v>
      </c>
    </row>
    <row r="12180" spans="54:54" x14ac:dyDescent="0.3">
      <c r="BB12180" t="s">
        <v>74574</v>
      </c>
    </row>
    <row r="12181" spans="54:54" x14ac:dyDescent="0.3">
      <c r="BB12181" t="s">
        <v>74575</v>
      </c>
    </row>
    <row r="12182" spans="54:54" x14ac:dyDescent="0.3">
      <c r="BB12182" t="s">
        <v>74576</v>
      </c>
    </row>
    <row r="12183" spans="54:54" x14ac:dyDescent="0.3">
      <c r="BB12183" t="s">
        <v>74577</v>
      </c>
    </row>
    <row r="12184" spans="54:54" x14ac:dyDescent="0.3">
      <c r="BB12184" t="s">
        <v>74578</v>
      </c>
    </row>
    <row r="12185" spans="54:54" x14ac:dyDescent="0.3">
      <c r="BB12185" t="s">
        <v>74579</v>
      </c>
    </row>
    <row r="12186" spans="54:54" x14ac:dyDescent="0.3">
      <c r="BB12186" t="s">
        <v>74580</v>
      </c>
    </row>
    <row r="12187" spans="54:54" x14ac:dyDescent="0.3">
      <c r="BB12187" t="s">
        <v>74581</v>
      </c>
    </row>
    <row r="12188" spans="54:54" x14ac:dyDescent="0.3">
      <c r="BB12188" t="s">
        <v>74582</v>
      </c>
    </row>
    <row r="12189" spans="54:54" x14ac:dyDescent="0.3">
      <c r="BB12189" t="s">
        <v>15734</v>
      </c>
    </row>
    <row r="12190" spans="54:54" x14ac:dyDescent="0.3">
      <c r="BB12190" t="s">
        <v>74583</v>
      </c>
    </row>
    <row r="12191" spans="54:54" x14ac:dyDescent="0.3">
      <c r="BB12191" t="s">
        <v>74584</v>
      </c>
    </row>
    <row r="12192" spans="54:54" x14ac:dyDescent="0.3">
      <c r="BB12192" t="s">
        <v>74585</v>
      </c>
    </row>
    <row r="12193" spans="54:54" x14ac:dyDescent="0.3">
      <c r="BB12193" t="s">
        <v>74586</v>
      </c>
    </row>
    <row r="12194" spans="54:54" x14ac:dyDescent="0.3">
      <c r="BB12194" t="s">
        <v>74587</v>
      </c>
    </row>
    <row r="12195" spans="54:54" x14ac:dyDescent="0.3">
      <c r="BB12195" t="s">
        <v>74588</v>
      </c>
    </row>
    <row r="12196" spans="54:54" x14ac:dyDescent="0.3">
      <c r="BB12196" t="s">
        <v>74589</v>
      </c>
    </row>
    <row r="12197" spans="54:54" x14ac:dyDescent="0.3">
      <c r="BB12197" t="s">
        <v>74590</v>
      </c>
    </row>
    <row r="12198" spans="54:54" x14ac:dyDescent="0.3">
      <c r="BB12198" t="s">
        <v>74591</v>
      </c>
    </row>
    <row r="12199" spans="54:54" x14ac:dyDescent="0.3">
      <c r="BB12199" t="s">
        <v>74592</v>
      </c>
    </row>
    <row r="12200" spans="54:54" x14ac:dyDescent="0.3">
      <c r="BB12200" t="s">
        <v>74593</v>
      </c>
    </row>
    <row r="12201" spans="54:54" x14ac:dyDescent="0.3">
      <c r="BB12201" t="s">
        <v>74594</v>
      </c>
    </row>
    <row r="12202" spans="54:54" x14ac:dyDescent="0.3">
      <c r="BB12202" t="s">
        <v>74595</v>
      </c>
    </row>
    <row r="12203" spans="54:54" x14ac:dyDescent="0.3">
      <c r="BB12203" t="s">
        <v>74596</v>
      </c>
    </row>
    <row r="12204" spans="54:54" x14ac:dyDescent="0.3">
      <c r="BB12204" t="s">
        <v>74597</v>
      </c>
    </row>
    <row r="12205" spans="54:54" x14ac:dyDescent="0.3">
      <c r="BB12205" t="s">
        <v>74598</v>
      </c>
    </row>
    <row r="12206" spans="54:54" x14ac:dyDescent="0.3">
      <c r="BB12206" t="s">
        <v>74599</v>
      </c>
    </row>
    <row r="12207" spans="54:54" x14ac:dyDescent="0.3">
      <c r="BB12207" t="s">
        <v>74600</v>
      </c>
    </row>
    <row r="12208" spans="54:54" x14ac:dyDescent="0.3">
      <c r="BB12208" t="s">
        <v>74601</v>
      </c>
    </row>
    <row r="12209" spans="54:54" x14ac:dyDescent="0.3">
      <c r="BB12209" t="s">
        <v>74602</v>
      </c>
    </row>
    <row r="12210" spans="54:54" x14ac:dyDescent="0.3">
      <c r="BB12210" t="s">
        <v>74603</v>
      </c>
    </row>
    <row r="12211" spans="54:54" x14ac:dyDescent="0.3">
      <c r="BB12211" t="s">
        <v>74604</v>
      </c>
    </row>
    <row r="12212" spans="54:54" x14ac:dyDescent="0.3">
      <c r="BB12212" t="s">
        <v>74605</v>
      </c>
    </row>
    <row r="12213" spans="54:54" x14ac:dyDescent="0.3">
      <c r="BB12213" t="s">
        <v>74606</v>
      </c>
    </row>
    <row r="12214" spans="54:54" x14ac:dyDescent="0.3">
      <c r="BB12214" t="s">
        <v>74607</v>
      </c>
    </row>
    <row r="12215" spans="54:54" x14ac:dyDescent="0.3">
      <c r="BB12215" t="s">
        <v>74608</v>
      </c>
    </row>
    <row r="12216" spans="54:54" x14ac:dyDescent="0.3">
      <c r="BB12216" t="s">
        <v>74609</v>
      </c>
    </row>
    <row r="12217" spans="54:54" x14ac:dyDescent="0.3">
      <c r="BB12217" t="s">
        <v>74610</v>
      </c>
    </row>
    <row r="12218" spans="54:54" x14ac:dyDescent="0.3">
      <c r="BB12218" t="s">
        <v>74611</v>
      </c>
    </row>
    <row r="12219" spans="54:54" x14ac:dyDescent="0.3">
      <c r="BB12219" t="s">
        <v>74612</v>
      </c>
    </row>
    <row r="12220" spans="54:54" x14ac:dyDescent="0.3">
      <c r="BB12220" t="s">
        <v>74613</v>
      </c>
    </row>
    <row r="12221" spans="54:54" x14ac:dyDescent="0.3">
      <c r="BB12221" t="s">
        <v>74614</v>
      </c>
    </row>
    <row r="12222" spans="54:54" x14ac:dyDescent="0.3">
      <c r="BB12222" t="s">
        <v>74615</v>
      </c>
    </row>
    <row r="12223" spans="54:54" x14ac:dyDescent="0.3">
      <c r="BB12223" t="s">
        <v>74616</v>
      </c>
    </row>
    <row r="12224" spans="54:54" x14ac:dyDescent="0.3">
      <c r="BB12224" t="s">
        <v>74617</v>
      </c>
    </row>
    <row r="12225" spans="54:54" x14ac:dyDescent="0.3">
      <c r="BB12225" t="s">
        <v>74618</v>
      </c>
    </row>
    <row r="12226" spans="54:54" x14ac:dyDescent="0.3">
      <c r="BB12226" t="s">
        <v>74619</v>
      </c>
    </row>
    <row r="12227" spans="54:54" x14ac:dyDescent="0.3">
      <c r="BB12227" t="s">
        <v>74620</v>
      </c>
    </row>
    <row r="12228" spans="54:54" x14ac:dyDescent="0.3">
      <c r="BB12228" t="s">
        <v>74621</v>
      </c>
    </row>
    <row r="12229" spans="54:54" x14ac:dyDescent="0.3">
      <c r="BB12229" t="s">
        <v>74622</v>
      </c>
    </row>
    <row r="12230" spans="54:54" x14ac:dyDescent="0.3">
      <c r="BB12230" t="s">
        <v>74623</v>
      </c>
    </row>
    <row r="12231" spans="54:54" x14ac:dyDescent="0.3">
      <c r="BB12231" t="s">
        <v>74624</v>
      </c>
    </row>
    <row r="12232" spans="54:54" x14ac:dyDescent="0.3">
      <c r="BB12232" t="s">
        <v>74625</v>
      </c>
    </row>
    <row r="12233" spans="54:54" x14ac:dyDescent="0.3">
      <c r="BB12233" t="s">
        <v>74626</v>
      </c>
    </row>
    <row r="12234" spans="54:54" x14ac:dyDescent="0.3">
      <c r="BB12234" t="s">
        <v>74627</v>
      </c>
    </row>
    <row r="12235" spans="54:54" x14ac:dyDescent="0.3">
      <c r="BB12235" t="s">
        <v>74628</v>
      </c>
    </row>
    <row r="12236" spans="54:54" x14ac:dyDescent="0.3">
      <c r="BB12236" t="s">
        <v>74629</v>
      </c>
    </row>
    <row r="12237" spans="54:54" x14ac:dyDescent="0.3">
      <c r="BB12237" t="s">
        <v>74630</v>
      </c>
    </row>
    <row r="12238" spans="54:54" x14ac:dyDescent="0.3">
      <c r="BB12238" t="s">
        <v>74631</v>
      </c>
    </row>
    <row r="12239" spans="54:54" x14ac:dyDescent="0.3">
      <c r="BB12239" t="s">
        <v>74632</v>
      </c>
    </row>
    <row r="12240" spans="54:54" x14ac:dyDescent="0.3">
      <c r="BB12240" t="s">
        <v>74633</v>
      </c>
    </row>
    <row r="12241" spans="54:54" x14ac:dyDescent="0.3">
      <c r="BB12241" t="s">
        <v>74634</v>
      </c>
    </row>
    <row r="12242" spans="54:54" x14ac:dyDescent="0.3">
      <c r="BB12242" t="s">
        <v>74635</v>
      </c>
    </row>
    <row r="12243" spans="54:54" x14ac:dyDescent="0.3">
      <c r="BB12243" t="s">
        <v>74636</v>
      </c>
    </row>
    <row r="12244" spans="54:54" x14ac:dyDescent="0.3">
      <c r="BB12244" t="s">
        <v>74637</v>
      </c>
    </row>
    <row r="12245" spans="54:54" x14ac:dyDescent="0.3">
      <c r="BB12245" t="s">
        <v>74638</v>
      </c>
    </row>
    <row r="12246" spans="54:54" x14ac:dyDescent="0.3">
      <c r="BB12246" t="s">
        <v>74639</v>
      </c>
    </row>
    <row r="12247" spans="54:54" x14ac:dyDescent="0.3">
      <c r="BB12247" t="s">
        <v>74640</v>
      </c>
    </row>
    <row r="12248" spans="54:54" x14ac:dyDescent="0.3">
      <c r="BB12248" t="s">
        <v>74641</v>
      </c>
    </row>
    <row r="12249" spans="54:54" x14ac:dyDescent="0.3">
      <c r="BB12249" t="s">
        <v>74642</v>
      </c>
    </row>
    <row r="12250" spans="54:54" x14ac:dyDescent="0.3">
      <c r="BB12250" t="s">
        <v>74643</v>
      </c>
    </row>
    <row r="12251" spans="54:54" x14ac:dyDescent="0.3">
      <c r="BB12251" t="s">
        <v>74644</v>
      </c>
    </row>
    <row r="12252" spans="54:54" x14ac:dyDescent="0.3">
      <c r="BB12252" t="s">
        <v>74645</v>
      </c>
    </row>
    <row r="12253" spans="54:54" x14ac:dyDescent="0.3">
      <c r="BB12253" t="s">
        <v>74646</v>
      </c>
    </row>
    <row r="12254" spans="54:54" x14ac:dyDescent="0.3">
      <c r="BB12254" t="s">
        <v>74647</v>
      </c>
    </row>
    <row r="12255" spans="54:54" x14ac:dyDescent="0.3">
      <c r="BB12255" t="s">
        <v>74648</v>
      </c>
    </row>
    <row r="12256" spans="54:54" x14ac:dyDescent="0.3">
      <c r="BB12256" t="s">
        <v>74649</v>
      </c>
    </row>
    <row r="12257" spans="54:54" x14ac:dyDescent="0.3">
      <c r="BB12257" t="s">
        <v>74650</v>
      </c>
    </row>
    <row r="12258" spans="54:54" x14ac:dyDescent="0.3">
      <c r="BB12258" t="s">
        <v>74651</v>
      </c>
    </row>
    <row r="12259" spans="54:54" x14ac:dyDescent="0.3">
      <c r="BB12259" t="s">
        <v>74652</v>
      </c>
    </row>
    <row r="12260" spans="54:54" x14ac:dyDescent="0.3">
      <c r="BB12260" t="s">
        <v>74653</v>
      </c>
    </row>
    <row r="12261" spans="54:54" x14ac:dyDescent="0.3">
      <c r="BB12261" t="s">
        <v>74654</v>
      </c>
    </row>
    <row r="12262" spans="54:54" x14ac:dyDescent="0.3">
      <c r="BB12262" t="s">
        <v>1393</v>
      </c>
    </row>
    <row r="12263" spans="54:54" x14ac:dyDescent="0.3">
      <c r="BB12263" t="s">
        <v>74655</v>
      </c>
    </row>
    <row r="12264" spans="54:54" x14ac:dyDescent="0.3">
      <c r="BB12264" t="s">
        <v>74656</v>
      </c>
    </row>
    <row r="12265" spans="54:54" x14ac:dyDescent="0.3">
      <c r="BB12265" t="s">
        <v>74657</v>
      </c>
    </row>
    <row r="12266" spans="54:54" x14ac:dyDescent="0.3">
      <c r="BB12266" t="s">
        <v>74658</v>
      </c>
    </row>
    <row r="12267" spans="54:54" x14ac:dyDescent="0.3">
      <c r="BB12267" t="s">
        <v>74659</v>
      </c>
    </row>
    <row r="12268" spans="54:54" x14ac:dyDescent="0.3">
      <c r="BB12268" t="s">
        <v>74660</v>
      </c>
    </row>
    <row r="12269" spans="54:54" x14ac:dyDescent="0.3">
      <c r="BB12269" t="s">
        <v>74661</v>
      </c>
    </row>
    <row r="12270" spans="54:54" x14ac:dyDescent="0.3">
      <c r="BB12270" t="s">
        <v>74662</v>
      </c>
    </row>
    <row r="12271" spans="54:54" x14ac:dyDescent="0.3">
      <c r="BB12271" t="s">
        <v>74663</v>
      </c>
    </row>
    <row r="12272" spans="54:54" x14ac:dyDescent="0.3">
      <c r="BB12272" t="s">
        <v>74664</v>
      </c>
    </row>
    <row r="12273" spans="54:54" x14ac:dyDescent="0.3">
      <c r="BB12273" t="s">
        <v>74665</v>
      </c>
    </row>
    <row r="12274" spans="54:54" x14ac:dyDescent="0.3">
      <c r="BB12274" t="s">
        <v>74666</v>
      </c>
    </row>
    <row r="12275" spans="54:54" x14ac:dyDescent="0.3">
      <c r="BB12275" t="s">
        <v>74667</v>
      </c>
    </row>
    <row r="12276" spans="54:54" x14ac:dyDescent="0.3">
      <c r="BB12276" t="s">
        <v>74668</v>
      </c>
    </row>
    <row r="12277" spans="54:54" x14ac:dyDescent="0.3">
      <c r="BB12277" t="s">
        <v>74669</v>
      </c>
    </row>
    <row r="12278" spans="54:54" x14ac:dyDescent="0.3">
      <c r="BB12278" t="s">
        <v>74670</v>
      </c>
    </row>
    <row r="12279" spans="54:54" x14ac:dyDescent="0.3">
      <c r="BB12279" t="s">
        <v>74671</v>
      </c>
    </row>
    <row r="12280" spans="54:54" x14ac:dyDescent="0.3">
      <c r="BB12280" t="s">
        <v>74672</v>
      </c>
    </row>
    <row r="12281" spans="54:54" x14ac:dyDescent="0.3">
      <c r="BB12281" t="s">
        <v>74673</v>
      </c>
    </row>
    <row r="12282" spans="54:54" x14ac:dyDescent="0.3">
      <c r="BB12282" t="s">
        <v>74674</v>
      </c>
    </row>
    <row r="12283" spans="54:54" x14ac:dyDescent="0.3">
      <c r="BB12283" t="s">
        <v>74675</v>
      </c>
    </row>
    <row r="12284" spans="54:54" x14ac:dyDescent="0.3">
      <c r="BB12284" t="s">
        <v>74676</v>
      </c>
    </row>
    <row r="12285" spans="54:54" x14ac:dyDescent="0.3">
      <c r="BB12285" t="s">
        <v>74677</v>
      </c>
    </row>
    <row r="12286" spans="54:54" x14ac:dyDescent="0.3">
      <c r="BB12286" t="s">
        <v>74678</v>
      </c>
    </row>
    <row r="12287" spans="54:54" x14ac:dyDescent="0.3">
      <c r="BB12287" t="s">
        <v>74679</v>
      </c>
    </row>
    <row r="12288" spans="54:54" x14ac:dyDescent="0.3">
      <c r="BB12288" t="s">
        <v>74680</v>
      </c>
    </row>
    <row r="12289" spans="54:54" x14ac:dyDescent="0.3">
      <c r="BB12289" t="s">
        <v>74681</v>
      </c>
    </row>
    <row r="12290" spans="54:54" x14ac:dyDescent="0.3">
      <c r="BB12290" t="s">
        <v>74682</v>
      </c>
    </row>
    <row r="12291" spans="54:54" x14ac:dyDescent="0.3">
      <c r="BB12291" t="s">
        <v>74683</v>
      </c>
    </row>
    <row r="12292" spans="54:54" x14ac:dyDescent="0.3">
      <c r="BB12292" t="s">
        <v>74684</v>
      </c>
    </row>
    <row r="12293" spans="54:54" x14ac:dyDescent="0.3">
      <c r="BB12293" t="s">
        <v>74685</v>
      </c>
    </row>
    <row r="12294" spans="54:54" x14ac:dyDescent="0.3">
      <c r="BB12294" t="s">
        <v>74686</v>
      </c>
    </row>
    <row r="12295" spans="54:54" x14ac:dyDescent="0.3">
      <c r="BB12295" t="s">
        <v>74687</v>
      </c>
    </row>
    <row r="12296" spans="54:54" x14ac:dyDescent="0.3">
      <c r="BB12296" t="s">
        <v>74688</v>
      </c>
    </row>
    <row r="12297" spans="54:54" x14ac:dyDescent="0.3">
      <c r="BB12297" t="s">
        <v>74689</v>
      </c>
    </row>
    <row r="12298" spans="54:54" x14ac:dyDescent="0.3">
      <c r="BB12298" t="s">
        <v>74690</v>
      </c>
    </row>
    <row r="12299" spans="54:54" x14ac:dyDescent="0.3">
      <c r="BB12299" t="s">
        <v>74691</v>
      </c>
    </row>
    <row r="12300" spans="54:54" x14ac:dyDescent="0.3">
      <c r="BB12300" t="s">
        <v>74692</v>
      </c>
    </row>
    <row r="12301" spans="54:54" x14ac:dyDescent="0.3">
      <c r="BB12301" t="s">
        <v>74693</v>
      </c>
    </row>
    <row r="12302" spans="54:54" x14ac:dyDescent="0.3">
      <c r="BB12302" t="s">
        <v>74694</v>
      </c>
    </row>
    <row r="12303" spans="54:54" x14ac:dyDescent="0.3">
      <c r="BB12303" t="s">
        <v>74695</v>
      </c>
    </row>
    <row r="12304" spans="54:54" x14ac:dyDescent="0.3">
      <c r="BB12304" t="s">
        <v>74696</v>
      </c>
    </row>
    <row r="12305" spans="54:54" x14ac:dyDescent="0.3">
      <c r="BB12305" t="s">
        <v>74697</v>
      </c>
    </row>
    <row r="12306" spans="54:54" x14ac:dyDescent="0.3">
      <c r="BB12306" t="s">
        <v>74698</v>
      </c>
    </row>
    <row r="12307" spans="54:54" x14ac:dyDescent="0.3">
      <c r="BB12307" t="s">
        <v>74699</v>
      </c>
    </row>
    <row r="12308" spans="54:54" x14ac:dyDescent="0.3">
      <c r="BB12308" t="s">
        <v>74700</v>
      </c>
    </row>
    <row r="12309" spans="54:54" x14ac:dyDescent="0.3">
      <c r="BB12309" t="s">
        <v>74701</v>
      </c>
    </row>
    <row r="12310" spans="54:54" x14ac:dyDescent="0.3">
      <c r="BB12310" t="s">
        <v>74702</v>
      </c>
    </row>
    <row r="12311" spans="54:54" x14ac:dyDescent="0.3">
      <c r="BB12311" t="s">
        <v>74703</v>
      </c>
    </row>
    <row r="12312" spans="54:54" x14ac:dyDescent="0.3">
      <c r="BB12312" t="s">
        <v>74704</v>
      </c>
    </row>
    <row r="12313" spans="54:54" x14ac:dyDescent="0.3">
      <c r="BB12313" t="s">
        <v>74705</v>
      </c>
    </row>
    <row r="12314" spans="54:54" x14ac:dyDescent="0.3">
      <c r="BB12314" t="s">
        <v>74706</v>
      </c>
    </row>
    <row r="12315" spans="54:54" x14ac:dyDescent="0.3">
      <c r="BB12315" t="s">
        <v>74707</v>
      </c>
    </row>
    <row r="12316" spans="54:54" x14ac:dyDescent="0.3">
      <c r="BB12316" t="s">
        <v>74708</v>
      </c>
    </row>
    <row r="12317" spans="54:54" x14ac:dyDescent="0.3">
      <c r="BB12317" t="s">
        <v>74709</v>
      </c>
    </row>
    <row r="12318" spans="54:54" x14ac:dyDescent="0.3">
      <c r="BB12318" t="s">
        <v>74710</v>
      </c>
    </row>
    <row r="12319" spans="54:54" x14ac:dyDescent="0.3">
      <c r="BB12319" t="s">
        <v>74711</v>
      </c>
    </row>
    <row r="12320" spans="54:54" x14ac:dyDescent="0.3">
      <c r="BB12320" t="s">
        <v>74712</v>
      </c>
    </row>
    <row r="12321" spans="54:54" x14ac:dyDescent="0.3">
      <c r="BB12321" t="s">
        <v>74713</v>
      </c>
    </row>
    <row r="12322" spans="54:54" x14ac:dyDescent="0.3">
      <c r="BB12322" t="s">
        <v>74714</v>
      </c>
    </row>
    <row r="12323" spans="54:54" x14ac:dyDescent="0.3">
      <c r="BB12323" t="s">
        <v>74715</v>
      </c>
    </row>
    <row r="12324" spans="54:54" x14ac:dyDescent="0.3">
      <c r="BB12324" t="s">
        <v>74716</v>
      </c>
    </row>
    <row r="12325" spans="54:54" x14ac:dyDescent="0.3">
      <c r="BB12325" t="s">
        <v>74717</v>
      </c>
    </row>
    <row r="12326" spans="54:54" x14ac:dyDescent="0.3">
      <c r="BB12326" t="s">
        <v>74718</v>
      </c>
    </row>
    <row r="12327" spans="54:54" x14ac:dyDescent="0.3">
      <c r="BB12327" t="s">
        <v>74719</v>
      </c>
    </row>
    <row r="12328" spans="54:54" x14ac:dyDescent="0.3">
      <c r="BB12328" t="s">
        <v>74720</v>
      </c>
    </row>
    <row r="12329" spans="54:54" x14ac:dyDescent="0.3">
      <c r="BB12329" t="s">
        <v>74721</v>
      </c>
    </row>
    <row r="12330" spans="54:54" x14ac:dyDescent="0.3">
      <c r="BB12330" t="s">
        <v>74722</v>
      </c>
    </row>
    <row r="12331" spans="54:54" x14ac:dyDescent="0.3">
      <c r="BB12331" t="s">
        <v>74723</v>
      </c>
    </row>
    <row r="12332" spans="54:54" x14ac:dyDescent="0.3">
      <c r="BB12332" t="s">
        <v>74724</v>
      </c>
    </row>
    <row r="12333" spans="54:54" x14ac:dyDescent="0.3">
      <c r="BB12333" t="s">
        <v>74725</v>
      </c>
    </row>
    <row r="12334" spans="54:54" x14ac:dyDescent="0.3">
      <c r="BB12334" t="s">
        <v>74726</v>
      </c>
    </row>
    <row r="12335" spans="54:54" x14ac:dyDescent="0.3">
      <c r="BB12335" t="s">
        <v>74727</v>
      </c>
    </row>
    <row r="12336" spans="54:54" x14ac:dyDescent="0.3">
      <c r="BB12336" t="s">
        <v>74728</v>
      </c>
    </row>
    <row r="12337" spans="54:54" x14ac:dyDescent="0.3">
      <c r="BB12337" t="s">
        <v>74729</v>
      </c>
    </row>
    <row r="12338" spans="54:54" x14ac:dyDescent="0.3">
      <c r="BB12338" t="s">
        <v>74730</v>
      </c>
    </row>
    <row r="12339" spans="54:54" x14ac:dyDescent="0.3">
      <c r="BB12339" t="s">
        <v>74731</v>
      </c>
    </row>
    <row r="12340" spans="54:54" x14ac:dyDescent="0.3">
      <c r="BB12340" t="s">
        <v>74732</v>
      </c>
    </row>
    <row r="12341" spans="54:54" x14ac:dyDescent="0.3">
      <c r="BB12341" t="s">
        <v>74733</v>
      </c>
    </row>
    <row r="12342" spans="54:54" x14ac:dyDescent="0.3">
      <c r="BB12342" t="s">
        <v>74734</v>
      </c>
    </row>
    <row r="12343" spans="54:54" x14ac:dyDescent="0.3">
      <c r="BB12343" t="s">
        <v>74735</v>
      </c>
    </row>
    <row r="12344" spans="54:54" x14ac:dyDescent="0.3">
      <c r="BB12344" t="s">
        <v>74736</v>
      </c>
    </row>
    <row r="12345" spans="54:54" x14ac:dyDescent="0.3">
      <c r="BB12345" t="s">
        <v>74737</v>
      </c>
    </row>
    <row r="12346" spans="54:54" x14ac:dyDescent="0.3">
      <c r="BB12346" t="s">
        <v>74738</v>
      </c>
    </row>
    <row r="12347" spans="54:54" x14ac:dyDescent="0.3">
      <c r="BB12347" t="s">
        <v>74739</v>
      </c>
    </row>
    <row r="12348" spans="54:54" x14ac:dyDescent="0.3">
      <c r="BB12348" t="s">
        <v>74740</v>
      </c>
    </row>
    <row r="12349" spans="54:54" x14ac:dyDescent="0.3">
      <c r="BB12349" t="s">
        <v>74741</v>
      </c>
    </row>
    <row r="12350" spans="54:54" x14ac:dyDescent="0.3">
      <c r="BB12350" t="s">
        <v>74742</v>
      </c>
    </row>
    <row r="12351" spans="54:54" x14ac:dyDescent="0.3">
      <c r="BB12351" t="s">
        <v>74743</v>
      </c>
    </row>
    <row r="12352" spans="54:54" x14ac:dyDescent="0.3">
      <c r="BB12352" t="s">
        <v>74744</v>
      </c>
    </row>
    <row r="12353" spans="54:54" x14ac:dyDescent="0.3">
      <c r="BB12353" t="s">
        <v>74745</v>
      </c>
    </row>
    <row r="12354" spans="54:54" x14ac:dyDescent="0.3">
      <c r="BB12354" t="s">
        <v>74746</v>
      </c>
    </row>
    <row r="12355" spans="54:54" x14ac:dyDescent="0.3">
      <c r="BB12355" t="s">
        <v>74747</v>
      </c>
    </row>
    <row r="12356" spans="54:54" x14ac:dyDescent="0.3">
      <c r="BB12356" t="s">
        <v>74748</v>
      </c>
    </row>
    <row r="12357" spans="54:54" x14ac:dyDescent="0.3">
      <c r="BB12357" t="s">
        <v>74749</v>
      </c>
    </row>
    <row r="12358" spans="54:54" x14ac:dyDescent="0.3">
      <c r="BB12358" t="s">
        <v>74750</v>
      </c>
    </row>
    <row r="12359" spans="54:54" x14ac:dyDescent="0.3">
      <c r="BB12359" t="s">
        <v>74751</v>
      </c>
    </row>
    <row r="12360" spans="54:54" x14ac:dyDescent="0.3">
      <c r="BB12360" t="s">
        <v>74752</v>
      </c>
    </row>
    <row r="12361" spans="54:54" x14ac:dyDescent="0.3">
      <c r="BB12361" t="s">
        <v>74753</v>
      </c>
    </row>
    <row r="12362" spans="54:54" x14ac:dyDescent="0.3">
      <c r="BB12362" t="s">
        <v>74754</v>
      </c>
    </row>
    <row r="12363" spans="54:54" x14ac:dyDescent="0.3">
      <c r="BB12363" t="s">
        <v>74755</v>
      </c>
    </row>
    <row r="12364" spans="54:54" x14ac:dyDescent="0.3">
      <c r="BB12364" t="s">
        <v>74756</v>
      </c>
    </row>
    <row r="12365" spans="54:54" x14ac:dyDescent="0.3">
      <c r="BB12365" t="s">
        <v>74757</v>
      </c>
    </row>
    <row r="12366" spans="54:54" x14ac:dyDescent="0.3">
      <c r="BB12366" t="s">
        <v>74758</v>
      </c>
    </row>
    <row r="12367" spans="54:54" x14ac:dyDescent="0.3">
      <c r="BB12367" t="s">
        <v>74759</v>
      </c>
    </row>
    <row r="12368" spans="54:54" x14ac:dyDescent="0.3">
      <c r="BB12368" t="s">
        <v>74760</v>
      </c>
    </row>
    <row r="12369" spans="54:54" x14ac:dyDescent="0.3">
      <c r="BB12369" t="s">
        <v>74761</v>
      </c>
    </row>
    <row r="12370" spans="54:54" x14ac:dyDescent="0.3">
      <c r="BB12370" t="s">
        <v>74762</v>
      </c>
    </row>
    <row r="12371" spans="54:54" x14ac:dyDescent="0.3">
      <c r="BB12371" t="s">
        <v>74763</v>
      </c>
    </row>
    <row r="12372" spans="54:54" x14ac:dyDescent="0.3">
      <c r="BB12372" t="s">
        <v>74764</v>
      </c>
    </row>
    <row r="12373" spans="54:54" x14ac:dyDescent="0.3">
      <c r="BB12373" t="s">
        <v>74765</v>
      </c>
    </row>
    <row r="12374" spans="54:54" x14ac:dyDescent="0.3">
      <c r="BB12374" t="s">
        <v>74766</v>
      </c>
    </row>
    <row r="12375" spans="54:54" x14ac:dyDescent="0.3">
      <c r="BB12375" t="s">
        <v>74767</v>
      </c>
    </row>
    <row r="12376" spans="54:54" x14ac:dyDescent="0.3">
      <c r="BB12376" t="s">
        <v>74768</v>
      </c>
    </row>
    <row r="12377" spans="54:54" x14ac:dyDescent="0.3">
      <c r="BB12377" t="s">
        <v>74769</v>
      </c>
    </row>
    <row r="12378" spans="54:54" x14ac:dyDescent="0.3">
      <c r="BB12378" t="s">
        <v>74770</v>
      </c>
    </row>
    <row r="12379" spans="54:54" x14ac:dyDescent="0.3">
      <c r="BB12379" t="s">
        <v>74771</v>
      </c>
    </row>
    <row r="12380" spans="54:54" x14ac:dyDescent="0.3">
      <c r="BB12380" t="s">
        <v>74772</v>
      </c>
    </row>
    <row r="12381" spans="54:54" x14ac:dyDescent="0.3">
      <c r="BB12381" t="s">
        <v>74773</v>
      </c>
    </row>
    <row r="12382" spans="54:54" x14ac:dyDescent="0.3">
      <c r="BB12382" t="s">
        <v>74774</v>
      </c>
    </row>
    <row r="12383" spans="54:54" x14ac:dyDescent="0.3">
      <c r="BB12383" t="s">
        <v>74775</v>
      </c>
    </row>
    <row r="12384" spans="54:54" x14ac:dyDescent="0.3">
      <c r="BB12384" t="s">
        <v>74776</v>
      </c>
    </row>
    <row r="12385" spans="54:54" x14ac:dyDescent="0.3">
      <c r="BB12385" t="s">
        <v>74777</v>
      </c>
    </row>
    <row r="12386" spans="54:54" x14ac:dyDescent="0.3">
      <c r="BB12386" t="s">
        <v>74778</v>
      </c>
    </row>
    <row r="12387" spans="54:54" x14ac:dyDescent="0.3">
      <c r="BB12387" t="s">
        <v>74779</v>
      </c>
    </row>
    <row r="12388" spans="54:54" x14ac:dyDescent="0.3">
      <c r="BB12388" t="s">
        <v>74780</v>
      </c>
    </row>
    <row r="12389" spans="54:54" x14ac:dyDescent="0.3">
      <c r="BB12389" t="s">
        <v>74781</v>
      </c>
    </row>
    <row r="12390" spans="54:54" x14ac:dyDescent="0.3">
      <c r="BB12390" t="s">
        <v>74782</v>
      </c>
    </row>
    <row r="12391" spans="54:54" x14ac:dyDescent="0.3">
      <c r="BB12391" t="s">
        <v>74783</v>
      </c>
    </row>
    <row r="12392" spans="54:54" x14ac:dyDescent="0.3">
      <c r="BB12392" t="s">
        <v>74784</v>
      </c>
    </row>
    <row r="12393" spans="54:54" x14ac:dyDescent="0.3">
      <c r="BB12393" t="s">
        <v>19359</v>
      </c>
    </row>
    <row r="12394" spans="54:54" x14ac:dyDescent="0.3">
      <c r="BB12394" t="s">
        <v>74785</v>
      </c>
    </row>
    <row r="12395" spans="54:54" x14ac:dyDescent="0.3">
      <c r="BB12395" t="s">
        <v>74786</v>
      </c>
    </row>
    <row r="12396" spans="54:54" x14ac:dyDescent="0.3">
      <c r="BB12396" t="s">
        <v>74787</v>
      </c>
    </row>
    <row r="12397" spans="54:54" x14ac:dyDescent="0.3">
      <c r="BB12397" t="s">
        <v>74788</v>
      </c>
    </row>
    <row r="12398" spans="54:54" x14ac:dyDescent="0.3">
      <c r="BB12398" t="s">
        <v>74789</v>
      </c>
    </row>
    <row r="12399" spans="54:54" x14ac:dyDescent="0.3">
      <c r="BB12399" t="s">
        <v>74790</v>
      </c>
    </row>
    <row r="12400" spans="54:54" x14ac:dyDescent="0.3">
      <c r="BB12400" t="s">
        <v>74791</v>
      </c>
    </row>
    <row r="12401" spans="54:54" x14ac:dyDescent="0.3">
      <c r="BB12401" t="s">
        <v>74792</v>
      </c>
    </row>
    <row r="12402" spans="54:54" x14ac:dyDescent="0.3">
      <c r="BB12402" t="s">
        <v>74793</v>
      </c>
    </row>
    <row r="12403" spans="54:54" x14ac:dyDescent="0.3">
      <c r="BB12403" t="s">
        <v>74794</v>
      </c>
    </row>
    <row r="12404" spans="54:54" x14ac:dyDescent="0.3">
      <c r="BB12404" t="s">
        <v>74795</v>
      </c>
    </row>
    <row r="12405" spans="54:54" x14ac:dyDescent="0.3">
      <c r="BB12405" t="s">
        <v>74796</v>
      </c>
    </row>
    <row r="12406" spans="54:54" x14ac:dyDescent="0.3">
      <c r="BB12406" t="s">
        <v>74797</v>
      </c>
    </row>
    <row r="12407" spans="54:54" x14ac:dyDescent="0.3">
      <c r="BB12407" t="s">
        <v>74798</v>
      </c>
    </row>
    <row r="12408" spans="54:54" x14ac:dyDescent="0.3">
      <c r="BB12408" t="s">
        <v>74799</v>
      </c>
    </row>
    <row r="12409" spans="54:54" x14ac:dyDescent="0.3">
      <c r="BB12409" t="s">
        <v>74800</v>
      </c>
    </row>
    <row r="12410" spans="54:54" x14ac:dyDescent="0.3">
      <c r="BB12410" t="s">
        <v>74801</v>
      </c>
    </row>
    <row r="12411" spans="54:54" x14ac:dyDescent="0.3">
      <c r="BB12411" t="s">
        <v>74802</v>
      </c>
    </row>
    <row r="12412" spans="54:54" x14ac:dyDescent="0.3">
      <c r="BB12412" t="s">
        <v>74803</v>
      </c>
    </row>
    <row r="12413" spans="54:54" x14ac:dyDescent="0.3">
      <c r="BB12413" t="s">
        <v>74804</v>
      </c>
    </row>
    <row r="12414" spans="54:54" x14ac:dyDescent="0.3">
      <c r="BB12414" t="s">
        <v>74805</v>
      </c>
    </row>
    <row r="12415" spans="54:54" x14ac:dyDescent="0.3">
      <c r="BB12415" t="s">
        <v>74806</v>
      </c>
    </row>
    <row r="12416" spans="54:54" x14ac:dyDescent="0.3">
      <c r="BB12416" t="s">
        <v>74807</v>
      </c>
    </row>
    <row r="12417" spans="54:54" x14ac:dyDescent="0.3">
      <c r="BB12417" t="s">
        <v>74808</v>
      </c>
    </row>
    <row r="12418" spans="54:54" x14ac:dyDescent="0.3">
      <c r="BB12418" t="s">
        <v>74809</v>
      </c>
    </row>
    <row r="12419" spans="54:54" x14ac:dyDescent="0.3">
      <c r="BB12419" t="s">
        <v>1456</v>
      </c>
    </row>
    <row r="12420" spans="54:54" x14ac:dyDescent="0.3">
      <c r="BB12420" t="s">
        <v>74810</v>
      </c>
    </row>
    <row r="12421" spans="54:54" x14ac:dyDescent="0.3">
      <c r="BB12421" t="s">
        <v>74811</v>
      </c>
    </row>
    <row r="12422" spans="54:54" x14ac:dyDescent="0.3">
      <c r="BB12422" t="s">
        <v>74812</v>
      </c>
    </row>
    <row r="12423" spans="54:54" x14ac:dyDescent="0.3">
      <c r="BB12423" t="s">
        <v>74813</v>
      </c>
    </row>
    <row r="12424" spans="54:54" x14ac:dyDescent="0.3">
      <c r="BB12424" t="s">
        <v>74814</v>
      </c>
    </row>
    <row r="12425" spans="54:54" x14ac:dyDescent="0.3">
      <c r="BB12425" t="s">
        <v>74815</v>
      </c>
    </row>
    <row r="12426" spans="54:54" x14ac:dyDescent="0.3">
      <c r="BB12426" t="s">
        <v>74816</v>
      </c>
    </row>
    <row r="12427" spans="54:54" x14ac:dyDescent="0.3">
      <c r="BB12427" t="s">
        <v>74817</v>
      </c>
    </row>
    <row r="12428" spans="54:54" x14ac:dyDescent="0.3">
      <c r="BB12428" t="s">
        <v>74818</v>
      </c>
    </row>
    <row r="12429" spans="54:54" x14ac:dyDescent="0.3">
      <c r="BB12429" t="s">
        <v>74819</v>
      </c>
    </row>
    <row r="12430" spans="54:54" x14ac:dyDescent="0.3">
      <c r="BB12430" t="s">
        <v>74820</v>
      </c>
    </row>
    <row r="12431" spans="54:54" x14ac:dyDescent="0.3">
      <c r="BB12431" t="s">
        <v>74821</v>
      </c>
    </row>
    <row r="12432" spans="54:54" x14ac:dyDescent="0.3">
      <c r="BB12432" t="s">
        <v>74822</v>
      </c>
    </row>
    <row r="12433" spans="54:54" x14ac:dyDescent="0.3">
      <c r="BB12433" t="s">
        <v>74823</v>
      </c>
    </row>
    <row r="12434" spans="54:54" x14ac:dyDescent="0.3">
      <c r="BB12434" t="s">
        <v>74824</v>
      </c>
    </row>
    <row r="12435" spans="54:54" x14ac:dyDescent="0.3">
      <c r="BB12435" t="s">
        <v>74825</v>
      </c>
    </row>
    <row r="12436" spans="54:54" x14ac:dyDescent="0.3">
      <c r="BB12436" t="s">
        <v>74826</v>
      </c>
    </row>
    <row r="12437" spans="54:54" x14ac:dyDescent="0.3">
      <c r="BB12437" t="s">
        <v>74827</v>
      </c>
    </row>
    <row r="12438" spans="54:54" x14ac:dyDescent="0.3">
      <c r="BB12438" t="s">
        <v>74828</v>
      </c>
    </row>
    <row r="12439" spans="54:54" x14ac:dyDescent="0.3">
      <c r="BB12439" t="s">
        <v>74829</v>
      </c>
    </row>
    <row r="12440" spans="54:54" x14ac:dyDescent="0.3">
      <c r="BB12440" t="s">
        <v>74830</v>
      </c>
    </row>
    <row r="12441" spans="54:54" x14ac:dyDescent="0.3">
      <c r="BB12441" t="s">
        <v>74831</v>
      </c>
    </row>
    <row r="12442" spans="54:54" x14ac:dyDescent="0.3">
      <c r="BB12442" t="s">
        <v>74832</v>
      </c>
    </row>
    <row r="12443" spans="54:54" x14ac:dyDescent="0.3">
      <c r="BB12443" t="s">
        <v>74833</v>
      </c>
    </row>
    <row r="12444" spans="54:54" x14ac:dyDescent="0.3">
      <c r="BB12444" t="s">
        <v>74834</v>
      </c>
    </row>
    <row r="12445" spans="54:54" x14ac:dyDescent="0.3">
      <c r="BB12445" t="s">
        <v>74835</v>
      </c>
    </row>
    <row r="12446" spans="54:54" x14ac:dyDescent="0.3">
      <c r="BB12446" t="s">
        <v>74836</v>
      </c>
    </row>
    <row r="12447" spans="54:54" x14ac:dyDescent="0.3">
      <c r="BB12447" t="s">
        <v>74837</v>
      </c>
    </row>
    <row r="12448" spans="54:54" x14ac:dyDescent="0.3">
      <c r="BB12448" t="s">
        <v>17246</v>
      </c>
    </row>
    <row r="12449" spans="54:54" x14ac:dyDescent="0.3">
      <c r="BB12449" t="s">
        <v>74838</v>
      </c>
    </row>
    <row r="12450" spans="54:54" x14ac:dyDescent="0.3">
      <c r="BB12450" t="s">
        <v>74839</v>
      </c>
    </row>
    <row r="12451" spans="54:54" x14ac:dyDescent="0.3">
      <c r="BB12451" t="s">
        <v>74840</v>
      </c>
    </row>
    <row r="12452" spans="54:54" x14ac:dyDescent="0.3">
      <c r="BB12452" t="s">
        <v>74841</v>
      </c>
    </row>
    <row r="12453" spans="54:54" x14ac:dyDescent="0.3">
      <c r="BB12453" t="s">
        <v>74842</v>
      </c>
    </row>
    <row r="12454" spans="54:54" x14ac:dyDescent="0.3">
      <c r="BB12454" t="s">
        <v>74843</v>
      </c>
    </row>
    <row r="12455" spans="54:54" x14ac:dyDescent="0.3">
      <c r="BB12455" t="s">
        <v>74844</v>
      </c>
    </row>
    <row r="12456" spans="54:54" x14ac:dyDescent="0.3">
      <c r="BB12456" t="s">
        <v>74845</v>
      </c>
    </row>
    <row r="12457" spans="54:54" x14ac:dyDescent="0.3">
      <c r="BB12457" t="s">
        <v>74846</v>
      </c>
    </row>
    <row r="12458" spans="54:54" x14ac:dyDescent="0.3">
      <c r="BB12458" t="s">
        <v>74847</v>
      </c>
    </row>
    <row r="12459" spans="54:54" x14ac:dyDescent="0.3">
      <c r="BB12459" t="s">
        <v>74848</v>
      </c>
    </row>
    <row r="12460" spans="54:54" x14ac:dyDescent="0.3">
      <c r="BB12460" t="s">
        <v>74849</v>
      </c>
    </row>
    <row r="12461" spans="54:54" x14ac:dyDescent="0.3">
      <c r="BB12461" t="s">
        <v>1468</v>
      </c>
    </row>
    <row r="12462" spans="54:54" x14ac:dyDescent="0.3">
      <c r="BB12462" t="s">
        <v>74850</v>
      </c>
    </row>
    <row r="12463" spans="54:54" x14ac:dyDescent="0.3">
      <c r="BB12463" t="s">
        <v>74851</v>
      </c>
    </row>
    <row r="12464" spans="54:54" x14ac:dyDescent="0.3">
      <c r="BB12464" t="s">
        <v>74852</v>
      </c>
    </row>
    <row r="12465" spans="54:54" x14ac:dyDescent="0.3">
      <c r="BB12465" t="s">
        <v>74853</v>
      </c>
    </row>
    <row r="12466" spans="54:54" x14ac:dyDescent="0.3">
      <c r="BB12466" t="s">
        <v>74854</v>
      </c>
    </row>
    <row r="12467" spans="54:54" x14ac:dyDescent="0.3">
      <c r="BB12467" t="s">
        <v>74855</v>
      </c>
    </row>
    <row r="12468" spans="54:54" x14ac:dyDescent="0.3">
      <c r="BB12468" t="s">
        <v>74856</v>
      </c>
    </row>
    <row r="12469" spans="54:54" x14ac:dyDescent="0.3">
      <c r="BB12469" t="s">
        <v>74857</v>
      </c>
    </row>
    <row r="12470" spans="54:54" x14ac:dyDescent="0.3">
      <c r="BB12470" t="s">
        <v>74858</v>
      </c>
    </row>
    <row r="12471" spans="54:54" x14ac:dyDescent="0.3">
      <c r="BB12471" t="s">
        <v>74859</v>
      </c>
    </row>
    <row r="12472" spans="54:54" x14ac:dyDescent="0.3">
      <c r="BB12472" t="s">
        <v>74860</v>
      </c>
    </row>
    <row r="12473" spans="54:54" x14ac:dyDescent="0.3">
      <c r="BB12473" t="s">
        <v>74861</v>
      </c>
    </row>
    <row r="12474" spans="54:54" x14ac:dyDescent="0.3">
      <c r="BB12474" t="s">
        <v>74862</v>
      </c>
    </row>
    <row r="12475" spans="54:54" x14ac:dyDescent="0.3">
      <c r="BB12475" t="s">
        <v>74863</v>
      </c>
    </row>
    <row r="12476" spans="54:54" x14ac:dyDescent="0.3">
      <c r="BB12476" t="s">
        <v>74864</v>
      </c>
    </row>
    <row r="12477" spans="54:54" x14ac:dyDescent="0.3">
      <c r="BB12477" t="s">
        <v>74865</v>
      </c>
    </row>
    <row r="12478" spans="54:54" x14ac:dyDescent="0.3">
      <c r="BB12478" t="s">
        <v>74866</v>
      </c>
    </row>
    <row r="12479" spans="54:54" x14ac:dyDescent="0.3">
      <c r="BB12479" t="s">
        <v>74867</v>
      </c>
    </row>
    <row r="12480" spans="54:54" x14ac:dyDescent="0.3">
      <c r="BB12480" t="s">
        <v>74868</v>
      </c>
    </row>
    <row r="12481" spans="54:54" x14ac:dyDescent="0.3">
      <c r="BB12481" t="s">
        <v>74869</v>
      </c>
    </row>
    <row r="12482" spans="54:54" x14ac:dyDescent="0.3">
      <c r="BB12482" t="s">
        <v>74870</v>
      </c>
    </row>
    <row r="12483" spans="54:54" x14ac:dyDescent="0.3">
      <c r="BB12483" t="s">
        <v>74871</v>
      </c>
    </row>
    <row r="12484" spans="54:54" x14ac:dyDescent="0.3">
      <c r="BB12484" t="s">
        <v>74872</v>
      </c>
    </row>
    <row r="12485" spans="54:54" x14ac:dyDescent="0.3">
      <c r="BB12485" t="s">
        <v>74873</v>
      </c>
    </row>
    <row r="12486" spans="54:54" x14ac:dyDescent="0.3">
      <c r="BB12486" t="s">
        <v>74874</v>
      </c>
    </row>
    <row r="12487" spans="54:54" x14ac:dyDescent="0.3">
      <c r="BB12487" t="s">
        <v>74875</v>
      </c>
    </row>
    <row r="12488" spans="54:54" x14ac:dyDescent="0.3">
      <c r="BB12488" t="s">
        <v>74876</v>
      </c>
    </row>
    <row r="12489" spans="54:54" x14ac:dyDescent="0.3">
      <c r="BB12489" t="s">
        <v>74877</v>
      </c>
    </row>
    <row r="12490" spans="54:54" x14ac:dyDescent="0.3">
      <c r="BB12490" t="s">
        <v>74878</v>
      </c>
    </row>
    <row r="12491" spans="54:54" x14ac:dyDescent="0.3">
      <c r="BB12491" t="s">
        <v>74879</v>
      </c>
    </row>
    <row r="12492" spans="54:54" x14ac:dyDescent="0.3">
      <c r="BB12492" t="s">
        <v>74880</v>
      </c>
    </row>
    <row r="12493" spans="54:54" x14ac:dyDescent="0.3">
      <c r="BB12493" t="s">
        <v>74881</v>
      </c>
    </row>
    <row r="12494" spans="54:54" x14ac:dyDescent="0.3">
      <c r="BB12494" t="s">
        <v>74882</v>
      </c>
    </row>
    <row r="12495" spans="54:54" x14ac:dyDescent="0.3">
      <c r="BB12495" t="s">
        <v>74883</v>
      </c>
    </row>
    <row r="12496" spans="54:54" x14ac:dyDescent="0.3">
      <c r="BB12496" t="s">
        <v>1485</v>
      </c>
    </row>
    <row r="12497" spans="54:54" x14ac:dyDescent="0.3">
      <c r="BB12497" t="s">
        <v>74884</v>
      </c>
    </row>
    <row r="12498" spans="54:54" x14ac:dyDescent="0.3">
      <c r="BB12498" t="s">
        <v>74885</v>
      </c>
    </row>
    <row r="12499" spans="54:54" x14ac:dyDescent="0.3">
      <c r="BB12499" t="s">
        <v>74886</v>
      </c>
    </row>
    <row r="12500" spans="54:54" x14ac:dyDescent="0.3">
      <c r="BB12500" t="s">
        <v>74887</v>
      </c>
    </row>
    <row r="12501" spans="54:54" x14ac:dyDescent="0.3">
      <c r="BB12501" t="s">
        <v>74888</v>
      </c>
    </row>
    <row r="12502" spans="54:54" x14ac:dyDescent="0.3">
      <c r="BB12502" t="s">
        <v>74889</v>
      </c>
    </row>
    <row r="12503" spans="54:54" x14ac:dyDescent="0.3">
      <c r="BB12503" t="s">
        <v>74890</v>
      </c>
    </row>
    <row r="12504" spans="54:54" x14ac:dyDescent="0.3">
      <c r="BB12504" t="s">
        <v>74891</v>
      </c>
    </row>
    <row r="12505" spans="54:54" x14ac:dyDescent="0.3">
      <c r="BB12505" t="s">
        <v>74892</v>
      </c>
    </row>
    <row r="12506" spans="54:54" x14ac:dyDescent="0.3">
      <c r="BB12506" t="s">
        <v>74893</v>
      </c>
    </row>
    <row r="12507" spans="54:54" x14ac:dyDescent="0.3">
      <c r="BB12507" t="s">
        <v>74894</v>
      </c>
    </row>
    <row r="12508" spans="54:54" x14ac:dyDescent="0.3">
      <c r="BB12508" t="s">
        <v>74895</v>
      </c>
    </row>
    <row r="12509" spans="54:54" x14ac:dyDescent="0.3">
      <c r="BB12509" t="s">
        <v>74896</v>
      </c>
    </row>
    <row r="12510" spans="54:54" x14ac:dyDescent="0.3">
      <c r="BB12510" t="s">
        <v>74897</v>
      </c>
    </row>
    <row r="12511" spans="54:54" x14ac:dyDescent="0.3">
      <c r="BB12511" t="s">
        <v>74898</v>
      </c>
    </row>
    <row r="12512" spans="54:54" x14ac:dyDescent="0.3">
      <c r="BB12512" t="s">
        <v>74899</v>
      </c>
    </row>
    <row r="12513" spans="54:54" x14ac:dyDescent="0.3">
      <c r="BB12513" t="s">
        <v>74900</v>
      </c>
    </row>
    <row r="12514" spans="54:54" x14ac:dyDescent="0.3">
      <c r="BB12514" t="s">
        <v>74901</v>
      </c>
    </row>
    <row r="12515" spans="54:54" x14ac:dyDescent="0.3">
      <c r="BB12515" t="s">
        <v>74902</v>
      </c>
    </row>
    <row r="12516" spans="54:54" x14ac:dyDescent="0.3">
      <c r="BB12516" t="s">
        <v>74903</v>
      </c>
    </row>
    <row r="12517" spans="54:54" x14ac:dyDescent="0.3">
      <c r="BB12517" t="s">
        <v>74904</v>
      </c>
    </row>
    <row r="12518" spans="54:54" x14ac:dyDescent="0.3">
      <c r="BB12518" t="s">
        <v>74905</v>
      </c>
    </row>
    <row r="12519" spans="54:54" x14ac:dyDescent="0.3">
      <c r="BB12519" t="s">
        <v>74906</v>
      </c>
    </row>
    <row r="12520" spans="54:54" x14ac:dyDescent="0.3">
      <c r="BB12520" t="s">
        <v>74907</v>
      </c>
    </row>
    <row r="12521" spans="54:54" x14ac:dyDescent="0.3">
      <c r="BB12521" t="s">
        <v>74908</v>
      </c>
    </row>
    <row r="12522" spans="54:54" x14ac:dyDescent="0.3">
      <c r="BB12522" t="s">
        <v>74909</v>
      </c>
    </row>
    <row r="12523" spans="54:54" x14ac:dyDescent="0.3">
      <c r="BB12523" t="s">
        <v>74910</v>
      </c>
    </row>
    <row r="12524" spans="54:54" x14ac:dyDescent="0.3">
      <c r="BB12524" t="s">
        <v>74911</v>
      </c>
    </row>
    <row r="12525" spans="54:54" x14ac:dyDescent="0.3">
      <c r="BB12525" t="s">
        <v>74912</v>
      </c>
    </row>
    <row r="12526" spans="54:54" x14ac:dyDescent="0.3">
      <c r="BB12526" t="s">
        <v>74913</v>
      </c>
    </row>
    <row r="12527" spans="54:54" x14ac:dyDescent="0.3">
      <c r="BB12527" t="s">
        <v>74914</v>
      </c>
    </row>
    <row r="12528" spans="54:54" x14ac:dyDescent="0.3">
      <c r="BB12528" t="s">
        <v>74915</v>
      </c>
    </row>
    <row r="12529" spans="54:54" x14ac:dyDescent="0.3">
      <c r="BB12529" t="s">
        <v>74916</v>
      </c>
    </row>
    <row r="12530" spans="54:54" x14ac:dyDescent="0.3">
      <c r="BB12530" t="s">
        <v>74917</v>
      </c>
    </row>
    <row r="12531" spans="54:54" x14ac:dyDescent="0.3">
      <c r="BB12531" t="s">
        <v>74918</v>
      </c>
    </row>
    <row r="12532" spans="54:54" x14ac:dyDescent="0.3">
      <c r="BB12532" t="s">
        <v>74919</v>
      </c>
    </row>
    <row r="12533" spans="54:54" x14ac:dyDescent="0.3">
      <c r="BB12533" t="s">
        <v>74920</v>
      </c>
    </row>
    <row r="12534" spans="54:54" x14ac:dyDescent="0.3">
      <c r="BB12534" t="s">
        <v>74921</v>
      </c>
    </row>
    <row r="12535" spans="54:54" x14ac:dyDescent="0.3">
      <c r="BB12535" t="s">
        <v>74922</v>
      </c>
    </row>
    <row r="12536" spans="54:54" x14ac:dyDescent="0.3">
      <c r="BB12536" t="s">
        <v>51889</v>
      </c>
    </row>
    <row r="12537" spans="54:54" x14ac:dyDescent="0.3">
      <c r="BB12537" t="s">
        <v>74923</v>
      </c>
    </row>
    <row r="12538" spans="54:54" x14ac:dyDescent="0.3">
      <c r="BB12538" t="s">
        <v>74924</v>
      </c>
    </row>
    <row r="12539" spans="54:54" x14ac:dyDescent="0.3">
      <c r="BB12539" t="s">
        <v>74925</v>
      </c>
    </row>
    <row r="12540" spans="54:54" x14ac:dyDescent="0.3">
      <c r="BB12540" t="s">
        <v>74926</v>
      </c>
    </row>
    <row r="12541" spans="54:54" x14ac:dyDescent="0.3">
      <c r="BB12541" t="s">
        <v>74927</v>
      </c>
    </row>
    <row r="12542" spans="54:54" x14ac:dyDescent="0.3">
      <c r="BB12542" t="s">
        <v>74928</v>
      </c>
    </row>
    <row r="12543" spans="54:54" x14ac:dyDescent="0.3">
      <c r="BB12543" t="s">
        <v>74929</v>
      </c>
    </row>
    <row r="12544" spans="54:54" x14ac:dyDescent="0.3">
      <c r="BB12544" t="s">
        <v>74930</v>
      </c>
    </row>
    <row r="12545" spans="54:54" x14ac:dyDescent="0.3">
      <c r="BB12545" t="s">
        <v>74931</v>
      </c>
    </row>
    <row r="12546" spans="54:54" x14ac:dyDescent="0.3">
      <c r="BB12546" t="s">
        <v>74932</v>
      </c>
    </row>
    <row r="12547" spans="54:54" x14ac:dyDescent="0.3">
      <c r="BB12547" t="s">
        <v>74933</v>
      </c>
    </row>
    <row r="12548" spans="54:54" x14ac:dyDescent="0.3">
      <c r="BB12548" t="s">
        <v>74934</v>
      </c>
    </row>
    <row r="12549" spans="54:54" x14ac:dyDescent="0.3">
      <c r="BB12549" t="s">
        <v>74935</v>
      </c>
    </row>
    <row r="12550" spans="54:54" x14ac:dyDescent="0.3">
      <c r="BB12550" t="s">
        <v>74936</v>
      </c>
    </row>
    <row r="12551" spans="54:54" x14ac:dyDescent="0.3">
      <c r="BB12551" t="s">
        <v>74937</v>
      </c>
    </row>
    <row r="12552" spans="54:54" x14ac:dyDescent="0.3">
      <c r="BB12552" t="s">
        <v>74938</v>
      </c>
    </row>
    <row r="12553" spans="54:54" x14ac:dyDescent="0.3">
      <c r="BB12553" t="s">
        <v>74939</v>
      </c>
    </row>
    <row r="12554" spans="54:54" x14ac:dyDescent="0.3">
      <c r="BB12554" t="s">
        <v>74940</v>
      </c>
    </row>
    <row r="12555" spans="54:54" x14ac:dyDescent="0.3">
      <c r="BB12555" t="s">
        <v>74941</v>
      </c>
    </row>
    <row r="12556" spans="54:54" x14ac:dyDescent="0.3">
      <c r="BB12556" t="s">
        <v>74942</v>
      </c>
    </row>
    <row r="12557" spans="54:54" x14ac:dyDescent="0.3">
      <c r="BB12557" t="s">
        <v>74943</v>
      </c>
    </row>
    <row r="12558" spans="54:54" x14ac:dyDescent="0.3">
      <c r="BB12558" t="s">
        <v>74944</v>
      </c>
    </row>
    <row r="12559" spans="54:54" x14ac:dyDescent="0.3">
      <c r="BB12559" t="s">
        <v>74945</v>
      </c>
    </row>
    <row r="12560" spans="54:54" x14ac:dyDescent="0.3">
      <c r="BB12560" t="s">
        <v>74946</v>
      </c>
    </row>
    <row r="12561" spans="54:54" x14ac:dyDescent="0.3">
      <c r="BB12561" t="s">
        <v>74947</v>
      </c>
    </row>
    <row r="12562" spans="54:54" x14ac:dyDescent="0.3">
      <c r="BB12562" t="s">
        <v>74948</v>
      </c>
    </row>
    <row r="12563" spans="54:54" x14ac:dyDescent="0.3">
      <c r="BB12563" t="s">
        <v>74949</v>
      </c>
    </row>
    <row r="12564" spans="54:54" x14ac:dyDescent="0.3">
      <c r="BB12564" t="s">
        <v>74950</v>
      </c>
    </row>
    <row r="12565" spans="54:54" x14ac:dyDescent="0.3">
      <c r="BB12565" t="s">
        <v>74951</v>
      </c>
    </row>
    <row r="12566" spans="54:54" x14ac:dyDescent="0.3">
      <c r="BB12566" t="s">
        <v>74952</v>
      </c>
    </row>
    <row r="12567" spans="54:54" x14ac:dyDescent="0.3">
      <c r="BB12567" t="s">
        <v>74953</v>
      </c>
    </row>
    <row r="12568" spans="54:54" x14ac:dyDescent="0.3">
      <c r="BB12568" t="s">
        <v>74954</v>
      </c>
    </row>
    <row r="12569" spans="54:54" x14ac:dyDescent="0.3">
      <c r="BB12569" t="s">
        <v>74955</v>
      </c>
    </row>
    <row r="12570" spans="54:54" x14ac:dyDescent="0.3">
      <c r="BB12570" t="s">
        <v>74956</v>
      </c>
    </row>
    <row r="12571" spans="54:54" x14ac:dyDescent="0.3">
      <c r="BB12571" t="s">
        <v>74957</v>
      </c>
    </row>
    <row r="12572" spans="54:54" x14ac:dyDescent="0.3">
      <c r="BB12572" t="s">
        <v>74958</v>
      </c>
    </row>
    <row r="12573" spans="54:54" x14ac:dyDescent="0.3">
      <c r="BB12573" t="s">
        <v>74959</v>
      </c>
    </row>
    <row r="12574" spans="54:54" x14ac:dyDescent="0.3">
      <c r="BB12574" t="s">
        <v>74960</v>
      </c>
    </row>
    <row r="12575" spans="54:54" x14ac:dyDescent="0.3">
      <c r="BB12575" t="s">
        <v>74961</v>
      </c>
    </row>
    <row r="12576" spans="54:54" x14ac:dyDescent="0.3">
      <c r="BB12576" t="s">
        <v>74962</v>
      </c>
    </row>
    <row r="12577" spans="54:54" x14ac:dyDescent="0.3">
      <c r="BB12577" t="s">
        <v>74963</v>
      </c>
    </row>
    <row r="12578" spans="54:54" x14ac:dyDescent="0.3">
      <c r="BB12578" t="s">
        <v>74964</v>
      </c>
    </row>
    <row r="12579" spans="54:54" x14ac:dyDescent="0.3">
      <c r="BB12579" t="s">
        <v>74965</v>
      </c>
    </row>
    <row r="12580" spans="54:54" x14ac:dyDescent="0.3">
      <c r="BB12580" t="s">
        <v>74966</v>
      </c>
    </row>
    <row r="12581" spans="54:54" x14ac:dyDescent="0.3">
      <c r="BB12581" t="s">
        <v>74967</v>
      </c>
    </row>
    <row r="12582" spans="54:54" x14ac:dyDescent="0.3">
      <c r="BB12582" t="s">
        <v>74968</v>
      </c>
    </row>
    <row r="12583" spans="54:54" x14ac:dyDescent="0.3">
      <c r="BB12583" t="s">
        <v>74969</v>
      </c>
    </row>
    <row r="12584" spans="54:54" x14ac:dyDescent="0.3">
      <c r="BB12584" t="s">
        <v>74970</v>
      </c>
    </row>
    <row r="12585" spans="54:54" x14ac:dyDescent="0.3">
      <c r="BB12585" t="s">
        <v>74971</v>
      </c>
    </row>
    <row r="12586" spans="54:54" x14ac:dyDescent="0.3">
      <c r="BB12586" t="s">
        <v>74972</v>
      </c>
    </row>
    <row r="12587" spans="54:54" x14ac:dyDescent="0.3">
      <c r="BB12587" t="s">
        <v>74973</v>
      </c>
    </row>
    <row r="12588" spans="54:54" x14ac:dyDescent="0.3">
      <c r="BB12588" t="s">
        <v>74974</v>
      </c>
    </row>
    <row r="12589" spans="54:54" x14ac:dyDescent="0.3">
      <c r="BB12589" t="s">
        <v>74975</v>
      </c>
    </row>
    <row r="12590" spans="54:54" x14ac:dyDescent="0.3">
      <c r="BB12590" t="s">
        <v>74976</v>
      </c>
    </row>
    <row r="12591" spans="54:54" x14ac:dyDescent="0.3">
      <c r="BB12591" t="s">
        <v>74977</v>
      </c>
    </row>
    <row r="12592" spans="54:54" x14ac:dyDescent="0.3">
      <c r="BB12592" t="s">
        <v>74978</v>
      </c>
    </row>
    <row r="12593" spans="54:54" x14ac:dyDescent="0.3">
      <c r="BB12593" t="s">
        <v>74979</v>
      </c>
    </row>
    <row r="12594" spans="54:54" x14ac:dyDescent="0.3">
      <c r="BB12594" t="s">
        <v>74980</v>
      </c>
    </row>
    <row r="12595" spans="54:54" x14ac:dyDescent="0.3">
      <c r="BB12595" t="s">
        <v>74981</v>
      </c>
    </row>
    <row r="12596" spans="54:54" x14ac:dyDescent="0.3">
      <c r="BB12596" t="s">
        <v>74982</v>
      </c>
    </row>
    <row r="12597" spans="54:54" x14ac:dyDescent="0.3">
      <c r="BB12597" t="s">
        <v>74983</v>
      </c>
    </row>
    <row r="12598" spans="54:54" x14ac:dyDescent="0.3">
      <c r="BB12598" t="s">
        <v>74984</v>
      </c>
    </row>
    <row r="12599" spans="54:54" x14ac:dyDescent="0.3">
      <c r="BB12599" t="s">
        <v>74985</v>
      </c>
    </row>
    <row r="12600" spans="54:54" x14ac:dyDescent="0.3">
      <c r="BB12600" t="s">
        <v>74986</v>
      </c>
    </row>
    <row r="12601" spans="54:54" x14ac:dyDescent="0.3">
      <c r="BB12601" t="s">
        <v>74987</v>
      </c>
    </row>
    <row r="12602" spans="54:54" x14ac:dyDescent="0.3">
      <c r="BB12602" t="s">
        <v>74988</v>
      </c>
    </row>
    <row r="12603" spans="54:54" x14ac:dyDescent="0.3">
      <c r="BB12603" t="s">
        <v>74989</v>
      </c>
    </row>
    <row r="12604" spans="54:54" x14ac:dyDescent="0.3">
      <c r="BB12604" t="s">
        <v>74990</v>
      </c>
    </row>
    <row r="12605" spans="54:54" x14ac:dyDescent="0.3">
      <c r="BB12605" t="s">
        <v>74991</v>
      </c>
    </row>
    <row r="12606" spans="54:54" x14ac:dyDescent="0.3">
      <c r="BB12606" t="s">
        <v>74992</v>
      </c>
    </row>
    <row r="12607" spans="54:54" x14ac:dyDescent="0.3">
      <c r="BB12607" t="s">
        <v>74993</v>
      </c>
    </row>
    <row r="12608" spans="54:54" x14ac:dyDescent="0.3">
      <c r="BB12608" t="s">
        <v>74994</v>
      </c>
    </row>
    <row r="12609" spans="54:54" x14ac:dyDescent="0.3">
      <c r="BB12609" t="s">
        <v>74995</v>
      </c>
    </row>
    <row r="12610" spans="54:54" x14ac:dyDescent="0.3">
      <c r="BB12610" t="s">
        <v>74996</v>
      </c>
    </row>
    <row r="12611" spans="54:54" x14ac:dyDescent="0.3">
      <c r="BB12611" t="s">
        <v>74997</v>
      </c>
    </row>
    <row r="12612" spans="54:54" x14ac:dyDescent="0.3">
      <c r="BB12612" t="s">
        <v>74998</v>
      </c>
    </row>
    <row r="12613" spans="54:54" x14ac:dyDescent="0.3">
      <c r="BB12613" t="s">
        <v>74999</v>
      </c>
    </row>
    <row r="12614" spans="54:54" x14ac:dyDescent="0.3">
      <c r="BB12614" t="s">
        <v>75000</v>
      </c>
    </row>
    <row r="12615" spans="54:54" x14ac:dyDescent="0.3">
      <c r="BB12615" t="s">
        <v>75001</v>
      </c>
    </row>
    <row r="12616" spans="54:54" x14ac:dyDescent="0.3">
      <c r="BB12616" t="s">
        <v>75002</v>
      </c>
    </row>
    <row r="12617" spans="54:54" x14ac:dyDescent="0.3">
      <c r="BB12617" t="s">
        <v>75003</v>
      </c>
    </row>
    <row r="12618" spans="54:54" x14ac:dyDescent="0.3">
      <c r="BB12618" t="s">
        <v>75004</v>
      </c>
    </row>
    <row r="12619" spans="54:54" x14ac:dyDescent="0.3">
      <c r="BB12619" t="s">
        <v>75005</v>
      </c>
    </row>
    <row r="12620" spans="54:54" x14ac:dyDescent="0.3">
      <c r="BB12620" t="s">
        <v>75006</v>
      </c>
    </row>
    <row r="12621" spans="54:54" x14ac:dyDescent="0.3">
      <c r="BB12621" t="s">
        <v>75007</v>
      </c>
    </row>
    <row r="12622" spans="54:54" x14ac:dyDescent="0.3">
      <c r="BB12622" t="s">
        <v>75008</v>
      </c>
    </row>
    <row r="12623" spans="54:54" x14ac:dyDescent="0.3">
      <c r="BB12623" t="s">
        <v>75009</v>
      </c>
    </row>
    <row r="12624" spans="54:54" x14ac:dyDescent="0.3">
      <c r="BB12624" t="s">
        <v>75010</v>
      </c>
    </row>
    <row r="12625" spans="54:54" x14ac:dyDescent="0.3">
      <c r="BB12625" t="s">
        <v>75011</v>
      </c>
    </row>
    <row r="12626" spans="54:54" x14ac:dyDescent="0.3">
      <c r="BB12626" t="s">
        <v>75012</v>
      </c>
    </row>
    <row r="12627" spans="54:54" x14ac:dyDescent="0.3">
      <c r="BB12627" t="s">
        <v>75013</v>
      </c>
    </row>
    <row r="12628" spans="54:54" x14ac:dyDescent="0.3">
      <c r="BB12628" t="s">
        <v>75014</v>
      </c>
    </row>
    <row r="12629" spans="54:54" x14ac:dyDescent="0.3">
      <c r="BB12629" t="s">
        <v>1509</v>
      </c>
    </row>
    <row r="12630" spans="54:54" x14ac:dyDescent="0.3">
      <c r="BB12630" t="s">
        <v>75015</v>
      </c>
    </row>
    <row r="12631" spans="54:54" x14ac:dyDescent="0.3">
      <c r="BB12631" t="s">
        <v>75016</v>
      </c>
    </row>
    <row r="12632" spans="54:54" x14ac:dyDescent="0.3">
      <c r="BB12632" t="s">
        <v>75017</v>
      </c>
    </row>
    <row r="12633" spans="54:54" x14ac:dyDescent="0.3">
      <c r="BB12633" t="s">
        <v>75018</v>
      </c>
    </row>
    <row r="12634" spans="54:54" x14ac:dyDescent="0.3">
      <c r="BB12634" t="s">
        <v>52427</v>
      </c>
    </row>
    <row r="12635" spans="54:54" x14ac:dyDescent="0.3">
      <c r="BB12635" t="s">
        <v>75019</v>
      </c>
    </row>
    <row r="12636" spans="54:54" x14ac:dyDescent="0.3">
      <c r="BB12636" t="s">
        <v>75020</v>
      </c>
    </row>
    <row r="12637" spans="54:54" x14ac:dyDescent="0.3">
      <c r="BB12637" t="s">
        <v>75021</v>
      </c>
    </row>
    <row r="12638" spans="54:54" x14ac:dyDescent="0.3">
      <c r="BB12638" t="s">
        <v>75022</v>
      </c>
    </row>
    <row r="12639" spans="54:54" x14ac:dyDescent="0.3">
      <c r="BB12639" t="s">
        <v>75023</v>
      </c>
    </row>
    <row r="12640" spans="54:54" x14ac:dyDescent="0.3">
      <c r="BB12640" t="s">
        <v>75024</v>
      </c>
    </row>
    <row r="12641" spans="54:54" x14ac:dyDescent="0.3">
      <c r="BB12641" t="s">
        <v>75025</v>
      </c>
    </row>
    <row r="12642" spans="54:54" x14ac:dyDescent="0.3">
      <c r="BB12642" t="s">
        <v>75026</v>
      </c>
    </row>
    <row r="12643" spans="54:54" x14ac:dyDescent="0.3">
      <c r="BB12643" t="s">
        <v>75027</v>
      </c>
    </row>
    <row r="12644" spans="54:54" x14ac:dyDescent="0.3">
      <c r="BB12644" t="s">
        <v>75028</v>
      </c>
    </row>
    <row r="12645" spans="54:54" x14ac:dyDescent="0.3">
      <c r="BB12645" t="s">
        <v>75029</v>
      </c>
    </row>
    <row r="12646" spans="54:54" x14ac:dyDescent="0.3">
      <c r="BB12646" t="s">
        <v>75030</v>
      </c>
    </row>
    <row r="12647" spans="54:54" x14ac:dyDescent="0.3">
      <c r="BB12647" t="s">
        <v>75031</v>
      </c>
    </row>
    <row r="12648" spans="54:54" x14ac:dyDescent="0.3">
      <c r="BB12648" t="s">
        <v>75032</v>
      </c>
    </row>
    <row r="12649" spans="54:54" x14ac:dyDescent="0.3">
      <c r="BB12649" t="s">
        <v>75033</v>
      </c>
    </row>
    <row r="12650" spans="54:54" x14ac:dyDescent="0.3">
      <c r="BB12650" t="s">
        <v>75034</v>
      </c>
    </row>
    <row r="12651" spans="54:54" x14ac:dyDescent="0.3">
      <c r="BB12651" t="s">
        <v>75035</v>
      </c>
    </row>
    <row r="12652" spans="54:54" x14ac:dyDescent="0.3">
      <c r="BB12652" t="s">
        <v>75036</v>
      </c>
    </row>
    <row r="12653" spans="54:54" x14ac:dyDescent="0.3">
      <c r="BB12653" t="s">
        <v>75037</v>
      </c>
    </row>
    <row r="12654" spans="54:54" x14ac:dyDescent="0.3">
      <c r="BB12654" t="s">
        <v>75038</v>
      </c>
    </row>
    <row r="12655" spans="54:54" x14ac:dyDescent="0.3">
      <c r="BB12655" t="s">
        <v>75039</v>
      </c>
    </row>
    <row r="12656" spans="54:54" x14ac:dyDescent="0.3">
      <c r="BB12656" t="s">
        <v>75040</v>
      </c>
    </row>
    <row r="12657" spans="54:54" x14ac:dyDescent="0.3">
      <c r="BB12657" t="s">
        <v>75041</v>
      </c>
    </row>
    <row r="12658" spans="54:54" x14ac:dyDescent="0.3">
      <c r="BB12658" t="s">
        <v>75042</v>
      </c>
    </row>
    <row r="12659" spans="54:54" x14ac:dyDescent="0.3">
      <c r="BB12659" t="s">
        <v>75043</v>
      </c>
    </row>
    <row r="12660" spans="54:54" x14ac:dyDescent="0.3">
      <c r="BB12660" t="s">
        <v>75044</v>
      </c>
    </row>
    <row r="12661" spans="54:54" x14ac:dyDescent="0.3">
      <c r="BB12661" t="s">
        <v>75045</v>
      </c>
    </row>
    <row r="12662" spans="54:54" x14ac:dyDescent="0.3">
      <c r="BB12662" t="s">
        <v>75046</v>
      </c>
    </row>
    <row r="12663" spans="54:54" x14ac:dyDescent="0.3">
      <c r="BB12663" t="s">
        <v>75047</v>
      </c>
    </row>
    <row r="12664" spans="54:54" x14ac:dyDescent="0.3">
      <c r="BB12664" t="s">
        <v>75048</v>
      </c>
    </row>
    <row r="12665" spans="54:54" x14ac:dyDescent="0.3">
      <c r="BB12665" t="s">
        <v>75049</v>
      </c>
    </row>
    <row r="12666" spans="54:54" x14ac:dyDescent="0.3">
      <c r="BB12666" t="s">
        <v>75050</v>
      </c>
    </row>
    <row r="12667" spans="54:54" x14ac:dyDescent="0.3">
      <c r="BB12667" t="s">
        <v>75051</v>
      </c>
    </row>
    <row r="12668" spans="54:54" x14ac:dyDescent="0.3">
      <c r="BB12668" t="s">
        <v>75052</v>
      </c>
    </row>
    <row r="12669" spans="54:54" x14ac:dyDescent="0.3">
      <c r="BB12669" t="s">
        <v>75053</v>
      </c>
    </row>
    <row r="12670" spans="54:54" x14ac:dyDescent="0.3">
      <c r="BB12670" t="s">
        <v>75054</v>
      </c>
    </row>
    <row r="12671" spans="54:54" x14ac:dyDescent="0.3">
      <c r="BB12671" t="s">
        <v>75055</v>
      </c>
    </row>
    <row r="12672" spans="54:54" x14ac:dyDescent="0.3">
      <c r="BB12672" t="s">
        <v>75056</v>
      </c>
    </row>
    <row r="12673" spans="54:54" x14ac:dyDescent="0.3">
      <c r="BB12673" t="s">
        <v>75057</v>
      </c>
    </row>
    <row r="12674" spans="54:54" x14ac:dyDescent="0.3">
      <c r="BB12674" t="s">
        <v>75058</v>
      </c>
    </row>
    <row r="12675" spans="54:54" x14ac:dyDescent="0.3">
      <c r="BB12675" t="s">
        <v>75059</v>
      </c>
    </row>
    <row r="12676" spans="54:54" x14ac:dyDescent="0.3">
      <c r="BB12676" t="s">
        <v>75060</v>
      </c>
    </row>
    <row r="12677" spans="54:54" x14ac:dyDescent="0.3">
      <c r="BB12677" t="s">
        <v>75061</v>
      </c>
    </row>
    <row r="12678" spans="54:54" x14ac:dyDescent="0.3">
      <c r="BB12678" t="s">
        <v>75062</v>
      </c>
    </row>
    <row r="12679" spans="54:54" x14ac:dyDescent="0.3">
      <c r="BB12679" t="s">
        <v>75063</v>
      </c>
    </row>
    <row r="12680" spans="54:54" x14ac:dyDescent="0.3">
      <c r="BB12680" t="s">
        <v>75064</v>
      </c>
    </row>
    <row r="12681" spans="54:54" x14ac:dyDescent="0.3">
      <c r="BB12681" t="s">
        <v>75065</v>
      </c>
    </row>
    <row r="12682" spans="54:54" x14ac:dyDescent="0.3">
      <c r="BB12682" t="s">
        <v>75066</v>
      </c>
    </row>
    <row r="12683" spans="54:54" x14ac:dyDescent="0.3">
      <c r="BB12683" t="s">
        <v>75067</v>
      </c>
    </row>
    <row r="12684" spans="54:54" x14ac:dyDescent="0.3">
      <c r="BB12684" t="s">
        <v>75068</v>
      </c>
    </row>
    <row r="12685" spans="54:54" x14ac:dyDescent="0.3">
      <c r="BB12685" t="s">
        <v>75069</v>
      </c>
    </row>
    <row r="12686" spans="54:54" x14ac:dyDescent="0.3">
      <c r="BB12686" t="s">
        <v>75070</v>
      </c>
    </row>
    <row r="12687" spans="54:54" x14ac:dyDescent="0.3">
      <c r="BB12687" t="s">
        <v>75071</v>
      </c>
    </row>
    <row r="12688" spans="54:54" x14ac:dyDescent="0.3">
      <c r="BB12688" t="s">
        <v>75072</v>
      </c>
    </row>
    <row r="12689" spans="54:54" x14ac:dyDescent="0.3">
      <c r="BB12689" t="s">
        <v>75073</v>
      </c>
    </row>
    <row r="12690" spans="54:54" x14ac:dyDescent="0.3">
      <c r="BB12690" t="s">
        <v>75074</v>
      </c>
    </row>
    <row r="12691" spans="54:54" x14ac:dyDescent="0.3">
      <c r="BB12691" t="s">
        <v>75075</v>
      </c>
    </row>
    <row r="12692" spans="54:54" x14ac:dyDescent="0.3">
      <c r="BB12692" t="s">
        <v>75076</v>
      </c>
    </row>
    <row r="12693" spans="54:54" x14ac:dyDescent="0.3">
      <c r="BB12693" t="s">
        <v>75077</v>
      </c>
    </row>
    <row r="12694" spans="54:54" x14ac:dyDescent="0.3">
      <c r="BB12694" t="s">
        <v>75078</v>
      </c>
    </row>
    <row r="12695" spans="54:54" x14ac:dyDescent="0.3">
      <c r="BB12695" t="s">
        <v>75079</v>
      </c>
    </row>
    <row r="12696" spans="54:54" x14ac:dyDescent="0.3">
      <c r="BB12696" t="s">
        <v>75080</v>
      </c>
    </row>
    <row r="12697" spans="54:54" x14ac:dyDescent="0.3">
      <c r="BB12697" t="s">
        <v>75081</v>
      </c>
    </row>
    <row r="12698" spans="54:54" x14ac:dyDescent="0.3">
      <c r="BB12698" t="s">
        <v>75082</v>
      </c>
    </row>
    <row r="12699" spans="54:54" x14ac:dyDescent="0.3">
      <c r="BB12699" t="s">
        <v>75083</v>
      </c>
    </row>
    <row r="12700" spans="54:54" x14ac:dyDescent="0.3">
      <c r="BB12700" t="s">
        <v>75084</v>
      </c>
    </row>
    <row r="12701" spans="54:54" x14ac:dyDescent="0.3">
      <c r="BB12701" t="s">
        <v>75085</v>
      </c>
    </row>
    <row r="12702" spans="54:54" x14ac:dyDescent="0.3">
      <c r="BB12702" t="s">
        <v>75086</v>
      </c>
    </row>
    <row r="12703" spans="54:54" x14ac:dyDescent="0.3">
      <c r="BB12703" t="s">
        <v>75087</v>
      </c>
    </row>
    <row r="12704" spans="54:54" x14ac:dyDescent="0.3">
      <c r="BB12704" t="s">
        <v>75088</v>
      </c>
    </row>
    <row r="12705" spans="54:54" x14ac:dyDescent="0.3">
      <c r="BB12705" t="s">
        <v>75089</v>
      </c>
    </row>
    <row r="12706" spans="54:54" x14ac:dyDescent="0.3">
      <c r="BB12706" t="s">
        <v>75090</v>
      </c>
    </row>
    <row r="12707" spans="54:54" x14ac:dyDescent="0.3">
      <c r="BB12707" t="s">
        <v>75091</v>
      </c>
    </row>
    <row r="12708" spans="54:54" x14ac:dyDescent="0.3">
      <c r="BB12708" t="s">
        <v>75092</v>
      </c>
    </row>
    <row r="12709" spans="54:54" x14ac:dyDescent="0.3">
      <c r="BB12709" t="s">
        <v>75093</v>
      </c>
    </row>
    <row r="12710" spans="54:54" x14ac:dyDescent="0.3">
      <c r="BB12710" t="s">
        <v>75094</v>
      </c>
    </row>
    <row r="12711" spans="54:54" x14ac:dyDescent="0.3">
      <c r="BB12711" t="s">
        <v>75095</v>
      </c>
    </row>
    <row r="12712" spans="54:54" x14ac:dyDescent="0.3">
      <c r="BB12712" t="s">
        <v>75096</v>
      </c>
    </row>
    <row r="12713" spans="54:54" x14ac:dyDescent="0.3">
      <c r="BB12713" t="s">
        <v>75097</v>
      </c>
    </row>
    <row r="12714" spans="54:54" x14ac:dyDescent="0.3">
      <c r="BB12714" t="s">
        <v>75098</v>
      </c>
    </row>
    <row r="12715" spans="54:54" x14ac:dyDescent="0.3">
      <c r="BB12715" t="s">
        <v>75099</v>
      </c>
    </row>
    <row r="12716" spans="54:54" x14ac:dyDescent="0.3">
      <c r="BB12716" t="s">
        <v>75100</v>
      </c>
    </row>
    <row r="12717" spans="54:54" x14ac:dyDescent="0.3">
      <c r="BB12717" t="s">
        <v>75101</v>
      </c>
    </row>
    <row r="12718" spans="54:54" x14ac:dyDescent="0.3">
      <c r="BB12718" t="s">
        <v>75102</v>
      </c>
    </row>
    <row r="12719" spans="54:54" x14ac:dyDescent="0.3">
      <c r="BB12719" t="s">
        <v>75103</v>
      </c>
    </row>
    <row r="12720" spans="54:54" x14ac:dyDescent="0.3">
      <c r="BB12720" t="s">
        <v>75104</v>
      </c>
    </row>
    <row r="12721" spans="54:54" x14ac:dyDescent="0.3">
      <c r="BB12721" t="s">
        <v>75105</v>
      </c>
    </row>
    <row r="12722" spans="54:54" x14ac:dyDescent="0.3">
      <c r="BB12722" t="s">
        <v>75106</v>
      </c>
    </row>
    <row r="12723" spans="54:54" x14ac:dyDescent="0.3">
      <c r="BB12723" t="s">
        <v>75107</v>
      </c>
    </row>
    <row r="12724" spans="54:54" x14ac:dyDescent="0.3">
      <c r="BB12724" t="s">
        <v>75108</v>
      </c>
    </row>
    <row r="12725" spans="54:54" x14ac:dyDescent="0.3">
      <c r="BB12725" t="s">
        <v>75109</v>
      </c>
    </row>
    <row r="12726" spans="54:54" x14ac:dyDescent="0.3">
      <c r="BB12726" t="s">
        <v>75110</v>
      </c>
    </row>
    <row r="12727" spans="54:54" x14ac:dyDescent="0.3">
      <c r="BB12727" t="s">
        <v>75111</v>
      </c>
    </row>
    <row r="12728" spans="54:54" x14ac:dyDescent="0.3">
      <c r="BB12728" t="s">
        <v>75112</v>
      </c>
    </row>
    <row r="12729" spans="54:54" x14ac:dyDescent="0.3">
      <c r="BB12729" t="s">
        <v>75113</v>
      </c>
    </row>
    <row r="12730" spans="54:54" x14ac:dyDescent="0.3">
      <c r="BB12730" t="s">
        <v>75114</v>
      </c>
    </row>
    <row r="12731" spans="54:54" x14ac:dyDescent="0.3">
      <c r="BB12731" t="s">
        <v>75115</v>
      </c>
    </row>
    <row r="12732" spans="54:54" x14ac:dyDescent="0.3">
      <c r="BB12732" t="s">
        <v>75116</v>
      </c>
    </row>
    <row r="12733" spans="54:54" x14ac:dyDescent="0.3">
      <c r="BB12733" t="s">
        <v>75117</v>
      </c>
    </row>
    <row r="12734" spans="54:54" x14ac:dyDescent="0.3">
      <c r="BB12734" t="s">
        <v>75118</v>
      </c>
    </row>
    <row r="12735" spans="54:54" x14ac:dyDescent="0.3">
      <c r="BB12735" t="s">
        <v>75119</v>
      </c>
    </row>
    <row r="12736" spans="54:54" x14ac:dyDescent="0.3">
      <c r="BB12736" t="s">
        <v>75120</v>
      </c>
    </row>
    <row r="12737" spans="54:54" x14ac:dyDescent="0.3">
      <c r="BB12737" t="s">
        <v>75121</v>
      </c>
    </row>
    <row r="12738" spans="54:54" x14ac:dyDescent="0.3">
      <c r="BB12738" t="s">
        <v>75122</v>
      </c>
    </row>
    <row r="12739" spans="54:54" x14ac:dyDescent="0.3">
      <c r="BB12739" t="s">
        <v>75123</v>
      </c>
    </row>
    <row r="12740" spans="54:54" x14ac:dyDescent="0.3">
      <c r="BB12740" t="s">
        <v>75124</v>
      </c>
    </row>
    <row r="12741" spans="54:54" x14ac:dyDescent="0.3">
      <c r="BB12741" t="s">
        <v>75125</v>
      </c>
    </row>
    <row r="12742" spans="54:54" x14ac:dyDescent="0.3">
      <c r="BB12742" t="s">
        <v>75126</v>
      </c>
    </row>
    <row r="12743" spans="54:54" x14ac:dyDescent="0.3">
      <c r="BB12743" t="s">
        <v>75127</v>
      </c>
    </row>
    <row r="12744" spans="54:54" x14ac:dyDescent="0.3">
      <c r="BB12744" t="s">
        <v>75128</v>
      </c>
    </row>
    <row r="12745" spans="54:54" x14ac:dyDescent="0.3">
      <c r="BB12745" t="s">
        <v>75129</v>
      </c>
    </row>
    <row r="12746" spans="54:54" x14ac:dyDescent="0.3">
      <c r="BB12746" t="s">
        <v>75130</v>
      </c>
    </row>
    <row r="12747" spans="54:54" x14ac:dyDescent="0.3">
      <c r="BB12747" t="s">
        <v>75131</v>
      </c>
    </row>
    <row r="12748" spans="54:54" x14ac:dyDescent="0.3">
      <c r="BB12748" t="s">
        <v>75132</v>
      </c>
    </row>
    <row r="12749" spans="54:54" x14ac:dyDescent="0.3">
      <c r="BB12749" t="s">
        <v>75133</v>
      </c>
    </row>
    <row r="12750" spans="54:54" x14ac:dyDescent="0.3">
      <c r="BB12750" t="s">
        <v>75134</v>
      </c>
    </row>
    <row r="12751" spans="54:54" x14ac:dyDescent="0.3">
      <c r="BB12751" t="s">
        <v>75135</v>
      </c>
    </row>
    <row r="12752" spans="54:54" x14ac:dyDescent="0.3">
      <c r="BB12752" t="s">
        <v>75136</v>
      </c>
    </row>
    <row r="12753" spans="54:54" x14ac:dyDescent="0.3">
      <c r="BB12753" t="s">
        <v>1522</v>
      </c>
    </row>
    <row r="12754" spans="54:54" x14ac:dyDescent="0.3">
      <c r="BB12754" t="s">
        <v>75137</v>
      </c>
    </row>
    <row r="12755" spans="54:54" x14ac:dyDescent="0.3">
      <c r="BB12755" t="s">
        <v>75138</v>
      </c>
    </row>
    <row r="12756" spans="54:54" x14ac:dyDescent="0.3">
      <c r="BB12756" t="s">
        <v>75139</v>
      </c>
    </row>
    <row r="12757" spans="54:54" x14ac:dyDescent="0.3">
      <c r="BB12757" t="s">
        <v>75140</v>
      </c>
    </row>
    <row r="12758" spans="54:54" x14ac:dyDescent="0.3">
      <c r="BB12758" t="s">
        <v>75141</v>
      </c>
    </row>
    <row r="12759" spans="54:54" x14ac:dyDescent="0.3">
      <c r="BB12759" t="s">
        <v>75142</v>
      </c>
    </row>
    <row r="12760" spans="54:54" x14ac:dyDescent="0.3">
      <c r="BB12760" t="s">
        <v>75143</v>
      </c>
    </row>
    <row r="12761" spans="54:54" x14ac:dyDescent="0.3">
      <c r="BB12761" t="s">
        <v>75144</v>
      </c>
    </row>
    <row r="12762" spans="54:54" x14ac:dyDescent="0.3">
      <c r="BB12762" t="s">
        <v>75145</v>
      </c>
    </row>
    <row r="12763" spans="54:54" x14ac:dyDescent="0.3">
      <c r="BB12763" t="s">
        <v>75146</v>
      </c>
    </row>
    <row r="12764" spans="54:54" x14ac:dyDescent="0.3">
      <c r="BB12764" t="s">
        <v>75147</v>
      </c>
    </row>
    <row r="12765" spans="54:54" x14ac:dyDescent="0.3">
      <c r="BB12765" t="s">
        <v>75148</v>
      </c>
    </row>
    <row r="12766" spans="54:54" x14ac:dyDescent="0.3">
      <c r="BB12766" t="s">
        <v>75149</v>
      </c>
    </row>
    <row r="12767" spans="54:54" x14ac:dyDescent="0.3">
      <c r="BB12767" t="s">
        <v>75150</v>
      </c>
    </row>
    <row r="12768" spans="54:54" x14ac:dyDescent="0.3">
      <c r="BB12768" t="s">
        <v>75151</v>
      </c>
    </row>
    <row r="12769" spans="54:54" x14ac:dyDescent="0.3">
      <c r="BB12769" t="s">
        <v>75152</v>
      </c>
    </row>
    <row r="12770" spans="54:54" x14ac:dyDescent="0.3">
      <c r="BB12770" t="s">
        <v>75153</v>
      </c>
    </row>
    <row r="12771" spans="54:54" x14ac:dyDescent="0.3">
      <c r="BB12771" t="s">
        <v>75154</v>
      </c>
    </row>
    <row r="12772" spans="54:54" x14ac:dyDescent="0.3">
      <c r="BB12772" t="s">
        <v>75155</v>
      </c>
    </row>
    <row r="12773" spans="54:54" x14ac:dyDescent="0.3">
      <c r="BB12773" t="s">
        <v>75156</v>
      </c>
    </row>
    <row r="12774" spans="54:54" x14ac:dyDescent="0.3">
      <c r="BB12774" t="s">
        <v>75157</v>
      </c>
    </row>
    <row r="12775" spans="54:54" x14ac:dyDescent="0.3">
      <c r="BB12775" t="s">
        <v>75158</v>
      </c>
    </row>
    <row r="12776" spans="54:54" x14ac:dyDescent="0.3">
      <c r="BB12776" t="s">
        <v>75159</v>
      </c>
    </row>
    <row r="12777" spans="54:54" x14ac:dyDescent="0.3">
      <c r="BB12777" t="s">
        <v>75160</v>
      </c>
    </row>
    <row r="12778" spans="54:54" x14ac:dyDescent="0.3">
      <c r="BB12778" t="s">
        <v>75161</v>
      </c>
    </row>
    <row r="12779" spans="54:54" x14ac:dyDescent="0.3">
      <c r="BB12779" t="s">
        <v>75162</v>
      </c>
    </row>
    <row r="12780" spans="54:54" x14ac:dyDescent="0.3">
      <c r="BB12780" t="s">
        <v>75163</v>
      </c>
    </row>
    <row r="12781" spans="54:54" x14ac:dyDescent="0.3">
      <c r="BB12781" t="s">
        <v>75164</v>
      </c>
    </row>
    <row r="12782" spans="54:54" x14ac:dyDescent="0.3">
      <c r="BB12782" t="s">
        <v>75165</v>
      </c>
    </row>
    <row r="12783" spans="54:54" x14ac:dyDescent="0.3">
      <c r="BB12783" t="s">
        <v>75166</v>
      </c>
    </row>
    <row r="12784" spans="54:54" x14ac:dyDescent="0.3">
      <c r="BB12784" t="s">
        <v>75167</v>
      </c>
    </row>
    <row r="12785" spans="54:54" x14ac:dyDescent="0.3">
      <c r="BB12785" t="s">
        <v>75168</v>
      </c>
    </row>
    <row r="12786" spans="54:54" x14ac:dyDescent="0.3">
      <c r="BB12786" t="s">
        <v>75169</v>
      </c>
    </row>
    <row r="12787" spans="54:54" x14ac:dyDescent="0.3">
      <c r="BB12787" t="s">
        <v>75170</v>
      </c>
    </row>
    <row r="12788" spans="54:54" x14ac:dyDescent="0.3">
      <c r="BB12788" t="s">
        <v>75171</v>
      </c>
    </row>
    <row r="12789" spans="54:54" x14ac:dyDescent="0.3">
      <c r="BB12789" t="s">
        <v>75172</v>
      </c>
    </row>
    <row r="12790" spans="54:54" x14ac:dyDescent="0.3">
      <c r="BB12790" t="s">
        <v>75173</v>
      </c>
    </row>
    <row r="12791" spans="54:54" x14ac:dyDescent="0.3">
      <c r="BB12791" t="s">
        <v>75174</v>
      </c>
    </row>
    <row r="12792" spans="54:54" x14ac:dyDescent="0.3">
      <c r="BB12792" t="s">
        <v>75175</v>
      </c>
    </row>
    <row r="12793" spans="54:54" x14ac:dyDescent="0.3">
      <c r="BB12793" t="s">
        <v>75176</v>
      </c>
    </row>
    <row r="12794" spans="54:54" x14ac:dyDescent="0.3">
      <c r="BB12794" t="s">
        <v>75177</v>
      </c>
    </row>
    <row r="12795" spans="54:54" x14ac:dyDescent="0.3">
      <c r="BB12795" t="s">
        <v>75178</v>
      </c>
    </row>
    <row r="12796" spans="54:54" x14ac:dyDescent="0.3">
      <c r="BB12796" t="s">
        <v>75179</v>
      </c>
    </row>
    <row r="12797" spans="54:54" x14ac:dyDescent="0.3">
      <c r="BB12797" t="s">
        <v>75180</v>
      </c>
    </row>
    <row r="12798" spans="54:54" x14ac:dyDescent="0.3">
      <c r="BB12798" t="s">
        <v>75181</v>
      </c>
    </row>
    <row r="12799" spans="54:54" x14ac:dyDescent="0.3">
      <c r="BB12799" t="s">
        <v>75182</v>
      </c>
    </row>
    <row r="12800" spans="54:54" x14ac:dyDescent="0.3">
      <c r="BB12800" t="s">
        <v>75183</v>
      </c>
    </row>
    <row r="12801" spans="54:54" x14ac:dyDescent="0.3">
      <c r="BB12801" t="s">
        <v>75184</v>
      </c>
    </row>
    <row r="12802" spans="54:54" x14ac:dyDescent="0.3">
      <c r="BB12802" t="s">
        <v>75185</v>
      </c>
    </row>
    <row r="12803" spans="54:54" x14ac:dyDescent="0.3">
      <c r="BB12803" t="s">
        <v>75186</v>
      </c>
    </row>
    <row r="12804" spans="54:54" x14ac:dyDescent="0.3">
      <c r="BB12804" t="s">
        <v>75187</v>
      </c>
    </row>
    <row r="12805" spans="54:54" x14ac:dyDescent="0.3">
      <c r="BB12805" t="s">
        <v>75188</v>
      </c>
    </row>
    <row r="12806" spans="54:54" x14ac:dyDescent="0.3">
      <c r="BB12806" t="s">
        <v>75189</v>
      </c>
    </row>
    <row r="12807" spans="54:54" x14ac:dyDescent="0.3">
      <c r="BB12807" t="s">
        <v>75190</v>
      </c>
    </row>
    <row r="12808" spans="54:54" x14ac:dyDescent="0.3">
      <c r="BB12808" t="s">
        <v>75191</v>
      </c>
    </row>
    <row r="12809" spans="54:54" x14ac:dyDescent="0.3">
      <c r="BB12809" t="s">
        <v>75192</v>
      </c>
    </row>
    <row r="12810" spans="54:54" x14ac:dyDescent="0.3">
      <c r="BB12810" t="s">
        <v>75193</v>
      </c>
    </row>
    <row r="12811" spans="54:54" x14ac:dyDescent="0.3">
      <c r="BB12811" t="s">
        <v>75194</v>
      </c>
    </row>
    <row r="12812" spans="54:54" x14ac:dyDescent="0.3">
      <c r="BB12812" t="s">
        <v>75195</v>
      </c>
    </row>
    <row r="12813" spans="54:54" x14ac:dyDescent="0.3">
      <c r="BB12813" t="s">
        <v>75196</v>
      </c>
    </row>
    <row r="12814" spans="54:54" x14ac:dyDescent="0.3">
      <c r="BB12814" t="s">
        <v>75197</v>
      </c>
    </row>
    <row r="12815" spans="54:54" x14ac:dyDescent="0.3">
      <c r="BB12815" t="s">
        <v>75198</v>
      </c>
    </row>
    <row r="12816" spans="54:54" x14ac:dyDescent="0.3">
      <c r="BB12816" t="s">
        <v>75199</v>
      </c>
    </row>
    <row r="12817" spans="54:54" x14ac:dyDescent="0.3">
      <c r="BB12817" t="s">
        <v>75200</v>
      </c>
    </row>
    <row r="12818" spans="54:54" x14ac:dyDescent="0.3">
      <c r="BB12818" t="s">
        <v>75201</v>
      </c>
    </row>
    <row r="12819" spans="54:54" x14ac:dyDescent="0.3">
      <c r="BB12819" t="s">
        <v>75202</v>
      </c>
    </row>
    <row r="12820" spans="54:54" x14ac:dyDescent="0.3">
      <c r="BB12820" t="s">
        <v>75203</v>
      </c>
    </row>
    <row r="12821" spans="54:54" x14ac:dyDescent="0.3">
      <c r="BB12821" t="s">
        <v>75204</v>
      </c>
    </row>
    <row r="12822" spans="54:54" x14ac:dyDescent="0.3">
      <c r="BB12822" t="s">
        <v>75205</v>
      </c>
    </row>
    <row r="12823" spans="54:54" x14ac:dyDescent="0.3">
      <c r="BB12823" t="s">
        <v>75206</v>
      </c>
    </row>
    <row r="12824" spans="54:54" x14ac:dyDescent="0.3">
      <c r="BB12824" t="s">
        <v>75207</v>
      </c>
    </row>
    <row r="12825" spans="54:54" x14ac:dyDescent="0.3">
      <c r="BB12825" t="s">
        <v>75208</v>
      </c>
    </row>
    <row r="12826" spans="54:54" x14ac:dyDescent="0.3">
      <c r="BB12826" t="s">
        <v>75209</v>
      </c>
    </row>
    <row r="12827" spans="54:54" x14ac:dyDescent="0.3">
      <c r="BB12827" t="s">
        <v>75210</v>
      </c>
    </row>
    <row r="12828" spans="54:54" x14ac:dyDescent="0.3">
      <c r="BB12828" t="s">
        <v>75211</v>
      </c>
    </row>
    <row r="12829" spans="54:54" x14ac:dyDescent="0.3">
      <c r="BB12829" t="s">
        <v>75212</v>
      </c>
    </row>
    <row r="12830" spans="54:54" x14ac:dyDescent="0.3">
      <c r="BB12830" t="s">
        <v>75213</v>
      </c>
    </row>
    <row r="12831" spans="54:54" x14ac:dyDescent="0.3">
      <c r="BB12831" t="s">
        <v>75214</v>
      </c>
    </row>
    <row r="12832" spans="54:54" x14ac:dyDescent="0.3">
      <c r="BB12832" t="s">
        <v>75215</v>
      </c>
    </row>
    <row r="12833" spans="54:54" x14ac:dyDescent="0.3">
      <c r="BB12833" t="s">
        <v>75216</v>
      </c>
    </row>
    <row r="12834" spans="54:54" x14ac:dyDescent="0.3">
      <c r="BB12834" t="s">
        <v>75217</v>
      </c>
    </row>
    <row r="12835" spans="54:54" x14ac:dyDescent="0.3">
      <c r="BB12835" t="s">
        <v>75218</v>
      </c>
    </row>
    <row r="12836" spans="54:54" x14ac:dyDescent="0.3">
      <c r="BB12836" t="s">
        <v>75219</v>
      </c>
    </row>
    <row r="12837" spans="54:54" x14ac:dyDescent="0.3">
      <c r="BB12837" t="s">
        <v>75220</v>
      </c>
    </row>
    <row r="12838" spans="54:54" x14ac:dyDescent="0.3">
      <c r="BB12838" t="s">
        <v>75221</v>
      </c>
    </row>
    <row r="12839" spans="54:54" x14ac:dyDescent="0.3">
      <c r="BB12839" t="s">
        <v>75222</v>
      </c>
    </row>
    <row r="12840" spans="54:54" x14ac:dyDescent="0.3">
      <c r="BB12840" t="s">
        <v>75223</v>
      </c>
    </row>
    <row r="12841" spans="54:54" x14ac:dyDescent="0.3">
      <c r="BB12841" t="s">
        <v>75224</v>
      </c>
    </row>
    <row r="12842" spans="54:54" x14ac:dyDescent="0.3">
      <c r="BB12842" t="s">
        <v>75225</v>
      </c>
    </row>
    <row r="12843" spans="54:54" x14ac:dyDescent="0.3">
      <c r="BB12843" t="s">
        <v>75226</v>
      </c>
    </row>
    <row r="12844" spans="54:54" x14ac:dyDescent="0.3">
      <c r="BB12844" t="s">
        <v>75227</v>
      </c>
    </row>
    <row r="12845" spans="54:54" x14ac:dyDescent="0.3">
      <c r="BB12845" t="s">
        <v>75228</v>
      </c>
    </row>
    <row r="12846" spans="54:54" x14ac:dyDescent="0.3">
      <c r="BB12846" t="s">
        <v>75229</v>
      </c>
    </row>
    <row r="12847" spans="54:54" x14ac:dyDescent="0.3">
      <c r="BB12847" t="s">
        <v>75230</v>
      </c>
    </row>
    <row r="12848" spans="54:54" x14ac:dyDescent="0.3">
      <c r="BB12848" t="s">
        <v>75231</v>
      </c>
    </row>
    <row r="12849" spans="54:54" x14ac:dyDescent="0.3">
      <c r="BB12849" t="s">
        <v>75232</v>
      </c>
    </row>
    <row r="12850" spans="54:54" x14ac:dyDescent="0.3">
      <c r="BB12850" t="s">
        <v>75233</v>
      </c>
    </row>
    <row r="12851" spans="54:54" x14ac:dyDescent="0.3">
      <c r="BB12851" t="s">
        <v>75234</v>
      </c>
    </row>
    <row r="12852" spans="54:54" x14ac:dyDescent="0.3">
      <c r="BB12852" t="s">
        <v>75235</v>
      </c>
    </row>
    <row r="12853" spans="54:54" x14ac:dyDescent="0.3">
      <c r="BB12853" t="s">
        <v>75236</v>
      </c>
    </row>
    <row r="12854" spans="54:54" x14ac:dyDescent="0.3">
      <c r="BB12854" t="s">
        <v>75237</v>
      </c>
    </row>
    <row r="12855" spans="54:54" x14ac:dyDescent="0.3">
      <c r="BB12855" t="s">
        <v>75238</v>
      </c>
    </row>
    <row r="12856" spans="54:54" x14ac:dyDescent="0.3">
      <c r="BB12856" t="s">
        <v>75239</v>
      </c>
    </row>
    <row r="12857" spans="54:54" x14ac:dyDescent="0.3">
      <c r="BB12857" t="s">
        <v>75240</v>
      </c>
    </row>
    <row r="12858" spans="54:54" x14ac:dyDescent="0.3">
      <c r="BB12858" t="s">
        <v>75241</v>
      </c>
    </row>
    <row r="12859" spans="54:54" x14ac:dyDescent="0.3">
      <c r="BB12859" t="s">
        <v>75242</v>
      </c>
    </row>
    <row r="12860" spans="54:54" x14ac:dyDescent="0.3">
      <c r="BB12860" t="s">
        <v>75243</v>
      </c>
    </row>
    <row r="12861" spans="54:54" x14ac:dyDescent="0.3">
      <c r="BB12861" t="s">
        <v>75244</v>
      </c>
    </row>
    <row r="12862" spans="54:54" x14ac:dyDescent="0.3">
      <c r="BB12862" t="s">
        <v>75245</v>
      </c>
    </row>
    <row r="12863" spans="54:54" x14ac:dyDescent="0.3">
      <c r="BB12863" t="s">
        <v>75246</v>
      </c>
    </row>
    <row r="12864" spans="54:54" x14ac:dyDescent="0.3">
      <c r="BB12864" t="s">
        <v>75247</v>
      </c>
    </row>
    <row r="12865" spans="54:54" x14ac:dyDescent="0.3">
      <c r="BB12865" t="s">
        <v>52966</v>
      </c>
    </row>
    <row r="12866" spans="54:54" x14ac:dyDescent="0.3">
      <c r="BB12866" t="s">
        <v>75248</v>
      </c>
    </row>
    <row r="12867" spans="54:54" x14ac:dyDescent="0.3">
      <c r="BB12867" t="s">
        <v>75249</v>
      </c>
    </row>
    <row r="12868" spans="54:54" x14ac:dyDescent="0.3">
      <c r="BB12868" t="s">
        <v>75250</v>
      </c>
    </row>
    <row r="12869" spans="54:54" x14ac:dyDescent="0.3">
      <c r="BB12869" t="s">
        <v>75251</v>
      </c>
    </row>
    <row r="12870" spans="54:54" x14ac:dyDescent="0.3">
      <c r="BB12870" t="s">
        <v>75252</v>
      </c>
    </row>
    <row r="12871" spans="54:54" x14ac:dyDescent="0.3">
      <c r="BB12871" t="s">
        <v>75253</v>
      </c>
    </row>
    <row r="12872" spans="54:54" x14ac:dyDescent="0.3">
      <c r="BB12872" t="s">
        <v>75254</v>
      </c>
    </row>
    <row r="12873" spans="54:54" x14ac:dyDescent="0.3">
      <c r="BB12873" t="s">
        <v>75255</v>
      </c>
    </row>
    <row r="12874" spans="54:54" x14ac:dyDescent="0.3">
      <c r="BB12874" t="s">
        <v>75256</v>
      </c>
    </row>
    <row r="12875" spans="54:54" x14ac:dyDescent="0.3">
      <c r="BB12875" t="s">
        <v>75257</v>
      </c>
    </row>
    <row r="12876" spans="54:54" x14ac:dyDescent="0.3">
      <c r="BB12876" t="s">
        <v>75258</v>
      </c>
    </row>
    <row r="12877" spans="54:54" x14ac:dyDescent="0.3">
      <c r="BB12877" t="s">
        <v>75259</v>
      </c>
    </row>
    <row r="12878" spans="54:54" x14ac:dyDescent="0.3">
      <c r="BB12878" t="s">
        <v>75260</v>
      </c>
    </row>
    <row r="12879" spans="54:54" x14ac:dyDescent="0.3">
      <c r="BB12879" t="s">
        <v>75261</v>
      </c>
    </row>
    <row r="12880" spans="54:54" x14ac:dyDescent="0.3">
      <c r="BB12880" t="s">
        <v>75262</v>
      </c>
    </row>
    <row r="12881" spans="54:54" x14ac:dyDescent="0.3">
      <c r="BB12881" t="s">
        <v>75263</v>
      </c>
    </row>
    <row r="12882" spans="54:54" x14ac:dyDescent="0.3">
      <c r="BB12882" t="s">
        <v>75264</v>
      </c>
    </row>
    <row r="12883" spans="54:54" x14ac:dyDescent="0.3">
      <c r="BB12883" t="s">
        <v>75265</v>
      </c>
    </row>
    <row r="12884" spans="54:54" x14ac:dyDescent="0.3">
      <c r="BB12884" t="s">
        <v>75266</v>
      </c>
    </row>
    <row r="12885" spans="54:54" x14ac:dyDescent="0.3">
      <c r="BB12885" t="s">
        <v>75267</v>
      </c>
    </row>
    <row r="12886" spans="54:54" x14ac:dyDescent="0.3">
      <c r="BB12886" t="s">
        <v>75268</v>
      </c>
    </row>
    <row r="12887" spans="54:54" x14ac:dyDescent="0.3">
      <c r="BB12887" t="s">
        <v>75269</v>
      </c>
    </row>
    <row r="12888" spans="54:54" x14ac:dyDescent="0.3">
      <c r="BB12888" t="s">
        <v>75270</v>
      </c>
    </row>
    <row r="12889" spans="54:54" x14ac:dyDescent="0.3">
      <c r="BB12889" t="s">
        <v>75271</v>
      </c>
    </row>
    <row r="12890" spans="54:54" x14ac:dyDescent="0.3">
      <c r="BB12890" t="s">
        <v>75272</v>
      </c>
    </row>
    <row r="12891" spans="54:54" x14ac:dyDescent="0.3">
      <c r="BB12891" t="s">
        <v>75273</v>
      </c>
    </row>
    <row r="12892" spans="54:54" x14ac:dyDescent="0.3">
      <c r="BB12892" t="s">
        <v>75274</v>
      </c>
    </row>
    <row r="12893" spans="54:54" x14ac:dyDescent="0.3">
      <c r="BB12893" t="s">
        <v>75275</v>
      </c>
    </row>
    <row r="12894" spans="54:54" x14ac:dyDescent="0.3">
      <c r="BB12894" t="s">
        <v>75276</v>
      </c>
    </row>
    <row r="12895" spans="54:54" x14ac:dyDescent="0.3">
      <c r="BB12895" t="s">
        <v>75277</v>
      </c>
    </row>
    <row r="12896" spans="54:54" x14ac:dyDescent="0.3">
      <c r="BB12896" t="s">
        <v>75278</v>
      </c>
    </row>
    <row r="12897" spans="54:54" x14ac:dyDescent="0.3">
      <c r="BB12897" t="s">
        <v>75279</v>
      </c>
    </row>
    <row r="12898" spans="54:54" x14ac:dyDescent="0.3">
      <c r="BB12898" t="s">
        <v>75280</v>
      </c>
    </row>
    <row r="12899" spans="54:54" x14ac:dyDescent="0.3">
      <c r="BB12899" t="s">
        <v>75281</v>
      </c>
    </row>
    <row r="12900" spans="54:54" x14ac:dyDescent="0.3">
      <c r="BB12900" t="s">
        <v>75282</v>
      </c>
    </row>
    <row r="12901" spans="54:54" x14ac:dyDescent="0.3">
      <c r="BB12901" t="s">
        <v>75283</v>
      </c>
    </row>
    <row r="12902" spans="54:54" x14ac:dyDescent="0.3">
      <c r="BB12902" t="s">
        <v>75284</v>
      </c>
    </row>
    <row r="12903" spans="54:54" x14ac:dyDescent="0.3">
      <c r="BB12903" t="s">
        <v>75285</v>
      </c>
    </row>
    <row r="12904" spans="54:54" x14ac:dyDescent="0.3">
      <c r="BB12904" t="s">
        <v>75286</v>
      </c>
    </row>
    <row r="12905" spans="54:54" x14ac:dyDescent="0.3">
      <c r="BB12905" t="s">
        <v>75287</v>
      </c>
    </row>
    <row r="12906" spans="54:54" x14ac:dyDescent="0.3">
      <c r="BB12906" t="s">
        <v>75288</v>
      </c>
    </row>
    <row r="12907" spans="54:54" x14ac:dyDescent="0.3">
      <c r="BB12907" t="s">
        <v>75289</v>
      </c>
    </row>
    <row r="12908" spans="54:54" x14ac:dyDescent="0.3">
      <c r="BB12908" t="s">
        <v>75290</v>
      </c>
    </row>
    <row r="12909" spans="54:54" x14ac:dyDescent="0.3">
      <c r="BB12909" t="s">
        <v>75291</v>
      </c>
    </row>
    <row r="12910" spans="54:54" x14ac:dyDescent="0.3">
      <c r="BB12910" t="s">
        <v>75292</v>
      </c>
    </row>
    <row r="12911" spans="54:54" x14ac:dyDescent="0.3">
      <c r="BB12911" t="s">
        <v>75293</v>
      </c>
    </row>
    <row r="12912" spans="54:54" x14ac:dyDescent="0.3">
      <c r="BB12912" t="s">
        <v>75294</v>
      </c>
    </row>
    <row r="12913" spans="54:54" x14ac:dyDescent="0.3">
      <c r="BB12913" t="s">
        <v>75295</v>
      </c>
    </row>
    <row r="12914" spans="54:54" x14ac:dyDescent="0.3">
      <c r="BB12914" t="s">
        <v>75296</v>
      </c>
    </row>
    <row r="12915" spans="54:54" x14ac:dyDescent="0.3">
      <c r="BB12915" t="s">
        <v>75297</v>
      </c>
    </row>
    <row r="12916" spans="54:54" x14ac:dyDescent="0.3">
      <c r="BB12916" t="s">
        <v>75298</v>
      </c>
    </row>
    <row r="12917" spans="54:54" x14ac:dyDescent="0.3">
      <c r="BB12917" t="s">
        <v>75299</v>
      </c>
    </row>
    <row r="12918" spans="54:54" x14ac:dyDescent="0.3">
      <c r="BB12918" t="s">
        <v>75300</v>
      </c>
    </row>
    <row r="12919" spans="54:54" x14ac:dyDescent="0.3">
      <c r="BB12919" t="s">
        <v>75301</v>
      </c>
    </row>
    <row r="12920" spans="54:54" x14ac:dyDescent="0.3">
      <c r="BB12920" t="s">
        <v>75302</v>
      </c>
    </row>
    <row r="12921" spans="54:54" x14ac:dyDescent="0.3">
      <c r="BB12921" t="s">
        <v>75303</v>
      </c>
    </row>
    <row r="12922" spans="54:54" x14ac:dyDescent="0.3">
      <c r="BB12922" t="s">
        <v>75304</v>
      </c>
    </row>
    <row r="12923" spans="54:54" x14ac:dyDescent="0.3">
      <c r="BB12923" t="s">
        <v>75305</v>
      </c>
    </row>
    <row r="12924" spans="54:54" x14ac:dyDescent="0.3">
      <c r="BB12924" t="s">
        <v>75306</v>
      </c>
    </row>
    <row r="12925" spans="54:54" x14ac:dyDescent="0.3">
      <c r="BB12925" t="s">
        <v>75307</v>
      </c>
    </row>
    <row r="12926" spans="54:54" x14ac:dyDescent="0.3">
      <c r="BB12926" t="s">
        <v>75308</v>
      </c>
    </row>
    <row r="12927" spans="54:54" x14ac:dyDescent="0.3">
      <c r="BB12927" t="s">
        <v>75309</v>
      </c>
    </row>
    <row r="12928" spans="54:54" x14ac:dyDescent="0.3">
      <c r="BB12928" t="s">
        <v>75310</v>
      </c>
    </row>
    <row r="12929" spans="54:54" x14ac:dyDescent="0.3">
      <c r="BB12929" t="s">
        <v>75311</v>
      </c>
    </row>
    <row r="12930" spans="54:54" x14ac:dyDescent="0.3">
      <c r="BB12930" t="s">
        <v>75312</v>
      </c>
    </row>
    <row r="12931" spans="54:54" x14ac:dyDescent="0.3">
      <c r="BB12931" t="s">
        <v>75313</v>
      </c>
    </row>
    <row r="12932" spans="54:54" x14ac:dyDescent="0.3">
      <c r="BB12932" t="s">
        <v>75314</v>
      </c>
    </row>
    <row r="12933" spans="54:54" x14ac:dyDescent="0.3">
      <c r="BB12933" t="s">
        <v>75315</v>
      </c>
    </row>
    <row r="12934" spans="54:54" x14ac:dyDescent="0.3">
      <c r="BB12934" t="s">
        <v>75316</v>
      </c>
    </row>
    <row r="12935" spans="54:54" x14ac:dyDescent="0.3">
      <c r="BB12935" t="s">
        <v>75317</v>
      </c>
    </row>
    <row r="12936" spans="54:54" x14ac:dyDescent="0.3">
      <c r="BB12936" t="s">
        <v>75318</v>
      </c>
    </row>
    <row r="12937" spans="54:54" x14ac:dyDescent="0.3">
      <c r="BB12937" t="s">
        <v>75319</v>
      </c>
    </row>
    <row r="12938" spans="54:54" x14ac:dyDescent="0.3">
      <c r="BB12938" t="s">
        <v>75320</v>
      </c>
    </row>
    <row r="12939" spans="54:54" x14ac:dyDescent="0.3">
      <c r="BB12939" t="s">
        <v>75321</v>
      </c>
    </row>
    <row r="12940" spans="54:54" x14ac:dyDescent="0.3">
      <c r="BB12940" t="s">
        <v>75322</v>
      </c>
    </row>
    <row r="12941" spans="54:54" x14ac:dyDescent="0.3">
      <c r="BB12941" t="s">
        <v>75323</v>
      </c>
    </row>
    <row r="12942" spans="54:54" x14ac:dyDescent="0.3">
      <c r="BB12942" t="s">
        <v>75324</v>
      </c>
    </row>
    <row r="12943" spans="54:54" x14ac:dyDescent="0.3">
      <c r="BB12943" t="s">
        <v>75325</v>
      </c>
    </row>
    <row r="12944" spans="54:54" x14ac:dyDescent="0.3">
      <c r="BB12944" t="s">
        <v>75326</v>
      </c>
    </row>
    <row r="12945" spans="54:54" x14ac:dyDescent="0.3">
      <c r="BB12945" t="s">
        <v>75327</v>
      </c>
    </row>
    <row r="12946" spans="54:54" x14ac:dyDescent="0.3">
      <c r="BB12946" t="s">
        <v>75328</v>
      </c>
    </row>
    <row r="12947" spans="54:54" x14ac:dyDescent="0.3">
      <c r="BB12947" t="s">
        <v>75329</v>
      </c>
    </row>
    <row r="12948" spans="54:54" x14ac:dyDescent="0.3">
      <c r="BB12948" t="s">
        <v>75330</v>
      </c>
    </row>
    <row r="12949" spans="54:54" x14ac:dyDescent="0.3">
      <c r="BB12949" t="s">
        <v>75331</v>
      </c>
    </row>
    <row r="12950" spans="54:54" x14ac:dyDescent="0.3">
      <c r="BB12950" t="s">
        <v>75332</v>
      </c>
    </row>
    <row r="12951" spans="54:54" x14ac:dyDescent="0.3">
      <c r="BB12951" t="s">
        <v>75333</v>
      </c>
    </row>
    <row r="12952" spans="54:54" x14ac:dyDescent="0.3">
      <c r="BB12952" t="s">
        <v>75334</v>
      </c>
    </row>
    <row r="12953" spans="54:54" x14ac:dyDescent="0.3">
      <c r="BB12953" t="s">
        <v>75335</v>
      </c>
    </row>
    <row r="12954" spans="54:54" x14ac:dyDescent="0.3">
      <c r="BB12954" t="s">
        <v>75336</v>
      </c>
    </row>
    <row r="12955" spans="54:54" x14ac:dyDescent="0.3">
      <c r="BB12955" t="s">
        <v>75337</v>
      </c>
    </row>
    <row r="12956" spans="54:54" x14ac:dyDescent="0.3">
      <c r="BB12956" t="s">
        <v>75338</v>
      </c>
    </row>
    <row r="12957" spans="54:54" x14ac:dyDescent="0.3">
      <c r="BB12957" t="s">
        <v>75339</v>
      </c>
    </row>
    <row r="12958" spans="54:54" x14ac:dyDescent="0.3">
      <c r="BB12958" t="s">
        <v>75340</v>
      </c>
    </row>
    <row r="12959" spans="54:54" x14ac:dyDescent="0.3">
      <c r="BB12959" t="s">
        <v>75341</v>
      </c>
    </row>
    <row r="12960" spans="54:54" x14ac:dyDescent="0.3">
      <c r="BB12960" t="s">
        <v>75342</v>
      </c>
    </row>
    <row r="12961" spans="54:54" x14ac:dyDescent="0.3">
      <c r="BB12961" t="s">
        <v>75343</v>
      </c>
    </row>
    <row r="12962" spans="54:54" x14ac:dyDescent="0.3">
      <c r="BB12962" t="s">
        <v>75344</v>
      </c>
    </row>
    <row r="12963" spans="54:54" x14ac:dyDescent="0.3">
      <c r="BB12963" t="s">
        <v>75345</v>
      </c>
    </row>
    <row r="12964" spans="54:54" x14ac:dyDescent="0.3">
      <c r="BB12964" t="s">
        <v>75346</v>
      </c>
    </row>
    <row r="12965" spans="54:54" x14ac:dyDescent="0.3">
      <c r="BB12965" t="s">
        <v>75347</v>
      </c>
    </row>
    <row r="12966" spans="54:54" x14ac:dyDescent="0.3">
      <c r="BB12966" t="s">
        <v>75348</v>
      </c>
    </row>
    <row r="12967" spans="54:54" x14ac:dyDescent="0.3">
      <c r="BB12967" t="s">
        <v>75349</v>
      </c>
    </row>
    <row r="12968" spans="54:54" x14ac:dyDescent="0.3">
      <c r="BB12968" t="s">
        <v>75350</v>
      </c>
    </row>
    <row r="12969" spans="54:54" x14ac:dyDescent="0.3">
      <c r="BB12969" t="s">
        <v>75351</v>
      </c>
    </row>
    <row r="12970" spans="54:54" x14ac:dyDescent="0.3">
      <c r="BB12970" t="s">
        <v>75352</v>
      </c>
    </row>
    <row r="12971" spans="54:54" x14ac:dyDescent="0.3">
      <c r="BB12971" t="s">
        <v>75353</v>
      </c>
    </row>
    <row r="12972" spans="54:54" x14ac:dyDescent="0.3">
      <c r="BB12972" t="s">
        <v>75354</v>
      </c>
    </row>
    <row r="12973" spans="54:54" x14ac:dyDescent="0.3">
      <c r="BB12973" t="s">
        <v>75355</v>
      </c>
    </row>
    <row r="12974" spans="54:54" x14ac:dyDescent="0.3">
      <c r="BB12974" t="s">
        <v>75356</v>
      </c>
    </row>
    <row r="12975" spans="54:54" x14ac:dyDescent="0.3">
      <c r="BB12975" t="s">
        <v>75357</v>
      </c>
    </row>
    <row r="12976" spans="54:54" x14ac:dyDescent="0.3">
      <c r="BB12976" t="s">
        <v>75358</v>
      </c>
    </row>
    <row r="12977" spans="54:54" x14ac:dyDescent="0.3">
      <c r="BB12977" t="s">
        <v>75359</v>
      </c>
    </row>
    <row r="12978" spans="54:54" x14ac:dyDescent="0.3">
      <c r="BB12978" t="s">
        <v>75360</v>
      </c>
    </row>
    <row r="12979" spans="54:54" x14ac:dyDescent="0.3">
      <c r="BB12979" t="s">
        <v>75361</v>
      </c>
    </row>
    <row r="12980" spans="54:54" x14ac:dyDescent="0.3">
      <c r="BB12980" t="s">
        <v>75362</v>
      </c>
    </row>
    <row r="12981" spans="54:54" x14ac:dyDescent="0.3">
      <c r="BB12981" t="s">
        <v>75363</v>
      </c>
    </row>
    <row r="12982" spans="54:54" x14ac:dyDescent="0.3">
      <c r="BB12982" t="s">
        <v>75364</v>
      </c>
    </row>
    <row r="12983" spans="54:54" x14ac:dyDescent="0.3">
      <c r="BB12983" t="s">
        <v>75365</v>
      </c>
    </row>
    <row r="12984" spans="54:54" x14ac:dyDescent="0.3">
      <c r="BB12984" t="s">
        <v>75366</v>
      </c>
    </row>
    <row r="12985" spans="54:54" x14ac:dyDescent="0.3">
      <c r="BB12985" t="s">
        <v>75367</v>
      </c>
    </row>
    <row r="12986" spans="54:54" x14ac:dyDescent="0.3">
      <c r="BB12986" t="s">
        <v>75368</v>
      </c>
    </row>
    <row r="12987" spans="54:54" x14ac:dyDescent="0.3">
      <c r="BB12987" t="s">
        <v>75369</v>
      </c>
    </row>
    <row r="12988" spans="54:54" x14ac:dyDescent="0.3">
      <c r="BB12988" t="s">
        <v>75370</v>
      </c>
    </row>
    <row r="12989" spans="54:54" x14ac:dyDescent="0.3">
      <c r="BB12989" t="s">
        <v>75371</v>
      </c>
    </row>
    <row r="12990" spans="54:54" x14ac:dyDescent="0.3">
      <c r="BB12990" t="s">
        <v>75372</v>
      </c>
    </row>
    <row r="12991" spans="54:54" x14ac:dyDescent="0.3">
      <c r="BB12991" t="s">
        <v>75373</v>
      </c>
    </row>
    <row r="12992" spans="54:54" x14ac:dyDescent="0.3">
      <c r="BB12992" t="s">
        <v>75374</v>
      </c>
    </row>
    <row r="12993" spans="54:54" x14ac:dyDescent="0.3">
      <c r="BB12993" t="s">
        <v>75375</v>
      </c>
    </row>
    <row r="12994" spans="54:54" x14ac:dyDescent="0.3">
      <c r="BB12994" t="s">
        <v>75376</v>
      </c>
    </row>
    <row r="12995" spans="54:54" x14ac:dyDescent="0.3">
      <c r="BB12995" t="s">
        <v>75377</v>
      </c>
    </row>
    <row r="12996" spans="54:54" x14ac:dyDescent="0.3">
      <c r="BB12996" t="s">
        <v>75378</v>
      </c>
    </row>
    <row r="12997" spans="54:54" x14ac:dyDescent="0.3">
      <c r="BB12997" t="s">
        <v>75379</v>
      </c>
    </row>
    <row r="12998" spans="54:54" x14ac:dyDescent="0.3">
      <c r="BB12998" t="s">
        <v>75380</v>
      </c>
    </row>
    <row r="12999" spans="54:54" x14ac:dyDescent="0.3">
      <c r="BB12999" t="s">
        <v>75381</v>
      </c>
    </row>
    <row r="13000" spans="54:54" x14ac:dyDescent="0.3">
      <c r="BB13000" t="s">
        <v>75382</v>
      </c>
    </row>
    <row r="13001" spans="54:54" x14ac:dyDescent="0.3">
      <c r="BB13001" t="s">
        <v>75383</v>
      </c>
    </row>
    <row r="13002" spans="54:54" x14ac:dyDescent="0.3">
      <c r="BB13002" t="s">
        <v>75384</v>
      </c>
    </row>
    <row r="13003" spans="54:54" x14ac:dyDescent="0.3">
      <c r="BB13003" t="s">
        <v>75385</v>
      </c>
    </row>
    <row r="13004" spans="54:54" x14ac:dyDescent="0.3">
      <c r="BB13004" t="s">
        <v>75386</v>
      </c>
    </row>
    <row r="13005" spans="54:54" x14ac:dyDescent="0.3">
      <c r="BB13005" t="s">
        <v>75387</v>
      </c>
    </row>
    <row r="13006" spans="54:54" x14ac:dyDescent="0.3">
      <c r="BB13006" t="s">
        <v>75388</v>
      </c>
    </row>
    <row r="13007" spans="54:54" x14ac:dyDescent="0.3">
      <c r="BB13007" t="s">
        <v>75389</v>
      </c>
    </row>
    <row r="13008" spans="54:54" x14ac:dyDescent="0.3">
      <c r="BB13008" t="s">
        <v>75390</v>
      </c>
    </row>
    <row r="13009" spans="54:54" x14ac:dyDescent="0.3">
      <c r="BB13009" t="s">
        <v>75391</v>
      </c>
    </row>
    <row r="13010" spans="54:54" x14ac:dyDescent="0.3">
      <c r="BB13010" t="s">
        <v>75392</v>
      </c>
    </row>
    <row r="13011" spans="54:54" x14ac:dyDescent="0.3">
      <c r="BB13011" t="s">
        <v>75393</v>
      </c>
    </row>
    <row r="13012" spans="54:54" x14ac:dyDescent="0.3">
      <c r="BB13012" t="s">
        <v>75394</v>
      </c>
    </row>
    <row r="13013" spans="54:54" x14ac:dyDescent="0.3">
      <c r="BB13013" t="s">
        <v>75395</v>
      </c>
    </row>
    <row r="13014" spans="54:54" x14ac:dyDescent="0.3">
      <c r="BB13014" t="s">
        <v>75396</v>
      </c>
    </row>
    <row r="13015" spans="54:54" x14ac:dyDescent="0.3">
      <c r="BB13015" t="s">
        <v>75397</v>
      </c>
    </row>
    <row r="13016" spans="54:54" x14ac:dyDescent="0.3">
      <c r="BB13016" t="s">
        <v>75398</v>
      </c>
    </row>
    <row r="13017" spans="54:54" x14ac:dyDescent="0.3">
      <c r="BB13017" t="s">
        <v>75399</v>
      </c>
    </row>
    <row r="13018" spans="54:54" x14ac:dyDescent="0.3">
      <c r="BB13018" t="s">
        <v>75400</v>
      </c>
    </row>
    <row r="13019" spans="54:54" x14ac:dyDescent="0.3">
      <c r="BB13019" t="s">
        <v>75401</v>
      </c>
    </row>
    <row r="13020" spans="54:54" x14ac:dyDescent="0.3">
      <c r="BB13020" t="s">
        <v>75402</v>
      </c>
    </row>
    <row r="13021" spans="54:54" x14ac:dyDescent="0.3">
      <c r="BB13021" t="s">
        <v>75403</v>
      </c>
    </row>
    <row r="13022" spans="54:54" x14ac:dyDescent="0.3">
      <c r="BB13022" t="s">
        <v>75404</v>
      </c>
    </row>
    <row r="13023" spans="54:54" x14ac:dyDescent="0.3">
      <c r="BB13023" t="s">
        <v>75405</v>
      </c>
    </row>
    <row r="13024" spans="54:54" x14ac:dyDescent="0.3">
      <c r="BB13024" t="s">
        <v>75406</v>
      </c>
    </row>
    <row r="13025" spans="54:54" x14ac:dyDescent="0.3">
      <c r="BB13025" t="s">
        <v>75407</v>
      </c>
    </row>
    <row r="13026" spans="54:54" x14ac:dyDescent="0.3">
      <c r="BB13026" t="s">
        <v>75408</v>
      </c>
    </row>
    <row r="13027" spans="54:54" x14ac:dyDescent="0.3">
      <c r="BB13027" t="s">
        <v>75409</v>
      </c>
    </row>
    <row r="13028" spans="54:54" x14ac:dyDescent="0.3">
      <c r="BB13028" t="s">
        <v>75410</v>
      </c>
    </row>
    <row r="13029" spans="54:54" x14ac:dyDescent="0.3">
      <c r="BB13029" t="s">
        <v>75411</v>
      </c>
    </row>
    <row r="13030" spans="54:54" x14ac:dyDescent="0.3">
      <c r="BB13030" t="s">
        <v>75412</v>
      </c>
    </row>
    <row r="13031" spans="54:54" x14ac:dyDescent="0.3">
      <c r="BB13031" t="s">
        <v>75413</v>
      </c>
    </row>
    <row r="13032" spans="54:54" x14ac:dyDescent="0.3">
      <c r="BB13032" t="s">
        <v>75414</v>
      </c>
    </row>
    <row r="13033" spans="54:54" x14ac:dyDescent="0.3">
      <c r="BB13033" t="s">
        <v>20254</v>
      </c>
    </row>
    <row r="13034" spans="54:54" x14ac:dyDescent="0.3">
      <c r="BB13034" t="s">
        <v>75415</v>
      </c>
    </row>
    <row r="13035" spans="54:54" x14ac:dyDescent="0.3">
      <c r="BB13035" t="s">
        <v>75416</v>
      </c>
    </row>
    <row r="13036" spans="54:54" x14ac:dyDescent="0.3">
      <c r="BB13036" t="s">
        <v>75417</v>
      </c>
    </row>
    <row r="13037" spans="54:54" x14ac:dyDescent="0.3">
      <c r="BB13037" t="s">
        <v>75418</v>
      </c>
    </row>
    <row r="13038" spans="54:54" x14ac:dyDescent="0.3">
      <c r="BB13038" t="s">
        <v>75419</v>
      </c>
    </row>
    <row r="13039" spans="54:54" x14ac:dyDescent="0.3">
      <c r="BB13039" t="s">
        <v>75420</v>
      </c>
    </row>
    <row r="13040" spans="54:54" x14ac:dyDescent="0.3">
      <c r="BB13040" t="s">
        <v>75421</v>
      </c>
    </row>
    <row r="13041" spans="54:54" x14ac:dyDescent="0.3">
      <c r="BB13041" t="s">
        <v>75422</v>
      </c>
    </row>
    <row r="13042" spans="54:54" x14ac:dyDescent="0.3">
      <c r="BB13042" t="s">
        <v>75423</v>
      </c>
    </row>
    <row r="13043" spans="54:54" x14ac:dyDescent="0.3">
      <c r="BB13043" t="s">
        <v>75424</v>
      </c>
    </row>
    <row r="13044" spans="54:54" x14ac:dyDescent="0.3">
      <c r="BB13044" t="s">
        <v>75425</v>
      </c>
    </row>
    <row r="13045" spans="54:54" x14ac:dyDescent="0.3">
      <c r="BB13045" t="s">
        <v>75426</v>
      </c>
    </row>
    <row r="13046" spans="54:54" x14ac:dyDescent="0.3">
      <c r="BB13046" t="s">
        <v>75427</v>
      </c>
    </row>
    <row r="13047" spans="54:54" x14ac:dyDescent="0.3">
      <c r="BB13047" t="s">
        <v>75428</v>
      </c>
    </row>
    <row r="13048" spans="54:54" x14ac:dyDescent="0.3">
      <c r="BB13048" t="s">
        <v>75429</v>
      </c>
    </row>
    <row r="13049" spans="54:54" x14ac:dyDescent="0.3">
      <c r="BB13049" t="s">
        <v>75430</v>
      </c>
    </row>
    <row r="13050" spans="54:54" x14ac:dyDescent="0.3">
      <c r="BB13050" t="s">
        <v>75431</v>
      </c>
    </row>
    <row r="13051" spans="54:54" x14ac:dyDescent="0.3">
      <c r="BB13051" t="s">
        <v>75432</v>
      </c>
    </row>
    <row r="13052" spans="54:54" x14ac:dyDescent="0.3">
      <c r="BB13052" t="s">
        <v>75433</v>
      </c>
    </row>
    <row r="13053" spans="54:54" x14ac:dyDescent="0.3">
      <c r="BB13053" t="s">
        <v>75434</v>
      </c>
    </row>
    <row r="13054" spans="54:54" x14ac:dyDescent="0.3">
      <c r="BB13054" t="s">
        <v>75435</v>
      </c>
    </row>
    <row r="13055" spans="54:54" x14ac:dyDescent="0.3">
      <c r="BB13055" t="s">
        <v>75436</v>
      </c>
    </row>
    <row r="13056" spans="54:54" x14ac:dyDescent="0.3">
      <c r="BB13056" t="s">
        <v>75437</v>
      </c>
    </row>
    <row r="13057" spans="54:54" x14ac:dyDescent="0.3">
      <c r="BB13057" t="s">
        <v>75438</v>
      </c>
    </row>
    <row r="13058" spans="54:54" x14ac:dyDescent="0.3">
      <c r="BB13058" t="s">
        <v>75439</v>
      </c>
    </row>
    <row r="13059" spans="54:54" x14ac:dyDescent="0.3">
      <c r="BB13059" t="s">
        <v>75440</v>
      </c>
    </row>
    <row r="13060" spans="54:54" x14ac:dyDescent="0.3">
      <c r="BB13060" t="s">
        <v>75441</v>
      </c>
    </row>
    <row r="13061" spans="54:54" x14ac:dyDescent="0.3">
      <c r="BB13061" t="s">
        <v>75442</v>
      </c>
    </row>
    <row r="13062" spans="54:54" x14ac:dyDescent="0.3">
      <c r="BB13062" t="s">
        <v>75443</v>
      </c>
    </row>
    <row r="13063" spans="54:54" x14ac:dyDescent="0.3">
      <c r="BB13063" t="s">
        <v>75444</v>
      </c>
    </row>
    <row r="13064" spans="54:54" x14ac:dyDescent="0.3">
      <c r="BB13064" t="s">
        <v>75445</v>
      </c>
    </row>
    <row r="13065" spans="54:54" x14ac:dyDescent="0.3">
      <c r="BB13065" t="s">
        <v>75446</v>
      </c>
    </row>
    <row r="13066" spans="54:54" x14ac:dyDescent="0.3">
      <c r="BB13066" t="s">
        <v>75447</v>
      </c>
    </row>
    <row r="13067" spans="54:54" x14ac:dyDescent="0.3">
      <c r="BB13067" t="s">
        <v>75448</v>
      </c>
    </row>
    <row r="13068" spans="54:54" x14ac:dyDescent="0.3">
      <c r="BB13068" t="s">
        <v>75449</v>
      </c>
    </row>
    <row r="13069" spans="54:54" x14ac:dyDescent="0.3">
      <c r="BB13069" t="s">
        <v>75450</v>
      </c>
    </row>
    <row r="13070" spans="54:54" x14ac:dyDescent="0.3">
      <c r="BB13070" t="s">
        <v>75451</v>
      </c>
    </row>
    <row r="13071" spans="54:54" x14ac:dyDescent="0.3">
      <c r="BB13071" t="s">
        <v>20423</v>
      </c>
    </row>
    <row r="13072" spans="54:54" x14ac:dyDescent="0.3">
      <c r="BB13072" t="s">
        <v>75452</v>
      </c>
    </row>
    <row r="13073" spans="54:54" x14ac:dyDescent="0.3">
      <c r="BB13073" t="s">
        <v>75453</v>
      </c>
    </row>
    <row r="13074" spans="54:54" x14ac:dyDescent="0.3">
      <c r="BB13074" t="s">
        <v>75454</v>
      </c>
    </row>
    <row r="13075" spans="54:54" x14ac:dyDescent="0.3">
      <c r="BB13075" t="s">
        <v>75455</v>
      </c>
    </row>
    <row r="13076" spans="54:54" x14ac:dyDescent="0.3">
      <c r="BB13076" t="s">
        <v>75456</v>
      </c>
    </row>
    <row r="13077" spans="54:54" x14ac:dyDescent="0.3">
      <c r="BB13077" t="s">
        <v>75457</v>
      </c>
    </row>
    <row r="13078" spans="54:54" x14ac:dyDescent="0.3">
      <c r="BB13078" t="s">
        <v>75458</v>
      </c>
    </row>
    <row r="13079" spans="54:54" x14ac:dyDescent="0.3">
      <c r="BB13079" t="s">
        <v>75459</v>
      </c>
    </row>
    <row r="13080" spans="54:54" x14ac:dyDescent="0.3">
      <c r="BB13080" t="s">
        <v>75460</v>
      </c>
    </row>
    <row r="13081" spans="54:54" x14ac:dyDescent="0.3">
      <c r="BB13081" t="s">
        <v>75461</v>
      </c>
    </row>
    <row r="13082" spans="54:54" x14ac:dyDescent="0.3">
      <c r="BB13082" t="s">
        <v>75462</v>
      </c>
    </row>
    <row r="13083" spans="54:54" x14ac:dyDescent="0.3">
      <c r="BB13083" t="s">
        <v>75463</v>
      </c>
    </row>
    <row r="13084" spans="54:54" x14ac:dyDescent="0.3">
      <c r="BB13084" t="s">
        <v>75464</v>
      </c>
    </row>
    <row r="13085" spans="54:54" x14ac:dyDescent="0.3">
      <c r="BB13085" t="s">
        <v>75465</v>
      </c>
    </row>
    <row r="13086" spans="54:54" x14ac:dyDescent="0.3">
      <c r="BB13086" t="s">
        <v>75466</v>
      </c>
    </row>
    <row r="13087" spans="54:54" x14ac:dyDescent="0.3">
      <c r="BB13087" t="s">
        <v>75467</v>
      </c>
    </row>
    <row r="13088" spans="54:54" x14ac:dyDescent="0.3">
      <c r="BB13088" t="s">
        <v>75468</v>
      </c>
    </row>
    <row r="13089" spans="54:54" x14ac:dyDescent="0.3">
      <c r="BB13089" t="s">
        <v>75469</v>
      </c>
    </row>
    <row r="13090" spans="54:54" x14ac:dyDescent="0.3">
      <c r="BB13090" t="s">
        <v>75470</v>
      </c>
    </row>
    <row r="13091" spans="54:54" x14ac:dyDescent="0.3">
      <c r="BB13091" t="s">
        <v>75471</v>
      </c>
    </row>
    <row r="13092" spans="54:54" x14ac:dyDescent="0.3">
      <c r="BB13092" t="s">
        <v>75472</v>
      </c>
    </row>
    <row r="13093" spans="54:54" x14ac:dyDescent="0.3">
      <c r="BB13093" t="s">
        <v>75473</v>
      </c>
    </row>
    <row r="13094" spans="54:54" x14ac:dyDescent="0.3">
      <c r="BB13094" t="s">
        <v>75474</v>
      </c>
    </row>
    <row r="13095" spans="54:54" x14ac:dyDescent="0.3">
      <c r="BB13095" t="s">
        <v>75475</v>
      </c>
    </row>
    <row r="13096" spans="54:54" x14ac:dyDescent="0.3">
      <c r="BB13096" t="s">
        <v>75476</v>
      </c>
    </row>
    <row r="13097" spans="54:54" x14ac:dyDescent="0.3">
      <c r="BB13097" t="s">
        <v>75477</v>
      </c>
    </row>
    <row r="13098" spans="54:54" x14ac:dyDescent="0.3">
      <c r="BB13098" t="s">
        <v>75478</v>
      </c>
    </row>
    <row r="13099" spans="54:54" x14ac:dyDescent="0.3">
      <c r="BB13099" t="s">
        <v>75479</v>
      </c>
    </row>
    <row r="13100" spans="54:54" x14ac:dyDescent="0.3">
      <c r="BB13100" t="s">
        <v>75480</v>
      </c>
    </row>
    <row r="13101" spans="54:54" x14ac:dyDescent="0.3">
      <c r="BB13101" t="s">
        <v>75481</v>
      </c>
    </row>
    <row r="13102" spans="54:54" x14ac:dyDescent="0.3">
      <c r="BB13102" t="s">
        <v>75482</v>
      </c>
    </row>
    <row r="13103" spans="54:54" x14ac:dyDescent="0.3">
      <c r="BB13103" t="s">
        <v>75483</v>
      </c>
    </row>
    <row r="13104" spans="54:54" x14ac:dyDescent="0.3">
      <c r="BB13104" t="s">
        <v>75484</v>
      </c>
    </row>
    <row r="13105" spans="54:54" x14ac:dyDescent="0.3">
      <c r="BB13105" t="s">
        <v>75485</v>
      </c>
    </row>
    <row r="13106" spans="54:54" x14ac:dyDescent="0.3">
      <c r="BB13106" t="s">
        <v>75486</v>
      </c>
    </row>
    <row r="13107" spans="54:54" x14ac:dyDescent="0.3">
      <c r="BB13107" t="s">
        <v>75487</v>
      </c>
    </row>
    <row r="13108" spans="54:54" x14ac:dyDescent="0.3">
      <c r="BB13108" t="s">
        <v>75488</v>
      </c>
    </row>
    <row r="13109" spans="54:54" x14ac:dyDescent="0.3">
      <c r="BB13109" t="s">
        <v>75489</v>
      </c>
    </row>
    <row r="13110" spans="54:54" x14ac:dyDescent="0.3">
      <c r="BB13110" t="s">
        <v>54394</v>
      </c>
    </row>
    <row r="13111" spans="54:54" x14ac:dyDescent="0.3">
      <c r="BB13111" t="s">
        <v>54531</v>
      </c>
    </row>
    <row r="13112" spans="54:54" x14ac:dyDescent="0.3">
      <c r="BB13112" t="s">
        <v>75490</v>
      </c>
    </row>
    <row r="13113" spans="54:54" x14ac:dyDescent="0.3">
      <c r="BB13113" t="s">
        <v>75491</v>
      </c>
    </row>
    <row r="13114" spans="54:54" x14ac:dyDescent="0.3">
      <c r="BB13114" t="s">
        <v>75492</v>
      </c>
    </row>
    <row r="13115" spans="54:54" x14ac:dyDescent="0.3">
      <c r="BB13115" t="s">
        <v>75493</v>
      </c>
    </row>
    <row r="13116" spans="54:54" x14ac:dyDescent="0.3">
      <c r="BB13116" t="s">
        <v>75494</v>
      </c>
    </row>
    <row r="13117" spans="54:54" x14ac:dyDescent="0.3">
      <c r="BB13117" t="s">
        <v>75495</v>
      </c>
    </row>
    <row r="13118" spans="54:54" x14ac:dyDescent="0.3">
      <c r="BB13118" t="s">
        <v>75496</v>
      </c>
    </row>
    <row r="13119" spans="54:54" x14ac:dyDescent="0.3">
      <c r="BB13119" t="s">
        <v>75497</v>
      </c>
    </row>
    <row r="13120" spans="54:54" x14ac:dyDescent="0.3">
      <c r="BB13120" t="s">
        <v>75498</v>
      </c>
    </row>
    <row r="13121" spans="54:54" x14ac:dyDescent="0.3">
      <c r="BB13121" t="s">
        <v>75499</v>
      </c>
    </row>
    <row r="13122" spans="54:54" x14ac:dyDescent="0.3">
      <c r="BB13122" t="s">
        <v>75500</v>
      </c>
    </row>
    <row r="13123" spans="54:54" x14ac:dyDescent="0.3">
      <c r="BB13123" t="s">
        <v>75501</v>
      </c>
    </row>
    <row r="13124" spans="54:54" x14ac:dyDescent="0.3">
      <c r="BB13124" t="s">
        <v>75502</v>
      </c>
    </row>
    <row r="13125" spans="54:54" x14ac:dyDescent="0.3">
      <c r="BB13125" t="s">
        <v>75503</v>
      </c>
    </row>
    <row r="13126" spans="54:54" x14ac:dyDescent="0.3">
      <c r="BB13126" t="s">
        <v>75504</v>
      </c>
    </row>
    <row r="13127" spans="54:54" x14ac:dyDescent="0.3">
      <c r="BB13127" t="s">
        <v>75505</v>
      </c>
    </row>
    <row r="13128" spans="54:54" x14ac:dyDescent="0.3">
      <c r="BB13128" t="s">
        <v>75506</v>
      </c>
    </row>
    <row r="13129" spans="54:54" x14ac:dyDescent="0.3">
      <c r="BB13129" t="s">
        <v>75507</v>
      </c>
    </row>
    <row r="13130" spans="54:54" x14ac:dyDescent="0.3">
      <c r="BB13130" t="s">
        <v>75508</v>
      </c>
    </row>
    <row r="13131" spans="54:54" x14ac:dyDescent="0.3">
      <c r="BB13131" t="s">
        <v>75509</v>
      </c>
    </row>
    <row r="13132" spans="54:54" x14ac:dyDescent="0.3">
      <c r="BB13132" t="s">
        <v>75510</v>
      </c>
    </row>
    <row r="13133" spans="54:54" x14ac:dyDescent="0.3">
      <c r="BB13133" t="s">
        <v>75511</v>
      </c>
    </row>
    <row r="13134" spans="54:54" x14ac:dyDescent="0.3">
      <c r="BB13134" t="s">
        <v>75512</v>
      </c>
    </row>
    <row r="13135" spans="54:54" x14ac:dyDescent="0.3">
      <c r="BB13135" t="s">
        <v>75513</v>
      </c>
    </row>
    <row r="13136" spans="54:54" x14ac:dyDescent="0.3">
      <c r="BB13136" t="s">
        <v>75514</v>
      </c>
    </row>
    <row r="13137" spans="54:54" x14ac:dyDescent="0.3">
      <c r="BB13137" t="s">
        <v>75515</v>
      </c>
    </row>
    <row r="13138" spans="54:54" x14ac:dyDescent="0.3">
      <c r="BB13138" t="s">
        <v>75516</v>
      </c>
    </row>
    <row r="13139" spans="54:54" x14ac:dyDescent="0.3">
      <c r="BB13139" t="s">
        <v>56502</v>
      </c>
    </row>
    <row r="13140" spans="54:54" x14ac:dyDescent="0.3">
      <c r="BB13140" t="s">
        <v>75517</v>
      </c>
    </row>
    <row r="13141" spans="54:54" x14ac:dyDescent="0.3">
      <c r="BB13141" t="s">
        <v>75518</v>
      </c>
    </row>
    <row r="13142" spans="54:54" x14ac:dyDescent="0.3">
      <c r="BB13142" t="s">
        <v>75519</v>
      </c>
    </row>
    <row r="13143" spans="54:54" x14ac:dyDescent="0.3">
      <c r="BB13143" t="s">
        <v>75520</v>
      </c>
    </row>
    <row r="13144" spans="54:54" x14ac:dyDescent="0.3">
      <c r="BB13144" t="s">
        <v>75521</v>
      </c>
    </row>
    <row r="13145" spans="54:54" x14ac:dyDescent="0.3">
      <c r="BB13145" t="s">
        <v>75522</v>
      </c>
    </row>
    <row r="13146" spans="54:54" x14ac:dyDescent="0.3">
      <c r="BB13146" t="s">
        <v>75523</v>
      </c>
    </row>
    <row r="13147" spans="54:54" x14ac:dyDescent="0.3">
      <c r="BB13147" t="s">
        <v>75524</v>
      </c>
    </row>
    <row r="13148" spans="54:54" x14ac:dyDescent="0.3">
      <c r="BB13148" t="s">
        <v>75525</v>
      </c>
    </row>
    <row r="13149" spans="54:54" x14ac:dyDescent="0.3">
      <c r="BB13149" t="s">
        <v>75526</v>
      </c>
    </row>
    <row r="13150" spans="54:54" x14ac:dyDescent="0.3">
      <c r="BB13150" t="s">
        <v>75527</v>
      </c>
    </row>
    <row r="13151" spans="54:54" x14ac:dyDescent="0.3">
      <c r="BB13151" t="s">
        <v>75528</v>
      </c>
    </row>
    <row r="13152" spans="54:54" x14ac:dyDescent="0.3">
      <c r="BB13152" t="s">
        <v>75529</v>
      </c>
    </row>
    <row r="13153" spans="54:54" x14ac:dyDescent="0.3">
      <c r="BB13153" t="s">
        <v>75530</v>
      </c>
    </row>
    <row r="13154" spans="54:54" x14ac:dyDescent="0.3">
      <c r="BB13154" t="s">
        <v>75531</v>
      </c>
    </row>
    <row r="13155" spans="54:54" x14ac:dyDescent="0.3">
      <c r="BB13155" t="s">
        <v>75532</v>
      </c>
    </row>
    <row r="13156" spans="54:54" x14ac:dyDescent="0.3">
      <c r="BB13156" t="s">
        <v>75533</v>
      </c>
    </row>
    <row r="13157" spans="54:54" x14ac:dyDescent="0.3">
      <c r="BB13157" t="s">
        <v>75534</v>
      </c>
    </row>
    <row r="13158" spans="54:54" x14ac:dyDescent="0.3">
      <c r="BB13158" t="s">
        <v>75535</v>
      </c>
    </row>
    <row r="13159" spans="54:54" x14ac:dyDescent="0.3">
      <c r="BB13159" t="s">
        <v>75536</v>
      </c>
    </row>
    <row r="13160" spans="54:54" x14ac:dyDescent="0.3">
      <c r="BB13160" t="s">
        <v>75537</v>
      </c>
    </row>
    <row r="13161" spans="54:54" x14ac:dyDescent="0.3">
      <c r="BB13161" t="s">
        <v>75538</v>
      </c>
    </row>
    <row r="13162" spans="54:54" x14ac:dyDescent="0.3">
      <c r="BB13162" t="s">
        <v>75539</v>
      </c>
    </row>
    <row r="13163" spans="54:54" x14ac:dyDescent="0.3">
      <c r="BB13163" t="s">
        <v>75540</v>
      </c>
    </row>
    <row r="13164" spans="54:54" x14ac:dyDescent="0.3">
      <c r="BB13164" t="s">
        <v>75541</v>
      </c>
    </row>
    <row r="13165" spans="54:54" x14ac:dyDescent="0.3">
      <c r="BB13165" t="s">
        <v>75542</v>
      </c>
    </row>
    <row r="13166" spans="54:54" x14ac:dyDescent="0.3">
      <c r="BB13166" t="s">
        <v>75543</v>
      </c>
    </row>
    <row r="13167" spans="54:54" x14ac:dyDescent="0.3">
      <c r="BB13167" t="s">
        <v>75544</v>
      </c>
    </row>
    <row r="13168" spans="54:54" x14ac:dyDescent="0.3">
      <c r="BB13168" t="s">
        <v>75545</v>
      </c>
    </row>
    <row r="13169" spans="54:54" x14ac:dyDescent="0.3">
      <c r="BB13169" t="s">
        <v>75546</v>
      </c>
    </row>
    <row r="13170" spans="54:54" x14ac:dyDescent="0.3">
      <c r="BB13170" t="s">
        <v>75547</v>
      </c>
    </row>
    <row r="13171" spans="54:54" x14ac:dyDescent="0.3">
      <c r="BB13171" t="s">
        <v>75548</v>
      </c>
    </row>
    <row r="13172" spans="54:54" x14ac:dyDescent="0.3">
      <c r="BB13172" t="s">
        <v>75549</v>
      </c>
    </row>
    <row r="13173" spans="54:54" x14ac:dyDescent="0.3">
      <c r="BB13173" t="s">
        <v>75550</v>
      </c>
    </row>
    <row r="13174" spans="54:54" x14ac:dyDescent="0.3">
      <c r="BB13174" t="s">
        <v>75551</v>
      </c>
    </row>
    <row r="13175" spans="54:54" x14ac:dyDescent="0.3">
      <c r="BB13175" t="s">
        <v>75552</v>
      </c>
    </row>
    <row r="13176" spans="54:54" x14ac:dyDescent="0.3">
      <c r="BB13176" t="s">
        <v>75553</v>
      </c>
    </row>
    <row r="13177" spans="54:54" x14ac:dyDescent="0.3">
      <c r="BB13177" t="s">
        <v>75554</v>
      </c>
    </row>
    <row r="13178" spans="54:54" x14ac:dyDescent="0.3">
      <c r="BB13178" t="s">
        <v>75555</v>
      </c>
    </row>
    <row r="13179" spans="54:54" x14ac:dyDescent="0.3">
      <c r="BB13179" t="s">
        <v>75556</v>
      </c>
    </row>
    <row r="13180" spans="54:54" x14ac:dyDescent="0.3">
      <c r="BB13180" t="s">
        <v>75557</v>
      </c>
    </row>
    <row r="13181" spans="54:54" x14ac:dyDescent="0.3">
      <c r="BB13181" t="s">
        <v>75558</v>
      </c>
    </row>
    <row r="13182" spans="54:54" x14ac:dyDescent="0.3">
      <c r="BB13182" t="s">
        <v>75559</v>
      </c>
    </row>
    <row r="13183" spans="54:54" x14ac:dyDescent="0.3">
      <c r="BB13183" t="s">
        <v>75560</v>
      </c>
    </row>
    <row r="13184" spans="54:54" x14ac:dyDescent="0.3">
      <c r="BB13184" t="s">
        <v>75561</v>
      </c>
    </row>
    <row r="13185" spans="54:54" x14ac:dyDescent="0.3">
      <c r="BB13185" t="s">
        <v>75562</v>
      </c>
    </row>
    <row r="13186" spans="54:54" x14ac:dyDescent="0.3">
      <c r="BB13186" t="s">
        <v>75563</v>
      </c>
    </row>
    <row r="13187" spans="54:54" x14ac:dyDescent="0.3">
      <c r="BB13187" t="s">
        <v>75564</v>
      </c>
    </row>
    <row r="13188" spans="54:54" x14ac:dyDescent="0.3">
      <c r="BB13188" t="s">
        <v>75565</v>
      </c>
    </row>
    <row r="13189" spans="54:54" x14ac:dyDescent="0.3">
      <c r="BB13189" t="s">
        <v>75566</v>
      </c>
    </row>
    <row r="13190" spans="54:54" x14ac:dyDescent="0.3">
      <c r="BB13190" t="s">
        <v>75567</v>
      </c>
    </row>
    <row r="13191" spans="54:54" x14ac:dyDescent="0.3">
      <c r="BB13191" t="s">
        <v>75568</v>
      </c>
    </row>
    <row r="13192" spans="54:54" x14ac:dyDescent="0.3">
      <c r="BB13192" t="s">
        <v>75569</v>
      </c>
    </row>
    <row r="13193" spans="54:54" x14ac:dyDescent="0.3">
      <c r="BB13193" t="s">
        <v>75570</v>
      </c>
    </row>
    <row r="13194" spans="54:54" x14ac:dyDescent="0.3">
      <c r="BB13194" t="s">
        <v>75571</v>
      </c>
    </row>
    <row r="13195" spans="54:54" x14ac:dyDescent="0.3">
      <c r="BB13195" t="s">
        <v>75572</v>
      </c>
    </row>
    <row r="13196" spans="54:54" x14ac:dyDescent="0.3">
      <c r="BB13196" t="s">
        <v>75573</v>
      </c>
    </row>
    <row r="13197" spans="54:54" x14ac:dyDescent="0.3">
      <c r="BB13197" t="s">
        <v>75574</v>
      </c>
    </row>
    <row r="13198" spans="54:54" x14ac:dyDescent="0.3">
      <c r="BB13198" t="s">
        <v>75575</v>
      </c>
    </row>
    <row r="13199" spans="54:54" x14ac:dyDescent="0.3">
      <c r="BB13199" t="s">
        <v>75576</v>
      </c>
    </row>
    <row r="13200" spans="54:54" x14ac:dyDescent="0.3">
      <c r="BB13200" t="s">
        <v>75577</v>
      </c>
    </row>
    <row r="13201" spans="54:54" x14ac:dyDescent="0.3">
      <c r="BB13201" t="s">
        <v>75578</v>
      </c>
    </row>
    <row r="13202" spans="54:54" x14ac:dyDescent="0.3">
      <c r="BB13202" t="s">
        <v>75579</v>
      </c>
    </row>
    <row r="13203" spans="54:54" x14ac:dyDescent="0.3">
      <c r="BB13203" t="s">
        <v>75580</v>
      </c>
    </row>
    <row r="13204" spans="54:54" x14ac:dyDescent="0.3">
      <c r="BB13204" t="s">
        <v>75581</v>
      </c>
    </row>
    <row r="13205" spans="54:54" x14ac:dyDescent="0.3">
      <c r="BB13205" t="s">
        <v>75582</v>
      </c>
    </row>
    <row r="13206" spans="54:54" x14ac:dyDescent="0.3">
      <c r="BB13206" t="s">
        <v>75583</v>
      </c>
    </row>
    <row r="13207" spans="54:54" x14ac:dyDescent="0.3">
      <c r="BB13207" t="s">
        <v>75584</v>
      </c>
    </row>
    <row r="13208" spans="54:54" x14ac:dyDescent="0.3">
      <c r="BB13208" t="s">
        <v>75585</v>
      </c>
    </row>
    <row r="13209" spans="54:54" x14ac:dyDescent="0.3">
      <c r="BB13209" t="s">
        <v>75586</v>
      </c>
    </row>
    <row r="13210" spans="54:54" x14ac:dyDescent="0.3">
      <c r="BB13210" t="s">
        <v>75587</v>
      </c>
    </row>
    <row r="13211" spans="54:54" x14ac:dyDescent="0.3">
      <c r="BB13211" t="s">
        <v>75588</v>
      </c>
    </row>
    <row r="13212" spans="54:54" x14ac:dyDescent="0.3">
      <c r="BB13212" t="s">
        <v>75589</v>
      </c>
    </row>
    <row r="13213" spans="54:54" x14ac:dyDescent="0.3">
      <c r="BB13213" t="s">
        <v>75590</v>
      </c>
    </row>
    <row r="13214" spans="54:54" x14ac:dyDescent="0.3">
      <c r="BB13214" t="s">
        <v>75591</v>
      </c>
    </row>
    <row r="13215" spans="54:54" x14ac:dyDescent="0.3">
      <c r="BB13215" t="s">
        <v>75592</v>
      </c>
    </row>
    <row r="13216" spans="54:54" x14ac:dyDescent="0.3">
      <c r="BB13216" t="s">
        <v>75593</v>
      </c>
    </row>
    <row r="13217" spans="54:54" x14ac:dyDescent="0.3">
      <c r="BB13217" t="s">
        <v>75594</v>
      </c>
    </row>
    <row r="13218" spans="54:54" x14ac:dyDescent="0.3">
      <c r="BB13218" t="s">
        <v>75595</v>
      </c>
    </row>
    <row r="13219" spans="54:54" x14ac:dyDescent="0.3">
      <c r="BB13219" t="s">
        <v>75596</v>
      </c>
    </row>
    <row r="13220" spans="54:54" x14ac:dyDescent="0.3">
      <c r="BB13220" t="s">
        <v>75597</v>
      </c>
    </row>
    <row r="13221" spans="54:54" x14ac:dyDescent="0.3">
      <c r="BB13221" t="s">
        <v>75598</v>
      </c>
    </row>
    <row r="13222" spans="54:54" x14ac:dyDescent="0.3">
      <c r="BB13222" t="s">
        <v>75599</v>
      </c>
    </row>
    <row r="13223" spans="54:54" x14ac:dyDescent="0.3">
      <c r="BB13223" t="s">
        <v>75600</v>
      </c>
    </row>
    <row r="13224" spans="54:54" x14ac:dyDescent="0.3">
      <c r="BB13224" t="s">
        <v>75601</v>
      </c>
    </row>
    <row r="13225" spans="54:54" x14ac:dyDescent="0.3">
      <c r="BB13225" t="s">
        <v>75602</v>
      </c>
    </row>
    <row r="13226" spans="54:54" x14ac:dyDescent="0.3">
      <c r="BB13226" t="s">
        <v>75603</v>
      </c>
    </row>
    <row r="13227" spans="54:54" x14ac:dyDescent="0.3">
      <c r="BB13227" t="s">
        <v>75604</v>
      </c>
    </row>
    <row r="13228" spans="54:54" x14ac:dyDescent="0.3">
      <c r="BB13228" t="s">
        <v>75605</v>
      </c>
    </row>
    <row r="13229" spans="54:54" x14ac:dyDescent="0.3">
      <c r="BB13229" t="s">
        <v>75606</v>
      </c>
    </row>
    <row r="13230" spans="54:54" x14ac:dyDescent="0.3">
      <c r="BB13230" t="s">
        <v>75607</v>
      </c>
    </row>
    <row r="13231" spans="54:54" x14ac:dyDescent="0.3">
      <c r="BB13231" t="s">
        <v>75608</v>
      </c>
    </row>
    <row r="13232" spans="54:54" x14ac:dyDescent="0.3">
      <c r="BB13232" t="s">
        <v>75609</v>
      </c>
    </row>
    <row r="13233" spans="54:54" x14ac:dyDescent="0.3">
      <c r="BB13233" t="s">
        <v>75610</v>
      </c>
    </row>
    <row r="13234" spans="54:54" x14ac:dyDescent="0.3">
      <c r="BB13234" t="s">
        <v>75611</v>
      </c>
    </row>
    <row r="13235" spans="54:54" x14ac:dyDescent="0.3">
      <c r="BB13235" t="s">
        <v>75612</v>
      </c>
    </row>
    <row r="13236" spans="54:54" x14ac:dyDescent="0.3">
      <c r="BB13236" t="s">
        <v>75613</v>
      </c>
    </row>
    <row r="13237" spans="54:54" x14ac:dyDescent="0.3">
      <c r="BB13237" t="s">
        <v>75614</v>
      </c>
    </row>
    <row r="13238" spans="54:54" x14ac:dyDescent="0.3">
      <c r="BB13238" t="s">
        <v>75615</v>
      </c>
    </row>
    <row r="13239" spans="54:54" x14ac:dyDescent="0.3">
      <c r="BB13239" t="s">
        <v>75616</v>
      </c>
    </row>
    <row r="13240" spans="54:54" x14ac:dyDescent="0.3">
      <c r="BB13240" t="s">
        <v>75617</v>
      </c>
    </row>
    <row r="13241" spans="54:54" x14ac:dyDescent="0.3">
      <c r="BB13241" t="s">
        <v>75618</v>
      </c>
    </row>
    <row r="13242" spans="54:54" x14ac:dyDescent="0.3">
      <c r="BB13242" t="s">
        <v>75619</v>
      </c>
    </row>
    <row r="13243" spans="54:54" x14ac:dyDescent="0.3">
      <c r="BB13243" t="s">
        <v>75620</v>
      </c>
    </row>
    <row r="13244" spans="54:54" x14ac:dyDescent="0.3">
      <c r="BB13244" t="s">
        <v>75621</v>
      </c>
    </row>
    <row r="13245" spans="54:54" x14ac:dyDescent="0.3">
      <c r="BB13245" t="s">
        <v>75622</v>
      </c>
    </row>
    <row r="13246" spans="54:54" x14ac:dyDescent="0.3">
      <c r="BB13246" t="s">
        <v>75623</v>
      </c>
    </row>
    <row r="13247" spans="54:54" x14ac:dyDescent="0.3">
      <c r="BB13247" t="s">
        <v>75624</v>
      </c>
    </row>
    <row r="13248" spans="54:54" x14ac:dyDescent="0.3">
      <c r="BB13248" t="s">
        <v>75625</v>
      </c>
    </row>
    <row r="13249" spans="54:54" x14ac:dyDescent="0.3">
      <c r="BB13249" t="s">
        <v>75626</v>
      </c>
    </row>
    <row r="13250" spans="54:54" x14ac:dyDescent="0.3">
      <c r="BB13250" t="s">
        <v>75627</v>
      </c>
    </row>
    <row r="13251" spans="54:54" x14ac:dyDescent="0.3">
      <c r="BB13251" t="s">
        <v>75628</v>
      </c>
    </row>
    <row r="13252" spans="54:54" x14ac:dyDescent="0.3">
      <c r="BB13252" t="s">
        <v>75629</v>
      </c>
    </row>
    <row r="13253" spans="54:54" x14ac:dyDescent="0.3">
      <c r="BB13253" t="s">
        <v>75630</v>
      </c>
    </row>
    <row r="13254" spans="54:54" x14ac:dyDescent="0.3">
      <c r="BB13254" t="s">
        <v>75631</v>
      </c>
    </row>
    <row r="13255" spans="54:54" x14ac:dyDescent="0.3">
      <c r="BB13255" t="s">
        <v>75632</v>
      </c>
    </row>
    <row r="13256" spans="54:54" x14ac:dyDescent="0.3">
      <c r="BB13256" t="s">
        <v>75633</v>
      </c>
    </row>
    <row r="13257" spans="54:54" x14ac:dyDescent="0.3">
      <c r="BB13257" t="s">
        <v>75634</v>
      </c>
    </row>
    <row r="13258" spans="54:54" x14ac:dyDescent="0.3">
      <c r="BB13258" t="s">
        <v>75635</v>
      </c>
    </row>
    <row r="13259" spans="54:54" x14ac:dyDescent="0.3">
      <c r="BB13259" t="s">
        <v>75636</v>
      </c>
    </row>
    <row r="13260" spans="54:54" x14ac:dyDescent="0.3">
      <c r="BB13260" t="s">
        <v>75637</v>
      </c>
    </row>
    <row r="13261" spans="54:54" x14ac:dyDescent="0.3">
      <c r="BB13261" t="s">
        <v>75638</v>
      </c>
    </row>
    <row r="13262" spans="54:54" x14ac:dyDescent="0.3">
      <c r="BB13262" t="s">
        <v>75639</v>
      </c>
    </row>
    <row r="13263" spans="54:54" x14ac:dyDescent="0.3">
      <c r="BB13263" t="s">
        <v>75640</v>
      </c>
    </row>
    <row r="13264" spans="54:54" x14ac:dyDescent="0.3">
      <c r="BB13264" t="s">
        <v>75641</v>
      </c>
    </row>
    <row r="13265" spans="54:54" x14ac:dyDescent="0.3">
      <c r="BB13265" t="s">
        <v>75642</v>
      </c>
    </row>
    <row r="13266" spans="54:54" x14ac:dyDescent="0.3">
      <c r="BB13266" t="s">
        <v>75643</v>
      </c>
    </row>
    <row r="13267" spans="54:54" x14ac:dyDescent="0.3">
      <c r="BB13267" t="s">
        <v>75644</v>
      </c>
    </row>
    <row r="13268" spans="54:54" x14ac:dyDescent="0.3">
      <c r="BB13268" t="s">
        <v>75645</v>
      </c>
    </row>
    <row r="13269" spans="54:54" x14ac:dyDescent="0.3">
      <c r="BB13269" t="s">
        <v>75646</v>
      </c>
    </row>
    <row r="13270" spans="54:54" x14ac:dyDescent="0.3">
      <c r="BB13270" t="s">
        <v>75647</v>
      </c>
    </row>
    <row r="13271" spans="54:54" x14ac:dyDescent="0.3">
      <c r="BB13271" t="s">
        <v>75648</v>
      </c>
    </row>
    <row r="13272" spans="54:54" x14ac:dyDescent="0.3">
      <c r="BB13272" t="s">
        <v>75649</v>
      </c>
    </row>
    <row r="13273" spans="54:54" x14ac:dyDescent="0.3">
      <c r="BB13273" t="s">
        <v>75650</v>
      </c>
    </row>
    <row r="13274" spans="54:54" x14ac:dyDescent="0.3">
      <c r="BB13274" t="s">
        <v>75651</v>
      </c>
    </row>
    <row r="13275" spans="54:54" x14ac:dyDescent="0.3">
      <c r="BB13275" t="s">
        <v>75652</v>
      </c>
    </row>
    <row r="13276" spans="54:54" x14ac:dyDescent="0.3">
      <c r="BB13276" t="s">
        <v>75653</v>
      </c>
    </row>
    <row r="13277" spans="54:54" x14ac:dyDescent="0.3">
      <c r="BB13277" t="s">
        <v>75654</v>
      </c>
    </row>
    <row r="13278" spans="54:54" x14ac:dyDescent="0.3">
      <c r="BB13278" t="s">
        <v>75655</v>
      </c>
    </row>
    <row r="13279" spans="54:54" x14ac:dyDescent="0.3">
      <c r="BB13279" t="s">
        <v>75656</v>
      </c>
    </row>
    <row r="13280" spans="54:54" x14ac:dyDescent="0.3">
      <c r="BB13280" t="s">
        <v>75657</v>
      </c>
    </row>
    <row r="13281" spans="54:54" x14ac:dyDescent="0.3">
      <c r="BB13281" t="s">
        <v>75658</v>
      </c>
    </row>
    <row r="13282" spans="54:54" x14ac:dyDescent="0.3">
      <c r="BB13282" t="s">
        <v>75659</v>
      </c>
    </row>
    <row r="13283" spans="54:54" x14ac:dyDescent="0.3">
      <c r="BB13283" t="s">
        <v>75660</v>
      </c>
    </row>
    <row r="13284" spans="54:54" x14ac:dyDescent="0.3">
      <c r="BB13284" t="s">
        <v>75661</v>
      </c>
    </row>
    <row r="13285" spans="54:54" x14ac:dyDescent="0.3">
      <c r="BB13285" t="s">
        <v>75662</v>
      </c>
    </row>
    <row r="13286" spans="54:54" x14ac:dyDescent="0.3">
      <c r="BB13286" t="s">
        <v>75663</v>
      </c>
    </row>
    <row r="13287" spans="54:54" x14ac:dyDescent="0.3">
      <c r="BB13287" t="s">
        <v>75664</v>
      </c>
    </row>
    <row r="13288" spans="54:54" x14ac:dyDescent="0.3">
      <c r="BB13288" t="s">
        <v>75665</v>
      </c>
    </row>
    <row r="13289" spans="54:54" x14ac:dyDescent="0.3">
      <c r="BB13289" t="s">
        <v>75666</v>
      </c>
    </row>
    <row r="13290" spans="54:54" x14ac:dyDescent="0.3">
      <c r="BB13290" t="s">
        <v>75667</v>
      </c>
    </row>
    <row r="13291" spans="54:54" x14ac:dyDescent="0.3">
      <c r="BB13291" t="s">
        <v>75668</v>
      </c>
    </row>
    <row r="13292" spans="54:54" x14ac:dyDescent="0.3">
      <c r="BB13292" t="s">
        <v>75669</v>
      </c>
    </row>
    <row r="13293" spans="54:54" x14ac:dyDescent="0.3">
      <c r="BB13293" t="s">
        <v>75670</v>
      </c>
    </row>
    <row r="13294" spans="54:54" x14ac:dyDescent="0.3">
      <c r="BB13294" t="s">
        <v>75671</v>
      </c>
    </row>
    <row r="13295" spans="54:54" x14ac:dyDescent="0.3">
      <c r="BB13295" t="s">
        <v>75672</v>
      </c>
    </row>
    <row r="13296" spans="54:54" x14ac:dyDescent="0.3">
      <c r="BB13296" t="s">
        <v>75673</v>
      </c>
    </row>
    <row r="13297" spans="54:54" x14ac:dyDescent="0.3">
      <c r="BB13297" t="s">
        <v>75674</v>
      </c>
    </row>
    <row r="13298" spans="54:54" x14ac:dyDescent="0.3">
      <c r="BB13298" t="s">
        <v>75675</v>
      </c>
    </row>
    <row r="13299" spans="54:54" x14ac:dyDescent="0.3">
      <c r="BB13299" t="s">
        <v>75676</v>
      </c>
    </row>
    <row r="13300" spans="54:54" x14ac:dyDescent="0.3">
      <c r="BB13300" t="s">
        <v>75677</v>
      </c>
    </row>
    <row r="13301" spans="54:54" x14ac:dyDescent="0.3">
      <c r="BB13301" t="s">
        <v>75678</v>
      </c>
    </row>
    <row r="13302" spans="54:54" x14ac:dyDescent="0.3">
      <c r="BB13302" t="s">
        <v>75679</v>
      </c>
    </row>
    <row r="13303" spans="54:54" x14ac:dyDescent="0.3">
      <c r="BB13303" t="s">
        <v>75680</v>
      </c>
    </row>
    <row r="13304" spans="54:54" x14ac:dyDescent="0.3">
      <c r="BB13304" t="s">
        <v>75681</v>
      </c>
    </row>
    <row r="13305" spans="54:54" x14ac:dyDescent="0.3">
      <c r="BB13305" t="s">
        <v>75682</v>
      </c>
    </row>
    <row r="13306" spans="54:54" x14ac:dyDescent="0.3">
      <c r="BB13306" t="s">
        <v>75683</v>
      </c>
    </row>
    <row r="13307" spans="54:54" x14ac:dyDescent="0.3">
      <c r="BB13307" t="s">
        <v>75684</v>
      </c>
    </row>
    <row r="13308" spans="54:54" x14ac:dyDescent="0.3">
      <c r="BB13308" t="s">
        <v>75685</v>
      </c>
    </row>
    <row r="13309" spans="54:54" x14ac:dyDescent="0.3">
      <c r="BB13309" t="s">
        <v>75686</v>
      </c>
    </row>
    <row r="13310" spans="54:54" x14ac:dyDescent="0.3">
      <c r="BB13310" t="s">
        <v>75687</v>
      </c>
    </row>
    <row r="13311" spans="54:54" x14ac:dyDescent="0.3">
      <c r="BB13311" t="s">
        <v>75688</v>
      </c>
    </row>
    <row r="13312" spans="54:54" x14ac:dyDescent="0.3">
      <c r="BB13312" t="s">
        <v>75689</v>
      </c>
    </row>
    <row r="13313" spans="54:54" x14ac:dyDescent="0.3">
      <c r="BB13313" t="s">
        <v>75690</v>
      </c>
    </row>
    <row r="13314" spans="54:54" x14ac:dyDescent="0.3">
      <c r="BB13314" t="s">
        <v>75691</v>
      </c>
    </row>
    <row r="13315" spans="54:54" x14ac:dyDescent="0.3">
      <c r="BB13315" t="s">
        <v>75692</v>
      </c>
    </row>
    <row r="13316" spans="54:54" x14ac:dyDescent="0.3">
      <c r="BB13316" t="s">
        <v>75693</v>
      </c>
    </row>
    <row r="13317" spans="54:54" x14ac:dyDescent="0.3">
      <c r="BB13317" t="s">
        <v>75694</v>
      </c>
    </row>
    <row r="13318" spans="54:54" x14ac:dyDescent="0.3">
      <c r="BB13318" t="s">
        <v>75695</v>
      </c>
    </row>
    <row r="13319" spans="54:54" x14ac:dyDescent="0.3">
      <c r="BB13319" t="s">
        <v>75696</v>
      </c>
    </row>
    <row r="13320" spans="54:54" x14ac:dyDescent="0.3">
      <c r="BB13320" t="s">
        <v>75697</v>
      </c>
    </row>
    <row r="13321" spans="54:54" x14ac:dyDescent="0.3">
      <c r="BB13321" t="s">
        <v>75698</v>
      </c>
    </row>
    <row r="13322" spans="54:54" x14ac:dyDescent="0.3">
      <c r="BB13322" t="s">
        <v>75699</v>
      </c>
    </row>
    <row r="13323" spans="54:54" x14ac:dyDescent="0.3">
      <c r="BB13323" t="s">
        <v>75700</v>
      </c>
    </row>
    <row r="13324" spans="54:54" x14ac:dyDescent="0.3">
      <c r="BB13324" t="s">
        <v>75701</v>
      </c>
    </row>
    <row r="13325" spans="54:54" x14ac:dyDescent="0.3">
      <c r="BB13325" t="s">
        <v>75702</v>
      </c>
    </row>
    <row r="13326" spans="54:54" x14ac:dyDescent="0.3">
      <c r="BB13326" t="s">
        <v>75703</v>
      </c>
    </row>
    <row r="13327" spans="54:54" x14ac:dyDescent="0.3">
      <c r="BB13327" t="s">
        <v>75704</v>
      </c>
    </row>
    <row r="13328" spans="54:54" x14ac:dyDescent="0.3">
      <c r="BB13328" t="s">
        <v>75705</v>
      </c>
    </row>
    <row r="13329" spans="54:54" x14ac:dyDescent="0.3">
      <c r="BB13329" t="s">
        <v>75706</v>
      </c>
    </row>
    <row r="13330" spans="54:54" x14ac:dyDescent="0.3">
      <c r="BB13330" t="s">
        <v>75707</v>
      </c>
    </row>
    <row r="13331" spans="54:54" x14ac:dyDescent="0.3">
      <c r="BB13331" t="s">
        <v>75708</v>
      </c>
    </row>
    <row r="13332" spans="54:54" x14ac:dyDescent="0.3">
      <c r="BB13332" t="s">
        <v>75709</v>
      </c>
    </row>
    <row r="13333" spans="54:54" x14ac:dyDescent="0.3">
      <c r="BB13333" t="s">
        <v>75710</v>
      </c>
    </row>
    <row r="13334" spans="54:54" x14ac:dyDescent="0.3">
      <c r="BB13334" t="s">
        <v>75711</v>
      </c>
    </row>
    <row r="13335" spans="54:54" x14ac:dyDescent="0.3">
      <c r="BB13335" t="s">
        <v>75712</v>
      </c>
    </row>
    <row r="13336" spans="54:54" x14ac:dyDescent="0.3">
      <c r="BB13336" t="s">
        <v>75713</v>
      </c>
    </row>
    <row r="13337" spans="54:54" x14ac:dyDescent="0.3">
      <c r="BB13337" t="s">
        <v>75714</v>
      </c>
    </row>
    <row r="13338" spans="54:54" x14ac:dyDescent="0.3">
      <c r="BB13338" t="s">
        <v>75715</v>
      </c>
    </row>
    <row r="13339" spans="54:54" x14ac:dyDescent="0.3">
      <c r="BB13339" t="s">
        <v>75716</v>
      </c>
    </row>
    <row r="13340" spans="54:54" x14ac:dyDescent="0.3">
      <c r="BB13340" t="s">
        <v>75717</v>
      </c>
    </row>
    <row r="13341" spans="54:54" x14ac:dyDescent="0.3">
      <c r="BB13341" t="s">
        <v>75718</v>
      </c>
    </row>
    <row r="13342" spans="54:54" x14ac:dyDescent="0.3">
      <c r="BB13342" t="s">
        <v>75719</v>
      </c>
    </row>
    <row r="13343" spans="54:54" x14ac:dyDescent="0.3">
      <c r="BB13343" t="s">
        <v>75720</v>
      </c>
    </row>
    <row r="13344" spans="54:54" x14ac:dyDescent="0.3">
      <c r="BB13344" t="s">
        <v>75721</v>
      </c>
    </row>
    <row r="13345" spans="54:54" x14ac:dyDescent="0.3">
      <c r="BB13345" t="s">
        <v>75722</v>
      </c>
    </row>
    <row r="13346" spans="54:54" x14ac:dyDescent="0.3">
      <c r="BB13346" t="s">
        <v>75723</v>
      </c>
    </row>
    <row r="13347" spans="54:54" x14ac:dyDescent="0.3">
      <c r="BB13347" t="s">
        <v>75724</v>
      </c>
    </row>
    <row r="13348" spans="54:54" x14ac:dyDescent="0.3">
      <c r="BB13348" t="s">
        <v>75725</v>
      </c>
    </row>
    <row r="13349" spans="54:54" x14ac:dyDescent="0.3">
      <c r="BB13349" t="s">
        <v>75726</v>
      </c>
    </row>
    <row r="13350" spans="54:54" x14ac:dyDescent="0.3">
      <c r="BB13350" t="s">
        <v>75727</v>
      </c>
    </row>
    <row r="13351" spans="54:54" x14ac:dyDescent="0.3">
      <c r="BB13351" t="s">
        <v>75728</v>
      </c>
    </row>
    <row r="13352" spans="54:54" x14ac:dyDescent="0.3">
      <c r="BB13352" t="s">
        <v>75729</v>
      </c>
    </row>
    <row r="13353" spans="54:54" x14ac:dyDescent="0.3">
      <c r="BB13353" t="s">
        <v>75730</v>
      </c>
    </row>
    <row r="13354" spans="54:54" x14ac:dyDescent="0.3">
      <c r="BB13354" t="s">
        <v>75731</v>
      </c>
    </row>
    <row r="13355" spans="54:54" x14ac:dyDescent="0.3">
      <c r="BB13355" t="s">
        <v>75732</v>
      </c>
    </row>
    <row r="13356" spans="54:54" x14ac:dyDescent="0.3">
      <c r="BB13356" t="s">
        <v>75733</v>
      </c>
    </row>
    <row r="13357" spans="54:54" x14ac:dyDescent="0.3">
      <c r="BB13357" t="s">
        <v>75734</v>
      </c>
    </row>
    <row r="13358" spans="54:54" x14ac:dyDescent="0.3">
      <c r="BB13358" t="s">
        <v>75735</v>
      </c>
    </row>
    <row r="13359" spans="54:54" x14ac:dyDescent="0.3">
      <c r="BB13359" t="s">
        <v>75736</v>
      </c>
    </row>
    <row r="13360" spans="54:54" x14ac:dyDescent="0.3">
      <c r="BB13360" t="s">
        <v>75737</v>
      </c>
    </row>
    <row r="13361" spans="54:54" x14ac:dyDescent="0.3">
      <c r="BB13361" t="s">
        <v>75738</v>
      </c>
    </row>
    <row r="13362" spans="54:54" x14ac:dyDescent="0.3">
      <c r="BB13362" t="s">
        <v>75739</v>
      </c>
    </row>
    <row r="13363" spans="54:54" x14ac:dyDescent="0.3">
      <c r="BB13363" t="s">
        <v>75740</v>
      </c>
    </row>
    <row r="13364" spans="54:54" x14ac:dyDescent="0.3">
      <c r="BB13364" t="s">
        <v>75741</v>
      </c>
    </row>
    <row r="13365" spans="54:54" x14ac:dyDescent="0.3">
      <c r="BB13365" t="s">
        <v>75742</v>
      </c>
    </row>
    <row r="13366" spans="54:54" x14ac:dyDescent="0.3">
      <c r="BB13366" t="s">
        <v>75743</v>
      </c>
    </row>
    <row r="13367" spans="54:54" x14ac:dyDescent="0.3">
      <c r="BB13367" t="s">
        <v>75744</v>
      </c>
    </row>
    <row r="13368" spans="54:54" x14ac:dyDescent="0.3">
      <c r="BB13368" t="s">
        <v>75745</v>
      </c>
    </row>
    <row r="13369" spans="54:54" x14ac:dyDescent="0.3">
      <c r="BB13369" t="s">
        <v>75746</v>
      </c>
    </row>
    <row r="13370" spans="54:54" x14ac:dyDescent="0.3">
      <c r="BB13370" t="s">
        <v>75747</v>
      </c>
    </row>
    <row r="13371" spans="54:54" x14ac:dyDescent="0.3">
      <c r="BB13371" t="s">
        <v>75748</v>
      </c>
    </row>
    <row r="13372" spans="54:54" x14ac:dyDescent="0.3">
      <c r="BB13372" t="s">
        <v>75749</v>
      </c>
    </row>
    <row r="13373" spans="54:54" x14ac:dyDescent="0.3">
      <c r="BB13373" t="s">
        <v>75750</v>
      </c>
    </row>
    <row r="13374" spans="54:54" x14ac:dyDescent="0.3">
      <c r="BB13374" t="s">
        <v>75751</v>
      </c>
    </row>
    <row r="13375" spans="54:54" x14ac:dyDescent="0.3">
      <c r="BB13375" t="s">
        <v>75752</v>
      </c>
    </row>
    <row r="13376" spans="54:54" x14ac:dyDescent="0.3">
      <c r="BB13376" t="s">
        <v>75753</v>
      </c>
    </row>
    <row r="13377" spans="54:54" x14ac:dyDescent="0.3">
      <c r="BB13377" t="s">
        <v>75754</v>
      </c>
    </row>
    <row r="13378" spans="54:54" x14ac:dyDescent="0.3">
      <c r="BB13378" t="s">
        <v>75755</v>
      </c>
    </row>
    <row r="13379" spans="54:54" x14ac:dyDescent="0.3">
      <c r="BB13379" t="s">
        <v>75756</v>
      </c>
    </row>
    <row r="13380" spans="54:54" x14ac:dyDescent="0.3">
      <c r="BB13380" t="s">
        <v>75757</v>
      </c>
    </row>
    <row r="13381" spans="54:54" x14ac:dyDescent="0.3">
      <c r="BB13381" t="s">
        <v>75758</v>
      </c>
    </row>
    <row r="13382" spans="54:54" x14ac:dyDescent="0.3">
      <c r="BB13382" t="s">
        <v>75759</v>
      </c>
    </row>
    <row r="13383" spans="54:54" x14ac:dyDescent="0.3">
      <c r="BB13383" t="s">
        <v>75760</v>
      </c>
    </row>
    <row r="13384" spans="54:54" x14ac:dyDescent="0.3">
      <c r="BB13384" t="s">
        <v>75761</v>
      </c>
    </row>
    <row r="13385" spans="54:54" x14ac:dyDescent="0.3">
      <c r="BB13385" t="s">
        <v>75762</v>
      </c>
    </row>
    <row r="13386" spans="54:54" x14ac:dyDescent="0.3">
      <c r="BB13386" t="s">
        <v>75763</v>
      </c>
    </row>
    <row r="13387" spans="54:54" x14ac:dyDescent="0.3">
      <c r="BB13387" t="s">
        <v>75764</v>
      </c>
    </row>
    <row r="13388" spans="54:54" x14ac:dyDescent="0.3">
      <c r="BB13388" t="s">
        <v>75765</v>
      </c>
    </row>
    <row r="13389" spans="54:54" x14ac:dyDescent="0.3">
      <c r="BB13389" t="s">
        <v>75766</v>
      </c>
    </row>
    <row r="13390" spans="54:54" x14ac:dyDescent="0.3">
      <c r="BB13390" t="s">
        <v>75767</v>
      </c>
    </row>
    <row r="13391" spans="54:54" x14ac:dyDescent="0.3">
      <c r="BB13391" t="s">
        <v>75768</v>
      </c>
    </row>
    <row r="13392" spans="54:54" x14ac:dyDescent="0.3">
      <c r="BB13392" t="s">
        <v>75769</v>
      </c>
    </row>
    <row r="13393" spans="54:54" x14ac:dyDescent="0.3">
      <c r="BB13393" t="s">
        <v>75770</v>
      </c>
    </row>
    <row r="13394" spans="54:54" x14ac:dyDescent="0.3">
      <c r="BB13394" t="s">
        <v>75771</v>
      </c>
    </row>
    <row r="13395" spans="54:54" x14ac:dyDescent="0.3">
      <c r="BB13395" t="s">
        <v>75772</v>
      </c>
    </row>
    <row r="13396" spans="54:54" x14ac:dyDescent="0.3">
      <c r="BB13396" t="s">
        <v>75773</v>
      </c>
    </row>
    <row r="13397" spans="54:54" x14ac:dyDescent="0.3">
      <c r="BB13397" t="s">
        <v>75774</v>
      </c>
    </row>
    <row r="13398" spans="54:54" x14ac:dyDescent="0.3">
      <c r="BB13398" t="s">
        <v>75775</v>
      </c>
    </row>
    <row r="13399" spans="54:54" x14ac:dyDescent="0.3">
      <c r="BB13399" t="s">
        <v>75776</v>
      </c>
    </row>
    <row r="13400" spans="54:54" x14ac:dyDescent="0.3">
      <c r="BB13400" t="s">
        <v>75777</v>
      </c>
    </row>
    <row r="13401" spans="54:54" x14ac:dyDescent="0.3">
      <c r="BB13401" t="s">
        <v>75778</v>
      </c>
    </row>
    <row r="13402" spans="54:54" x14ac:dyDescent="0.3">
      <c r="BB13402" t="s">
        <v>75779</v>
      </c>
    </row>
    <row r="13403" spans="54:54" x14ac:dyDescent="0.3">
      <c r="BB13403" t="s">
        <v>75780</v>
      </c>
    </row>
    <row r="13404" spans="54:54" x14ac:dyDescent="0.3">
      <c r="BB13404" t="s">
        <v>75781</v>
      </c>
    </row>
    <row r="13405" spans="54:54" x14ac:dyDescent="0.3">
      <c r="BB13405" t="s">
        <v>75782</v>
      </c>
    </row>
    <row r="13406" spans="54:54" x14ac:dyDescent="0.3">
      <c r="BB13406" t="s">
        <v>75783</v>
      </c>
    </row>
    <row r="13407" spans="54:54" x14ac:dyDescent="0.3">
      <c r="BB13407" t="s">
        <v>75784</v>
      </c>
    </row>
    <row r="13408" spans="54:54" x14ac:dyDescent="0.3">
      <c r="BB13408" t="s">
        <v>75785</v>
      </c>
    </row>
    <row r="13409" spans="54:54" x14ac:dyDescent="0.3">
      <c r="BB13409" t="s">
        <v>75786</v>
      </c>
    </row>
    <row r="13410" spans="54:54" x14ac:dyDescent="0.3">
      <c r="BB13410" t="s">
        <v>75787</v>
      </c>
    </row>
    <row r="13411" spans="54:54" x14ac:dyDescent="0.3">
      <c r="BB13411" t="s">
        <v>75788</v>
      </c>
    </row>
    <row r="13412" spans="54:54" x14ac:dyDescent="0.3">
      <c r="BB13412" t="s">
        <v>75789</v>
      </c>
    </row>
    <row r="13413" spans="54:54" x14ac:dyDescent="0.3">
      <c r="BB13413" t="s">
        <v>75790</v>
      </c>
    </row>
    <row r="13414" spans="54:54" x14ac:dyDescent="0.3">
      <c r="BB13414" t="s">
        <v>75791</v>
      </c>
    </row>
    <row r="13415" spans="54:54" x14ac:dyDescent="0.3">
      <c r="BB13415" t="s">
        <v>75792</v>
      </c>
    </row>
    <row r="13416" spans="54:54" x14ac:dyDescent="0.3">
      <c r="BB13416" t="s">
        <v>75793</v>
      </c>
    </row>
    <row r="13417" spans="54:54" x14ac:dyDescent="0.3">
      <c r="BB13417" t="s">
        <v>75794</v>
      </c>
    </row>
    <row r="13418" spans="54:54" x14ac:dyDescent="0.3">
      <c r="BB13418" t="s">
        <v>75795</v>
      </c>
    </row>
    <row r="13419" spans="54:54" x14ac:dyDescent="0.3">
      <c r="BB13419" t="s">
        <v>75796</v>
      </c>
    </row>
    <row r="13420" spans="54:54" x14ac:dyDescent="0.3">
      <c r="BB13420" t="s">
        <v>75797</v>
      </c>
    </row>
    <row r="13421" spans="54:54" x14ac:dyDescent="0.3">
      <c r="BB13421" t="s">
        <v>75798</v>
      </c>
    </row>
    <row r="13422" spans="54:54" x14ac:dyDescent="0.3">
      <c r="BB13422" t="s">
        <v>75799</v>
      </c>
    </row>
    <row r="13423" spans="54:54" x14ac:dyDescent="0.3">
      <c r="BB13423" t="s">
        <v>75800</v>
      </c>
    </row>
    <row r="13424" spans="54:54" x14ac:dyDescent="0.3">
      <c r="BB13424" t="s">
        <v>75801</v>
      </c>
    </row>
    <row r="13425" spans="54:54" x14ac:dyDescent="0.3">
      <c r="BB13425" t="s">
        <v>75802</v>
      </c>
    </row>
    <row r="13426" spans="54:54" x14ac:dyDescent="0.3">
      <c r="BB13426" t="s">
        <v>75803</v>
      </c>
    </row>
    <row r="13427" spans="54:54" x14ac:dyDescent="0.3">
      <c r="BB13427" t="s">
        <v>75804</v>
      </c>
    </row>
    <row r="13428" spans="54:54" x14ac:dyDescent="0.3">
      <c r="BB13428" t="s">
        <v>75805</v>
      </c>
    </row>
    <row r="13429" spans="54:54" x14ac:dyDescent="0.3">
      <c r="BB13429" t="s">
        <v>75806</v>
      </c>
    </row>
    <row r="13430" spans="54:54" x14ac:dyDescent="0.3">
      <c r="BB13430" t="s">
        <v>75807</v>
      </c>
    </row>
    <row r="13431" spans="54:54" x14ac:dyDescent="0.3">
      <c r="BB13431" t="s">
        <v>75808</v>
      </c>
    </row>
    <row r="13432" spans="54:54" x14ac:dyDescent="0.3">
      <c r="BB13432" t="s">
        <v>75809</v>
      </c>
    </row>
    <row r="13433" spans="54:54" x14ac:dyDescent="0.3">
      <c r="BB13433" t="s">
        <v>75810</v>
      </c>
    </row>
    <row r="13434" spans="54:54" x14ac:dyDescent="0.3">
      <c r="BB13434" t="s">
        <v>75811</v>
      </c>
    </row>
    <row r="13435" spans="54:54" x14ac:dyDescent="0.3">
      <c r="BB13435" t="s">
        <v>75812</v>
      </c>
    </row>
    <row r="13436" spans="54:54" x14ac:dyDescent="0.3">
      <c r="BB13436" t="s">
        <v>75813</v>
      </c>
    </row>
    <row r="13437" spans="54:54" x14ac:dyDescent="0.3">
      <c r="BB13437" t="s">
        <v>75814</v>
      </c>
    </row>
    <row r="13438" spans="54:54" x14ac:dyDescent="0.3">
      <c r="BB13438" t="s">
        <v>75815</v>
      </c>
    </row>
    <row r="13439" spans="54:54" x14ac:dyDescent="0.3">
      <c r="BB13439" t="s">
        <v>75816</v>
      </c>
    </row>
    <row r="13440" spans="54:54" x14ac:dyDescent="0.3">
      <c r="BB13440" t="s">
        <v>75817</v>
      </c>
    </row>
    <row r="13441" spans="54:54" x14ac:dyDescent="0.3">
      <c r="BB13441" t="s">
        <v>75818</v>
      </c>
    </row>
    <row r="13442" spans="54:54" x14ac:dyDescent="0.3">
      <c r="BB13442" t="s">
        <v>75819</v>
      </c>
    </row>
    <row r="13443" spans="54:54" x14ac:dyDescent="0.3">
      <c r="BB13443" t="s">
        <v>75820</v>
      </c>
    </row>
    <row r="13444" spans="54:54" x14ac:dyDescent="0.3">
      <c r="BB13444" t="s">
        <v>75821</v>
      </c>
    </row>
    <row r="13445" spans="54:54" x14ac:dyDescent="0.3">
      <c r="BB13445" t="s">
        <v>75822</v>
      </c>
    </row>
    <row r="13446" spans="54:54" x14ac:dyDescent="0.3">
      <c r="BB13446" t="s">
        <v>75823</v>
      </c>
    </row>
    <row r="13447" spans="54:54" x14ac:dyDescent="0.3">
      <c r="BB13447" t="s">
        <v>75824</v>
      </c>
    </row>
    <row r="13448" spans="54:54" x14ac:dyDescent="0.3">
      <c r="BB13448" t="s">
        <v>75825</v>
      </c>
    </row>
    <row r="13449" spans="54:54" x14ac:dyDescent="0.3">
      <c r="BB13449" t="s">
        <v>75826</v>
      </c>
    </row>
    <row r="13450" spans="54:54" x14ac:dyDescent="0.3">
      <c r="BB13450" t="s">
        <v>75827</v>
      </c>
    </row>
    <row r="13451" spans="54:54" x14ac:dyDescent="0.3">
      <c r="BB13451" t="s">
        <v>75828</v>
      </c>
    </row>
    <row r="13452" spans="54:54" x14ac:dyDescent="0.3">
      <c r="BB13452" t="s">
        <v>75829</v>
      </c>
    </row>
    <row r="13453" spans="54:54" x14ac:dyDescent="0.3">
      <c r="BB13453" t="s">
        <v>75830</v>
      </c>
    </row>
    <row r="13454" spans="54:54" x14ac:dyDescent="0.3">
      <c r="BB13454" t="s">
        <v>75831</v>
      </c>
    </row>
    <row r="13455" spans="54:54" x14ac:dyDescent="0.3">
      <c r="BB13455" t="s">
        <v>75832</v>
      </c>
    </row>
    <row r="13456" spans="54:54" x14ac:dyDescent="0.3">
      <c r="BB13456" t="s">
        <v>75833</v>
      </c>
    </row>
    <row r="13457" spans="54:54" x14ac:dyDescent="0.3">
      <c r="BB13457" t="s">
        <v>75834</v>
      </c>
    </row>
    <row r="13458" spans="54:54" x14ac:dyDescent="0.3">
      <c r="BB13458" t="s">
        <v>75835</v>
      </c>
    </row>
    <row r="13459" spans="54:54" x14ac:dyDescent="0.3">
      <c r="BB13459" t="s">
        <v>75836</v>
      </c>
    </row>
    <row r="13460" spans="54:54" x14ac:dyDescent="0.3">
      <c r="BB13460" t="s">
        <v>75837</v>
      </c>
    </row>
    <row r="13461" spans="54:54" x14ac:dyDescent="0.3">
      <c r="BB13461" t="s">
        <v>75838</v>
      </c>
    </row>
    <row r="13462" spans="54:54" x14ac:dyDescent="0.3">
      <c r="BB13462" t="s">
        <v>75839</v>
      </c>
    </row>
    <row r="13463" spans="54:54" x14ac:dyDescent="0.3">
      <c r="BB13463" t="s">
        <v>75840</v>
      </c>
    </row>
    <row r="13464" spans="54:54" x14ac:dyDescent="0.3">
      <c r="BB13464" t="s">
        <v>75841</v>
      </c>
    </row>
    <row r="13465" spans="54:54" x14ac:dyDescent="0.3">
      <c r="BB13465" t="s">
        <v>75842</v>
      </c>
    </row>
    <row r="13466" spans="54:54" x14ac:dyDescent="0.3">
      <c r="BB13466" t="s">
        <v>75843</v>
      </c>
    </row>
    <row r="13467" spans="54:54" x14ac:dyDescent="0.3">
      <c r="BB13467" t="s">
        <v>75844</v>
      </c>
    </row>
    <row r="13468" spans="54:54" x14ac:dyDescent="0.3">
      <c r="BB13468" t="s">
        <v>75845</v>
      </c>
    </row>
    <row r="13469" spans="54:54" x14ac:dyDescent="0.3">
      <c r="BB13469" t="s">
        <v>75846</v>
      </c>
    </row>
    <row r="13470" spans="54:54" x14ac:dyDescent="0.3">
      <c r="BB13470" t="s">
        <v>75847</v>
      </c>
    </row>
    <row r="13471" spans="54:54" x14ac:dyDescent="0.3">
      <c r="BB13471" t="s">
        <v>75848</v>
      </c>
    </row>
    <row r="13472" spans="54:54" x14ac:dyDescent="0.3">
      <c r="BB13472" t="s">
        <v>75849</v>
      </c>
    </row>
    <row r="13473" spans="54:54" x14ac:dyDescent="0.3">
      <c r="BB13473" t="s">
        <v>75850</v>
      </c>
    </row>
    <row r="13474" spans="54:54" x14ac:dyDescent="0.3">
      <c r="BB13474" t="s">
        <v>75851</v>
      </c>
    </row>
    <row r="13475" spans="54:54" x14ac:dyDescent="0.3">
      <c r="BB13475" t="s">
        <v>75852</v>
      </c>
    </row>
    <row r="13476" spans="54:54" x14ac:dyDescent="0.3">
      <c r="BB13476" t="s">
        <v>75853</v>
      </c>
    </row>
    <row r="13477" spans="54:54" x14ac:dyDescent="0.3">
      <c r="BB13477" t="s">
        <v>75854</v>
      </c>
    </row>
    <row r="13478" spans="54:54" x14ac:dyDescent="0.3">
      <c r="BB13478" t="s">
        <v>75855</v>
      </c>
    </row>
    <row r="13479" spans="54:54" x14ac:dyDescent="0.3">
      <c r="BB13479" t="s">
        <v>75856</v>
      </c>
    </row>
    <row r="13480" spans="54:54" x14ac:dyDescent="0.3">
      <c r="BB13480" t="s">
        <v>75857</v>
      </c>
    </row>
    <row r="13481" spans="54:54" x14ac:dyDescent="0.3">
      <c r="BB13481" t="s">
        <v>75858</v>
      </c>
    </row>
    <row r="13482" spans="54:54" x14ac:dyDescent="0.3">
      <c r="BB13482" t="s">
        <v>75859</v>
      </c>
    </row>
    <row r="13483" spans="54:54" x14ac:dyDescent="0.3">
      <c r="BB13483" t="s">
        <v>75860</v>
      </c>
    </row>
    <row r="13484" spans="54:54" x14ac:dyDescent="0.3">
      <c r="BB13484" t="s">
        <v>75861</v>
      </c>
    </row>
    <row r="13485" spans="54:54" x14ac:dyDescent="0.3">
      <c r="BB13485" t="s">
        <v>75862</v>
      </c>
    </row>
    <row r="13486" spans="54:54" x14ac:dyDescent="0.3">
      <c r="BB13486" t="s">
        <v>75863</v>
      </c>
    </row>
    <row r="13487" spans="54:54" x14ac:dyDescent="0.3">
      <c r="BB13487" t="s">
        <v>75864</v>
      </c>
    </row>
    <row r="13488" spans="54:54" x14ac:dyDescent="0.3">
      <c r="BB13488" t="s">
        <v>75865</v>
      </c>
    </row>
    <row r="13489" spans="54:54" x14ac:dyDescent="0.3">
      <c r="BB13489" t="s">
        <v>75866</v>
      </c>
    </row>
    <row r="13490" spans="54:54" x14ac:dyDescent="0.3">
      <c r="BB13490" t="s">
        <v>75867</v>
      </c>
    </row>
    <row r="13491" spans="54:54" x14ac:dyDescent="0.3">
      <c r="BB13491" t="s">
        <v>75868</v>
      </c>
    </row>
    <row r="13492" spans="54:54" x14ac:dyDescent="0.3">
      <c r="BB13492" t="s">
        <v>75869</v>
      </c>
    </row>
    <row r="13493" spans="54:54" x14ac:dyDescent="0.3">
      <c r="BB13493" t="s">
        <v>75870</v>
      </c>
    </row>
    <row r="13494" spans="54:54" x14ac:dyDescent="0.3">
      <c r="BB13494" t="s">
        <v>75871</v>
      </c>
    </row>
    <row r="13495" spans="54:54" x14ac:dyDescent="0.3">
      <c r="BB13495" t="s">
        <v>75872</v>
      </c>
    </row>
    <row r="13496" spans="54:54" x14ac:dyDescent="0.3">
      <c r="BB13496" t="s">
        <v>75873</v>
      </c>
    </row>
    <row r="13497" spans="54:54" x14ac:dyDescent="0.3">
      <c r="BB13497" t="s">
        <v>75874</v>
      </c>
    </row>
    <row r="13498" spans="54:54" x14ac:dyDescent="0.3">
      <c r="BB13498" t="s">
        <v>75875</v>
      </c>
    </row>
    <row r="13499" spans="54:54" x14ac:dyDescent="0.3">
      <c r="BB13499" t="s">
        <v>75876</v>
      </c>
    </row>
    <row r="13500" spans="54:54" x14ac:dyDescent="0.3">
      <c r="BB13500" t="s">
        <v>75877</v>
      </c>
    </row>
    <row r="13501" spans="54:54" x14ac:dyDescent="0.3">
      <c r="BB13501" t="s">
        <v>75878</v>
      </c>
    </row>
    <row r="13502" spans="54:54" x14ac:dyDescent="0.3">
      <c r="BB13502" t="s">
        <v>75879</v>
      </c>
    </row>
    <row r="13503" spans="54:54" x14ac:dyDescent="0.3">
      <c r="BB13503" t="s">
        <v>75880</v>
      </c>
    </row>
    <row r="13504" spans="54:54" x14ac:dyDescent="0.3">
      <c r="BB13504" t="s">
        <v>75881</v>
      </c>
    </row>
    <row r="13505" spans="54:54" x14ac:dyDescent="0.3">
      <c r="BB13505" t="s">
        <v>75882</v>
      </c>
    </row>
    <row r="13506" spans="54:54" x14ac:dyDescent="0.3">
      <c r="BB13506" t="s">
        <v>75883</v>
      </c>
    </row>
    <row r="13507" spans="54:54" x14ac:dyDescent="0.3">
      <c r="BB13507" t="s">
        <v>75884</v>
      </c>
    </row>
    <row r="13508" spans="54:54" x14ac:dyDescent="0.3">
      <c r="BB13508" t="s">
        <v>75885</v>
      </c>
    </row>
    <row r="13509" spans="54:54" x14ac:dyDescent="0.3">
      <c r="BB13509" t="s">
        <v>75886</v>
      </c>
    </row>
    <row r="13510" spans="54:54" x14ac:dyDescent="0.3">
      <c r="BB13510" t="s">
        <v>75887</v>
      </c>
    </row>
    <row r="13511" spans="54:54" x14ac:dyDescent="0.3">
      <c r="BB13511" t="s">
        <v>75888</v>
      </c>
    </row>
    <row r="13512" spans="54:54" x14ac:dyDescent="0.3">
      <c r="BB13512" t="s">
        <v>75889</v>
      </c>
    </row>
    <row r="13513" spans="54:54" x14ac:dyDescent="0.3">
      <c r="BB13513" t="s">
        <v>75890</v>
      </c>
    </row>
    <row r="13514" spans="54:54" x14ac:dyDescent="0.3">
      <c r="BB13514" t="s">
        <v>75891</v>
      </c>
    </row>
    <row r="13515" spans="54:54" x14ac:dyDescent="0.3">
      <c r="BB13515" t="s">
        <v>75892</v>
      </c>
    </row>
    <row r="13516" spans="54:54" x14ac:dyDescent="0.3">
      <c r="BB13516" t="s">
        <v>75893</v>
      </c>
    </row>
    <row r="13517" spans="54:54" x14ac:dyDescent="0.3">
      <c r="BB13517" t="s">
        <v>75894</v>
      </c>
    </row>
    <row r="13518" spans="54:54" x14ac:dyDescent="0.3">
      <c r="BB13518" t="s">
        <v>75895</v>
      </c>
    </row>
    <row r="13519" spans="54:54" x14ac:dyDescent="0.3">
      <c r="BB13519" t="s">
        <v>75896</v>
      </c>
    </row>
    <row r="13520" spans="54:54" x14ac:dyDescent="0.3">
      <c r="BB13520" t="s">
        <v>75897</v>
      </c>
    </row>
    <row r="13521" spans="54:54" x14ac:dyDescent="0.3">
      <c r="BB13521" t="s">
        <v>75898</v>
      </c>
    </row>
    <row r="13522" spans="54:54" x14ac:dyDescent="0.3">
      <c r="BB13522" t="s">
        <v>75899</v>
      </c>
    </row>
    <row r="13523" spans="54:54" x14ac:dyDescent="0.3">
      <c r="BB13523" t="s">
        <v>75900</v>
      </c>
    </row>
    <row r="13524" spans="54:54" x14ac:dyDescent="0.3">
      <c r="BB13524" t="s">
        <v>75901</v>
      </c>
    </row>
    <row r="13525" spans="54:54" x14ac:dyDescent="0.3">
      <c r="BB13525" t="s">
        <v>75902</v>
      </c>
    </row>
    <row r="13526" spans="54:54" x14ac:dyDescent="0.3">
      <c r="BB13526" t="s">
        <v>75903</v>
      </c>
    </row>
    <row r="13527" spans="54:54" x14ac:dyDescent="0.3">
      <c r="BB13527" t="s">
        <v>75904</v>
      </c>
    </row>
    <row r="13528" spans="54:54" x14ac:dyDescent="0.3">
      <c r="BB13528" t="s">
        <v>75905</v>
      </c>
    </row>
    <row r="13529" spans="54:54" x14ac:dyDescent="0.3">
      <c r="BB13529" t="s">
        <v>75906</v>
      </c>
    </row>
    <row r="13530" spans="54:54" x14ac:dyDescent="0.3">
      <c r="BB13530" t="s">
        <v>75907</v>
      </c>
    </row>
    <row r="13531" spans="54:54" x14ac:dyDescent="0.3">
      <c r="BB13531" t="s">
        <v>75908</v>
      </c>
    </row>
    <row r="13532" spans="54:54" x14ac:dyDescent="0.3">
      <c r="BB13532" t="s">
        <v>75909</v>
      </c>
    </row>
    <row r="13533" spans="54:54" x14ac:dyDescent="0.3">
      <c r="BB13533" t="s">
        <v>75910</v>
      </c>
    </row>
    <row r="13534" spans="54:54" x14ac:dyDescent="0.3">
      <c r="BB13534" t="s">
        <v>75911</v>
      </c>
    </row>
    <row r="13535" spans="54:54" x14ac:dyDescent="0.3">
      <c r="BB13535" t="s">
        <v>75912</v>
      </c>
    </row>
    <row r="13536" spans="54:54" x14ac:dyDescent="0.3">
      <c r="BB13536" t="s">
        <v>75913</v>
      </c>
    </row>
    <row r="13537" spans="54:54" x14ac:dyDescent="0.3">
      <c r="BB13537" t="s">
        <v>75914</v>
      </c>
    </row>
    <row r="13538" spans="54:54" x14ac:dyDescent="0.3">
      <c r="BB13538" t="s">
        <v>75915</v>
      </c>
    </row>
    <row r="13539" spans="54:54" x14ac:dyDescent="0.3">
      <c r="BB13539" t="s">
        <v>75916</v>
      </c>
    </row>
    <row r="13540" spans="54:54" x14ac:dyDescent="0.3">
      <c r="BB13540" t="s">
        <v>75917</v>
      </c>
    </row>
    <row r="13541" spans="54:54" x14ac:dyDescent="0.3">
      <c r="BB13541" t="s">
        <v>75918</v>
      </c>
    </row>
    <row r="13542" spans="54:54" x14ac:dyDescent="0.3">
      <c r="BB13542" t="s">
        <v>75919</v>
      </c>
    </row>
    <row r="13543" spans="54:54" x14ac:dyDescent="0.3">
      <c r="BB13543" t="s">
        <v>75920</v>
      </c>
    </row>
    <row r="13544" spans="54:54" x14ac:dyDescent="0.3">
      <c r="BB13544" t="s">
        <v>75921</v>
      </c>
    </row>
    <row r="13545" spans="54:54" x14ac:dyDescent="0.3">
      <c r="BB13545" t="s">
        <v>75922</v>
      </c>
    </row>
    <row r="13546" spans="54:54" x14ac:dyDescent="0.3">
      <c r="BB13546" t="s">
        <v>75923</v>
      </c>
    </row>
    <row r="13547" spans="54:54" x14ac:dyDescent="0.3">
      <c r="BB13547" t="s">
        <v>75924</v>
      </c>
    </row>
    <row r="13548" spans="54:54" x14ac:dyDescent="0.3">
      <c r="BB13548" t="s">
        <v>75925</v>
      </c>
    </row>
    <row r="13549" spans="54:54" x14ac:dyDescent="0.3">
      <c r="BB13549" t="s">
        <v>75926</v>
      </c>
    </row>
    <row r="13550" spans="54:54" x14ac:dyDescent="0.3">
      <c r="BB13550" t="s">
        <v>75927</v>
      </c>
    </row>
    <row r="13551" spans="54:54" x14ac:dyDescent="0.3">
      <c r="BB13551" t="s">
        <v>75928</v>
      </c>
    </row>
    <row r="13552" spans="54:54" x14ac:dyDescent="0.3">
      <c r="BB13552" t="s">
        <v>75929</v>
      </c>
    </row>
    <row r="13553" spans="54:54" x14ac:dyDescent="0.3">
      <c r="BB13553" t="s">
        <v>75930</v>
      </c>
    </row>
    <row r="13554" spans="54:54" x14ac:dyDescent="0.3">
      <c r="BB13554" t="s">
        <v>75931</v>
      </c>
    </row>
    <row r="13555" spans="54:54" x14ac:dyDescent="0.3">
      <c r="BB13555" t="s">
        <v>75932</v>
      </c>
    </row>
    <row r="13556" spans="54:54" x14ac:dyDescent="0.3">
      <c r="BB13556" t="s">
        <v>75933</v>
      </c>
    </row>
    <row r="13557" spans="54:54" x14ac:dyDescent="0.3">
      <c r="BB13557" t="s">
        <v>75934</v>
      </c>
    </row>
    <row r="13558" spans="54:54" x14ac:dyDescent="0.3">
      <c r="BB13558" t="s">
        <v>75935</v>
      </c>
    </row>
    <row r="13559" spans="54:54" x14ac:dyDescent="0.3">
      <c r="BB13559" t="s">
        <v>75936</v>
      </c>
    </row>
    <row r="13560" spans="54:54" x14ac:dyDescent="0.3">
      <c r="BB13560" t="s">
        <v>75937</v>
      </c>
    </row>
    <row r="13561" spans="54:54" x14ac:dyDescent="0.3">
      <c r="BB13561" t="s">
        <v>75938</v>
      </c>
    </row>
    <row r="13562" spans="54:54" x14ac:dyDescent="0.3">
      <c r="BB13562" t="s">
        <v>75939</v>
      </c>
    </row>
    <row r="13563" spans="54:54" x14ac:dyDescent="0.3">
      <c r="BB13563" t="s">
        <v>75940</v>
      </c>
    </row>
    <row r="13564" spans="54:54" x14ac:dyDescent="0.3">
      <c r="BB13564" t="s">
        <v>75941</v>
      </c>
    </row>
    <row r="13565" spans="54:54" x14ac:dyDescent="0.3">
      <c r="BB13565" t="s">
        <v>75942</v>
      </c>
    </row>
    <row r="13566" spans="54:54" x14ac:dyDescent="0.3">
      <c r="BB13566" t="s">
        <v>75943</v>
      </c>
    </row>
    <row r="13567" spans="54:54" x14ac:dyDescent="0.3">
      <c r="BB13567" t="s">
        <v>75944</v>
      </c>
    </row>
    <row r="13568" spans="54:54" x14ac:dyDescent="0.3">
      <c r="BB13568" t="s">
        <v>21117</v>
      </c>
    </row>
    <row r="13569" spans="54:54" x14ac:dyDescent="0.3">
      <c r="BB13569" t="s">
        <v>75945</v>
      </c>
    </row>
    <row r="13570" spans="54:54" x14ac:dyDescent="0.3">
      <c r="BB13570" t="s">
        <v>75946</v>
      </c>
    </row>
    <row r="13571" spans="54:54" x14ac:dyDescent="0.3">
      <c r="BB13571" t="s">
        <v>75947</v>
      </c>
    </row>
    <row r="13572" spans="54:54" x14ac:dyDescent="0.3">
      <c r="BB13572" t="s">
        <v>75948</v>
      </c>
    </row>
    <row r="13573" spans="54:54" x14ac:dyDescent="0.3">
      <c r="BB13573" t="s">
        <v>75949</v>
      </c>
    </row>
    <row r="13574" spans="54:54" x14ac:dyDescent="0.3">
      <c r="BB13574" t="s">
        <v>75950</v>
      </c>
    </row>
    <row r="13575" spans="54:54" x14ac:dyDescent="0.3">
      <c r="BB13575" t="s">
        <v>75951</v>
      </c>
    </row>
    <row r="13576" spans="54:54" x14ac:dyDescent="0.3">
      <c r="BB13576" t="s">
        <v>75952</v>
      </c>
    </row>
    <row r="13577" spans="54:54" x14ac:dyDescent="0.3">
      <c r="BB13577" t="s">
        <v>75953</v>
      </c>
    </row>
    <row r="13578" spans="54:54" x14ac:dyDescent="0.3">
      <c r="BB13578" t="s">
        <v>75954</v>
      </c>
    </row>
    <row r="13579" spans="54:54" x14ac:dyDescent="0.3">
      <c r="BB13579" t="s">
        <v>75955</v>
      </c>
    </row>
    <row r="13580" spans="54:54" x14ac:dyDescent="0.3">
      <c r="BB13580" t="s">
        <v>75956</v>
      </c>
    </row>
    <row r="13581" spans="54:54" x14ac:dyDescent="0.3">
      <c r="BB13581" t="s">
        <v>75957</v>
      </c>
    </row>
    <row r="13582" spans="54:54" x14ac:dyDescent="0.3">
      <c r="BB13582" t="s">
        <v>75958</v>
      </c>
    </row>
    <row r="13583" spans="54:54" x14ac:dyDescent="0.3">
      <c r="BB13583" t="s">
        <v>75959</v>
      </c>
    </row>
    <row r="13584" spans="54:54" x14ac:dyDescent="0.3">
      <c r="BB13584" t="s">
        <v>75960</v>
      </c>
    </row>
    <row r="13585" spans="54:54" x14ac:dyDescent="0.3">
      <c r="BB13585" t="s">
        <v>75961</v>
      </c>
    </row>
    <row r="13586" spans="54:54" x14ac:dyDescent="0.3">
      <c r="BB13586" t="s">
        <v>75962</v>
      </c>
    </row>
    <row r="13587" spans="54:54" x14ac:dyDescent="0.3">
      <c r="BB13587" t="s">
        <v>75963</v>
      </c>
    </row>
    <row r="13588" spans="54:54" x14ac:dyDescent="0.3">
      <c r="BB13588" t="s">
        <v>75964</v>
      </c>
    </row>
    <row r="13589" spans="54:54" x14ac:dyDescent="0.3">
      <c r="BB13589" t="s">
        <v>75965</v>
      </c>
    </row>
    <row r="13590" spans="54:54" x14ac:dyDescent="0.3">
      <c r="BB13590" t="s">
        <v>75966</v>
      </c>
    </row>
    <row r="13591" spans="54:54" x14ac:dyDescent="0.3">
      <c r="BB13591" t="s">
        <v>75967</v>
      </c>
    </row>
    <row r="13592" spans="54:54" x14ac:dyDescent="0.3">
      <c r="BB13592" t="s">
        <v>75968</v>
      </c>
    </row>
    <row r="13593" spans="54:54" x14ac:dyDescent="0.3">
      <c r="BB13593" t="s">
        <v>75969</v>
      </c>
    </row>
    <row r="13594" spans="54:54" x14ac:dyDescent="0.3">
      <c r="BB13594" t="s">
        <v>75970</v>
      </c>
    </row>
    <row r="13595" spans="54:54" x14ac:dyDescent="0.3">
      <c r="BB13595" t="s">
        <v>75971</v>
      </c>
    </row>
    <row r="13596" spans="54:54" x14ac:dyDescent="0.3">
      <c r="BB13596" t="s">
        <v>75972</v>
      </c>
    </row>
    <row r="13597" spans="54:54" x14ac:dyDescent="0.3">
      <c r="BB13597" t="s">
        <v>75973</v>
      </c>
    </row>
    <row r="13598" spans="54:54" x14ac:dyDescent="0.3">
      <c r="BB13598" t="s">
        <v>75974</v>
      </c>
    </row>
    <row r="13599" spans="54:54" x14ac:dyDescent="0.3">
      <c r="BB13599" t="s">
        <v>75975</v>
      </c>
    </row>
    <row r="13600" spans="54:54" x14ac:dyDescent="0.3">
      <c r="BB13600" t="s">
        <v>75976</v>
      </c>
    </row>
    <row r="13601" spans="54:54" x14ac:dyDescent="0.3">
      <c r="BB13601" t="s">
        <v>75977</v>
      </c>
    </row>
    <row r="13602" spans="54:54" x14ac:dyDescent="0.3">
      <c r="BB13602" t="s">
        <v>75978</v>
      </c>
    </row>
    <row r="13603" spans="54:54" x14ac:dyDescent="0.3">
      <c r="BB13603" t="s">
        <v>75979</v>
      </c>
    </row>
    <row r="13604" spans="54:54" x14ac:dyDescent="0.3">
      <c r="BB13604" t="s">
        <v>75980</v>
      </c>
    </row>
    <row r="13605" spans="54:54" x14ac:dyDescent="0.3">
      <c r="BB13605" t="s">
        <v>75981</v>
      </c>
    </row>
    <row r="13606" spans="54:54" x14ac:dyDescent="0.3">
      <c r="BB13606" t="s">
        <v>75982</v>
      </c>
    </row>
    <row r="13607" spans="54:54" x14ac:dyDescent="0.3">
      <c r="BB13607" t="s">
        <v>75983</v>
      </c>
    </row>
    <row r="13608" spans="54:54" x14ac:dyDescent="0.3">
      <c r="BB13608" t="s">
        <v>75984</v>
      </c>
    </row>
    <row r="13609" spans="54:54" x14ac:dyDescent="0.3">
      <c r="BB13609" t="s">
        <v>75985</v>
      </c>
    </row>
    <row r="13610" spans="54:54" x14ac:dyDescent="0.3">
      <c r="BB13610" t="s">
        <v>75986</v>
      </c>
    </row>
    <row r="13611" spans="54:54" x14ac:dyDescent="0.3">
      <c r="BB13611" t="s">
        <v>75987</v>
      </c>
    </row>
    <row r="13612" spans="54:54" x14ac:dyDescent="0.3">
      <c r="BB13612" t="s">
        <v>75988</v>
      </c>
    </row>
    <row r="13613" spans="54:54" x14ac:dyDescent="0.3">
      <c r="BB13613" t="s">
        <v>75989</v>
      </c>
    </row>
    <row r="13614" spans="54:54" x14ac:dyDescent="0.3">
      <c r="BB13614" t="s">
        <v>75990</v>
      </c>
    </row>
    <row r="13615" spans="54:54" x14ac:dyDescent="0.3">
      <c r="BB13615" t="s">
        <v>75991</v>
      </c>
    </row>
    <row r="13616" spans="54:54" x14ac:dyDescent="0.3">
      <c r="BB13616" t="s">
        <v>75992</v>
      </c>
    </row>
    <row r="13617" spans="54:54" x14ac:dyDescent="0.3">
      <c r="BB13617" t="s">
        <v>75993</v>
      </c>
    </row>
    <row r="13618" spans="54:54" x14ac:dyDescent="0.3">
      <c r="BB13618" t="s">
        <v>75994</v>
      </c>
    </row>
    <row r="13619" spans="54:54" x14ac:dyDescent="0.3">
      <c r="BB13619" t="s">
        <v>75995</v>
      </c>
    </row>
    <row r="13620" spans="54:54" x14ac:dyDescent="0.3">
      <c r="BB13620" t="s">
        <v>75996</v>
      </c>
    </row>
    <row r="13621" spans="54:54" x14ac:dyDescent="0.3">
      <c r="BB13621" t="s">
        <v>75997</v>
      </c>
    </row>
    <row r="13622" spans="54:54" x14ac:dyDescent="0.3">
      <c r="BB13622" t="s">
        <v>75998</v>
      </c>
    </row>
    <row r="13623" spans="54:54" x14ac:dyDescent="0.3">
      <c r="BB13623" t="s">
        <v>75999</v>
      </c>
    </row>
    <row r="13624" spans="54:54" x14ac:dyDescent="0.3">
      <c r="BB13624" t="s">
        <v>76000</v>
      </c>
    </row>
    <row r="13625" spans="54:54" x14ac:dyDescent="0.3">
      <c r="BB13625" t="s">
        <v>76001</v>
      </c>
    </row>
    <row r="13626" spans="54:54" x14ac:dyDescent="0.3">
      <c r="BB13626" t="s">
        <v>76002</v>
      </c>
    </row>
    <row r="13627" spans="54:54" x14ac:dyDescent="0.3">
      <c r="BB13627" t="s">
        <v>76003</v>
      </c>
    </row>
    <row r="13628" spans="54:54" x14ac:dyDescent="0.3">
      <c r="BB13628" t="s">
        <v>76004</v>
      </c>
    </row>
    <row r="13629" spans="54:54" x14ac:dyDescent="0.3">
      <c r="BB13629" t="s">
        <v>76005</v>
      </c>
    </row>
    <row r="13630" spans="54:54" x14ac:dyDescent="0.3">
      <c r="BB13630" t="s">
        <v>76006</v>
      </c>
    </row>
    <row r="13631" spans="54:54" x14ac:dyDescent="0.3">
      <c r="BB13631" t="s">
        <v>76007</v>
      </c>
    </row>
    <row r="13632" spans="54:54" x14ac:dyDescent="0.3">
      <c r="BB13632" t="s">
        <v>76008</v>
      </c>
    </row>
    <row r="13633" spans="54:54" x14ac:dyDescent="0.3">
      <c r="BB13633" t="s">
        <v>76009</v>
      </c>
    </row>
    <row r="13634" spans="54:54" x14ac:dyDescent="0.3">
      <c r="BB13634" t="s">
        <v>76010</v>
      </c>
    </row>
    <row r="13635" spans="54:54" x14ac:dyDescent="0.3">
      <c r="BB13635" t="s">
        <v>76011</v>
      </c>
    </row>
    <row r="13636" spans="54:54" x14ac:dyDescent="0.3">
      <c r="BB13636" t="s">
        <v>76012</v>
      </c>
    </row>
    <row r="13637" spans="54:54" x14ac:dyDescent="0.3">
      <c r="BB13637" t="s">
        <v>76013</v>
      </c>
    </row>
    <row r="13638" spans="54:54" x14ac:dyDescent="0.3">
      <c r="BB13638" t="s">
        <v>76014</v>
      </c>
    </row>
    <row r="13639" spans="54:54" x14ac:dyDescent="0.3">
      <c r="BB13639" t="s">
        <v>76015</v>
      </c>
    </row>
    <row r="13640" spans="54:54" x14ac:dyDescent="0.3">
      <c r="BB13640" t="s">
        <v>76016</v>
      </c>
    </row>
    <row r="13641" spans="54:54" x14ac:dyDescent="0.3">
      <c r="BB13641" t="s">
        <v>76017</v>
      </c>
    </row>
    <row r="13642" spans="54:54" x14ac:dyDescent="0.3">
      <c r="BB13642" t="s">
        <v>76018</v>
      </c>
    </row>
    <row r="13643" spans="54:54" x14ac:dyDescent="0.3">
      <c r="BB13643" t="s">
        <v>76019</v>
      </c>
    </row>
    <row r="13644" spans="54:54" x14ac:dyDescent="0.3">
      <c r="BB13644" t="s">
        <v>76020</v>
      </c>
    </row>
    <row r="13645" spans="54:54" x14ac:dyDescent="0.3">
      <c r="BB13645" t="s">
        <v>76021</v>
      </c>
    </row>
    <row r="13646" spans="54:54" x14ac:dyDescent="0.3">
      <c r="BB13646" t="s">
        <v>76022</v>
      </c>
    </row>
    <row r="13647" spans="54:54" x14ac:dyDescent="0.3">
      <c r="BB13647" t="s">
        <v>76023</v>
      </c>
    </row>
    <row r="13648" spans="54:54" x14ac:dyDescent="0.3">
      <c r="BB13648" t="s">
        <v>76024</v>
      </c>
    </row>
    <row r="13649" spans="54:54" x14ac:dyDescent="0.3">
      <c r="BB13649" t="s">
        <v>76025</v>
      </c>
    </row>
    <row r="13650" spans="54:54" x14ac:dyDescent="0.3">
      <c r="BB13650" t="s">
        <v>76026</v>
      </c>
    </row>
    <row r="13651" spans="54:54" x14ac:dyDescent="0.3">
      <c r="BB13651" t="s">
        <v>76027</v>
      </c>
    </row>
    <row r="13652" spans="54:54" x14ac:dyDescent="0.3">
      <c r="BB13652" t="s">
        <v>76028</v>
      </c>
    </row>
    <row r="13653" spans="54:54" x14ac:dyDescent="0.3">
      <c r="BB13653" t="s">
        <v>76029</v>
      </c>
    </row>
    <row r="13654" spans="54:54" x14ac:dyDescent="0.3">
      <c r="BB13654" t="s">
        <v>76030</v>
      </c>
    </row>
    <row r="13655" spans="54:54" x14ac:dyDescent="0.3">
      <c r="BB13655" t="s">
        <v>76031</v>
      </c>
    </row>
    <row r="13656" spans="54:54" x14ac:dyDescent="0.3">
      <c r="BB13656" t="s">
        <v>76032</v>
      </c>
    </row>
    <row r="13657" spans="54:54" x14ac:dyDescent="0.3">
      <c r="BB13657" t="s">
        <v>76033</v>
      </c>
    </row>
    <row r="13658" spans="54:54" x14ac:dyDescent="0.3">
      <c r="BB13658" t="s">
        <v>76034</v>
      </c>
    </row>
    <row r="13659" spans="54:54" x14ac:dyDescent="0.3">
      <c r="BB13659" t="s">
        <v>76035</v>
      </c>
    </row>
    <row r="13660" spans="54:54" x14ac:dyDescent="0.3">
      <c r="BB13660" t="s">
        <v>76036</v>
      </c>
    </row>
    <row r="13661" spans="54:54" x14ac:dyDescent="0.3">
      <c r="BB13661" t="s">
        <v>76037</v>
      </c>
    </row>
    <row r="13662" spans="54:54" x14ac:dyDescent="0.3">
      <c r="BB13662" t="s">
        <v>76038</v>
      </c>
    </row>
    <row r="13663" spans="54:54" x14ac:dyDescent="0.3">
      <c r="BB13663" t="s">
        <v>76039</v>
      </c>
    </row>
    <row r="13664" spans="54:54" x14ac:dyDescent="0.3">
      <c r="BB13664" t="s">
        <v>76040</v>
      </c>
    </row>
    <row r="13665" spans="54:54" x14ac:dyDescent="0.3">
      <c r="BB13665" t="s">
        <v>76041</v>
      </c>
    </row>
    <row r="13666" spans="54:54" x14ac:dyDescent="0.3">
      <c r="BB13666" t="s">
        <v>76042</v>
      </c>
    </row>
    <row r="13667" spans="54:54" x14ac:dyDescent="0.3">
      <c r="BB13667" t="s">
        <v>76043</v>
      </c>
    </row>
    <row r="13668" spans="54:54" x14ac:dyDescent="0.3">
      <c r="BB13668" t="s">
        <v>76044</v>
      </c>
    </row>
    <row r="13669" spans="54:54" x14ac:dyDescent="0.3">
      <c r="BB13669" t="s">
        <v>76045</v>
      </c>
    </row>
    <row r="13670" spans="54:54" x14ac:dyDescent="0.3">
      <c r="BB13670" t="s">
        <v>76046</v>
      </c>
    </row>
    <row r="13671" spans="54:54" x14ac:dyDescent="0.3">
      <c r="BB13671" t="s">
        <v>76047</v>
      </c>
    </row>
    <row r="13672" spans="54:54" x14ac:dyDescent="0.3">
      <c r="BB13672" t="s">
        <v>76048</v>
      </c>
    </row>
    <row r="13673" spans="54:54" x14ac:dyDescent="0.3">
      <c r="BB13673" t="s">
        <v>76049</v>
      </c>
    </row>
    <row r="13674" spans="54:54" x14ac:dyDescent="0.3">
      <c r="BB13674" t="s">
        <v>76050</v>
      </c>
    </row>
    <row r="13675" spans="54:54" x14ac:dyDescent="0.3">
      <c r="BB13675" t="s">
        <v>76051</v>
      </c>
    </row>
    <row r="13676" spans="54:54" x14ac:dyDescent="0.3">
      <c r="BB13676" t="s">
        <v>76052</v>
      </c>
    </row>
    <row r="13677" spans="54:54" x14ac:dyDescent="0.3">
      <c r="BB13677" t="s">
        <v>76053</v>
      </c>
    </row>
    <row r="13678" spans="54:54" x14ac:dyDescent="0.3">
      <c r="BB13678" t="s">
        <v>76054</v>
      </c>
    </row>
    <row r="13679" spans="54:54" x14ac:dyDescent="0.3">
      <c r="BB13679" t="s">
        <v>76055</v>
      </c>
    </row>
    <row r="13680" spans="54:54" x14ac:dyDescent="0.3">
      <c r="BB13680" t="s">
        <v>76056</v>
      </c>
    </row>
    <row r="13681" spans="54:54" x14ac:dyDescent="0.3">
      <c r="BB13681" t="s">
        <v>76057</v>
      </c>
    </row>
    <row r="13682" spans="54:54" x14ac:dyDescent="0.3">
      <c r="BB13682" t="s">
        <v>76058</v>
      </c>
    </row>
    <row r="13683" spans="54:54" x14ac:dyDescent="0.3">
      <c r="BB13683" t="s">
        <v>76059</v>
      </c>
    </row>
    <row r="13684" spans="54:54" x14ac:dyDescent="0.3">
      <c r="BB13684" t="s">
        <v>76060</v>
      </c>
    </row>
    <row r="13685" spans="54:54" x14ac:dyDescent="0.3">
      <c r="BB13685" t="s">
        <v>76061</v>
      </c>
    </row>
    <row r="13686" spans="54:54" x14ac:dyDescent="0.3">
      <c r="BB13686" t="s">
        <v>76062</v>
      </c>
    </row>
    <row r="13687" spans="54:54" x14ac:dyDescent="0.3">
      <c r="BB13687" t="s">
        <v>76063</v>
      </c>
    </row>
    <row r="13688" spans="54:54" x14ac:dyDescent="0.3">
      <c r="BB13688" t="s">
        <v>76064</v>
      </c>
    </row>
    <row r="13689" spans="54:54" x14ac:dyDescent="0.3">
      <c r="BB13689" t="s">
        <v>76065</v>
      </c>
    </row>
    <row r="13690" spans="54:54" x14ac:dyDescent="0.3">
      <c r="BB13690" t="s">
        <v>76066</v>
      </c>
    </row>
    <row r="13691" spans="54:54" x14ac:dyDescent="0.3">
      <c r="BB13691" t="s">
        <v>76067</v>
      </c>
    </row>
    <row r="13692" spans="54:54" x14ac:dyDescent="0.3">
      <c r="BB13692" t="s">
        <v>76068</v>
      </c>
    </row>
    <row r="13693" spans="54:54" x14ac:dyDescent="0.3">
      <c r="BB13693" t="s">
        <v>76069</v>
      </c>
    </row>
    <row r="13694" spans="54:54" x14ac:dyDescent="0.3">
      <c r="BB13694" t="s">
        <v>76070</v>
      </c>
    </row>
    <row r="13695" spans="54:54" x14ac:dyDescent="0.3">
      <c r="BB13695" t="s">
        <v>76071</v>
      </c>
    </row>
    <row r="13696" spans="54:54" x14ac:dyDescent="0.3">
      <c r="BB13696" t="s">
        <v>76072</v>
      </c>
    </row>
    <row r="13697" spans="54:54" x14ac:dyDescent="0.3">
      <c r="BB13697" t="s">
        <v>76073</v>
      </c>
    </row>
    <row r="13698" spans="54:54" x14ac:dyDescent="0.3">
      <c r="BB13698" t="s">
        <v>76074</v>
      </c>
    </row>
    <row r="13699" spans="54:54" x14ac:dyDescent="0.3">
      <c r="BB13699" t="s">
        <v>76075</v>
      </c>
    </row>
    <row r="13700" spans="54:54" x14ac:dyDescent="0.3">
      <c r="BB13700" t="s">
        <v>76076</v>
      </c>
    </row>
    <row r="13701" spans="54:54" x14ac:dyDescent="0.3">
      <c r="BB13701" t="s">
        <v>76077</v>
      </c>
    </row>
    <row r="13702" spans="54:54" x14ac:dyDescent="0.3">
      <c r="BB13702" t="s">
        <v>76078</v>
      </c>
    </row>
    <row r="13703" spans="54:54" x14ac:dyDescent="0.3">
      <c r="BB13703" t="s">
        <v>76079</v>
      </c>
    </row>
    <row r="13704" spans="54:54" x14ac:dyDescent="0.3">
      <c r="BB13704" t="s">
        <v>76080</v>
      </c>
    </row>
    <row r="13705" spans="54:54" x14ac:dyDescent="0.3">
      <c r="BB13705" t="s">
        <v>76081</v>
      </c>
    </row>
    <row r="13706" spans="54:54" x14ac:dyDescent="0.3">
      <c r="BB13706" t="s">
        <v>76082</v>
      </c>
    </row>
    <row r="13707" spans="54:54" x14ac:dyDescent="0.3">
      <c r="BB13707" t="s">
        <v>76083</v>
      </c>
    </row>
    <row r="13708" spans="54:54" x14ac:dyDescent="0.3">
      <c r="BB13708" t="s">
        <v>76084</v>
      </c>
    </row>
    <row r="13709" spans="54:54" x14ac:dyDescent="0.3">
      <c r="BB13709" t="s">
        <v>76085</v>
      </c>
    </row>
    <row r="13710" spans="54:54" x14ac:dyDescent="0.3">
      <c r="BB13710" t="s">
        <v>76086</v>
      </c>
    </row>
    <row r="13711" spans="54:54" x14ac:dyDescent="0.3">
      <c r="BB13711" t="s">
        <v>76087</v>
      </c>
    </row>
    <row r="13712" spans="54:54" x14ac:dyDescent="0.3">
      <c r="BB13712" t="s">
        <v>76088</v>
      </c>
    </row>
    <row r="13713" spans="54:54" x14ac:dyDescent="0.3">
      <c r="BB13713" t="s">
        <v>76089</v>
      </c>
    </row>
    <row r="13714" spans="54:54" x14ac:dyDescent="0.3">
      <c r="BB13714" t="s">
        <v>76090</v>
      </c>
    </row>
    <row r="13715" spans="54:54" x14ac:dyDescent="0.3">
      <c r="BB13715" t="s">
        <v>76091</v>
      </c>
    </row>
    <row r="13716" spans="54:54" x14ac:dyDescent="0.3">
      <c r="BB13716" t="s">
        <v>76092</v>
      </c>
    </row>
    <row r="13717" spans="54:54" x14ac:dyDescent="0.3">
      <c r="BB13717" t="s">
        <v>76093</v>
      </c>
    </row>
    <row r="13718" spans="54:54" x14ac:dyDescent="0.3">
      <c r="BB13718" t="s">
        <v>76094</v>
      </c>
    </row>
    <row r="13719" spans="54:54" x14ac:dyDescent="0.3">
      <c r="BB13719" t="s">
        <v>76095</v>
      </c>
    </row>
    <row r="13720" spans="54:54" x14ac:dyDescent="0.3">
      <c r="BB13720" t="s">
        <v>76096</v>
      </c>
    </row>
    <row r="13721" spans="54:54" x14ac:dyDescent="0.3">
      <c r="BB13721" t="s">
        <v>76097</v>
      </c>
    </row>
    <row r="13722" spans="54:54" x14ac:dyDescent="0.3">
      <c r="BB13722" t="s">
        <v>76098</v>
      </c>
    </row>
    <row r="13723" spans="54:54" x14ac:dyDescent="0.3">
      <c r="BB13723" t="s">
        <v>76099</v>
      </c>
    </row>
    <row r="13724" spans="54:54" x14ac:dyDescent="0.3">
      <c r="BB13724" t="s">
        <v>76100</v>
      </c>
    </row>
    <row r="13725" spans="54:54" x14ac:dyDescent="0.3">
      <c r="BB13725" t="s">
        <v>76101</v>
      </c>
    </row>
    <row r="13726" spans="54:54" x14ac:dyDescent="0.3">
      <c r="BB13726" t="s">
        <v>76102</v>
      </c>
    </row>
    <row r="13727" spans="54:54" x14ac:dyDescent="0.3">
      <c r="BB13727" t="s">
        <v>76103</v>
      </c>
    </row>
    <row r="13728" spans="54:54" x14ac:dyDescent="0.3">
      <c r="BB13728" t="s">
        <v>76104</v>
      </c>
    </row>
    <row r="13729" spans="54:54" x14ac:dyDescent="0.3">
      <c r="BB13729" t="s">
        <v>76105</v>
      </c>
    </row>
    <row r="13730" spans="54:54" x14ac:dyDescent="0.3">
      <c r="BB13730" t="s">
        <v>76106</v>
      </c>
    </row>
    <row r="13731" spans="54:54" x14ac:dyDescent="0.3">
      <c r="BB13731" t="s">
        <v>76107</v>
      </c>
    </row>
    <row r="13732" spans="54:54" x14ac:dyDescent="0.3">
      <c r="BB13732" t="s">
        <v>76108</v>
      </c>
    </row>
    <row r="13733" spans="54:54" x14ac:dyDescent="0.3">
      <c r="BB13733" t="s">
        <v>76109</v>
      </c>
    </row>
    <row r="13734" spans="54:54" x14ac:dyDescent="0.3">
      <c r="BB13734" t="s">
        <v>76110</v>
      </c>
    </row>
    <row r="13735" spans="54:54" x14ac:dyDescent="0.3">
      <c r="BB13735" t="s">
        <v>76111</v>
      </c>
    </row>
    <row r="13736" spans="54:54" x14ac:dyDescent="0.3">
      <c r="BB13736" t="s">
        <v>76112</v>
      </c>
    </row>
    <row r="13737" spans="54:54" x14ac:dyDescent="0.3">
      <c r="BB13737" t="s">
        <v>76113</v>
      </c>
    </row>
    <row r="13738" spans="54:54" x14ac:dyDescent="0.3">
      <c r="BB13738" t="s">
        <v>76114</v>
      </c>
    </row>
    <row r="13739" spans="54:54" x14ac:dyDescent="0.3">
      <c r="BB13739" t="s">
        <v>76115</v>
      </c>
    </row>
    <row r="13740" spans="54:54" x14ac:dyDescent="0.3">
      <c r="BB13740" t="s">
        <v>76116</v>
      </c>
    </row>
    <row r="13741" spans="54:54" x14ac:dyDescent="0.3">
      <c r="BB13741" t="s">
        <v>76117</v>
      </c>
    </row>
    <row r="13742" spans="54:54" x14ac:dyDescent="0.3">
      <c r="BB13742" t="s">
        <v>76118</v>
      </c>
    </row>
    <row r="13743" spans="54:54" x14ac:dyDescent="0.3">
      <c r="BB13743" t="s">
        <v>76119</v>
      </c>
    </row>
    <row r="13744" spans="54:54" x14ac:dyDescent="0.3">
      <c r="BB13744" t="s">
        <v>76120</v>
      </c>
    </row>
    <row r="13745" spans="54:54" x14ac:dyDescent="0.3">
      <c r="BB13745" t="s">
        <v>76121</v>
      </c>
    </row>
    <row r="13746" spans="54:54" x14ac:dyDescent="0.3">
      <c r="BB13746" t="s">
        <v>76122</v>
      </c>
    </row>
    <row r="13747" spans="54:54" x14ac:dyDescent="0.3">
      <c r="BB13747" t="s">
        <v>76123</v>
      </c>
    </row>
    <row r="13748" spans="54:54" x14ac:dyDescent="0.3">
      <c r="BB13748" t="s">
        <v>76124</v>
      </c>
    </row>
    <row r="13749" spans="54:54" x14ac:dyDescent="0.3">
      <c r="BB13749" t="s">
        <v>76125</v>
      </c>
    </row>
    <row r="13750" spans="54:54" x14ac:dyDescent="0.3">
      <c r="BB13750" t="s">
        <v>76126</v>
      </c>
    </row>
    <row r="13751" spans="54:54" x14ac:dyDescent="0.3">
      <c r="BB13751" t="s">
        <v>76127</v>
      </c>
    </row>
    <row r="13752" spans="54:54" x14ac:dyDescent="0.3">
      <c r="BB13752" t="s">
        <v>76128</v>
      </c>
    </row>
    <row r="13753" spans="54:54" x14ac:dyDescent="0.3">
      <c r="BB13753" t="s">
        <v>76129</v>
      </c>
    </row>
    <row r="13754" spans="54:54" x14ac:dyDescent="0.3">
      <c r="BB13754" t="s">
        <v>76130</v>
      </c>
    </row>
    <row r="13755" spans="54:54" x14ac:dyDescent="0.3">
      <c r="BB13755" t="s">
        <v>76131</v>
      </c>
    </row>
    <row r="13756" spans="54:54" x14ac:dyDescent="0.3">
      <c r="BB13756" t="s">
        <v>76132</v>
      </c>
    </row>
    <row r="13757" spans="54:54" x14ac:dyDescent="0.3">
      <c r="BB13757" t="s">
        <v>76133</v>
      </c>
    </row>
    <row r="13758" spans="54:54" x14ac:dyDescent="0.3">
      <c r="BB13758" t="s">
        <v>76134</v>
      </c>
    </row>
    <row r="13759" spans="54:54" x14ac:dyDescent="0.3">
      <c r="BB13759" t="s">
        <v>76135</v>
      </c>
    </row>
    <row r="13760" spans="54:54" x14ac:dyDescent="0.3">
      <c r="BB13760" t="s">
        <v>76136</v>
      </c>
    </row>
    <row r="13761" spans="54:54" x14ac:dyDescent="0.3">
      <c r="BB13761" t="s">
        <v>76137</v>
      </c>
    </row>
    <row r="13762" spans="54:54" x14ac:dyDescent="0.3">
      <c r="BB13762" t="s">
        <v>76138</v>
      </c>
    </row>
    <row r="13763" spans="54:54" x14ac:dyDescent="0.3">
      <c r="BB13763" t="s">
        <v>76139</v>
      </c>
    </row>
    <row r="13764" spans="54:54" x14ac:dyDescent="0.3">
      <c r="BB13764" t="s">
        <v>76140</v>
      </c>
    </row>
    <row r="13765" spans="54:54" x14ac:dyDescent="0.3">
      <c r="BB13765" t="s">
        <v>76141</v>
      </c>
    </row>
    <row r="13766" spans="54:54" x14ac:dyDescent="0.3">
      <c r="BB13766" t="s">
        <v>46134</v>
      </c>
    </row>
    <row r="13767" spans="54:54" x14ac:dyDescent="0.3">
      <c r="BB13767" t="s">
        <v>76142</v>
      </c>
    </row>
    <row r="13768" spans="54:54" x14ac:dyDescent="0.3">
      <c r="BB13768" t="s">
        <v>76143</v>
      </c>
    </row>
    <row r="13769" spans="54:54" x14ac:dyDescent="0.3">
      <c r="BB13769" t="s">
        <v>76144</v>
      </c>
    </row>
    <row r="13770" spans="54:54" x14ac:dyDescent="0.3">
      <c r="BB13770" t="s">
        <v>76145</v>
      </c>
    </row>
    <row r="13771" spans="54:54" x14ac:dyDescent="0.3">
      <c r="BB13771" t="s">
        <v>76146</v>
      </c>
    </row>
    <row r="13772" spans="54:54" x14ac:dyDescent="0.3">
      <c r="BB13772" t="s">
        <v>76147</v>
      </c>
    </row>
    <row r="13773" spans="54:54" x14ac:dyDescent="0.3">
      <c r="BB13773" t="s">
        <v>76148</v>
      </c>
    </row>
    <row r="13774" spans="54:54" x14ac:dyDescent="0.3">
      <c r="BB13774" t="s">
        <v>76149</v>
      </c>
    </row>
    <row r="13775" spans="54:54" x14ac:dyDescent="0.3">
      <c r="BB13775" t="s">
        <v>76150</v>
      </c>
    </row>
    <row r="13776" spans="54:54" x14ac:dyDescent="0.3">
      <c r="BB13776" t="s">
        <v>76151</v>
      </c>
    </row>
    <row r="13777" spans="54:54" x14ac:dyDescent="0.3">
      <c r="BB13777" t="s">
        <v>76152</v>
      </c>
    </row>
    <row r="13778" spans="54:54" x14ac:dyDescent="0.3">
      <c r="BB13778" t="s">
        <v>76153</v>
      </c>
    </row>
    <row r="13779" spans="54:54" x14ac:dyDescent="0.3">
      <c r="BB13779" t="s">
        <v>76154</v>
      </c>
    </row>
    <row r="13780" spans="54:54" x14ac:dyDescent="0.3">
      <c r="BB13780" t="s">
        <v>76155</v>
      </c>
    </row>
    <row r="13781" spans="54:54" x14ac:dyDescent="0.3">
      <c r="BB13781" t="s">
        <v>76156</v>
      </c>
    </row>
    <row r="13782" spans="54:54" x14ac:dyDescent="0.3">
      <c r="BB13782" t="s">
        <v>76157</v>
      </c>
    </row>
    <row r="13783" spans="54:54" x14ac:dyDescent="0.3">
      <c r="BB13783" t="s">
        <v>76158</v>
      </c>
    </row>
    <row r="13784" spans="54:54" x14ac:dyDescent="0.3">
      <c r="BB13784" t="s">
        <v>76159</v>
      </c>
    </row>
    <row r="13785" spans="54:54" x14ac:dyDescent="0.3">
      <c r="BB13785" t="s">
        <v>76160</v>
      </c>
    </row>
    <row r="13786" spans="54:54" x14ac:dyDescent="0.3">
      <c r="BB13786" t="s">
        <v>76161</v>
      </c>
    </row>
    <row r="13787" spans="54:54" x14ac:dyDescent="0.3">
      <c r="BB13787" t="s">
        <v>76162</v>
      </c>
    </row>
    <row r="13788" spans="54:54" x14ac:dyDescent="0.3">
      <c r="BB13788" t="s">
        <v>76163</v>
      </c>
    </row>
    <row r="13789" spans="54:54" x14ac:dyDescent="0.3">
      <c r="BB13789" t="s">
        <v>76164</v>
      </c>
    </row>
    <row r="13790" spans="54:54" x14ac:dyDescent="0.3">
      <c r="BB13790" t="s">
        <v>76165</v>
      </c>
    </row>
    <row r="13791" spans="54:54" x14ac:dyDescent="0.3">
      <c r="BB13791" t="s">
        <v>76166</v>
      </c>
    </row>
    <row r="13792" spans="54:54" x14ac:dyDescent="0.3">
      <c r="BB13792" t="s">
        <v>76167</v>
      </c>
    </row>
    <row r="13793" spans="54:54" x14ac:dyDescent="0.3">
      <c r="BB13793" t="s">
        <v>76168</v>
      </c>
    </row>
    <row r="13794" spans="54:54" x14ac:dyDescent="0.3">
      <c r="BB13794" t="s">
        <v>76169</v>
      </c>
    </row>
    <row r="13795" spans="54:54" x14ac:dyDescent="0.3">
      <c r="BB13795" t="s">
        <v>76170</v>
      </c>
    </row>
    <row r="13796" spans="54:54" x14ac:dyDescent="0.3">
      <c r="BB13796" t="s">
        <v>76171</v>
      </c>
    </row>
    <row r="13797" spans="54:54" x14ac:dyDescent="0.3">
      <c r="BB13797" t="s">
        <v>76172</v>
      </c>
    </row>
    <row r="13798" spans="54:54" x14ac:dyDescent="0.3">
      <c r="BB13798" t="s">
        <v>76173</v>
      </c>
    </row>
    <row r="13799" spans="54:54" x14ac:dyDescent="0.3">
      <c r="BB13799" t="s">
        <v>76174</v>
      </c>
    </row>
    <row r="13800" spans="54:54" x14ac:dyDescent="0.3">
      <c r="BB13800" t="s">
        <v>76175</v>
      </c>
    </row>
    <row r="13801" spans="54:54" x14ac:dyDescent="0.3">
      <c r="BB13801" t="s">
        <v>76176</v>
      </c>
    </row>
    <row r="13802" spans="54:54" x14ac:dyDescent="0.3">
      <c r="BB13802" t="s">
        <v>76177</v>
      </c>
    </row>
    <row r="13803" spans="54:54" x14ac:dyDescent="0.3">
      <c r="BB13803" t="s">
        <v>76178</v>
      </c>
    </row>
    <row r="13804" spans="54:54" x14ac:dyDescent="0.3">
      <c r="BB13804" t="s">
        <v>76179</v>
      </c>
    </row>
    <row r="13805" spans="54:54" x14ac:dyDescent="0.3">
      <c r="BB13805" t="s">
        <v>76180</v>
      </c>
    </row>
    <row r="13806" spans="54:54" x14ac:dyDescent="0.3">
      <c r="BB13806" t="s">
        <v>76181</v>
      </c>
    </row>
    <row r="13807" spans="54:54" x14ac:dyDescent="0.3">
      <c r="BB13807" t="s">
        <v>76182</v>
      </c>
    </row>
    <row r="13808" spans="54:54" x14ac:dyDescent="0.3">
      <c r="BB13808" t="s">
        <v>76183</v>
      </c>
    </row>
    <row r="13809" spans="54:54" x14ac:dyDescent="0.3">
      <c r="BB13809" t="s">
        <v>76184</v>
      </c>
    </row>
    <row r="13810" spans="54:54" x14ac:dyDescent="0.3">
      <c r="BB13810" t="s">
        <v>76185</v>
      </c>
    </row>
    <row r="13811" spans="54:54" x14ac:dyDescent="0.3">
      <c r="BB13811" t="s">
        <v>76186</v>
      </c>
    </row>
    <row r="13812" spans="54:54" x14ac:dyDescent="0.3">
      <c r="BB13812" t="s">
        <v>76187</v>
      </c>
    </row>
    <row r="13813" spans="54:54" x14ac:dyDescent="0.3">
      <c r="BB13813" t="s">
        <v>76188</v>
      </c>
    </row>
    <row r="13814" spans="54:54" x14ac:dyDescent="0.3">
      <c r="BB13814" t="s">
        <v>76189</v>
      </c>
    </row>
    <row r="13815" spans="54:54" x14ac:dyDescent="0.3">
      <c r="BB13815" t="s">
        <v>76190</v>
      </c>
    </row>
    <row r="13816" spans="54:54" x14ac:dyDescent="0.3">
      <c r="BB13816" t="s">
        <v>76191</v>
      </c>
    </row>
    <row r="13817" spans="54:54" x14ac:dyDescent="0.3">
      <c r="BB13817" t="s">
        <v>76192</v>
      </c>
    </row>
    <row r="13818" spans="54:54" x14ac:dyDescent="0.3">
      <c r="BB13818" t="s">
        <v>76193</v>
      </c>
    </row>
    <row r="13819" spans="54:54" x14ac:dyDescent="0.3">
      <c r="BB13819" t="s">
        <v>76194</v>
      </c>
    </row>
    <row r="13820" spans="54:54" x14ac:dyDescent="0.3">
      <c r="BB13820" t="s">
        <v>76195</v>
      </c>
    </row>
    <row r="13821" spans="54:54" x14ac:dyDescent="0.3">
      <c r="BB13821" t="s">
        <v>76196</v>
      </c>
    </row>
    <row r="13822" spans="54:54" x14ac:dyDescent="0.3">
      <c r="BB13822" t="s">
        <v>76197</v>
      </c>
    </row>
    <row r="13823" spans="54:54" x14ac:dyDescent="0.3">
      <c r="BB13823" t="s">
        <v>76198</v>
      </c>
    </row>
    <row r="13824" spans="54:54" x14ac:dyDescent="0.3">
      <c r="BB13824" t="s">
        <v>76199</v>
      </c>
    </row>
    <row r="13825" spans="54:54" x14ac:dyDescent="0.3">
      <c r="BB13825" t="s">
        <v>76200</v>
      </c>
    </row>
    <row r="13826" spans="54:54" x14ac:dyDescent="0.3">
      <c r="BB13826" t="s">
        <v>76201</v>
      </c>
    </row>
    <row r="13827" spans="54:54" x14ac:dyDescent="0.3">
      <c r="BB13827" t="s">
        <v>76202</v>
      </c>
    </row>
    <row r="13828" spans="54:54" x14ac:dyDescent="0.3">
      <c r="BB13828" t="s">
        <v>76203</v>
      </c>
    </row>
    <row r="13829" spans="54:54" x14ac:dyDescent="0.3">
      <c r="BB13829" t="s">
        <v>76204</v>
      </c>
    </row>
    <row r="13830" spans="54:54" x14ac:dyDescent="0.3">
      <c r="BB13830" t="s">
        <v>76205</v>
      </c>
    </row>
    <row r="13831" spans="54:54" x14ac:dyDescent="0.3">
      <c r="BB13831" t="s">
        <v>76206</v>
      </c>
    </row>
    <row r="13832" spans="54:54" x14ac:dyDescent="0.3">
      <c r="BB13832" t="s">
        <v>76207</v>
      </c>
    </row>
    <row r="13833" spans="54:54" x14ac:dyDescent="0.3">
      <c r="BB13833" t="s">
        <v>76208</v>
      </c>
    </row>
    <row r="13834" spans="54:54" x14ac:dyDescent="0.3">
      <c r="BB13834" t="s">
        <v>76209</v>
      </c>
    </row>
    <row r="13835" spans="54:54" x14ac:dyDescent="0.3">
      <c r="BB13835" t="s">
        <v>76210</v>
      </c>
    </row>
    <row r="13836" spans="54:54" x14ac:dyDescent="0.3">
      <c r="BB13836" t="s">
        <v>76211</v>
      </c>
    </row>
    <row r="13837" spans="54:54" x14ac:dyDescent="0.3">
      <c r="BB13837" t="s">
        <v>76212</v>
      </c>
    </row>
    <row r="13838" spans="54:54" x14ac:dyDescent="0.3">
      <c r="BB13838" t="s">
        <v>76213</v>
      </c>
    </row>
    <row r="13839" spans="54:54" x14ac:dyDescent="0.3">
      <c r="BB13839" t="s">
        <v>76214</v>
      </c>
    </row>
    <row r="13840" spans="54:54" x14ac:dyDescent="0.3">
      <c r="BB13840" t="s">
        <v>76215</v>
      </c>
    </row>
    <row r="13841" spans="54:54" x14ac:dyDescent="0.3">
      <c r="BB13841" t="s">
        <v>76216</v>
      </c>
    </row>
    <row r="13842" spans="54:54" x14ac:dyDescent="0.3">
      <c r="BB13842" t="s">
        <v>76217</v>
      </c>
    </row>
    <row r="13843" spans="54:54" x14ac:dyDescent="0.3">
      <c r="BB13843" t="s">
        <v>76218</v>
      </c>
    </row>
    <row r="13844" spans="54:54" x14ac:dyDescent="0.3">
      <c r="BB13844" t="s">
        <v>76219</v>
      </c>
    </row>
    <row r="13845" spans="54:54" x14ac:dyDescent="0.3">
      <c r="BB13845" t="s">
        <v>76220</v>
      </c>
    </row>
    <row r="13846" spans="54:54" x14ac:dyDescent="0.3">
      <c r="BB13846" t="s">
        <v>76221</v>
      </c>
    </row>
    <row r="13847" spans="54:54" x14ac:dyDescent="0.3">
      <c r="BB13847" t="s">
        <v>76222</v>
      </c>
    </row>
    <row r="13848" spans="54:54" x14ac:dyDescent="0.3">
      <c r="BB13848" t="s">
        <v>76223</v>
      </c>
    </row>
    <row r="13849" spans="54:54" x14ac:dyDescent="0.3">
      <c r="BB13849" t="s">
        <v>76224</v>
      </c>
    </row>
    <row r="13850" spans="54:54" x14ac:dyDescent="0.3">
      <c r="BB13850" t="s">
        <v>76225</v>
      </c>
    </row>
    <row r="13851" spans="54:54" x14ac:dyDescent="0.3">
      <c r="BB13851" t="s">
        <v>76226</v>
      </c>
    </row>
    <row r="13852" spans="54:54" x14ac:dyDescent="0.3">
      <c r="BB13852" t="s">
        <v>76227</v>
      </c>
    </row>
    <row r="13853" spans="54:54" x14ac:dyDescent="0.3">
      <c r="BB13853" t="s">
        <v>76228</v>
      </c>
    </row>
    <row r="13854" spans="54:54" x14ac:dyDescent="0.3">
      <c r="BB13854" t="s">
        <v>76229</v>
      </c>
    </row>
    <row r="13855" spans="54:54" x14ac:dyDescent="0.3">
      <c r="BB13855" t="s">
        <v>76230</v>
      </c>
    </row>
    <row r="13856" spans="54:54" x14ac:dyDescent="0.3">
      <c r="BB13856" t="s">
        <v>76231</v>
      </c>
    </row>
    <row r="13857" spans="54:54" x14ac:dyDescent="0.3">
      <c r="BB13857" t="s">
        <v>76232</v>
      </c>
    </row>
    <row r="13858" spans="54:54" x14ac:dyDescent="0.3">
      <c r="BB13858" t="s">
        <v>76233</v>
      </c>
    </row>
    <row r="13859" spans="54:54" x14ac:dyDescent="0.3">
      <c r="BB13859" t="s">
        <v>76234</v>
      </c>
    </row>
    <row r="13860" spans="54:54" x14ac:dyDescent="0.3">
      <c r="BB13860" t="s">
        <v>76235</v>
      </c>
    </row>
    <row r="13861" spans="54:54" x14ac:dyDescent="0.3">
      <c r="BB13861" t="s">
        <v>76236</v>
      </c>
    </row>
    <row r="13862" spans="54:54" x14ac:dyDescent="0.3">
      <c r="BB13862" t="s">
        <v>76237</v>
      </c>
    </row>
    <row r="13863" spans="54:54" x14ac:dyDescent="0.3">
      <c r="BB13863" t="s">
        <v>76238</v>
      </c>
    </row>
    <row r="13864" spans="54:54" x14ac:dyDescent="0.3">
      <c r="BB13864" t="s">
        <v>76239</v>
      </c>
    </row>
    <row r="13865" spans="54:54" x14ac:dyDescent="0.3">
      <c r="BB13865" t="s">
        <v>76240</v>
      </c>
    </row>
    <row r="13866" spans="54:54" x14ac:dyDescent="0.3">
      <c r="BB13866" t="s">
        <v>76241</v>
      </c>
    </row>
    <row r="13867" spans="54:54" x14ac:dyDescent="0.3">
      <c r="BB13867" t="s">
        <v>76242</v>
      </c>
    </row>
    <row r="13868" spans="54:54" x14ac:dyDescent="0.3">
      <c r="BB13868" t="s">
        <v>76243</v>
      </c>
    </row>
    <row r="13869" spans="54:54" x14ac:dyDescent="0.3">
      <c r="BB13869" t="s">
        <v>76244</v>
      </c>
    </row>
    <row r="13870" spans="54:54" x14ac:dyDescent="0.3">
      <c r="BB13870" t="s">
        <v>76245</v>
      </c>
    </row>
    <row r="13871" spans="54:54" x14ac:dyDescent="0.3">
      <c r="BB13871" t="s">
        <v>76246</v>
      </c>
    </row>
    <row r="13872" spans="54:54" x14ac:dyDescent="0.3">
      <c r="BB13872" t="s">
        <v>76247</v>
      </c>
    </row>
    <row r="13873" spans="54:54" x14ac:dyDescent="0.3">
      <c r="BB13873" t="s">
        <v>76248</v>
      </c>
    </row>
    <row r="13874" spans="54:54" x14ac:dyDescent="0.3">
      <c r="BB13874" t="s">
        <v>76249</v>
      </c>
    </row>
    <row r="13875" spans="54:54" x14ac:dyDescent="0.3">
      <c r="BB13875" t="s">
        <v>76250</v>
      </c>
    </row>
    <row r="13876" spans="54:54" x14ac:dyDescent="0.3">
      <c r="BB13876" t="s">
        <v>76251</v>
      </c>
    </row>
    <row r="13877" spans="54:54" x14ac:dyDescent="0.3">
      <c r="BB13877" t="s">
        <v>76252</v>
      </c>
    </row>
    <row r="13878" spans="54:54" x14ac:dyDescent="0.3">
      <c r="BB13878" t="s">
        <v>76253</v>
      </c>
    </row>
    <row r="13879" spans="54:54" x14ac:dyDescent="0.3">
      <c r="BB13879" t="s">
        <v>76254</v>
      </c>
    </row>
    <row r="13880" spans="54:54" x14ac:dyDescent="0.3">
      <c r="BB13880" t="s">
        <v>76255</v>
      </c>
    </row>
    <row r="13881" spans="54:54" x14ac:dyDescent="0.3">
      <c r="BB13881" t="s">
        <v>76256</v>
      </c>
    </row>
    <row r="13882" spans="54:54" x14ac:dyDescent="0.3">
      <c r="BB13882" t="s">
        <v>76257</v>
      </c>
    </row>
    <row r="13883" spans="54:54" x14ac:dyDescent="0.3">
      <c r="BB13883" t="s">
        <v>76258</v>
      </c>
    </row>
    <row r="13884" spans="54:54" x14ac:dyDescent="0.3">
      <c r="BB13884" t="s">
        <v>76259</v>
      </c>
    </row>
    <row r="13885" spans="54:54" x14ac:dyDescent="0.3">
      <c r="BB13885" t="s">
        <v>76260</v>
      </c>
    </row>
    <row r="13886" spans="54:54" x14ac:dyDescent="0.3">
      <c r="BB13886" t="s">
        <v>76261</v>
      </c>
    </row>
    <row r="13887" spans="54:54" x14ac:dyDescent="0.3">
      <c r="BB13887" t="s">
        <v>76262</v>
      </c>
    </row>
    <row r="13888" spans="54:54" x14ac:dyDescent="0.3">
      <c r="BB13888" t="s">
        <v>76263</v>
      </c>
    </row>
    <row r="13889" spans="54:54" x14ac:dyDescent="0.3">
      <c r="BB13889" t="s">
        <v>76264</v>
      </c>
    </row>
    <row r="13890" spans="54:54" x14ac:dyDescent="0.3">
      <c r="BB13890" t="s">
        <v>76265</v>
      </c>
    </row>
    <row r="13891" spans="54:54" x14ac:dyDescent="0.3">
      <c r="BB13891" t="s">
        <v>76266</v>
      </c>
    </row>
    <row r="13892" spans="54:54" x14ac:dyDescent="0.3">
      <c r="BB13892" t="s">
        <v>76267</v>
      </c>
    </row>
    <row r="13893" spans="54:54" x14ac:dyDescent="0.3">
      <c r="BB13893" t="s">
        <v>76268</v>
      </c>
    </row>
    <row r="13894" spans="54:54" x14ac:dyDescent="0.3">
      <c r="BB13894" t="s">
        <v>76269</v>
      </c>
    </row>
    <row r="13895" spans="54:54" x14ac:dyDescent="0.3">
      <c r="BB13895" t="s">
        <v>76270</v>
      </c>
    </row>
    <row r="13896" spans="54:54" x14ac:dyDescent="0.3">
      <c r="BB13896" t="s">
        <v>76271</v>
      </c>
    </row>
    <row r="13897" spans="54:54" x14ac:dyDescent="0.3">
      <c r="BB13897" t="s">
        <v>76272</v>
      </c>
    </row>
    <row r="13898" spans="54:54" x14ac:dyDescent="0.3">
      <c r="BB13898" t="s">
        <v>76273</v>
      </c>
    </row>
    <row r="13899" spans="54:54" x14ac:dyDescent="0.3">
      <c r="BB13899" t="s">
        <v>76274</v>
      </c>
    </row>
    <row r="13900" spans="54:54" x14ac:dyDescent="0.3">
      <c r="BB13900" t="s">
        <v>76275</v>
      </c>
    </row>
    <row r="13901" spans="54:54" x14ac:dyDescent="0.3">
      <c r="BB13901" t="s">
        <v>76276</v>
      </c>
    </row>
    <row r="13902" spans="54:54" x14ac:dyDescent="0.3">
      <c r="BB13902" t="s">
        <v>76277</v>
      </c>
    </row>
    <row r="13903" spans="54:54" x14ac:dyDescent="0.3">
      <c r="BB13903" t="s">
        <v>76278</v>
      </c>
    </row>
    <row r="13904" spans="54:54" x14ac:dyDescent="0.3">
      <c r="BB13904" t="s">
        <v>76279</v>
      </c>
    </row>
    <row r="13905" spans="54:54" x14ac:dyDescent="0.3">
      <c r="BB13905" t="s">
        <v>76280</v>
      </c>
    </row>
    <row r="13906" spans="54:54" x14ac:dyDescent="0.3">
      <c r="BB13906" t="s">
        <v>76281</v>
      </c>
    </row>
    <row r="13907" spans="54:54" x14ac:dyDescent="0.3">
      <c r="BB13907" t="s">
        <v>76282</v>
      </c>
    </row>
    <row r="13908" spans="54:54" x14ac:dyDescent="0.3">
      <c r="BB13908" t="s">
        <v>76283</v>
      </c>
    </row>
    <row r="13909" spans="54:54" x14ac:dyDescent="0.3">
      <c r="BB13909" t="s">
        <v>76284</v>
      </c>
    </row>
    <row r="13910" spans="54:54" x14ac:dyDescent="0.3">
      <c r="BB13910" t="s">
        <v>76285</v>
      </c>
    </row>
    <row r="13911" spans="54:54" x14ac:dyDescent="0.3">
      <c r="BB13911" t="s">
        <v>76286</v>
      </c>
    </row>
    <row r="13912" spans="54:54" x14ac:dyDescent="0.3">
      <c r="BB13912" t="s">
        <v>76287</v>
      </c>
    </row>
    <row r="13913" spans="54:54" x14ac:dyDescent="0.3">
      <c r="BB13913" t="s">
        <v>76288</v>
      </c>
    </row>
    <row r="13914" spans="54:54" x14ac:dyDescent="0.3">
      <c r="BB13914" t="s">
        <v>76289</v>
      </c>
    </row>
    <row r="13915" spans="54:54" x14ac:dyDescent="0.3">
      <c r="BB13915" t="s">
        <v>76290</v>
      </c>
    </row>
    <row r="13916" spans="54:54" x14ac:dyDescent="0.3">
      <c r="BB13916" t="s">
        <v>76291</v>
      </c>
    </row>
    <row r="13917" spans="54:54" x14ac:dyDescent="0.3">
      <c r="BB13917" t="s">
        <v>76292</v>
      </c>
    </row>
    <row r="13918" spans="54:54" x14ac:dyDescent="0.3">
      <c r="BB13918" t="s">
        <v>76293</v>
      </c>
    </row>
    <row r="13919" spans="54:54" x14ac:dyDescent="0.3">
      <c r="BB13919" t="s">
        <v>76294</v>
      </c>
    </row>
    <row r="13920" spans="54:54" x14ac:dyDescent="0.3">
      <c r="BB13920" t="s">
        <v>76295</v>
      </c>
    </row>
    <row r="13921" spans="54:54" x14ac:dyDescent="0.3">
      <c r="BB13921" t="s">
        <v>76296</v>
      </c>
    </row>
    <row r="13922" spans="54:54" x14ac:dyDescent="0.3">
      <c r="BB13922" t="s">
        <v>76297</v>
      </c>
    </row>
    <row r="13923" spans="54:54" x14ac:dyDescent="0.3">
      <c r="BB13923" t="s">
        <v>76298</v>
      </c>
    </row>
    <row r="13924" spans="54:54" x14ac:dyDescent="0.3">
      <c r="BB13924" t="s">
        <v>76299</v>
      </c>
    </row>
    <row r="13925" spans="54:54" x14ac:dyDescent="0.3">
      <c r="BB13925" t="s">
        <v>76300</v>
      </c>
    </row>
    <row r="13926" spans="54:54" x14ac:dyDescent="0.3">
      <c r="BB13926" t="s">
        <v>76301</v>
      </c>
    </row>
    <row r="13927" spans="54:54" x14ac:dyDescent="0.3">
      <c r="BB13927" t="s">
        <v>76302</v>
      </c>
    </row>
    <row r="13928" spans="54:54" x14ac:dyDescent="0.3">
      <c r="BB13928" t="s">
        <v>76303</v>
      </c>
    </row>
    <row r="13929" spans="54:54" x14ac:dyDescent="0.3">
      <c r="BB13929" t="s">
        <v>76304</v>
      </c>
    </row>
    <row r="13930" spans="54:54" x14ac:dyDescent="0.3">
      <c r="BB13930" t="s">
        <v>76305</v>
      </c>
    </row>
    <row r="13931" spans="54:54" x14ac:dyDescent="0.3">
      <c r="BB13931" t="s">
        <v>76306</v>
      </c>
    </row>
    <row r="13932" spans="54:54" x14ac:dyDescent="0.3">
      <c r="BB13932" t="s">
        <v>76307</v>
      </c>
    </row>
    <row r="13933" spans="54:54" x14ac:dyDescent="0.3">
      <c r="BB13933" t="s">
        <v>76308</v>
      </c>
    </row>
    <row r="13934" spans="54:54" x14ac:dyDescent="0.3">
      <c r="BB13934" t="s">
        <v>76309</v>
      </c>
    </row>
    <row r="13935" spans="54:54" x14ac:dyDescent="0.3">
      <c r="BB13935" t="s">
        <v>76310</v>
      </c>
    </row>
    <row r="13936" spans="54:54" x14ac:dyDescent="0.3">
      <c r="BB13936" t="s">
        <v>76311</v>
      </c>
    </row>
    <row r="13937" spans="54:54" x14ac:dyDescent="0.3">
      <c r="BB13937" t="s">
        <v>76312</v>
      </c>
    </row>
    <row r="13938" spans="54:54" x14ac:dyDescent="0.3">
      <c r="BB13938" t="s">
        <v>76313</v>
      </c>
    </row>
    <row r="13939" spans="54:54" x14ac:dyDescent="0.3">
      <c r="BB13939" t="s">
        <v>76314</v>
      </c>
    </row>
    <row r="13940" spans="54:54" x14ac:dyDescent="0.3">
      <c r="BB13940" t="s">
        <v>76315</v>
      </c>
    </row>
    <row r="13941" spans="54:54" x14ac:dyDescent="0.3">
      <c r="BB13941" t="s">
        <v>76316</v>
      </c>
    </row>
    <row r="13942" spans="54:54" x14ac:dyDescent="0.3">
      <c r="BB13942" t="s">
        <v>76317</v>
      </c>
    </row>
    <row r="13943" spans="54:54" x14ac:dyDescent="0.3">
      <c r="BB13943" t="s">
        <v>76318</v>
      </c>
    </row>
    <row r="13944" spans="54:54" x14ac:dyDescent="0.3">
      <c r="BB13944" t="s">
        <v>76319</v>
      </c>
    </row>
    <row r="13945" spans="54:54" x14ac:dyDescent="0.3">
      <c r="BB13945" t="s">
        <v>76320</v>
      </c>
    </row>
    <row r="13946" spans="54:54" x14ac:dyDescent="0.3">
      <c r="BB13946" t="s">
        <v>76321</v>
      </c>
    </row>
    <row r="13947" spans="54:54" x14ac:dyDescent="0.3">
      <c r="BB13947" t="s">
        <v>76322</v>
      </c>
    </row>
    <row r="13948" spans="54:54" x14ac:dyDescent="0.3">
      <c r="BB13948" t="s">
        <v>76323</v>
      </c>
    </row>
    <row r="13949" spans="54:54" x14ac:dyDescent="0.3">
      <c r="BB13949" t="s">
        <v>76324</v>
      </c>
    </row>
    <row r="13950" spans="54:54" x14ac:dyDescent="0.3">
      <c r="BB13950" t="s">
        <v>76325</v>
      </c>
    </row>
    <row r="13951" spans="54:54" x14ac:dyDescent="0.3">
      <c r="BB13951" t="s">
        <v>76326</v>
      </c>
    </row>
    <row r="13952" spans="54:54" x14ac:dyDescent="0.3">
      <c r="BB13952" t="s">
        <v>76327</v>
      </c>
    </row>
    <row r="13953" spans="54:54" x14ac:dyDescent="0.3">
      <c r="BB13953" t="s">
        <v>76328</v>
      </c>
    </row>
    <row r="13954" spans="54:54" x14ac:dyDescent="0.3">
      <c r="BB13954" t="s">
        <v>76329</v>
      </c>
    </row>
    <row r="13955" spans="54:54" x14ac:dyDescent="0.3">
      <c r="BB13955" t="s">
        <v>76330</v>
      </c>
    </row>
    <row r="13956" spans="54:54" x14ac:dyDescent="0.3">
      <c r="BB13956" t="s">
        <v>76331</v>
      </c>
    </row>
    <row r="13957" spans="54:54" x14ac:dyDescent="0.3">
      <c r="BB13957" t="s">
        <v>76332</v>
      </c>
    </row>
    <row r="13958" spans="54:54" x14ac:dyDescent="0.3">
      <c r="BB13958" t="s">
        <v>76333</v>
      </c>
    </row>
    <row r="13959" spans="54:54" x14ac:dyDescent="0.3">
      <c r="BB13959" t="s">
        <v>76334</v>
      </c>
    </row>
    <row r="13960" spans="54:54" x14ac:dyDescent="0.3">
      <c r="BB13960" t="s">
        <v>76335</v>
      </c>
    </row>
    <row r="13961" spans="54:54" x14ac:dyDescent="0.3">
      <c r="BB13961" t="s">
        <v>76336</v>
      </c>
    </row>
    <row r="13962" spans="54:54" x14ac:dyDescent="0.3">
      <c r="BB13962" t="s">
        <v>76337</v>
      </c>
    </row>
    <row r="13963" spans="54:54" x14ac:dyDescent="0.3">
      <c r="BB13963" t="s">
        <v>76338</v>
      </c>
    </row>
    <row r="13964" spans="54:54" x14ac:dyDescent="0.3">
      <c r="BB13964" t="s">
        <v>76339</v>
      </c>
    </row>
    <row r="13965" spans="54:54" x14ac:dyDescent="0.3">
      <c r="BB13965" t="s">
        <v>76340</v>
      </c>
    </row>
    <row r="13966" spans="54:54" x14ac:dyDescent="0.3">
      <c r="BB13966" t="s">
        <v>76341</v>
      </c>
    </row>
    <row r="13967" spans="54:54" x14ac:dyDescent="0.3">
      <c r="BB13967" t="s">
        <v>76342</v>
      </c>
    </row>
    <row r="13968" spans="54:54" x14ac:dyDescent="0.3">
      <c r="BB13968" t="s">
        <v>76343</v>
      </c>
    </row>
    <row r="13969" spans="54:54" x14ac:dyDescent="0.3">
      <c r="BB13969" t="s">
        <v>76344</v>
      </c>
    </row>
    <row r="13970" spans="54:54" x14ac:dyDescent="0.3">
      <c r="BB13970" t="s">
        <v>76345</v>
      </c>
    </row>
    <row r="13971" spans="54:54" x14ac:dyDescent="0.3">
      <c r="BB13971" t="s">
        <v>76346</v>
      </c>
    </row>
    <row r="13972" spans="54:54" x14ac:dyDescent="0.3">
      <c r="BB13972" t="s">
        <v>76347</v>
      </c>
    </row>
    <row r="13973" spans="54:54" x14ac:dyDescent="0.3">
      <c r="BB13973" t="s">
        <v>76348</v>
      </c>
    </row>
    <row r="13974" spans="54:54" x14ac:dyDescent="0.3">
      <c r="BB13974" t="s">
        <v>76349</v>
      </c>
    </row>
    <row r="13975" spans="54:54" x14ac:dyDescent="0.3">
      <c r="BB13975" t="s">
        <v>76350</v>
      </c>
    </row>
    <row r="13976" spans="54:54" x14ac:dyDescent="0.3">
      <c r="BB13976" t="s">
        <v>76351</v>
      </c>
    </row>
    <row r="13977" spans="54:54" x14ac:dyDescent="0.3">
      <c r="BB13977" t="s">
        <v>76352</v>
      </c>
    </row>
    <row r="13978" spans="54:54" x14ac:dyDescent="0.3">
      <c r="BB13978" t="s">
        <v>76353</v>
      </c>
    </row>
    <row r="13979" spans="54:54" x14ac:dyDescent="0.3">
      <c r="BB13979" t="s">
        <v>76354</v>
      </c>
    </row>
    <row r="13980" spans="54:54" x14ac:dyDescent="0.3">
      <c r="BB13980" t="s">
        <v>76355</v>
      </c>
    </row>
    <row r="13981" spans="54:54" x14ac:dyDescent="0.3">
      <c r="BB13981" t="s">
        <v>76356</v>
      </c>
    </row>
    <row r="13982" spans="54:54" x14ac:dyDescent="0.3">
      <c r="BB13982" t="s">
        <v>76357</v>
      </c>
    </row>
    <row r="13983" spans="54:54" x14ac:dyDescent="0.3">
      <c r="BB13983" t="s">
        <v>76358</v>
      </c>
    </row>
    <row r="13984" spans="54:54" x14ac:dyDescent="0.3">
      <c r="BB13984" t="s">
        <v>76359</v>
      </c>
    </row>
    <row r="13985" spans="54:54" x14ac:dyDescent="0.3">
      <c r="BB13985" t="s">
        <v>76360</v>
      </c>
    </row>
    <row r="13986" spans="54:54" x14ac:dyDescent="0.3">
      <c r="BB13986" t="s">
        <v>76361</v>
      </c>
    </row>
    <row r="13987" spans="54:54" x14ac:dyDescent="0.3">
      <c r="BB13987" t="s">
        <v>76362</v>
      </c>
    </row>
    <row r="13988" spans="54:54" x14ac:dyDescent="0.3">
      <c r="BB13988" t="s">
        <v>76363</v>
      </c>
    </row>
    <row r="13989" spans="54:54" x14ac:dyDescent="0.3">
      <c r="BB13989" t="s">
        <v>76364</v>
      </c>
    </row>
    <row r="13990" spans="54:54" x14ac:dyDescent="0.3">
      <c r="BB13990" t="s">
        <v>76365</v>
      </c>
    </row>
    <row r="13991" spans="54:54" x14ac:dyDescent="0.3">
      <c r="BB13991" t="s">
        <v>76366</v>
      </c>
    </row>
    <row r="13992" spans="54:54" x14ac:dyDescent="0.3">
      <c r="BB13992" t="s">
        <v>46146</v>
      </c>
    </row>
    <row r="13993" spans="54:54" x14ac:dyDescent="0.3">
      <c r="BB13993" t="s">
        <v>76367</v>
      </c>
    </row>
    <row r="13994" spans="54:54" x14ac:dyDescent="0.3">
      <c r="BB13994" t="s">
        <v>76368</v>
      </c>
    </row>
    <row r="13995" spans="54:54" x14ac:dyDescent="0.3">
      <c r="BB13995" t="s">
        <v>76369</v>
      </c>
    </row>
    <row r="13996" spans="54:54" x14ac:dyDescent="0.3">
      <c r="BB13996" t="s">
        <v>76370</v>
      </c>
    </row>
    <row r="13997" spans="54:54" x14ac:dyDescent="0.3">
      <c r="BB13997" t="s">
        <v>76371</v>
      </c>
    </row>
    <row r="13998" spans="54:54" x14ac:dyDescent="0.3">
      <c r="BB13998" t="s">
        <v>76372</v>
      </c>
    </row>
    <row r="13999" spans="54:54" x14ac:dyDescent="0.3">
      <c r="BB13999" t="s">
        <v>76373</v>
      </c>
    </row>
    <row r="14000" spans="54:54" x14ac:dyDescent="0.3">
      <c r="BB14000" t="s">
        <v>76374</v>
      </c>
    </row>
    <row r="14001" spans="54:54" x14ac:dyDescent="0.3">
      <c r="BB14001" t="s">
        <v>76375</v>
      </c>
    </row>
    <row r="14002" spans="54:54" x14ac:dyDescent="0.3">
      <c r="BB14002" t="s">
        <v>76376</v>
      </c>
    </row>
    <row r="14003" spans="54:54" x14ac:dyDescent="0.3">
      <c r="BB14003" t="s">
        <v>76377</v>
      </c>
    </row>
    <row r="14004" spans="54:54" x14ac:dyDescent="0.3">
      <c r="BB14004" t="s">
        <v>76378</v>
      </c>
    </row>
    <row r="14005" spans="54:54" x14ac:dyDescent="0.3">
      <c r="BB14005" t="s">
        <v>76379</v>
      </c>
    </row>
    <row r="14006" spans="54:54" x14ac:dyDescent="0.3">
      <c r="BB14006" t="s">
        <v>76380</v>
      </c>
    </row>
    <row r="14007" spans="54:54" x14ac:dyDescent="0.3">
      <c r="BB14007" t="s">
        <v>76381</v>
      </c>
    </row>
    <row r="14008" spans="54:54" x14ac:dyDescent="0.3">
      <c r="BB14008" t="s">
        <v>76382</v>
      </c>
    </row>
    <row r="14009" spans="54:54" x14ac:dyDescent="0.3">
      <c r="BB14009" t="s">
        <v>76383</v>
      </c>
    </row>
    <row r="14010" spans="54:54" x14ac:dyDescent="0.3">
      <c r="BB14010" t="s">
        <v>76384</v>
      </c>
    </row>
    <row r="14011" spans="54:54" x14ac:dyDescent="0.3">
      <c r="BB14011" t="s">
        <v>76385</v>
      </c>
    </row>
    <row r="14012" spans="54:54" x14ac:dyDescent="0.3">
      <c r="BB14012" t="s">
        <v>76386</v>
      </c>
    </row>
    <row r="14013" spans="54:54" x14ac:dyDescent="0.3">
      <c r="BB14013" t="s">
        <v>76387</v>
      </c>
    </row>
    <row r="14014" spans="54:54" x14ac:dyDescent="0.3">
      <c r="BB14014" t="s">
        <v>76388</v>
      </c>
    </row>
    <row r="14015" spans="54:54" x14ac:dyDescent="0.3">
      <c r="BB14015" t="s">
        <v>76389</v>
      </c>
    </row>
    <row r="14016" spans="54:54" x14ac:dyDescent="0.3">
      <c r="BB14016" t="s">
        <v>76390</v>
      </c>
    </row>
    <row r="14017" spans="54:54" x14ac:dyDescent="0.3">
      <c r="BB14017" t="s">
        <v>76391</v>
      </c>
    </row>
    <row r="14018" spans="54:54" x14ac:dyDescent="0.3">
      <c r="BB14018" t="s">
        <v>76392</v>
      </c>
    </row>
    <row r="14019" spans="54:54" x14ac:dyDescent="0.3">
      <c r="BB14019" t="s">
        <v>76393</v>
      </c>
    </row>
    <row r="14020" spans="54:54" x14ac:dyDescent="0.3">
      <c r="BB14020" t="s">
        <v>76394</v>
      </c>
    </row>
    <row r="14021" spans="54:54" x14ac:dyDescent="0.3">
      <c r="BB14021" t="s">
        <v>76395</v>
      </c>
    </row>
    <row r="14022" spans="54:54" x14ac:dyDescent="0.3">
      <c r="BB14022" t="s">
        <v>76396</v>
      </c>
    </row>
    <row r="14023" spans="54:54" x14ac:dyDescent="0.3">
      <c r="BB14023" t="s">
        <v>76397</v>
      </c>
    </row>
    <row r="14024" spans="54:54" x14ac:dyDescent="0.3">
      <c r="BB14024" t="s">
        <v>76398</v>
      </c>
    </row>
    <row r="14025" spans="54:54" x14ac:dyDescent="0.3">
      <c r="BB14025" t="s">
        <v>76399</v>
      </c>
    </row>
    <row r="14026" spans="54:54" x14ac:dyDescent="0.3">
      <c r="BB14026" t="s">
        <v>76400</v>
      </c>
    </row>
    <row r="14027" spans="54:54" x14ac:dyDescent="0.3">
      <c r="BB14027" t="s">
        <v>76401</v>
      </c>
    </row>
    <row r="14028" spans="54:54" x14ac:dyDescent="0.3">
      <c r="BB14028" t="s">
        <v>76402</v>
      </c>
    </row>
    <row r="14029" spans="54:54" x14ac:dyDescent="0.3">
      <c r="BB14029" t="s">
        <v>76403</v>
      </c>
    </row>
    <row r="14030" spans="54:54" x14ac:dyDescent="0.3">
      <c r="BB14030" t="s">
        <v>76404</v>
      </c>
    </row>
    <row r="14031" spans="54:54" x14ac:dyDescent="0.3">
      <c r="BB14031" t="s">
        <v>76405</v>
      </c>
    </row>
    <row r="14032" spans="54:54" x14ac:dyDescent="0.3">
      <c r="BB14032" t="s">
        <v>76406</v>
      </c>
    </row>
    <row r="14033" spans="54:54" x14ac:dyDescent="0.3">
      <c r="BB14033" t="s">
        <v>76407</v>
      </c>
    </row>
    <row r="14034" spans="54:54" x14ac:dyDescent="0.3">
      <c r="BB14034" t="s">
        <v>76408</v>
      </c>
    </row>
    <row r="14035" spans="54:54" x14ac:dyDescent="0.3">
      <c r="BB14035" t="s">
        <v>76409</v>
      </c>
    </row>
    <row r="14036" spans="54:54" x14ac:dyDescent="0.3">
      <c r="BB14036" t="s">
        <v>76410</v>
      </c>
    </row>
    <row r="14037" spans="54:54" x14ac:dyDescent="0.3">
      <c r="BB14037" t="s">
        <v>76411</v>
      </c>
    </row>
    <row r="14038" spans="54:54" x14ac:dyDescent="0.3">
      <c r="BB14038" t="s">
        <v>76412</v>
      </c>
    </row>
    <row r="14039" spans="54:54" x14ac:dyDescent="0.3">
      <c r="BB14039" t="s">
        <v>76413</v>
      </c>
    </row>
    <row r="14040" spans="54:54" x14ac:dyDescent="0.3">
      <c r="BB14040" t="s">
        <v>76414</v>
      </c>
    </row>
    <row r="14041" spans="54:54" x14ac:dyDescent="0.3">
      <c r="BB14041" t="s">
        <v>76415</v>
      </c>
    </row>
    <row r="14042" spans="54:54" x14ac:dyDescent="0.3">
      <c r="BB14042" t="s">
        <v>76416</v>
      </c>
    </row>
    <row r="14043" spans="54:54" x14ac:dyDescent="0.3">
      <c r="BB14043" t="s">
        <v>46158</v>
      </c>
    </row>
    <row r="14044" spans="54:54" x14ac:dyDescent="0.3">
      <c r="BB14044" t="s">
        <v>76417</v>
      </c>
    </row>
    <row r="14045" spans="54:54" x14ac:dyDescent="0.3">
      <c r="BB14045" t="s">
        <v>76418</v>
      </c>
    </row>
    <row r="14046" spans="54:54" x14ac:dyDescent="0.3">
      <c r="BB14046" t="s">
        <v>76419</v>
      </c>
    </row>
    <row r="14047" spans="54:54" x14ac:dyDescent="0.3">
      <c r="BB14047" t="s">
        <v>76420</v>
      </c>
    </row>
    <row r="14048" spans="54:54" x14ac:dyDescent="0.3">
      <c r="BB14048" t="s">
        <v>76421</v>
      </c>
    </row>
    <row r="14049" spans="54:54" x14ac:dyDescent="0.3">
      <c r="BB14049" t="s">
        <v>76422</v>
      </c>
    </row>
    <row r="14050" spans="54:54" x14ac:dyDescent="0.3">
      <c r="BB14050" t="s">
        <v>76423</v>
      </c>
    </row>
    <row r="14051" spans="54:54" x14ac:dyDescent="0.3">
      <c r="BB14051" t="s">
        <v>76424</v>
      </c>
    </row>
    <row r="14052" spans="54:54" x14ac:dyDescent="0.3">
      <c r="BB14052" t="s">
        <v>76425</v>
      </c>
    </row>
    <row r="14053" spans="54:54" x14ac:dyDescent="0.3">
      <c r="BB14053" t="s">
        <v>76426</v>
      </c>
    </row>
    <row r="14054" spans="54:54" x14ac:dyDescent="0.3">
      <c r="BB14054" t="s">
        <v>76427</v>
      </c>
    </row>
    <row r="14055" spans="54:54" x14ac:dyDescent="0.3">
      <c r="BB14055" t="s">
        <v>76428</v>
      </c>
    </row>
    <row r="14056" spans="54:54" x14ac:dyDescent="0.3">
      <c r="BB14056" t="s">
        <v>76429</v>
      </c>
    </row>
    <row r="14057" spans="54:54" x14ac:dyDescent="0.3">
      <c r="BB14057" t="s">
        <v>76430</v>
      </c>
    </row>
    <row r="14058" spans="54:54" x14ac:dyDescent="0.3">
      <c r="BB14058" t="s">
        <v>76431</v>
      </c>
    </row>
    <row r="14059" spans="54:54" x14ac:dyDescent="0.3">
      <c r="BB14059" t="s">
        <v>76432</v>
      </c>
    </row>
    <row r="14060" spans="54:54" x14ac:dyDescent="0.3">
      <c r="BB14060" t="s">
        <v>76433</v>
      </c>
    </row>
    <row r="14061" spans="54:54" x14ac:dyDescent="0.3">
      <c r="BB14061" t="s">
        <v>76434</v>
      </c>
    </row>
    <row r="14062" spans="54:54" x14ac:dyDescent="0.3">
      <c r="BB14062" t="s">
        <v>76435</v>
      </c>
    </row>
    <row r="14063" spans="54:54" x14ac:dyDescent="0.3">
      <c r="BB14063" t="s">
        <v>76436</v>
      </c>
    </row>
    <row r="14064" spans="54:54" x14ac:dyDescent="0.3">
      <c r="BB14064" t="s">
        <v>76437</v>
      </c>
    </row>
    <row r="14065" spans="54:54" x14ac:dyDescent="0.3">
      <c r="BB14065" t="s">
        <v>76438</v>
      </c>
    </row>
    <row r="14066" spans="54:54" x14ac:dyDescent="0.3">
      <c r="BB14066" t="s">
        <v>76439</v>
      </c>
    </row>
    <row r="14067" spans="54:54" x14ac:dyDescent="0.3">
      <c r="BB14067" t="s">
        <v>76440</v>
      </c>
    </row>
    <row r="14068" spans="54:54" x14ac:dyDescent="0.3">
      <c r="BB14068" t="s">
        <v>76441</v>
      </c>
    </row>
    <row r="14069" spans="54:54" x14ac:dyDescent="0.3">
      <c r="BB14069" t="s">
        <v>76442</v>
      </c>
    </row>
    <row r="14070" spans="54:54" x14ac:dyDescent="0.3">
      <c r="BB14070" t="s">
        <v>76443</v>
      </c>
    </row>
    <row r="14071" spans="54:54" x14ac:dyDescent="0.3">
      <c r="BB14071" t="s">
        <v>76444</v>
      </c>
    </row>
    <row r="14072" spans="54:54" x14ac:dyDescent="0.3">
      <c r="BB14072" t="s">
        <v>76445</v>
      </c>
    </row>
    <row r="14073" spans="54:54" x14ac:dyDescent="0.3">
      <c r="BB14073" t="s">
        <v>76446</v>
      </c>
    </row>
    <row r="14074" spans="54:54" x14ac:dyDescent="0.3">
      <c r="BB14074" t="s">
        <v>76447</v>
      </c>
    </row>
    <row r="14075" spans="54:54" x14ac:dyDescent="0.3">
      <c r="BB14075" t="s">
        <v>76448</v>
      </c>
    </row>
    <row r="14076" spans="54:54" x14ac:dyDescent="0.3">
      <c r="BB14076" t="s">
        <v>76449</v>
      </c>
    </row>
    <row r="14077" spans="54:54" x14ac:dyDescent="0.3">
      <c r="BB14077" t="s">
        <v>76450</v>
      </c>
    </row>
    <row r="14078" spans="54:54" x14ac:dyDescent="0.3">
      <c r="BB14078" t="s">
        <v>76451</v>
      </c>
    </row>
    <row r="14079" spans="54:54" x14ac:dyDescent="0.3">
      <c r="BB14079" t="s">
        <v>76452</v>
      </c>
    </row>
    <row r="14080" spans="54:54" x14ac:dyDescent="0.3">
      <c r="BB14080" t="s">
        <v>76453</v>
      </c>
    </row>
    <row r="14081" spans="54:54" x14ac:dyDescent="0.3">
      <c r="BB14081" t="s">
        <v>76454</v>
      </c>
    </row>
    <row r="14082" spans="54:54" x14ac:dyDescent="0.3">
      <c r="BB14082" t="s">
        <v>76455</v>
      </c>
    </row>
    <row r="14083" spans="54:54" x14ac:dyDescent="0.3">
      <c r="BB14083" t="s">
        <v>76456</v>
      </c>
    </row>
    <row r="14084" spans="54:54" x14ac:dyDescent="0.3">
      <c r="BB14084" t="s">
        <v>76457</v>
      </c>
    </row>
    <row r="14085" spans="54:54" x14ac:dyDescent="0.3">
      <c r="BB14085" t="s">
        <v>76458</v>
      </c>
    </row>
    <row r="14086" spans="54:54" x14ac:dyDescent="0.3">
      <c r="BB14086" t="s">
        <v>76459</v>
      </c>
    </row>
    <row r="14087" spans="54:54" x14ac:dyDescent="0.3">
      <c r="BB14087" t="s">
        <v>76460</v>
      </c>
    </row>
    <row r="14088" spans="54:54" x14ac:dyDescent="0.3">
      <c r="BB14088" t="s">
        <v>76461</v>
      </c>
    </row>
    <row r="14089" spans="54:54" x14ac:dyDescent="0.3">
      <c r="BB14089" t="s">
        <v>76462</v>
      </c>
    </row>
    <row r="14090" spans="54:54" x14ac:dyDescent="0.3">
      <c r="BB14090" t="s">
        <v>76463</v>
      </c>
    </row>
    <row r="14091" spans="54:54" x14ac:dyDescent="0.3">
      <c r="BB14091" t="s">
        <v>76464</v>
      </c>
    </row>
    <row r="14092" spans="54:54" x14ac:dyDescent="0.3">
      <c r="BB14092" t="s">
        <v>76465</v>
      </c>
    </row>
    <row r="14093" spans="54:54" x14ac:dyDescent="0.3">
      <c r="BB14093" t="s">
        <v>76466</v>
      </c>
    </row>
    <row r="14094" spans="54:54" x14ac:dyDescent="0.3">
      <c r="BB14094" t="s">
        <v>76467</v>
      </c>
    </row>
    <row r="14095" spans="54:54" x14ac:dyDescent="0.3">
      <c r="BB14095" t="s">
        <v>76468</v>
      </c>
    </row>
    <row r="14096" spans="54:54" x14ac:dyDescent="0.3">
      <c r="BB14096" t="s">
        <v>76469</v>
      </c>
    </row>
    <row r="14097" spans="54:54" x14ac:dyDescent="0.3">
      <c r="BB14097" t="s">
        <v>76470</v>
      </c>
    </row>
    <row r="14098" spans="54:54" x14ac:dyDescent="0.3">
      <c r="BB14098" t="s">
        <v>76471</v>
      </c>
    </row>
    <row r="14099" spans="54:54" x14ac:dyDescent="0.3">
      <c r="BB14099" t="s">
        <v>76472</v>
      </c>
    </row>
    <row r="14100" spans="54:54" x14ac:dyDescent="0.3">
      <c r="BB14100" t="s">
        <v>76473</v>
      </c>
    </row>
    <row r="14101" spans="54:54" x14ac:dyDescent="0.3">
      <c r="BB14101" t="s">
        <v>76474</v>
      </c>
    </row>
    <row r="14102" spans="54:54" x14ac:dyDescent="0.3">
      <c r="BB14102" t="s">
        <v>76475</v>
      </c>
    </row>
    <row r="14103" spans="54:54" x14ac:dyDescent="0.3">
      <c r="BB14103" t="s">
        <v>76476</v>
      </c>
    </row>
    <row r="14104" spans="54:54" x14ac:dyDescent="0.3">
      <c r="BB14104" t="s">
        <v>76477</v>
      </c>
    </row>
    <row r="14105" spans="54:54" x14ac:dyDescent="0.3">
      <c r="BB14105" t="s">
        <v>76478</v>
      </c>
    </row>
    <row r="14106" spans="54:54" x14ac:dyDescent="0.3">
      <c r="BB14106" t="s">
        <v>76479</v>
      </c>
    </row>
    <row r="14107" spans="54:54" x14ac:dyDescent="0.3">
      <c r="BB14107" t="s">
        <v>76480</v>
      </c>
    </row>
    <row r="14108" spans="54:54" x14ac:dyDescent="0.3">
      <c r="BB14108" t="s">
        <v>76481</v>
      </c>
    </row>
    <row r="14109" spans="54:54" x14ac:dyDescent="0.3">
      <c r="BB14109" t="s">
        <v>76482</v>
      </c>
    </row>
    <row r="14110" spans="54:54" x14ac:dyDescent="0.3">
      <c r="BB14110" t="s">
        <v>76483</v>
      </c>
    </row>
    <row r="14111" spans="54:54" x14ac:dyDescent="0.3">
      <c r="BB14111" t="s">
        <v>76484</v>
      </c>
    </row>
    <row r="14112" spans="54:54" x14ac:dyDescent="0.3">
      <c r="BB14112" t="s">
        <v>76485</v>
      </c>
    </row>
    <row r="14113" spans="54:54" x14ac:dyDescent="0.3">
      <c r="BB14113" t="s">
        <v>76486</v>
      </c>
    </row>
    <row r="14114" spans="54:54" x14ac:dyDescent="0.3">
      <c r="BB14114" t="s">
        <v>76487</v>
      </c>
    </row>
    <row r="14115" spans="54:54" x14ac:dyDescent="0.3">
      <c r="BB14115" t="s">
        <v>76488</v>
      </c>
    </row>
    <row r="14116" spans="54:54" x14ac:dyDescent="0.3">
      <c r="BB14116" t="s">
        <v>76489</v>
      </c>
    </row>
    <row r="14117" spans="54:54" x14ac:dyDescent="0.3">
      <c r="BB14117" t="s">
        <v>76490</v>
      </c>
    </row>
    <row r="14118" spans="54:54" x14ac:dyDescent="0.3">
      <c r="BB14118" t="s">
        <v>76491</v>
      </c>
    </row>
    <row r="14119" spans="54:54" x14ac:dyDescent="0.3">
      <c r="BB14119" t="s">
        <v>76492</v>
      </c>
    </row>
    <row r="14120" spans="54:54" x14ac:dyDescent="0.3">
      <c r="BB14120" t="s">
        <v>76493</v>
      </c>
    </row>
    <row r="14121" spans="54:54" x14ac:dyDescent="0.3">
      <c r="BB14121" t="s">
        <v>76494</v>
      </c>
    </row>
    <row r="14122" spans="54:54" x14ac:dyDescent="0.3">
      <c r="BB14122" t="s">
        <v>76495</v>
      </c>
    </row>
    <row r="14123" spans="54:54" x14ac:dyDescent="0.3">
      <c r="BB14123" t="s">
        <v>76496</v>
      </c>
    </row>
    <row r="14124" spans="54:54" x14ac:dyDescent="0.3">
      <c r="BB14124" t="s">
        <v>76497</v>
      </c>
    </row>
    <row r="14125" spans="54:54" x14ac:dyDescent="0.3">
      <c r="BB14125" t="s">
        <v>76498</v>
      </c>
    </row>
    <row r="14126" spans="54:54" x14ac:dyDescent="0.3">
      <c r="BB14126" t="s">
        <v>76499</v>
      </c>
    </row>
    <row r="14127" spans="54:54" x14ac:dyDescent="0.3">
      <c r="BB14127" t="s">
        <v>76500</v>
      </c>
    </row>
    <row r="14128" spans="54:54" x14ac:dyDescent="0.3">
      <c r="BB14128" t="s">
        <v>76501</v>
      </c>
    </row>
    <row r="14129" spans="54:54" x14ac:dyDescent="0.3">
      <c r="BB14129" t="s">
        <v>76502</v>
      </c>
    </row>
    <row r="14130" spans="54:54" x14ac:dyDescent="0.3">
      <c r="BB14130" t="s">
        <v>76503</v>
      </c>
    </row>
    <row r="14131" spans="54:54" x14ac:dyDescent="0.3">
      <c r="BB14131" t="s">
        <v>76504</v>
      </c>
    </row>
    <row r="14132" spans="54:54" x14ac:dyDescent="0.3">
      <c r="BB14132" t="s">
        <v>76505</v>
      </c>
    </row>
    <row r="14133" spans="54:54" x14ac:dyDescent="0.3">
      <c r="BB14133" t="s">
        <v>76506</v>
      </c>
    </row>
    <row r="14134" spans="54:54" x14ac:dyDescent="0.3">
      <c r="BB14134" t="s">
        <v>76507</v>
      </c>
    </row>
    <row r="14135" spans="54:54" x14ac:dyDescent="0.3">
      <c r="BB14135" t="s">
        <v>76508</v>
      </c>
    </row>
    <row r="14136" spans="54:54" x14ac:dyDescent="0.3">
      <c r="BB14136" t="s">
        <v>76509</v>
      </c>
    </row>
    <row r="14137" spans="54:54" x14ac:dyDescent="0.3">
      <c r="BB14137" t="s">
        <v>76510</v>
      </c>
    </row>
    <row r="14138" spans="54:54" x14ac:dyDescent="0.3">
      <c r="BB14138" t="s">
        <v>76511</v>
      </c>
    </row>
    <row r="14139" spans="54:54" x14ac:dyDescent="0.3">
      <c r="BB14139" t="s">
        <v>76512</v>
      </c>
    </row>
    <row r="14140" spans="54:54" x14ac:dyDescent="0.3">
      <c r="BB14140" t="s">
        <v>76513</v>
      </c>
    </row>
    <row r="14141" spans="54:54" x14ac:dyDescent="0.3">
      <c r="BB14141" t="s">
        <v>76514</v>
      </c>
    </row>
    <row r="14142" spans="54:54" x14ac:dyDescent="0.3">
      <c r="BB14142" t="s">
        <v>76515</v>
      </c>
    </row>
    <row r="14143" spans="54:54" x14ac:dyDescent="0.3">
      <c r="BB14143" t="s">
        <v>76516</v>
      </c>
    </row>
    <row r="14144" spans="54:54" x14ac:dyDescent="0.3">
      <c r="BB14144" t="s">
        <v>76517</v>
      </c>
    </row>
    <row r="14145" spans="54:54" x14ac:dyDescent="0.3">
      <c r="BB14145" t="s">
        <v>76518</v>
      </c>
    </row>
    <row r="14146" spans="54:54" x14ac:dyDescent="0.3">
      <c r="BB14146" t="s">
        <v>76519</v>
      </c>
    </row>
    <row r="14147" spans="54:54" x14ac:dyDescent="0.3">
      <c r="BB14147" t="s">
        <v>76520</v>
      </c>
    </row>
    <row r="14148" spans="54:54" x14ac:dyDescent="0.3">
      <c r="BB14148" t="s">
        <v>76521</v>
      </c>
    </row>
    <row r="14149" spans="54:54" x14ac:dyDescent="0.3">
      <c r="BB14149" t="s">
        <v>76522</v>
      </c>
    </row>
    <row r="14150" spans="54:54" x14ac:dyDescent="0.3">
      <c r="BB14150" t="s">
        <v>76523</v>
      </c>
    </row>
    <row r="14151" spans="54:54" x14ac:dyDescent="0.3">
      <c r="BB14151" t="s">
        <v>76524</v>
      </c>
    </row>
    <row r="14152" spans="54:54" x14ac:dyDescent="0.3">
      <c r="BB14152" t="s">
        <v>76525</v>
      </c>
    </row>
    <row r="14153" spans="54:54" x14ac:dyDescent="0.3">
      <c r="BB14153" t="s">
        <v>76526</v>
      </c>
    </row>
    <row r="14154" spans="54:54" x14ac:dyDescent="0.3">
      <c r="BB14154" t="s">
        <v>76527</v>
      </c>
    </row>
    <row r="14155" spans="54:54" x14ac:dyDescent="0.3">
      <c r="BB14155" t="s">
        <v>76528</v>
      </c>
    </row>
    <row r="14156" spans="54:54" x14ac:dyDescent="0.3">
      <c r="BB14156" t="s">
        <v>76529</v>
      </c>
    </row>
    <row r="14157" spans="54:54" x14ac:dyDescent="0.3">
      <c r="BB14157" t="s">
        <v>76530</v>
      </c>
    </row>
    <row r="14158" spans="54:54" x14ac:dyDescent="0.3">
      <c r="BB14158" t="s">
        <v>76531</v>
      </c>
    </row>
    <row r="14159" spans="54:54" x14ac:dyDescent="0.3">
      <c r="BB14159" t="s">
        <v>76532</v>
      </c>
    </row>
    <row r="14160" spans="54:54" x14ac:dyDescent="0.3">
      <c r="BB14160" t="s">
        <v>76533</v>
      </c>
    </row>
    <row r="14161" spans="54:54" x14ac:dyDescent="0.3">
      <c r="BB14161" t="s">
        <v>76534</v>
      </c>
    </row>
    <row r="14162" spans="54:54" x14ac:dyDescent="0.3">
      <c r="BB14162" t="s">
        <v>76535</v>
      </c>
    </row>
    <row r="14163" spans="54:54" x14ac:dyDescent="0.3">
      <c r="BB14163" t="s">
        <v>76536</v>
      </c>
    </row>
    <row r="14164" spans="54:54" x14ac:dyDescent="0.3">
      <c r="BB14164" t="s">
        <v>76537</v>
      </c>
    </row>
    <row r="14165" spans="54:54" x14ac:dyDescent="0.3">
      <c r="BB14165" t="s">
        <v>76538</v>
      </c>
    </row>
    <row r="14166" spans="54:54" x14ac:dyDescent="0.3">
      <c r="BB14166" t="s">
        <v>76539</v>
      </c>
    </row>
    <row r="14167" spans="54:54" x14ac:dyDescent="0.3">
      <c r="BB14167" t="s">
        <v>76540</v>
      </c>
    </row>
    <row r="14168" spans="54:54" x14ac:dyDescent="0.3">
      <c r="BB14168" t="s">
        <v>76541</v>
      </c>
    </row>
    <row r="14169" spans="54:54" x14ac:dyDescent="0.3">
      <c r="BB14169" t="s">
        <v>76542</v>
      </c>
    </row>
    <row r="14170" spans="54:54" x14ac:dyDescent="0.3">
      <c r="BB14170" t="s">
        <v>76543</v>
      </c>
    </row>
    <row r="14171" spans="54:54" x14ac:dyDescent="0.3">
      <c r="BB14171" t="s">
        <v>76544</v>
      </c>
    </row>
    <row r="14172" spans="54:54" x14ac:dyDescent="0.3">
      <c r="BB14172" t="s">
        <v>76545</v>
      </c>
    </row>
    <row r="14173" spans="54:54" x14ac:dyDescent="0.3">
      <c r="BB14173" t="s">
        <v>76546</v>
      </c>
    </row>
    <row r="14174" spans="54:54" x14ac:dyDescent="0.3">
      <c r="BB14174" t="s">
        <v>76547</v>
      </c>
    </row>
    <row r="14175" spans="54:54" x14ac:dyDescent="0.3">
      <c r="BB14175" t="s">
        <v>76548</v>
      </c>
    </row>
    <row r="14176" spans="54:54" x14ac:dyDescent="0.3">
      <c r="BB14176" t="s">
        <v>76549</v>
      </c>
    </row>
    <row r="14177" spans="54:54" x14ac:dyDescent="0.3">
      <c r="BB14177" t="s">
        <v>76550</v>
      </c>
    </row>
    <row r="14178" spans="54:54" x14ac:dyDescent="0.3">
      <c r="BB14178" t="s">
        <v>76551</v>
      </c>
    </row>
    <row r="14179" spans="54:54" x14ac:dyDescent="0.3">
      <c r="BB14179" t="s">
        <v>76552</v>
      </c>
    </row>
    <row r="14180" spans="54:54" x14ac:dyDescent="0.3">
      <c r="BB14180" t="s">
        <v>76553</v>
      </c>
    </row>
    <row r="14181" spans="54:54" x14ac:dyDescent="0.3">
      <c r="BB14181" t="s">
        <v>76554</v>
      </c>
    </row>
    <row r="14182" spans="54:54" x14ac:dyDescent="0.3">
      <c r="BB14182" t="s">
        <v>76555</v>
      </c>
    </row>
    <row r="14183" spans="54:54" x14ac:dyDescent="0.3">
      <c r="BB14183" t="s">
        <v>76556</v>
      </c>
    </row>
    <row r="14184" spans="54:54" x14ac:dyDescent="0.3">
      <c r="BB14184" t="s">
        <v>76557</v>
      </c>
    </row>
    <row r="14185" spans="54:54" x14ac:dyDescent="0.3">
      <c r="BB14185" t="s">
        <v>76558</v>
      </c>
    </row>
    <row r="14186" spans="54:54" x14ac:dyDescent="0.3">
      <c r="BB14186" t="s">
        <v>76559</v>
      </c>
    </row>
    <row r="14187" spans="54:54" x14ac:dyDescent="0.3">
      <c r="BB14187" t="s">
        <v>76560</v>
      </c>
    </row>
    <row r="14188" spans="54:54" x14ac:dyDescent="0.3">
      <c r="BB14188" t="s">
        <v>76561</v>
      </c>
    </row>
    <row r="14189" spans="54:54" x14ac:dyDescent="0.3">
      <c r="BB14189" t="s">
        <v>76562</v>
      </c>
    </row>
    <row r="14190" spans="54:54" x14ac:dyDescent="0.3">
      <c r="BB14190" t="s">
        <v>76563</v>
      </c>
    </row>
    <row r="14191" spans="54:54" x14ac:dyDescent="0.3">
      <c r="BB14191" t="s">
        <v>76564</v>
      </c>
    </row>
    <row r="14192" spans="54:54" x14ac:dyDescent="0.3">
      <c r="BB14192" t="s">
        <v>76565</v>
      </c>
    </row>
    <row r="14193" spans="54:54" x14ac:dyDescent="0.3">
      <c r="BB14193" t="s">
        <v>76566</v>
      </c>
    </row>
    <row r="14194" spans="54:54" x14ac:dyDescent="0.3">
      <c r="BB14194" t="s">
        <v>76567</v>
      </c>
    </row>
    <row r="14195" spans="54:54" x14ac:dyDescent="0.3">
      <c r="BB14195" t="s">
        <v>76568</v>
      </c>
    </row>
    <row r="14196" spans="54:54" x14ac:dyDescent="0.3">
      <c r="BB14196" t="s">
        <v>76569</v>
      </c>
    </row>
    <row r="14197" spans="54:54" x14ac:dyDescent="0.3">
      <c r="BB14197" t="s">
        <v>76570</v>
      </c>
    </row>
    <row r="14198" spans="54:54" x14ac:dyDescent="0.3">
      <c r="BB14198" t="s">
        <v>76571</v>
      </c>
    </row>
    <row r="14199" spans="54:54" x14ac:dyDescent="0.3">
      <c r="BB14199" t="s">
        <v>76572</v>
      </c>
    </row>
    <row r="14200" spans="54:54" x14ac:dyDescent="0.3">
      <c r="BB14200" t="s">
        <v>76573</v>
      </c>
    </row>
    <row r="14201" spans="54:54" x14ac:dyDescent="0.3">
      <c r="BB14201" t="s">
        <v>76574</v>
      </c>
    </row>
    <row r="14202" spans="54:54" x14ac:dyDescent="0.3">
      <c r="BB14202" t="s">
        <v>76575</v>
      </c>
    </row>
    <row r="14203" spans="54:54" x14ac:dyDescent="0.3">
      <c r="BB14203" t="s">
        <v>76576</v>
      </c>
    </row>
    <row r="14204" spans="54:54" x14ac:dyDescent="0.3">
      <c r="BB14204" t="s">
        <v>76577</v>
      </c>
    </row>
    <row r="14205" spans="54:54" x14ac:dyDescent="0.3">
      <c r="BB14205" t="s">
        <v>76578</v>
      </c>
    </row>
    <row r="14206" spans="54:54" x14ac:dyDescent="0.3">
      <c r="BB14206" t="s">
        <v>76579</v>
      </c>
    </row>
    <row r="14207" spans="54:54" x14ac:dyDescent="0.3">
      <c r="BB14207" t="s">
        <v>76580</v>
      </c>
    </row>
    <row r="14208" spans="54:54" x14ac:dyDescent="0.3">
      <c r="BB14208" t="s">
        <v>76581</v>
      </c>
    </row>
    <row r="14209" spans="54:54" x14ac:dyDescent="0.3">
      <c r="BB14209" t="s">
        <v>76582</v>
      </c>
    </row>
    <row r="14210" spans="54:54" x14ac:dyDescent="0.3">
      <c r="BB14210" t="s">
        <v>76583</v>
      </c>
    </row>
    <row r="14211" spans="54:54" x14ac:dyDescent="0.3">
      <c r="BB14211" t="s">
        <v>76584</v>
      </c>
    </row>
    <row r="14212" spans="54:54" x14ac:dyDescent="0.3">
      <c r="BB14212" t="s">
        <v>76585</v>
      </c>
    </row>
    <row r="14213" spans="54:54" x14ac:dyDescent="0.3">
      <c r="BB14213" t="s">
        <v>76586</v>
      </c>
    </row>
    <row r="14214" spans="54:54" x14ac:dyDescent="0.3">
      <c r="BB14214" t="s">
        <v>76587</v>
      </c>
    </row>
    <row r="14215" spans="54:54" x14ac:dyDescent="0.3">
      <c r="BB14215" t="s">
        <v>76588</v>
      </c>
    </row>
    <row r="14216" spans="54:54" x14ac:dyDescent="0.3">
      <c r="BB14216" t="s">
        <v>76589</v>
      </c>
    </row>
    <row r="14217" spans="54:54" x14ac:dyDescent="0.3">
      <c r="BB14217" t="s">
        <v>76590</v>
      </c>
    </row>
    <row r="14218" spans="54:54" x14ac:dyDescent="0.3">
      <c r="BB14218" t="s">
        <v>76591</v>
      </c>
    </row>
    <row r="14219" spans="54:54" x14ac:dyDescent="0.3">
      <c r="BB14219" t="s">
        <v>76592</v>
      </c>
    </row>
    <row r="14220" spans="54:54" x14ac:dyDescent="0.3">
      <c r="BB14220" t="s">
        <v>76593</v>
      </c>
    </row>
    <row r="14221" spans="54:54" x14ac:dyDescent="0.3">
      <c r="BB14221" t="s">
        <v>76594</v>
      </c>
    </row>
    <row r="14222" spans="54:54" x14ac:dyDescent="0.3">
      <c r="BB14222" t="s">
        <v>76595</v>
      </c>
    </row>
    <row r="14223" spans="54:54" x14ac:dyDescent="0.3">
      <c r="BB14223" t="s">
        <v>76596</v>
      </c>
    </row>
    <row r="14224" spans="54:54" x14ac:dyDescent="0.3">
      <c r="BB14224" t="s">
        <v>76597</v>
      </c>
    </row>
    <row r="14225" spans="54:54" x14ac:dyDescent="0.3">
      <c r="BB14225" t="s">
        <v>76598</v>
      </c>
    </row>
    <row r="14226" spans="54:54" x14ac:dyDescent="0.3">
      <c r="BB14226" t="s">
        <v>76599</v>
      </c>
    </row>
    <row r="14227" spans="54:54" x14ac:dyDescent="0.3">
      <c r="BB14227" t="s">
        <v>76600</v>
      </c>
    </row>
    <row r="14228" spans="54:54" x14ac:dyDescent="0.3">
      <c r="BB14228" t="s">
        <v>76601</v>
      </c>
    </row>
    <row r="14229" spans="54:54" x14ac:dyDescent="0.3">
      <c r="BB14229" t="s">
        <v>76602</v>
      </c>
    </row>
    <row r="14230" spans="54:54" x14ac:dyDescent="0.3">
      <c r="BB14230" t="s">
        <v>76603</v>
      </c>
    </row>
    <row r="14231" spans="54:54" x14ac:dyDescent="0.3">
      <c r="BB14231" t="s">
        <v>76604</v>
      </c>
    </row>
    <row r="14232" spans="54:54" x14ac:dyDescent="0.3">
      <c r="BB14232" t="s">
        <v>76605</v>
      </c>
    </row>
    <row r="14233" spans="54:54" x14ac:dyDescent="0.3">
      <c r="BB14233" t="s">
        <v>76606</v>
      </c>
    </row>
    <row r="14234" spans="54:54" x14ac:dyDescent="0.3">
      <c r="BB14234" t="s">
        <v>76607</v>
      </c>
    </row>
    <row r="14235" spans="54:54" x14ac:dyDescent="0.3">
      <c r="BB14235" t="s">
        <v>76608</v>
      </c>
    </row>
    <row r="14236" spans="54:54" x14ac:dyDescent="0.3">
      <c r="BB14236" t="s">
        <v>76609</v>
      </c>
    </row>
    <row r="14237" spans="54:54" x14ac:dyDescent="0.3">
      <c r="BB14237" t="s">
        <v>76610</v>
      </c>
    </row>
    <row r="14238" spans="54:54" x14ac:dyDescent="0.3">
      <c r="BB14238" t="s">
        <v>76611</v>
      </c>
    </row>
    <row r="14239" spans="54:54" x14ac:dyDescent="0.3">
      <c r="BB14239" t="s">
        <v>76612</v>
      </c>
    </row>
    <row r="14240" spans="54:54" x14ac:dyDescent="0.3">
      <c r="BB14240" t="s">
        <v>76613</v>
      </c>
    </row>
    <row r="14241" spans="54:54" x14ac:dyDescent="0.3">
      <c r="BB14241" t="s">
        <v>76614</v>
      </c>
    </row>
    <row r="14242" spans="54:54" x14ac:dyDescent="0.3">
      <c r="BB14242" t="s">
        <v>76615</v>
      </c>
    </row>
    <row r="14243" spans="54:54" x14ac:dyDescent="0.3">
      <c r="BB14243" t="s">
        <v>76616</v>
      </c>
    </row>
    <row r="14244" spans="54:54" x14ac:dyDescent="0.3">
      <c r="BB14244" t="s">
        <v>76617</v>
      </c>
    </row>
    <row r="14245" spans="54:54" x14ac:dyDescent="0.3">
      <c r="BB14245" t="s">
        <v>76618</v>
      </c>
    </row>
    <row r="14246" spans="54:54" x14ac:dyDescent="0.3">
      <c r="BB14246" t="s">
        <v>76619</v>
      </c>
    </row>
    <row r="14247" spans="54:54" x14ac:dyDescent="0.3">
      <c r="BB14247" t="s">
        <v>76620</v>
      </c>
    </row>
    <row r="14248" spans="54:54" x14ac:dyDescent="0.3">
      <c r="BB14248" t="s">
        <v>76621</v>
      </c>
    </row>
    <row r="14249" spans="54:54" x14ac:dyDescent="0.3">
      <c r="BB14249" t="s">
        <v>76622</v>
      </c>
    </row>
    <row r="14250" spans="54:54" x14ac:dyDescent="0.3">
      <c r="BB14250" t="s">
        <v>76623</v>
      </c>
    </row>
    <row r="14251" spans="54:54" x14ac:dyDescent="0.3">
      <c r="BB14251" t="s">
        <v>76624</v>
      </c>
    </row>
    <row r="14252" spans="54:54" x14ac:dyDescent="0.3">
      <c r="BB14252" t="s">
        <v>76625</v>
      </c>
    </row>
    <row r="14253" spans="54:54" x14ac:dyDescent="0.3">
      <c r="BB14253" t="s">
        <v>76626</v>
      </c>
    </row>
    <row r="14254" spans="54:54" x14ac:dyDescent="0.3">
      <c r="BB14254" t="s">
        <v>76627</v>
      </c>
    </row>
    <row r="14255" spans="54:54" x14ac:dyDescent="0.3">
      <c r="BB14255" t="s">
        <v>76628</v>
      </c>
    </row>
    <row r="14256" spans="54:54" x14ac:dyDescent="0.3">
      <c r="BB14256" t="s">
        <v>76629</v>
      </c>
    </row>
    <row r="14257" spans="54:54" x14ac:dyDescent="0.3">
      <c r="BB14257" t="s">
        <v>76630</v>
      </c>
    </row>
    <row r="14258" spans="54:54" x14ac:dyDescent="0.3">
      <c r="BB14258" t="s">
        <v>76631</v>
      </c>
    </row>
    <row r="14259" spans="54:54" x14ac:dyDescent="0.3">
      <c r="BB14259" t="s">
        <v>76632</v>
      </c>
    </row>
    <row r="14260" spans="54:54" x14ac:dyDescent="0.3">
      <c r="BB14260" t="s">
        <v>76633</v>
      </c>
    </row>
    <row r="14261" spans="54:54" x14ac:dyDescent="0.3">
      <c r="BB14261" t="s">
        <v>76634</v>
      </c>
    </row>
    <row r="14262" spans="54:54" x14ac:dyDescent="0.3">
      <c r="BB14262" t="s">
        <v>76635</v>
      </c>
    </row>
    <row r="14263" spans="54:54" x14ac:dyDescent="0.3">
      <c r="BB14263" t="s">
        <v>76636</v>
      </c>
    </row>
    <row r="14264" spans="54:54" x14ac:dyDescent="0.3">
      <c r="BB14264" t="s">
        <v>76637</v>
      </c>
    </row>
    <row r="14265" spans="54:54" x14ac:dyDescent="0.3">
      <c r="BB14265" t="s">
        <v>76638</v>
      </c>
    </row>
    <row r="14266" spans="54:54" x14ac:dyDescent="0.3">
      <c r="BB14266" t="s">
        <v>76639</v>
      </c>
    </row>
    <row r="14267" spans="54:54" x14ac:dyDescent="0.3">
      <c r="BB14267" t="s">
        <v>76640</v>
      </c>
    </row>
    <row r="14268" spans="54:54" x14ac:dyDescent="0.3">
      <c r="BB14268" t="s">
        <v>76641</v>
      </c>
    </row>
    <row r="14269" spans="54:54" x14ac:dyDescent="0.3">
      <c r="BB14269" t="s">
        <v>76642</v>
      </c>
    </row>
    <row r="14270" spans="54:54" x14ac:dyDescent="0.3">
      <c r="BB14270" t="s">
        <v>76643</v>
      </c>
    </row>
    <row r="14271" spans="54:54" x14ac:dyDescent="0.3">
      <c r="BB14271" t="s">
        <v>76644</v>
      </c>
    </row>
    <row r="14272" spans="54:54" x14ac:dyDescent="0.3">
      <c r="BB14272" t="s">
        <v>76645</v>
      </c>
    </row>
    <row r="14273" spans="54:54" x14ac:dyDescent="0.3">
      <c r="BB14273" t="s">
        <v>76646</v>
      </c>
    </row>
    <row r="14274" spans="54:54" x14ac:dyDescent="0.3">
      <c r="BB14274" t="s">
        <v>76647</v>
      </c>
    </row>
    <row r="14275" spans="54:54" x14ac:dyDescent="0.3">
      <c r="BB14275" t="s">
        <v>76648</v>
      </c>
    </row>
    <row r="14276" spans="54:54" x14ac:dyDescent="0.3">
      <c r="BB14276" t="s">
        <v>76649</v>
      </c>
    </row>
    <row r="14277" spans="54:54" x14ac:dyDescent="0.3">
      <c r="BB14277" t="s">
        <v>76650</v>
      </c>
    </row>
    <row r="14278" spans="54:54" x14ac:dyDescent="0.3">
      <c r="BB14278" t="s">
        <v>76651</v>
      </c>
    </row>
    <row r="14279" spans="54:54" x14ac:dyDescent="0.3">
      <c r="BB14279" t="s">
        <v>76652</v>
      </c>
    </row>
    <row r="14280" spans="54:54" x14ac:dyDescent="0.3">
      <c r="BB14280" t="s">
        <v>76653</v>
      </c>
    </row>
    <row r="14281" spans="54:54" x14ac:dyDescent="0.3">
      <c r="BB14281" t="s">
        <v>76654</v>
      </c>
    </row>
    <row r="14282" spans="54:54" x14ac:dyDescent="0.3">
      <c r="BB14282" t="s">
        <v>76655</v>
      </c>
    </row>
    <row r="14283" spans="54:54" x14ac:dyDescent="0.3">
      <c r="BB14283" t="s">
        <v>76656</v>
      </c>
    </row>
    <row r="14284" spans="54:54" x14ac:dyDescent="0.3">
      <c r="BB14284" t="s">
        <v>76657</v>
      </c>
    </row>
    <row r="14285" spans="54:54" x14ac:dyDescent="0.3">
      <c r="BB14285" t="s">
        <v>76658</v>
      </c>
    </row>
    <row r="14286" spans="54:54" x14ac:dyDescent="0.3">
      <c r="BB14286" t="s">
        <v>76659</v>
      </c>
    </row>
    <row r="14287" spans="54:54" x14ac:dyDescent="0.3">
      <c r="BB14287" t="s">
        <v>76660</v>
      </c>
    </row>
    <row r="14288" spans="54:54" x14ac:dyDescent="0.3">
      <c r="BB14288" t="s">
        <v>76661</v>
      </c>
    </row>
    <row r="14289" spans="54:54" x14ac:dyDescent="0.3">
      <c r="BB14289" t="s">
        <v>76662</v>
      </c>
    </row>
    <row r="14290" spans="54:54" x14ac:dyDescent="0.3">
      <c r="BB14290" t="s">
        <v>76663</v>
      </c>
    </row>
    <row r="14291" spans="54:54" x14ac:dyDescent="0.3">
      <c r="BB14291" t="s">
        <v>76664</v>
      </c>
    </row>
    <row r="14292" spans="54:54" x14ac:dyDescent="0.3">
      <c r="BB14292" t="s">
        <v>76665</v>
      </c>
    </row>
    <row r="14293" spans="54:54" x14ac:dyDescent="0.3">
      <c r="BB14293" t="s">
        <v>76666</v>
      </c>
    </row>
    <row r="14294" spans="54:54" x14ac:dyDescent="0.3">
      <c r="BB14294" t="s">
        <v>76667</v>
      </c>
    </row>
    <row r="14295" spans="54:54" x14ac:dyDescent="0.3">
      <c r="BB14295" t="s">
        <v>76668</v>
      </c>
    </row>
    <row r="14296" spans="54:54" x14ac:dyDescent="0.3">
      <c r="BB14296" t="s">
        <v>76669</v>
      </c>
    </row>
    <row r="14297" spans="54:54" x14ac:dyDescent="0.3">
      <c r="BB14297" t="s">
        <v>76670</v>
      </c>
    </row>
    <row r="14298" spans="54:54" x14ac:dyDescent="0.3">
      <c r="BB14298" t="s">
        <v>76671</v>
      </c>
    </row>
    <row r="14299" spans="54:54" x14ac:dyDescent="0.3">
      <c r="BB14299" t="s">
        <v>76672</v>
      </c>
    </row>
    <row r="14300" spans="54:54" x14ac:dyDescent="0.3">
      <c r="BB14300" t="s">
        <v>76673</v>
      </c>
    </row>
    <row r="14301" spans="54:54" x14ac:dyDescent="0.3">
      <c r="BB14301" t="s">
        <v>76674</v>
      </c>
    </row>
    <row r="14302" spans="54:54" x14ac:dyDescent="0.3">
      <c r="BB14302" t="s">
        <v>76675</v>
      </c>
    </row>
    <row r="14303" spans="54:54" x14ac:dyDescent="0.3">
      <c r="BB14303" t="s">
        <v>76676</v>
      </c>
    </row>
    <row r="14304" spans="54:54" x14ac:dyDescent="0.3">
      <c r="BB14304" t="s">
        <v>76677</v>
      </c>
    </row>
    <row r="14305" spans="54:54" x14ac:dyDescent="0.3">
      <c r="BB14305" t="s">
        <v>76678</v>
      </c>
    </row>
    <row r="14306" spans="54:54" x14ac:dyDescent="0.3">
      <c r="BB14306" t="s">
        <v>76679</v>
      </c>
    </row>
    <row r="14307" spans="54:54" x14ac:dyDescent="0.3">
      <c r="BB14307" t="s">
        <v>76680</v>
      </c>
    </row>
    <row r="14308" spans="54:54" x14ac:dyDescent="0.3">
      <c r="BB14308" t="s">
        <v>76681</v>
      </c>
    </row>
    <row r="14309" spans="54:54" x14ac:dyDescent="0.3">
      <c r="BB14309" t="s">
        <v>76682</v>
      </c>
    </row>
    <row r="14310" spans="54:54" x14ac:dyDescent="0.3">
      <c r="BB14310" t="s">
        <v>76683</v>
      </c>
    </row>
    <row r="14311" spans="54:54" x14ac:dyDescent="0.3">
      <c r="BB14311" t="s">
        <v>76684</v>
      </c>
    </row>
    <row r="14312" spans="54:54" x14ac:dyDescent="0.3">
      <c r="BB14312" t="s">
        <v>76685</v>
      </c>
    </row>
    <row r="14313" spans="54:54" x14ac:dyDescent="0.3">
      <c r="BB14313" t="s">
        <v>76686</v>
      </c>
    </row>
    <row r="14314" spans="54:54" x14ac:dyDescent="0.3">
      <c r="BB14314" t="s">
        <v>76687</v>
      </c>
    </row>
    <row r="14315" spans="54:54" x14ac:dyDescent="0.3">
      <c r="BB14315" t="s">
        <v>76688</v>
      </c>
    </row>
    <row r="14316" spans="54:54" x14ac:dyDescent="0.3">
      <c r="BB14316" t="s">
        <v>76689</v>
      </c>
    </row>
    <row r="14317" spans="54:54" x14ac:dyDescent="0.3">
      <c r="BB14317" t="s">
        <v>76690</v>
      </c>
    </row>
    <row r="14318" spans="54:54" x14ac:dyDescent="0.3">
      <c r="BB14318" t="s">
        <v>76691</v>
      </c>
    </row>
    <row r="14319" spans="54:54" x14ac:dyDescent="0.3">
      <c r="BB14319" t="s">
        <v>76692</v>
      </c>
    </row>
    <row r="14320" spans="54:54" x14ac:dyDescent="0.3">
      <c r="BB14320" t="s">
        <v>76693</v>
      </c>
    </row>
    <row r="14321" spans="54:54" x14ac:dyDescent="0.3">
      <c r="BB14321" t="s">
        <v>76694</v>
      </c>
    </row>
    <row r="14322" spans="54:54" x14ac:dyDescent="0.3">
      <c r="BB14322" t="s">
        <v>76695</v>
      </c>
    </row>
    <row r="14323" spans="54:54" x14ac:dyDescent="0.3">
      <c r="BB14323" t="s">
        <v>76696</v>
      </c>
    </row>
    <row r="14324" spans="54:54" x14ac:dyDescent="0.3">
      <c r="BB14324" t="s">
        <v>76697</v>
      </c>
    </row>
    <row r="14325" spans="54:54" x14ac:dyDescent="0.3">
      <c r="BB14325" t="s">
        <v>76698</v>
      </c>
    </row>
    <row r="14326" spans="54:54" x14ac:dyDescent="0.3">
      <c r="BB14326" t="s">
        <v>76699</v>
      </c>
    </row>
    <row r="14327" spans="54:54" x14ac:dyDescent="0.3">
      <c r="BB14327" t="s">
        <v>76700</v>
      </c>
    </row>
    <row r="14328" spans="54:54" x14ac:dyDescent="0.3">
      <c r="BB14328" t="s">
        <v>76701</v>
      </c>
    </row>
    <row r="14329" spans="54:54" x14ac:dyDescent="0.3">
      <c r="BB14329" t="s">
        <v>76702</v>
      </c>
    </row>
    <row r="14330" spans="54:54" x14ac:dyDescent="0.3">
      <c r="BB14330" t="s">
        <v>76703</v>
      </c>
    </row>
    <row r="14331" spans="54:54" x14ac:dyDescent="0.3">
      <c r="BB14331" t="s">
        <v>76704</v>
      </c>
    </row>
    <row r="14332" spans="54:54" x14ac:dyDescent="0.3">
      <c r="BB14332" t="s">
        <v>76705</v>
      </c>
    </row>
    <row r="14333" spans="54:54" x14ac:dyDescent="0.3">
      <c r="BB14333" t="s">
        <v>76706</v>
      </c>
    </row>
    <row r="14334" spans="54:54" x14ac:dyDescent="0.3">
      <c r="BB14334" t="s">
        <v>76707</v>
      </c>
    </row>
    <row r="14335" spans="54:54" x14ac:dyDescent="0.3">
      <c r="BB14335" t="s">
        <v>76708</v>
      </c>
    </row>
    <row r="14336" spans="54:54" x14ac:dyDescent="0.3">
      <c r="BB14336" t="s">
        <v>76709</v>
      </c>
    </row>
    <row r="14337" spans="54:54" x14ac:dyDescent="0.3">
      <c r="BB14337" t="s">
        <v>76710</v>
      </c>
    </row>
    <row r="14338" spans="54:54" x14ac:dyDescent="0.3">
      <c r="BB14338" t="s">
        <v>76711</v>
      </c>
    </row>
    <row r="14339" spans="54:54" x14ac:dyDescent="0.3">
      <c r="BB14339" t="s">
        <v>76712</v>
      </c>
    </row>
    <row r="14340" spans="54:54" x14ac:dyDescent="0.3">
      <c r="BB14340" t="s">
        <v>76713</v>
      </c>
    </row>
    <row r="14341" spans="54:54" x14ac:dyDescent="0.3">
      <c r="BB14341" t="s">
        <v>76714</v>
      </c>
    </row>
    <row r="14342" spans="54:54" x14ac:dyDescent="0.3">
      <c r="BB14342" t="s">
        <v>76715</v>
      </c>
    </row>
    <row r="14343" spans="54:54" x14ac:dyDescent="0.3">
      <c r="BB14343" t="s">
        <v>76716</v>
      </c>
    </row>
    <row r="14344" spans="54:54" x14ac:dyDescent="0.3">
      <c r="BB14344" t="s">
        <v>76717</v>
      </c>
    </row>
    <row r="14345" spans="54:54" x14ac:dyDescent="0.3">
      <c r="BB14345" t="s">
        <v>76718</v>
      </c>
    </row>
    <row r="14346" spans="54:54" x14ac:dyDescent="0.3">
      <c r="BB14346" t="s">
        <v>76719</v>
      </c>
    </row>
    <row r="14347" spans="54:54" x14ac:dyDescent="0.3">
      <c r="BB14347" t="s">
        <v>76720</v>
      </c>
    </row>
    <row r="14348" spans="54:54" x14ac:dyDescent="0.3">
      <c r="BB14348" t="s">
        <v>76721</v>
      </c>
    </row>
    <row r="14349" spans="54:54" x14ac:dyDescent="0.3">
      <c r="BB14349" t="s">
        <v>76722</v>
      </c>
    </row>
    <row r="14350" spans="54:54" x14ac:dyDescent="0.3">
      <c r="BB14350" t="s">
        <v>76723</v>
      </c>
    </row>
    <row r="14351" spans="54:54" x14ac:dyDescent="0.3">
      <c r="BB14351" t="s">
        <v>76724</v>
      </c>
    </row>
    <row r="14352" spans="54:54" x14ac:dyDescent="0.3">
      <c r="BB14352" t="s">
        <v>76725</v>
      </c>
    </row>
    <row r="14353" spans="54:54" x14ac:dyDescent="0.3">
      <c r="BB14353" t="s">
        <v>76726</v>
      </c>
    </row>
    <row r="14354" spans="54:54" x14ac:dyDescent="0.3">
      <c r="BB14354" t="s">
        <v>76727</v>
      </c>
    </row>
    <row r="14355" spans="54:54" x14ac:dyDescent="0.3">
      <c r="BB14355" t="s">
        <v>76728</v>
      </c>
    </row>
    <row r="14356" spans="54:54" x14ac:dyDescent="0.3">
      <c r="BB14356" t="s">
        <v>76729</v>
      </c>
    </row>
    <row r="14357" spans="54:54" x14ac:dyDescent="0.3">
      <c r="BB14357" t="s">
        <v>76730</v>
      </c>
    </row>
    <row r="14358" spans="54:54" x14ac:dyDescent="0.3">
      <c r="BB14358" t="s">
        <v>76731</v>
      </c>
    </row>
    <row r="14359" spans="54:54" x14ac:dyDescent="0.3">
      <c r="BB14359" t="s">
        <v>76732</v>
      </c>
    </row>
    <row r="14360" spans="54:54" x14ac:dyDescent="0.3">
      <c r="BB14360" t="s">
        <v>76733</v>
      </c>
    </row>
    <row r="14361" spans="54:54" x14ac:dyDescent="0.3">
      <c r="BB14361" t="s">
        <v>76734</v>
      </c>
    </row>
    <row r="14362" spans="54:54" x14ac:dyDescent="0.3">
      <c r="BB14362" t="s">
        <v>76735</v>
      </c>
    </row>
    <row r="14363" spans="54:54" x14ac:dyDescent="0.3">
      <c r="BB14363" t="s">
        <v>76736</v>
      </c>
    </row>
    <row r="14364" spans="54:54" x14ac:dyDescent="0.3">
      <c r="BB14364" t="s">
        <v>76737</v>
      </c>
    </row>
    <row r="14365" spans="54:54" x14ac:dyDescent="0.3">
      <c r="BB14365" t="s">
        <v>76738</v>
      </c>
    </row>
    <row r="14366" spans="54:54" x14ac:dyDescent="0.3">
      <c r="BB14366" t="s">
        <v>76739</v>
      </c>
    </row>
    <row r="14367" spans="54:54" x14ac:dyDescent="0.3">
      <c r="BB14367" t="s">
        <v>76740</v>
      </c>
    </row>
    <row r="14368" spans="54:54" x14ac:dyDescent="0.3">
      <c r="BB14368" t="s">
        <v>76741</v>
      </c>
    </row>
    <row r="14369" spans="54:54" x14ac:dyDescent="0.3">
      <c r="BB14369" t="s">
        <v>76742</v>
      </c>
    </row>
    <row r="14370" spans="54:54" x14ac:dyDescent="0.3">
      <c r="BB14370" t="s">
        <v>76743</v>
      </c>
    </row>
    <row r="14371" spans="54:54" x14ac:dyDescent="0.3">
      <c r="BB14371" t="s">
        <v>76744</v>
      </c>
    </row>
    <row r="14372" spans="54:54" x14ac:dyDescent="0.3">
      <c r="BB14372" t="s">
        <v>76745</v>
      </c>
    </row>
    <row r="14373" spans="54:54" x14ac:dyDescent="0.3">
      <c r="BB14373" t="s">
        <v>76746</v>
      </c>
    </row>
    <row r="14374" spans="54:54" x14ac:dyDescent="0.3">
      <c r="BB14374" t="s">
        <v>76747</v>
      </c>
    </row>
    <row r="14375" spans="54:54" x14ac:dyDescent="0.3">
      <c r="BB14375" t="s">
        <v>76748</v>
      </c>
    </row>
    <row r="14376" spans="54:54" x14ac:dyDescent="0.3">
      <c r="BB14376" t="s">
        <v>76749</v>
      </c>
    </row>
    <row r="14377" spans="54:54" x14ac:dyDescent="0.3">
      <c r="BB14377" t="s">
        <v>76750</v>
      </c>
    </row>
    <row r="14378" spans="54:54" x14ac:dyDescent="0.3">
      <c r="BB14378" t="s">
        <v>76751</v>
      </c>
    </row>
    <row r="14379" spans="54:54" x14ac:dyDescent="0.3">
      <c r="BB14379" t="s">
        <v>76752</v>
      </c>
    </row>
    <row r="14380" spans="54:54" x14ac:dyDescent="0.3">
      <c r="BB14380" t="s">
        <v>76753</v>
      </c>
    </row>
    <row r="14381" spans="54:54" x14ac:dyDescent="0.3">
      <c r="BB14381" t="s">
        <v>76754</v>
      </c>
    </row>
    <row r="14382" spans="54:54" x14ac:dyDescent="0.3">
      <c r="BB14382" t="s">
        <v>76755</v>
      </c>
    </row>
    <row r="14383" spans="54:54" x14ac:dyDescent="0.3">
      <c r="BB14383" t="s">
        <v>76756</v>
      </c>
    </row>
    <row r="14384" spans="54:54" x14ac:dyDescent="0.3">
      <c r="BB14384" t="s">
        <v>76757</v>
      </c>
    </row>
    <row r="14385" spans="54:54" x14ac:dyDescent="0.3">
      <c r="BB14385" t="s">
        <v>76758</v>
      </c>
    </row>
    <row r="14386" spans="54:54" x14ac:dyDescent="0.3">
      <c r="BB14386" t="s">
        <v>76759</v>
      </c>
    </row>
    <row r="14387" spans="54:54" x14ac:dyDescent="0.3">
      <c r="BB14387" t="s">
        <v>76760</v>
      </c>
    </row>
    <row r="14388" spans="54:54" x14ac:dyDescent="0.3">
      <c r="BB14388" t="s">
        <v>76761</v>
      </c>
    </row>
    <row r="14389" spans="54:54" x14ac:dyDescent="0.3">
      <c r="BB14389" t="s">
        <v>76762</v>
      </c>
    </row>
    <row r="14390" spans="54:54" x14ac:dyDescent="0.3">
      <c r="BB14390" t="s">
        <v>76763</v>
      </c>
    </row>
    <row r="14391" spans="54:54" x14ac:dyDescent="0.3">
      <c r="BB14391" t="s">
        <v>76764</v>
      </c>
    </row>
    <row r="14392" spans="54:54" x14ac:dyDescent="0.3">
      <c r="BB14392" t="s">
        <v>76765</v>
      </c>
    </row>
    <row r="14393" spans="54:54" x14ac:dyDescent="0.3">
      <c r="BB14393" t="s">
        <v>76766</v>
      </c>
    </row>
    <row r="14394" spans="54:54" x14ac:dyDescent="0.3">
      <c r="BB14394" t="s">
        <v>76767</v>
      </c>
    </row>
    <row r="14395" spans="54:54" x14ac:dyDescent="0.3">
      <c r="BB14395" t="s">
        <v>76768</v>
      </c>
    </row>
    <row r="14396" spans="54:54" x14ac:dyDescent="0.3">
      <c r="BB14396" t="s">
        <v>76769</v>
      </c>
    </row>
    <row r="14397" spans="54:54" x14ac:dyDescent="0.3">
      <c r="BB14397" t="s">
        <v>76770</v>
      </c>
    </row>
    <row r="14398" spans="54:54" x14ac:dyDescent="0.3">
      <c r="BB14398" t="s">
        <v>76771</v>
      </c>
    </row>
    <row r="14399" spans="54:54" x14ac:dyDescent="0.3">
      <c r="BB14399" t="s">
        <v>76772</v>
      </c>
    </row>
    <row r="14400" spans="54:54" x14ac:dyDescent="0.3">
      <c r="BB14400" t="s">
        <v>76773</v>
      </c>
    </row>
    <row r="14401" spans="54:54" x14ac:dyDescent="0.3">
      <c r="BB14401" t="s">
        <v>76774</v>
      </c>
    </row>
    <row r="14402" spans="54:54" x14ac:dyDescent="0.3">
      <c r="BB14402" t="s">
        <v>76775</v>
      </c>
    </row>
    <row r="14403" spans="54:54" x14ac:dyDescent="0.3">
      <c r="BB14403" t="s">
        <v>76776</v>
      </c>
    </row>
    <row r="14404" spans="54:54" x14ac:dyDescent="0.3">
      <c r="BB14404" t="s">
        <v>76777</v>
      </c>
    </row>
    <row r="14405" spans="54:54" x14ac:dyDescent="0.3">
      <c r="BB14405" t="s">
        <v>76778</v>
      </c>
    </row>
    <row r="14406" spans="54:54" x14ac:dyDescent="0.3">
      <c r="BB14406" t="s">
        <v>76779</v>
      </c>
    </row>
    <row r="14407" spans="54:54" x14ac:dyDescent="0.3">
      <c r="BB14407" t="s">
        <v>76780</v>
      </c>
    </row>
    <row r="14408" spans="54:54" x14ac:dyDescent="0.3">
      <c r="BB14408" t="s">
        <v>76781</v>
      </c>
    </row>
    <row r="14409" spans="54:54" x14ac:dyDescent="0.3">
      <c r="BB14409" t="s">
        <v>76782</v>
      </c>
    </row>
    <row r="14410" spans="54:54" x14ac:dyDescent="0.3">
      <c r="BB14410" t="s">
        <v>76783</v>
      </c>
    </row>
    <row r="14411" spans="54:54" x14ac:dyDescent="0.3">
      <c r="BB14411" t="s">
        <v>76784</v>
      </c>
    </row>
    <row r="14412" spans="54:54" x14ac:dyDescent="0.3">
      <c r="BB14412" t="s">
        <v>76785</v>
      </c>
    </row>
    <row r="14413" spans="54:54" x14ac:dyDescent="0.3">
      <c r="BB14413" t="s">
        <v>76786</v>
      </c>
    </row>
    <row r="14414" spans="54:54" x14ac:dyDescent="0.3">
      <c r="BB14414" t="s">
        <v>76787</v>
      </c>
    </row>
    <row r="14415" spans="54:54" x14ac:dyDescent="0.3">
      <c r="BB14415" t="s">
        <v>76788</v>
      </c>
    </row>
    <row r="14416" spans="54:54" x14ac:dyDescent="0.3">
      <c r="BB14416" t="s">
        <v>76789</v>
      </c>
    </row>
    <row r="14417" spans="54:54" x14ac:dyDescent="0.3">
      <c r="BB14417" t="s">
        <v>76790</v>
      </c>
    </row>
    <row r="14418" spans="54:54" x14ac:dyDescent="0.3">
      <c r="BB14418" t="s">
        <v>76791</v>
      </c>
    </row>
    <row r="14419" spans="54:54" x14ac:dyDescent="0.3">
      <c r="BB14419" t="s">
        <v>76792</v>
      </c>
    </row>
    <row r="14420" spans="54:54" x14ac:dyDescent="0.3">
      <c r="BB14420" t="s">
        <v>76793</v>
      </c>
    </row>
    <row r="14421" spans="54:54" x14ac:dyDescent="0.3">
      <c r="BB14421" t="s">
        <v>76794</v>
      </c>
    </row>
    <row r="14422" spans="54:54" x14ac:dyDescent="0.3">
      <c r="BB14422" t="s">
        <v>76795</v>
      </c>
    </row>
    <row r="14423" spans="54:54" x14ac:dyDescent="0.3">
      <c r="BB14423" t="s">
        <v>76796</v>
      </c>
    </row>
    <row r="14424" spans="54:54" x14ac:dyDescent="0.3">
      <c r="BB14424" t="s">
        <v>76797</v>
      </c>
    </row>
    <row r="14425" spans="54:54" x14ac:dyDescent="0.3">
      <c r="BB14425" t="s">
        <v>46319</v>
      </c>
    </row>
    <row r="14426" spans="54:54" x14ac:dyDescent="0.3">
      <c r="BB14426" t="s">
        <v>76798</v>
      </c>
    </row>
    <row r="14427" spans="54:54" x14ac:dyDescent="0.3">
      <c r="BB14427" t="s">
        <v>76799</v>
      </c>
    </row>
    <row r="14428" spans="54:54" x14ac:dyDescent="0.3">
      <c r="BB14428" t="s">
        <v>76800</v>
      </c>
    </row>
    <row r="14429" spans="54:54" x14ac:dyDescent="0.3">
      <c r="BB14429" t="s">
        <v>76801</v>
      </c>
    </row>
    <row r="14430" spans="54:54" x14ac:dyDescent="0.3">
      <c r="BB14430" t="s">
        <v>76802</v>
      </c>
    </row>
    <row r="14431" spans="54:54" x14ac:dyDescent="0.3">
      <c r="BB14431" t="s">
        <v>76803</v>
      </c>
    </row>
    <row r="14432" spans="54:54" x14ac:dyDescent="0.3">
      <c r="BB14432" t="s">
        <v>76804</v>
      </c>
    </row>
    <row r="14433" spans="54:54" x14ac:dyDescent="0.3">
      <c r="BB14433" t="s">
        <v>76805</v>
      </c>
    </row>
    <row r="14434" spans="54:54" x14ac:dyDescent="0.3">
      <c r="BB14434" t="s">
        <v>76806</v>
      </c>
    </row>
    <row r="14435" spans="54:54" x14ac:dyDescent="0.3">
      <c r="BB14435" t="s">
        <v>76807</v>
      </c>
    </row>
    <row r="14436" spans="54:54" x14ac:dyDescent="0.3">
      <c r="BB14436" t="s">
        <v>76808</v>
      </c>
    </row>
    <row r="14437" spans="54:54" x14ac:dyDescent="0.3">
      <c r="BB14437" t="s">
        <v>76809</v>
      </c>
    </row>
    <row r="14438" spans="54:54" x14ac:dyDescent="0.3">
      <c r="BB14438" t="s">
        <v>76810</v>
      </c>
    </row>
    <row r="14439" spans="54:54" x14ac:dyDescent="0.3">
      <c r="BB14439" t="s">
        <v>76811</v>
      </c>
    </row>
    <row r="14440" spans="54:54" x14ac:dyDescent="0.3">
      <c r="BB14440" t="s">
        <v>76812</v>
      </c>
    </row>
    <row r="14441" spans="54:54" x14ac:dyDescent="0.3">
      <c r="BB14441" t="s">
        <v>76813</v>
      </c>
    </row>
    <row r="14442" spans="54:54" x14ac:dyDescent="0.3">
      <c r="BB14442" t="s">
        <v>76814</v>
      </c>
    </row>
    <row r="14443" spans="54:54" x14ac:dyDescent="0.3">
      <c r="BB14443" t="s">
        <v>76815</v>
      </c>
    </row>
    <row r="14444" spans="54:54" x14ac:dyDescent="0.3">
      <c r="BB14444" t="s">
        <v>76816</v>
      </c>
    </row>
    <row r="14445" spans="54:54" x14ac:dyDescent="0.3">
      <c r="BB14445" t="s">
        <v>76817</v>
      </c>
    </row>
    <row r="14446" spans="54:54" x14ac:dyDescent="0.3">
      <c r="BB14446" t="s">
        <v>76818</v>
      </c>
    </row>
    <row r="14447" spans="54:54" x14ac:dyDescent="0.3">
      <c r="BB14447" t="s">
        <v>76819</v>
      </c>
    </row>
    <row r="14448" spans="54:54" x14ac:dyDescent="0.3">
      <c r="BB14448" t="s">
        <v>76820</v>
      </c>
    </row>
    <row r="14449" spans="54:54" x14ac:dyDescent="0.3">
      <c r="BB14449" t="s">
        <v>76821</v>
      </c>
    </row>
    <row r="14450" spans="54:54" x14ac:dyDescent="0.3">
      <c r="BB14450" t="s">
        <v>76822</v>
      </c>
    </row>
    <row r="14451" spans="54:54" x14ac:dyDescent="0.3">
      <c r="BB14451" t="s">
        <v>76823</v>
      </c>
    </row>
    <row r="14452" spans="54:54" x14ac:dyDescent="0.3">
      <c r="BB14452" t="s">
        <v>76824</v>
      </c>
    </row>
    <row r="14453" spans="54:54" x14ac:dyDescent="0.3">
      <c r="BB14453" t="s">
        <v>76825</v>
      </c>
    </row>
    <row r="14454" spans="54:54" x14ac:dyDescent="0.3">
      <c r="BB14454" t="s">
        <v>76826</v>
      </c>
    </row>
    <row r="14455" spans="54:54" x14ac:dyDescent="0.3">
      <c r="BB14455" t="s">
        <v>76827</v>
      </c>
    </row>
    <row r="14456" spans="54:54" x14ac:dyDescent="0.3">
      <c r="BB14456" t="s">
        <v>76828</v>
      </c>
    </row>
    <row r="14457" spans="54:54" x14ac:dyDescent="0.3">
      <c r="BB14457" t="s">
        <v>76829</v>
      </c>
    </row>
    <row r="14458" spans="54:54" x14ac:dyDescent="0.3">
      <c r="BB14458" t="s">
        <v>76830</v>
      </c>
    </row>
    <row r="14459" spans="54:54" x14ac:dyDescent="0.3">
      <c r="BB14459" t="s">
        <v>76831</v>
      </c>
    </row>
    <row r="14460" spans="54:54" x14ac:dyDescent="0.3">
      <c r="BB14460" t="s">
        <v>76832</v>
      </c>
    </row>
    <row r="14461" spans="54:54" x14ac:dyDescent="0.3">
      <c r="BB14461" t="s">
        <v>76833</v>
      </c>
    </row>
    <row r="14462" spans="54:54" x14ac:dyDescent="0.3">
      <c r="BB14462" t="s">
        <v>76834</v>
      </c>
    </row>
    <row r="14463" spans="54:54" x14ac:dyDescent="0.3">
      <c r="BB14463" t="s">
        <v>19733</v>
      </c>
    </row>
    <row r="14464" spans="54:54" x14ac:dyDescent="0.3">
      <c r="BB14464" t="s">
        <v>76835</v>
      </c>
    </row>
    <row r="14465" spans="54:54" x14ac:dyDescent="0.3">
      <c r="BB14465" t="s">
        <v>76836</v>
      </c>
    </row>
    <row r="14466" spans="54:54" x14ac:dyDescent="0.3">
      <c r="BB14466" t="s">
        <v>76837</v>
      </c>
    </row>
    <row r="14467" spans="54:54" x14ac:dyDescent="0.3">
      <c r="BB14467" t="s">
        <v>76838</v>
      </c>
    </row>
    <row r="14468" spans="54:54" x14ac:dyDescent="0.3">
      <c r="BB14468" t="s">
        <v>76839</v>
      </c>
    </row>
    <row r="14469" spans="54:54" x14ac:dyDescent="0.3">
      <c r="BB14469" t="s">
        <v>76840</v>
      </c>
    </row>
    <row r="14470" spans="54:54" x14ac:dyDescent="0.3">
      <c r="BB14470" t="s">
        <v>76841</v>
      </c>
    </row>
    <row r="14471" spans="54:54" x14ac:dyDescent="0.3">
      <c r="BB14471" t="s">
        <v>76842</v>
      </c>
    </row>
    <row r="14472" spans="54:54" x14ac:dyDescent="0.3">
      <c r="BB14472" t="s">
        <v>76843</v>
      </c>
    </row>
    <row r="14473" spans="54:54" x14ac:dyDescent="0.3">
      <c r="BB14473" t="s">
        <v>76844</v>
      </c>
    </row>
    <row r="14474" spans="54:54" x14ac:dyDescent="0.3">
      <c r="BB14474" t="s">
        <v>76845</v>
      </c>
    </row>
    <row r="14475" spans="54:54" x14ac:dyDescent="0.3">
      <c r="BB14475" t="s">
        <v>76846</v>
      </c>
    </row>
    <row r="14476" spans="54:54" x14ac:dyDescent="0.3">
      <c r="BB14476" t="s">
        <v>76847</v>
      </c>
    </row>
    <row r="14477" spans="54:54" x14ac:dyDescent="0.3">
      <c r="BB14477" t="s">
        <v>76848</v>
      </c>
    </row>
    <row r="14478" spans="54:54" x14ac:dyDescent="0.3">
      <c r="BB14478" t="s">
        <v>76849</v>
      </c>
    </row>
    <row r="14479" spans="54:54" x14ac:dyDescent="0.3">
      <c r="BB14479" t="s">
        <v>76850</v>
      </c>
    </row>
    <row r="14480" spans="54:54" x14ac:dyDescent="0.3">
      <c r="BB14480" t="s">
        <v>76851</v>
      </c>
    </row>
    <row r="14481" spans="54:54" x14ac:dyDescent="0.3">
      <c r="BB14481" t="s">
        <v>76852</v>
      </c>
    </row>
    <row r="14482" spans="54:54" x14ac:dyDescent="0.3">
      <c r="BB14482" t="s">
        <v>76853</v>
      </c>
    </row>
    <row r="14483" spans="54:54" x14ac:dyDescent="0.3">
      <c r="BB14483" t="s">
        <v>76854</v>
      </c>
    </row>
    <row r="14484" spans="54:54" x14ac:dyDescent="0.3">
      <c r="BB14484" t="s">
        <v>76855</v>
      </c>
    </row>
    <row r="14485" spans="54:54" x14ac:dyDescent="0.3">
      <c r="BB14485" t="s">
        <v>76856</v>
      </c>
    </row>
    <row r="14486" spans="54:54" x14ac:dyDescent="0.3">
      <c r="BB14486" t="s">
        <v>76857</v>
      </c>
    </row>
    <row r="14487" spans="54:54" x14ac:dyDescent="0.3">
      <c r="BB14487" t="s">
        <v>19326</v>
      </c>
    </row>
    <row r="14488" spans="54:54" x14ac:dyDescent="0.3">
      <c r="BB14488" t="s">
        <v>76858</v>
      </c>
    </row>
    <row r="14489" spans="54:54" x14ac:dyDescent="0.3">
      <c r="BB14489" t="s">
        <v>76859</v>
      </c>
    </row>
    <row r="14490" spans="54:54" x14ac:dyDescent="0.3">
      <c r="BB14490" t="s">
        <v>76860</v>
      </c>
    </row>
    <row r="14491" spans="54:54" x14ac:dyDescent="0.3">
      <c r="BB14491" t="s">
        <v>76861</v>
      </c>
    </row>
    <row r="14492" spans="54:54" x14ac:dyDescent="0.3">
      <c r="BB14492" t="s">
        <v>76862</v>
      </c>
    </row>
    <row r="14493" spans="54:54" x14ac:dyDescent="0.3">
      <c r="BB14493" t="s">
        <v>76863</v>
      </c>
    </row>
    <row r="14494" spans="54:54" x14ac:dyDescent="0.3">
      <c r="BB14494" t="s">
        <v>76864</v>
      </c>
    </row>
    <row r="14495" spans="54:54" x14ac:dyDescent="0.3">
      <c r="BB14495" t="s">
        <v>76865</v>
      </c>
    </row>
    <row r="14496" spans="54:54" x14ac:dyDescent="0.3">
      <c r="BB14496" t="s">
        <v>76866</v>
      </c>
    </row>
    <row r="14497" spans="54:54" x14ac:dyDescent="0.3">
      <c r="BB14497" t="s">
        <v>76867</v>
      </c>
    </row>
    <row r="14498" spans="54:54" x14ac:dyDescent="0.3">
      <c r="BB14498" t="s">
        <v>76868</v>
      </c>
    </row>
    <row r="14499" spans="54:54" x14ac:dyDescent="0.3">
      <c r="BB14499" t="s">
        <v>76869</v>
      </c>
    </row>
    <row r="14500" spans="54:54" x14ac:dyDescent="0.3">
      <c r="BB14500" t="s">
        <v>76870</v>
      </c>
    </row>
    <row r="14501" spans="54:54" x14ac:dyDescent="0.3">
      <c r="BB14501" t="s">
        <v>76871</v>
      </c>
    </row>
    <row r="14502" spans="54:54" x14ac:dyDescent="0.3">
      <c r="BB14502" t="s">
        <v>76872</v>
      </c>
    </row>
    <row r="14503" spans="54:54" x14ac:dyDescent="0.3">
      <c r="BB14503" t="s">
        <v>76873</v>
      </c>
    </row>
    <row r="14504" spans="54:54" x14ac:dyDescent="0.3">
      <c r="BB14504" t="s">
        <v>76874</v>
      </c>
    </row>
    <row r="14505" spans="54:54" x14ac:dyDescent="0.3">
      <c r="BB14505" t="s">
        <v>76875</v>
      </c>
    </row>
    <row r="14506" spans="54:54" x14ac:dyDescent="0.3">
      <c r="BB14506" t="s">
        <v>76876</v>
      </c>
    </row>
    <row r="14507" spans="54:54" x14ac:dyDescent="0.3">
      <c r="BB14507" t="s">
        <v>76877</v>
      </c>
    </row>
    <row r="14508" spans="54:54" x14ac:dyDescent="0.3">
      <c r="BB14508" t="s">
        <v>76878</v>
      </c>
    </row>
    <row r="14509" spans="54:54" x14ac:dyDescent="0.3">
      <c r="BB14509" t="s">
        <v>76879</v>
      </c>
    </row>
    <row r="14510" spans="54:54" x14ac:dyDescent="0.3">
      <c r="BB14510" t="s">
        <v>76880</v>
      </c>
    </row>
    <row r="14511" spans="54:54" x14ac:dyDescent="0.3">
      <c r="BB14511" t="s">
        <v>76881</v>
      </c>
    </row>
    <row r="14512" spans="54:54" x14ac:dyDescent="0.3">
      <c r="BB14512" t="s">
        <v>76882</v>
      </c>
    </row>
    <row r="14513" spans="54:54" x14ac:dyDescent="0.3">
      <c r="BB14513" t="s">
        <v>76883</v>
      </c>
    </row>
    <row r="14514" spans="54:54" x14ac:dyDescent="0.3">
      <c r="BB14514" t="s">
        <v>76884</v>
      </c>
    </row>
    <row r="14515" spans="54:54" x14ac:dyDescent="0.3">
      <c r="BB14515" t="s">
        <v>76885</v>
      </c>
    </row>
    <row r="14516" spans="54:54" x14ac:dyDescent="0.3">
      <c r="BB14516" t="s">
        <v>76886</v>
      </c>
    </row>
    <row r="14517" spans="54:54" x14ac:dyDescent="0.3">
      <c r="BB14517" t="s">
        <v>76887</v>
      </c>
    </row>
    <row r="14518" spans="54:54" x14ac:dyDescent="0.3">
      <c r="BB14518" t="s">
        <v>76888</v>
      </c>
    </row>
    <row r="14519" spans="54:54" x14ac:dyDescent="0.3">
      <c r="BB14519" t="s">
        <v>76889</v>
      </c>
    </row>
    <row r="14520" spans="54:54" x14ac:dyDescent="0.3">
      <c r="BB14520" t="s">
        <v>76890</v>
      </c>
    </row>
    <row r="14521" spans="54:54" x14ac:dyDescent="0.3">
      <c r="BB14521" t="s">
        <v>76891</v>
      </c>
    </row>
    <row r="14522" spans="54:54" x14ac:dyDescent="0.3">
      <c r="BB14522" t="s">
        <v>76892</v>
      </c>
    </row>
    <row r="14523" spans="54:54" x14ac:dyDescent="0.3">
      <c r="BB14523" t="s">
        <v>76893</v>
      </c>
    </row>
    <row r="14524" spans="54:54" x14ac:dyDescent="0.3">
      <c r="BB14524" t="s">
        <v>76894</v>
      </c>
    </row>
    <row r="14525" spans="54:54" x14ac:dyDescent="0.3">
      <c r="BB14525" t="s">
        <v>76895</v>
      </c>
    </row>
    <row r="14526" spans="54:54" x14ac:dyDescent="0.3">
      <c r="BB14526" t="s">
        <v>76896</v>
      </c>
    </row>
    <row r="14527" spans="54:54" x14ac:dyDescent="0.3">
      <c r="BB14527" t="s">
        <v>76897</v>
      </c>
    </row>
    <row r="14528" spans="54:54" x14ac:dyDescent="0.3">
      <c r="BB14528" t="s">
        <v>76898</v>
      </c>
    </row>
    <row r="14529" spans="54:54" x14ac:dyDescent="0.3">
      <c r="BB14529" t="s">
        <v>76899</v>
      </c>
    </row>
    <row r="14530" spans="54:54" x14ac:dyDescent="0.3">
      <c r="BB14530" t="s">
        <v>76900</v>
      </c>
    </row>
    <row r="14531" spans="54:54" x14ac:dyDescent="0.3">
      <c r="BB14531" t="s">
        <v>76901</v>
      </c>
    </row>
    <row r="14532" spans="54:54" x14ac:dyDescent="0.3">
      <c r="BB14532" t="s">
        <v>76902</v>
      </c>
    </row>
    <row r="14533" spans="54:54" x14ac:dyDescent="0.3">
      <c r="BB14533" t="s">
        <v>76903</v>
      </c>
    </row>
    <row r="14534" spans="54:54" x14ac:dyDescent="0.3">
      <c r="BB14534" t="s">
        <v>76904</v>
      </c>
    </row>
    <row r="14535" spans="54:54" x14ac:dyDescent="0.3">
      <c r="BB14535" t="s">
        <v>76905</v>
      </c>
    </row>
    <row r="14536" spans="54:54" x14ac:dyDescent="0.3">
      <c r="BB14536" t="s">
        <v>76906</v>
      </c>
    </row>
    <row r="14537" spans="54:54" x14ac:dyDescent="0.3">
      <c r="BB14537" t="s">
        <v>76907</v>
      </c>
    </row>
    <row r="14538" spans="54:54" x14ac:dyDescent="0.3">
      <c r="BB14538" t="s">
        <v>76908</v>
      </c>
    </row>
    <row r="14539" spans="54:54" x14ac:dyDescent="0.3">
      <c r="BB14539" t="s">
        <v>76909</v>
      </c>
    </row>
    <row r="14540" spans="54:54" x14ac:dyDescent="0.3">
      <c r="BB14540" t="s">
        <v>76910</v>
      </c>
    </row>
    <row r="14541" spans="54:54" x14ac:dyDescent="0.3">
      <c r="BB14541" t="s">
        <v>76911</v>
      </c>
    </row>
    <row r="14542" spans="54:54" x14ac:dyDescent="0.3">
      <c r="BB14542" t="s">
        <v>76912</v>
      </c>
    </row>
    <row r="14543" spans="54:54" x14ac:dyDescent="0.3">
      <c r="BB14543" t="s">
        <v>76913</v>
      </c>
    </row>
    <row r="14544" spans="54:54" x14ac:dyDescent="0.3">
      <c r="BB14544" t="s">
        <v>76914</v>
      </c>
    </row>
    <row r="14545" spans="54:54" x14ac:dyDescent="0.3">
      <c r="BB14545" t="s">
        <v>76915</v>
      </c>
    </row>
    <row r="14546" spans="54:54" x14ac:dyDescent="0.3">
      <c r="BB14546" t="s">
        <v>76916</v>
      </c>
    </row>
    <row r="14547" spans="54:54" x14ac:dyDescent="0.3">
      <c r="BB14547" t="s">
        <v>76917</v>
      </c>
    </row>
    <row r="14548" spans="54:54" x14ac:dyDescent="0.3">
      <c r="BB14548" t="s">
        <v>76918</v>
      </c>
    </row>
    <row r="14549" spans="54:54" x14ac:dyDescent="0.3">
      <c r="BB14549" t="s">
        <v>76919</v>
      </c>
    </row>
    <row r="14550" spans="54:54" x14ac:dyDescent="0.3">
      <c r="BB14550" t="s">
        <v>76920</v>
      </c>
    </row>
    <row r="14551" spans="54:54" x14ac:dyDescent="0.3">
      <c r="BB14551" t="s">
        <v>76921</v>
      </c>
    </row>
    <row r="14552" spans="54:54" x14ac:dyDescent="0.3">
      <c r="BB14552" t="s">
        <v>76922</v>
      </c>
    </row>
    <row r="14553" spans="54:54" x14ac:dyDescent="0.3">
      <c r="BB14553" t="s">
        <v>76923</v>
      </c>
    </row>
    <row r="14554" spans="54:54" x14ac:dyDescent="0.3">
      <c r="BB14554" t="s">
        <v>76924</v>
      </c>
    </row>
    <row r="14555" spans="54:54" x14ac:dyDescent="0.3">
      <c r="BB14555" t="s">
        <v>76925</v>
      </c>
    </row>
    <row r="14556" spans="54:54" x14ac:dyDescent="0.3">
      <c r="BB14556" t="s">
        <v>76926</v>
      </c>
    </row>
    <row r="14557" spans="54:54" x14ac:dyDescent="0.3">
      <c r="BB14557" t="s">
        <v>76927</v>
      </c>
    </row>
    <row r="14558" spans="54:54" x14ac:dyDescent="0.3">
      <c r="BB14558" t="s">
        <v>76928</v>
      </c>
    </row>
    <row r="14559" spans="54:54" x14ac:dyDescent="0.3">
      <c r="BB14559" t="s">
        <v>76929</v>
      </c>
    </row>
    <row r="14560" spans="54:54" x14ac:dyDescent="0.3">
      <c r="BB14560" t="s">
        <v>76930</v>
      </c>
    </row>
    <row r="14561" spans="54:54" x14ac:dyDescent="0.3">
      <c r="BB14561" t="s">
        <v>76931</v>
      </c>
    </row>
    <row r="14562" spans="54:54" x14ac:dyDescent="0.3">
      <c r="BB14562" t="s">
        <v>76932</v>
      </c>
    </row>
    <row r="14563" spans="54:54" x14ac:dyDescent="0.3">
      <c r="BB14563" t="s">
        <v>76933</v>
      </c>
    </row>
    <row r="14564" spans="54:54" x14ac:dyDescent="0.3">
      <c r="BB14564" t="s">
        <v>76934</v>
      </c>
    </row>
    <row r="14565" spans="54:54" x14ac:dyDescent="0.3">
      <c r="BB14565" t="s">
        <v>76935</v>
      </c>
    </row>
    <row r="14566" spans="54:54" x14ac:dyDescent="0.3">
      <c r="BB14566" t="s">
        <v>76936</v>
      </c>
    </row>
    <row r="14567" spans="54:54" x14ac:dyDescent="0.3">
      <c r="BB14567" t="s">
        <v>76937</v>
      </c>
    </row>
    <row r="14568" spans="54:54" x14ac:dyDescent="0.3">
      <c r="BB14568" t="s">
        <v>76938</v>
      </c>
    </row>
    <row r="14569" spans="54:54" x14ac:dyDescent="0.3">
      <c r="BB14569" t="s">
        <v>76939</v>
      </c>
    </row>
    <row r="14570" spans="54:54" x14ac:dyDescent="0.3">
      <c r="BB14570" t="s">
        <v>76940</v>
      </c>
    </row>
    <row r="14571" spans="54:54" x14ac:dyDescent="0.3">
      <c r="BB14571" t="s">
        <v>76941</v>
      </c>
    </row>
    <row r="14572" spans="54:54" x14ac:dyDescent="0.3">
      <c r="BB14572" t="s">
        <v>76942</v>
      </c>
    </row>
    <row r="14573" spans="54:54" x14ac:dyDescent="0.3">
      <c r="BB14573" t="s">
        <v>76943</v>
      </c>
    </row>
    <row r="14574" spans="54:54" x14ac:dyDescent="0.3">
      <c r="BB14574" t="s">
        <v>76944</v>
      </c>
    </row>
    <row r="14575" spans="54:54" x14ac:dyDescent="0.3">
      <c r="BB14575" t="s">
        <v>76945</v>
      </c>
    </row>
    <row r="14576" spans="54:54" x14ac:dyDescent="0.3">
      <c r="BB14576" t="s">
        <v>76946</v>
      </c>
    </row>
    <row r="14577" spans="54:54" x14ac:dyDescent="0.3">
      <c r="BB14577" t="s">
        <v>76947</v>
      </c>
    </row>
    <row r="14578" spans="54:54" x14ac:dyDescent="0.3">
      <c r="BB14578" t="s">
        <v>76948</v>
      </c>
    </row>
    <row r="14579" spans="54:54" x14ac:dyDescent="0.3">
      <c r="BB14579" t="s">
        <v>76949</v>
      </c>
    </row>
    <row r="14580" spans="54:54" x14ac:dyDescent="0.3">
      <c r="BB14580" t="s">
        <v>76950</v>
      </c>
    </row>
    <row r="14581" spans="54:54" x14ac:dyDescent="0.3">
      <c r="BB14581" t="s">
        <v>76951</v>
      </c>
    </row>
    <row r="14582" spans="54:54" x14ac:dyDescent="0.3">
      <c r="BB14582" t="s">
        <v>76952</v>
      </c>
    </row>
    <row r="14583" spans="54:54" x14ac:dyDescent="0.3">
      <c r="BB14583" t="s">
        <v>76953</v>
      </c>
    </row>
    <row r="14584" spans="54:54" x14ac:dyDescent="0.3">
      <c r="BB14584" t="s">
        <v>76954</v>
      </c>
    </row>
    <row r="14585" spans="54:54" x14ac:dyDescent="0.3">
      <c r="BB14585" t="s">
        <v>76955</v>
      </c>
    </row>
    <row r="14586" spans="54:54" x14ac:dyDescent="0.3">
      <c r="BB14586" t="s">
        <v>76956</v>
      </c>
    </row>
    <row r="14587" spans="54:54" x14ac:dyDescent="0.3">
      <c r="BB14587" t="s">
        <v>76957</v>
      </c>
    </row>
    <row r="14588" spans="54:54" x14ac:dyDescent="0.3">
      <c r="BB14588" t="s">
        <v>76958</v>
      </c>
    </row>
    <row r="14589" spans="54:54" x14ac:dyDescent="0.3">
      <c r="BB14589" t="s">
        <v>76959</v>
      </c>
    </row>
    <row r="14590" spans="54:54" x14ac:dyDescent="0.3">
      <c r="BB14590" t="s">
        <v>76960</v>
      </c>
    </row>
    <row r="14591" spans="54:54" x14ac:dyDescent="0.3">
      <c r="BB14591" t="s">
        <v>76961</v>
      </c>
    </row>
    <row r="14592" spans="54:54" x14ac:dyDescent="0.3">
      <c r="BB14592" t="s">
        <v>76962</v>
      </c>
    </row>
    <row r="14593" spans="54:54" x14ac:dyDescent="0.3">
      <c r="BB14593" t="s">
        <v>76963</v>
      </c>
    </row>
    <row r="14594" spans="54:54" x14ac:dyDescent="0.3">
      <c r="BB14594" t="s">
        <v>76964</v>
      </c>
    </row>
    <row r="14595" spans="54:54" x14ac:dyDescent="0.3">
      <c r="BB14595" t="s">
        <v>76965</v>
      </c>
    </row>
    <row r="14596" spans="54:54" x14ac:dyDescent="0.3">
      <c r="BB14596" t="s">
        <v>76966</v>
      </c>
    </row>
    <row r="14597" spans="54:54" x14ac:dyDescent="0.3">
      <c r="BB14597" t="s">
        <v>76967</v>
      </c>
    </row>
    <row r="14598" spans="54:54" x14ac:dyDescent="0.3">
      <c r="BB14598" t="s">
        <v>76968</v>
      </c>
    </row>
    <row r="14599" spans="54:54" x14ac:dyDescent="0.3">
      <c r="BB14599" t="s">
        <v>76969</v>
      </c>
    </row>
    <row r="14600" spans="54:54" x14ac:dyDescent="0.3">
      <c r="BB14600" t="s">
        <v>76970</v>
      </c>
    </row>
    <row r="14601" spans="54:54" x14ac:dyDescent="0.3">
      <c r="BB14601" t="s">
        <v>76971</v>
      </c>
    </row>
    <row r="14602" spans="54:54" x14ac:dyDescent="0.3">
      <c r="BB14602" t="s">
        <v>76972</v>
      </c>
    </row>
    <row r="14603" spans="54:54" x14ac:dyDescent="0.3">
      <c r="BB14603" t="s">
        <v>76973</v>
      </c>
    </row>
    <row r="14604" spans="54:54" x14ac:dyDescent="0.3">
      <c r="BB14604" t="s">
        <v>76974</v>
      </c>
    </row>
    <row r="14605" spans="54:54" x14ac:dyDescent="0.3">
      <c r="BB14605" t="s">
        <v>76975</v>
      </c>
    </row>
    <row r="14606" spans="54:54" x14ac:dyDescent="0.3">
      <c r="BB14606" t="s">
        <v>76976</v>
      </c>
    </row>
    <row r="14607" spans="54:54" x14ac:dyDescent="0.3">
      <c r="BB14607" t="s">
        <v>76977</v>
      </c>
    </row>
    <row r="14608" spans="54:54" x14ac:dyDescent="0.3">
      <c r="BB14608" t="s">
        <v>76978</v>
      </c>
    </row>
    <row r="14609" spans="54:54" x14ac:dyDescent="0.3">
      <c r="BB14609" t="s">
        <v>76979</v>
      </c>
    </row>
    <row r="14610" spans="54:54" x14ac:dyDescent="0.3">
      <c r="BB14610" t="s">
        <v>76980</v>
      </c>
    </row>
    <row r="14611" spans="54:54" x14ac:dyDescent="0.3">
      <c r="BB14611" t="s">
        <v>76981</v>
      </c>
    </row>
    <row r="14612" spans="54:54" x14ac:dyDescent="0.3">
      <c r="BB14612" t="s">
        <v>76982</v>
      </c>
    </row>
    <row r="14613" spans="54:54" x14ac:dyDescent="0.3">
      <c r="BB14613" t="s">
        <v>76983</v>
      </c>
    </row>
    <row r="14614" spans="54:54" x14ac:dyDescent="0.3">
      <c r="BB14614" t="s">
        <v>76984</v>
      </c>
    </row>
    <row r="14615" spans="54:54" x14ac:dyDescent="0.3">
      <c r="BB14615" t="s">
        <v>76985</v>
      </c>
    </row>
    <row r="14616" spans="54:54" x14ac:dyDescent="0.3">
      <c r="BB14616" t="s">
        <v>76986</v>
      </c>
    </row>
    <row r="14617" spans="54:54" x14ac:dyDescent="0.3">
      <c r="BB14617" t="s">
        <v>76987</v>
      </c>
    </row>
    <row r="14618" spans="54:54" x14ac:dyDescent="0.3">
      <c r="BB14618" t="s">
        <v>76988</v>
      </c>
    </row>
    <row r="14619" spans="54:54" x14ac:dyDescent="0.3">
      <c r="BB14619" t="s">
        <v>76989</v>
      </c>
    </row>
    <row r="14620" spans="54:54" x14ac:dyDescent="0.3">
      <c r="BB14620" t="s">
        <v>76990</v>
      </c>
    </row>
    <row r="14621" spans="54:54" x14ac:dyDescent="0.3">
      <c r="BB14621" t="s">
        <v>76991</v>
      </c>
    </row>
    <row r="14622" spans="54:54" x14ac:dyDescent="0.3">
      <c r="BB14622" t="s">
        <v>76992</v>
      </c>
    </row>
    <row r="14623" spans="54:54" x14ac:dyDescent="0.3">
      <c r="BB14623" t="s">
        <v>76993</v>
      </c>
    </row>
    <row r="14624" spans="54:54" x14ac:dyDescent="0.3">
      <c r="BB14624" t="s">
        <v>76994</v>
      </c>
    </row>
    <row r="14625" spans="54:54" x14ac:dyDescent="0.3">
      <c r="BB14625" t="s">
        <v>76995</v>
      </c>
    </row>
    <row r="14626" spans="54:54" x14ac:dyDescent="0.3">
      <c r="BB14626" t="s">
        <v>76996</v>
      </c>
    </row>
    <row r="14627" spans="54:54" x14ac:dyDescent="0.3">
      <c r="BB14627" t="s">
        <v>76997</v>
      </c>
    </row>
    <row r="14628" spans="54:54" x14ac:dyDescent="0.3">
      <c r="BB14628" t="s">
        <v>76998</v>
      </c>
    </row>
    <row r="14629" spans="54:54" x14ac:dyDescent="0.3">
      <c r="BB14629" t="s">
        <v>76999</v>
      </c>
    </row>
    <row r="14630" spans="54:54" x14ac:dyDescent="0.3">
      <c r="BB14630" t="s">
        <v>77000</v>
      </c>
    </row>
    <row r="14631" spans="54:54" x14ac:dyDescent="0.3">
      <c r="BB14631" t="s">
        <v>77001</v>
      </c>
    </row>
    <row r="14632" spans="54:54" x14ac:dyDescent="0.3">
      <c r="BB14632" t="s">
        <v>77002</v>
      </c>
    </row>
    <row r="14633" spans="54:54" x14ac:dyDescent="0.3">
      <c r="BB14633" t="s">
        <v>77003</v>
      </c>
    </row>
    <row r="14634" spans="54:54" x14ac:dyDescent="0.3">
      <c r="BB14634" t="s">
        <v>77004</v>
      </c>
    </row>
    <row r="14635" spans="54:54" x14ac:dyDescent="0.3">
      <c r="BB14635" t="s">
        <v>77005</v>
      </c>
    </row>
    <row r="14636" spans="54:54" x14ac:dyDescent="0.3">
      <c r="BB14636" t="s">
        <v>77006</v>
      </c>
    </row>
    <row r="14637" spans="54:54" x14ac:dyDescent="0.3">
      <c r="BB14637" t="s">
        <v>77007</v>
      </c>
    </row>
    <row r="14638" spans="54:54" x14ac:dyDescent="0.3">
      <c r="BB14638" t="s">
        <v>77008</v>
      </c>
    </row>
    <row r="14639" spans="54:54" x14ac:dyDescent="0.3">
      <c r="BB14639" t="s">
        <v>77009</v>
      </c>
    </row>
    <row r="14640" spans="54:54" x14ac:dyDescent="0.3">
      <c r="BB14640" t="s">
        <v>77010</v>
      </c>
    </row>
    <row r="14641" spans="54:54" x14ac:dyDescent="0.3">
      <c r="BB14641" t="s">
        <v>77011</v>
      </c>
    </row>
    <row r="14642" spans="54:54" x14ac:dyDescent="0.3">
      <c r="BB14642" t="s">
        <v>77012</v>
      </c>
    </row>
    <row r="14643" spans="54:54" x14ac:dyDescent="0.3">
      <c r="BB14643" t="s">
        <v>77013</v>
      </c>
    </row>
    <row r="14644" spans="54:54" x14ac:dyDescent="0.3">
      <c r="BB14644" t="s">
        <v>77014</v>
      </c>
    </row>
    <row r="14645" spans="54:54" x14ac:dyDescent="0.3">
      <c r="BB14645" t="s">
        <v>77015</v>
      </c>
    </row>
    <row r="14646" spans="54:54" x14ac:dyDescent="0.3">
      <c r="BB14646" t="s">
        <v>77016</v>
      </c>
    </row>
    <row r="14647" spans="54:54" x14ac:dyDescent="0.3">
      <c r="BB14647" t="s">
        <v>77017</v>
      </c>
    </row>
    <row r="14648" spans="54:54" x14ac:dyDescent="0.3">
      <c r="BB14648" t="s">
        <v>77018</v>
      </c>
    </row>
    <row r="14649" spans="54:54" x14ac:dyDescent="0.3">
      <c r="BB14649" t="s">
        <v>77019</v>
      </c>
    </row>
    <row r="14650" spans="54:54" x14ac:dyDescent="0.3">
      <c r="BB14650" t="s">
        <v>77020</v>
      </c>
    </row>
    <row r="14651" spans="54:54" x14ac:dyDescent="0.3">
      <c r="BB14651" t="s">
        <v>77021</v>
      </c>
    </row>
    <row r="14652" spans="54:54" x14ac:dyDescent="0.3">
      <c r="BB14652" t="s">
        <v>77022</v>
      </c>
    </row>
    <row r="14653" spans="54:54" x14ac:dyDescent="0.3">
      <c r="BB14653" t="s">
        <v>77023</v>
      </c>
    </row>
    <row r="14654" spans="54:54" x14ac:dyDescent="0.3">
      <c r="BB14654" t="s">
        <v>77024</v>
      </c>
    </row>
    <row r="14655" spans="54:54" x14ac:dyDescent="0.3">
      <c r="BB14655" t="s">
        <v>77025</v>
      </c>
    </row>
    <row r="14656" spans="54:54" x14ac:dyDescent="0.3">
      <c r="BB14656" t="s">
        <v>77026</v>
      </c>
    </row>
    <row r="14657" spans="54:54" x14ac:dyDescent="0.3">
      <c r="BB14657" t="s">
        <v>77027</v>
      </c>
    </row>
    <row r="14658" spans="54:54" x14ac:dyDescent="0.3">
      <c r="BB14658" t="s">
        <v>77028</v>
      </c>
    </row>
    <row r="14659" spans="54:54" x14ac:dyDescent="0.3">
      <c r="BB14659" t="s">
        <v>77029</v>
      </c>
    </row>
    <row r="14660" spans="54:54" x14ac:dyDescent="0.3">
      <c r="BB14660" t="s">
        <v>77030</v>
      </c>
    </row>
    <row r="14661" spans="54:54" x14ac:dyDescent="0.3">
      <c r="BB14661" t="s">
        <v>77031</v>
      </c>
    </row>
    <row r="14662" spans="54:54" x14ac:dyDescent="0.3">
      <c r="BB14662" t="s">
        <v>77032</v>
      </c>
    </row>
    <row r="14663" spans="54:54" x14ac:dyDescent="0.3">
      <c r="BB14663" t="s">
        <v>77033</v>
      </c>
    </row>
    <row r="14664" spans="54:54" x14ac:dyDescent="0.3">
      <c r="BB14664" t="s">
        <v>77034</v>
      </c>
    </row>
    <row r="14665" spans="54:54" x14ac:dyDescent="0.3">
      <c r="BB14665" t="s">
        <v>77035</v>
      </c>
    </row>
    <row r="14666" spans="54:54" x14ac:dyDescent="0.3">
      <c r="BB14666" t="s">
        <v>77036</v>
      </c>
    </row>
    <row r="14667" spans="54:54" x14ac:dyDescent="0.3">
      <c r="BB14667" t="s">
        <v>77037</v>
      </c>
    </row>
    <row r="14668" spans="54:54" x14ac:dyDescent="0.3">
      <c r="BB14668" t="s">
        <v>77038</v>
      </c>
    </row>
    <row r="14669" spans="54:54" x14ac:dyDescent="0.3">
      <c r="BB14669" t="s">
        <v>77039</v>
      </c>
    </row>
    <row r="14670" spans="54:54" x14ac:dyDescent="0.3">
      <c r="BB14670" t="s">
        <v>77040</v>
      </c>
    </row>
    <row r="14671" spans="54:54" x14ac:dyDescent="0.3">
      <c r="BB14671" t="s">
        <v>77041</v>
      </c>
    </row>
    <row r="14672" spans="54:54" x14ac:dyDescent="0.3">
      <c r="BB14672" t="s">
        <v>77042</v>
      </c>
    </row>
    <row r="14673" spans="54:54" x14ac:dyDescent="0.3">
      <c r="BB14673" t="s">
        <v>77043</v>
      </c>
    </row>
    <row r="14674" spans="54:54" x14ac:dyDescent="0.3">
      <c r="BB14674" t="s">
        <v>77044</v>
      </c>
    </row>
    <row r="14675" spans="54:54" x14ac:dyDescent="0.3">
      <c r="BB14675" t="s">
        <v>77045</v>
      </c>
    </row>
    <row r="14676" spans="54:54" x14ac:dyDescent="0.3">
      <c r="BB14676" t="s">
        <v>77046</v>
      </c>
    </row>
    <row r="14677" spans="54:54" x14ac:dyDescent="0.3">
      <c r="BB14677" t="s">
        <v>77047</v>
      </c>
    </row>
    <row r="14678" spans="54:54" x14ac:dyDescent="0.3">
      <c r="BB14678" t="s">
        <v>77048</v>
      </c>
    </row>
    <row r="14679" spans="54:54" x14ac:dyDescent="0.3">
      <c r="BB14679" t="s">
        <v>77049</v>
      </c>
    </row>
    <row r="14680" spans="54:54" x14ac:dyDescent="0.3">
      <c r="BB14680" t="s">
        <v>77050</v>
      </c>
    </row>
    <row r="14681" spans="54:54" x14ac:dyDescent="0.3">
      <c r="BB14681" t="s">
        <v>77051</v>
      </c>
    </row>
    <row r="14682" spans="54:54" x14ac:dyDescent="0.3">
      <c r="BB14682" t="s">
        <v>77052</v>
      </c>
    </row>
    <row r="14683" spans="54:54" x14ac:dyDescent="0.3">
      <c r="BB14683" t="s">
        <v>77053</v>
      </c>
    </row>
    <row r="14684" spans="54:54" x14ac:dyDescent="0.3">
      <c r="BB14684" t="s">
        <v>77054</v>
      </c>
    </row>
    <row r="14685" spans="54:54" x14ac:dyDescent="0.3">
      <c r="BB14685" t="s">
        <v>77055</v>
      </c>
    </row>
    <row r="14686" spans="54:54" x14ac:dyDescent="0.3">
      <c r="BB14686" t="s">
        <v>77056</v>
      </c>
    </row>
    <row r="14687" spans="54:54" x14ac:dyDescent="0.3">
      <c r="BB14687" t="s">
        <v>77057</v>
      </c>
    </row>
    <row r="14688" spans="54:54" x14ac:dyDescent="0.3">
      <c r="BB14688" t="s">
        <v>77058</v>
      </c>
    </row>
    <row r="14689" spans="54:54" x14ac:dyDescent="0.3">
      <c r="BB14689" t="s">
        <v>77059</v>
      </c>
    </row>
    <row r="14690" spans="54:54" x14ac:dyDescent="0.3">
      <c r="BB14690" t="s">
        <v>77060</v>
      </c>
    </row>
    <row r="14691" spans="54:54" x14ac:dyDescent="0.3">
      <c r="BB14691" t="s">
        <v>77061</v>
      </c>
    </row>
    <row r="14692" spans="54:54" x14ac:dyDescent="0.3">
      <c r="BB14692" t="s">
        <v>19575</v>
      </c>
    </row>
    <row r="14693" spans="54:54" x14ac:dyDescent="0.3">
      <c r="BB14693" t="s">
        <v>77062</v>
      </c>
    </row>
    <row r="14694" spans="54:54" x14ac:dyDescent="0.3">
      <c r="BB14694" t="s">
        <v>77063</v>
      </c>
    </row>
    <row r="14695" spans="54:54" x14ac:dyDescent="0.3">
      <c r="BB14695" t="s">
        <v>77064</v>
      </c>
    </row>
    <row r="14696" spans="54:54" x14ac:dyDescent="0.3">
      <c r="BB14696" t="s">
        <v>77065</v>
      </c>
    </row>
    <row r="14697" spans="54:54" x14ac:dyDescent="0.3">
      <c r="BB14697" t="s">
        <v>77066</v>
      </c>
    </row>
    <row r="14698" spans="54:54" x14ac:dyDescent="0.3">
      <c r="BB14698" t="s">
        <v>77067</v>
      </c>
    </row>
    <row r="14699" spans="54:54" x14ac:dyDescent="0.3">
      <c r="BB14699" t="s">
        <v>77068</v>
      </c>
    </row>
    <row r="14700" spans="54:54" x14ac:dyDescent="0.3">
      <c r="BB14700" t="s">
        <v>77069</v>
      </c>
    </row>
    <row r="14701" spans="54:54" x14ac:dyDescent="0.3">
      <c r="BB14701" t="s">
        <v>77070</v>
      </c>
    </row>
    <row r="14702" spans="54:54" x14ac:dyDescent="0.3">
      <c r="BB14702" t="s">
        <v>77071</v>
      </c>
    </row>
    <row r="14703" spans="54:54" x14ac:dyDescent="0.3">
      <c r="BB14703" t="s">
        <v>77072</v>
      </c>
    </row>
    <row r="14704" spans="54:54" x14ac:dyDescent="0.3">
      <c r="BB14704" t="s">
        <v>77073</v>
      </c>
    </row>
    <row r="14705" spans="54:54" x14ac:dyDescent="0.3">
      <c r="BB14705" t="s">
        <v>77074</v>
      </c>
    </row>
    <row r="14706" spans="54:54" x14ac:dyDescent="0.3">
      <c r="BB14706" t="s">
        <v>77075</v>
      </c>
    </row>
    <row r="14707" spans="54:54" x14ac:dyDescent="0.3">
      <c r="BB14707" t="s">
        <v>77076</v>
      </c>
    </row>
    <row r="14708" spans="54:54" x14ac:dyDescent="0.3">
      <c r="BB14708" t="s">
        <v>77077</v>
      </c>
    </row>
    <row r="14709" spans="54:54" x14ac:dyDescent="0.3">
      <c r="BB14709" t="s">
        <v>77078</v>
      </c>
    </row>
    <row r="14710" spans="54:54" x14ac:dyDescent="0.3">
      <c r="BB14710" t="s">
        <v>77079</v>
      </c>
    </row>
    <row r="14711" spans="54:54" x14ac:dyDescent="0.3">
      <c r="BB14711" t="s">
        <v>77080</v>
      </c>
    </row>
    <row r="14712" spans="54:54" x14ac:dyDescent="0.3">
      <c r="BB14712" t="s">
        <v>77081</v>
      </c>
    </row>
    <row r="14713" spans="54:54" x14ac:dyDescent="0.3">
      <c r="BB14713" t="s">
        <v>77082</v>
      </c>
    </row>
    <row r="14714" spans="54:54" x14ac:dyDescent="0.3">
      <c r="BB14714" t="s">
        <v>77083</v>
      </c>
    </row>
    <row r="14715" spans="54:54" x14ac:dyDescent="0.3">
      <c r="BB14715" t="s">
        <v>77084</v>
      </c>
    </row>
    <row r="14716" spans="54:54" x14ac:dyDescent="0.3">
      <c r="BB14716" t="s">
        <v>77085</v>
      </c>
    </row>
    <row r="14717" spans="54:54" x14ac:dyDescent="0.3">
      <c r="BB14717" t="s">
        <v>77086</v>
      </c>
    </row>
    <row r="14718" spans="54:54" x14ac:dyDescent="0.3">
      <c r="BB14718" t="s">
        <v>77087</v>
      </c>
    </row>
    <row r="14719" spans="54:54" x14ac:dyDescent="0.3">
      <c r="BB14719" t="s">
        <v>77088</v>
      </c>
    </row>
    <row r="14720" spans="54:54" x14ac:dyDescent="0.3">
      <c r="BB14720" t="s">
        <v>77089</v>
      </c>
    </row>
    <row r="14721" spans="54:54" x14ac:dyDescent="0.3">
      <c r="BB14721" t="s">
        <v>77090</v>
      </c>
    </row>
    <row r="14722" spans="54:54" x14ac:dyDescent="0.3">
      <c r="BB14722" t="s">
        <v>77091</v>
      </c>
    </row>
    <row r="14723" spans="54:54" x14ac:dyDescent="0.3">
      <c r="BB14723" t="s">
        <v>77092</v>
      </c>
    </row>
    <row r="14724" spans="54:54" x14ac:dyDescent="0.3">
      <c r="BB14724" t="s">
        <v>77093</v>
      </c>
    </row>
    <row r="14725" spans="54:54" x14ac:dyDescent="0.3">
      <c r="BB14725" t="s">
        <v>77094</v>
      </c>
    </row>
    <row r="14726" spans="54:54" x14ac:dyDescent="0.3">
      <c r="BB14726" t="s">
        <v>77095</v>
      </c>
    </row>
    <row r="14727" spans="54:54" x14ac:dyDescent="0.3">
      <c r="BB14727" t="s">
        <v>77096</v>
      </c>
    </row>
    <row r="14728" spans="54:54" x14ac:dyDescent="0.3">
      <c r="BB14728" t="s">
        <v>77097</v>
      </c>
    </row>
    <row r="14729" spans="54:54" x14ac:dyDescent="0.3">
      <c r="BB14729" t="s">
        <v>77098</v>
      </c>
    </row>
    <row r="14730" spans="54:54" x14ac:dyDescent="0.3">
      <c r="BB14730" t="s">
        <v>77099</v>
      </c>
    </row>
    <row r="14731" spans="54:54" x14ac:dyDescent="0.3">
      <c r="BB14731" t="s">
        <v>77100</v>
      </c>
    </row>
    <row r="14732" spans="54:54" x14ac:dyDescent="0.3">
      <c r="BB14732" t="s">
        <v>77101</v>
      </c>
    </row>
    <row r="14733" spans="54:54" x14ac:dyDescent="0.3">
      <c r="BB14733" t="s">
        <v>77102</v>
      </c>
    </row>
    <row r="14734" spans="54:54" x14ac:dyDescent="0.3">
      <c r="BB14734" t="s">
        <v>77103</v>
      </c>
    </row>
    <row r="14735" spans="54:54" x14ac:dyDescent="0.3">
      <c r="BB14735" t="s">
        <v>77104</v>
      </c>
    </row>
    <row r="14736" spans="54:54" x14ac:dyDescent="0.3">
      <c r="BB14736" t="s">
        <v>77105</v>
      </c>
    </row>
    <row r="14737" spans="54:54" x14ac:dyDescent="0.3">
      <c r="BB14737" t="s">
        <v>77106</v>
      </c>
    </row>
    <row r="14738" spans="54:54" x14ac:dyDescent="0.3">
      <c r="BB14738" t="s">
        <v>77107</v>
      </c>
    </row>
    <row r="14739" spans="54:54" x14ac:dyDescent="0.3">
      <c r="BB14739" t="s">
        <v>77108</v>
      </c>
    </row>
    <row r="14740" spans="54:54" x14ac:dyDescent="0.3">
      <c r="BB14740" t="s">
        <v>77109</v>
      </c>
    </row>
    <row r="14741" spans="54:54" x14ac:dyDescent="0.3">
      <c r="BB14741" t="s">
        <v>77110</v>
      </c>
    </row>
    <row r="14742" spans="54:54" x14ac:dyDescent="0.3">
      <c r="BB14742" t="s">
        <v>77111</v>
      </c>
    </row>
    <row r="14743" spans="54:54" x14ac:dyDescent="0.3">
      <c r="BB14743" t="s">
        <v>77112</v>
      </c>
    </row>
    <row r="14744" spans="54:54" x14ac:dyDescent="0.3">
      <c r="BB14744" t="s">
        <v>77113</v>
      </c>
    </row>
    <row r="14745" spans="54:54" x14ac:dyDescent="0.3">
      <c r="BB14745" t="s">
        <v>77114</v>
      </c>
    </row>
    <row r="14746" spans="54:54" x14ac:dyDescent="0.3">
      <c r="BB14746" t="s">
        <v>77115</v>
      </c>
    </row>
    <row r="14747" spans="54:54" x14ac:dyDescent="0.3">
      <c r="BB14747" t="s">
        <v>77116</v>
      </c>
    </row>
    <row r="14748" spans="54:54" x14ac:dyDescent="0.3">
      <c r="BB14748" t="s">
        <v>77117</v>
      </c>
    </row>
    <row r="14749" spans="54:54" x14ac:dyDescent="0.3">
      <c r="BB14749" t="s">
        <v>77118</v>
      </c>
    </row>
    <row r="14750" spans="54:54" x14ac:dyDescent="0.3">
      <c r="BB14750" t="s">
        <v>77119</v>
      </c>
    </row>
    <row r="14751" spans="54:54" x14ac:dyDescent="0.3">
      <c r="BB14751" t="s">
        <v>77120</v>
      </c>
    </row>
    <row r="14752" spans="54:54" x14ac:dyDescent="0.3">
      <c r="BB14752" t="s">
        <v>77121</v>
      </c>
    </row>
    <row r="14753" spans="54:54" x14ac:dyDescent="0.3">
      <c r="BB14753" t="s">
        <v>77122</v>
      </c>
    </row>
    <row r="14754" spans="54:54" x14ac:dyDescent="0.3">
      <c r="BB14754" t="s">
        <v>77123</v>
      </c>
    </row>
    <row r="14755" spans="54:54" x14ac:dyDescent="0.3">
      <c r="BB14755" t="s">
        <v>77124</v>
      </c>
    </row>
    <row r="14756" spans="54:54" x14ac:dyDescent="0.3">
      <c r="BB14756" t="s">
        <v>77125</v>
      </c>
    </row>
    <row r="14757" spans="54:54" x14ac:dyDescent="0.3">
      <c r="BB14757" t="s">
        <v>77126</v>
      </c>
    </row>
    <row r="14758" spans="54:54" x14ac:dyDescent="0.3">
      <c r="BB14758" t="s">
        <v>77127</v>
      </c>
    </row>
    <row r="14759" spans="54:54" x14ac:dyDescent="0.3">
      <c r="BB14759" t="s">
        <v>77128</v>
      </c>
    </row>
    <row r="14760" spans="54:54" x14ac:dyDescent="0.3">
      <c r="BB14760" t="s">
        <v>77129</v>
      </c>
    </row>
    <row r="14761" spans="54:54" x14ac:dyDescent="0.3">
      <c r="BB14761" t="s">
        <v>77130</v>
      </c>
    </row>
    <row r="14762" spans="54:54" x14ac:dyDescent="0.3">
      <c r="BB14762" t="s">
        <v>77131</v>
      </c>
    </row>
    <row r="14763" spans="54:54" x14ac:dyDescent="0.3">
      <c r="BB14763" t="s">
        <v>77132</v>
      </c>
    </row>
    <row r="14764" spans="54:54" x14ac:dyDescent="0.3">
      <c r="BB14764" t="s">
        <v>77133</v>
      </c>
    </row>
    <row r="14765" spans="54:54" x14ac:dyDescent="0.3">
      <c r="BB14765" t="s">
        <v>77134</v>
      </c>
    </row>
    <row r="14766" spans="54:54" x14ac:dyDescent="0.3">
      <c r="BB14766" t="s">
        <v>77135</v>
      </c>
    </row>
    <row r="14767" spans="54:54" x14ac:dyDescent="0.3">
      <c r="BB14767" t="s">
        <v>77136</v>
      </c>
    </row>
    <row r="14768" spans="54:54" x14ac:dyDescent="0.3">
      <c r="BB14768" t="s">
        <v>77137</v>
      </c>
    </row>
    <row r="14769" spans="54:54" x14ac:dyDescent="0.3">
      <c r="BB14769" t="s">
        <v>77138</v>
      </c>
    </row>
    <row r="14770" spans="54:54" x14ac:dyDescent="0.3">
      <c r="BB14770" t="s">
        <v>77139</v>
      </c>
    </row>
    <row r="14771" spans="54:54" x14ac:dyDescent="0.3">
      <c r="BB14771" t="s">
        <v>77140</v>
      </c>
    </row>
    <row r="14772" spans="54:54" x14ac:dyDescent="0.3">
      <c r="BB14772" t="s">
        <v>77141</v>
      </c>
    </row>
    <row r="14773" spans="54:54" x14ac:dyDescent="0.3">
      <c r="BB14773" t="s">
        <v>77142</v>
      </c>
    </row>
    <row r="14774" spans="54:54" x14ac:dyDescent="0.3">
      <c r="BB14774" t="s">
        <v>77143</v>
      </c>
    </row>
    <row r="14775" spans="54:54" x14ac:dyDescent="0.3">
      <c r="BB14775" t="s">
        <v>77144</v>
      </c>
    </row>
    <row r="14776" spans="54:54" x14ac:dyDescent="0.3">
      <c r="BB14776" t="s">
        <v>77145</v>
      </c>
    </row>
    <row r="14777" spans="54:54" x14ac:dyDescent="0.3">
      <c r="BB14777" t="s">
        <v>77146</v>
      </c>
    </row>
    <row r="14778" spans="54:54" x14ac:dyDescent="0.3">
      <c r="BB14778" t="s">
        <v>77147</v>
      </c>
    </row>
    <row r="14779" spans="54:54" x14ac:dyDescent="0.3">
      <c r="BB14779" t="s">
        <v>77148</v>
      </c>
    </row>
    <row r="14780" spans="54:54" x14ac:dyDescent="0.3">
      <c r="BB14780" t="s">
        <v>77149</v>
      </c>
    </row>
    <row r="14781" spans="54:54" x14ac:dyDescent="0.3">
      <c r="BB14781" t="s">
        <v>77150</v>
      </c>
    </row>
    <row r="14782" spans="54:54" x14ac:dyDescent="0.3">
      <c r="BB14782" t="s">
        <v>77151</v>
      </c>
    </row>
    <row r="14783" spans="54:54" x14ac:dyDescent="0.3">
      <c r="BB14783" t="s">
        <v>77152</v>
      </c>
    </row>
    <row r="14784" spans="54:54" x14ac:dyDescent="0.3">
      <c r="BB14784" t="s">
        <v>77153</v>
      </c>
    </row>
    <row r="14785" spans="54:54" x14ac:dyDescent="0.3">
      <c r="BB14785" t="s">
        <v>77154</v>
      </c>
    </row>
    <row r="14786" spans="54:54" x14ac:dyDescent="0.3">
      <c r="BB14786" t="s">
        <v>77155</v>
      </c>
    </row>
    <row r="14787" spans="54:54" x14ac:dyDescent="0.3">
      <c r="BB14787" t="s">
        <v>77156</v>
      </c>
    </row>
    <row r="14788" spans="54:54" x14ac:dyDescent="0.3">
      <c r="BB14788" t="s">
        <v>77157</v>
      </c>
    </row>
    <row r="14789" spans="54:54" x14ac:dyDescent="0.3">
      <c r="BB14789" t="s">
        <v>77158</v>
      </c>
    </row>
    <row r="14790" spans="54:54" x14ac:dyDescent="0.3">
      <c r="BB14790" t="s">
        <v>77159</v>
      </c>
    </row>
    <row r="14791" spans="54:54" x14ac:dyDescent="0.3">
      <c r="BB14791" t="s">
        <v>77160</v>
      </c>
    </row>
    <row r="14792" spans="54:54" x14ac:dyDescent="0.3">
      <c r="BB14792" t="s">
        <v>77161</v>
      </c>
    </row>
    <row r="14793" spans="54:54" x14ac:dyDescent="0.3">
      <c r="BB14793" t="s">
        <v>77162</v>
      </c>
    </row>
    <row r="14794" spans="54:54" x14ac:dyDescent="0.3">
      <c r="BB14794" t="s">
        <v>77163</v>
      </c>
    </row>
    <row r="14795" spans="54:54" x14ac:dyDescent="0.3">
      <c r="BB14795" t="s">
        <v>77164</v>
      </c>
    </row>
    <row r="14796" spans="54:54" x14ac:dyDescent="0.3">
      <c r="BB14796" t="s">
        <v>77165</v>
      </c>
    </row>
    <row r="14797" spans="54:54" x14ac:dyDescent="0.3">
      <c r="BB14797" t="s">
        <v>77166</v>
      </c>
    </row>
    <row r="14798" spans="54:54" x14ac:dyDescent="0.3">
      <c r="BB14798" t="s">
        <v>77167</v>
      </c>
    </row>
    <row r="14799" spans="54:54" x14ac:dyDescent="0.3">
      <c r="BB14799" t="s">
        <v>77168</v>
      </c>
    </row>
    <row r="14800" spans="54:54" x14ac:dyDescent="0.3">
      <c r="BB14800" t="s">
        <v>77169</v>
      </c>
    </row>
    <row r="14801" spans="54:54" x14ac:dyDescent="0.3">
      <c r="BB14801" t="s">
        <v>77170</v>
      </c>
    </row>
    <row r="14802" spans="54:54" x14ac:dyDescent="0.3">
      <c r="BB14802" t="s">
        <v>77171</v>
      </c>
    </row>
    <row r="14803" spans="54:54" x14ac:dyDescent="0.3">
      <c r="BB14803" t="s">
        <v>77172</v>
      </c>
    </row>
    <row r="14804" spans="54:54" x14ac:dyDescent="0.3">
      <c r="BB14804" t="s">
        <v>77173</v>
      </c>
    </row>
    <row r="14805" spans="54:54" x14ac:dyDescent="0.3">
      <c r="BB14805" t="s">
        <v>77174</v>
      </c>
    </row>
    <row r="14806" spans="54:54" x14ac:dyDescent="0.3">
      <c r="BB14806" t="s">
        <v>77175</v>
      </c>
    </row>
    <row r="14807" spans="54:54" x14ac:dyDescent="0.3">
      <c r="BB14807" t="s">
        <v>77176</v>
      </c>
    </row>
    <row r="14808" spans="54:54" x14ac:dyDescent="0.3">
      <c r="BB14808" t="s">
        <v>77177</v>
      </c>
    </row>
    <row r="14809" spans="54:54" x14ac:dyDescent="0.3">
      <c r="BB14809" t="s">
        <v>77178</v>
      </c>
    </row>
    <row r="14810" spans="54:54" x14ac:dyDescent="0.3">
      <c r="BB14810" t="s">
        <v>77179</v>
      </c>
    </row>
    <row r="14811" spans="54:54" x14ac:dyDescent="0.3">
      <c r="BB14811" t="s">
        <v>77180</v>
      </c>
    </row>
    <row r="14812" spans="54:54" x14ac:dyDescent="0.3">
      <c r="BB14812" t="s">
        <v>77181</v>
      </c>
    </row>
    <row r="14813" spans="54:54" x14ac:dyDescent="0.3">
      <c r="BB14813" t="s">
        <v>77182</v>
      </c>
    </row>
    <row r="14814" spans="54:54" x14ac:dyDescent="0.3">
      <c r="BB14814" t="s">
        <v>77183</v>
      </c>
    </row>
    <row r="14815" spans="54:54" x14ac:dyDescent="0.3">
      <c r="BB14815" t="s">
        <v>77184</v>
      </c>
    </row>
    <row r="14816" spans="54:54" x14ac:dyDescent="0.3">
      <c r="BB14816" t="s">
        <v>77185</v>
      </c>
    </row>
    <row r="14817" spans="54:54" x14ac:dyDescent="0.3">
      <c r="BB14817" t="s">
        <v>77186</v>
      </c>
    </row>
    <row r="14818" spans="54:54" x14ac:dyDescent="0.3">
      <c r="BB14818" t="s">
        <v>77187</v>
      </c>
    </row>
    <row r="14819" spans="54:54" x14ac:dyDescent="0.3">
      <c r="BB14819" t="s">
        <v>77188</v>
      </c>
    </row>
    <row r="14820" spans="54:54" x14ac:dyDescent="0.3">
      <c r="BB14820" t="s">
        <v>77189</v>
      </c>
    </row>
    <row r="14821" spans="54:54" x14ac:dyDescent="0.3">
      <c r="BB14821" t="s">
        <v>77190</v>
      </c>
    </row>
    <row r="14822" spans="54:54" x14ac:dyDescent="0.3">
      <c r="BB14822" t="s">
        <v>77191</v>
      </c>
    </row>
    <row r="14823" spans="54:54" x14ac:dyDescent="0.3">
      <c r="BB14823" t="s">
        <v>77192</v>
      </c>
    </row>
    <row r="14824" spans="54:54" x14ac:dyDescent="0.3">
      <c r="BB14824" t="s">
        <v>77193</v>
      </c>
    </row>
    <row r="14825" spans="54:54" x14ac:dyDescent="0.3">
      <c r="BB14825" t="s">
        <v>77194</v>
      </c>
    </row>
    <row r="14826" spans="54:54" x14ac:dyDescent="0.3">
      <c r="BB14826" t="s">
        <v>77195</v>
      </c>
    </row>
    <row r="14827" spans="54:54" x14ac:dyDescent="0.3">
      <c r="BB14827" t="s">
        <v>77196</v>
      </c>
    </row>
    <row r="14828" spans="54:54" x14ac:dyDescent="0.3">
      <c r="BB14828" t="s">
        <v>77197</v>
      </c>
    </row>
    <row r="14829" spans="54:54" x14ac:dyDescent="0.3">
      <c r="BB14829" t="s">
        <v>77198</v>
      </c>
    </row>
    <row r="14830" spans="54:54" x14ac:dyDescent="0.3">
      <c r="BB14830" t="s">
        <v>77199</v>
      </c>
    </row>
    <row r="14831" spans="54:54" x14ac:dyDescent="0.3">
      <c r="BB14831" t="s">
        <v>77200</v>
      </c>
    </row>
    <row r="14832" spans="54:54" x14ac:dyDescent="0.3">
      <c r="BB14832" t="s">
        <v>77201</v>
      </c>
    </row>
    <row r="14833" spans="54:54" x14ac:dyDescent="0.3">
      <c r="BB14833" t="s">
        <v>77202</v>
      </c>
    </row>
    <row r="14834" spans="54:54" x14ac:dyDescent="0.3">
      <c r="BB14834" t="s">
        <v>77203</v>
      </c>
    </row>
    <row r="14835" spans="54:54" x14ac:dyDescent="0.3">
      <c r="BB14835" t="s">
        <v>77204</v>
      </c>
    </row>
    <row r="14836" spans="54:54" x14ac:dyDescent="0.3">
      <c r="BB14836" t="s">
        <v>77205</v>
      </c>
    </row>
    <row r="14837" spans="54:54" x14ac:dyDescent="0.3">
      <c r="BB14837" t="s">
        <v>77206</v>
      </c>
    </row>
    <row r="14838" spans="54:54" x14ac:dyDescent="0.3">
      <c r="BB14838" t="s">
        <v>77207</v>
      </c>
    </row>
    <row r="14839" spans="54:54" x14ac:dyDescent="0.3">
      <c r="BB14839" t="s">
        <v>77208</v>
      </c>
    </row>
    <row r="14840" spans="54:54" x14ac:dyDescent="0.3">
      <c r="BB14840" t="s">
        <v>77209</v>
      </c>
    </row>
    <row r="14841" spans="54:54" x14ac:dyDescent="0.3">
      <c r="BB14841" t="s">
        <v>77210</v>
      </c>
    </row>
    <row r="14842" spans="54:54" x14ac:dyDescent="0.3">
      <c r="BB14842" t="s">
        <v>77211</v>
      </c>
    </row>
    <row r="14843" spans="54:54" x14ac:dyDescent="0.3">
      <c r="BB14843" t="s">
        <v>77212</v>
      </c>
    </row>
    <row r="14844" spans="54:54" x14ac:dyDescent="0.3">
      <c r="BB14844" t="s">
        <v>77213</v>
      </c>
    </row>
    <row r="14845" spans="54:54" x14ac:dyDescent="0.3">
      <c r="BB14845" t="s">
        <v>77214</v>
      </c>
    </row>
    <row r="14846" spans="54:54" x14ac:dyDescent="0.3">
      <c r="BB14846" t="s">
        <v>77215</v>
      </c>
    </row>
    <row r="14847" spans="54:54" x14ac:dyDescent="0.3">
      <c r="BB14847" t="s">
        <v>77216</v>
      </c>
    </row>
    <row r="14848" spans="54:54" x14ac:dyDescent="0.3">
      <c r="BB14848" t="s">
        <v>77217</v>
      </c>
    </row>
    <row r="14849" spans="54:54" x14ac:dyDescent="0.3">
      <c r="BB14849" t="s">
        <v>77218</v>
      </c>
    </row>
    <row r="14850" spans="54:54" x14ac:dyDescent="0.3">
      <c r="BB14850" t="s">
        <v>77219</v>
      </c>
    </row>
    <row r="14851" spans="54:54" x14ac:dyDescent="0.3">
      <c r="BB14851" t="s">
        <v>77220</v>
      </c>
    </row>
    <row r="14852" spans="54:54" x14ac:dyDescent="0.3">
      <c r="BB14852" t="s">
        <v>77221</v>
      </c>
    </row>
    <row r="14853" spans="54:54" x14ac:dyDescent="0.3">
      <c r="BB14853" t="s">
        <v>77222</v>
      </c>
    </row>
    <row r="14854" spans="54:54" x14ac:dyDescent="0.3">
      <c r="BB14854" t="s">
        <v>77223</v>
      </c>
    </row>
    <row r="14855" spans="54:54" x14ac:dyDescent="0.3">
      <c r="BB14855" t="s">
        <v>77224</v>
      </c>
    </row>
    <row r="14856" spans="54:54" x14ac:dyDescent="0.3">
      <c r="BB14856" t="s">
        <v>77225</v>
      </c>
    </row>
    <row r="14857" spans="54:54" x14ac:dyDescent="0.3">
      <c r="BB14857" t="s">
        <v>77226</v>
      </c>
    </row>
    <row r="14858" spans="54:54" x14ac:dyDescent="0.3">
      <c r="BB14858" t="s">
        <v>77227</v>
      </c>
    </row>
    <row r="14859" spans="54:54" x14ac:dyDescent="0.3">
      <c r="BB14859" t="s">
        <v>77228</v>
      </c>
    </row>
    <row r="14860" spans="54:54" x14ac:dyDescent="0.3">
      <c r="BB14860" t="s">
        <v>77229</v>
      </c>
    </row>
    <row r="14861" spans="54:54" x14ac:dyDescent="0.3">
      <c r="BB14861" t="s">
        <v>77230</v>
      </c>
    </row>
    <row r="14862" spans="54:54" x14ac:dyDescent="0.3">
      <c r="BB14862" t="s">
        <v>77231</v>
      </c>
    </row>
    <row r="14863" spans="54:54" x14ac:dyDescent="0.3">
      <c r="BB14863" t="s">
        <v>77232</v>
      </c>
    </row>
    <row r="14864" spans="54:54" x14ac:dyDescent="0.3">
      <c r="BB14864" t="s">
        <v>77233</v>
      </c>
    </row>
    <row r="14865" spans="54:54" x14ac:dyDescent="0.3">
      <c r="BB14865" t="s">
        <v>77234</v>
      </c>
    </row>
    <row r="14866" spans="54:54" x14ac:dyDescent="0.3">
      <c r="BB14866" t="s">
        <v>77235</v>
      </c>
    </row>
    <row r="14867" spans="54:54" x14ac:dyDescent="0.3">
      <c r="BB14867" t="s">
        <v>1678</v>
      </c>
    </row>
    <row r="14868" spans="54:54" x14ac:dyDescent="0.3">
      <c r="BB14868" t="s">
        <v>77236</v>
      </c>
    </row>
    <row r="14869" spans="54:54" x14ac:dyDescent="0.3">
      <c r="BB14869" t="s">
        <v>77237</v>
      </c>
    </row>
    <row r="14870" spans="54:54" x14ac:dyDescent="0.3">
      <c r="BB14870" t="s">
        <v>77238</v>
      </c>
    </row>
    <row r="14871" spans="54:54" x14ac:dyDescent="0.3">
      <c r="BB14871" t="s">
        <v>77239</v>
      </c>
    </row>
    <row r="14872" spans="54:54" x14ac:dyDescent="0.3">
      <c r="BB14872" t="s">
        <v>77240</v>
      </c>
    </row>
    <row r="14873" spans="54:54" x14ac:dyDescent="0.3">
      <c r="BB14873" t="s">
        <v>77241</v>
      </c>
    </row>
    <row r="14874" spans="54:54" x14ac:dyDescent="0.3">
      <c r="BB14874" t="s">
        <v>77242</v>
      </c>
    </row>
    <row r="14875" spans="54:54" x14ac:dyDescent="0.3">
      <c r="BB14875" t="s">
        <v>77243</v>
      </c>
    </row>
    <row r="14876" spans="54:54" x14ac:dyDescent="0.3">
      <c r="BB14876" t="s">
        <v>77244</v>
      </c>
    </row>
    <row r="14877" spans="54:54" x14ac:dyDescent="0.3">
      <c r="BB14877" t="s">
        <v>77245</v>
      </c>
    </row>
    <row r="14878" spans="54:54" x14ac:dyDescent="0.3">
      <c r="BB14878" t="s">
        <v>77246</v>
      </c>
    </row>
    <row r="14879" spans="54:54" x14ac:dyDescent="0.3">
      <c r="BB14879" t="s">
        <v>77247</v>
      </c>
    </row>
    <row r="14880" spans="54:54" x14ac:dyDescent="0.3">
      <c r="BB14880" t="s">
        <v>77248</v>
      </c>
    </row>
    <row r="14881" spans="54:54" x14ac:dyDescent="0.3">
      <c r="BB14881" t="s">
        <v>57151</v>
      </c>
    </row>
    <row r="14882" spans="54:54" x14ac:dyDescent="0.3">
      <c r="BB14882" t="s">
        <v>77249</v>
      </c>
    </row>
    <row r="14883" spans="54:54" x14ac:dyDescent="0.3">
      <c r="BB14883" t="s">
        <v>77250</v>
      </c>
    </row>
    <row r="14884" spans="54:54" x14ac:dyDescent="0.3">
      <c r="BB14884" t="s">
        <v>77251</v>
      </c>
    </row>
    <row r="14885" spans="54:54" x14ac:dyDescent="0.3">
      <c r="BB14885" t="s">
        <v>77252</v>
      </c>
    </row>
    <row r="14886" spans="54:54" x14ac:dyDescent="0.3">
      <c r="BB14886" t="s">
        <v>77253</v>
      </c>
    </row>
    <row r="14887" spans="54:54" x14ac:dyDescent="0.3">
      <c r="BB14887" t="s">
        <v>77254</v>
      </c>
    </row>
    <row r="14888" spans="54:54" x14ac:dyDescent="0.3">
      <c r="BB14888" t="s">
        <v>77255</v>
      </c>
    </row>
    <row r="14889" spans="54:54" x14ac:dyDescent="0.3">
      <c r="BB14889" t="s">
        <v>77256</v>
      </c>
    </row>
    <row r="14890" spans="54:54" x14ac:dyDescent="0.3">
      <c r="BB14890" t="s">
        <v>77257</v>
      </c>
    </row>
    <row r="14891" spans="54:54" x14ac:dyDescent="0.3">
      <c r="BB14891" t="s">
        <v>77258</v>
      </c>
    </row>
    <row r="14892" spans="54:54" x14ac:dyDescent="0.3">
      <c r="BB14892" t="s">
        <v>77259</v>
      </c>
    </row>
    <row r="14893" spans="54:54" x14ac:dyDescent="0.3">
      <c r="BB14893" t="s">
        <v>77260</v>
      </c>
    </row>
    <row r="14894" spans="54:54" x14ac:dyDescent="0.3">
      <c r="BB14894" t="s">
        <v>77261</v>
      </c>
    </row>
    <row r="14895" spans="54:54" x14ac:dyDescent="0.3">
      <c r="BB14895" t="s">
        <v>77262</v>
      </c>
    </row>
    <row r="14896" spans="54:54" x14ac:dyDescent="0.3">
      <c r="BB14896" t="s">
        <v>77263</v>
      </c>
    </row>
    <row r="14897" spans="54:54" x14ac:dyDescent="0.3">
      <c r="BB14897" t="s">
        <v>77264</v>
      </c>
    </row>
    <row r="14898" spans="54:54" x14ac:dyDescent="0.3">
      <c r="BB14898" t="s">
        <v>77265</v>
      </c>
    </row>
    <row r="14899" spans="54:54" x14ac:dyDescent="0.3">
      <c r="BB14899" t="s">
        <v>77266</v>
      </c>
    </row>
    <row r="14900" spans="54:54" x14ac:dyDescent="0.3">
      <c r="BB14900" t="s">
        <v>77267</v>
      </c>
    </row>
    <row r="14901" spans="54:54" x14ac:dyDescent="0.3">
      <c r="BB14901" t="s">
        <v>77268</v>
      </c>
    </row>
    <row r="14902" spans="54:54" x14ac:dyDescent="0.3">
      <c r="BB14902" t="s">
        <v>77269</v>
      </c>
    </row>
    <row r="14903" spans="54:54" x14ac:dyDescent="0.3">
      <c r="BB14903" t="s">
        <v>77270</v>
      </c>
    </row>
    <row r="14904" spans="54:54" x14ac:dyDescent="0.3">
      <c r="BB14904" t="s">
        <v>77271</v>
      </c>
    </row>
    <row r="14905" spans="54:54" x14ac:dyDescent="0.3">
      <c r="BB14905" t="s">
        <v>77272</v>
      </c>
    </row>
    <row r="14906" spans="54:54" x14ac:dyDescent="0.3">
      <c r="BB14906" t="s">
        <v>77273</v>
      </c>
    </row>
    <row r="14907" spans="54:54" x14ac:dyDescent="0.3">
      <c r="BB14907" t="s">
        <v>77274</v>
      </c>
    </row>
    <row r="14908" spans="54:54" x14ac:dyDescent="0.3">
      <c r="BB14908" t="s">
        <v>77275</v>
      </c>
    </row>
    <row r="14909" spans="54:54" x14ac:dyDescent="0.3">
      <c r="BB14909" t="s">
        <v>77276</v>
      </c>
    </row>
    <row r="14910" spans="54:54" x14ac:dyDescent="0.3">
      <c r="BB14910" t="s">
        <v>77277</v>
      </c>
    </row>
    <row r="14911" spans="54:54" x14ac:dyDescent="0.3">
      <c r="BB14911" t="s">
        <v>77278</v>
      </c>
    </row>
    <row r="14912" spans="54:54" x14ac:dyDescent="0.3">
      <c r="BB14912" t="s">
        <v>77279</v>
      </c>
    </row>
    <row r="14913" spans="54:54" x14ac:dyDescent="0.3">
      <c r="BB14913" t="s">
        <v>77280</v>
      </c>
    </row>
    <row r="14914" spans="54:54" x14ac:dyDescent="0.3">
      <c r="BB14914" t="s">
        <v>77281</v>
      </c>
    </row>
    <row r="14915" spans="54:54" x14ac:dyDescent="0.3">
      <c r="BB14915" t="s">
        <v>77282</v>
      </c>
    </row>
    <row r="14916" spans="54:54" x14ac:dyDescent="0.3">
      <c r="BB14916" t="s">
        <v>77283</v>
      </c>
    </row>
    <row r="14917" spans="54:54" x14ac:dyDescent="0.3">
      <c r="BB14917" t="s">
        <v>57327</v>
      </c>
    </row>
    <row r="14918" spans="54:54" x14ac:dyDescent="0.3">
      <c r="BB14918" t="s">
        <v>77284</v>
      </c>
    </row>
    <row r="14919" spans="54:54" x14ac:dyDescent="0.3">
      <c r="BB14919" t="s">
        <v>77285</v>
      </c>
    </row>
    <row r="14920" spans="54:54" x14ac:dyDescent="0.3">
      <c r="BB14920" t="s">
        <v>77286</v>
      </c>
    </row>
    <row r="14921" spans="54:54" x14ac:dyDescent="0.3">
      <c r="BB14921" t="s">
        <v>77287</v>
      </c>
    </row>
    <row r="14922" spans="54:54" x14ac:dyDescent="0.3">
      <c r="BB14922" t="s">
        <v>77288</v>
      </c>
    </row>
    <row r="14923" spans="54:54" x14ac:dyDescent="0.3">
      <c r="BB14923" t="s">
        <v>1679</v>
      </c>
    </row>
    <row r="14924" spans="54:54" x14ac:dyDescent="0.3">
      <c r="BB14924" t="s">
        <v>77289</v>
      </c>
    </row>
    <row r="14925" spans="54:54" x14ac:dyDescent="0.3">
      <c r="BB14925" t="s">
        <v>77290</v>
      </c>
    </row>
    <row r="14926" spans="54:54" x14ac:dyDescent="0.3">
      <c r="BB14926" t="s">
        <v>77291</v>
      </c>
    </row>
    <row r="14927" spans="54:54" x14ac:dyDescent="0.3">
      <c r="BB14927" t="s">
        <v>77292</v>
      </c>
    </row>
    <row r="14928" spans="54:54" x14ac:dyDescent="0.3">
      <c r="BB14928" t="s">
        <v>77293</v>
      </c>
    </row>
    <row r="14929" spans="54:54" x14ac:dyDescent="0.3">
      <c r="BB14929" t="s">
        <v>77294</v>
      </c>
    </row>
    <row r="14930" spans="54:54" x14ac:dyDescent="0.3">
      <c r="BB14930" t="s">
        <v>77295</v>
      </c>
    </row>
    <row r="14931" spans="54:54" x14ac:dyDescent="0.3">
      <c r="BB14931" t="s">
        <v>77296</v>
      </c>
    </row>
    <row r="14932" spans="54:54" x14ac:dyDescent="0.3">
      <c r="BB14932" t="s">
        <v>77297</v>
      </c>
    </row>
    <row r="14933" spans="54:54" x14ac:dyDescent="0.3">
      <c r="BB14933" t="s">
        <v>77298</v>
      </c>
    </row>
    <row r="14934" spans="54:54" x14ac:dyDescent="0.3">
      <c r="BB14934" t="s">
        <v>77299</v>
      </c>
    </row>
    <row r="14935" spans="54:54" x14ac:dyDescent="0.3">
      <c r="BB14935" t="s">
        <v>77300</v>
      </c>
    </row>
    <row r="14936" spans="54:54" x14ac:dyDescent="0.3">
      <c r="BB14936" t="s">
        <v>77301</v>
      </c>
    </row>
    <row r="14937" spans="54:54" x14ac:dyDescent="0.3">
      <c r="BB14937" t="s">
        <v>77302</v>
      </c>
    </row>
    <row r="14938" spans="54:54" x14ac:dyDescent="0.3">
      <c r="BB14938" t="s">
        <v>77303</v>
      </c>
    </row>
    <row r="14939" spans="54:54" x14ac:dyDescent="0.3">
      <c r="BB14939" t="s">
        <v>77304</v>
      </c>
    </row>
    <row r="14940" spans="54:54" x14ac:dyDescent="0.3">
      <c r="BB14940" t="s">
        <v>77305</v>
      </c>
    </row>
    <row r="14941" spans="54:54" x14ac:dyDescent="0.3">
      <c r="BB14941" t="s">
        <v>77306</v>
      </c>
    </row>
    <row r="14942" spans="54:54" x14ac:dyDescent="0.3">
      <c r="BB14942" t="s">
        <v>77307</v>
      </c>
    </row>
    <row r="14943" spans="54:54" x14ac:dyDescent="0.3">
      <c r="BB14943" t="s">
        <v>77308</v>
      </c>
    </row>
    <row r="14944" spans="54:54" x14ac:dyDescent="0.3">
      <c r="BB14944" t="s">
        <v>77309</v>
      </c>
    </row>
    <row r="14945" spans="54:54" x14ac:dyDescent="0.3">
      <c r="BB14945" t="s">
        <v>77310</v>
      </c>
    </row>
    <row r="14946" spans="54:54" x14ac:dyDescent="0.3">
      <c r="BB14946" t="s">
        <v>77311</v>
      </c>
    </row>
    <row r="14947" spans="54:54" x14ac:dyDescent="0.3">
      <c r="BB14947" t="s">
        <v>77312</v>
      </c>
    </row>
    <row r="14948" spans="54:54" x14ac:dyDescent="0.3">
      <c r="BB14948" t="s">
        <v>77313</v>
      </c>
    </row>
    <row r="14949" spans="54:54" x14ac:dyDescent="0.3">
      <c r="BB14949" t="s">
        <v>77314</v>
      </c>
    </row>
    <row r="14950" spans="54:54" x14ac:dyDescent="0.3">
      <c r="BB14950" t="s">
        <v>77315</v>
      </c>
    </row>
    <row r="14951" spans="54:54" x14ac:dyDescent="0.3">
      <c r="BB14951" t="s">
        <v>77316</v>
      </c>
    </row>
    <row r="14952" spans="54:54" x14ac:dyDescent="0.3">
      <c r="BB14952" t="s">
        <v>77317</v>
      </c>
    </row>
    <row r="14953" spans="54:54" x14ac:dyDescent="0.3">
      <c r="BB14953" t="s">
        <v>77318</v>
      </c>
    </row>
    <row r="14954" spans="54:54" x14ac:dyDescent="0.3">
      <c r="BB14954" t="s">
        <v>77319</v>
      </c>
    </row>
    <row r="14955" spans="54:54" x14ac:dyDescent="0.3">
      <c r="BB14955" t="s">
        <v>77320</v>
      </c>
    </row>
    <row r="14956" spans="54:54" x14ac:dyDescent="0.3">
      <c r="BB14956" t="s">
        <v>77321</v>
      </c>
    </row>
    <row r="14957" spans="54:54" x14ac:dyDescent="0.3">
      <c r="BB14957" t="s">
        <v>77322</v>
      </c>
    </row>
    <row r="14958" spans="54:54" x14ac:dyDescent="0.3">
      <c r="BB14958" t="s">
        <v>77323</v>
      </c>
    </row>
    <row r="14959" spans="54:54" x14ac:dyDescent="0.3">
      <c r="BB14959" t="s">
        <v>77324</v>
      </c>
    </row>
    <row r="14960" spans="54:54" x14ac:dyDescent="0.3">
      <c r="BB14960" t="s">
        <v>77325</v>
      </c>
    </row>
    <row r="14961" spans="54:54" x14ac:dyDescent="0.3">
      <c r="BB14961" t="s">
        <v>77326</v>
      </c>
    </row>
    <row r="14962" spans="54:54" x14ac:dyDescent="0.3">
      <c r="BB14962" t="s">
        <v>77327</v>
      </c>
    </row>
    <row r="14963" spans="54:54" x14ac:dyDescent="0.3">
      <c r="BB14963" t="s">
        <v>77328</v>
      </c>
    </row>
    <row r="14964" spans="54:54" x14ac:dyDescent="0.3">
      <c r="BB14964" t="s">
        <v>77329</v>
      </c>
    </row>
    <row r="14965" spans="54:54" x14ac:dyDescent="0.3">
      <c r="BB14965" t="s">
        <v>77330</v>
      </c>
    </row>
    <row r="14966" spans="54:54" x14ac:dyDescent="0.3">
      <c r="BB14966" t="s">
        <v>77331</v>
      </c>
    </row>
    <row r="14967" spans="54:54" x14ac:dyDescent="0.3">
      <c r="BB14967" t="s">
        <v>77332</v>
      </c>
    </row>
    <row r="14968" spans="54:54" x14ac:dyDescent="0.3">
      <c r="BB14968" t="s">
        <v>77333</v>
      </c>
    </row>
    <row r="14969" spans="54:54" x14ac:dyDescent="0.3">
      <c r="BB14969" t="s">
        <v>77334</v>
      </c>
    </row>
    <row r="14970" spans="54:54" x14ac:dyDescent="0.3">
      <c r="BB14970" t="s">
        <v>77335</v>
      </c>
    </row>
    <row r="14971" spans="54:54" x14ac:dyDescent="0.3">
      <c r="BB14971" t="s">
        <v>77336</v>
      </c>
    </row>
    <row r="14972" spans="54:54" x14ac:dyDescent="0.3">
      <c r="BB14972" t="s">
        <v>77337</v>
      </c>
    </row>
    <row r="14973" spans="54:54" x14ac:dyDescent="0.3">
      <c r="BB14973" t="s">
        <v>77338</v>
      </c>
    </row>
    <row r="14974" spans="54:54" x14ac:dyDescent="0.3">
      <c r="BB14974" t="s">
        <v>77339</v>
      </c>
    </row>
    <row r="14975" spans="54:54" x14ac:dyDescent="0.3">
      <c r="BB14975" t="s">
        <v>77340</v>
      </c>
    </row>
    <row r="14976" spans="54:54" x14ac:dyDescent="0.3">
      <c r="BB14976" t="s">
        <v>77341</v>
      </c>
    </row>
    <row r="14977" spans="54:54" x14ac:dyDescent="0.3">
      <c r="BB14977" t="s">
        <v>77342</v>
      </c>
    </row>
    <row r="14978" spans="54:54" x14ac:dyDescent="0.3">
      <c r="BB14978" t="s">
        <v>77343</v>
      </c>
    </row>
    <row r="14979" spans="54:54" x14ac:dyDescent="0.3">
      <c r="BB14979" t="s">
        <v>77344</v>
      </c>
    </row>
    <row r="14980" spans="54:54" x14ac:dyDescent="0.3">
      <c r="BB14980" t="s">
        <v>77345</v>
      </c>
    </row>
    <row r="14981" spans="54:54" x14ac:dyDescent="0.3">
      <c r="BB14981" t="s">
        <v>77346</v>
      </c>
    </row>
    <row r="14982" spans="54:54" x14ac:dyDescent="0.3">
      <c r="BB14982" t="s">
        <v>77347</v>
      </c>
    </row>
    <row r="14983" spans="54:54" x14ac:dyDescent="0.3">
      <c r="BB14983" t="s">
        <v>77348</v>
      </c>
    </row>
    <row r="14984" spans="54:54" x14ac:dyDescent="0.3">
      <c r="BB14984" t="s">
        <v>77349</v>
      </c>
    </row>
    <row r="14985" spans="54:54" x14ac:dyDescent="0.3">
      <c r="BB14985" t="s">
        <v>77350</v>
      </c>
    </row>
    <row r="14986" spans="54:54" x14ac:dyDescent="0.3">
      <c r="BB14986" t="s">
        <v>77351</v>
      </c>
    </row>
    <row r="14987" spans="54:54" x14ac:dyDescent="0.3">
      <c r="BB14987" t="s">
        <v>77352</v>
      </c>
    </row>
    <row r="14988" spans="54:54" x14ac:dyDescent="0.3">
      <c r="BB14988" t="s">
        <v>77353</v>
      </c>
    </row>
    <row r="14989" spans="54:54" x14ac:dyDescent="0.3">
      <c r="BB14989" t="s">
        <v>77354</v>
      </c>
    </row>
    <row r="14990" spans="54:54" x14ac:dyDescent="0.3">
      <c r="BB14990" t="s">
        <v>77355</v>
      </c>
    </row>
    <row r="14991" spans="54:54" x14ac:dyDescent="0.3">
      <c r="BB14991" t="s">
        <v>77356</v>
      </c>
    </row>
    <row r="14992" spans="54:54" x14ac:dyDescent="0.3">
      <c r="BB14992" t="s">
        <v>77357</v>
      </c>
    </row>
    <row r="14993" spans="54:54" x14ac:dyDescent="0.3">
      <c r="BB14993" t="s">
        <v>77358</v>
      </c>
    </row>
    <row r="14994" spans="54:54" x14ac:dyDescent="0.3">
      <c r="BB14994" t="s">
        <v>77359</v>
      </c>
    </row>
    <row r="14995" spans="54:54" x14ac:dyDescent="0.3">
      <c r="BB14995" t="s">
        <v>77360</v>
      </c>
    </row>
    <row r="14996" spans="54:54" x14ac:dyDescent="0.3">
      <c r="BB14996" t="s">
        <v>77361</v>
      </c>
    </row>
    <row r="14997" spans="54:54" x14ac:dyDescent="0.3">
      <c r="BB14997" t="s">
        <v>77362</v>
      </c>
    </row>
    <row r="14998" spans="54:54" x14ac:dyDescent="0.3">
      <c r="BB14998" t="s">
        <v>77363</v>
      </c>
    </row>
    <row r="14999" spans="54:54" x14ac:dyDescent="0.3">
      <c r="BB14999" t="s">
        <v>21737</v>
      </c>
    </row>
    <row r="15000" spans="54:54" x14ac:dyDescent="0.3">
      <c r="BB15000" t="s">
        <v>77364</v>
      </c>
    </row>
    <row r="15001" spans="54:54" x14ac:dyDescent="0.3">
      <c r="BB15001" t="s">
        <v>77365</v>
      </c>
    </row>
    <row r="15002" spans="54:54" x14ac:dyDescent="0.3">
      <c r="BB15002" t="s">
        <v>77366</v>
      </c>
    </row>
    <row r="15003" spans="54:54" x14ac:dyDescent="0.3">
      <c r="BB15003" t="s">
        <v>77367</v>
      </c>
    </row>
    <row r="15004" spans="54:54" x14ac:dyDescent="0.3">
      <c r="BB15004" t="s">
        <v>77368</v>
      </c>
    </row>
    <row r="15005" spans="54:54" x14ac:dyDescent="0.3">
      <c r="BB15005" t="s">
        <v>77369</v>
      </c>
    </row>
    <row r="15006" spans="54:54" x14ac:dyDescent="0.3">
      <c r="BB15006" t="s">
        <v>77370</v>
      </c>
    </row>
    <row r="15007" spans="54:54" x14ac:dyDescent="0.3">
      <c r="BB15007" t="s">
        <v>77371</v>
      </c>
    </row>
    <row r="15008" spans="54:54" x14ac:dyDescent="0.3">
      <c r="BB15008" t="s">
        <v>77372</v>
      </c>
    </row>
    <row r="15009" spans="54:54" x14ac:dyDescent="0.3">
      <c r="BB15009" t="s">
        <v>77373</v>
      </c>
    </row>
    <row r="15010" spans="54:54" x14ac:dyDescent="0.3">
      <c r="BB15010" t="s">
        <v>77374</v>
      </c>
    </row>
    <row r="15011" spans="54:54" x14ac:dyDescent="0.3">
      <c r="BB15011" t="s">
        <v>77375</v>
      </c>
    </row>
    <row r="15012" spans="54:54" x14ac:dyDescent="0.3">
      <c r="BB15012" t="s">
        <v>77376</v>
      </c>
    </row>
    <row r="15013" spans="54:54" x14ac:dyDescent="0.3">
      <c r="BB15013" t="s">
        <v>77377</v>
      </c>
    </row>
    <row r="15014" spans="54:54" x14ac:dyDescent="0.3">
      <c r="BB15014" t="s">
        <v>77378</v>
      </c>
    </row>
    <row r="15015" spans="54:54" x14ac:dyDescent="0.3">
      <c r="BB15015" t="s">
        <v>77379</v>
      </c>
    </row>
    <row r="15016" spans="54:54" x14ac:dyDescent="0.3">
      <c r="BB15016" t="s">
        <v>77380</v>
      </c>
    </row>
    <row r="15017" spans="54:54" x14ac:dyDescent="0.3">
      <c r="BB15017" t="s">
        <v>77381</v>
      </c>
    </row>
    <row r="15018" spans="54:54" x14ac:dyDescent="0.3">
      <c r="BB15018" t="s">
        <v>77382</v>
      </c>
    </row>
    <row r="15019" spans="54:54" x14ac:dyDescent="0.3">
      <c r="BB15019" t="s">
        <v>77383</v>
      </c>
    </row>
    <row r="15020" spans="54:54" x14ac:dyDescent="0.3">
      <c r="BB15020" t="s">
        <v>77384</v>
      </c>
    </row>
    <row r="15021" spans="54:54" x14ac:dyDescent="0.3">
      <c r="BB15021" t="s">
        <v>77385</v>
      </c>
    </row>
    <row r="15022" spans="54:54" x14ac:dyDescent="0.3">
      <c r="BB15022" t="s">
        <v>77386</v>
      </c>
    </row>
    <row r="15023" spans="54:54" x14ac:dyDescent="0.3">
      <c r="BB15023" t="s">
        <v>77387</v>
      </c>
    </row>
    <row r="15024" spans="54:54" x14ac:dyDescent="0.3">
      <c r="BB15024" t="s">
        <v>77388</v>
      </c>
    </row>
    <row r="15025" spans="54:54" x14ac:dyDescent="0.3">
      <c r="BB15025" t="s">
        <v>77389</v>
      </c>
    </row>
    <row r="15026" spans="54:54" x14ac:dyDescent="0.3">
      <c r="BB15026" t="s">
        <v>77390</v>
      </c>
    </row>
    <row r="15027" spans="54:54" x14ac:dyDescent="0.3">
      <c r="BB15027" t="s">
        <v>77391</v>
      </c>
    </row>
    <row r="15028" spans="54:54" x14ac:dyDescent="0.3">
      <c r="BB15028" t="s">
        <v>77392</v>
      </c>
    </row>
    <row r="15029" spans="54:54" x14ac:dyDescent="0.3">
      <c r="BB15029" t="s">
        <v>77393</v>
      </c>
    </row>
    <row r="15030" spans="54:54" x14ac:dyDescent="0.3">
      <c r="BB15030" t="s">
        <v>77394</v>
      </c>
    </row>
    <row r="15031" spans="54:54" x14ac:dyDescent="0.3">
      <c r="BB15031" t="s">
        <v>77395</v>
      </c>
    </row>
    <row r="15032" spans="54:54" x14ac:dyDescent="0.3">
      <c r="BB15032" t="s">
        <v>77396</v>
      </c>
    </row>
    <row r="15033" spans="54:54" x14ac:dyDescent="0.3">
      <c r="BB15033" t="s">
        <v>77397</v>
      </c>
    </row>
    <row r="15034" spans="54:54" x14ac:dyDescent="0.3">
      <c r="BB15034" t="s">
        <v>77398</v>
      </c>
    </row>
    <row r="15035" spans="54:54" x14ac:dyDescent="0.3">
      <c r="BB15035" t="s">
        <v>77399</v>
      </c>
    </row>
    <row r="15036" spans="54:54" x14ac:dyDescent="0.3">
      <c r="BB15036" t="s">
        <v>77400</v>
      </c>
    </row>
    <row r="15037" spans="54:54" x14ac:dyDescent="0.3">
      <c r="BB15037" t="s">
        <v>77401</v>
      </c>
    </row>
    <row r="15038" spans="54:54" x14ac:dyDescent="0.3">
      <c r="BB15038" t="s">
        <v>77402</v>
      </c>
    </row>
    <row r="15039" spans="54:54" x14ac:dyDescent="0.3">
      <c r="BB15039" t="s">
        <v>77403</v>
      </c>
    </row>
    <row r="15040" spans="54:54" x14ac:dyDescent="0.3">
      <c r="BB15040" t="s">
        <v>77404</v>
      </c>
    </row>
    <row r="15041" spans="54:54" x14ac:dyDescent="0.3">
      <c r="BB15041" t="s">
        <v>77405</v>
      </c>
    </row>
    <row r="15042" spans="54:54" x14ac:dyDescent="0.3">
      <c r="BB15042" t="s">
        <v>77406</v>
      </c>
    </row>
    <row r="15043" spans="54:54" x14ac:dyDescent="0.3">
      <c r="BB15043" t="s">
        <v>77407</v>
      </c>
    </row>
    <row r="15044" spans="54:54" x14ac:dyDescent="0.3">
      <c r="BB15044" t="s">
        <v>77408</v>
      </c>
    </row>
    <row r="15045" spans="54:54" x14ac:dyDescent="0.3">
      <c r="BB15045" t="s">
        <v>77409</v>
      </c>
    </row>
    <row r="15046" spans="54:54" x14ac:dyDescent="0.3">
      <c r="BB15046" t="s">
        <v>77410</v>
      </c>
    </row>
    <row r="15047" spans="54:54" x14ac:dyDescent="0.3">
      <c r="BB15047" t="s">
        <v>77411</v>
      </c>
    </row>
    <row r="15048" spans="54:54" x14ac:dyDescent="0.3">
      <c r="BB15048" t="s">
        <v>77412</v>
      </c>
    </row>
    <row r="15049" spans="54:54" x14ac:dyDescent="0.3">
      <c r="BB15049" t="s">
        <v>77413</v>
      </c>
    </row>
    <row r="15050" spans="54:54" x14ac:dyDescent="0.3">
      <c r="BB15050" t="s">
        <v>77414</v>
      </c>
    </row>
    <row r="15051" spans="54:54" x14ac:dyDescent="0.3">
      <c r="BB15051" t="s">
        <v>77415</v>
      </c>
    </row>
    <row r="15052" spans="54:54" x14ac:dyDescent="0.3">
      <c r="BB15052" t="s">
        <v>77416</v>
      </c>
    </row>
    <row r="15053" spans="54:54" x14ac:dyDescent="0.3">
      <c r="BB15053" t="s">
        <v>77417</v>
      </c>
    </row>
    <row r="15054" spans="54:54" x14ac:dyDescent="0.3">
      <c r="BB15054" t="s">
        <v>77418</v>
      </c>
    </row>
    <row r="15055" spans="54:54" x14ac:dyDescent="0.3">
      <c r="BB15055" t="s">
        <v>77419</v>
      </c>
    </row>
    <row r="15056" spans="54:54" x14ac:dyDescent="0.3">
      <c r="BB15056" t="s">
        <v>77420</v>
      </c>
    </row>
    <row r="15057" spans="54:54" x14ac:dyDescent="0.3">
      <c r="BB15057" t="s">
        <v>77421</v>
      </c>
    </row>
    <row r="15058" spans="54:54" x14ac:dyDescent="0.3">
      <c r="BB15058" t="s">
        <v>77422</v>
      </c>
    </row>
    <row r="15059" spans="54:54" x14ac:dyDescent="0.3">
      <c r="BB15059" t="s">
        <v>77423</v>
      </c>
    </row>
    <row r="15060" spans="54:54" x14ac:dyDescent="0.3">
      <c r="BB15060" t="s">
        <v>77424</v>
      </c>
    </row>
    <row r="15061" spans="54:54" x14ac:dyDescent="0.3">
      <c r="BB15061" t="s">
        <v>77425</v>
      </c>
    </row>
    <row r="15062" spans="54:54" x14ac:dyDescent="0.3">
      <c r="BB15062" t="s">
        <v>77426</v>
      </c>
    </row>
    <row r="15063" spans="54:54" x14ac:dyDescent="0.3">
      <c r="BB15063" t="s">
        <v>77427</v>
      </c>
    </row>
    <row r="15064" spans="54:54" x14ac:dyDescent="0.3">
      <c r="BB15064" t="s">
        <v>77428</v>
      </c>
    </row>
    <row r="15065" spans="54:54" x14ac:dyDescent="0.3">
      <c r="BB15065" t="s">
        <v>77429</v>
      </c>
    </row>
    <row r="15066" spans="54:54" x14ac:dyDescent="0.3">
      <c r="BB15066" t="s">
        <v>77430</v>
      </c>
    </row>
    <row r="15067" spans="54:54" x14ac:dyDescent="0.3">
      <c r="BB15067" t="s">
        <v>77431</v>
      </c>
    </row>
    <row r="15068" spans="54:54" x14ac:dyDescent="0.3">
      <c r="BB15068" t="s">
        <v>77432</v>
      </c>
    </row>
    <row r="15069" spans="54:54" x14ac:dyDescent="0.3">
      <c r="BB15069" t="s">
        <v>77433</v>
      </c>
    </row>
    <row r="15070" spans="54:54" x14ac:dyDescent="0.3">
      <c r="BB15070" t="s">
        <v>77434</v>
      </c>
    </row>
    <row r="15071" spans="54:54" x14ac:dyDescent="0.3">
      <c r="BB15071" t="s">
        <v>77435</v>
      </c>
    </row>
    <row r="15072" spans="54:54" x14ac:dyDescent="0.3">
      <c r="BB15072" t="s">
        <v>77436</v>
      </c>
    </row>
    <row r="15073" spans="54:54" x14ac:dyDescent="0.3">
      <c r="BB15073" t="s">
        <v>77437</v>
      </c>
    </row>
    <row r="15074" spans="54:54" x14ac:dyDescent="0.3">
      <c r="BB15074" t="s">
        <v>77438</v>
      </c>
    </row>
    <row r="15075" spans="54:54" x14ac:dyDescent="0.3">
      <c r="BB15075" t="s">
        <v>77439</v>
      </c>
    </row>
    <row r="15076" spans="54:54" x14ac:dyDescent="0.3">
      <c r="BB15076" t="s">
        <v>77440</v>
      </c>
    </row>
    <row r="15077" spans="54:54" x14ac:dyDescent="0.3">
      <c r="BB15077" t="s">
        <v>77441</v>
      </c>
    </row>
    <row r="15078" spans="54:54" x14ac:dyDescent="0.3">
      <c r="BB15078" t="s">
        <v>77442</v>
      </c>
    </row>
    <row r="15079" spans="54:54" x14ac:dyDescent="0.3">
      <c r="BB15079" t="s">
        <v>77443</v>
      </c>
    </row>
    <row r="15080" spans="54:54" x14ac:dyDescent="0.3">
      <c r="BB15080" t="s">
        <v>77444</v>
      </c>
    </row>
    <row r="15081" spans="54:54" x14ac:dyDescent="0.3">
      <c r="BB15081" t="s">
        <v>77445</v>
      </c>
    </row>
    <row r="15082" spans="54:54" x14ac:dyDescent="0.3">
      <c r="BB15082" t="s">
        <v>77446</v>
      </c>
    </row>
    <row r="15083" spans="54:54" x14ac:dyDescent="0.3">
      <c r="BB15083" t="s">
        <v>77447</v>
      </c>
    </row>
    <row r="15084" spans="54:54" x14ac:dyDescent="0.3">
      <c r="BB15084" t="s">
        <v>77448</v>
      </c>
    </row>
    <row r="15085" spans="54:54" x14ac:dyDescent="0.3">
      <c r="BB15085" t="s">
        <v>77449</v>
      </c>
    </row>
    <row r="15086" spans="54:54" x14ac:dyDescent="0.3">
      <c r="BB15086" t="s">
        <v>77450</v>
      </c>
    </row>
    <row r="15087" spans="54:54" x14ac:dyDescent="0.3">
      <c r="BB15087" t="s">
        <v>77451</v>
      </c>
    </row>
    <row r="15088" spans="54:54" x14ac:dyDescent="0.3">
      <c r="BB15088" t="s">
        <v>77452</v>
      </c>
    </row>
    <row r="15089" spans="54:54" x14ac:dyDescent="0.3">
      <c r="BB15089" t="s">
        <v>77453</v>
      </c>
    </row>
    <row r="15090" spans="54:54" x14ac:dyDescent="0.3">
      <c r="BB15090" t="s">
        <v>77454</v>
      </c>
    </row>
    <row r="15091" spans="54:54" x14ac:dyDescent="0.3">
      <c r="BB15091" t="s">
        <v>77455</v>
      </c>
    </row>
    <row r="15092" spans="54:54" x14ac:dyDescent="0.3">
      <c r="BB15092" t="s">
        <v>77456</v>
      </c>
    </row>
    <row r="15093" spans="54:54" x14ac:dyDescent="0.3">
      <c r="BB15093" t="s">
        <v>77457</v>
      </c>
    </row>
    <row r="15094" spans="54:54" x14ac:dyDescent="0.3">
      <c r="BB15094" t="s">
        <v>77458</v>
      </c>
    </row>
    <row r="15095" spans="54:54" x14ac:dyDescent="0.3">
      <c r="BB15095" t="s">
        <v>77459</v>
      </c>
    </row>
    <row r="15096" spans="54:54" x14ac:dyDescent="0.3">
      <c r="BB15096" t="s">
        <v>77460</v>
      </c>
    </row>
    <row r="15097" spans="54:54" x14ac:dyDescent="0.3">
      <c r="BB15097" t="s">
        <v>77461</v>
      </c>
    </row>
    <row r="15098" spans="54:54" x14ac:dyDescent="0.3">
      <c r="BB15098" t="s">
        <v>77462</v>
      </c>
    </row>
    <row r="15099" spans="54:54" x14ac:dyDescent="0.3">
      <c r="BB15099" t="s">
        <v>77463</v>
      </c>
    </row>
    <row r="15100" spans="54:54" x14ac:dyDescent="0.3">
      <c r="BB15100" t="s">
        <v>77464</v>
      </c>
    </row>
    <row r="15101" spans="54:54" x14ac:dyDescent="0.3">
      <c r="BB15101" t="s">
        <v>77465</v>
      </c>
    </row>
    <row r="15102" spans="54:54" x14ac:dyDescent="0.3">
      <c r="BB15102" t="s">
        <v>77466</v>
      </c>
    </row>
    <row r="15103" spans="54:54" x14ac:dyDescent="0.3">
      <c r="BB15103" t="s">
        <v>77467</v>
      </c>
    </row>
    <row r="15104" spans="54:54" x14ac:dyDescent="0.3">
      <c r="BB15104" t="s">
        <v>77468</v>
      </c>
    </row>
    <row r="15105" spans="54:54" x14ac:dyDescent="0.3">
      <c r="BB15105" t="s">
        <v>77469</v>
      </c>
    </row>
    <row r="15106" spans="54:54" x14ac:dyDescent="0.3">
      <c r="BB15106" t="s">
        <v>77470</v>
      </c>
    </row>
    <row r="15107" spans="54:54" x14ac:dyDescent="0.3">
      <c r="BB15107" t="s">
        <v>77471</v>
      </c>
    </row>
    <row r="15108" spans="54:54" x14ac:dyDescent="0.3">
      <c r="BB15108" t="s">
        <v>77472</v>
      </c>
    </row>
    <row r="15109" spans="54:54" x14ac:dyDescent="0.3">
      <c r="BB15109" t="s">
        <v>77473</v>
      </c>
    </row>
    <row r="15110" spans="54:54" x14ac:dyDescent="0.3">
      <c r="BB15110" t="s">
        <v>77474</v>
      </c>
    </row>
    <row r="15111" spans="54:54" x14ac:dyDescent="0.3">
      <c r="BB15111" t="s">
        <v>77475</v>
      </c>
    </row>
    <row r="15112" spans="54:54" x14ac:dyDescent="0.3">
      <c r="BB15112" t="s">
        <v>77476</v>
      </c>
    </row>
    <row r="15113" spans="54:54" x14ac:dyDescent="0.3">
      <c r="BB15113" t="s">
        <v>77477</v>
      </c>
    </row>
    <row r="15114" spans="54:54" x14ac:dyDescent="0.3">
      <c r="BB15114" t="s">
        <v>77478</v>
      </c>
    </row>
    <row r="15115" spans="54:54" x14ac:dyDescent="0.3">
      <c r="BB15115" t="s">
        <v>77479</v>
      </c>
    </row>
    <row r="15116" spans="54:54" x14ac:dyDescent="0.3">
      <c r="BB15116" t="s">
        <v>77480</v>
      </c>
    </row>
    <row r="15117" spans="54:54" x14ac:dyDescent="0.3">
      <c r="BB15117" t="s">
        <v>77481</v>
      </c>
    </row>
    <row r="15118" spans="54:54" x14ac:dyDescent="0.3">
      <c r="BB15118" t="s">
        <v>77482</v>
      </c>
    </row>
    <row r="15119" spans="54:54" x14ac:dyDescent="0.3">
      <c r="BB15119" t="s">
        <v>77483</v>
      </c>
    </row>
    <row r="15120" spans="54:54" x14ac:dyDescent="0.3">
      <c r="BB15120" t="s">
        <v>77484</v>
      </c>
    </row>
    <row r="15121" spans="54:54" x14ac:dyDescent="0.3">
      <c r="BB15121" t="s">
        <v>77485</v>
      </c>
    </row>
    <row r="15122" spans="54:54" x14ac:dyDescent="0.3">
      <c r="BB15122" t="s">
        <v>77486</v>
      </c>
    </row>
    <row r="15123" spans="54:54" x14ac:dyDescent="0.3">
      <c r="BB15123" t="s">
        <v>77487</v>
      </c>
    </row>
    <row r="15124" spans="54:54" x14ac:dyDescent="0.3">
      <c r="BB15124" t="s">
        <v>77488</v>
      </c>
    </row>
    <row r="15125" spans="54:54" x14ac:dyDescent="0.3">
      <c r="BB15125" t="s">
        <v>77489</v>
      </c>
    </row>
    <row r="15126" spans="54:54" x14ac:dyDescent="0.3">
      <c r="BB15126" t="s">
        <v>77490</v>
      </c>
    </row>
    <row r="15127" spans="54:54" x14ac:dyDescent="0.3">
      <c r="BB15127" t="s">
        <v>77491</v>
      </c>
    </row>
    <row r="15128" spans="54:54" x14ac:dyDescent="0.3">
      <c r="BB15128" t="s">
        <v>77492</v>
      </c>
    </row>
    <row r="15129" spans="54:54" x14ac:dyDescent="0.3">
      <c r="BB15129" t="s">
        <v>77493</v>
      </c>
    </row>
    <row r="15130" spans="54:54" x14ac:dyDescent="0.3">
      <c r="BB15130" t="s">
        <v>77494</v>
      </c>
    </row>
    <row r="15131" spans="54:54" x14ac:dyDescent="0.3">
      <c r="BB15131" t="s">
        <v>77495</v>
      </c>
    </row>
    <row r="15132" spans="54:54" x14ac:dyDescent="0.3">
      <c r="BB15132" t="s">
        <v>77496</v>
      </c>
    </row>
    <row r="15133" spans="54:54" x14ac:dyDescent="0.3">
      <c r="BB15133" t="s">
        <v>77497</v>
      </c>
    </row>
    <row r="15134" spans="54:54" x14ac:dyDescent="0.3">
      <c r="BB15134" t="s">
        <v>77498</v>
      </c>
    </row>
    <row r="15135" spans="54:54" x14ac:dyDescent="0.3">
      <c r="BB15135" t="s">
        <v>77499</v>
      </c>
    </row>
    <row r="15136" spans="54:54" x14ac:dyDescent="0.3">
      <c r="BB15136" t="s">
        <v>77500</v>
      </c>
    </row>
    <row r="15137" spans="54:54" x14ac:dyDescent="0.3">
      <c r="BB15137" t="s">
        <v>77501</v>
      </c>
    </row>
    <row r="15138" spans="54:54" x14ac:dyDescent="0.3">
      <c r="BB15138" t="s">
        <v>77502</v>
      </c>
    </row>
    <row r="15139" spans="54:54" x14ac:dyDescent="0.3">
      <c r="BB15139" t="s">
        <v>77503</v>
      </c>
    </row>
    <row r="15140" spans="54:54" x14ac:dyDescent="0.3">
      <c r="BB15140" t="s">
        <v>77504</v>
      </c>
    </row>
    <row r="15141" spans="54:54" x14ac:dyDescent="0.3">
      <c r="BB15141" t="s">
        <v>77505</v>
      </c>
    </row>
    <row r="15142" spans="54:54" x14ac:dyDescent="0.3">
      <c r="BB15142" t="s">
        <v>77506</v>
      </c>
    </row>
    <row r="15143" spans="54:54" x14ac:dyDescent="0.3">
      <c r="BB15143" t="s">
        <v>77507</v>
      </c>
    </row>
    <row r="15144" spans="54:54" x14ac:dyDescent="0.3">
      <c r="BB15144" t="s">
        <v>77508</v>
      </c>
    </row>
    <row r="15145" spans="54:54" x14ac:dyDescent="0.3">
      <c r="BB15145" t="s">
        <v>77509</v>
      </c>
    </row>
    <row r="15146" spans="54:54" x14ac:dyDescent="0.3">
      <c r="BB15146" t="s">
        <v>77510</v>
      </c>
    </row>
    <row r="15147" spans="54:54" x14ac:dyDescent="0.3">
      <c r="BB15147" t="s">
        <v>77511</v>
      </c>
    </row>
    <row r="15148" spans="54:54" x14ac:dyDescent="0.3">
      <c r="BB15148" t="s">
        <v>77512</v>
      </c>
    </row>
    <row r="15149" spans="54:54" x14ac:dyDescent="0.3">
      <c r="BB15149" t="s">
        <v>77513</v>
      </c>
    </row>
    <row r="15150" spans="54:54" x14ac:dyDescent="0.3">
      <c r="BB15150" t="s">
        <v>77514</v>
      </c>
    </row>
    <row r="15151" spans="54:54" x14ac:dyDescent="0.3">
      <c r="BB15151" t="s">
        <v>77515</v>
      </c>
    </row>
    <row r="15152" spans="54:54" x14ac:dyDescent="0.3">
      <c r="BB15152" t="s">
        <v>77516</v>
      </c>
    </row>
    <row r="15153" spans="54:54" x14ac:dyDescent="0.3">
      <c r="BB15153" t="s">
        <v>77517</v>
      </c>
    </row>
    <row r="15154" spans="54:54" x14ac:dyDescent="0.3">
      <c r="BB15154" t="s">
        <v>77518</v>
      </c>
    </row>
    <row r="15155" spans="54:54" x14ac:dyDescent="0.3">
      <c r="BB15155" t="s">
        <v>77519</v>
      </c>
    </row>
    <row r="15156" spans="54:54" x14ac:dyDescent="0.3">
      <c r="BB15156" t="s">
        <v>77520</v>
      </c>
    </row>
    <row r="15157" spans="54:54" x14ac:dyDescent="0.3">
      <c r="BB15157" t="s">
        <v>77521</v>
      </c>
    </row>
    <row r="15158" spans="54:54" x14ac:dyDescent="0.3">
      <c r="BB15158" t="s">
        <v>77522</v>
      </c>
    </row>
    <row r="15159" spans="54:54" x14ac:dyDescent="0.3">
      <c r="BB15159" t="s">
        <v>77523</v>
      </c>
    </row>
    <row r="15160" spans="54:54" x14ac:dyDescent="0.3">
      <c r="BB15160" t="s">
        <v>77524</v>
      </c>
    </row>
    <row r="15161" spans="54:54" x14ac:dyDescent="0.3">
      <c r="BB15161" t="s">
        <v>21802</v>
      </c>
    </row>
    <row r="15162" spans="54:54" x14ac:dyDescent="0.3">
      <c r="BB15162" t="s">
        <v>77525</v>
      </c>
    </row>
    <row r="15163" spans="54:54" x14ac:dyDescent="0.3">
      <c r="BB15163" t="s">
        <v>77526</v>
      </c>
    </row>
    <row r="15164" spans="54:54" x14ac:dyDescent="0.3">
      <c r="BB15164" t="s">
        <v>77527</v>
      </c>
    </row>
    <row r="15165" spans="54:54" x14ac:dyDescent="0.3">
      <c r="BB15165" t="s">
        <v>77528</v>
      </c>
    </row>
    <row r="15166" spans="54:54" x14ac:dyDescent="0.3">
      <c r="BB15166" t="s">
        <v>77529</v>
      </c>
    </row>
    <row r="15167" spans="54:54" x14ac:dyDescent="0.3">
      <c r="BB15167" t="s">
        <v>77530</v>
      </c>
    </row>
    <row r="15168" spans="54:54" x14ac:dyDescent="0.3">
      <c r="BB15168" t="s">
        <v>77531</v>
      </c>
    </row>
    <row r="15169" spans="54:54" x14ac:dyDescent="0.3">
      <c r="BB15169" t="s">
        <v>77532</v>
      </c>
    </row>
    <row r="15170" spans="54:54" x14ac:dyDescent="0.3">
      <c r="BB15170" t="s">
        <v>77533</v>
      </c>
    </row>
    <row r="15171" spans="54:54" x14ac:dyDescent="0.3">
      <c r="BB15171" t="s">
        <v>77534</v>
      </c>
    </row>
    <row r="15172" spans="54:54" x14ac:dyDescent="0.3">
      <c r="BB15172" t="s">
        <v>77535</v>
      </c>
    </row>
    <row r="15173" spans="54:54" x14ac:dyDescent="0.3">
      <c r="BB15173" t="s">
        <v>77536</v>
      </c>
    </row>
    <row r="15174" spans="54:54" x14ac:dyDescent="0.3">
      <c r="BB15174" t="s">
        <v>77537</v>
      </c>
    </row>
    <row r="15175" spans="54:54" x14ac:dyDescent="0.3">
      <c r="BB15175" t="s">
        <v>77538</v>
      </c>
    </row>
    <row r="15176" spans="54:54" x14ac:dyDescent="0.3">
      <c r="BB15176" t="s">
        <v>77539</v>
      </c>
    </row>
    <row r="15177" spans="54:54" x14ac:dyDescent="0.3">
      <c r="BB15177" t="s">
        <v>77540</v>
      </c>
    </row>
    <row r="15178" spans="54:54" x14ac:dyDescent="0.3">
      <c r="BB15178" t="s">
        <v>77541</v>
      </c>
    </row>
    <row r="15179" spans="54:54" x14ac:dyDescent="0.3">
      <c r="BB15179" t="s">
        <v>77542</v>
      </c>
    </row>
    <row r="15180" spans="54:54" x14ac:dyDescent="0.3">
      <c r="BB15180" t="s">
        <v>77543</v>
      </c>
    </row>
    <row r="15181" spans="54:54" x14ac:dyDescent="0.3">
      <c r="BB15181" t="s">
        <v>77544</v>
      </c>
    </row>
    <row r="15182" spans="54:54" x14ac:dyDescent="0.3">
      <c r="BB15182" t="s">
        <v>77545</v>
      </c>
    </row>
    <row r="15183" spans="54:54" x14ac:dyDescent="0.3">
      <c r="BB15183" t="s">
        <v>77546</v>
      </c>
    </row>
    <row r="15184" spans="54:54" x14ac:dyDescent="0.3">
      <c r="BB15184" t="s">
        <v>77547</v>
      </c>
    </row>
    <row r="15185" spans="54:54" x14ac:dyDescent="0.3">
      <c r="BB15185" t="s">
        <v>77548</v>
      </c>
    </row>
    <row r="15186" spans="54:54" x14ac:dyDescent="0.3">
      <c r="BB15186" t="s">
        <v>77549</v>
      </c>
    </row>
    <row r="15187" spans="54:54" x14ac:dyDescent="0.3">
      <c r="BB15187" t="s">
        <v>77550</v>
      </c>
    </row>
    <row r="15188" spans="54:54" x14ac:dyDescent="0.3">
      <c r="BB15188" t="s">
        <v>77551</v>
      </c>
    </row>
    <row r="15189" spans="54:54" x14ac:dyDescent="0.3">
      <c r="BB15189" t="s">
        <v>77552</v>
      </c>
    </row>
    <row r="15190" spans="54:54" x14ac:dyDescent="0.3">
      <c r="BB15190" t="s">
        <v>77553</v>
      </c>
    </row>
    <row r="15191" spans="54:54" x14ac:dyDescent="0.3">
      <c r="BB15191" t="s">
        <v>77554</v>
      </c>
    </row>
    <row r="15192" spans="54:54" x14ac:dyDescent="0.3">
      <c r="BB15192" t="s">
        <v>77555</v>
      </c>
    </row>
    <row r="15193" spans="54:54" x14ac:dyDescent="0.3">
      <c r="BB15193" t="s">
        <v>77556</v>
      </c>
    </row>
    <row r="15194" spans="54:54" x14ac:dyDescent="0.3">
      <c r="BB15194" t="s">
        <v>77557</v>
      </c>
    </row>
    <row r="15195" spans="54:54" x14ac:dyDescent="0.3">
      <c r="BB15195" t="s">
        <v>77558</v>
      </c>
    </row>
    <row r="15196" spans="54:54" x14ac:dyDescent="0.3">
      <c r="BB15196" t="s">
        <v>77559</v>
      </c>
    </row>
    <row r="15197" spans="54:54" x14ac:dyDescent="0.3">
      <c r="BB15197" t="s">
        <v>77560</v>
      </c>
    </row>
    <row r="15198" spans="54:54" x14ac:dyDescent="0.3">
      <c r="BB15198" t="s">
        <v>77561</v>
      </c>
    </row>
    <row r="15199" spans="54:54" x14ac:dyDescent="0.3">
      <c r="BB15199" t="s">
        <v>77562</v>
      </c>
    </row>
    <row r="15200" spans="54:54" x14ac:dyDescent="0.3">
      <c r="BB15200" t="s">
        <v>77563</v>
      </c>
    </row>
    <row r="15201" spans="54:54" x14ac:dyDescent="0.3">
      <c r="BB15201" t="s">
        <v>77564</v>
      </c>
    </row>
    <row r="15202" spans="54:54" x14ac:dyDescent="0.3">
      <c r="BB15202" t="s">
        <v>77565</v>
      </c>
    </row>
    <row r="15203" spans="54:54" x14ac:dyDescent="0.3">
      <c r="BB15203" t="s">
        <v>77566</v>
      </c>
    </row>
    <row r="15204" spans="54:54" x14ac:dyDescent="0.3">
      <c r="BB15204" t="s">
        <v>77567</v>
      </c>
    </row>
    <row r="15205" spans="54:54" x14ac:dyDescent="0.3">
      <c r="BB15205" t="s">
        <v>77568</v>
      </c>
    </row>
    <row r="15206" spans="54:54" x14ac:dyDescent="0.3">
      <c r="BB15206" t="s">
        <v>77569</v>
      </c>
    </row>
    <row r="15207" spans="54:54" x14ac:dyDescent="0.3">
      <c r="BB15207" t="s">
        <v>77570</v>
      </c>
    </row>
    <row r="15208" spans="54:54" x14ac:dyDescent="0.3">
      <c r="BB15208" t="s">
        <v>77571</v>
      </c>
    </row>
    <row r="15209" spans="54:54" x14ac:dyDescent="0.3">
      <c r="BB15209" t="s">
        <v>77572</v>
      </c>
    </row>
    <row r="15210" spans="54:54" x14ac:dyDescent="0.3">
      <c r="BB15210" t="s">
        <v>77573</v>
      </c>
    </row>
    <row r="15211" spans="54:54" x14ac:dyDescent="0.3">
      <c r="BB15211" t="s">
        <v>77574</v>
      </c>
    </row>
    <row r="15212" spans="54:54" x14ac:dyDescent="0.3">
      <c r="BB15212" t="s">
        <v>77575</v>
      </c>
    </row>
    <row r="15213" spans="54:54" x14ac:dyDescent="0.3">
      <c r="BB15213" t="s">
        <v>77576</v>
      </c>
    </row>
    <row r="15214" spans="54:54" x14ac:dyDescent="0.3">
      <c r="BB15214" t="s">
        <v>77577</v>
      </c>
    </row>
    <row r="15215" spans="54:54" x14ac:dyDescent="0.3">
      <c r="BB15215" t="s">
        <v>77578</v>
      </c>
    </row>
    <row r="15216" spans="54:54" x14ac:dyDescent="0.3">
      <c r="BB15216" t="s">
        <v>77579</v>
      </c>
    </row>
    <row r="15217" spans="54:54" x14ac:dyDescent="0.3">
      <c r="BB15217" t="s">
        <v>77580</v>
      </c>
    </row>
    <row r="15218" spans="54:54" x14ac:dyDescent="0.3">
      <c r="BB15218" t="s">
        <v>77581</v>
      </c>
    </row>
    <row r="15219" spans="54:54" x14ac:dyDescent="0.3">
      <c r="BB15219" t="s">
        <v>77582</v>
      </c>
    </row>
    <row r="15220" spans="54:54" x14ac:dyDescent="0.3">
      <c r="BB15220" t="s">
        <v>77583</v>
      </c>
    </row>
    <row r="15221" spans="54:54" x14ac:dyDescent="0.3">
      <c r="BB15221" t="s">
        <v>77584</v>
      </c>
    </row>
    <row r="15222" spans="54:54" x14ac:dyDescent="0.3">
      <c r="BB15222" t="s">
        <v>77585</v>
      </c>
    </row>
    <row r="15223" spans="54:54" x14ac:dyDescent="0.3">
      <c r="BB15223" t="s">
        <v>77586</v>
      </c>
    </row>
    <row r="15224" spans="54:54" x14ac:dyDescent="0.3">
      <c r="BB15224" t="s">
        <v>77587</v>
      </c>
    </row>
    <row r="15225" spans="54:54" x14ac:dyDescent="0.3">
      <c r="BB15225" t="s">
        <v>77588</v>
      </c>
    </row>
    <row r="15226" spans="54:54" x14ac:dyDescent="0.3">
      <c r="BB15226" t="s">
        <v>77589</v>
      </c>
    </row>
    <row r="15227" spans="54:54" x14ac:dyDescent="0.3">
      <c r="BB15227" t="s">
        <v>77590</v>
      </c>
    </row>
    <row r="15228" spans="54:54" x14ac:dyDescent="0.3">
      <c r="BB15228" t="s">
        <v>77591</v>
      </c>
    </row>
    <row r="15229" spans="54:54" x14ac:dyDescent="0.3">
      <c r="BB15229" t="s">
        <v>77592</v>
      </c>
    </row>
    <row r="15230" spans="54:54" x14ac:dyDescent="0.3">
      <c r="BB15230" t="s">
        <v>77593</v>
      </c>
    </row>
    <row r="15231" spans="54:54" x14ac:dyDescent="0.3">
      <c r="BB15231" t="s">
        <v>77594</v>
      </c>
    </row>
    <row r="15232" spans="54:54" x14ac:dyDescent="0.3">
      <c r="BB15232" t="s">
        <v>77595</v>
      </c>
    </row>
    <row r="15233" spans="54:54" x14ac:dyDescent="0.3">
      <c r="BB15233" t="s">
        <v>77596</v>
      </c>
    </row>
    <row r="15234" spans="54:54" x14ac:dyDescent="0.3">
      <c r="BB15234" t="s">
        <v>77597</v>
      </c>
    </row>
    <row r="15235" spans="54:54" x14ac:dyDescent="0.3">
      <c r="BB15235" t="s">
        <v>77598</v>
      </c>
    </row>
    <row r="15236" spans="54:54" x14ac:dyDescent="0.3">
      <c r="BB15236" t="s">
        <v>77599</v>
      </c>
    </row>
    <row r="15237" spans="54:54" x14ac:dyDescent="0.3">
      <c r="BB15237" t="s">
        <v>77600</v>
      </c>
    </row>
    <row r="15238" spans="54:54" x14ac:dyDescent="0.3">
      <c r="BB15238" t="s">
        <v>77601</v>
      </c>
    </row>
    <row r="15239" spans="54:54" x14ac:dyDescent="0.3">
      <c r="BB15239" t="s">
        <v>77602</v>
      </c>
    </row>
    <row r="15240" spans="54:54" x14ac:dyDescent="0.3">
      <c r="BB15240" t="s">
        <v>77603</v>
      </c>
    </row>
    <row r="15241" spans="54:54" x14ac:dyDescent="0.3">
      <c r="BB15241" t="s">
        <v>77604</v>
      </c>
    </row>
    <row r="15242" spans="54:54" x14ac:dyDescent="0.3">
      <c r="BB15242" t="s">
        <v>77605</v>
      </c>
    </row>
    <row r="15243" spans="54:54" x14ac:dyDescent="0.3">
      <c r="BB15243" t="s">
        <v>77606</v>
      </c>
    </row>
    <row r="15244" spans="54:54" x14ac:dyDescent="0.3">
      <c r="BB15244" t="s">
        <v>77607</v>
      </c>
    </row>
    <row r="15245" spans="54:54" x14ac:dyDescent="0.3">
      <c r="BB15245" t="s">
        <v>77608</v>
      </c>
    </row>
    <row r="15246" spans="54:54" x14ac:dyDescent="0.3">
      <c r="BB15246" t="s">
        <v>77609</v>
      </c>
    </row>
    <row r="15247" spans="54:54" x14ac:dyDescent="0.3">
      <c r="BB15247" t="s">
        <v>77610</v>
      </c>
    </row>
    <row r="15248" spans="54:54" x14ac:dyDescent="0.3">
      <c r="BB15248" t="s">
        <v>77611</v>
      </c>
    </row>
    <row r="15249" spans="54:54" x14ac:dyDescent="0.3">
      <c r="BB15249" t="s">
        <v>77612</v>
      </c>
    </row>
    <row r="15250" spans="54:54" x14ac:dyDescent="0.3">
      <c r="BB15250" t="s">
        <v>77613</v>
      </c>
    </row>
    <row r="15251" spans="54:54" x14ac:dyDescent="0.3">
      <c r="BB15251" t="s">
        <v>77614</v>
      </c>
    </row>
    <row r="15252" spans="54:54" x14ac:dyDescent="0.3">
      <c r="BB15252" t="s">
        <v>77615</v>
      </c>
    </row>
    <row r="15253" spans="54:54" x14ac:dyDescent="0.3">
      <c r="BB15253" t="s">
        <v>77616</v>
      </c>
    </row>
    <row r="15254" spans="54:54" x14ac:dyDescent="0.3">
      <c r="BB15254" t="s">
        <v>77617</v>
      </c>
    </row>
    <row r="15255" spans="54:54" x14ac:dyDescent="0.3">
      <c r="BB15255" t="s">
        <v>77618</v>
      </c>
    </row>
    <row r="15256" spans="54:54" x14ac:dyDescent="0.3">
      <c r="BB15256" t="s">
        <v>77619</v>
      </c>
    </row>
    <row r="15257" spans="54:54" x14ac:dyDescent="0.3">
      <c r="BB15257" t="s">
        <v>77620</v>
      </c>
    </row>
    <row r="15258" spans="54:54" x14ac:dyDescent="0.3">
      <c r="BB15258" t="s">
        <v>77621</v>
      </c>
    </row>
    <row r="15259" spans="54:54" x14ac:dyDescent="0.3">
      <c r="BB15259" t="s">
        <v>77622</v>
      </c>
    </row>
    <row r="15260" spans="54:54" x14ac:dyDescent="0.3">
      <c r="BB15260" t="s">
        <v>77623</v>
      </c>
    </row>
    <row r="15261" spans="54:54" x14ac:dyDescent="0.3">
      <c r="BB15261" t="s">
        <v>77624</v>
      </c>
    </row>
    <row r="15262" spans="54:54" x14ac:dyDescent="0.3">
      <c r="BB15262" t="s">
        <v>77625</v>
      </c>
    </row>
    <row r="15263" spans="54:54" x14ac:dyDescent="0.3">
      <c r="BB15263" t="s">
        <v>77626</v>
      </c>
    </row>
    <row r="15264" spans="54:54" x14ac:dyDescent="0.3">
      <c r="BB15264" t="s">
        <v>77627</v>
      </c>
    </row>
    <row r="15265" spans="54:54" x14ac:dyDescent="0.3">
      <c r="BB15265" t="s">
        <v>77628</v>
      </c>
    </row>
    <row r="15266" spans="54:54" x14ac:dyDescent="0.3">
      <c r="BB15266" t="s">
        <v>77629</v>
      </c>
    </row>
    <row r="15267" spans="54:54" x14ac:dyDescent="0.3">
      <c r="BB15267" t="s">
        <v>77630</v>
      </c>
    </row>
    <row r="15268" spans="54:54" x14ac:dyDescent="0.3">
      <c r="BB15268" t="s">
        <v>77631</v>
      </c>
    </row>
    <row r="15269" spans="54:54" x14ac:dyDescent="0.3">
      <c r="BB15269" t="s">
        <v>77632</v>
      </c>
    </row>
    <row r="15270" spans="54:54" x14ac:dyDescent="0.3">
      <c r="BB15270" t="s">
        <v>77633</v>
      </c>
    </row>
    <row r="15271" spans="54:54" x14ac:dyDescent="0.3">
      <c r="BB15271" t="s">
        <v>77634</v>
      </c>
    </row>
    <row r="15272" spans="54:54" x14ac:dyDescent="0.3">
      <c r="BB15272" t="s">
        <v>77635</v>
      </c>
    </row>
    <row r="15273" spans="54:54" x14ac:dyDescent="0.3">
      <c r="BB15273" t="s">
        <v>77636</v>
      </c>
    </row>
    <row r="15274" spans="54:54" x14ac:dyDescent="0.3">
      <c r="BB15274" t="s">
        <v>77637</v>
      </c>
    </row>
    <row r="15275" spans="54:54" x14ac:dyDescent="0.3">
      <c r="BB15275" t="s">
        <v>77638</v>
      </c>
    </row>
    <row r="15276" spans="54:54" x14ac:dyDescent="0.3">
      <c r="BB15276" t="s">
        <v>77639</v>
      </c>
    </row>
    <row r="15277" spans="54:54" x14ac:dyDescent="0.3">
      <c r="BB15277" t="s">
        <v>77640</v>
      </c>
    </row>
    <row r="15278" spans="54:54" x14ac:dyDescent="0.3">
      <c r="BB15278" t="s">
        <v>77641</v>
      </c>
    </row>
    <row r="15279" spans="54:54" x14ac:dyDescent="0.3">
      <c r="BB15279" t="s">
        <v>77642</v>
      </c>
    </row>
    <row r="15280" spans="54:54" x14ac:dyDescent="0.3">
      <c r="BB15280" t="s">
        <v>77643</v>
      </c>
    </row>
    <row r="15281" spans="54:54" x14ac:dyDescent="0.3">
      <c r="BB15281" t="s">
        <v>77644</v>
      </c>
    </row>
    <row r="15282" spans="54:54" x14ac:dyDescent="0.3">
      <c r="BB15282" t="s">
        <v>77645</v>
      </c>
    </row>
    <row r="15283" spans="54:54" x14ac:dyDescent="0.3">
      <c r="BB15283" t="s">
        <v>77646</v>
      </c>
    </row>
    <row r="15284" spans="54:54" x14ac:dyDescent="0.3">
      <c r="BB15284" t="s">
        <v>77647</v>
      </c>
    </row>
    <row r="15285" spans="54:54" x14ac:dyDescent="0.3">
      <c r="BB15285" t="s">
        <v>77648</v>
      </c>
    </row>
    <row r="15286" spans="54:54" x14ac:dyDescent="0.3">
      <c r="BB15286" t="s">
        <v>77649</v>
      </c>
    </row>
    <row r="15287" spans="54:54" x14ac:dyDescent="0.3">
      <c r="BB15287" t="s">
        <v>77650</v>
      </c>
    </row>
    <row r="15288" spans="54:54" x14ac:dyDescent="0.3">
      <c r="BB15288" t="s">
        <v>77651</v>
      </c>
    </row>
    <row r="15289" spans="54:54" x14ac:dyDescent="0.3">
      <c r="BB15289" t="s">
        <v>77652</v>
      </c>
    </row>
    <row r="15290" spans="54:54" x14ac:dyDescent="0.3">
      <c r="BB15290" t="s">
        <v>77653</v>
      </c>
    </row>
    <row r="15291" spans="54:54" x14ac:dyDescent="0.3">
      <c r="BB15291" t="s">
        <v>77654</v>
      </c>
    </row>
    <row r="15292" spans="54:54" x14ac:dyDescent="0.3">
      <c r="BB15292" t="s">
        <v>77655</v>
      </c>
    </row>
    <row r="15293" spans="54:54" x14ac:dyDescent="0.3">
      <c r="BB15293" t="s">
        <v>77656</v>
      </c>
    </row>
    <row r="15294" spans="54:54" x14ac:dyDescent="0.3">
      <c r="BB15294" t="s">
        <v>77657</v>
      </c>
    </row>
    <row r="15295" spans="54:54" x14ac:dyDescent="0.3">
      <c r="BB15295" t="s">
        <v>77658</v>
      </c>
    </row>
    <row r="15296" spans="54:54" x14ac:dyDescent="0.3">
      <c r="BB15296" t="s">
        <v>77659</v>
      </c>
    </row>
    <row r="15297" spans="54:54" x14ac:dyDescent="0.3">
      <c r="BB15297" t="s">
        <v>77660</v>
      </c>
    </row>
    <row r="15298" spans="54:54" x14ac:dyDescent="0.3">
      <c r="BB15298" t="s">
        <v>77661</v>
      </c>
    </row>
    <row r="15299" spans="54:54" x14ac:dyDescent="0.3">
      <c r="BB15299" t="s">
        <v>77662</v>
      </c>
    </row>
    <row r="15300" spans="54:54" x14ac:dyDescent="0.3">
      <c r="BB15300" t="s">
        <v>77663</v>
      </c>
    </row>
    <row r="15301" spans="54:54" x14ac:dyDescent="0.3">
      <c r="BB15301" t="s">
        <v>77664</v>
      </c>
    </row>
    <row r="15302" spans="54:54" x14ac:dyDescent="0.3">
      <c r="BB15302" t="s">
        <v>77665</v>
      </c>
    </row>
    <row r="15303" spans="54:54" x14ac:dyDescent="0.3">
      <c r="BB15303" t="s">
        <v>77666</v>
      </c>
    </row>
    <row r="15304" spans="54:54" x14ac:dyDescent="0.3">
      <c r="BB15304" t="s">
        <v>77667</v>
      </c>
    </row>
    <row r="15305" spans="54:54" x14ac:dyDescent="0.3">
      <c r="BB15305" t="s">
        <v>77668</v>
      </c>
    </row>
    <row r="15306" spans="54:54" x14ac:dyDescent="0.3">
      <c r="BB15306" t="s">
        <v>77669</v>
      </c>
    </row>
    <row r="15307" spans="54:54" x14ac:dyDescent="0.3">
      <c r="BB15307" t="s">
        <v>77670</v>
      </c>
    </row>
    <row r="15308" spans="54:54" x14ac:dyDescent="0.3">
      <c r="BB15308" t="s">
        <v>77671</v>
      </c>
    </row>
    <row r="15309" spans="54:54" x14ac:dyDescent="0.3">
      <c r="BB15309" t="s">
        <v>77672</v>
      </c>
    </row>
    <row r="15310" spans="54:54" x14ac:dyDescent="0.3">
      <c r="BB15310" t="s">
        <v>77673</v>
      </c>
    </row>
    <row r="15311" spans="54:54" x14ac:dyDescent="0.3">
      <c r="BB15311" t="s">
        <v>77674</v>
      </c>
    </row>
    <row r="15312" spans="54:54" x14ac:dyDescent="0.3">
      <c r="BB15312" t="s">
        <v>77675</v>
      </c>
    </row>
    <row r="15313" spans="54:54" x14ac:dyDescent="0.3">
      <c r="BB15313" t="s">
        <v>77676</v>
      </c>
    </row>
    <row r="15314" spans="54:54" x14ac:dyDescent="0.3">
      <c r="BB15314" t="s">
        <v>77677</v>
      </c>
    </row>
    <row r="15315" spans="54:54" x14ac:dyDescent="0.3">
      <c r="BB15315" t="s">
        <v>77678</v>
      </c>
    </row>
    <row r="15316" spans="54:54" x14ac:dyDescent="0.3">
      <c r="BB15316" t="s">
        <v>77679</v>
      </c>
    </row>
    <row r="15317" spans="54:54" x14ac:dyDescent="0.3">
      <c r="BB15317" t="s">
        <v>77680</v>
      </c>
    </row>
    <row r="15318" spans="54:54" x14ac:dyDescent="0.3">
      <c r="BB15318" t="s">
        <v>77681</v>
      </c>
    </row>
    <row r="15319" spans="54:54" x14ac:dyDescent="0.3">
      <c r="BB15319" t="s">
        <v>77682</v>
      </c>
    </row>
    <row r="15320" spans="54:54" x14ac:dyDescent="0.3">
      <c r="BB15320" t="s">
        <v>77683</v>
      </c>
    </row>
    <row r="15321" spans="54:54" x14ac:dyDescent="0.3">
      <c r="BB15321" t="s">
        <v>77684</v>
      </c>
    </row>
    <row r="15322" spans="54:54" x14ac:dyDescent="0.3">
      <c r="BB15322" t="s">
        <v>77685</v>
      </c>
    </row>
    <row r="15323" spans="54:54" x14ac:dyDescent="0.3">
      <c r="BB15323" t="s">
        <v>77686</v>
      </c>
    </row>
    <row r="15324" spans="54:54" x14ac:dyDescent="0.3">
      <c r="BB15324" t="s">
        <v>77687</v>
      </c>
    </row>
    <row r="15325" spans="54:54" x14ac:dyDescent="0.3">
      <c r="BB15325" t="s">
        <v>77688</v>
      </c>
    </row>
    <row r="15326" spans="54:54" x14ac:dyDescent="0.3">
      <c r="BB15326" t="s">
        <v>77689</v>
      </c>
    </row>
    <row r="15327" spans="54:54" x14ac:dyDescent="0.3">
      <c r="BB15327" t="s">
        <v>77690</v>
      </c>
    </row>
    <row r="15328" spans="54:54" x14ac:dyDescent="0.3">
      <c r="BB15328" t="s">
        <v>77691</v>
      </c>
    </row>
    <row r="15329" spans="54:54" x14ac:dyDescent="0.3">
      <c r="BB15329" t="s">
        <v>77692</v>
      </c>
    </row>
    <row r="15330" spans="54:54" x14ac:dyDescent="0.3">
      <c r="BB15330" t="s">
        <v>77693</v>
      </c>
    </row>
    <row r="15331" spans="54:54" x14ac:dyDescent="0.3">
      <c r="BB15331" t="s">
        <v>77694</v>
      </c>
    </row>
    <row r="15332" spans="54:54" x14ac:dyDescent="0.3">
      <c r="BB15332" t="s">
        <v>77695</v>
      </c>
    </row>
    <row r="15333" spans="54:54" x14ac:dyDescent="0.3">
      <c r="BB15333" t="s">
        <v>77696</v>
      </c>
    </row>
    <row r="15334" spans="54:54" x14ac:dyDescent="0.3">
      <c r="BB15334" t="s">
        <v>77697</v>
      </c>
    </row>
    <row r="15335" spans="54:54" x14ac:dyDescent="0.3">
      <c r="BB15335" t="s">
        <v>77698</v>
      </c>
    </row>
    <row r="15336" spans="54:54" x14ac:dyDescent="0.3">
      <c r="BB15336" t="s">
        <v>77699</v>
      </c>
    </row>
    <row r="15337" spans="54:54" x14ac:dyDescent="0.3">
      <c r="BB15337" t="s">
        <v>77700</v>
      </c>
    </row>
    <row r="15338" spans="54:54" x14ac:dyDescent="0.3">
      <c r="BB15338" t="s">
        <v>77701</v>
      </c>
    </row>
    <row r="15339" spans="54:54" x14ac:dyDescent="0.3">
      <c r="BB15339" t="s">
        <v>77702</v>
      </c>
    </row>
    <row r="15340" spans="54:54" x14ac:dyDescent="0.3">
      <c r="BB15340" t="s">
        <v>77703</v>
      </c>
    </row>
    <row r="15341" spans="54:54" x14ac:dyDescent="0.3">
      <c r="BB15341" t="s">
        <v>77704</v>
      </c>
    </row>
    <row r="15342" spans="54:54" x14ac:dyDescent="0.3">
      <c r="BB15342" t="s">
        <v>77705</v>
      </c>
    </row>
    <row r="15343" spans="54:54" x14ac:dyDescent="0.3">
      <c r="BB15343" t="s">
        <v>77706</v>
      </c>
    </row>
    <row r="15344" spans="54:54" x14ac:dyDescent="0.3">
      <c r="BB15344" t="s">
        <v>77707</v>
      </c>
    </row>
    <row r="15345" spans="54:54" x14ac:dyDescent="0.3">
      <c r="BB15345" t="s">
        <v>77708</v>
      </c>
    </row>
    <row r="15346" spans="54:54" x14ac:dyDescent="0.3">
      <c r="BB15346" t="s">
        <v>77709</v>
      </c>
    </row>
    <row r="15347" spans="54:54" x14ac:dyDescent="0.3">
      <c r="BB15347" t="s">
        <v>77710</v>
      </c>
    </row>
    <row r="15348" spans="54:54" x14ac:dyDescent="0.3">
      <c r="BB15348" t="s">
        <v>77711</v>
      </c>
    </row>
    <row r="15349" spans="54:54" x14ac:dyDescent="0.3">
      <c r="BB15349" t="s">
        <v>77712</v>
      </c>
    </row>
    <row r="15350" spans="54:54" x14ac:dyDescent="0.3">
      <c r="BB15350" t="s">
        <v>77713</v>
      </c>
    </row>
    <row r="15351" spans="54:54" x14ac:dyDescent="0.3">
      <c r="BB15351" t="s">
        <v>77714</v>
      </c>
    </row>
    <row r="15352" spans="54:54" x14ac:dyDescent="0.3">
      <c r="BB15352" t="s">
        <v>77715</v>
      </c>
    </row>
    <row r="15353" spans="54:54" x14ac:dyDescent="0.3">
      <c r="BB15353" t="s">
        <v>77716</v>
      </c>
    </row>
    <row r="15354" spans="54:54" x14ac:dyDescent="0.3">
      <c r="BB15354" t="s">
        <v>77717</v>
      </c>
    </row>
    <row r="15355" spans="54:54" x14ac:dyDescent="0.3">
      <c r="BB15355" t="s">
        <v>77718</v>
      </c>
    </row>
    <row r="15356" spans="54:54" x14ac:dyDescent="0.3">
      <c r="BB15356" t="s">
        <v>77719</v>
      </c>
    </row>
    <row r="15357" spans="54:54" x14ac:dyDescent="0.3">
      <c r="BB15357" t="s">
        <v>77720</v>
      </c>
    </row>
    <row r="15358" spans="54:54" x14ac:dyDescent="0.3">
      <c r="BB15358" t="s">
        <v>77721</v>
      </c>
    </row>
    <row r="15359" spans="54:54" x14ac:dyDescent="0.3">
      <c r="BB15359" t="s">
        <v>77722</v>
      </c>
    </row>
    <row r="15360" spans="54:54" x14ac:dyDescent="0.3">
      <c r="BB15360" t="s">
        <v>77723</v>
      </c>
    </row>
    <row r="15361" spans="54:54" x14ac:dyDescent="0.3">
      <c r="BB15361" t="s">
        <v>77724</v>
      </c>
    </row>
    <row r="15362" spans="54:54" x14ac:dyDescent="0.3">
      <c r="BB15362" t="s">
        <v>77725</v>
      </c>
    </row>
    <row r="15363" spans="54:54" x14ac:dyDescent="0.3">
      <c r="BB15363" t="s">
        <v>77726</v>
      </c>
    </row>
    <row r="15364" spans="54:54" x14ac:dyDescent="0.3">
      <c r="BB15364" t="s">
        <v>77727</v>
      </c>
    </row>
    <row r="15365" spans="54:54" x14ac:dyDescent="0.3">
      <c r="BB15365" t="s">
        <v>77728</v>
      </c>
    </row>
    <row r="15366" spans="54:54" x14ac:dyDescent="0.3">
      <c r="BB15366" t="s">
        <v>77729</v>
      </c>
    </row>
    <row r="15367" spans="54:54" x14ac:dyDescent="0.3">
      <c r="BB15367" t="s">
        <v>77730</v>
      </c>
    </row>
    <row r="15368" spans="54:54" x14ac:dyDescent="0.3">
      <c r="BB15368" t="s">
        <v>77731</v>
      </c>
    </row>
    <row r="15369" spans="54:54" x14ac:dyDescent="0.3">
      <c r="BB15369" t="s">
        <v>77732</v>
      </c>
    </row>
    <row r="15370" spans="54:54" x14ac:dyDescent="0.3">
      <c r="BB15370" t="s">
        <v>77733</v>
      </c>
    </row>
    <row r="15371" spans="54:54" x14ac:dyDescent="0.3">
      <c r="BB15371" t="s">
        <v>77734</v>
      </c>
    </row>
    <row r="15372" spans="54:54" x14ac:dyDescent="0.3">
      <c r="BB15372" t="s">
        <v>77735</v>
      </c>
    </row>
    <row r="15373" spans="54:54" x14ac:dyDescent="0.3">
      <c r="BB15373" t="s">
        <v>77736</v>
      </c>
    </row>
    <row r="15374" spans="54:54" x14ac:dyDescent="0.3">
      <c r="BB15374" t="s">
        <v>77737</v>
      </c>
    </row>
    <row r="15375" spans="54:54" x14ac:dyDescent="0.3">
      <c r="BB15375" t="s">
        <v>77738</v>
      </c>
    </row>
    <row r="15376" spans="54:54" x14ac:dyDescent="0.3">
      <c r="BB15376" t="s">
        <v>77739</v>
      </c>
    </row>
    <row r="15377" spans="54:54" x14ac:dyDescent="0.3">
      <c r="BB15377" t="s">
        <v>77740</v>
      </c>
    </row>
    <row r="15378" spans="54:54" x14ac:dyDescent="0.3">
      <c r="BB15378" t="s">
        <v>77741</v>
      </c>
    </row>
    <row r="15379" spans="54:54" x14ac:dyDescent="0.3">
      <c r="BB15379" t="s">
        <v>77742</v>
      </c>
    </row>
    <row r="15380" spans="54:54" x14ac:dyDescent="0.3">
      <c r="BB15380" t="s">
        <v>77743</v>
      </c>
    </row>
    <row r="15381" spans="54:54" x14ac:dyDescent="0.3">
      <c r="BB15381" t="s">
        <v>77744</v>
      </c>
    </row>
    <row r="15382" spans="54:54" x14ac:dyDescent="0.3">
      <c r="BB15382" t="s">
        <v>77745</v>
      </c>
    </row>
    <row r="15383" spans="54:54" x14ac:dyDescent="0.3">
      <c r="BB15383" t="s">
        <v>77746</v>
      </c>
    </row>
    <row r="15384" spans="54:54" x14ac:dyDescent="0.3">
      <c r="BB15384" t="s">
        <v>77747</v>
      </c>
    </row>
    <row r="15385" spans="54:54" x14ac:dyDescent="0.3">
      <c r="BB15385" t="s">
        <v>77748</v>
      </c>
    </row>
    <row r="15386" spans="54:54" x14ac:dyDescent="0.3">
      <c r="BB15386" t="s">
        <v>77749</v>
      </c>
    </row>
    <row r="15387" spans="54:54" x14ac:dyDescent="0.3">
      <c r="BB15387" t="s">
        <v>77750</v>
      </c>
    </row>
    <row r="15388" spans="54:54" x14ac:dyDescent="0.3">
      <c r="BB15388" t="s">
        <v>77751</v>
      </c>
    </row>
    <row r="15389" spans="54:54" x14ac:dyDescent="0.3">
      <c r="BB15389" t="s">
        <v>77752</v>
      </c>
    </row>
    <row r="15390" spans="54:54" x14ac:dyDescent="0.3">
      <c r="BB15390" t="s">
        <v>77753</v>
      </c>
    </row>
    <row r="15391" spans="54:54" x14ac:dyDescent="0.3">
      <c r="BB15391" t="s">
        <v>77754</v>
      </c>
    </row>
    <row r="15392" spans="54:54" x14ac:dyDescent="0.3">
      <c r="BB15392" t="s">
        <v>77755</v>
      </c>
    </row>
    <row r="15393" spans="54:54" x14ac:dyDescent="0.3">
      <c r="BB15393" t="s">
        <v>1684</v>
      </c>
    </row>
    <row r="15394" spans="54:54" x14ac:dyDescent="0.3">
      <c r="BB15394" t="s">
        <v>77756</v>
      </c>
    </row>
    <row r="15395" spans="54:54" x14ac:dyDescent="0.3">
      <c r="BB15395" t="s">
        <v>77757</v>
      </c>
    </row>
    <row r="15396" spans="54:54" x14ac:dyDescent="0.3">
      <c r="BB15396" t="s">
        <v>77758</v>
      </c>
    </row>
    <row r="15397" spans="54:54" x14ac:dyDescent="0.3">
      <c r="BB15397" t="s">
        <v>77759</v>
      </c>
    </row>
    <row r="15398" spans="54:54" x14ac:dyDescent="0.3">
      <c r="BB15398" t="s">
        <v>77760</v>
      </c>
    </row>
    <row r="15399" spans="54:54" x14ac:dyDescent="0.3">
      <c r="BB15399" t="s">
        <v>77761</v>
      </c>
    </row>
    <row r="15400" spans="54:54" x14ac:dyDescent="0.3">
      <c r="BB15400" t="s">
        <v>77762</v>
      </c>
    </row>
    <row r="15401" spans="54:54" x14ac:dyDescent="0.3">
      <c r="BB15401" t="s">
        <v>77763</v>
      </c>
    </row>
    <row r="15402" spans="54:54" x14ac:dyDescent="0.3">
      <c r="BB15402" t="s">
        <v>77764</v>
      </c>
    </row>
    <row r="15403" spans="54:54" x14ac:dyDescent="0.3">
      <c r="BB15403" t="s">
        <v>77765</v>
      </c>
    </row>
    <row r="15404" spans="54:54" x14ac:dyDescent="0.3">
      <c r="BB15404" t="s">
        <v>77766</v>
      </c>
    </row>
    <row r="15405" spans="54:54" x14ac:dyDescent="0.3">
      <c r="BB15405" t="s">
        <v>77767</v>
      </c>
    </row>
    <row r="15406" spans="54:54" x14ac:dyDescent="0.3">
      <c r="BB15406" t="s">
        <v>77768</v>
      </c>
    </row>
    <row r="15407" spans="54:54" x14ac:dyDescent="0.3">
      <c r="BB15407" t="s">
        <v>77769</v>
      </c>
    </row>
    <row r="15408" spans="54:54" x14ac:dyDescent="0.3">
      <c r="BB15408" t="s">
        <v>77770</v>
      </c>
    </row>
    <row r="15409" spans="54:54" x14ac:dyDescent="0.3">
      <c r="BB15409" t="s">
        <v>77771</v>
      </c>
    </row>
    <row r="15410" spans="54:54" x14ac:dyDescent="0.3">
      <c r="BB15410" t="s">
        <v>77772</v>
      </c>
    </row>
    <row r="15411" spans="54:54" x14ac:dyDescent="0.3">
      <c r="BB15411" t="s">
        <v>77773</v>
      </c>
    </row>
    <row r="15412" spans="54:54" x14ac:dyDescent="0.3">
      <c r="BB15412" t="s">
        <v>77774</v>
      </c>
    </row>
    <row r="15413" spans="54:54" x14ac:dyDescent="0.3">
      <c r="BB15413" t="s">
        <v>77775</v>
      </c>
    </row>
    <row r="15414" spans="54:54" x14ac:dyDescent="0.3">
      <c r="BB15414" t="s">
        <v>77776</v>
      </c>
    </row>
    <row r="15415" spans="54:54" x14ac:dyDescent="0.3">
      <c r="BB15415" t="s">
        <v>77777</v>
      </c>
    </row>
    <row r="15416" spans="54:54" x14ac:dyDescent="0.3">
      <c r="BB15416" t="s">
        <v>77778</v>
      </c>
    </row>
    <row r="15417" spans="54:54" x14ac:dyDescent="0.3">
      <c r="BB15417" t="s">
        <v>77779</v>
      </c>
    </row>
    <row r="15418" spans="54:54" x14ac:dyDescent="0.3">
      <c r="BB15418" t="s">
        <v>77780</v>
      </c>
    </row>
    <row r="15419" spans="54:54" x14ac:dyDescent="0.3">
      <c r="BB15419" t="s">
        <v>77781</v>
      </c>
    </row>
    <row r="15420" spans="54:54" x14ac:dyDescent="0.3">
      <c r="BB15420" t="s">
        <v>77782</v>
      </c>
    </row>
    <row r="15421" spans="54:54" x14ac:dyDescent="0.3">
      <c r="BB15421" t="s">
        <v>77783</v>
      </c>
    </row>
    <row r="15422" spans="54:54" x14ac:dyDescent="0.3">
      <c r="BB15422" t="s">
        <v>77784</v>
      </c>
    </row>
    <row r="15423" spans="54:54" x14ac:dyDescent="0.3">
      <c r="BB15423" t="s">
        <v>77785</v>
      </c>
    </row>
    <row r="15424" spans="54:54" x14ac:dyDescent="0.3">
      <c r="BB15424" t="s">
        <v>77786</v>
      </c>
    </row>
    <row r="15425" spans="54:54" x14ac:dyDescent="0.3">
      <c r="BB15425" t="s">
        <v>77787</v>
      </c>
    </row>
    <row r="15426" spans="54:54" x14ac:dyDescent="0.3">
      <c r="BB15426" t="s">
        <v>77788</v>
      </c>
    </row>
    <row r="15427" spans="54:54" x14ac:dyDescent="0.3">
      <c r="BB15427" t="s">
        <v>77789</v>
      </c>
    </row>
    <row r="15428" spans="54:54" x14ac:dyDescent="0.3">
      <c r="BB15428" t="s">
        <v>77790</v>
      </c>
    </row>
    <row r="15429" spans="54:54" x14ac:dyDescent="0.3">
      <c r="BB15429" t="s">
        <v>77791</v>
      </c>
    </row>
    <row r="15430" spans="54:54" x14ac:dyDescent="0.3">
      <c r="BB15430" t="s">
        <v>77792</v>
      </c>
    </row>
    <row r="15431" spans="54:54" x14ac:dyDescent="0.3">
      <c r="BB15431" t="s">
        <v>77793</v>
      </c>
    </row>
    <row r="15432" spans="54:54" x14ac:dyDescent="0.3">
      <c r="BB15432" t="s">
        <v>77794</v>
      </c>
    </row>
    <row r="15433" spans="54:54" x14ac:dyDescent="0.3">
      <c r="BB15433" t="s">
        <v>77795</v>
      </c>
    </row>
    <row r="15434" spans="54:54" x14ac:dyDescent="0.3">
      <c r="BB15434" t="s">
        <v>77796</v>
      </c>
    </row>
    <row r="15435" spans="54:54" x14ac:dyDescent="0.3">
      <c r="BB15435" t="s">
        <v>77797</v>
      </c>
    </row>
    <row r="15436" spans="54:54" x14ac:dyDescent="0.3">
      <c r="BB15436" t="s">
        <v>77798</v>
      </c>
    </row>
    <row r="15437" spans="54:54" x14ac:dyDescent="0.3">
      <c r="BB15437" t="s">
        <v>77799</v>
      </c>
    </row>
    <row r="15438" spans="54:54" x14ac:dyDescent="0.3">
      <c r="BB15438" t="s">
        <v>77800</v>
      </c>
    </row>
    <row r="15439" spans="54:54" x14ac:dyDescent="0.3">
      <c r="BB15439" t="s">
        <v>77801</v>
      </c>
    </row>
    <row r="15440" spans="54:54" x14ac:dyDescent="0.3">
      <c r="BB15440" t="s">
        <v>77802</v>
      </c>
    </row>
    <row r="15441" spans="54:54" x14ac:dyDescent="0.3">
      <c r="BB15441" t="s">
        <v>77803</v>
      </c>
    </row>
    <row r="15442" spans="54:54" x14ac:dyDescent="0.3">
      <c r="BB15442" t="s">
        <v>77804</v>
      </c>
    </row>
    <row r="15443" spans="54:54" x14ac:dyDescent="0.3">
      <c r="BB15443" t="s">
        <v>77805</v>
      </c>
    </row>
    <row r="15444" spans="54:54" x14ac:dyDescent="0.3">
      <c r="BB15444" t="s">
        <v>77806</v>
      </c>
    </row>
    <row r="15445" spans="54:54" x14ac:dyDescent="0.3">
      <c r="BB15445" t="s">
        <v>77807</v>
      </c>
    </row>
    <row r="15446" spans="54:54" x14ac:dyDescent="0.3">
      <c r="BB15446" t="s">
        <v>77808</v>
      </c>
    </row>
    <row r="15447" spans="54:54" x14ac:dyDescent="0.3">
      <c r="BB15447" t="s">
        <v>77809</v>
      </c>
    </row>
    <row r="15448" spans="54:54" x14ac:dyDescent="0.3">
      <c r="BB15448" t="s">
        <v>77810</v>
      </c>
    </row>
    <row r="15449" spans="54:54" x14ac:dyDescent="0.3">
      <c r="BB15449" t="s">
        <v>77811</v>
      </c>
    </row>
    <row r="15450" spans="54:54" x14ac:dyDescent="0.3">
      <c r="BB15450" t="s">
        <v>77812</v>
      </c>
    </row>
    <row r="15451" spans="54:54" x14ac:dyDescent="0.3">
      <c r="BB15451" t="s">
        <v>77813</v>
      </c>
    </row>
    <row r="15452" spans="54:54" x14ac:dyDescent="0.3">
      <c r="BB15452" t="s">
        <v>77814</v>
      </c>
    </row>
    <row r="15453" spans="54:54" x14ac:dyDescent="0.3">
      <c r="BB15453" t="s">
        <v>77815</v>
      </c>
    </row>
    <row r="15454" spans="54:54" x14ac:dyDescent="0.3">
      <c r="BB15454" t="s">
        <v>77816</v>
      </c>
    </row>
    <row r="15455" spans="54:54" x14ac:dyDescent="0.3">
      <c r="BB15455" t="s">
        <v>77817</v>
      </c>
    </row>
    <row r="15456" spans="54:54" x14ac:dyDescent="0.3">
      <c r="BB15456" t="s">
        <v>77818</v>
      </c>
    </row>
    <row r="15457" spans="54:54" x14ac:dyDescent="0.3">
      <c r="BB15457" t="s">
        <v>77819</v>
      </c>
    </row>
    <row r="15458" spans="54:54" x14ac:dyDescent="0.3">
      <c r="BB15458" t="s">
        <v>77820</v>
      </c>
    </row>
    <row r="15459" spans="54:54" x14ac:dyDescent="0.3">
      <c r="BB15459" t="s">
        <v>77821</v>
      </c>
    </row>
    <row r="15460" spans="54:54" x14ac:dyDescent="0.3">
      <c r="BB15460" t="s">
        <v>77822</v>
      </c>
    </row>
    <row r="15461" spans="54:54" x14ac:dyDescent="0.3">
      <c r="BB15461" t="s">
        <v>77823</v>
      </c>
    </row>
    <row r="15462" spans="54:54" x14ac:dyDescent="0.3">
      <c r="BB15462" t="s">
        <v>77824</v>
      </c>
    </row>
    <row r="15463" spans="54:54" x14ac:dyDescent="0.3">
      <c r="BB15463" t="s">
        <v>77825</v>
      </c>
    </row>
    <row r="15464" spans="54:54" x14ac:dyDescent="0.3">
      <c r="BB15464" t="s">
        <v>77826</v>
      </c>
    </row>
    <row r="15465" spans="54:54" x14ac:dyDescent="0.3">
      <c r="BB15465" t="s">
        <v>77827</v>
      </c>
    </row>
    <row r="15466" spans="54:54" x14ac:dyDescent="0.3">
      <c r="BB15466" t="s">
        <v>77828</v>
      </c>
    </row>
    <row r="15467" spans="54:54" x14ac:dyDescent="0.3">
      <c r="BB15467" t="s">
        <v>77829</v>
      </c>
    </row>
    <row r="15468" spans="54:54" x14ac:dyDescent="0.3">
      <c r="BB15468" t="s">
        <v>77830</v>
      </c>
    </row>
    <row r="15469" spans="54:54" x14ac:dyDescent="0.3">
      <c r="BB15469" t="s">
        <v>77831</v>
      </c>
    </row>
    <row r="15470" spans="54:54" x14ac:dyDescent="0.3">
      <c r="BB15470" t="s">
        <v>77832</v>
      </c>
    </row>
    <row r="15471" spans="54:54" x14ac:dyDescent="0.3">
      <c r="BB15471" t="s">
        <v>77833</v>
      </c>
    </row>
    <row r="15472" spans="54:54" x14ac:dyDescent="0.3">
      <c r="BB15472" t="s">
        <v>77834</v>
      </c>
    </row>
    <row r="15473" spans="54:54" x14ac:dyDescent="0.3">
      <c r="BB15473" t="s">
        <v>77835</v>
      </c>
    </row>
    <row r="15474" spans="54:54" x14ac:dyDescent="0.3">
      <c r="BB15474" t="s">
        <v>77836</v>
      </c>
    </row>
    <row r="15475" spans="54:54" x14ac:dyDescent="0.3">
      <c r="BB15475" t="s">
        <v>77837</v>
      </c>
    </row>
    <row r="15476" spans="54:54" x14ac:dyDescent="0.3">
      <c r="BB15476" t="s">
        <v>77838</v>
      </c>
    </row>
    <row r="15477" spans="54:54" x14ac:dyDescent="0.3">
      <c r="BB15477" t="s">
        <v>77839</v>
      </c>
    </row>
    <row r="15478" spans="54:54" x14ac:dyDescent="0.3">
      <c r="BB15478" t="s">
        <v>77840</v>
      </c>
    </row>
    <row r="15479" spans="54:54" x14ac:dyDescent="0.3">
      <c r="BB15479" t="s">
        <v>77841</v>
      </c>
    </row>
    <row r="15480" spans="54:54" x14ac:dyDescent="0.3">
      <c r="BB15480" t="s">
        <v>77842</v>
      </c>
    </row>
    <row r="15481" spans="54:54" x14ac:dyDescent="0.3">
      <c r="BB15481" t="s">
        <v>77843</v>
      </c>
    </row>
    <row r="15482" spans="54:54" x14ac:dyDescent="0.3">
      <c r="BB15482" t="s">
        <v>77844</v>
      </c>
    </row>
    <row r="15483" spans="54:54" x14ac:dyDescent="0.3">
      <c r="BB15483" t="s">
        <v>77845</v>
      </c>
    </row>
    <row r="15484" spans="54:54" x14ac:dyDescent="0.3">
      <c r="BB15484" t="s">
        <v>77846</v>
      </c>
    </row>
    <row r="15485" spans="54:54" x14ac:dyDescent="0.3">
      <c r="BB15485" t="s">
        <v>77847</v>
      </c>
    </row>
    <row r="15486" spans="54:54" x14ac:dyDescent="0.3">
      <c r="BB15486" t="s">
        <v>77848</v>
      </c>
    </row>
    <row r="15487" spans="54:54" x14ac:dyDescent="0.3">
      <c r="BB15487" t="s">
        <v>77849</v>
      </c>
    </row>
    <row r="15488" spans="54:54" x14ac:dyDescent="0.3">
      <c r="BB15488" t="s">
        <v>77850</v>
      </c>
    </row>
    <row r="15489" spans="54:54" x14ac:dyDescent="0.3">
      <c r="BB15489" t="s">
        <v>77851</v>
      </c>
    </row>
    <row r="15490" spans="54:54" x14ac:dyDescent="0.3">
      <c r="BB15490" t="s">
        <v>77852</v>
      </c>
    </row>
    <row r="15491" spans="54:54" x14ac:dyDescent="0.3">
      <c r="BB15491" t="s">
        <v>77853</v>
      </c>
    </row>
    <row r="15492" spans="54:54" x14ac:dyDescent="0.3">
      <c r="BB15492" t="s">
        <v>77854</v>
      </c>
    </row>
    <row r="15493" spans="54:54" x14ac:dyDescent="0.3">
      <c r="BB15493" t="s">
        <v>77855</v>
      </c>
    </row>
    <row r="15494" spans="54:54" x14ac:dyDescent="0.3">
      <c r="BB15494" t="s">
        <v>77856</v>
      </c>
    </row>
    <row r="15495" spans="54:54" x14ac:dyDescent="0.3">
      <c r="BB15495" t="s">
        <v>77857</v>
      </c>
    </row>
    <row r="15496" spans="54:54" x14ac:dyDescent="0.3">
      <c r="BB15496" t="s">
        <v>77858</v>
      </c>
    </row>
    <row r="15497" spans="54:54" x14ac:dyDescent="0.3">
      <c r="BB15497" t="s">
        <v>77859</v>
      </c>
    </row>
    <row r="15498" spans="54:54" x14ac:dyDescent="0.3">
      <c r="BB15498" t="s">
        <v>77860</v>
      </c>
    </row>
    <row r="15499" spans="54:54" x14ac:dyDescent="0.3">
      <c r="BB15499" t="s">
        <v>77861</v>
      </c>
    </row>
    <row r="15500" spans="54:54" x14ac:dyDescent="0.3">
      <c r="BB15500" t="s">
        <v>77862</v>
      </c>
    </row>
    <row r="15501" spans="54:54" x14ac:dyDescent="0.3">
      <c r="BB15501" t="s">
        <v>77863</v>
      </c>
    </row>
    <row r="15502" spans="54:54" x14ac:dyDescent="0.3">
      <c r="BB15502" t="s">
        <v>77864</v>
      </c>
    </row>
    <row r="15503" spans="54:54" x14ac:dyDescent="0.3">
      <c r="BB15503" t="s">
        <v>77865</v>
      </c>
    </row>
    <row r="15504" spans="54:54" x14ac:dyDescent="0.3">
      <c r="BB15504" t="s">
        <v>77866</v>
      </c>
    </row>
    <row r="15505" spans="54:54" x14ac:dyDescent="0.3">
      <c r="BB15505" t="s">
        <v>77867</v>
      </c>
    </row>
    <row r="15506" spans="54:54" x14ac:dyDescent="0.3">
      <c r="BB15506" t="s">
        <v>77868</v>
      </c>
    </row>
    <row r="15507" spans="54:54" x14ac:dyDescent="0.3">
      <c r="BB15507" t="s">
        <v>77869</v>
      </c>
    </row>
    <row r="15508" spans="54:54" x14ac:dyDescent="0.3">
      <c r="BB15508" t="s">
        <v>77870</v>
      </c>
    </row>
    <row r="15509" spans="54:54" x14ac:dyDescent="0.3">
      <c r="BB15509" t="s">
        <v>77871</v>
      </c>
    </row>
    <row r="15510" spans="54:54" x14ac:dyDescent="0.3">
      <c r="BB15510" t="s">
        <v>77872</v>
      </c>
    </row>
    <row r="15511" spans="54:54" x14ac:dyDescent="0.3">
      <c r="BB15511" t="s">
        <v>77873</v>
      </c>
    </row>
    <row r="15512" spans="54:54" x14ac:dyDescent="0.3">
      <c r="BB15512" t="s">
        <v>77874</v>
      </c>
    </row>
    <row r="15513" spans="54:54" x14ac:dyDescent="0.3">
      <c r="BB15513" t="s">
        <v>77875</v>
      </c>
    </row>
    <row r="15514" spans="54:54" x14ac:dyDescent="0.3">
      <c r="BB15514" t="s">
        <v>77876</v>
      </c>
    </row>
    <row r="15515" spans="54:54" x14ac:dyDescent="0.3">
      <c r="BB15515" t="s">
        <v>77877</v>
      </c>
    </row>
    <row r="15516" spans="54:54" x14ac:dyDescent="0.3">
      <c r="BB15516" t="s">
        <v>77878</v>
      </c>
    </row>
    <row r="15517" spans="54:54" x14ac:dyDescent="0.3">
      <c r="BB15517" t="s">
        <v>77879</v>
      </c>
    </row>
    <row r="15518" spans="54:54" x14ac:dyDescent="0.3">
      <c r="BB15518" t="s">
        <v>77880</v>
      </c>
    </row>
    <row r="15519" spans="54:54" x14ac:dyDescent="0.3">
      <c r="BB15519" t="s">
        <v>77881</v>
      </c>
    </row>
    <row r="15520" spans="54:54" x14ac:dyDescent="0.3">
      <c r="BB15520" t="s">
        <v>77882</v>
      </c>
    </row>
    <row r="15521" spans="54:54" x14ac:dyDescent="0.3">
      <c r="BB15521" t="s">
        <v>77883</v>
      </c>
    </row>
    <row r="15522" spans="54:54" x14ac:dyDescent="0.3">
      <c r="BB15522" t="s">
        <v>77884</v>
      </c>
    </row>
    <row r="15523" spans="54:54" x14ac:dyDescent="0.3">
      <c r="BB15523" t="s">
        <v>77885</v>
      </c>
    </row>
    <row r="15524" spans="54:54" x14ac:dyDescent="0.3">
      <c r="BB15524" t="s">
        <v>77886</v>
      </c>
    </row>
    <row r="15525" spans="54:54" x14ac:dyDescent="0.3">
      <c r="BB15525" t="s">
        <v>77887</v>
      </c>
    </row>
    <row r="15526" spans="54:54" x14ac:dyDescent="0.3">
      <c r="BB15526" t="s">
        <v>77888</v>
      </c>
    </row>
    <row r="15527" spans="54:54" x14ac:dyDescent="0.3">
      <c r="BB15527" t="s">
        <v>77889</v>
      </c>
    </row>
    <row r="15528" spans="54:54" x14ac:dyDescent="0.3">
      <c r="BB15528" t="s">
        <v>77890</v>
      </c>
    </row>
    <row r="15529" spans="54:54" x14ac:dyDescent="0.3">
      <c r="BB15529" t="s">
        <v>77891</v>
      </c>
    </row>
    <row r="15530" spans="54:54" x14ac:dyDescent="0.3">
      <c r="BB15530" t="s">
        <v>77892</v>
      </c>
    </row>
    <row r="15531" spans="54:54" x14ac:dyDescent="0.3">
      <c r="BB15531" t="s">
        <v>77893</v>
      </c>
    </row>
    <row r="15532" spans="54:54" x14ac:dyDescent="0.3">
      <c r="BB15532" t="s">
        <v>77894</v>
      </c>
    </row>
    <row r="15533" spans="54:54" x14ac:dyDescent="0.3">
      <c r="BB15533" t="s">
        <v>77895</v>
      </c>
    </row>
    <row r="15534" spans="54:54" x14ac:dyDescent="0.3">
      <c r="BB15534" t="s">
        <v>77896</v>
      </c>
    </row>
    <row r="15535" spans="54:54" x14ac:dyDescent="0.3">
      <c r="BB15535" t="s">
        <v>77897</v>
      </c>
    </row>
    <row r="15536" spans="54:54" x14ac:dyDescent="0.3">
      <c r="BB15536" t="s">
        <v>77898</v>
      </c>
    </row>
    <row r="15537" spans="54:54" x14ac:dyDescent="0.3">
      <c r="BB15537" t="s">
        <v>77899</v>
      </c>
    </row>
    <row r="15538" spans="54:54" x14ac:dyDescent="0.3">
      <c r="BB15538" t="s">
        <v>77900</v>
      </c>
    </row>
    <row r="15539" spans="54:54" x14ac:dyDescent="0.3">
      <c r="BB15539" t="s">
        <v>77901</v>
      </c>
    </row>
    <row r="15540" spans="54:54" x14ac:dyDescent="0.3">
      <c r="BB15540" t="s">
        <v>77902</v>
      </c>
    </row>
    <row r="15541" spans="54:54" x14ac:dyDescent="0.3">
      <c r="BB15541" t="s">
        <v>77903</v>
      </c>
    </row>
    <row r="15542" spans="54:54" x14ac:dyDescent="0.3">
      <c r="BB15542" t="s">
        <v>77904</v>
      </c>
    </row>
    <row r="15543" spans="54:54" x14ac:dyDescent="0.3">
      <c r="BB15543" t="s">
        <v>77905</v>
      </c>
    </row>
    <row r="15544" spans="54:54" x14ac:dyDescent="0.3">
      <c r="BB15544" t="s">
        <v>77906</v>
      </c>
    </row>
    <row r="15545" spans="54:54" x14ac:dyDescent="0.3">
      <c r="BB15545" t="s">
        <v>77907</v>
      </c>
    </row>
    <row r="15546" spans="54:54" x14ac:dyDescent="0.3">
      <c r="BB15546" t="s">
        <v>77908</v>
      </c>
    </row>
    <row r="15547" spans="54:54" x14ac:dyDescent="0.3">
      <c r="BB15547" t="s">
        <v>77909</v>
      </c>
    </row>
    <row r="15548" spans="54:54" x14ac:dyDescent="0.3">
      <c r="BB15548" t="s">
        <v>77910</v>
      </c>
    </row>
    <row r="15549" spans="54:54" x14ac:dyDescent="0.3">
      <c r="BB15549" t="s">
        <v>77911</v>
      </c>
    </row>
    <row r="15550" spans="54:54" x14ac:dyDescent="0.3">
      <c r="BB15550" t="s">
        <v>77912</v>
      </c>
    </row>
    <row r="15551" spans="54:54" x14ac:dyDescent="0.3">
      <c r="BB15551" t="s">
        <v>77913</v>
      </c>
    </row>
    <row r="15552" spans="54:54" x14ac:dyDescent="0.3">
      <c r="BB15552" t="s">
        <v>77914</v>
      </c>
    </row>
    <row r="15553" spans="54:54" x14ac:dyDescent="0.3">
      <c r="BB15553" t="s">
        <v>77915</v>
      </c>
    </row>
    <row r="15554" spans="54:54" x14ac:dyDescent="0.3">
      <c r="BB15554" t="s">
        <v>77916</v>
      </c>
    </row>
    <row r="15555" spans="54:54" x14ac:dyDescent="0.3">
      <c r="BB15555" t="s">
        <v>77917</v>
      </c>
    </row>
    <row r="15556" spans="54:54" x14ac:dyDescent="0.3">
      <c r="BB15556" t="s">
        <v>77918</v>
      </c>
    </row>
    <row r="15557" spans="54:54" x14ac:dyDescent="0.3">
      <c r="BB15557" t="s">
        <v>77919</v>
      </c>
    </row>
    <row r="15558" spans="54:54" x14ac:dyDescent="0.3">
      <c r="BB15558" t="s">
        <v>77920</v>
      </c>
    </row>
    <row r="15559" spans="54:54" x14ac:dyDescent="0.3">
      <c r="BB15559" t="s">
        <v>77921</v>
      </c>
    </row>
    <row r="15560" spans="54:54" x14ac:dyDescent="0.3">
      <c r="BB15560" t="s">
        <v>77922</v>
      </c>
    </row>
    <row r="15561" spans="54:54" x14ac:dyDescent="0.3">
      <c r="BB15561" t="s">
        <v>77923</v>
      </c>
    </row>
    <row r="15562" spans="54:54" x14ac:dyDescent="0.3">
      <c r="BB15562" t="s">
        <v>77924</v>
      </c>
    </row>
    <row r="15563" spans="54:54" x14ac:dyDescent="0.3">
      <c r="BB15563" t="s">
        <v>77925</v>
      </c>
    </row>
    <row r="15564" spans="54:54" x14ac:dyDescent="0.3">
      <c r="BB15564" t="s">
        <v>77926</v>
      </c>
    </row>
    <row r="15565" spans="54:54" x14ac:dyDescent="0.3">
      <c r="BB15565" t="s">
        <v>77927</v>
      </c>
    </row>
    <row r="15566" spans="54:54" x14ac:dyDescent="0.3">
      <c r="BB15566" t="s">
        <v>77928</v>
      </c>
    </row>
    <row r="15567" spans="54:54" x14ac:dyDescent="0.3">
      <c r="BB15567" t="s">
        <v>77929</v>
      </c>
    </row>
    <row r="15568" spans="54:54" x14ac:dyDescent="0.3">
      <c r="BB15568" t="s">
        <v>77930</v>
      </c>
    </row>
    <row r="15569" spans="54:54" x14ac:dyDescent="0.3">
      <c r="BB15569" t="s">
        <v>77931</v>
      </c>
    </row>
    <row r="15570" spans="54:54" x14ac:dyDescent="0.3">
      <c r="BB15570" t="s">
        <v>77932</v>
      </c>
    </row>
    <row r="15571" spans="54:54" x14ac:dyDescent="0.3">
      <c r="BB15571" t="s">
        <v>77933</v>
      </c>
    </row>
    <row r="15572" spans="54:54" x14ac:dyDescent="0.3">
      <c r="BB15572" t="s">
        <v>77934</v>
      </c>
    </row>
    <row r="15573" spans="54:54" x14ac:dyDescent="0.3">
      <c r="BB15573" t="s">
        <v>77935</v>
      </c>
    </row>
    <row r="15574" spans="54:54" x14ac:dyDescent="0.3">
      <c r="BB15574" t="s">
        <v>77936</v>
      </c>
    </row>
    <row r="15575" spans="54:54" x14ac:dyDescent="0.3">
      <c r="BB15575" t="s">
        <v>77937</v>
      </c>
    </row>
    <row r="15576" spans="54:54" x14ac:dyDescent="0.3">
      <c r="BB15576" t="s">
        <v>77938</v>
      </c>
    </row>
    <row r="15577" spans="54:54" x14ac:dyDescent="0.3">
      <c r="BB15577" t="s">
        <v>77939</v>
      </c>
    </row>
    <row r="15578" spans="54:54" x14ac:dyDescent="0.3">
      <c r="BB15578" t="s">
        <v>77940</v>
      </c>
    </row>
    <row r="15579" spans="54:54" x14ac:dyDescent="0.3">
      <c r="BB15579" t="s">
        <v>77941</v>
      </c>
    </row>
    <row r="15580" spans="54:54" x14ac:dyDescent="0.3">
      <c r="BB15580" t="s">
        <v>77942</v>
      </c>
    </row>
    <row r="15581" spans="54:54" x14ac:dyDescent="0.3">
      <c r="BB15581" t="s">
        <v>77943</v>
      </c>
    </row>
    <row r="15582" spans="54:54" x14ac:dyDescent="0.3">
      <c r="BB15582" t="s">
        <v>77944</v>
      </c>
    </row>
    <row r="15583" spans="54:54" x14ac:dyDescent="0.3">
      <c r="BB15583" t="s">
        <v>77945</v>
      </c>
    </row>
    <row r="15584" spans="54:54" x14ac:dyDescent="0.3">
      <c r="BB15584" t="s">
        <v>77946</v>
      </c>
    </row>
    <row r="15585" spans="54:54" x14ac:dyDescent="0.3">
      <c r="BB15585" t="s">
        <v>77947</v>
      </c>
    </row>
    <row r="15586" spans="54:54" x14ac:dyDescent="0.3">
      <c r="BB15586" t="s">
        <v>77948</v>
      </c>
    </row>
    <row r="15587" spans="54:54" x14ac:dyDescent="0.3">
      <c r="BB15587" t="s">
        <v>77949</v>
      </c>
    </row>
    <row r="15588" spans="54:54" x14ac:dyDescent="0.3">
      <c r="BB15588" t="s">
        <v>77950</v>
      </c>
    </row>
    <row r="15589" spans="54:54" x14ac:dyDescent="0.3">
      <c r="BB15589" t="s">
        <v>77951</v>
      </c>
    </row>
    <row r="15590" spans="54:54" x14ac:dyDescent="0.3">
      <c r="BB15590" t="s">
        <v>77952</v>
      </c>
    </row>
    <row r="15591" spans="54:54" x14ac:dyDescent="0.3">
      <c r="BB15591" t="s">
        <v>77953</v>
      </c>
    </row>
    <row r="15592" spans="54:54" x14ac:dyDescent="0.3">
      <c r="BB15592" t="s">
        <v>77954</v>
      </c>
    </row>
    <row r="15593" spans="54:54" x14ac:dyDescent="0.3">
      <c r="BB15593" t="s">
        <v>77955</v>
      </c>
    </row>
    <row r="15594" spans="54:54" x14ac:dyDescent="0.3">
      <c r="BB15594" t="s">
        <v>77956</v>
      </c>
    </row>
    <row r="15595" spans="54:54" x14ac:dyDescent="0.3">
      <c r="BB15595" t="s">
        <v>77957</v>
      </c>
    </row>
    <row r="15596" spans="54:54" x14ac:dyDescent="0.3">
      <c r="BB15596" t="s">
        <v>77958</v>
      </c>
    </row>
    <row r="15597" spans="54:54" x14ac:dyDescent="0.3">
      <c r="BB15597" t="s">
        <v>77959</v>
      </c>
    </row>
    <row r="15598" spans="54:54" x14ac:dyDescent="0.3">
      <c r="BB15598" t="s">
        <v>77960</v>
      </c>
    </row>
    <row r="15599" spans="54:54" x14ac:dyDescent="0.3">
      <c r="BB15599" t="s">
        <v>77961</v>
      </c>
    </row>
    <row r="15600" spans="54:54" x14ac:dyDescent="0.3">
      <c r="BB15600" t="s">
        <v>77962</v>
      </c>
    </row>
    <row r="15601" spans="54:54" x14ac:dyDescent="0.3">
      <c r="BB15601" t="s">
        <v>77963</v>
      </c>
    </row>
    <row r="15602" spans="54:54" x14ac:dyDescent="0.3">
      <c r="BB15602" t="s">
        <v>1686</v>
      </c>
    </row>
    <row r="15603" spans="54:54" x14ac:dyDescent="0.3">
      <c r="BB15603" t="s">
        <v>77964</v>
      </c>
    </row>
    <row r="15604" spans="54:54" x14ac:dyDescent="0.3">
      <c r="BB15604" t="s">
        <v>77965</v>
      </c>
    </row>
    <row r="15605" spans="54:54" x14ac:dyDescent="0.3">
      <c r="BB15605" t="s">
        <v>77966</v>
      </c>
    </row>
    <row r="15606" spans="54:54" x14ac:dyDescent="0.3">
      <c r="BB15606" t="s">
        <v>77967</v>
      </c>
    </row>
    <row r="15607" spans="54:54" x14ac:dyDescent="0.3">
      <c r="BB15607" t="s">
        <v>77968</v>
      </c>
    </row>
    <row r="15608" spans="54:54" x14ac:dyDescent="0.3">
      <c r="BB15608" t="s">
        <v>77969</v>
      </c>
    </row>
    <row r="15609" spans="54:54" x14ac:dyDescent="0.3">
      <c r="BB15609" t="s">
        <v>77970</v>
      </c>
    </row>
    <row r="15610" spans="54:54" x14ac:dyDescent="0.3">
      <c r="BB15610" t="s">
        <v>77971</v>
      </c>
    </row>
    <row r="15611" spans="54:54" x14ac:dyDescent="0.3">
      <c r="BB15611" t="s">
        <v>77972</v>
      </c>
    </row>
    <row r="15612" spans="54:54" x14ac:dyDescent="0.3">
      <c r="BB15612" t="s">
        <v>77973</v>
      </c>
    </row>
    <row r="15613" spans="54:54" x14ac:dyDescent="0.3">
      <c r="BB15613" t="s">
        <v>77974</v>
      </c>
    </row>
    <row r="15614" spans="54:54" x14ac:dyDescent="0.3">
      <c r="BB15614" t="s">
        <v>77975</v>
      </c>
    </row>
    <row r="15615" spans="54:54" x14ac:dyDescent="0.3">
      <c r="BB15615" t="s">
        <v>77976</v>
      </c>
    </row>
    <row r="15616" spans="54:54" x14ac:dyDescent="0.3">
      <c r="BB15616" t="s">
        <v>77977</v>
      </c>
    </row>
    <row r="15617" spans="54:54" x14ac:dyDescent="0.3">
      <c r="BB15617" t="s">
        <v>77978</v>
      </c>
    </row>
    <row r="15618" spans="54:54" x14ac:dyDescent="0.3">
      <c r="BB15618" t="s">
        <v>77979</v>
      </c>
    </row>
    <row r="15619" spans="54:54" x14ac:dyDescent="0.3">
      <c r="BB15619" t="s">
        <v>77980</v>
      </c>
    </row>
    <row r="15620" spans="54:54" x14ac:dyDescent="0.3">
      <c r="BB15620" t="s">
        <v>77981</v>
      </c>
    </row>
    <row r="15621" spans="54:54" x14ac:dyDescent="0.3">
      <c r="BB15621" t="s">
        <v>77982</v>
      </c>
    </row>
    <row r="15622" spans="54:54" x14ac:dyDescent="0.3">
      <c r="BB15622" t="s">
        <v>77983</v>
      </c>
    </row>
    <row r="15623" spans="54:54" x14ac:dyDescent="0.3">
      <c r="BB15623" t="s">
        <v>77984</v>
      </c>
    </row>
    <row r="15624" spans="54:54" x14ac:dyDescent="0.3">
      <c r="BB15624" t="s">
        <v>77985</v>
      </c>
    </row>
    <row r="15625" spans="54:54" x14ac:dyDescent="0.3">
      <c r="BB15625" t="s">
        <v>77986</v>
      </c>
    </row>
    <row r="15626" spans="54:54" x14ac:dyDescent="0.3">
      <c r="BB15626" t="s">
        <v>77987</v>
      </c>
    </row>
    <row r="15627" spans="54:54" x14ac:dyDescent="0.3">
      <c r="BB15627" t="s">
        <v>77988</v>
      </c>
    </row>
    <row r="15628" spans="54:54" x14ac:dyDescent="0.3">
      <c r="BB15628" t="s">
        <v>77989</v>
      </c>
    </row>
    <row r="15629" spans="54:54" x14ac:dyDescent="0.3">
      <c r="BB15629" t="s">
        <v>77990</v>
      </c>
    </row>
    <row r="15630" spans="54:54" x14ac:dyDescent="0.3">
      <c r="BB15630" t="s">
        <v>77991</v>
      </c>
    </row>
    <row r="15631" spans="54:54" x14ac:dyDescent="0.3">
      <c r="BB15631" t="s">
        <v>77992</v>
      </c>
    </row>
    <row r="15632" spans="54:54" x14ac:dyDescent="0.3">
      <c r="BB15632" t="s">
        <v>77993</v>
      </c>
    </row>
    <row r="15633" spans="54:54" x14ac:dyDescent="0.3">
      <c r="BB15633" t="s">
        <v>77994</v>
      </c>
    </row>
    <row r="15634" spans="54:54" x14ac:dyDescent="0.3">
      <c r="BB15634" t="s">
        <v>77995</v>
      </c>
    </row>
    <row r="15635" spans="54:54" x14ac:dyDescent="0.3">
      <c r="BB15635" t="s">
        <v>77996</v>
      </c>
    </row>
    <row r="15636" spans="54:54" x14ac:dyDescent="0.3">
      <c r="BB15636" t="s">
        <v>77997</v>
      </c>
    </row>
    <row r="15637" spans="54:54" x14ac:dyDescent="0.3">
      <c r="BB15637" t="s">
        <v>77998</v>
      </c>
    </row>
    <row r="15638" spans="54:54" x14ac:dyDescent="0.3">
      <c r="BB15638" t="s">
        <v>77999</v>
      </c>
    </row>
    <row r="15639" spans="54:54" x14ac:dyDescent="0.3">
      <c r="BB15639" t="s">
        <v>78000</v>
      </c>
    </row>
    <row r="15640" spans="54:54" x14ac:dyDescent="0.3">
      <c r="BB15640" t="s">
        <v>78001</v>
      </c>
    </row>
    <row r="15641" spans="54:54" x14ac:dyDescent="0.3">
      <c r="BB15641" t="s">
        <v>78002</v>
      </c>
    </row>
    <row r="15642" spans="54:54" x14ac:dyDescent="0.3">
      <c r="BB15642" t="s">
        <v>78003</v>
      </c>
    </row>
    <row r="15643" spans="54:54" x14ac:dyDescent="0.3">
      <c r="BB15643" t="s">
        <v>78004</v>
      </c>
    </row>
    <row r="15644" spans="54:54" x14ac:dyDescent="0.3">
      <c r="BB15644" t="s">
        <v>78005</v>
      </c>
    </row>
    <row r="15645" spans="54:54" x14ac:dyDescent="0.3">
      <c r="BB15645" t="s">
        <v>78006</v>
      </c>
    </row>
    <row r="15646" spans="54:54" x14ac:dyDescent="0.3">
      <c r="BB15646" t="s">
        <v>78007</v>
      </c>
    </row>
    <row r="15647" spans="54:54" x14ac:dyDescent="0.3">
      <c r="BB15647" t="s">
        <v>78008</v>
      </c>
    </row>
    <row r="15648" spans="54:54" x14ac:dyDescent="0.3">
      <c r="BB15648" t="s">
        <v>78009</v>
      </c>
    </row>
    <row r="15649" spans="54:54" x14ac:dyDescent="0.3">
      <c r="BB15649" t="s">
        <v>78010</v>
      </c>
    </row>
    <row r="15650" spans="54:54" x14ac:dyDescent="0.3">
      <c r="BB15650" t="s">
        <v>78011</v>
      </c>
    </row>
    <row r="15651" spans="54:54" x14ac:dyDescent="0.3">
      <c r="BB15651" t="s">
        <v>78012</v>
      </c>
    </row>
    <row r="15652" spans="54:54" x14ac:dyDescent="0.3">
      <c r="BB15652" t="s">
        <v>78013</v>
      </c>
    </row>
    <row r="15653" spans="54:54" x14ac:dyDescent="0.3">
      <c r="BB15653" t="s">
        <v>78014</v>
      </c>
    </row>
    <row r="15654" spans="54:54" x14ac:dyDescent="0.3">
      <c r="BB15654" t="s">
        <v>78015</v>
      </c>
    </row>
    <row r="15655" spans="54:54" x14ac:dyDescent="0.3">
      <c r="BB15655" t="s">
        <v>78016</v>
      </c>
    </row>
    <row r="15656" spans="54:54" x14ac:dyDescent="0.3">
      <c r="BB15656" t="s">
        <v>78017</v>
      </c>
    </row>
    <row r="15657" spans="54:54" x14ac:dyDescent="0.3">
      <c r="BB15657" t="s">
        <v>78018</v>
      </c>
    </row>
    <row r="15658" spans="54:54" x14ac:dyDescent="0.3">
      <c r="BB15658" t="s">
        <v>78019</v>
      </c>
    </row>
    <row r="15659" spans="54:54" x14ac:dyDescent="0.3">
      <c r="BB15659" t="s">
        <v>78020</v>
      </c>
    </row>
    <row r="15660" spans="54:54" x14ac:dyDescent="0.3">
      <c r="BB15660" t="s">
        <v>78021</v>
      </c>
    </row>
    <row r="15661" spans="54:54" x14ac:dyDescent="0.3">
      <c r="BB15661" t="s">
        <v>78022</v>
      </c>
    </row>
    <row r="15662" spans="54:54" x14ac:dyDescent="0.3">
      <c r="BB15662" t="s">
        <v>78023</v>
      </c>
    </row>
    <row r="15663" spans="54:54" x14ac:dyDescent="0.3">
      <c r="BB15663" t="s">
        <v>78024</v>
      </c>
    </row>
    <row r="15664" spans="54:54" x14ac:dyDescent="0.3">
      <c r="BB15664" t="s">
        <v>78025</v>
      </c>
    </row>
    <row r="15665" spans="54:54" x14ac:dyDescent="0.3">
      <c r="BB15665" t="s">
        <v>78026</v>
      </c>
    </row>
    <row r="15666" spans="54:54" x14ac:dyDescent="0.3">
      <c r="BB15666" t="s">
        <v>78027</v>
      </c>
    </row>
    <row r="15667" spans="54:54" x14ac:dyDescent="0.3">
      <c r="BB15667" t="s">
        <v>78028</v>
      </c>
    </row>
    <row r="15668" spans="54:54" x14ac:dyDescent="0.3">
      <c r="BB15668" t="s">
        <v>78029</v>
      </c>
    </row>
    <row r="15669" spans="54:54" x14ac:dyDescent="0.3">
      <c r="BB15669" t="s">
        <v>78030</v>
      </c>
    </row>
    <row r="15670" spans="54:54" x14ac:dyDescent="0.3">
      <c r="BB15670" t="s">
        <v>78031</v>
      </c>
    </row>
    <row r="15671" spans="54:54" x14ac:dyDescent="0.3">
      <c r="BB15671" t="s">
        <v>78032</v>
      </c>
    </row>
    <row r="15672" spans="54:54" x14ac:dyDescent="0.3">
      <c r="BB15672" t="s">
        <v>78033</v>
      </c>
    </row>
    <row r="15673" spans="54:54" x14ac:dyDescent="0.3">
      <c r="BB15673" t="s">
        <v>78034</v>
      </c>
    </row>
    <row r="15674" spans="54:54" x14ac:dyDescent="0.3">
      <c r="BB15674" t="s">
        <v>78035</v>
      </c>
    </row>
    <row r="15675" spans="54:54" x14ac:dyDescent="0.3">
      <c r="BB15675" t="s">
        <v>78036</v>
      </c>
    </row>
    <row r="15676" spans="54:54" x14ac:dyDescent="0.3">
      <c r="BB15676" t="s">
        <v>78037</v>
      </c>
    </row>
    <row r="15677" spans="54:54" x14ac:dyDescent="0.3">
      <c r="BB15677" t="s">
        <v>78038</v>
      </c>
    </row>
    <row r="15678" spans="54:54" x14ac:dyDescent="0.3">
      <c r="BB15678" t="s">
        <v>78039</v>
      </c>
    </row>
    <row r="15679" spans="54:54" x14ac:dyDescent="0.3">
      <c r="BB15679" t="s">
        <v>78040</v>
      </c>
    </row>
    <row r="15680" spans="54:54" x14ac:dyDescent="0.3">
      <c r="BB15680" t="s">
        <v>78041</v>
      </c>
    </row>
    <row r="15681" spans="54:54" x14ac:dyDescent="0.3">
      <c r="BB15681" t="s">
        <v>78042</v>
      </c>
    </row>
    <row r="15682" spans="54:54" x14ac:dyDescent="0.3">
      <c r="BB15682" t="s">
        <v>78043</v>
      </c>
    </row>
    <row r="15683" spans="54:54" x14ac:dyDescent="0.3">
      <c r="BB15683" t="s">
        <v>78044</v>
      </c>
    </row>
    <row r="15684" spans="54:54" x14ac:dyDescent="0.3">
      <c r="BB15684" t="s">
        <v>78045</v>
      </c>
    </row>
    <row r="15685" spans="54:54" x14ac:dyDescent="0.3">
      <c r="BB15685" t="s">
        <v>78046</v>
      </c>
    </row>
    <row r="15686" spans="54:54" x14ac:dyDescent="0.3">
      <c r="BB15686" t="s">
        <v>78047</v>
      </c>
    </row>
    <row r="15687" spans="54:54" x14ac:dyDescent="0.3">
      <c r="BB15687" t="s">
        <v>78048</v>
      </c>
    </row>
    <row r="15688" spans="54:54" x14ac:dyDescent="0.3">
      <c r="BB15688" t="s">
        <v>78049</v>
      </c>
    </row>
    <row r="15689" spans="54:54" x14ac:dyDescent="0.3">
      <c r="BB15689" t="s">
        <v>78050</v>
      </c>
    </row>
    <row r="15690" spans="54:54" x14ac:dyDescent="0.3">
      <c r="BB15690" t="s">
        <v>78051</v>
      </c>
    </row>
    <row r="15691" spans="54:54" x14ac:dyDescent="0.3">
      <c r="BB15691" t="s">
        <v>78052</v>
      </c>
    </row>
    <row r="15692" spans="54:54" x14ac:dyDescent="0.3">
      <c r="BB15692" t="s">
        <v>78053</v>
      </c>
    </row>
    <row r="15693" spans="54:54" x14ac:dyDescent="0.3">
      <c r="BB15693" t="s">
        <v>78054</v>
      </c>
    </row>
    <row r="15694" spans="54:54" x14ac:dyDescent="0.3">
      <c r="BB15694" t="s">
        <v>78055</v>
      </c>
    </row>
    <row r="15695" spans="54:54" x14ac:dyDescent="0.3">
      <c r="BB15695" t="s">
        <v>78056</v>
      </c>
    </row>
    <row r="15696" spans="54:54" x14ac:dyDescent="0.3">
      <c r="BB15696" t="s">
        <v>78057</v>
      </c>
    </row>
    <row r="15697" spans="54:54" x14ac:dyDescent="0.3">
      <c r="BB15697" t="s">
        <v>78058</v>
      </c>
    </row>
    <row r="15698" spans="54:54" x14ac:dyDescent="0.3">
      <c r="BB15698" t="s">
        <v>78059</v>
      </c>
    </row>
    <row r="15699" spans="54:54" x14ac:dyDescent="0.3">
      <c r="BB15699" t="s">
        <v>78060</v>
      </c>
    </row>
    <row r="15700" spans="54:54" x14ac:dyDescent="0.3">
      <c r="BB15700" t="s">
        <v>78061</v>
      </c>
    </row>
    <row r="15701" spans="54:54" x14ac:dyDescent="0.3">
      <c r="BB15701" t="s">
        <v>78062</v>
      </c>
    </row>
    <row r="15702" spans="54:54" x14ac:dyDescent="0.3">
      <c r="BB15702" t="s">
        <v>78063</v>
      </c>
    </row>
    <row r="15703" spans="54:54" x14ac:dyDescent="0.3">
      <c r="BB15703" t="s">
        <v>78064</v>
      </c>
    </row>
    <row r="15704" spans="54:54" x14ac:dyDescent="0.3">
      <c r="BB15704" t="s">
        <v>78065</v>
      </c>
    </row>
    <row r="15705" spans="54:54" x14ac:dyDescent="0.3">
      <c r="BB15705" t="s">
        <v>78066</v>
      </c>
    </row>
    <row r="15706" spans="54:54" x14ac:dyDescent="0.3">
      <c r="BB15706" t="s">
        <v>78067</v>
      </c>
    </row>
    <row r="15707" spans="54:54" x14ac:dyDescent="0.3">
      <c r="BB15707" t="s">
        <v>78068</v>
      </c>
    </row>
    <row r="15708" spans="54:54" x14ac:dyDescent="0.3">
      <c r="BB15708" t="s">
        <v>78069</v>
      </c>
    </row>
    <row r="15709" spans="54:54" x14ac:dyDescent="0.3">
      <c r="BB15709" t="s">
        <v>78070</v>
      </c>
    </row>
    <row r="15710" spans="54:54" x14ac:dyDescent="0.3">
      <c r="BB15710" t="s">
        <v>78071</v>
      </c>
    </row>
    <row r="15711" spans="54:54" x14ac:dyDescent="0.3">
      <c r="BB15711" t="s">
        <v>78072</v>
      </c>
    </row>
    <row r="15712" spans="54:54" x14ac:dyDescent="0.3">
      <c r="BB15712" t="s">
        <v>78073</v>
      </c>
    </row>
    <row r="15713" spans="54:54" x14ac:dyDescent="0.3">
      <c r="BB15713" t="s">
        <v>78074</v>
      </c>
    </row>
    <row r="15714" spans="54:54" x14ac:dyDescent="0.3">
      <c r="BB15714" t="s">
        <v>78075</v>
      </c>
    </row>
    <row r="15715" spans="54:54" x14ac:dyDescent="0.3">
      <c r="BB15715" t="s">
        <v>78076</v>
      </c>
    </row>
    <row r="15716" spans="54:54" x14ac:dyDescent="0.3">
      <c r="BB15716" t="s">
        <v>78077</v>
      </c>
    </row>
    <row r="15717" spans="54:54" x14ac:dyDescent="0.3">
      <c r="BB15717" t="s">
        <v>78078</v>
      </c>
    </row>
    <row r="15718" spans="54:54" x14ac:dyDescent="0.3">
      <c r="BB15718" t="s">
        <v>78079</v>
      </c>
    </row>
    <row r="15719" spans="54:54" x14ac:dyDescent="0.3">
      <c r="BB15719" t="s">
        <v>78080</v>
      </c>
    </row>
    <row r="15720" spans="54:54" x14ac:dyDescent="0.3">
      <c r="BB15720" t="s">
        <v>78081</v>
      </c>
    </row>
    <row r="15721" spans="54:54" x14ac:dyDescent="0.3">
      <c r="BB15721" t="s">
        <v>78082</v>
      </c>
    </row>
    <row r="15722" spans="54:54" x14ac:dyDescent="0.3">
      <c r="BB15722" t="s">
        <v>78083</v>
      </c>
    </row>
    <row r="15723" spans="54:54" x14ac:dyDescent="0.3">
      <c r="BB15723" t="s">
        <v>78084</v>
      </c>
    </row>
    <row r="15724" spans="54:54" x14ac:dyDescent="0.3">
      <c r="BB15724" t="s">
        <v>78085</v>
      </c>
    </row>
    <row r="15725" spans="54:54" x14ac:dyDescent="0.3">
      <c r="BB15725" t="s">
        <v>78086</v>
      </c>
    </row>
    <row r="15726" spans="54:54" x14ac:dyDescent="0.3">
      <c r="BB15726" t="s">
        <v>78087</v>
      </c>
    </row>
    <row r="15727" spans="54:54" x14ac:dyDescent="0.3">
      <c r="BB15727" t="s">
        <v>78088</v>
      </c>
    </row>
    <row r="15728" spans="54:54" x14ac:dyDescent="0.3">
      <c r="BB15728" t="s">
        <v>78089</v>
      </c>
    </row>
    <row r="15729" spans="54:54" x14ac:dyDescent="0.3">
      <c r="BB15729" t="s">
        <v>78090</v>
      </c>
    </row>
    <row r="15730" spans="54:54" x14ac:dyDescent="0.3">
      <c r="BB15730" t="s">
        <v>78091</v>
      </c>
    </row>
    <row r="15731" spans="54:54" x14ac:dyDescent="0.3">
      <c r="BB15731" t="s">
        <v>78092</v>
      </c>
    </row>
    <row r="15732" spans="54:54" x14ac:dyDescent="0.3">
      <c r="BB15732" t="s">
        <v>78093</v>
      </c>
    </row>
    <row r="15733" spans="54:54" x14ac:dyDescent="0.3">
      <c r="BB15733" t="s">
        <v>78094</v>
      </c>
    </row>
    <row r="15734" spans="54:54" x14ac:dyDescent="0.3">
      <c r="BB15734" t="s">
        <v>78095</v>
      </c>
    </row>
    <row r="15735" spans="54:54" x14ac:dyDescent="0.3">
      <c r="BB15735" t="s">
        <v>78096</v>
      </c>
    </row>
    <row r="15736" spans="54:54" x14ac:dyDescent="0.3">
      <c r="BB15736" t="s">
        <v>78097</v>
      </c>
    </row>
    <row r="15737" spans="54:54" x14ac:dyDescent="0.3">
      <c r="BB15737" t="s">
        <v>78098</v>
      </c>
    </row>
    <row r="15738" spans="54:54" x14ac:dyDescent="0.3">
      <c r="BB15738" t="s">
        <v>78099</v>
      </c>
    </row>
    <row r="15739" spans="54:54" x14ac:dyDescent="0.3">
      <c r="BB15739" t="s">
        <v>78100</v>
      </c>
    </row>
    <row r="15740" spans="54:54" x14ac:dyDescent="0.3">
      <c r="BB15740" t="s">
        <v>78101</v>
      </c>
    </row>
    <row r="15741" spans="54:54" x14ac:dyDescent="0.3">
      <c r="BB15741" t="s">
        <v>78102</v>
      </c>
    </row>
    <row r="15742" spans="54:54" x14ac:dyDescent="0.3">
      <c r="BB15742" t="s">
        <v>78103</v>
      </c>
    </row>
    <row r="15743" spans="54:54" x14ac:dyDescent="0.3">
      <c r="BB15743" t="s">
        <v>78104</v>
      </c>
    </row>
    <row r="15744" spans="54:54" x14ac:dyDescent="0.3">
      <c r="BB15744" t="s">
        <v>78105</v>
      </c>
    </row>
    <row r="15745" spans="54:54" x14ac:dyDescent="0.3">
      <c r="BB15745" t="s">
        <v>78106</v>
      </c>
    </row>
    <row r="15746" spans="54:54" x14ac:dyDescent="0.3">
      <c r="BB15746" t="s">
        <v>78107</v>
      </c>
    </row>
    <row r="15747" spans="54:54" x14ac:dyDescent="0.3">
      <c r="BB15747" t="s">
        <v>78108</v>
      </c>
    </row>
    <row r="15748" spans="54:54" x14ac:dyDescent="0.3">
      <c r="BB15748" t="s">
        <v>78109</v>
      </c>
    </row>
    <row r="15749" spans="54:54" x14ac:dyDescent="0.3">
      <c r="BB15749" t="s">
        <v>78110</v>
      </c>
    </row>
    <row r="15750" spans="54:54" x14ac:dyDescent="0.3">
      <c r="BB15750" t="s">
        <v>78111</v>
      </c>
    </row>
    <row r="15751" spans="54:54" x14ac:dyDescent="0.3">
      <c r="BB15751" t="s">
        <v>78112</v>
      </c>
    </row>
    <row r="15752" spans="54:54" x14ac:dyDescent="0.3">
      <c r="BB15752" t="s">
        <v>78113</v>
      </c>
    </row>
    <row r="15753" spans="54:54" x14ac:dyDescent="0.3">
      <c r="BB15753" t="s">
        <v>78114</v>
      </c>
    </row>
    <row r="15754" spans="54:54" x14ac:dyDescent="0.3">
      <c r="BB15754" t="s">
        <v>78115</v>
      </c>
    </row>
    <row r="15755" spans="54:54" x14ac:dyDescent="0.3">
      <c r="BB15755" t="s">
        <v>78116</v>
      </c>
    </row>
    <row r="15756" spans="54:54" x14ac:dyDescent="0.3">
      <c r="BB15756" t="s">
        <v>78117</v>
      </c>
    </row>
    <row r="15757" spans="54:54" x14ac:dyDescent="0.3">
      <c r="BB15757" t="s">
        <v>78118</v>
      </c>
    </row>
    <row r="15758" spans="54:54" x14ac:dyDescent="0.3">
      <c r="BB15758" t="s">
        <v>78119</v>
      </c>
    </row>
    <row r="15759" spans="54:54" x14ac:dyDescent="0.3">
      <c r="BB15759" t="s">
        <v>78120</v>
      </c>
    </row>
    <row r="15760" spans="54:54" x14ac:dyDescent="0.3">
      <c r="BB15760" t="s">
        <v>78121</v>
      </c>
    </row>
    <row r="15761" spans="54:54" x14ac:dyDescent="0.3">
      <c r="BB15761" t="s">
        <v>78122</v>
      </c>
    </row>
    <row r="15762" spans="54:54" x14ac:dyDescent="0.3">
      <c r="BB15762" t="s">
        <v>78123</v>
      </c>
    </row>
    <row r="15763" spans="54:54" x14ac:dyDescent="0.3">
      <c r="BB15763" t="s">
        <v>78124</v>
      </c>
    </row>
    <row r="15764" spans="54:54" x14ac:dyDescent="0.3">
      <c r="BB15764" t="s">
        <v>78125</v>
      </c>
    </row>
    <row r="15765" spans="54:54" x14ac:dyDescent="0.3">
      <c r="BB15765" t="s">
        <v>78126</v>
      </c>
    </row>
    <row r="15766" spans="54:54" x14ac:dyDescent="0.3">
      <c r="BB15766" t="s">
        <v>78127</v>
      </c>
    </row>
    <row r="15767" spans="54:54" x14ac:dyDescent="0.3">
      <c r="BB15767" t="s">
        <v>78128</v>
      </c>
    </row>
    <row r="15768" spans="54:54" x14ac:dyDescent="0.3">
      <c r="BB15768" t="s">
        <v>78129</v>
      </c>
    </row>
    <row r="15769" spans="54:54" x14ac:dyDescent="0.3">
      <c r="BB15769" t="s">
        <v>78130</v>
      </c>
    </row>
    <row r="15770" spans="54:54" x14ac:dyDescent="0.3">
      <c r="BB15770" t="s">
        <v>78131</v>
      </c>
    </row>
    <row r="15771" spans="54:54" x14ac:dyDescent="0.3">
      <c r="BB15771" t="s">
        <v>78132</v>
      </c>
    </row>
    <row r="15772" spans="54:54" x14ac:dyDescent="0.3">
      <c r="BB15772" t="s">
        <v>78133</v>
      </c>
    </row>
    <row r="15773" spans="54:54" x14ac:dyDescent="0.3">
      <c r="BB15773" t="s">
        <v>78134</v>
      </c>
    </row>
    <row r="15774" spans="54:54" x14ac:dyDescent="0.3">
      <c r="BB15774" t="s">
        <v>78135</v>
      </c>
    </row>
    <row r="15775" spans="54:54" x14ac:dyDescent="0.3">
      <c r="BB15775" t="s">
        <v>78136</v>
      </c>
    </row>
    <row r="15776" spans="54:54" x14ac:dyDescent="0.3">
      <c r="BB15776" t="s">
        <v>78137</v>
      </c>
    </row>
    <row r="15777" spans="54:54" x14ac:dyDescent="0.3">
      <c r="BB15777" t="s">
        <v>78138</v>
      </c>
    </row>
    <row r="15778" spans="54:54" x14ac:dyDescent="0.3">
      <c r="BB15778" t="s">
        <v>78139</v>
      </c>
    </row>
    <row r="15779" spans="54:54" x14ac:dyDescent="0.3">
      <c r="BB15779" t="s">
        <v>78140</v>
      </c>
    </row>
    <row r="15780" spans="54:54" x14ac:dyDescent="0.3">
      <c r="BB15780" t="s">
        <v>78141</v>
      </c>
    </row>
    <row r="15781" spans="54:54" x14ac:dyDescent="0.3">
      <c r="BB15781" t="s">
        <v>78142</v>
      </c>
    </row>
    <row r="15782" spans="54:54" x14ac:dyDescent="0.3">
      <c r="BB15782" t="s">
        <v>78143</v>
      </c>
    </row>
    <row r="15783" spans="54:54" x14ac:dyDescent="0.3">
      <c r="BB15783" t="s">
        <v>78144</v>
      </c>
    </row>
    <row r="15784" spans="54:54" x14ac:dyDescent="0.3">
      <c r="BB15784" t="s">
        <v>78145</v>
      </c>
    </row>
    <row r="15785" spans="54:54" x14ac:dyDescent="0.3">
      <c r="BB15785" t="s">
        <v>78146</v>
      </c>
    </row>
    <row r="15786" spans="54:54" x14ac:dyDescent="0.3">
      <c r="BB15786" t="s">
        <v>78147</v>
      </c>
    </row>
    <row r="15787" spans="54:54" x14ac:dyDescent="0.3">
      <c r="BB15787" t="s">
        <v>78148</v>
      </c>
    </row>
    <row r="15788" spans="54:54" x14ac:dyDescent="0.3">
      <c r="BB15788" t="s">
        <v>78149</v>
      </c>
    </row>
    <row r="15789" spans="54:54" x14ac:dyDescent="0.3">
      <c r="BB15789" t="s">
        <v>78150</v>
      </c>
    </row>
    <row r="15790" spans="54:54" x14ac:dyDescent="0.3">
      <c r="BB15790" t="s">
        <v>78151</v>
      </c>
    </row>
    <row r="15791" spans="54:54" x14ac:dyDescent="0.3">
      <c r="BB15791" t="s">
        <v>78152</v>
      </c>
    </row>
    <row r="15792" spans="54:54" x14ac:dyDescent="0.3">
      <c r="BB15792" t="s">
        <v>78153</v>
      </c>
    </row>
    <row r="15793" spans="54:54" x14ac:dyDescent="0.3">
      <c r="BB15793" t="s">
        <v>78154</v>
      </c>
    </row>
    <row r="15794" spans="54:54" x14ac:dyDescent="0.3">
      <c r="BB15794" t="s">
        <v>78155</v>
      </c>
    </row>
    <row r="15795" spans="54:54" x14ac:dyDescent="0.3">
      <c r="BB15795" t="s">
        <v>78156</v>
      </c>
    </row>
    <row r="15796" spans="54:54" x14ac:dyDescent="0.3">
      <c r="BB15796" t="s">
        <v>78157</v>
      </c>
    </row>
    <row r="15797" spans="54:54" x14ac:dyDescent="0.3">
      <c r="BB15797" t="s">
        <v>78158</v>
      </c>
    </row>
    <row r="15798" spans="54:54" x14ac:dyDescent="0.3">
      <c r="BB15798" t="s">
        <v>78159</v>
      </c>
    </row>
    <row r="15799" spans="54:54" x14ac:dyDescent="0.3">
      <c r="BB15799" t="s">
        <v>78160</v>
      </c>
    </row>
    <row r="15800" spans="54:54" x14ac:dyDescent="0.3">
      <c r="BB15800" t="s">
        <v>78161</v>
      </c>
    </row>
    <row r="15801" spans="54:54" x14ac:dyDescent="0.3">
      <c r="BB15801" t="s">
        <v>78162</v>
      </c>
    </row>
    <row r="15802" spans="54:54" x14ac:dyDescent="0.3">
      <c r="BB15802" t="s">
        <v>78163</v>
      </c>
    </row>
    <row r="15803" spans="54:54" x14ac:dyDescent="0.3">
      <c r="BB15803" t="s">
        <v>78164</v>
      </c>
    </row>
    <row r="15804" spans="54:54" x14ac:dyDescent="0.3">
      <c r="BB15804" t="s">
        <v>78165</v>
      </c>
    </row>
    <row r="15805" spans="54:54" x14ac:dyDescent="0.3">
      <c r="BB15805" t="s">
        <v>78166</v>
      </c>
    </row>
    <row r="15806" spans="54:54" x14ac:dyDescent="0.3">
      <c r="BB15806" t="s">
        <v>78167</v>
      </c>
    </row>
    <row r="15807" spans="54:54" x14ac:dyDescent="0.3">
      <c r="BB15807" t="s">
        <v>78168</v>
      </c>
    </row>
    <row r="15808" spans="54:54" x14ac:dyDescent="0.3">
      <c r="BB15808" t="s">
        <v>78169</v>
      </c>
    </row>
    <row r="15809" spans="54:54" x14ac:dyDescent="0.3">
      <c r="BB15809" t="s">
        <v>57533</v>
      </c>
    </row>
    <row r="15810" spans="54:54" x14ac:dyDescent="0.3">
      <c r="BB15810" t="s">
        <v>78170</v>
      </c>
    </row>
    <row r="15811" spans="54:54" x14ac:dyDescent="0.3">
      <c r="BB15811" t="s">
        <v>78171</v>
      </c>
    </row>
    <row r="15812" spans="54:54" x14ac:dyDescent="0.3">
      <c r="BB15812" t="s">
        <v>78172</v>
      </c>
    </row>
    <row r="15813" spans="54:54" x14ac:dyDescent="0.3">
      <c r="BB15813" t="s">
        <v>78173</v>
      </c>
    </row>
    <row r="15814" spans="54:54" x14ac:dyDescent="0.3">
      <c r="BB15814" t="s">
        <v>78174</v>
      </c>
    </row>
    <row r="15815" spans="54:54" x14ac:dyDescent="0.3">
      <c r="BB15815" t="s">
        <v>78175</v>
      </c>
    </row>
    <row r="15816" spans="54:54" x14ac:dyDescent="0.3">
      <c r="BB15816" t="s">
        <v>57613</v>
      </c>
    </row>
    <row r="15817" spans="54:54" x14ac:dyDescent="0.3">
      <c r="BB15817" t="s">
        <v>78176</v>
      </c>
    </row>
    <row r="15818" spans="54:54" x14ac:dyDescent="0.3">
      <c r="BB15818" t="s">
        <v>78177</v>
      </c>
    </row>
    <row r="15819" spans="54:54" x14ac:dyDescent="0.3">
      <c r="BB15819" t="s">
        <v>78178</v>
      </c>
    </row>
    <row r="15820" spans="54:54" x14ac:dyDescent="0.3">
      <c r="BB15820" t="s">
        <v>78179</v>
      </c>
    </row>
    <row r="15821" spans="54:54" x14ac:dyDescent="0.3">
      <c r="BB15821" t="s">
        <v>78180</v>
      </c>
    </row>
    <row r="15822" spans="54:54" x14ac:dyDescent="0.3">
      <c r="BB15822" t="s">
        <v>78181</v>
      </c>
    </row>
    <row r="15823" spans="54:54" x14ac:dyDescent="0.3">
      <c r="BB15823" t="s">
        <v>78182</v>
      </c>
    </row>
    <row r="15824" spans="54:54" x14ac:dyDescent="0.3">
      <c r="BB15824" t="s">
        <v>78183</v>
      </c>
    </row>
    <row r="15825" spans="54:54" x14ac:dyDescent="0.3">
      <c r="BB15825" t="s">
        <v>78184</v>
      </c>
    </row>
    <row r="15826" spans="54:54" x14ac:dyDescent="0.3">
      <c r="BB15826" t="s">
        <v>78185</v>
      </c>
    </row>
    <row r="15827" spans="54:54" x14ac:dyDescent="0.3">
      <c r="BB15827" t="s">
        <v>78186</v>
      </c>
    </row>
    <row r="15828" spans="54:54" x14ac:dyDescent="0.3">
      <c r="BB15828" t="s">
        <v>78187</v>
      </c>
    </row>
    <row r="15829" spans="54:54" x14ac:dyDescent="0.3">
      <c r="BB15829" t="s">
        <v>78188</v>
      </c>
    </row>
    <row r="15830" spans="54:54" x14ac:dyDescent="0.3">
      <c r="BB15830" t="s">
        <v>78189</v>
      </c>
    </row>
    <row r="15831" spans="54:54" x14ac:dyDescent="0.3">
      <c r="BB15831" t="s">
        <v>78190</v>
      </c>
    </row>
    <row r="15832" spans="54:54" x14ac:dyDescent="0.3">
      <c r="BB15832" t="s">
        <v>78191</v>
      </c>
    </row>
    <row r="15833" spans="54:54" x14ac:dyDescent="0.3">
      <c r="BB15833" t="s">
        <v>78192</v>
      </c>
    </row>
    <row r="15834" spans="54:54" x14ac:dyDescent="0.3">
      <c r="BB15834" t="s">
        <v>78193</v>
      </c>
    </row>
    <row r="15835" spans="54:54" x14ac:dyDescent="0.3">
      <c r="BB15835" t="s">
        <v>78194</v>
      </c>
    </row>
    <row r="15836" spans="54:54" x14ac:dyDescent="0.3">
      <c r="BB15836" t="s">
        <v>78195</v>
      </c>
    </row>
    <row r="15837" spans="54:54" x14ac:dyDescent="0.3">
      <c r="BB15837" t="s">
        <v>78196</v>
      </c>
    </row>
    <row r="15838" spans="54:54" x14ac:dyDescent="0.3">
      <c r="BB15838" t="s">
        <v>78197</v>
      </c>
    </row>
    <row r="15839" spans="54:54" x14ac:dyDescent="0.3">
      <c r="BB15839" t="s">
        <v>78198</v>
      </c>
    </row>
    <row r="15840" spans="54:54" x14ac:dyDescent="0.3">
      <c r="BB15840" t="s">
        <v>78199</v>
      </c>
    </row>
    <row r="15841" spans="54:54" x14ac:dyDescent="0.3">
      <c r="BB15841" t="s">
        <v>78200</v>
      </c>
    </row>
    <row r="15842" spans="54:54" x14ac:dyDescent="0.3">
      <c r="BB15842" t="s">
        <v>78201</v>
      </c>
    </row>
    <row r="15843" spans="54:54" x14ac:dyDescent="0.3">
      <c r="BB15843" t="s">
        <v>78202</v>
      </c>
    </row>
    <row r="15844" spans="54:54" x14ac:dyDescent="0.3">
      <c r="BB15844" t="s">
        <v>78203</v>
      </c>
    </row>
    <row r="15845" spans="54:54" x14ac:dyDescent="0.3">
      <c r="BB15845" t="s">
        <v>1707</v>
      </c>
    </row>
    <row r="15846" spans="54:54" x14ac:dyDescent="0.3">
      <c r="BB15846" t="s">
        <v>78204</v>
      </c>
    </row>
    <row r="15847" spans="54:54" x14ac:dyDescent="0.3">
      <c r="BB15847" t="s">
        <v>78205</v>
      </c>
    </row>
    <row r="15848" spans="54:54" x14ac:dyDescent="0.3">
      <c r="BB15848" t="s">
        <v>78206</v>
      </c>
    </row>
    <row r="15849" spans="54:54" x14ac:dyDescent="0.3">
      <c r="BB15849" t="s">
        <v>78207</v>
      </c>
    </row>
    <row r="15850" spans="54:54" x14ac:dyDescent="0.3">
      <c r="BB15850" t="s">
        <v>78208</v>
      </c>
    </row>
    <row r="15851" spans="54:54" x14ac:dyDescent="0.3">
      <c r="BB15851" t="s">
        <v>78209</v>
      </c>
    </row>
    <row r="15852" spans="54:54" x14ac:dyDescent="0.3">
      <c r="BB15852" t="s">
        <v>78210</v>
      </c>
    </row>
    <row r="15853" spans="54:54" x14ac:dyDescent="0.3">
      <c r="BB15853" t="s">
        <v>78211</v>
      </c>
    </row>
    <row r="15854" spans="54:54" x14ac:dyDescent="0.3">
      <c r="BB15854" t="s">
        <v>78212</v>
      </c>
    </row>
    <row r="15855" spans="54:54" x14ac:dyDescent="0.3">
      <c r="BB15855" t="s">
        <v>78213</v>
      </c>
    </row>
    <row r="15856" spans="54:54" x14ac:dyDescent="0.3">
      <c r="BB15856" t="s">
        <v>78214</v>
      </c>
    </row>
    <row r="15857" spans="54:54" x14ac:dyDescent="0.3">
      <c r="BB15857" t="s">
        <v>78215</v>
      </c>
    </row>
    <row r="15858" spans="54:54" x14ac:dyDescent="0.3">
      <c r="BB15858" t="s">
        <v>78216</v>
      </c>
    </row>
    <row r="15859" spans="54:54" x14ac:dyDescent="0.3">
      <c r="BB15859" t="s">
        <v>78217</v>
      </c>
    </row>
    <row r="15860" spans="54:54" x14ac:dyDescent="0.3">
      <c r="BB15860" t="s">
        <v>78218</v>
      </c>
    </row>
    <row r="15861" spans="54:54" x14ac:dyDescent="0.3">
      <c r="BB15861" t="s">
        <v>78219</v>
      </c>
    </row>
    <row r="15862" spans="54:54" x14ac:dyDescent="0.3">
      <c r="BB15862" t="s">
        <v>78220</v>
      </c>
    </row>
    <row r="15863" spans="54:54" x14ac:dyDescent="0.3">
      <c r="BB15863" t="s">
        <v>78221</v>
      </c>
    </row>
    <row r="15864" spans="54:54" x14ac:dyDescent="0.3">
      <c r="BB15864" t="s">
        <v>78222</v>
      </c>
    </row>
    <row r="15865" spans="54:54" x14ac:dyDescent="0.3">
      <c r="BB15865" t="s">
        <v>78223</v>
      </c>
    </row>
    <row r="15866" spans="54:54" x14ac:dyDescent="0.3">
      <c r="BB15866" t="s">
        <v>78224</v>
      </c>
    </row>
    <row r="15867" spans="54:54" x14ac:dyDescent="0.3">
      <c r="BB15867" t="s">
        <v>78225</v>
      </c>
    </row>
    <row r="15868" spans="54:54" x14ac:dyDescent="0.3">
      <c r="BB15868" t="s">
        <v>78226</v>
      </c>
    </row>
    <row r="15869" spans="54:54" x14ac:dyDescent="0.3">
      <c r="BB15869" t="s">
        <v>78227</v>
      </c>
    </row>
    <row r="15870" spans="54:54" x14ac:dyDescent="0.3">
      <c r="BB15870" t="s">
        <v>78228</v>
      </c>
    </row>
    <row r="15871" spans="54:54" x14ac:dyDescent="0.3">
      <c r="BB15871" t="s">
        <v>78229</v>
      </c>
    </row>
    <row r="15872" spans="54:54" x14ac:dyDescent="0.3">
      <c r="BB15872" t="s">
        <v>78230</v>
      </c>
    </row>
    <row r="15873" spans="54:54" x14ac:dyDescent="0.3">
      <c r="BB15873" t="s">
        <v>78231</v>
      </c>
    </row>
    <row r="15874" spans="54:54" x14ac:dyDescent="0.3">
      <c r="BB15874" t="s">
        <v>78232</v>
      </c>
    </row>
    <row r="15875" spans="54:54" x14ac:dyDescent="0.3">
      <c r="BB15875" t="s">
        <v>78233</v>
      </c>
    </row>
    <row r="15876" spans="54:54" x14ac:dyDescent="0.3">
      <c r="BB15876" t="s">
        <v>78234</v>
      </c>
    </row>
    <row r="15877" spans="54:54" x14ac:dyDescent="0.3">
      <c r="BB15877" t="s">
        <v>78235</v>
      </c>
    </row>
    <row r="15878" spans="54:54" x14ac:dyDescent="0.3">
      <c r="BB15878" t="s">
        <v>78236</v>
      </c>
    </row>
    <row r="15879" spans="54:54" x14ac:dyDescent="0.3">
      <c r="BB15879" t="s">
        <v>78237</v>
      </c>
    </row>
    <row r="15880" spans="54:54" x14ac:dyDescent="0.3">
      <c r="BB15880" t="s">
        <v>78238</v>
      </c>
    </row>
    <row r="15881" spans="54:54" x14ac:dyDescent="0.3">
      <c r="BB15881" t="s">
        <v>78239</v>
      </c>
    </row>
    <row r="15882" spans="54:54" x14ac:dyDescent="0.3">
      <c r="BB15882" t="s">
        <v>78240</v>
      </c>
    </row>
    <row r="15883" spans="54:54" x14ac:dyDescent="0.3">
      <c r="BB15883" t="s">
        <v>78241</v>
      </c>
    </row>
    <row r="15884" spans="54:54" x14ac:dyDescent="0.3">
      <c r="BB15884" t="s">
        <v>78242</v>
      </c>
    </row>
    <row r="15885" spans="54:54" x14ac:dyDescent="0.3">
      <c r="BB15885" t="s">
        <v>78243</v>
      </c>
    </row>
    <row r="15886" spans="54:54" x14ac:dyDescent="0.3">
      <c r="BB15886" t="s">
        <v>78244</v>
      </c>
    </row>
    <row r="15887" spans="54:54" x14ac:dyDescent="0.3">
      <c r="BB15887" t="s">
        <v>78245</v>
      </c>
    </row>
    <row r="15888" spans="54:54" x14ac:dyDescent="0.3">
      <c r="BB15888" t="s">
        <v>78246</v>
      </c>
    </row>
    <row r="15889" spans="54:54" x14ac:dyDescent="0.3">
      <c r="BB15889" t="s">
        <v>78247</v>
      </c>
    </row>
    <row r="15890" spans="54:54" x14ac:dyDescent="0.3">
      <c r="BB15890" t="s">
        <v>78248</v>
      </c>
    </row>
    <row r="15891" spans="54:54" x14ac:dyDescent="0.3">
      <c r="BB15891" t="s">
        <v>78249</v>
      </c>
    </row>
    <row r="15892" spans="54:54" x14ac:dyDescent="0.3">
      <c r="BB15892" t="s">
        <v>78250</v>
      </c>
    </row>
    <row r="15893" spans="54:54" x14ac:dyDescent="0.3">
      <c r="BB15893" t="s">
        <v>78251</v>
      </c>
    </row>
    <row r="15894" spans="54:54" x14ac:dyDescent="0.3">
      <c r="BB15894" t="s">
        <v>78252</v>
      </c>
    </row>
    <row r="15895" spans="54:54" x14ac:dyDescent="0.3">
      <c r="BB15895" t="s">
        <v>78253</v>
      </c>
    </row>
    <row r="15896" spans="54:54" x14ac:dyDescent="0.3">
      <c r="BB15896" t="s">
        <v>78254</v>
      </c>
    </row>
    <row r="15897" spans="54:54" x14ac:dyDescent="0.3">
      <c r="BB15897" t="s">
        <v>78255</v>
      </c>
    </row>
    <row r="15898" spans="54:54" x14ac:dyDescent="0.3">
      <c r="BB15898" t="s">
        <v>78256</v>
      </c>
    </row>
    <row r="15899" spans="54:54" x14ac:dyDescent="0.3">
      <c r="BB15899" t="s">
        <v>78257</v>
      </c>
    </row>
    <row r="15900" spans="54:54" x14ac:dyDescent="0.3">
      <c r="BB15900" t="s">
        <v>78258</v>
      </c>
    </row>
    <row r="15901" spans="54:54" x14ac:dyDescent="0.3">
      <c r="BB15901" t="s">
        <v>78259</v>
      </c>
    </row>
    <row r="15902" spans="54:54" x14ac:dyDescent="0.3">
      <c r="BB15902" t="s">
        <v>78260</v>
      </c>
    </row>
    <row r="15903" spans="54:54" x14ac:dyDescent="0.3">
      <c r="BB15903" t="s">
        <v>78261</v>
      </c>
    </row>
    <row r="15904" spans="54:54" x14ac:dyDescent="0.3">
      <c r="BB15904" t="s">
        <v>78262</v>
      </c>
    </row>
    <row r="15905" spans="54:54" x14ac:dyDescent="0.3">
      <c r="BB15905" t="s">
        <v>78263</v>
      </c>
    </row>
    <row r="15906" spans="54:54" x14ac:dyDescent="0.3">
      <c r="BB15906" t="s">
        <v>78264</v>
      </c>
    </row>
    <row r="15907" spans="54:54" x14ac:dyDescent="0.3">
      <c r="BB15907" t="s">
        <v>78265</v>
      </c>
    </row>
    <row r="15908" spans="54:54" x14ac:dyDescent="0.3">
      <c r="BB15908" t="s">
        <v>78266</v>
      </c>
    </row>
    <row r="15909" spans="54:54" x14ac:dyDescent="0.3">
      <c r="BB15909" t="s">
        <v>78267</v>
      </c>
    </row>
    <row r="15910" spans="54:54" x14ac:dyDescent="0.3">
      <c r="BB15910" t="s">
        <v>78268</v>
      </c>
    </row>
    <row r="15911" spans="54:54" x14ac:dyDescent="0.3">
      <c r="BB15911" t="s">
        <v>78269</v>
      </c>
    </row>
    <row r="15912" spans="54:54" x14ac:dyDescent="0.3">
      <c r="BB15912" t="s">
        <v>78270</v>
      </c>
    </row>
    <row r="15913" spans="54:54" x14ac:dyDescent="0.3">
      <c r="BB15913" t="s">
        <v>78271</v>
      </c>
    </row>
    <row r="15914" spans="54:54" x14ac:dyDescent="0.3">
      <c r="BB15914" t="s">
        <v>78272</v>
      </c>
    </row>
    <row r="15915" spans="54:54" x14ac:dyDescent="0.3">
      <c r="BB15915" t="s">
        <v>78273</v>
      </c>
    </row>
    <row r="15916" spans="54:54" x14ac:dyDescent="0.3">
      <c r="BB15916" t="s">
        <v>78274</v>
      </c>
    </row>
    <row r="15917" spans="54:54" x14ac:dyDescent="0.3">
      <c r="BB15917" t="s">
        <v>78275</v>
      </c>
    </row>
    <row r="15918" spans="54:54" x14ac:dyDescent="0.3">
      <c r="BB15918" t="s">
        <v>78276</v>
      </c>
    </row>
    <row r="15919" spans="54:54" x14ac:dyDescent="0.3">
      <c r="BB15919" t="s">
        <v>78277</v>
      </c>
    </row>
    <row r="15920" spans="54:54" x14ac:dyDescent="0.3">
      <c r="BB15920" t="s">
        <v>78278</v>
      </c>
    </row>
    <row r="15921" spans="54:54" x14ac:dyDescent="0.3">
      <c r="BB15921" t="s">
        <v>78279</v>
      </c>
    </row>
    <row r="15922" spans="54:54" x14ac:dyDescent="0.3">
      <c r="BB15922" t="s">
        <v>78280</v>
      </c>
    </row>
    <row r="15923" spans="54:54" x14ac:dyDescent="0.3">
      <c r="BB15923" t="s">
        <v>78281</v>
      </c>
    </row>
    <row r="15924" spans="54:54" x14ac:dyDescent="0.3">
      <c r="BB15924" t="s">
        <v>78282</v>
      </c>
    </row>
    <row r="15925" spans="54:54" x14ac:dyDescent="0.3">
      <c r="BB15925" t="s">
        <v>78283</v>
      </c>
    </row>
    <row r="15926" spans="54:54" x14ac:dyDescent="0.3">
      <c r="BB15926" t="s">
        <v>78284</v>
      </c>
    </row>
    <row r="15927" spans="54:54" x14ac:dyDescent="0.3">
      <c r="BB15927" t="s">
        <v>78285</v>
      </c>
    </row>
    <row r="15928" spans="54:54" x14ac:dyDescent="0.3">
      <c r="BB15928" t="s">
        <v>78286</v>
      </c>
    </row>
    <row r="15929" spans="54:54" x14ac:dyDescent="0.3">
      <c r="BB15929" t="s">
        <v>78287</v>
      </c>
    </row>
    <row r="15930" spans="54:54" x14ac:dyDescent="0.3">
      <c r="BB15930" t="s">
        <v>78288</v>
      </c>
    </row>
    <row r="15931" spans="54:54" x14ac:dyDescent="0.3">
      <c r="BB15931" t="s">
        <v>78289</v>
      </c>
    </row>
    <row r="15932" spans="54:54" x14ac:dyDescent="0.3">
      <c r="BB15932" t="s">
        <v>78290</v>
      </c>
    </row>
    <row r="15933" spans="54:54" x14ac:dyDescent="0.3">
      <c r="BB15933" t="s">
        <v>78291</v>
      </c>
    </row>
    <row r="15934" spans="54:54" x14ac:dyDescent="0.3">
      <c r="BB15934" t="s">
        <v>78292</v>
      </c>
    </row>
    <row r="15935" spans="54:54" x14ac:dyDescent="0.3">
      <c r="BB15935" t="s">
        <v>78293</v>
      </c>
    </row>
    <row r="15936" spans="54:54" x14ac:dyDescent="0.3">
      <c r="BB15936" t="s">
        <v>78294</v>
      </c>
    </row>
    <row r="15937" spans="54:54" x14ac:dyDescent="0.3">
      <c r="BB15937" t="s">
        <v>78295</v>
      </c>
    </row>
    <row r="15938" spans="54:54" x14ac:dyDescent="0.3">
      <c r="BB15938" t="s">
        <v>78296</v>
      </c>
    </row>
    <row r="15939" spans="54:54" x14ac:dyDescent="0.3">
      <c r="BB15939" t="s">
        <v>78297</v>
      </c>
    </row>
    <row r="15940" spans="54:54" x14ac:dyDescent="0.3">
      <c r="BB15940" t="s">
        <v>78298</v>
      </c>
    </row>
    <row r="15941" spans="54:54" x14ac:dyDescent="0.3">
      <c r="BB15941" t="s">
        <v>78299</v>
      </c>
    </row>
    <row r="15942" spans="54:54" x14ac:dyDescent="0.3">
      <c r="BB15942" t="s">
        <v>78300</v>
      </c>
    </row>
    <row r="15943" spans="54:54" x14ac:dyDescent="0.3">
      <c r="BB15943" t="s">
        <v>78301</v>
      </c>
    </row>
    <row r="15944" spans="54:54" x14ac:dyDescent="0.3">
      <c r="BB15944" t="s">
        <v>78302</v>
      </c>
    </row>
    <row r="15945" spans="54:54" x14ac:dyDescent="0.3">
      <c r="BB15945" t="s">
        <v>78303</v>
      </c>
    </row>
    <row r="15946" spans="54:54" x14ac:dyDescent="0.3">
      <c r="BB15946" t="s">
        <v>78304</v>
      </c>
    </row>
    <row r="15947" spans="54:54" x14ac:dyDescent="0.3">
      <c r="BB15947" t="s">
        <v>78305</v>
      </c>
    </row>
    <row r="15948" spans="54:54" x14ac:dyDescent="0.3">
      <c r="BB15948" t="s">
        <v>78306</v>
      </c>
    </row>
    <row r="15949" spans="54:54" x14ac:dyDescent="0.3">
      <c r="BB15949" t="s">
        <v>78307</v>
      </c>
    </row>
    <row r="15950" spans="54:54" x14ac:dyDescent="0.3">
      <c r="BB15950" t="s">
        <v>78308</v>
      </c>
    </row>
    <row r="15951" spans="54:54" x14ac:dyDescent="0.3">
      <c r="BB15951" t="s">
        <v>78309</v>
      </c>
    </row>
    <row r="15952" spans="54:54" x14ac:dyDescent="0.3">
      <c r="BB15952" t="s">
        <v>78310</v>
      </c>
    </row>
    <row r="15953" spans="54:54" x14ac:dyDescent="0.3">
      <c r="BB15953" t="s">
        <v>78311</v>
      </c>
    </row>
    <row r="15954" spans="54:54" x14ac:dyDescent="0.3">
      <c r="BB15954" t="s">
        <v>78312</v>
      </c>
    </row>
    <row r="15955" spans="54:54" x14ac:dyDescent="0.3">
      <c r="BB15955" t="s">
        <v>78313</v>
      </c>
    </row>
    <row r="15956" spans="54:54" x14ac:dyDescent="0.3">
      <c r="BB15956" t="s">
        <v>78314</v>
      </c>
    </row>
    <row r="15957" spans="54:54" x14ac:dyDescent="0.3">
      <c r="BB15957" t="s">
        <v>78315</v>
      </c>
    </row>
    <row r="15958" spans="54:54" x14ac:dyDescent="0.3">
      <c r="BB15958" t="s">
        <v>78316</v>
      </c>
    </row>
    <row r="15959" spans="54:54" x14ac:dyDescent="0.3">
      <c r="BB15959" t="s">
        <v>78317</v>
      </c>
    </row>
    <row r="15960" spans="54:54" x14ac:dyDescent="0.3">
      <c r="BB15960" t="s">
        <v>78318</v>
      </c>
    </row>
    <row r="15961" spans="54:54" x14ac:dyDescent="0.3">
      <c r="BB15961" t="s">
        <v>78319</v>
      </c>
    </row>
    <row r="15962" spans="54:54" x14ac:dyDescent="0.3">
      <c r="BB15962" t="s">
        <v>78320</v>
      </c>
    </row>
    <row r="15963" spans="54:54" x14ac:dyDescent="0.3">
      <c r="BB15963" t="s">
        <v>78321</v>
      </c>
    </row>
    <row r="15964" spans="54:54" x14ac:dyDescent="0.3">
      <c r="BB15964" t="s">
        <v>78322</v>
      </c>
    </row>
    <row r="15965" spans="54:54" x14ac:dyDescent="0.3">
      <c r="BB15965" t="s">
        <v>78323</v>
      </c>
    </row>
    <row r="15966" spans="54:54" x14ac:dyDescent="0.3">
      <c r="BB15966" t="s">
        <v>78324</v>
      </c>
    </row>
    <row r="15967" spans="54:54" x14ac:dyDescent="0.3">
      <c r="BB15967" t="s">
        <v>78325</v>
      </c>
    </row>
    <row r="15968" spans="54:54" x14ac:dyDescent="0.3">
      <c r="BB15968" t="s">
        <v>78326</v>
      </c>
    </row>
    <row r="15969" spans="54:54" x14ac:dyDescent="0.3">
      <c r="BB15969" t="s">
        <v>78327</v>
      </c>
    </row>
    <row r="15970" spans="54:54" x14ac:dyDescent="0.3">
      <c r="BB15970" t="s">
        <v>78328</v>
      </c>
    </row>
    <row r="15971" spans="54:54" x14ac:dyDescent="0.3">
      <c r="BB15971" t="s">
        <v>78329</v>
      </c>
    </row>
    <row r="15972" spans="54:54" x14ac:dyDescent="0.3">
      <c r="BB15972" t="s">
        <v>78330</v>
      </c>
    </row>
    <row r="15973" spans="54:54" x14ac:dyDescent="0.3">
      <c r="BB15973" t="s">
        <v>78331</v>
      </c>
    </row>
    <row r="15974" spans="54:54" x14ac:dyDescent="0.3">
      <c r="BB15974" t="s">
        <v>78332</v>
      </c>
    </row>
    <row r="15975" spans="54:54" x14ac:dyDescent="0.3">
      <c r="BB15975" t="s">
        <v>78333</v>
      </c>
    </row>
    <row r="15976" spans="54:54" x14ac:dyDescent="0.3">
      <c r="BB15976" t="s">
        <v>78334</v>
      </c>
    </row>
    <row r="15977" spans="54:54" x14ac:dyDescent="0.3">
      <c r="BB15977" t="s">
        <v>78335</v>
      </c>
    </row>
    <row r="15978" spans="54:54" x14ac:dyDescent="0.3">
      <c r="BB15978" t="s">
        <v>78336</v>
      </c>
    </row>
    <row r="15979" spans="54:54" x14ac:dyDescent="0.3">
      <c r="BB15979" t="s">
        <v>78337</v>
      </c>
    </row>
    <row r="15980" spans="54:54" x14ac:dyDescent="0.3">
      <c r="BB15980" t="s">
        <v>78338</v>
      </c>
    </row>
    <row r="15981" spans="54:54" x14ac:dyDescent="0.3">
      <c r="BB15981" t="s">
        <v>78339</v>
      </c>
    </row>
    <row r="15982" spans="54:54" x14ac:dyDescent="0.3">
      <c r="BB15982" t="s">
        <v>78340</v>
      </c>
    </row>
    <row r="15983" spans="54:54" x14ac:dyDescent="0.3">
      <c r="BB15983" t="s">
        <v>78341</v>
      </c>
    </row>
    <row r="15984" spans="54:54" x14ac:dyDescent="0.3">
      <c r="BB15984" t="s">
        <v>78342</v>
      </c>
    </row>
    <row r="15985" spans="54:54" x14ac:dyDescent="0.3">
      <c r="BB15985" t="s">
        <v>78343</v>
      </c>
    </row>
    <row r="15986" spans="54:54" x14ac:dyDescent="0.3">
      <c r="BB15986" t="s">
        <v>78344</v>
      </c>
    </row>
    <row r="15987" spans="54:54" x14ac:dyDescent="0.3">
      <c r="BB15987" t="s">
        <v>78345</v>
      </c>
    </row>
    <row r="15988" spans="54:54" x14ac:dyDescent="0.3">
      <c r="BB15988" t="s">
        <v>78346</v>
      </c>
    </row>
    <row r="15989" spans="54:54" x14ac:dyDescent="0.3">
      <c r="BB15989" t="s">
        <v>78347</v>
      </c>
    </row>
    <row r="15990" spans="54:54" x14ac:dyDescent="0.3">
      <c r="BB15990" t="s">
        <v>78348</v>
      </c>
    </row>
    <row r="15991" spans="54:54" x14ac:dyDescent="0.3">
      <c r="BB15991" t="s">
        <v>78349</v>
      </c>
    </row>
    <row r="15992" spans="54:54" x14ac:dyDescent="0.3">
      <c r="BB15992" t="s">
        <v>78350</v>
      </c>
    </row>
    <row r="15993" spans="54:54" x14ac:dyDescent="0.3">
      <c r="BB15993" t="s">
        <v>78351</v>
      </c>
    </row>
    <row r="15994" spans="54:54" x14ac:dyDescent="0.3">
      <c r="BB15994" t="s">
        <v>78352</v>
      </c>
    </row>
    <row r="15995" spans="54:54" x14ac:dyDescent="0.3">
      <c r="BB15995" t="s">
        <v>78353</v>
      </c>
    </row>
    <row r="15996" spans="54:54" x14ac:dyDescent="0.3">
      <c r="BB15996" t="s">
        <v>78354</v>
      </c>
    </row>
    <row r="15997" spans="54:54" x14ac:dyDescent="0.3">
      <c r="BB15997" t="s">
        <v>78355</v>
      </c>
    </row>
    <row r="15998" spans="54:54" x14ac:dyDescent="0.3">
      <c r="BB15998" t="s">
        <v>78356</v>
      </c>
    </row>
    <row r="15999" spans="54:54" x14ac:dyDescent="0.3">
      <c r="BB15999" t="s">
        <v>78357</v>
      </c>
    </row>
    <row r="16000" spans="54:54" x14ac:dyDescent="0.3">
      <c r="BB16000" t="s">
        <v>78358</v>
      </c>
    </row>
    <row r="16001" spans="54:54" x14ac:dyDescent="0.3">
      <c r="BB16001" t="s">
        <v>78359</v>
      </c>
    </row>
    <row r="16002" spans="54:54" x14ac:dyDescent="0.3">
      <c r="BB16002" t="s">
        <v>78360</v>
      </c>
    </row>
    <row r="16003" spans="54:54" x14ac:dyDescent="0.3">
      <c r="BB16003" t="s">
        <v>78361</v>
      </c>
    </row>
    <row r="16004" spans="54:54" x14ac:dyDescent="0.3">
      <c r="BB16004" t="s">
        <v>78362</v>
      </c>
    </row>
    <row r="16005" spans="54:54" x14ac:dyDescent="0.3">
      <c r="BB16005" t="s">
        <v>78363</v>
      </c>
    </row>
    <row r="16006" spans="54:54" x14ac:dyDescent="0.3">
      <c r="BB16006" t="s">
        <v>78364</v>
      </c>
    </row>
    <row r="16007" spans="54:54" x14ac:dyDescent="0.3">
      <c r="BB16007" t="s">
        <v>78365</v>
      </c>
    </row>
    <row r="16008" spans="54:54" x14ac:dyDescent="0.3">
      <c r="BB16008" t="s">
        <v>78366</v>
      </c>
    </row>
    <row r="16009" spans="54:54" x14ac:dyDescent="0.3">
      <c r="BB16009" t="s">
        <v>78367</v>
      </c>
    </row>
    <row r="16010" spans="54:54" x14ac:dyDescent="0.3">
      <c r="BB16010" t="s">
        <v>78368</v>
      </c>
    </row>
    <row r="16011" spans="54:54" x14ac:dyDescent="0.3">
      <c r="BB16011" t="s">
        <v>78369</v>
      </c>
    </row>
    <row r="16012" spans="54:54" x14ac:dyDescent="0.3">
      <c r="BB16012" t="s">
        <v>78370</v>
      </c>
    </row>
    <row r="16013" spans="54:54" x14ac:dyDescent="0.3">
      <c r="BB16013" t="s">
        <v>78371</v>
      </c>
    </row>
    <row r="16014" spans="54:54" x14ac:dyDescent="0.3">
      <c r="BB16014" t="s">
        <v>78372</v>
      </c>
    </row>
    <row r="16015" spans="54:54" x14ac:dyDescent="0.3">
      <c r="BB16015" t="s">
        <v>78373</v>
      </c>
    </row>
    <row r="16016" spans="54:54" x14ac:dyDescent="0.3">
      <c r="BB16016" t="s">
        <v>78374</v>
      </c>
    </row>
    <row r="16017" spans="54:54" x14ac:dyDescent="0.3">
      <c r="BB16017" t="s">
        <v>78375</v>
      </c>
    </row>
    <row r="16018" spans="54:54" x14ac:dyDescent="0.3">
      <c r="BB16018" t="s">
        <v>78376</v>
      </c>
    </row>
    <row r="16019" spans="54:54" x14ac:dyDescent="0.3">
      <c r="BB16019" t="s">
        <v>78377</v>
      </c>
    </row>
    <row r="16020" spans="54:54" x14ac:dyDescent="0.3">
      <c r="BB16020" t="s">
        <v>78378</v>
      </c>
    </row>
    <row r="16021" spans="54:54" x14ac:dyDescent="0.3">
      <c r="BB16021" t="s">
        <v>78379</v>
      </c>
    </row>
    <row r="16022" spans="54:54" x14ac:dyDescent="0.3">
      <c r="BB16022" t="s">
        <v>78380</v>
      </c>
    </row>
    <row r="16023" spans="54:54" x14ac:dyDescent="0.3">
      <c r="BB16023" t="s">
        <v>78381</v>
      </c>
    </row>
    <row r="16024" spans="54:54" x14ac:dyDescent="0.3">
      <c r="BB16024" t="s">
        <v>78382</v>
      </c>
    </row>
    <row r="16025" spans="54:54" x14ac:dyDescent="0.3">
      <c r="BB16025" t="s">
        <v>78383</v>
      </c>
    </row>
    <row r="16026" spans="54:54" x14ac:dyDescent="0.3">
      <c r="BB16026" t="s">
        <v>78384</v>
      </c>
    </row>
    <row r="16027" spans="54:54" x14ac:dyDescent="0.3">
      <c r="BB16027" t="s">
        <v>78385</v>
      </c>
    </row>
    <row r="16028" spans="54:54" x14ac:dyDescent="0.3">
      <c r="BB16028" t="s">
        <v>78386</v>
      </c>
    </row>
    <row r="16029" spans="54:54" x14ac:dyDescent="0.3">
      <c r="BB16029" t="s">
        <v>78387</v>
      </c>
    </row>
    <row r="16030" spans="54:54" x14ac:dyDescent="0.3">
      <c r="BB16030" t="s">
        <v>78388</v>
      </c>
    </row>
    <row r="16031" spans="54:54" x14ac:dyDescent="0.3">
      <c r="BB16031" t="s">
        <v>78389</v>
      </c>
    </row>
    <row r="16032" spans="54:54" x14ac:dyDescent="0.3">
      <c r="BB16032" t="s">
        <v>78390</v>
      </c>
    </row>
    <row r="16033" spans="54:54" x14ac:dyDescent="0.3">
      <c r="BB16033" t="s">
        <v>78391</v>
      </c>
    </row>
    <row r="16034" spans="54:54" x14ac:dyDescent="0.3">
      <c r="BB16034" t="s">
        <v>78392</v>
      </c>
    </row>
    <row r="16035" spans="54:54" x14ac:dyDescent="0.3">
      <c r="BB16035" t="s">
        <v>78393</v>
      </c>
    </row>
    <row r="16036" spans="54:54" x14ac:dyDescent="0.3">
      <c r="BB16036" t="s">
        <v>78394</v>
      </c>
    </row>
    <row r="16037" spans="54:54" x14ac:dyDescent="0.3">
      <c r="BB16037" t="s">
        <v>78395</v>
      </c>
    </row>
    <row r="16038" spans="54:54" x14ac:dyDescent="0.3">
      <c r="BB16038" t="s">
        <v>78396</v>
      </c>
    </row>
    <row r="16039" spans="54:54" x14ac:dyDescent="0.3">
      <c r="BB16039" t="s">
        <v>78397</v>
      </c>
    </row>
    <row r="16040" spans="54:54" x14ac:dyDescent="0.3">
      <c r="BB16040" t="s">
        <v>78398</v>
      </c>
    </row>
    <row r="16041" spans="54:54" x14ac:dyDescent="0.3">
      <c r="BB16041" t="s">
        <v>78399</v>
      </c>
    </row>
    <row r="16042" spans="54:54" x14ac:dyDescent="0.3">
      <c r="BB16042" t="s">
        <v>78400</v>
      </c>
    </row>
    <row r="16043" spans="54:54" x14ac:dyDescent="0.3">
      <c r="BB16043" t="s">
        <v>78401</v>
      </c>
    </row>
    <row r="16044" spans="54:54" x14ac:dyDescent="0.3">
      <c r="BB16044" t="s">
        <v>78402</v>
      </c>
    </row>
    <row r="16045" spans="54:54" x14ac:dyDescent="0.3">
      <c r="BB16045" t="s">
        <v>78403</v>
      </c>
    </row>
    <row r="16046" spans="54:54" x14ac:dyDescent="0.3">
      <c r="BB16046" t="s">
        <v>78404</v>
      </c>
    </row>
    <row r="16047" spans="54:54" x14ac:dyDescent="0.3">
      <c r="BB16047" t="s">
        <v>78405</v>
      </c>
    </row>
    <row r="16048" spans="54:54" x14ac:dyDescent="0.3">
      <c r="BB16048" t="s">
        <v>78406</v>
      </c>
    </row>
    <row r="16049" spans="54:54" x14ac:dyDescent="0.3">
      <c r="BB16049" t="s">
        <v>78407</v>
      </c>
    </row>
    <row r="16050" spans="54:54" x14ac:dyDescent="0.3">
      <c r="BB16050" t="s">
        <v>78408</v>
      </c>
    </row>
    <row r="16051" spans="54:54" x14ac:dyDescent="0.3">
      <c r="BB16051" t="s">
        <v>78409</v>
      </c>
    </row>
    <row r="16052" spans="54:54" x14ac:dyDescent="0.3">
      <c r="BB16052" t="s">
        <v>78410</v>
      </c>
    </row>
    <row r="16053" spans="54:54" x14ac:dyDescent="0.3">
      <c r="BB16053" t="s">
        <v>78411</v>
      </c>
    </row>
    <row r="16054" spans="54:54" x14ac:dyDescent="0.3">
      <c r="BB16054" t="s">
        <v>78412</v>
      </c>
    </row>
    <row r="16055" spans="54:54" x14ac:dyDescent="0.3">
      <c r="BB16055" t="s">
        <v>78413</v>
      </c>
    </row>
    <row r="16056" spans="54:54" x14ac:dyDescent="0.3">
      <c r="BB16056" t="s">
        <v>78414</v>
      </c>
    </row>
    <row r="16057" spans="54:54" x14ac:dyDescent="0.3">
      <c r="BB16057" t="s">
        <v>78415</v>
      </c>
    </row>
    <row r="16058" spans="54:54" x14ac:dyDescent="0.3">
      <c r="BB16058" t="s">
        <v>78416</v>
      </c>
    </row>
    <row r="16059" spans="54:54" x14ac:dyDescent="0.3">
      <c r="BB16059" t="s">
        <v>78417</v>
      </c>
    </row>
    <row r="16060" spans="54:54" x14ac:dyDescent="0.3">
      <c r="BB16060" t="s">
        <v>78418</v>
      </c>
    </row>
    <row r="16061" spans="54:54" x14ac:dyDescent="0.3">
      <c r="BB16061" t="s">
        <v>78419</v>
      </c>
    </row>
    <row r="16062" spans="54:54" x14ac:dyDescent="0.3">
      <c r="BB16062" t="s">
        <v>78420</v>
      </c>
    </row>
    <row r="16063" spans="54:54" x14ac:dyDescent="0.3">
      <c r="BB16063" t="s">
        <v>78421</v>
      </c>
    </row>
    <row r="16064" spans="54:54" x14ac:dyDescent="0.3">
      <c r="BB16064" t="s">
        <v>78422</v>
      </c>
    </row>
    <row r="16065" spans="54:54" x14ac:dyDescent="0.3">
      <c r="BB16065" t="s">
        <v>78423</v>
      </c>
    </row>
    <row r="16066" spans="54:54" x14ac:dyDescent="0.3">
      <c r="BB16066" t="s">
        <v>78424</v>
      </c>
    </row>
    <row r="16067" spans="54:54" x14ac:dyDescent="0.3">
      <c r="BB16067" t="s">
        <v>78425</v>
      </c>
    </row>
    <row r="16068" spans="54:54" x14ac:dyDescent="0.3">
      <c r="BB16068" t="s">
        <v>78426</v>
      </c>
    </row>
    <row r="16069" spans="54:54" x14ac:dyDescent="0.3">
      <c r="BB16069" t="s">
        <v>78427</v>
      </c>
    </row>
    <row r="16070" spans="54:54" x14ac:dyDescent="0.3">
      <c r="BB16070" t="s">
        <v>78428</v>
      </c>
    </row>
    <row r="16071" spans="54:54" x14ac:dyDescent="0.3">
      <c r="BB16071" t="s">
        <v>78429</v>
      </c>
    </row>
    <row r="16072" spans="54:54" x14ac:dyDescent="0.3">
      <c r="BB16072" t="s">
        <v>78430</v>
      </c>
    </row>
    <row r="16073" spans="54:54" x14ac:dyDescent="0.3">
      <c r="BB16073" t="s">
        <v>78431</v>
      </c>
    </row>
    <row r="16074" spans="54:54" x14ac:dyDescent="0.3">
      <c r="BB16074" t="s">
        <v>78432</v>
      </c>
    </row>
    <row r="16075" spans="54:54" x14ac:dyDescent="0.3">
      <c r="BB16075" t="s">
        <v>78433</v>
      </c>
    </row>
    <row r="16076" spans="54:54" x14ac:dyDescent="0.3">
      <c r="BB16076" t="s">
        <v>78434</v>
      </c>
    </row>
    <row r="16077" spans="54:54" x14ac:dyDescent="0.3">
      <c r="BB16077" t="s">
        <v>78435</v>
      </c>
    </row>
    <row r="16078" spans="54:54" x14ac:dyDescent="0.3">
      <c r="BB16078" t="s">
        <v>78436</v>
      </c>
    </row>
    <row r="16079" spans="54:54" x14ac:dyDescent="0.3">
      <c r="BB16079" t="s">
        <v>78437</v>
      </c>
    </row>
    <row r="16080" spans="54:54" x14ac:dyDescent="0.3">
      <c r="BB16080" t="s">
        <v>78438</v>
      </c>
    </row>
    <row r="16081" spans="54:54" x14ac:dyDescent="0.3">
      <c r="BB16081" t="s">
        <v>78439</v>
      </c>
    </row>
    <row r="16082" spans="54:54" x14ac:dyDescent="0.3">
      <c r="BB16082" t="s">
        <v>78440</v>
      </c>
    </row>
    <row r="16083" spans="54:54" x14ac:dyDescent="0.3">
      <c r="BB16083" t="s">
        <v>78441</v>
      </c>
    </row>
    <row r="16084" spans="54:54" x14ac:dyDescent="0.3">
      <c r="BB16084" t="s">
        <v>78442</v>
      </c>
    </row>
    <row r="16085" spans="54:54" x14ac:dyDescent="0.3">
      <c r="BB16085" t="s">
        <v>78443</v>
      </c>
    </row>
    <row r="16086" spans="54:54" x14ac:dyDescent="0.3">
      <c r="BB16086" t="s">
        <v>78444</v>
      </c>
    </row>
    <row r="16087" spans="54:54" x14ac:dyDescent="0.3">
      <c r="BB16087" t="s">
        <v>78445</v>
      </c>
    </row>
    <row r="16088" spans="54:54" x14ac:dyDescent="0.3">
      <c r="BB16088" t="s">
        <v>78446</v>
      </c>
    </row>
    <row r="16089" spans="54:54" x14ac:dyDescent="0.3">
      <c r="BB16089" t="s">
        <v>78447</v>
      </c>
    </row>
    <row r="16090" spans="54:54" x14ac:dyDescent="0.3">
      <c r="BB16090" t="s">
        <v>78448</v>
      </c>
    </row>
    <row r="16091" spans="54:54" x14ac:dyDescent="0.3">
      <c r="BB16091" t="s">
        <v>78449</v>
      </c>
    </row>
    <row r="16092" spans="54:54" x14ac:dyDescent="0.3">
      <c r="BB16092" t="s">
        <v>78450</v>
      </c>
    </row>
    <row r="16093" spans="54:54" x14ac:dyDescent="0.3">
      <c r="BB16093" t="s">
        <v>78451</v>
      </c>
    </row>
    <row r="16094" spans="54:54" x14ac:dyDescent="0.3">
      <c r="BB16094" t="s">
        <v>78452</v>
      </c>
    </row>
    <row r="16095" spans="54:54" x14ac:dyDescent="0.3">
      <c r="BB16095" t="s">
        <v>78453</v>
      </c>
    </row>
    <row r="16096" spans="54:54" x14ac:dyDescent="0.3">
      <c r="BB16096" t="s">
        <v>78454</v>
      </c>
    </row>
    <row r="16097" spans="54:54" x14ac:dyDescent="0.3">
      <c r="BB16097" t="s">
        <v>78455</v>
      </c>
    </row>
    <row r="16098" spans="54:54" x14ac:dyDescent="0.3">
      <c r="BB16098" t="s">
        <v>78456</v>
      </c>
    </row>
    <row r="16099" spans="54:54" x14ac:dyDescent="0.3">
      <c r="BB16099" t="s">
        <v>78457</v>
      </c>
    </row>
    <row r="16100" spans="54:54" x14ac:dyDescent="0.3">
      <c r="BB16100" t="s">
        <v>78458</v>
      </c>
    </row>
    <row r="16101" spans="54:54" x14ac:dyDescent="0.3">
      <c r="BB16101" t="s">
        <v>78459</v>
      </c>
    </row>
    <row r="16102" spans="54:54" x14ac:dyDescent="0.3">
      <c r="BB16102" t="s">
        <v>78460</v>
      </c>
    </row>
    <row r="16103" spans="54:54" x14ac:dyDescent="0.3">
      <c r="BB16103" t="s">
        <v>78461</v>
      </c>
    </row>
    <row r="16104" spans="54:54" x14ac:dyDescent="0.3">
      <c r="BB16104" t="s">
        <v>78462</v>
      </c>
    </row>
    <row r="16105" spans="54:54" x14ac:dyDescent="0.3">
      <c r="BB16105" t="s">
        <v>78463</v>
      </c>
    </row>
    <row r="16106" spans="54:54" x14ac:dyDescent="0.3">
      <c r="BB16106" t="s">
        <v>78464</v>
      </c>
    </row>
    <row r="16107" spans="54:54" x14ac:dyDescent="0.3">
      <c r="BB16107" t="s">
        <v>78465</v>
      </c>
    </row>
    <row r="16108" spans="54:54" x14ac:dyDescent="0.3">
      <c r="BB16108" t="s">
        <v>78466</v>
      </c>
    </row>
    <row r="16109" spans="54:54" x14ac:dyDescent="0.3">
      <c r="BB16109" t="s">
        <v>78467</v>
      </c>
    </row>
    <row r="16110" spans="54:54" x14ac:dyDescent="0.3">
      <c r="BB16110" t="s">
        <v>78468</v>
      </c>
    </row>
    <row r="16111" spans="54:54" x14ac:dyDescent="0.3">
      <c r="BB16111" t="s">
        <v>78469</v>
      </c>
    </row>
    <row r="16112" spans="54:54" x14ac:dyDescent="0.3">
      <c r="BB16112" t="s">
        <v>78470</v>
      </c>
    </row>
    <row r="16113" spans="54:54" x14ac:dyDescent="0.3">
      <c r="BB16113" t="s">
        <v>78471</v>
      </c>
    </row>
    <row r="16114" spans="54:54" x14ac:dyDescent="0.3">
      <c r="BB16114" t="s">
        <v>78472</v>
      </c>
    </row>
    <row r="16115" spans="54:54" x14ac:dyDescent="0.3">
      <c r="BB16115" t="s">
        <v>78473</v>
      </c>
    </row>
    <row r="16116" spans="54:54" x14ac:dyDescent="0.3">
      <c r="BB16116" t="s">
        <v>78474</v>
      </c>
    </row>
    <row r="16117" spans="54:54" x14ac:dyDescent="0.3">
      <c r="BB16117" t="s">
        <v>78475</v>
      </c>
    </row>
    <row r="16118" spans="54:54" x14ac:dyDescent="0.3">
      <c r="BB16118" t="s">
        <v>78476</v>
      </c>
    </row>
    <row r="16119" spans="54:54" x14ac:dyDescent="0.3">
      <c r="BB16119" t="s">
        <v>78477</v>
      </c>
    </row>
    <row r="16120" spans="54:54" x14ac:dyDescent="0.3">
      <c r="BB16120" t="s">
        <v>78478</v>
      </c>
    </row>
    <row r="16121" spans="54:54" x14ac:dyDescent="0.3">
      <c r="BB16121" t="s">
        <v>78479</v>
      </c>
    </row>
    <row r="16122" spans="54:54" x14ac:dyDescent="0.3">
      <c r="BB16122" t="s">
        <v>78480</v>
      </c>
    </row>
    <row r="16123" spans="54:54" x14ac:dyDescent="0.3">
      <c r="BB16123" t="s">
        <v>78481</v>
      </c>
    </row>
    <row r="16124" spans="54:54" x14ac:dyDescent="0.3">
      <c r="BB16124" t="s">
        <v>78482</v>
      </c>
    </row>
    <row r="16125" spans="54:54" x14ac:dyDescent="0.3">
      <c r="BB16125" t="s">
        <v>78483</v>
      </c>
    </row>
    <row r="16126" spans="54:54" x14ac:dyDescent="0.3">
      <c r="BB16126" t="s">
        <v>78484</v>
      </c>
    </row>
    <row r="16127" spans="54:54" x14ac:dyDescent="0.3">
      <c r="BB16127" t="s">
        <v>78485</v>
      </c>
    </row>
    <row r="16128" spans="54:54" x14ac:dyDescent="0.3">
      <c r="BB16128" t="s">
        <v>78486</v>
      </c>
    </row>
    <row r="16129" spans="54:54" x14ac:dyDescent="0.3">
      <c r="BB16129" t="s">
        <v>78487</v>
      </c>
    </row>
    <row r="16130" spans="54:54" x14ac:dyDescent="0.3">
      <c r="BB16130" t="s">
        <v>78488</v>
      </c>
    </row>
    <row r="16131" spans="54:54" x14ac:dyDescent="0.3">
      <c r="BB16131" t="s">
        <v>78489</v>
      </c>
    </row>
    <row r="16132" spans="54:54" x14ac:dyDescent="0.3">
      <c r="BB16132" t="s">
        <v>78490</v>
      </c>
    </row>
    <row r="16133" spans="54:54" x14ac:dyDescent="0.3">
      <c r="BB16133" t="s">
        <v>78491</v>
      </c>
    </row>
    <row r="16134" spans="54:54" x14ac:dyDescent="0.3">
      <c r="BB16134" t="s">
        <v>78492</v>
      </c>
    </row>
    <row r="16135" spans="54:54" x14ac:dyDescent="0.3">
      <c r="BB16135" t="s">
        <v>78493</v>
      </c>
    </row>
    <row r="16136" spans="54:54" x14ac:dyDescent="0.3">
      <c r="BB16136" t="s">
        <v>78494</v>
      </c>
    </row>
    <row r="16137" spans="54:54" x14ac:dyDescent="0.3">
      <c r="BB16137" t="s">
        <v>78495</v>
      </c>
    </row>
    <row r="16138" spans="54:54" x14ac:dyDescent="0.3">
      <c r="BB16138" t="s">
        <v>78496</v>
      </c>
    </row>
    <row r="16139" spans="54:54" x14ac:dyDescent="0.3">
      <c r="BB16139" t="s">
        <v>78497</v>
      </c>
    </row>
    <row r="16140" spans="54:54" x14ac:dyDescent="0.3">
      <c r="BB16140" t="s">
        <v>78498</v>
      </c>
    </row>
    <row r="16141" spans="54:54" x14ac:dyDescent="0.3">
      <c r="BB16141" t="s">
        <v>78499</v>
      </c>
    </row>
    <row r="16142" spans="54:54" x14ac:dyDescent="0.3">
      <c r="BB16142" t="s">
        <v>78500</v>
      </c>
    </row>
    <row r="16143" spans="54:54" x14ac:dyDescent="0.3">
      <c r="BB16143" t="s">
        <v>78501</v>
      </c>
    </row>
    <row r="16144" spans="54:54" x14ac:dyDescent="0.3">
      <c r="BB16144" t="s">
        <v>78502</v>
      </c>
    </row>
    <row r="16145" spans="54:54" x14ac:dyDescent="0.3">
      <c r="BB16145" t="s">
        <v>78503</v>
      </c>
    </row>
    <row r="16146" spans="54:54" x14ac:dyDescent="0.3">
      <c r="BB16146" t="s">
        <v>78504</v>
      </c>
    </row>
    <row r="16147" spans="54:54" x14ac:dyDescent="0.3">
      <c r="BB16147" t="s">
        <v>78505</v>
      </c>
    </row>
    <row r="16148" spans="54:54" x14ac:dyDescent="0.3">
      <c r="BB16148" t="s">
        <v>78506</v>
      </c>
    </row>
    <row r="16149" spans="54:54" x14ac:dyDescent="0.3">
      <c r="BB16149" t="s">
        <v>78507</v>
      </c>
    </row>
    <row r="16150" spans="54:54" x14ac:dyDescent="0.3">
      <c r="BB16150" t="s">
        <v>78508</v>
      </c>
    </row>
    <row r="16151" spans="54:54" x14ac:dyDescent="0.3">
      <c r="BB16151" t="s">
        <v>78509</v>
      </c>
    </row>
    <row r="16152" spans="54:54" x14ac:dyDescent="0.3">
      <c r="BB16152" t="s">
        <v>78510</v>
      </c>
    </row>
    <row r="16153" spans="54:54" x14ac:dyDescent="0.3">
      <c r="BB16153" t="s">
        <v>78511</v>
      </c>
    </row>
    <row r="16154" spans="54:54" x14ac:dyDescent="0.3">
      <c r="BB16154" t="s">
        <v>78512</v>
      </c>
    </row>
    <row r="16155" spans="54:54" x14ac:dyDescent="0.3">
      <c r="BB16155" t="s">
        <v>78513</v>
      </c>
    </row>
    <row r="16156" spans="54:54" x14ac:dyDescent="0.3">
      <c r="BB16156" t="s">
        <v>78514</v>
      </c>
    </row>
    <row r="16157" spans="54:54" x14ac:dyDescent="0.3">
      <c r="BB16157" t="s">
        <v>78515</v>
      </c>
    </row>
    <row r="16158" spans="54:54" x14ac:dyDescent="0.3">
      <c r="BB16158" t="s">
        <v>78516</v>
      </c>
    </row>
    <row r="16159" spans="54:54" x14ac:dyDescent="0.3">
      <c r="BB16159" t="s">
        <v>78517</v>
      </c>
    </row>
    <row r="16160" spans="54:54" x14ac:dyDescent="0.3">
      <c r="BB16160" t="s">
        <v>78518</v>
      </c>
    </row>
    <row r="16161" spans="54:54" x14ac:dyDescent="0.3">
      <c r="BB16161" t="s">
        <v>78519</v>
      </c>
    </row>
    <row r="16162" spans="54:54" x14ac:dyDescent="0.3">
      <c r="BB16162" t="s">
        <v>78520</v>
      </c>
    </row>
    <row r="16163" spans="54:54" x14ac:dyDescent="0.3">
      <c r="BB16163" t="s">
        <v>78521</v>
      </c>
    </row>
    <row r="16164" spans="54:54" x14ac:dyDescent="0.3">
      <c r="BB16164" t="s">
        <v>78522</v>
      </c>
    </row>
    <row r="16165" spans="54:54" x14ac:dyDescent="0.3">
      <c r="BB16165" t="s">
        <v>78523</v>
      </c>
    </row>
    <row r="16166" spans="54:54" x14ac:dyDescent="0.3">
      <c r="BB16166" t="s">
        <v>78524</v>
      </c>
    </row>
    <row r="16167" spans="54:54" x14ac:dyDescent="0.3">
      <c r="BB16167" t="s">
        <v>78525</v>
      </c>
    </row>
    <row r="16168" spans="54:54" x14ac:dyDescent="0.3">
      <c r="BB16168" t="s">
        <v>78526</v>
      </c>
    </row>
    <row r="16169" spans="54:54" x14ac:dyDescent="0.3">
      <c r="BB16169" t="s">
        <v>78527</v>
      </c>
    </row>
    <row r="16170" spans="54:54" x14ac:dyDescent="0.3">
      <c r="BB16170" t="s">
        <v>78528</v>
      </c>
    </row>
    <row r="16171" spans="54:54" x14ac:dyDescent="0.3">
      <c r="BB16171" t="s">
        <v>78529</v>
      </c>
    </row>
    <row r="16172" spans="54:54" x14ac:dyDescent="0.3">
      <c r="BB16172" t="s">
        <v>78530</v>
      </c>
    </row>
    <row r="16173" spans="54:54" x14ac:dyDescent="0.3">
      <c r="BB16173" t="s">
        <v>78531</v>
      </c>
    </row>
    <row r="16174" spans="54:54" x14ac:dyDescent="0.3">
      <c r="BB16174" t="s">
        <v>78532</v>
      </c>
    </row>
    <row r="16175" spans="54:54" x14ac:dyDescent="0.3">
      <c r="BB16175" t="s">
        <v>78533</v>
      </c>
    </row>
    <row r="16176" spans="54:54" x14ac:dyDescent="0.3">
      <c r="BB16176" t="s">
        <v>78534</v>
      </c>
    </row>
    <row r="16177" spans="54:54" x14ac:dyDescent="0.3">
      <c r="BB16177" t="s">
        <v>78535</v>
      </c>
    </row>
    <row r="16178" spans="54:54" x14ac:dyDescent="0.3">
      <c r="BB16178" t="s">
        <v>78536</v>
      </c>
    </row>
    <row r="16179" spans="54:54" x14ac:dyDescent="0.3">
      <c r="BB16179" t="s">
        <v>78537</v>
      </c>
    </row>
    <row r="16180" spans="54:54" x14ac:dyDescent="0.3">
      <c r="BB16180" t="s">
        <v>78538</v>
      </c>
    </row>
    <row r="16181" spans="54:54" x14ac:dyDescent="0.3">
      <c r="BB16181" t="s">
        <v>78539</v>
      </c>
    </row>
    <row r="16182" spans="54:54" x14ac:dyDescent="0.3">
      <c r="BB16182" t="s">
        <v>78540</v>
      </c>
    </row>
    <row r="16183" spans="54:54" x14ac:dyDescent="0.3">
      <c r="BB16183" t="s">
        <v>78541</v>
      </c>
    </row>
    <row r="16184" spans="54:54" x14ac:dyDescent="0.3">
      <c r="BB16184" t="s">
        <v>78542</v>
      </c>
    </row>
    <row r="16185" spans="54:54" x14ac:dyDescent="0.3">
      <c r="BB16185" t="s">
        <v>78543</v>
      </c>
    </row>
    <row r="16186" spans="54:54" x14ac:dyDescent="0.3">
      <c r="BB16186" t="s">
        <v>78544</v>
      </c>
    </row>
    <row r="16187" spans="54:54" x14ac:dyDescent="0.3">
      <c r="BB16187" t="s">
        <v>78545</v>
      </c>
    </row>
    <row r="16188" spans="54:54" x14ac:dyDescent="0.3">
      <c r="BB16188" t="s">
        <v>78546</v>
      </c>
    </row>
    <row r="16189" spans="54:54" x14ac:dyDescent="0.3">
      <c r="BB16189" t="s">
        <v>78547</v>
      </c>
    </row>
    <row r="16190" spans="54:54" x14ac:dyDescent="0.3">
      <c r="BB16190" t="s">
        <v>78548</v>
      </c>
    </row>
    <row r="16191" spans="54:54" x14ac:dyDescent="0.3">
      <c r="BB16191" t="s">
        <v>78549</v>
      </c>
    </row>
    <row r="16192" spans="54:54" x14ac:dyDescent="0.3">
      <c r="BB16192" t="s">
        <v>78550</v>
      </c>
    </row>
    <row r="16193" spans="54:54" x14ac:dyDescent="0.3">
      <c r="BB16193" t="s">
        <v>78551</v>
      </c>
    </row>
    <row r="16194" spans="54:54" x14ac:dyDescent="0.3">
      <c r="BB16194" t="s">
        <v>78552</v>
      </c>
    </row>
    <row r="16195" spans="54:54" x14ac:dyDescent="0.3">
      <c r="BB16195" t="s">
        <v>78553</v>
      </c>
    </row>
    <row r="16196" spans="54:54" x14ac:dyDescent="0.3">
      <c r="BB16196" t="s">
        <v>78554</v>
      </c>
    </row>
    <row r="16197" spans="54:54" x14ac:dyDescent="0.3">
      <c r="BB16197" t="s">
        <v>78555</v>
      </c>
    </row>
    <row r="16198" spans="54:54" x14ac:dyDescent="0.3">
      <c r="BB16198" t="s">
        <v>78556</v>
      </c>
    </row>
    <row r="16199" spans="54:54" x14ac:dyDescent="0.3">
      <c r="BB16199" t="s">
        <v>78557</v>
      </c>
    </row>
    <row r="16200" spans="54:54" x14ac:dyDescent="0.3">
      <c r="BB16200" t="s">
        <v>78558</v>
      </c>
    </row>
    <row r="16201" spans="54:54" x14ac:dyDescent="0.3">
      <c r="BB16201" t="s">
        <v>78559</v>
      </c>
    </row>
    <row r="16202" spans="54:54" x14ac:dyDescent="0.3">
      <c r="BB16202" t="s">
        <v>78560</v>
      </c>
    </row>
    <row r="16203" spans="54:54" x14ac:dyDescent="0.3">
      <c r="BB16203" t="s">
        <v>78561</v>
      </c>
    </row>
    <row r="16204" spans="54:54" x14ac:dyDescent="0.3">
      <c r="BB16204" t="s">
        <v>78562</v>
      </c>
    </row>
    <row r="16205" spans="54:54" x14ac:dyDescent="0.3">
      <c r="BB16205" t="s">
        <v>78563</v>
      </c>
    </row>
    <row r="16206" spans="54:54" x14ac:dyDescent="0.3">
      <c r="BB16206" t="s">
        <v>78564</v>
      </c>
    </row>
    <row r="16207" spans="54:54" x14ac:dyDescent="0.3">
      <c r="BB16207" t="s">
        <v>78565</v>
      </c>
    </row>
    <row r="16208" spans="54:54" x14ac:dyDescent="0.3">
      <c r="BB16208" t="s">
        <v>78566</v>
      </c>
    </row>
    <row r="16209" spans="54:54" x14ac:dyDescent="0.3">
      <c r="BB16209" t="s">
        <v>78567</v>
      </c>
    </row>
    <row r="16210" spans="54:54" x14ac:dyDescent="0.3">
      <c r="BB16210" t="s">
        <v>78568</v>
      </c>
    </row>
    <row r="16211" spans="54:54" x14ac:dyDescent="0.3">
      <c r="BB16211" t="s">
        <v>78569</v>
      </c>
    </row>
    <row r="16212" spans="54:54" x14ac:dyDescent="0.3">
      <c r="BB16212" t="s">
        <v>78570</v>
      </c>
    </row>
    <row r="16213" spans="54:54" x14ac:dyDescent="0.3">
      <c r="BB16213" t="s">
        <v>78571</v>
      </c>
    </row>
    <row r="16214" spans="54:54" x14ac:dyDescent="0.3">
      <c r="BB16214" t="s">
        <v>78572</v>
      </c>
    </row>
    <row r="16215" spans="54:54" x14ac:dyDescent="0.3">
      <c r="BB16215" t="s">
        <v>78573</v>
      </c>
    </row>
    <row r="16216" spans="54:54" x14ac:dyDescent="0.3">
      <c r="BB16216" t="s">
        <v>78574</v>
      </c>
    </row>
    <row r="16217" spans="54:54" x14ac:dyDescent="0.3">
      <c r="BB16217" t="s">
        <v>78575</v>
      </c>
    </row>
    <row r="16218" spans="54:54" x14ac:dyDescent="0.3">
      <c r="BB16218" t="s">
        <v>78576</v>
      </c>
    </row>
    <row r="16219" spans="54:54" x14ac:dyDescent="0.3">
      <c r="BB16219" t="s">
        <v>78577</v>
      </c>
    </row>
    <row r="16220" spans="54:54" x14ac:dyDescent="0.3">
      <c r="BB16220" t="s">
        <v>78578</v>
      </c>
    </row>
    <row r="16221" spans="54:54" x14ac:dyDescent="0.3">
      <c r="BB16221" t="s">
        <v>78579</v>
      </c>
    </row>
    <row r="16222" spans="54:54" x14ac:dyDescent="0.3">
      <c r="BB16222" t="s">
        <v>78580</v>
      </c>
    </row>
    <row r="16223" spans="54:54" x14ac:dyDescent="0.3">
      <c r="BB16223" t="s">
        <v>78581</v>
      </c>
    </row>
    <row r="16224" spans="54:54" x14ac:dyDescent="0.3">
      <c r="BB16224" t="s">
        <v>1716</v>
      </c>
    </row>
    <row r="16225" spans="54:54" x14ac:dyDescent="0.3">
      <c r="BB16225" t="s">
        <v>78582</v>
      </c>
    </row>
    <row r="16226" spans="54:54" x14ac:dyDescent="0.3">
      <c r="BB16226" t="s">
        <v>78583</v>
      </c>
    </row>
    <row r="16227" spans="54:54" x14ac:dyDescent="0.3">
      <c r="BB16227" t="s">
        <v>78584</v>
      </c>
    </row>
    <row r="16228" spans="54:54" x14ac:dyDescent="0.3">
      <c r="BB16228" t="s">
        <v>78585</v>
      </c>
    </row>
    <row r="16229" spans="54:54" x14ac:dyDescent="0.3">
      <c r="BB16229" t="s">
        <v>78586</v>
      </c>
    </row>
    <row r="16230" spans="54:54" x14ac:dyDescent="0.3">
      <c r="BB16230" t="s">
        <v>78587</v>
      </c>
    </row>
    <row r="16231" spans="54:54" x14ac:dyDescent="0.3">
      <c r="BB16231" t="s">
        <v>78588</v>
      </c>
    </row>
    <row r="16232" spans="54:54" x14ac:dyDescent="0.3">
      <c r="BB16232" t="s">
        <v>78589</v>
      </c>
    </row>
    <row r="16233" spans="54:54" x14ac:dyDescent="0.3">
      <c r="BB16233" t="s">
        <v>78590</v>
      </c>
    </row>
    <row r="16234" spans="54:54" x14ac:dyDescent="0.3">
      <c r="BB16234" t="s">
        <v>78591</v>
      </c>
    </row>
    <row r="16235" spans="54:54" x14ac:dyDescent="0.3">
      <c r="BB16235" t="s">
        <v>78592</v>
      </c>
    </row>
    <row r="16236" spans="54:54" x14ac:dyDescent="0.3">
      <c r="BB16236" t="s">
        <v>78593</v>
      </c>
    </row>
    <row r="16237" spans="54:54" x14ac:dyDescent="0.3">
      <c r="BB16237" t="s">
        <v>78594</v>
      </c>
    </row>
    <row r="16238" spans="54:54" x14ac:dyDescent="0.3">
      <c r="BB16238" t="s">
        <v>78595</v>
      </c>
    </row>
    <row r="16239" spans="54:54" x14ac:dyDescent="0.3">
      <c r="BB16239" t="s">
        <v>78596</v>
      </c>
    </row>
    <row r="16240" spans="54:54" x14ac:dyDescent="0.3">
      <c r="BB16240" t="s">
        <v>78597</v>
      </c>
    </row>
    <row r="16241" spans="54:54" x14ac:dyDescent="0.3">
      <c r="BB16241" t="s">
        <v>78598</v>
      </c>
    </row>
    <row r="16242" spans="54:54" x14ac:dyDescent="0.3">
      <c r="BB16242" t="s">
        <v>78599</v>
      </c>
    </row>
    <row r="16243" spans="54:54" x14ac:dyDescent="0.3">
      <c r="BB16243" t="s">
        <v>78600</v>
      </c>
    </row>
    <row r="16244" spans="54:54" x14ac:dyDescent="0.3">
      <c r="BB16244" t="s">
        <v>78601</v>
      </c>
    </row>
    <row r="16245" spans="54:54" x14ac:dyDescent="0.3">
      <c r="BB16245" t="s">
        <v>78602</v>
      </c>
    </row>
    <row r="16246" spans="54:54" x14ac:dyDescent="0.3">
      <c r="BB16246" t="s">
        <v>78603</v>
      </c>
    </row>
    <row r="16247" spans="54:54" x14ac:dyDescent="0.3">
      <c r="BB16247" t="s">
        <v>78604</v>
      </c>
    </row>
    <row r="16248" spans="54:54" x14ac:dyDescent="0.3">
      <c r="BB16248" t="s">
        <v>78605</v>
      </c>
    </row>
    <row r="16249" spans="54:54" x14ac:dyDescent="0.3">
      <c r="BB16249" t="s">
        <v>78606</v>
      </c>
    </row>
    <row r="16250" spans="54:54" x14ac:dyDescent="0.3">
      <c r="BB16250" t="s">
        <v>78607</v>
      </c>
    </row>
    <row r="16251" spans="54:54" x14ac:dyDescent="0.3">
      <c r="BB16251" t="s">
        <v>78608</v>
      </c>
    </row>
    <row r="16252" spans="54:54" x14ac:dyDescent="0.3">
      <c r="BB16252" t="s">
        <v>78609</v>
      </c>
    </row>
    <row r="16253" spans="54:54" x14ac:dyDescent="0.3">
      <c r="BB16253" t="s">
        <v>78610</v>
      </c>
    </row>
    <row r="16254" spans="54:54" x14ac:dyDescent="0.3">
      <c r="BB16254" t="s">
        <v>78611</v>
      </c>
    </row>
    <row r="16255" spans="54:54" x14ac:dyDescent="0.3">
      <c r="BB16255" t="s">
        <v>78612</v>
      </c>
    </row>
    <row r="16256" spans="54:54" x14ac:dyDescent="0.3">
      <c r="BB16256" t="s">
        <v>78613</v>
      </c>
    </row>
    <row r="16257" spans="54:54" x14ac:dyDescent="0.3">
      <c r="BB16257" t="s">
        <v>78614</v>
      </c>
    </row>
    <row r="16258" spans="54:54" x14ac:dyDescent="0.3">
      <c r="BB16258" t="s">
        <v>78615</v>
      </c>
    </row>
    <row r="16259" spans="54:54" x14ac:dyDescent="0.3">
      <c r="BB16259" t="s">
        <v>78616</v>
      </c>
    </row>
    <row r="16260" spans="54:54" x14ac:dyDescent="0.3">
      <c r="BB16260" t="s">
        <v>78617</v>
      </c>
    </row>
    <row r="16261" spans="54:54" x14ac:dyDescent="0.3">
      <c r="BB16261" t="s">
        <v>78618</v>
      </c>
    </row>
    <row r="16262" spans="54:54" x14ac:dyDescent="0.3">
      <c r="BB16262" t="s">
        <v>78619</v>
      </c>
    </row>
    <row r="16263" spans="54:54" x14ac:dyDescent="0.3">
      <c r="BB16263" t="s">
        <v>78620</v>
      </c>
    </row>
    <row r="16264" spans="54:54" x14ac:dyDescent="0.3">
      <c r="BB16264" t="s">
        <v>78621</v>
      </c>
    </row>
    <row r="16265" spans="54:54" x14ac:dyDescent="0.3">
      <c r="BB16265" t="s">
        <v>78622</v>
      </c>
    </row>
    <row r="16266" spans="54:54" x14ac:dyDescent="0.3">
      <c r="BB16266" t="s">
        <v>78623</v>
      </c>
    </row>
    <row r="16267" spans="54:54" x14ac:dyDescent="0.3">
      <c r="BB16267" t="s">
        <v>78624</v>
      </c>
    </row>
    <row r="16268" spans="54:54" x14ac:dyDescent="0.3">
      <c r="BB16268" t="s">
        <v>78625</v>
      </c>
    </row>
    <row r="16269" spans="54:54" x14ac:dyDescent="0.3">
      <c r="BB16269" t="s">
        <v>78626</v>
      </c>
    </row>
    <row r="16270" spans="54:54" x14ac:dyDescent="0.3">
      <c r="BB16270" t="s">
        <v>78627</v>
      </c>
    </row>
    <row r="16271" spans="54:54" x14ac:dyDescent="0.3">
      <c r="BB16271" t="s">
        <v>78628</v>
      </c>
    </row>
    <row r="16272" spans="54:54" x14ac:dyDescent="0.3">
      <c r="BB16272" t="s">
        <v>78629</v>
      </c>
    </row>
    <row r="16273" spans="54:54" x14ac:dyDescent="0.3">
      <c r="BB16273" t="s">
        <v>78630</v>
      </c>
    </row>
    <row r="16274" spans="54:54" x14ac:dyDescent="0.3">
      <c r="BB16274" t="s">
        <v>78631</v>
      </c>
    </row>
    <row r="16275" spans="54:54" x14ac:dyDescent="0.3">
      <c r="BB16275" t="s">
        <v>78632</v>
      </c>
    </row>
    <row r="16276" spans="54:54" x14ac:dyDescent="0.3">
      <c r="BB16276" t="s">
        <v>78633</v>
      </c>
    </row>
    <row r="16277" spans="54:54" x14ac:dyDescent="0.3">
      <c r="BB16277" t="s">
        <v>78634</v>
      </c>
    </row>
    <row r="16278" spans="54:54" x14ac:dyDescent="0.3">
      <c r="BB16278" t="s">
        <v>78635</v>
      </c>
    </row>
    <row r="16279" spans="54:54" x14ac:dyDescent="0.3">
      <c r="BB16279" t="s">
        <v>78636</v>
      </c>
    </row>
    <row r="16280" spans="54:54" x14ac:dyDescent="0.3">
      <c r="BB16280" t="s">
        <v>78637</v>
      </c>
    </row>
    <row r="16281" spans="54:54" x14ac:dyDescent="0.3">
      <c r="BB16281" t="s">
        <v>78638</v>
      </c>
    </row>
    <row r="16282" spans="54:54" x14ac:dyDescent="0.3">
      <c r="BB16282" t="s">
        <v>78639</v>
      </c>
    </row>
    <row r="16283" spans="54:54" x14ac:dyDescent="0.3">
      <c r="BB16283" t="s">
        <v>78640</v>
      </c>
    </row>
    <row r="16284" spans="54:54" x14ac:dyDescent="0.3">
      <c r="BB16284" t="s">
        <v>78641</v>
      </c>
    </row>
    <row r="16285" spans="54:54" x14ac:dyDescent="0.3">
      <c r="BB16285" t="s">
        <v>78642</v>
      </c>
    </row>
    <row r="16286" spans="54:54" x14ac:dyDescent="0.3">
      <c r="BB16286" t="s">
        <v>78643</v>
      </c>
    </row>
    <row r="16287" spans="54:54" x14ac:dyDescent="0.3">
      <c r="BB16287" t="s">
        <v>78644</v>
      </c>
    </row>
    <row r="16288" spans="54:54" x14ac:dyDescent="0.3">
      <c r="BB16288" t="s">
        <v>78645</v>
      </c>
    </row>
    <row r="16289" spans="54:54" x14ac:dyDescent="0.3">
      <c r="BB16289" t="s">
        <v>78646</v>
      </c>
    </row>
    <row r="16290" spans="54:54" x14ac:dyDescent="0.3">
      <c r="BB16290" t="s">
        <v>78647</v>
      </c>
    </row>
    <row r="16291" spans="54:54" x14ac:dyDescent="0.3">
      <c r="BB16291" t="s">
        <v>78648</v>
      </c>
    </row>
    <row r="16292" spans="54:54" x14ac:dyDescent="0.3">
      <c r="BB16292" t="s">
        <v>78649</v>
      </c>
    </row>
    <row r="16293" spans="54:54" x14ac:dyDescent="0.3">
      <c r="BB16293" t="s">
        <v>78650</v>
      </c>
    </row>
    <row r="16294" spans="54:54" x14ac:dyDescent="0.3">
      <c r="BB16294" t="s">
        <v>78651</v>
      </c>
    </row>
    <row r="16295" spans="54:54" x14ac:dyDescent="0.3">
      <c r="BB16295" t="s">
        <v>78652</v>
      </c>
    </row>
    <row r="16296" spans="54:54" x14ac:dyDescent="0.3">
      <c r="BB16296" t="s">
        <v>78653</v>
      </c>
    </row>
    <row r="16297" spans="54:54" x14ac:dyDescent="0.3">
      <c r="BB16297" t="s">
        <v>78654</v>
      </c>
    </row>
    <row r="16298" spans="54:54" x14ac:dyDescent="0.3">
      <c r="BB16298" t="s">
        <v>78655</v>
      </c>
    </row>
    <row r="16299" spans="54:54" x14ac:dyDescent="0.3">
      <c r="BB16299" t="s">
        <v>78656</v>
      </c>
    </row>
    <row r="16300" spans="54:54" x14ac:dyDescent="0.3">
      <c r="BB16300" t="s">
        <v>78657</v>
      </c>
    </row>
    <row r="16301" spans="54:54" x14ac:dyDescent="0.3">
      <c r="BB16301" t="s">
        <v>78658</v>
      </c>
    </row>
    <row r="16302" spans="54:54" x14ac:dyDescent="0.3">
      <c r="BB16302" t="s">
        <v>1727</v>
      </c>
    </row>
    <row r="16303" spans="54:54" x14ac:dyDescent="0.3">
      <c r="BB16303" t="s">
        <v>78659</v>
      </c>
    </row>
    <row r="16304" spans="54:54" x14ac:dyDescent="0.3">
      <c r="BB16304" t="s">
        <v>78660</v>
      </c>
    </row>
    <row r="16305" spans="54:54" x14ac:dyDescent="0.3">
      <c r="BB16305" t="s">
        <v>78661</v>
      </c>
    </row>
    <row r="16306" spans="54:54" x14ac:dyDescent="0.3">
      <c r="BB16306" t="s">
        <v>78662</v>
      </c>
    </row>
    <row r="16307" spans="54:54" x14ac:dyDescent="0.3">
      <c r="BB16307" t="s">
        <v>78663</v>
      </c>
    </row>
    <row r="16308" spans="54:54" x14ac:dyDescent="0.3">
      <c r="BB16308" t="s">
        <v>78664</v>
      </c>
    </row>
    <row r="16309" spans="54:54" x14ac:dyDescent="0.3">
      <c r="BB16309" t="s">
        <v>78665</v>
      </c>
    </row>
    <row r="16310" spans="54:54" x14ac:dyDescent="0.3">
      <c r="BB16310" t="s">
        <v>78666</v>
      </c>
    </row>
    <row r="16311" spans="54:54" x14ac:dyDescent="0.3">
      <c r="BB16311" t="s">
        <v>78667</v>
      </c>
    </row>
    <row r="16312" spans="54:54" x14ac:dyDescent="0.3">
      <c r="BB16312" t="s">
        <v>78668</v>
      </c>
    </row>
    <row r="16313" spans="54:54" x14ac:dyDescent="0.3">
      <c r="BB16313" t="s">
        <v>78669</v>
      </c>
    </row>
    <row r="16314" spans="54:54" x14ac:dyDescent="0.3">
      <c r="BB16314" t="s">
        <v>78670</v>
      </c>
    </row>
    <row r="16315" spans="54:54" x14ac:dyDescent="0.3">
      <c r="BB16315" t="s">
        <v>78671</v>
      </c>
    </row>
    <row r="16316" spans="54:54" x14ac:dyDescent="0.3">
      <c r="BB16316" t="s">
        <v>78672</v>
      </c>
    </row>
    <row r="16317" spans="54:54" x14ac:dyDescent="0.3">
      <c r="BB16317" t="s">
        <v>78673</v>
      </c>
    </row>
    <row r="16318" spans="54:54" x14ac:dyDescent="0.3">
      <c r="BB16318" t="s">
        <v>78674</v>
      </c>
    </row>
    <row r="16319" spans="54:54" x14ac:dyDescent="0.3">
      <c r="BB16319" t="s">
        <v>78675</v>
      </c>
    </row>
    <row r="16320" spans="54:54" x14ac:dyDescent="0.3">
      <c r="BB16320" t="s">
        <v>78676</v>
      </c>
    </row>
    <row r="16321" spans="54:54" x14ac:dyDescent="0.3">
      <c r="BB16321" t="s">
        <v>78677</v>
      </c>
    </row>
    <row r="16322" spans="54:54" x14ac:dyDescent="0.3">
      <c r="BB16322" t="s">
        <v>78678</v>
      </c>
    </row>
    <row r="16323" spans="54:54" x14ac:dyDescent="0.3">
      <c r="BB16323" t="s">
        <v>78679</v>
      </c>
    </row>
    <row r="16324" spans="54:54" x14ac:dyDescent="0.3">
      <c r="BB16324" t="s">
        <v>78680</v>
      </c>
    </row>
    <row r="16325" spans="54:54" x14ac:dyDescent="0.3">
      <c r="BB16325" t="s">
        <v>78681</v>
      </c>
    </row>
    <row r="16326" spans="54:54" x14ac:dyDescent="0.3">
      <c r="BB16326" t="s">
        <v>78682</v>
      </c>
    </row>
    <row r="16327" spans="54:54" x14ac:dyDescent="0.3">
      <c r="BB16327" t="s">
        <v>78683</v>
      </c>
    </row>
    <row r="16328" spans="54:54" x14ac:dyDescent="0.3">
      <c r="BB16328" t="s">
        <v>78684</v>
      </c>
    </row>
    <row r="16329" spans="54:54" x14ac:dyDescent="0.3">
      <c r="BB16329" t="s">
        <v>78685</v>
      </c>
    </row>
    <row r="16330" spans="54:54" x14ac:dyDescent="0.3">
      <c r="BB16330" t="s">
        <v>78686</v>
      </c>
    </row>
    <row r="16331" spans="54:54" x14ac:dyDescent="0.3">
      <c r="BB16331" t="s">
        <v>78687</v>
      </c>
    </row>
    <row r="16332" spans="54:54" x14ac:dyDescent="0.3">
      <c r="BB16332" t="s">
        <v>78688</v>
      </c>
    </row>
    <row r="16333" spans="54:54" x14ac:dyDescent="0.3">
      <c r="BB16333" t="s">
        <v>78689</v>
      </c>
    </row>
    <row r="16334" spans="54:54" x14ac:dyDescent="0.3">
      <c r="BB16334" t="s">
        <v>78690</v>
      </c>
    </row>
    <row r="16335" spans="54:54" x14ac:dyDescent="0.3">
      <c r="BB16335" t="s">
        <v>78691</v>
      </c>
    </row>
    <row r="16336" spans="54:54" x14ac:dyDescent="0.3">
      <c r="BB16336" t="s">
        <v>78692</v>
      </c>
    </row>
    <row r="16337" spans="54:54" x14ac:dyDescent="0.3">
      <c r="BB16337" t="s">
        <v>78693</v>
      </c>
    </row>
    <row r="16338" spans="54:54" x14ac:dyDescent="0.3">
      <c r="BB16338" t="s">
        <v>78694</v>
      </c>
    </row>
    <row r="16339" spans="54:54" x14ac:dyDescent="0.3">
      <c r="BB16339" t="s">
        <v>78695</v>
      </c>
    </row>
    <row r="16340" spans="54:54" x14ac:dyDescent="0.3">
      <c r="BB16340" t="s">
        <v>78696</v>
      </c>
    </row>
    <row r="16341" spans="54:54" x14ac:dyDescent="0.3">
      <c r="BB16341" t="s">
        <v>78697</v>
      </c>
    </row>
    <row r="16342" spans="54:54" x14ac:dyDescent="0.3">
      <c r="BB16342" t="s">
        <v>78698</v>
      </c>
    </row>
    <row r="16343" spans="54:54" x14ac:dyDescent="0.3">
      <c r="BB16343" t="s">
        <v>78699</v>
      </c>
    </row>
    <row r="16344" spans="54:54" x14ac:dyDescent="0.3">
      <c r="BB16344" t="s">
        <v>78700</v>
      </c>
    </row>
    <row r="16345" spans="54:54" x14ac:dyDescent="0.3">
      <c r="BB16345" t="s">
        <v>78701</v>
      </c>
    </row>
    <row r="16346" spans="54:54" x14ac:dyDescent="0.3">
      <c r="BB16346" t="s">
        <v>78702</v>
      </c>
    </row>
    <row r="16347" spans="54:54" x14ac:dyDescent="0.3">
      <c r="BB16347" t="s">
        <v>78703</v>
      </c>
    </row>
    <row r="16348" spans="54:54" x14ac:dyDescent="0.3">
      <c r="BB16348" t="s">
        <v>78704</v>
      </c>
    </row>
    <row r="16349" spans="54:54" x14ac:dyDescent="0.3">
      <c r="BB16349" t="s">
        <v>78705</v>
      </c>
    </row>
    <row r="16350" spans="54:54" x14ac:dyDescent="0.3">
      <c r="BB16350" t="s">
        <v>78706</v>
      </c>
    </row>
    <row r="16351" spans="54:54" x14ac:dyDescent="0.3">
      <c r="BB16351" t="s">
        <v>78707</v>
      </c>
    </row>
    <row r="16352" spans="54:54" x14ac:dyDescent="0.3">
      <c r="BB16352" t="s">
        <v>78708</v>
      </c>
    </row>
    <row r="16353" spans="54:54" x14ac:dyDescent="0.3">
      <c r="BB16353" t="s">
        <v>78709</v>
      </c>
    </row>
    <row r="16354" spans="54:54" x14ac:dyDescent="0.3">
      <c r="BB16354" t="s">
        <v>78710</v>
      </c>
    </row>
    <row r="16355" spans="54:54" x14ac:dyDescent="0.3">
      <c r="BB16355" t="s">
        <v>78711</v>
      </c>
    </row>
    <row r="16356" spans="54:54" x14ac:dyDescent="0.3">
      <c r="BB16356" t="s">
        <v>78712</v>
      </c>
    </row>
    <row r="16357" spans="54:54" x14ac:dyDescent="0.3">
      <c r="BB16357" t="s">
        <v>78713</v>
      </c>
    </row>
    <row r="16358" spans="54:54" x14ac:dyDescent="0.3">
      <c r="BB16358" t="s">
        <v>78714</v>
      </c>
    </row>
    <row r="16359" spans="54:54" x14ac:dyDescent="0.3">
      <c r="BB16359" t="s">
        <v>78715</v>
      </c>
    </row>
    <row r="16360" spans="54:54" x14ac:dyDescent="0.3">
      <c r="BB16360" t="s">
        <v>78716</v>
      </c>
    </row>
    <row r="16361" spans="54:54" x14ac:dyDescent="0.3">
      <c r="BB16361" t="s">
        <v>78717</v>
      </c>
    </row>
    <row r="16362" spans="54:54" x14ac:dyDescent="0.3">
      <c r="BB16362" t="s">
        <v>78718</v>
      </c>
    </row>
    <row r="16363" spans="54:54" x14ac:dyDescent="0.3">
      <c r="BB16363" t="s">
        <v>78719</v>
      </c>
    </row>
    <row r="16364" spans="54:54" x14ac:dyDescent="0.3">
      <c r="BB16364" t="s">
        <v>78720</v>
      </c>
    </row>
    <row r="16365" spans="54:54" x14ac:dyDescent="0.3">
      <c r="BB16365" t="s">
        <v>78721</v>
      </c>
    </row>
    <row r="16366" spans="54:54" x14ac:dyDescent="0.3">
      <c r="BB16366" t="s">
        <v>78722</v>
      </c>
    </row>
    <row r="16367" spans="54:54" x14ac:dyDescent="0.3">
      <c r="BB16367" t="s">
        <v>78723</v>
      </c>
    </row>
    <row r="16368" spans="54:54" x14ac:dyDescent="0.3">
      <c r="BB16368" t="s">
        <v>78724</v>
      </c>
    </row>
    <row r="16369" spans="54:54" x14ac:dyDescent="0.3">
      <c r="BB16369" t="s">
        <v>78725</v>
      </c>
    </row>
    <row r="16370" spans="54:54" x14ac:dyDescent="0.3">
      <c r="BB16370" t="s">
        <v>78726</v>
      </c>
    </row>
    <row r="16371" spans="54:54" x14ac:dyDescent="0.3">
      <c r="BB16371" t="s">
        <v>78727</v>
      </c>
    </row>
    <row r="16372" spans="54:54" x14ac:dyDescent="0.3">
      <c r="BB16372" t="s">
        <v>78728</v>
      </c>
    </row>
    <row r="16373" spans="54:54" x14ac:dyDescent="0.3">
      <c r="BB16373" t="s">
        <v>78729</v>
      </c>
    </row>
    <row r="16374" spans="54:54" x14ac:dyDescent="0.3">
      <c r="BB16374" t="s">
        <v>78730</v>
      </c>
    </row>
    <row r="16375" spans="54:54" x14ac:dyDescent="0.3">
      <c r="BB16375" t="s">
        <v>78731</v>
      </c>
    </row>
    <row r="16376" spans="54:54" x14ac:dyDescent="0.3">
      <c r="BB16376" t="s">
        <v>78732</v>
      </c>
    </row>
    <row r="16377" spans="54:54" x14ac:dyDescent="0.3">
      <c r="BB16377" t="s">
        <v>78733</v>
      </c>
    </row>
    <row r="16378" spans="54:54" x14ac:dyDescent="0.3">
      <c r="BB16378" t="s">
        <v>78734</v>
      </c>
    </row>
    <row r="16379" spans="54:54" x14ac:dyDescent="0.3">
      <c r="BB16379" t="s">
        <v>78735</v>
      </c>
    </row>
    <row r="16380" spans="54:54" x14ac:dyDescent="0.3">
      <c r="BB16380" t="s">
        <v>78736</v>
      </c>
    </row>
    <row r="16381" spans="54:54" x14ac:dyDescent="0.3">
      <c r="BB16381" t="s">
        <v>78737</v>
      </c>
    </row>
    <row r="16382" spans="54:54" x14ac:dyDescent="0.3">
      <c r="BB16382" t="s">
        <v>78738</v>
      </c>
    </row>
    <row r="16383" spans="54:54" x14ac:dyDescent="0.3">
      <c r="BB16383" t="s">
        <v>78739</v>
      </c>
    </row>
    <row r="16384" spans="54:54" x14ac:dyDescent="0.3">
      <c r="BB16384" t="s">
        <v>78740</v>
      </c>
    </row>
    <row r="16385" spans="54:54" x14ac:dyDescent="0.3">
      <c r="BB16385" t="s">
        <v>78741</v>
      </c>
    </row>
    <row r="16386" spans="54:54" x14ac:dyDescent="0.3">
      <c r="BB16386" t="s">
        <v>78742</v>
      </c>
    </row>
    <row r="16387" spans="54:54" x14ac:dyDescent="0.3">
      <c r="BB16387" t="s">
        <v>78743</v>
      </c>
    </row>
    <row r="16388" spans="54:54" x14ac:dyDescent="0.3">
      <c r="BB16388" t="s">
        <v>78744</v>
      </c>
    </row>
    <row r="16389" spans="54:54" x14ac:dyDescent="0.3">
      <c r="BB16389" t="s">
        <v>78745</v>
      </c>
    </row>
    <row r="16390" spans="54:54" x14ac:dyDescent="0.3">
      <c r="BB16390" t="s">
        <v>78746</v>
      </c>
    </row>
    <row r="16391" spans="54:54" x14ac:dyDescent="0.3">
      <c r="BB16391" t="s">
        <v>78747</v>
      </c>
    </row>
    <row r="16392" spans="54:54" x14ac:dyDescent="0.3">
      <c r="BB16392" t="s">
        <v>78748</v>
      </c>
    </row>
    <row r="16393" spans="54:54" x14ac:dyDescent="0.3">
      <c r="BB16393" t="s">
        <v>78749</v>
      </c>
    </row>
    <row r="16394" spans="54:54" x14ac:dyDescent="0.3">
      <c r="BB16394" t="s">
        <v>78750</v>
      </c>
    </row>
    <row r="16395" spans="54:54" x14ac:dyDescent="0.3">
      <c r="BB16395" t="s">
        <v>78751</v>
      </c>
    </row>
    <row r="16396" spans="54:54" x14ac:dyDescent="0.3">
      <c r="BB16396" t="s">
        <v>78752</v>
      </c>
    </row>
    <row r="16397" spans="54:54" x14ac:dyDescent="0.3">
      <c r="BB16397" t="s">
        <v>78753</v>
      </c>
    </row>
    <row r="16398" spans="54:54" x14ac:dyDescent="0.3">
      <c r="BB16398" t="s">
        <v>78754</v>
      </c>
    </row>
    <row r="16399" spans="54:54" x14ac:dyDescent="0.3">
      <c r="BB16399" t="s">
        <v>78755</v>
      </c>
    </row>
    <row r="16400" spans="54:54" x14ac:dyDescent="0.3">
      <c r="BB16400" t="s">
        <v>78756</v>
      </c>
    </row>
    <row r="16401" spans="54:54" x14ac:dyDescent="0.3">
      <c r="BB16401" t="s">
        <v>78757</v>
      </c>
    </row>
    <row r="16402" spans="54:54" x14ac:dyDescent="0.3">
      <c r="BB16402" t="s">
        <v>78758</v>
      </c>
    </row>
    <row r="16403" spans="54:54" x14ac:dyDescent="0.3">
      <c r="BB16403" t="s">
        <v>78759</v>
      </c>
    </row>
    <row r="16404" spans="54:54" x14ac:dyDescent="0.3">
      <c r="BB16404" t="s">
        <v>78760</v>
      </c>
    </row>
    <row r="16405" spans="54:54" x14ac:dyDescent="0.3">
      <c r="BB16405" t="s">
        <v>78761</v>
      </c>
    </row>
    <row r="16406" spans="54:54" x14ac:dyDescent="0.3">
      <c r="BB16406" t="s">
        <v>78762</v>
      </c>
    </row>
    <row r="16407" spans="54:54" x14ac:dyDescent="0.3">
      <c r="BB16407" t="s">
        <v>78763</v>
      </c>
    </row>
    <row r="16408" spans="54:54" x14ac:dyDescent="0.3">
      <c r="BB16408" t="s">
        <v>78764</v>
      </c>
    </row>
    <row r="16409" spans="54:54" x14ac:dyDescent="0.3">
      <c r="BB16409" t="s">
        <v>20119</v>
      </c>
    </row>
    <row r="16410" spans="54:54" x14ac:dyDescent="0.3">
      <c r="BB16410" t="s">
        <v>78765</v>
      </c>
    </row>
    <row r="16411" spans="54:54" x14ac:dyDescent="0.3">
      <c r="BB16411" t="s">
        <v>78766</v>
      </c>
    </row>
    <row r="16412" spans="54:54" x14ac:dyDescent="0.3">
      <c r="BB16412" t="s">
        <v>78767</v>
      </c>
    </row>
    <row r="16413" spans="54:54" x14ac:dyDescent="0.3">
      <c r="BB16413" t="s">
        <v>78768</v>
      </c>
    </row>
    <row r="16414" spans="54:54" x14ac:dyDescent="0.3">
      <c r="BB16414" t="s">
        <v>78769</v>
      </c>
    </row>
    <row r="16415" spans="54:54" x14ac:dyDescent="0.3">
      <c r="BB16415" t="s">
        <v>78770</v>
      </c>
    </row>
    <row r="16416" spans="54:54" x14ac:dyDescent="0.3">
      <c r="BB16416" t="s">
        <v>78771</v>
      </c>
    </row>
    <row r="16417" spans="54:54" x14ac:dyDescent="0.3">
      <c r="BB16417" t="s">
        <v>78772</v>
      </c>
    </row>
    <row r="16418" spans="54:54" x14ac:dyDescent="0.3">
      <c r="BB16418" t="s">
        <v>78773</v>
      </c>
    </row>
    <row r="16419" spans="54:54" x14ac:dyDescent="0.3">
      <c r="BB16419" t="s">
        <v>78774</v>
      </c>
    </row>
    <row r="16420" spans="54:54" x14ac:dyDescent="0.3">
      <c r="BB16420" t="s">
        <v>78775</v>
      </c>
    </row>
    <row r="16421" spans="54:54" x14ac:dyDescent="0.3">
      <c r="BB16421" t="s">
        <v>78776</v>
      </c>
    </row>
    <row r="16422" spans="54:54" x14ac:dyDescent="0.3">
      <c r="BB16422" t="s">
        <v>78777</v>
      </c>
    </row>
    <row r="16423" spans="54:54" x14ac:dyDescent="0.3">
      <c r="BB16423" t="s">
        <v>78778</v>
      </c>
    </row>
    <row r="16424" spans="54:54" x14ac:dyDescent="0.3">
      <c r="BB16424" t="s">
        <v>78779</v>
      </c>
    </row>
    <row r="16425" spans="54:54" x14ac:dyDescent="0.3">
      <c r="BB16425" t="s">
        <v>78780</v>
      </c>
    </row>
    <row r="16426" spans="54:54" x14ac:dyDescent="0.3">
      <c r="BB16426" t="s">
        <v>78781</v>
      </c>
    </row>
    <row r="16427" spans="54:54" x14ac:dyDescent="0.3">
      <c r="BB16427" t="s">
        <v>78782</v>
      </c>
    </row>
    <row r="16428" spans="54:54" x14ac:dyDescent="0.3">
      <c r="BB16428" t="s">
        <v>78783</v>
      </c>
    </row>
    <row r="16429" spans="54:54" x14ac:dyDescent="0.3">
      <c r="BB16429" t="s">
        <v>78784</v>
      </c>
    </row>
    <row r="16430" spans="54:54" x14ac:dyDescent="0.3">
      <c r="BB16430" t="s">
        <v>78785</v>
      </c>
    </row>
    <row r="16431" spans="54:54" x14ac:dyDescent="0.3">
      <c r="BB16431" t="s">
        <v>78786</v>
      </c>
    </row>
    <row r="16432" spans="54:54" x14ac:dyDescent="0.3">
      <c r="BB16432" t="s">
        <v>78787</v>
      </c>
    </row>
    <row r="16433" spans="54:54" x14ac:dyDescent="0.3">
      <c r="BB16433" t="s">
        <v>78788</v>
      </c>
    </row>
    <row r="16434" spans="54:54" x14ac:dyDescent="0.3">
      <c r="BB16434" t="s">
        <v>78789</v>
      </c>
    </row>
    <row r="16435" spans="54:54" x14ac:dyDescent="0.3">
      <c r="BB16435" t="s">
        <v>78790</v>
      </c>
    </row>
    <row r="16436" spans="54:54" x14ac:dyDescent="0.3">
      <c r="BB16436" t="s">
        <v>78791</v>
      </c>
    </row>
    <row r="16437" spans="54:54" x14ac:dyDescent="0.3">
      <c r="BB16437" t="s">
        <v>78792</v>
      </c>
    </row>
    <row r="16438" spans="54:54" x14ac:dyDescent="0.3">
      <c r="BB16438" t="s">
        <v>78793</v>
      </c>
    </row>
    <row r="16439" spans="54:54" x14ac:dyDescent="0.3">
      <c r="BB16439" t="s">
        <v>78794</v>
      </c>
    </row>
    <row r="16440" spans="54:54" x14ac:dyDescent="0.3">
      <c r="BB16440" t="s">
        <v>78795</v>
      </c>
    </row>
    <row r="16441" spans="54:54" x14ac:dyDescent="0.3">
      <c r="BB16441" t="s">
        <v>78796</v>
      </c>
    </row>
    <row r="16442" spans="54:54" x14ac:dyDescent="0.3">
      <c r="BB16442" t="s">
        <v>78797</v>
      </c>
    </row>
    <row r="16443" spans="54:54" x14ac:dyDescent="0.3">
      <c r="BB16443" t="s">
        <v>78798</v>
      </c>
    </row>
    <row r="16444" spans="54:54" x14ac:dyDescent="0.3">
      <c r="BB16444" t="s">
        <v>78799</v>
      </c>
    </row>
    <row r="16445" spans="54:54" x14ac:dyDescent="0.3">
      <c r="BB16445" t="s">
        <v>78800</v>
      </c>
    </row>
    <row r="16446" spans="54:54" x14ac:dyDescent="0.3">
      <c r="BB16446" t="s">
        <v>78801</v>
      </c>
    </row>
    <row r="16447" spans="54:54" x14ac:dyDescent="0.3">
      <c r="BB16447" t="s">
        <v>78802</v>
      </c>
    </row>
    <row r="16448" spans="54:54" x14ac:dyDescent="0.3">
      <c r="BB16448" t="s">
        <v>78803</v>
      </c>
    </row>
    <row r="16449" spans="54:54" x14ac:dyDescent="0.3">
      <c r="BB16449" t="s">
        <v>78804</v>
      </c>
    </row>
    <row r="16450" spans="54:54" x14ac:dyDescent="0.3">
      <c r="BB16450" t="s">
        <v>78805</v>
      </c>
    </row>
    <row r="16451" spans="54:54" x14ac:dyDescent="0.3">
      <c r="BB16451" t="s">
        <v>78806</v>
      </c>
    </row>
    <row r="16452" spans="54:54" x14ac:dyDescent="0.3">
      <c r="BB16452" t="s">
        <v>78807</v>
      </c>
    </row>
    <row r="16453" spans="54:54" x14ac:dyDescent="0.3">
      <c r="BB16453" t="s">
        <v>78808</v>
      </c>
    </row>
    <row r="16454" spans="54:54" x14ac:dyDescent="0.3">
      <c r="BB16454" t="s">
        <v>78809</v>
      </c>
    </row>
    <row r="16455" spans="54:54" x14ac:dyDescent="0.3">
      <c r="BB16455" t="s">
        <v>78810</v>
      </c>
    </row>
    <row r="16456" spans="54:54" x14ac:dyDescent="0.3">
      <c r="BB16456" t="s">
        <v>78811</v>
      </c>
    </row>
    <row r="16457" spans="54:54" x14ac:dyDescent="0.3">
      <c r="BB16457" t="s">
        <v>78812</v>
      </c>
    </row>
    <row r="16458" spans="54:54" x14ac:dyDescent="0.3">
      <c r="BB16458" t="s">
        <v>78813</v>
      </c>
    </row>
    <row r="16459" spans="54:54" x14ac:dyDescent="0.3">
      <c r="BB16459" t="s">
        <v>78814</v>
      </c>
    </row>
    <row r="16460" spans="54:54" x14ac:dyDescent="0.3">
      <c r="BB16460" t="s">
        <v>78815</v>
      </c>
    </row>
    <row r="16461" spans="54:54" x14ac:dyDescent="0.3">
      <c r="BB16461" t="s">
        <v>78816</v>
      </c>
    </row>
    <row r="16462" spans="54:54" x14ac:dyDescent="0.3">
      <c r="BB16462" t="s">
        <v>78817</v>
      </c>
    </row>
    <row r="16463" spans="54:54" x14ac:dyDescent="0.3">
      <c r="BB16463" t="s">
        <v>78818</v>
      </c>
    </row>
    <row r="16464" spans="54:54" x14ac:dyDescent="0.3">
      <c r="BB16464" t="s">
        <v>78819</v>
      </c>
    </row>
    <row r="16465" spans="54:54" x14ac:dyDescent="0.3">
      <c r="BB16465" t="s">
        <v>78820</v>
      </c>
    </row>
    <row r="16466" spans="54:54" x14ac:dyDescent="0.3">
      <c r="BB16466" t="s">
        <v>78821</v>
      </c>
    </row>
    <row r="16467" spans="54:54" x14ac:dyDescent="0.3">
      <c r="BB16467" t="s">
        <v>78822</v>
      </c>
    </row>
    <row r="16468" spans="54:54" x14ac:dyDescent="0.3">
      <c r="BB16468" t="s">
        <v>78823</v>
      </c>
    </row>
    <row r="16469" spans="54:54" x14ac:dyDescent="0.3">
      <c r="BB16469" t="s">
        <v>78824</v>
      </c>
    </row>
    <row r="16470" spans="54:54" x14ac:dyDescent="0.3">
      <c r="BB16470" t="s">
        <v>78825</v>
      </c>
    </row>
    <row r="16471" spans="54:54" x14ac:dyDescent="0.3">
      <c r="BB16471" t="s">
        <v>78826</v>
      </c>
    </row>
    <row r="16472" spans="54:54" x14ac:dyDescent="0.3">
      <c r="BB16472" t="s">
        <v>22381</v>
      </c>
    </row>
    <row r="16473" spans="54:54" x14ac:dyDescent="0.3">
      <c r="BB16473" t="s">
        <v>78827</v>
      </c>
    </row>
    <row r="16474" spans="54:54" x14ac:dyDescent="0.3">
      <c r="BB16474" t="s">
        <v>78828</v>
      </c>
    </row>
    <row r="16475" spans="54:54" x14ac:dyDescent="0.3">
      <c r="BB16475" t="s">
        <v>78829</v>
      </c>
    </row>
    <row r="16476" spans="54:54" x14ac:dyDescent="0.3">
      <c r="BB16476" t="s">
        <v>78830</v>
      </c>
    </row>
    <row r="16477" spans="54:54" x14ac:dyDescent="0.3">
      <c r="BB16477" t="s">
        <v>78831</v>
      </c>
    </row>
    <row r="16478" spans="54:54" x14ac:dyDescent="0.3">
      <c r="BB16478" t="s">
        <v>78832</v>
      </c>
    </row>
    <row r="16479" spans="54:54" x14ac:dyDescent="0.3">
      <c r="BB16479" t="s">
        <v>78833</v>
      </c>
    </row>
    <row r="16480" spans="54:54" x14ac:dyDescent="0.3">
      <c r="BB16480" t="s">
        <v>78834</v>
      </c>
    </row>
    <row r="16481" spans="54:54" x14ac:dyDescent="0.3">
      <c r="BB16481" t="s">
        <v>78835</v>
      </c>
    </row>
    <row r="16482" spans="54:54" x14ac:dyDescent="0.3">
      <c r="BB16482" t="s">
        <v>78836</v>
      </c>
    </row>
    <row r="16483" spans="54:54" x14ac:dyDescent="0.3">
      <c r="BB16483" t="s">
        <v>78837</v>
      </c>
    </row>
    <row r="16484" spans="54:54" x14ac:dyDescent="0.3">
      <c r="BB16484" t="s">
        <v>78838</v>
      </c>
    </row>
    <row r="16485" spans="54:54" x14ac:dyDescent="0.3">
      <c r="BB16485" t="s">
        <v>78839</v>
      </c>
    </row>
    <row r="16486" spans="54:54" x14ac:dyDescent="0.3">
      <c r="BB16486" t="s">
        <v>78840</v>
      </c>
    </row>
    <row r="16487" spans="54:54" x14ac:dyDescent="0.3">
      <c r="BB16487" t="s">
        <v>78841</v>
      </c>
    </row>
    <row r="16488" spans="54:54" x14ac:dyDescent="0.3">
      <c r="BB16488" t="s">
        <v>78842</v>
      </c>
    </row>
    <row r="16489" spans="54:54" x14ac:dyDescent="0.3">
      <c r="BB16489" t="s">
        <v>78843</v>
      </c>
    </row>
    <row r="16490" spans="54:54" x14ac:dyDescent="0.3">
      <c r="BB16490" t="s">
        <v>78844</v>
      </c>
    </row>
    <row r="16491" spans="54:54" x14ac:dyDescent="0.3">
      <c r="BB16491" t="s">
        <v>78845</v>
      </c>
    </row>
    <row r="16492" spans="54:54" x14ac:dyDescent="0.3">
      <c r="BB16492" t="s">
        <v>78846</v>
      </c>
    </row>
    <row r="16493" spans="54:54" x14ac:dyDescent="0.3">
      <c r="BB16493" t="s">
        <v>78847</v>
      </c>
    </row>
    <row r="16494" spans="54:54" x14ac:dyDescent="0.3">
      <c r="BB16494" t="s">
        <v>78848</v>
      </c>
    </row>
    <row r="16495" spans="54:54" x14ac:dyDescent="0.3">
      <c r="BB16495" t="s">
        <v>78849</v>
      </c>
    </row>
    <row r="16496" spans="54:54" x14ac:dyDescent="0.3">
      <c r="BB16496" t="s">
        <v>78850</v>
      </c>
    </row>
    <row r="16497" spans="54:54" x14ac:dyDescent="0.3">
      <c r="BB16497" t="s">
        <v>78851</v>
      </c>
    </row>
    <row r="16498" spans="54:54" x14ac:dyDescent="0.3">
      <c r="BB16498" t="s">
        <v>78852</v>
      </c>
    </row>
    <row r="16499" spans="54:54" x14ac:dyDescent="0.3">
      <c r="BB16499" t="s">
        <v>78853</v>
      </c>
    </row>
    <row r="16500" spans="54:54" x14ac:dyDescent="0.3">
      <c r="BB16500" t="s">
        <v>78854</v>
      </c>
    </row>
    <row r="16501" spans="54:54" x14ac:dyDescent="0.3">
      <c r="BB16501" t="s">
        <v>78855</v>
      </c>
    </row>
    <row r="16502" spans="54:54" x14ac:dyDescent="0.3">
      <c r="BB16502" t="s">
        <v>78856</v>
      </c>
    </row>
    <row r="16503" spans="54:54" x14ac:dyDescent="0.3">
      <c r="BB16503" t="s">
        <v>78857</v>
      </c>
    </row>
    <row r="16504" spans="54:54" x14ac:dyDescent="0.3">
      <c r="BB16504" t="s">
        <v>78858</v>
      </c>
    </row>
    <row r="16505" spans="54:54" x14ac:dyDescent="0.3">
      <c r="BB16505" t="s">
        <v>78859</v>
      </c>
    </row>
    <row r="16506" spans="54:54" x14ac:dyDescent="0.3">
      <c r="BB16506" t="s">
        <v>78860</v>
      </c>
    </row>
    <row r="16507" spans="54:54" x14ac:dyDescent="0.3">
      <c r="BB16507" t="s">
        <v>78861</v>
      </c>
    </row>
    <row r="16508" spans="54:54" x14ac:dyDescent="0.3">
      <c r="BB16508" t="s">
        <v>1747</v>
      </c>
    </row>
    <row r="16509" spans="54:54" x14ac:dyDescent="0.3">
      <c r="BB16509" t="s">
        <v>78862</v>
      </c>
    </row>
    <row r="16510" spans="54:54" x14ac:dyDescent="0.3">
      <c r="BB16510" t="s">
        <v>78863</v>
      </c>
    </row>
    <row r="16511" spans="54:54" x14ac:dyDescent="0.3">
      <c r="BB16511" t="s">
        <v>78864</v>
      </c>
    </row>
    <row r="16512" spans="54:54" x14ac:dyDescent="0.3">
      <c r="BB16512" t="s">
        <v>78865</v>
      </c>
    </row>
    <row r="16513" spans="54:54" x14ac:dyDescent="0.3">
      <c r="BB16513" t="s">
        <v>78866</v>
      </c>
    </row>
    <row r="16514" spans="54:54" x14ac:dyDescent="0.3">
      <c r="BB16514" t="s">
        <v>78867</v>
      </c>
    </row>
    <row r="16515" spans="54:54" x14ac:dyDescent="0.3">
      <c r="BB16515" t="s">
        <v>78868</v>
      </c>
    </row>
    <row r="16516" spans="54:54" x14ac:dyDescent="0.3">
      <c r="BB16516" t="s">
        <v>78869</v>
      </c>
    </row>
    <row r="16517" spans="54:54" x14ac:dyDescent="0.3">
      <c r="BB16517" t="s">
        <v>78870</v>
      </c>
    </row>
    <row r="16518" spans="54:54" x14ac:dyDescent="0.3">
      <c r="BB16518" t="s">
        <v>78871</v>
      </c>
    </row>
    <row r="16519" spans="54:54" x14ac:dyDescent="0.3">
      <c r="BB16519" t="s">
        <v>78872</v>
      </c>
    </row>
    <row r="16520" spans="54:54" x14ac:dyDescent="0.3">
      <c r="BB16520" t="s">
        <v>78873</v>
      </c>
    </row>
    <row r="16521" spans="54:54" x14ac:dyDescent="0.3">
      <c r="BB16521" t="s">
        <v>78874</v>
      </c>
    </row>
    <row r="16522" spans="54:54" x14ac:dyDescent="0.3">
      <c r="BB16522" t="s">
        <v>78875</v>
      </c>
    </row>
    <row r="16523" spans="54:54" x14ac:dyDescent="0.3">
      <c r="BB16523" t="s">
        <v>78876</v>
      </c>
    </row>
    <row r="16524" spans="54:54" x14ac:dyDescent="0.3">
      <c r="BB16524" t="s">
        <v>78877</v>
      </c>
    </row>
    <row r="16525" spans="54:54" x14ac:dyDescent="0.3">
      <c r="BB16525" t="s">
        <v>78878</v>
      </c>
    </row>
    <row r="16526" spans="54:54" x14ac:dyDescent="0.3">
      <c r="BB16526" t="s">
        <v>78879</v>
      </c>
    </row>
    <row r="16527" spans="54:54" x14ac:dyDescent="0.3">
      <c r="BB16527" t="s">
        <v>78880</v>
      </c>
    </row>
    <row r="16528" spans="54:54" x14ac:dyDescent="0.3">
      <c r="BB16528" t="s">
        <v>78881</v>
      </c>
    </row>
    <row r="16529" spans="54:54" x14ac:dyDescent="0.3">
      <c r="BB16529" t="s">
        <v>78882</v>
      </c>
    </row>
    <row r="16530" spans="54:54" x14ac:dyDescent="0.3">
      <c r="BB16530" t="s">
        <v>78883</v>
      </c>
    </row>
    <row r="16531" spans="54:54" x14ac:dyDescent="0.3">
      <c r="BB16531" t="s">
        <v>78884</v>
      </c>
    </row>
    <row r="16532" spans="54:54" x14ac:dyDescent="0.3">
      <c r="BB16532" t="s">
        <v>78885</v>
      </c>
    </row>
    <row r="16533" spans="54:54" x14ac:dyDescent="0.3">
      <c r="BB16533" t="s">
        <v>78886</v>
      </c>
    </row>
    <row r="16534" spans="54:54" x14ac:dyDescent="0.3">
      <c r="BB16534" t="s">
        <v>78887</v>
      </c>
    </row>
    <row r="16535" spans="54:54" x14ac:dyDescent="0.3">
      <c r="BB16535" t="s">
        <v>78888</v>
      </c>
    </row>
    <row r="16536" spans="54:54" x14ac:dyDescent="0.3">
      <c r="BB16536" t="s">
        <v>78889</v>
      </c>
    </row>
    <row r="16537" spans="54:54" x14ac:dyDescent="0.3">
      <c r="BB16537" t="s">
        <v>78890</v>
      </c>
    </row>
    <row r="16538" spans="54:54" x14ac:dyDescent="0.3">
      <c r="BB16538" t="s">
        <v>78891</v>
      </c>
    </row>
    <row r="16539" spans="54:54" x14ac:dyDescent="0.3">
      <c r="BB16539" t="s">
        <v>78892</v>
      </c>
    </row>
    <row r="16540" spans="54:54" x14ac:dyDescent="0.3">
      <c r="BB16540" t="s">
        <v>78893</v>
      </c>
    </row>
    <row r="16541" spans="54:54" x14ac:dyDescent="0.3">
      <c r="BB16541" t="s">
        <v>78894</v>
      </c>
    </row>
    <row r="16542" spans="54:54" x14ac:dyDescent="0.3">
      <c r="BB16542" t="s">
        <v>78895</v>
      </c>
    </row>
    <row r="16543" spans="54:54" x14ac:dyDescent="0.3">
      <c r="BB16543" t="s">
        <v>78896</v>
      </c>
    </row>
    <row r="16544" spans="54:54" x14ac:dyDescent="0.3">
      <c r="BB16544" t="s">
        <v>78897</v>
      </c>
    </row>
    <row r="16545" spans="54:54" x14ac:dyDescent="0.3">
      <c r="BB16545" t="s">
        <v>78898</v>
      </c>
    </row>
    <row r="16546" spans="54:54" x14ac:dyDescent="0.3">
      <c r="BB16546" t="s">
        <v>78899</v>
      </c>
    </row>
    <row r="16547" spans="54:54" x14ac:dyDescent="0.3">
      <c r="BB16547" t="s">
        <v>78900</v>
      </c>
    </row>
    <row r="16548" spans="54:54" x14ac:dyDescent="0.3">
      <c r="BB16548" t="s">
        <v>78901</v>
      </c>
    </row>
    <row r="16549" spans="54:54" x14ac:dyDescent="0.3">
      <c r="BB16549" t="s">
        <v>78902</v>
      </c>
    </row>
    <row r="16550" spans="54:54" x14ac:dyDescent="0.3">
      <c r="BB16550" t="s">
        <v>78903</v>
      </c>
    </row>
    <row r="16551" spans="54:54" x14ac:dyDescent="0.3">
      <c r="BB16551" t="s">
        <v>78904</v>
      </c>
    </row>
    <row r="16552" spans="54:54" x14ac:dyDescent="0.3">
      <c r="BB16552" t="s">
        <v>78905</v>
      </c>
    </row>
    <row r="16553" spans="54:54" x14ac:dyDescent="0.3">
      <c r="BB16553" t="s">
        <v>78906</v>
      </c>
    </row>
    <row r="16554" spans="54:54" x14ac:dyDescent="0.3">
      <c r="BB16554" t="s">
        <v>78907</v>
      </c>
    </row>
    <row r="16555" spans="54:54" x14ac:dyDescent="0.3">
      <c r="BB16555" t="s">
        <v>78908</v>
      </c>
    </row>
    <row r="16556" spans="54:54" x14ac:dyDescent="0.3">
      <c r="BB16556" t="s">
        <v>78909</v>
      </c>
    </row>
    <row r="16557" spans="54:54" x14ac:dyDescent="0.3">
      <c r="BB16557" t="s">
        <v>78910</v>
      </c>
    </row>
    <row r="16558" spans="54:54" x14ac:dyDescent="0.3">
      <c r="BB16558" t="s">
        <v>78911</v>
      </c>
    </row>
    <row r="16559" spans="54:54" x14ac:dyDescent="0.3">
      <c r="BB16559" t="s">
        <v>78912</v>
      </c>
    </row>
    <row r="16560" spans="54:54" x14ac:dyDescent="0.3">
      <c r="BB16560" t="s">
        <v>78913</v>
      </c>
    </row>
    <row r="16561" spans="54:54" x14ac:dyDescent="0.3">
      <c r="BB16561" t="s">
        <v>78914</v>
      </c>
    </row>
    <row r="16562" spans="54:54" x14ac:dyDescent="0.3">
      <c r="BB16562" t="s">
        <v>78915</v>
      </c>
    </row>
    <row r="16563" spans="54:54" x14ac:dyDescent="0.3">
      <c r="BB16563" t="s">
        <v>78916</v>
      </c>
    </row>
    <row r="16564" spans="54:54" x14ac:dyDescent="0.3">
      <c r="BB16564" t="s">
        <v>78917</v>
      </c>
    </row>
    <row r="16565" spans="54:54" x14ac:dyDescent="0.3">
      <c r="BB16565" t="s">
        <v>78918</v>
      </c>
    </row>
    <row r="16566" spans="54:54" x14ac:dyDescent="0.3">
      <c r="BB16566" t="s">
        <v>78919</v>
      </c>
    </row>
    <row r="16567" spans="54:54" x14ac:dyDescent="0.3">
      <c r="BB16567" t="s">
        <v>78920</v>
      </c>
    </row>
    <row r="16568" spans="54:54" x14ac:dyDescent="0.3">
      <c r="BB16568" t="s">
        <v>78921</v>
      </c>
    </row>
    <row r="16569" spans="54:54" x14ac:dyDescent="0.3">
      <c r="BB16569" t="s">
        <v>78922</v>
      </c>
    </row>
    <row r="16570" spans="54:54" x14ac:dyDescent="0.3">
      <c r="BB16570" t="s">
        <v>78923</v>
      </c>
    </row>
    <row r="16571" spans="54:54" x14ac:dyDescent="0.3">
      <c r="BB16571" t="s">
        <v>78924</v>
      </c>
    </row>
    <row r="16572" spans="54:54" x14ac:dyDescent="0.3">
      <c r="BB16572" t="s">
        <v>78925</v>
      </c>
    </row>
    <row r="16573" spans="54:54" x14ac:dyDescent="0.3">
      <c r="BB16573" t="s">
        <v>78926</v>
      </c>
    </row>
    <row r="16574" spans="54:54" x14ac:dyDescent="0.3">
      <c r="BB16574" t="s">
        <v>78927</v>
      </c>
    </row>
    <row r="16575" spans="54:54" x14ac:dyDescent="0.3">
      <c r="BB16575" t="s">
        <v>78928</v>
      </c>
    </row>
    <row r="16576" spans="54:54" x14ac:dyDescent="0.3">
      <c r="BB16576" t="s">
        <v>78929</v>
      </c>
    </row>
    <row r="16577" spans="54:54" x14ac:dyDescent="0.3">
      <c r="BB16577" t="s">
        <v>78930</v>
      </c>
    </row>
    <row r="16578" spans="54:54" x14ac:dyDescent="0.3">
      <c r="BB16578" t="s">
        <v>78931</v>
      </c>
    </row>
    <row r="16579" spans="54:54" x14ac:dyDescent="0.3">
      <c r="BB16579" t="s">
        <v>78932</v>
      </c>
    </row>
    <row r="16580" spans="54:54" x14ac:dyDescent="0.3">
      <c r="BB16580" t="s">
        <v>78933</v>
      </c>
    </row>
    <row r="16581" spans="54:54" x14ac:dyDescent="0.3">
      <c r="BB16581" t="s">
        <v>78934</v>
      </c>
    </row>
    <row r="16582" spans="54:54" x14ac:dyDescent="0.3">
      <c r="BB16582" t="s">
        <v>78935</v>
      </c>
    </row>
    <row r="16583" spans="54:54" x14ac:dyDescent="0.3">
      <c r="BB16583" t="s">
        <v>78936</v>
      </c>
    </row>
    <row r="16584" spans="54:54" x14ac:dyDescent="0.3">
      <c r="BB16584" t="s">
        <v>78937</v>
      </c>
    </row>
    <row r="16585" spans="54:54" x14ac:dyDescent="0.3">
      <c r="BB16585" t="s">
        <v>78938</v>
      </c>
    </row>
    <row r="16586" spans="54:54" x14ac:dyDescent="0.3">
      <c r="BB16586" t="s">
        <v>78939</v>
      </c>
    </row>
    <row r="16587" spans="54:54" x14ac:dyDescent="0.3">
      <c r="BB16587" t="s">
        <v>78940</v>
      </c>
    </row>
    <row r="16588" spans="54:54" x14ac:dyDescent="0.3">
      <c r="BB16588" t="s">
        <v>78941</v>
      </c>
    </row>
    <row r="16589" spans="54:54" x14ac:dyDescent="0.3">
      <c r="BB16589" t="s">
        <v>78942</v>
      </c>
    </row>
    <row r="16590" spans="54:54" x14ac:dyDescent="0.3">
      <c r="BB16590" t="s">
        <v>78943</v>
      </c>
    </row>
    <row r="16591" spans="54:54" x14ac:dyDescent="0.3">
      <c r="BB16591" t="s">
        <v>78944</v>
      </c>
    </row>
    <row r="16592" spans="54:54" x14ac:dyDescent="0.3">
      <c r="BB16592" t="s">
        <v>78945</v>
      </c>
    </row>
    <row r="16593" spans="54:54" x14ac:dyDescent="0.3">
      <c r="BB16593" t="s">
        <v>78946</v>
      </c>
    </row>
    <row r="16594" spans="54:54" x14ac:dyDescent="0.3">
      <c r="BB16594" t="s">
        <v>78947</v>
      </c>
    </row>
    <row r="16595" spans="54:54" x14ac:dyDescent="0.3">
      <c r="BB16595" t="s">
        <v>78948</v>
      </c>
    </row>
    <row r="16596" spans="54:54" x14ac:dyDescent="0.3">
      <c r="BB16596" t="s">
        <v>78949</v>
      </c>
    </row>
    <row r="16597" spans="54:54" x14ac:dyDescent="0.3">
      <c r="BB16597" t="s">
        <v>78950</v>
      </c>
    </row>
    <row r="16598" spans="54:54" x14ac:dyDescent="0.3">
      <c r="BB16598" t="s">
        <v>78951</v>
      </c>
    </row>
    <row r="16599" spans="54:54" x14ac:dyDescent="0.3">
      <c r="BB16599" t="s">
        <v>78952</v>
      </c>
    </row>
    <row r="16600" spans="54:54" x14ac:dyDescent="0.3">
      <c r="BB16600" t="s">
        <v>78953</v>
      </c>
    </row>
    <row r="16601" spans="54:54" x14ac:dyDescent="0.3">
      <c r="BB16601" t="s">
        <v>78954</v>
      </c>
    </row>
    <row r="16602" spans="54:54" x14ac:dyDescent="0.3">
      <c r="BB16602" t="s">
        <v>78955</v>
      </c>
    </row>
    <row r="16603" spans="54:54" x14ac:dyDescent="0.3">
      <c r="BB16603" t="s">
        <v>78956</v>
      </c>
    </row>
    <row r="16604" spans="54:54" x14ac:dyDescent="0.3">
      <c r="BB16604" t="s">
        <v>78957</v>
      </c>
    </row>
    <row r="16605" spans="54:54" x14ac:dyDescent="0.3">
      <c r="BB16605" t="s">
        <v>78958</v>
      </c>
    </row>
    <row r="16606" spans="54:54" x14ac:dyDescent="0.3">
      <c r="BB16606" t="s">
        <v>78959</v>
      </c>
    </row>
    <row r="16607" spans="54:54" x14ac:dyDescent="0.3">
      <c r="BB16607" t="s">
        <v>78960</v>
      </c>
    </row>
    <row r="16608" spans="54:54" x14ac:dyDescent="0.3">
      <c r="BB16608" t="s">
        <v>78961</v>
      </c>
    </row>
    <row r="16609" spans="54:54" x14ac:dyDescent="0.3">
      <c r="BB16609" t="s">
        <v>78962</v>
      </c>
    </row>
    <row r="16610" spans="54:54" x14ac:dyDescent="0.3">
      <c r="BB16610" t="s">
        <v>78963</v>
      </c>
    </row>
    <row r="16611" spans="54:54" x14ac:dyDescent="0.3">
      <c r="BB16611" t="s">
        <v>78964</v>
      </c>
    </row>
    <row r="16612" spans="54:54" x14ac:dyDescent="0.3">
      <c r="BB16612" t="s">
        <v>78965</v>
      </c>
    </row>
    <row r="16613" spans="54:54" x14ac:dyDescent="0.3">
      <c r="BB16613" t="s">
        <v>78966</v>
      </c>
    </row>
    <row r="16614" spans="54:54" x14ac:dyDescent="0.3">
      <c r="BB16614" t="s">
        <v>78967</v>
      </c>
    </row>
    <row r="16615" spans="54:54" x14ac:dyDescent="0.3">
      <c r="BB16615" t="s">
        <v>78968</v>
      </c>
    </row>
    <row r="16616" spans="54:54" x14ac:dyDescent="0.3">
      <c r="BB16616" t="s">
        <v>78969</v>
      </c>
    </row>
    <row r="16617" spans="54:54" x14ac:dyDescent="0.3">
      <c r="BB16617" t="s">
        <v>78970</v>
      </c>
    </row>
    <row r="16618" spans="54:54" x14ac:dyDescent="0.3">
      <c r="BB16618" t="s">
        <v>78971</v>
      </c>
    </row>
    <row r="16619" spans="54:54" x14ac:dyDescent="0.3">
      <c r="BB16619" t="s">
        <v>78972</v>
      </c>
    </row>
    <row r="16620" spans="54:54" x14ac:dyDescent="0.3">
      <c r="BB16620" t="s">
        <v>78973</v>
      </c>
    </row>
    <row r="16621" spans="54:54" x14ac:dyDescent="0.3">
      <c r="BB16621" t="s">
        <v>78974</v>
      </c>
    </row>
    <row r="16622" spans="54:54" x14ac:dyDescent="0.3">
      <c r="BB16622" t="s">
        <v>78975</v>
      </c>
    </row>
    <row r="16623" spans="54:54" x14ac:dyDescent="0.3">
      <c r="BB16623" t="s">
        <v>78976</v>
      </c>
    </row>
    <row r="16624" spans="54:54" x14ac:dyDescent="0.3">
      <c r="BB16624" t="s">
        <v>78977</v>
      </c>
    </row>
    <row r="16625" spans="54:54" x14ac:dyDescent="0.3">
      <c r="BB16625" t="s">
        <v>78978</v>
      </c>
    </row>
    <row r="16626" spans="54:54" x14ac:dyDescent="0.3">
      <c r="BB16626" t="s">
        <v>78979</v>
      </c>
    </row>
    <row r="16627" spans="54:54" x14ac:dyDescent="0.3">
      <c r="BB16627" t="s">
        <v>78980</v>
      </c>
    </row>
    <row r="16628" spans="54:54" x14ac:dyDescent="0.3">
      <c r="BB16628" t="s">
        <v>78981</v>
      </c>
    </row>
    <row r="16629" spans="54:54" x14ac:dyDescent="0.3">
      <c r="BB16629" t="s">
        <v>78982</v>
      </c>
    </row>
    <row r="16630" spans="54:54" x14ac:dyDescent="0.3">
      <c r="BB16630" t="s">
        <v>78983</v>
      </c>
    </row>
    <row r="16631" spans="54:54" x14ac:dyDescent="0.3">
      <c r="BB16631" t="s">
        <v>78984</v>
      </c>
    </row>
    <row r="16632" spans="54:54" x14ac:dyDescent="0.3">
      <c r="BB16632" t="s">
        <v>78985</v>
      </c>
    </row>
    <row r="16633" spans="54:54" x14ac:dyDescent="0.3">
      <c r="BB16633" t="s">
        <v>78986</v>
      </c>
    </row>
    <row r="16634" spans="54:54" x14ac:dyDescent="0.3">
      <c r="BB16634" t="s">
        <v>78987</v>
      </c>
    </row>
    <row r="16635" spans="54:54" x14ac:dyDescent="0.3">
      <c r="BB16635" t="s">
        <v>78988</v>
      </c>
    </row>
    <row r="16636" spans="54:54" x14ac:dyDescent="0.3">
      <c r="BB16636" t="s">
        <v>78989</v>
      </c>
    </row>
    <row r="16637" spans="54:54" x14ac:dyDescent="0.3">
      <c r="BB16637" t="s">
        <v>78990</v>
      </c>
    </row>
    <row r="16638" spans="54:54" x14ac:dyDescent="0.3">
      <c r="BB16638" t="s">
        <v>78991</v>
      </c>
    </row>
    <row r="16639" spans="54:54" x14ac:dyDescent="0.3">
      <c r="BB16639" t="s">
        <v>78992</v>
      </c>
    </row>
    <row r="16640" spans="54:54" x14ac:dyDescent="0.3">
      <c r="BB16640" t="s">
        <v>78993</v>
      </c>
    </row>
    <row r="16641" spans="54:54" x14ac:dyDescent="0.3">
      <c r="BB16641" t="s">
        <v>78994</v>
      </c>
    </row>
    <row r="16642" spans="54:54" x14ac:dyDescent="0.3">
      <c r="BB16642" t="s">
        <v>78995</v>
      </c>
    </row>
    <row r="16643" spans="54:54" x14ac:dyDescent="0.3">
      <c r="BB16643" t="s">
        <v>78996</v>
      </c>
    </row>
    <row r="16644" spans="54:54" x14ac:dyDescent="0.3">
      <c r="BB16644" t="s">
        <v>78997</v>
      </c>
    </row>
    <row r="16645" spans="54:54" x14ac:dyDescent="0.3">
      <c r="BB16645" t="s">
        <v>78998</v>
      </c>
    </row>
    <row r="16646" spans="54:54" x14ac:dyDescent="0.3">
      <c r="BB16646" t="s">
        <v>78999</v>
      </c>
    </row>
    <row r="16647" spans="54:54" x14ac:dyDescent="0.3">
      <c r="BB16647" t="s">
        <v>79000</v>
      </c>
    </row>
    <row r="16648" spans="54:54" x14ac:dyDescent="0.3">
      <c r="BB16648" t="s">
        <v>79001</v>
      </c>
    </row>
    <row r="16649" spans="54:54" x14ac:dyDescent="0.3">
      <c r="BB16649" t="s">
        <v>79002</v>
      </c>
    </row>
    <row r="16650" spans="54:54" x14ac:dyDescent="0.3">
      <c r="BB16650" t="s">
        <v>79003</v>
      </c>
    </row>
    <row r="16651" spans="54:54" x14ac:dyDescent="0.3">
      <c r="BB16651" t="s">
        <v>79004</v>
      </c>
    </row>
    <row r="16652" spans="54:54" x14ac:dyDescent="0.3">
      <c r="BB16652" t="s">
        <v>79005</v>
      </c>
    </row>
    <row r="16653" spans="54:54" x14ac:dyDescent="0.3">
      <c r="BB16653" t="s">
        <v>79006</v>
      </c>
    </row>
    <row r="16654" spans="54:54" x14ac:dyDescent="0.3">
      <c r="BB16654" t="s">
        <v>79007</v>
      </c>
    </row>
    <row r="16655" spans="54:54" x14ac:dyDescent="0.3">
      <c r="BB16655" t="s">
        <v>79008</v>
      </c>
    </row>
    <row r="16656" spans="54:54" x14ac:dyDescent="0.3">
      <c r="BB16656" t="s">
        <v>79009</v>
      </c>
    </row>
    <row r="16657" spans="54:54" x14ac:dyDescent="0.3">
      <c r="BB16657" t="s">
        <v>79010</v>
      </c>
    </row>
    <row r="16658" spans="54:54" x14ac:dyDescent="0.3">
      <c r="BB16658" t="s">
        <v>79011</v>
      </c>
    </row>
    <row r="16659" spans="54:54" x14ac:dyDescent="0.3">
      <c r="BB16659" t="s">
        <v>79012</v>
      </c>
    </row>
    <row r="16660" spans="54:54" x14ac:dyDescent="0.3">
      <c r="BB16660" t="s">
        <v>79013</v>
      </c>
    </row>
    <row r="16661" spans="54:54" x14ac:dyDescent="0.3">
      <c r="BB16661" t="s">
        <v>79014</v>
      </c>
    </row>
    <row r="16662" spans="54:54" x14ac:dyDescent="0.3">
      <c r="BB16662" t="s">
        <v>79015</v>
      </c>
    </row>
    <row r="16663" spans="54:54" x14ac:dyDescent="0.3">
      <c r="BB16663" t="s">
        <v>79016</v>
      </c>
    </row>
    <row r="16664" spans="54:54" x14ac:dyDescent="0.3">
      <c r="BB16664" t="s">
        <v>79017</v>
      </c>
    </row>
    <row r="16665" spans="54:54" x14ac:dyDescent="0.3">
      <c r="BB16665" t="s">
        <v>79018</v>
      </c>
    </row>
    <row r="16666" spans="54:54" x14ac:dyDescent="0.3">
      <c r="BB16666" t="s">
        <v>79019</v>
      </c>
    </row>
    <row r="16667" spans="54:54" x14ac:dyDescent="0.3">
      <c r="BB16667" t="s">
        <v>79020</v>
      </c>
    </row>
    <row r="16668" spans="54:54" x14ac:dyDescent="0.3">
      <c r="BB16668" t="s">
        <v>79021</v>
      </c>
    </row>
    <row r="16669" spans="54:54" x14ac:dyDescent="0.3">
      <c r="BB16669" t="s">
        <v>79022</v>
      </c>
    </row>
    <row r="16670" spans="54:54" x14ac:dyDescent="0.3">
      <c r="BB16670" t="s">
        <v>79023</v>
      </c>
    </row>
    <row r="16671" spans="54:54" x14ac:dyDescent="0.3">
      <c r="BB16671" t="s">
        <v>79024</v>
      </c>
    </row>
    <row r="16672" spans="54:54" x14ac:dyDescent="0.3">
      <c r="BB16672" t="s">
        <v>79025</v>
      </c>
    </row>
    <row r="16673" spans="54:54" x14ac:dyDescent="0.3">
      <c r="BB16673" t="s">
        <v>79026</v>
      </c>
    </row>
    <row r="16674" spans="54:54" x14ac:dyDescent="0.3">
      <c r="BB16674" t="s">
        <v>79027</v>
      </c>
    </row>
    <row r="16675" spans="54:54" x14ac:dyDescent="0.3">
      <c r="BB16675" t="s">
        <v>79028</v>
      </c>
    </row>
    <row r="16676" spans="54:54" x14ac:dyDescent="0.3">
      <c r="BB16676" t="s">
        <v>79029</v>
      </c>
    </row>
    <row r="16677" spans="54:54" x14ac:dyDescent="0.3">
      <c r="BB16677" t="s">
        <v>79030</v>
      </c>
    </row>
    <row r="16678" spans="54:54" x14ac:dyDescent="0.3">
      <c r="BB16678" t="s">
        <v>79031</v>
      </c>
    </row>
    <row r="16679" spans="54:54" x14ac:dyDescent="0.3">
      <c r="BB16679" t="s">
        <v>79032</v>
      </c>
    </row>
    <row r="16680" spans="54:54" x14ac:dyDescent="0.3">
      <c r="BB16680" t="s">
        <v>79033</v>
      </c>
    </row>
    <row r="16681" spans="54:54" x14ac:dyDescent="0.3">
      <c r="BB16681" t="s">
        <v>79034</v>
      </c>
    </row>
    <row r="16682" spans="54:54" x14ac:dyDescent="0.3">
      <c r="BB16682" t="s">
        <v>79035</v>
      </c>
    </row>
    <row r="16683" spans="54:54" x14ac:dyDescent="0.3">
      <c r="BB16683" t="s">
        <v>79036</v>
      </c>
    </row>
    <row r="16684" spans="54:54" x14ac:dyDescent="0.3">
      <c r="BB16684" t="s">
        <v>79037</v>
      </c>
    </row>
    <row r="16685" spans="54:54" x14ac:dyDescent="0.3">
      <c r="BB16685" t="s">
        <v>79038</v>
      </c>
    </row>
    <row r="16686" spans="54:54" x14ac:dyDescent="0.3">
      <c r="BB16686" t="s">
        <v>79039</v>
      </c>
    </row>
    <row r="16687" spans="54:54" x14ac:dyDescent="0.3">
      <c r="BB16687" t="s">
        <v>79040</v>
      </c>
    </row>
    <row r="16688" spans="54:54" x14ac:dyDescent="0.3">
      <c r="BB16688" t="s">
        <v>79041</v>
      </c>
    </row>
    <row r="16689" spans="54:54" x14ac:dyDescent="0.3">
      <c r="BB16689" t="s">
        <v>79042</v>
      </c>
    </row>
    <row r="16690" spans="54:54" x14ac:dyDescent="0.3">
      <c r="BB16690" t="s">
        <v>79043</v>
      </c>
    </row>
    <row r="16691" spans="54:54" x14ac:dyDescent="0.3">
      <c r="BB16691" t="s">
        <v>79044</v>
      </c>
    </row>
    <row r="16692" spans="54:54" x14ac:dyDescent="0.3">
      <c r="BB16692" t="s">
        <v>79045</v>
      </c>
    </row>
    <row r="16693" spans="54:54" x14ac:dyDescent="0.3">
      <c r="BB16693" t="s">
        <v>79046</v>
      </c>
    </row>
    <row r="16694" spans="54:54" x14ac:dyDescent="0.3">
      <c r="BB16694" t="s">
        <v>79047</v>
      </c>
    </row>
    <row r="16695" spans="54:54" x14ac:dyDescent="0.3">
      <c r="BB16695" t="s">
        <v>79048</v>
      </c>
    </row>
    <row r="16696" spans="54:54" x14ac:dyDescent="0.3">
      <c r="BB16696" t="s">
        <v>79049</v>
      </c>
    </row>
    <row r="16697" spans="54:54" x14ac:dyDescent="0.3">
      <c r="BB16697" t="s">
        <v>79050</v>
      </c>
    </row>
    <row r="16698" spans="54:54" x14ac:dyDescent="0.3">
      <c r="BB16698" t="s">
        <v>79051</v>
      </c>
    </row>
    <row r="16699" spans="54:54" x14ac:dyDescent="0.3">
      <c r="BB16699" t="s">
        <v>79052</v>
      </c>
    </row>
    <row r="16700" spans="54:54" x14ac:dyDescent="0.3">
      <c r="BB16700" t="s">
        <v>79053</v>
      </c>
    </row>
    <row r="16701" spans="54:54" x14ac:dyDescent="0.3">
      <c r="BB16701" t="s">
        <v>79054</v>
      </c>
    </row>
    <row r="16702" spans="54:54" x14ac:dyDescent="0.3">
      <c r="BB16702" t="s">
        <v>79055</v>
      </c>
    </row>
    <row r="16703" spans="54:54" x14ac:dyDescent="0.3">
      <c r="BB16703" t="s">
        <v>79056</v>
      </c>
    </row>
    <row r="16704" spans="54:54" x14ac:dyDescent="0.3">
      <c r="BB16704" t="s">
        <v>79057</v>
      </c>
    </row>
    <row r="16705" spans="54:54" x14ac:dyDescent="0.3">
      <c r="BB16705" t="s">
        <v>79058</v>
      </c>
    </row>
    <row r="16706" spans="54:54" x14ac:dyDescent="0.3">
      <c r="BB16706" t="s">
        <v>79059</v>
      </c>
    </row>
    <row r="16707" spans="54:54" x14ac:dyDescent="0.3">
      <c r="BB16707" t="s">
        <v>79060</v>
      </c>
    </row>
    <row r="16708" spans="54:54" x14ac:dyDescent="0.3">
      <c r="BB16708" t="s">
        <v>79061</v>
      </c>
    </row>
    <row r="16709" spans="54:54" x14ac:dyDescent="0.3">
      <c r="BB16709" t="s">
        <v>79062</v>
      </c>
    </row>
    <row r="16710" spans="54:54" x14ac:dyDescent="0.3">
      <c r="BB16710" t="s">
        <v>79063</v>
      </c>
    </row>
    <row r="16711" spans="54:54" x14ac:dyDescent="0.3">
      <c r="BB16711" t="s">
        <v>79064</v>
      </c>
    </row>
    <row r="16712" spans="54:54" x14ac:dyDescent="0.3">
      <c r="BB16712" t="s">
        <v>79065</v>
      </c>
    </row>
    <row r="16713" spans="54:54" x14ac:dyDescent="0.3">
      <c r="BB16713" t="s">
        <v>79066</v>
      </c>
    </row>
    <row r="16714" spans="54:54" x14ac:dyDescent="0.3">
      <c r="BB16714" t="s">
        <v>79067</v>
      </c>
    </row>
    <row r="16715" spans="54:54" x14ac:dyDescent="0.3">
      <c r="BB16715" t="s">
        <v>79068</v>
      </c>
    </row>
    <row r="16716" spans="54:54" x14ac:dyDescent="0.3">
      <c r="BB16716" t="s">
        <v>79069</v>
      </c>
    </row>
    <row r="16717" spans="54:54" x14ac:dyDescent="0.3">
      <c r="BB16717" t="s">
        <v>79070</v>
      </c>
    </row>
    <row r="16718" spans="54:54" x14ac:dyDescent="0.3">
      <c r="BB16718" t="s">
        <v>79071</v>
      </c>
    </row>
    <row r="16719" spans="54:54" x14ac:dyDescent="0.3">
      <c r="BB16719" t="s">
        <v>79072</v>
      </c>
    </row>
    <row r="16720" spans="54:54" x14ac:dyDescent="0.3">
      <c r="BB16720" t="s">
        <v>79073</v>
      </c>
    </row>
    <row r="16721" spans="54:54" x14ac:dyDescent="0.3">
      <c r="BB16721" t="s">
        <v>79074</v>
      </c>
    </row>
    <row r="16722" spans="54:54" x14ac:dyDescent="0.3">
      <c r="BB16722" t="s">
        <v>79075</v>
      </c>
    </row>
    <row r="16723" spans="54:54" x14ac:dyDescent="0.3">
      <c r="BB16723" t="s">
        <v>79076</v>
      </c>
    </row>
    <row r="16724" spans="54:54" x14ac:dyDescent="0.3">
      <c r="BB16724" t="s">
        <v>79077</v>
      </c>
    </row>
    <row r="16725" spans="54:54" x14ac:dyDescent="0.3">
      <c r="BB16725" t="s">
        <v>79078</v>
      </c>
    </row>
    <row r="16726" spans="54:54" x14ac:dyDescent="0.3">
      <c r="BB16726" t="s">
        <v>79079</v>
      </c>
    </row>
    <row r="16727" spans="54:54" x14ac:dyDescent="0.3">
      <c r="BB16727" t="s">
        <v>79080</v>
      </c>
    </row>
    <row r="16728" spans="54:54" x14ac:dyDescent="0.3">
      <c r="BB16728" t="s">
        <v>79081</v>
      </c>
    </row>
    <row r="16729" spans="54:54" x14ac:dyDescent="0.3">
      <c r="BB16729" t="s">
        <v>79082</v>
      </c>
    </row>
    <row r="16730" spans="54:54" x14ac:dyDescent="0.3">
      <c r="BB16730" t="s">
        <v>79083</v>
      </c>
    </row>
    <row r="16731" spans="54:54" x14ac:dyDescent="0.3">
      <c r="BB16731" t="s">
        <v>79084</v>
      </c>
    </row>
    <row r="16732" spans="54:54" x14ac:dyDescent="0.3">
      <c r="BB16732" t="s">
        <v>79085</v>
      </c>
    </row>
    <row r="16733" spans="54:54" x14ac:dyDescent="0.3">
      <c r="BB16733" t="s">
        <v>79086</v>
      </c>
    </row>
    <row r="16734" spans="54:54" x14ac:dyDescent="0.3">
      <c r="BB16734" t="s">
        <v>79087</v>
      </c>
    </row>
    <row r="16735" spans="54:54" x14ac:dyDescent="0.3">
      <c r="BB16735" t="s">
        <v>79088</v>
      </c>
    </row>
    <row r="16736" spans="54:54" x14ac:dyDescent="0.3">
      <c r="BB16736" t="s">
        <v>79089</v>
      </c>
    </row>
    <row r="16737" spans="54:54" x14ac:dyDescent="0.3">
      <c r="BB16737" t="s">
        <v>79090</v>
      </c>
    </row>
    <row r="16738" spans="54:54" x14ac:dyDescent="0.3">
      <c r="BB16738" t="s">
        <v>79091</v>
      </c>
    </row>
    <row r="16739" spans="54:54" x14ac:dyDescent="0.3">
      <c r="BB16739" t="s">
        <v>79092</v>
      </c>
    </row>
    <row r="16740" spans="54:54" x14ac:dyDescent="0.3">
      <c r="BB16740" t="s">
        <v>79093</v>
      </c>
    </row>
    <row r="16741" spans="54:54" x14ac:dyDescent="0.3">
      <c r="BB16741" t="s">
        <v>79094</v>
      </c>
    </row>
    <row r="16742" spans="54:54" x14ac:dyDescent="0.3">
      <c r="BB16742" t="s">
        <v>79095</v>
      </c>
    </row>
    <row r="16743" spans="54:54" x14ac:dyDescent="0.3">
      <c r="BB16743" t="s">
        <v>79096</v>
      </c>
    </row>
    <row r="16744" spans="54:54" x14ac:dyDescent="0.3">
      <c r="BB16744" t="s">
        <v>79097</v>
      </c>
    </row>
    <row r="16745" spans="54:54" x14ac:dyDescent="0.3">
      <c r="BB16745" t="s">
        <v>24658</v>
      </c>
    </row>
    <row r="16746" spans="54:54" x14ac:dyDescent="0.3">
      <c r="BB16746" t="s">
        <v>79098</v>
      </c>
    </row>
    <row r="16747" spans="54:54" x14ac:dyDescent="0.3">
      <c r="BB16747" t="s">
        <v>79099</v>
      </c>
    </row>
    <row r="16748" spans="54:54" x14ac:dyDescent="0.3">
      <c r="BB16748" t="s">
        <v>79100</v>
      </c>
    </row>
    <row r="16749" spans="54:54" x14ac:dyDescent="0.3">
      <c r="BB16749" t="s">
        <v>1779</v>
      </c>
    </row>
    <row r="16750" spans="54:54" x14ac:dyDescent="0.3">
      <c r="BB16750" t="s">
        <v>79101</v>
      </c>
    </row>
    <row r="16751" spans="54:54" x14ac:dyDescent="0.3">
      <c r="BB16751" t="s">
        <v>79102</v>
      </c>
    </row>
    <row r="16752" spans="54:54" x14ac:dyDescent="0.3">
      <c r="BB16752" t="s">
        <v>79103</v>
      </c>
    </row>
    <row r="16753" spans="54:54" x14ac:dyDescent="0.3">
      <c r="BB16753" t="s">
        <v>79104</v>
      </c>
    </row>
    <row r="16754" spans="54:54" x14ac:dyDescent="0.3">
      <c r="BB16754" t="s">
        <v>79105</v>
      </c>
    </row>
    <row r="16755" spans="54:54" x14ac:dyDescent="0.3">
      <c r="BB16755" t="s">
        <v>79106</v>
      </c>
    </row>
    <row r="16756" spans="54:54" x14ac:dyDescent="0.3">
      <c r="BB16756" t="s">
        <v>79107</v>
      </c>
    </row>
    <row r="16757" spans="54:54" x14ac:dyDescent="0.3">
      <c r="BB16757" t="s">
        <v>79108</v>
      </c>
    </row>
    <row r="16758" spans="54:54" x14ac:dyDescent="0.3">
      <c r="BB16758" t="s">
        <v>1783</v>
      </c>
    </row>
    <row r="16759" spans="54:54" x14ac:dyDescent="0.3">
      <c r="BB16759" t="s">
        <v>79109</v>
      </c>
    </row>
    <row r="16760" spans="54:54" x14ac:dyDescent="0.3">
      <c r="BB16760" t="s">
        <v>79110</v>
      </c>
    </row>
    <row r="16761" spans="54:54" x14ac:dyDescent="0.3">
      <c r="BB16761" t="s">
        <v>79111</v>
      </c>
    </row>
    <row r="16762" spans="54:54" x14ac:dyDescent="0.3">
      <c r="BB16762" t="s">
        <v>79112</v>
      </c>
    </row>
    <row r="16763" spans="54:54" x14ac:dyDescent="0.3">
      <c r="BB16763" t="s">
        <v>79113</v>
      </c>
    </row>
    <row r="16764" spans="54:54" x14ac:dyDescent="0.3">
      <c r="BB16764" t="s">
        <v>79114</v>
      </c>
    </row>
    <row r="16765" spans="54:54" x14ac:dyDescent="0.3">
      <c r="BB16765" t="s">
        <v>79115</v>
      </c>
    </row>
    <row r="16766" spans="54:54" x14ac:dyDescent="0.3">
      <c r="BB16766" t="s">
        <v>79116</v>
      </c>
    </row>
    <row r="16767" spans="54:54" x14ac:dyDescent="0.3">
      <c r="BB16767" t="s">
        <v>79117</v>
      </c>
    </row>
    <row r="16768" spans="54:54" x14ac:dyDescent="0.3">
      <c r="BB16768" t="s">
        <v>79118</v>
      </c>
    </row>
    <row r="16769" spans="54:54" x14ac:dyDescent="0.3">
      <c r="BB16769" t="s">
        <v>79119</v>
      </c>
    </row>
    <row r="16770" spans="54:54" x14ac:dyDescent="0.3">
      <c r="BB16770" t="s">
        <v>79120</v>
      </c>
    </row>
    <row r="16771" spans="54:54" x14ac:dyDescent="0.3">
      <c r="BB16771" t="s">
        <v>79121</v>
      </c>
    </row>
    <row r="16772" spans="54:54" x14ac:dyDescent="0.3">
      <c r="BB16772" t="s">
        <v>79122</v>
      </c>
    </row>
    <row r="16773" spans="54:54" x14ac:dyDescent="0.3">
      <c r="BB16773" t="s">
        <v>79123</v>
      </c>
    </row>
    <row r="16774" spans="54:54" x14ac:dyDescent="0.3">
      <c r="BB16774" t="s">
        <v>79124</v>
      </c>
    </row>
    <row r="16775" spans="54:54" x14ac:dyDescent="0.3">
      <c r="BB16775" t="s">
        <v>79125</v>
      </c>
    </row>
    <row r="16776" spans="54:54" x14ac:dyDescent="0.3">
      <c r="BB16776" t="s">
        <v>79126</v>
      </c>
    </row>
    <row r="16777" spans="54:54" x14ac:dyDescent="0.3">
      <c r="BB16777" t="s">
        <v>79127</v>
      </c>
    </row>
    <row r="16778" spans="54:54" x14ac:dyDescent="0.3">
      <c r="BB16778" t="s">
        <v>79128</v>
      </c>
    </row>
    <row r="16779" spans="54:54" x14ac:dyDescent="0.3">
      <c r="BB16779" t="s">
        <v>79129</v>
      </c>
    </row>
    <row r="16780" spans="54:54" x14ac:dyDescent="0.3">
      <c r="BB16780" t="s">
        <v>79130</v>
      </c>
    </row>
    <row r="16781" spans="54:54" x14ac:dyDescent="0.3">
      <c r="BB16781" t="s">
        <v>79131</v>
      </c>
    </row>
    <row r="16782" spans="54:54" x14ac:dyDescent="0.3">
      <c r="BB16782" t="s">
        <v>79132</v>
      </c>
    </row>
    <row r="16783" spans="54:54" x14ac:dyDescent="0.3">
      <c r="BB16783" t="s">
        <v>79133</v>
      </c>
    </row>
    <row r="16784" spans="54:54" x14ac:dyDescent="0.3">
      <c r="BB16784" t="s">
        <v>79134</v>
      </c>
    </row>
    <row r="16785" spans="54:54" x14ac:dyDescent="0.3">
      <c r="BB16785" t="s">
        <v>79135</v>
      </c>
    </row>
    <row r="16786" spans="54:54" x14ac:dyDescent="0.3">
      <c r="BB16786" t="s">
        <v>79136</v>
      </c>
    </row>
    <row r="16787" spans="54:54" x14ac:dyDescent="0.3">
      <c r="BB16787" t="s">
        <v>79137</v>
      </c>
    </row>
    <row r="16788" spans="54:54" x14ac:dyDescent="0.3">
      <c r="BB16788" t="s">
        <v>79138</v>
      </c>
    </row>
    <row r="16789" spans="54:54" x14ac:dyDescent="0.3">
      <c r="BB16789" t="s">
        <v>79139</v>
      </c>
    </row>
    <row r="16790" spans="54:54" x14ac:dyDescent="0.3">
      <c r="BB16790" t="s">
        <v>79140</v>
      </c>
    </row>
    <row r="16791" spans="54:54" x14ac:dyDescent="0.3">
      <c r="BB16791" t="s">
        <v>79141</v>
      </c>
    </row>
    <row r="16792" spans="54:54" x14ac:dyDescent="0.3">
      <c r="BB16792" t="s">
        <v>79142</v>
      </c>
    </row>
    <row r="16793" spans="54:54" x14ac:dyDescent="0.3">
      <c r="BB16793" t="s">
        <v>79143</v>
      </c>
    </row>
    <row r="16794" spans="54:54" x14ac:dyDescent="0.3">
      <c r="BB16794" t="s">
        <v>79144</v>
      </c>
    </row>
    <row r="16795" spans="54:54" x14ac:dyDescent="0.3">
      <c r="BB16795" t="s">
        <v>79145</v>
      </c>
    </row>
    <row r="16796" spans="54:54" x14ac:dyDescent="0.3">
      <c r="BB16796" t="s">
        <v>79146</v>
      </c>
    </row>
    <row r="16797" spans="54:54" x14ac:dyDescent="0.3">
      <c r="BB16797" t="s">
        <v>79147</v>
      </c>
    </row>
    <row r="16798" spans="54:54" x14ac:dyDescent="0.3">
      <c r="BB16798" t="s">
        <v>79148</v>
      </c>
    </row>
    <row r="16799" spans="54:54" x14ac:dyDescent="0.3">
      <c r="BB16799" t="s">
        <v>79149</v>
      </c>
    </row>
    <row r="16800" spans="54:54" x14ac:dyDescent="0.3">
      <c r="BB16800" t="s">
        <v>79150</v>
      </c>
    </row>
    <row r="16801" spans="54:54" x14ac:dyDescent="0.3">
      <c r="BB16801" t="s">
        <v>79151</v>
      </c>
    </row>
    <row r="16802" spans="54:54" x14ac:dyDescent="0.3">
      <c r="BB16802" t="s">
        <v>79152</v>
      </c>
    </row>
    <row r="16803" spans="54:54" x14ac:dyDescent="0.3">
      <c r="BB16803" t="s">
        <v>79153</v>
      </c>
    </row>
    <row r="16804" spans="54:54" x14ac:dyDescent="0.3">
      <c r="BB16804" t="s">
        <v>79154</v>
      </c>
    </row>
    <row r="16805" spans="54:54" x14ac:dyDescent="0.3">
      <c r="BB16805" t="s">
        <v>79155</v>
      </c>
    </row>
    <row r="16806" spans="54:54" x14ac:dyDescent="0.3">
      <c r="BB16806" t="s">
        <v>79156</v>
      </c>
    </row>
    <row r="16807" spans="54:54" x14ac:dyDescent="0.3">
      <c r="BB16807" t="s">
        <v>79157</v>
      </c>
    </row>
    <row r="16808" spans="54:54" x14ac:dyDescent="0.3">
      <c r="BB16808" t="s">
        <v>79158</v>
      </c>
    </row>
    <row r="16809" spans="54:54" x14ac:dyDescent="0.3">
      <c r="BB16809" t="s">
        <v>79159</v>
      </c>
    </row>
    <row r="16810" spans="54:54" x14ac:dyDescent="0.3">
      <c r="BB16810" t="s">
        <v>79160</v>
      </c>
    </row>
    <row r="16811" spans="54:54" x14ac:dyDescent="0.3">
      <c r="BB16811" t="s">
        <v>1785</v>
      </c>
    </row>
    <row r="16812" spans="54:54" x14ac:dyDescent="0.3">
      <c r="BB16812" t="s">
        <v>79161</v>
      </c>
    </row>
    <row r="16813" spans="54:54" x14ac:dyDescent="0.3">
      <c r="BB16813" t="s">
        <v>79162</v>
      </c>
    </row>
    <row r="16814" spans="54:54" x14ac:dyDescent="0.3">
      <c r="BB16814" t="s">
        <v>79163</v>
      </c>
    </row>
    <row r="16815" spans="54:54" x14ac:dyDescent="0.3">
      <c r="BB16815" t="s">
        <v>79164</v>
      </c>
    </row>
    <row r="16816" spans="54:54" x14ac:dyDescent="0.3">
      <c r="BB16816" t="s">
        <v>79165</v>
      </c>
    </row>
    <row r="16817" spans="54:54" x14ac:dyDescent="0.3">
      <c r="BB16817" t="s">
        <v>79166</v>
      </c>
    </row>
    <row r="16818" spans="54:54" x14ac:dyDescent="0.3">
      <c r="BB16818" t="s">
        <v>79167</v>
      </c>
    </row>
    <row r="16819" spans="54:54" x14ac:dyDescent="0.3">
      <c r="BB16819" t="s">
        <v>79168</v>
      </c>
    </row>
    <row r="16820" spans="54:54" x14ac:dyDescent="0.3">
      <c r="BB16820" t="s">
        <v>79169</v>
      </c>
    </row>
    <row r="16821" spans="54:54" x14ac:dyDescent="0.3">
      <c r="BB16821" t="s">
        <v>79170</v>
      </c>
    </row>
    <row r="16822" spans="54:54" x14ac:dyDescent="0.3">
      <c r="BB16822" t="s">
        <v>79171</v>
      </c>
    </row>
    <row r="16823" spans="54:54" x14ac:dyDescent="0.3">
      <c r="BB16823" t="s">
        <v>79172</v>
      </c>
    </row>
    <row r="16824" spans="54:54" x14ac:dyDescent="0.3">
      <c r="BB16824" t="s">
        <v>79173</v>
      </c>
    </row>
    <row r="16825" spans="54:54" x14ac:dyDescent="0.3">
      <c r="BB16825" t="s">
        <v>79174</v>
      </c>
    </row>
    <row r="16826" spans="54:54" x14ac:dyDescent="0.3">
      <c r="BB16826" t="s">
        <v>79175</v>
      </c>
    </row>
    <row r="16827" spans="54:54" x14ac:dyDescent="0.3">
      <c r="BB16827" t="s">
        <v>79176</v>
      </c>
    </row>
    <row r="16828" spans="54:54" x14ac:dyDescent="0.3">
      <c r="BB16828" t="s">
        <v>79177</v>
      </c>
    </row>
    <row r="16829" spans="54:54" x14ac:dyDescent="0.3">
      <c r="BB16829" t="s">
        <v>79178</v>
      </c>
    </row>
    <row r="16830" spans="54:54" x14ac:dyDescent="0.3">
      <c r="BB16830" t="s">
        <v>79179</v>
      </c>
    </row>
    <row r="16831" spans="54:54" x14ac:dyDescent="0.3">
      <c r="BB16831" t="s">
        <v>79180</v>
      </c>
    </row>
    <row r="16832" spans="54:54" x14ac:dyDescent="0.3">
      <c r="BB16832" t="s">
        <v>79181</v>
      </c>
    </row>
    <row r="16833" spans="54:54" x14ac:dyDescent="0.3">
      <c r="BB16833" t="s">
        <v>79182</v>
      </c>
    </row>
    <row r="16834" spans="54:54" x14ac:dyDescent="0.3">
      <c r="BB16834" t="s">
        <v>79183</v>
      </c>
    </row>
    <row r="16835" spans="54:54" x14ac:dyDescent="0.3">
      <c r="BB16835" t="s">
        <v>79184</v>
      </c>
    </row>
    <row r="16836" spans="54:54" x14ac:dyDescent="0.3">
      <c r="BB16836" t="s">
        <v>79185</v>
      </c>
    </row>
    <row r="16837" spans="54:54" x14ac:dyDescent="0.3">
      <c r="BB16837" t="s">
        <v>79186</v>
      </c>
    </row>
    <row r="16838" spans="54:54" x14ac:dyDescent="0.3">
      <c r="BB16838" t="s">
        <v>79187</v>
      </c>
    </row>
    <row r="16839" spans="54:54" x14ac:dyDescent="0.3">
      <c r="BB16839" t="s">
        <v>79188</v>
      </c>
    </row>
    <row r="16840" spans="54:54" x14ac:dyDescent="0.3">
      <c r="BB16840" t="s">
        <v>79189</v>
      </c>
    </row>
    <row r="16841" spans="54:54" x14ac:dyDescent="0.3">
      <c r="BB16841" t="s">
        <v>79190</v>
      </c>
    </row>
    <row r="16842" spans="54:54" x14ac:dyDescent="0.3">
      <c r="BB16842" t="s">
        <v>79191</v>
      </c>
    </row>
    <row r="16843" spans="54:54" x14ac:dyDescent="0.3">
      <c r="BB16843" t="s">
        <v>79192</v>
      </c>
    </row>
    <row r="16844" spans="54:54" x14ac:dyDescent="0.3">
      <c r="BB16844" t="s">
        <v>79193</v>
      </c>
    </row>
    <row r="16845" spans="54:54" x14ac:dyDescent="0.3">
      <c r="BB16845" t="s">
        <v>79194</v>
      </c>
    </row>
    <row r="16846" spans="54:54" x14ac:dyDescent="0.3">
      <c r="BB16846" t="s">
        <v>79195</v>
      </c>
    </row>
    <row r="16847" spans="54:54" x14ac:dyDescent="0.3">
      <c r="BB16847" t="s">
        <v>79196</v>
      </c>
    </row>
    <row r="16848" spans="54:54" x14ac:dyDescent="0.3">
      <c r="BB16848" t="s">
        <v>79197</v>
      </c>
    </row>
    <row r="16849" spans="54:54" x14ac:dyDescent="0.3">
      <c r="BB16849" t="s">
        <v>79198</v>
      </c>
    </row>
    <row r="16850" spans="54:54" x14ac:dyDescent="0.3">
      <c r="BB16850" t="s">
        <v>79199</v>
      </c>
    </row>
    <row r="16851" spans="54:54" x14ac:dyDescent="0.3">
      <c r="BB16851" t="s">
        <v>79200</v>
      </c>
    </row>
    <row r="16852" spans="54:54" x14ac:dyDescent="0.3">
      <c r="BB16852" t="s">
        <v>79201</v>
      </c>
    </row>
    <row r="16853" spans="54:54" x14ac:dyDescent="0.3">
      <c r="BB16853" t="s">
        <v>79202</v>
      </c>
    </row>
    <row r="16854" spans="54:54" x14ac:dyDescent="0.3">
      <c r="BB16854" t="s">
        <v>79203</v>
      </c>
    </row>
    <row r="16855" spans="54:54" x14ac:dyDescent="0.3">
      <c r="BB16855" t="s">
        <v>79204</v>
      </c>
    </row>
    <row r="16856" spans="54:54" x14ac:dyDescent="0.3">
      <c r="BB16856" t="s">
        <v>79205</v>
      </c>
    </row>
    <row r="16857" spans="54:54" x14ac:dyDescent="0.3">
      <c r="BB16857" t="s">
        <v>79206</v>
      </c>
    </row>
    <row r="16858" spans="54:54" x14ac:dyDescent="0.3">
      <c r="BB16858" t="s">
        <v>79207</v>
      </c>
    </row>
    <row r="16859" spans="54:54" x14ac:dyDescent="0.3">
      <c r="BB16859" t="s">
        <v>79208</v>
      </c>
    </row>
    <row r="16860" spans="54:54" x14ac:dyDescent="0.3">
      <c r="BB16860" t="s">
        <v>79209</v>
      </c>
    </row>
    <row r="16861" spans="54:54" x14ac:dyDescent="0.3">
      <c r="BB16861" t="s">
        <v>79210</v>
      </c>
    </row>
    <row r="16862" spans="54:54" x14ac:dyDescent="0.3">
      <c r="BB16862" t="s">
        <v>79211</v>
      </c>
    </row>
    <row r="16863" spans="54:54" x14ac:dyDescent="0.3">
      <c r="BB16863" t="s">
        <v>79212</v>
      </c>
    </row>
    <row r="16864" spans="54:54" x14ac:dyDescent="0.3">
      <c r="BB16864" t="s">
        <v>79213</v>
      </c>
    </row>
    <row r="16865" spans="54:54" x14ac:dyDescent="0.3">
      <c r="BB16865" t="s">
        <v>79214</v>
      </c>
    </row>
    <row r="16866" spans="54:54" x14ac:dyDescent="0.3">
      <c r="BB16866" t="s">
        <v>79215</v>
      </c>
    </row>
    <row r="16867" spans="54:54" x14ac:dyDescent="0.3">
      <c r="BB16867" t="s">
        <v>79216</v>
      </c>
    </row>
    <row r="16868" spans="54:54" x14ac:dyDescent="0.3">
      <c r="BB16868" t="s">
        <v>79217</v>
      </c>
    </row>
    <row r="16869" spans="54:54" x14ac:dyDescent="0.3">
      <c r="BB16869" t="s">
        <v>79218</v>
      </c>
    </row>
    <row r="16870" spans="54:54" x14ac:dyDescent="0.3">
      <c r="BB16870" t="s">
        <v>79219</v>
      </c>
    </row>
    <row r="16871" spans="54:54" x14ac:dyDescent="0.3">
      <c r="BB16871" t="s">
        <v>79220</v>
      </c>
    </row>
    <row r="16872" spans="54:54" x14ac:dyDescent="0.3">
      <c r="BB16872" t="s">
        <v>79221</v>
      </c>
    </row>
    <row r="16873" spans="54:54" x14ac:dyDescent="0.3">
      <c r="BB16873" t="s">
        <v>79222</v>
      </c>
    </row>
    <row r="16874" spans="54:54" x14ac:dyDescent="0.3">
      <c r="BB16874" t="s">
        <v>79223</v>
      </c>
    </row>
    <row r="16875" spans="54:54" x14ac:dyDescent="0.3">
      <c r="BB16875" t="s">
        <v>79224</v>
      </c>
    </row>
    <row r="16876" spans="54:54" x14ac:dyDescent="0.3">
      <c r="BB16876" t="s">
        <v>79225</v>
      </c>
    </row>
    <row r="16877" spans="54:54" x14ac:dyDescent="0.3">
      <c r="BB16877" t="s">
        <v>79226</v>
      </c>
    </row>
    <row r="16878" spans="54:54" x14ac:dyDescent="0.3">
      <c r="BB16878" t="s">
        <v>79227</v>
      </c>
    </row>
    <row r="16879" spans="54:54" x14ac:dyDescent="0.3">
      <c r="BB16879" t="s">
        <v>79228</v>
      </c>
    </row>
    <row r="16880" spans="54:54" x14ac:dyDescent="0.3">
      <c r="BB16880" t="s">
        <v>79229</v>
      </c>
    </row>
    <row r="16881" spans="54:54" x14ac:dyDescent="0.3">
      <c r="BB16881" t="s">
        <v>79230</v>
      </c>
    </row>
    <row r="16882" spans="54:54" x14ac:dyDescent="0.3">
      <c r="BB16882" t="s">
        <v>79231</v>
      </c>
    </row>
    <row r="16883" spans="54:54" x14ac:dyDescent="0.3">
      <c r="BB16883" t="s">
        <v>79232</v>
      </c>
    </row>
    <row r="16884" spans="54:54" x14ac:dyDescent="0.3">
      <c r="BB16884" t="s">
        <v>79233</v>
      </c>
    </row>
    <row r="16885" spans="54:54" x14ac:dyDescent="0.3">
      <c r="BB16885" t="s">
        <v>79234</v>
      </c>
    </row>
    <row r="16886" spans="54:54" x14ac:dyDescent="0.3">
      <c r="BB16886" t="s">
        <v>79235</v>
      </c>
    </row>
    <row r="16887" spans="54:54" x14ac:dyDescent="0.3">
      <c r="BB16887" t="s">
        <v>79236</v>
      </c>
    </row>
    <row r="16888" spans="54:54" x14ac:dyDescent="0.3">
      <c r="BB16888" t="s">
        <v>79237</v>
      </c>
    </row>
    <row r="16889" spans="54:54" x14ac:dyDescent="0.3">
      <c r="BB16889" t="s">
        <v>79238</v>
      </c>
    </row>
    <row r="16890" spans="54:54" x14ac:dyDescent="0.3">
      <c r="BB16890" t="s">
        <v>79239</v>
      </c>
    </row>
    <row r="16891" spans="54:54" x14ac:dyDescent="0.3">
      <c r="BB16891" t="s">
        <v>79240</v>
      </c>
    </row>
    <row r="16892" spans="54:54" x14ac:dyDescent="0.3">
      <c r="BB16892" t="s">
        <v>79241</v>
      </c>
    </row>
    <row r="16893" spans="54:54" x14ac:dyDescent="0.3">
      <c r="BB16893" t="s">
        <v>79242</v>
      </c>
    </row>
    <row r="16894" spans="54:54" x14ac:dyDescent="0.3">
      <c r="BB16894" t="s">
        <v>79243</v>
      </c>
    </row>
    <row r="16895" spans="54:54" x14ac:dyDescent="0.3">
      <c r="BB16895" t="s">
        <v>79244</v>
      </c>
    </row>
    <row r="16896" spans="54:54" x14ac:dyDescent="0.3">
      <c r="BB16896" t="s">
        <v>79245</v>
      </c>
    </row>
    <row r="16897" spans="54:54" x14ac:dyDescent="0.3">
      <c r="BB16897" t="s">
        <v>79246</v>
      </c>
    </row>
    <row r="16898" spans="54:54" x14ac:dyDescent="0.3">
      <c r="BB16898" t="s">
        <v>79247</v>
      </c>
    </row>
    <row r="16899" spans="54:54" x14ac:dyDescent="0.3">
      <c r="BB16899" t="s">
        <v>79248</v>
      </c>
    </row>
    <row r="16900" spans="54:54" x14ac:dyDescent="0.3">
      <c r="BB16900" t="s">
        <v>79249</v>
      </c>
    </row>
    <row r="16901" spans="54:54" x14ac:dyDescent="0.3">
      <c r="BB16901" t="s">
        <v>79250</v>
      </c>
    </row>
    <row r="16902" spans="54:54" x14ac:dyDescent="0.3">
      <c r="BB16902" t="s">
        <v>79251</v>
      </c>
    </row>
    <row r="16903" spans="54:54" x14ac:dyDescent="0.3">
      <c r="BB16903" t="s">
        <v>79252</v>
      </c>
    </row>
    <row r="16904" spans="54:54" x14ac:dyDescent="0.3">
      <c r="BB16904" t="s">
        <v>79253</v>
      </c>
    </row>
    <row r="16905" spans="54:54" x14ac:dyDescent="0.3">
      <c r="BB16905" t="s">
        <v>79254</v>
      </c>
    </row>
    <row r="16906" spans="54:54" x14ac:dyDescent="0.3">
      <c r="BB16906" t="s">
        <v>79255</v>
      </c>
    </row>
    <row r="16907" spans="54:54" x14ac:dyDescent="0.3">
      <c r="BB16907" t="s">
        <v>79256</v>
      </c>
    </row>
    <row r="16908" spans="54:54" x14ac:dyDescent="0.3">
      <c r="BB16908" t="s">
        <v>79257</v>
      </c>
    </row>
    <row r="16909" spans="54:54" x14ac:dyDescent="0.3">
      <c r="BB16909" t="s">
        <v>79258</v>
      </c>
    </row>
    <row r="16910" spans="54:54" x14ac:dyDescent="0.3">
      <c r="BB16910" t="s">
        <v>79259</v>
      </c>
    </row>
    <row r="16911" spans="54:54" x14ac:dyDescent="0.3">
      <c r="BB16911" t="s">
        <v>79260</v>
      </c>
    </row>
    <row r="16912" spans="54:54" x14ac:dyDescent="0.3">
      <c r="BB16912" t="s">
        <v>79261</v>
      </c>
    </row>
    <row r="16913" spans="54:54" x14ac:dyDescent="0.3">
      <c r="BB16913" t="s">
        <v>79262</v>
      </c>
    </row>
    <row r="16914" spans="54:54" x14ac:dyDescent="0.3">
      <c r="BB16914" t="s">
        <v>79263</v>
      </c>
    </row>
    <row r="16915" spans="54:54" x14ac:dyDescent="0.3">
      <c r="BB16915" t="s">
        <v>79264</v>
      </c>
    </row>
    <row r="16916" spans="54:54" x14ac:dyDescent="0.3">
      <c r="BB16916" t="s">
        <v>79265</v>
      </c>
    </row>
    <row r="16917" spans="54:54" x14ac:dyDescent="0.3">
      <c r="BB16917" t="s">
        <v>79266</v>
      </c>
    </row>
    <row r="16918" spans="54:54" x14ac:dyDescent="0.3">
      <c r="BB16918" t="s">
        <v>79267</v>
      </c>
    </row>
    <row r="16919" spans="54:54" x14ac:dyDescent="0.3">
      <c r="BB16919" t="s">
        <v>79268</v>
      </c>
    </row>
    <row r="16920" spans="54:54" x14ac:dyDescent="0.3">
      <c r="BB16920" t="s">
        <v>79269</v>
      </c>
    </row>
    <row r="16921" spans="54:54" x14ac:dyDescent="0.3">
      <c r="BB16921" t="s">
        <v>79270</v>
      </c>
    </row>
    <row r="16922" spans="54:54" x14ac:dyDescent="0.3">
      <c r="BB16922" t="s">
        <v>79271</v>
      </c>
    </row>
    <row r="16923" spans="54:54" x14ac:dyDescent="0.3">
      <c r="BB16923" t="s">
        <v>79272</v>
      </c>
    </row>
    <row r="16924" spans="54:54" x14ac:dyDescent="0.3">
      <c r="BB16924" t="s">
        <v>79273</v>
      </c>
    </row>
    <row r="16925" spans="54:54" x14ac:dyDescent="0.3">
      <c r="BB16925" t="s">
        <v>79274</v>
      </c>
    </row>
    <row r="16926" spans="54:54" x14ac:dyDescent="0.3">
      <c r="BB16926" t="s">
        <v>79275</v>
      </c>
    </row>
    <row r="16927" spans="54:54" x14ac:dyDescent="0.3">
      <c r="BB16927" t="s">
        <v>79276</v>
      </c>
    </row>
    <row r="16928" spans="54:54" x14ac:dyDescent="0.3">
      <c r="BB16928" t="s">
        <v>79277</v>
      </c>
    </row>
    <row r="16929" spans="54:54" x14ac:dyDescent="0.3">
      <c r="BB16929" t="s">
        <v>79278</v>
      </c>
    </row>
    <row r="16930" spans="54:54" x14ac:dyDescent="0.3">
      <c r="BB16930" t="s">
        <v>79279</v>
      </c>
    </row>
    <row r="16931" spans="54:54" x14ac:dyDescent="0.3">
      <c r="BB16931" t="s">
        <v>79280</v>
      </c>
    </row>
    <row r="16932" spans="54:54" x14ac:dyDescent="0.3">
      <c r="BB16932" t="s">
        <v>79281</v>
      </c>
    </row>
    <row r="16933" spans="54:54" x14ac:dyDescent="0.3">
      <c r="BB16933" t="s">
        <v>79282</v>
      </c>
    </row>
    <row r="16934" spans="54:54" x14ac:dyDescent="0.3">
      <c r="BB16934" t="s">
        <v>79283</v>
      </c>
    </row>
    <row r="16935" spans="54:54" x14ac:dyDescent="0.3">
      <c r="BB16935" t="s">
        <v>79284</v>
      </c>
    </row>
    <row r="16936" spans="54:54" x14ac:dyDescent="0.3">
      <c r="BB16936" t="s">
        <v>79285</v>
      </c>
    </row>
    <row r="16937" spans="54:54" x14ac:dyDescent="0.3">
      <c r="BB16937" t="s">
        <v>79286</v>
      </c>
    </row>
    <row r="16938" spans="54:54" x14ac:dyDescent="0.3">
      <c r="BB16938" t="s">
        <v>79287</v>
      </c>
    </row>
    <row r="16939" spans="54:54" x14ac:dyDescent="0.3">
      <c r="BB16939" t="s">
        <v>79288</v>
      </c>
    </row>
    <row r="16940" spans="54:54" x14ac:dyDescent="0.3">
      <c r="BB16940" t="s">
        <v>79289</v>
      </c>
    </row>
    <row r="16941" spans="54:54" x14ac:dyDescent="0.3">
      <c r="BB16941" t="s">
        <v>79290</v>
      </c>
    </row>
    <row r="16942" spans="54:54" x14ac:dyDescent="0.3">
      <c r="BB16942" t="s">
        <v>79291</v>
      </c>
    </row>
    <row r="16943" spans="54:54" x14ac:dyDescent="0.3">
      <c r="BB16943" t="s">
        <v>79292</v>
      </c>
    </row>
    <row r="16944" spans="54:54" x14ac:dyDescent="0.3">
      <c r="BB16944" t="s">
        <v>79293</v>
      </c>
    </row>
    <row r="16945" spans="54:54" x14ac:dyDescent="0.3">
      <c r="BB16945" t="s">
        <v>79294</v>
      </c>
    </row>
    <row r="16946" spans="54:54" x14ac:dyDescent="0.3">
      <c r="BB16946" t="s">
        <v>79295</v>
      </c>
    </row>
    <row r="16947" spans="54:54" x14ac:dyDescent="0.3">
      <c r="BB16947" t="s">
        <v>79296</v>
      </c>
    </row>
    <row r="16948" spans="54:54" x14ac:dyDescent="0.3">
      <c r="BB16948" t="s">
        <v>79297</v>
      </c>
    </row>
    <row r="16949" spans="54:54" x14ac:dyDescent="0.3">
      <c r="BB16949" t="s">
        <v>79298</v>
      </c>
    </row>
    <row r="16950" spans="54:54" x14ac:dyDescent="0.3">
      <c r="BB16950" t="s">
        <v>79299</v>
      </c>
    </row>
    <row r="16951" spans="54:54" x14ac:dyDescent="0.3">
      <c r="BB16951" t="s">
        <v>79300</v>
      </c>
    </row>
    <row r="16952" spans="54:54" x14ac:dyDescent="0.3">
      <c r="BB16952" t="s">
        <v>79301</v>
      </c>
    </row>
    <row r="16953" spans="54:54" x14ac:dyDescent="0.3">
      <c r="BB16953" t="s">
        <v>79302</v>
      </c>
    </row>
    <row r="16954" spans="54:54" x14ac:dyDescent="0.3">
      <c r="BB16954" t="s">
        <v>79303</v>
      </c>
    </row>
    <row r="16955" spans="54:54" x14ac:dyDescent="0.3">
      <c r="BB16955" t="s">
        <v>79304</v>
      </c>
    </row>
    <row r="16956" spans="54:54" x14ac:dyDescent="0.3">
      <c r="BB16956" t="s">
        <v>79305</v>
      </c>
    </row>
    <row r="16957" spans="54:54" x14ac:dyDescent="0.3">
      <c r="BB16957" t="s">
        <v>79306</v>
      </c>
    </row>
    <row r="16958" spans="54:54" x14ac:dyDescent="0.3">
      <c r="BB16958" t="s">
        <v>79307</v>
      </c>
    </row>
    <row r="16959" spans="54:54" x14ac:dyDescent="0.3">
      <c r="BB16959" t="s">
        <v>79308</v>
      </c>
    </row>
    <row r="16960" spans="54:54" x14ac:dyDescent="0.3">
      <c r="BB16960" t="s">
        <v>79309</v>
      </c>
    </row>
    <row r="16961" spans="54:54" x14ac:dyDescent="0.3">
      <c r="BB16961" t="s">
        <v>79310</v>
      </c>
    </row>
    <row r="16962" spans="54:54" x14ac:dyDescent="0.3">
      <c r="BB16962" t="s">
        <v>79311</v>
      </c>
    </row>
    <row r="16963" spans="54:54" x14ac:dyDescent="0.3">
      <c r="BB16963" t="s">
        <v>79312</v>
      </c>
    </row>
    <row r="16964" spans="54:54" x14ac:dyDescent="0.3">
      <c r="BB16964" t="s">
        <v>79313</v>
      </c>
    </row>
    <row r="16965" spans="54:54" x14ac:dyDescent="0.3">
      <c r="BB16965" t="s">
        <v>79314</v>
      </c>
    </row>
    <row r="16966" spans="54:54" x14ac:dyDescent="0.3">
      <c r="BB16966" t="s">
        <v>79315</v>
      </c>
    </row>
    <row r="16967" spans="54:54" x14ac:dyDescent="0.3">
      <c r="BB16967" t="s">
        <v>79316</v>
      </c>
    </row>
    <row r="16968" spans="54:54" x14ac:dyDescent="0.3">
      <c r="BB16968" t="s">
        <v>79317</v>
      </c>
    </row>
    <row r="16969" spans="54:54" x14ac:dyDescent="0.3">
      <c r="BB16969" t="s">
        <v>79318</v>
      </c>
    </row>
    <row r="16970" spans="54:54" x14ac:dyDescent="0.3">
      <c r="BB16970" t="s">
        <v>79319</v>
      </c>
    </row>
    <row r="16971" spans="54:54" x14ac:dyDescent="0.3">
      <c r="BB16971" t="s">
        <v>79320</v>
      </c>
    </row>
    <row r="16972" spans="54:54" x14ac:dyDescent="0.3">
      <c r="BB16972" t="s">
        <v>79321</v>
      </c>
    </row>
    <row r="16973" spans="54:54" x14ac:dyDescent="0.3">
      <c r="BB16973" t="s">
        <v>79322</v>
      </c>
    </row>
    <row r="16974" spans="54:54" x14ac:dyDescent="0.3">
      <c r="BB16974" t="s">
        <v>79323</v>
      </c>
    </row>
    <row r="16975" spans="54:54" x14ac:dyDescent="0.3">
      <c r="BB16975" t="s">
        <v>79324</v>
      </c>
    </row>
    <row r="16976" spans="54:54" x14ac:dyDescent="0.3">
      <c r="BB16976" t="s">
        <v>79325</v>
      </c>
    </row>
    <row r="16977" spans="54:54" x14ac:dyDescent="0.3">
      <c r="BB16977" t="s">
        <v>79326</v>
      </c>
    </row>
    <row r="16978" spans="54:54" x14ac:dyDescent="0.3">
      <c r="BB16978" t="s">
        <v>79327</v>
      </c>
    </row>
    <row r="16979" spans="54:54" x14ac:dyDescent="0.3">
      <c r="BB16979" t="s">
        <v>79328</v>
      </c>
    </row>
    <row r="16980" spans="54:54" x14ac:dyDescent="0.3">
      <c r="BB16980" t="s">
        <v>79329</v>
      </c>
    </row>
    <row r="16981" spans="54:54" x14ac:dyDescent="0.3">
      <c r="BB16981" t="s">
        <v>79330</v>
      </c>
    </row>
    <row r="16982" spans="54:54" x14ac:dyDescent="0.3">
      <c r="BB16982" t="s">
        <v>79331</v>
      </c>
    </row>
    <row r="16983" spans="54:54" x14ac:dyDescent="0.3">
      <c r="BB16983" t="s">
        <v>79332</v>
      </c>
    </row>
    <row r="16984" spans="54:54" x14ac:dyDescent="0.3">
      <c r="BB16984" t="s">
        <v>79333</v>
      </c>
    </row>
    <row r="16985" spans="54:54" x14ac:dyDescent="0.3">
      <c r="BB16985" t="s">
        <v>79334</v>
      </c>
    </row>
    <row r="16986" spans="54:54" x14ac:dyDescent="0.3">
      <c r="BB16986" t="s">
        <v>79335</v>
      </c>
    </row>
    <row r="16987" spans="54:54" x14ac:dyDescent="0.3">
      <c r="BB16987" t="s">
        <v>79336</v>
      </c>
    </row>
    <row r="16988" spans="54:54" x14ac:dyDescent="0.3">
      <c r="BB16988" t="s">
        <v>79337</v>
      </c>
    </row>
    <row r="16989" spans="54:54" x14ac:dyDescent="0.3">
      <c r="BB16989" t="s">
        <v>79338</v>
      </c>
    </row>
    <row r="16990" spans="54:54" x14ac:dyDescent="0.3">
      <c r="BB16990" t="s">
        <v>79339</v>
      </c>
    </row>
    <row r="16991" spans="54:54" x14ac:dyDescent="0.3">
      <c r="BB16991" t="s">
        <v>79340</v>
      </c>
    </row>
    <row r="16992" spans="54:54" x14ac:dyDescent="0.3">
      <c r="BB16992" t="s">
        <v>79341</v>
      </c>
    </row>
    <row r="16993" spans="54:54" x14ac:dyDescent="0.3">
      <c r="BB16993" t="s">
        <v>79342</v>
      </c>
    </row>
    <row r="16994" spans="54:54" x14ac:dyDescent="0.3">
      <c r="BB16994" t="s">
        <v>79343</v>
      </c>
    </row>
    <row r="16995" spans="54:54" x14ac:dyDescent="0.3">
      <c r="BB16995" t="s">
        <v>79344</v>
      </c>
    </row>
    <row r="16996" spans="54:54" x14ac:dyDescent="0.3">
      <c r="BB16996" t="s">
        <v>79345</v>
      </c>
    </row>
    <row r="16997" spans="54:54" x14ac:dyDescent="0.3">
      <c r="BB16997" t="s">
        <v>79346</v>
      </c>
    </row>
    <row r="16998" spans="54:54" x14ac:dyDescent="0.3">
      <c r="BB16998" t="s">
        <v>79347</v>
      </c>
    </row>
    <row r="16999" spans="54:54" x14ac:dyDescent="0.3">
      <c r="BB16999" t="s">
        <v>79348</v>
      </c>
    </row>
    <row r="17000" spans="54:54" x14ac:dyDescent="0.3">
      <c r="BB17000" t="s">
        <v>79349</v>
      </c>
    </row>
    <row r="17001" spans="54:54" x14ac:dyDescent="0.3">
      <c r="BB17001" t="s">
        <v>79350</v>
      </c>
    </row>
    <row r="17002" spans="54:54" x14ac:dyDescent="0.3">
      <c r="BB17002" t="s">
        <v>79351</v>
      </c>
    </row>
    <row r="17003" spans="54:54" x14ac:dyDescent="0.3">
      <c r="BB17003" t="s">
        <v>79352</v>
      </c>
    </row>
    <row r="17004" spans="54:54" x14ac:dyDescent="0.3">
      <c r="BB17004" t="s">
        <v>79353</v>
      </c>
    </row>
    <row r="17005" spans="54:54" x14ac:dyDescent="0.3">
      <c r="BB17005" t="s">
        <v>79354</v>
      </c>
    </row>
    <row r="17006" spans="54:54" x14ac:dyDescent="0.3">
      <c r="BB17006" t="s">
        <v>79355</v>
      </c>
    </row>
    <row r="17007" spans="54:54" x14ac:dyDescent="0.3">
      <c r="BB17007" t="s">
        <v>79356</v>
      </c>
    </row>
    <row r="17008" spans="54:54" x14ac:dyDescent="0.3">
      <c r="BB17008" t="s">
        <v>79357</v>
      </c>
    </row>
    <row r="17009" spans="54:54" x14ac:dyDescent="0.3">
      <c r="BB17009" t="s">
        <v>79358</v>
      </c>
    </row>
    <row r="17010" spans="54:54" x14ac:dyDescent="0.3">
      <c r="BB17010" t="s">
        <v>79359</v>
      </c>
    </row>
    <row r="17011" spans="54:54" x14ac:dyDescent="0.3">
      <c r="BB17011" t="s">
        <v>79360</v>
      </c>
    </row>
    <row r="17012" spans="54:54" x14ac:dyDescent="0.3">
      <c r="BB17012" t="s">
        <v>79361</v>
      </c>
    </row>
    <row r="17013" spans="54:54" x14ac:dyDescent="0.3">
      <c r="BB17013" t="s">
        <v>79362</v>
      </c>
    </row>
    <row r="17014" spans="54:54" x14ac:dyDescent="0.3">
      <c r="BB17014" t="s">
        <v>79363</v>
      </c>
    </row>
    <row r="17015" spans="54:54" x14ac:dyDescent="0.3">
      <c r="BB17015" t="s">
        <v>79364</v>
      </c>
    </row>
    <row r="17016" spans="54:54" x14ac:dyDescent="0.3">
      <c r="BB17016" t="s">
        <v>79365</v>
      </c>
    </row>
    <row r="17017" spans="54:54" x14ac:dyDescent="0.3">
      <c r="BB17017" t="s">
        <v>79366</v>
      </c>
    </row>
    <row r="17018" spans="54:54" x14ac:dyDescent="0.3">
      <c r="BB17018" t="s">
        <v>79367</v>
      </c>
    </row>
    <row r="17019" spans="54:54" x14ac:dyDescent="0.3">
      <c r="BB17019" t="s">
        <v>79368</v>
      </c>
    </row>
    <row r="17020" spans="54:54" x14ac:dyDescent="0.3">
      <c r="BB17020" t="s">
        <v>79369</v>
      </c>
    </row>
    <row r="17021" spans="54:54" x14ac:dyDescent="0.3">
      <c r="BB17021" t="s">
        <v>79370</v>
      </c>
    </row>
    <row r="17022" spans="54:54" x14ac:dyDescent="0.3">
      <c r="BB17022" t="s">
        <v>79371</v>
      </c>
    </row>
    <row r="17023" spans="54:54" x14ac:dyDescent="0.3">
      <c r="BB17023" t="s">
        <v>79372</v>
      </c>
    </row>
    <row r="17024" spans="54:54" x14ac:dyDescent="0.3">
      <c r="BB17024" t="s">
        <v>79373</v>
      </c>
    </row>
    <row r="17025" spans="54:54" x14ac:dyDescent="0.3">
      <c r="BB17025" t="s">
        <v>79374</v>
      </c>
    </row>
    <row r="17026" spans="54:54" x14ac:dyDescent="0.3">
      <c r="BB17026" t="s">
        <v>79375</v>
      </c>
    </row>
    <row r="17027" spans="54:54" x14ac:dyDescent="0.3">
      <c r="BB17027" t="s">
        <v>79376</v>
      </c>
    </row>
    <row r="17028" spans="54:54" x14ac:dyDescent="0.3">
      <c r="BB17028" t="s">
        <v>79377</v>
      </c>
    </row>
    <row r="17029" spans="54:54" x14ac:dyDescent="0.3">
      <c r="BB17029" t="s">
        <v>79378</v>
      </c>
    </row>
    <row r="17030" spans="54:54" x14ac:dyDescent="0.3">
      <c r="BB17030" t="s">
        <v>79379</v>
      </c>
    </row>
    <row r="17031" spans="54:54" x14ac:dyDescent="0.3">
      <c r="BB17031" t="s">
        <v>79380</v>
      </c>
    </row>
    <row r="17032" spans="54:54" x14ac:dyDescent="0.3">
      <c r="BB17032" t="s">
        <v>79381</v>
      </c>
    </row>
    <row r="17033" spans="54:54" x14ac:dyDescent="0.3">
      <c r="BB17033" t="s">
        <v>79382</v>
      </c>
    </row>
    <row r="17034" spans="54:54" x14ac:dyDescent="0.3">
      <c r="BB17034" t="s">
        <v>79383</v>
      </c>
    </row>
    <row r="17035" spans="54:54" x14ac:dyDescent="0.3">
      <c r="BB17035" t="s">
        <v>79384</v>
      </c>
    </row>
    <row r="17036" spans="54:54" x14ac:dyDescent="0.3">
      <c r="BB17036" t="s">
        <v>79385</v>
      </c>
    </row>
    <row r="17037" spans="54:54" x14ac:dyDescent="0.3">
      <c r="BB17037" t="s">
        <v>79386</v>
      </c>
    </row>
    <row r="17038" spans="54:54" x14ac:dyDescent="0.3">
      <c r="BB17038" t="s">
        <v>79387</v>
      </c>
    </row>
    <row r="17039" spans="54:54" x14ac:dyDescent="0.3">
      <c r="BB17039" t="s">
        <v>79388</v>
      </c>
    </row>
    <row r="17040" spans="54:54" x14ac:dyDescent="0.3">
      <c r="BB17040" t="s">
        <v>79389</v>
      </c>
    </row>
    <row r="17041" spans="54:54" x14ac:dyDescent="0.3">
      <c r="BB17041" t="s">
        <v>79390</v>
      </c>
    </row>
    <row r="17042" spans="54:54" x14ac:dyDescent="0.3">
      <c r="BB17042" t="s">
        <v>79391</v>
      </c>
    </row>
    <row r="17043" spans="54:54" x14ac:dyDescent="0.3">
      <c r="BB17043" t="s">
        <v>79392</v>
      </c>
    </row>
    <row r="17044" spans="54:54" x14ac:dyDescent="0.3">
      <c r="BB17044" t="s">
        <v>79393</v>
      </c>
    </row>
    <row r="17045" spans="54:54" x14ac:dyDescent="0.3">
      <c r="BB17045" t="s">
        <v>79394</v>
      </c>
    </row>
    <row r="17046" spans="54:54" x14ac:dyDescent="0.3">
      <c r="BB17046" t="s">
        <v>79395</v>
      </c>
    </row>
    <row r="17047" spans="54:54" x14ac:dyDescent="0.3">
      <c r="BB17047" t="s">
        <v>79396</v>
      </c>
    </row>
    <row r="17048" spans="54:54" x14ac:dyDescent="0.3">
      <c r="BB17048" t="s">
        <v>79397</v>
      </c>
    </row>
    <row r="17049" spans="54:54" x14ac:dyDescent="0.3">
      <c r="BB17049" t="s">
        <v>79398</v>
      </c>
    </row>
    <row r="17050" spans="54:54" x14ac:dyDescent="0.3">
      <c r="BB17050" t="s">
        <v>79399</v>
      </c>
    </row>
    <row r="17051" spans="54:54" x14ac:dyDescent="0.3">
      <c r="BB17051" t="s">
        <v>79400</v>
      </c>
    </row>
    <row r="17052" spans="54:54" x14ac:dyDescent="0.3">
      <c r="BB17052" t="s">
        <v>79401</v>
      </c>
    </row>
    <row r="17053" spans="54:54" x14ac:dyDescent="0.3">
      <c r="BB17053" t="s">
        <v>79402</v>
      </c>
    </row>
    <row r="17054" spans="54:54" x14ac:dyDescent="0.3">
      <c r="BB17054" t="s">
        <v>79403</v>
      </c>
    </row>
    <row r="17055" spans="54:54" x14ac:dyDescent="0.3">
      <c r="BB17055" t="s">
        <v>79404</v>
      </c>
    </row>
    <row r="17056" spans="54:54" x14ac:dyDescent="0.3">
      <c r="BB17056" t="s">
        <v>79405</v>
      </c>
    </row>
    <row r="17057" spans="54:54" x14ac:dyDescent="0.3">
      <c r="BB17057" t="s">
        <v>79406</v>
      </c>
    </row>
    <row r="17058" spans="54:54" x14ac:dyDescent="0.3">
      <c r="BB17058" t="s">
        <v>79407</v>
      </c>
    </row>
    <row r="17059" spans="54:54" x14ac:dyDescent="0.3">
      <c r="BB17059" t="s">
        <v>79408</v>
      </c>
    </row>
    <row r="17060" spans="54:54" x14ac:dyDescent="0.3">
      <c r="BB17060" t="s">
        <v>79409</v>
      </c>
    </row>
    <row r="17061" spans="54:54" x14ac:dyDescent="0.3">
      <c r="BB17061" t="s">
        <v>79410</v>
      </c>
    </row>
    <row r="17062" spans="54:54" x14ac:dyDescent="0.3">
      <c r="BB17062" t="s">
        <v>79411</v>
      </c>
    </row>
    <row r="17063" spans="54:54" x14ac:dyDescent="0.3">
      <c r="BB17063" t="s">
        <v>79412</v>
      </c>
    </row>
    <row r="17064" spans="54:54" x14ac:dyDescent="0.3">
      <c r="BB17064" t="s">
        <v>79413</v>
      </c>
    </row>
    <row r="17065" spans="54:54" x14ac:dyDescent="0.3">
      <c r="BB17065" t="s">
        <v>79414</v>
      </c>
    </row>
    <row r="17066" spans="54:54" x14ac:dyDescent="0.3">
      <c r="BB17066" t="s">
        <v>79415</v>
      </c>
    </row>
    <row r="17067" spans="54:54" x14ac:dyDescent="0.3">
      <c r="BB17067" t="s">
        <v>79416</v>
      </c>
    </row>
    <row r="17068" spans="54:54" x14ac:dyDescent="0.3">
      <c r="BB17068" t="s">
        <v>79417</v>
      </c>
    </row>
    <row r="17069" spans="54:54" x14ac:dyDescent="0.3">
      <c r="BB17069" t="s">
        <v>79418</v>
      </c>
    </row>
    <row r="17070" spans="54:54" x14ac:dyDescent="0.3">
      <c r="BB17070" t="s">
        <v>79419</v>
      </c>
    </row>
    <row r="17071" spans="54:54" x14ac:dyDescent="0.3">
      <c r="BB17071" t="s">
        <v>79420</v>
      </c>
    </row>
    <row r="17072" spans="54:54" x14ac:dyDescent="0.3">
      <c r="BB17072" t="s">
        <v>79421</v>
      </c>
    </row>
    <row r="17073" spans="54:54" x14ac:dyDescent="0.3">
      <c r="BB17073" t="s">
        <v>79422</v>
      </c>
    </row>
    <row r="17074" spans="54:54" x14ac:dyDescent="0.3">
      <c r="BB17074" t="s">
        <v>79423</v>
      </c>
    </row>
    <row r="17075" spans="54:54" x14ac:dyDescent="0.3">
      <c r="BB17075" t="s">
        <v>79424</v>
      </c>
    </row>
    <row r="17076" spans="54:54" x14ac:dyDescent="0.3">
      <c r="BB17076" t="s">
        <v>79425</v>
      </c>
    </row>
    <row r="17077" spans="54:54" x14ac:dyDescent="0.3">
      <c r="BB17077" t="s">
        <v>79426</v>
      </c>
    </row>
    <row r="17078" spans="54:54" x14ac:dyDescent="0.3">
      <c r="BB17078" t="s">
        <v>79427</v>
      </c>
    </row>
    <row r="17079" spans="54:54" x14ac:dyDescent="0.3">
      <c r="BB17079" t="s">
        <v>79428</v>
      </c>
    </row>
    <row r="17080" spans="54:54" x14ac:dyDescent="0.3">
      <c r="BB17080" t="s">
        <v>79429</v>
      </c>
    </row>
    <row r="17081" spans="54:54" x14ac:dyDescent="0.3">
      <c r="BB17081" t="s">
        <v>79430</v>
      </c>
    </row>
    <row r="17082" spans="54:54" x14ac:dyDescent="0.3">
      <c r="BB17082" t="s">
        <v>79431</v>
      </c>
    </row>
    <row r="17083" spans="54:54" x14ac:dyDescent="0.3">
      <c r="BB17083" t="s">
        <v>79432</v>
      </c>
    </row>
    <row r="17084" spans="54:54" x14ac:dyDescent="0.3">
      <c r="BB17084" t="s">
        <v>79433</v>
      </c>
    </row>
    <row r="17085" spans="54:54" x14ac:dyDescent="0.3">
      <c r="BB17085" t="s">
        <v>79434</v>
      </c>
    </row>
    <row r="17086" spans="54:54" x14ac:dyDescent="0.3">
      <c r="BB17086" t="s">
        <v>79435</v>
      </c>
    </row>
    <row r="17087" spans="54:54" x14ac:dyDescent="0.3">
      <c r="BB17087" t="s">
        <v>79436</v>
      </c>
    </row>
    <row r="17088" spans="54:54" x14ac:dyDescent="0.3">
      <c r="BB17088" t="s">
        <v>79437</v>
      </c>
    </row>
    <row r="17089" spans="54:54" x14ac:dyDescent="0.3">
      <c r="BB17089" t="s">
        <v>79438</v>
      </c>
    </row>
    <row r="17090" spans="54:54" x14ac:dyDescent="0.3">
      <c r="BB17090" t="s">
        <v>79439</v>
      </c>
    </row>
    <row r="17091" spans="54:54" x14ac:dyDescent="0.3">
      <c r="BB17091" t="s">
        <v>79440</v>
      </c>
    </row>
    <row r="17092" spans="54:54" x14ac:dyDescent="0.3">
      <c r="BB17092" t="s">
        <v>79441</v>
      </c>
    </row>
    <row r="17093" spans="54:54" x14ac:dyDescent="0.3">
      <c r="BB17093" t="s">
        <v>79442</v>
      </c>
    </row>
    <row r="17094" spans="54:54" x14ac:dyDescent="0.3">
      <c r="BB17094" t="s">
        <v>79443</v>
      </c>
    </row>
    <row r="17095" spans="54:54" x14ac:dyDescent="0.3">
      <c r="BB17095" t="s">
        <v>79444</v>
      </c>
    </row>
    <row r="17096" spans="54:54" x14ac:dyDescent="0.3">
      <c r="BB17096" t="s">
        <v>79445</v>
      </c>
    </row>
    <row r="17097" spans="54:54" x14ac:dyDescent="0.3">
      <c r="BB17097" t="s">
        <v>79446</v>
      </c>
    </row>
    <row r="17098" spans="54:54" x14ac:dyDescent="0.3">
      <c r="BB17098" t="s">
        <v>79447</v>
      </c>
    </row>
    <row r="17099" spans="54:54" x14ac:dyDescent="0.3">
      <c r="BB17099" t="s">
        <v>79448</v>
      </c>
    </row>
    <row r="17100" spans="54:54" x14ac:dyDescent="0.3">
      <c r="BB17100" t="s">
        <v>79449</v>
      </c>
    </row>
    <row r="17101" spans="54:54" x14ac:dyDescent="0.3">
      <c r="BB17101" t="s">
        <v>79450</v>
      </c>
    </row>
    <row r="17102" spans="54:54" x14ac:dyDescent="0.3">
      <c r="BB17102" t="s">
        <v>79451</v>
      </c>
    </row>
    <row r="17103" spans="54:54" x14ac:dyDescent="0.3">
      <c r="BB17103" t="s">
        <v>79452</v>
      </c>
    </row>
    <row r="17104" spans="54:54" x14ac:dyDescent="0.3">
      <c r="BB17104" t="s">
        <v>79453</v>
      </c>
    </row>
    <row r="17105" spans="54:54" x14ac:dyDescent="0.3">
      <c r="BB17105" t="s">
        <v>79454</v>
      </c>
    </row>
    <row r="17106" spans="54:54" x14ac:dyDescent="0.3">
      <c r="BB17106" t="s">
        <v>79455</v>
      </c>
    </row>
    <row r="17107" spans="54:54" x14ac:dyDescent="0.3">
      <c r="BB17107" t="s">
        <v>79456</v>
      </c>
    </row>
    <row r="17108" spans="54:54" x14ac:dyDescent="0.3">
      <c r="BB17108" t="s">
        <v>79457</v>
      </c>
    </row>
    <row r="17109" spans="54:54" x14ac:dyDescent="0.3">
      <c r="BB17109" t="s">
        <v>79458</v>
      </c>
    </row>
    <row r="17110" spans="54:54" x14ac:dyDescent="0.3">
      <c r="BB17110" t="s">
        <v>79459</v>
      </c>
    </row>
    <row r="17111" spans="54:54" x14ac:dyDescent="0.3">
      <c r="BB17111" t="s">
        <v>79460</v>
      </c>
    </row>
    <row r="17112" spans="54:54" x14ac:dyDescent="0.3">
      <c r="BB17112" t="s">
        <v>79461</v>
      </c>
    </row>
    <row r="17113" spans="54:54" x14ac:dyDescent="0.3">
      <c r="BB17113" t="s">
        <v>79462</v>
      </c>
    </row>
    <row r="17114" spans="54:54" x14ac:dyDescent="0.3">
      <c r="BB17114" t="s">
        <v>79463</v>
      </c>
    </row>
    <row r="17115" spans="54:54" x14ac:dyDescent="0.3">
      <c r="BB17115" t="s">
        <v>79464</v>
      </c>
    </row>
    <row r="17116" spans="54:54" x14ac:dyDescent="0.3">
      <c r="BB17116" t="s">
        <v>79465</v>
      </c>
    </row>
    <row r="17117" spans="54:54" x14ac:dyDescent="0.3">
      <c r="BB17117" t="s">
        <v>79466</v>
      </c>
    </row>
    <row r="17118" spans="54:54" x14ac:dyDescent="0.3">
      <c r="BB17118" t="s">
        <v>79467</v>
      </c>
    </row>
    <row r="17119" spans="54:54" x14ac:dyDescent="0.3">
      <c r="BB17119" t="s">
        <v>79468</v>
      </c>
    </row>
    <row r="17120" spans="54:54" x14ac:dyDescent="0.3">
      <c r="BB17120" t="s">
        <v>79469</v>
      </c>
    </row>
    <row r="17121" spans="54:54" x14ac:dyDescent="0.3">
      <c r="BB17121" t="s">
        <v>79470</v>
      </c>
    </row>
    <row r="17122" spans="54:54" x14ac:dyDescent="0.3">
      <c r="BB17122" t="s">
        <v>79471</v>
      </c>
    </row>
    <row r="17123" spans="54:54" x14ac:dyDescent="0.3">
      <c r="BB17123" t="s">
        <v>79472</v>
      </c>
    </row>
    <row r="17124" spans="54:54" x14ac:dyDescent="0.3">
      <c r="BB17124" t="s">
        <v>79473</v>
      </c>
    </row>
    <row r="17125" spans="54:54" x14ac:dyDescent="0.3">
      <c r="BB17125" t="s">
        <v>79474</v>
      </c>
    </row>
    <row r="17126" spans="54:54" x14ac:dyDescent="0.3">
      <c r="BB17126" t="s">
        <v>79475</v>
      </c>
    </row>
    <row r="17127" spans="54:54" x14ac:dyDescent="0.3">
      <c r="BB17127" t="s">
        <v>79476</v>
      </c>
    </row>
    <row r="17128" spans="54:54" x14ac:dyDescent="0.3">
      <c r="BB17128" t="s">
        <v>79477</v>
      </c>
    </row>
    <row r="17129" spans="54:54" x14ac:dyDescent="0.3">
      <c r="BB17129" t="s">
        <v>79478</v>
      </c>
    </row>
    <row r="17130" spans="54:54" x14ac:dyDescent="0.3">
      <c r="BB17130" t="s">
        <v>79479</v>
      </c>
    </row>
    <row r="17131" spans="54:54" x14ac:dyDescent="0.3">
      <c r="BB17131" t="s">
        <v>79480</v>
      </c>
    </row>
    <row r="17132" spans="54:54" x14ac:dyDescent="0.3">
      <c r="BB17132" t="s">
        <v>79481</v>
      </c>
    </row>
    <row r="17133" spans="54:54" x14ac:dyDescent="0.3">
      <c r="BB17133" t="s">
        <v>79482</v>
      </c>
    </row>
    <row r="17134" spans="54:54" x14ac:dyDescent="0.3">
      <c r="BB17134" t="s">
        <v>79483</v>
      </c>
    </row>
    <row r="17135" spans="54:54" x14ac:dyDescent="0.3">
      <c r="BB17135" t="s">
        <v>79484</v>
      </c>
    </row>
    <row r="17136" spans="54:54" x14ac:dyDescent="0.3">
      <c r="BB17136" t="s">
        <v>79485</v>
      </c>
    </row>
    <row r="17137" spans="54:54" x14ac:dyDescent="0.3">
      <c r="BB17137" t="s">
        <v>79486</v>
      </c>
    </row>
    <row r="17138" spans="54:54" x14ac:dyDescent="0.3">
      <c r="BB17138" t="s">
        <v>79487</v>
      </c>
    </row>
    <row r="17139" spans="54:54" x14ac:dyDescent="0.3">
      <c r="BB17139" t="s">
        <v>79488</v>
      </c>
    </row>
    <row r="17140" spans="54:54" x14ac:dyDescent="0.3">
      <c r="BB17140" t="s">
        <v>79489</v>
      </c>
    </row>
    <row r="17141" spans="54:54" x14ac:dyDescent="0.3">
      <c r="BB17141" t="s">
        <v>79490</v>
      </c>
    </row>
    <row r="17142" spans="54:54" x14ac:dyDescent="0.3">
      <c r="BB17142" t="s">
        <v>79491</v>
      </c>
    </row>
    <row r="17143" spans="54:54" x14ac:dyDescent="0.3">
      <c r="BB17143" t="s">
        <v>79492</v>
      </c>
    </row>
    <row r="17144" spans="54:54" x14ac:dyDescent="0.3">
      <c r="BB17144" t="s">
        <v>79493</v>
      </c>
    </row>
    <row r="17145" spans="54:54" x14ac:dyDescent="0.3">
      <c r="BB17145" t="s">
        <v>79494</v>
      </c>
    </row>
    <row r="17146" spans="54:54" x14ac:dyDescent="0.3">
      <c r="BB17146" t="s">
        <v>79495</v>
      </c>
    </row>
    <row r="17147" spans="54:54" x14ac:dyDescent="0.3">
      <c r="BB17147" t="s">
        <v>79496</v>
      </c>
    </row>
    <row r="17148" spans="54:54" x14ac:dyDescent="0.3">
      <c r="BB17148" t="s">
        <v>79497</v>
      </c>
    </row>
    <row r="17149" spans="54:54" x14ac:dyDescent="0.3">
      <c r="BB17149" t="s">
        <v>79498</v>
      </c>
    </row>
    <row r="17150" spans="54:54" x14ac:dyDescent="0.3">
      <c r="BB17150" t="s">
        <v>79499</v>
      </c>
    </row>
    <row r="17151" spans="54:54" x14ac:dyDescent="0.3">
      <c r="BB17151" t="s">
        <v>79500</v>
      </c>
    </row>
    <row r="17152" spans="54:54" x14ac:dyDescent="0.3">
      <c r="BB17152" t="s">
        <v>79501</v>
      </c>
    </row>
    <row r="17153" spans="54:54" x14ac:dyDescent="0.3">
      <c r="BB17153" t="s">
        <v>79502</v>
      </c>
    </row>
    <row r="17154" spans="54:54" x14ac:dyDescent="0.3">
      <c r="BB17154" t="s">
        <v>79503</v>
      </c>
    </row>
    <row r="17155" spans="54:54" x14ac:dyDescent="0.3">
      <c r="BB17155" t="s">
        <v>79504</v>
      </c>
    </row>
    <row r="17156" spans="54:54" x14ac:dyDescent="0.3">
      <c r="BB17156" t="s">
        <v>79505</v>
      </c>
    </row>
    <row r="17157" spans="54:54" x14ac:dyDescent="0.3">
      <c r="BB17157" t="s">
        <v>79506</v>
      </c>
    </row>
    <row r="17158" spans="54:54" x14ac:dyDescent="0.3">
      <c r="BB17158" t="s">
        <v>79507</v>
      </c>
    </row>
    <row r="17159" spans="54:54" x14ac:dyDescent="0.3">
      <c r="BB17159" t="s">
        <v>79508</v>
      </c>
    </row>
    <row r="17160" spans="54:54" x14ac:dyDescent="0.3">
      <c r="BB17160" t="s">
        <v>58733</v>
      </c>
    </row>
    <row r="17161" spans="54:54" x14ac:dyDescent="0.3">
      <c r="BB17161" t="s">
        <v>79509</v>
      </c>
    </row>
    <row r="17162" spans="54:54" x14ac:dyDescent="0.3">
      <c r="BB17162" t="s">
        <v>79510</v>
      </c>
    </row>
    <row r="17163" spans="54:54" x14ac:dyDescent="0.3">
      <c r="BB17163" t="s">
        <v>79511</v>
      </c>
    </row>
    <row r="17164" spans="54:54" x14ac:dyDescent="0.3">
      <c r="BB17164" t="s">
        <v>79512</v>
      </c>
    </row>
    <row r="17165" spans="54:54" x14ac:dyDescent="0.3">
      <c r="BB17165" t="s">
        <v>79513</v>
      </c>
    </row>
    <row r="17166" spans="54:54" x14ac:dyDescent="0.3">
      <c r="BB17166" t="s">
        <v>79514</v>
      </c>
    </row>
    <row r="17167" spans="54:54" x14ac:dyDescent="0.3">
      <c r="BB17167" t="s">
        <v>79515</v>
      </c>
    </row>
    <row r="17168" spans="54:54" x14ac:dyDescent="0.3">
      <c r="BB17168" t="s">
        <v>79516</v>
      </c>
    </row>
    <row r="17169" spans="54:54" x14ac:dyDescent="0.3">
      <c r="BB17169" t="s">
        <v>79517</v>
      </c>
    </row>
    <row r="17170" spans="54:54" x14ac:dyDescent="0.3">
      <c r="BB17170" t="s">
        <v>79518</v>
      </c>
    </row>
    <row r="17171" spans="54:54" x14ac:dyDescent="0.3">
      <c r="BB17171" t="s">
        <v>79519</v>
      </c>
    </row>
    <row r="17172" spans="54:54" x14ac:dyDescent="0.3">
      <c r="BB17172" t="s">
        <v>79520</v>
      </c>
    </row>
    <row r="17173" spans="54:54" x14ac:dyDescent="0.3">
      <c r="BB17173" t="s">
        <v>79521</v>
      </c>
    </row>
    <row r="17174" spans="54:54" x14ac:dyDescent="0.3">
      <c r="BB17174" t="s">
        <v>79522</v>
      </c>
    </row>
    <row r="17175" spans="54:54" x14ac:dyDescent="0.3">
      <c r="BB17175" t="s">
        <v>79523</v>
      </c>
    </row>
    <row r="17176" spans="54:54" x14ac:dyDescent="0.3">
      <c r="BB17176" t="s">
        <v>79524</v>
      </c>
    </row>
    <row r="17177" spans="54:54" x14ac:dyDescent="0.3">
      <c r="BB17177" t="s">
        <v>79525</v>
      </c>
    </row>
    <row r="17178" spans="54:54" x14ac:dyDescent="0.3">
      <c r="BB17178" t="s">
        <v>79526</v>
      </c>
    </row>
    <row r="17179" spans="54:54" x14ac:dyDescent="0.3">
      <c r="BB17179" t="s">
        <v>79527</v>
      </c>
    </row>
    <row r="17180" spans="54:54" x14ac:dyDescent="0.3">
      <c r="BB17180" t="s">
        <v>79528</v>
      </c>
    </row>
    <row r="17181" spans="54:54" x14ac:dyDescent="0.3">
      <c r="BB17181" t="s">
        <v>79529</v>
      </c>
    </row>
    <row r="17182" spans="54:54" x14ac:dyDescent="0.3">
      <c r="BB17182" t="s">
        <v>79530</v>
      </c>
    </row>
    <row r="17183" spans="54:54" x14ac:dyDescent="0.3">
      <c r="BB17183" t="s">
        <v>79531</v>
      </c>
    </row>
    <row r="17184" spans="54:54" x14ac:dyDescent="0.3">
      <c r="BB17184" t="s">
        <v>79532</v>
      </c>
    </row>
    <row r="17185" spans="54:54" x14ac:dyDescent="0.3">
      <c r="BB17185" t="s">
        <v>79533</v>
      </c>
    </row>
    <row r="17186" spans="54:54" x14ac:dyDescent="0.3">
      <c r="BB17186" t="s">
        <v>79534</v>
      </c>
    </row>
    <row r="17187" spans="54:54" x14ac:dyDescent="0.3">
      <c r="BB17187" t="s">
        <v>79535</v>
      </c>
    </row>
    <row r="17188" spans="54:54" x14ac:dyDescent="0.3">
      <c r="BB17188" t="s">
        <v>79536</v>
      </c>
    </row>
    <row r="17189" spans="54:54" x14ac:dyDescent="0.3">
      <c r="BB17189" t="s">
        <v>79537</v>
      </c>
    </row>
    <row r="17190" spans="54:54" x14ac:dyDescent="0.3">
      <c r="BB17190" t="s">
        <v>79538</v>
      </c>
    </row>
    <row r="17191" spans="54:54" x14ac:dyDescent="0.3">
      <c r="BB17191" t="s">
        <v>79539</v>
      </c>
    </row>
    <row r="17192" spans="54:54" x14ac:dyDescent="0.3">
      <c r="BB17192" t="s">
        <v>79540</v>
      </c>
    </row>
    <row r="17193" spans="54:54" x14ac:dyDescent="0.3">
      <c r="BB17193" t="s">
        <v>79541</v>
      </c>
    </row>
    <row r="17194" spans="54:54" x14ac:dyDescent="0.3">
      <c r="BB17194" t="s">
        <v>79542</v>
      </c>
    </row>
    <row r="17195" spans="54:54" x14ac:dyDescent="0.3">
      <c r="BB17195" t="s">
        <v>79543</v>
      </c>
    </row>
    <row r="17196" spans="54:54" x14ac:dyDescent="0.3">
      <c r="BB17196" t="s">
        <v>79544</v>
      </c>
    </row>
    <row r="17197" spans="54:54" x14ac:dyDescent="0.3">
      <c r="BB17197" t="s">
        <v>79545</v>
      </c>
    </row>
    <row r="17198" spans="54:54" x14ac:dyDescent="0.3">
      <c r="BB17198" t="s">
        <v>79546</v>
      </c>
    </row>
    <row r="17199" spans="54:54" x14ac:dyDescent="0.3">
      <c r="BB17199" t="s">
        <v>79547</v>
      </c>
    </row>
    <row r="17200" spans="54:54" x14ac:dyDescent="0.3">
      <c r="BB17200" t="s">
        <v>79548</v>
      </c>
    </row>
    <row r="17201" spans="54:54" x14ac:dyDescent="0.3">
      <c r="BB17201" t="s">
        <v>79549</v>
      </c>
    </row>
    <row r="17202" spans="54:54" x14ac:dyDescent="0.3">
      <c r="BB17202" t="s">
        <v>79550</v>
      </c>
    </row>
    <row r="17203" spans="54:54" x14ac:dyDescent="0.3">
      <c r="BB17203" t="s">
        <v>79551</v>
      </c>
    </row>
    <row r="17204" spans="54:54" x14ac:dyDescent="0.3">
      <c r="BB17204" t="s">
        <v>79552</v>
      </c>
    </row>
    <row r="17205" spans="54:54" x14ac:dyDescent="0.3">
      <c r="BB17205" t="s">
        <v>3322</v>
      </c>
    </row>
    <row r="17206" spans="54:54" x14ac:dyDescent="0.3">
      <c r="BB17206" t="s">
        <v>79553</v>
      </c>
    </row>
    <row r="17207" spans="54:54" x14ac:dyDescent="0.3">
      <c r="BB17207" t="s">
        <v>79554</v>
      </c>
    </row>
    <row r="17208" spans="54:54" x14ac:dyDescent="0.3">
      <c r="BB17208" t="s">
        <v>79555</v>
      </c>
    </row>
    <row r="17209" spans="54:54" x14ac:dyDescent="0.3">
      <c r="BB17209" t="s">
        <v>79556</v>
      </c>
    </row>
    <row r="17210" spans="54:54" x14ac:dyDescent="0.3">
      <c r="BB17210" t="s">
        <v>79557</v>
      </c>
    </row>
    <row r="17211" spans="54:54" x14ac:dyDescent="0.3">
      <c r="BB17211" t="s">
        <v>79558</v>
      </c>
    </row>
    <row r="17212" spans="54:54" x14ac:dyDescent="0.3">
      <c r="BB17212" t="s">
        <v>79559</v>
      </c>
    </row>
    <row r="17213" spans="54:54" x14ac:dyDescent="0.3">
      <c r="BB17213" t="s">
        <v>79560</v>
      </c>
    </row>
    <row r="17214" spans="54:54" x14ac:dyDescent="0.3">
      <c r="BB17214" t="s">
        <v>79561</v>
      </c>
    </row>
    <row r="17215" spans="54:54" x14ac:dyDescent="0.3">
      <c r="BB17215" t="s">
        <v>79562</v>
      </c>
    </row>
    <row r="17216" spans="54:54" x14ac:dyDescent="0.3">
      <c r="BB17216" t="s">
        <v>79563</v>
      </c>
    </row>
    <row r="17217" spans="54:54" x14ac:dyDescent="0.3">
      <c r="BB17217" t="s">
        <v>79564</v>
      </c>
    </row>
    <row r="17218" spans="54:54" x14ac:dyDescent="0.3">
      <c r="BB17218" t="s">
        <v>79565</v>
      </c>
    </row>
    <row r="17219" spans="54:54" x14ac:dyDescent="0.3">
      <c r="BB17219" t="s">
        <v>79566</v>
      </c>
    </row>
    <row r="17220" spans="54:54" x14ac:dyDescent="0.3">
      <c r="BB17220" t="s">
        <v>79567</v>
      </c>
    </row>
    <row r="17221" spans="54:54" x14ac:dyDescent="0.3">
      <c r="BB17221" t="s">
        <v>79568</v>
      </c>
    </row>
    <row r="17222" spans="54:54" x14ac:dyDescent="0.3">
      <c r="BB17222" t="s">
        <v>79569</v>
      </c>
    </row>
    <row r="17223" spans="54:54" x14ac:dyDescent="0.3">
      <c r="BB17223" t="s">
        <v>79570</v>
      </c>
    </row>
    <row r="17224" spans="54:54" x14ac:dyDescent="0.3">
      <c r="BB17224" t="s">
        <v>79571</v>
      </c>
    </row>
    <row r="17225" spans="54:54" x14ac:dyDescent="0.3">
      <c r="BB17225" t="s">
        <v>79572</v>
      </c>
    </row>
    <row r="17226" spans="54:54" x14ac:dyDescent="0.3">
      <c r="BB17226" t="s">
        <v>79573</v>
      </c>
    </row>
    <row r="17227" spans="54:54" x14ac:dyDescent="0.3">
      <c r="BB17227" t="s">
        <v>79574</v>
      </c>
    </row>
    <row r="17228" spans="54:54" x14ac:dyDescent="0.3">
      <c r="BB17228" t="s">
        <v>79575</v>
      </c>
    </row>
    <row r="17229" spans="54:54" x14ac:dyDescent="0.3">
      <c r="BB17229" t="s">
        <v>79576</v>
      </c>
    </row>
    <row r="17230" spans="54:54" x14ac:dyDescent="0.3">
      <c r="BB17230" t="s">
        <v>79577</v>
      </c>
    </row>
    <row r="17231" spans="54:54" x14ac:dyDescent="0.3">
      <c r="BB17231" t="s">
        <v>79578</v>
      </c>
    </row>
    <row r="17232" spans="54:54" x14ac:dyDescent="0.3">
      <c r="BB17232" t="s">
        <v>79579</v>
      </c>
    </row>
    <row r="17233" spans="54:54" x14ac:dyDescent="0.3">
      <c r="BB17233" t="s">
        <v>79580</v>
      </c>
    </row>
    <row r="17234" spans="54:54" x14ac:dyDescent="0.3">
      <c r="BB17234" t="s">
        <v>79581</v>
      </c>
    </row>
    <row r="17235" spans="54:54" x14ac:dyDescent="0.3">
      <c r="BB17235" t="s">
        <v>79582</v>
      </c>
    </row>
    <row r="17236" spans="54:54" x14ac:dyDescent="0.3">
      <c r="BB17236" t="s">
        <v>79583</v>
      </c>
    </row>
    <row r="17237" spans="54:54" x14ac:dyDescent="0.3">
      <c r="BB17237" t="s">
        <v>79584</v>
      </c>
    </row>
    <row r="17238" spans="54:54" x14ac:dyDescent="0.3">
      <c r="BB17238" t="s">
        <v>79585</v>
      </c>
    </row>
    <row r="17239" spans="54:54" x14ac:dyDescent="0.3">
      <c r="BB17239" t="s">
        <v>79586</v>
      </c>
    </row>
    <row r="17240" spans="54:54" x14ac:dyDescent="0.3">
      <c r="BB17240" t="s">
        <v>79587</v>
      </c>
    </row>
    <row r="17241" spans="54:54" x14ac:dyDescent="0.3">
      <c r="BB17241" t="s">
        <v>79588</v>
      </c>
    </row>
    <row r="17242" spans="54:54" x14ac:dyDescent="0.3">
      <c r="BB17242" t="s">
        <v>79589</v>
      </c>
    </row>
    <row r="17243" spans="54:54" x14ac:dyDescent="0.3">
      <c r="BB17243" t="s">
        <v>79590</v>
      </c>
    </row>
    <row r="17244" spans="54:54" x14ac:dyDescent="0.3">
      <c r="BB17244" t="s">
        <v>79591</v>
      </c>
    </row>
    <row r="17245" spans="54:54" x14ac:dyDescent="0.3">
      <c r="BB17245" t="s">
        <v>79592</v>
      </c>
    </row>
    <row r="17246" spans="54:54" x14ac:dyDescent="0.3">
      <c r="BB17246" t="s">
        <v>79593</v>
      </c>
    </row>
    <row r="17247" spans="54:54" x14ac:dyDescent="0.3">
      <c r="BB17247" t="s">
        <v>79594</v>
      </c>
    </row>
    <row r="17248" spans="54:54" x14ac:dyDescent="0.3">
      <c r="BB17248" t="s">
        <v>79595</v>
      </c>
    </row>
    <row r="17249" spans="54:54" x14ac:dyDescent="0.3">
      <c r="BB17249" t="s">
        <v>48001</v>
      </c>
    </row>
    <row r="17250" spans="54:54" x14ac:dyDescent="0.3">
      <c r="BB17250" t="s">
        <v>79596</v>
      </c>
    </row>
    <row r="17251" spans="54:54" x14ac:dyDescent="0.3">
      <c r="BB17251" t="s">
        <v>79597</v>
      </c>
    </row>
    <row r="17252" spans="54:54" x14ac:dyDescent="0.3">
      <c r="BB17252" t="s">
        <v>79598</v>
      </c>
    </row>
    <row r="17253" spans="54:54" x14ac:dyDescent="0.3">
      <c r="BB17253" t="s">
        <v>79599</v>
      </c>
    </row>
    <row r="17254" spans="54:54" x14ac:dyDescent="0.3">
      <c r="BB17254" t="s">
        <v>79600</v>
      </c>
    </row>
    <row r="17255" spans="54:54" x14ac:dyDescent="0.3">
      <c r="BB17255" t="s">
        <v>79601</v>
      </c>
    </row>
    <row r="17256" spans="54:54" x14ac:dyDescent="0.3">
      <c r="BB17256" t="s">
        <v>79602</v>
      </c>
    </row>
    <row r="17257" spans="54:54" x14ac:dyDescent="0.3">
      <c r="BB17257" t="s">
        <v>79603</v>
      </c>
    </row>
    <row r="17258" spans="54:54" x14ac:dyDescent="0.3">
      <c r="BB17258" t="s">
        <v>79604</v>
      </c>
    </row>
    <row r="17259" spans="54:54" x14ac:dyDescent="0.3">
      <c r="BB17259" t="s">
        <v>79605</v>
      </c>
    </row>
    <row r="17260" spans="54:54" x14ac:dyDescent="0.3">
      <c r="BB17260" t="s">
        <v>79606</v>
      </c>
    </row>
    <row r="17261" spans="54:54" x14ac:dyDescent="0.3">
      <c r="BB17261" t="s">
        <v>79607</v>
      </c>
    </row>
    <row r="17262" spans="54:54" x14ac:dyDescent="0.3">
      <c r="BB17262" t="s">
        <v>79608</v>
      </c>
    </row>
    <row r="17263" spans="54:54" x14ac:dyDescent="0.3">
      <c r="BB17263" t="s">
        <v>79609</v>
      </c>
    </row>
    <row r="17264" spans="54:54" x14ac:dyDescent="0.3">
      <c r="BB17264" t="s">
        <v>79610</v>
      </c>
    </row>
    <row r="17265" spans="54:54" x14ac:dyDescent="0.3">
      <c r="BB17265" t="s">
        <v>79611</v>
      </c>
    </row>
    <row r="17266" spans="54:54" x14ac:dyDescent="0.3">
      <c r="BB17266" t="s">
        <v>79612</v>
      </c>
    </row>
    <row r="17267" spans="54:54" x14ac:dyDescent="0.3">
      <c r="BB17267" t="s">
        <v>79613</v>
      </c>
    </row>
    <row r="17268" spans="54:54" x14ac:dyDescent="0.3">
      <c r="BB17268" t="s">
        <v>79614</v>
      </c>
    </row>
    <row r="17269" spans="54:54" x14ac:dyDescent="0.3">
      <c r="BB17269" t="s">
        <v>79615</v>
      </c>
    </row>
    <row r="17270" spans="54:54" x14ac:dyDescent="0.3">
      <c r="BB17270" t="s">
        <v>79616</v>
      </c>
    </row>
    <row r="17271" spans="54:54" x14ac:dyDescent="0.3">
      <c r="BB17271" t="s">
        <v>79617</v>
      </c>
    </row>
    <row r="17272" spans="54:54" x14ac:dyDescent="0.3">
      <c r="BB17272" t="s">
        <v>79618</v>
      </c>
    </row>
    <row r="17273" spans="54:54" x14ac:dyDescent="0.3">
      <c r="BB17273" t="s">
        <v>79619</v>
      </c>
    </row>
    <row r="17274" spans="54:54" x14ac:dyDescent="0.3">
      <c r="BB17274" t="s">
        <v>79620</v>
      </c>
    </row>
    <row r="17275" spans="54:54" x14ac:dyDescent="0.3">
      <c r="BB17275" t="s">
        <v>79621</v>
      </c>
    </row>
    <row r="17276" spans="54:54" x14ac:dyDescent="0.3">
      <c r="BB17276" t="s">
        <v>79622</v>
      </c>
    </row>
    <row r="17277" spans="54:54" x14ac:dyDescent="0.3">
      <c r="BB17277" t="s">
        <v>79623</v>
      </c>
    </row>
    <row r="17278" spans="54:54" x14ac:dyDescent="0.3">
      <c r="BB17278" t="s">
        <v>79624</v>
      </c>
    </row>
    <row r="17279" spans="54:54" x14ac:dyDescent="0.3">
      <c r="BB17279" t="s">
        <v>79625</v>
      </c>
    </row>
    <row r="17280" spans="54:54" x14ac:dyDescent="0.3">
      <c r="BB17280" t="s">
        <v>79626</v>
      </c>
    </row>
    <row r="17281" spans="54:54" x14ac:dyDescent="0.3">
      <c r="BB17281" t="s">
        <v>79627</v>
      </c>
    </row>
    <row r="17282" spans="54:54" x14ac:dyDescent="0.3">
      <c r="BB17282" t="s">
        <v>79628</v>
      </c>
    </row>
    <row r="17283" spans="54:54" x14ac:dyDescent="0.3">
      <c r="BB17283" t="s">
        <v>79629</v>
      </c>
    </row>
    <row r="17284" spans="54:54" x14ac:dyDescent="0.3">
      <c r="BB17284" t="s">
        <v>79630</v>
      </c>
    </row>
    <row r="17285" spans="54:54" x14ac:dyDescent="0.3">
      <c r="BB17285" t="s">
        <v>79631</v>
      </c>
    </row>
    <row r="17286" spans="54:54" x14ac:dyDescent="0.3">
      <c r="BB17286" t="s">
        <v>79632</v>
      </c>
    </row>
    <row r="17287" spans="54:54" x14ac:dyDescent="0.3">
      <c r="BB17287" t="s">
        <v>79633</v>
      </c>
    </row>
    <row r="17288" spans="54:54" x14ac:dyDescent="0.3">
      <c r="BB17288" t="s">
        <v>79634</v>
      </c>
    </row>
    <row r="17289" spans="54:54" x14ac:dyDescent="0.3">
      <c r="BB17289" t="s">
        <v>79635</v>
      </c>
    </row>
    <row r="17290" spans="54:54" x14ac:dyDescent="0.3">
      <c r="BB17290" t="s">
        <v>79636</v>
      </c>
    </row>
    <row r="17291" spans="54:54" x14ac:dyDescent="0.3">
      <c r="BB17291" t="s">
        <v>79637</v>
      </c>
    </row>
    <row r="17292" spans="54:54" x14ac:dyDescent="0.3">
      <c r="BB17292" t="s">
        <v>79638</v>
      </c>
    </row>
    <row r="17293" spans="54:54" x14ac:dyDescent="0.3">
      <c r="BB17293" t="s">
        <v>79639</v>
      </c>
    </row>
    <row r="17294" spans="54:54" x14ac:dyDescent="0.3">
      <c r="BB17294" t="s">
        <v>79640</v>
      </c>
    </row>
    <row r="17295" spans="54:54" x14ac:dyDescent="0.3">
      <c r="BB17295" t="s">
        <v>79641</v>
      </c>
    </row>
    <row r="17296" spans="54:54" x14ac:dyDescent="0.3">
      <c r="BB17296" t="s">
        <v>79642</v>
      </c>
    </row>
    <row r="17297" spans="54:54" x14ac:dyDescent="0.3">
      <c r="BB17297" t="s">
        <v>79643</v>
      </c>
    </row>
    <row r="17298" spans="54:54" x14ac:dyDescent="0.3">
      <c r="BB17298" t="s">
        <v>79644</v>
      </c>
    </row>
    <row r="17299" spans="54:54" x14ac:dyDescent="0.3">
      <c r="BB17299" t="s">
        <v>79645</v>
      </c>
    </row>
    <row r="17300" spans="54:54" x14ac:dyDescent="0.3">
      <c r="BB17300" t="s">
        <v>79646</v>
      </c>
    </row>
    <row r="17301" spans="54:54" x14ac:dyDescent="0.3">
      <c r="BB17301" t="s">
        <v>79647</v>
      </c>
    </row>
    <row r="17302" spans="54:54" x14ac:dyDescent="0.3">
      <c r="BB17302" t="s">
        <v>79648</v>
      </c>
    </row>
    <row r="17303" spans="54:54" x14ac:dyDescent="0.3">
      <c r="BB17303" t="s">
        <v>79649</v>
      </c>
    </row>
    <row r="17304" spans="54:54" x14ac:dyDescent="0.3">
      <c r="BB17304" t="s">
        <v>79650</v>
      </c>
    </row>
    <row r="17305" spans="54:54" x14ac:dyDescent="0.3">
      <c r="BB17305" t="s">
        <v>79651</v>
      </c>
    </row>
    <row r="17306" spans="54:54" x14ac:dyDescent="0.3">
      <c r="BB17306" t="s">
        <v>79652</v>
      </c>
    </row>
    <row r="17307" spans="54:54" x14ac:dyDescent="0.3">
      <c r="BB17307" t="s">
        <v>79653</v>
      </c>
    </row>
    <row r="17308" spans="54:54" x14ac:dyDescent="0.3">
      <c r="BB17308" t="s">
        <v>79654</v>
      </c>
    </row>
    <row r="17309" spans="54:54" x14ac:dyDescent="0.3">
      <c r="BB17309" t="s">
        <v>79655</v>
      </c>
    </row>
    <row r="17310" spans="54:54" x14ac:dyDescent="0.3">
      <c r="BB17310" t="s">
        <v>79656</v>
      </c>
    </row>
    <row r="17311" spans="54:54" x14ac:dyDescent="0.3">
      <c r="BB17311" t="s">
        <v>79657</v>
      </c>
    </row>
    <row r="17312" spans="54:54" x14ac:dyDescent="0.3">
      <c r="BB17312" t="s">
        <v>79658</v>
      </c>
    </row>
    <row r="17313" spans="54:54" x14ac:dyDescent="0.3">
      <c r="BB17313" t="s">
        <v>79659</v>
      </c>
    </row>
    <row r="17314" spans="54:54" x14ac:dyDescent="0.3">
      <c r="BB17314" t="s">
        <v>79660</v>
      </c>
    </row>
    <row r="17315" spans="54:54" x14ac:dyDescent="0.3">
      <c r="BB17315" t="s">
        <v>79661</v>
      </c>
    </row>
    <row r="17316" spans="54:54" x14ac:dyDescent="0.3">
      <c r="BB17316" t="s">
        <v>79662</v>
      </c>
    </row>
    <row r="17317" spans="54:54" x14ac:dyDescent="0.3">
      <c r="BB17317" t="s">
        <v>79663</v>
      </c>
    </row>
    <row r="17318" spans="54:54" x14ac:dyDescent="0.3">
      <c r="BB17318" t="s">
        <v>79664</v>
      </c>
    </row>
    <row r="17319" spans="54:54" x14ac:dyDescent="0.3">
      <c r="BB17319" t="s">
        <v>79665</v>
      </c>
    </row>
    <row r="17320" spans="54:54" x14ac:dyDescent="0.3">
      <c r="BB17320" t="s">
        <v>79666</v>
      </c>
    </row>
    <row r="17321" spans="54:54" x14ac:dyDescent="0.3">
      <c r="BB17321" t="s">
        <v>79667</v>
      </c>
    </row>
    <row r="17322" spans="54:54" x14ac:dyDescent="0.3">
      <c r="BB17322" t="s">
        <v>79668</v>
      </c>
    </row>
    <row r="17323" spans="54:54" x14ac:dyDescent="0.3">
      <c r="BB17323" t="s">
        <v>79669</v>
      </c>
    </row>
    <row r="17324" spans="54:54" x14ac:dyDescent="0.3">
      <c r="BB17324" t="s">
        <v>79670</v>
      </c>
    </row>
    <row r="17325" spans="54:54" x14ac:dyDescent="0.3">
      <c r="BB17325" t="s">
        <v>79671</v>
      </c>
    </row>
    <row r="17326" spans="54:54" x14ac:dyDescent="0.3">
      <c r="BB17326" t="s">
        <v>79672</v>
      </c>
    </row>
    <row r="17327" spans="54:54" x14ac:dyDescent="0.3">
      <c r="BB17327" t="s">
        <v>79673</v>
      </c>
    </row>
    <row r="17328" spans="54:54" x14ac:dyDescent="0.3">
      <c r="BB17328" t="s">
        <v>79674</v>
      </c>
    </row>
    <row r="17329" spans="54:54" x14ac:dyDescent="0.3">
      <c r="BB17329" t="s">
        <v>79675</v>
      </c>
    </row>
    <row r="17330" spans="54:54" x14ac:dyDescent="0.3">
      <c r="BB17330" t="s">
        <v>79676</v>
      </c>
    </row>
    <row r="17331" spans="54:54" x14ac:dyDescent="0.3">
      <c r="BB17331" t="s">
        <v>79677</v>
      </c>
    </row>
    <row r="17332" spans="54:54" x14ac:dyDescent="0.3">
      <c r="BB17332" t="s">
        <v>79678</v>
      </c>
    </row>
    <row r="17333" spans="54:54" x14ac:dyDescent="0.3">
      <c r="BB17333" t="s">
        <v>79679</v>
      </c>
    </row>
    <row r="17334" spans="54:54" x14ac:dyDescent="0.3">
      <c r="BB17334" t="s">
        <v>79680</v>
      </c>
    </row>
    <row r="17335" spans="54:54" x14ac:dyDescent="0.3">
      <c r="BB17335" t="s">
        <v>79681</v>
      </c>
    </row>
    <row r="17336" spans="54:54" x14ac:dyDescent="0.3">
      <c r="BB17336" t="s">
        <v>79682</v>
      </c>
    </row>
    <row r="17337" spans="54:54" x14ac:dyDescent="0.3">
      <c r="BB17337" t="s">
        <v>79683</v>
      </c>
    </row>
    <row r="17338" spans="54:54" x14ac:dyDescent="0.3">
      <c r="BB17338" t="s">
        <v>79684</v>
      </c>
    </row>
    <row r="17339" spans="54:54" x14ac:dyDescent="0.3">
      <c r="BB17339" t="s">
        <v>79685</v>
      </c>
    </row>
    <row r="17340" spans="54:54" x14ac:dyDescent="0.3">
      <c r="BB17340" t="s">
        <v>79686</v>
      </c>
    </row>
    <row r="17341" spans="54:54" x14ac:dyDescent="0.3">
      <c r="BB17341" t="s">
        <v>79687</v>
      </c>
    </row>
    <row r="17342" spans="54:54" x14ac:dyDescent="0.3">
      <c r="BB17342" t="s">
        <v>79688</v>
      </c>
    </row>
    <row r="17343" spans="54:54" x14ac:dyDescent="0.3">
      <c r="BB17343" t="s">
        <v>79689</v>
      </c>
    </row>
    <row r="17344" spans="54:54" x14ac:dyDescent="0.3">
      <c r="BB17344" t="s">
        <v>79690</v>
      </c>
    </row>
    <row r="17345" spans="54:54" x14ac:dyDescent="0.3">
      <c r="BB17345" t="s">
        <v>79691</v>
      </c>
    </row>
    <row r="17346" spans="54:54" x14ac:dyDescent="0.3">
      <c r="BB17346" t="s">
        <v>79692</v>
      </c>
    </row>
    <row r="17347" spans="54:54" x14ac:dyDescent="0.3">
      <c r="BB17347" t="s">
        <v>79693</v>
      </c>
    </row>
    <row r="17348" spans="54:54" x14ac:dyDescent="0.3">
      <c r="BB17348" t="s">
        <v>79694</v>
      </c>
    </row>
    <row r="17349" spans="54:54" x14ac:dyDescent="0.3">
      <c r="BB17349" t="s">
        <v>79695</v>
      </c>
    </row>
    <row r="17350" spans="54:54" x14ac:dyDescent="0.3">
      <c r="BB17350" t="s">
        <v>79696</v>
      </c>
    </row>
    <row r="17351" spans="54:54" x14ac:dyDescent="0.3">
      <c r="BB17351" t="s">
        <v>79697</v>
      </c>
    </row>
    <row r="17352" spans="54:54" x14ac:dyDescent="0.3">
      <c r="BB17352" t="s">
        <v>79698</v>
      </c>
    </row>
    <row r="17353" spans="54:54" x14ac:dyDescent="0.3">
      <c r="BB17353" t="s">
        <v>79699</v>
      </c>
    </row>
    <row r="17354" spans="54:54" x14ac:dyDescent="0.3">
      <c r="BB17354" t="s">
        <v>79700</v>
      </c>
    </row>
    <row r="17355" spans="54:54" x14ac:dyDescent="0.3">
      <c r="BB17355" t="s">
        <v>79701</v>
      </c>
    </row>
    <row r="17356" spans="54:54" x14ac:dyDescent="0.3">
      <c r="BB17356" t="s">
        <v>79702</v>
      </c>
    </row>
    <row r="17357" spans="54:54" x14ac:dyDescent="0.3">
      <c r="BB17357" t="s">
        <v>79703</v>
      </c>
    </row>
    <row r="17358" spans="54:54" x14ac:dyDescent="0.3">
      <c r="BB17358" t="s">
        <v>79704</v>
      </c>
    </row>
    <row r="17359" spans="54:54" x14ac:dyDescent="0.3">
      <c r="BB17359" t="s">
        <v>79705</v>
      </c>
    </row>
    <row r="17360" spans="54:54" x14ac:dyDescent="0.3">
      <c r="BB17360" t="s">
        <v>79706</v>
      </c>
    </row>
    <row r="17361" spans="54:54" x14ac:dyDescent="0.3">
      <c r="BB17361" t="s">
        <v>79707</v>
      </c>
    </row>
    <row r="17362" spans="54:54" x14ac:dyDescent="0.3">
      <c r="BB17362" t="s">
        <v>79708</v>
      </c>
    </row>
    <row r="17363" spans="54:54" x14ac:dyDescent="0.3">
      <c r="BB17363" t="s">
        <v>79709</v>
      </c>
    </row>
    <row r="17364" spans="54:54" x14ac:dyDescent="0.3">
      <c r="BB17364" t="s">
        <v>79710</v>
      </c>
    </row>
    <row r="17365" spans="54:54" x14ac:dyDescent="0.3">
      <c r="BB17365" t="s">
        <v>79711</v>
      </c>
    </row>
    <row r="17366" spans="54:54" x14ac:dyDescent="0.3">
      <c r="BB17366" t="s">
        <v>79712</v>
      </c>
    </row>
    <row r="17367" spans="54:54" x14ac:dyDescent="0.3">
      <c r="BB17367" t="s">
        <v>79713</v>
      </c>
    </row>
    <row r="17368" spans="54:54" x14ac:dyDescent="0.3">
      <c r="BB17368" t="s">
        <v>79714</v>
      </c>
    </row>
    <row r="17369" spans="54:54" x14ac:dyDescent="0.3">
      <c r="BB17369" t="s">
        <v>79715</v>
      </c>
    </row>
    <row r="17370" spans="54:54" x14ac:dyDescent="0.3">
      <c r="BB17370" t="s">
        <v>79716</v>
      </c>
    </row>
    <row r="17371" spans="54:54" x14ac:dyDescent="0.3">
      <c r="BB17371" t="s">
        <v>79717</v>
      </c>
    </row>
    <row r="17372" spans="54:54" x14ac:dyDescent="0.3">
      <c r="BB17372" t="s">
        <v>79718</v>
      </c>
    </row>
    <row r="17373" spans="54:54" x14ac:dyDescent="0.3">
      <c r="BB17373" t="s">
        <v>79719</v>
      </c>
    </row>
    <row r="17374" spans="54:54" x14ac:dyDescent="0.3">
      <c r="BB17374" t="s">
        <v>79720</v>
      </c>
    </row>
    <row r="17375" spans="54:54" x14ac:dyDescent="0.3">
      <c r="BB17375" t="s">
        <v>79721</v>
      </c>
    </row>
    <row r="17376" spans="54:54" x14ac:dyDescent="0.3">
      <c r="BB17376" t="s">
        <v>79722</v>
      </c>
    </row>
    <row r="17377" spans="54:54" x14ac:dyDescent="0.3">
      <c r="BB17377" t="s">
        <v>79723</v>
      </c>
    </row>
    <row r="17378" spans="54:54" x14ac:dyDescent="0.3">
      <c r="BB17378" t="s">
        <v>79724</v>
      </c>
    </row>
    <row r="17379" spans="54:54" x14ac:dyDescent="0.3">
      <c r="BB17379" t="s">
        <v>79725</v>
      </c>
    </row>
    <row r="17380" spans="54:54" x14ac:dyDescent="0.3">
      <c r="BB17380" t="s">
        <v>79726</v>
      </c>
    </row>
    <row r="17381" spans="54:54" x14ac:dyDescent="0.3">
      <c r="BB17381" t="s">
        <v>79727</v>
      </c>
    </row>
    <row r="17382" spans="54:54" x14ac:dyDescent="0.3">
      <c r="BB17382" t="s">
        <v>79728</v>
      </c>
    </row>
    <row r="17383" spans="54:54" x14ac:dyDescent="0.3">
      <c r="BB17383" t="s">
        <v>79729</v>
      </c>
    </row>
    <row r="17384" spans="54:54" x14ac:dyDescent="0.3">
      <c r="BB17384" t="s">
        <v>79730</v>
      </c>
    </row>
    <row r="17385" spans="54:54" x14ac:dyDescent="0.3">
      <c r="BB17385" t="s">
        <v>79731</v>
      </c>
    </row>
    <row r="17386" spans="54:54" x14ac:dyDescent="0.3">
      <c r="BB17386" t="s">
        <v>79732</v>
      </c>
    </row>
    <row r="17387" spans="54:54" x14ac:dyDescent="0.3">
      <c r="BB17387" t="s">
        <v>79733</v>
      </c>
    </row>
    <row r="17388" spans="54:54" x14ac:dyDescent="0.3">
      <c r="BB17388" t="s">
        <v>79734</v>
      </c>
    </row>
    <row r="17389" spans="54:54" x14ac:dyDescent="0.3">
      <c r="BB17389" t="s">
        <v>79735</v>
      </c>
    </row>
    <row r="17390" spans="54:54" x14ac:dyDescent="0.3">
      <c r="BB17390" t="s">
        <v>79736</v>
      </c>
    </row>
    <row r="17391" spans="54:54" x14ac:dyDescent="0.3">
      <c r="BB17391" t="s">
        <v>79737</v>
      </c>
    </row>
    <row r="17392" spans="54:54" x14ac:dyDescent="0.3">
      <c r="BB17392" t="s">
        <v>79738</v>
      </c>
    </row>
    <row r="17393" spans="54:54" x14ac:dyDescent="0.3">
      <c r="BB17393" t="s">
        <v>79739</v>
      </c>
    </row>
    <row r="17394" spans="54:54" x14ac:dyDescent="0.3">
      <c r="BB17394" t="s">
        <v>79740</v>
      </c>
    </row>
    <row r="17395" spans="54:54" x14ac:dyDescent="0.3">
      <c r="BB17395" t="s">
        <v>79741</v>
      </c>
    </row>
    <row r="17396" spans="54:54" x14ac:dyDescent="0.3">
      <c r="BB17396" t="s">
        <v>79742</v>
      </c>
    </row>
    <row r="17397" spans="54:54" x14ac:dyDescent="0.3">
      <c r="BB17397" t="s">
        <v>79743</v>
      </c>
    </row>
    <row r="17398" spans="54:54" x14ac:dyDescent="0.3">
      <c r="BB17398" t="s">
        <v>79744</v>
      </c>
    </row>
    <row r="17399" spans="54:54" x14ac:dyDescent="0.3">
      <c r="BB17399" t="s">
        <v>79745</v>
      </c>
    </row>
    <row r="17400" spans="54:54" x14ac:dyDescent="0.3">
      <c r="BB17400" t="s">
        <v>79746</v>
      </c>
    </row>
    <row r="17401" spans="54:54" x14ac:dyDescent="0.3">
      <c r="BB17401" t="s">
        <v>79747</v>
      </c>
    </row>
    <row r="17402" spans="54:54" x14ac:dyDescent="0.3">
      <c r="BB17402" t="s">
        <v>79748</v>
      </c>
    </row>
    <row r="17403" spans="54:54" x14ac:dyDescent="0.3">
      <c r="BB17403" t="s">
        <v>79749</v>
      </c>
    </row>
    <row r="17404" spans="54:54" x14ac:dyDescent="0.3">
      <c r="BB17404" t="s">
        <v>79750</v>
      </c>
    </row>
    <row r="17405" spans="54:54" x14ac:dyDescent="0.3">
      <c r="BB17405" t="s">
        <v>79751</v>
      </c>
    </row>
    <row r="17406" spans="54:54" x14ac:dyDescent="0.3">
      <c r="BB17406" t="s">
        <v>79752</v>
      </c>
    </row>
    <row r="17407" spans="54:54" x14ac:dyDescent="0.3">
      <c r="BB17407" t="s">
        <v>79753</v>
      </c>
    </row>
    <row r="17408" spans="54:54" x14ac:dyDescent="0.3">
      <c r="BB17408" t="s">
        <v>79754</v>
      </c>
    </row>
    <row r="17409" spans="54:54" x14ac:dyDescent="0.3">
      <c r="BB17409" t="s">
        <v>79755</v>
      </c>
    </row>
    <row r="17410" spans="54:54" x14ac:dyDescent="0.3">
      <c r="BB17410" t="s">
        <v>23141</v>
      </c>
    </row>
    <row r="17411" spans="54:54" x14ac:dyDescent="0.3">
      <c r="BB17411" t="s">
        <v>79756</v>
      </c>
    </row>
    <row r="17412" spans="54:54" x14ac:dyDescent="0.3">
      <c r="BB17412" t="s">
        <v>79757</v>
      </c>
    </row>
    <row r="17413" spans="54:54" x14ac:dyDescent="0.3">
      <c r="BB17413" t="s">
        <v>79758</v>
      </c>
    </row>
    <row r="17414" spans="54:54" x14ac:dyDescent="0.3">
      <c r="BB17414" t="s">
        <v>79759</v>
      </c>
    </row>
    <row r="17415" spans="54:54" x14ac:dyDescent="0.3">
      <c r="BB17415" t="s">
        <v>79760</v>
      </c>
    </row>
    <row r="17416" spans="54:54" x14ac:dyDescent="0.3">
      <c r="BB17416" t="s">
        <v>79761</v>
      </c>
    </row>
    <row r="17417" spans="54:54" x14ac:dyDescent="0.3">
      <c r="BB17417" t="s">
        <v>79762</v>
      </c>
    </row>
    <row r="17418" spans="54:54" x14ac:dyDescent="0.3">
      <c r="BB17418" t="s">
        <v>79763</v>
      </c>
    </row>
    <row r="17419" spans="54:54" x14ac:dyDescent="0.3">
      <c r="BB17419" t="s">
        <v>79764</v>
      </c>
    </row>
    <row r="17420" spans="54:54" x14ac:dyDescent="0.3">
      <c r="BB17420" t="s">
        <v>79765</v>
      </c>
    </row>
    <row r="17421" spans="54:54" x14ac:dyDescent="0.3">
      <c r="BB17421" t="s">
        <v>79766</v>
      </c>
    </row>
    <row r="17422" spans="54:54" x14ac:dyDescent="0.3">
      <c r="BB17422" t="s">
        <v>79767</v>
      </c>
    </row>
    <row r="17423" spans="54:54" x14ac:dyDescent="0.3">
      <c r="BB17423" t="s">
        <v>79768</v>
      </c>
    </row>
    <row r="17424" spans="54:54" x14ac:dyDescent="0.3">
      <c r="BB17424" t="s">
        <v>79769</v>
      </c>
    </row>
    <row r="17425" spans="54:54" x14ac:dyDescent="0.3">
      <c r="BB17425" t="s">
        <v>79770</v>
      </c>
    </row>
    <row r="17426" spans="54:54" x14ac:dyDescent="0.3">
      <c r="BB17426" t="s">
        <v>79771</v>
      </c>
    </row>
    <row r="17427" spans="54:54" x14ac:dyDescent="0.3">
      <c r="BB17427" t="s">
        <v>79772</v>
      </c>
    </row>
    <row r="17428" spans="54:54" x14ac:dyDescent="0.3">
      <c r="BB17428" t="s">
        <v>79773</v>
      </c>
    </row>
    <row r="17429" spans="54:54" x14ac:dyDescent="0.3">
      <c r="BB17429" t="s">
        <v>79774</v>
      </c>
    </row>
    <row r="17430" spans="54:54" x14ac:dyDescent="0.3">
      <c r="BB17430" t="s">
        <v>79775</v>
      </c>
    </row>
    <row r="17431" spans="54:54" x14ac:dyDescent="0.3">
      <c r="BB17431" t="s">
        <v>79776</v>
      </c>
    </row>
    <row r="17432" spans="54:54" x14ac:dyDescent="0.3">
      <c r="BB17432" t="s">
        <v>79777</v>
      </c>
    </row>
    <row r="17433" spans="54:54" x14ac:dyDescent="0.3">
      <c r="BB17433" t="s">
        <v>79778</v>
      </c>
    </row>
    <row r="17434" spans="54:54" x14ac:dyDescent="0.3">
      <c r="BB17434" t="s">
        <v>79779</v>
      </c>
    </row>
    <row r="17435" spans="54:54" x14ac:dyDescent="0.3">
      <c r="BB17435" t="s">
        <v>79780</v>
      </c>
    </row>
    <row r="17436" spans="54:54" x14ac:dyDescent="0.3">
      <c r="BB17436" t="s">
        <v>79781</v>
      </c>
    </row>
    <row r="17437" spans="54:54" x14ac:dyDescent="0.3">
      <c r="BB17437" t="s">
        <v>79782</v>
      </c>
    </row>
    <row r="17438" spans="54:54" x14ac:dyDescent="0.3">
      <c r="BB17438" t="s">
        <v>79783</v>
      </c>
    </row>
    <row r="17439" spans="54:54" x14ac:dyDescent="0.3">
      <c r="BB17439" t="s">
        <v>79784</v>
      </c>
    </row>
    <row r="17440" spans="54:54" x14ac:dyDescent="0.3">
      <c r="BB17440" t="s">
        <v>79785</v>
      </c>
    </row>
    <row r="17441" spans="54:54" x14ac:dyDescent="0.3">
      <c r="BB17441" t="s">
        <v>79786</v>
      </c>
    </row>
    <row r="17442" spans="54:54" x14ac:dyDescent="0.3">
      <c r="BB17442" t="s">
        <v>79787</v>
      </c>
    </row>
    <row r="17443" spans="54:54" x14ac:dyDescent="0.3">
      <c r="BB17443" t="s">
        <v>79788</v>
      </c>
    </row>
    <row r="17444" spans="54:54" x14ac:dyDescent="0.3">
      <c r="BB17444" t="s">
        <v>79789</v>
      </c>
    </row>
    <row r="17445" spans="54:54" x14ac:dyDescent="0.3">
      <c r="BB17445" t="s">
        <v>79790</v>
      </c>
    </row>
    <row r="17446" spans="54:54" x14ac:dyDescent="0.3">
      <c r="BB17446" t="s">
        <v>79791</v>
      </c>
    </row>
    <row r="17447" spans="54:54" x14ac:dyDescent="0.3">
      <c r="BB17447" t="s">
        <v>79792</v>
      </c>
    </row>
    <row r="17448" spans="54:54" x14ac:dyDescent="0.3">
      <c r="BB17448" t="s">
        <v>79793</v>
      </c>
    </row>
    <row r="17449" spans="54:54" x14ac:dyDescent="0.3">
      <c r="BB17449" t="s">
        <v>79794</v>
      </c>
    </row>
    <row r="17450" spans="54:54" x14ac:dyDescent="0.3">
      <c r="BB17450" t="s">
        <v>79795</v>
      </c>
    </row>
    <row r="17451" spans="54:54" x14ac:dyDescent="0.3">
      <c r="BB17451" t="s">
        <v>79796</v>
      </c>
    </row>
    <row r="17452" spans="54:54" x14ac:dyDescent="0.3">
      <c r="BB17452" t="s">
        <v>79797</v>
      </c>
    </row>
    <row r="17453" spans="54:54" x14ac:dyDescent="0.3">
      <c r="BB17453" t="s">
        <v>79798</v>
      </c>
    </row>
    <row r="17454" spans="54:54" x14ac:dyDescent="0.3">
      <c r="BB17454" t="s">
        <v>79799</v>
      </c>
    </row>
    <row r="17455" spans="54:54" x14ac:dyDescent="0.3">
      <c r="BB17455" t="s">
        <v>79800</v>
      </c>
    </row>
    <row r="17456" spans="54:54" x14ac:dyDescent="0.3">
      <c r="BB17456" t="s">
        <v>79801</v>
      </c>
    </row>
    <row r="17457" spans="54:54" x14ac:dyDescent="0.3">
      <c r="BB17457" t="s">
        <v>79802</v>
      </c>
    </row>
    <row r="17458" spans="54:54" x14ac:dyDescent="0.3">
      <c r="BB17458" t="s">
        <v>79803</v>
      </c>
    </row>
    <row r="17459" spans="54:54" x14ac:dyDescent="0.3">
      <c r="BB17459" t="s">
        <v>79804</v>
      </c>
    </row>
    <row r="17460" spans="54:54" x14ac:dyDescent="0.3">
      <c r="BB17460" t="s">
        <v>79805</v>
      </c>
    </row>
    <row r="17461" spans="54:54" x14ac:dyDescent="0.3">
      <c r="BB17461" t="s">
        <v>79806</v>
      </c>
    </row>
    <row r="17462" spans="54:54" x14ac:dyDescent="0.3">
      <c r="BB17462" t="s">
        <v>79807</v>
      </c>
    </row>
    <row r="17463" spans="54:54" x14ac:dyDescent="0.3">
      <c r="BB17463" t="s">
        <v>79808</v>
      </c>
    </row>
    <row r="17464" spans="54:54" x14ac:dyDescent="0.3">
      <c r="BB17464" t="s">
        <v>79809</v>
      </c>
    </row>
    <row r="17465" spans="54:54" x14ac:dyDescent="0.3">
      <c r="BB17465" t="s">
        <v>79810</v>
      </c>
    </row>
    <row r="17466" spans="54:54" x14ac:dyDescent="0.3">
      <c r="BB17466" t="s">
        <v>79811</v>
      </c>
    </row>
    <row r="17467" spans="54:54" x14ac:dyDescent="0.3">
      <c r="BB17467" t="s">
        <v>79812</v>
      </c>
    </row>
    <row r="17468" spans="54:54" x14ac:dyDescent="0.3">
      <c r="BB17468" t="s">
        <v>79813</v>
      </c>
    </row>
    <row r="17469" spans="54:54" x14ac:dyDescent="0.3">
      <c r="BB17469" t="s">
        <v>79814</v>
      </c>
    </row>
    <row r="17470" spans="54:54" x14ac:dyDescent="0.3">
      <c r="BB17470" t="s">
        <v>79815</v>
      </c>
    </row>
    <row r="17471" spans="54:54" x14ac:dyDescent="0.3">
      <c r="BB17471" t="s">
        <v>79816</v>
      </c>
    </row>
    <row r="17472" spans="54:54" x14ac:dyDescent="0.3">
      <c r="BB17472" t="s">
        <v>79817</v>
      </c>
    </row>
    <row r="17473" spans="54:54" x14ac:dyDescent="0.3">
      <c r="BB17473" t="s">
        <v>79818</v>
      </c>
    </row>
    <row r="17474" spans="54:54" x14ac:dyDescent="0.3">
      <c r="BB17474" t="s">
        <v>79819</v>
      </c>
    </row>
    <row r="17475" spans="54:54" x14ac:dyDescent="0.3">
      <c r="BB17475" t="s">
        <v>79820</v>
      </c>
    </row>
    <row r="17476" spans="54:54" x14ac:dyDescent="0.3">
      <c r="BB17476" t="s">
        <v>79821</v>
      </c>
    </row>
    <row r="17477" spans="54:54" x14ac:dyDescent="0.3">
      <c r="BB17477" t="s">
        <v>79822</v>
      </c>
    </row>
    <row r="17478" spans="54:54" x14ac:dyDescent="0.3">
      <c r="BB17478" t="s">
        <v>79823</v>
      </c>
    </row>
    <row r="17479" spans="54:54" x14ac:dyDescent="0.3">
      <c r="BB17479" t="s">
        <v>79824</v>
      </c>
    </row>
    <row r="17480" spans="54:54" x14ac:dyDescent="0.3">
      <c r="BB17480" t="s">
        <v>79825</v>
      </c>
    </row>
    <row r="17481" spans="54:54" x14ac:dyDescent="0.3">
      <c r="BB17481" t="s">
        <v>79826</v>
      </c>
    </row>
    <row r="17482" spans="54:54" x14ac:dyDescent="0.3">
      <c r="BB17482" t="s">
        <v>79827</v>
      </c>
    </row>
    <row r="17483" spans="54:54" x14ac:dyDescent="0.3">
      <c r="BB17483" t="s">
        <v>79828</v>
      </c>
    </row>
    <row r="17484" spans="54:54" x14ac:dyDescent="0.3">
      <c r="BB17484" t="s">
        <v>79829</v>
      </c>
    </row>
    <row r="17485" spans="54:54" x14ac:dyDescent="0.3">
      <c r="BB17485" t="s">
        <v>79830</v>
      </c>
    </row>
    <row r="17486" spans="54:54" x14ac:dyDescent="0.3">
      <c r="BB17486" t="s">
        <v>79831</v>
      </c>
    </row>
    <row r="17487" spans="54:54" x14ac:dyDescent="0.3">
      <c r="BB17487" t="s">
        <v>79832</v>
      </c>
    </row>
    <row r="17488" spans="54:54" x14ac:dyDescent="0.3">
      <c r="BB17488" t="s">
        <v>79833</v>
      </c>
    </row>
    <row r="17489" spans="54:54" x14ac:dyDescent="0.3">
      <c r="BB17489" t="s">
        <v>79834</v>
      </c>
    </row>
    <row r="17490" spans="54:54" x14ac:dyDescent="0.3">
      <c r="BB17490" t="s">
        <v>79835</v>
      </c>
    </row>
    <row r="17491" spans="54:54" x14ac:dyDescent="0.3">
      <c r="BB17491" t="s">
        <v>79836</v>
      </c>
    </row>
    <row r="17492" spans="54:54" x14ac:dyDescent="0.3">
      <c r="BB17492" t="s">
        <v>79837</v>
      </c>
    </row>
    <row r="17493" spans="54:54" x14ac:dyDescent="0.3">
      <c r="BB17493" t="s">
        <v>79838</v>
      </c>
    </row>
    <row r="17494" spans="54:54" x14ac:dyDescent="0.3">
      <c r="BB17494" t="s">
        <v>79839</v>
      </c>
    </row>
    <row r="17495" spans="54:54" x14ac:dyDescent="0.3">
      <c r="BB17495" t="s">
        <v>79840</v>
      </c>
    </row>
    <row r="17496" spans="54:54" x14ac:dyDescent="0.3">
      <c r="BB17496" t="s">
        <v>79841</v>
      </c>
    </row>
    <row r="17497" spans="54:54" x14ac:dyDescent="0.3">
      <c r="BB17497" t="s">
        <v>79842</v>
      </c>
    </row>
    <row r="17498" spans="54:54" x14ac:dyDescent="0.3">
      <c r="BB17498" t="s">
        <v>79843</v>
      </c>
    </row>
    <row r="17499" spans="54:54" x14ac:dyDescent="0.3">
      <c r="BB17499" t="s">
        <v>79844</v>
      </c>
    </row>
    <row r="17500" spans="54:54" x14ac:dyDescent="0.3">
      <c r="BB17500" t="s">
        <v>79845</v>
      </c>
    </row>
    <row r="17501" spans="54:54" x14ac:dyDescent="0.3">
      <c r="BB17501" t="s">
        <v>79846</v>
      </c>
    </row>
    <row r="17502" spans="54:54" x14ac:dyDescent="0.3">
      <c r="BB17502" t="s">
        <v>79847</v>
      </c>
    </row>
    <row r="17503" spans="54:54" x14ac:dyDescent="0.3">
      <c r="BB17503" t="s">
        <v>79848</v>
      </c>
    </row>
    <row r="17504" spans="54:54" x14ac:dyDescent="0.3">
      <c r="BB17504" t="s">
        <v>79849</v>
      </c>
    </row>
    <row r="17505" spans="54:54" x14ac:dyDescent="0.3">
      <c r="BB17505" t="s">
        <v>79850</v>
      </c>
    </row>
    <row r="17506" spans="54:54" x14ac:dyDescent="0.3">
      <c r="BB17506" t="s">
        <v>79851</v>
      </c>
    </row>
    <row r="17507" spans="54:54" x14ac:dyDescent="0.3">
      <c r="BB17507" t="s">
        <v>79852</v>
      </c>
    </row>
    <row r="17508" spans="54:54" x14ac:dyDescent="0.3">
      <c r="BB17508" t="s">
        <v>79853</v>
      </c>
    </row>
    <row r="17509" spans="54:54" x14ac:dyDescent="0.3">
      <c r="BB17509" t="s">
        <v>79854</v>
      </c>
    </row>
    <row r="17510" spans="54:54" x14ac:dyDescent="0.3">
      <c r="BB17510" t="s">
        <v>79855</v>
      </c>
    </row>
    <row r="17511" spans="54:54" x14ac:dyDescent="0.3">
      <c r="BB17511" t="s">
        <v>79856</v>
      </c>
    </row>
    <row r="17512" spans="54:54" x14ac:dyDescent="0.3">
      <c r="BB17512" t="s">
        <v>79857</v>
      </c>
    </row>
    <row r="17513" spans="54:54" x14ac:dyDescent="0.3">
      <c r="BB17513" t="s">
        <v>79858</v>
      </c>
    </row>
    <row r="17514" spans="54:54" x14ac:dyDescent="0.3">
      <c r="BB17514" t="s">
        <v>79859</v>
      </c>
    </row>
    <row r="17515" spans="54:54" x14ac:dyDescent="0.3">
      <c r="BB17515" t="s">
        <v>79860</v>
      </c>
    </row>
    <row r="17516" spans="54:54" x14ac:dyDescent="0.3">
      <c r="BB17516" t="s">
        <v>79861</v>
      </c>
    </row>
    <row r="17517" spans="54:54" x14ac:dyDescent="0.3">
      <c r="BB17517" t="s">
        <v>79862</v>
      </c>
    </row>
    <row r="17518" spans="54:54" x14ac:dyDescent="0.3">
      <c r="BB17518" t="s">
        <v>79863</v>
      </c>
    </row>
    <row r="17519" spans="54:54" x14ac:dyDescent="0.3">
      <c r="BB17519" t="s">
        <v>79864</v>
      </c>
    </row>
    <row r="17520" spans="54:54" x14ac:dyDescent="0.3">
      <c r="BB17520" t="s">
        <v>79865</v>
      </c>
    </row>
    <row r="17521" spans="54:54" x14ac:dyDescent="0.3">
      <c r="BB17521" t="s">
        <v>79866</v>
      </c>
    </row>
    <row r="17522" spans="54:54" x14ac:dyDescent="0.3">
      <c r="BB17522" t="s">
        <v>79867</v>
      </c>
    </row>
    <row r="17523" spans="54:54" x14ac:dyDescent="0.3">
      <c r="BB17523" t="s">
        <v>79868</v>
      </c>
    </row>
    <row r="17524" spans="54:54" x14ac:dyDescent="0.3">
      <c r="BB17524" t="s">
        <v>79869</v>
      </c>
    </row>
    <row r="17525" spans="54:54" x14ac:dyDescent="0.3">
      <c r="BB17525" t="s">
        <v>79870</v>
      </c>
    </row>
    <row r="17526" spans="54:54" x14ac:dyDescent="0.3">
      <c r="BB17526" t="s">
        <v>79871</v>
      </c>
    </row>
    <row r="17527" spans="54:54" x14ac:dyDescent="0.3">
      <c r="BB17527" t="s">
        <v>79872</v>
      </c>
    </row>
    <row r="17528" spans="54:54" x14ac:dyDescent="0.3">
      <c r="BB17528" t="s">
        <v>79873</v>
      </c>
    </row>
    <row r="17529" spans="54:54" x14ac:dyDescent="0.3">
      <c r="BB17529" t="s">
        <v>79874</v>
      </c>
    </row>
    <row r="17530" spans="54:54" x14ac:dyDescent="0.3">
      <c r="BB17530" t="s">
        <v>79875</v>
      </c>
    </row>
    <row r="17531" spans="54:54" x14ac:dyDescent="0.3">
      <c r="BB17531" t="s">
        <v>79876</v>
      </c>
    </row>
    <row r="17532" spans="54:54" x14ac:dyDescent="0.3">
      <c r="BB17532" t="s">
        <v>79877</v>
      </c>
    </row>
    <row r="17533" spans="54:54" x14ac:dyDescent="0.3">
      <c r="BB17533" t="s">
        <v>79878</v>
      </c>
    </row>
    <row r="17534" spans="54:54" x14ac:dyDescent="0.3">
      <c r="BB17534" t="s">
        <v>79879</v>
      </c>
    </row>
    <row r="17535" spans="54:54" x14ac:dyDescent="0.3">
      <c r="BB17535" t="s">
        <v>79880</v>
      </c>
    </row>
    <row r="17536" spans="54:54" x14ac:dyDescent="0.3">
      <c r="BB17536" t="s">
        <v>79881</v>
      </c>
    </row>
    <row r="17537" spans="54:54" x14ac:dyDescent="0.3">
      <c r="BB17537" t="s">
        <v>79882</v>
      </c>
    </row>
    <row r="17538" spans="54:54" x14ac:dyDescent="0.3">
      <c r="BB17538" t="s">
        <v>79883</v>
      </c>
    </row>
    <row r="17539" spans="54:54" x14ac:dyDescent="0.3">
      <c r="BB17539" t="s">
        <v>79884</v>
      </c>
    </row>
    <row r="17540" spans="54:54" x14ac:dyDescent="0.3">
      <c r="BB17540" t="s">
        <v>79885</v>
      </c>
    </row>
    <row r="17541" spans="54:54" x14ac:dyDescent="0.3">
      <c r="BB17541" t="s">
        <v>79886</v>
      </c>
    </row>
    <row r="17542" spans="54:54" x14ac:dyDescent="0.3">
      <c r="BB17542" t="s">
        <v>79887</v>
      </c>
    </row>
    <row r="17543" spans="54:54" x14ac:dyDescent="0.3">
      <c r="BB17543" t="s">
        <v>79888</v>
      </c>
    </row>
    <row r="17544" spans="54:54" x14ac:dyDescent="0.3">
      <c r="BB17544" t="s">
        <v>79889</v>
      </c>
    </row>
    <row r="17545" spans="54:54" x14ac:dyDescent="0.3">
      <c r="BB17545" t="s">
        <v>79890</v>
      </c>
    </row>
    <row r="17546" spans="54:54" x14ac:dyDescent="0.3">
      <c r="BB17546" t="s">
        <v>79891</v>
      </c>
    </row>
    <row r="17547" spans="54:54" x14ac:dyDescent="0.3">
      <c r="BB17547" t="s">
        <v>79892</v>
      </c>
    </row>
    <row r="17548" spans="54:54" x14ac:dyDescent="0.3">
      <c r="BB17548" t="s">
        <v>79893</v>
      </c>
    </row>
    <row r="17549" spans="54:54" x14ac:dyDescent="0.3">
      <c r="BB17549" t="s">
        <v>79894</v>
      </c>
    </row>
    <row r="17550" spans="54:54" x14ac:dyDescent="0.3">
      <c r="BB17550" t="s">
        <v>79895</v>
      </c>
    </row>
    <row r="17551" spans="54:54" x14ac:dyDescent="0.3">
      <c r="BB17551" t="s">
        <v>79896</v>
      </c>
    </row>
    <row r="17552" spans="54:54" x14ac:dyDescent="0.3">
      <c r="BB17552" t="s">
        <v>79897</v>
      </c>
    </row>
    <row r="17553" spans="54:54" x14ac:dyDescent="0.3">
      <c r="BB17553" t="s">
        <v>79898</v>
      </c>
    </row>
    <row r="17554" spans="54:54" x14ac:dyDescent="0.3">
      <c r="BB17554" t="s">
        <v>79899</v>
      </c>
    </row>
    <row r="17555" spans="54:54" x14ac:dyDescent="0.3">
      <c r="BB17555" t="s">
        <v>79900</v>
      </c>
    </row>
    <row r="17556" spans="54:54" x14ac:dyDescent="0.3">
      <c r="BB17556" t="s">
        <v>79901</v>
      </c>
    </row>
    <row r="17557" spans="54:54" x14ac:dyDescent="0.3">
      <c r="BB17557" t="s">
        <v>79902</v>
      </c>
    </row>
    <row r="17558" spans="54:54" x14ac:dyDescent="0.3">
      <c r="BB17558" t="s">
        <v>79903</v>
      </c>
    </row>
    <row r="17559" spans="54:54" x14ac:dyDescent="0.3">
      <c r="BB17559" t="s">
        <v>79904</v>
      </c>
    </row>
    <row r="17560" spans="54:54" x14ac:dyDescent="0.3">
      <c r="BB17560" t="s">
        <v>79905</v>
      </c>
    </row>
    <row r="17561" spans="54:54" x14ac:dyDescent="0.3">
      <c r="BB17561" t="s">
        <v>79906</v>
      </c>
    </row>
    <row r="17562" spans="54:54" x14ac:dyDescent="0.3">
      <c r="BB17562" t="s">
        <v>79907</v>
      </c>
    </row>
    <row r="17563" spans="54:54" x14ac:dyDescent="0.3">
      <c r="BB17563" t="s">
        <v>79908</v>
      </c>
    </row>
    <row r="17564" spans="54:54" x14ac:dyDescent="0.3">
      <c r="BB17564" t="s">
        <v>79909</v>
      </c>
    </row>
    <row r="17565" spans="54:54" x14ac:dyDescent="0.3">
      <c r="BB17565" t="s">
        <v>79910</v>
      </c>
    </row>
    <row r="17566" spans="54:54" x14ac:dyDescent="0.3">
      <c r="BB17566" t="s">
        <v>79911</v>
      </c>
    </row>
    <row r="17567" spans="54:54" x14ac:dyDescent="0.3">
      <c r="BB17567" t="s">
        <v>79912</v>
      </c>
    </row>
    <row r="17568" spans="54:54" x14ac:dyDescent="0.3">
      <c r="BB17568" t="s">
        <v>79913</v>
      </c>
    </row>
    <row r="17569" spans="54:54" x14ac:dyDescent="0.3">
      <c r="BB17569" t="s">
        <v>79914</v>
      </c>
    </row>
    <row r="17570" spans="54:54" x14ac:dyDescent="0.3">
      <c r="BB17570" t="s">
        <v>79915</v>
      </c>
    </row>
    <row r="17571" spans="54:54" x14ac:dyDescent="0.3">
      <c r="BB17571" t="s">
        <v>79916</v>
      </c>
    </row>
    <row r="17572" spans="54:54" x14ac:dyDescent="0.3">
      <c r="BB17572" t="s">
        <v>79917</v>
      </c>
    </row>
    <row r="17573" spans="54:54" x14ac:dyDescent="0.3">
      <c r="BB17573" t="s">
        <v>79918</v>
      </c>
    </row>
    <row r="17574" spans="54:54" x14ac:dyDescent="0.3">
      <c r="BB17574" t="s">
        <v>79919</v>
      </c>
    </row>
    <row r="17575" spans="54:54" x14ac:dyDescent="0.3">
      <c r="BB17575" t="s">
        <v>79920</v>
      </c>
    </row>
    <row r="17576" spans="54:54" x14ac:dyDescent="0.3">
      <c r="BB17576" t="s">
        <v>79921</v>
      </c>
    </row>
    <row r="17577" spans="54:54" x14ac:dyDescent="0.3">
      <c r="BB17577" t="s">
        <v>79922</v>
      </c>
    </row>
    <row r="17578" spans="54:54" x14ac:dyDescent="0.3">
      <c r="BB17578" t="s">
        <v>79923</v>
      </c>
    </row>
    <row r="17579" spans="54:54" x14ac:dyDescent="0.3">
      <c r="BB17579" t="s">
        <v>79924</v>
      </c>
    </row>
    <row r="17580" spans="54:54" x14ac:dyDescent="0.3">
      <c r="BB17580" t="s">
        <v>79925</v>
      </c>
    </row>
    <row r="17581" spans="54:54" x14ac:dyDescent="0.3">
      <c r="BB17581" t="s">
        <v>79926</v>
      </c>
    </row>
    <row r="17582" spans="54:54" x14ac:dyDescent="0.3">
      <c r="BB17582" t="s">
        <v>79927</v>
      </c>
    </row>
    <row r="17583" spans="54:54" x14ac:dyDescent="0.3">
      <c r="BB17583" t="s">
        <v>79928</v>
      </c>
    </row>
    <row r="17584" spans="54:54" x14ac:dyDescent="0.3">
      <c r="BB17584" t="s">
        <v>79929</v>
      </c>
    </row>
    <row r="17585" spans="54:54" x14ac:dyDescent="0.3">
      <c r="BB17585" t="s">
        <v>79930</v>
      </c>
    </row>
    <row r="17586" spans="54:54" x14ac:dyDescent="0.3">
      <c r="BB17586" t="s">
        <v>79931</v>
      </c>
    </row>
    <row r="17587" spans="54:54" x14ac:dyDescent="0.3">
      <c r="BB17587" t="s">
        <v>79932</v>
      </c>
    </row>
    <row r="17588" spans="54:54" x14ac:dyDescent="0.3">
      <c r="BB17588" t="s">
        <v>79933</v>
      </c>
    </row>
    <row r="17589" spans="54:54" x14ac:dyDescent="0.3">
      <c r="BB17589" t="s">
        <v>79934</v>
      </c>
    </row>
    <row r="17590" spans="54:54" x14ac:dyDescent="0.3">
      <c r="BB17590" t="s">
        <v>79935</v>
      </c>
    </row>
    <row r="17591" spans="54:54" x14ac:dyDescent="0.3">
      <c r="BB17591" t="s">
        <v>1837</v>
      </c>
    </row>
    <row r="17592" spans="54:54" x14ac:dyDescent="0.3">
      <c r="BB17592" t="s">
        <v>79936</v>
      </c>
    </row>
    <row r="17593" spans="54:54" x14ac:dyDescent="0.3">
      <c r="BB17593" t="s">
        <v>79937</v>
      </c>
    </row>
    <row r="17594" spans="54:54" x14ac:dyDescent="0.3">
      <c r="BB17594" t="s">
        <v>79938</v>
      </c>
    </row>
    <row r="17595" spans="54:54" x14ac:dyDescent="0.3">
      <c r="BB17595" t="s">
        <v>79939</v>
      </c>
    </row>
    <row r="17596" spans="54:54" x14ac:dyDescent="0.3">
      <c r="BB17596" t="s">
        <v>79940</v>
      </c>
    </row>
    <row r="17597" spans="54:54" x14ac:dyDescent="0.3">
      <c r="BB17597" t="s">
        <v>79941</v>
      </c>
    </row>
    <row r="17598" spans="54:54" x14ac:dyDescent="0.3">
      <c r="BB17598" t="s">
        <v>79942</v>
      </c>
    </row>
    <row r="17599" spans="54:54" x14ac:dyDescent="0.3">
      <c r="BB17599" t="s">
        <v>79943</v>
      </c>
    </row>
    <row r="17600" spans="54:54" x14ac:dyDescent="0.3">
      <c r="BB17600" t="s">
        <v>79944</v>
      </c>
    </row>
    <row r="17601" spans="54:54" x14ac:dyDescent="0.3">
      <c r="BB17601" t="s">
        <v>79945</v>
      </c>
    </row>
    <row r="17602" spans="54:54" x14ac:dyDescent="0.3">
      <c r="BB17602" t="s">
        <v>79946</v>
      </c>
    </row>
    <row r="17603" spans="54:54" x14ac:dyDescent="0.3">
      <c r="BB17603" t="s">
        <v>79947</v>
      </c>
    </row>
    <row r="17604" spans="54:54" x14ac:dyDescent="0.3">
      <c r="BB17604" t="s">
        <v>79948</v>
      </c>
    </row>
    <row r="17605" spans="54:54" x14ac:dyDescent="0.3">
      <c r="BB17605" t="s">
        <v>79949</v>
      </c>
    </row>
    <row r="17606" spans="54:54" x14ac:dyDescent="0.3">
      <c r="BB17606" t="s">
        <v>79950</v>
      </c>
    </row>
    <row r="17607" spans="54:54" x14ac:dyDescent="0.3">
      <c r="BB17607" t="s">
        <v>79951</v>
      </c>
    </row>
    <row r="17608" spans="54:54" x14ac:dyDescent="0.3">
      <c r="BB17608" t="s">
        <v>79952</v>
      </c>
    </row>
    <row r="17609" spans="54:54" x14ac:dyDescent="0.3">
      <c r="BB17609" t="s">
        <v>79953</v>
      </c>
    </row>
    <row r="17610" spans="54:54" x14ac:dyDescent="0.3">
      <c r="BB17610" t="s">
        <v>79954</v>
      </c>
    </row>
    <row r="17611" spans="54:54" x14ac:dyDescent="0.3">
      <c r="BB17611" t="s">
        <v>79955</v>
      </c>
    </row>
    <row r="17612" spans="54:54" x14ac:dyDescent="0.3">
      <c r="BB17612" t="s">
        <v>79956</v>
      </c>
    </row>
    <row r="17613" spans="54:54" x14ac:dyDescent="0.3">
      <c r="BB17613" t="s">
        <v>79957</v>
      </c>
    </row>
    <row r="17614" spans="54:54" x14ac:dyDescent="0.3">
      <c r="BB17614" t="s">
        <v>79958</v>
      </c>
    </row>
    <row r="17615" spans="54:54" x14ac:dyDescent="0.3">
      <c r="BB17615" t="s">
        <v>79959</v>
      </c>
    </row>
    <row r="17616" spans="54:54" x14ac:dyDescent="0.3">
      <c r="BB17616" t="s">
        <v>79960</v>
      </c>
    </row>
    <row r="17617" spans="54:54" x14ac:dyDescent="0.3">
      <c r="BB17617" t="s">
        <v>79961</v>
      </c>
    </row>
    <row r="17618" spans="54:54" x14ac:dyDescent="0.3">
      <c r="BB17618" t="s">
        <v>79962</v>
      </c>
    </row>
    <row r="17619" spans="54:54" x14ac:dyDescent="0.3">
      <c r="BB17619" t="s">
        <v>79963</v>
      </c>
    </row>
    <row r="17620" spans="54:54" x14ac:dyDescent="0.3">
      <c r="BB17620" t="s">
        <v>79964</v>
      </c>
    </row>
    <row r="17621" spans="54:54" x14ac:dyDescent="0.3">
      <c r="BB17621" t="s">
        <v>79965</v>
      </c>
    </row>
    <row r="17622" spans="54:54" x14ac:dyDescent="0.3">
      <c r="BB17622" t="s">
        <v>79966</v>
      </c>
    </row>
    <row r="17623" spans="54:54" x14ac:dyDescent="0.3">
      <c r="BB17623" t="s">
        <v>79967</v>
      </c>
    </row>
    <row r="17624" spans="54:54" x14ac:dyDescent="0.3">
      <c r="BB17624" t="s">
        <v>79968</v>
      </c>
    </row>
    <row r="17625" spans="54:54" x14ac:dyDescent="0.3">
      <c r="BB17625" t="s">
        <v>79969</v>
      </c>
    </row>
    <row r="17626" spans="54:54" x14ac:dyDescent="0.3">
      <c r="BB17626" t="s">
        <v>79970</v>
      </c>
    </row>
    <row r="17627" spans="54:54" x14ac:dyDescent="0.3">
      <c r="BB17627" t="s">
        <v>79971</v>
      </c>
    </row>
    <row r="17628" spans="54:54" x14ac:dyDescent="0.3">
      <c r="BB17628" t="s">
        <v>79972</v>
      </c>
    </row>
    <row r="17629" spans="54:54" x14ac:dyDescent="0.3">
      <c r="BB17629" t="s">
        <v>79973</v>
      </c>
    </row>
    <row r="17630" spans="54:54" x14ac:dyDescent="0.3">
      <c r="BB17630" t="s">
        <v>79974</v>
      </c>
    </row>
    <row r="17631" spans="54:54" x14ac:dyDescent="0.3">
      <c r="BB17631" t="s">
        <v>79975</v>
      </c>
    </row>
    <row r="17632" spans="54:54" x14ac:dyDescent="0.3">
      <c r="BB17632" t="s">
        <v>79976</v>
      </c>
    </row>
    <row r="17633" spans="54:54" x14ac:dyDescent="0.3">
      <c r="BB17633" t="s">
        <v>79977</v>
      </c>
    </row>
    <row r="17634" spans="54:54" x14ac:dyDescent="0.3">
      <c r="BB17634" t="s">
        <v>79978</v>
      </c>
    </row>
    <row r="17635" spans="54:54" x14ac:dyDescent="0.3">
      <c r="BB17635" t="s">
        <v>79979</v>
      </c>
    </row>
    <row r="17636" spans="54:54" x14ac:dyDescent="0.3">
      <c r="BB17636" t="s">
        <v>79980</v>
      </c>
    </row>
    <row r="17637" spans="54:54" x14ac:dyDescent="0.3">
      <c r="BB17637" t="s">
        <v>79981</v>
      </c>
    </row>
    <row r="17638" spans="54:54" x14ac:dyDescent="0.3">
      <c r="BB17638" t="s">
        <v>79982</v>
      </c>
    </row>
    <row r="17639" spans="54:54" x14ac:dyDescent="0.3">
      <c r="BB17639" t="s">
        <v>79983</v>
      </c>
    </row>
    <row r="17640" spans="54:54" x14ac:dyDescent="0.3">
      <c r="BB17640" t="s">
        <v>79984</v>
      </c>
    </row>
    <row r="17641" spans="54:54" x14ac:dyDescent="0.3">
      <c r="BB17641" t="s">
        <v>79985</v>
      </c>
    </row>
    <row r="17642" spans="54:54" x14ac:dyDescent="0.3">
      <c r="BB17642" t="s">
        <v>79986</v>
      </c>
    </row>
    <row r="17643" spans="54:54" x14ac:dyDescent="0.3">
      <c r="BB17643" t="s">
        <v>79987</v>
      </c>
    </row>
    <row r="17644" spans="54:54" x14ac:dyDescent="0.3">
      <c r="BB17644" t="s">
        <v>79988</v>
      </c>
    </row>
    <row r="17645" spans="54:54" x14ac:dyDescent="0.3">
      <c r="BB17645" t="s">
        <v>79989</v>
      </c>
    </row>
    <row r="17646" spans="54:54" x14ac:dyDescent="0.3">
      <c r="BB17646" t="s">
        <v>79990</v>
      </c>
    </row>
    <row r="17647" spans="54:54" x14ac:dyDescent="0.3">
      <c r="BB17647" t="s">
        <v>79991</v>
      </c>
    </row>
    <row r="17648" spans="54:54" x14ac:dyDescent="0.3">
      <c r="BB17648" t="s">
        <v>79992</v>
      </c>
    </row>
    <row r="17649" spans="54:54" x14ac:dyDescent="0.3">
      <c r="BB17649" t="s">
        <v>79993</v>
      </c>
    </row>
    <row r="17650" spans="54:54" x14ac:dyDescent="0.3">
      <c r="BB17650" t="s">
        <v>79994</v>
      </c>
    </row>
    <row r="17651" spans="54:54" x14ac:dyDescent="0.3">
      <c r="BB17651" t="s">
        <v>79995</v>
      </c>
    </row>
    <row r="17652" spans="54:54" x14ac:dyDescent="0.3">
      <c r="BB17652" t="s">
        <v>79996</v>
      </c>
    </row>
    <row r="17653" spans="54:54" x14ac:dyDescent="0.3">
      <c r="BB17653" t="s">
        <v>79997</v>
      </c>
    </row>
    <row r="17654" spans="54:54" x14ac:dyDescent="0.3">
      <c r="BB17654" t="s">
        <v>79998</v>
      </c>
    </row>
    <row r="17655" spans="54:54" x14ac:dyDescent="0.3">
      <c r="BB17655" t="s">
        <v>79999</v>
      </c>
    </row>
    <row r="17656" spans="54:54" x14ac:dyDescent="0.3">
      <c r="BB17656" t="s">
        <v>80000</v>
      </c>
    </row>
    <row r="17657" spans="54:54" x14ac:dyDescent="0.3">
      <c r="BB17657" t="s">
        <v>80001</v>
      </c>
    </row>
    <row r="17658" spans="54:54" x14ac:dyDescent="0.3">
      <c r="BB17658" t="s">
        <v>80002</v>
      </c>
    </row>
    <row r="17659" spans="54:54" x14ac:dyDescent="0.3">
      <c r="BB17659" t="s">
        <v>80003</v>
      </c>
    </row>
    <row r="17660" spans="54:54" x14ac:dyDescent="0.3">
      <c r="BB17660" t="s">
        <v>80004</v>
      </c>
    </row>
    <row r="17661" spans="54:54" x14ac:dyDescent="0.3">
      <c r="BB17661" t="s">
        <v>80005</v>
      </c>
    </row>
    <row r="17662" spans="54:54" x14ac:dyDescent="0.3">
      <c r="BB17662" t="s">
        <v>80006</v>
      </c>
    </row>
    <row r="17663" spans="54:54" x14ac:dyDescent="0.3">
      <c r="BB17663" t="s">
        <v>80007</v>
      </c>
    </row>
    <row r="17664" spans="54:54" x14ac:dyDescent="0.3">
      <c r="BB17664" t="s">
        <v>80008</v>
      </c>
    </row>
    <row r="17665" spans="54:54" x14ac:dyDescent="0.3">
      <c r="BB17665" t="s">
        <v>80009</v>
      </c>
    </row>
    <row r="17666" spans="54:54" x14ac:dyDescent="0.3">
      <c r="BB17666" t="s">
        <v>80010</v>
      </c>
    </row>
    <row r="17667" spans="54:54" x14ac:dyDescent="0.3">
      <c r="BB17667" t="s">
        <v>80011</v>
      </c>
    </row>
    <row r="17668" spans="54:54" x14ac:dyDescent="0.3">
      <c r="BB17668" t="s">
        <v>80012</v>
      </c>
    </row>
    <row r="17669" spans="54:54" x14ac:dyDescent="0.3">
      <c r="BB17669" t="s">
        <v>80013</v>
      </c>
    </row>
    <row r="17670" spans="54:54" x14ac:dyDescent="0.3">
      <c r="BB17670" t="s">
        <v>80014</v>
      </c>
    </row>
    <row r="17671" spans="54:54" x14ac:dyDescent="0.3">
      <c r="BB17671" t="s">
        <v>80015</v>
      </c>
    </row>
    <row r="17672" spans="54:54" x14ac:dyDescent="0.3">
      <c r="BB17672" t="s">
        <v>80016</v>
      </c>
    </row>
    <row r="17673" spans="54:54" x14ac:dyDescent="0.3">
      <c r="BB17673" t="s">
        <v>80017</v>
      </c>
    </row>
    <row r="17674" spans="54:54" x14ac:dyDescent="0.3">
      <c r="BB17674" t="s">
        <v>80018</v>
      </c>
    </row>
    <row r="17675" spans="54:54" x14ac:dyDescent="0.3">
      <c r="BB17675" t="s">
        <v>80019</v>
      </c>
    </row>
    <row r="17676" spans="54:54" x14ac:dyDescent="0.3">
      <c r="BB17676" t="s">
        <v>80020</v>
      </c>
    </row>
    <row r="17677" spans="54:54" x14ac:dyDescent="0.3">
      <c r="BB17677" t="s">
        <v>80021</v>
      </c>
    </row>
    <row r="17678" spans="54:54" x14ac:dyDescent="0.3">
      <c r="BB17678" t="s">
        <v>80022</v>
      </c>
    </row>
    <row r="17679" spans="54:54" x14ac:dyDescent="0.3">
      <c r="BB17679" t="s">
        <v>80023</v>
      </c>
    </row>
    <row r="17680" spans="54:54" x14ac:dyDescent="0.3">
      <c r="BB17680" t="s">
        <v>80024</v>
      </c>
    </row>
    <row r="17681" spans="54:54" x14ac:dyDescent="0.3">
      <c r="BB17681" t="s">
        <v>80025</v>
      </c>
    </row>
    <row r="17682" spans="54:54" x14ac:dyDescent="0.3">
      <c r="BB17682" t="s">
        <v>80026</v>
      </c>
    </row>
    <row r="17683" spans="54:54" x14ac:dyDescent="0.3">
      <c r="BB17683" t="s">
        <v>80027</v>
      </c>
    </row>
    <row r="17684" spans="54:54" x14ac:dyDescent="0.3">
      <c r="BB17684" t="s">
        <v>80028</v>
      </c>
    </row>
    <row r="17685" spans="54:54" x14ac:dyDescent="0.3">
      <c r="BB17685" t="s">
        <v>80029</v>
      </c>
    </row>
    <row r="17686" spans="54:54" x14ac:dyDescent="0.3">
      <c r="BB17686" t="s">
        <v>80030</v>
      </c>
    </row>
    <row r="17687" spans="54:54" x14ac:dyDescent="0.3">
      <c r="BB17687" t="s">
        <v>80031</v>
      </c>
    </row>
    <row r="17688" spans="54:54" x14ac:dyDescent="0.3">
      <c r="BB17688" t="s">
        <v>80032</v>
      </c>
    </row>
    <row r="17689" spans="54:54" x14ac:dyDescent="0.3">
      <c r="BB17689" t="s">
        <v>80033</v>
      </c>
    </row>
    <row r="17690" spans="54:54" x14ac:dyDescent="0.3">
      <c r="BB17690" t="s">
        <v>80034</v>
      </c>
    </row>
    <row r="17691" spans="54:54" x14ac:dyDescent="0.3">
      <c r="BB17691" t="s">
        <v>80035</v>
      </c>
    </row>
    <row r="17692" spans="54:54" x14ac:dyDescent="0.3">
      <c r="BB17692" t="s">
        <v>80036</v>
      </c>
    </row>
    <row r="17693" spans="54:54" x14ac:dyDescent="0.3">
      <c r="BB17693" t="s">
        <v>80037</v>
      </c>
    </row>
    <row r="17694" spans="54:54" x14ac:dyDescent="0.3">
      <c r="BB17694" t="s">
        <v>80038</v>
      </c>
    </row>
    <row r="17695" spans="54:54" x14ac:dyDescent="0.3">
      <c r="BB17695" t="s">
        <v>80039</v>
      </c>
    </row>
    <row r="17696" spans="54:54" x14ac:dyDescent="0.3">
      <c r="BB17696" t="s">
        <v>80040</v>
      </c>
    </row>
    <row r="17697" spans="54:54" x14ac:dyDescent="0.3">
      <c r="BB17697" t="s">
        <v>80041</v>
      </c>
    </row>
    <row r="17698" spans="54:54" x14ac:dyDescent="0.3">
      <c r="BB17698" t="s">
        <v>80042</v>
      </c>
    </row>
    <row r="17699" spans="54:54" x14ac:dyDescent="0.3">
      <c r="BB17699" t="s">
        <v>80043</v>
      </c>
    </row>
    <row r="17700" spans="54:54" x14ac:dyDescent="0.3">
      <c r="BB17700" t="s">
        <v>80044</v>
      </c>
    </row>
    <row r="17701" spans="54:54" x14ac:dyDescent="0.3">
      <c r="BB17701" t="s">
        <v>80045</v>
      </c>
    </row>
    <row r="17702" spans="54:54" x14ac:dyDescent="0.3">
      <c r="BB17702" t="s">
        <v>80046</v>
      </c>
    </row>
    <row r="17703" spans="54:54" x14ac:dyDescent="0.3">
      <c r="BB17703" t="s">
        <v>80047</v>
      </c>
    </row>
    <row r="17704" spans="54:54" x14ac:dyDescent="0.3">
      <c r="BB17704" t="s">
        <v>80048</v>
      </c>
    </row>
    <row r="17705" spans="54:54" x14ac:dyDescent="0.3">
      <c r="BB17705" t="s">
        <v>80049</v>
      </c>
    </row>
    <row r="17706" spans="54:54" x14ac:dyDescent="0.3">
      <c r="BB17706" t="s">
        <v>80050</v>
      </c>
    </row>
    <row r="17707" spans="54:54" x14ac:dyDescent="0.3">
      <c r="BB17707" t="s">
        <v>80051</v>
      </c>
    </row>
    <row r="17708" spans="54:54" x14ac:dyDescent="0.3">
      <c r="BB17708" t="s">
        <v>80052</v>
      </c>
    </row>
    <row r="17709" spans="54:54" x14ac:dyDescent="0.3">
      <c r="BB17709" t="s">
        <v>80053</v>
      </c>
    </row>
    <row r="17710" spans="54:54" x14ac:dyDescent="0.3">
      <c r="BB17710" t="s">
        <v>80054</v>
      </c>
    </row>
    <row r="17711" spans="54:54" x14ac:dyDescent="0.3">
      <c r="BB17711" t="s">
        <v>80055</v>
      </c>
    </row>
    <row r="17712" spans="54:54" x14ac:dyDescent="0.3">
      <c r="BB17712" t="s">
        <v>80056</v>
      </c>
    </row>
    <row r="17713" spans="54:54" x14ac:dyDescent="0.3">
      <c r="BB17713" t="s">
        <v>80057</v>
      </c>
    </row>
    <row r="17714" spans="54:54" x14ac:dyDescent="0.3">
      <c r="BB17714" t="s">
        <v>80058</v>
      </c>
    </row>
    <row r="17715" spans="54:54" x14ac:dyDescent="0.3">
      <c r="BB17715" t="s">
        <v>80059</v>
      </c>
    </row>
    <row r="17716" spans="54:54" x14ac:dyDescent="0.3">
      <c r="BB17716" t="s">
        <v>80060</v>
      </c>
    </row>
    <row r="17717" spans="54:54" x14ac:dyDescent="0.3">
      <c r="BB17717" t="s">
        <v>80061</v>
      </c>
    </row>
    <row r="17718" spans="54:54" x14ac:dyDescent="0.3">
      <c r="BB17718" t="s">
        <v>80062</v>
      </c>
    </row>
    <row r="17719" spans="54:54" x14ac:dyDescent="0.3">
      <c r="BB17719" t="s">
        <v>80063</v>
      </c>
    </row>
    <row r="17720" spans="54:54" x14ac:dyDescent="0.3">
      <c r="BB17720" t="s">
        <v>80064</v>
      </c>
    </row>
    <row r="17721" spans="54:54" x14ac:dyDescent="0.3">
      <c r="BB17721" t="s">
        <v>80065</v>
      </c>
    </row>
    <row r="17722" spans="54:54" x14ac:dyDescent="0.3">
      <c r="BB17722" t="s">
        <v>80066</v>
      </c>
    </row>
    <row r="17723" spans="54:54" x14ac:dyDescent="0.3">
      <c r="BB17723" t="s">
        <v>80067</v>
      </c>
    </row>
    <row r="17724" spans="54:54" x14ac:dyDescent="0.3">
      <c r="BB17724" t="s">
        <v>80068</v>
      </c>
    </row>
    <row r="17725" spans="54:54" x14ac:dyDescent="0.3">
      <c r="BB17725" t="s">
        <v>80069</v>
      </c>
    </row>
    <row r="17726" spans="54:54" x14ac:dyDescent="0.3">
      <c r="BB17726" t="s">
        <v>80070</v>
      </c>
    </row>
    <row r="17727" spans="54:54" x14ac:dyDescent="0.3">
      <c r="BB17727" t="s">
        <v>80071</v>
      </c>
    </row>
    <row r="17728" spans="54:54" x14ac:dyDescent="0.3">
      <c r="BB17728" t="s">
        <v>80072</v>
      </c>
    </row>
    <row r="17729" spans="54:54" x14ac:dyDescent="0.3">
      <c r="BB17729" t="s">
        <v>80073</v>
      </c>
    </row>
    <row r="17730" spans="54:54" x14ac:dyDescent="0.3">
      <c r="BB17730" t="s">
        <v>80074</v>
      </c>
    </row>
    <row r="17731" spans="54:54" x14ac:dyDescent="0.3">
      <c r="BB17731" t="s">
        <v>80075</v>
      </c>
    </row>
    <row r="17732" spans="54:54" x14ac:dyDescent="0.3">
      <c r="BB17732" t="s">
        <v>80076</v>
      </c>
    </row>
    <row r="17733" spans="54:54" x14ac:dyDescent="0.3">
      <c r="BB17733" t="s">
        <v>80077</v>
      </c>
    </row>
    <row r="17734" spans="54:54" x14ac:dyDescent="0.3">
      <c r="BB17734" t="s">
        <v>80078</v>
      </c>
    </row>
    <row r="17735" spans="54:54" x14ac:dyDescent="0.3">
      <c r="BB17735" t="s">
        <v>80079</v>
      </c>
    </row>
    <row r="17736" spans="54:54" x14ac:dyDescent="0.3">
      <c r="BB17736" t="s">
        <v>80080</v>
      </c>
    </row>
    <row r="17737" spans="54:54" x14ac:dyDescent="0.3">
      <c r="BB17737" t="s">
        <v>80081</v>
      </c>
    </row>
    <row r="17738" spans="54:54" x14ac:dyDescent="0.3">
      <c r="BB17738" t="s">
        <v>80082</v>
      </c>
    </row>
    <row r="17739" spans="54:54" x14ac:dyDescent="0.3">
      <c r="BB17739" t="s">
        <v>80083</v>
      </c>
    </row>
    <row r="17740" spans="54:54" x14ac:dyDescent="0.3">
      <c r="BB17740" t="s">
        <v>80084</v>
      </c>
    </row>
    <row r="17741" spans="54:54" x14ac:dyDescent="0.3">
      <c r="BB17741" t="s">
        <v>80085</v>
      </c>
    </row>
    <row r="17742" spans="54:54" x14ac:dyDescent="0.3">
      <c r="BB17742" t="s">
        <v>80086</v>
      </c>
    </row>
    <row r="17743" spans="54:54" x14ac:dyDescent="0.3">
      <c r="BB17743" t="s">
        <v>80087</v>
      </c>
    </row>
    <row r="17744" spans="54:54" x14ac:dyDescent="0.3">
      <c r="BB17744" t="s">
        <v>80088</v>
      </c>
    </row>
    <row r="17745" spans="54:54" x14ac:dyDescent="0.3">
      <c r="BB17745" t="s">
        <v>80089</v>
      </c>
    </row>
    <row r="17746" spans="54:54" x14ac:dyDescent="0.3">
      <c r="BB17746" t="s">
        <v>80090</v>
      </c>
    </row>
    <row r="17747" spans="54:54" x14ac:dyDescent="0.3">
      <c r="BB17747" t="s">
        <v>80091</v>
      </c>
    </row>
    <row r="17748" spans="54:54" x14ac:dyDescent="0.3">
      <c r="BB17748" t="s">
        <v>80092</v>
      </c>
    </row>
    <row r="17749" spans="54:54" x14ac:dyDescent="0.3">
      <c r="BB17749" t="s">
        <v>80093</v>
      </c>
    </row>
    <row r="17750" spans="54:54" x14ac:dyDescent="0.3">
      <c r="BB17750" t="s">
        <v>80094</v>
      </c>
    </row>
    <row r="17751" spans="54:54" x14ac:dyDescent="0.3">
      <c r="BB17751" t="s">
        <v>80095</v>
      </c>
    </row>
    <row r="17752" spans="54:54" x14ac:dyDescent="0.3">
      <c r="BB17752" t="s">
        <v>80096</v>
      </c>
    </row>
    <row r="17753" spans="54:54" x14ac:dyDescent="0.3">
      <c r="BB17753" t="s">
        <v>80097</v>
      </c>
    </row>
    <row r="17754" spans="54:54" x14ac:dyDescent="0.3">
      <c r="BB17754" t="s">
        <v>80098</v>
      </c>
    </row>
    <row r="17755" spans="54:54" x14ac:dyDescent="0.3">
      <c r="BB17755" t="s">
        <v>80099</v>
      </c>
    </row>
    <row r="17756" spans="54:54" x14ac:dyDescent="0.3">
      <c r="BB17756" t="s">
        <v>80100</v>
      </c>
    </row>
    <row r="17757" spans="54:54" x14ac:dyDescent="0.3">
      <c r="BB17757" t="s">
        <v>80101</v>
      </c>
    </row>
    <row r="17758" spans="54:54" x14ac:dyDescent="0.3">
      <c r="BB17758" t="s">
        <v>80102</v>
      </c>
    </row>
    <row r="17759" spans="54:54" x14ac:dyDescent="0.3">
      <c r="BB17759" t="s">
        <v>80103</v>
      </c>
    </row>
    <row r="17760" spans="54:54" x14ac:dyDescent="0.3">
      <c r="BB17760" t="s">
        <v>80104</v>
      </c>
    </row>
    <row r="17761" spans="54:54" x14ac:dyDescent="0.3">
      <c r="BB17761" t="s">
        <v>80105</v>
      </c>
    </row>
    <row r="17762" spans="54:54" x14ac:dyDescent="0.3">
      <c r="BB17762" t="s">
        <v>80106</v>
      </c>
    </row>
    <row r="17763" spans="54:54" x14ac:dyDescent="0.3">
      <c r="BB17763" t="s">
        <v>80107</v>
      </c>
    </row>
    <row r="17764" spans="54:54" x14ac:dyDescent="0.3">
      <c r="BB17764" t="s">
        <v>80108</v>
      </c>
    </row>
    <row r="17765" spans="54:54" x14ac:dyDescent="0.3">
      <c r="BB17765" t="s">
        <v>80109</v>
      </c>
    </row>
    <row r="17766" spans="54:54" x14ac:dyDescent="0.3">
      <c r="BB17766" t="s">
        <v>80110</v>
      </c>
    </row>
    <row r="17767" spans="54:54" x14ac:dyDescent="0.3">
      <c r="BB17767" t="s">
        <v>80111</v>
      </c>
    </row>
    <row r="17768" spans="54:54" x14ac:dyDescent="0.3">
      <c r="BB17768" t="s">
        <v>80112</v>
      </c>
    </row>
    <row r="17769" spans="54:54" x14ac:dyDescent="0.3">
      <c r="BB17769" t="s">
        <v>80113</v>
      </c>
    </row>
    <row r="17770" spans="54:54" x14ac:dyDescent="0.3">
      <c r="BB17770" t="s">
        <v>80114</v>
      </c>
    </row>
    <row r="17771" spans="54:54" x14ac:dyDescent="0.3">
      <c r="BB17771" t="s">
        <v>80115</v>
      </c>
    </row>
    <row r="17772" spans="54:54" x14ac:dyDescent="0.3">
      <c r="BB17772" t="s">
        <v>80116</v>
      </c>
    </row>
    <row r="17773" spans="54:54" x14ac:dyDescent="0.3">
      <c r="BB17773" t="s">
        <v>80117</v>
      </c>
    </row>
    <row r="17774" spans="54:54" x14ac:dyDescent="0.3">
      <c r="BB17774" t="s">
        <v>80118</v>
      </c>
    </row>
    <row r="17775" spans="54:54" x14ac:dyDescent="0.3">
      <c r="BB17775" t="s">
        <v>80119</v>
      </c>
    </row>
    <row r="17776" spans="54:54" x14ac:dyDescent="0.3">
      <c r="BB17776" t="s">
        <v>80120</v>
      </c>
    </row>
    <row r="17777" spans="54:54" x14ac:dyDescent="0.3">
      <c r="BB17777" t="s">
        <v>80121</v>
      </c>
    </row>
    <row r="17778" spans="54:54" x14ac:dyDescent="0.3">
      <c r="BB17778" t="s">
        <v>80122</v>
      </c>
    </row>
    <row r="17779" spans="54:54" x14ac:dyDescent="0.3">
      <c r="BB17779" t="s">
        <v>80123</v>
      </c>
    </row>
    <row r="17780" spans="54:54" x14ac:dyDescent="0.3">
      <c r="BB17780" t="s">
        <v>80124</v>
      </c>
    </row>
    <row r="17781" spans="54:54" x14ac:dyDescent="0.3">
      <c r="BB17781" t="s">
        <v>50070</v>
      </c>
    </row>
    <row r="17782" spans="54:54" x14ac:dyDescent="0.3">
      <c r="BB17782" t="s">
        <v>80125</v>
      </c>
    </row>
    <row r="17783" spans="54:54" x14ac:dyDescent="0.3">
      <c r="BB17783" t="s">
        <v>80126</v>
      </c>
    </row>
    <row r="17784" spans="54:54" x14ac:dyDescent="0.3">
      <c r="BB17784" t="s">
        <v>80127</v>
      </c>
    </row>
    <row r="17785" spans="54:54" x14ac:dyDescent="0.3">
      <c r="BB17785" t="s">
        <v>80128</v>
      </c>
    </row>
    <row r="17786" spans="54:54" x14ac:dyDescent="0.3">
      <c r="BB17786" t="s">
        <v>80129</v>
      </c>
    </row>
    <row r="17787" spans="54:54" x14ac:dyDescent="0.3">
      <c r="BB17787" t="s">
        <v>80130</v>
      </c>
    </row>
    <row r="17788" spans="54:54" x14ac:dyDescent="0.3">
      <c r="BB17788" t="s">
        <v>80131</v>
      </c>
    </row>
    <row r="17789" spans="54:54" x14ac:dyDescent="0.3">
      <c r="BB17789" t="s">
        <v>80132</v>
      </c>
    </row>
    <row r="17790" spans="54:54" x14ac:dyDescent="0.3">
      <c r="BB17790" t="s">
        <v>80133</v>
      </c>
    </row>
    <row r="17791" spans="54:54" x14ac:dyDescent="0.3">
      <c r="BB17791" t="s">
        <v>80134</v>
      </c>
    </row>
    <row r="17792" spans="54:54" x14ac:dyDescent="0.3">
      <c r="BB17792" t="s">
        <v>80135</v>
      </c>
    </row>
    <row r="17793" spans="54:54" x14ac:dyDescent="0.3">
      <c r="BB17793" t="s">
        <v>80136</v>
      </c>
    </row>
    <row r="17794" spans="54:54" x14ac:dyDescent="0.3">
      <c r="BB17794" t="s">
        <v>80137</v>
      </c>
    </row>
    <row r="17795" spans="54:54" x14ac:dyDescent="0.3">
      <c r="BB17795" t="s">
        <v>80138</v>
      </c>
    </row>
    <row r="17796" spans="54:54" x14ac:dyDescent="0.3">
      <c r="BB17796" t="s">
        <v>80139</v>
      </c>
    </row>
    <row r="17797" spans="54:54" x14ac:dyDescent="0.3">
      <c r="BB17797" t="s">
        <v>80140</v>
      </c>
    </row>
    <row r="17798" spans="54:54" x14ac:dyDescent="0.3">
      <c r="BB17798" t="s">
        <v>80141</v>
      </c>
    </row>
    <row r="17799" spans="54:54" x14ac:dyDescent="0.3">
      <c r="BB17799" t="s">
        <v>80142</v>
      </c>
    </row>
    <row r="17800" spans="54:54" x14ac:dyDescent="0.3">
      <c r="BB17800" t="s">
        <v>80143</v>
      </c>
    </row>
    <row r="17801" spans="54:54" x14ac:dyDescent="0.3">
      <c r="BB17801" t="s">
        <v>23257</v>
      </c>
    </row>
    <row r="17802" spans="54:54" x14ac:dyDescent="0.3">
      <c r="BB17802" t="s">
        <v>80144</v>
      </c>
    </row>
    <row r="17803" spans="54:54" x14ac:dyDescent="0.3">
      <c r="BB17803" t="s">
        <v>80145</v>
      </c>
    </row>
    <row r="17804" spans="54:54" x14ac:dyDescent="0.3">
      <c r="BB17804" t="s">
        <v>80146</v>
      </c>
    </row>
    <row r="17805" spans="54:54" x14ac:dyDescent="0.3">
      <c r="BB17805" t="s">
        <v>80147</v>
      </c>
    </row>
    <row r="17806" spans="54:54" x14ac:dyDescent="0.3">
      <c r="BB17806" t="s">
        <v>80148</v>
      </c>
    </row>
    <row r="17807" spans="54:54" x14ac:dyDescent="0.3">
      <c r="BB17807" t="s">
        <v>80149</v>
      </c>
    </row>
    <row r="17808" spans="54:54" x14ac:dyDescent="0.3">
      <c r="BB17808" t="s">
        <v>80150</v>
      </c>
    </row>
    <row r="17809" spans="54:54" x14ac:dyDescent="0.3">
      <c r="BB17809" t="s">
        <v>80151</v>
      </c>
    </row>
    <row r="17810" spans="54:54" x14ac:dyDescent="0.3">
      <c r="BB17810" t="s">
        <v>80152</v>
      </c>
    </row>
    <row r="17811" spans="54:54" x14ac:dyDescent="0.3">
      <c r="BB17811" t="s">
        <v>80153</v>
      </c>
    </row>
    <row r="17812" spans="54:54" x14ac:dyDescent="0.3">
      <c r="BB17812" t="s">
        <v>80154</v>
      </c>
    </row>
    <row r="17813" spans="54:54" x14ac:dyDescent="0.3">
      <c r="BB17813" t="s">
        <v>80155</v>
      </c>
    </row>
    <row r="17814" spans="54:54" x14ac:dyDescent="0.3">
      <c r="BB17814" t="s">
        <v>80156</v>
      </c>
    </row>
    <row r="17815" spans="54:54" x14ac:dyDescent="0.3">
      <c r="BB17815" t="s">
        <v>80157</v>
      </c>
    </row>
    <row r="17816" spans="54:54" x14ac:dyDescent="0.3">
      <c r="BB17816" t="s">
        <v>80158</v>
      </c>
    </row>
    <row r="17817" spans="54:54" x14ac:dyDescent="0.3">
      <c r="BB17817" t="s">
        <v>80159</v>
      </c>
    </row>
    <row r="17818" spans="54:54" x14ac:dyDescent="0.3">
      <c r="BB17818" t="s">
        <v>80160</v>
      </c>
    </row>
    <row r="17819" spans="54:54" x14ac:dyDescent="0.3">
      <c r="BB17819" t="s">
        <v>80161</v>
      </c>
    </row>
    <row r="17820" spans="54:54" x14ac:dyDescent="0.3">
      <c r="BB17820" t="s">
        <v>80162</v>
      </c>
    </row>
    <row r="17821" spans="54:54" x14ac:dyDescent="0.3">
      <c r="BB17821" t="s">
        <v>80163</v>
      </c>
    </row>
    <row r="17822" spans="54:54" x14ac:dyDescent="0.3">
      <c r="BB17822" t="s">
        <v>80164</v>
      </c>
    </row>
    <row r="17823" spans="54:54" x14ac:dyDescent="0.3">
      <c r="BB17823" t="s">
        <v>80165</v>
      </c>
    </row>
    <row r="17824" spans="54:54" x14ac:dyDescent="0.3">
      <c r="BB17824" t="s">
        <v>80166</v>
      </c>
    </row>
    <row r="17825" spans="54:54" x14ac:dyDescent="0.3">
      <c r="BB17825" t="s">
        <v>80167</v>
      </c>
    </row>
    <row r="17826" spans="54:54" x14ac:dyDescent="0.3">
      <c r="BB17826" t="s">
        <v>80168</v>
      </c>
    </row>
    <row r="17827" spans="54:54" x14ac:dyDescent="0.3">
      <c r="BB17827" t="s">
        <v>80169</v>
      </c>
    </row>
    <row r="17828" spans="54:54" x14ac:dyDescent="0.3">
      <c r="BB17828" t="s">
        <v>80170</v>
      </c>
    </row>
    <row r="17829" spans="54:54" x14ac:dyDescent="0.3">
      <c r="BB17829" t="s">
        <v>80171</v>
      </c>
    </row>
    <row r="17830" spans="54:54" x14ac:dyDescent="0.3">
      <c r="BB17830" t="s">
        <v>80172</v>
      </c>
    </row>
    <row r="17831" spans="54:54" x14ac:dyDescent="0.3">
      <c r="BB17831" t="s">
        <v>80173</v>
      </c>
    </row>
    <row r="17832" spans="54:54" x14ac:dyDescent="0.3">
      <c r="BB17832" t="s">
        <v>80174</v>
      </c>
    </row>
    <row r="17833" spans="54:54" x14ac:dyDescent="0.3">
      <c r="BB17833" t="s">
        <v>80175</v>
      </c>
    </row>
    <row r="17834" spans="54:54" x14ac:dyDescent="0.3">
      <c r="BB17834" t="s">
        <v>80176</v>
      </c>
    </row>
    <row r="17835" spans="54:54" x14ac:dyDescent="0.3">
      <c r="BB17835" t="s">
        <v>80177</v>
      </c>
    </row>
    <row r="17836" spans="54:54" x14ac:dyDescent="0.3">
      <c r="BB17836" t="s">
        <v>80178</v>
      </c>
    </row>
    <row r="17837" spans="54:54" x14ac:dyDescent="0.3">
      <c r="BB17837" t="s">
        <v>80179</v>
      </c>
    </row>
    <row r="17838" spans="54:54" x14ac:dyDescent="0.3">
      <c r="BB17838" t="s">
        <v>80180</v>
      </c>
    </row>
    <row r="17839" spans="54:54" x14ac:dyDescent="0.3">
      <c r="BB17839" t="s">
        <v>80181</v>
      </c>
    </row>
    <row r="17840" spans="54:54" x14ac:dyDescent="0.3">
      <c r="BB17840" t="s">
        <v>80182</v>
      </c>
    </row>
    <row r="17841" spans="54:54" x14ac:dyDescent="0.3">
      <c r="BB17841" t="s">
        <v>80183</v>
      </c>
    </row>
    <row r="17842" spans="54:54" x14ac:dyDescent="0.3">
      <c r="BB17842" t="s">
        <v>80184</v>
      </c>
    </row>
    <row r="17843" spans="54:54" x14ac:dyDescent="0.3">
      <c r="BB17843" t="s">
        <v>80185</v>
      </c>
    </row>
    <row r="17844" spans="54:54" x14ac:dyDescent="0.3">
      <c r="BB17844" t="s">
        <v>80186</v>
      </c>
    </row>
    <row r="17845" spans="54:54" x14ac:dyDescent="0.3">
      <c r="BB17845" t="s">
        <v>80187</v>
      </c>
    </row>
    <row r="17846" spans="54:54" x14ac:dyDescent="0.3">
      <c r="BB17846" t="s">
        <v>80188</v>
      </c>
    </row>
    <row r="17847" spans="54:54" x14ac:dyDescent="0.3">
      <c r="BB17847" t="s">
        <v>80189</v>
      </c>
    </row>
    <row r="17848" spans="54:54" x14ac:dyDescent="0.3">
      <c r="BB17848" t="s">
        <v>80190</v>
      </c>
    </row>
    <row r="17849" spans="54:54" x14ac:dyDescent="0.3">
      <c r="BB17849" t="s">
        <v>80191</v>
      </c>
    </row>
    <row r="17850" spans="54:54" x14ac:dyDescent="0.3">
      <c r="BB17850" t="s">
        <v>80192</v>
      </c>
    </row>
    <row r="17851" spans="54:54" x14ac:dyDescent="0.3">
      <c r="BB17851" t="s">
        <v>80193</v>
      </c>
    </row>
    <row r="17852" spans="54:54" x14ac:dyDescent="0.3">
      <c r="BB17852" t="s">
        <v>80194</v>
      </c>
    </row>
    <row r="17853" spans="54:54" x14ac:dyDescent="0.3">
      <c r="BB17853" t="s">
        <v>80195</v>
      </c>
    </row>
    <row r="17854" spans="54:54" x14ac:dyDescent="0.3">
      <c r="BB17854" t="s">
        <v>80196</v>
      </c>
    </row>
    <row r="17855" spans="54:54" x14ac:dyDescent="0.3">
      <c r="BB17855" t="s">
        <v>80197</v>
      </c>
    </row>
    <row r="17856" spans="54:54" x14ac:dyDescent="0.3">
      <c r="BB17856" t="s">
        <v>80198</v>
      </c>
    </row>
    <row r="17857" spans="54:54" x14ac:dyDescent="0.3">
      <c r="BB17857" t="s">
        <v>80199</v>
      </c>
    </row>
    <row r="17858" spans="54:54" x14ac:dyDescent="0.3">
      <c r="BB17858" t="s">
        <v>80200</v>
      </c>
    </row>
    <row r="17859" spans="54:54" x14ac:dyDescent="0.3">
      <c r="BB17859" t="s">
        <v>80201</v>
      </c>
    </row>
    <row r="17860" spans="54:54" x14ac:dyDescent="0.3">
      <c r="BB17860" t="s">
        <v>80202</v>
      </c>
    </row>
    <row r="17861" spans="54:54" x14ac:dyDescent="0.3">
      <c r="BB17861" t="s">
        <v>80203</v>
      </c>
    </row>
    <row r="17862" spans="54:54" x14ac:dyDescent="0.3">
      <c r="BB17862" t="s">
        <v>80204</v>
      </c>
    </row>
    <row r="17863" spans="54:54" x14ac:dyDescent="0.3">
      <c r="BB17863" t="s">
        <v>80205</v>
      </c>
    </row>
    <row r="17864" spans="54:54" x14ac:dyDescent="0.3">
      <c r="BB17864" t="s">
        <v>80206</v>
      </c>
    </row>
    <row r="17865" spans="54:54" x14ac:dyDescent="0.3">
      <c r="BB17865" t="s">
        <v>4428</v>
      </c>
    </row>
    <row r="17866" spans="54:54" x14ac:dyDescent="0.3">
      <c r="BB17866" t="s">
        <v>80207</v>
      </c>
    </row>
    <row r="17867" spans="54:54" x14ac:dyDescent="0.3">
      <c r="BB17867" t="s">
        <v>80208</v>
      </c>
    </row>
    <row r="17868" spans="54:54" x14ac:dyDescent="0.3">
      <c r="BB17868" t="s">
        <v>80209</v>
      </c>
    </row>
    <row r="17869" spans="54:54" x14ac:dyDescent="0.3">
      <c r="BB17869" t="s">
        <v>80210</v>
      </c>
    </row>
    <row r="17870" spans="54:54" x14ac:dyDescent="0.3">
      <c r="BB17870" t="s">
        <v>80211</v>
      </c>
    </row>
    <row r="17871" spans="54:54" x14ac:dyDescent="0.3">
      <c r="BB17871" t="s">
        <v>80212</v>
      </c>
    </row>
    <row r="17872" spans="54:54" x14ac:dyDescent="0.3">
      <c r="BB17872" t="s">
        <v>80213</v>
      </c>
    </row>
    <row r="17873" spans="54:54" x14ac:dyDescent="0.3">
      <c r="BB17873" t="s">
        <v>80214</v>
      </c>
    </row>
    <row r="17874" spans="54:54" x14ac:dyDescent="0.3">
      <c r="BB17874" t="s">
        <v>80215</v>
      </c>
    </row>
    <row r="17875" spans="54:54" x14ac:dyDescent="0.3">
      <c r="BB17875" t="s">
        <v>80216</v>
      </c>
    </row>
    <row r="17876" spans="54:54" x14ac:dyDescent="0.3">
      <c r="BB17876" t="s">
        <v>80217</v>
      </c>
    </row>
    <row r="17877" spans="54:54" x14ac:dyDescent="0.3">
      <c r="BB17877" t="s">
        <v>80218</v>
      </c>
    </row>
    <row r="17878" spans="54:54" x14ac:dyDescent="0.3">
      <c r="BB17878" t="s">
        <v>80219</v>
      </c>
    </row>
    <row r="17879" spans="54:54" x14ac:dyDescent="0.3">
      <c r="BB17879" t="s">
        <v>80220</v>
      </c>
    </row>
    <row r="17880" spans="54:54" x14ac:dyDescent="0.3">
      <c r="BB17880" t="s">
        <v>80221</v>
      </c>
    </row>
    <row r="17881" spans="54:54" x14ac:dyDescent="0.3">
      <c r="BB17881" t="s">
        <v>80222</v>
      </c>
    </row>
    <row r="17882" spans="54:54" x14ac:dyDescent="0.3">
      <c r="BB17882" t="s">
        <v>80223</v>
      </c>
    </row>
    <row r="17883" spans="54:54" x14ac:dyDescent="0.3">
      <c r="BB17883" t="s">
        <v>80224</v>
      </c>
    </row>
    <row r="17884" spans="54:54" x14ac:dyDescent="0.3">
      <c r="BB17884" t="s">
        <v>80225</v>
      </c>
    </row>
    <row r="17885" spans="54:54" x14ac:dyDescent="0.3">
      <c r="BB17885" t="s">
        <v>80226</v>
      </c>
    </row>
    <row r="17886" spans="54:54" x14ac:dyDescent="0.3">
      <c r="BB17886" t="s">
        <v>80227</v>
      </c>
    </row>
    <row r="17887" spans="54:54" x14ac:dyDescent="0.3">
      <c r="BB17887" t="s">
        <v>80228</v>
      </c>
    </row>
    <row r="17888" spans="54:54" x14ac:dyDescent="0.3">
      <c r="BB17888" t="s">
        <v>80229</v>
      </c>
    </row>
    <row r="17889" spans="54:54" x14ac:dyDescent="0.3">
      <c r="BB17889" t="s">
        <v>80230</v>
      </c>
    </row>
    <row r="17890" spans="54:54" x14ac:dyDescent="0.3">
      <c r="BB17890" t="s">
        <v>80231</v>
      </c>
    </row>
    <row r="17891" spans="54:54" x14ac:dyDescent="0.3">
      <c r="BB17891" t="s">
        <v>80232</v>
      </c>
    </row>
    <row r="17892" spans="54:54" x14ac:dyDescent="0.3">
      <c r="BB17892" t="s">
        <v>80233</v>
      </c>
    </row>
    <row r="17893" spans="54:54" x14ac:dyDescent="0.3">
      <c r="BB17893" t="s">
        <v>80234</v>
      </c>
    </row>
    <row r="17894" spans="54:54" x14ac:dyDescent="0.3">
      <c r="BB17894" t="s">
        <v>80235</v>
      </c>
    </row>
    <row r="17895" spans="54:54" x14ac:dyDescent="0.3">
      <c r="BB17895" t="s">
        <v>80236</v>
      </c>
    </row>
    <row r="17896" spans="54:54" x14ac:dyDescent="0.3">
      <c r="BB17896" t="s">
        <v>80237</v>
      </c>
    </row>
    <row r="17897" spans="54:54" x14ac:dyDescent="0.3">
      <c r="BB17897" t="s">
        <v>80238</v>
      </c>
    </row>
    <row r="17898" spans="54:54" x14ac:dyDescent="0.3">
      <c r="BB17898" t="s">
        <v>80239</v>
      </c>
    </row>
    <row r="17899" spans="54:54" x14ac:dyDescent="0.3">
      <c r="BB17899" t="s">
        <v>80240</v>
      </c>
    </row>
    <row r="17900" spans="54:54" x14ac:dyDescent="0.3">
      <c r="BB17900" t="s">
        <v>80241</v>
      </c>
    </row>
    <row r="17901" spans="54:54" x14ac:dyDescent="0.3">
      <c r="BB17901" t="s">
        <v>80242</v>
      </c>
    </row>
    <row r="17902" spans="54:54" x14ac:dyDescent="0.3">
      <c r="BB17902" t="s">
        <v>80243</v>
      </c>
    </row>
    <row r="17903" spans="54:54" x14ac:dyDescent="0.3">
      <c r="BB17903" t="s">
        <v>80244</v>
      </c>
    </row>
    <row r="17904" spans="54:54" x14ac:dyDescent="0.3">
      <c r="BB17904" t="s">
        <v>80245</v>
      </c>
    </row>
    <row r="17905" spans="54:54" x14ac:dyDescent="0.3">
      <c r="BB17905" t="s">
        <v>80246</v>
      </c>
    </row>
    <row r="17906" spans="54:54" x14ac:dyDescent="0.3">
      <c r="BB17906" t="s">
        <v>80247</v>
      </c>
    </row>
    <row r="17907" spans="54:54" x14ac:dyDescent="0.3">
      <c r="BB17907" t="s">
        <v>80248</v>
      </c>
    </row>
    <row r="17908" spans="54:54" x14ac:dyDescent="0.3">
      <c r="BB17908" t="s">
        <v>80249</v>
      </c>
    </row>
    <row r="17909" spans="54:54" x14ac:dyDescent="0.3">
      <c r="BB17909" t="s">
        <v>80250</v>
      </c>
    </row>
    <row r="17910" spans="54:54" x14ac:dyDescent="0.3">
      <c r="BB17910" t="s">
        <v>80251</v>
      </c>
    </row>
    <row r="17911" spans="54:54" x14ac:dyDescent="0.3">
      <c r="BB17911" t="s">
        <v>80252</v>
      </c>
    </row>
    <row r="17912" spans="54:54" x14ac:dyDescent="0.3">
      <c r="BB17912" t="s">
        <v>80253</v>
      </c>
    </row>
    <row r="17913" spans="54:54" x14ac:dyDescent="0.3">
      <c r="BB17913" t="s">
        <v>80254</v>
      </c>
    </row>
    <row r="17914" spans="54:54" x14ac:dyDescent="0.3">
      <c r="BB17914" t="s">
        <v>80255</v>
      </c>
    </row>
    <row r="17915" spans="54:54" x14ac:dyDescent="0.3">
      <c r="BB17915" t="s">
        <v>80256</v>
      </c>
    </row>
    <row r="17916" spans="54:54" x14ac:dyDescent="0.3">
      <c r="BB17916" t="s">
        <v>80257</v>
      </c>
    </row>
    <row r="17917" spans="54:54" x14ac:dyDescent="0.3">
      <c r="BB17917" t="s">
        <v>80258</v>
      </c>
    </row>
    <row r="17918" spans="54:54" x14ac:dyDescent="0.3">
      <c r="BB17918" t="s">
        <v>23320</v>
      </c>
    </row>
    <row r="17919" spans="54:54" x14ac:dyDescent="0.3">
      <c r="BB17919" t="s">
        <v>80259</v>
      </c>
    </row>
    <row r="17920" spans="54:54" x14ac:dyDescent="0.3">
      <c r="BB17920" t="s">
        <v>80260</v>
      </c>
    </row>
    <row r="17921" spans="54:54" x14ac:dyDescent="0.3">
      <c r="BB17921" t="s">
        <v>80261</v>
      </c>
    </row>
    <row r="17922" spans="54:54" x14ac:dyDescent="0.3">
      <c r="BB17922" t="s">
        <v>80262</v>
      </c>
    </row>
    <row r="17923" spans="54:54" x14ac:dyDescent="0.3">
      <c r="BB17923" t="s">
        <v>80263</v>
      </c>
    </row>
    <row r="17924" spans="54:54" x14ac:dyDescent="0.3">
      <c r="BB17924" t="s">
        <v>80264</v>
      </c>
    </row>
    <row r="17925" spans="54:54" x14ac:dyDescent="0.3">
      <c r="BB17925" t="s">
        <v>80265</v>
      </c>
    </row>
    <row r="17926" spans="54:54" x14ac:dyDescent="0.3">
      <c r="BB17926" t="s">
        <v>80266</v>
      </c>
    </row>
    <row r="17927" spans="54:54" x14ac:dyDescent="0.3">
      <c r="BB17927" t="s">
        <v>80267</v>
      </c>
    </row>
    <row r="17928" spans="54:54" x14ac:dyDescent="0.3">
      <c r="BB17928" t="s">
        <v>80268</v>
      </c>
    </row>
    <row r="17929" spans="54:54" x14ac:dyDescent="0.3">
      <c r="BB17929" t="s">
        <v>80269</v>
      </c>
    </row>
    <row r="17930" spans="54:54" x14ac:dyDescent="0.3">
      <c r="BB17930" t="s">
        <v>80270</v>
      </c>
    </row>
    <row r="17931" spans="54:54" x14ac:dyDescent="0.3">
      <c r="BB17931" t="s">
        <v>80271</v>
      </c>
    </row>
    <row r="17932" spans="54:54" x14ac:dyDescent="0.3">
      <c r="BB17932" t="s">
        <v>80272</v>
      </c>
    </row>
    <row r="17933" spans="54:54" x14ac:dyDescent="0.3">
      <c r="BB17933" t="s">
        <v>80273</v>
      </c>
    </row>
    <row r="17934" spans="54:54" x14ac:dyDescent="0.3">
      <c r="BB17934" t="s">
        <v>80274</v>
      </c>
    </row>
    <row r="17935" spans="54:54" x14ac:dyDescent="0.3">
      <c r="BB17935" t="s">
        <v>80275</v>
      </c>
    </row>
    <row r="17936" spans="54:54" x14ac:dyDescent="0.3">
      <c r="BB17936" t="s">
        <v>80276</v>
      </c>
    </row>
    <row r="17937" spans="54:54" x14ac:dyDescent="0.3">
      <c r="BB17937" t="s">
        <v>80277</v>
      </c>
    </row>
    <row r="17938" spans="54:54" x14ac:dyDescent="0.3">
      <c r="BB17938" t="s">
        <v>80278</v>
      </c>
    </row>
    <row r="17939" spans="54:54" x14ac:dyDescent="0.3">
      <c r="BB17939" t="s">
        <v>80279</v>
      </c>
    </row>
    <row r="17940" spans="54:54" x14ac:dyDescent="0.3">
      <c r="BB17940" t="s">
        <v>80280</v>
      </c>
    </row>
    <row r="17941" spans="54:54" x14ac:dyDescent="0.3">
      <c r="BB17941" t="s">
        <v>80281</v>
      </c>
    </row>
    <row r="17942" spans="54:54" x14ac:dyDescent="0.3">
      <c r="BB17942" t="s">
        <v>80282</v>
      </c>
    </row>
    <row r="17943" spans="54:54" x14ac:dyDescent="0.3">
      <c r="BB17943" t="s">
        <v>80283</v>
      </c>
    </row>
    <row r="17944" spans="54:54" x14ac:dyDescent="0.3">
      <c r="BB17944" t="s">
        <v>80284</v>
      </c>
    </row>
    <row r="17945" spans="54:54" x14ac:dyDescent="0.3">
      <c r="BB17945" t="s">
        <v>80285</v>
      </c>
    </row>
    <row r="17946" spans="54:54" x14ac:dyDescent="0.3">
      <c r="BB17946" t="s">
        <v>80286</v>
      </c>
    </row>
    <row r="17947" spans="54:54" x14ac:dyDescent="0.3">
      <c r="BB17947" t="s">
        <v>80287</v>
      </c>
    </row>
    <row r="17948" spans="54:54" x14ac:dyDescent="0.3">
      <c r="BB17948" t="s">
        <v>80288</v>
      </c>
    </row>
    <row r="17949" spans="54:54" x14ac:dyDescent="0.3">
      <c r="BB17949" t="s">
        <v>80289</v>
      </c>
    </row>
    <row r="17950" spans="54:54" x14ac:dyDescent="0.3">
      <c r="BB17950" t="s">
        <v>80290</v>
      </c>
    </row>
    <row r="17951" spans="54:54" x14ac:dyDescent="0.3">
      <c r="BB17951" t="s">
        <v>80291</v>
      </c>
    </row>
    <row r="17952" spans="54:54" x14ac:dyDescent="0.3">
      <c r="BB17952" t="s">
        <v>80292</v>
      </c>
    </row>
    <row r="17953" spans="54:54" x14ac:dyDescent="0.3">
      <c r="BB17953" t="s">
        <v>80293</v>
      </c>
    </row>
    <row r="17954" spans="54:54" x14ac:dyDescent="0.3">
      <c r="BB17954" t="s">
        <v>80294</v>
      </c>
    </row>
    <row r="17955" spans="54:54" x14ac:dyDescent="0.3">
      <c r="BB17955" t="s">
        <v>80295</v>
      </c>
    </row>
    <row r="17956" spans="54:54" x14ac:dyDescent="0.3">
      <c r="BB17956" t="s">
        <v>80296</v>
      </c>
    </row>
    <row r="17957" spans="54:54" x14ac:dyDescent="0.3">
      <c r="BB17957" t="s">
        <v>80297</v>
      </c>
    </row>
    <row r="17958" spans="54:54" x14ac:dyDescent="0.3">
      <c r="BB17958" t="s">
        <v>80298</v>
      </c>
    </row>
    <row r="17959" spans="54:54" x14ac:dyDescent="0.3">
      <c r="BB17959" t="s">
        <v>80299</v>
      </c>
    </row>
    <row r="17960" spans="54:54" x14ac:dyDescent="0.3">
      <c r="BB17960" t="s">
        <v>80300</v>
      </c>
    </row>
    <row r="17961" spans="54:54" x14ac:dyDescent="0.3">
      <c r="BB17961" t="s">
        <v>80301</v>
      </c>
    </row>
    <row r="17962" spans="54:54" x14ac:dyDescent="0.3">
      <c r="BB17962" t="s">
        <v>80302</v>
      </c>
    </row>
    <row r="17963" spans="54:54" x14ac:dyDescent="0.3">
      <c r="BB17963" t="s">
        <v>80303</v>
      </c>
    </row>
    <row r="17964" spans="54:54" x14ac:dyDescent="0.3">
      <c r="BB17964" t="s">
        <v>80304</v>
      </c>
    </row>
    <row r="17965" spans="54:54" x14ac:dyDescent="0.3">
      <c r="BB17965" t="s">
        <v>80305</v>
      </c>
    </row>
    <row r="17966" spans="54:54" x14ac:dyDescent="0.3">
      <c r="BB17966" t="s">
        <v>80306</v>
      </c>
    </row>
    <row r="17967" spans="54:54" x14ac:dyDescent="0.3">
      <c r="BB17967" t="s">
        <v>80307</v>
      </c>
    </row>
    <row r="17968" spans="54:54" x14ac:dyDescent="0.3">
      <c r="BB17968" t="s">
        <v>80308</v>
      </c>
    </row>
    <row r="17969" spans="54:54" x14ac:dyDescent="0.3">
      <c r="BB17969" t="s">
        <v>80309</v>
      </c>
    </row>
    <row r="17970" spans="54:54" x14ac:dyDescent="0.3">
      <c r="BB17970" t="s">
        <v>80310</v>
      </c>
    </row>
    <row r="17971" spans="54:54" x14ac:dyDescent="0.3">
      <c r="BB17971" t="s">
        <v>80311</v>
      </c>
    </row>
    <row r="17972" spans="54:54" x14ac:dyDescent="0.3">
      <c r="BB17972" t="s">
        <v>80312</v>
      </c>
    </row>
    <row r="17973" spans="54:54" x14ac:dyDescent="0.3">
      <c r="BB17973" t="s">
        <v>80313</v>
      </c>
    </row>
    <row r="17974" spans="54:54" x14ac:dyDescent="0.3">
      <c r="BB17974" t="s">
        <v>80314</v>
      </c>
    </row>
    <row r="17975" spans="54:54" x14ac:dyDescent="0.3">
      <c r="BB17975" t="s">
        <v>80315</v>
      </c>
    </row>
    <row r="17976" spans="54:54" x14ac:dyDescent="0.3">
      <c r="BB17976" t="s">
        <v>80316</v>
      </c>
    </row>
    <row r="17977" spans="54:54" x14ac:dyDescent="0.3">
      <c r="BB17977" t="s">
        <v>80317</v>
      </c>
    </row>
    <row r="17978" spans="54:54" x14ac:dyDescent="0.3">
      <c r="BB17978" t="s">
        <v>80318</v>
      </c>
    </row>
    <row r="17979" spans="54:54" x14ac:dyDescent="0.3">
      <c r="BB17979" t="s">
        <v>80319</v>
      </c>
    </row>
    <row r="17980" spans="54:54" x14ac:dyDescent="0.3">
      <c r="BB17980" t="s">
        <v>50348</v>
      </c>
    </row>
    <row r="17981" spans="54:54" x14ac:dyDescent="0.3">
      <c r="BB17981" t="s">
        <v>80320</v>
      </c>
    </row>
    <row r="17982" spans="54:54" x14ac:dyDescent="0.3">
      <c r="BB17982" t="s">
        <v>80321</v>
      </c>
    </row>
    <row r="17983" spans="54:54" x14ac:dyDescent="0.3">
      <c r="BB17983" t="s">
        <v>80322</v>
      </c>
    </row>
    <row r="17984" spans="54:54" x14ac:dyDescent="0.3">
      <c r="BB17984" t="s">
        <v>80323</v>
      </c>
    </row>
    <row r="17985" spans="54:54" x14ac:dyDescent="0.3">
      <c r="BB17985" t="s">
        <v>80324</v>
      </c>
    </row>
    <row r="17986" spans="54:54" x14ac:dyDescent="0.3">
      <c r="BB17986" t="s">
        <v>80325</v>
      </c>
    </row>
    <row r="17987" spans="54:54" x14ac:dyDescent="0.3">
      <c r="BB17987" t="s">
        <v>80326</v>
      </c>
    </row>
    <row r="17988" spans="54:54" x14ac:dyDescent="0.3">
      <c r="BB17988" t="s">
        <v>80327</v>
      </c>
    </row>
    <row r="17989" spans="54:54" x14ac:dyDescent="0.3">
      <c r="BB17989" t="s">
        <v>80328</v>
      </c>
    </row>
    <row r="17990" spans="54:54" x14ac:dyDescent="0.3">
      <c r="BB17990" t="s">
        <v>80329</v>
      </c>
    </row>
    <row r="17991" spans="54:54" x14ac:dyDescent="0.3">
      <c r="BB17991" t="s">
        <v>80330</v>
      </c>
    </row>
    <row r="17992" spans="54:54" x14ac:dyDescent="0.3">
      <c r="BB17992" t="s">
        <v>80331</v>
      </c>
    </row>
    <row r="17993" spans="54:54" x14ac:dyDescent="0.3">
      <c r="BB17993" t="s">
        <v>80332</v>
      </c>
    </row>
    <row r="17994" spans="54:54" x14ac:dyDescent="0.3">
      <c r="BB17994" t="s">
        <v>80333</v>
      </c>
    </row>
    <row r="17995" spans="54:54" x14ac:dyDescent="0.3">
      <c r="BB17995" t="s">
        <v>80334</v>
      </c>
    </row>
    <row r="17996" spans="54:54" x14ac:dyDescent="0.3">
      <c r="BB17996" t="s">
        <v>80335</v>
      </c>
    </row>
    <row r="17997" spans="54:54" x14ac:dyDescent="0.3">
      <c r="BB17997" t="s">
        <v>80336</v>
      </c>
    </row>
    <row r="17998" spans="54:54" x14ac:dyDescent="0.3">
      <c r="BB17998" t="s">
        <v>80337</v>
      </c>
    </row>
    <row r="17999" spans="54:54" x14ac:dyDescent="0.3">
      <c r="BB17999" t="s">
        <v>80338</v>
      </c>
    </row>
    <row r="18000" spans="54:54" x14ac:dyDescent="0.3">
      <c r="BB18000" t="s">
        <v>80339</v>
      </c>
    </row>
    <row r="18001" spans="54:54" x14ac:dyDescent="0.3">
      <c r="BB18001" t="s">
        <v>80340</v>
      </c>
    </row>
    <row r="18002" spans="54:54" x14ac:dyDescent="0.3">
      <c r="BB18002" t="s">
        <v>80341</v>
      </c>
    </row>
    <row r="18003" spans="54:54" x14ac:dyDescent="0.3">
      <c r="BB18003" t="s">
        <v>80342</v>
      </c>
    </row>
    <row r="18004" spans="54:54" x14ac:dyDescent="0.3">
      <c r="BB18004" t="s">
        <v>80343</v>
      </c>
    </row>
    <row r="18005" spans="54:54" x14ac:dyDescent="0.3">
      <c r="BB18005" t="s">
        <v>80344</v>
      </c>
    </row>
    <row r="18006" spans="54:54" x14ac:dyDescent="0.3">
      <c r="BB18006" t="s">
        <v>80345</v>
      </c>
    </row>
    <row r="18007" spans="54:54" x14ac:dyDescent="0.3">
      <c r="BB18007" t="s">
        <v>80346</v>
      </c>
    </row>
    <row r="18008" spans="54:54" x14ac:dyDescent="0.3">
      <c r="BB18008" t="s">
        <v>80347</v>
      </c>
    </row>
    <row r="18009" spans="54:54" x14ac:dyDescent="0.3">
      <c r="BB18009" t="s">
        <v>80348</v>
      </c>
    </row>
    <row r="18010" spans="54:54" x14ac:dyDescent="0.3">
      <c r="BB18010" t="s">
        <v>80349</v>
      </c>
    </row>
    <row r="18011" spans="54:54" x14ac:dyDescent="0.3">
      <c r="BB18011" t="s">
        <v>80350</v>
      </c>
    </row>
    <row r="18012" spans="54:54" x14ac:dyDescent="0.3">
      <c r="BB18012" t="s">
        <v>80351</v>
      </c>
    </row>
    <row r="18013" spans="54:54" x14ac:dyDescent="0.3">
      <c r="BB18013" t="s">
        <v>80352</v>
      </c>
    </row>
    <row r="18014" spans="54:54" x14ac:dyDescent="0.3">
      <c r="BB18014" t="s">
        <v>80353</v>
      </c>
    </row>
    <row r="18015" spans="54:54" x14ac:dyDescent="0.3">
      <c r="BB18015" t="s">
        <v>80354</v>
      </c>
    </row>
    <row r="18016" spans="54:54" x14ac:dyDescent="0.3">
      <c r="BB18016" t="s">
        <v>80355</v>
      </c>
    </row>
    <row r="18017" spans="54:54" x14ac:dyDescent="0.3">
      <c r="BB18017" t="s">
        <v>80356</v>
      </c>
    </row>
    <row r="18018" spans="54:54" x14ac:dyDescent="0.3">
      <c r="BB18018" t="s">
        <v>80357</v>
      </c>
    </row>
    <row r="18019" spans="54:54" x14ac:dyDescent="0.3">
      <c r="BB18019" t="s">
        <v>80358</v>
      </c>
    </row>
    <row r="18020" spans="54:54" x14ac:dyDescent="0.3">
      <c r="BB18020" t="s">
        <v>80359</v>
      </c>
    </row>
    <row r="18021" spans="54:54" x14ac:dyDescent="0.3">
      <c r="BB18021" t="s">
        <v>80360</v>
      </c>
    </row>
    <row r="18022" spans="54:54" x14ac:dyDescent="0.3">
      <c r="BB18022" t="s">
        <v>80361</v>
      </c>
    </row>
    <row r="18023" spans="54:54" x14ac:dyDescent="0.3">
      <c r="BB18023" t="s">
        <v>80362</v>
      </c>
    </row>
    <row r="18024" spans="54:54" x14ac:dyDescent="0.3">
      <c r="BB18024" t="s">
        <v>80363</v>
      </c>
    </row>
    <row r="18025" spans="54:54" x14ac:dyDescent="0.3">
      <c r="BB18025" t="s">
        <v>80364</v>
      </c>
    </row>
    <row r="18026" spans="54:54" x14ac:dyDescent="0.3">
      <c r="BB18026" t="s">
        <v>80365</v>
      </c>
    </row>
    <row r="18027" spans="54:54" x14ac:dyDescent="0.3">
      <c r="BB18027" t="s">
        <v>80366</v>
      </c>
    </row>
    <row r="18028" spans="54:54" x14ac:dyDescent="0.3">
      <c r="BB18028" t="s">
        <v>80367</v>
      </c>
    </row>
    <row r="18029" spans="54:54" x14ac:dyDescent="0.3">
      <c r="BB18029" t="s">
        <v>80368</v>
      </c>
    </row>
    <row r="18030" spans="54:54" x14ac:dyDescent="0.3">
      <c r="BB18030" t="s">
        <v>80369</v>
      </c>
    </row>
    <row r="18031" spans="54:54" x14ac:dyDescent="0.3">
      <c r="BB18031" t="s">
        <v>80370</v>
      </c>
    </row>
    <row r="18032" spans="54:54" x14ac:dyDescent="0.3">
      <c r="BB18032" t="s">
        <v>80371</v>
      </c>
    </row>
    <row r="18033" spans="54:54" x14ac:dyDescent="0.3">
      <c r="BB18033" t="s">
        <v>80372</v>
      </c>
    </row>
    <row r="18034" spans="54:54" x14ac:dyDescent="0.3">
      <c r="BB18034" t="s">
        <v>80373</v>
      </c>
    </row>
    <row r="18035" spans="54:54" x14ac:dyDescent="0.3">
      <c r="BB18035" t="s">
        <v>80374</v>
      </c>
    </row>
    <row r="18036" spans="54:54" x14ac:dyDescent="0.3">
      <c r="BB18036" t="s">
        <v>80375</v>
      </c>
    </row>
    <row r="18037" spans="54:54" x14ac:dyDescent="0.3">
      <c r="BB18037" t="s">
        <v>80376</v>
      </c>
    </row>
    <row r="18038" spans="54:54" x14ac:dyDescent="0.3">
      <c r="BB18038" t="s">
        <v>80377</v>
      </c>
    </row>
    <row r="18039" spans="54:54" x14ac:dyDescent="0.3">
      <c r="BB18039" t="s">
        <v>80378</v>
      </c>
    </row>
    <row r="18040" spans="54:54" x14ac:dyDescent="0.3">
      <c r="BB18040" t="s">
        <v>80379</v>
      </c>
    </row>
    <row r="18041" spans="54:54" x14ac:dyDescent="0.3">
      <c r="BB18041" t="s">
        <v>80380</v>
      </c>
    </row>
    <row r="18042" spans="54:54" x14ac:dyDescent="0.3">
      <c r="BB18042" t="s">
        <v>80381</v>
      </c>
    </row>
    <row r="18043" spans="54:54" x14ac:dyDescent="0.3">
      <c r="BB18043" t="s">
        <v>1869</v>
      </c>
    </row>
    <row r="18044" spans="54:54" x14ac:dyDescent="0.3">
      <c r="BB18044" t="s">
        <v>80382</v>
      </c>
    </row>
    <row r="18045" spans="54:54" x14ac:dyDescent="0.3">
      <c r="BB18045" t="s">
        <v>80383</v>
      </c>
    </row>
    <row r="18046" spans="54:54" x14ac:dyDescent="0.3">
      <c r="BB18046" t="s">
        <v>80384</v>
      </c>
    </row>
    <row r="18047" spans="54:54" x14ac:dyDescent="0.3">
      <c r="BB18047" t="s">
        <v>80385</v>
      </c>
    </row>
    <row r="18048" spans="54:54" x14ac:dyDescent="0.3">
      <c r="BB18048" t="s">
        <v>80386</v>
      </c>
    </row>
    <row r="18049" spans="54:54" x14ac:dyDescent="0.3">
      <c r="BB18049" t="s">
        <v>80387</v>
      </c>
    </row>
    <row r="18050" spans="54:54" x14ac:dyDescent="0.3">
      <c r="BB18050" t="s">
        <v>80388</v>
      </c>
    </row>
    <row r="18051" spans="54:54" x14ac:dyDescent="0.3">
      <c r="BB18051" t="s">
        <v>80389</v>
      </c>
    </row>
    <row r="18052" spans="54:54" x14ac:dyDescent="0.3">
      <c r="BB18052" t="s">
        <v>80390</v>
      </c>
    </row>
    <row r="18053" spans="54:54" x14ac:dyDescent="0.3">
      <c r="BB18053" t="s">
        <v>80391</v>
      </c>
    </row>
    <row r="18054" spans="54:54" x14ac:dyDescent="0.3">
      <c r="BB18054" t="s">
        <v>80392</v>
      </c>
    </row>
    <row r="18055" spans="54:54" x14ac:dyDescent="0.3">
      <c r="BB18055" t="s">
        <v>80393</v>
      </c>
    </row>
    <row r="18056" spans="54:54" x14ac:dyDescent="0.3">
      <c r="BB18056" t="s">
        <v>80394</v>
      </c>
    </row>
    <row r="18057" spans="54:54" x14ac:dyDescent="0.3">
      <c r="BB18057" t="s">
        <v>80395</v>
      </c>
    </row>
    <row r="18058" spans="54:54" x14ac:dyDescent="0.3">
      <c r="BB18058" t="s">
        <v>80396</v>
      </c>
    </row>
    <row r="18059" spans="54:54" x14ac:dyDescent="0.3">
      <c r="BB18059" t="s">
        <v>80397</v>
      </c>
    </row>
    <row r="18060" spans="54:54" x14ac:dyDescent="0.3">
      <c r="BB18060" t="s">
        <v>80398</v>
      </c>
    </row>
    <row r="18061" spans="54:54" x14ac:dyDescent="0.3">
      <c r="BB18061" t="s">
        <v>80399</v>
      </c>
    </row>
    <row r="18062" spans="54:54" x14ac:dyDescent="0.3">
      <c r="BB18062" t="s">
        <v>80400</v>
      </c>
    </row>
    <row r="18063" spans="54:54" x14ac:dyDescent="0.3">
      <c r="BB18063" t="s">
        <v>80401</v>
      </c>
    </row>
    <row r="18064" spans="54:54" x14ac:dyDescent="0.3">
      <c r="BB18064" t="s">
        <v>80402</v>
      </c>
    </row>
    <row r="18065" spans="54:54" x14ac:dyDescent="0.3">
      <c r="BB18065" t="s">
        <v>80403</v>
      </c>
    </row>
    <row r="18066" spans="54:54" x14ac:dyDescent="0.3">
      <c r="BB18066" t="s">
        <v>80404</v>
      </c>
    </row>
    <row r="18067" spans="54:54" x14ac:dyDescent="0.3">
      <c r="BB18067" t="s">
        <v>80405</v>
      </c>
    </row>
    <row r="18068" spans="54:54" x14ac:dyDescent="0.3">
      <c r="BB18068" t="s">
        <v>80406</v>
      </c>
    </row>
    <row r="18069" spans="54:54" x14ac:dyDescent="0.3">
      <c r="BB18069" t="s">
        <v>80407</v>
      </c>
    </row>
    <row r="18070" spans="54:54" x14ac:dyDescent="0.3">
      <c r="BB18070" t="s">
        <v>80408</v>
      </c>
    </row>
    <row r="18071" spans="54:54" x14ac:dyDescent="0.3">
      <c r="BB18071" t="s">
        <v>80409</v>
      </c>
    </row>
    <row r="18072" spans="54:54" x14ac:dyDescent="0.3">
      <c r="BB18072" t="s">
        <v>80410</v>
      </c>
    </row>
    <row r="18073" spans="54:54" x14ac:dyDescent="0.3">
      <c r="BB18073" t="s">
        <v>80411</v>
      </c>
    </row>
    <row r="18074" spans="54:54" x14ac:dyDescent="0.3">
      <c r="BB18074" t="s">
        <v>80412</v>
      </c>
    </row>
    <row r="18075" spans="54:54" x14ac:dyDescent="0.3">
      <c r="BB18075" t="s">
        <v>80413</v>
      </c>
    </row>
    <row r="18076" spans="54:54" x14ac:dyDescent="0.3">
      <c r="BB18076" t="s">
        <v>80414</v>
      </c>
    </row>
    <row r="18077" spans="54:54" x14ac:dyDescent="0.3">
      <c r="BB18077" t="s">
        <v>80415</v>
      </c>
    </row>
    <row r="18078" spans="54:54" x14ac:dyDescent="0.3">
      <c r="BB18078" t="s">
        <v>80416</v>
      </c>
    </row>
    <row r="18079" spans="54:54" x14ac:dyDescent="0.3">
      <c r="BB18079" t="s">
        <v>80417</v>
      </c>
    </row>
    <row r="18080" spans="54:54" x14ac:dyDescent="0.3">
      <c r="BB18080" t="s">
        <v>80418</v>
      </c>
    </row>
    <row r="18081" spans="54:54" x14ac:dyDescent="0.3">
      <c r="BB18081" t="s">
        <v>80419</v>
      </c>
    </row>
    <row r="18082" spans="54:54" x14ac:dyDescent="0.3">
      <c r="BB18082" t="s">
        <v>80420</v>
      </c>
    </row>
    <row r="18083" spans="54:54" x14ac:dyDescent="0.3">
      <c r="BB18083" t="s">
        <v>80421</v>
      </c>
    </row>
    <row r="18084" spans="54:54" x14ac:dyDescent="0.3">
      <c r="BB18084" t="s">
        <v>80422</v>
      </c>
    </row>
    <row r="18085" spans="54:54" x14ac:dyDescent="0.3">
      <c r="BB18085" t="s">
        <v>80423</v>
      </c>
    </row>
    <row r="18086" spans="54:54" x14ac:dyDescent="0.3">
      <c r="BB18086" t="s">
        <v>80424</v>
      </c>
    </row>
    <row r="18087" spans="54:54" x14ac:dyDescent="0.3">
      <c r="BB18087" t="s">
        <v>80425</v>
      </c>
    </row>
    <row r="18088" spans="54:54" x14ac:dyDescent="0.3">
      <c r="BB18088" t="s">
        <v>80426</v>
      </c>
    </row>
    <row r="18089" spans="54:54" x14ac:dyDescent="0.3">
      <c r="BB18089" t="s">
        <v>80427</v>
      </c>
    </row>
    <row r="18090" spans="54:54" x14ac:dyDescent="0.3">
      <c r="BB18090" t="s">
        <v>80428</v>
      </c>
    </row>
    <row r="18091" spans="54:54" x14ac:dyDescent="0.3">
      <c r="BB18091" t="s">
        <v>80429</v>
      </c>
    </row>
    <row r="18092" spans="54:54" x14ac:dyDescent="0.3">
      <c r="BB18092" t="s">
        <v>80430</v>
      </c>
    </row>
    <row r="18093" spans="54:54" x14ac:dyDescent="0.3">
      <c r="BB18093" t="s">
        <v>80431</v>
      </c>
    </row>
    <row r="18094" spans="54:54" x14ac:dyDescent="0.3">
      <c r="BB18094" t="s">
        <v>80432</v>
      </c>
    </row>
    <row r="18095" spans="54:54" x14ac:dyDescent="0.3">
      <c r="BB18095" t="s">
        <v>80433</v>
      </c>
    </row>
    <row r="18096" spans="54:54" x14ac:dyDescent="0.3">
      <c r="BB18096" t="s">
        <v>80434</v>
      </c>
    </row>
    <row r="18097" spans="54:54" x14ac:dyDescent="0.3">
      <c r="BB18097" t="s">
        <v>80435</v>
      </c>
    </row>
    <row r="18098" spans="54:54" x14ac:dyDescent="0.3">
      <c r="BB18098" t="s">
        <v>80436</v>
      </c>
    </row>
    <row r="18099" spans="54:54" x14ac:dyDescent="0.3">
      <c r="BB18099" t="s">
        <v>80437</v>
      </c>
    </row>
    <row r="18100" spans="54:54" x14ac:dyDescent="0.3">
      <c r="BB18100" t="s">
        <v>80438</v>
      </c>
    </row>
    <row r="18101" spans="54:54" x14ac:dyDescent="0.3">
      <c r="BB18101" t="s">
        <v>80439</v>
      </c>
    </row>
    <row r="18102" spans="54:54" x14ac:dyDescent="0.3">
      <c r="BB18102" t="s">
        <v>80440</v>
      </c>
    </row>
    <row r="18103" spans="54:54" x14ac:dyDescent="0.3">
      <c r="BB18103" t="s">
        <v>80441</v>
      </c>
    </row>
    <row r="18104" spans="54:54" x14ac:dyDescent="0.3">
      <c r="BB18104" t="s">
        <v>80442</v>
      </c>
    </row>
    <row r="18105" spans="54:54" x14ac:dyDescent="0.3">
      <c r="BB18105" t="s">
        <v>80443</v>
      </c>
    </row>
    <row r="18106" spans="54:54" x14ac:dyDescent="0.3">
      <c r="BB18106" t="s">
        <v>80444</v>
      </c>
    </row>
    <row r="18107" spans="54:54" x14ac:dyDescent="0.3">
      <c r="BB18107" t="s">
        <v>80445</v>
      </c>
    </row>
    <row r="18108" spans="54:54" x14ac:dyDescent="0.3">
      <c r="BB18108" t="s">
        <v>80446</v>
      </c>
    </row>
    <row r="18109" spans="54:54" x14ac:dyDescent="0.3">
      <c r="BB18109" t="s">
        <v>80447</v>
      </c>
    </row>
    <row r="18110" spans="54:54" x14ac:dyDescent="0.3">
      <c r="BB18110" t="s">
        <v>80448</v>
      </c>
    </row>
    <row r="18111" spans="54:54" x14ac:dyDescent="0.3">
      <c r="BB18111" t="s">
        <v>80449</v>
      </c>
    </row>
    <row r="18112" spans="54:54" x14ac:dyDescent="0.3">
      <c r="BB18112" t="s">
        <v>80450</v>
      </c>
    </row>
    <row r="18113" spans="54:54" x14ac:dyDescent="0.3">
      <c r="BB18113" t="s">
        <v>80451</v>
      </c>
    </row>
    <row r="18114" spans="54:54" x14ac:dyDescent="0.3">
      <c r="BB18114" t="s">
        <v>80452</v>
      </c>
    </row>
    <row r="18115" spans="54:54" x14ac:dyDescent="0.3">
      <c r="BB18115" t="s">
        <v>80453</v>
      </c>
    </row>
    <row r="18116" spans="54:54" x14ac:dyDescent="0.3">
      <c r="BB18116" t="s">
        <v>80454</v>
      </c>
    </row>
    <row r="18117" spans="54:54" x14ac:dyDescent="0.3">
      <c r="BB18117" t="s">
        <v>80455</v>
      </c>
    </row>
    <row r="18118" spans="54:54" x14ac:dyDescent="0.3">
      <c r="BB18118" t="s">
        <v>80456</v>
      </c>
    </row>
    <row r="18119" spans="54:54" x14ac:dyDescent="0.3">
      <c r="BB18119" t="s">
        <v>80457</v>
      </c>
    </row>
    <row r="18120" spans="54:54" x14ac:dyDescent="0.3">
      <c r="BB18120" t="s">
        <v>80458</v>
      </c>
    </row>
    <row r="18121" spans="54:54" x14ac:dyDescent="0.3">
      <c r="BB18121" t="s">
        <v>80459</v>
      </c>
    </row>
    <row r="18122" spans="54:54" x14ac:dyDescent="0.3">
      <c r="BB18122" t="s">
        <v>80460</v>
      </c>
    </row>
    <row r="18123" spans="54:54" x14ac:dyDescent="0.3">
      <c r="BB18123" t="s">
        <v>80461</v>
      </c>
    </row>
    <row r="18124" spans="54:54" x14ac:dyDescent="0.3">
      <c r="BB18124" t="s">
        <v>80462</v>
      </c>
    </row>
    <row r="18125" spans="54:54" x14ac:dyDescent="0.3">
      <c r="BB18125" t="s">
        <v>80463</v>
      </c>
    </row>
    <row r="18126" spans="54:54" x14ac:dyDescent="0.3">
      <c r="BB18126" t="s">
        <v>80464</v>
      </c>
    </row>
    <row r="18127" spans="54:54" x14ac:dyDescent="0.3">
      <c r="BB18127" t="s">
        <v>80465</v>
      </c>
    </row>
    <row r="18128" spans="54:54" x14ac:dyDescent="0.3">
      <c r="BB18128" t="s">
        <v>80466</v>
      </c>
    </row>
    <row r="18129" spans="54:54" x14ac:dyDescent="0.3">
      <c r="BB18129" t="s">
        <v>80467</v>
      </c>
    </row>
    <row r="18130" spans="54:54" x14ac:dyDescent="0.3">
      <c r="BB18130" t="s">
        <v>80468</v>
      </c>
    </row>
    <row r="18131" spans="54:54" x14ac:dyDescent="0.3">
      <c r="BB18131" t="s">
        <v>80469</v>
      </c>
    </row>
    <row r="18132" spans="54:54" x14ac:dyDescent="0.3">
      <c r="BB18132" t="s">
        <v>80470</v>
      </c>
    </row>
    <row r="18133" spans="54:54" x14ac:dyDescent="0.3">
      <c r="BB18133" t="s">
        <v>80471</v>
      </c>
    </row>
    <row r="18134" spans="54:54" x14ac:dyDescent="0.3">
      <c r="BB18134" t="s">
        <v>80472</v>
      </c>
    </row>
    <row r="18135" spans="54:54" x14ac:dyDescent="0.3">
      <c r="BB18135" t="s">
        <v>80473</v>
      </c>
    </row>
    <row r="18136" spans="54:54" x14ac:dyDescent="0.3">
      <c r="BB18136" t="s">
        <v>80474</v>
      </c>
    </row>
    <row r="18137" spans="54:54" x14ac:dyDescent="0.3">
      <c r="BB18137" t="s">
        <v>80475</v>
      </c>
    </row>
    <row r="18138" spans="54:54" x14ac:dyDescent="0.3">
      <c r="BB18138" t="s">
        <v>80476</v>
      </c>
    </row>
    <row r="18139" spans="54:54" x14ac:dyDescent="0.3">
      <c r="BB18139" t="s">
        <v>80477</v>
      </c>
    </row>
    <row r="18140" spans="54:54" x14ac:dyDescent="0.3">
      <c r="BB18140" t="s">
        <v>80478</v>
      </c>
    </row>
    <row r="18141" spans="54:54" x14ac:dyDescent="0.3">
      <c r="BB18141" t="s">
        <v>80479</v>
      </c>
    </row>
    <row r="18142" spans="54:54" x14ac:dyDescent="0.3">
      <c r="BB18142" t="s">
        <v>80480</v>
      </c>
    </row>
    <row r="18143" spans="54:54" x14ac:dyDescent="0.3">
      <c r="BB18143" t="s">
        <v>80481</v>
      </c>
    </row>
    <row r="18144" spans="54:54" x14ac:dyDescent="0.3">
      <c r="BB18144" t="s">
        <v>80482</v>
      </c>
    </row>
    <row r="18145" spans="54:54" x14ac:dyDescent="0.3">
      <c r="BB18145" t="s">
        <v>80483</v>
      </c>
    </row>
    <row r="18146" spans="54:54" x14ac:dyDescent="0.3">
      <c r="BB18146" t="s">
        <v>80484</v>
      </c>
    </row>
    <row r="18147" spans="54:54" x14ac:dyDescent="0.3">
      <c r="BB18147" t="s">
        <v>80485</v>
      </c>
    </row>
    <row r="18148" spans="54:54" x14ac:dyDescent="0.3">
      <c r="BB18148" t="s">
        <v>80486</v>
      </c>
    </row>
    <row r="18149" spans="54:54" x14ac:dyDescent="0.3">
      <c r="BB18149" t="s">
        <v>80487</v>
      </c>
    </row>
    <row r="18150" spans="54:54" x14ac:dyDescent="0.3">
      <c r="BB18150" t="s">
        <v>80488</v>
      </c>
    </row>
    <row r="18151" spans="54:54" x14ac:dyDescent="0.3">
      <c r="BB18151" t="s">
        <v>80489</v>
      </c>
    </row>
    <row r="18152" spans="54:54" x14ac:dyDescent="0.3">
      <c r="BB18152" t="s">
        <v>80490</v>
      </c>
    </row>
    <row r="18153" spans="54:54" x14ac:dyDescent="0.3">
      <c r="BB18153" t="s">
        <v>80491</v>
      </c>
    </row>
    <row r="18154" spans="54:54" x14ac:dyDescent="0.3">
      <c r="BB18154" t="s">
        <v>80492</v>
      </c>
    </row>
    <row r="18155" spans="54:54" x14ac:dyDescent="0.3">
      <c r="BB18155" t="s">
        <v>80493</v>
      </c>
    </row>
    <row r="18156" spans="54:54" x14ac:dyDescent="0.3">
      <c r="BB18156" t="s">
        <v>80494</v>
      </c>
    </row>
    <row r="18157" spans="54:54" x14ac:dyDescent="0.3">
      <c r="BB18157" t="s">
        <v>80495</v>
      </c>
    </row>
    <row r="18158" spans="54:54" x14ac:dyDescent="0.3">
      <c r="BB18158" t="s">
        <v>80496</v>
      </c>
    </row>
    <row r="18159" spans="54:54" x14ac:dyDescent="0.3">
      <c r="BB18159" t="s">
        <v>80497</v>
      </c>
    </row>
    <row r="18160" spans="54:54" x14ac:dyDescent="0.3">
      <c r="BB18160" t="s">
        <v>80498</v>
      </c>
    </row>
    <row r="18161" spans="54:54" x14ac:dyDescent="0.3">
      <c r="BB18161" t="s">
        <v>80499</v>
      </c>
    </row>
    <row r="18162" spans="54:54" x14ac:dyDescent="0.3">
      <c r="BB18162" t="s">
        <v>80500</v>
      </c>
    </row>
    <row r="18163" spans="54:54" x14ac:dyDescent="0.3">
      <c r="BB18163" t="s">
        <v>80501</v>
      </c>
    </row>
    <row r="18164" spans="54:54" x14ac:dyDescent="0.3">
      <c r="BB18164" t="s">
        <v>80502</v>
      </c>
    </row>
    <row r="18165" spans="54:54" x14ac:dyDescent="0.3">
      <c r="BB18165" t="s">
        <v>80503</v>
      </c>
    </row>
    <row r="18166" spans="54:54" x14ac:dyDescent="0.3">
      <c r="BB18166" t="s">
        <v>80504</v>
      </c>
    </row>
    <row r="18167" spans="54:54" x14ac:dyDescent="0.3">
      <c r="BB18167" t="s">
        <v>80505</v>
      </c>
    </row>
    <row r="18168" spans="54:54" x14ac:dyDescent="0.3">
      <c r="BB18168" t="s">
        <v>80506</v>
      </c>
    </row>
    <row r="18169" spans="54:54" x14ac:dyDescent="0.3">
      <c r="BB18169" t="s">
        <v>80507</v>
      </c>
    </row>
    <row r="18170" spans="54:54" x14ac:dyDescent="0.3">
      <c r="BB18170" t="s">
        <v>80508</v>
      </c>
    </row>
    <row r="18171" spans="54:54" x14ac:dyDescent="0.3">
      <c r="BB18171" t="s">
        <v>80509</v>
      </c>
    </row>
    <row r="18172" spans="54:54" x14ac:dyDescent="0.3">
      <c r="BB18172" t="s">
        <v>80510</v>
      </c>
    </row>
    <row r="18173" spans="54:54" x14ac:dyDescent="0.3">
      <c r="BB18173" t="s">
        <v>80511</v>
      </c>
    </row>
    <row r="18174" spans="54:54" x14ac:dyDescent="0.3">
      <c r="BB18174" t="s">
        <v>80512</v>
      </c>
    </row>
    <row r="18175" spans="54:54" x14ac:dyDescent="0.3">
      <c r="BB18175" t="s">
        <v>80513</v>
      </c>
    </row>
    <row r="18176" spans="54:54" x14ac:dyDescent="0.3">
      <c r="BB18176" t="s">
        <v>80514</v>
      </c>
    </row>
    <row r="18177" spans="54:54" x14ac:dyDescent="0.3">
      <c r="BB18177" t="s">
        <v>80515</v>
      </c>
    </row>
    <row r="18178" spans="54:54" x14ac:dyDescent="0.3">
      <c r="BB18178" t="s">
        <v>80516</v>
      </c>
    </row>
    <row r="18179" spans="54:54" x14ac:dyDescent="0.3">
      <c r="BB18179" t="s">
        <v>80517</v>
      </c>
    </row>
    <row r="18180" spans="54:54" x14ac:dyDescent="0.3">
      <c r="BB18180" t="s">
        <v>80518</v>
      </c>
    </row>
    <row r="18181" spans="54:54" x14ac:dyDescent="0.3">
      <c r="BB18181" t="s">
        <v>80519</v>
      </c>
    </row>
    <row r="18182" spans="54:54" x14ac:dyDescent="0.3">
      <c r="BB18182" t="s">
        <v>80520</v>
      </c>
    </row>
    <row r="18183" spans="54:54" x14ac:dyDescent="0.3">
      <c r="BB18183" t="s">
        <v>80521</v>
      </c>
    </row>
    <row r="18184" spans="54:54" x14ac:dyDescent="0.3">
      <c r="BB18184" t="s">
        <v>80522</v>
      </c>
    </row>
    <row r="18185" spans="54:54" x14ac:dyDescent="0.3">
      <c r="BB18185" t="s">
        <v>80523</v>
      </c>
    </row>
    <row r="18186" spans="54:54" x14ac:dyDescent="0.3">
      <c r="BB18186" t="s">
        <v>80524</v>
      </c>
    </row>
    <row r="18187" spans="54:54" x14ac:dyDescent="0.3">
      <c r="BB18187" t="s">
        <v>80525</v>
      </c>
    </row>
    <row r="18188" spans="54:54" x14ac:dyDescent="0.3">
      <c r="BB18188" t="s">
        <v>80526</v>
      </c>
    </row>
    <row r="18189" spans="54:54" x14ac:dyDescent="0.3">
      <c r="BB18189" t="s">
        <v>80527</v>
      </c>
    </row>
    <row r="18190" spans="54:54" x14ac:dyDescent="0.3">
      <c r="BB18190" t="s">
        <v>80528</v>
      </c>
    </row>
    <row r="18191" spans="54:54" x14ac:dyDescent="0.3">
      <c r="BB18191" t="s">
        <v>80529</v>
      </c>
    </row>
    <row r="18192" spans="54:54" x14ac:dyDescent="0.3">
      <c r="BB18192" t="s">
        <v>80530</v>
      </c>
    </row>
    <row r="18193" spans="54:54" x14ac:dyDescent="0.3">
      <c r="BB18193" t="s">
        <v>80531</v>
      </c>
    </row>
    <row r="18194" spans="54:54" x14ac:dyDescent="0.3">
      <c r="BB18194" t="s">
        <v>80532</v>
      </c>
    </row>
    <row r="18195" spans="54:54" x14ac:dyDescent="0.3">
      <c r="BB18195" t="s">
        <v>80533</v>
      </c>
    </row>
    <row r="18196" spans="54:54" x14ac:dyDescent="0.3">
      <c r="BB18196" t="s">
        <v>80534</v>
      </c>
    </row>
    <row r="18197" spans="54:54" x14ac:dyDescent="0.3">
      <c r="BB18197" t="s">
        <v>80535</v>
      </c>
    </row>
    <row r="18198" spans="54:54" x14ac:dyDescent="0.3">
      <c r="BB18198" t="s">
        <v>80536</v>
      </c>
    </row>
    <row r="18199" spans="54:54" x14ac:dyDescent="0.3">
      <c r="BB18199" t="s">
        <v>80537</v>
      </c>
    </row>
    <row r="18200" spans="54:54" x14ac:dyDescent="0.3">
      <c r="BB18200" t="s">
        <v>80538</v>
      </c>
    </row>
    <row r="18201" spans="54:54" x14ac:dyDescent="0.3">
      <c r="BB18201" t="s">
        <v>80539</v>
      </c>
    </row>
    <row r="18202" spans="54:54" x14ac:dyDescent="0.3">
      <c r="BB18202" t="s">
        <v>80540</v>
      </c>
    </row>
    <row r="18203" spans="54:54" x14ac:dyDescent="0.3">
      <c r="BB18203" t="s">
        <v>80541</v>
      </c>
    </row>
    <row r="18204" spans="54:54" x14ac:dyDescent="0.3">
      <c r="BB18204" t="s">
        <v>80542</v>
      </c>
    </row>
    <row r="18205" spans="54:54" x14ac:dyDescent="0.3">
      <c r="BB18205" t="s">
        <v>80543</v>
      </c>
    </row>
    <row r="18206" spans="54:54" x14ac:dyDescent="0.3">
      <c r="BB18206" t="s">
        <v>80544</v>
      </c>
    </row>
    <row r="18207" spans="54:54" x14ac:dyDescent="0.3">
      <c r="BB18207" t="s">
        <v>80545</v>
      </c>
    </row>
    <row r="18208" spans="54:54" x14ac:dyDescent="0.3">
      <c r="BB18208" t="s">
        <v>80546</v>
      </c>
    </row>
    <row r="18209" spans="54:54" x14ac:dyDescent="0.3">
      <c r="BB18209" t="s">
        <v>80547</v>
      </c>
    </row>
    <row r="18210" spans="54:54" x14ac:dyDescent="0.3">
      <c r="BB18210" t="s">
        <v>80548</v>
      </c>
    </row>
    <row r="18211" spans="54:54" x14ac:dyDescent="0.3">
      <c r="BB18211" t="s">
        <v>80549</v>
      </c>
    </row>
    <row r="18212" spans="54:54" x14ac:dyDescent="0.3">
      <c r="BB18212" t="s">
        <v>80550</v>
      </c>
    </row>
    <row r="18213" spans="54:54" x14ac:dyDescent="0.3">
      <c r="BB18213" t="s">
        <v>80551</v>
      </c>
    </row>
    <row r="18214" spans="54:54" x14ac:dyDescent="0.3">
      <c r="BB18214" t="s">
        <v>80552</v>
      </c>
    </row>
    <row r="18215" spans="54:54" x14ac:dyDescent="0.3">
      <c r="BB18215" t="s">
        <v>80553</v>
      </c>
    </row>
    <row r="18216" spans="54:54" x14ac:dyDescent="0.3">
      <c r="BB18216" t="s">
        <v>80554</v>
      </c>
    </row>
    <row r="18217" spans="54:54" x14ac:dyDescent="0.3">
      <c r="BB18217" t="s">
        <v>80555</v>
      </c>
    </row>
    <row r="18218" spans="54:54" x14ac:dyDescent="0.3">
      <c r="BB18218" t="s">
        <v>80556</v>
      </c>
    </row>
    <row r="18219" spans="54:54" x14ac:dyDescent="0.3">
      <c r="BB18219" t="s">
        <v>80557</v>
      </c>
    </row>
    <row r="18220" spans="54:54" x14ac:dyDescent="0.3">
      <c r="BB18220" t="s">
        <v>80558</v>
      </c>
    </row>
    <row r="18221" spans="54:54" x14ac:dyDescent="0.3">
      <c r="BB18221" t="s">
        <v>80559</v>
      </c>
    </row>
    <row r="18222" spans="54:54" x14ac:dyDescent="0.3">
      <c r="BB18222" t="s">
        <v>80560</v>
      </c>
    </row>
    <row r="18223" spans="54:54" x14ac:dyDescent="0.3">
      <c r="BB18223" t="s">
        <v>80561</v>
      </c>
    </row>
    <row r="18224" spans="54:54" x14ac:dyDescent="0.3">
      <c r="BB18224" t="s">
        <v>80562</v>
      </c>
    </row>
    <row r="18225" spans="54:54" x14ac:dyDescent="0.3">
      <c r="BB18225" t="s">
        <v>80563</v>
      </c>
    </row>
    <row r="18226" spans="54:54" x14ac:dyDescent="0.3">
      <c r="BB18226" t="s">
        <v>80564</v>
      </c>
    </row>
    <row r="18227" spans="54:54" x14ac:dyDescent="0.3">
      <c r="BB18227" t="s">
        <v>80565</v>
      </c>
    </row>
    <row r="18228" spans="54:54" x14ac:dyDescent="0.3">
      <c r="BB18228" t="s">
        <v>80566</v>
      </c>
    </row>
    <row r="18229" spans="54:54" x14ac:dyDescent="0.3">
      <c r="BB18229" t="s">
        <v>80567</v>
      </c>
    </row>
    <row r="18230" spans="54:54" x14ac:dyDescent="0.3">
      <c r="BB18230" t="s">
        <v>80568</v>
      </c>
    </row>
    <row r="18231" spans="54:54" x14ac:dyDescent="0.3">
      <c r="BB18231" t="s">
        <v>80569</v>
      </c>
    </row>
    <row r="18232" spans="54:54" x14ac:dyDescent="0.3">
      <c r="BB18232" t="s">
        <v>80570</v>
      </c>
    </row>
    <row r="18233" spans="54:54" x14ac:dyDescent="0.3">
      <c r="BB18233" t="s">
        <v>80571</v>
      </c>
    </row>
    <row r="18234" spans="54:54" x14ac:dyDescent="0.3">
      <c r="BB18234" t="s">
        <v>80572</v>
      </c>
    </row>
    <row r="18235" spans="54:54" x14ac:dyDescent="0.3">
      <c r="BB18235" t="s">
        <v>80573</v>
      </c>
    </row>
    <row r="18236" spans="54:54" x14ac:dyDescent="0.3">
      <c r="BB18236" t="s">
        <v>80574</v>
      </c>
    </row>
    <row r="18237" spans="54:54" x14ac:dyDescent="0.3">
      <c r="BB18237" t="s">
        <v>80575</v>
      </c>
    </row>
    <row r="18238" spans="54:54" x14ac:dyDescent="0.3">
      <c r="BB18238" t="s">
        <v>80576</v>
      </c>
    </row>
    <row r="18239" spans="54:54" x14ac:dyDescent="0.3">
      <c r="BB18239" t="s">
        <v>80577</v>
      </c>
    </row>
    <row r="18240" spans="54:54" x14ac:dyDescent="0.3">
      <c r="BB18240" t="s">
        <v>80578</v>
      </c>
    </row>
    <row r="18241" spans="54:54" x14ac:dyDescent="0.3">
      <c r="BB18241" t="s">
        <v>80579</v>
      </c>
    </row>
    <row r="18242" spans="54:54" x14ac:dyDescent="0.3">
      <c r="BB18242" t="s">
        <v>80580</v>
      </c>
    </row>
    <row r="18243" spans="54:54" x14ac:dyDescent="0.3">
      <c r="BB18243" t="s">
        <v>80581</v>
      </c>
    </row>
    <row r="18244" spans="54:54" x14ac:dyDescent="0.3">
      <c r="BB18244" t="s">
        <v>80582</v>
      </c>
    </row>
    <row r="18245" spans="54:54" x14ac:dyDescent="0.3">
      <c r="BB18245" t="s">
        <v>80583</v>
      </c>
    </row>
    <row r="18246" spans="54:54" x14ac:dyDescent="0.3">
      <c r="BB18246" t="s">
        <v>80584</v>
      </c>
    </row>
    <row r="18247" spans="54:54" x14ac:dyDescent="0.3">
      <c r="BB18247" t="s">
        <v>80585</v>
      </c>
    </row>
    <row r="18248" spans="54:54" x14ac:dyDescent="0.3">
      <c r="BB18248" t="s">
        <v>1900</v>
      </c>
    </row>
    <row r="18249" spans="54:54" x14ac:dyDescent="0.3">
      <c r="BB18249" t="s">
        <v>80586</v>
      </c>
    </row>
    <row r="18250" spans="54:54" x14ac:dyDescent="0.3">
      <c r="BB18250" t="s">
        <v>80587</v>
      </c>
    </row>
    <row r="18251" spans="54:54" x14ac:dyDescent="0.3">
      <c r="BB18251" t="s">
        <v>80588</v>
      </c>
    </row>
    <row r="18252" spans="54:54" x14ac:dyDescent="0.3">
      <c r="BB18252" t="s">
        <v>80589</v>
      </c>
    </row>
    <row r="18253" spans="54:54" x14ac:dyDescent="0.3">
      <c r="BB18253" t="s">
        <v>80590</v>
      </c>
    </row>
    <row r="18254" spans="54:54" x14ac:dyDescent="0.3">
      <c r="BB18254" t="s">
        <v>1902</v>
      </c>
    </row>
    <row r="18255" spans="54:54" x14ac:dyDescent="0.3">
      <c r="BB18255" t="s">
        <v>80591</v>
      </c>
    </row>
    <row r="18256" spans="54:54" x14ac:dyDescent="0.3">
      <c r="BB18256" t="s">
        <v>80592</v>
      </c>
    </row>
    <row r="18257" spans="54:54" x14ac:dyDescent="0.3">
      <c r="BB18257" t="s">
        <v>49497</v>
      </c>
    </row>
    <row r="18258" spans="54:54" x14ac:dyDescent="0.3">
      <c r="BB18258" t="s">
        <v>80593</v>
      </c>
    </row>
    <row r="18259" spans="54:54" x14ac:dyDescent="0.3">
      <c r="BB18259" t="s">
        <v>80594</v>
      </c>
    </row>
    <row r="18260" spans="54:54" x14ac:dyDescent="0.3">
      <c r="BB18260" t="s">
        <v>80595</v>
      </c>
    </row>
    <row r="18261" spans="54:54" x14ac:dyDescent="0.3">
      <c r="BB18261" t="s">
        <v>80596</v>
      </c>
    </row>
    <row r="18262" spans="54:54" x14ac:dyDescent="0.3">
      <c r="BB18262" t="s">
        <v>80597</v>
      </c>
    </row>
    <row r="18263" spans="54:54" x14ac:dyDescent="0.3">
      <c r="BB18263" t="s">
        <v>80598</v>
      </c>
    </row>
    <row r="18264" spans="54:54" x14ac:dyDescent="0.3">
      <c r="BB18264" t="s">
        <v>80599</v>
      </c>
    </row>
    <row r="18265" spans="54:54" x14ac:dyDescent="0.3">
      <c r="BB18265" t="s">
        <v>80600</v>
      </c>
    </row>
    <row r="18266" spans="54:54" x14ac:dyDescent="0.3">
      <c r="BB18266" t="s">
        <v>80601</v>
      </c>
    </row>
    <row r="18267" spans="54:54" x14ac:dyDescent="0.3">
      <c r="BB18267" t="s">
        <v>80602</v>
      </c>
    </row>
    <row r="18268" spans="54:54" x14ac:dyDescent="0.3">
      <c r="BB18268" t="s">
        <v>80603</v>
      </c>
    </row>
    <row r="18269" spans="54:54" x14ac:dyDescent="0.3">
      <c r="BB18269" t="s">
        <v>80604</v>
      </c>
    </row>
    <row r="18270" spans="54:54" x14ac:dyDescent="0.3">
      <c r="BB18270" t="s">
        <v>80605</v>
      </c>
    </row>
    <row r="18271" spans="54:54" x14ac:dyDescent="0.3">
      <c r="BB18271" t="s">
        <v>80606</v>
      </c>
    </row>
    <row r="18272" spans="54:54" x14ac:dyDescent="0.3">
      <c r="BB18272" t="s">
        <v>80607</v>
      </c>
    </row>
    <row r="18273" spans="54:54" x14ac:dyDescent="0.3">
      <c r="BB18273" t="s">
        <v>80608</v>
      </c>
    </row>
    <row r="18274" spans="54:54" x14ac:dyDescent="0.3">
      <c r="BB18274" t="s">
        <v>29714</v>
      </c>
    </row>
    <row r="18275" spans="54:54" x14ac:dyDescent="0.3">
      <c r="BB18275" t="s">
        <v>80609</v>
      </c>
    </row>
    <row r="18276" spans="54:54" x14ac:dyDescent="0.3">
      <c r="BB18276" t="s">
        <v>80610</v>
      </c>
    </row>
    <row r="18277" spans="54:54" x14ac:dyDescent="0.3">
      <c r="BB18277" t="s">
        <v>80611</v>
      </c>
    </row>
    <row r="18278" spans="54:54" x14ac:dyDescent="0.3">
      <c r="BB18278" t="s">
        <v>80612</v>
      </c>
    </row>
    <row r="18279" spans="54:54" x14ac:dyDescent="0.3">
      <c r="BB18279" t="s">
        <v>80613</v>
      </c>
    </row>
    <row r="18280" spans="54:54" x14ac:dyDescent="0.3">
      <c r="BB18280" t="s">
        <v>80614</v>
      </c>
    </row>
    <row r="18281" spans="54:54" x14ac:dyDescent="0.3">
      <c r="BB18281" t="s">
        <v>80615</v>
      </c>
    </row>
    <row r="18282" spans="54:54" x14ac:dyDescent="0.3">
      <c r="BB18282" t="s">
        <v>80616</v>
      </c>
    </row>
    <row r="18283" spans="54:54" x14ac:dyDescent="0.3">
      <c r="BB18283" t="s">
        <v>80617</v>
      </c>
    </row>
    <row r="18284" spans="54:54" x14ac:dyDescent="0.3">
      <c r="BB18284" t="s">
        <v>80618</v>
      </c>
    </row>
    <row r="18285" spans="54:54" x14ac:dyDescent="0.3">
      <c r="BB18285" t="s">
        <v>80619</v>
      </c>
    </row>
    <row r="18286" spans="54:54" x14ac:dyDescent="0.3">
      <c r="BB18286" t="s">
        <v>80620</v>
      </c>
    </row>
    <row r="18287" spans="54:54" x14ac:dyDescent="0.3">
      <c r="BB18287" t="s">
        <v>80621</v>
      </c>
    </row>
    <row r="18288" spans="54:54" x14ac:dyDescent="0.3">
      <c r="BB18288" t="s">
        <v>80622</v>
      </c>
    </row>
    <row r="18289" spans="54:54" x14ac:dyDescent="0.3">
      <c r="BB18289" t="s">
        <v>80623</v>
      </c>
    </row>
    <row r="18290" spans="54:54" x14ac:dyDescent="0.3">
      <c r="BB18290" t="s">
        <v>80624</v>
      </c>
    </row>
    <row r="18291" spans="54:54" x14ac:dyDescent="0.3">
      <c r="BB18291" t="s">
        <v>80625</v>
      </c>
    </row>
    <row r="18292" spans="54:54" x14ac:dyDescent="0.3">
      <c r="BB18292" t="s">
        <v>80626</v>
      </c>
    </row>
    <row r="18293" spans="54:54" x14ac:dyDescent="0.3">
      <c r="BB18293" t="s">
        <v>80627</v>
      </c>
    </row>
    <row r="18294" spans="54:54" x14ac:dyDescent="0.3">
      <c r="BB18294" t="s">
        <v>80628</v>
      </c>
    </row>
    <row r="18295" spans="54:54" x14ac:dyDescent="0.3">
      <c r="BB18295" t="s">
        <v>80629</v>
      </c>
    </row>
    <row r="18296" spans="54:54" x14ac:dyDescent="0.3">
      <c r="BB18296" t="s">
        <v>80630</v>
      </c>
    </row>
    <row r="18297" spans="54:54" x14ac:dyDescent="0.3">
      <c r="BB18297" t="s">
        <v>80631</v>
      </c>
    </row>
    <row r="18298" spans="54:54" x14ac:dyDescent="0.3">
      <c r="BB18298" t="s">
        <v>80632</v>
      </c>
    </row>
    <row r="18299" spans="54:54" x14ac:dyDescent="0.3">
      <c r="BB18299" t="s">
        <v>80633</v>
      </c>
    </row>
    <row r="18300" spans="54:54" x14ac:dyDescent="0.3">
      <c r="BB18300" t="s">
        <v>80634</v>
      </c>
    </row>
    <row r="18301" spans="54:54" x14ac:dyDescent="0.3">
      <c r="BB18301" t="s">
        <v>80635</v>
      </c>
    </row>
    <row r="18302" spans="54:54" x14ac:dyDescent="0.3">
      <c r="BB18302" t="s">
        <v>80636</v>
      </c>
    </row>
    <row r="18303" spans="54:54" x14ac:dyDescent="0.3">
      <c r="BB18303" t="s">
        <v>80637</v>
      </c>
    </row>
    <row r="18304" spans="54:54" x14ac:dyDescent="0.3">
      <c r="BB18304" t="s">
        <v>80638</v>
      </c>
    </row>
    <row r="18305" spans="54:54" x14ac:dyDescent="0.3">
      <c r="BB18305" t="s">
        <v>80639</v>
      </c>
    </row>
    <row r="18306" spans="54:54" x14ac:dyDescent="0.3">
      <c r="BB18306" t="s">
        <v>80640</v>
      </c>
    </row>
    <row r="18307" spans="54:54" x14ac:dyDescent="0.3">
      <c r="BB18307" t="s">
        <v>80641</v>
      </c>
    </row>
    <row r="18308" spans="54:54" x14ac:dyDescent="0.3">
      <c r="BB18308" t="s">
        <v>80642</v>
      </c>
    </row>
    <row r="18309" spans="54:54" x14ac:dyDescent="0.3">
      <c r="BB18309" t="s">
        <v>80643</v>
      </c>
    </row>
    <row r="18310" spans="54:54" x14ac:dyDescent="0.3">
      <c r="BB18310" t="s">
        <v>80644</v>
      </c>
    </row>
    <row r="18311" spans="54:54" x14ac:dyDescent="0.3">
      <c r="BB18311" t="s">
        <v>80645</v>
      </c>
    </row>
    <row r="18312" spans="54:54" x14ac:dyDescent="0.3">
      <c r="BB18312" t="s">
        <v>80646</v>
      </c>
    </row>
    <row r="18313" spans="54:54" x14ac:dyDescent="0.3">
      <c r="BB18313" t="s">
        <v>80647</v>
      </c>
    </row>
    <row r="18314" spans="54:54" x14ac:dyDescent="0.3">
      <c r="BB18314" t="s">
        <v>80648</v>
      </c>
    </row>
    <row r="18315" spans="54:54" x14ac:dyDescent="0.3">
      <c r="BB18315" t="s">
        <v>80649</v>
      </c>
    </row>
    <row r="18316" spans="54:54" x14ac:dyDescent="0.3">
      <c r="BB18316" t="s">
        <v>80650</v>
      </c>
    </row>
    <row r="18317" spans="54:54" x14ac:dyDescent="0.3">
      <c r="BB18317" t="s">
        <v>80651</v>
      </c>
    </row>
    <row r="18318" spans="54:54" x14ac:dyDescent="0.3">
      <c r="BB18318" t="s">
        <v>80652</v>
      </c>
    </row>
    <row r="18319" spans="54:54" x14ac:dyDescent="0.3">
      <c r="BB18319" t="s">
        <v>80653</v>
      </c>
    </row>
    <row r="18320" spans="54:54" x14ac:dyDescent="0.3">
      <c r="BB18320" t="s">
        <v>80654</v>
      </c>
    </row>
    <row r="18321" spans="54:54" x14ac:dyDescent="0.3">
      <c r="BB18321" t="s">
        <v>80655</v>
      </c>
    </row>
    <row r="18322" spans="54:54" x14ac:dyDescent="0.3">
      <c r="BB18322" t="s">
        <v>80656</v>
      </c>
    </row>
    <row r="18323" spans="54:54" x14ac:dyDescent="0.3">
      <c r="BB18323" t="s">
        <v>80657</v>
      </c>
    </row>
    <row r="18324" spans="54:54" x14ac:dyDescent="0.3">
      <c r="BB18324" t="s">
        <v>80658</v>
      </c>
    </row>
    <row r="18325" spans="54:54" x14ac:dyDescent="0.3">
      <c r="BB18325" t="s">
        <v>80659</v>
      </c>
    </row>
    <row r="18326" spans="54:54" x14ac:dyDescent="0.3">
      <c r="BB18326" t="s">
        <v>80660</v>
      </c>
    </row>
    <row r="18327" spans="54:54" x14ac:dyDescent="0.3">
      <c r="BB18327" t="s">
        <v>80661</v>
      </c>
    </row>
    <row r="18328" spans="54:54" x14ac:dyDescent="0.3">
      <c r="BB18328" t="s">
        <v>80662</v>
      </c>
    </row>
    <row r="18329" spans="54:54" x14ac:dyDescent="0.3">
      <c r="BB18329" t="s">
        <v>80663</v>
      </c>
    </row>
    <row r="18330" spans="54:54" x14ac:dyDescent="0.3">
      <c r="BB18330" t="s">
        <v>80664</v>
      </c>
    </row>
    <row r="18331" spans="54:54" x14ac:dyDescent="0.3">
      <c r="BB18331" t="s">
        <v>80665</v>
      </c>
    </row>
    <row r="18332" spans="54:54" x14ac:dyDescent="0.3">
      <c r="BB18332" t="s">
        <v>80666</v>
      </c>
    </row>
    <row r="18333" spans="54:54" x14ac:dyDescent="0.3">
      <c r="BB18333" t="s">
        <v>80667</v>
      </c>
    </row>
    <row r="18334" spans="54:54" x14ac:dyDescent="0.3">
      <c r="BB18334" t="s">
        <v>80668</v>
      </c>
    </row>
    <row r="18335" spans="54:54" x14ac:dyDescent="0.3">
      <c r="BB18335" t="s">
        <v>80669</v>
      </c>
    </row>
    <row r="18336" spans="54:54" x14ac:dyDescent="0.3">
      <c r="BB18336" t="s">
        <v>80670</v>
      </c>
    </row>
    <row r="18337" spans="54:54" x14ac:dyDescent="0.3">
      <c r="BB18337" t="s">
        <v>80671</v>
      </c>
    </row>
    <row r="18338" spans="54:54" x14ac:dyDescent="0.3">
      <c r="BB18338" t="s">
        <v>80672</v>
      </c>
    </row>
    <row r="18339" spans="54:54" x14ac:dyDescent="0.3">
      <c r="BB18339" t="s">
        <v>80673</v>
      </c>
    </row>
    <row r="18340" spans="54:54" x14ac:dyDescent="0.3">
      <c r="BB18340" t="s">
        <v>80674</v>
      </c>
    </row>
    <row r="18341" spans="54:54" x14ac:dyDescent="0.3">
      <c r="BB18341" t="s">
        <v>80675</v>
      </c>
    </row>
    <row r="18342" spans="54:54" x14ac:dyDescent="0.3">
      <c r="BB18342" t="s">
        <v>80676</v>
      </c>
    </row>
    <row r="18343" spans="54:54" x14ac:dyDescent="0.3">
      <c r="BB18343" t="s">
        <v>80677</v>
      </c>
    </row>
    <row r="18344" spans="54:54" x14ac:dyDescent="0.3">
      <c r="BB18344" t="s">
        <v>80678</v>
      </c>
    </row>
    <row r="18345" spans="54:54" x14ac:dyDescent="0.3">
      <c r="BB18345" t="s">
        <v>80679</v>
      </c>
    </row>
    <row r="18346" spans="54:54" x14ac:dyDescent="0.3">
      <c r="BB18346" t="s">
        <v>80680</v>
      </c>
    </row>
    <row r="18347" spans="54:54" x14ac:dyDescent="0.3">
      <c r="BB18347" t="s">
        <v>80681</v>
      </c>
    </row>
    <row r="18348" spans="54:54" x14ac:dyDescent="0.3">
      <c r="BB18348" t="s">
        <v>80682</v>
      </c>
    </row>
    <row r="18349" spans="54:54" x14ac:dyDescent="0.3">
      <c r="BB18349" t="s">
        <v>80683</v>
      </c>
    </row>
    <row r="18350" spans="54:54" x14ac:dyDescent="0.3">
      <c r="BB18350" t="s">
        <v>80684</v>
      </c>
    </row>
    <row r="18351" spans="54:54" x14ac:dyDescent="0.3">
      <c r="BB18351" t="s">
        <v>80685</v>
      </c>
    </row>
    <row r="18352" spans="54:54" x14ac:dyDescent="0.3">
      <c r="BB18352" t="s">
        <v>80686</v>
      </c>
    </row>
    <row r="18353" spans="54:54" x14ac:dyDescent="0.3">
      <c r="BB18353" t="s">
        <v>80687</v>
      </c>
    </row>
    <row r="18354" spans="54:54" x14ac:dyDescent="0.3">
      <c r="BB18354" t="s">
        <v>80688</v>
      </c>
    </row>
    <row r="18355" spans="54:54" x14ac:dyDescent="0.3">
      <c r="BB18355" t="s">
        <v>80689</v>
      </c>
    </row>
    <row r="18356" spans="54:54" x14ac:dyDescent="0.3">
      <c r="BB18356" t="s">
        <v>80690</v>
      </c>
    </row>
    <row r="18357" spans="54:54" x14ac:dyDescent="0.3">
      <c r="BB18357" t="s">
        <v>80691</v>
      </c>
    </row>
    <row r="18358" spans="54:54" x14ac:dyDescent="0.3">
      <c r="BB18358" t="s">
        <v>80692</v>
      </c>
    </row>
    <row r="18359" spans="54:54" x14ac:dyDescent="0.3">
      <c r="BB18359" t="s">
        <v>80693</v>
      </c>
    </row>
    <row r="18360" spans="54:54" x14ac:dyDescent="0.3">
      <c r="BB18360" t="s">
        <v>80694</v>
      </c>
    </row>
    <row r="18361" spans="54:54" x14ac:dyDescent="0.3">
      <c r="BB18361" t="s">
        <v>80695</v>
      </c>
    </row>
    <row r="18362" spans="54:54" x14ac:dyDescent="0.3">
      <c r="BB18362" t="s">
        <v>80696</v>
      </c>
    </row>
    <row r="18363" spans="54:54" x14ac:dyDescent="0.3">
      <c r="BB18363" t="s">
        <v>80697</v>
      </c>
    </row>
    <row r="18364" spans="54:54" x14ac:dyDescent="0.3">
      <c r="BB18364" t="s">
        <v>80698</v>
      </c>
    </row>
    <row r="18365" spans="54:54" x14ac:dyDescent="0.3">
      <c r="BB18365" t="s">
        <v>80699</v>
      </c>
    </row>
    <row r="18366" spans="54:54" x14ac:dyDescent="0.3">
      <c r="BB18366" t="s">
        <v>80700</v>
      </c>
    </row>
    <row r="18367" spans="54:54" x14ac:dyDescent="0.3">
      <c r="BB18367" t="s">
        <v>80701</v>
      </c>
    </row>
    <row r="18368" spans="54:54" x14ac:dyDescent="0.3">
      <c r="BB18368" t="s">
        <v>80702</v>
      </c>
    </row>
    <row r="18369" spans="54:54" x14ac:dyDescent="0.3">
      <c r="BB18369" t="s">
        <v>80703</v>
      </c>
    </row>
    <row r="18370" spans="54:54" x14ac:dyDescent="0.3">
      <c r="BB18370" t="s">
        <v>80704</v>
      </c>
    </row>
    <row r="18371" spans="54:54" x14ac:dyDescent="0.3">
      <c r="BB18371" t="s">
        <v>80705</v>
      </c>
    </row>
    <row r="18372" spans="54:54" x14ac:dyDescent="0.3">
      <c r="BB18372" t="s">
        <v>80706</v>
      </c>
    </row>
    <row r="18373" spans="54:54" x14ac:dyDescent="0.3">
      <c r="BB18373" t="s">
        <v>80707</v>
      </c>
    </row>
    <row r="18374" spans="54:54" x14ac:dyDescent="0.3">
      <c r="BB18374" t="s">
        <v>80708</v>
      </c>
    </row>
    <row r="18375" spans="54:54" x14ac:dyDescent="0.3">
      <c r="BB18375" t="s">
        <v>80709</v>
      </c>
    </row>
    <row r="18376" spans="54:54" x14ac:dyDescent="0.3">
      <c r="BB18376" t="s">
        <v>80710</v>
      </c>
    </row>
    <row r="18377" spans="54:54" x14ac:dyDescent="0.3">
      <c r="BB18377" t="s">
        <v>80711</v>
      </c>
    </row>
    <row r="18378" spans="54:54" x14ac:dyDescent="0.3">
      <c r="BB18378" t="s">
        <v>80712</v>
      </c>
    </row>
    <row r="18379" spans="54:54" x14ac:dyDescent="0.3">
      <c r="BB18379" t="s">
        <v>80713</v>
      </c>
    </row>
    <row r="18380" spans="54:54" x14ac:dyDescent="0.3">
      <c r="BB18380" t="s">
        <v>80714</v>
      </c>
    </row>
    <row r="18381" spans="54:54" x14ac:dyDescent="0.3">
      <c r="BB18381" t="s">
        <v>80715</v>
      </c>
    </row>
    <row r="18382" spans="54:54" x14ac:dyDescent="0.3">
      <c r="BB18382" t="s">
        <v>80716</v>
      </c>
    </row>
    <row r="18383" spans="54:54" x14ac:dyDescent="0.3">
      <c r="BB18383" t="s">
        <v>80717</v>
      </c>
    </row>
    <row r="18384" spans="54:54" x14ac:dyDescent="0.3">
      <c r="BB18384" t="s">
        <v>80718</v>
      </c>
    </row>
    <row r="18385" spans="54:54" x14ac:dyDescent="0.3">
      <c r="BB18385" t="s">
        <v>80719</v>
      </c>
    </row>
    <row r="18386" spans="54:54" x14ac:dyDescent="0.3">
      <c r="BB18386" t="s">
        <v>80720</v>
      </c>
    </row>
    <row r="18387" spans="54:54" x14ac:dyDescent="0.3">
      <c r="BB18387" t="s">
        <v>80721</v>
      </c>
    </row>
    <row r="18388" spans="54:54" x14ac:dyDescent="0.3">
      <c r="BB18388" t="s">
        <v>80722</v>
      </c>
    </row>
    <row r="18389" spans="54:54" x14ac:dyDescent="0.3">
      <c r="BB18389" t="s">
        <v>80723</v>
      </c>
    </row>
    <row r="18390" spans="54:54" x14ac:dyDescent="0.3">
      <c r="BB18390" t="s">
        <v>80724</v>
      </c>
    </row>
    <row r="18391" spans="54:54" x14ac:dyDescent="0.3">
      <c r="BB18391" t="s">
        <v>80725</v>
      </c>
    </row>
    <row r="18392" spans="54:54" x14ac:dyDescent="0.3">
      <c r="BB18392" t="s">
        <v>80726</v>
      </c>
    </row>
    <row r="18393" spans="54:54" x14ac:dyDescent="0.3">
      <c r="BB18393" t="s">
        <v>80727</v>
      </c>
    </row>
    <row r="18394" spans="54:54" x14ac:dyDescent="0.3">
      <c r="BB18394" t="s">
        <v>80728</v>
      </c>
    </row>
    <row r="18395" spans="54:54" x14ac:dyDescent="0.3">
      <c r="BB18395" t="s">
        <v>80729</v>
      </c>
    </row>
    <row r="18396" spans="54:54" x14ac:dyDescent="0.3">
      <c r="BB18396" t="s">
        <v>80730</v>
      </c>
    </row>
    <row r="18397" spans="54:54" x14ac:dyDescent="0.3">
      <c r="BB18397" t="s">
        <v>80731</v>
      </c>
    </row>
    <row r="18398" spans="54:54" x14ac:dyDescent="0.3">
      <c r="BB18398" t="s">
        <v>80732</v>
      </c>
    </row>
    <row r="18399" spans="54:54" x14ac:dyDescent="0.3">
      <c r="BB18399" t="s">
        <v>80733</v>
      </c>
    </row>
    <row r="18400" spans="54:54" x14ac:dyDescent="0.3">
      <c r="BB18400" t="s">
        <v>80734</v>
      </c>
    </row>
    <row r="18401" spans="54:54" x14ac:dyDescent="0.3">
      <c r="BB18401" t="s">
        <v>80735</v>
      </c>
    </row>
    <row r="18402" spans="54:54" x14ac:dyDescent="0.3">
      <c r="BB18402" t="s">
        <v>80736</v>
      </c>
    </row>
    <row r="18403" spans="54:54" x14ac:dyDescent="0.3">
      <c r="BB18403" t="s">
        <v>80737</v>
      </c>
    </row>
    <row r="18404" spans="54:54" x14ac:dyDescent="0.3">
      <c r="BB18404" t="s">
        <v>80738</v>
      </c>
    </row>
    <row r="18405" spans="54:54" x14ac:dyDescent="0.3">
      <c r="BB18405" t="s">
        <v>80739</v>
      </c>
    </row>
    <row r="18406" spans="54:54" x14ac:dyDescent="0.3">
      <c r="BB18406" t="s">
        <v>80740</v>
      </c>
    </row>
    <row r="18407" spans="54:54" x14ac:dyDescent="0.3">
      <c r="BB18407" t="s">
        <v>80741</v>
      </c>
    </row>
    <row r="18408" spans="54:54" x14ac:dyDescent="0.3">
      <c r="BB18408" t="s">
        <v>80742</v>
      </c>
    </row>
    <row r="18409" spans="54:54" x14ac:dyDescent="0.3">
      <c r="BB18409" t="s">
        <v>80743</v>
      </c>
    </row>
    <row r="18410" spans="54:54" x14ac:dyDescent="0.3">
      <c r="BB18410" t="s">
        <v>80744</v>
      </c>
    </row>
    <row r="18411" spans="54:54" x14ac:dyDescent="0.3">
      <c r="BB18411" t="s">
        <v>80745</v>
      </c>
    </row>
    <row r="18412" spans="54:54" x14ac:dyDescent="0.3">
      <c r="BB18412" t="s">
        <v>80746</v>
      </c>
    </row>
    <row r="18413" spans="54:54" x14ac:dyDescent="0.3">
      <c r="BB18413" t="s">
        <v>80747</v>
      </c>
    </row>
    <row r="18414" spans="54:54" x14ac:dyDescent="0.3">
      <c r="BB18414" t="s">
        <v>80748</v>
      </c>
    </row>
    <row r="18415" spans="54:54" x14ac:dyDescent="0.3">
      <c r="BB18415" t="s">
        <v>80749</v>
      </c>
    </row>
    <row r="18416" spans="54:54" x14ac:dyDescent="0.3">
      <c r="BB18416" t="s">
        <v>80750</v>
      </c>
    </row>
    <row r="18417" spans="54:54" x14ac:dyDescent="0.3">
      <c r="BB18417" t="s">
        <v>80751</v>
      </c>
    </row>
    <row r="18418" spans="54:54" x14ac:dyDescent="0.3">
      <c r="BB18418" t="s">
        <v>80752</v>
      </c>
    </row>
    <row r="18419" spans="54:54" x14ac:dyDescent="0.3">
      <c r="BB18419" t="s">
        <v>80753</v>
      </c>
    </row>
    <row r="18420" spans="54:54" x14ac:dyDescent="0.3">
      <c r="BB18420" t="s">
        <v>80754</v>
      </c>
    </row>
    <row r="18421" spans="54:54" x14ac:dyDescent="0.3">
      <c r="BB18421" t="s">
        <v>80755</v>
      </c>
    </row>
    <row r="18422" spans="54:54" x14ac:dyDescent="0.3">
      <c r="BB18422" t="s">
        <v>80756</v>
      </c>
    </row>
    <row r="18423" spans="54:54" x14ac:dyDescent="0.3">
      <c r="BB18423" t="s">
        <v>80757</v>
      </c>
    </row>
    <row r="18424" spans="54:54" x14ac:dyDescent="0.3">
      <c r="BB18424" t="s">
        <v>80758</v>
      </c>
    </row>
    <row r="18425" spans="54:54" x14ac:dyDescent="0.3">
      <c r="BB18425" t="s">
        <v>80759</v>
      </c>
    </row>
    <row r="18426" spans="54:54" x14ac:dyDescent="0.3">
      <c r="BB18426" t="s">
        <v>80760</v>
      </c>
    </row>
    <row r="18427" spans="54:54" x14ac:dyDescent="0.3">
      <c r="BB18427" t="s">
        <v>80761</v>
      </c>
    </row>
    <row r="18428" spans="54:54" x14ac:dyDescent="0.3">
      <c r="BB18428" t="s">
        <v>80762</v>
      </c>
    </row>
    <row r="18429" spans="54:54" x14ac:dyDescent="0.3">
      <c r="BB18429" t="s">
        <v>80763</v>
      </c>
    </row>
    <row r="18430" spans="54:54" x14ac:dyDescent="0.3">
      <c r="BB18430" t="s">
        <v>80764</v>
      </c>
    </row>
    <row r="18431" spans="54:54" x14ac:dyDescent="0.3">
      <c r="BB18431" t="s">
        <v>80765</v>
      </c>
    </row>
    <row r="18432" spans="54:54" x14ac:dyDescent="0.3">
      <c r="BB18432" t="s">
        <v>80766</v>
      </c>
    </row>
    <row r="18433" spans="54:54" x14ac:dyDescent="0.3">
      <c r="BB18433" t="s">
        <v>80767</v>
      </c>
    </row>
    <row r="18434" spans="54:54" x14ac:dyDescent="0.3">
      <c r="BB18434" t="s">
        <v>80768</v>
      </c>
    </row>
    <row r="18435" spans="54:54" x14ac:dyDescent="0.3">
      <c r="BB18435" t="s">
        <v>80769</v>
      </c>
    </row>
    <row r="18436" spans="54:54" x14ac:dyDescent="0.3">
      <c r="BB18436" t="s">
        <v>80770</v>
      </c>
    </row>
    <row r="18437" spans="54:54" x14ac:dyDescent="0.3">
      <c r="BB18437" t="s">
        <v>80771</v>
      </c>
    </row>
    <row r="18438" spans="54:54" x14ac:dyDescent="0.3">
      <c r="BB18438" t="s">
        <v>80772</v>
      </c>
    </row>
    <row r="18439" spans="54:54" x14ac:dyDescent="0.3">
      <c r="BB18439" t="s">
        <v>80773</v>
      </c>
    </row>
    <row r="18440" spans="54:54" x14ac:dyDescent="0.3">
      <c r="BB18440" t="s">
        <v>80774</v>
      </c>
    </row>
    <row r="18441" spans="54:54" x14ac:dyDescent="0.3">
      <c r="BB18441" t="s">
        <v>80775</v>
      </c>
    </row>
    <row r="18442" spans="54:54" x14ac:dyDescent="0.3">
      <c r="BB18442" t="s">
        <v>80776</v>
      </c>
    </row>
    <row r="18443" spans="54:54" x14ac:dyDescent="0.3">
      <c r="BB18443" t="s">
        <v>80777</v>
      </c>
    </row>
    <row r="18444" spans="54:54" x14ac:dyDescent="0.3">
      <c r="BB18444" t="s">
        <v>80778</v>
      </c>
    </row>
    <row r="18445" spans="54:54" x14ac:dyDescent="0.3">
      <c r="BB18445" t="s">
        <v>80779</v>
      </c>
    </row>
    <row r="18446" spans="54:54" x14ac:dyDescent="0.3">
      <c r="BB18446" t="s">
        <v>80780</v>
      </c>
    </row>
    <row r="18447" spans="54:54" x14ac:dyDescent="0.3">
      <c r="BB18447" t="s">
        <v>80781</v>
      </c>
    </row>
    <row r="18448" spans="54:54" x14ac:dyDescent="0.3">
      <c r="BB18448" t="s">
        <v>80782</v>
      </c>
    </row>
    <row r="18449" spans="54:54" x14ac:dyDescent="0.3">
      <c r="BB18449" t="s">
        <v>80783</v>
      </c>
    </row>
    <row r="18450" spans="54:54" x14ac:dyDescent="0.3">
      <c r="BB18450" t="s">
        <v>80784</v>
      </c>
    </row>
    <row r="18451" spans="54:54" x14ac:dyDescent="0.3">
      <c r="BB18451" t="s">
        <v>59885</v>
      </c>
    </row>
    <row r="18452" spans="54:54" x14ac:dyDescent="0.3">
      <c r="BB18452" t="s">
        <v>80785</v>
      </c>
    </row>
    <row r="18453" spans="54:54" x14ac:dyDescent="0.3">
      <c r="BB18453" t="s">
        <v>80786</v>
      </c>
    </row>
    <row r="18454" spans="54:54" x14ac:dyDescent="0.3">
      <c r="BB18454" t="s">
        <v>80787</v>
      </c>
    </row>
    <row r="18455" spans="54:54" x14ac:dyDescent="0.3">
      <c r="BB18455" t="s">
        <v>80788</v>
      </c>
    </row>
    <row r="18456" spans="54:54" x14ac:dyDescent="0.3">
      <c r="BB18456" t="s">
        <v>80789</v>
      </c>
    </row>
    <row r="18457" spans="54:54" x14ac:dyDescent="0.3">
      <c r="BB18457" t="s">
        <v>80790</v>
      </c>
    </row>
    <row r="18458" spans="54:54" x14ac:dyDescent="0.3">
      <c r="BB18458" t="s">
        <v>80791</v>
      </c>
    </row>
    <row r="18459" spans="54:54" x14ac:dyDescent="0.3">
      <c r="BB18459" t="s">
        <v>80792</v>
      </c>
    </row>
    <row r="18460" spans="54:54" x14ac:dyDescent="0.3">
      <c r="BB18460" t="s">
        <v>80793</v>
      </c>
    </row>
    <row r="18461" spans="54:54" x14ac:dyDescent="0.3">
      <c r="BB18461" t="s">
        <v>80794</v>
      </c>
    </row>
    <row r="18462" spans="54:54" x14ac:dyDescent="0.3">
      <c r="BB18462" t="s">
        <v>80795</v>
      </c>
    </row>
    <row r="18463" spans="54:54" x14ac:dyDescent="0.3">
      <c r="BB18463" t="s">
        <v>80796</v>
      </c>
    </row>
    <row r="18464" spans="54:54" x14ac:dyDescent="0.3">
      <c r="BB18464" t="s">
        <v>80797</v>
      </c>
    </row>
    <row r="18465" spans="54:54" x14ac:dyDescent="0.3">
      <c r="BB18465" t="s">
        <v>80798</v>
      </c>
    </row>
    <row r="18466" spans="54:54" x14ac:dyDescent="0.3">
      <c r="BB18466" t="s">
        <v>80799</v>
      </c>
    </row>
    <row r="18467" spans="54:54" x14ac:dyDescent="0.3">
      <c r="BB18467" t="s">
        <v>80800</v>
      </c>
    </row>
    <row r="18468" spans="54:54" x14ac:dyDescent="0.3">
      <c r="BB18468" t="s">
        <v>80801</v>
      </c>
    </row>
    <row r="18469" spans="54:54" x14ac:dyDescent="0.3">
      <c r="BB18469" t="s">
        <v>80802</v>
      </c>
    </row>
    <row r="18470" spans="54:54" x14ac:dyDescent="0.3">
      <c r="BB18470" t="s">
        <v>80803</v>
      </c>
    </row>
    <row r="18471" spans="54:54" x14ac:dyDescent="0.3">
      <c r="BB18471" t="s">
        <v>80804</v>
      </c>
    </row>
    <row r="18472" spans="54:54" x14ac:dyDescent="0.3">
      <c r="BB18472" t="s">
        <v>80805</v>
      </c>
    </row>
    <row r="18473" spans="54:54" x14ac:dyDescent="0.3">
      <c r="BB18473" t="s">
        <v>80806</v>
      </c>
    </row>
    <row r="18474" spans="54:54" x14ac:dyDescent="0.3">
      <c r="BB18474" t="s">
        <v>80807</v>
      </c>
    </row>
    <row r="18475" spans="54:54" x14ac:dyDescent="0.3">
      <c r="BB18475" t="s">
        <v>80808</v>
      </c>
    </row>
    <row r="18476" spans="54:54" x14ac:dyDescent="0.3">
      <c r="BB18476" t="s">
        <v>80809</v>
      </c>
    </row>
    <row r="18477" spans="54:54" x14ac:dyDescent="0.3">
      <c r="BB18477" t="s">
        <v>80810</v>
      </c>
    </row>
    <row r="18478" spans="54:54" x14ac:dyDescent="0.3">
      <c r="BB18478" t="s">
        <v>80811</v>
      </c>
    </row>
    <row r="18479" spans="54:54" x14ac:dyDescent="0.3">
      <c r="BB18479" t="s">
        <v>80812</v>
      </c>
    </row>
    <row r="18480" spans="54:54" x14ac:dyDescent="0.3">
      <c r="BB18480" t="s">
        <v>80813</v>
      </c>
    </row>
    <row r="18481" spans="54:54" x14ac:dyDescent="0.3">
      <c r="BB18481" t="s">
        <v>80814</v>
      </c>
    </row>
    <row r="18482" spans="54:54" x14ac:dyDescent="0.3">
      <c r="BB18482" t="s">
        <v>80815</v>
      </c>
    </row>
    <row r="18483" spans="54:54" x14ac:dyDescent="0.3">
      <c r="BB18483" t="s">
        <v>80816</v>
      </c>
    </row>
    <row r="18484" spans="54:54" x14ac:dyDescent="0.3">
      <c r="BB18484" t="s">
        <v>80817</v>
      </c>
    </row>
    <row r="18485" spans="54:54" x14ac:dyDescent="0.3">
      <c r="BB18485" t="s">
        <v>80818</v>
      </c>
    </row>
    <row r="18486" spans="54:54" x14ac:dyDescent="0.3">
      <c r="BB18486" t="s">
        <v>80819</v>
      </c>
    </row>
    <row r="18487" spans="54:54" x14ac:dyDescent="0.3">
      <c r="BB18487" t="s">
        <v>80820</v>
      </c>
    </row>
    <row r="18488" spans="54:54" x14ac:dyDescent="0.3">
      <c r="BB18488" t="s">
        <v>80821</v>
      </c>
    </row>
    <row r="18489" spans="54:54" x14ac:dyDescent="0.3">
      <c r="BB18489" t="s">
        <v>80822</v>
      </c>
    </row>
    <row r="18490" spans="54:54" x14ac:dyDescent="0.3">
      <c r="BB18490" t="s">
        <v>80823</v>
      </c>
    </row>
    <row r="18491" spans="54:54" x14ac:dyDescent="0.3">
      <c r="BB18491" t="s">
        <v>80824</v>
      </c>
    </row>
    <row r="18492" spans="54:54" x14ac:dyDescent="0.3">
      <c r="BB18492" t="s">
        <v>80825</v>
      </c>
    </row>
    <row r="18493" spans="54:54" x14ac:dyDescent="0.3">
      <c r="BB18493" t="s">
        <v>80826</v>
      </c>
    </row>
    <row r="18494" spans="54:54" x14ac:dyDescent="0.3">
      <c r="BB18494" t="s">
        <v>80827</v>
      </c>
    </row>
    <row r="18495" spans="54:54" x14ac:dyDescent="0.3">
      <c r="BB18495" t="s">
        <v>80828</v>
      </c>
    </row>
    <row r="18496" spans="54:54" x14ac:dyDescent="0.3">
      <c r="BB18496" t="s">
        <v>80829</v>
      </c>
    </row>
    <row r="18497" spans="54:54" x14ac:dyDescent="0.3">
      <c r="BB18497" t="s">
        <v>80830</v>
      </c>
    </row>
    <row r="18498" spans="54:54" x14ac:dyDescent="0.3">
      <c r="BB18498" t="s">
        <v>80831</v>
      </c>
    </row>
    <row r="18499" spans="54:54" x14ac:dyDescent="0.3">
      <c r="BB18499" t="s">
        <v>80832</v>
      </c>
    </row>
    <row r="18500" spans="54:54" x14ac:dyDescent="0.3">
      <c r="BB18500" t="s">
        <v>80833</v>
      </c>
    </row>
    <row r="18501" spans="54:54" x14ac:dyDescent="0.3">
      <c r="BB18501" t="s">
        <v>80834</v>
      </c>
    </row>
    <row r="18502" spans="54:54" x14ac:dyDescent="0.3">
      <c r="BB18502" t="s">
        <v>80835</v>
      </c>
    </row>
    <row r="18503" spans="54:54" x14ac:dyDescent="0.3">
      <c r="BB18503" t="s">
        <v>80836</v>
      </c>
    </row>
    <row r="18504" spans="54:54" x14ac:dyDescent="0.3">
      <c r="BB18504" t="s">
        <v>80837</v>
      </c>
    </row>
    <row r="18505" spans="54:54" x14ac:dyDescent="0.3">
      <c r="BB18505" t="s">
        <v>80838</v>
      </c>
    </row>
    <row r="18506" spans="54:54" x14ac:dyDescent="0.3">
      <c r="BB18506" t="s">
        <v>80839</v>
      </c>
    </row>
    <row r="18507" spans="54:54" x14ac:dyDescent="0.3">
      <c r="BB18507" t="s">
        <v>80840</v>
      </c>
    </row>
    <row r="18508" spans="54:54" x14ac:dyDescent="0.3">
      <c r="BB18508" t="s">
        <v>80841</v>
      </c>
    </row>
    <row r="18509" spans="54:54" x14ac:dyDescent="0.3">
      <c r="BB18509" t="s">
        <v>80842</v>
      </c>
    </row>
    <row r="18510" spans="54:54" x14ac:dyDescent="0.3">
      <c r="BB18510" t="s">
        <v>80843</v>
      </c>
    </row>
    <row r="18511" spans="54:54" x14ac:dyDescent="0.3">
      <c r="BB18511" t="s">
        <v>80844</v>
      </c>
    </row>
    <row r="18512" spans="54:54" x14ac:dyDescent="0.3">
      <c r="BB18512" t="s">
        <v>80845</v>
      </c>
    </row>
    <row r="18513" spans="54:54" x14ac:dyDescent="0.3">
      <c r="BB18513" t="s">
        <v>80846</v>
      </c>
    </row>
    <row r="18514" spans="54:54" x14ac:dyDescent="0.3">
      <c r="BB18514" t="s">
        <v>80847</v>
      </c>
    </row>
    <row r="18515" spans="54:54" x14ac:dyDescent="0.3">
      <c r="BB18515" t="s">
        <v>80848</v>
      </c>
    </row>
    <row r="18516" spans="54:54" x14ac:dyDescent="0.3">
      <c r="BB18516" t="s">
        <v>80849</v>
      </c>
    </row>
    <row r="18517" spans="54:54" x14ac:dyDescent="0.3">
      <c r="BB18517" t="s">
        <v>80850</v>
      </c>
    </row>
    <row r="18518" spans="54:54" x14ac:dyDescent="0.3">
      <c r="BB18518" t="s">
        <v>80851</v>
      </c>
    </row>
    <row r="18519" spans="54:54" x14ac:dyDescent="0.3">
      <c r="BB18519" t="s">
        <v>80852</v>
      </c>
    </row>
    <row r="18520" spans="54:54" x14ac:dyDescent="0.3">
      <c r="BB18520" t="s">
        <v>80853</v>
      </c>
    </row>
    <row r="18521" spans="54:54" x14ac:dyDescent="0.3">
      <c r="BB18521" t="s">
        <v>80854</v>
      </c>
    </row>
    <row r="18522" spans="54:54" x14ac:dyDescent="0.3">
      <c r="BB18522" t="s">
        <v>80855</v>
      </c>
    </row>
    <row r="18523" spans="54:54" x14ac:dyDescent="0.3">
      <c r="BB18523" t="s">
        <v>80856</v>
      </c>
    </row>
    <row r="18524" spans="54:54" x14ac:dyDescent="0.3">
      <c r="BB18524" t="s">
        <v>80857</v>
      </c>
    </row>
    <row r="18525" spans="54:54" x14ac:dyDescent="0.3">
      <c r="BB18525" t="s">
        <v>80858</v>
      </c>
    </row>
    <row r="18526" spans="54:54" x14ac:dyDescent="0.3">
      <c r="BB18526" t="s">
        <v>80859</v>
      </c>
    </row>
    <row r="18527" spans="54:54" x14ac:dyDescent="0.3">
      <c r="BB18527" t="s">
        <v>80860</v>
      </c>
    </row>
    <row r="18528" spans="54:54" x14ac:dyDescent="0.3">
      <c r="BB18528" t="s">
        <v>80861</v>
      </c>
    </row>
    <row r="18529" spans="54:54" x14ac:dyDescent="0.3">
      <c r="BB18529" t="s">
        <v>80862</v>
      </c>
    </row>
    <row r="18530" spans="54:54" x14ac:dyDescent="0.3">
      <c r="BB18530" t="s">
        <v>80863</v>
      </c>
    </row>
    <row r="18531" spans="54:54" x14ac:dyDescent="0.3">
      <c r="BB18531" t="s">
        <v>80864</v>
      </c>
    </row>
    <row r="18532" spans="54:54" x14ac:dyDescent="0.3">
      <c r="BB18532" t="s">
        <v>80865</v>
      </c>
    </row>
    <row r="18533" spans="54:54" x14ac:dyDescent="0.3">
      <c r="BB18533" t="s">
        <v>80866</v>
      </c>
    </row>
    <row r="18534" spans="54:54" x14ac:dyDescent="0.3">
      <c r="BB18534" t="s">
        <v>80867</v>
      </c>
    </row>
    <row r="18535" spans="54:54" x14ac:dyDescent="0.3">
      <c r="BB18535" t="s">
        <v>80868</v>
      </c>
    </row>
    <row r="18536" spans="54:54" x14ac:dyDescent="0.3">
      <c r="BB18536" t="s">
        <v>80869</v>
      </c>
    </row>
    <row r="18537" spans="54:54" x14ac:dyDescent="0.3">
      <c r="BB18537" t="s">
        <v>80870</v>
      </c>
    </row>
    <row r="18538" spans="54:54" x14ac:dyDescent="0.3">
      <c r="BB18538" t="s">
        <v>80871</v>
      </c>
    </row>
    <row r="18539" spans="54:54" x14ac:dyDescent="0.3">
      <c r="BB18539" t="s">
        <v>80872</v>
      </c>
    </row>
    <row r="18540" spans="54:54" x14ac:dyDescent="0.3">
      <c r="BB18540" t="s">
        <v>80873</v>
      </c>
    </row>
    <row r="18541" spans="54:54" x14ac:dyDescent="0.3">
      <c r="BB18541" t="s">
        <v>80874</v>
      </c>
    </row>
    <row r="18542" spans="54:54" x14ac:dyDescent="0.3">
      <c r="BB18542" t="s">
        <v>80875</v>
      </c>
    </row>
    <row r="18543" spans="54:54" x14ac:dyDescent="0.3">
      <c r="BB18543" t="s">
        <v>80876</v>
      </c>
    </row>
    <row r="18544" spans="54:54" x14ac:dyDescent="0.3">
      <c r="BB18544" t="s">
        <v>80877</v>
      </c>
    </row>
    <row r="18545" spans="54:54" x14ac:dyDescent="0.3">
      <c r="BB18545" t="s">
        <v>80878</v>
      </c>
    </row>
    <row r="18546" spans="54:54" x14ac:dyDescent="0.3">
      <c r="BB18546" t="s">
        <v>80879</v>
      </c>
    </row>
    <row r="18547" spans="54:54" x14ac:dyDescent="0.3">
      <c r="BB18547" t="s">
        <v>80880</v>
      </c>
    </row>
    <row r="18548" spans="54:54" x14ac:dyDescent="0.3">
      <c r="BB18548" t="s">
        <v>80881</v>
      </c>
    </row>
    <row r="18549" spans="54:54" x14ac:dyDescent="0.3">
      <c r="BB18549" t="s">
        <v>80882</v>
      </c>
    </row>
    <row r="18550" spans="54:54" x14ac:dyDescent="0.3">
      <c r="BB18550" t="s">
        <v>80883</v>
      </c>
    </row>
    <row r="18551" spans="54:54" x14ac:dyDescent="0.3">
      <c r="BB18551" t="s">
        <v>80884</v>
      </c>
    </row>
    <row r="18552" spans="54:54" x14ac:dyDescent="0.3">
      <c r="BB18552" t="s">
        <v>80885</v>
      </c>
    </row>
    <row r="18553" spans="54:54" x14ac:dyDescent="0.3">
      <c r="BB18553" t="s">
        <v>80886</v>
      </c>
    </row>
    <row r="18554" spans="54:54" x14ac:dyDescent="0.3">
      <c r="BB18554" t="s">
        <v>80887</v>
      </c>
    </row>
    <row r="18555" spans="54:54" x14ac:dyDescent="0.3">
      <c r="BB18555" t="s">
        <v>80888</v>
      </c>
    </row>
    <row r="18556" spans="54:54" x14ac:dyDescent="0.3">
      <c r="BB18556" t="s">
        <v>80889</v>
      </c>
    </row>
    <row r="18557" spans="54:54" x14ac:dyDescent="0.3">
      <c r="BB18557" t="s">
        <v>80890</v>
      </c>
    </row>
    <row r="18558" spans="54:54" x14ac:dyDescent="0.3">
      <c r="BB18558" t="s">
        <v>80891</v>
      </c>
    </row>
    <row r="18559" spans="54:54" x14ac:dyDescent="0.3">
      <c r="BB18559" t="s">
        <v>80892</v>
      </c>
    </row>
    <row r="18560" spans="54:54" x14ac:dyDescent="0.3">
      <c r="BB18560" t="s">
        <v>80893</v>
      </c>
    </row>
    <row r="18561" spans="54:54" x14ac:dyDescent="0.3">
      <c r="BB18561" t="s">
        <v>80894</v>
      </c>
    </row>
    <row r="18562" spans="54:54" x14ac:dyDescent="0.3">
      <c r="BB18562" t="s">
        <v>80895</v>
      </c>
    </row>
    <row r="18563" spans="54:54" x14ac:dyDescent="0.3">
      <c r="BB18563" t="s">
        <v>80896</v>
      </c>
    </row>
    <row r="18564" spans="54:54" x14ac:dyDescent="0.3">
      <c r="BB18564" t="s">
        <v>80897</v>
      </c>
    </row>
    <row r="18565" spans="54:54" x14ac:dyDescent="0.3">
      <c r="BB18565" t="s">
        <v>80898</v>
      </c>
    </row>
    <row r="18566" spans="54:54" x14ac:dyDescent="0.3">
      <c r="BB18566" t="s">
        <v>80899</v>
      </c>
    </row>
    <row r="18567" spans="54:54" x14ac:dyDescent="0.3">
      <c r="BB18567" t="s">
        <v>80900</v>
      </c>
    </row>
    <row r="18568" spans="54:54" x14ac:dyDescent="0.3">
      <c r="BB18568" t="s">
        <v>1935</v>
      </c>
    </row>
    <row r="18569" spans="54:54" x14ac:dyDescent="0.3">
      <c r="BB18569" t="s">
        <v>80901</v>
      </c>
    </row>
    <row r="18570" spans="54:54" x14ac:dyDescent="0.3">
      <c r="BB18570" t="s">
        <v>80902</v>
      </c>
    </row>
    <row r="18571" spans="54:54" x14ac:dyDescent="0.3">
      <c r="BB18571" t="s">
        <v>80903</v>
      </c>
    </row>
    <row r="18572" spans="54:54" x14ac:dyDescent="0.3">
      <c r="BB18572" t="s">
        <v>80904</v>
      </c>
    </row>
    <row r="18573" spans="54:54" x14ac:dyDescent="0.3">
      <c r="BB18573" t="s">
        <v>80905</v>
      </c>
    </row>
    <row r="18574" spans="54:54" x14ac:dyDescent="0.3">
      <c r="BB18574" t="s">
        <v>80906</v>
      </c>
    </row>
    <row r="18575" spans="54:54" x14ac:dyDescent="0.3">
      <c r="BB18575" t="s">
        <v>80907</v>
      </c>
    </row>
    <row r="18576" spans="54:54" x14ac:dyDescent="0.3">
      <c r="BB18576" t="s">
        <v>80908</v>
      </c>
    </row>
    <row r="18577" spans="54:54" x14ac:dyDescent="0.3">
      <c r="BB18577" t="s">
        <v>80909</v>
      </c>
    </row>
    <row r="18578" spans="54:54" x14ac:dyDescent="0.3">
      <c r="BB18578" t="s">
        <v>80910</v>
      </c>
    </row>
    <row r="18579" spans="54:54" x14ac:dyDescent="0.3">
      <c r="BB18579" t="s">
        <v>80911</v>
      </c>
    </row>
    <row r="18580" spans="54:54" x14ac:dyDescent="0.3">
      <c r="BB18580" t="s">
        <v>80912</v>
      </c>
    </row>
    <row r="18581" spans="54:54" x14ac:dyDescent="0.3">
      <c r="BB18581" t="s">
        <v>80913</v>
      </c>
    </row>
    <row r="18582" spans="54:54" x14ac:dyDescent="0.3">
      <c r="BB18582" t="s">
        <v>80914</v>
      </c>
    </row>
    <row r="18583" spans="54:54" x14ac:dyDescent="0.3">
      <c r="BB18583" t="s">
        <v>80915</v>
      </c>
    </row>
    <row r="18584" spans="54:54" x14ac:dyDescent="0.3">
      <c r="BB18584" t="s">
        <v>80916</v>
      </c>
    </row>
    <row r="18585" spans="54:54" x14ac:dyDescent="0.3">
      <c r="BB18585" t="s">
        <v>80917</v>
      </c>
    </row>
    <row r="18586" spans="54:54" x14ac:dyDescent="0.3">
      <c r="BB18586" t="s">
        <v>80918</v>
      </c>
    </row>
    <row r="18587" spans="54:54" x14ac:dyDescent="0.3">
      <c r="BB18587" t="s">
        <v>80919</v>
      </c>
    </row>
    <row r="18588" spans="54:54" x14ac:dyDescent="0.3">
      <c r="BB18588" t="s">
        <v>80920</v>
      </c>
    </row>
    <row r="18589" spans="54:54" x14ac:dyDescent="0.3">
      <c r="BB18589" t="s">
        <v>80921</v>
      </c>
    </row>
    <row r="18590" spans="54:54" x14ac:dyDescent="0.3">
      <c r="BB18590" t="s">
        <v>80922</v>
      </c>
    </row>
    <row r="18591" spans="54:54" x14ac:dyDescent="0.3">
      <c r="BB18591" t="s">
        <v>80923</v>
      </c>
    </row>
    <row r="18592" spans="54:54" x14ac:dyDescent="0.3">
      <c r="BB18592" t="s">
        <v>80924</v>
      </c>
    </row>
    <row r="18593" spans="54:54" x14ac:dyDescent="0.3">
      <c r="BB18593" t="s">
        <v>80925</v>
      </c>
    </row>
    <row r="18594" spans="54:54" x14ac:dyDescent="0.3">
      <c r="BB18594" t="s">
        <v>80926</v>
      </c>
    </row>
    <row r="18595" spans="54:54" x14ac:dyDescent="0.3">
      <c r="BB18595" t="s">
        <v>80927</v>
      </c>
    </row>
    <row r="18596" spans="54:54" x14ac:dyDescent="0.3">
      <c r="BB18596" t="s">
        <v>80928</v>
      </c>
    </row>
    <row r="18597" spans="54:54" x14ac:dyDescent="0.3">
      <c r="BB18597" t="s">
        <v>80929</v>
      </c>
    </row>
    <row r="18598" spans="54:54" x14ac:dyDescent="0.3">
      <c r="BB18598" t="s">
        <v>80930</v>
      </c>
    </row>
    <row r="18599" spans="54:54" x14ac:dyDescent="0.3">
      <c r="BB18599" t="s">
        <v>80931</v>
      </c>
    </row>
    <row r="18600" spans="54:54" x14ac:dyDescent="0.3">
      <c r="BB18600" t="s">
        <v>80932</v>
      </c>
    </row>
    <row r="18601" spans="54:54" x14ac:dyDescent="0.3">
      <c r="BB18601" t="s">
        <v>80933</v>
      </c>
    </row>
    <row r="18602" spans="54:54" x14ac:dyDescent="0.3">
      <c r="BB18602" t="s">
        <v>80934</v>
      </c>
    </row>
    <row r="18603" spans="54:54" x14ac:dyDescent="0.3">
      <c r="BB18603" t="s">
        <v>80935</v>
      </c>
    </row>
    <row r="18604" spans="54:54" x14ac:dyDescent="0.3">
      <c r="BB18604" t="s">
        <v>80936</v>
      </c>
    </row>
    <row r="18605" spans="54:54" x14ac:dyDescent="0.3">
      <c r="BB18605" t="s">
        <v>80937</v>
      </c>
    </row>
    <row r="18606" spans="54:54" x14ac:dyDescent="0.3">
      <c r="BB18606" t="s">
        <v>80938</v>
      </c>
    </row>
    <row r="18607" spans="54:54" x14ac:dyDescent="0.3">
      <c r="BB18607" t="s">
        <v>80939</v>
      </c>
    </row>
    <row r="18608" spans="54:54" x14ac:dyDescent="0.3">
      <c r="BB18608" t="s">
        <v>80940</v>
      </c>
    </row>
    <row r="18609" spans="54:54" x14ac:dyDescent="0.3">
      <c r="BB18609" t="s">
        <v>80941</v>
      </c>
    </row>
    <row r="18610" spans="54:54" x14ac:dyDescent="0.3">
      <c r="BB18610" t="s">
        <v>80942</v>
      </c>
    </row>
    <row r="18611" spans="54:54" x14ac:dyDescent="0.3">
      <c r="BB18611" t="s">
        <v>80943</v>
      </c>
    </row>
    <row r="18612" spans="54:54" x14ac:dyDescent="0.3">
      <c r="BB18612" t="s">
        <v>80944</v>
      </c>
    </row>
    <row r="18613" spans="54:54" x14ac:dyDescent="0.3">
      <c r="BB18613" t="s">
        <v>80945</v>
      </c>
    </row>
    <row r="18614" spans="54:54" x14ac:dyDescent="0.3">
      <c r="BB18614" t="s">
        <v>80946</v>
      </c>
    </row>
    <row r="18615" spans="54:54" x14ac:dyDescent="0.3">
      <c r="BB18615" t="s">
        <v>80947</v>
      </c>
    </row>
    <row r="18616" spans="54:54" x14ac:dyDescent="0.3">
      <c r="BB18616" t="s">
        <v>80948</v>
      </c>
    </row>
    <row r="18617" spans="54:54" x14ac:dyDescent="0.3">
      <c r="BB18617" t="s">
        <v>80949</v>
      </c>
    </row>
    <row r="18618" spans="54:54" x14ac:dyDescent="0.3">
      <c r="BB18618" t="s">
        <v>80950</v>
      </c>
    </row>
    <row r="18619" spans="54:54" x14ac:dyDescent="0.3">
      <c r="BB18619" t="s">
        <v>80951</v>
      </c>
    </row>
    <row r="18620" spans="54:54" x14ac:dyDescent="0.3">
      <c r="BB18620" t="s">
        <v>80952</v>
      </c>
    </row>
    <row r="18621" spans="54:54" x14ac:dyDescent="0.3">
      <c r="BB18621" t="s">
        <v>80953</v>
      </c>
    </row>
    <row r="18622" spans="54:54" x14ac:dyDescent="0.3">
      <c r="BB18622" t="s">
        <v>80954</v>
      </c>
    </row>
    <row r="18623" spans="54:54" x14ac:dyDescent="0.3">
      <c r="BB18623" t="s">
        <v>80955</v>
      </c>
    </row>
    <row r="18624" spans="54:54" x14ac:dyDescent="0.3">
      <c r="BB18624" t="s">
        <v>80956</v>
      </c>
    </row>
    <row r="18625" spans="54:54" x14ac:dyDescent="0.3">
      <c r="BB18625" t="s">
        <v>80957</v>
      </c>
    </row>
    <row r="18626" spans="54:54" x14ac:dyDescent="0.3">
      <c r="BB18626" t="s">
        <v>80958</v>
      </c>
    </row>
    <row r="18627" spans="54:54" x14ac:dyDescent="0.3">
      <c r="BB18627" t="s">
        <v>80959</v>
      </c>
    </row>
    <row r="18628" spans="54:54" x14ac:dyDescent="0.3">
      <c r="BB18628" t="s">
        <v>80960</v>
      </c>
    </row>
    <row r="18629" spans="54:54" x14ac:dyDescent="0.3">
      <c r="BB18629" t="s">
        <v>80961</v>
      </c>
    </row>
    <row r="18630" spans="54:54" x14ac:dyDescent="0.3">
      <c r="BB18630" t="s">
        <v>80962</v>
      </c>
    </row>
    <row r="18631" spans="54:54" x14ac:dyDescent="0.3">
      <c r="BB18631" t="s">
        <v>80963</v>
      </c>
    </row>
    <row r="18632" spans="54:54" x14ac:dyDescent="0.3">
      <c r="BB18632" t="s">
        <v>80964</v>
      </c>
    </row>
    <row r="18633" spans="54:54" x14ac:dyDescent="0.3">
      <c r="BB18633" t="s">
        <v>80965</v>
      </c>
    </row>
    <row r="18634" spans="54:54" x14ac:dyDescent="0.3">
      <c r="BB18634" t="s">
        <v>80966</v>
      </c>
    </row>
    <row r="18635" spans="54:54" x14ac:dyDescent="0.3">
      <c r="BB18635" t="s">
        <v>80967</v>
      </c>
    </row>
    <row r="18636" spans="54:54" x14ac:dyDescent="0.3">
      <c r="BB18636" t="s">
        <v>80968</v>
      </c>
    </row>
    <row r="18637" spans="54:54" x14ac:dyDescent="0.3">
      <c r="BB18637" t="s">
        <v>80969</v>
      </c>
    </row>
    <row r="18638" spans="54:54" x14ac:dyDescent="0.3">
      <c r="BB18638" t="s">
        <v>80970</v>
      </c>
    </row>
    <row r="18639" spans="54:54" x14ac:dyDescent="0.3">
      <c r="BB18639" t="s">
        <v>80971</v>
      </c>
    </row>
    <row r="18640" spans="54:54" x14ac:dyDescent="0.3">
      <c r="BB18640" t="s">
        <v>80972</v>
      </c>
    </row>
    <row r="18641" spans="54:54" x14ac:dyDescent="0.3">
      <c r="BB18641" t="s">
        <v>80973</v>
      </c>
    </row>
    <row r="18642" spans="54:54" x14ac:dyDescent="0.3">
      <c r="BB18642" t="s">
        <v>80974</v>
      </c>
    </row>
    <row r="18643" spans="54:54" x14ac:dyDescent="0.3">
      <c r="BB18643" t="s">
        <v>80975</v>
      </c>
    </row>
    <row r="18644" spans="54:54" x14ac:dyDescent="0.3">
      <c r="BB18644" t="s">
        <v>80976</v>
      </c>
    </row>
    <row r="18645" spans="54:54" x14ac:dyDescent="0.3">
      <c r="BB18645" t="s">
        <v>80977</v>
      </c>
    </row>
    <row r="18646" spans="54:54" x14ac:dyDescent="0.3">
      <c r="BB18646" t="s">
        <v>80978</v>
      </c>
    </row>
    <row r="18647" spans="54:54" x14ac:dyDescent="0.3">
      <c r="BB18647" t="s">
        <v>80979</v>
      </c>
    </row>
    <row r="18648" spans="54:54" x14ac:dyDescent="0.3">
      <c r="BB18648" t="s">
        <v>80980</v>
      </c>
    </row>
    <row r="18649" spans="54:54" x14ac:dyDescent="0.3">
      <c r="BB18649" t="s">
        <v>80981</v>
      </c>
    </row>
    <row r="18650" spans="54:54" x14ac:dyDescent="0.3">
      <c r="BB18650" t="s">
        <v>80982</v>
      </c>
    </row>
    <row r="18651" spans="54:54" x14ac:dyDescent="0.3">
      <c r="BB18651" t="s">
        <v>80983</v>
      </c>
    </row>
    <row r="18652" spans="54:54" x14ac:dyDescent="0.3">
      <c r="BB18652" t="s">
        <v>80984</v>
      </c>
    </row>
    <row r="18653" spans="54:54" x14ac:dyDescent="0.3">
      <c r="BB18653" t="s">
        <v>80985</v>
      </c>
    </row>
    <row r="18654" spans="54:54" x14ac:dyDescent="0.3">
      <c r="BB18654" t="s">
        <v>80986</v>
      </c>
    </row>
    <row r="18655" spans="54:54" x14ac:dyDescent="0.3">
      <c r="BB18655" t="s">
        <v>80987</v>
      </c>
    </row>
    <row r="18656" spans="54:54" x14ac:dyDescent="0.3">
      <c r="BB18656" t="s">
        <v>80988</v>
      </c>
    </row>
    <row r="18657" spans="54:54" x14ac:dyDescent="0.3">
      <c r="BB18657" t="s">
        <v>80989</v>
      </c>
    </row>
    <row r="18658" spans="54:54" x14ac:dyDescent="0.3">
      <c r="BB18658" t="s">
        <v>80990</v>
      </c>
    </row>
    <row r="18659" spans="54:54" x14ac:dyDescent="0.3">
      <c r="BB18659" t="s">
        <v>80991</v>
      </c>
    </row>
    <row r="18660" spans="54:54" x14ac:dyDescent="0.3">
      <c r="BB18660" t="s">
        <v>80992</v>
      </c>
    </row>
    <row r="18661" spans="54:54" x14ac:dyDescent="0.3">
      <c r="BB18661" t="s">
        <v>80993</v>
      </c>
    </row>
    <row r="18662" spans="54:54" x14ac:dyDescent="0.3">
      <c r="BB18662" t="s">
        <v>80994</v>
      </c>
    </row>
    <row r="18663" spans="54:54" x14ac:dyDescent="0.3">
      <c r="BB18663" t="s">
        <v>80995</v>
      </c>
    </row>
    <row r="18664" spans="54:54" x14ac:dyDescent="0.3">
      <c r="BB18664" t="s">
        <v>80996</v>
      </c>
    </row>
    <row r="18665" spans="54:54" x14ac:dyDescent="0.3">
      <c r="BB18665" t="s">
        <v>80997</v>
      </c>
    </row>
    <row r="18666" spans="54:54" x14ac:dyDescent="0.3">
      <c r="BB18666" t="s">
        <v>80998</v>
      </c>
    </row>
    <row r="18667" spans="54:54" x14ac:dyDescent="0.3">
      <c r="BB18667" t="s">
        <v>80999</v>
      </c>
    </row>
    <row r="18668" spans="54:54" x14ac:dyDescent="0.3">
      <c r="BB18668" t="s">
        <v>81000</v>
      </c>
    </row>
    <row r="18669" spans="54:54" x14ac:dyDescent="0.3">
      <c r="BB18669" t="s">
        <v>81001</v>
      </c>
    </row>
    <row r="18670" spans="54:54" x14ac:dyDescent="0.3">
      <c r="BB18670" t="s">
        <v>81002</v>
      </c>
    </row>
    <row r="18671" spans="54:54" x14ac:dyDescent="0.3">
      <c r="BB18671" t="s">
        <v>81003</v>
      </c>
    </row>
    <row r="18672" spans="54:54" x14ac:dyDescent="0.3">
      <c r="BB18672" t="s">
        <v>81004</v>
      </c>
    </row>
    <row r="18673" spans="54:54" x14ac:dyDescent="0.3">
      <c r="BB18673" t="s">
        <v>81005</v>
      </c>
    </row>
    <row r="18674" spans="54:54" x14ac:dyDescent="0.3">
      <c r="BB18674" t="s">
        <v>81006</v>
      </c>
    </row>
    <row r="18675" spans="54:54" x14ac:dyDescent="0.3">
      <c r="BB18675" t="s">
        <v>81007</v>
      </c>
    </row>
    <row r="18676" spans="54:54" x14ac:dyDescent="0.3">
      <c r="BB18676" t="s">
        <v>81008</v>
      </c>
    </row>
    <row r="18677" spans="54:54" x14ac:dyDescent="0.3">
      <c r="BB18677" t="s">
        <v>81009</v>
      </c>
    </row>
    <row r="18678" spans="54:54" x14ac:dyDescent="0.3">
      <c r="BB18678" t="s">
        <v>81010</v>
      </c>
    </row>
    <row r="18679" spans="54:54" x14ac:dyDescent="0.3">
      <c r="BB18679" t="s">
        <v>81011</v>
      </c>
    </row>
    <row r="18680" spans="54:54" x14ac:dyDescent="0.3">
      <c r="BB18680" t="s">
        <v>81012</v>
      </c>
    </row>
    <row r="18681" spans="54:54" x14ac:dyDescent="0.3">
      <c r="BB18681" t="s">
        <v>81013</v>
      </c>
    </row>
    <row r="18682" spans="54:54" x14ac:dyDescent="0.3">
      <c r="BB18682" t="s">
        <v>81014</v>
      </c>
    </row>
    <row r="18683" spans="54:54" x14ac:dyDescent="0.3">
      <c r="BB18683" t="s">
        <v>81015</v>
      </c>
    </row>
    <row r="18684" spans="54:54" x14ac:dyDescent="0.3">
      <c r="BB18684" t="s">
        <v>81016</v>
      </c>
    </row>
    <row r="18685" spans="54:54" x14ac:dyDescent="0.3">
      <c r="BB18685" t="s">
        <v>81017</v>
      </c>
    </row>
    <row r="18686" spans="54:54" x14ac:dyDescent="0.3">
      <c r="BB18686" t="s">
        <v>81018</v>
      </c>
    </row>
    <row r="18687" spans="54:54" x14ac:dyDescent="0.3">
      <c r="BB18687" t="s">
        <v>81019</v>
      </c>
    </row>
    <row r="18688" spans="54:54" x14ac:dyDescent="0.3">
      <c r="BB18688" t="s">
        <v>81020</v>
      </c>
    </row>
    <row r="18689" spans="54:54" x14ac:dyDescent="0.3">
      <c r="BB18689" t="s">
        <v>81021</v>
      </c>
    </row>
    <row r="18690" spans="54:54" x14ac:dyDescent="0.3">
      <c r="BB18690" t="s">
        <v>81022</v>
      </c>
    </row>
    <row r="18691" spans="54:54" x14ac:dyDescent="0.3">
      <c r="BB18691" t="s">
        <v>81023</v>
      </c>
    </row>
    <row r="18692" spans="54:54" x14ac:dyDescent="0.3">
      <c r="BB18692" t="s">
        <v>81024</v>
      </c>
    </row>
    <row r="18693" spans="54:54" x14ac:dyDescent="0.3">
      <c r="BB18693" t="s">
        <v>81025</v>
      </c>
    </row>
    <row r="18694" spans="54:54" x14ac:dyDescent="0.3">
      <c r="BB18694" t="s">
        <v>81026</v>
      </c>
    </row>
    <row r="18695" spans="54:54" x14ac:dyDescent="0.3">
      <c r="BB18695" t="s">
        <v>81027</v>
      </c>
    </row>
    <row r="18696" spans="54:54" x14ac:dyDescent="0.3">
      <c r="BB18696" t="s">
        <v>81028</v>
      </c>
    </row>
    <row r="18697" spans="54:54" x14ac:dyDescent="0.3">
      <c r="BB18697" t="s">
        <v>81029</v>
      </c>
    </row>
    <row r="18698" spans="54:54" x14ac:dyDescent="0.3">
      <c r="BB18698" t="s">
        <v>81030</v>
      </c>
    </row>
    <row r="18699" spans="54:54" x14ac:dyDescent="0.3">
      <c r="BB18699" t="s">
        <v>81031</v>
      </c>
    </row>
    <row r="18700" spans="54:54" x14ac:dyDescent="0.3">
      <c r="BB18700" t="s">
        <v>81032</v>
      </c>
    </row>
    <row r="18701" spans="54:54" x14ac:dyDescent="0.3">
      <c r="BB18701" t="s">
        <v>81033</v>
      </c>
    </row>
    <row r="18702" spans="54:54" x14ac:dyDescent="0.3">
      <c r="BB18702" t="s">
        <v>81034</v>
      </c>
    </row>
    <row r="18703" spans="54:54" x14ac:dyDescent="0.3">
      <c r="BB18703" t="s">
        <v>81035</v>
      </c>
    </row>
    <row r="18704" spans="54:54" x14ac:dyDescent="0.3">
      <c r="BB18704" t="s">
        <v>51255</v>
      </c>
    </row>
    <row r="18705" spans="54:54" x14ac:dyDescent="0.3">
      <c r="BB18705" t="s">
        <v>81036</v>
      </c>
    </row>
    <row r="18706" spans="54:54" x14ac:dyDescent="0.3">
      <c r="BB18706" t="s">
        <v>81037</v>
      </c>
    </row>
    <row r="18707" spans="54:54" x14ac:dyDescent="0.3">
      <c r="BB18707" t="s">
        <v>81038</v>
      </c>
    </row>
    <row r="18708" spans="54:54" x14ac:dyDescent="0.3">
      <c r="BB18708" t="s">
        <v>81039</v>
      </c>
    </row>
    <row r="18709" spans="54:54" x14ac:dyDescent="0.3">
      <c r="BB18709" t="s">
        <v>81040</v>
      </c>
    </row>
    <row r="18710" spans="54:54" x14ac:dyDescent="0.3">
      <c r="BB18710" t="s">
        <v>81041</v>
      </c>
    </row>
    <row r="18711" spans="54:54" x14ac:dyDescent="0.3">
      <c r="BB18711" t="s">
        <v>81042</v>
      </c>
    </row>
    <row r="18712" spans="54:54" x14ac:dyDescent="0.3">
      <c r="BB18712" t="s">
        <v>81043</v>
      </c>
    </row>
    <row r="18713" spans="54:54" x14ac:dyDescent="0.3">
      <c r="BB18713" t="s">
        <v>81044</v>
      </c>
    </row>
    <row r="18714" spans="54:54" x14ac:dyDescent="0.3">
      <c r="BB18714" t="s">
        <v>81045</v>
      </c>
    </row>
    <row r="18715" spans="54:54" x14ac:dyDescent="0.3">
      <c r="BB18715" t="s">
        <v>81046</v>
      </c>
    </row>
    <row r="18716" spans="54:54" x14ac:dyDescent="0.3">
      <c r="BB18716" t="s">
        <v>81047</v>
      </c>
    </row>
    <row r="18717" spans="54:54" x14ac:dyDescent="0.3">
      <c r="BB18717" t="s">
        <v>81048</v>
      </c>
    </row>
    <row r="18718" spans="54:54" x14ac:dyDescent="0.3">
      <c r="BB18718" t="s">
        <v>81049</v>
      </c>
    </row>
    <row r="18719" spans="54:54" x14ac:dyDescent="0.3">
      <c r="BB18719" t="s">
        <v>81050</v>
      </c>
    </row>
    <row r="18720" spans="54:54" x14ac:dyDescent="0.3">
      <c r="BB18720" t="s">
        <v>81051</v>
      </c>
    </row>
    <row r="18721" spans="54:54" x14ac:dyDescent="0.3">
      <c r="BB18721" t="s">
        <v>81052</v>
      </c>
    </row>
    <row r="18722" spans="54:54" x14ac:dyDescent="0.3">
      <c r="BB18722" t="s">
        <v>81053</v>
      </c>
    </row>
    <row r="18723" spans="54:54" x14ac:dyDescent="0.3">
      <c r="BB18723" t="s">
        <v>81054</v>
      </c>
    </row>
    <row r="18724" spans="54:54" x14ac:dyDescent="0.3">
      <c r="BB18724" t="s">
        <v>81055</v>
      </c>
    </row>
    <row r="18725" spans="54:54" x14ac:dyDescent="0.3">
      <c r="BB18725" t="s">
        <v>81056</v>
      </c>
    </row>
    <row r="18726" spans="54:54" x14ac:dyDescent="0.3">
      <c r="BB18726" t="s">
        <v>81057</v>
      </c>
    </row>
    <row r="18727" spans="54:54" x14ac:dyDescent="0.3">
      <c r="BB18727" t="s">
        <v>81058</v>
      </c>
    </row>
    <row r="18728" spans="54:54" x14ac:dyDescent="0.3">
      <c r="BB18728" t="s">
        <v>81059</v>
      </c>
    </row>
    <row r="18729" spans="54:54" x14ac:dyDescent="0.3">
      <c r="BB18729" t="s">
        <v>81060</v>
      </c>
    </row>
    <row r="18730" spans="54:54" x14ac:dyDescent="0.3">
      <c r="BB18730" t="s">
        <v>81061</v>
      </c>
    </row>
    <row r="18731" spans="54:54" x14ac:dyDescent="0.3">
      <c r="BB18731" t="s">
        <v>81062</v>
      </c>
    </row>
    <row r="18732" spans="54:54" x14ac:dyDescent="0.3">
      <c r="BB18732" t="s">
        <v>81063</v>
      </c>
    </row>
    <row r="18733" spans="54:54" x14ac:dyDescent="0.3">
      <c r="BB18733" t="s">
        <v>81064</v>
      </c>
    </row>
    <row r="18734" spans="54:54" x14ac:dyDescent="0.3">
      <c r="BB18734" t="s">
        <v>81065</v>
      </c>
    </row>
    <row r="18735" spans="54:54" x14ac:dyDescent="0.3">
      <c r="BB18735" t="s">
        <v>81066</v>
      </c>
    </row>
    <row r="18736" spans="54:54" x14ac:dyDescent="0.3">
      <c r="BB18736" t="s">
        <v>81067</v>
      </c>
    </row>
    <row r="18737" spans="54:54" x14ac:dyDescent="0.3">
      <c r="BB18737" t="s">
        <v>81068</v>
      </c>
    </row>
    <row r="18738" spans="54:54" x14ac:dyDescent="0.3">
      <c r="BB18738" t="s">
        <v>81069</v>
      </c>
    </row>
    <row r="18739" spans="54:54" x14ac:dyDescent="0.3">
      <c r="BB18739" t="s">
        <v>81070</v>
      </c>
    </row>
    <row r="18740" spans="54:54" x14ac:dyDescent="0.3">
      <c r="BB18740" t="s">
        <v>81071</v>
      </c>
    </row>
    <row r="18741" spans="54:54" x14ac:dyDescent="0.3">
      <c r="BB18741" t="s">
        <v>81072</v>
      </c>
    </row>
    <row r="18742" spans="54:54" x14ac:dyDescent="0.3">
      <c r="BB18742" t="s">
        <v>81073</v>
      </c>
    </row>
    <row r="18743" spans="54:54" x14ac:dyDescent="0.3">
      <c r="BB18743" t="s">
        <v>81074</v>
      </c>
    </row>
    <row r="18744" spans="54:54" x14ac:dyDescent="0.3">
      <c r="BB18744" t="s">
        <v>81075</v>
      </c>
    </row>
    <row r="18745" spans="54:54" x14ac:dyDescent="0.3">
      <c r="BB18745" t="s">
        <v>81076</v>
      </c>
    </row>
    <row r="18746" spans="54:54" x14ac:dyDescent="0.3">
      <c r="BB18746" t="s">
        <v>81077</v>
      </c>
    </row>
    <row r="18747" spans="54:54" x14ac:dyDescent="0.3">
      <c r="BB18747" t="s">
        <v>81078</v>
      </c>
    </row>
    <row r="18748" spans="54:54" x14ac:dyDescent="0.3">
      <c r="BB18748" t="s">
        <v>81079</v>
      </c>
    </row>
    <row r="18749" spans="54:54" x14ac:dyDescent="0.3">
      <c r="BB18749" t="s">
        <v>81080</v>
      </c>
    </row>
    <row r="18750" spans="54:54" x14ac:dyDescent="0.3">
      <c r="BB18750" t="s">
        <v>81081</v>
      </c>
    </row>
    <row r="18751" spans="54:54" x14ac:dyDescent="0.3">
      <c r="BB18751" t="s">
        <v>81082</v>
      </c>
    </row>
    <row r="18752" spans="54:54" x14ac:dyDescent="0.3">
      <c r="BB18752" t="s">
        <v>81083</v>
      </c>
    </row>
    <row r="18753" spans="54:54" x14ac:dyDescent="0.3">
      <c r="BB18753" t="s">
        <v>81084</v>
      </c>
    </row>
    <row r="18754" spans="54:54" x14ac:dyDescent="0.3">
      <c r="BB18754" t="s">
        <v>81085</v>
      </c>
    </row>
    <row r="18755" spans="54:54" x14ac:dyDescent="0.3">
      <c r="BB18755" t="s">
        <v>81086</v>
      </c>
    </row>
    <row r="18756" spans="54:54" x14ac:dyDescent="0.3">
      <c r="BB18756" t="s">
        <v>81087</v>
      </c>
    </row>
    <row r="18757" spans="54:54" x14ac:dyDescent="0.3">
      <c r="BB18757" t="s">
        <v>81088</v>
      </c>
    </row>
    <row r="18758" spans="54:54" x14ac:dyDescent="0.3">
      <c r="BB18758" t="s">
        <v>81089</v>
      </c>
    </row>
    <row r="18759" spans="54:54" x14ac:dyDescent="0.3">
      <c r="BB18759" t="s">
        <v>81090</v>
      </c>
    </row>
    <row r="18760" spans="54:54" x14ac:dyDescent="0.3">
      <c r="BB18760" t="s">
        <v>81091</v>
      </c>
    </row>
    <row r="18761" spans="54:54" x14ac:dyDescent="0.3">
      <c r="BB18761" t="s">
        <v>81092</v>
      </c>
    </row>
    <row r="18762" spans="54:54" x14ac:dyDescent="0.3">
      <c r="BB18762" t="s">
        <v>81093</v>
      </c>
    </row>
    <row r="18763" spans="54:54" x14ac:dyDescent="0.3">
      <c r="BB18763" t="s">
        <v>81094</v>
      </c>
    </row>
    <row r="18764" spans="54:54" x14ac:dyDescent="0.3">
      <c r="BB18764" t="s">
        <v>81095</v>
      </c>
    </row>
    <row r="18765" spans="54:54" x14ac:dyDescent="0.3">
      <c r="BB18765" t="s">
        <v>81096</v>
      </c>
    </row>
    <row r="18766" spans="54:54" x14ac:dyDescent="0.3">
      <c r="BB18766" t="s">
        <v>81097</v>
      </c>
    </row>
    <row r="18767" spans="54:54" x14ac:dyDescent="0.3">
      <c r="BB18767" t="s">
        <v>81098</v>
      </c>
    </row>
    <row r="18768" spans="54:54" x14ac:dyDescent="0.3">
      <c r="BB18768" t="s">
        <v>81099</v>
      </c>
    </row>
    <row r="18769" spans="54:54" x14ac:dyDescent="0.3">
      <c r="BB18769" t="s">
        <v>81100</v>
      </c>
    </row>
    <row r="18770" spans="54:54" x14ac:dyDescent="0.3">
      <c r="BB18770" t="s">
        <v>81101</v>
      </c>
    </row>
    <row r="18771" spans="54:54" x14ac:dyDescent="0.3">
      <c r="BB18771" t="s">
        <v>81102</v>
      </c>
    </row>
    <row r="18772" spans="54:54" x14ac:dyDescent="0.3">
      <c r="BB18772" t="s">
        <v>81103</v>
      </c>
    </row>
    <row r="18773" spans="54:54" x14ac:dyDescent="0.3">
      <c r="BB18773" t="s">
        <v>81104</v>
      </c>
    </row>
    <row r="18774" spans="54:54" x14ac:dyDescent="0.3">
      <c r="BB18774" t="s">
        <v>81105</v>
      </c>
    </row>
    <row r="18775" spans="54:54" x14ac:dyDescent="0.3">
      <c r="BB18775" t="s">
        <v>81106</v>
      </c>
    </row>
    <row r="18776" spans="54:54" x14ac:dyDescent="0.3">
      <c r="BB18776" t="s">
        <v>81107</v>
      </c>
    </row>
    <row r="18777" spans="54:54" x14ac:dyDescent="0.3">
      <c r="BB18777" t="s">
        <v>81108</v>
      </c>
    </row>
    <row r="18778" spans="54:54" x14ac:dyDescent="0.3">
      <c r="BB18778" t="s">
        <v>81109</v>
      </c>
    </row>
    <row r="18779" spans="54:54" x14ac:dyDescent="0.3">
      <c r="BB18779" t="s">
        <v>81110</v>
      </c>
    </row>
    <row r="18780" spans="54:54" x14ac:dyDescent="0.3">
      <c r="BB18780" t="s">
        <v>81111</v>
      </c>
    </row>
    <row r="18781" spans="54:54" x14ac:dyDescent="0.3">
      <c r="BB18781" t="s">
        <v>81112</v>
      </c>
    </row>
    <row r="18782" spans="54:54" x14ac:dyDescent="0.3">
      <c r="BB18782" t="s">
        <v>81113</v>
      </c>
    </row>
    <row r="18783" spans="54:54" x14ac:dyDescent="0.3">
      <c r="BB18783" t="s">
        <v>81114</v>
      </c>
    </row>
    <row r="18784" spans="54:54" x14ac:dyDescent="0.3">
      <c r="BB18784" t="s">
        <v>81115</v>
      </c>
    </row>
    <row r="18785" spans="54:54" x14ac:dyDescent="0.3">
      <c r="BB18785" t="s">
        <v>81116</v>
      </c>
    </row>
    <row r="18786" spans="54:54" x14ac:dyDescent="0.3">
      <c r="BB18786" t="s">
        <v>81117</v>
      </c>
    </row>
    <row r="18787" spans="54:54" x14ac:dyDescent="0.3">
      <c r="BB18787" t="s">
        <v>81118</v>
      </c>
    </row>
    <row r="18788" spans="54:54" x14ac:dyDescent="0.3">
      <c r="BB18788" t="s">
        <v>81119</v>
      </c>
    </row>
    <row r="18789" spans="54:54" x14ac:dyDescent="0.3">
      <c r="BB18789" t="s">
        <v>81120</v>
      </c>
    </row>
    <row r="18790" spans="54:54" x14ac:dyDescent="0.3">
      <c r="BB18790" t="s">
        <v>81121</v>
      </c>
    </row>
    <row r="18791" spans="54:54" x14ac:dyDescent="0.3">
      <c r="BB18791" t="s">
        <v>81122</v>
      </c>
    </row>
    <row r="18792" spans="54:54" x14ac:dyDescent="0.3">
      <c r="BB18792" t="s">
        <v>81123</v>
      </c>
    </row>
    <row r="18793" spans="54:54" x14ac:dyDescent="0.3">
      <c r="BB18793" t="s">
        <v>81124</v>
      </c>
    </row>
    <row r="18794" spans="54:54" x14ac:dyDescent="0.3">
      <c r="BB18794" t="s">
        <v>81125</v>
      </c>
    </row>
    <row r="18795" spans="54:54" x14ac:dyDescent="0.3">
      <c r="BB18795" t="s">
        <v>81126</v>
      </c>
    </row>
    <row r="18796" spans="54:54" x14ac:dyDescent="0.3">
      <c r="BB18796" t="s">
        <v>24156</v>
      </c>
    </row>
    <row r="18797" spans="54:54" x14ac:dyDescent="0.3">
      <c r="BB18797" t="s">
        <v>81127</v>
      </c>
    </row>
    <row r="18798" spans="54:54" x14ac:dyDescent="0.3">
      <c r="BB18798" t="s">
        <v>81128</v>
      </c>
    </row>
    <row r="18799" spans="54:54" x14ac:dyDescent="0.3">
      <c r="BB18799" t="s">
        <v>81129</v>
      </c>
    </row>
    <row r="18800" spans="54:54" x14ac:dyDescent="0.3">
      <c r="BB18800" t="s">
        <v>81130</v>
      </c>
    </row>
    <row r="18801" spans="54:54" x14ac:dyDescent="0.3">
      <c r="BB18801" t="s">
        <v>81131</v>
      </c>
    </row>
    <row r="18802" spans="54:54" x14ac:dyDescent="0.3">
      <c r="BB18802" t="s">
        <v>81132</v>
      </c>
    </row>
    <row r="18803" spans="54:54" x14ac:dyDescent="0.3">
      <c r="BB18803" t="s">
        <v>81133</v>
      </c>
    </row>
    <row r="18804" spans="54:54" x14ac:dyDescent="0.3">
      <c r="BB18804" t="s">
        <v>81134</v>
      </c>
    </row>
    <row r="18805" spans="54:54" x14ac:dyDescent="0.3">
      <c r="BB18805" t="s">
        <v>81135</v>
      </c>
    </row>
    <row r="18806" spans="54:54" x14ac:dyDescent="0.3">
      <c r="BB18806" t="s">
        <v>81136</v>
      </c>
    </row>
    <row r="18807" spans="54:54" x14ac:dyDescent="0.3">
      <c r="BB18807" t="s">
        <v>81137</v>
      </c>
    </row>
    <row r="18808" spans="54:54" x14ac:dyDescent="0.3">
      <c r="BB18808" t="s">
        <v>81138</v>
      </c>
    </row>
    <row r="18809" spans="54:54" x14ac:dyDescent="0.3">
      <c r="BB18809" t="s">
        <v>81139</v>
      </c>
    </row>
    <row r="18810" spans="54:54" x14ac:dyDescent="0.3">
      <c r="BB18810" t="s">
        <v>81140</v>
      </c>
    </row>
    <row r="18811" spans="54:54" x14ac:dyDescent="0.3">
      <c r="BB18811" t="s">
        <v>81141</v>
      </c>
    </row>
    <row r="18812" spans="54:54" x14ac:dyDescent="0.3">
      <c r="BB18812" t="s">
        <v>81142</v>
      </c>
    </row>
    <row r="18813" spans="54:54" x14ac:dyDescent="0.3">
      <c r="BB18813" t="s">
        <v>81143</v>
      </c>
    </row>
    <row r="18814" spans="54:54" x14ac:dyDescent="0.3">
      <c r="BB18814" t="s">
        <v>81144</v>
      </c>
    </row>
    <row r="18815" spans="54:54" x14ac:dyDescent="0.3">
      <c r="BB18815" t="s">
        <v>81145</v>
      </c>
    </row>
    <row r="18816" spans="54:54" x14ac:dyDescent="0.3">
      <c r="BB18816" t="s">
        <v>81146</v>
      </c>
    </row>
    <row r="18817" spans="54:54" x14ac:dyDescent="0.3">
      <c r="BB18817" t="s">
        <v>81147</v>
      </c>
    </row>
    <row r="18818" spans="54:54" x14ac:dyDescent="0.3">
      <c r="BB18818" t="s">
        <v>81148</v>
      </c>
    </row>
    <row r="18819" spans="54:54" x14ac:dyDescent="0.3">
      <c r="BB18819" t="s">
        <v>81149</v>
      </c>
    </row>
    <row r="18820" spans="54:54" x14ac:dyDescent="0.3">
      <c r="BB18820" t="s">
        <v>81150</v>
      </c>
    </row>
    <row r="18821" spans="54:54" x14ac:dyDescent="0.3">
      <c r="BB18821" t="s">
        <v>81151</v>
      </c>
    </row>
    <row r="18822" spans="54:54" x14ac:dyDescent="0.3">
      <c r="BB18822" t="s">
        <v>81152</v>
      </c>
    </row>
    <row r="18823" spans="54:54" x14ac:dyDescent="0.3">
      <c r="BB18823" t="s">
        <v>81153</v>
      </c>
    </row>
    <row r="18824" spans="54:54" x14ac:dyDescent="0.3">
      <c r="BB18824" t="s">
        <v>81154</v>
      </c>
    </row>
    <row r="18825" spans="54:54" x14ac:dyDescent="0.3">
      <c r="BB18825" t="s">
        <v>81155</v>
      </c>
    </row>
    <row r="18826" spans="54:54" x14ac:dyDescent="0.3">
      <c r="BB18826" t="s">
        <v>81156</v>
      </c>
    </row>
    <row r="18827" spans="54:54" x14ac:dyDescent="0.3">
      <c r="BB18827" t="s">
        <v>81157</v>
      </c>
    </row>
    <row r="18828" spans="54:54" x14ac:dyDescent="0.3">
      <c r="BB18828" t="s">
        <v>81158</v>
      </c>
    </row>
    <row r="18829" spans="54:54" x14ac:dyDescent="0.3">
      <c r="BB18829" t="s">
        <v>81159</v>
      </c>
    </row>
    <row r="18830" spans="54:54" x14ac:dyDescent="0.3">
      <c r="BB18830" t="s">
        <v>81160</v>
      </c>
    </row>
    <row r="18831" spans="54:54" x14ac:dyDescent="0.3">
      <c r="BB18831" t="s">
        <v>81161</v>
      </c>
    </row>
    <row r="18832" spans="54:54" x14ac:dyDescent="0.3">
      <c r="BB18832" t="s">
        <v>81162</v>
      </c>
    </row>
    <row r="18833" spans="54:54" x14ac:dyDescent="0.3">
      <c r="BB18833" t="s">
        <v>81163</v>
      </c>
    </row>
    <row r="18834" spans="54:54" x14ac:dyDescent="0.3">
      <c r="BB18834" t="s">
        <v>81164</v>
      </c>
    </row>
    <row r="18835" spans="54:54" x14ac:dyDescent="0.3">
      <c r="BB18835" t="s">
        <v>81165</v>
      </c>
    </row>
    <row r="18836" spans="54:54" x14ac:dyDescent="0.3">
      <c r="BB18836" t="s">
        <v>81166</v>
      </c>
    </row>
    <row r="18837" spans="54:54" x14ac:dyDescent="0.3">
      <c r="BB18837" t="s">
        <v>81167</v>
      </c>
    </row>
    <row r="18838" spans="54:54" x14ac:dyDescent="0.3">
      <c r="BB18838" t="s">
        <v>81168</v>
      </c>
    </row>
    <row r="18839" spans="54:54" x14ac:dyDescent="0.3">
      <c r="BB18839" t="s">
        <v>81169</v>
      </c>
    </row>
    <row r="18840" spans="54:54" x14ac:dyDescent="0.3">
      <c r="BB18840" t="s">
        <v>81170</v>
      </c>
    </row>
    <row r="18841" spans="54:54" x14ac:dyDescent="0.3">
      <c r="BB18841" t="s">
        <v>81171</v>
      </c>
    </row>
    <row r="18842" spans="54:54" x14ac:dyDescent="0.3">
      <c r="BB18842" t="s">
        <v>81172</v>
      </c>
    </row>
    <row r="18843" spans="54:54" x14ac:dyDescent="0.3">
      <c r="BB18843" t="s">
        <v>81173</v>
      </c>
    </row>
    <row r="18844" spans="54:54" x14ac:dyDescent="0.3">
      <c r="BB18844" t="s">
        <v>81174</v>
      </c>
    </row>
    <row r="18845" spans="54:54" x14ac:dyDescent="0.3">
      <c r="BB18845" t="s">
        <v>81175</v>
      </c>
    </row>
    <row r="18846" spans="54:54" x14ac:dyDescent="0.3">
      <c r="BB18846" t="s">
        <v>81176</v>
      </c>
    </row>
    <row r="18847" spans="54:54" x14ac:dyDescent="0.3">
      <c r="BB18847" t="s">
        <v>81177</v>
      </c>
    </row>
    <row r="18848" spans="54:54" x14ac:dyDescent="0.3">
      <c r="BB18848" t="s">
        <v>81178</v>
      </c>
    </row>
    <row r="18849" spans="54:54" x14ac:dyDescent="0.3">
      <c r="BB18849" t="s">
        <v>81179</v>
      </c>
    </row>
    <row r="18850" spans="54:54" x14ac:dyDescent="0.3">
      <c r="BB18850" t="s">
        <v>81180</v>
      </c>
    </row>
    <row r="18851" spans="54:54" x14ac:dyDescent="0.3">
      <c r="BB18851" t="s">
        <v>81181</v>
      </c>
    </row>
    <row r="18852" spans="54:54" x14ac:dyDescent="0.3">
      <c r="BB18852" t="s">
        <v>81182</v>
      </c>
    </row>
    <row r="18853" spans="54:54" x14ac:dyDescent="0.3">
      <c r="BB18853" t="s">
        <v>81183</v>
      </c>
    </row>
    <row r="18854" spans="54:54" x14ac:dyDescent="0.3">
      <c r="BB18854" t="s">
        <v>81184</v>
      </c>
    </row>
    <row r="18855" spans="54:54" x14ac:dyDescent="0.3">
      <c r="BB18855" t="s">
        <v>81185</v>
      </c>
    </row>
    <row r="18856" spans="54:54" x14ac:dyDescent="0.3">
      <c r="BB18856" t="s">
        <v>81186</v>
      </c>
    </row>
    <row r="18857" spans="54:54" x14ac:dyDescent="0.3">
      <c r="BB18857" t="s">
        <v>81187</v>
      </c>
    </row>
    <row r="18858" spans="54:54" x14ac:dyDescent="0.3">
      <c r="BB18858" t="s">
        <v>81188</v>
      </c>
    </row>
    <row r="18859" spans="54:54" x14ac:dyDescent="0.3">
      <c r="BB18859" t="s">
        <v>81189</v>
      </c>
    </row>
    <row r="18860" spans="54:54" x14ac:dyDescent="0.3">
      <c r="BB18860" t="s">
        <v>81190</v>
      </c>
    </row>
    <row r="18861" spans="54:54" x14ac:dyDescent="0.3">
      <c r="BB18861" t="s">
        <v>81191</v>
      </c>
    </row>
    <row r="18862" spans="54:54" x14ac:dyDescent="0.3">
      <c r="BB18862" t="s">
        <v>60434</v>
      </c>
    </row>
    <row r="18863" spans="54:54" x14ac:dyDescent="0.3">
      <c r="BB18863" t="s">
        <v>81192</v>
      </c>
    </row>
    <row r="18864" spans="54:54" x14ac:dyDescent="0.3">
      <c r="BB18864" t="s">
        <v>81193</v>
      </c>
    </row>
    <row r="18865" spans="54:54" x14ac:dyDescent="0.3">
      <c r="BB18865" t="s">
        <v>81194</v>
      </c>
    </row>
    <row r="18866" spans="54:54" x14ac:dyDescent="0.3">
      <c r="BB18866" t="s">
        <v>81195</v>
      </c>
    </row>
    <row r="18867" spans="54:54" x14ac:dyDescent="0.3">
      <c r="BB18867" t="s">
        <v>81196</v>
      </c>
    </row>
    <row r="18868" spans="54:54" x14ac:dyDescent="0.3">
      <c r="BB18868" t="s">
        <v>81197</v>
      </c>
    </row>
    <row r="18869" spans="54:54" x14ac:dyDescent="0.3">
      <c r="BB18869" t="s">
        <v>81198</v>
      </c>
    </row>
    <row r="18870" spans="54:54" x14ac:dyDescent="0.3">
      <c r="BB18870" t="s">
        <v>81199</v>
      </c>
    </row>
    <row r="18871" spans="54:54" x14ac:dyDescent="0.3">
      <c r="BB18871" t="s">
        <v>81200</v>
      </c>
    </row>
    <row r="18872" spans="54:54" x14ac:dyDescent="0.3">
      <c r="BB18872" t="s">
        <v>81201</v>
      </c>
    </row>
    <row r="18873" spans="54:54" x14ac:dyDescent="0.3">
      <c r="BB18873" t="s">
        <v>81202</v>
      </c>
    </row>
    <row r="18874" spans="54:54" x14ac:dyDescent="0.3">
      <c r="BB18874" t="s">
        <v>81203</v>
      </c>
    </row>
    <row r="18875" spans="54:54" x14ac:dyDescent="0.3">
      <c r="BB18875" t="s">
        <v>81204</v>
      </c>
    </row>
    <row r="18876" spans="54:54" x14ac:dyDescent="0.3">
      <c r="BB18876" t="s">
        <v>81205</v>
      </c>
    </row>
    <row r="18877" spans="54:54" x14ac:dyDescent="0.3">
      <c r="BB18877" t="s">
        <v>81206</v>
      </c>
    </row>
    <row r="18878" spans="54:54" x14ac:dyDescent="0.3">
      <c r="BB18878" t="s">
        <v>81207</v>
      </c>
    </row>
    <row r="18879" spans="54:54" x14ac:dyDescent="0.3">
      <c r="BB18879" t="s">
        <v>81208</v>
      </c>
    </row>
    <row r="18880" spans="54:54" x14ac:dyDescent="0.3">
      <c r="BB18880" t="s">
        <v>81209</v>
      </c>
    </row>
    <row r="18881" spans="54:54" x14ac:dyDescent="0.3">
      <c r="BB18881" t="s">
        <v>81210</v>
      </c>
    </row>
    <row r="18882" spans="54:54" x14ac:dyDescent="0.3">
      <c r="BB18882" t="s">
        <v>81211</v>
      </c>
    </row>
    <row r="18883" spans="54:54" x14ac:dyDescent="0.3">
      <c r="BB18883" t="s">
        <v>81212</v>
      </c>
    </row>
    <row r="18884" spans="54:54" x14ac:dyDescent="0.3">
      <c r="BB18884" t="s">
        <v>81213</v>
      </c>
    </row>
    <row r="18885" spans="54:54" x14ac:dyDescent="0.3">
      <c r="BB18885" t="s">
        <v>81214</v>
      </c>
    </row>
    <row r="18886" spans="54:54" x14ac:dyDescent="0.3">
      <c r="BB18886" t="s">
        <v>81215</v>
      </c>
    </row>
    <row r="18887" spans="54:54" x14ac:dyDescent="0.3">
      <c r="BB18887" t="s">
        <v>81216</v>
      </c>
    </row>
    <row r="18888" spans="54:54" x14ac:dyDescent="0.3">
      <c r="BB18888" t="s">
        <v>81217</v>
      </c>
    </row>
    <row r="18889" spans="54:54" x14ac:dyDescent="0.3">
      <c r="BB18889" t="s">
        <v>81218</v>
      </c>
    </row>
    <row r="18890" spans="54:54" x14ac:dyDescent="0.3">
      <c r="BB18890" t="s">
        <v>81219</v>
      </c>
    </row>
    <row r="18891" spans="54:54" x14ac:dyDescent="0.3">
      <c r="BB18891" t="s">
        <v>81220</v>
      </c>
    </row>
    <row r="18892" spans="54:54" x14ac:dyDescent="0.3">
      <c r="BB18892" t="s">
        <v>81221</v>
      </c>
    </row>
    <row r="18893" spans="54:54" x14ac:dyDescent="0.3">
      <c r="BB18893" t="s">
        <v>81222</v>
      </c>
    </row>
    <row r="18894" spans="54:54" x14ac:dyDescent="0.3">
      <c r="BB18894" t="s">
        <v>81223</v>
      </c>
    </row>
    <row r="18895" spans="54:54" x14ac:dyDescent="0.3">
      <c r="BB18895" t="s">
        <v>81224</v>
      </c>
    </row>
    <row r="18896" spans="54:54" x14ac:dyDescent="0.3">
      <c r="BB18896" t="s">
        <v>81225</v>
      </c>
    </row>
    <row r="18897" spans="54:54" x14ac:dyDescent="0.3">
      <c r="BB18897" t="s">
        <v>81226</v>
      </c>
    </row>
    <row r="18898" spans="54:54" x14ac:dyDescent="0.3">
      <c r="BB18898" t="s">
        <v>81227</v>
      </c>
    </row>
    <row r="18899" spans="54:54" x14ac:dyDescent="0.3">
      <c r="BB18899" t="s">
        <v>81228</v>
      </c>
    </row>
    <row r="18900" spans="54:54" x14ac:dyDescent="0.3">
      <c r="BB18900" t="s">
        <v>81229</v>
      </c>
    </row>
    <row r="18901" spans="54:54" x14ac:dyDescent="0.3">
      <c r="BB18901" t="s">
        <v>81230</v>
      </c>
    </row>
    <row r="18902" spans="54:54" x14ac:dyDescent="0.3">
      <c r="BB18902" t="s">
        <v>81231</v>
      </c>
    </row>
    <row r="18903" spans="54:54" x14ac:dyDescent="0.3">
      <c r="BB18903" t="s">
        <v>81232</v>
      </c>
    </row>
    <row r="18904" spans="54:54" x14ac:dyDescent="0.3">
      <c r="BB18904" t="s">
        <v>81233</v>
      </c>
    </row>
    <row r="18905" spans="54:54" x14ac:dyDescent="0.3">
      <c r="BB18905" t="s">
        <v>81234</v>
      </c>
    </row>
    <row r="18906" spans="54:54" x14ac:dyDescent="0.3">
      <c r="BB18906" t="s">
        <v>81235</v>
      </c>
    </row>
    <row r="18907" spans="54:54" x14ac:dyDescent="0.3">
      <c r="BB18907" t="s">
        <v>81236</v>
      </c>
    </row>
    <row r="18908" spans="54:54" x14ac:dyDescent="0.3">
      <c r="BB18908" t="s">
        <v>81237</v>
      </c>
    </row>
    <row r="18909" spans="54:54" x14ac:dyDescent="0.3">
      <c r="BB18909" t="s">
        <v>81238</v>
      </c>
    </row>
    <row r="18910" spans="54:54" x14ac:dyDescent="0.3">
      <c r="BB18910" t="s">
        <v>81239</v>
      </c>
    </row>
    <row r="18911" spans="54:54" x14ac:dyDescent="0.3">
      <c r="BB18911" t="s">
        <v>81240</v>
      </c>
    </row>
    <row r="18912" spans="54:54" x14ac:dyDescent="0.3">
      <c r="BB18912" t="s">
        <v>81241</v>
      </c>
    </row>
    <row r="18913" spans="54:54" x14ac:dyDescent="0.3">
      <c r="BB18913" t="s">
        <v>81242</v>
      </c>
    </row>
    <row r="18914" spans="54:54" x14ac:dyDescent="0.3">
      <c r="BB18914" t="s">
        <v>81243</v>
      </c>
    </row>
    <row r="18915" spans="54:54" x14ac:dyDescent="0.3">
      <c r="BB18915" t="s">
        <v>81244</v>
      </c>
    </row>
    <row r="18916" spans="54:54" x14ac:dyDescent="0.3">
      <c r="BB18916" t="s">
        <v>81245</v>
      </c>
    </row>
    <row r="18917" spans="54:54" x14ac:dyDescent="0.3">
      <c r="BB18917" t="s">
        <v>81246</v>
      </c>
    </row>
    <row r="18918" spans="54:54" x14ac:dyDescent="0.3">
      <c r="BB18918" t="s">
        <v>81247</v>
      </c>
    </row>
    <row r="18919" spans="54:54" x14ac:dyDescent="0.3">
      <c r="BB18919" t="s">
        <v>81248</v>
      </c>
    </row>
    <row r="18920" spans="54:54" x14ac:dyDescent="0.3">
      <c r="BB18920" t="s">
        <v>81249</v>
      </c>
    </row>
    <row r="18921" spans="54:54" x14ac:dyDescent="0.3">
      <c r="BB18921" t="s">
        <v>81250</v>
      </c>
    </row>
    <row r="18922" spans="54:54" x14ac:dyDescent="0.3">
      <c r="BB18922" t="s">
        <v>81251</v>
      </c>
    </row>
    <row r="18923" spans="54:54" x14ac:dyDescent="0.3">
      <c r="BB18923" t="s">
        <v>81252</v>
      </c>
    </row>
    <row r="18924" spans="54:54" x14ac:dyDescent="0.3">
      <c r="BB18924" t="s">
        <v>81253</v>
      </c>
    </row>
    <row r="18925" spans="54:54" x14ac:dyDescent="0.3">
      <c r="BB18925" t="s">
        <v>81254</v>
      </c>
    </row>
    <row r="18926" spans="54:54" x14ac:dyDescent="0.3">
      <c r="BB18926" t="s">
        <v>81255</v>
      </c>
    </row>
    <row r="18927" spans="54:54" x14ac:dyDescent="0.3">
      <c r="BB18927" t="s">
        <v>81256</v>
      </c>
    </row>
    <row r="18928" spans="54:54" x14ac:dyDescent="0.3">
      <c r="BB18928" t="s">
        <v>81257</v>
      </c>
    </row>
    <row r="18929" spans="54:54" x14ac:dyDescent="0.3">
      <c r="BB18929" t="s">
        <v>81258</v>
      </c>
    </row>
    <row r="18930" spans="54:54" x14ac:dyDescent="0.3">
      <c r="BB18930" t="s">
        <v>81259</v>
      </c>
    </row>
    <row r="18931" spans="54:54" x14ac:dyDescent="0.3">
      <c r="BB18931" t="s">
        <v>81260</v>
      </c>
    </row>
    <row r="18932" spans="54:54" x14ac:dyDescent="0.3">
      <c r="BB18932" t="s">
        <v>81261</v>
      </c>
    </row>
    <row r="18933" spans="54:54" x14ac:dyDescent="0.3">
      <c r="BB18933" t="s">
        <v>81262</v>
      </c>
    </row>
    <row r="18934" spans="54:54" x14ac:dyDescent="0.3">
      <c r="BB18934" t="s">
        <v>81263</v>
      </c>
    </row>
    <row r="18935" spans="54:54" x14ac:dyDescent="0.3">
      <c r="BB18935" t="s">
        <v>81264</v>
      </c>
    </row>
    <row r="18936" spans="54:54" x14ac:dyDescent="0.3">
      <c r="BB18936" t="s">
        <v>81265</v>
      </c>
    </row>
    <row r="18937" spans="54:54" x14ac:dyDescent="0.3">
      <c r="BB18937" t="s">
        <v>81266</v>
      </c>
    </row>
    <row r="18938" spans="54:54" x14ac:dyDescent="0.3">
      <c r="BB18938" t="s">
        <v>81267</v>
      </c>
    </row>
    <row r="18939" spans="54:54" x14ac:dyDescent="0.3">
      <c r="BB18939" t="s">
        <v>81268</v>
      </c>
    </row>
    <row r="18940" spans="54:54" x14ac:dyDescent="0.3">
      <c r="BB18940" t="s">
        <v>81269</v>
      </c>
    </row>
    <row r="18941" spans="54:54" x14ac:dyDescent="0.3">
      <c r="BB18941" t="s">
        <v>81270</v>
      </c>
    </row>
    <row r="18942" spans="54:54" x14ac:dyDescent="0.3">
      <c r="BB18942" t="s">
        <v>81271</v>
      </c>
    </row>
    <row r="18943" spans="54:54" x14ac:dyDescent="0.3">
      <c r="BB18943" t="s">
        <v>81272</v>
      </c>
    </row>
    <row r="18944" spans="54:54" x14ac:dyDescent="0.3">
      <c r="BB18944" t="s">
        <v>81273</v>
      </c>
    </row>
    <row r="18945" spans="54:54" x14ac:dyDescent="0.3">
      <c r="BB18945" t="s">
        <v>81274</v>
      </c>
    </row>
    <row r="18946" spans="54:54" x14ac:dyDescent="0.3">
      <c r="BB18946" t="s">
        <v>81275</v>
      </c>
    </row>
    <row r="18947" spans="54:54" x14ac:dyDescent="0.3">
      <c r="BB18947" t="s">
        <v>81276</v>
      </c>
    </row>
    <row r="18948" spans="54:54" x14ac:dyDescent="0.3">
      <c r="BB18948" t="s">
        <v>81277</v>
      </c>
    </row>
    <row r="18949" spans="54:54" x14ac:dyDescent="0.3">
      <c r="BB18949" t="s">
        <v>81278</v>
      </c>
    </row>
    <row r="18950" spans="54:54" x14ac:dyDescent="0.3">
      <c r="BB18950" t="s">
        <v>81279</v>
      </c>
    </row>
    <row r="18951" spans="54:54" x14ac:dyDescent="0.3">
      <c r="BB18951" t="s">
        <v>81280</v>
      </c>
    </row>
    <row r="18952" spans="54:54" x14ac:dyDescent="0.3">
      <c r="BB18952" t="s">
        <v>81281</v>
      </c>
    </row>
    <row r="18953" spans="54:54" x14ac:dyDescent="0.3">
      <c r="BB18953" t="s">
        <v>81282</v>
      </c>
    </row>
    <row r="18954" spans="54:54" x14ac:dyDescent="0.3">
      <c r="BB18954" t="s">
        <v>81283</v>
      </c>
    </row>
    <row r="18955" spans="54:54" x14ac:dyDescent="0.3">
      <c r="BB18955" t="s">
        <v>81284</v>
      </c>
    </row>
    <row r="18956" spans="54:54" x14ac:dyDescent="0.3">
      <c r="BB18956" t="s">
        <v>81285</v>
      </c>
    </row>
    <row r="18957" spans="54:54" x14ac:dyDescent="0.3">
      <c r="BB18957" t="s">
        <v>81286</v>
      </c>
    </row>
    <row r="18958" spans="54:54" x14ac:dyDescent="0.3">
      <c r="BB18958" t="s">
        <v>81287</v>
      </c>
    </row>
    <row r="18959" spans="54:54" x14ac:dyDescent="0.3">
      <c r="BB18959" t="s">
        <v>81288</v>
      </c>
    </row>
    <row r="18960" spans="54:54" x14ac:dyDescent="0.3">
      <c r="BB18960" t="s">
        <v>81289</v>
      </c>
    </row>
    <row r="18961" spans="54:54" x14ac:dyDescent="0.3">
      <c r="BB18961" t="s">
        <v>81290</v>
      </c>
    </row>
    <row r="18962" spans="54:54" x14ac:dyDescent="0.3">
      <c r="BB18962" t="s">
        <v>81291</v>
      </c>
    </row>
    <row r="18963" spans="54:54" x14ac:dyDescent="0.3">
      <c r="BB18963" t="s">
        <v>81292</v>
      </c>
    </row>
    <row r="18964" spans="54:54" x14ac:dyDescent="0.3">
      <c r="BB18964" t="s">
        <v>81293</v>
      </c>
    </row>
    <row r="18965" spans="54:54" x14ac:dyDescent="0.3">
      <c r="BB18965" t="s">
        <v>81294</v>
      </c>
    </row>
    <row r="18966" spans="54:54" x14ac:dyDescent="0.3">
      <c r="BB18966" t="s">
        <v>81295</v>
      </c>
    </row>
    <row r="18967" spans="54:54" x14ac:dyDescent="0.3">
      <c r="BB18967" t="s">
        <v>81296</v>
      </c>
    </row>
    <row r="18968" spans="54:54" x14ac:dyDescent="0.3">
      <c r="BB18968" t="s">
        <v>81297</v>
      </c>
    </row>
    <row r="18969" spans="54:54" x14ac:dyDescent="0.3">
      <c r="BB18969" t="s">
        <v>81298</v>
      </c>
    </row>
    <row r="18970" spans="54:54" x14ac:dyDescent="0.3">
      <c r="BB18970" t="s">
        <v>81299</v>
      </c>
    </row>
    <row r="18971" spans="54:54" x14ac:dyDescent="0.3">
      <c r="BB18971" t="s">
        <v>81300</v>
      </c>
    </row>
    <row r="18972" spans="54:54" x14ac:dyDescent="0.3">
      <c r="BB18972" t="s">
        <v>81301</v>
      </c>
    </row>
    <row r="18973" spans="54:54" x14ac:dyDescent="0.3">
      <c r="BB18973" t="s">
        <v>81302</v>
      </c>
    </row>
    <row r="18974" spans="54:54" x14ac:dyDescent="0.3">
      <c r="BB18974" t="s">
        <v>81303</v>
      </c>
    </row>
    <row r="18975" spans="54:54" x14ac:dyDescent="0.3">
      <c r="BB18975" t="s">
        <v>81304</v>
      </c>
    </row>
    <row r="18976" spans="54:54" x14ac:dyDescent="0.3">
      <c r="BB18976" t="s">
        <v>81305</v>
      </c>
    </row>
    <row r="18977" spans="54:54" x14ac:dyDescent="0.3">
      <c r="BB18977" t="s">
        <v>81306</v>
      </c>
    </row>
    <row r="18978" spans="54:54" x14ac:dyDescent="0.3">
      <c r="BB18978" t="s">
        <v>81307</v>
      </c>
    </row>
    <row r="18979" spans="54:54" x14ac:dyDescent="0.3">
      <c r="BB18979" t="s">
        <v>81308</v>
      </c>
    </row>
    <row r="18980" spans="54:54" x14ac:dyDescent="0.3">
      <c r="BB18980" t="s">
        <v>81309</v>
      </c>
    </row>
    <row r="18981" spans="54:54" x14ac:dyDescent="0.3">
      <c r="BB18981" t="s">
        <v>81310</v>
      </c>
    </row>
    <row r="18982" spans="54:54" x14ac:dyDescent="0.3">
      <c r="BB18982" t="s">
        <v>81311</v>
      </c>
    </row>
    <row r="18983" spans="54:54" x14ac:dyDescent="0.3">
      <c r="BB18983" t="s">
        <v>81312</v>
      </c>
    </row>
    <row r="18984" spans="54:54" x14ac:dyDescent="0.3">
      <c r="BB18984" t="s">
        <v>81313</v>
      </c>
    </row>
    <row r="18985" spans="54:54" x14ac:dyDescent="0.3">
      <c r="BB18985" t="s">
        <v>81314</v>
      </c>
    </row>
    <row r="18986" spans="54:54" x14ac:dyDescent="0.3">
      <c r="BB18986" t="s">
        <v>81315</v>
      </c>
    </row>
    <row r="18987" spans="54:54" x14ac:dyDescent="0.3">
      <c r="BB18987" t="s">
        <v>81316</v>
      </c>
    </row>
    <row r="18988" spans="54:54" x14ac:dyDescent="0.3">
      <c r="BB18988" t="s">
        <v>81317</v>
      </c>
    </row>
    <row r="18989" spans="54:54" x14ac:dyDescent="0.3">
      <c r="BB18989" t="s">
        <v>81318</v>
      </c>
    </row>
    <row r="18990" spans="54:54" x14ac:dyDescent="0.3">
      <c r="BB18990" t="s">
        <v>81319</v>
      </c>
    </row>
    <row r="18991" spans="54:54" x14ac:dyDescent="0.3">
      <c r="BB18991" t="s">
        <v>81320</v>
      </c>
    </row>
    <row r="18992" spans="54:54" x14ac:dyDescent="0.3">
      <c r="BB18992" t="s">
        <v>81321</v>
      </c>
    </row>
    <row r="18993" spans="54:54" x14ac:dyDescent="0.3">
      <c r="BB18993" t="s">
        <v>81322</v>
      </c>
    </row>
    <row r="18994" spans="54:54" x14ac:dyDescent="0.3">
      <c r="BB18994" t="s">
        <v>81323</v>
      </c>
    </row>
    <row r="18995" spans="54:54" x14ac:dyDescent="0.3">
      <c r="BB18995" t="s">
        <v>81324</v>
      </c>
    </row>
    <row r="18996" spans="54:54" x14ac:dyDescent="0.3">
      <c r="BB18996" t="s">
        <v>81325</v>
      </c>
    </row>
    <row r="18997" spans="54:54" x14ac:dyDescent="0.3">
      <c r="BB18997" t="s">
        <v>81326</v>
      </c>
    </row>
    <row r="18998" spans="54:54" x14ac:dyDescent="0.3">
      <c r="BB18998" t="s">
        <v>81327</v>
      </c>
    </row>
    <row r="18999" spans="54:54" x14ac:dyDescent="0.3">
      <c r="BB18999" t="s">
        <v>81328</v>
      </c>
    </row>
    <row r="19000" spans="54:54" x14ac:dyDescent="0.3">
      <c r="BB19000" t="s">
        <v>1973</v>
      </c>
    </row>
    <row r="19001" spans="54:54" x14ac:dyDescent="0.3">
      <c r="BB19001" t="s">
        <v>81329</v>
      </c>
    </row>
    <row r="19002" spans="54:54" x14ac:dyDescent="0.3">
      <c r="BB19002" t="s">
        <v>81330</v>
      </c>
    </row>
    <row r="19003" spans="54:54" x14ac:dyDescent="0.3">
      <c r="BB19003" t="s">
        <v>81331</v>
      </c>
    </row>
    <row r="19004" spans="54:54" x14ac:dyDescent="0.3">
      <c r="BB19004" t="s">
        <v>81332</v>
      </c>
    </row>
    <row r="19005" spans="54:54" x14ac:dyDescent="0.3">
      <c r="BB19005" t="s">
        <v>81333</v>
      </c>
    </row>
    <row r="19006" spans="54:54" x14ac:dyDescent="0.3">
      <c r="BB19006" t="s">
        <v>81334</v>
      </c>
    </row>
    <row r="19007" spans="54:54" x14ac:dyDescent="0.3">
      <c r="BB19007" t="s">
        <v>81335</v>
      </c>
    </row>
    <row r="19008" spans="54:54" x14ac:dyDescent="0.3">
      <c r="BB19008" t="s">
        <v>81336</v>
      </c>
    </row>
    <row r="19009" spans="54:54" x14ac:dyDescent="0.3">
      <c r="BB19009" t="s">
        <v>81337</v>
      </c>
    </row>
    <row r="19010" spans="54:54" x14ac:dyDescent="0.3">
      <c r="BB19010" t="s">
        <v>81338</v>
      </c>
    </row>
    <row r="19011" spans="54:54" x14ac:dyDescent="0.3">
      <c r="BB19011" t="s">
        <v>81339</v>
      </c>
    </row>
    <row r="19012" spans="54:54" x14ac:dyDescent="0.3">
      <c r="BB19012" t="s">
        <v>81340</v>
      </c>
    </row>
    <row r="19013" spans="54:54" x14ac:dyDescent="0.3">
      <c r="BB19013" t="s">
        <v>81341</v>
      </c>
    </row>
    <row r="19014" spans="54:54" x14ac:dyDescent="0.3">
      <c r="BB19014" t="s">
        <v>1976</v>
      </c>
    </row>
    <row r="19015" spans="54:54" x14ac:dyDescent="0.3">
      <c r="BB19015" t="s">
        <v>81342</v>
      </c>
    </row>
    <row r="19016" spans="54:54" x14ac:dyDescent="0.3">
      <c r="BB19016" t="s">
        <v>81343</v>
      </c>
    </row>
    <row r="19017" spans="54:54" x14ac:dyDescent="0.3">
      <c r="BB19017" t="s">
        <v>81344</v>
      </c>
    </row>
    <row r="19018" spans="54:54" x14ac:dyDescent="0.3">
      <c r="BB19018" t="s">
        <v>81345</v>
      </c>
    </row>
    <row r="19019" spans="54:54" x14ac:dyDescent="0.3">
      <c r="BB19019" t="s">
        <v>81346</v>
      </c>
    </row>
    <row r="19020" spans="54:54" x14ac:dyDescent="0.3">
      <c r="BB19020" t="s">
        <v>81347</v>
      </c>
    </row>
    <row r="19021" spans="54:54" x14ac:dyDescent="0.3">
      <c r="BB19021" t="s">
        <v>81348</v>
      </c>
    </row>
    <row r="19022" spans="54:54" x14ac:dyDescent="0.3">
      <c r="BB19022" t="s">
        <v>81349</v>
      </c>
    </row>
    <row r="19023" spans="54:54" x14ac:dyDescent="0.3">
      <c r="BB19023" t="s">
        <v>81350</v>
      </c>
    </row>
    <row r="19024" spans="54:54" x14ac:dyDescent="0.3">
      <c r="BB19024" t="s">
        <v>81351</v>
      </c>
    </row>
    <row r="19025" spans="54:54" x14ac:dyDescent="0.3">
      <c r="BB19025" t="s">
        <v>81352</v>
      </c>
    </row>
    <row r="19026" spans="54:54" x14ac:dyDescent="0.3">
      <c r="BB19026" t="s">
        <v>81353</v>
      </c>
    </row>
    <row r="19027" spans="54:54" x14ac:dyDescent="0.3">
      <c r="BB19027" t="s">
        <v>81354</v>
      </c>
    </row>
    <row r="19028" spans="54:54" x14ac:dyDescent="0.3">
      <c r="BB19028" t="s">
        <v>81355</v>
      </c>
    </row>
    <row r="19029" spans="54:54" x14ac:dyDescent="0.3">
      <c r="BB19029" t="s">
        <v>81356</v>
      </c>
    </row>
    <row r="19030" spans="54:54" x14ac:dyDescent="0.3">
      <c r="BB19030" t="s">
        <v>81357</v>
      </c>
    </row>
    <row r="19031" spans="54:54" x14ac:dyDescent="0.3">
      <c r="BB19031" t="s">
        <v>81358</v>
      </c>
    </row>
    <row r="19032" spans="54:54" x14ac:dyDescent="0.3">
      <c r="BB19032" t="s">
        <v>81359</v>
      </c>
    </row>
    <row r="19033" spans="54:54" x14ac:dyDescent="0.3">
      <c r="BB19033" t="s">
        <v>81360</v>
      </c>
    </row>
    <row r="19034" spans="54:54" x14ac:dyDescent="0.3">
      <c r="BB19034" t="s">
        <v>81361</v>
      </c>
    </row>
    <row r="19035" spans="54:54" x14ac:dyDescent="0.3">
      <c r="BB19035" t="s">
        <v>81362</v>
      </c>
    </row>
    <row r="19036" spans="54:54" x14ac:dyDescent="0.3">
      <c r="BB19036" t="s">
        <v>81363</v>
      </c>
    </row>
    <row r="19037" spans="54:54" x14ac:dyDescent="0.3">
      <c r="BB19037" t="s">
        <v>81364</v>
      </c>
    </row>
    <row r="19038" spans="54:54" x14ac:dyDescent="0.3">
      <c r="BB19038" t="s">
        <v>81365</v>
      </c>
    </row>
    <row r="19039" spans="54:54" x14ac:dyDescent="0.3">
      <c r="BB19039" t="s">
        <v>81366</v>
      </c>
    </row>
    <row r="19040" spans="54:54" x14ac:dyDescent="0.3">
      <c r="BB19040" t="s">
        <v>81367</v>
      </c>
    </row>
    <row r="19041" spans="54:54" x14ac:dyDescent="0.3">
      <c r="BB19041" t="s">
        <v>81368</v>
      </c>
    </row>
    <row r="19042" spans="54:54" x14ac:dyDescent="0.3">
      <c r="BB19042" t="s">
        <v>81369</v>
      </c>
    </row>
    <row r="19043" spans="54:54" x14ac:dyDescent="0.3">
      <c r="BB19043" t="s">
        <v>81370</v>
      </c>
    </row>
    <row r="19044" spans="54:54" x14ac:dyDescent="0.3">
      <c r="BB19044" t="s">
        <v>81371</v>
      </c>
    </row>
    <row r="19045" spans="54:54" x14ac:dyDescent="0.3">
      <c r="BB19045" t="s">
        <v>81372</v>
      </c>
    </row>
    <row r="19046" spans="54:54" x14ac:dyDescent="0.3">
      <c r="BB19046" t="s">
        <v>81373</v>
      </c>
    </row>
    <row r="19047" spans="54:54" x14ac:dyDescent="0.3">
      <c r="BB19047" t="s">
        <v>81374</v>
      </c>
    </row>
    <row r="19048" spans="54:54" x14ac:dyDescent="0.3">
      <c r="BB19048" t="s">
        <v>81375</v>
      </c>
    </row>
    <row r="19049" spans="54:54" x14ac:dyDescent="0.3">
      <c r="BB19049" t="s">
        <v>81376</v>
      </c>
    </row>
    <row r="19050" spans="54:54" x14ac:dyDescent="0.3">
      <c r="BB19050" t="s">
        <v>81377</v>
      </c>
    </row>
    <row r="19051" spans="54:54" x14ac:dyDescent="0.3">
      <c r="BB19051" t="s">
        <v>81378</v>
      </c>
    </row>
    <row r="19052" spans="54:54" x14ac:dyDescent="0.3">
      <c r="BB19052" t="s">
        <v>81379</v>
      </c>
    </row>
    <row r="19053" spans="54:54" x14ac:dyDescent="0.3">
      <c r="BB19053" t="s">
        <v>81380</v>
      </c>
    </row>
    <row r="19054" spans="54:54" x14ac:dyDescent="0.3">
      <c r="BB19054" t="s">
        <v>81381</v>
      </c>
    </row>
    <row r="19055" spans="54:54" x14ac:dyDescent="0.3">
      <c r="BB19055" t="s">
        <v>81382</v>
      </c>
    </row>
    <row r="19056" spans="54:54" x14ac:dyDescent="0.3">
      <c r="BB19056" t="s">
        <v>81383</v>
      </c>
    </row>
    <row r="19057" spans="54:54" x14ac:dyDescent="0.3">
      <c r="BB19057" t="s">
        <v>81384</v>
      </c>
    </row>
    <row r="19058" spans="54:54" x14ac:dyDescent="0.3">
      <c r="BB19058" t="s">
        <v>81385</v>
      </c>
    </row>
    <row r="19059" spans="54:54" x14ac:dyDescent="0.3">
      <c r="BB19059" t="s">
        <v>81386</v>
      </c>
    </row>
    <row r="19060" spans="54:54" x14ac:dyDescent="0.3">
      <c r="BB19060" t="s">
        <v>81387</v>
      </c>
    </row>
    <row r="19061" spans="54:54" x14ac:dyDescent="0.3">
      <c r="BB19061" t="s">
        <v>81388</v>
      </c>
    </row>
    <row r="19062" spans="54:54" x14ac:dyDescent="0.3">
      <c r="BB19062" t="s">
        <v>81389</v>
      </c>
    </row>
    <row r="19063" spans="54:54" x14ac:dyDescent="0.3">
      <c r="BB19063" t="s">
        <v>81390</v>
      </c>
    </row>
    <row r="19064" spans="54:54" x14ac:dyDescent="0.3">
      <c r="BB19064" t="s">
        <v>81391</v>
      </c>
    </row>
    <row r="19065" spans="54:54" x14ac:dyDescent="0.3">
      <c r="BB19065" t="s">
        <v>81392</v>
      </c>
    </row>
    <row r="19066" spans="54:54" x14ac:dyDescent="0.3">
      <c r="BB19066" t="s">
        <v>81393</v>
      </c>
    </row>
    <row r="19067" spans="54:54" x14ac:dyDescent="0.3">
      <c r="BB19067" t="s">
        <v>81394</v>
      </c>
    </row>
    <row r="19068" spans="54:54" x14ac:dyDescent="0.3">
      <c r="BB19068" t="s">
        <v>81395</v>
      </c>
    </row>
    <row r="19069" spans="54:54" x14ac:dyDescent="0.3">
      <c r="BB19069" t="s">
        <v>81396</v>
      </c>
    </row>
    <row r="19070" spans="54:54" x14ac:dyDescent="0.3">
      <c r="BB19070" t="s">
        <v>81397</v>
      </c>
    </row>
    <row r="19071" spans="54:54" x14ac:dyDescent="0.3">
      <c r="BB19071" t="s">
        <v>81398</v>
      </c>
    </row>
    <row r="19072" spans="54:54" x14ac:dyDescent="0.3">
      <c r="BB19072" t="s">
        <v>81399</v>
      </c>
    </row>
    <row r="19073" spans="54:54" x14ac:dyDescent="0.3">
      <c r="BB19073" t="s">
        <v>81400</v>
      </c>
    </row>
    <row r="19074" spans="54:54" x14ac:dyDescent="0.3">
      <c r="BB19074" t="s">
        <v>81401</v>
      </c>
    </row>
    <row r="19075" spans="54:54" x14ac:dyDescent="0.3">
      <c r="BB19075" t="s">
        <v>81402</v>
      </c>
    </row>
    <row r="19076" spans="54:54" x14ac:dyDescent="0.3">
      <c r="BB19076" t="s">
        <v>81403</v>
      </c>
    </row>
    <row r="19077" spans="54:54" x14ac:dyDescent="0.3">
      <c r="BB19077" t="s">
        <v>81404</v>
      </c>
    </row>
    <row r="19078" spans="54:54" x14ac:dyDescent="0.3">
      <c r="BB19078" t="s">
        <v>81405</v>
      </c>
    </row>
    <row r="19079" spans="54:54" x14ac:dyDescent="0.3">
      <c r="BB19079" t="s">
        <v>81406</v>
      </c>
    </row>
    <row r="19080" spans="54:54" x14ac:dyDescent="0.3">
      <c r="BB19080" t="s">
        <v>81407</v>
      </c>
    </row>
    <row r="19081" spans="54:54" x14ac:dyDescent="0.3">
      <c r="BB19081" t="s">
        <v>81408</v>
      </c>
    </row>
    <row r="19082" spans="54:54" x14ac:dyDescent="0.3">
      <c r="BB19082" t="s">
        <v>81409</v>
      </c>
    </row>
    <row r="19083" spans="54:54" x14ac:dyDescent="0.3">
      <c r="BB19083" t="s">
        <v>81410</v>
      </c>
    </row>
    <row r="19084" spans="54:54" x14ac:dyDescent="0.3">
      <c r="BB19084" t="s">
        <v>81411</v>
      </c>
    </row>
    <row r="19085" spans="54:54" x14ac:dyDescent="0.3">
      <c r="BB19085" t="s">
        <v>81412</v>
      </c>
    </row>
    <row r="19086" spans="54:54" x14ac:dyDescent="0.3">
      <c r="BB19086" t="s">
        <v>81413</v>
      </c>
    </row>
    <row r="19087" spans="54:54" x14ac:dyDescent="0.3">
      <c r="BB19087" t="s">
        <v>81414</v>
      </c>
    </row>
    <row r="19088" spans="54:54" x14ac:dyDescent="0.3">
      <c r="BB19088" t="s">
        <v>81415</v>
      </c>
    </row>
    <row r="19089" spans="54:54" x14ac:dyDescent="0.3">
      <c r="BB19089" t="s">
        <v>81416</v>
      </c>
    </row>
    <row r="19090" spans="54:54" x14ac:dyDescent="0.3">
      <c r="BB19090" t="s">
        <v>81417</v>
      </c>
    </row>
    <row r="19091" spans="54:54" x14ac:dyDescent="0.3">
      <c r="BB19091" t="s">
        <v>81418</v>
      </c>
    </row>
    <row r="19092" spans="54:54" x14ac:dyDescent="0.3">
      <c r="BB19092" t="s">
        <v>81419</v>
      </c>
    </row>
    <row r="19093" spans="54:54" x14ac:dyDescent="0.3">
      <c r="BB19093" t="s">
        <v>81420</v>
      </c>
    </row>
    <row r="19094" spans="54:54" x14ac:dyDescent="0.3">
      <c r="BB19094" t="s">
        <v>81421</v>
      </c>
    </row>
    <row r="19095" spans="54:54" x14ac:dyDescent="0.3">
      <c r="BB19095" t="s">
        <v>81422</v>
      </c>
    </row>
    <row r="19096" spans="54:54" x14ac:dyDescent="0.3">
      <c r="BB19096" t="s">
        <v>81423</v>
      </c>
    </row>
    <row r="19097" spans="54:54" x14ac:dyDescent="0.3">
      <c r="BB19097" t="s">
        <v>81424</v>
      </c>
    </row>
    <row r="19098" spans="54:54" x14ac:dyDescent="0.3">
      <c r="BB19098" t="s">
        <v>81425</v>
      </c>
    </row>
    <row r="19099" spans="54:54" x14ac:dyDescent="0.3">
      <c r="BB19099" t="s">
        <v>81426</v>
      </c>
    </row>
    <row r="19100" spans="54:54" x14ac:dyDescent="0.3">
      <c r="BB19100" t="s">
        <v>81427</v>
      </c>
    </row>
    <row r="19101" spans="54:54" x14ac:dyDescent="0.3">
      <c r="BB19101" t="s">
        <v>81428</v>
      </c>
    </row>
    <row r="19102" spans="54:54" x14ac:dyDescent="0.3">
      <c r="BB19102" t="s">
        <v>81429</v>
      </c>
    </row>
    <row r="19103" spans="54:54" x14ac:dyDescent="0.3">
      <c r="BB19103" t="s">
        <v>81430</v>
      </c>
    </row>
    <row r="19104" spans="54:54" x14ac:dyDescent="0.3">
      <c r="BB19104" t="s">
        <v>81431</v>
      </c>
    </row>
    <row r="19105" spans="54:54" x14ac:dyDescent="0.3">
      <c r="BB19105" t="s">
        <v>81432</v>
      </c>
    </row>
    <row r="19106" spans="54:54" x14ac:dyDescent="0.3">
      <c r="BB19106" t="s">
        <v>81433</v>
      </c>
    </row>
    <row r="19107" spans="54:54" x14ac:dyDescent="0.3">
      <c r="BB19107" t="s">
        <v>81434</v>
      </c>
    </row>
    <row r="19108" spans="54:54" x14ac:dyDescent="0.3">
      <c r="BB19108" t="s">
        <v>81435</v>
      </c>
    </row>
    <row r="19109" spans="54:54" x14ac:dyDescent="0.3">
      <c r="BB19109" t="s">
        <v>81436</v>
      </c>
    </row>
    <row r="19110" spans="54:54" x14ac:dyDescent="0.3">
      <c r="BB19110" t="s">
        <v>81437</v>
      </c>
    </row>
    <row r="19111" spans="54:54" x14ac:dyDescent="0.3">
      <c r="BB19111" t="s">
        <v>81438</v>
      </c>
    </row>
    <row r="19112" spans="54:54" x14ac:dyDescent="0.3">
      <c r="BB19112" t="s">
        <v>81439</v>
      </c>
    </row>
    <row r="19113" spans="54:54" x14ac:dyDescent="0.3">
      <c r="BB19113" t="s">
        <v>81440</v>
      </c>
    </row>
    <row r="19114" spans="54:54" x14ac:dyDescent="0.3">
      <c r="BB19114" t="s">
        <v>81441</v>
      </c>
    </row>
    <row r="19115" spans="54:54" x14ac:dyDescent="0.3">
      <c r="BB19115" t="s">
        <v>81442</v>
      </c>
    </row>
    <row r="19116" spans="54:54" x14ac:dyDescent="0.3">
      <c r="BB19116" t="s">
        <v>81443</v>
      </c>
    </row>
    <row r="19117" spans="54:54" x14ac:dyDescent="0.3">
      <c r="BB19117" t="s">
        <v>81444</v>
      </c>
    </row>
    <row r="19118" spans="54:54" x14ac:dyDescent="0.3">
      <c r="BB19118" t="s">
        <v>81445</v>
      </c>
    </row>
    <row r="19119" spans="54:54" x14ac:dyDescent="0.3">
      <c r="BB19119" t="s">
        <v>81446</v>
      </c>
    </row>
    <row r="19120" spans="54:54" x14ac:dyDescent="0.3">
      <c r="BB19120" t="s">
        <v>81447</v>
      </c>
    </row>
    <row r="19121" spans="54:54" x14ac:dyDescent="0.3">
      <c r="BB19121" t="s">
        <v>81448</v>
      </c>
    </row>
    <row r="19122" spans="54:54" x14ac:dyDescent="0.3">
      <c r="BB19122" t="s">
        <v>81449</v>
      </c>
    </row>
    <row r="19123" spans="54:54" x14ac:dyDescent="0.3">
      <c r="BB19123" t="s">
        <v>81450</v>
      </c>
    </row>
    <row r="19124" spans="54:54" x14ac:dyDescent="0.3">
      <c r="BB19124" t="s">
        <v>81451</v>
      </c>
    </row>
    <row r="19125" spans="54:54" x14ac:dyDescent="0.3">
      <c r="BB19125" t="s">
        <v>81452</v>
      </c>
    </row>
    <row r="19126" spans="54:54" x14ac:dyDescent="0.3">
      <c r="BB19126" t="s">
        <v>81453</v>
      </c>
    </row>
    <row r="19127" spans="54:54" x14ac:dyDescent="0.3">
      <c r="BB19127" t="s">
        <v>81454</v>
      </c>
    </row>
    <row r="19128" spans="54:54" x14ac:dyDescent="0.3">
      <c r="BB19128" t="s">
        <v>81455</v>
      </c>
    </row>
    <row r="19129" spans="54:54" x14ac:dyDescent="0.3">
      <c r="BB19129" t="s">
        <v>81456</v>
      </c>
    </row>
    <row r="19130" spans="54:54" x14ac:dyDescent="0.3">
      <c r="BB19130" t="s">
        <v>81457</v>
      </c>
    </row>
    <row r="19131" spans="54:54" x14ac:dyDescent="0.3">
      <c r="BB19131" t="s">
        <v>81458</v>
      </c>
    </row>
    <row r="19132" spans="54:54" x14ac:dyDescent="0.3">
      <c r="BB19132" t="s">
        <v>81459</v>
      </c>
    </row>
    <row r="19133" spans="54:54" x14ac:dyDescent="0.3">
      <c r="BB19133" t="s">
        <v>81460</v>
      </c>
    </row>
    <row r="19134" spans="54:54" x14ac:dyDescent="0.3">
      <c r="BB19134" t="s">
        <v>81461</v>
      </c>
    </row>
    <row r="19135" spans="54:54" x14ac:dyDescent="0.3">
      <c r="BB19135" t="s">
        <v>81462</v>
      </c>
    </row>
    <row r="19136" spans="54:54" x14ac:dyDescent="0.3">
      <c r="BB19136" t="s">
        <v>81463</v>
      </c>
    </row>
    <row r="19137" spans="54:54" x14ac:dyDescent="0.3">
      <c r="BB19137" t="s">
        <v>81464</v>
      </c>
    </row>
    <row r="19138" spans="54:54" x14ac:dyDescent="0.3">
      <c r="BB19138" t="s">
        <v>51921</v>
      </c>
    </row>
    <row r="19139" spans="54:54" x14ac:dyDescent="0.3">
      <c r="BB19139" t="s">
        <v>81465</v>
      </c>
    </row>
    <row r="19140" spans="54:54" x14ac:dyDescent="0.3">
      <c r="BB19140" t="s">
        <v>81466</v>
      </c>
    </row>
    <row r="19141" spans="54:54" x14ac:dyDescent="0.3">
      <c r="BB19141" t="s">
        <v>81467</v>
      </c>
    </row>
    <row r="19142" spans="54:54" x14ac:dyDescent="0.3">
      <c r="BB19142" t="s">
        <v>81468</v>
      </c>
    </row>
    <row r="19143" spans="54:54" x14ac:dyDescent="0.3">
      <c r="BB19143" t="s">
        <v>81469</v>
      </c>
    </row>
    <row r="19144" spans="54:54" x14ac:dyDescent="0.3">
      <c r="BB19144" t="s">
        <v>81470</v>
      </c>
    </row>
    <row r="19145" spans="54:54" x14ac:dyDescent="0.3">
      <c r="BB19145" t="s">
        <v>81471</v>
      </c>
    </row>
    <row r="19146" spans="54:54" x14ac:dyDescent="0.3">
      <c r="BB19146" t="s">
        <v>81472</v>
      </c>
    </row>
    <row r="19147" spans="54:54" x14ac:dyDescent="0.3">
      <c r="BB19147" t="s">
        <v>81473</v>
      </c>
    </row>
    <row r="19148" spans="54:54" x14ac:dyDescent="0.3">
      <c r="BB19148" t="s">
        <v>81474</v>
      </c>
    </row>
    <row r="19149" spans="54:54" x14ac:dyDescent="0.3">
      <c r="BB19149" t="s">
        <v>81475</v>
      </c>
    </row>
    <row r="19150" spans="54:54" x14ac:dyDescent="0.3">
      <c r="BB19150" t="s">
        <v>81476</v>
      </c>
    </row>
    <row r="19151" spans="54:54" x14ac:dyDescent="0.3">
      <c r="BB19151" t="s">
        <v>81477</v>
      </c>
    </row>
    <row r="19152" spans="54:54" x14ac:dyDescent="0.3">
      <c r="BB19152" t="s">
        <v>81478</v>
      </c>
    </row>
    <row r="19153" spans="54:54" x14ac:dyDescent="0.3">
      <c r="BB19153" t="s">
        <v>81479</v>
      </c>
    </row>
    <row r="19154" spans="54:54" x14ac:dyDescent="0.3">
      <c r="BB19154" t="s">
        <v>81480</v>
      </c>
    </row>
    <row r="19155" spans="54:54" x14ac:dyDescent="0.3">
      <c r="BB19155" t="s">
        <v>81481</v>
      </c>
    </row>
    <row r="19156" spans="54:54" x14ac:dyDescent="0.3">
      <c r="BB19156" t="s">
        <v>81482</v>
      </c>
    </row>
    <row r="19157" spans="54:54" x14ac:dyDescent="0.3">
      <c r="BB19157" t="s">
        <v>81483</v>
      </c>
    </row>
    <row r="19158" spans="54:54" x14ac:dyDescent="0.3">
      <c r="BB19158" t="s">
        <v>81484</v>
      </c>
    </row>
    <row r="19159" spans="54:54" x14ac:dyDescent="0.3">
      <c r="BB19159" t="s">
        <v>81485</v>
      </c>
    </row>
    <row r="19160" spans="54:54" x14ac:dyDescent="0.3">
      <c r="BB19160" t="s">
        <v>81486</v>
      </c>
    </row>
    <row r="19161" spans="54:54" x14ac:dyDescent="0.3">
      <c r="BB19161" t="s">
        <v>81487</v>
      </c>
    </row>
    <row r="19162" spans="54:54" x14ac:dyDescent="0.3">
      <c r="BB19162" t="s">
        <v>81488</v>
      </c>
    </row>
    <row r="19163" spans="54:54" x14ac:dyDescent="0.3">
      <c r="BB19163" t="s">
        <v>81489</v>
      </c>
    </row>
    <row r="19164" spans="54:54" x14ac:dyDescent="0.3">
      <c r="BB19164" t="s">
        <v>81490</v>
      </c>
    </row>
    <row r="19165" spans="54:54" x14ac:dyDescent="0.3">
      <c r="BB19165" t="s">
        <v>81491</v>
      </c>
    </row>
    <row r="19166" spans="54:54" x14ac:dyDescent="0.3">
      <c r="BB19166" t="s">
        <v>81492</v>
      </c>
    </row>
    <row r="19167" spans="54:54" x14ac:dyDescent="0.3">
      <c r="BB19167" t="s">
        <v>81493</v>
      </c>
    </row>
    <row r="19168" spans="54:54" x14ac:dyDescent="0.3">
      <c r="BB19168" t="s">
        <v>81494</v>
      </c>
    </row>
    <row r="19169" spans="54:54" x14ac:dyDescent="0.3">
      <c r="BB19169" t="s">
        <v>81495</v>
      </c>
    </row>
    <row r="19170" spans="54:54" x14ac:dyDescent="0.3">
      <c r="BB19170" t="s">
        <v>81496</v>
      </c>
    </row>
    <row r="19171" spans="54:54" x14ac:dyDescent="0.3">
      <c r="BB19171" t="s">
        <v>81497</v>
      </c>
    </row>
    <row r="19172" spans="54:54" x14ac:dyDescent="0.3">
      <c r="BB19172" t="s">
        <v>81498</v>
      </c>
    </row>
    <row r="19173" spans="54:54" x14ac:dyDescent="0.3">
      <c r="BB19173" t="s">
        <v>81499</v>
      </c>
    </row>
    <row r="19174" spans="54:54" x14ac:dyDescent="0.3">
      <c r="BB19174" t="s">
        <v>81500</v>
      </c>
    </row>
    <row r="19175" spans="54:54" x14ac:dyDescent="0.3">
      <c r="BB19175" t="s">
        <v>81501</v>
      </c>
    </row>
    <row r="19176" spans="54:54" x14ac:dyDescent="0.3">
      <c r="BB19176" t="s">
        <v>81502</v>
      </c>
    </row>
    <row r="19177" spans="54:54" x14ac:dyDescent="0.3">
      <c r="BB19177" t="s">
        <v>81503</v>
      </c>
    </row>
    <row r="19178" spans="54:54" x14ac:dyDescent="0.3">
      <c r="BB19178" t="s">
        <v>81504</v>
      </c>
    </row>
    <row r="19179" spans="54:54" x14ac:dyDescent="0.3">
      <c r="BB19179" t="s">
        <v>81505</v>
      </c>
    </row>
    <row r="19180" spans="54:54" x14ac:dyDescent="0.3">
      <c r="BB19180" t="s">
        <v>81506</v>
      </c>
    </row>
    <row r="19181" spans="54:54" x14ac:dyDescent="0.3">
      <c r="BB19181" t="s">
        <v>81507</v>
      </c>
    </row>
    <row r="19182" spans="54:54" x14ac:dyDescent="0.3">
      <c r="BB19182" t="s">
        <v>81508</v>
      </c>
    </row>
    <row r="19183" spans="54:54" x14ac:dyDescent="0.3">
      <c r="BB19183" t="s">
        <v>81509</v>
      </c>
    </row>
    <row r="19184" spans="54:54" x14ac:dyDescent="0.3">
      <c r="BB19184" t="s">
        <v>81510</v>
      </c>
    </row>
    <row r="19185" spans="54:54" x14ac:dyDescent="0.3">
      <c r="BB19185" t="s">
        <v>81511</v>
      </c>
    </row>
    <row r="19186" spans="54:54" x14ac:dyDescent="0.3">
      <c r="BB19186" t="s">
        <v>81512</v>
      </c>
    </row>
    <row r="19187" spans="54:54" x14ac:dyDescent="0.3">
      <c r="BB19187" t="s">
        <v>81513</v>
      </c>
    </row>
    <row r="19188" spans="54:54" x14ac:dyDescent="0.3">
      <c r="BB19188" t="s">
        <v>81514</v>
      </c>
    </row>
    <row r="19189" spans="54:54" x14ac:dyDescent="0.3">
      <c r="BB19189" t="s">
        <v>81515</v>
      </c>
    </row>
    <row r="19190" spans="54:54" x14ac:dyDescent="0.3">
      <c r="BB19190" t="s">
        <v>81516</v>
      </c>
    </row>
    <row r="19191" spans="54:54" x14ac:dyDescent="0.3">
      <c r="BB19191" t="s">
        <v>81517</v>
      </c>
    </row>
    <row r="19192" spans="54:54" x14ac:dyDescent="0.3">
      <c r="BB19192" t="s">
        <v>81518</v>
      </c>
    </row>
    <row r="19193" spans="54:54" x14ac:dyDescent="0.3">
      <c r="BB19193" t="s">
        <v>81519</v>
      </c>
    </row>
    <row r="19194" spans="54:54" x14ac:dyDescent="0.3">
      <c r="BB19194" t="s">
        <v>51939</v>
      </c>
    </row>
    <row r="19195" spans="54:54" x14ac:dyDescent="0.3">
      <c r="BB19195" t="s">
        <v>81520</v>
      </c>
    </row>
    <row r="19196" spans="54:54" x14ac:dyDescent="0.3">
      <c r="BB19196" t="s">
        <v>81521</v>
      </c>
    </row>
    <row r="19197" spans="54:54" x14ac:dyDescent="0.3">
      <c r="BB19197" t="s">
        <v>81522</v>
      </c>
    </row>
    <row r="19198" spans="54:54" x14ac:dyDescent="0.3">
      <c r="BB19198" t="s">
        <v>81523</v>
      </c>
    </row>
    <row r="19199" spans="54:54" x14ac:dyDescent="0.3">
      <c r="BB19199" t="s">
        <v>81524</v>
      </c>
    </row>
    <row r="19200" spans="54:54" x14ac:dyDescent="0.3">
      <c r="BB19200" t="s">
        <v>81525</v>
      </c>
    </row>
    <row r="19201" spans="54:54" x14ac:dyDescent="0.3">
      <c r="BB19201" t="s">
        <v>81526</v>
      </c>
    </row>
    <row r="19202" spans="54:54" x14ac:dyDescent="0.3">
      <c r="BB19202" t="s">
        <v>81527</v>
      </c>
    </row>
    <row r="19203" spans="54:54" x14ac:dyDescent="0.3">
      <c r="BB19203" t="s">
        <v>81528</v>
      </c>
    </row>
    <row r="19204" spans="54:54" x14ac:dyDescent="0.3">
      <c r="BB19204" t="s">
        <v>81529</v>
      </c>
    </row>
    <row r="19205" spans="54:54" x14ac:dyDescent="0.3">
      <c r="BB19205" t="s">
        <v>81530</v>
      </c>
    </row>
    <row r="19206" spans="54:54" x14ac:dyDescent="0.3">
      <c r="BB19206" t="s">
        <v>81531</v>
      </c>
    </row>
    <row r="19207" spans="54:54" x14ac:dyDescent="0.3">
      <c r="BB19207" t="s">
        <v>81532</v>
      </c>
    </row>
    <row r="19208" spans="54:54" x14ac:dyDescent="0.3">
      <c r="BB19208" t="s">
        <v>81533</v>
      </c>
    </row>
    <row r="19209" spans="54:54" x14ac:dyDescent="0.3">
      <c r="BB19209" t="s">
        <v>81534</v>
      </c>
    </row>
    <row r="19210" spans="54:54" x14ac:dyDescent="0.3">
      <c r="BB19210" t="s">
        <v>81535</v>
      </c>
    </row>
    <row r="19211" spans="54:54" x14ac:dyDescent="0.3">
      <c r="BB19211" t="s">
        <v>81536</v>
      </c>
    </row>
    <row r="19212" spans="54:54" x14ac:dyDescent="0.3">
      <c r="BB19212" t="s">
        <v>81537</v>
      </c>
    </row>
    <row r="19213" spans="54:54" x14ac:dyDescent="0.3">
      <c r="BB19213" t="s">
        <v>81538</v>
      </c>
    </row>
    <row r="19214" spans="54:54" x14ac:dyDescent="0.3">
      <c r="BB19214" t="s">
        <v>81539</v>
      </c>
    </row>
    <row r="19215" spans="54:54" x14ac:dyDescent="0.3">
      <c r="BB19215" t="s">
        <v>81540</v>
      </c>
    </row>
    <row r="19216" spans="54:54" x14ac:dyDescent="0.3">
      <c r="BB19216" t="s">
        <v>81541</v>
      </c>
    </row>
    <row r="19217" spans="54:54" x14ac:dyDescent="0.3">
      <c r="BB19217" t="s">
        <v>81542</v>
      </c>
    </row>
    <row r="19218" spans="54:54" x14ac:dyDescent="0.3">
      <c r="BB19218" t="s">
        <v>81543</v>
      </c>
    </row>
    <row r="19219" spans="54:54" x14ac:dyDescent="0.3">
      <c r="BB19219" t="s">
        <v>81544</v>
      </c>
    </row>
    <row r="19220" spans="54:54" x14ac:dyDescent="0.3">
      <c r="BB19220" t="s">
        <v>81545</v>
      </c>
    </row>
    <row r="19221" spans="54:54" x14ac:dyDescent="0.3">
      <c r="BB19221" t="s">
        <v>81546</v>
      </c>
    </row>
    <row r="19222" spans="54:54" x14ac:dyDescent="0.3">
      <c r="BB19222" t="s">
        <v>81547</v>
      </c>
    </row>
    <row r="19223" spans="54:54" x14ac:dyDescent="0.3">
      <c r="BB19223" t="s">
        <v>81548</v>
      </c>
    </row>
    <row r="19224" spans="54:54" x14ac:dyDescent="0.3">
      <c r="BB19224" t="s">
        <v>81549</v>
      </c>
    </row>
    <row r="19225" spans="54:54" x14ac:dyDescent="0.3">
      <c r="BB19225" t="s">
        <v>81550</v>
      </c>
    </row>
    <row r="19226" spans="54:54" x14ac:dyDescent="0.3">
      <c r="BB19226" t="s">
        <v>81551</v>
      </c>
    </row>
    <row r="19227" spans="54:54" x14ac:dyDescent="0.3">
      <c r="BB19227" t="s">
        <v>81552</v>
      </c>
    </row>
    <row r="19228" spans="54:54" x14ac:dyDescent="0.3">
      <c r="BB19228" t="s">
        <v>81553</v>
      </c>
    </row>
    <row r="19229" spans="54:54" x14ac:dyDescent="0.3">
      <c r="BB19229" t="s">
        <v>81554</v>
      </c>
    </row>
    <row r="19230" spans="54:54" x14ac:dyDescent="0.3">
      <c r="BB19230" t="s">
        <v>81555</v>
      </c>
    </row>
    <row r="19231" spans="54:54" x14ac:dyDescent="0.3">
      <c r="BB19231" t="s">
        <v>22213</v>
      </c>
    </row>
    <row r="19232" spans="54:54" x14ac:dyDescent="0.3">
      <c r="BB19232" t="s">
        <v>81556</v>
      </c>
    </row>
    <row r="19233" spans="54:54" x14ac:dyDescent="0.3">
      <c r="BB19233" t="s">
        <v>81557</v>
      </c>
    </row>
    <row r="19234" spans="54:54" x14ac:dyDescent="0.3">
      <c r="BB19234" t="s">
        <v>81558</v>
      </c>
    </row>
    <row r="19235" spans="54:54" x14ac:dyDescent="0.3">
      <c r="BB19235" t="s">
        <v>81559</v>
      </c>
    </row>
    <row r="19236" spans="54:54" x14ac:dyDescent="0.3">
      <c r="BB19236" t="s">
        <v>81560</v>
      </c>
    </row>
    <row r="19237" spans="54:54" x14ac:dyDescent="0.3">
      <c r="BB19237" t="s">
        <v>81561</v>
      </c>
    </row>
    <row r="19238" spans="54:54" x14ac:dyDescent="0.3">
      <c r="BB19238" t="s">
        <v>81562</v>
      </c>
    </row>
    <row r="19239" spans="54:54" x14ac:dyDescent="0.3">
      <c r="BB19239" t="s">
        <v>81563</v>
      </c>
    </row>
    <row r="19240" spans="54:54" x14ac:dyDescent="0.3">
      <c r="BB19240" t="s">
        <v>81564</v>
      </c>
    </row>
    <row r="19241" spans="54:54" x14ac:dyDescent="0.3">
      <c r="BB19241" t="s">
        <v>81565</v>
      </c>
    </row>
    <row r="19242" spans="54:54" x14ac:dyDescent="0.3">
      <c r="BB19242" t="s">
        <v>81566</v>
      </c>
    </row>
    <row r="19243" spans="54:54" x14ac:dyDescent="0.3">
      <c r="BB19243" t="s">
        <v>81567</v>
      </c>
    </row>
    <row r="19244" spans="54:54" x14ac:dyDescent="0.3">
      <c r="BB19244" t="s">
        <v>81568</v>
      </c>
    </row>
    <row r="19245" spans="54:54" x14ac:dyDescent="0.3">
      <c r="BB19245" t="s">
        <v>81569</v>
      </c>
    </row>
    <row r="19246" spans="54:54" x14ac:dyDescent="0.3">
      <c r="BB19246" t="s">
        <v>81570</v>
      </c>
    </row>
    <row r="19247" spans="54:54" x14ac:dyDescent="0.3">
      <c r="BB19247" t="s">
        <v>81571</v>
      </c>
    </row>
    <row r="19248" spans="54:54" x14ac:dyDescent="0.3">
      <c r="BB19248" t="s">
        <v>81572</v>
      </c>
    </row>
    <row r="19249" spans="54:54" x14ac:dyDescent="0.3">
      <c r="BB19249" t="s">
        <v>81573</v>
      </c>
    </row>
    <row r="19250" spans="54:54" x14ac:dyDescent="0.3">
      <c r="BB19250" t="s">
        <v>81574</v>
      </c>
    </row>
    <row r="19251" spans="54:54" x14ac:dyDescent="0.3">
      <c r="BB19251" t="s">
        <v>81575</v>
      </c>
    </row>
    <row r="19252" spans="54:54" x14ac:dyDescent="0.3">
      <c r="BB19252" t="s">
        <v>81576</v>
      </c>
    </row>
    <row r="19253" spans="54:54" x14ac:dyDescent="0.3">
      <c r="BB19253" t="s">
        <v>81577</v>
      </c>
    </row>
    <row r="19254" spans="54:54" x14ac:dyDescent="0.3">
      <c r="BB19254" t="s">
        <v>81578</v>
      </c>
    </row>
    <row r="19255" spans="54:54" x14ac:dyDescent="0.3">
      <c r="BB19255" t="s">
        <v>81579</v>
      </c>
    </row>
    <row r="19256" spans="54:54" x14ac:dyDescent="0.3">
      <c r="BB19256" t="s">
        <v>81580</v>
      </c>
    </row>
    <row r="19257" spans="54:54" x14ac:dyDescent="0.3">
      <c r="BB19257" t="s">
        <v>81581</v>
      </c>
    </row>
    <row r="19258" spans="54:54" x14ac:dyDescent="0.3">
      <c r="BB19258" t="s">
        <v>81582</v>
      </c>
    </row>
    <row r="19259" spans="54:54" x14ac:dyDescent="0.3">
      <c r="BB19259" t="s">
        <v>81583</v>
      </c>
    </row>
    <row r="19260" spans="54:54" x14ac:dyDescent="0.3">
      <c r="BB19260" t="s">
        <v>81584</v>
      </c>
    </row>
    <row r="19261" spans="54:54" x14ac:dyDescent="0.3">
      <c r="BB19261" t="s">
        <v>81585</v>
      </c>
    </row>
    <row r="19262" spans="54:54" x14ac:dyDescent="0.3">
      <c r="BB19262" t="s">
        <v>81586</v>
      </c>
    </row>
    <row r="19263" spans="54:54" x14ac:dyDescent="0.3">
      <c r="BB19263" t="s">
        <v>81587</v>
      </c>
    </row>
    <row r="19264" spans="54:54" x14ac:dyDescent="0.3">
      <c r="BB19264" t="s">
        <v>81588</v>
      </c>
    </row>
    <row r="19265" spans="54:54" x14ac:dyDescent="0.3">
      <c r="BB19265" t="s">
        <v>81589</v>
      </c>
    </row>
    <row r="19266" spans="54:54" x14ac:dyDescent="0.3">
      <c r="BB19266" t="s">
        <v>81590</v>
      </c>
    </row>
    <row r="19267" spans="54:54" x14ac:dyDescent="0.3">
      <c r="BB19267" t="s">
        <v>81591</v>
      </c>
    </row>
    <row r="19268" spans="54:54" x14ac:dyDescent="0.3">
      <c r="BB19268" t="s">
        <v>81592</v>
      </c>
    </row>
    <row r="19269" spans="54:54" x14ac:dyDescent="0.3">
      <c r="BB19269" t="s">
        <v>81593</v>
      </c>
    </row>
    <row r="19270" spans="54:54" x14ac:dyDescent="0.3">
      <c r="BB19270" t="s">
        <v>81594</v>
      </c>
    </row>
    <row r="19271" spans="54:54" x14ac:dyDescent="0.3">
      <c r="BB19271" t="s">
        <v>81595</v>
      </c>
    </row>
    <row r="19272" spans="54:54" x14ac:dyDescent="0.3">
      <c r="BB19272" t="s">
        <v>81596</v>
      </c>
    </row>
    <row r="19273" spans="54:54" x14ac:dyDescent="0.3">
      <c r="BB19273" t="s">
        <v>81597</v>
      </c>
    </row>
    <row r="19274" spans="54:54" x14ac:dyDescent="0.3">
      <c r="BB19274" t="s">
        <v>81598</v>
      </c>
    </row>
    <row r="19275" spans="54:54" x14ac:dyDescent="0.3">
      <c r="BB19275" t="s">
        <v>81599</v>
      </c>
    </row>
    <row r="19276" spans="54:54" x14ac:dyDescent="0.3">
      <c r="BB19276" t="s">
        <v>81600</v>
      </c>
    </row>
    <row r="19277" spans="54:54" x14ac:dyDescent="0.3">
      <c r="BB19277" t="s">
        <v>81601</v>
      </c>
    </row>
    <row r="19278" spans="54:54" x14ac:dyDescent="0.3">
      <c r="BB19278" t="s">
        <v>81602</v>
      </c>
    </row>
    <row r="19279" spans="54:54" x14ac:dyDescent="0.3">
      <c r="BB19279" t="s">
        <v>81603</v>
      </c>
    </row>
    <row r="19280" spans="54:54" x14ac:dyDescent="0.3">
      <c r="BB19280" t="s">
        <v>81604</v>
      </c>
    </row>
    <row r="19281" spans="54:54" x14ac:dyDescent="0.3">
      <c r="BB19281" t="s">
        <v>81605</v>
      </c>
    </row>
    <row r="19282" spans="54:54" x14ac:dyDescent="0.3">
      <c r="BB19282" t="s">
        <v>81606</v>
      </c>
    </row>
    <row r="19283" spans="54:54" x14ac:dyDescent="0.3">
      <c r="BB19283" t="s">
        <v>81607</v>
      </c>
    </row>
    <row r="19284" spans="54:54" x14ac:dyDescent="0.3">
      <c r="BB19284" t="s">
        <v>81608</v>
      </c>
    </row>
    <row r="19285" spans="54:54" x14ac:dyDescent="0.3">
      <c r="BB19285" t="s">
        <v>81609</v>
      </c>
    </row>
    <row r="19286" spans="54:54" x14ac:dyDescent="0.3">
      <c r="BB19286" t="s">
        <v>81610</v>
      </c>
    </row>
    <row r="19287" spans="54:54" x14ac:dyDescent="0.3">
      <c r="BB19287" t="s">
        <v>81611</v>
      </c>
    </row>
    <row r="19288" spans="54:54" x14ac:dyDescent="0.3">
      <c r="BB19288" t="s">
        <v>81612</v>
      </c>
    </row>
    <row r="19289" spans="54:54" x14ac:dyDescent="0.3">
      <c r="BB19289" t="s">
        <v>81613</v>
      </c>
    </row>
    <row r="19290" spans="54:54" x14ac:dyDescent="0.3">
      <c r="BB19290" t="s">
        <v>81614</v>
      </c>
    </row>
    <row r="19291" spans="54:54" x14ac:dyDescent="0.3">
      <c r="BB19291" t="s">
        <v>81615</v>
      </c>
    </row>
    <row r="19292" spans="54:54" x14ac:dyDescent="0.3">
      <c r="BB19292" t="s">
        <v>81616</v>
      </c>
    </row>
    <row r="19293" spans="54:54" x14ac:dyDescent="0.3">
      <c r="BB19293" t="s">
        <v>81617</v>
      </c>
    </row>
    <row r="19294" spans="54:54" x14ac:dyDescent="0.3">
      <c r="BB19294" t="s">
        <v>81618</v>
      </c>
    </row>
    <row r="19295" spans="54:54" x14ac:dyDescent="0.3">
      <c r="BB19295" t="s">
        <v>24298</v>
      </c>
    </row>
    <row r="19296" spans="54:54" x14ac:dyDescent="0.3">
      <c r="BB19296" t="s">
        <v>81619</v>
      </c>
    </row>
    <row r="19297" spans="54:54" x14ac:dyDescent="0.3">
      <c r="BB19297" t="s">
        <v>81620</v>
      </c>
    </row>
    <row r="19298" spans="54:54" x14ac:dyDescent="0.3">
      <c r="BB19298" t="s">
        <v>81621</v>
      </c>
    </row>
    <row r="19299" spans="54:54" x14ac:dyDescent="0.3">
      <c r="BB19299" t="s">
        <v>81622</v>
      </c>
    </row>
    <row r="19300" spans="54:54" x14ac:dyDescent="0.3">
      <c r="BB19300" t="s">
        <v>81623</v>
      </c>
    </row>
    <row r="19301" spans="54:54" x14ac:dyDescent="0.3">
      <c r="BB19301" t="s">
        <v>81624</v>
      </c>
    </row>
    <row r="19302" spans="54:54" x14ac:dyDescent="0.3">
      <c r="BB19302" t="s">
        <v>81625</v>
      </c>
    </row>
    <row r="19303" spans="54:54" x14ac:dyDescent="0.3">
      <c r="BB19303" t="s">
        <v>81626</v>
      </c>
    </row>
    <row r="19304" spans="54:54" x14ac:dyDescent="0.3">
      <c r="BB19304" t="s">
        <v>81627</v>
      </c>
    </row>
    <row r="19305" spans="54:54" x14ac:dyDescent="0.3">
      <c r="BB19305" t="s">
        <v>81628</v>
      </c>
    </row>
    <row r="19306" spans="54:54" x14ac:dyDescent="0.3">
      <c r="BB19306" t="s">
        <v>81629</v>
      </c>
    </row>
    <row r="19307" spans="54:54" x14ac:dyDescent="0.3">
      <c r="BB19307" t="s">
        <v>81630</v>
      </c>
    </row>
    <row r="19308" spans="54:54" x14ac:dyDescent="0.3">
      <c r="BB19308" t="s">
        <v>81631</v>
      </c>
    </row>
    <row r="19309" spans="54:54" x14ac:dyDescent="0.3">
      <c r="BB19309" t="s">
        <v>81632</v>
      </c>
    </row>
    <row r="19310" spans="54:54" x14ac:dyDescent="0.3">
      <c r="BB19310" t="s">
        <v>81633</v>
      </c>
    </row>
    <row r="19311" spans="54:54" x14ac:dyDescent="0.3">
      <c r="BB19311" t="s">
        <v>81634</v>
      </c>
    </row>
    <row r="19312" spans="54:54" x14ac:dyDescent="0.3">
      <c r="BB19312" t="s">
        <v>81635</v>
      </c>
    </row>
    <row r="19313" spans="54:54" x14ac:dyDescent="0.3">
      <c r="BB19313" t="s">
        <v>81636</v>
      </c>
    </row>
    <row r="19314" spans="54:54" x14ac:dyDescent="0.3">
      <c r="BB19314" t="s">
        <v>81637</v>
      </c>
    </row>
    <row r="19315" spans="54:54" x14ac:dyDescent="0.3">
      <c r="BB19315" t="s">
        <v>81638</v>
      </c>
    </row>
    <row r="19316" spans="54:54" x14ac:dyDescent="0.3">
      <c r="BB19316" t="s">
        <v>81639</v>
      </c>
    </row>
    <row r="19317" spans="54:54" x14ac:dyDescent="0.3">
      <c r="BB19317" t="s">
        <v>81640</v>
      </c>
    </row>
    <row r="19318" spans="54:54" x14ac:dyDescent="0.3">
      <c r="BB19318" t="s">
        <v>81641</v>
      </c>
    </row>
    <row r="19319" spans="54:54" x14ac:dyDescent="0.3">
      <c r="BB19319" t="s">
        <v>81642</v>
      </c>
    </row>
    <row r="19320" spans="54:54" x14ac:dyDescent="0.3">
      <c r="BB19320" t="s">
        <v>81643</v>
      </c>
    </row>
    <row r="19321" spans="54:54" x14ac:dyDescent="0.3">
      <c r="BB19321" t="s">
        <v>81644</v>
      </c>
    </row>
    <row r="19322" spans="54:54" x14ac:dyDescent="0.3">
      <c r="BB19322" t="s">
        <v>81645</v>
      </c>
    </row>
    <row r="19323" spans="54:54" x14ac:dyDescent="0.3">
      <c r="BB19323" t="s">
        <v>81646</v>
      </c>
    </row>
    <row r="19324" spans="54:54" x14ac:dyDescent="0.3">
      <c r="BB19324" t="s">
        <v>81647</v>
      </c>
    </row>
    <row r="19325" spans="54:54" x14ac:dyDescent="0.3">
      <c r="BB19325" t="s">
        <v>81648</v>
      </c>
    </row>
    <row r="19326" spans="54:54" x14ac:dyDescent="0.3">
      <c r="BB19326" t="s">
        <v>81649</v>
      </c>
    </row>
    <row r="19327" spans="54:54" x14ac:dyDescent="0.3">
      <c r="BB19327" t="s">
        <v>81650</v>
      </c>
    </row>
    <row r="19328" spans="54:54" x14ac:dyDescent="0.3">
      <c r="BB19328" t="s">
        <v>81651</v>
      </c>
    </row>
    <row r="19329" spans="54:54" x14ac:dyDescent="0.3">
      <c r="BB19329" t="s">
        <v>81652</v>
      </c>
    </row>
    <row r="19330" spans="54:54" x14ac:dyDescent="0.3">
      <c r="BB19330" t="s">
        <v>81653</v>
      </c>
    </row>
    <row r="19331" spans="54:54" x14ac:dyDescent="0.3">
      <c r="BB19331" t="s">
        <v>81654</v>
      </c>
    </row>
    <row r="19332" spans="54:54" x14ac:dyDescent="0.3">
      <c r="BB19332" t="s">
        <v>81655</v>
      </c>
    </row>
    <row r="19333" spans="54:54" x14ac:dyDescent="0.3">
      <c r="BB19333" t="s">
        <v>81656</v>
      </c>
    </row>
    <row r="19334" spans="54:54" x14ac:dyDescent="0.3">
      <c r="BB19334" t="s">
        <v>81657</v>
      </c>
    </row>
    <row r="19335" spans="54:54" x14ac:dyDescent="0.3">
      <c r="BB19335" t="s">
        <v>81658</v>
      </c>
    </row>
    <row r="19336" spans="54:54" x14ac:dyDescent="0.3">
      <c r="BB19336" t="s">
        <v>81659</v>
      </c>
    </row>
    <row r="19337" spans="54:54" x14ac:dyDescent="0.3">
      <c r="BB19337" t="s">
        <v>81660</v>
      </c>
    </row>
    <row r="19338" spans="54:54" x14ac:dyDescent="0.3">
      <c r="BB19338" t="s">
        <v>81661</v>
      </c>
    </row>
    <row r="19339" spans="54:54" x14ac:dyDescent="0.3">
      <c r="BB19339" t="s">
        <v>81662</v>
      </c>
    </row>
    <row r="19340" spans="54:54" x14ac:dyDescent="0.3">
      <c r="BB19340" t="s">
        <v>81663</v>
      </c>
    </row>
    <row r="19341" spans="54:54" x14ac:dyDescent="0.3">
      <c r="BB19341" t="s">
        <v>81664</v>
      </c>
    </row>
    <row r="19342" spans="54:54" x14ac:dyDescent="0.3">
      <c r="BB19342" t="s">
        <v>81665</v>
      </c>
    </row>
    <row r="19343" spans="54:54" x14ac:dyDescent="0.3">
      <c r="BB19343" t="s">
        <v>81666</v>
      </c>
    </row>
    <row r="19344" spans="54:54" x14ac:dyDescent="0.3">
      <c r="BB19344" t="s">
        <v>81667</v>
      </c>
    </row>
    <row r="19345" spans="54:54" x14ac:dyDescent="0.3">
      <c r="BB19345" t="s">
        <v>81668</v>
      </c>
    </row>
    <row r="19346" spans="54:54" x14ac:dyDescent="0.3">
      <c r="BB19346" t="s">
        <v>81669</v>
      </c>
    </row>
    <row r="19347" spans="54:54" x14ac:dyDescent="0.3">
      <c r="BB19347" t="s">
        <v>81670</v>
      </c>
    </row>
    <row r="19348" spans="54:54" x14ac:dyDescent="0.3">
      <c r="BB19348" t="s">
        <v>81671</v>
      </c>
    </row>
    <row r="19349" spans="54:54" x14ac:dyDescent="0.3">
      <c r="BB19349" t="s">
        <v>81672</v>
      </c>
    </row>
    <row r="19350" spans="54:54" x14ac:dyDescent="0.3">
      <c r="BB19350" t="s">
        <v>81673</v>
      </c>
    </row>
    <row r="19351" spans="54:54" x14ac:dyDescent="0.3">
      <c r="BB19351" t="s">
        <v>81674</v>
      </c>
    </row>
    <row r="19352" spans="54:54" x14ac:dyDescent="0.3">
      <c r="BB19352" t="s">
        <v>81675</v>
      </c>
    </row>
    <row r="19353" spans="54:54" x14ac:dyDescent="0.3">
      <c r="BB19353" t="s">
        <v>81676</v>
      </c>
    </row>
    <row r="19354" spans="54:54" x14ac:dyDescent="0.3">
      <c r="BB19354" t="s">
        <v>81677</v>
      </c>
    </row>
    <row r="19355" spans="54:54" x14ac:dyDescent="0.3">
      <c r="BB19355" t="s">
        <v>81678</v>
      </c>
    </row>
    <row r="19356" spans="54:54" x14ac:dyDescent="0.3">
      <c r="BB19356" t="s">
        <v>81679</v>
      </c>
    </row>
    <row r="19357" spans="54:54" x14ac:dyDescent="0.3">
      <c r="BB19357" t="s">
        <v>81680</v>
      </c>
    </row>
    <row r="19358" spans="54:54" x14ac:dyDescent="0.3">
      <c r="BB19358" t="s">
        <v>81681</v>
      </c>
    </row>
    <row r="19359" spans="54:54" x14ac:dyDescent="0.3">
      <c r="BB19359" t="s">
        <v>81682</v>
      </c>
    </row>
    <row r="19360" spans="54:54" x14ac:dyDescent="0.3">
      <c r="BB19360" t="s">
        <v>81683</v>
      </c>
    </row>
    <row r="19361" spans="54:54" x14ac:dyDescent="0.3">
      <c r="BB19361" t="s">
        <v>81684</v>
      </c>
    </row>
    <row r="19362" spans="54:54" x14ac:dyDescent="0.3">
      <c r="BB19362" t="s">
        <v>81685</v>
      </c>
    </row>
    <row r="19363" spans="54:54" x14ac:dyDescent="0.3">
      <c r="BB19363" t="s">
        <v>81686</v>
      </c>
    </row>
    <row r="19364" spans="54:54" x14ac:dyDescent="0.3">
      <c r="BB19364" t="s">
        <v>81687</v>
      </c>
    </row>
    <row r="19365" spans="54:54" x14ac:dyDescent="0.3">
      <c r="BB19365" t="s">
        <v>81688</v>
      </c>
    </row>
    <row r="19366" spans="54:54" x14ac:dyDescent="0.3">
      <c r="BB19366" t="s">
        <v>81689</v>
      </c>
    </row>
    <row r="19367" spans="54:54" x14ac:dyDescent="0.3">
      <c r="BB19367" t="s">
        <v>81690</v>
      </c>
    </row>
    <row r="19368" spans="54:54" x14ac:dyDescent="0.3">
      <c r="BB19368" t="s">
        <v>81691</v>
      </c>
    </row>
    <row r="19369" spans="54:54" x14ac:dyDescent="0.3">
      <c r="BB19369" t="s">
        <v>81692</v>
      </c>
    </row>
    <row r="19370" spans="54:54" x14ac:dyDescent="0.3">
      <c r="BB19370" t="s">
        <v>81693</v>
      </c>
    </row>
    <row r="19371" spans="54:54" x14ac:dyDescent="0.3">
      <c r="BB19371" t="s">
        <v>81694</v>
      </c>
    </row>
    <row r="19372" spans="54:54" x14ac:dyDescent="0.3">
      <c r="BB19372" t="s">
        <v>81695</v>
      </c>
    </row>
    <row r="19373" spans="54:54" x14ac:dyDescent="0.3">
      <c r="BB19373" t="s">
        <v>81696</v>
      </c>
    </row>
    <row r="19374" spans="54:54" x14ac:dyDescent="0.3">
      <c r="BB19374" t="s">
        <v>81697</v>
      </c>
    </row>
    <row r="19375" spans="54:54" x14ac:dyDescent="0.3">
      <c r="BB19375" t="s">
        <v>81698</v>
      </c>
    </row>
    <row r="19376" spans="54:54" x14ac:dyDescent="0.3">
      <c r="BB19376" t="s">
        <v>81699</v>
      </c>
    </row>
    <row r="19377" spans="54:54" x14ac:dyDescent="0.3">
      <c r="BB19377" t="s">
        <v>81700</v>
      </c>
    </row>
    <row r="19378" spans="54:54" x14ac:dyDescent="0.3">
      <c r="BB19378" t="s">
        <v>81701</v>
      </c>
    </row>
    <row r="19379" spans="54:54" x14ac:dyDescent="0.3">
      <c r="BB19379" t="s">
        <v>81702</v>
      </c>
    </row>
    <row r="19380" spans="54:54" x14ac:dyDescent="0.3">
      <c r="BB19380" t="s">
        <v>81703</v>
      </c>
    </row>
    <row r="19381" spans="54:54" x14ac:dyDescent="0.3">
      <c r="BB19381" t="s">
        <v>81704</v>
      </c>
    </row>
    <row r="19382" spans="54:54" x14ac:dyDescent="0.3">
      <c r="BB19382" t="s">
        <v>81705</v>
      </c>
    </row>
    <row r="19383" spans="54:54" x14ac:dyDescent="0.3">
      <c r="BB19383" t="s">
        <v>81706</v>
      </c>
    </row>
    <row r="19384" spans="54:54" x14ac:dyDescent="0.3">
      <c r="BB19384" t="s">
        <v>81707</v>
      </c>
    </row>
    <row r="19385" spans="54:54" x14ac:dyDescent="0.3">
      <c r="BB19385" t="s">
        <v>81708</v>
      </c>
    </row>
    <row r="19386" spans="54:54" x14ac:dyDescent="0.3">
      <c r="BB19386" t="s">
        <v>81709</v>
      </c>
    </row>
    <row r="19387" spans="54:54" x14ac:dyDescent="0.3">
      <c r="BB19387" t="s">
        <v>81710</v>
      </c>
    </row>
    <row r="19388" spans="54:54" x14ac:dyDescent="0.3">
      <c r="BB19388" t="s">
        <v>81711</v>
      </c>
    </row>
    <row r="19389" spans="54:54" x14ac:dyDescent="0.3">
      <c r="BB19389" t="s">
        <v>81712</v>
      </c>
    </row>
    <row r="19390" spans="54:54" x14ac:dyDescent="0.3">
      <c r="BB19390" t="s">
        <v>81713</v>
      </c>
    </row>
    <row r="19391" spans="54:54" x14ac:dyDescent="0.3">
      <c r="BB19391" t="s">
        <v>81714</v>
      </c>
    </row>
    <row r="19392" spans="54:54" x14ac:dyDescent="0.3">
      <c r="BB19392" t="s">
        <v>81715</v>
      </c>
    </row>
    <row r="19393" spans="54:54" x14ac:dyDescent="0.3">
      <c r="BB19393" t="s">
        <v>81716</v>
      </c>
    </row>
    <row r="19394" spans="54:54" x14ac:dyDescent="0.3">
      <c r="BB19394" t="s">
        <v>81717</v>
      </c>
    </row>
    <row r="19395" spans="54:54" x14ac:dyDescent="0.3">
      <c r="BB19395" t="s">
        <v>81718</v>
      </c>
    </row>
    <row r="19396" spans="54:54" x14ac:dyDescent="0.3">
      <c r="BB19396" t="s">
        <v>81719</v>
      </c>
    </row>
    <row r="19397" spans="54:54" x14ac:dyDescent="0.3">
      <c r="BB19397" t="s">
        <v>81720</v>
      </c>
    </row>
    <row r="19398" spans="54:54" x14ac:dyDescent="0.3">
      <c r="BB19398" t="s">
        <v>81721</v>
      </c>
    </row>
    <row r="19399" spans="54:54" x14ac:dyDescent="0.3">
      <c r="BB19399" t="s">
        <v>81722</v>
      </c>
    </row>
    <row r="19400" spans="54:54" x14ac:dyDescent="0.3">
      <c r="BB19400" t="s">
        <v>81723</v>
      </c>
    </row>
    <row r="19401" spans="54:54" x14ac:dyDescent="0.3">
      <c r="BB19401" t="s">
        <v>81724</v>
      </c>
    </row>
    <row r="19402" spans="54:54" x14ac:dyDescent="0.3">
      <c r="BB19402" t="s">
        <v>81725</v>
      </c>
    </row>
    <row r="19403" spans="54:54" x14ac:dyDescent="0.3">
      <c r="BB19403" t="s">
        <v>81726</v>
      </c>
    </row>
    <row r="19404" spans="54:54" x14ac:dyDescent="0.3">
      <c r="BB19404" t="s">
        <v>81727</v>
      </c>
    </row>
    <row r="19405" spans="54:54" x14ac:dyDescent="0.3">
      <c r="BB19405" t="s">
        <v>81728</v>
      </c>
    </row>
    <row r="19406" spans="54:54" x14ac:dyDescent="0.3">
      <c r="BB19406" t="s">
        <v>81729</v>
      </c>
    </row>
    <row r="19407" spans="54:54" x14ac:dyDescent="0.3">
      <c r="BB19407" t="s">
        <v>81730</v>
      </c>
    </row>
    <row r="19408" spans="54:54" x14ac:dyDescent="0.3">
      <c r="BB19408" t="s">
        <v>81731</v>
      </c>
    </row>
    <row r="19409" spans="54:54" x14ac:dyDescent="0.3">
      <c r="BB19409" t="s">
        <v>81732</v>
      </c>
    </row>
    <row r="19410" spans="54:54" x14ac:dyDescent="0.3">
      <c r="BB19410" t="s">
        <v>81733</v>
      </c>
    </row>
    <row r="19411" spans="54:54" x14ac:dyDescent="0.3">
      <c r="BB19411" t="s">
        <v>81734</v>
      </c>
    </row>
    <row r="19412" spans="54:54" x14ac:dyDescent="0.3">
      <c r="BB19412" t="s">
        <v>81735</v>
      </c>
    </row>
    <row r="19413" spans="54:54" x14ac:dyDescent="0.3">
      <c r="BB19413" t="s">
        <v>81736</v>
      </c>
    </row>
    <row r="19414" spans="54:54" x14ac:dyDescent="0.3">
      <c r="BB19414" t="s">
        <v>81737</v>
      </c>
    </row>
    <row r="19415" spans="54:54" x14ac:dyDescent="0.3">
      <c r="BB19415" t="s">
        <v>81738</v>
      </c>
    </row>
    <row r="19416" spans="54:54" x14ac:dyDescent="0.3">
      <c r="BB19416" t="s">
        <v>81739</v>
      </c>
    </row>
    <row r="19417" spans="54:54" x14ac:dyDescent="0.3">
      <c r="BB19417" t="s">
        <v>81740</v>
      </c>
    </row>
    <row r="19418" spans="54:54" x14ac:dyDescent="0.3">
      <c r="BB19418" t="s">
        <v>81741</v>
      </c>
    </row>
    <row r="19419" spans="54:54" x14ac:dyDescent="0.3">
      <c r="BB19419" t="s">
        <v>81742</v>
      </c>
    </row>
    <row r="19420" spans="54:54" x14ac:dyDescent="0.3">
      <c r="BB19420" t="s">
        <v>81743</v>
      </c>
    </row>
    <row r="19421" spans="54:54" x14ac:dyDescent="0.3">
      <c r="BB19421" t="s">
        <v>81744</v>
      </c>
    </row>
    <row r="19422" spans="54:54" x14ac:dyDescent="0.3">
      <c r="BB19422" t="s">
        <v>81745</v>
      </c>
    </row>
    <row r="19423" spans="54:54" x14ac:dyDescent="0.3">
      <c r="BB19423" t="s">
        <v>81746</v>
      </c>
    </row>
    <row r="19424" spans="54:54" x14ac:dyDescent="0.3">
      <c r="BB19424" t="s">
        <v>81747</v>
      </c>
    </row>
    <row r="19425" spans="54:54" x14ac:dyDescent="0.3">
      <c r="BB19425" t="s">
        <v>81748</v>
      </c>
    </row>
    <row r="19426" spans="54:54" x14ac:dyDescent="0.3">
      <c r="BB19426" t="s">
        <v>81749</v>
      </c>
    </row>
    <row r="19427" spans="54:54" x14ac:dyDescent="0.3">
      <c r="BB19427" t="s">
        <v>81750</v>
      </c>
    </row>
    <row r="19428" spans="54:54" x14ac:dyDescent="0.3">
      <c r="BB19428" t="s">
        <v>81751</v>
      </c>
    </row>
    <row r="19429" spans="54:54" x14ac:dyDescent="0.3">
      <c r="BB19429" t="s">
        <v>81752</v>
      </c>
    </row>
    <row r="19430" spans="54:54" x14ac:dyDescent="0.3">
      <c r="BB19430" t="s">
        <v>81753</v>
      </c>
    </row>
    <row r="19431" spans="54:54" x14ac:dyDescent="0.3">
      <c r="BB19431" t="s">
        <v>81754</v>
      </c>
    </row>
    <row r="19432" spans="54:54" x14ac:dyDescent="0.3">
      <c r="BB19432" t="s">
        <v>81755</v>
      </c>
    </row>
    <row r="19433" spans="54:54" x14ac:dyDescent="0.3">
      <c r="BB19433" t="s">
        <v>81756</v>
      </c>
    </row>
    <row r="19434" spans="54:54" x14ac:dyDescent="0.3">
      <c r="BB19434" t="s">
        <v>81757</v>
      </c>
    </row>
    <row r="19435" spans="54:54" x14ac:dyDescent="0.3">
      <c r="BB19435" t="s">
        <v>81758</v>
      </c>
    </row>
    <row r="19436" spans="54:54" x14ac:dyDescent="0.3">
      <c r="BB19436" t="s">
        <v>81759</v>
      </c>
    </row>
    <row r="19437" spans="54:54" x14ac:dyDescent="0.3">
      <c r="BB19437" t="s">
        <v>81760</v>
      </c>
    </row>
    <row r="19438" spans="54:54" x14ac:dyDescent="0.3">
      <c r="BB19438" t="s">
        <v>81761</v>
      </c>
    </row>
    <row r="19439" spans="54:54" x14ac:dyDescent="0.3">
      <c r="BB19439" t="s">
        <v>81762</v>
      </c>
    </row>
    <row r="19440" spans="54:54" x14ac:dyDescent="0.3">
      <c r="BB19440" t="s">
        <v>81763</v>
      </c>
    </row>
    <row r="19441" spans="54:54" x14ac:dyDescent="0.3">
      <c r="BB19441" t="s">
        <v>81764</v>
      </c>
    </row>
    <row r="19442" spans="54:54" x14ac:dyDescent="0.3">
      <c r="BB19442" t="s">
        <v>81765</v>
      </c>
    </row>
    <row r="19443" spans="54:54" x14ac:dyDescent="0.3">
      <c r="BB19443" t="s">
        <v>81766</v>
      </c>
    </row>
    <row r="19444" spans="54:54" x14ac:dyDescent="0.3">
      <c r="BB19444" t="s">
        <v>81767</v>
      </c>
    </row>
    <row r="19445" spans="54:54" x14ac:dyDescent="0.3">
      <c r="BB19445" t="s">
        <v>81768</v>
      </c>
    </row>
    <row r="19446" spans="54:54" x14ac:dyDescent="0.3">
      <c r="BB19446" t="s">
        <v>81769</v>
      </c>
    </row>
    <row r="19447" spans="54:54" x14ac:dyDescent="0.3">
      <c r="BB19447" t="s">
        <v>81770</v>
      </c>
    </row>
    <row r="19448" spans="54:54" x14ac:dyDescent="0.3">
      <c r="BB19448" t="s">
        <v>81771</v>
      </c>
    </row>
    <row r="19449" spans="54:54" x14ac:dyDescent="0.3">
      <c r="BB19449" t="s">
        <v>81772</v>
      </c>
    </row>
    <row r="19450" spans="54:54" x14ac:dyDescent="0.3">
      <c r="BB19450" t="s">
        <v>81773</v>
      </c>
    </row>
    <row r="19451" spans="54:54" x14ac:dyDescent="0.3">
      <c r="BB19451" t="s">
        <v>81774</v>
      </c>
    </row>
    <row r="19452" spans="54:54" x14ac:dyDescent="0.3">
      <c r="BB19452" t="s">
        <v>81775</v>
      </c>
    </row>
    <row r="19453" spans="54:54" x14ac:dyDescent="0.3">
      <c r="BB19453" t="s">
        <v>81776</v>
      </c>
    </row>
    <row r="19454" spans="54:54" x14ac:dyDescent="0.3">
      <c r="BB19454" t="s">
        <v>81777</v>
      </c>
    </row>
    <row r="19455" spans="54:54" x14ac:dyDescent="0.3">
      <c r="BB19455" t="s">
        <v>81778</v>
      </c>
    </row>
    <row r="19456" spans="54:54" x14ac:dyDescent="0.3">
      <c r="BB19456" t="s">
        <v>81779</v>
      </c>
    </row>
    <row r="19457" spans="54:54" x14ac:dyDescent="0.3">
      <c r="BB19457" t="s">
        <v>81780</v>
      </c>
    </row>
    <row r="19458" spans="54:54" x14ac:dyDescent="0.3">
      <c r="BB19458" t="s">
        <v>81781</v>
      </c>
    </row>
    <row r="19459" spans="54:54" x14ac:dyDescent="0.3">
      <c r="BB19459" t="s">
        <v>81782</v>
      </c>
    </row>
    <row r="19460" spans="54:54" x14ac:dyDescent="0.3">
      <c r="BB19460" t="s">
        <v>81783</v>
      </c>
    </row>
    <row r="19461" spans="54:54" x14ac:dyDescent="0.3">
      <c r="BB19461" t="s">
        <v>81784</v>
      </c>
    </row>
    <row r="19462" spans="54:54" x14ac:dyDescent="0.3">
      <c r="BB19462" t="s">
        <v>81785</v>
      </c>
    </row>
    <row r="19463" spans="54:54" x14ac:dyDescent="0.3">
      <c r="BB19463" t="s">
        <v>81786</v>
      </c>
    </row>
    <row r="19464" spans="54:54" x14ac:dyDescent="0.3">
      <c r="BB19464" t="s">
        <v>81787</v>
      </c>
    </row>
    <row r="19465" spans="54:54" x14ac:dyDescent="0.3">
      <c r="BB19465" t="s">
        <v>81788</v>
      </c>
    </row>
    <row r="19466" spans="54:54" x14ac:dyDescent="0.3">
      <c r="BB19466" t="s">
        <v>81789</v>
      </c>
    </row>
    <row r="19467" spans="54:54" x14ac:dyDescent="0.3">
      <c r="BB19467" t="s">
        <v>81790</v>
      </c>
    </row>
    <row r="19468" spans="54:54" x14ac:dyDescent="0.3">
      <c r="BB19468" t="s">
        <v>81791</v>
      </c>
    </row>
    <row r="19469" spans="54:54" x14ac:dyDescent="0.3">
      <c r="BB19469" t="s">
        <v>81792</v>
      </c>
    </row>
    <row r="19470" spans="54:54" x14ac:dyDescent="0.3">
      <c r="BB19470" t="s">
        <v>81793</v>
      </c>
    </row>
    <row r="19471" spans="54:54" x14ac:dyDescent="0.3">
      <c r="BB19471" t="s">
        <v>81794</v>
      </c>
    </row>
    <row r="19472" spans="54:54" x14ac:dyDescent="0.3">
      <c r="BB19472" t="s">
        <v>81795</v>
      </c>
    </row>
    <row r="19473" spans="54:54" x14ac:dyDescent="0.3">
      <c r="BB19473" t="s">
        <v>81796</v>
      </c>
    </row>
    <row r="19474" spans="54:54" x14ac:dyDescent="0.3">
      <c r="BB19474" t="s">
        <v>81797</v>
      </c>
    </row>
    <row r="19475" spans="54:54" x14ac:dyDescent="0.3">
      <c r="BB19475" t="s">
        <v>81798</v>
      </c>
    </row>
    <row r="19476" spans="54:54" x14ac:dyDescent="0.3">
      <c r="BB19476" t="s">
        <v>81799</v>
      </c>
    </row>
    <row r="19477" spans="54:54" x14ac:dyDescent="0.3">
      <c r="BB19477" t="s">
        <v>81800</v>
      </c>
    </row>
    <row r="19478" spans="54:54" x14ac:dyDescent="0.3">
      <c r="BB19478" t="s">
        <v>81801</v>
      </c>
    </row>
    <row r="19479" spans="54:54" x14ac:dyDescent="0.3">
      <c r="BB19479" t="s">
        <v>81802</v>
      </c>
    </row>
    <row r="19480" spans="54:54" x14ac:dyDescent="0.3">
      <c r="BB19480" t="s">
        <v>81803</v>
      </c>
    </row>
    <row r="19481" spans="54:54" x14ac:dyDescent="0.3">
      <c r="BB19481" t="s">
        <v>81804</v>
      </c>
    </row>
    <row r="19482" spans="54:54" x14ac:dyDescent="0.3">
      <c r="BB19482" t="s">
        <v>81805</v>
      </c>
    </row>
    <row r="19483" spans="54:54" x14ac:dyDescent="0.3">
      <c r="BB19483" t="s">
        <v>81806</v>
      </c>
    </row>
    <row r="19484" spans="54:54" x14ac:dyDescent="0.3">
      <c r="BB19484" t="s">
        <v>81807</v>
      </c>
    </row>
    <row r="19485" spans="54:54" x14ac:dyDescent="0.3">
      <c r="BB19485" t="s">
        <v>81808</v>
      </c>
    </row>
    <row r="19486" spans="54:54" x14ac:dyDescent="0.3">
      <c r="BB19486" t="s">
        <v>81809</v>
      </c>
    </row>
    <row r="19487" spans="54:54" x14ac:dyDescent="0.3">
      <c r="BB19487" t="s">
        <v>81810</v>
      </c>
    </row>
    <row r="19488" spans="54:54" x14ac:dyDescent="0.3">
      <c r="BB19488" t="s">
        <v>81811</v>
      </c>
    </row>
    <row r="19489" spans="54:54" x14ac:dyDescent="0.3">
      <c r="BB19489" t="s">
        <v>81812</v>
      </c>
    </row>
    <row r="19490" spans="54:54" x14ac:dyDescent="0.3">
      <c r="BB19490" t="s">
        <v>81813</v>
      </c>
    </row>
    <row r="19491" spans="54:54" x14ac:dyDescent="0.3">
      <c r="BB19491" t="s">
        <v>81814</v>
      </c>
    </row>
    <row r="19492" spans="54:54" x14ac:dyDescent="0.3">
      <c r="BB19492" t="s">
        <v>81815</v>
      </c>
    </row>
    <row r="19493" spans="54:54" x14ac:dyDescent="0.3">
      <c r="BB19493" t="s">
        <v>81816</v>
      </c>
    </row>
    <row r="19494" spans="54:54" x14ac:dyDescent="0.3">
      <c r="BB19494" t="s">
        <v>81817</v>
      </c>
    </row>
    <row r="19495" spans="54:54" x14ac:dyDescent="0.3">
      <c r="BB19495" t="s">
        <v>81818</v>
      </c>
    </row>
    <row r="19496" spans="54:54" x14ac:dyDescent="0.3">
      <c r="BB19496" t="s">
        <v>81819</v>
      </c>
    </row>
    <row r="19497" spans="54:54" x14ac:dyDescent="0.3">
      <c r="BB19497" t="s">
        <v>81820</v>
      </c>
    </row>
    <row r="19498" spans="54:54" x14ac:dyDescent="0.3">
      <c r="BB19498" t="s">
        <v>81821</v>
      </c>
    </row>
    <row r="19499" spans="54:54" x14ac:dyDescent="0.3">
      <c r="BB19499" t="s">
        <v>81822</v>
      </c>
    </row>
    <row r="19500" spans="54:54" x14ac:dyDescent="0.3">
      <c r="BB19500" t="s">
        <v>81823</v>
      </c>
    </row>
    <row r="19501" spans="54:54" x14ac:dyDescent="0.3">
      <c r="BB19501" t="s">
        <v>81824</v>
      </c>
    </row>
    <row r="19502" spans="54:54" x14ac:dyDescent="0.3">
      <c r="BB19502" t="s">
        <v>81825</v>
      </c>
    </row>
    <row r="19503" spans="54:54" x14ac:dyDescent="0.3">
      <c r="BB19503" t="s">
        <v>81826</v>
      </c>
    </row>
    <row r="19504" spans="54:54" x14ac:dyDescent="0.3">
      <c r="BB19504" t="s">
        <v>81827</v>
      </c>
    </row>
    <row r="19505" spans="54:54" x14ac:dyDescent="0.3">
      <c r="BB19505" t="s">
        <v>81828</v>
      </c>
    </row>
    <row r="19506" spans="54:54" x14ac:dyDescent="0.3">
      <c r="BB19506" t="s">
        <v>81829</v>
      </c>
    </row>
    <row r="19507" spans="54:54" x14ac:dyDescent="0.3">
      <c r="BB19507" t="s">
        <v>81830</v>
      </c>
    </row>
    <row r="19508" spans="54:54" x14ac:dyDescent="0.3">
      <c r="BB19508" t="s">
        <v>81831</v>
      </c>
    </row>
    <row r="19509" spans="54:54" x14ac:dyDescent="0.3">
      <c r="BB19509" t="s">
        <v>81832</v>
      </c>
    </row>
    <row r="19510" spans="54:54" x14ac:dyDescent="0.3">
      <c r="BB19510" t="s">
        <v>81833</v>
      </c>
    </row>
    <row r="19511" spans="54:54" x14ac:dyDescent="0.3">
      <c r="BB19511" t="s">
        <v>81834</v>
      </c>
    </row>
    <row r="19512" spans="54:54" x14ac:dyDescent="0.3">
      <c r="BB19512" t="s">
        <v>81835</v>
      </c>
    </row>
    <row r="19513" spans="54:54" x14ac:dyDescent="0.3">
      <c r="BB19513" t="s">
        <v>81836</v>
      </c>
    </row>
    <row r="19514" spans="54:54" x14ac:dyDescent="0.3">
      <c r="BB19514" t="s">
        <v>81837</v>
      </c>
    </row>
    <row r="19515" spans="54:54" x14ac:dyDescent="0.3">
      <c r="BB19515" t="s">
        <v>81838</v>
      </c>
    </row>
    <row r="19516" spans="54:54" x14ac:dyDescent="0.3">
      <c r="BB19516" t="s">
        <v>81839</v>
      </c>
    </row>
    <row r="19517" spans="54:54" x14ac:dyDescent="0.3">
      <c r="BB19517" t="s">
        <v>81840</v>
      </c>
    </row>
    <row r="19518" spans="54:54" x14ac:dyDescent="0.3">
      <c r="BB19518" t="s">
        <v>81841</v>
      </c>
    </row>
    <row r="19519" spans="54:54" x14ac:dyDescent="0.3">
      <c r="BB19519" t="s">
        <v>81842</v>
      </c>
    </row>
    <row r="19520" spans="54:54" x14ac:dyDescent="0.3">
      <c r="BB19520" t="s">
        <v>81843</v>
      </c>
    </row>
    <row r="19521" spans="54:54" x14ac:dyDescent="0.3">
      <c r="BB19521" t="s">
        <v>81844</v>
      </c>
    </row>
    <row r="19522" spans="54:54" x14ac:dyDescent="0.3">
      <c r="BB19522" t="s">
        <v>81845</v>
      </c>
    </row>
    <row r="19523" spans="54:54" x14ac:dyDescent="0.3">
      <c r="BB19523" t="s">
        <v>81846</v>
      </c>
    </row>
    <row r="19524" spans="54:54" x14ac:dyDescent="0.3">
      <c r="BB19524" t="s">
        <v>81847</v>
      </c>
    </row>
    <row r="19525" spans="54:54" x14ac:dyDescent="0.3">
      <c r="BB19525" t="s">
        <v>81848</v>
      </c>
    </row>
    <row r="19526" spans="54:54" x14ac:dyDescent="0.3">
      <c r="BB19526" t="s">
        <v>81849</v>
      </c>
    </row>
    <row r="19527" spans="54:54" x14ac:dyDescent="0.3">
      <c r="BB19527" t="s">
        <v>81850</v>
      </c>
    </row>
    <row r="19528" spans="54:54" x14ac:dyDescent="0.3">
      <c r="BB19528" t="s">
        <v>81851</v>
      </c>
    </row>
    <row r="19529" spans="54:54" x14ac:dyDescent="0.3">
      <c r="BB19529" t="s">
        <v>81852</v>
      </c>
    </row>
    <row r="19530" spans="54:54" x14ac:dyDescent="0.3">
      <c r="BB19530" t="s">
        <v>81853</v>
      </c>
    </row>
    <row r="19531" spans="54:54" x14ac:dyDescent="0.3">
      <c r="BB19531" t="s">
        <v>81854</v>
      </c>
    </row>
    <row r="19532" spans="54:54" x14ac:dyDescent="0.3">
      <c r="BB19532" t="s">
        <v>81855</v>
      </c>
    </row>
    <row r="19533" spans="54:54" x14ac:dyDescent="0.3">
      <c r="BB19533" t="s">
        <v>81856</v>
      </c>
    </row>
    <row r="19534" spans="54:54" x14ac:dyDescent="0.3">
      <c r="BB19534" t="s">
        <v>81857</v>
      </c>
    </row>
    <row r="19535" spans="54:54" x14ac:dyDescent="0.3">
      <c r="BB19535" t="s">
        <v>81858</v>
      </c>
    </row>
    <row r="19536" spans="54:54" x14ac:dyDescent="0.3">
      <c r="BB19536" t="s">
        <v>81859</v>
      </c>
    </row>
    <row r="19537" spans="54:54" x14ac:dyDescent="0.3">
      <c r="BB19537" t="s">
        <v>81860</v>
      </c>
    </row>
    <row r="19538" spans="54:54" x14ac:dyDescent="0.3">
      <c r="BB19538" t="s">
        <v>81861</v>
      </c>
    </row>
    <row r="19539" spans="54:54" x14ac:dyDescent="0.3">
      <c r="BB19539" t="s">
        <v>81862</v>
      </c>
    </row>
    <row r="19540" spans="54:54" x14ac:dyDescent="0.3">
      <c r="BB19540" t="s">
        <v>81863</v>
      </c>
    </row>
    <row r="19541" spans="54:54" x14ac:dyDescent="0.3">
      <c r="BB19541" t="s">
        <v>81864</v>
      </c>
    </row>
    <row r="19542" spans="54:54" x14ac:dyDescent="0.3">
      <c r="BB19542" t="s">
        <v>81865</v>
      </c>
    </row>
    <row r="19543" spans="54:54" x14ac:dyDescent="0.3">
      <c r="BB19543" t="s">
        <v>81866</v>
      </c>
    </row>
    <row r="19544" spans="54:54" x14ac:dyDescent="0.3">
      <c r="BB19544" t="s">
        <v>81867</v>
      </c>
    </row>
    <row r="19545" spans="54:54" x14ac:dyDescent="0.3">
      <c r="BB19545" t="s">
        <v>81868</v>
      </c>
    </row>
    <row r="19546" spans="54:54" x14ac:dyDescent="0.3">
      <c r="BB19546" t="s">
        <v>81869</v>
      </c>
    </row>
    <row r="19547" spans="54:54" x14ac:dyDescent="0.3">
      <c r="BB19547" t="s">
        <v>81870</v>
      </c>
    </row>
    <row r="19548" spans="54:54" x14ac:dyDescent="0.3">
      <c r="BB19548" t="s">
        <v>81871</v>
      </c>
    </row>
    <row r="19549" spans="54:54" x14ac:dyDescent="0.3">
      <c r="BB19549" t="s">
        <v>81872</v>
      </c>
    </row>
    <row r="19550" spans="54:54" x14ac:dyDescent="0.3">
      <c r="BB19550" t="s">
        <v>81873</v>
      </c>
    </row>
    <row r="19551" spans="54:54" x14ac:dyDescent="0.3">
      <c r="BB19551" t="s">
        <v>81874</v>
      </c>
    </row>
    <row r="19552" spans="54:54" x14ac:dyDescent="0.3">
      <c r="BB19552" t="s">
        <v>81875</v>
      </c>
    </row>
    <row r="19553" spans="54:54" x14ac:dyDescent="0.3">
      <c r="BB19553" t="s">
        <v>81876</v>
      </c>
    </row>
    <row r="19554" spans="54:54" x14ac:dyDescent="0.3">
      <c r="BB19554" t="s">
        <v>81877</v>
      </c>
    </row>
    <row r="19555" spans="54:54" x14ac:dyDescent="0.3">
      <c r="BB19555" t="s">
        <v>81878</v>
      </c>
    </row>
    <row r="19556" spans="54:54" x14ac:dyDescent="0.3">
      <c r="BB19556" t="s">
        <v>81879</v>
      </c>
    </row>
    <row r="19557" spans="54:54" x14ac:dyDescent="0.3">
      <c r="BB19557" t="s">
        <v>81880</v>
      </c>
    </row>
    <row r="19558" spans="54:54" x14ac:dyDescent="0.3">
      <c r="BB19558" t="s">
        <v>81881</v>
      </c>
    </row>
    <row r="19559" spans="54:54" x14ac:dyDescent="0.3">
      <c r="BB19559" t="s">
        <v>81882</v>
      </c>
    </row>
    <row r="19560" spans="54:54" x14ac:dyDescent="0.3">
      <c r="BB19560" t="s">
        <v>81883</v>
      </c>
    </row>
    <row r="19561" spans="54:54" x14ac:dyDescent="0.3">
      <c r="BB19561" t="s">
        <v>81884</v>
      </c>
    </row>
    <row r="19562" spans="54:54" x14ac:dyDescent="0.3">
      <c r="BB19562" t="s">
        <v>81885</v>
      </c>
    </row>
    <row r="19563" spans="54:54" x14ac:dyDescent="0.3">
      <c r="BB19563" t="s">
        <v>81886</v>
      </c>
    </row>
    <row r="19564" spans="54:54" x14ac:dyDescent="0.3">
      <c r="BB19564" t="s">
        <v>81887</v>
      </c>
    </row>
    <row r="19565" spans="54:54" x14ac:dyDescent="0.3">
      <c r="BB19565" t="s">
        <v>81888</v>
      </c>
    </row>
    <row r="19566" spans="54:54" x14ac:dyDescent="0.3">
      <c r="BB19566" t="s">
        <v>81889</v>
      </c>
    </row>
    <row r="19567" spans="54:54" x14ac:dyDescent="0.3">
      <c r="BB19567" t="s">
        <v>81890</v>
      </c>
    </row>
    <row r="19568" spans="54:54" x14ac:dyDescent="0.3">
      <c r="BB19568" t="s">
        <v>81891</v>
      </c>
    </row>
    <row r="19569" spans="54:54" x14ac:dyDescent="0.3">
      <c r="BB19569" t="s">
        <v>81892</v>
      </c>
    </row>
    <row r="19570" spans="54:54" x14ac:dyDescent="0.3">
      <c r="BB19570" t="s">
        <v>81893</v>
      </c>
    </row>
    <row r="19571" spans="54:54" x14ac:dyDescent="0.3">
      <c r="BB19571" t="s">
        <v>81894</v>
      </c>
    </row>
    <row r="19572" spans="54:54" x14ac:dyDescent="0.3">
      <c r="BB19572" t="s">
        <v>81895</v>
      </c>
    </row>
    <row r="19573" spans="54:54" x14ac:dyDescent="0.3">
      <c r="BB19573" t="s">
        <v>81896</v>
      </c>
    </row>
    <row r="19574" spans="54:54" x14ac:dyDescent="0.3">
      <c r="BB19574" t="s">
        <v>81897</v>
      </c>
    </row>
    <row r="19575" spans="54:54" x14ac:dyDescent="0.3">
      <c r="BB19575" t="s">
        <v>81898</v>
      </c>
    </row>
    <row r="19576" spans="54:54" x14ac:dyDescent="0.3">
      <c r="BB19576" t="s">
        <v>81899</v>
      </c>
    </row>
    <row r="19577" spans="54:54" x14ac:dyDescent="0.3">
      <c r="BB19577" t="s">
        <v>81900</v>
      </c>
    </row>
    <row r="19578" spans="54:54" x14ac:dyDescent="0.3">
      <c r="BB19578" t="s">
        <v>81901</v>
      </c>
    </row>
    <row r="19579" spans="54:54" x14ac:dyDescent="0.3">
      <c r="BB19579" t="s">
        <v>81902</v>
      </c>
    </row>
    <row r="19580" spans="54:54" x14ac:dyDescent="0.3">
      <c r="BB19580" t="s">
        <v>81903</v>
      </c>
    </row>
    <row r="19581" spans="54:54" x14ac:dyDescent="0.3">
      <c r="BB19581" t="s">
        <v>81904</v>
      </c>
    </row>
    <row r="19582" spans="54:54" x14ac:dyDescent="0.3">
      <c r="BB19582" t="s">
        <v>81905</v>
      </c>
    </row>
    <row r="19583" spans="54:54" x14ac:dyDescent="0.3">
      <c r="BB19583" t="s">
        <v>81906</v>
      </c>
    </row>
    <row r="19584" spans="54:54" x14ac:dyDescent="0.3">
      <c r="BB19584" t="s">
        <v>81907</v>
      </c>
    </row>
    <row r="19585" spans="54:54" x14ac:dyDescent="0.3">
      <c r="BB19585" t="s">
        <v>81908</v>
      </c>
    </row>
    <row r="19586" spans="54:54" x14ac:dyDescent="0.3">
      <c r="BB19586" t="s">
        <v>81909</v>
      </c>
    </row>
    <row r="19587" spans="54:54" x14ac:dyDescent="0.3">
      <c r="BB19587" t="s">
        <v>81910</v>
      </c>
    </row>
    <row r="19588" spans="54:54" x14ac:dyDescent="0.3">
      <c r="BB19588" t="s">
        <v>81911</v>
      </c>
    </row>
    <row r="19589" spans="54:54" x14ac:dyDescent="0.3">
      <c r="BB19589" t="s">
        <v>81912</v>
      </c>
    </row>
    <row r="19590" spans="54:54" x14ac:dyDescent="0.3">
      <c r="BB19590" t="s">
        <v>81913</v>
      </c>
    </row>
    <row r="19591" spans="54:54" x14ac:dyDescent="0.3">
      <c r="BB19591" t="s">
        <v>81914</v>
      </c>
    </row>
    <row r="19592" spans="54:54" x14ac:dyDescent="0.3">
      <c r="BB19592" t="s">
        <v>81915</v>
      </c>
    </row>
    <row r="19593" spans="54:54" x14ac:dyDescent="0.3">
      <c r="BB19593" t="s">
        <v>81916</v>
      </c>
    </row>
    <row r="19594" spans="54:54" x14ac:dyDescent="0.3">
      <c r="BB19594" t="s">
        <v>81917</v>
      </c>
    </row>
    <row r="19595" spans="54:54" x14ac:dyDescent="0.3">
      <c r="BB19595" t="s">
        <v>81918</v>
      </c>
    </row>
    <row r="19596" spans="54:54" x14ac:dyDescent="0.3">
      <c r="BB19596" t="s">
        <v>81919</v>
      </c>
    </row>
    <row r="19597" spans="54:54" x14ac:dyDescent="0.3">
      <c r="BB19597" t="s">
        <v>81920</v>
      </c>
    </row>
    <row r="19598" spans="54:54" x14ac:dyDescent="0.3">
      <c r="BB19598" t="s">
        <v>81921</v>
      </c>
    </row>
    <row r="19599" spans="54:54" x14ac:dyDescent="0.3">
      <c r="BB19599" t="s">
        <v>81922</v>
      </c>
    </row>
    <row r="19600" spans="54:54" x14ac:dyDescent="0.3">
      <c r="BB19600" t="s">
        <v>81923</v>
      </c>
    </row>
    <row r="19601" spans="54:54" x14ac:dyDescent="0.3">
      <c r="BB19601" t="s">
        <v>81924</v>
      </c>
    </row>
    <row r="19602" spans="54:54" x14ac:dyDescent="0.3">
      <c r="BB19602" t="s">
        <v>81925</v>
      </c>
    </row>
    <row r="19603" spans="54:54" x14ac:dyDescent="0.3">
      <c r="BB19603" t="s">
        <v>81926</v>
      </c>
    </row>
    <row r="19604" spans="54:54" x14ac:dyDescent="0.3">
      <c r="BB19604" t="s">
        <v>81927</v>
      </c>
    </row>
    <row r="19605" spans="54:54" x14ac:dyDescent="0.3">
      <c r="BB19605" t="s">
        <v>81928</v>
      </c>
    </row>
    <row r="19606" spans="54:54" x14ac:dyDescent="0.3">
      <c r="BB19606" t="s">
        <v>81929</v>
      </c>
    </row>
    <row r="19607" spans="54:54" x14ac:dyDescent="0.3">
      <c r="BB19607" t="s">
        <v>81930</v>
      </c>
    </row>
    <row r="19608" spans="54:54" x14ac:dyDescent="0.3">
      <c r="BB19608" t="s">
        <v>81931</v>
      </c>
    </row>
    <row r="19609" spans="54:54" x14ac:dyDescent="0.3">
      <c r="BB19609" t="s">
        <v>81932</v>
      </c>
    </row>
    <row r="19610" spans="54:54" x14ac:dyDescent="0.3">
      <c r="BB19610" t="s">
        <v>81933</v>
      </c>
    </row>
    <row r="19611" spans="54:54" x14ac:dyDescent="0.3">
      <c r="BB19611" t="s">
        <v>81934</v>
      </c>
    </row>
    <row r="19612" spans="54:54" x14ac:dyDescent="0.3">
      <c r="BB19612" t="s">
        <v>81935</v>
      </c>
    </row>
    <row r="19613" spans="54:54" x14ac:dyDescent="0.3">
      <c r="BB19613" t="s">
        <v>81936</v>
      </c>
    </row>
    <row r="19614" spans="54:54" x14ac:dyDescent="0.3">
      <c r="BB19614" t="s">
        <v>81937</v>
      </c>
    </row>
    <row r="19615" spans="54:54" x14ac:dyDescent="0.3">
      <c r="BB19615" t="s">
        <v>81938</v>
      </c>
    </row>
    <row r="19616" spans="54:54" x14ac:dyDescent="0.3">
      <c r="BB19616" t="s">
        <v>81939</v>
      </c>
    </row>
    <row r="19617" spans="54:54" x14ac:dyDescent="0.3">
      <c r="BB19617" t="s">
        <v>81940</v>
      </c>
    </row>
    <row r="19618" spans="54:54" x14ac:dyDescent="0.3">
      <c r="BB19618" t="s">
        <v>24402</v>
      </c>
    </row>
    <row r="19619" spans="54:54" x14ac:dyDescent="0.3">
      <c r="BB19619" t="s">
        <v>81941</v>
      </c>
    </row>
    <row r="19620" spans="54:54" x14ac:dyDescent="0.3">
      <c r="BB19620" t="s">
        <v>81942</v>
      </c>
    </row>
    <row r="19621" spans="54:54" x14ac:dyDescent="0.3">
      <c r="BB19621" t="s">
        <v>81943</v>
      </c>
    </row>
    <row r="19622" spans="54:54" x14ac:dyDescent="0.3">
      <c r="BB19622" t="s">
        <v>81944</v>
      </c>
    </row>
    <row r="19623" spans="54:54" x14ac:dyDescent="0.3">
      <c r="BB19623" t="s">
        <v>81945</v>
      </c>
    </row>
    <row r="19624" spans="54:54" x14ac:dyDescent="0.3">
      <c r="BB19624" t="s">
        <v>81946</v>
      </c>
    </row>
    <row r="19625" spans="54:54" x14ac:dyDescent="0.3">
      <c r="BB19625" t="s">
        <v>81947</v>
      </c>
    </row>
    <row r="19626" spans="54:54" x14ac:dyDescent="0.3">
      <c r="BB19626" t="s">
        <v>81948</v>
      </c>
    </row>
    <row r="19627" spans="54:54" x14ac:dyDescent="0.3">
      <c r="BB19627" t="s">
        <v>81949</v>
      </c>
    </row>
    <row r="19628" spans="54:54" x14ac:dyDescent="0.3">
      <c r="BB19628" t="s">
        <v>81950</v>
      </c>
    </row>
    <row r="19629" spans="54:54" x14ac:dyDescent="0.3">
      <c r="BB19629" t="s">
        <v>81951</v>
      </c>
    </row>
    <row r="19630" spans="54:54" x14ac:dyDescent="0.3">
      <c r="BB19630" t="s">
        <v>81952</v>
      </c>
    </row>
    <row r="19631" spans="54:54" x14ac:dyDescent="0.3">
      <c r="BB19631" t="s">
        <v>81953</v>
      </c>
    </row>
    <row r="19632" spans="54:54" x14ac:dyDescent="0.3">
      <c r="BB19632" t="s">
        <v>81954</v>
      </c>
    </row>
    <row r="19633" spans="54:54" x14ac:dyDescent="0.3">
      <c r="BB19633" t="s">
        <v>81955</v>
      </c>
    </row>
    <row r="19634" spans="54:54" x14ac:dyDescent="0.3">
      <c r="BB19634" t="s">
        <v>81956</v>
      </c>
    </row>
    <row r="19635" spans="54:54" x14ac:dyDescent="0.3">
      <c r="BB19635" t="s">
        <v>81957</v>
      </c>
    </row>
    <row r="19636" spans="54:54" x14ac:dyDescent="0.3">
      <c r="BB19636" t="s">
        <v>81958</v>
      </c>
    </row>
    <row r="19637" spans="54:54" x14ac:dyDescent="0.3">
      <c r="BB19637" t="s">
        <v>81959</v>
      </c>
    </row>
    <row r="19638" spans="54:54" x14ac:dyDescent="0.3">
      <c r="BB19638" t="s">
        <v>81960</v>
      </c>
    </row>
    <row r="19639" spans="54:54" x14ac:dyDescent="0.3">
      <c r="BB19639" t="s">
        <v>81961</v>
      </c>
    </row>
    <row r="19640" spans="54:54" x14ac:dyDescent="0.3">
      <c r="BB19640" t="s">
        <v>81962</v>
      </c>
    </row>
    <row r="19641" spans="54:54" x14ac:dyDescent="0.3">
      <c r="BB19641" t="s">
        <v>81963</v>
      </c>
    </row>
    <row r="19642" spans="54:54" x14ac:dyDescent="0.3">
      <c r="BB19642" t="s">
        <v>81964</v>
      </c>
    </row>
    <row r="19643" spans="54:54" x14ac:dyDescent="0.3">
      <c r="BB19643" t="s">
        <v>81965</v>
      </c>
    </row>
    <row r="19644" spans="54:54" x14ac:dyDescent="0.3">
      <c r="BB19644" t="s">
        <v>52313</v>
      </c>
    </row>
    <row r="19645" spans="54:54" x14ac:dyDescent="0.3">
      <c r="BB19645" t="s">
        <v>81966</v>
      </c>
    </row>
    <row r="19646" spans="54:54" x14ac:dyDescent="0.3">
      <c r="BB19646" t="s">
        <v>81967</v>
      </c>
    </row>
    <row r="19647" spans="54:54" x14ac:dyDescent="0.3">
      <c r="BB19647" t="s">
        <v>81968</v>
      </c>
    </row>
    <row r="19648" spans="54:54" x14ac:dyDescent="0.3">
      <c r="BB19648" t="s">
        <v>81969</v>
      </c>
    </row>
    <row r="19649" spans="54:54" x14ac:dyDescent="0.3">
      <c r="BB19649" t="s">
        <v>81970</v>
      </c>
    </row>
    <row r="19650" spans="54:54" x14ac:dyDescent="0.3">
      <c r="BB19650" t="s">
        <v>81971</v>
      </c>
    </row>
    <row r="19651" spans="54:54" x14ac:dyDescent="0.3">
      <c r="BB19651" t="s">
        <v>81972</v>
      </c>
    </row>
    <row r="19652" spans="54:54" x14ac:dyDescent="0.3">
      <c r="BB19652" t="s">
        <v>81973</v>
      </c>
    </row>
    <row r="19653" spans="54:54" x14ac:dyDescent="0.3">
      <c r="BB19653" t="s">
        <v>81974</v>
      </c>
    </row>
    <row r="19654" spans="54:54" x14ac:dyDescent="0.3">
      <c r="BB19654" t="s">
        <v>81975</v>
      </c>
    </row>
    <row r="19655" spans="54:54" x14ac:dyDescent="0.3">
      <c r="BB19655" t="s">
        <v>81976</v>
      </c>
    </row>
    <row r="19656" spans="54:54" x14ac:dyDescent="0.3">
      <c r="BB19656" t="s">
        <v>81977</v>
      </c>
    </row>
    <row r="19657" spans="54:54" x14ac:dyDescent="0.3">
      <c r="BB19657" t="s">
        <v>81978</v>
      </c>
    </row>
    <row r="19658" spans="54:54" x14ac:dyDescent="0.3">
      <c r="BB19658" t="s">
        <v>81979</v>
      </c>
    </row>
    <row r="19659" spans="54:54" x14ac:dyDescent="0.3">
      <c r="BB19659" t="s">
        <v>81980</v>
      </c>
    </row>
    <row r="19660" spans="54:54" x14ac:dyDescent="0.3">
      <c r="BB19660" t="s">
        <v>81981</v>
      </c>
    </row>
    <row r="19661" spans="54:54" x14ac:dyDescent="0.3">
      <c r="BB19661" t="s">
        <v>81982</v>
      </c>
    </row>
    <row r="19662" spans="54:54" x14ac:dyDescent="0.3">
      <c r="BB19662" t="s">
        <v>81983</v>
      </c>
    </row>
    <row r="19663" spans="54:54" x14ac:dyDescent="0.3">
      <c r="BB19663" t="s">
        <v>81984</v>
      </c>
    </row>
    <row r="19664" spans="54:54" x14ac:dyDescent="0.3">
      <c r="BB19664" t="s">
        <v>81985</v>
      </c>
    </row>
    <row r="19665" spans="54:54" x14ac:dyDescent="0.3">
      <c r="BB19665" t="s">
        <v>81986</v>
      </c>
    </row>
    <row r="19666" spans="54:54" x14ac:dyDescent="0.3">
      <c r="BB19666" t="s">
        <v>81987</v>
      </c>
    </row>
    <row r="19667" spans="54:54" x14ac:dyDescent="0.3">
      <c r="BB19667" t="s">
        <v>81988</v>
      </c>
    </row>
    <row r="19668" spans="54:54" x14ac:dyDescent="0.3">
      <c r="BB19668" t="s">
        <v>81989</v>
      </c>
    </row>
    <row r="19669" spans="54:54" x14ac:dyDescent="0.3">
      <c r="BB19669" t="s">
        <v>81990</v>
      </c>
    </row>
    <row r="19670" spans="54:54" x14ac:dyDescent="0.3">
      <c r="BB19670" t="s">
        <v>81991</v>
      </c>
    </row>
    <row r="19671" spans="54:54" x14ac:dyDescent="0.3">
      <c r="BB19671" t="s">
        <v>81992</v>
      </c>
    </row>
    <row r="19672" spans="54:54" x14ac:dyDescent="0.3">
      <c r="BB19672" t="s">
        <v>81993</v>
      </c>
    </row>
    <row r="19673" spans="54:54" x14ac:dyDescent="0.3">
      <c r="BB19673" t="s">
        <v>81994</v>
      </c>
    </row>
    <row r="19674" spans="54:54" x14ac:dyDescent="0.3">
      <c r="BB19674" t="s">
        <v>81995</v>
      </c>
    </row>
    <row r="19675" spans="54:54" x14ac:dyDescent="0.3">
      <c r="BB19675" t="s">
        <v>81996</v>
      </c>
    </row>
    <row r="19676" spans="54:54" x14ac:dyDescent="0.3">
      <c r="BB19676" t="s">
        <v>81997</v>
      </c>
    </row>
    <row r="19677" spans="54:54" x14ac:dyDescent="0.3">
      <c r="BB19677" t="s">
        <v>81998</v>
      </c>
    </row>
    <row r="19678" spans="54:54" x14ac:dyDescent="0.3">
      <c r="BB19678" t="s">
        <v>81999</v>
      </c>
    </row>
    <row r="19679" spans="54:54" x14ac:dyDescent="0.3">
      <c r="BB19679" t="s">
        <v>82000</v>
      </c>
    </row>
    <row r="19680" spans="54:54" x14ac:dyDescent="0.3">
      <c r="BB19680" t="s">
        <v>82001</v>
      </c>
    </row>
    <row r="19681" spans="54:54" x14ac:dyDescent="0.3">
      <c r="BB19681" t="s">
        <v>82002</v>
      </c>
    </row>
    <row r="19682" spans="54:54" x14ac:dyDescent="0.3">
      <c r="BB19682" t="s">
        <v>82003</v>
      </c>
    </row>
    <row r="19683" spans="54:54" x14ac:dyDescent="0.3">
      <c r="BB19683" t="s">
        <v>82004</v>
      </c>
    </row>
    <row r="19684" spans="54:54" x14ac:dyDescent="0.3">
      <c r="BB19684" t="s">
        <v>82005</v>
      </c>
    </row>
    <row r="19685" spans="54:54" x14ac:dyDescent="0.3">
      <c r="BB19685" t="s">
        <v>82006</v>
      </c>
    </row>
    <row r="19686" spans="54:54" x14ac:dyDescent="0.3">
      <c r="BB19686" t="s">
        <v>82007</v>
      </c>
    </row>
    <row r="19687" spans="54:54" x14ac:dyDescent="0.3">
      <c r="BB19687" t="s">
        <v>82008</v>
      </c>
    </row>
    <row r="19688" spans="54:54" x14ac:dyDescent="0.3">
      <c r="BB19688" t="s">
        <v>82009</v>
      </c>
    </row>
    <row r="19689" spans="54:54" x14ac:dyDescent="0.3">
      <c r="BB19689" t="s">
        <v>82010</v>
      </c>
    </row>
    <row r="19690" spans="54:54" x14ac:dyDescent="0.3">
      <c r="BB19690" t="s">
        <v>82011</v>
      </c>
    </row>
    <row r="19691" spans="54:54" x14ac:dyDescent="0.3">
      <c r="BB19691" t="s">
        <v>82012</v>
      </c>
    </row>
    <row r="19692" spans="54:54" x14ac:dyDescent="0.3">
      <c r="BB19692" t="s">
        <v>82013</v>
      </c>
    </row>
    <row r="19693" spans="54:54" x14ac:dyDescent="0.3">
      <c r="BB19693" t="s">
        <v>82014</v>
      </c>
    </row>
    <row r="19694" spans="54:54" x14ac:dyDescent="0.3">
      <c r="BB19694" t="s">
        <v>82015</v>
      </c>
    </row>
    <row r="19695" spans="54:54" x14ac:dyDescent="0.3">
      <c r="BB19695" t="s">
        <v>82016</v>
      </c>
    </row>
    <row r="19696" spans="54:54" x14ac:dyDescent="0.3">
      <c r="BB19696" t="s">
        <v>82017</v>
      </c>
    </row>
    <row r="19697" spans="54:54" x14ac:dyDescent="0.3">
      <c r="BB19697" t="s">
        <v>82018</v>
      </c>
    </row>
    <row r="19698" spans="54:54" x14ac:dyDescent="0.3">
      <c r="BB19698" t="s">
        <v>82019</v>
      </c>
    </row>
    <row r="19699" spans="54:54" x14ac:dyDescent="0.3">
      <c r="BB19699" t="s">
        <v>82020</v>
      </c>
    </row>
    <row r="19700" spans="54:54" x14ac:dyDescent="0.3">
      <c r="BB19700" t="s">
        <v>82021</v>
      </c>
    </row>
    <row r="19701" spans="54:54" x14ac:dyDescent="0.3">
      <c r="BB19701" t="s">
        <v>82022</v>
      </c>
    </row>
    <row r="19702" spans="54:54" x14ac:dyDescent="0.3">
      <c r="BB19702" t="s">
        <v>82023</v>
      </c>
    </row>
    <row r="19703" spans="54:54" x14ac:dyDescent="0.3">
      <c r="BB19703" t="s">
        <v>82024</v>
      </c>
    </row>
    <row r="19704" spans="54:54" x14ac:dyDescent="0.3">
      <c r="BB19704" t="s">
        <v>82025</v>
      </c>
    </row>
    <row r="19705" spans="54:54" x14ac:dyDescent="0.3">
      <c r="BB19705" t="s">
        <v>82026</v>
      </c>
    </row>
    <row r="19706" spans="54:54" x14ac:dyDescent="0.3">
      <c r="BB19706" t="s">
        <v>82027</v>
      </c>
    </row>
    <row r="19707" spans="54:54" x14ac:dyDescent="0.3">
      <c r="BB19707" t="s">
        <v>82028</v>
      </c>
    </row>
    <row r="19708" spans="54:54" x14ac:dyDescent="0.3">
      <c r="BB19708" t="s">
        <v>82029</v>
      </c>
    </row>
    <row r="19709" spans="54:54" x14ac:dyDescent="0.3">
      <c r="BB19709" t="s">
        <v>82030</v>
      </c>
    </row>
    <row r="19710" spans="54:54" x14ac:dyDescent="0.3">
      <c r="BB19710" t="s">
        <v>82031</v>
      </c>
    </row>
    <row r="19711" spans="54:54" x14ac:dyDescent="0.3">
      <c r="BB19711" t="s">
        <v>82032</v>
      </c>
    </row>
    <row r="19712" spans="54:54" x14ac:dyDescent="0.3">
      <c r="BB19712" t="s">
        <v>82033</v>
      </c>
    </row>
    <row r="19713" spans="54:54" x14ac:dyDescent="0.3">
      <c r="BB19713" t="s">
        <v>82034</v>
      </c>
    </row>
    <row r="19714" spans="54:54" x14ac:dyDescent="0.3">
      <c r="BB19714" t="s">
        <v>82035</v>
      </c>
    </row>
    <row r="19715" spans="54:54" x14ac:dyDescent="0.3">
      <c r="BB19715" t="s">
        <v>82036</v>
      </c>
    </row>
    <row r="19716" spans="54:54" x14ac:dyDescent="0.3">
      <c r="BB19716" t="s">
        <v>82037</v>
      </c>
    </row>
    <row r="19717" spans="54:54" x14ac:dyDescent="0.3">
      <c r="BB19717" t="s">
        <v>82038</v>
      </c>
    </row>
    <row r="19718" spans="54:54" x14ac:dyDescent="0.3">
      <c r="BB19718" t="s">
        <v>82039</v>
      </c>
    </row>
    <row r="19719" spans="54:54" x14ac:dyDescent="0.3">
      <c r="BB19719" t="s">
        <v>82040</v>
      </c>
    </row>
    <row r="19720" spans="54:54" x14ac:dyDescent="0.3">
      <c r="BB19720" t="s">
        <v>82041</v>
      </c>
    </row>
    <row r="19721" spans="54:54" x14ac:dyDescent="0.3">
      <c r="BB19721" t="s">
        <v>82042</v>
      </c>
    </row>
    <row r="19722" spans="54:54" x14ac:dyDescent="0.3">
      <c r="BB19722" t="s">
        <v>82043</v>
      </c>
    </row>
    <row r="19723" spans="54:54" x14ac:dyDescent="0.3">
      <c r="BB19723" t="s">
        <v>82044</v>
      </c>
    </row>
    <row r="19724" spans="54:54" x14ac:dyDescent="0.3">
      <c r="BB19724" t="s">
        <v>82045</v>
      </c>
    </row>
    <row r="19725" spans="54:54" x14ac:dyDescent="0.3">
      <c r="BB19725" t="s">
        <v>82046</v>
      </c>
    </row>
    <row r="19726" spans="54:54" x14ac:dyDescent="0.3">
      <c r="BB19726" t="s">
        <v>82047</v>
      </c>
    </row>
    <row r="19727" spans="54:54" x14ac:dyDescent="0.3">
      <c r="BB19727" t="s">
        <v>82048</v>
      </c>
    </row>
    <row r="19728" spans="54:54" x14ac:dyDescent="0.3">
      <c r="BB19728" t="s">
        <v>82049</v>
      </c>
    </row>
    <row r="19729" spans="54:54" x14ac:dyDescent="0.3">
      <c r="BB19729" t="s">
        <v>82050</v>
      </c>
    </row>
    <row r="19730" spans="54:54" x14ac:dyDescent="0.3">
      <c r="BB19730" t="s">
        <v>82051</v>
      </c>
    </row>
    <row r="19731" spans="54:54" x14ac:dyDescent="0.3">
      <c r="BB19731" t="s">
        <v>82052</v>
      </c>
    </row>
    <row r="19732" spans="54:54" x14ac:dyDescent="0.3">
      <c r="BB19732" t="s">
        <v>82053</v>
      </c>
    </row>
    <row r="19733" spans="54:54" x14ac:dyDescent="0.3">
      <c r="BB19733" t="s">
        <v>82054</v>
      </c>
    </row>
    <row r="19734" spans="54:54" x14ac:dyDescent="0.3">
      <c r="BB19734" t="s">
        <v>82055</v>
      </c>
    </row>
    <row r="19735" spans="54:54" x14ac:dyDescent="0.3">
      <c r="BB19735" t="s">
        <v>82056</v>
      </c>
    </row>
    <row r="19736" spans="54:54" x14ac:dyDescent="0.3">
      <c r="BB19736" t="s">
        <v>82057</v>
      </c>
    </row>
    <row r="19737" spans="54:54" x14ac:dyDescent="0.3">
      <c r="BB19737" t="s">
        <v>82058</v>
      </c>
    </row>
    <row r="19738" spans="54:54" x14ac:dyDescent="0.3">
      <c r="BB19738" t="s">
        <v>82059</v>
      </c>
    </row>
    <row r="19739" spans="54:54" x14ac:dyDescent="0.3">
      <c r="BB19739" t="s">
        <v>82060</v>
      </c>
    </row>
    <row r="19740" spans="54:54" x14ac:dyDescent="0.3">
      <c r="BB19740" t="s">
        <v>82061</v>
      </c>
    </row>
    <row r="19741" spans="54:54" x14ac:dyDescent="0.3">
      <c r="BB19741" t="s">
        <v>82062</v>
      </c>
    </row>
    <row r="19742" spans="54:54" x14ac:dyDescent="0.3">
      <c r="BB19742" t="s">
        <v>82063</v>
      </c>
    </row>
    <row r="19743" spans="54:54" x14ac:dyDescent="0.3">
      <c r="BB19743" t="s">
        <v>82064</v>
      </c>
    </row>
    <row r="19744" spans="54:54" x14ac:dyDescent="0.3">
      <c r="BB19744" t="s">
        <v>82065</v>
      </c>
    </row>
    <row r="19745" spans="54:54" x14ac:dyDescent="0.3">
      <c r="BB19745" t="s">
        <v>82066</v>
      </c>
    </row>
    <row r="19746" spans="54:54" x14ac:dyDescent="0.3">
      <c r="BB19746" t="s">
        <v>82067</v>
      </c>
    </row>
    <row r="19747" spans="54:54" x14ac:dyDescent="0.3">
      <c r="BB19747" t="s">
        <v>82068</v>
      </c>
    </row>
    <row r="19748" spans="54:54" x14ac:dyDescent="0.3">
      <c r="BB19748" t="s">
        <v>82069</v>
      </c>
    </row>
    <row r="19749" spans="54:54" x14ac:dyDescent="0.3">
      <c r="BB19749" t="s">
        <v>82070</v>
      </c>
    </row>
    <row r="19750" spans="54:54" x14ac:dyDescent="0.3">
      <c r="BB19750" t="s">
        <v>82071</v>
      </c>
    </row>
    <row r="19751" spans="54:54" x14ac:dyDescent="0.3">
      <c r="BB19751" t="s">
        <v>82072</v>
      </c>
    </row>
    <row r="19752" spans="54:54" x14ac:dyDescent="0.3">
      <c r="BB19752" t="s">
        <v>82073</v>
      </c>
    </row>
    <row r="19753" spans="54:54" x14ac:dyDescent="0.3">
      <c r="BB19753" t="s">
        <v>82074</v>
      </c>
    </row>
    <row r="19754" spans="54:54" x14ac:dyDescent="0.3">
      <c r="BB19754" t="s">
        <v>82075</v>
      </c>
    </row>
    <row r="19755" spans="54:54" x14ac:dyDescent="0.3">
      <c r="BB19755" t="s">
        <v>82076</v>
      </c>
    </row>
    <row r="19756" spans="54:54" x14ac:dyDescent="0.3">
      <c r="BB19756" t="s">
        <v>82077</v>
      </c>
    </row>
    <row r="19757" spans="54:54" x14ac:dyDescent="0.3">
      <c r="BB19757" t="s">
        <v>82078</v>
      </c>
    </row>
    <row r="19758" spans="54:54" x14ac:dyDescent="0.3">
      <c r="BB19758" t="s">
        <v>82079</v>
      </c>
    </row>
    <row r="19759" spans="54:54" x14ac:dyDescent="0.3">
      <c r="BB19759" t="s">
        <v>82080</v>
      </c>
    </row>
    <row r="19760" spans="54:54" x14ac:dyDescent="0.3">
      <c r="BB19760" t="s">
        <v>82081</v>
      </c>
    </row>
    <row r="19761" spans="54:54" x14ac:dyDescent="0.3">
      <c r="BB19761" t="s">
        <v>82082</v>
      </c>
    </row>
    <row r="19762" spans="54:54" x14ac:dyDescent="0.3">
      <c r="BB19762" t="s">
        <v>82083</v>
      </c>
    </row>
    <row r="19763" spans="54:54" x14ac:dyDescent="0.3">
      <c r="BB19763" t="s">
        <v>82084</v>
      </c>
    </row>
    <row r="19764" spans="54:54" x14ac:dyDescent="0.3">
      <c r="BB19764" t="s">
        <v>82085</v>
      </c>
    </row>
    <row r="19765" spans="54:54" x14ac:dyDescent="0.3">
      <c r="BB19765" t="s">
        <v>82086</v>
      </c>
    </row>
    <row r="19766" spans="54:54" x14ac:dyDescent="0.3">
      <c r="BB19766" t="s">
        <v>82087</v>
      </c>
    </row>
    <row r="19767" spans="54:54" x14ac:dyDescent="0.3">
      <c r="BB19767" t="s">
        <v>82088</v>
      </c>
    </row>
    <row r="19768" spans="54:54" x14ac:dyDescent="0.3">
      <c r="BB19768" t="s">
        <v>82089</v>
      </c>
    </row>
    <row r="19769" spans="54:54" x14ac:dyDescent="0.3">
      <c r="BB19769" t="s">
        <v>82090</v>
      </c>
    </row>
    <row r="19770" spans="54:54" x14ac:dyDescent="0.3">
      <c r="BB19770" t="s">
        <v>82091</v>
      </c>
    </row>
    <row r="19771" spans="54:54" x14ac:dyDescent="0.3">
      <c r="BB19771" t="s">
        <v>82092</v>
      </c>
    </row>
    <row r="19772" spans="54:54" x14ac:dyDescent="0.3">
      <c r="BB19772" t="s">
        <v>82093</v>
      </c>
    </row>
    <row r="19773" spans="54:54" x14ac:dyDescent="0.3">
      <c r="BB19773" t="s">
        <v>82094</v>
      </c>
    </row>
    <row r="19774" spans="54:54" x14ac:dyDescent="0.3">
      <c r="BB19774" t="s">
        <v>82095</v>
      </c>
    </row>
    <row r="19775" spans="54:54" x14ac:dyDescent="0.3">
      <c r="BB19775" t="s">
        <v>82096</v>
      </c>
    </row>
    <row r="19776" spans="54:54" x14ac:dyDescent="0.3">
      <c r="BB19776" t="s">
        <v>82097</v>
      </c>
    </row>
    <row r="19777" spans="54:54" x14ac:dyDescent="0.3">
      <c r="BB19777" t="s">
        <v>82098</v>
      </c>
    </row>
    <row r="19778" spans="54:54" x14ac:dyDescent="0.3">
      <c r="BB19778" t="s">
        <v>82099</v>
      </c>
    </row>
    <row r="19779" spans="54:54" x14ac:dyDescent="0.3">
      <c r="BB19779" t="s">
        <v>82100</v>
      </c>
    </row>
    <row r="19780" spans="54:54" x14ac:dyDescent="0.3">
      <c r="BB19780" t="s">
        <v>82101</v>
      </c>
    </row>
    <row r="19781" spans="54:54" x14ac:dyDescent="0.3">
      <c r="BB19781" t="s">
        <v>82102</v>
      </c>
    </row>
    <row r="19782" spans="54:54" x14ac:dyDescent="0.3">
      <c r="BB19782" t="s">
        <v>82103</v>
      </c>
    </row>
    <row r="19783" spans="54:54" x14ac:dyDescent="0.3">
      <c r="BB19783" t="s">
        <v>82104</v>
      </c>
    </row>
    <row r="19784" spans="54:54" x14ac:dyDescent="0.3">
      <c r="BB19784" t="s">
        <v>82105</v>
      </c>
    </row>
    <row r="19785" spans="54:54" x14ac:dyDescent="0.3">
      <c r="BB19785" t="s">
        <v>82106</v>
      </c>
    </row>
    <row r="19786" spans="54:54" x14ac:dyDescent="0.3">
      <c r="BB19786" t="s">
        <v>82107</v>
      </c>
    </row>
    <row r="19787" spans="54:54" x14ac:dyDescent="0.3">
      <c r="BB19787" t="s">
        <v>82108</v>
      </c>
    </row>
    <row r="19788" spans="54:54" x14ac:dyDescent="0.3">
      <c r="BB19788" t="s">
        <v>82109</v>
      </c>
    </row>
    <row r="19789" spans="54:54" x14ac:dyDescent="0.3">
      <c r="BB19789" t="s">
        <v>82110</v>
      </c>
    </row>
    <row r="19790" spans="54:54" x14ac:dyDescent="0.3">
      <c r="BB19790" t="s">
        <v>82111</v>
      </c>
    </row>
    <row r="19791" spans="54:54" x14ac:dyDescent="0.3">
      <c r="BB19791" t="s">
        <v>82112</v>
      </c>
    </row>
    <row r="19792" spans="54:54" x14ac:dyDescent="0.3">
      <c r="BB19792" t="s">
        <v>82113</v>
      </c>
    </row>
    <row r="19793" spans="54:54" x14ac:dyDescent="0.3">
      <c r="BB19793" t="s">
        <v>82114</v>
      </c>
    </row>
    <row r="19794" spans="54:54" x14ac:dyDescent="0.3">
      <c r="BB19794" t="s">
        <v>82115</v>
      </c>
    </row>
    <row r="19795" spans="54:54" x14ac:dyDescent="0.3">
      <c r="BB19795" t="s">
        <v>82116</v>
      </c>
    </row>
    <row r="19796" spans="54:54" x14ac:dyDescent="0.3">
      <c r="BB19796" t="s">
        <v>82117</v>
      </c>
    </row>
    <row r="19797" spans="54:54" x14ac:dyDescent="0.3">
      <c r="BB19797" t="s">
        <v>82118</v>
      </c>
    </row>
    <row r="19798" spans="54:54" x14ac:dyDescent="0.3">
      <c r="BB19798" t="s">
        <v>60629</v>
      </c>
    </row>
    <row r="19799" spans="54:54" x14ac:dyDescent="0.3">
      <c r="BB19799" t="s">
        <v>82119</v>
      </c>
    </row>
    <row r="19800" spans="54:54" x14ac:dyDescent="0.3">
      <c r="BB19800" t="s">
        <v>82120</v>
      </c>
    </row>
    <row r="19801" spans="54:54" x14ac:dyDescent="0.3">
      <c r="BB19801" t="s">
        <v>82121</v>
      </c>
    </row>
    <row r="19802" spans="54:54" x14ac:dyDescent="0.3">
      <c r="BB19802" t="s">
        <v>82122</v>
      </c>
    </row>
    <row r="19803" spans="54:54" x14ac:dyDescent="0.3">
      <c r="BB19803" t="s">
        <v>82123</v>
      </c>
    </row>
    <row r="19804" spans="54:54" x14ac:dyDescent="0.3">
      <c r="BB19804" t="s">
        <v>82124</v>
      </c>
    </row>
    <row r="19805" spans="54:54" x14ac:dyDescent="0.3">
      <c r="BB19805" t="s">
        <v>82125</v>
      </c>
    </row>
    <row r="19806" spans="54:54" x14ac:dyDescent="0.3">
      <c r="BB19806" t="s">
        <v>82126</v>
      </c>
    </row>
    <row r="19807" spans="54:54" x14ac:dyDescent="0.3">
      <c r="BB19807" t="s">
        <v>82127</v>
      </c>
    </row>
    <row r="19808" spans="54:54" x14ac:dyDescent="0.3">
      <c r="BB19808" t="s">
        <v>82128</v>
      </c>
    </row>
    <row r="19809" spans="54:54" x14ac:dyDescent="0.3">
      <c r="BB19809" t="s">
        <v>82129</v>
      </c>
    </row>
    <row r="19810" spans="54:54" x14ac:dyDescent="0.3">
      <c r="BB19810" t="s">
        <v>82130</v>
      </c>
    </row>
    <row r="19811" spans="54:54" x14ac:dyDescent="0.3">
      <c r="BB19811" t="s">
        <v>82131</v>
      </c>
    </row>
    <row r="19812" spans="54:54" x14ac:dyDescent="0.3">
      <c r="BB19812" t="s">
        <v>82132</v>
      </c>
    </row>
    <row r="19813" spans="54:54" x14ac:dyDescent="0.3">
      <c r="BB19813" t="s">
        <v>82133</v>
      </c>
    </row>
    <row r="19814" spans="54:54" x14ac:dyDescent="0.3">
      <c r="BB19814" t="s">
        <v>82134</v>
      </c>
    </row>
    <row r="19815" spans="54:54" x14ac:dyDescent="0.3">
      <c r="BB19815" t="s">
        <v>82135</v>
      </c>
    </row>
    <row r="19816" spans="54:54" x14ac:dyDescent="0.3">
      <c r="BB19816" t="s">
        <v>82136</v>
      </c>
    </row>
    <row r="19817" spans="54:54" x14ac:dyDescent="0.3">
      <c r="BB19817" t="s">
        <v>82137</v>
      </c>
    </row>
    <row r="19818" spans="54:54" x14ac:dyDescent="0.3">
      <c r="BB19818" t="s">
        <v>82138</v>
      </c>
    </row>
    <row r="19819" spans="54:54" x14ac:dyDescent="0.3">
      <c r="BB19819" t="s">
        <v>82139</v>
      </c>
    </row>
    <row r="19820" spans="54:54" x14ac:dyDescent="0.3">
      <c r="BB19820" t="s">
        <v>82140</v>
      </c>
    </row>
    <row r="19821" spans="54:54" x14ac:dyDescent="0.3">
      <c r="BB19821" t="s">
        <v>2010</v>
      </c>
    </row>
    <row r="19822" spans="54:54" x14ac:dyDescent="0.3">
      <c r="BB19822" t="s">
        <v>82141</v>
      </c>
    </row>
    <row r="19823" spans="54:54" x14ac:dyDescent="0.3">
      <c r="BB19823" t="s">
        <v>82142</v>
      </c>
    </row>
    <row r="19824" spans="54:54" x14ac:dyDescent="0.3">
      <c r="BB19824" t="s">
        <v>2012</v>
      </c>
    </row>
    <row r="19825" spans="54:54" x14ac:dyDescent="0.3">
      <c r="BB19825" t="s">
        <v>82143</v>
      </c>
    </row>
    <row r="19826" spans="54:54" x14ac:dyDescent="0.3">
      <c r="BB19826" t="s">
        <v>82144</v>
      </c>
    </row>
    <row r="19827" spans="54:54" x14ac:dyDescent="0.3">
      <c r="BB19827" t="s">
        <v>82145</v>
      </c>
    </row>
    <row r="19828" spans="54:54" x14ac:dyDescent="0.3">
      <c r="BB19828" t="s">
        <v>82146</v>
      </c>
    </row>
    <row r="19829" spans="54:54" x14ac:dyDescent="0.3">
      <c r="BB19829" t="s">
        <v>82147</v>
      </c>
    </row>
    <row r="19830" spans="54:54" x14ac:dyDescent="0.3">
      <c r="BB19830" t="s">
        <v>82148</v>
      </c>
    </row>
    <row r="19831" spans="54:54" x14ac:dyDescent="0.3">
      <c r="BB19831" t="s">
        <v>82149</v>
      </c>
    </row>
    <row r="19832" spans="54:54" x14ac:dyDescent="0.3">
      <c r="BB19832" t="s">
        <v>82150</v>
      </c>
    </row>
    <row r="19833" spans="54:54" x14ac:dyDescent="0.3">
      <c r="BB19833" t="s">
        <v>82151</v>
      </c>
    </row>
    <row r="19834" spans="54:54" x14ac:dyDescent="0.3">
      <c r="BB19834" t="s">
        <v>82152</v>
      </c>
    </row>
    <row r="19835" spans="54:54" x14ac:dyDescent="0.3">
      <c r="BB19835" t="s">
        <v>82153</v>
      </c>
    </row>
    <row r="19836" spans="54:54" x14ac:dyDescent="0.3">
      <c r="BB19836" t="s">
        <v>82154</v>
      </c>
    </row>
    <row r="19837" spans="54:54" x14ac:dyDescent="0.3">
      <c r="BB19837" t="s">
        <v>82155</v>
      </c>
    </row>
    <row r="19838" spans="54:54" x14ac:dyDescent="0.3">
      <c r="BB19838" t="s">
        <v>82156</v>
      </c>
    </row>
    <row r="19839" spans="54:54" x14ac:dyDescent="0.3">
      <c r="BB19839" t="s">
        <v>82157</v>
      </c>
    </row>
    <row r="19840" spans="54:54" x14ac:dyDescent="0.3">
      <c r="BB19840" t="s">
        <v>82158</v>
      </c>
    </row>
    <row r="19841" spans="54:54" x14ac:dyDescent="0.3">
      <c r="BB19841" t="s">
        <v>82159</v>
      </c>
    </row>
    <row r="19842" spans="54:54" x14ac:dyDescent="0.3">
      <c r="BB19842" t="s">
        <v>82160</v>
      </c>
    </row>
    <row r="19843" spans="54:54" x14ac:dyDescent="0.3">
      <c r="BB19843" t="s">
        <v>82161</v>
      </c>
    </row>
    <row r="19844" spans="54:54" x14ac:dyDescent="0.3">
      <c r="BB19844" t="s">
        <v>82162</v>
      </c>
    </row>
    <row r="19845" spans="54:54" x14ac:dyDescent="0.3">
      <c r="BB19845" t="s">
        <v>82163</v>
      </c>
    </row>
    <row r="19846" spans="54:54" x14ac:dyDescent="0.3">
      <c r="BB19846" t="s">
        <v>82164</v>
      </c>
    </row>
    <row r="19847" spans="54:54" x14ac:dyDescent="0.3">
      <c r="BB19847" t="s">
        <v>82165</v>
      </c>
    </row>
    <row r="19848" spans="54:54" x14ac:dyDescent="0.3">
      <c r="BB19848" t="s">
        <v>82166</v>
      </c>
    </row>
    <row r="19849" spans="54:54" x14ac:dyDescent="0.3">
      <c r="BB19849" t="s">
        <v>82167</v>
      </c>
    </row>
    <row r="19850" spans="54:54" x14ac:dyDescent="0.3">
      <c r="BB19850" t="s">
        <v>82168</v>
      </c>
    </row>
    <row r="19851" spans="54:54" x14ac:dyDescent="0.3">
      <c r="BB19851" t="s">
        <v>82169</v>
      </c>
    </row>
    <row r="19852" spans="54:54" x14ac:dyDescent="0.3">
      <c r="BB19852" t="s">
        <v>82170</v>
      </c>
    </row>
    <row r="19853" spans="54:54" x14ac:dyDescent="0.3">
      <c r="BB19853" t="s">
        <v>82171</v>
      </c>
    </row>
    <row r="19854" spans="54:54" x14ac:dyDescent="0.3">
      <c r="BB19854" t="s">
        <v>82172</v>
      </c>
    </row>
    <row r="19855" spans="54:54" x14ac:dyDescent="0.3">
      <c r="BB19855" t="s">
        <v>82173</v>
      </c>
    </row>
    <row r="19856" spans="54:54" x14ac:dyDescent="0.3">
      <c r="BB19856" t="s">
        <v>82174</v>
      </c>
    </row>
    <row r="19857" spans="54:54" x14ac:dyDescent="0.3">
      <c r="BB19857" t="s">
        <v>82175</v>
      </c>
    </row>
    <row r="19858" spans="54:54" x14ac:dyDescent="0.3">
      <c r="BB19858" t="s">
        <v>82176</v>
      </c>
    </row>
    <row r="19859" spans="54:54" x14ac:dyDescent="0.3">
      <c r="BB19859" t="s">
        <v>82177</v>
      </c>
    </row>
    <row r="19860" spans="54:54" x14ac:dyDescent="0.3">
      <c r="BB19860" t="s">
        <v>82178</v>
      </c>
    </row>
    <row r="19861" spans="54:54" x14ac:dyDescent="0.3">
      <c r="BB19861" t="s">
        <v>82179</v>
      </c>
    </row>
    <row r="19862" spans="54:54" x14ac:dyDescent="0.3">
      <c r="BB19862" t="s">
        <v>82180</v>
      </c>
    </row>
    <row r="19863" spans="54:54" x14ac:dyDescent="0.3">
      <c r="BB19863" t="s">
        <v>82181</v>
      </c>
    </row>
    <row r="19864" spans="54:54" x14ac:dyDescent="0.3">
      <c r="BB19864" t="s">
        <v>82182</v>
      </c>
    </row>
    <row r="19865" spans="54:54" x14ac:dyDescent="0.3">
      <c r="BB19865" t="s">
        <v>82183</v>
      </c>
    </row>
    <row r="19866" spans="54:54" x14ac:dyDescent="0.3">
      <c r="BB19866" t="s">
        <v>82184</v>
      </c>
    </row>
    <row r="19867" spans="54:54" x14ac:dyDescent="0.3">
      <c r="BB19867" t="s">
        <v>82185</v>
      </c>
    </row>
    <row r="19868" spans="54:54" x14ac:dyDescent="0.3">
      <c r="BB19868" t="s">
        <v>82186</v>
      </c>
    </row>
    <row r="19869" spans="54:54" x14ac:dyDescent="0.3">
      <c r="BB19869" t="s">
        <v>82187</v>
      </c>
    </row>
    <row r="19870" spans="54:54" x14ac:dyDescent="0.3">
      <c r="BB19870" t="s">
        <v>82188</v>
      </c>
    </row>
    <row r="19871" spans="54:54" x14ac:dyDescent="0.3">
      <c r="BB19871" t="s">
        <v>82189</v>
      </c>
    </row>
    <row r="19872" spans="54:54" x14ac:dyDescent="0.3">
      <c r="BB19872" t="s">
        <v>82190</v>
      </c>
    </row>
    <row r="19873" spans="54:54" x14ac:dyDescent="0.3">
      <c r="BB19873" t="s">
        <v>82191</v>
      </c>
    </row>
    <row r="19874" spans="54:54" x14ac:dyDescent="0.3">
      <c r="BB19874" t="s">
        <v>82192</v>
      </c>
    </row>
    <row r="19875" spans="54:54" x14ac:dyDescent="0.3">
      <c r="BB19875" t="s">
        <v>82193</v>
      </c>
    </row>
    <row r="19876" spans="54:54" x14ac:dyDescent="0.3">
      <c r="BB19876" t="s">
        <v>82194</v>
      </c>
    </row>
    <row r="19877" spans="54:54" x14ac:dyDescent="0.3">
      <c r="BB19877" t="s">
        <v>82195</v>
      </c>
    </row>
    <row r="19878" spans="54:54" x14ac:dyDescent="0.3">
      <c r="BB19878" t="s">
        <v>82196</v>
      </c>
    </row>
    <row r="19879" spans="54:54" x14ac:dyDescent="0.3">
      <c r="BB19879" t="s">
        <v>82197</v>
      </c>
    </row>
    <row r="19880" spans="54:54" x14ac:dyDescent="0.3">
      <c r="BB19880" t="s">
        <v>82198</v>
      </c>
    </row>
    <row r="19881" spans="54:54" x14ac:dyDescent="0.3">
      <c r="BB19881" t="s">
        <v>82199</v>
      </c>
    </row>
    <row r="19882" spans="54:54" x14ac:dyDescent="0.3">
      <c r="BB19882" t="s">
        <v>82200</v>
      </c>
    </row>
    <row r="19883" spans="54:54" x14ac:dyDescent="0.3">
      <c r="BB19883" t="s">
        <v>82201</v>
      </c>
    </row>
    <row r="19884" spans="54:54" x14ac:dyDescent="0.3">
      <c r="BB19884" t="s">
        <v>82202</v>
      </c>
    </row>
    <row r="19885" spans="54:54" x14ac:dyDescent="0.3">
      <c r="BB19885" t="s">
        <v>82203</v>
      </c>
    </row>
    <row r="19886" spans="54:54" x14ac:dyDescent="0.3">
      <c r="BB19886" t="s">
        <v>82204</v>
      </c>
    </row>
    <row r="19887" spans="54:54" x14ac:dyDescent="0.3">
      <c r="BB19887" t="s">
        <v>82205</v>
      </c>
    </row>
    <row r="19888" spans="54:54" x14ac:dyDescent="0.3">
      <c r="BB19888" t="s">
        <v>82206</v>
      </c>
    </row>
    <row r="19889" spans="54:54" x14ac:dyDescent="0.3">
      <c r="BB19889" t="s">
        <v>82207</v>
      </c>
    </row>
    <row r="19890" spans="54:54" x14ac:dyDescent="0.3">
      <c r="BB19890" t="s">
        <v>82208</v>
      </c>
    </row>
    <row r="19891" spans="54:54" x14ac:dyDescent="0.3">
      <c r="BB19891" t="s">
        <v>82209</v>
      </c>
    </row>
    <row r="19892" spans="54:54" x14ac:dyDescent="0.3">
      <c r="BB19892" t="s">
        <v>82210</v>
      </c>
    </row>
    <row r="19893" spans="54:54" x14ac:dyDescent="0.3">
      <c r="BB19893" t="s">
        <v>82211</v>
      </c>
    </row>
    <row r="19894" spans="54:54" x14ac:dyDescent="0.3">
      <c r="BB19894" t="s">
        <v>82212</v>
      </c>
    </row>
    <row r="19895" spans="54:54" x14ac:dyDescent="0.3">
      <c r="BB19895" t="s">
        <v>82213</v>
      </c>
    </row>
    <row r="19896" spans="54:54" x14ac:dyDescent="0.3">
      <c r="BB19896" t="s">
        <v>82214</v>
      </c>
    </row>
    <row r="19897" spans="54:54" x14ac:dyDescent="0.3">
      <c r="BB19897" t="s">
        <v>82215</v>
      </c>
    </row>
    <row r="19898" spans="54:54" x14ac:dyDescent="0.3">
      <c r="BB19898" t="s">
        <v>82216</v>
      </c>
    </row>
    <row r="19899" spans="54:54" x14ac:dyDescent="0.3">
      <c r="BB19899" t="s">
        <v>82217</v>
      </c>
    </row>
    <row r="19900" spans="54:54" x14ac:dyDescent="0.3">
      <c r="BB19900" t="s">
        <v>82218</v>
      </c>
    </row>
    <row r="19901" spans="54:54" x14ac:dyDescent="0.3">
      <c r="BB19901" t="s">
        <v>82219</v>
      </c>
    </row>
    <row r="19902" spans="54:54" x14ac:dyDescent="0.3">
      <c r="BB19902" t="s">
        <v>82220</v>
      </c>
    </row>
    <row r="19903" spans="54:54" x14ac:dyDescent="0.3">
      <c r="BB19903" t="s">
        <v>82221</v>
      </c>
    </row>
    <row r="19904" spans="54:54" x14ac:dyDescent="0.3">
      <c r="BB19904" t="s">
        <v>82222</v>
      </c>
    </row>
    <row r="19905" spans="54:54" x14ac:dyDescent="0.3">
      <c r="BB19905" t="s">
        <v>82223</v>
      </c>
    </row>
    <row r="19906" spans="54:54" x14ac:dyDescent="0.3">
      <c r="BB19906" t="s">
        <v>82224</v>
      </c>
    </row>
    <row r="19907" spans="54:54" x14ac:dyDescent="0.3">
      <c r="BB19907" t="s">
        <v>82225</v>
      </c>
    </row>
    <row r="19908" spans="54:54" x14ac:dyDescent="0.3">
      <c r="BB19908" t="s">
        <v>82226</v>
      </c>
    </row>
    <row r="19909" spans="54:54" x14ac:dyDescent="0.3">
      <c r="BB19909" t="s">
        <v>82227</v>
      </c>
    </row>
    <row r="19910" spans="54:54" x14ac:dyDescent="0.3">
      <c r="BB19910" t="s">
        <v>82228</v>
      </c>
    </row>
    <row r="19911" spans="54:54" x14ac:dyDescent="0.3">
      <c r="BB19911" t="s">
        <v>82229</v>
      </c>
    </row>
    <row r="19912" spans="54:54" x14ac:dyDescent="0.3">
      <c r="BB19912" t="s">
        <v>82230</v>
      </c>
    </row>
    <row r="19913" spans="54:54" x14ac:dyDescent="0.3">
      <c r="BB19913" t="s">
        <v>82231</v>
      </c>
    </row>
    <row r="19914" spans="54:54" x14ac:dyDescent="0.3">
      <c r="BB19914" t="s">
        <v>82232</v>
      </c>
    </row>
    <row r="19915" spans="54:54" x14ac:dyDescent="0.3">
      <c r="BB19915" t="s">
        <v>82233</v>
      </c>
    </row>
    <row r="19916" spans="54:54" x14ac:dyDescent="0.3">
      <c r="BB19916" t="s">
        <v>82234</v>
      </c>
    </row>
    <row r="19917" spans="54:54" x14ac:dyDescent="0.3">
      <c r="BB19917" t="s">
        <v>82235</v>
      </c>
    </row>
    <row r="19918" spans="54:54" x14ac:dyDescent="0.3">
      <c r="BB19918" t="s">
        <v>82236</v>
      </c>
    </row>
    <row r="19919" spans="54:54" x14ac:dyDescent="0.3">
      <c r="BB19919" t="s">
        <v>82237</v>
      </c>
    </row>
    <row r="19920" spans="54:54" x14ac:dyDescent="0.3">
      <c r="BB19920" t="s">
        <v>82238</v>
      </c>
    </row>
    <row r="19921" spans="54:54" x14ac:dyDescent="0.3">
      <c r="BB19921" t="s">
        <v>82239</v>
      </c>
    </row>
    <row r="19922" spans="54:54" x14ac:dyDescent="0.3">
      <c r="BB19922" t="s">
        <v>82240</v>
      </c>
    </row>
    <row r="19923" spans="54:54" x14ac:dyDescent="0.3">
      <c r="BB19923" t="s">
        <v>82241</v>
      </c>
    </row>
    <row r="19924" spans="54:54" x14ac:dyDescent="0.3">
      <c r="BB19924" t="s">
        <v>82242</v>
      </c>
    </row>
    <row r="19925" spans="54:54" x14ac:dyDescent="0.3">
      <c r="BB19925" t="s">
        <v>82243</v>
      </c>
    </row>
    <row r="19926" spans="54:54" x14ac:dyDescent="0.3">
      <c r="BB19926" t="s">
        <v>82244</v>
      </c>
    </row>
    <row r="19927" spans="54:54" x14ac:dyDescent="0.3">
      <c r="BB19927" t="s">
        <v>82245</v>
      </c>
    </row>
    <row r="19928" spans="54:54" x14ac:dyDescent="0.3">
      <c r="BB19928" t="s">
        <v>82246</v>
      </c>
    </row>
    <row r="19929" spans="54:54" x14ac:dyDescent="0.3">
      <c r="BB19929" t="s">
        <v>82247</v>
      </c>
    </row>
    <row r="19930" spans="54:54" x14ac:dyDescent="0.3">
      <c r="BB19930" t="s">
        <v>82248</v>
      </c>
    </row>
    <row r="19931" spans="54:54" x14ac:dyDescent="0.3">
      <c r="BB19931" t="s">
        <v>82249</v>
      </c>
    </row>
    <row r="19932" spans="54:54" x14ac:dyDescent="0.3">
      <c r="BB19932" t="s">
        <v>82250</v>
      </c>
    </row>
    <row r="19933" spans="54:54" x14ac:dyDescent="0.3">
      <c r="BB19933" t="s">
        <v>82251</v>
      </c>
    </row>
    <row r="19934" spans="54:54" x14ac:dyDescent="0.3">
      <c r="BB19934" t="s">
        <v>82252</v>
      </c>
    </row>
    <row r="19935" spans="54:54" x14ac:dyDescent="0.3">
      <c r="BB19935" t="s">
        <v>82253</v>
      </c>
    </row>
    <row r="19936" spans="54:54" x14ac:dyDescent="0.3">
      <c r="BB19936" t="s">
        <v>82254</v>
      </c>
    </row>
    <row r="19937" spans="54:54" x14ac:dyDescent="0.3">
      <c r="BB19937" t="s">
        <v>82255</v>
      </c>
    </row>
    <row r="19938" spans="54:54" x14ac:dyDescent="0.3">
      <c r="BB19938" t="s">
        <v>82256</v>
      </c>
    </row>
    <row r="19939" spans="54:54" x14ac:dyDescent="0.3">
      <c r="BB19939" t="s">
        <v>82257</v>
      </c>
    </row>
    <row r="19940" spans="54:54" x14ac:dyDescent="0.3">
      <c r="BB19940" t="s">
        <v>82258</v>
      </c>
    </row>
    <row r="19941" spans="54:54" x14ac:dyDescent="0.3">
      <c r="BB19941" t="s">
        <v>82259</v>
      </c>
    </row>
    <row r="19942" spans="54:54" x14ac:dyDescent="0.3">
      <c r="BB19942" t="s">
        <v>82260</v>
      </c>
    </row>
    <row r="19943" spans="54:54" x14ac:dyDescent="0.3">
      <c r="BB19943" t="s">
        <v>82261</v>
      </c>
    </row>
    <row r="19944" spans="54:54" x14ac:dyDescent="0.3">
      <c r="BB19944" t="s">
        <v>82262</v>
      </c>
    </row>
    <row r="19945" spans="54:54" x14ac:dyDescent="0.3">
      <c r="BB19945" t="s">
        <v>82263</v>
      </c>
    </row>
    <row r="19946" spans="54:54" x14ac:dyDescent="0.3">
      <c r="BB19946" t="s">
        <v>82264</v>
      </c>
    </row>
    <row r="19947" spans="54:54" x14ac:dyDescent="0.3">
      <c r="BB19947" t="s">
        <v>82265</v>
      </c>
    </row>
    <row r="19948" spans="54:54" x14ac:dyDescent="0.3">
      <c r="BB19948" t="s">
        <v>82266</v>
      </c>
    </row>
    <row r="19949" spans="54:54" x14ac:dyDescent="0.3">
      <c r="BB19949" t="s">
        <v>82267</v>
      </c>
    </row>
    <row r="19950" spans="54:54" x14ac:dyDescent="0.3">
      <c r="BB19950" t="s">
        <v>82268</v>
      </c>
    </row>
    <row r="19951" spans="54:54" x14ac:dyDescent="0.3">
      <c r="BB19951" t="s">
        <v>82269</v>
      </c>
    </row>
    <row r="19952" spans="54:54" x14ac:dyDescent="0.3">
      <c r="BB19952" t="s">
        <v>82270</v>
      </c>
    </row>
    <row r="19953" spans="54:54" x14ac:dyDescent="0.3">
      <c r="BB19953" t="s">
        <v>82271</v>
      </c>
    </row>
    <row r="19954" spans="54:54" x14ac:dyDescent="0.3">
      <c r="BB19954" t="s">
        <v>82272</v>
      </c>
    </row>
    <row r="19955" spans="54:54" x14ac:dyDescent="0.3">
      <c r="BB19955" t="s">
        <v>82273</v>
      </c>
    </row>
    <row r="19956" spans="54:54" x14ac:dyDescent="0.3">
      <c r="BB19956" t="s">
        <v>82274</v>
      </c>
    </row>
    <row r="19957" spans="54:54" x14ac:dyDescent="0.3">
      <c r="BB19957" t="s">
        <v>2015</v>
      </c>
    </row>
    <row r="19958" spans="54:54" x14ac:dyDescent="0.3">
      <c r="BB19958" t="s">
        <v>82275</v>
      </c>
    </row>
    <row r="19959" spans="54:54" x14ac:dyDescent="0.3">
      <c r="BB19959" t="s">
        <v>82276</v>
      </c>
    </row>
    <row r="19960" spans="54:54" x14ac:dyDescent="0.3">
      <c r="BB19960" t="s">
        <v>82277</v>
      </c>
    </row>
    <row r="19961" spans="54:54" x14ac:dyDescent="0.3">
      <c r="BB19961" t="s">
        <v>82278</v>
      </c>
    </row>
    <row r="19962" spans="54:54" x14ac:dyDescent="0.3">
      <c r="BB19962" t="s">
        <v>82279</v>
      </c>
    </row>
    <row r="19963" spans="54:54" x14ac:dyDescent="0.3">
      <c r="BB19963" t="s">
        <v>82280</v>
      </c>
    </row>
    <row r="19964" spans="54:54" x14ac:dyDescent="0.3">
      <c r="BB19964" t="s">
        <v>82281</v>
      </c>
    </row>
    <row r="19965" spans="54:54" x14ac:dyDescent="0.3">
      <c r="BB19965" t="s">
        <v>82282</v>
      </c>
    </row>
    <row r="19966" spans="54:54" x14ac:dyDescent="0.3">
      <c r="BB19966" t="s">
        <v>82283</v>
      </c>
    </row>
    <row r="19967" spans="54:54" x14ac:dyDescent="0.3">
      <c r="BB19967" t="s">
        <v>82284</v>
      </c>
    </row>
    <row r="19968" spans="54:54" x14ac:dyDescent="0.3">
      <c r="BB19968" t="s">
        <v>82285</v>
      </c>
    </row>
    <row r="19969" spans="54:54" x14ac:dyDescent="0.3">
      <c r="BB19969" t="s">
        <v>82286</v>
      </c>
    </row>
    <row r="19970" spans="54:54" x14ac:dyDescent="0.3">
      <c r="BB19970" t="s">
        <v>82287</v>
      </c>
    </row>
    <row r="19971" spans="54:54" x14ac:dyDescent="0.3">
      <c r="BB19971" t="s">
        <v>82288</v>
      </c>
    </row>
    <row r="19972" spans="54:54" x14ac:dyDescent="0.3">
      <c r="BB19972" t="s">
        <v>82289</v>
      </c>
    </row>
    <row r="19973" spans="54:54" x14ac:dyDescent="0.3">
      <c r="BB19973" t="s">
        <v>82290</v>
      </c>
    </row>
    <row r="19974" spans="54:54" x14ac:dyDescent="0.3">
      <c r="BB19974" t="s">
        <v>82291</v>
      </c>
    </row>
    <row r="19975" spans="54:54" x14ac:dyDescent="0.3">
      <c r="BB19975" t="s">
        <v>82292</v>
      </c>
    </row>
    <row r="19976" spans="54:54" x14ac:dyDescent="0.3">
      <c r="BB19976" t="s">
        <v>82293</v>
      </c>
    </row>
    <row r="19977" spans="54:54" x14ac:dyDescent="0.3">
      <c r="BB19977" t="s">
        <v>82294</v>
      </c>
    </row>
    <row r="19978" spans="54:54" x14ac:dyDescent="0.3">
      <c r="BB19978" t="s">
        <v>82295</v>
      </c>
    </row>
    <row r="19979" spans="54:54" x14ac:dyDescent="0.3">
      <c r="BB19979" t="s">
        <v>82296</v>
      </c>
    </row>
    <row r="19980" spans="54:54" x14ac:dyDescent="0.3">
      <c r="BB19980" t="s">
        <v>82297</v>
      </c>
    </row>
    <row r="19981" spans="54:54" x14ac:dyDescent="0.3">
      <c r="BB19981" t="s">
        <v>82298</v>
      </c>
    </row>
    <row r="19982" spans="54:54" x14ac:dyDescent="0.3">
      <c r="BB19982" t="s">
        <v>82299</v>
      </c>
    </row>
    <row r="19983" spans="54:54" x14ac:dyDescent="0.3">
      <c r="BB19983" t="s">
        <v>82300</v>
      </c>
    </row>
    <row r="19984" spans="54:54" x14ac:dyDescent="0.3">
      <c r="BB19984" t="s">
        <v>82301</v>
      </c>
    </row>
    <row r="19985" spans="54:54" x14ac:dyDescent="0.3">
      <c r="BB19985" t="s">
        <v>82302</v>
      </c>
    </row>
    <row r="19986" spans="54:54" x14ac:dyDescent="0.3">
      <c r="BB19986" t="s">
        <v>82303</v>
      </c>
    </row>
    <row r="19987" spans="54:54" x14ac:dyDescent="0.3">
      <c r="BB19987" t="s">
        <v>82304</v>
      </c>
    </row>
    <row r="19988" spans="54:54" x14ac:dyDescent="0.3">
      <c r="BB19988" t="s">
        <v>82305</v>
      </c>
    </row>
    <row r="19989" spans="54:54" x14ac:dyDescent="0.3">
      <c r="BB19989" t="s">
        <v>82306</v>
      </c>
    </row>
    <row r="19990" spans="54:54" x14ac:dyDescent="0.3">
      <c r="BB19990" t="s">
        <v>82307</v>
      </c>
    </row>
    <row r="19991" spans="54:54" x14ac:dyDescent="0.3">
      <c r="BB19991" t="s">
        <v>82308</v>
      </c>
    </row>
    <row r="19992" spans="54:54" x14ac:dyDescent="0.3">
      <c r="BB19992" t="s">
        <v>82309</v>
      </c>
    </row>
    <row r="19993" spans="54:54" x14ac:dyDescent="0.3">
      <c r="BB19993" t="s">
        <v>82310</v>
      </c>
    </row>
    <row r="19994" spans="54:54" x14ac:dyDescent="0.3">
      <c r="BB19994" t="s">
        <v>82311</v>
      </c>
    </row>
    <row r="19995" spans="54:54" x14ac:dyDescent="0.3">
      <c r="BB19995" t="s">
        <v>82312</v>
      </c>
    </row>
    <row r="19996" spans="54:54" x14ac:dyDescent="0.3">
      <c r="BB19996" t="s">
        <v>82313</v>
      </c>
    </row>
    <row r="19997" spans="54:54" x14ac:dyDescent="0.3">
      <c r="BB19997" t="s">
        <v>82314</v>
      </c>
    </row>
    <row r="19998" spans="54:54" x14ac:dyDescent="0.3">
      <c r="BB19998" t="s">
        <v>82315</v>
      </c>
    </row>
    <row r="19999" spans="54:54" x14ac:dyDescent="0.3">
      <c r="BB19999" t="s">
        <v>82316</v>
      </c>
    </row>
    <row r="20000" spans="54:54" x14ac:dyDescent="0.3">
      <c r="BB20000" t="s">
        <v>82317</v>
      </c>
    </row>
    <row r="20001" spans="54:54" x14ac:dyDescent="0.3">
      <c r="BB20001" t="s">
        <v>82318</v>
      </c>
    </row>
    <row r="20002" spans="54:54" x14ac:dyDescent="0.3">
      <c r="BB20002" t="s">
        <v>82319</v>
      </c>
    </row>
    <row r="20003" spans="54:54" x14ac:dyDescent="0.3">
      <c r="BB20003" t="s">
        <v>82320</v>
      </c>
    </row>
    <row r="20004" spans="54:54" x14ac:dyDescent="0.3">
      <c r="BB20004" t="s">
        <v>82321</v>
      </c>
    </row>
    <row r="20005" spans="54:54" x14ac:dyDescent="0.3">
      <c r="BB20005" t="s">
        <v>82322</v>
      </c>
    </row>
    <row r="20006" spans="54:54" x14ac:dyDescent="0.3">
      <c r="BB20006" t="s">
        <v>82323</v>
      </c>
    </row>
    <row r="20007" spans="54:54" x14ac:dyDescent="0.3">
      <c r="BB20007" t="s">
        <v>82324</v>
      </c>
    </row>
    <row r="20008" spans="54:54" x14ac:dyDescent="0.3">
      <c r="BB20008" t="s">
        <v>82325</v>
      </c>
    </row>
    <row r="20009" spans="54:54" x14ac:dyDescent="0.3">
      <c r="BB20009" t="s">
        <v>82326</v>
      </c>
    </row>
    <row r="20010" spans="54:54" x14ac:dyDescent="0.3">
      <c r="BB20010" t="s">
        <v>82327</v>
      </c>
    </row>
    <row r="20011" spans="54:54" x14ac:dyDescent="0.3">
      <c r="BB20011" t="s">
        <v>82328</v>
      </c>
    </row>
    <row r="20012" spans="54:54" x14ac:dyDescent="0.3">
      <c r="BB20012" t="s">
        <v>82329</v>
      </c>
    </row>
    <row r="20013" spans="54:54" x14ac:dyDescent="0.3">
      <c r="BB20013" t="s">
        <v>82330</v>
      </c>
    </row>
    <row r="20014" spans="54:54" x14ac:dyDescent="0.3">
      <c r="BB20014" t="s">
        <v>82331</v>
      </c>
    </row>
    <row r="20015" spans="54:54" x14ac:dyDescent="0.3">
      <c r="BB20015" t="s">
        <v>82332</v>
      </c>
    </row>
    <row r="20016" spans="54:54" x14ac:dyDescent="0.3">
      <c r="BB20016" t="s">
        <v>82333</v>
      </c>
    </row>
    <row r="20017" spans="54:54" x14ac:dyDescent="0.3">
      <c r="BB20017" t="s">
        <v>82334</v>
      </c>
    </row>
    <row r="20018" spans="54:54" x14ac:dyDescent="0.3">
      <c r="BB20018" t="s">
        <v>82335</v>
      </c>
    </row>
    <row r="20019" spans="54:54" x14ac:dyDescent="0.3">
      <c r="BB20019" t="s">
        <v>82336</v>
      </c>
    </row>
    <row r="20020" spans="54:54" x14ac:dyDescent="0.3">
      <c r="BB20020" t="s">
        <v>82337</v>
      </c>
    </row>
    <row r="20021" spans="54:54" x14ac:dyDescent="0.3">
      <c r="BB20021" t="s">
        <v>52779</v>
      </c>
    </row>
    <row r="20022" spans="54:54" x14ac:dyDescent="0.3">
      <c r="BB20022" t="s">
        <v>82338</v>
      </c>
    </row>
    <row r="20023" spans="54:54" x14ac:dyDescent="0.3">
      <c r="BB20023" t="s">
        <v>82339</v>
      </c>
    </row>
    <row r="20024" spans="54:54" x14ac:dyDescent="0.3">
      <c r="BB20024" t="s">
        <v>82340</v>
      </c>
    </row>
    <row r="20025" spans="54:54" x14ac:dyDescent="0.3">
      <c r="BB20025" t="s">
        <v>82341</v>
      </c>
    </row>
    <row r="20026" spans="54:54" x14ac:dyDescent="0.3">
      <c r="BB20026" t="s">
        <v>82342</v>
      </c>
    </row>
    <row r="20027" spans="54:54" x14ac:dyDescent="0.3">
      <c r="BB20027" t="s">
        <v>82343</v>
      </c>
    </row>
    <row r="20028" spans="54:54" x14ac:dyDescent="0.3">
      <c r="BB20028" t="s">
        <v>82344</v>
      </c>
    </row>
    <row r="20029" spans="54:54" x14ac:dyDescent="0.3">
      <c r="BB20029" t="s">
        <v>82345</v>
      </c>
    </row>
    <row r="20030" spans="54:54" x14ac:dyDescent="0.3">
      <c r="BB20030" t="s">
        <v>82346</v>
      </c>
    </row>
    <row r="20031" spans="54:54" x14ac:dyDescent="0.3">
      <c r="BB20031" t="s">
        <v>82347</v>
      </c>
    </row>
    <row r="20032" spans="54:54" x14ac:dyDescent="0.3">
      <c r="BB20032" t="s">
        <v>82348</v>
      </c>
    </row>
    <row r="20033" spans="54:54" x14ac:dyDescent="0.3">
      <c r="BB20033" t="s">
        <v>82349</v>
      </c>
    </row>
    <row r="20034" spans="54:54" x14ac:dyDescent="0.3">
      <c r="BB20034" t="s">
        <v>82350</v>
      </c>
    </row>
    <row r="20035" spans="54:54" x14ac:dyDescent="0.3">
      <c r="BB20035" t="s">
        <v>82351</v>
      </c>
    </row>
    <row r="20036" spans="54:54" x14ac:dyDescent="0.3">
      <c r="BB20036" t="s">
        <v>82352</v>
      </c>
    </row>
    <row r="20037" spans="54:54" x14ac:dyDescent="0.3">
      <c r="BB20037" t="s">
        <v>82353</v>
      </c>
    </row>
    <row r="20038" spans="54:54" x14ac:dyDescent="0.3">
      <c r="BB20038" t="s">
        <v>82354</v>
      </c>
    </row>
    <row r="20039" spans="54:54" x14ac:dyDescent="0.3">
      <c r="BB20039" t="s">
        <v>82355</v>
      </c>
    </row>
    <row r="20040" spans="54:54" x14ac:dyDescent="0.3">
      <c r="BB20040" t="s">
        <v>82356</v>
      </c>
    </row>
    <row r="20041" spans="54:54" x14ac:dyDescent="0.3">
      <c r="BB20041" t="s">
        <v>82357</v>
      </c>
    </row>
    <row r="20042" spans="54:54" x14ac:dyDescent="0.3">
      <c r="BB20042" t="s">
        <v>82358</v>
      </c>
    </row>
    <row r="20043" spans="54:54" x14ac:dyDescent="0.3">
      <c r="BB20043" t="s">
        <v>82359</v>
      </c>
    </row>
    <row r="20044" spans="54:54" x14ac:dyDescent="0.3">
      <c r="BB20044" t="s">
        <v>82360</v>
      </c>
    </row>
    <row r="20045" spans="54:54" x14ac:dyDescent="0.3">
      <c r="BB20045" t="s">
        <v>82361</v>
      </c>
    </row>
    <row r="20046" spans="54:54" x14ac:dyDescent="0.3">
      <c r="BB20046" t="s">
        <v>82362</v>
      </c>
    </row>
    <row r="20047" spans="54:54" x14ac:dyDescent="0.3">
      <c r="BB20047" t="s">
        <v>82363</v>
      </c>
    </row>
    <row r="20048" spans="54:54" x14ac:dyDescent="0.3">
      <c r="BB20048" t="s">
        <v>82364</v>
      </c>
    </row>
    <row r="20049" spans="54:54" x14ac:dyDescent="0.3">
      <c r="BB20049" t="s">
        <v>82365</v>
      </c>
    </row>
    <row r="20050" spans="54:54" x14ac:dyDescent="0.3">
      <c r="BB20050" t="s">
        <v>82366</v>
      </c>
    </row>
    <row r="20051" spans="54:54" x14ac:dyDescent="0.3">
      <c r="BB20051" t="s">
        <v>82367</v>
      </c>
    </row>
    <row r="20052" spans="54:54" x14ac:dyDescent="0.3">
      <c r="BB20052" t="s">
        <v>82368</v>
      </c>
    </row>
    <row r="20053" spans="54:54" x14ac:dyDescent="0.3">
      <c r="BB20053" t="s">
        <v>82369</v>
      </c>
    </row>
    <row r="20054" spans="54:54" x14ac:dyDescent="0.3">
      <c r="BB20054" t="s">
        <v>82370</v>
      </c>
    </row>
    <row r="20055" spans="54:54" x14ac:dyDescent="0.3">
      <c r="BB20055" t="s">
        <v>82371</v>
      </c>
    </row>
    <row r="20056" spans="54:54" x14ac:dyDescent="0.3">
      <c r="BB20056" t="s">
        <v>82372</v>
      </c>
    </row>
    <row r="20057" spans="54:54" x14ac:dyDescent="0.3">
      <c r="BB20057" t="s">
        <v>82373</v>
      </c>
    </row>
    <row r="20058" spans="54:54" x14ac:dyDescent="0.3">
      <c r="BB20058" t="s">
        <v>82374</v>
      </c>
    </row>
    <row r="20059" spans="54:54" x14ac:dyDescent="0.3">
      <c r="BB20059" t="s">
        <v>82375</v>
      </c>
    </row>
    <row r="20060" spans="54:54" x14ac:dyDescent="0.3">
      <c r="BB20060" t="s">
        <v>82376</v>
      </c>
    </row>
    <row r="20061" spans="54:54" x14ac:dyDescent="0.3">
      <c r="BB20061" t="s">
        <v>82377</v>
      </c>
    </row>
    <row r="20062" spans="54:54" x14ac:dyDescent="0.3">
      <c r="BB20062" t="s">
        <v>82378</v>
      </c>
    </row>
    <row r="20063" spans="54:54" x14ac:dyDescent="0.3">
      <c r="BB20063" t="s">
        <v>82379</v>
      </c>
    </row>
    <row r="20064" spans="54:54" x14ac:dyDescent="0.3">
      <c r="BB20064" t="s">
        <v>82380</v>
      </c>
    </row>
    <row r="20065" spans="54:54" x14ac:dyDescent="0.3">
      <c r="BB20065" t="s">
        <v>82381</v>
      </c>
    </row>
    <row r="20066" spans="54:54" x14ac:dyDescent="0.3">
      <c r="BB20066" t="s">
        <v>82382</v>
      </c>
    </row>
    <row r="20067" spans="54:54" x14ac:dyDescent="0.3">
      <c r="BB20067" t="s">
        <v>82383</v>
      </c>
    </row>
    <row r="20068" spans="54:54" x14ac:dyDescent="0.3">
      <c r="BB20068" t="s">
        <v>22607</v>
      </c>
    </row>
    <row r="20069" spans="54:54" x14ac:dyDescent="0.3">
      <c r="BB20069" t="s">
        <v>82384</v>
      </c>
    </row>
    <row r="20070" spans="54:54" x14ac:dyDescent="0.3">
      <c r="BB20070" t="s">
        <v>82385</v>
      </c>
    </row>
    <row r="20071" spans="54:54" x14ac:dyDescent="0.3">
      <c r="BB20071" t="s">
        <v>82386</v>
      </c>
    </row>
    <row r="20072" spans="54:54" x14ac:dyDescent="0.3">
      <c r="BB20072" t="s">
        <v>82387</v>
      </c>
    </row>
    <row r="20073" spans="54:54" x14ac:dyDescent="0.3">
      <c r="BB20073" t="s">
        <v>82388</v>
      </c>
    </row>
    <row r="20074" spans="54:54" x14ac:dyDescent="0.3">
      <c r="BB20074" t="s">
        <v>82389</v>
      </c>
    </row>
    <row r="20075" spans="54:54" x14ac:dyDescent="0.3">
      <c r="BB20075" t="s">
        <v>82390</v>
      </c>
    </row>
    <row r="20076" spans="54:54" x14ac:dyDescent="0.3">
      <c r="BB20076" t="s">
        <v>82391</v>
      </c>
    </row>
    <row r="20077" spans="54:54" x14ac:dyDescent="0.3">
      <c r="BB20077" t="s">
        <v>82392</v>
      </c>
    </row>
    <row r="20078" spans="54:54" x14ac:dyDescent="0.3">
      <c r="BB20078" t="s">
        <v>82393</v>
      </c>
    </row>
    <row r="20079" spans="54:54" x14ac:dyDescent="0.3">
      <c r="BB20079" t="s">
        <v>82394</v>
      </c>
    </row>
    <row r="20080" spans="54:54" x14ac:dyDescent="0.3">
      <c r="BB20080" t="s">
        <v>82395</v>
      </c>
    </row>
    <row r="20081" spans="54:54" x14ac:dyDescent="0.3">
      <c r="BB20081" t="s">
        <v>82396</v>
      </c>
    </row>
    <row r="20082" spans="54:54" x14ac:dyDescent="0.3">
      <c r="BB20082" t="s">
        <v>82397</v>
      </c>
    </row>
    <row r="20083" spans="54:54" x14ac:dyDescent="0.3">
      <c r="BB20083" t="s">
        <v>82398</v>
      </c>
    </row>
    <row r="20084" spans="54:54" x14ac:dyDescent="0.3">
      <c r="BB20084" t="s">
        <v>82399</v>
      </c>
    </row>
    <row r="20085" spans="54:54" x14ac:dyDescent="0.3">
      <c r="BB20085" t="s">
        <v>82400</v>
      </c>
    </row>
    <row r="20086" spans="54:54" x14ac:dyDescent="0.3">
      <c r="BB20086" t="s">
        <v>82401</v>
      </c>
    </row>
    <row r="20087" spans="54:54" x14ac:dyDescent="0.3">
      <c r="BB20087" t="s">
        <v>82402</v>
      </c>
    </row>
    <row r="20088" spans="54:54" x14ac:dyDescent="0.3">
      <c r="BB20088" t="s">
        <v>82403</v>
      </c>
    </row>
    <row r="20089" spans="54:54" x14ac:dyDescent="0.3">
      <c r="BB20089" t="s">
        <v>82404</v>
      </c>
    </row>
    <row r="20090" spans="54:54" x14ac:dyDescent="0.3">
      <c r="BB20090" t="s">
        <v>82405</v>
      </c>
    </row>
    <row r="20091" spans="54:54" x14ac:dyDescent="0.3">
      <c r="BB20091" t="s">
        <v>82406</v>
      </c>
    </row>
    <row r="20092" spans="54:54" x14ac:dyDescent="0.3">
      <c r="BB20092" t="s">
        <v>82407</v>
      </c>
    </row>
    <row r="20093" spans="54:54" x14ac:dyDescent="0.3">
      <c r="BB20093" t="s">
        <v>82408</v>
      </c>
    </row>
    <row r="20094" spans="54:54" x14ac:dyDescent="0.3">
      <c r="BB20094" t="s">
        <v>82409</v>
      </c>
    </row>
    <row r="20095" spans="54:54" x14ac:dyDescent="0.3">
      <c r="BB20095" t="s">
        <v>82410</v>
      </c>
    </row>
    <row r="20096" spans="54:54" x14ac:dyDescent="0.3">
      <c r="BB20096" t="s">
        <v>82411</v>
      </c>
    </row>
    <row r="20097" spans="54:54" x14ac:dyDescent="0.3">
      <c r="BB20097" t="s">
        <v>82412</v>
      </c>
    </row>
    <row r="20098" spans="54:54" x14ac:dyDescent="0.3">
      <c r="BB20098" t="s">
        <v>82413</v>
      </c>
    </row>
    <row r="20099" spans="54:54" x14ac:dyDescent="0.3">
      <c r="BB20099" t="s">
        <v>82414</v>
      </c>
    </row>
    <row r="20100" spans="54:54" x14ac:dyDescent="0.3">
      <c r="BB20100" t="s">
        <v>82415</v>
      </c>
    </row>
    <row r="20101" spans="54:54" x14ac:dyDescent="0.3">
      <c r="BB20101" t="s">
        <v>82416</v>
      </c>
    </row>
    <row r="20102" spans="54:54" x14ac:dyDescent="0.3">
      <c r="BB20102" t="s">
        <v>82417</v>
      </c>
    </row>
    <row r="20103" spans="54:54" x14ac:dyDescent="0.3">
      <c r="BB20103" t="s">
        <v>82418</v>
      </c>
    </row>
    <row r="20104" spans="54:54" x14ac:dyDescent="0.3">
      <c r="BB20104" t="s">
        <v>82419</v>
      </c>
    </row>
    <row r="20105" spans="54:54" x14ac:dyDescent="0.3">
      <c r="BB20105" t="s">
        <v>82420</v>
      </c>
    </row>
    <row r="20106" spans="54:54" x14ac:dyDescent="0.3">
      <c r="BB20106" t="s">
        <v>82421</v>
      </c>
    </row>
    <row r="20107" spans="54:54" x14ac:dyDescent="0.3">
      <c r="BB20107" t="s">
        <v>82422</v>
      </c>
    </row>
    <row r="20108" spans="54:54" x14ac:dyDescent="0.3">
      <c r="BB20108" t="s">
        <v>82423</v>
      </c>
    </row>
    <row r="20109" spans="54:54" x14ac:dyDescent="0.3">
      <c r="BB20109" t="s">
        <v>82424</v>
      </c>
    </row>
    <row r="20110" spans="54:54" x14ac:dyDescent="0.3">
      <c r="BB20110" t="s">
        <v>82425</v>
      </c>
    </row>
    <row r="20111" spans="54:54" x14ac:dyDescent="0.3">
      <c r="BB20111" t="s">
        <v>82426</v>
      </c>
    </row>
    <row r="20112" spans="54:54" x14ac:dyDescent="0.3">
      <c r="BB20112" t="s">
        <v>28397</v>
      </c>
    </row>
    <row r="20113" spans="54:54" x14ac:dyDescent="0.3">
      <c r="BB20113" t="s">
        <v>82427</v>
      </c>
    </row>
    <row r="20114" spans="54:54" x14ac:dyDescent="0.3">
      <c r="BB20114" t="s">
        <v>82428</v>
      </c>
    </row>
    <row r="20115" spans="54:54" x14ac:dyDescent="0.3">
      <c r="BB20115" t="s">
        <v>82429</v>
      </c>
    </row>
    <row r="20116" spans="54:54" x14ac:dyDescent="0.3">
      <c r="BB20116" t="s">
        <v>82430</v>
      </c>
    </row>
    <row r="20117" spans="54:54" x14ac:dyDescent="0.3">
      <c r="BB20117" t="s">
        <v>82431</v>
      </c>
    </row>
    <row r="20118" spans="54:54" x14ac:dyDescent="0.3">
      <c r="BB20118" t="s">
        <v>82432</v>
      </c>
    </row>
    <row r="20119" spans="54:54" x14ac:dyDescent="0.3">
      <c r="BB20119" t="s">
        <v>82433</v>
      </c>
    </row>
    <row r="20120" spans="54:54" x14ac:dyDescent="0.3">
      <c r="BB20120" t="s">
        <v>82434</v>
      </c>
    </row>
    <row r="20121" spans="54:54" x14ac:dyDescent="0.3">
      <c r="BB20121" t="s">
        <v>82435</v>
      </c>
    </row>
    <row r="20122" spans="54:54" x14ac:dyDescent="0.3">
      <c r="BB20122" t="s">
        <v>82436</v>
      </c>
    </row>
    <row r="20123" spans="54:54" x14ac:dyDescent="0.3">
      <c r="BB20123" t="s">
        <v>82437</v>
      </c>
    </row>
    <row r="20124" spans="54:54" x14ac:dyDescent="0.3">
      <c r="BB20124" t="s">
        <v>82438</v>
      </c>
    </row>
    <row r="20125" spans="54:54" x14ac:dyDescent="0.3">
      <c r="BB20125" t="s">
        <v>82439</v>
      </c>
    </row>
    <row r="20126" spans="54:54" x14ac:dyDescent="0.3">
      <c r="BB20126" t="s">
        <v>82440</v>
      </c>
    </row>
    <row r="20127" spans="54:54" x14ac:dyDescent="0.3">
      <c r="BB20127" t="s">
        <v>82441</v>
      </c>
    </row>
    <row r="20128" spans="54:54" x14ac:dyDescent="0.3">
      <c r="BB20128" t="s">
        <v>82442</v>
      </c>
    </row>
    <row r="20129" spans="54:54" x14ac:dyDescent="0.3">
      <c r="BB20129" t="s">
        <v>82443</v>
      </c>
    </row>
    <row r="20130" spans="54:54" x14ac:dyDescent="0.3">
      <c r="BB20130" t="s">
        <v>82444</v>
      </c>
    </row>
    <row r="20131" spans="54:54" x14ac:dyDescent="0.3">
      <c r="BB20131" t="s">
        <v>82445</v>
      </c>
    </row>
    <row r="20132" spans="54:54" x14ac:dyDescent="0.3">
      <c r="BB20132" t="s">
        <v>82446</v>
      </c>
    </row>
    <row r="20133" spans="54:54" x14ac:dyDescent="0.3">
      <c r="BB20133" t="s">
        <v>82447</v>
      </c>
    </row>
    <row r="20134" spans="54:54" x14ac:dyDescent="0.3">
      <c r="BB20134" t="s">
        <v>82448</v>
      </c>
    </row>
    <row r="20135" spans="54:54" x14ac:dyDescent="0.3">
      <c r="BB20135" t="s">
        <v>82449</v>
      </c>
    </row>
    <row r="20136" spans="54:54" x14ac:dyDescent="0.3">
      <c r="BB20136" t="s">
        <v>82450</v>
      </c>
    </row>
    <row r="20137" spans="54:54" x14ac:dyDescent="0.3">
      <c r="BB20137" t="s">
        <v>82451</v>
      </c>
    </row>
    <row r="20138" spans="54:54" x14ac:dyDescent="0.3">
      <c r="BB20138" t="s">
        <v>82452</v>
      </c>
    </row>
    <row r="20139" spans="54:54" x14ac:dyDescent="0.3">
      <c r="BB20139" t="s">
        <v>82453</v>
      </c>
    </row>
    <row r="20140" spans="54:54" x14ac:dyDescent="0.3">
      <c r="BB20140" t="s">
        <v>82454</v>
      </c>
    </row>
    <row r="20141" spans="54:54" x14ac:dyDescent="0.3">
      <c r="BB20141" t="s">
        <v>82455</v>
      </c>
    </row>
    <row r="20142" spans="54:54" x14ac:dyDescent="0.3">
      <c r="BB20142" t="s">
        <v>82456</v>
      </c>
    </row>
    <row r="20143" spans="54:54" x14ac:dyDescent="0.3">
      <c r="BB20143" t="s">
        <v>82457</v>
      </c>
    </row>
    <row r="20144" spans="54:54" x14ac:dyDescent="0.3">
      <c r="BB20144" t="s">
        <v>82458</v>
      </c>
    </row>
    <row r="20145" spans="54:54" x14ac:dyDescent="0.3">
      <c r="BB20145" t="s">
        <v>82459</v>
      </c>
    </row>
    <row r="20146" spans="54:54" x14ac:dyDescent="0.3">
      <c r="BB20146" t="s">
        <v>82460</v>
      </c>
    </row>
    <row r="20147" spans="54:54" x14ac:dyDescent="0.3">
      <c r="BB20147" t="s">
        <v>82461</v>
      </c>
    </row>
    <row r="20148" spans="54:54" x14ac:dyDescent="0.3">
      <c r="BB20148" t="s">
        <v>82462</v>
      </c>
    </row>
    <row r="20149" spans="54:54" x14ac:dyDescent="0.3">
      <c r="BB20149" t="s">
        <v>82463</v>
      </c>
    </row>
    <row r="20150" spans="54:54" x14ac:dyDescent="0.3">
      <c r="BB20150" t="s">
        <v>82464</v>
      </c>
    </row>
    <row r="20151" spans="54:54" x14ac:dyDescent="0.3">
      <c r="BB20151" t="s">
        <v>82465</v>
      </c>
    </row>
    <row r="20152" spans="54:54" x14ac:dyDescent="0.3">
      <c r="BB20152" t="s">
        <v>82466</v>
      </c>
    </row>
    <row r="20153" spans="54:54" x14ac:dyDescent="0.3">
      <c r="BB20153" t="s">
        <v>82467</v>
      </c>
    </row>
    <row r="20154" spans="54:54" x14ac:dyDescent="0.3">
      <c r="BB20154" t="s">
        <v>82468</v>
      </c>
    </row>
    <row r="20155" spans="54:54" x14ac:dyDescent="0.3">
      <c r="BB20155" t="s">
        <v>82469</v>
      </c>
    </row>
    <row r="20156" spans="54:54" x14ac:dyDescent="0.3">
      <c r="BB20156" t="s">
        <v>82470</v>
      </c>
    </row>
    <row r="20157" spans="54:54" x14ac:dyDescent="0.3">
      <c r="BB20157" t="s">
        <v>82471</v>
      </c>
    </row>
    <row r="20158" spans="54:54" x14ac:dyDescent="0.3">
      <c r="BB20158" t="s">
        <v>82472</v>
      </c>
    </row>
    <row r="20159" spans="54:54" x14ac:dyDescent="0.3">
      <c r="BB20159" t="s">
        <v>82473</v>
      </c>
    </row>
    <row r="20160" spans="54:54" x14ac:dyDescent="0.3">
      <c r="BB20160" t="s">
        <v>82474</v>
      </c>
    </row>
    <row r="20161" spans="54:54" x14ac:dyDescent="0.3">
      <c r="BB20161" t="s">
        <v>82475</v>
      </c>
    </row>
    <row r="20162" spans="54:54" x14ac:dyDescent="0.3">
      <c r="BB20162" t="s">
        <v>82476</v>
      </c>
    </row>
    <row r="20163" spans="54:54" x14ac:dyDescent="0.3">
      <c r="BB20163" t="s">
        <v>82477</v>
      </c>
    </row>
    <row r="20164" spans="54:54" x14ac:dyDescent="0.3">
      <c r="BB20164" t="s">
        <v>82478</v>
      </c>
    </row>
    <row r="20165" spans="54:54" x14ac:dyDescent="0.3">
      <c r="BB20165" t="s">
        <v>82479</v>
      </c>
    </row>
    <row r="20166" spans="54:54" x14ac:dyDescent="0.3">
      <c r="BB20166" t="s">
        <v>82480</v>
      </c>
    </row>
    <row r="20167" spans="54:54" x14ac:dyDescent="0.3">
      <c r="BB20167" t="s">
        <v>82481</v>
      </c>
    </row>
    <row r="20168" spans="54:54" x14ac:dyDescent="0.3">
      <c r="BB20168" t="s">
        <v>82482</v>
      </c>
    </row>
    <row r="20169" spans="54:54" x14ac:dyDescent="0.3">
      <c r="BB20169" t="s">
        <v>82483</v>
      </c>
    </row>
    <row r="20170" spans="54:54" x14ac:dyDescent="0.3">
      <c r="BB20170" t="s">
        <v>82484</v>
      </c>
    </row>
    <row r="20171" spans="54:54" x14ac:dyDescent="0.3">
      <c r="BB20171" t="s">
        <v>82485</v>
      </c>
    </row>
    <row r="20172" spans="54:54" x14ac:dyDescent="0.3">
      <c r="BB20172" t="s">
        <v>82486</v>
      </c>
    </row>
    <row r="20173" spans="54:54" x14ac:dyDescent="0.3">
      <c r="BB20173" t="s">
        <v>82487</v>
      </c>
    </row>
    <row r="20174" spans="54:54" x14ac:dyDescent="0.3">
      <c r="BB20174" t="s">
        <v>82488</v>
      </c>
    </row>
    <row r="20175" spans="54:54" x14ac:dyDescent="0.3">
      <c r="BB20175" t="s">
        <v>82489</v>
      </c>
    </row>
    <row r="20176" spans="54:54" x14ac:dyDescent="0.3">
      <c r="BB20176" t="s">
        <v>82490</v>
      </c>
    </row>
    <row r="20177" spans="54:54" x14ac:dyDescent="0.3">
      <c r="BB20177" t="s">
        <v>82491</v>
      </c>
    </row>
    <row r="20178" spans="54:54" x14ac:dyDescent="0.3">
      <c r="BB20178" t="s">
        <v>82492</v>
      </c>
    </row>
    <row r="20179" spans="54:54" x14ac:dyDescent="0.3">
      <c r="BB20179" t="s">
        <v>82493</v>
      </c>
    </row>
    <row r="20180" spans="54:54" x14ac:dyDescent="0.3">
      <c r="BB20180" t="s">
        <v>82494</v>
      </c>
    </row>
    <row r="20181" spans="54:54" x14ac:dyDescent="0.3">
      <c r="BB20181" t="s">
        <v>82495</v>
      </c>
    </row>
    <row r="20182" spans="54:54" x14ac:dyDescent="0.3">
      <c r="BB20182" t="s">
        <v>82496</v>
      </c>
    </row>
    <row r="20183" spans="54:54" x14ac:dyDescent="0.3">
      <c r="BB20183" t="s">
        <v>82497</v>
      </c>
    </row>
    <row r="20184" spans="54:54" x14ac:dyDescent="0.3">
      <c r="BB20184" t="s">
        <v>82498</v>
      </c>
    </row>
    <row r="20185" spans="54:54" x14ac:dyDescent="0.3">
      <c r="BB20185" t="s">
        <v>82499</v>
      </c>
    </row>
    <row r="20186" spans="54:54" x14ac:dyDescent="0.3">
      <c r="BB20186" t="s">
        <v>82500</v>
      </c>
    </row>
    <row r="20187" spans="54:54" x14ac:dyDescent="0.3">
      <c r="BB20187" t="s">
        <v>82501</v>
      </c>
    </row>
    <row r="20188" spans="54:54" x14ac:dyDescent="0.3">
      <c r="BB20188" t="s">
        <v>82502</v>
      </c>
    </row>
    <row r="20189" spans="54:54" x14ac:dyDescent="0.3">
      <c r="BB20189" t="s">
        <v>82503</v>
      </c>
    </row>
    <row r="20190" spans="54:54" x14ac:dyDescent="0.3">
      <c r="BB20190" t="s">
        <v>82504</v>
      </c>
    </row>
    <row r="20191" spans="54:54" x14ac:dyDescent="0.3">
      <c r="BB20191" t="s">
        <v>82505</v>
      </c>
    </row>
    <row r="20192" spans="54:54" x14ac:dyDescent="0.3">
      <c r="BB20192" t="s">
        <v>82506</v>
      </c>
    </row>
    <row r="20193" spans="54:54" x14ac:dyDescent="0.3">
      <c r="BB20193" t="s">
        <v>82507</v>
      </c>
    </row>
    <row r="20194" spans="54:54" x14ac:dyDescent="0.3">
      <c r="BB20194" t="s">
        <v>82508</v>
      </c>
    </row>
    <row r="20195" spans="54:54" x14ac:dyDescent="0.3">
      <c r="BB20195" t="s">
        <v>82509</v>
      </c>
    </row>
    <row r="20196" spans="54:54" x14ac:dyDescent="0.3">
      <c r="BB20196" t="s">
        <v>82510</v>
      </c>
    </row>
    <row r="20197" spans="54:54" x14ac:dyDescent="0.3">
      <c r="BB20197" t="s">
        <v>82511</v>
      </c>
    </row>
    <row r="20198" spans="54:54" x14ac:dyDescent="0.3">
      <c r="BB20198" t="s">
        <v>82512</v>
      </c>
    </row>
    <row r="20199" spans="54:54" x14ac:dyDescent="0.3">
      <c r="BB20199" t="s">
        <v>82513</v>
      </c>
    </row>
    <row r="20200" spans="54:54" x14ac:dyDescent="0.3">
      <c r="BB20200" t="s">
        <v>82514</v>
      </c>
    </row>
    <row r="20201" spans="54:54" x14ac:dyDescent="0.3">
      <c r="BB20201" t="s">
        <v>82515</v>
      </c>
    </row>
    <row r="20202" spans="54:54" x14ac:dyDescent="0.3">
      <c r="BB20202" t="s">
        <v>82516</v>
      </c>
    </row>
    <row r="20203" spans="54:54" x14ac:dyDescent="0.3">
      <c r="BB20203" t="s">
        <v>82517</v>
      </c>
    </row>
    <row r="20204" spans="54:54" x14ac:dyDescent="0.3">
      <c r="BB20204" t="s">
        <v>82518</v>
      </c>
    </row>
    <row r="20205" spans="54:54" x14ac:dyDescent="0.3">
      <c r="BB20205" t="s">
        <v>82519</v>
      </c>
    </row>
    <row r="20206" spans="54:54" x14ac:dyDescent="0.3">
      <c r="BB20206" t="s">
        <v>82520</v>
      </c>
    </row>
    <row r="20207" spans="54:54" x14ac:dyDescent="0.3">
      <c r="BB20207" t="s">
        <v>82521</v>
      </c>
    </row>
    <row r="20208" spans="54:54" x14ac:dyDescent="0.3">
      <c r="BB20208" t="s">
        <v>82522</v>
      </c>
    </row>
    <row r="20209" spans="54:54" x14ac:dyDescent="0.3">
      <c r="BB20209" t="s">
        <v>82523</v>
      </c>
    </row>
    <row r="20210" spans="54:54" x14ac:dyDescent="0.3">
      <c r="BB20210" t="s">
        <v>82524</v>
      </c>
    </row>
    <row r="20211" spans="54:54" x14ac:dyDescent="0.3">
      <c r="BB20211" t="s">
        <v>82525</v>
      </c>
    </row>
    <row r="20212" spans="54:54" x14ac:dyDescent="0.3">
      <c r="BB20212" t="s">
        <v>82526</v>
      </c>
    </row>
    <row r="20213" spans="54:54" x14ac:dyDescent="0.3">
      <c r="BB20213" t="s">
        <v>82527</v>
      </c>
    </row>
    <row r="20214" spans="54:54" x14ac:dyDescent="0.3">
      <c r="BB20214" t="s">
        <v>82528</v>
      </c>
    </row>
    <row r="20215" spans="54:54" x14ac:dyDescent="0.3">
      <c r="BB20215" t="s">
        <v>82529</v>
      </c>
    </row>
    <row r="20216" spans="54:54" x14ac:dyDescent="0.3">
      <c r="BB20216" t="s">
        <v>82530</v>
      </c>
    </row>
    <row r="20217" spans="54:54" x14ac:dyDescent="0.3">
      <c r="BB20217" t="s">
        <v>82531</v>
      </c>
    </row>
    <row r="20218" spans="54:54" x14ac:dyDescent="0.3">
      <c r="BB20218" t="s">
        <v>82532</v>
      </c>
    </row>
    <row r="20219" spans="54:54" x14ac:dyDescent="0.3">
      <c r="BB20219" t="s">
        <v>82533</v>
      </c>
    </row>
    <row r="20220" spans="54:54" x14ac:dyDescent="0.3">
      <c r="BB20220" t="s">
        <v>82534</v>
      </c>
    </row>
    <row r="20221" spans="54:54" x14ac:dyDescent="0.3">
      <c r="BB20221" t="s">
        <v>53706</v>
      </c>
    </row>
    <row r="20222" spans="54:54" x14ac:dyDescent="0.3">
      <c r="BB20222" t="s">
        <v>82535</v>
      </c>
    </row>
    <row r="20223" spans="54:54" x14ac:dyDescent="0.3">
      <c r="BB20223" t="s">
        <v>82536</v>
      </c>
    </row>
    <row r="20224" spans="54:54" x14ac:dyDescent="0.3">
      <c r="BB20224" t="s">
        <v>82537</v>
      </c>
    </row>
    <row r="20225" spans="54:54" x14ac:dyDescent="0.3">
      <c r="BB20225" t="s">
        <v>82538</v>
      </c>
    </row>
    <row r="20226" spans="54:54" x14ac:dyDescent="0.3">
      <c r="BB20226" t="s">
        <v>82539</v>
      </c>
    </row>
    <row r="20227" spans="54:54" x14ac:dyDescent="0.3">
      <c r="BB20227" t="s">
        <v>82540</v>
      </c>
    </row>
    <row r="20228" spans="54:54" x14ac:dyDescent="0.3">
      <c r="BB20228" t="s">
        <v>82541</v>
      </c>
    </row>
    <row r="20229" spans="54:54" x14ac:dyDescent="0.3">
      <c r="BB20229" t="s">
        <v>82542</v>
      </c>
    </row>
    <row r="20230" spans="54:54" x14ac:dyDescent="0.3">
      <c r="BB20230" t="s">
        <v>82543</v>
      </c>
    </row>
    <row r="20231" spans="54:54" x14ac:dyDescent="0.3">
      <c r="BB20231" t="s">
        <v>82544</v>
      </c>
    </row>
    <row r="20232" spans="54:54" x14ac:dyDescent="0.3">
      <c r="BB20232" t="s">
        <v>82545</v>
      </c>
    </row>
    <row r="20233" spans="54:54" x14ac:dyDescent="0.3">
      <c r="BB20233" t="s">
        <v>82546</v>
      </c>
    </row>
    <row r="20234" spans="54:54" x14ac:dyDescent="0.3">
      <c r="BB20234" t="s">
        <v>82547</v>
      </c>
    </row>
    <row r="20235" spans="54:54" x14ac:dyDescent="0.3">
      <c r="BB20235" t="s">
        <v>82548</v>
      </c>
    </row>
    <row r="20236" spans="54:54" x14ac:dyDescent="0.3">
      <c r="BB20236" t="s">
        <v>82549</v>
      </c>
    </row>
    <row r="20237" spans="54:54" x14ac:dyDescent="0.3">
      <c r="BB20237" t="s">
        <v>82550</v>
      </c>
    </row>
    <row r="20238" spans="54:54" x14ac:dyDescent="0.3">
      <c r="BB20238" t="s">
        <v>82551</v>
      </c>
    </row>
    <row r="20239" spans="54:54" x14ac:dyDescent="0.3">
      <c r="BB20239" t="s">
        <v>82552</v>
      </c>
    </row>
    <row r="20240" spans="54:54" x14ac:dyDescent="0.3">
      <c r="BB20240" t="s">
        <v>82553</v>
      </c>
    </row>
    <row r="20241" spans="54:54" x14ac:dyDescent="0.3">
      <c r="BB20241" t="s">
        <v>82554</v>
      </c>
    </row>
    <row r="20242" spans="54:54" x14ac:dyDescent="0.3">
      <c r="BB20242" t="s">
        <v>82555</v>
      </c>
    </row>
    <row r="20243" spans="54:54" x14ac:dyDescent="0.3">
      <c r="BB20243" t="s">
        <v>82556</v>
      </c>
    </row>
    <row r="20244" spans="54:54" x14ac:dyDescent="0.3">
      <c r="BB20244" t="s">
        <v>82557</v>
      </c>
    </row>
    <row r="20245" spans="54:54" x14ac:dyDescent="0.3">
      <c r="BB20245" t="s">
        <v>82558</v>
      </c>
    </row>
    <row r="20246" spans="54:54" x14ac:dyDescent="0.3">
      <c r="BB20246" t="s">
        <v>82559</v>
      </c>
    </row>
    <row r="20247" spans="54:54" x14ac:dyDescent="0.3">
      <c r="BB20247" t="s">
        <v>82560</v>
      </c>
    </row>
    <row r="20248" spans="54:54" x14ac:dyDescent="0.3">
      <c r="BB20248" t="s">
        <v>82561</v>
      </c>
    </row>
    <row r="20249" spans="54:54" x14ac:dyDescent="0.3">
      <c r="BB20249" t="s">
        <v>82562</v>
      </c>
    </row>
    <row r="20250" spans="54:54" x14ac:dyDescent="0.3">
      <c r="BB20250" t="s">
        <v>82563</v>
      </c>
    </row>
    <row r="20251" spans="54:54" x14ac:dyDescent="0.3">
      <c r="BB20251" t="s">
        <v>82564</v>
      </c>
    </row>
    <row r="20252" spans="54:54" x14ac:dyDescent="0.3">
      <c r="BB20252" t="s">
        <v>82565</v>
      </c>
    </row>
    <row r="20253" spans="54:54" x14ac:dyDescent="0.3">
      <c r="BB20253" t="s">
        <v>82566</v>
      </c>
    </row>
    <row r="20254" spans="54:54" x14ac:dyDescent="0.3">
      <c r="BB20254" t="s">
        <v>82567</v>
      </c>
    </row>
    <row r="20255" spans="54:54" x14ac:dyDescent="0.3">
      <c r="BB20255" t="s">
        <v>82568</v>
      </c>
    </row>
    <row r="20256" spans="54:54" x14ac:dyDescent="0.3">
      <c r="BB20256" t="s">
        <v>82569</v>
      </c>
    </row>
    <row r="20257" spans="54:54" x14ac:dyDescent="0.3">
      <c r="BB20257" t="s">
        <v>82570</v>
      </c>
    </row>
    <row r="20258" spans="54:54" x14ac:dyDescent="0.3">
      <c r="BB20258" t="s">
        <v>82571</v>
      </c>
    </row>
    <row r="20259" spans="54:54" x14ac:dyDescent="0.3">
      <c r="BB20259" t="s">
        <v>82572</v>
      </c>
    </row>
    <row r="20260" spans="54:54" x14ac:dyDescent="0.3">
      <c r="BB20260" t="s">
        <v>82573</v>
      </c>
    </row>
    <row r="20261" spans="54:54" x14ac:dyDescent="0.3">
      <c r="BB20261" t="s">
        <v>82574</v>
      </c>
    </row>
    <row r="20262" spans="54:54" x14ac:dyDescent="0.3">
      <c r="BB20262" t="s">
        <v>82575</v>
      </c>
    </row>
    <row r="20263" spans="54:54" x14ac:dyDescent="0.3">
      <c r="BB20263" t="s">
        <v>82576</v>
      </c>
    </row>
    <row r="20264" spans="54:54" x14ac:dyDescent="0.3">
      <c r="BB20264" t="s">
        <v>82577</v>
      </c>
    </row>
    <row r="20265" spans="54:54" x14ac:dyDescent="0.3">
      <c r="BB20265" t="s">
        <v>82578</v>
      </c>
    </row>
    <row r="20266" spans="54:54" x14ac:dyDescent="0.3">
      <c r="BB20266" t="s">
        <v>82579</v>
      </c>
    </row>
    <row r="20267" spans="54:54" x14ac:dyDescent="0.3">
      <c r="BB20267" t="s">
        <v>82580</v>
      </c>
    </row>
    <row r="20268" spans="54:54" x14ac:dyDescent="0.3">
      <c r="BB20268" t="s">
        <v>82581</v>
      </c>
    </row>
    <row r="20269" spans="54:54" x14ac:dyDescent="0.3">
      <c r="BB20269" t="s">
        <v>82582</v>
      </c>
    </row>
    <row r="20270" spans="54:54" x14ac:dyDescent="0.3">
      <c r="BB20270" t="s">
        <v>82583</v>
      </c>
    </row>
    <row r="20271" spans="54:54" x14ac:dyDescent="0.3">
      <c r="BB20271" t="s">
        <v>82584</v>
      </c>
    </row>
    <row r="20272" spans="54:54" x14ac:dyDescent="0.3">
      <c r="BB20272" t="s">
        <v>82585</v>
      </c>
    </row>
    <row r="20273" spans="54:54" x14ac:dyDescent="0.3">
      <c r="BB20273" t="s">
        <v>82586</v>
      </c>
    </row>
    <row r="20274" spans="54:54" x14ac:dyDescent="0.3">
      <c r="BB20274" t="s">
        <v>82587</v>
      </c>
    </row>
    <row r="20275" spans="54:54" x14ac:dyDescent="0.3">
      <c r="BB20275" t="s">
        <v>82588</v>
      </c>
    </row>
    <row r="20276" spans="54:54" x14ac:dyDescent="0.3">
      <c r="BB20276" t="s">
        <v>82589</v>
      </c>
    </row>
    <row r="20277" spans="54:54" x14ac:dyDescent="0.3">
      <c r="BB20277" t="s">
        <v>82590</v>
      </c>
    </row>
    <row r="20278" spans="54:54" x14ac:dyDescent="0.3">
      <c r="BB20278" t="s">
        <v>82591</v>
      </c>
    </row>
    <row r="20279" spans="54:54" x14ac:dyDescent="0.3">
      <c r="BB20279" t="s">
        <v>82592</v>
      </c>
    </row>
    <row r="20280" spans="54:54" x14ac:dyDescent="0.3">
      <c r="BB20280" t="s">
        <v>82593</v>
      </c>
    </row>
    <row r="20281" spans="54:54" x14ac:dyDescent="0.3">
      <c r="BB20281" t="s">
        <v>82594</v>
      </c>
    </row>
    <row r="20282" spans="54:54" x14ac:dyDescent="0.3">
      <c r="BB20282" t="s">
        <v>82595</v>
      </c>
    </row>
    <row r="20283" spans="54:54" x14ac:dyDescent="0.3">
      <c r="BB20283" t="s">
        <v>82596</v>
      </c>
    </row>
    <row r="20284" spans="54:54" x14ac:dyDescent="0.3">
      <c r="BB20284" t="s">
        <v>82597</v>
      </c>
    </row>
    <row r="20285" spans="54:54" x14ac:dyDescent="0.3">
      <c r="BB20285" t="s">
        <v>82598</v>
      </c>
    </row>
    <row r="20286" spans="54:54" x14ac:dyDescent="0.3">
      <c r="BB20286" t="s">
        <v>82599</v>
      </c>
    </row>
    <row r="20287" spans="54:54" x14ac:dyDescent="0.3">
      <c r="BB20287" t="s">
        <v>82600</v>
      </c>
    </row>
    <row r="20288" spans="54:54" x14ac:dyDescent="0.3">
      <c r="BB20288" t="s">
        <v>82601</v>
      </c>
    </row>
    <row r="20289" spans="54:54" x14ac:dyDescent="0.3">
      <c r="BB20289" t="s">
        <v>82602</v>
      </c>
    </row>
    <row r="20290" spans="54:54" x14ac:dyDescent="0.3">
      <c r="BB20290" t="s">
        <v>82603</v>
      </c>
    </row>
    <row r="20291" spans="54:54" x14ac:dyDescent="0.3">
      <c r="BB20291" t="s">
        <v>82604</v>
      </c>
    </row>
    <row r="20292" spans="54:54" x14ac:dyDescent="0.3">
      <c r="BB20292" t="s">
        <v>82605</v>
      </c>
    </row>
    <row r="20293" spans="54:54" x14ac:dyDescent="0.3">
      <c r="BB20293" t="s">
        <v>82606</v>
      </c>
    </row>
    <row r="20294" spans="54:54" x14ac:dyDescent="0.3">
      <c r="BB20294" t="s">
        <v>82607</v>
      </c>
    </row>
    <row r="20295" spans="54:54" x14ac:dyDescent="0.3">
      <c r="BB20295" t="s">
        <v>82608</v>
      </c>
    </row>
    <row r="20296" spans="54:54" x14ac:dyDescent="0.3">
      <c r="BB20296" t="s">
        <v>82609</v>
      </c>
    </row>
    <row r="20297" spans="54:54" x14ac:dyDescent="0.3">
      <c r="BB20297" t="s">
        <v>82610</v>
      </c>
    </row>
    <row r="20298" spans="54:54" x14ac:dyDescent="0.3">
      <c r="BB20298" t="s">
        <v>82611</v>
      </c>
    </row>
    <row r="20299" spans="54:54" x14ac:dyDescent="0.3">
      <c r="BB20299" t="s">
        <v>82612</v>
      </c>
    </row>
    <row r="20300" spans="54:54" x14ac:dyDescent="0.3">
      <c r="BB20300" t="s">
        <v>82613</v>
      </c>
    </row>
    <row r="20301" spans="54:54" x14ac:dyDescent="0.3">
      <c r="BB20301" t="s">
        <v>82614</v>
      </c>
    </row>
    <row r="20302" spans="54:54" x14ac:dyDescent="0.3">
      <c r="BB20302" t="s">
        <v>82615</v>
      </c>
    </row>
    <row r="20303" spans="54:54" x14ac:dyDescent="0.3">
      <c r="BB20303" t="s">
        <v>82616</v>
      </c>
    </row>
    <row r="20304" spans="54:54" x14ac:dyDescent="0.3">
      <c r="BB20304" t="s">
        <v>82617</v>
      </c>
    </row>
    <row r="20305" spans="54:54" x14ac:dyDescent="0.3">
      <c r="BB20305" t="s">
        <v>82618</v>
      </c>
    </row>
    <row r="20306" spans="54:54" x14ac:dyDescent="0.3">
      <c r="BB20306" t="s">
        <v>2068</v>
      </c>
    </row>
    <row r="20307" spans="54:54" x14ac:dyDescent="0.3">
      <c r="BB20307" t="s">
        <v>82619</v>
      </c>
    </row>
    <row r="20308" spans="54:54" x14ac:dyDescent="0.3">
      <c r="BB20308" t="s">
        <v>82620</v>
      </c>
    </row>
    <row r="20309" spans="54:54" x14ac:dyDescent="0.3">
      <c r="BB20309" t="s">
        <v>82621</v>
      </c>
    </row>
    <row r="20310" spans="54:54" x14ac:dyDescent="0.3">
      <c r="BB20310" t="s">
        <v>82622</v>
      </c>
    </row>
    <row r="20311" spans="54:54" x14ac:dyDescent="0.3">
      <c r="BB20311" t="s">
        <v>82623</v>
      </c>
    </row>
    <row r="20312" spans="54:54" x14ac:dyDescent="0.3">
      <c r="BB20312" t="s">
        <v>82624</v>
      </c>
    </row>
    <row r="20313" spans="54:54" x14ac:dyDescent="0.3">
      <c r="BB20313" t="s">
        <v>82625</v>
      </c>
    </row>
    <row r="20314" spans="54:54" x14ac:dyDescent="0.3">
      <c r="BB20314" t="s">
        <v>82626</v>
      </c>
    </row>
    <row r="20315" spans="54:54" x14ac:dyDescent="0.3">
      <c r="BB20315" t="s">
        <v>82627</v>
      </c>
    </row>
    <row r="20316" spans="54:54" x14ac:dyDescent="0.3">
      <c r="BB20316" t="s">
        <v>82628</v>
      </c>
    </row>
    <row r="20317" spans="54:54" x14ac:dyDescent="0.3">
      <c r="BB20317" t="s">
        <v>82629</v>
      </c>
    </row>
    <row r="20318" spans="54:54" x14ac:dyDescent="0.3">
      <c r="BB20318" t="s">
        <v>82630</v>
      </c>
    </row>
    <row r="20319" spans="54:54" x14ac:dyDescent="0.3">
      <c r="BB20319" t="s">
        <v>2069</v>
      </c>
    </row>
    <row r="20320" spans="54:54" x14ac:dyDescent="0.3">
      <c r="BB20320" t="s">
        <v>82631</v>
      </c>
    </row>
    <row r="20321" spans="54:54" x14ac:dyDescent="0.3">
      <c r="BB20321" t="s">
        <v>82632</v>
      </c>
    </row>
    <row r="20322" spans="54:54" x14ac:dyDescent="0.3">
      <c r="BB20322" t="s">
        <v>82633</v>
      </c>
    </row>
    <row r="20323" spans="54:54" x14ac:dyDescent="0.3">
      <c r="BB20323" t="s">
        <v>82634</v>
      </c>
    </row>
    <row r="20324" spans="54:54" x14ac:dyDescent="0.3">
      <c r="BB20324" t="s">
        <v>82635</v>
      </c>
    </row>
    <row r="20325" spans="54:54" x14ac:dyDescent="0.3">
      <c r="BB20325" t="s">
        <v>82636</v>
      </c>
    </row>
    <row r="20326" spans="54:54" x14ac:dyDescent="0.3">
      <c r="BB20326" t="s">
        <v>82637</v>
      </c>
    </row>
    <row r="20327" spans="54:54" x14ac:dyDescent="0.3">
      <c r="BB20327" t="s">
        <v>82638</v>
      </c>
    </row>
    <row r="20328" spans="54:54" x14ac:dyDescent="0.3">
      <c r="BB20328" t="s">
        <v>82639</v>
      </c>
    </row>
    <row r="20329" spans="54:54" x14ac:dyDescent="0.3">
      <c r="BB20329" t="s">
        <v>82640</v>
      </c>
    </row>
    <row r="20330" spans="54:54" x14ac:dyDescent="0.3">
      <c r="BB20330" t="s">
        <v>82641</v>
      </c>
    </row>
    <row r="20331" spans="54:54" x14ac:dyDescent="0.3">
      <c r="BB20331" t="s">
        <v>82642</v>
      </c>
    </row>
    <row r="20332" spans="54:54" x14ac:dyDescent="0.3">
      <c r="BB20332" t="s">
        <v>82643</v>
      </c>
    </row>
    <row r="20333" spans="54:54" x14ac:dyDescent="0.3">
      <c r="BB20333" t="s">
        <v>82644</v>
      </c>
    </row>
    <row r="20334" spans="54:54" x14ac:dyDescent="0.3">
      <c r="BB20334" t="s">
        <v>82645</v>
      </c>
    </row>
    <row r="20335" spans="54:54" x14ac:dyDescent="0.3">
      <c r="BB20335" t="s">
        <v>82646</v>
      </c>
    </row>
    <row r="20336" spans="54:54" x14ac:dyDescent="0.3">
      <c r="BB20336" t="s">
        <v>82647</v>
      </c>
    </row>
    <row r="20337" spans="54:54" x14ac:dyDescent="0.3">
      <c r="BB20337" t="s">
        <v>82648</v>
      </c>
    </row>
    <row r="20338" spans="54:54" x14ac:dyDescent="0.3">
      <c r="BB20338" t="s">
        <v>82649</v>
      </c>
    </row>
    <row r="20339" spans="54:54" x14ac:dyDescent="0.3">
      <c r="BB20339" t="s">
        <v>82650</v>
      </c>
    </row>
    <row r="20340" spans="54:54" x14ac:dyDescent="0.3">
      <c r="BB20340" t="s">
        <v>82651</v>
      </c>
    </row>
    <row r="20341" spans="54:54" x14ac:dyDescent="0.3">
      <c r="BB20341" t="s">
        <v>82652</v>
      </c>
    </row>
    <row r="20342" spans="54:54" x14ac:dyDescent="0.3">
      <c r="BB20342" t="s">
        <v>82653</v>
      </c>
    </row>
    <row r="20343" spans="54:54" x14ac:dyDescent="0.3">
      <c r="BB20343" t="s">
        <v>82654</v>
      </c>
    </row>
    <row r="20344" spans="54:54" x14ac:dyDescent="0.3">
      <c r="BB20344" t="s">
        <v>82655</v>
      </c>
    </row>
    <row r="20345" spans="54:54" x14ac:dyDescent="0.3">
      <c r="BB20345" t="s">
        <v>82656</v>
      </c>
    </row>
    <row r="20346" spans="54:54" x14ac:dyDescent="0.3">
      <c r="BB20346" t="s">
        <v>82657</v>
      </c>
    </row>
    <row r="20347" spans="54:54" x14ac:dyDescent="0.3">
      <c r="BB20347" t="s">
        <v>82658</v>
      </c>
    </row>
    <row r="20348" spans="54:54" x14ac:dyDescent="0.3">
      <c r="BB20348" t="s">
        <v>82659</v>
      </c>
    </row>
    <row r="20349" spans="54:54" x14ac:dyDescent="0.3">
      <c r="BB20349" t="s">
        <v>82660</v>
      </c>
    </row>
    <row r="20350" spans="54:54" x14ac:dyDescent="0.3">
      <c r="BB20350" t="s">
        <v>82661</v>
      </c>
    </row>
    <row r="20351" spans="54:54" x14ac:dyDescent="0.3">
      <c r="BB20351" t="s">
        <v>82662</v>
      </c>
    </row>
    <row r="20352" spans="54:54" x14ac:dyDescent="0.3">
      <c r="BB20352" t="s">
        <v>82663</v>
      </c>
    </row>
    <row r="20353" spans="54:54" x14ac:dyDescent="0.3">
      <c r="BB20353" t="s">
        <v>82664</v>
      </c>
    </row>
    <row r="20354" spans="54:54" x14ac:dyDescent="0.3">
      <c r="BB20354" t="s">
        <v>82665</v>
      </c>
    </row>
    <row r="20355" spans="54:54" x14ac:dyDescent="0.3">
      <c r="BB20355" t="s">
        <v>82666</v>
      </c>
    </row>
    <row r="20356" spans="54:54" x14ac:dyDescent="0.3">
      <c r="BB20356" t="s">
        <v>82667</v>
      </c>
    </row>
    <row r="20357" spans="54:54" x14ac:dyDescent="0.3">
      <c r="BB20357" t="s">
        <v>82668</v>
      </c>
    </row>
    <row r="20358" spans="54:54" x14ac:dyDescent="0.3">
      <c r="BB20358" t="s">
        <v>82669</v>
      </c>
    </row>
    <row r="20359" spans="54:54" x14ac:dyDescent="0.3">
      <c r="BB20359" t="s">
        <v>82670</v>
      </c>
    </row>
    <row r="20360" spans="54:54" x14ac:dyDescent="0.3">
      <c r="BB20360" t="s">
        <v>82671</v>
      </c>
    </row>
    <row r="20361" spans="54:54" x14ac:dyDescent="0.3">
      <c r="BB20361" t="s">
        <v>82672</v>
      </c>
    </row>
    <row r="20362" spans="54:54" x14ac:dyDescent="0.3">
      <c r="BB20362" t="s">
        <v>82673</v>
      </c>
    </row>
    <row r="20363" spans="54:54" x14ac:dyDescent="0.3">
      <c r="BB20363" t="s">
        <v>82674</v>
      </c>
    </row>
    <row r="20364" spans="54:54" x14ac:dyDescent="0.3">
      <c r="BB20364" t="s">
        <v>82675</v>
      </c>
    </row>
    <row r="20365" spans="54:54" x14ac:dyDescent="0.3">
      <c r="BB20365" t="s">
        <v>82676</v>
      </c>
    </row>
    <row r="20366" spans="54:54" x14ac:dyDescent="0.3">
      <c r="BB20366" t="s">
        <v>82677</v>
      </c>
    </row>
    <row r="20367" spans="54:54" x14ac:dyDescent="0.3">
      <c r="BB20367" t="s">
        <v>82678</v>
      </c>
    </row>
    <row r="20368" spans="54:54" x14ac:dyDescent="0.3">
      <c r="BB20368" t="s">
        <v>82679</v>
      </c>
    </row>
    <row r="20369" spans="54:54" x14ac:dyDescent="0.3">
      <c r="BB20369" t="s">
        <v>82680</v>
      </c>
    </row>
    <row r="20370" spans="54:54" x14ac:dyDescent="0.3">
      <c r="BB20370" t="s">
        <v>82681</v>
      </c>
    </row>
    <row r="20371" spans="54:54" x14ac:dyDescent="0.3">
      <c r="BB20371" t="s">
        <v>82682</v>
      </c>
    </row>
    <row r="20372" spans="54:54" x14ac:dyDescent="0.3">
      <c r="BB20372" t="s">
        <v>82683</v>
      </c>
    </row>
    <row r="20373" spans="54:54" x14ac:dyDescent="0.3">
      <c r="BB20373" t="s">
        <v>82684</v>
      </c>
    </row>
    <row r="20374" spans="54:54" x14ac:dyDescent="0.3">
      <c r="BB20374" t="s">
        <v>82685</v>
      </c>
    </row>
    <row r="20375" spans="54:54" x14ac:dyDescent="0.3">
      <c r="BB20375" t="s">
        <v>82686</v>
      </c>
    </row>
    <row r="20376" spans="54:54" x14ac:dyDescent="0.3">
      <c r="BB20376" t="s">
        <v>82687</v>
      </c>
    </row>
    <row r="20377" spans="54:54" x14ac:dyDescent="0.3">
      <c r="BB20377" t="s">
        <v>82688</v>
      </c>
    </row>
    <row r="20378" spans="54:54" x14ac:dyDescent="0.3">
      <c r="BB20378" t="s">
        <v>82689</v>
      </c>
    </row>
    <row r="20379" spans="54:54" x14ac:dyDescent="0.3">
      <c r="BB20379" t="s">
        <v>82690</v>
      </c>
    </row>
    <row r="20380" spans="54:54" x14ac:dyDescent="0.3">
      <c r="BB20380" t="s">
        <v>82691</v>
      </c>
    </row>
    <row r="20381" spans="54:54" x14ac:dyDescent="0.3">
      <c r="BB20381" t="s">
        <v>82692</v>
      </c>
    </row>
    <row r="20382" spans="54:54" x14ac:dyDescent="0.3">
      <c r="BB20382" t="s">
        <v>82693</v>
      </c>
    </row>
    <row r="20383" spans="54:54" x14ac:dyDescent="0.3">
      <c r="BB20383" t="s">
        <v>2071</v>
      </c>
    </row>
    <row r="20384" spans="54:54" x14ac:dyDescent="0.3">
      <c r="BB20384" t="s">
        <v>82694</v>
      </c>
    </row>
    <row r="20385" spans="54:54" x14ac:dyDescent="0.3">
      <c r="BB20385" t="s">
        <v>82695</v>
      </c>
    </row>
    <row r="20386" spans="54:54" x14ac:dyDescent="0.3">
      <c r="BB20386" t="s">
        <v>82696</v>
      </c>
    </row>
    <row r="20387" spans="54:54" x14ac:dyDescent="0.3">
      <c r="BB20387" t="s">
        <v>82697</v>
      </c>
    </row>
    <row r="20388" spans="54:54" x14ac:dyDescent="0.3">
      <c r="BB20388" t="s">
        <v>82698</v>
      </c>
    </row>
    <row r="20389" spans="54:54" x14ac:dyDescent="0.3">
      <c r="BB20389" t="s">
        <v>82699</v>
      </c>
    </row>
    <row r="20390" spans="54:54" x14ac:dyDescent="0.3">
      <c r="BB20390" t="s">
        <v>82700</v>
      </c>
    </row>
    <row r="20391" spans="54:54" x14ac:dyDescent="0.3">
      <c r="BB20391" t="s">
        <v>82701</v>
      </c>
    </row>
    <row r="20392" spans="54:54" x14ac:dyDescent="0.3">
      <c r="BB20392" t="s">
        <v>82702</v>
      </c>
    </row>
    <row r="20393" spans="54:54" x14ac:dyDescent="0.3">
      <c r="BB20393" t="s">
        <v>82703</v>
      </c>
    </row>
    <row r="20394" spans="54:54" x14ac:dyDescent="0.3">
      <c r="BB20394" t="s">
        <v>82704</v>
      </c>
    </row>
    <row r="20395" spans="54:54" x14ac:dyDescent="0.3">
      <c r="BB20395" t="s">
        <v>82705</v>
      </c>
    </row>
    <row r="20396" spans="54:54" x14ac:dyDescent="0.3">
      <c r="BB20396" t="s">
        <v>82706</v>
      </c>
    </row>
    <row r="20397" spans="54:54" x14ac:dyDescent="0.3">
      <c r="BB20397" t="s">
        <v>82707</v>
      </c>
    </row>
    <row r="20398" spans="54:54" x14ac:dyDescent="0.3">
      <c r="BB20398" t="s">
        <v>82708</v>
      </c>
    </row>
    <row r="20399" spans="54:54" x14ac:dyDescent="0.3">
      <c r="BB20399" t="s">
        <v>82709</v>
      </c>
    </row>
    <row r="20400" spans="54:54" x14ac:dyDescent="0.3">
      <c r="BB20400" t="s">
        <v>82710</v>
      </c>
    </row>
    <row r="20401" spans="54:54" x14ac:dyDescent="0.3">
      <c r="BB20401" t="s">
        <v>82711</v>
      </c>
    </row>
    <row r="20402" spans="54:54" x14ac:dyDescent="0.3">
      <c r="BB20402" t="s">
        <v>82712</v>
      </c>
    </row>
    <row r="20403" spans="54:54" x14ac:dyDescent="0.3">
      <c r="BB20403" t="s">
        <v>82713</v>
      </c>
    </row>
    <row r="20404" spans="54:54" x14ac:dyDescent="0.3">
      <c r="BB20404" t="s">
        <v>82714</v>
      </c>
    </row>
    <row r="20405" spans="54:54" x14ac:dyDescent="0.3">
      <c r="BB20405" t="s">
        <v>82715</v>
      </c>
    </row>
    <row r="20406" spans="54:54" x14ac:dyDescent="0.3">
      <c r="BB20406" t="s">
        <v>82716</v>
      </c>
    </row>
    <row r="20407" spans="54:54" x14ac:dyDescent="0.3">
      <c r="BB20407" t="s">
        <v>82717</v>
      </c>
    </row>
    <row r="20408" spans="54:54" x14ac:dyDescent="0.3">
      <c r="BB20408" t="s">
        <v>82718</v>
      </c>
    </row>
    <row r="20409" spans="54:54" x14ac:dyDescent="0.3">
      <c r="BB20409" t="s">
        <v>82719</v>
      </c>
    </row>
    <row r="20410" spans="54:54" x14ac:dyDescent="0.3">
      <c r="BB20410" t="s">
        <v>82720</v>
      </c>
    </row>
    <row r="20411" spans="54:54" x14ac:dyDescent="0.3">
      <c r="BB20411" t="s">
        <v>82721</v>
      </c>
    </row>
    <row r="20412" spans="54:54" x14ac:dyDescent="0.3">
      <c r="BB20412" t="s">
        <v>82722</v>
      </c>
    </row>
    <row r="20413" spans="54:54" x14ac:dyDescent="0.3">
      <c r="BB20413" t="s">
        <v>82723</v>
      </c>
    </row>
    <row r="20414" spans="54:54" x14ac:dyDescent="0.3">
      <c r="BB20414" t="s">
        <v>82724</v>
      </c>
    </row>
    <row r="20415" spans="54:54" x14ac:dyDescent="0.3">
      <c r="BB20415" t="s">
        <v>82725</v>
      </c>
    </row>
    <row r="20416" spans="54:54" x14ac:dyDescent="0.3">
      <c r="BB20416" t="s">
        <v>82726</v>
      </c>
    </row>
    <row r="20417" spans="54:54" x14ac:dyDescent="0.3">
      <c r="BB20417" t="s">
        <v>82727</v>
      </c>
    </row>
    <row r="20418" spans="54:54" x14ac:dyDescent="0.3">
      <c r="BB20418" t="s">
        <v>82728</v>
      </c>
    </row>
    <row r="20419" spans="54:54" x14ac:dyDescent="0.3">
      <c r="BB20419" t="s">
        <v>82729</v>
      </c>
    </row>
    <row r="20420" spans="54:54" x14ac:dyDescent="0.3">
      <c r="BB20420" t="s">
        <v>82730</v>
      </c>
    </row>
    <row r="20421" spans="54:54" x14ac:dyDescent="0.3">
      <c r="BB20421" t="s">
        <v>82731</v>
      </c>
    </row>
    <row r="20422" spans="54:54" x14ac:dyDescent="0.3">
      <c r="BB20422" t="s">
        <v>82732</v>
      </c>
    </row>
    <row r="20423" spans="54:54" x14ac:dyDescent="0.3">
      <c r="BB20423" t="s">
        <v>82733</v>
      </c>
    </row>
    <row r="20424" spans="54:54" x14ac:dyDescent="0.3">
      <c r="BB20424" t="s">
        <v>82734</v>
      </c>
    </row>
    <row r="20425" spans="54:54" x14ac:dyDescent="0.3">
      <c r="BB20425" t="s">
        <v>82735</v>
      </c>
    </row>
    <row r="20426" spans="54:54" x14ac:dyDescent="0.3">
      <c r="BB20426" t="s">
        <v>82736</v>
      </c>
    </row>
    <row r="20427" spans="54:54" x14ac:dyDescent="0.3">
      <c r="BB20427" t="s">
        <v>82737</v>
      </c>
    </row>
    <row r="20428" spans="54:54" x14ac:dyDescent="0.3">
      <c r="BB20428" t="s">
        <v>82738</v>
      </c>
    </row>
    <row r="20429" spans="54:54" x14ac:dyDescent="0.3">
      <c r="BB20429" t="s">
        <v>82739</v>
      </c>
    </row>
    <row r="20430" spans="54:54" x14ac:dyDescent="0.3">
      <c r="BB20430" t="s">
        <v>82740</v>
      </c>
    </row>
    <row r="20431" spans="54:54" x14ac:dyDescent="0.3">
      <c r="BB20431" t="s">
        <v>82741</v>
      </c>
    </row>
    <row r="20432" spans="54:54" x14ac:dyDescent="0.3">
      <c r="BB20432" t="s">
        <v>82742</v>
      </c>
    </row>
    <row r="20433" spans="54:54" x14ac:dyDescent="0.3">
      <c r="BB20433" t="s">
        <v>82743</v>
      </c>
    </row>
    <row r="20434" spans="54:54" x14ac:dyDescent="0.3">
      <c r="BB20434" t="s">
        <v>82744</v>
      </c>
    </row>
    <row r="20435" spans="54:54" x14ac:dyDescent="0.3">
      <c r="BB20435" t="s">
        <v>82745</v>
      </c>
    </row>
    <row r="20436" spans="54:54" x14ac:dyDescent="0.3">
      <c r="BB20436" t="s">
        <v>82746</v>
      </c>
    </row>
    <row r="20437" spans="54:54" x14ac:dyDescent="0.3">
      <c r="BB20437" t="s">
        <v>82747</v>
      </c>
    </row>
    <row r="20438" spans="54:54" x14ac:dyDescent="0.3">
      <c r="BB20438" t="s">
        <v>82748</v>
      </c>
    </row>
    <row r="20439" spans="54:54" x14ac:dyDescent="0.3">
      <c r="BB20439" t="s">
        <v>82749</v>
      </c>
    </row>
    <row r="20440" spans="54:54" x14ac:dyDescent="0.3">
      <c r="BB20440" t="s">
        <v>82750</v>
      </c>
    </row>
    <row r="20441" spans="54:54" x14ac:dyDescent="0.3">
      <c r="BB20441" t="s">
        <v>82751</v>
      </c>
    </row>
    <row r="20442" spans="54:54" x14ac:dyDescent="0.3">
      <c r="BB20442" t="s">
        <v>82752</v>
      </c>
    </row>
    <row r="20443" spans="54:54" x14ac:dyDescent="0.3">
      <c r="BB20443" t="s">
        <v>82753</v>
      </c>
    </row>
    <row r="20444" spans="54:54" x14ac:dyDescent="0.3">
      <c r="BB20444" t="s">
        <v>82754</v>
      </c>
    </row>
    <row r="20445" spans="54:54" x14ac:dyDescent="0.3">
      <c r="BB20445" t="s">
        <v>82755</v>
      </c>
    </row>
    <row r="20446" spans="54:54" x14ac:dyDescent="0.3">
      <c r="BB20446" t="s">
        <v>82756</v>
      </c>
    </row>
    <row r="20447" spans="54:54" x14ac:dyDescent="0.3">
      <c r="BB20447" t="s">
        <v>82757</v>
      </c>
    </row>
    <row r="20448" spans="54:54" x14ac:dyDescent="0.3">
      <c r="BB20448" t="s">
        <v>82758</v>
      </c>
    </row>
    <row r="20449" spans="54:54" x14ac:dyDescent="0.3">
      <c r="BB20449" t="s">
        <v>82759</v>
      </c>
    </row>
    <row r="20450" spans="54:54" x14ac:dyDescent="0.3">
      <c r="BB20450" t="s">
        <v>82760</v>
      </c>
    </row>
    <row r="20451" spans="54:54" x14ac:dyDescent="0.3">
      <c r="BB20451" t="s">
        <v>82761</v>
      </c>
    </row>
    <row r="20452" spans="54:54" x14ac:dyDescent="0.3">
      <c r="BB20452" t="s">
        <v>82762</v>
      </c>
    </row>
    <row r="20453" spans="54:54" x14ac:dyDescent="0.3">
      <c r="BB20453" t="s">
        <v>82763</v>
      </c>
    </row>
    <row r="20454" spans="54:54" x14ac:dyDescent="0.3">
      <c r="BB20454" t="s">
        <v>82764</v>
      </c>
    </row>
    <row r="20455" spans="54:54" x14ac:dyDescent="0.3">
      <c r="BB20455" t="s">
        <v>82765</v>
      </c>
    </row>
    <row r="20456" spans="54:54" x14ac:dyDescent="0.3">
      <c r="BB20456" t="s">
        <v>82766</v>
      </c>
    </row>
    <row r="20457" spans="54:54" x14ac:dyDescent="0.3">
      <c r="BB20457" t="s">
        <v>82767</v>
      </c>
    </row>
    <row r="20458" spans="54:54" x14ac:dyDescent="0.3">
      <c r="BB20458" t="s">
        <v>62163</v>
      </c>
    </row>
    <row r="20459" spans="54:54" x14ac:dyDescent="0.3">
      <c r="BB20459" t="s">
        <v>82768</v>
      </c>
    </row>
    <row r="20460" spans="54:54" x14ac:dyDescent="0.3">
      <c r="BB20460" t="s">
        <v>82769</v>
      </c>
    </row>
    <row r="20461" spans="54:54" x14ac:dyDescent="0.3">
      <c r="BB20461" t="s">
        <v>82770</v>
      </c>
    </row>
    <row r="20462" spans="54:54" x14ac:dyDescent="0.3">
      <c r="BB20462" t="s">
        <v>82771</v>
      </c>
    </row>
    <row r="20463" spans="54:54" x14ac:dyDescent="0.3">
      <c r="BB20463" t="s">
        <v>82772</v>
      </c>
    </row>
    <row r="20464" spans="54:54" x14ac:dyDescent="0.3">
      <c r="BB20464" t="s">
        <v>82773</v>
      </c>
    </row>
    <row r="20465" spans="54:54" x14ac:dyDescent="0.3">
      <c r="BB20465" t="s">
        <v>82774</v>
      </c>
    </row>
    <row r="20466" spans="54:54" x14ac:dyDescent="0.3">
      <c r="BB20466" t="s">
        <v>82775</v>
      </c>
    </row>
    <row r="20467" spans="54:54" x14ac:dyDescent="0.3">
      <c r="BB20467" t="s">
        <v>82776</v>
      </c>
    </row>
    <row r="20468" spans="54:54" x14ac:dyDescent="0.3">
      <c r="BB20468" t="s">
        <v>82777</v>
      </c>
    </row>
    <row r="20469" spans="54:54" x14ac:dyDescent="0.3">
      <c r="BB20469" t="s">
        <v>82778</v>
      </c>
    </row>
    <row r="20470" spans="54:54" x14ac:dyDescent="0.3">
      <c r="BB20470" t="s">
        <v>82779</v>
      </c>
    </row>
    <row r="20471" spans="54:54" x14ac:dyDescent="0.3">
      <c r="BB20471" t="s">
        <v>82780</v>
      </c>
    </row>
    <row r="20472" spans="54:54" x14ac:dyDescent="0.3">
      <c r="BB20472" t="s">
        <v>82781</v>
      </c>
    </row>
    <row r="20473" spans="54:54" x14ac:dyDescent="0.3">
      <c r="BB20473" t="s">
        <v>82782</v>
      </c>
    </row>
    <row r="20474" spans="54:54" x14ac:dyDescent="0.3">
      <c r="BB20474" t="s">
        <v>82783</v>
      </c>
    </row>
    <row r="20475" spans="54:54" x14ac:dyDescent="0.3">
      <c r="BB20475" t="s">
        <v>82784</v>
      </c>
    </row>
    <row r="20476" spans="54:54" x14ac:dyDescent="0.3">
      <c r="BB20476" t="s">
        <v>82785</v>
      </c>
    </row>
    <row r="20477" spans="54:54" x14ac:dyDescent="0.3">
      <c r="BB20477" t="s">
        <v>82786</v>
      </c>
    </row>
    <row r="20478" spans="54:54" x14ac:dyDescent="0.3">
      <c r="BB20478" t="s">
        <v>82787</v>
      </c>
    </row>
    <row r="20479" spans="54:54" x14ac:dyDescent="0.3">
      <c r="BB20479" t="s">
        <v>82788</v>
      </c>
    </row>
    <row r="20480" spans="54:54" x14ac:dyDescent="0.3">
      <c r="BB20480" t="s">
        <v>82789</v>
      </c>
    </row>
    <row r="20481" spans="54:54" x14ac:dyDescent="0.3">
      <c r="BB20481" t="s">
        <v>82790</v>
      </c>
    </row>
    <row r="20482" spans="54:54" x14ac:dyDescent="0.3">
      <c r="BB20482" t="s">
        <v>82791</v>
      </c>
    </row>
    <row r="20483" spans="54:54" x14ac:dyDescent="0.3">
      <c r="BB20483" t="s">
        <v>82792</v>
      </c>
    </row>
    <row r="20484" spans="54:54" x14ac:dyDescent="0.3">
      <c r="BB20484" t="s">
        <v>82793</v>
      </c>
    </row>
    <row r="20485" spans="54:54" x14ac:dyDescent="0.3">
      <c r="BB20485" t="s">
        <v>82794</v>
      </c>
    </row>
    <row r="20486" spans="54:54" x14ac:dyDescent="0.3">
      <c r="BB20486" t="s">
        <v>82795</v>
      </c>
    </row>
    <row r="20487" spans="54:54" x14ac:dyDescent="0.3">
      <c r="BB20487" t="s">
        <v>82796</v>
      </c>
    </row>
    <row r="20488" spans="54:54" x14ac:dyDescent="0.3">
      <c r="BB20488" t="s">
        <v>82797</v>
      </c>
    </row>
    <row r="20489" spans="54:54" x14ac:dyDescent="0.3">
      <c r="BB20489" t="s">
        <v>82798</v>
      </c>
    </row>
    <row r="20490" spans="54:54" x14ac:dyDescent="0.3">
      <c r="BB20490" t="s">
        <v>82799</v>
      </c>
    </row>
    <row r="20491" spans="54:54" x14ac:dyDescent="0.3">
      <c r="BB20491" t="s">
        <v>82800</v>
      </c>
    </row>
    <row r="20492" spans="54:54" x14ac:dyDescent="0.3">
      <c r="BB20492" t="s">
        <v>82801</v>
      </c>
    </row>
    <row r="20493" spans="54:54" x14ac:dyDescent="0.3">
      <c r="BB20493" t="s">
        <v>82802</v>
      </c>
    </row>
    <row r="20494" spans="54:54" x14ac:dyDescent="0.3">
      <c r="BB20494" t="s">
        <v>82803</v>
      </c>
    </row>
    <row r="20495" spans="54:54" x14ac:dyDescent="0.3">
      <c r="BB20495" t="s">
        <v>82804</v>
      </c>
    </row>
    <row r="20496" spans="54:54" x14ac:dyDescent="0.3">
      <c r="BB20496" t="s">
        <v>82805</v>
      </c>
    </row>
    <row r="20497" spans="54:54" x14ac:dyDescent="0.3">
      <c r="BB20497" t="s">
        <v>82806</v>
      </c>
    </row>
    <row r="20498" spans="54:54" x14ac:dyDescent="0.3">
      <c r="BB20498" t="s">
        <v>82807</v>
      </c>
    </row>
    <row r="20499" spans="54:54" x14ac:dyDescent="0.3">
      <c r="BB20499" t="s">
        <v>82808</v>
      </c>
    </row>
    <row r="20500" spans="54:54" x14ac:dyDescent="0.3">
      <c r="BB20500" t="s">
        <v>82809</v>
      </c>
    </row>
    <row r="20501" spans="54:54" x14ac:dyDescent="0.3">
      <c r="BB20501" t="s">
        <v>82810</v>
      </c>
    </row>
    <row r="20502" spans="54:54" x14ac:dyDescent="0.3">
      <c r="BB20502" t="s">
        <v>82811</v>
      </c>
    </row>
    <row r="20503" spans="54:54" x14ac:dyDescent="0.3">
      <c r="BB20503" t="s">
        <v>82812</v>
      </c>
    </row>
    <row r="20504" spans="54:54" x14ac:dyDescent="0.3">
      <c r="BB20504" t="s">
        <v>82813</v>
      </c>
    </row>
    <row r="20505" spans="54:54" x14ac:dyDescent="0.3">
      <c r="BB20505" t="s">
        <v>82814</v>
      </c>
    </row>
    <row r="20506" spans="54:54" x14ac:dyDescent="0.3">
      <c r="BB20506" t="s">
        <v>82815</v>
      </c>
    </row>
    <row r="20507" spans="54:54" x14ac:dyDescent="0.3">
      <c r="BB20507" t="s">
        <v>82816</v>
      </c>
    </row>
    <row r="20508" spans="54:54" x14ac:dyDescent="0.3">
      <c r="BB20508" t="s">
        <v>82817</v>
      </c>
    </row>
    <row r="20509" spans="54:54" x14ac:dyDescent="0.3">
      <c r="BB20509" t="s">
        <v>82818</v>
      </c>
    </row>
    <row r="20510" spans="54:54" x14ac:dyDescent="0.3">
      <c r="BB20510" t="s">
        <v>82819</v>
      </c>
    </row>
    <row r="20511" spans="54:54" x14ac:dyDescent="0.3">
      <c r="BB20511" t="s">
        <v>82820</v>
      </c>
    </row>
    <row r="20512" spans="54:54" x14ac:dyDescent="0.3">
      <c r="BB20512" t="s">
        <v>82821</v>
      </c>
    </row>
    <row r="20513" spans="54:54" x14ac:dyDescent="0.3">
      <c r="BB20513" t="s">
        <v>82822</v>
      </c>
    </row>
    <row r="20514" spans="54:54" x14ac:dyDescent="0.3">
      <c r="BB20514" t="s">
        <v>82823</v>
      </c>
    </row>
    <row r="20515" spans="54:54" x14ac:dyDescent="0.3">
      <c r="BB20515" t="s">
        <v>82824</v>
      </c>
    </row>
    <row r="20516" spans="54:54" x14ac:dyDescent="0.3">
      <c r="BB20516" t="s">
        <v>82825</v>
      </c>
    </row>
    <row r="20517" spans="54:54" x14ac:dyDescent="0.3">
      <c r="BB20517" t="s">
        <v>82826</v>
      </c>
    </row>
    <row r="20518" spans="54:54" x14ac:dyDescent="0.3">
      <c r="BB20518" t="s">
        <v>82827</v>
      </c>
    </row>
    <row r="20519" spans="54:54" x14ac:dyDescent="0.3">
      <c r="BB20519" t="s">
        <v>82828</v>
      </c>
    </row>
    <row r="20520" spans="54:54" x14ac:dyDescent="0.3">
      <c r="BB20520" t="s">
        <v>82829</v>
      </c>
    </row>
    <row r="20521" spans="54:54" x14ac:dyDescent="0.3">
      <c r="BB20521" t="s">
        <v>82830</v>
      </c>
    </row>
    <row r="20522" spans="54:54" x14ac:dyDescent="0.3">
      <c r="BB20522" t="s">
        <v>82831</v>
      </c>
    </row>
    <row r="20523" spans="54:54" x14ac:dyDescent="0.3">
      <c r="BB20523" t="s">
        <v>82832</v>
      </c>
    </row>
    <row r="20524" spans="54:54" x14ac:dyDescent="0.3">
      <c r="BB20524" t="s">
        <v>82833</v>
      </c>
    </row>
    <row r="20525" spans="54:54" x14ac:dyDescent="0.3">
      <c r="BB20525" t="s">
        <v>82834</v>
      </c>
    </row>
    <row r="20526" spans="54:54" x14ac:dyDescent="0.3">
      <c r="BB20526" t="s">
        <v>82835</v>
      </c>
    </row>
    <row r="20527" spans="54:54" x14ac:dyDescent="0.3">
      <c r="BB20527" t="s">
        <v>82836</v>
      </c>
    </row>
    <row r="20528" spans="54:54" x14ac:dyDescent="0.3">
      <c r="BB20528" t="s">
        <v>82837</v>
      </c>
    </row>
    <row r="20529" spans="54:54" x14ac:dyDescent="0.3">
      <c r="BB20529" t="s">
        <v>82838</v>
      </c>
    </row>
    <row r="20530" spans="54:54" x14ac:dyDescent="0.3">
      <c r="BB20530" t="s">
        <v>82839</v>
      </c>
    </row>
    <row r="20531" spans="54:54" x14ac:dyDescent="0.3">
      <c r="BB20531" t="s">
        <v>82840</v>
      </c>
    </row>
    <row r="20532" spans="54:54" x14ac:dyDescent="0.3">
      <c r="BB20532" t="s">
        <v>82841</v>
      </c>
    </row>
    <row r="20533" spans="54:54" x14ac:dyDescent="0.3">
      <c r="BB20533" t="s">
        <v>82842</v>
      </c>
    </row>
    <row r="20534" spans="54:54" x14ac:dyDescent="0.3">
      <c r="BB20534" t="s">
        <v>82843</v>
      </c>
    </row>
    <row r="20535" spans="54:54" x14ac:dyDescent="0.3">
      <c r="BB20535" t="s">
        <v>82844</v>
      </c>
    </row>
    <row r="20536" spans="54:54" x14ac:dyDescent="0.3">
      <c r="BB20536" t="s">
        <v>82845</v>
      </c>
    </row>
    <row r="20537" spans="54:54" x14ac:dyDescent="0.3">
      <c r="BB20537" t="s">
        <v>82846</v>
      </c>
    </row>
    <row r="20538" spans="54:54" x14ac:dyDescent="0.3">
      <c r="BB20538" t="s">
        <v>82847</v>
      </c>
    </row>
    <row r="20539" spans="54:54" x14ac:dyDescent="0.3">
      <c r="BB20539" t="s">
        <v>82848</v>
      </c>
    </row>
    <row r="20540" spans="54:54" x14ac:dyDescent="0.3">
      <c r="BB20540" t="s">
        <v>82849</v>
      </c>
    </row>
    <row r="20541" spans="54:54" x14ac:dyDescent="0.3">
      <c r="BB20541" t="s">
        <v>82850</v>
      </c>
    </row>
    <row r="20542" spans="54:54" x14ac:dyDescent="0.3">
      <c r="BB20542" t="s">
        <v>82851</v>
      </c>
    </row>
    <row r="20543" spans="54:54" x14ac:dyDescent="0.3">
      <c r="BB20543" t="s">
        <v>82852</v>
      </c>
    </row>
    <row r="20544" spans="54:54" x14ac:dyDescent="0.3">
      <c r="BB20544" t="s">
        <v>82853</v>
      </c>
    </row>
    <row r="20545" spans="54:54" x14ac:dyDescent="0.3">
      <c r="BB20545" t="s">
        <v>82854</v>
      </c>
    </row>
    <row r="20546" spans="54:54" x14ac:dyDescent="0.3">
      <c r="BB20546" t="s">
        <v>82855</v>
      </c>
    </row>
    <row r="20547" spans="54:54" x14ac:dyDescent="0.3">
      <c r="BB20547" t="s">
        <v>82856</v>
      </c>
    </row>
    <row r="20548" spans="54:54" x14ac:dyDescent="0.3">
      <c r="BB20548" t="s">
        <v>82857</v>
      </c>
    </row>
    <row r="20549" spans="54:54" x14ac:dyDescent="0.3">
      <c r="BB20549" t="s">
        <v>82858</v>
      </c>
    </row>
    <row r="20550" spans="54:54" x14ac:dyDescent="0.3">
      <c r="BB20550" t="s">
        <v>82859</v>
      </c>
    </row>
    <row r="20551" spans="54:54" x14ac:dyDescent="0.3">
      <c r="BB20551" t="s">
        <v>82860</v>
      </c>
    </row>
    <row r="20552" spans="54:54" x14ac:dyDescent="0.3">
      <c r="BB20552" t="s">
        <v>82861</v>
      </c>
    </row>
    <row r="20553" spans="54:54" x14ac:dyDescent="0.3">
      <c r="BB20553" t="s">
        <v>82862</v>
      </c>
    </row>
    <row r="20554" spans="54:54" x14ac:dyDescent="0.3">
      <c r="BB20554" t="s">
        <v>82863</v>
      </c>
    </row>
    <row r="20555" spans="54:54" x14ac:dyDescent="0.3">
      <c r="BB20555" t="s">
        <v>82864</v>
      </c>
    </row>
    <row r="20556" spans="54:54" x14ac:dyDescent="0.3">
      <c r="BB20556" t="s">
        <v>82865</v>
      </c>
    </row>
    <row r="20557" spans="54:54" x14ac:dyDescent="0.3">
      <c r="BB20557" t="s">
        <v>82866</v>
      </c>
    </row>
    <row r="20558" spans="54:54" x14ac:dyDescent="0.3">
      <c r="BB20558" t="s">
        <v>82867</v>
      </c>
    </row>
    <row r="20559" spans="54:54" x14ac:dyDescent="0.3">
      <c r="BB20559" t="s">
        <v>82868</v>
      </c>
    </row>
    <row r="20560" spans="54:54" x14ac:dyDescent="0.3">
      <c r="BB20560" t="s">
        <v>82869</v>
      </c>
    </row>
    <row r="20561" spans="54:54" x14ac:dyDescent="0.3">
      <c r="BB20561" t="s">
        <v>82870</v>
      </c>
    </row>
    <row r="20562" spans="54:54" x14ac:dyDescent="0.3">
      <c r="BB20562" t="s">
        <v>82871</v>
      </c>
    </row>
    <row r="20563" spans="54:54" x14ac:dyDescent="0.3">
      <c r="BB20563" t="s">
        <v>82872</v>
      </c>
    </row>
    <row r="20564" spans="54:54" x14ac:dyDescent="0.3">
      <c r="BB20564" t="s">
        <v>82873</v>
      </c>
    </row>
    <row r="20565" spans="54:54" x14ac:dyDescent="0.3">
      <c r="BB20565" t="s">
        <v>82874</v>
      </c>
    </row>
    <row r="20566" spans="54:54" x14ac:dyDescent="0.3">
      <c r="BB20566" t="s">
        <v>82875</v>
      </c>
    </row>
    <row r="20567" spans="54:54" x14ac:dyDescent="0.3">
      <c r="BB20567" t="s">
        <v>82876</v>
      </c>
    </row>
    <row r="20568" spans="54:54" x14ac:dyDescent="0.3">
      <c r="BB20568" t="s">
        <v>82877</v>
      </c>
    </row>
    <row r="20569" spans="54:54" x14ac:dyDescent="0.3">
      <c r="BB20569" t="s">
        <v>82878</v>
      </c>
    </row>
    <row r="20570" spans="54:54" x14ac:dyDescent="0.3">
      <c r="BB20570" t="s">
        <v>82879</v>
      </c>
    </row>
    <row r="20571" spans="54:54" x14ac:dyDescent="0.3">
      <c r="BB20571" t="s">
        <v>82880</v>
      </c>
    </row>
    <row r="20572" spans="54:54" x14ac:dyDescent="0.3">
      <c r="BB20572" t="s">
        <v>82881</v>
      </c>
    </row>
    <row r="20573" spans="54:54" x14ac:dyDescent="0.3">
      <c r="BB20573" t="s">
        <v>82882</v>
      </c>
    </row>
    <row r="20574" spans="54:54" x14ac:dyDescent="0.3">
      <c r="BB20574" t="s">
        <v>82883</v>
      </c>
    </row>
    <row r="20575" spans="54:54" x14ac:dyDescent="0.3">
      <c r="BB20575" t="s">
        <v>82884</v>
      </c>
    </row>
    <row r="20576" spans="54:54" x14ac:dyDescent="0.3">
      <c r="BB20576" t="s">
        <v>82885</v>
      </c>
    </row>
    <row r="20577" spans="54:54" x14ac:dyDescent="0.3">
      <c r="BB20577" t="s">
        <v>82886</v>
      </c>
    </row>
    <row r="20578" spans="54:54" x14ac:dyDescent="0.3">
      <c r="BB20578" t="s">
        <v>82887</v>
      </c>
    </row>
    <row r="20579" spans="54:54" x14ac:dyDescent="0.3">
      <c r="BB20579" t="s">
        <v>82888</v>
      </c>
    </row>
    <row r="20580" spans="54:54" x14ac:dyDescent="0.3">
      <c r="BB20580" t="s">
        <v>82889</v>
      </c>
    </row>
    <row r="20581" spans="54:54" x14ac:dyDescent="0.3">
      <c r="BB20581" t="s">
        <v>82890</v>
      </c>
    </row>
    <row r="20582" spans="54:54" x14ac:dyDescent="0.3">
      <c r="BB20582" t="s">
        <v>82891</v>
      </c>
    </row>
    <row r="20583" spans="54:54" x14ac:dyDescent="0.3">
      <c r="BB20583" t="s">
        <v>82892</v>
      </c>
    </row>
    <row r="20584" spans="54:54" x14ac:dyDescent="0.3">
      <c r="BB20584" t="s">
        <v>82893</v>
      </c>
    </row>
    <row r="20585" spans="54:54" x14ac:dyDescent="0.3">
      <c r="BB20585" t="s">
        <v>82894</v>
      </c>
    </row>
    <row r="20586" spans="54:54" x14ac:dyDescent="0.3">
      <c r="BB20586" t="s">
        <v>82895</v>
      </c>
    </row>
    <row r="20587" spans="54:54" x14ac:dyDescent="0.3">
      <c r="BB20587" t="s">
        <v>82896</v>
      </c>
    </row>
    <row r="20588" spans="54:54" x14ac:dyDescent="0.3">
      <c r="BB20588" t="s">
        <v>82897</v>
      </c>
    </row>
    <row r="20589" spans="54:54" x14ac:dyDescent="0.3">
      <c r="BB20589" t="s">
        <v>82898</v>
      </c>
    </row>
    <row r="20590" spans="54:54" x14ac:dyDescent="0.3">
      <c r="BB20590" t="s">
        <v>82899</v>
      </c>
    </row>
    <row r="20591" spans="54:54" x14ac:dyDescent="0.3">
      <c r="BB20591" t="s">
        <v>82900</v>
      </c>
    </row>
    <row r="20592" spans="54:54" x14ac:dyDescent="0.3">
      <c r="BB20592" t="s">
        <v>82901</v>
      </c>
    </row>
    <row r="20593" spans="54:54" x14ac:dyDescent="0.3">
      <c r="BB20593" t="s">
        <v>82902</v>
      </c>
    </row>
    <row r="20594" spans="54:54" x14ac:dyDescent="0.3">
      <c r="BB20594" t="s">
        <v>82903</v>
      </c>
    </row>
    <row r="20595" spans="54:54" x14ac:dyDescent="0.3">
      <c r="BB20595" t="s">
        <v>82904</v>
      </c>
    </row>
    <row r="20596" spans="54:54" x14ac:dyDescent="0.3">
      <c r="BB20596" t="s">
        <v>82905</v>
      </c>
    </row>
    <row r="20597" spans="54:54" x14ac:dyDescent="0.3">
      <c r="BB20597" t="s">
        <v>82906</v>
      </c>
    </row>
    <row r="20598" spans="54:54" x14ac:dyDescent="0.3">
      <c r="BB20598" t="s">
        <v>82907</v>
      </c>
    </row>
    <row r="20599" spans="54:54" x14ac:dyDescent="0.3">
      <c r="BB20599" t="s">
        <v>82908</v>
      </c>
    </row>
    <row r="20600" spans="54:54" x14ac:dyDescent="0.3">
      <c r="BB20600" t="s">
        <v>82909</v>
      </c>
    </row>
    <row r="20601" spans="54:54" x14ac:dyDescent="0.3">
      <c r="BB20601" t="s">
        <v>82910</v>
      </c>
    </row>
    <row r="20602" spans="54:54" x14ac:dyDescent="0.3">
      <c r="BB20602" t="s">
        <v>82911</v>
      </c>
    </row>
    <row r="20603" spans="54:54" x14ac:dyDescent="0.3">
      <c r="BB20603" t="s">
        <v>82912</v>
      </c>
    </row>
    <row r="20604" spans="54:54" x14ac:dyDescent="0.3">
      <c r="BB20604" t="s">
        <v>82913</v>
      </c>
    </row>
    <row r="20605" spans="54:54" x14ac:dyDescent="0.3">
      <c r="BB20605" t="s">
        <v>53969</v>
      </c>
    </row>
    <row r="20606" spans="54:54" x14ac:dyDescent="0.3">
      <c r="BB20606" t="s">
        <v>82914</v>
      </c>
    </row>
    <row r="20607" spans="54:54" x14ac:dyDescent="0.3">
      <c r="BB20607" t="s">
        <v>82915</v>
      </c>
    </row>
    <row r="20608" spans="54:54" x14ac:dyDescent="0.3">
      <c r="BB20608" t="s">
        <v>82916</v>
      </c>
    </row>
    <row r="20609" spans="54:54" x14ac:dyDescent="0.3">
      <c r="BB20609" t="s">
        <v>82917</v>
      </c>
    </row>
    <row r="20610" spans="54:54" x14ac:dyDescent="0.3">
      <c r="BB20610" t="s">
        <v>82918</v>
      </c>
    </row>
    <row r="20611" spans="54:54" x14ac:dyDescent="0.3">
      <c r="BB20611" t="s">
        <v>82919</v>
      </c>
    </row>
    <row r="20612" spans="54:54" x14ac:dyDescent="0.3">
      <c r="BB20612" t="s">
        <v>82920</v>
      </c>
    </row>
    <row r="20613" spans="54:54" x14ac:dyDescent="0.3">
      <c r="BB20613" t="s">
        <v>82921</v>
      </c>
    </row>
    <row r="20614" spans="54:54" x14ac:dyDescent="0.3">
      <c r="BB20614" t="s">
        <v>82922</v>
      </c>
    </row>
    <row r="20615" spans="54:54" x14ac:dyDescent="0.3">
      <c r="BB20615" t="s">
        <v>82923</v>
      </c>
    </row>
    <row r="20616" spans="54:54" x14ac:dyDescent="0.3">
      <c r="BB20616" t="s">
        <v>82924</v>
      </c>
    </row>
    <row r="20617" spans="54:54" x14ac:dyDescent="0.3">
      <c r="BB20617" t="s">
        <v>82925</v>
      </c>
    </row>
    <row r="20618" spans="54:54" x14ac:dyDescent="0.3">
      <c r="BB20618" t="s">
        <v>82926</v>
      </c>
    </row>
    <row r="20619" spans="54:54" x14ac:dyDescent="0.3">
      <c r="BB20619" t="s">
        <v>82927</v>
      </c>
    </row>
    <row r="20620" spans="54:54" x14ac:dyDescent="0.3">
      <c r="BB20620" t="s">
        <v>82928</v>
      </c>
    </row>
    <row r="20621" spans="54:54" x14ac:dyDescent="0.3">
      <c r="BB20621" t="s">
        <v>82929</v>
      </c>
    </row>
    <row r="20622" spans="54:54" x14ac:dyDescent="0.3">
      <c r="BB20622" t="s">
        <v>82930</v>
      </c>
    </row>
    <row r="20623" spans="54:54" x14ac:dyDescent="0.3">
      <c r="BB20623" t="s">
        <v>82931</v>
      </c>
    </row>
    <row r="20624" spans="54:54" x14ac:dyDescent="0.3">
      <c r="BB20624" t="s">
        <v>82932</v>
      </c>
    </row>
    <row r="20625" spans="54:54" x14ac:dyDescent="0.3">
      <c r="BB20625" t="s">
        <v>82933</v>
      </c>
    </row>
    <row r="20626" spans="54:54" x14ac:dyDescent="0.3">
      <c r="BB20626" t="s">
        <v>82934</v>
      </c>
    </row>
    <row r="20627" spans="54:54" x14ac:dyDescent="0.3">
      <c r="BB20627" t="s">
        <v>82935</v>
      </c>
    </row>
    <row r="20628" spans="54:54" x14ac:dyDescent="0.3">
      <c r="BB20628" t="s">
        <v>82936</v>
      </c>
    </row>
    <row r="20629" spans="54:54" x14ac:dyDescent="0.3">
      <c r="BB20629" t="s">
        <v>82937</v>
      </c>
    </row>
    <row r="20630" spans="54:54" x14ac:dyDescent="0.3">
      <c r="BB20630" t="s">
        <v>82938</v>
      </c>
    </row>
    <row r="20631" spans="54:54" x14ac:dyDescent="0.3">
      <c r="BB20631" t="s">
        <v>82939</v>
      </c>
    </row>
    <row r="20632" spans="54:54" x14ac:dyDescent="0.3">
      <c r="BB20632" t="s">
        <v>62827</v>
      </c>
    </row>
    <row r="20633" spans="54:54" x14ac:dyDescent="0.3">
      <c r="BB20633" t="s">
        <v>82940</v>
      </c>
    </row>
    <row r="20634" spans="54:54" x14ac:dyDescent="0.3">
      <c r="BB20634" t="s">
        <v>82941</v>
      </c>
    </row>
    <row r="20635" spans="54:54" x14ac:dyDescent="0.3">
      <c r="BB20635" t="s">
        <v>82942</v>
      </c>
    </row>
    <row r="20636" spans="54:54" x14ac:dyDescent="0.3">
      <c r="BB20636" t="s">
        <v>82943</v>
      </c>
    </row>
    <row r="20637" spans="54:54" x14ac:dyDescent="0.3">
      <c r="BB20637" t="s">
        <v>82944</v>
      </c>
    </row>
    <row r="20638" spans="54:54" x14ac:dyDescent="0.3">
      <c r="BB20638" t="s">
        <v>82945</v>
      </c>
    </row>
    <row r="20639" spans="54:54" x14ac:dyDescent="0.3">
      <c r="BB20639" t="s">
        <v>82946</v>
      </c>
    </row>
    <row r="20640" spans="54:54" x14ac:dyDescent="0.3">
      <c r="BB20640" t="s">
        <v>82947</v>
      </c>
    </row>
    <row r="20641" spans="54:54" x14ac:dyDescent="0.3">
      <c r="BB20641" t="s">
        <v>82948</v>
      </c>
    </row>
    <row r="20642" spans="54:54" x14ac:dyDescent="0.3">
      <c r="BB20642" t="s">
        <v>82949</v>
      </c>
    </row>
    <row r="20643" spans="54:54" x14ac:dyDescent="0.3">
      <c r="BB20643" t="s">
        <v>82950</v>
      </c>
    </row>
    <row r="20644" spans="54:54" x14ac:dyDescent="0.3">
      <c r="BB20644" t="s">
        <v>82951</v>
      </c>
    </row>
    <row r="20645" spans="54:54" x14ac:dyDescent="0.3">
      <c r="BB20645" t="s">
        <v>82952</v>
      </c>
    </row>
    <row r="20646" spans="54:54" x14ac:dyDescent="0.3">
      <c r="BB20646" t="s">
        <v>82953</v>
      </c>
    </row>
    <row r="20647" spans="54:54" x14ac:dyDescent="0.3">
      <c r="BB20647" t="s">
        <v>82954</v>
      </c>
    </row>
    <row r="20648" spans="54:54" x14ac:dyDescent="0.3">
      <c r="BB20648" t="s">
        <v>82955</v>
      </c>
    </row>
    <row r="20649" spans="54:54" x14ac:dyDescent="0.3">
      <c r="BB20649" t="s">
        <v>82956</v>
      </c>
    </row>
    <row r="20650" spans="54:54" x14ac:dyDescent="0.3">
      <c r="BB20650" t="s">
        <v>82957</v>
      </c>
    </row>
    <row r="20651" spans="54:54" x14ac:dyDescent="0.3">
      <c r="BB20651" t="s">
        <v>82958</v>
      </c>
    </row>
    <row r="20652" spans="54:54" x14ac:dyDescent="0.3">
      <c r="BB20652" t="s">
        <v>82959</v>
      </c>
    </row>
    <row r="20653" spans="54:54" x14ac:dyDescent="0.3">
      <c r="BB20653" t="s">
        <v>82960</v>
      </c>
    </row>
    <row r="20654" spans="54:54" x14ac:dyDescent="0.3">
      <c r="BB20654" t="s">
        <v>82961</v>
      </c>
    </row>
    <row r="20655" spans="54:54" x14ac:dyDescent="0.3">
      <c r="BB20655" t="s">
        <v>82962</v>
      </c>
    </row>
    <row r="20656" spans="54:54" x14ac:dyDescent="0.3">
      <c r="BB20656" t="s">
        <v>82963</v>
      </c>
    </row>
    <row r="20657" spans="54:54" x14ac:dyDescent="0.3">
      <c r="BB20657" t="s">
        <v>82964</v>
      </c>
    </row>
    <row r="20658" spans="54:54" x14ac:dyDescent="0.3">
      <c r="BB20658" t="s">
        <v>82965</v>
      </c>
    </row>
    <row r="20659" spans="54:54" x14ac:dyDescent="0.3">
      <c r="BB20659" t="s">
        <v>82966</v>
      </c>
    </row>
    <row r="20660" spans="54:54" x14ac:dyDescent="0.3">
      <c r="BB20660" t="s">
        <v>82967</v>
      </c>
    </row>
    <row r="20661" spans="54:54" x14ac:dyDescent="0.3">
      <c r="BB20661" t="s">
        <v>82968</v>
      </c>
    </row>
    <row r="20662" spans="54:54" x14ac:dyDescent="0.3">
      <c r="BB20662" t="s">
        <v>82969</v>
      </c>
    </row>
    <row r="20663" spans="54:54" x14ac:dyDescent="0.3">
      <c r="BB20663" t="s">
        <v>82970</v>
      </c>
    </row>
    <row r="20664" spans="54:54" x14ac:dyDescent="0.3">
      <c r="BB20664" t="s">
        <v>82971</v>
      </c>
    </row>
    <row r="20665" spans="54:54" x14ac:dyDescent="0.3">
      <c r="BB20665" t="s">
        <v>82972</v>
      </c>
    </row>
    <row r="20666" spans="54:54" x14ac:dyDescent="0.3">
      <c r="BB20666" t="s">
        <v>82973</v>
      </c>
    </row>
    <row r="20667" spans="54:54" x14ac:dyDescent="0.3">
      <c r="BB20667" t="s">
        <v>82974</v>
      </c>
    </row>
    <row r="20668" spans="54:54" x14ac:dyDescent="0.3">
      <c r="BB20668" t="s">
        <v>82975</v>
      </c>
    </row>
    <row r="20669" spans="54:54" x14ac:dyDescent="0.3">
      <c r="BB20669" t="s">
        <v>82976</v>
      </c>
    </row>
    <row r="20670" spans="54:54" x14ac:dyDescent="0.3">
      <c r="BB20670" t="s">
        <v>82977</v>
      </c>
    </row>
    <row r="20671" spans="54:54" x14ac:dyDescent="0.3">
      <c r="BB20671" t="s">
        <v>82978</v>
      </c>
    </row>
    <row r="20672" spans="54:54" x14ac:dyDescent="0.3">
      <c r="BB20672" t="s">
        <v>82979</v>
      </c>
    </row>
    <row r="20673" spans="54:54" x14ac:dyDescent="0.3">
      <c r="BB20673" t="s">
        <v>82980</v>
      </c>
    </row>
    <row r="20674" spans="54:54" x14ac:dyDescent="0.3">
      <c r="BB20674" t="s">
        <v>82981</v>
      </c>
    </row>
    <row r="20675" spans="54:54" x14ac:dyDescent="0.3">
      <c r="BB20675" t="s">
        <v>82982</v>
      </c>
    </row>
    <row r="20676" spans="54:54" x14ac:dyDescent="0.3">
      <c r="BB20676" t="s">
        <v>82983</v>
      </c>
    </row>
    <row r="20677" spans="54:54" x14ac:dyDescent="0.3">
      <c r="BB20677" t="s">
        <v>82984</v>
      </c>
    </row>
    <row r="20678" spans="54:54" x14ac:dyDescent="0.3">
      <c r="BB20678" t="s">
        <v>82985</v>
      </c>
    </row>
    <row r="20679" spans="54:54" x14ac:dyDescent="0.3">
      <c r="BB20679" t="s">
        <v>82986</v>
      </c>
    </row>
    <row r="20680" spans="54:54" x14ac:dyDescent="0.3">
      <c r="BB20680" t="s">
        <v>82987</v>
      </c>
    </row>
    <row r="20681" spans="54:54" x14ac:dyDescent="0.3">
      <c r="BB20681" t="s">
        <v>82988</v>
      </c>
    </row>
    <row r="20682" spans="54:54" x14ac:dyDescent="0.3">
      <c r="BB20682" t="s">
        <v>82989</v>
      </c>
    </row>
    <row r="20683" spans="54:54" x14ac:dyDescent="0.3">
      <c r="BB20683" t="s">
        <v>82990</v>
      </c>
    </row>
    <row r="20684" spans="54:54" x14ac:dyDescent="0.3">
      <c r="BB20684" t="s">
        <v>82991</v>
      </c>
    </row>
    <row r="20685" spans="54:54" x14ac:dyDescent="0.3">
      <c r="BB20685" t="s">
        <v>82992</v>
      </c>
    </row>
    <row r="20686" spans="54:54" x14ac:dyDescent="0.3">
      <c r="BB20686" t="s">
        <v>82993</v>
      </c>
    </row>
    <row r="20687" spans="54:54" x14ac:dyDescent="0.3">
      <c r="BB20687" t="s">
        <v>82994</v>
      </c>
    </row>
    <row r="20688" spans="54:54" x14ac:dyDescent="0.3">
      <c r="BB20688" t="s">
        <v>82995</v>
      </c>
    </row>
    <row r="20689" spans="54:54" x14ac:dyDescent="0.3">
      <c r="BB20689" t="s">
        <v>82996</v>
      </c>
    </row>
    <row r="20690" spans="54:54" x14ac:dyDescent="0.3">
      <c r="BB20690" t="s">
        <v>82997</v>
      </c>
    </row>
    <row r="20691" spans="54:54" x14ac:dyDescent="0.3">
      <c r="BB20691" t="s">
        <v>82998</v>
      </c>
    </row>
    <row r="20692" spans="54:54" x14ac:dyDescent="0.3">
      <c r="BB20692" t="s">
        <v>82999</v>
      </c>
    </row>
    <row r="20693" spans="54:54" x14ac:dyDescent="0.3">
      <c r="BB20693" t="s">
        <v>83000</v>
      </c>
    </row>
    <row r="20694" spans="54:54" x14ac:dyDescent="0.3">
      <c r="BB20694" t="s">
        <v>83001</v>
      </c>
    </row>
    <row r="20695" spans="54:54" x14ac:dyDescent="0.3">
      <c r="BB20695" t="s">
        <v>83002</v>
      </c>
    </row>
    <row r="20696" spans="54:54" x14ac:dyDescent="0.3">
      <c r="BB20696" t="s">
        <v>83003</v>
      </c>
    </row>
    <row r="20697" spans="54:54" x14ac:dyDescent="0.3">
      <c r="BB20697" t="s">
        <v>83004</v>
      </c>
    </row>
    <row r="20698" spans="54:54" x14ac:dyDescent="0.3">
      <c r="BB20698" t="s">
        <v>83005</v>
      </c>
    </row>
    <row r="20699" spans="54:54" x14ac:dyDescent="0.3">
      <c r="BB20699" t="s">
        <v>83006</v>
      </c>
    </row>
    <row r="20700" spans="54:54" x14ac:dyDescent="0.3">
      <c r="BB20700" t="s">
        <v>83007</v>
      </c>
    </row>
    <row r="20701" spans="54:54" x14ac:dyDescent="0.3">
      <c r="BB20701" t="s">
        <v>83008</v>
      </c>
    </row>
    <row r="20702" spans="54:54" x14ac:dyDescent="0.3">
      <c r="BB20702" t="s">
        <v>83009</v>
      </c>
    </row>
    <row r="20703" spans="54:54" x14ac:dyDescent="0.3">
      <c r="BB20703" t="s">
        <v>83010</v>
      </c>
    </row>
    <row r="20704" spans="54:54" x14ac:dyDescent="0.3">
      <c r="BB20704" t="s">
        <v>83011</v>
      </c>
    </row>
    <row r="20705" spans="54:54" x14ac:dyDescent="0.3">
      <c r="BB20705" t="s">
        <v>83012</v>
      </c>
    </row>
    <row r="20706" spans="54:54" x14ac:dyDescent="0.3">
      <c r="BB20706" t="s">
        <v>83013</v>
      </c>
    </row>
    <row r="20707" spans="54:54" x14ac:dyDescent="0.3">
      <c r="BB20707" t="s">
        <v>83014</v>
      </c>
    </row>
    <row r="20708" spans="54:54" x14ac:dyDescent="0.3">
      <c r="BB20708" t="s">
        <v>83015</v>
      </c>
    </row>
    <row r="20709" spans="54:54" x14ac:dyDescent="0.3">
      <c r="BB20709" t="s">
        <v>83016</v>
      </c>
    </row>
    <row r="20710" spans="54:54" x14ac:dyDescent="0.3">
      <c r="BB20710" t="s">
        <v>83017</v>
      </c>
    </row>
    <row r="20711" spans="54:54" x14ac:dyDescent="0.3">
      <c r="BB20711" t="s">
        <v>83018</v>
      </c>
    </row>
    <row r="20712" spans="54:54" x14ac:dyDescent="0.3">
      <c r="BB20712" t="s">
        <v>83019</v>
      </c>
    </row>
    <row r="20713" spans="54:54" x14ac:dyDescent="0.3">
      <c r="BB20713" t="s">
        <v>83020</v>
      </c>
    </row>
    <row r="20714" spans="54:54" x14ac:dyDescent="0.3">
      <c r="BB20714" t="s">
        <v>83021</v>
      </c>
    </row>
    <row r="20715" spans="54:54" x14ac:dyDescent="0.3">
      <c r="BB20715" t="s">
        <v>83022</v>
      </c>
    </row>
    <row r="20716" spans="54:54" x14ac:dyDescent="0.3">
      <c r="BB20716" t="s">
        <v>83023</v>
      </c>
    </row>
    <row r="20717" spans="54:54" x14ac:dyDescent="0.3">
      <c r="BB20717" t="s">
        <v>83024</v>
      </c>
    </row>
    <row r="20718" spans="54:54" x14ac:dyDescent="0.3">
      <c r="BB20718" t="s">
        <v>83025</v>
      </c>
    </row>
    <row r="20719" spans="54:54" x14ac:dyDescent="0.3">
      <c r="BB20719" t="s">
        <v>83026</v>
      </c>
    </row>
    <row r="20720" spans="54:54" x14ac:dyDescent="0.3">
      <c r="BB20720" t="s">
        <v>83027</v>
      </c>
    </row>
    <row r="20721" spans="54:54" x14ac:dyDescent="0.3">
      <c r="BB20721" t="s">
        <v>83028</v>
      </c>
    </row>
    <row r="20722" spans="54:54" x14ac:dyDescent="0.3">
      <c r="BB20722" t="s">
        <v>83029</v>
      </c>
    </row>
    <row r="20723" spans="54:54" x14ac:dyDescent="0.3">
      <c r="BB20723" t="s">
        <v>83030</v>
      </c>
    </row>
    <row r="20724" spans="54:54" x14ac:dyDescent="0.3">
      <c r="BB20724" t="s">
        <v>83031</v>
      </c>
    </row>
    <row r="20725" spans="54:54" x14ac:dyDescent="0.3">
      <c r="BB20725" t="s">
        <v>83032</v>
      </c>
    </row>
    <row r="20726" spans="54:54" x14ac:dyDescent="0.3">
      <c r="BB20726" t="s">
        <v>83033</v>
      </c>
    </row>
    <row r="20727" spans="54:54" x14ac:dyDescent="0.3">
      <c r="BB20727" t="s">
        <v>83034</v>
      </c>
    </row>
    <row r="20728" spans="54:54" x14ac:dyDescent="0.3">
      <c r="BB20728" t="s">
        <v>83035</v>
      </c>
    </row>
    <row r="20729" spans="54:54" x14ac:dyDescent="0.3">
      <c r="BB20729" t="s">
        <v>83036</v>
      </c>
    </row>
    <row r="20730" spans="54:54" x14ac:dyDescent="0.3">
      <c r="BB20730" t="s">
        <v>83037</v>
      </c>
    </row>
    <row r="20731" spans="54:54" x14ac:dyDescent="0.3">
      <c r="BB20731" t="s">
        <v>83038</v>
      </c>
    </row>
    <row r="20732" spans="54:54" x14ac:dyDescent="0.3">
      <c r="BB20732" t="s">
        <v>83039</v>
      </c>
    </row>
    <row r="20733" spans="54:54" x14ac:dyDescent="0.3">
      <c r="BB20733" t="s">
        <v>83040</v>
      </c>
    </row>
    <row r="20734" spans="54:54" x14ac:dyDescent="0.3">
      <c r="BB20734" t="s">
        <v>83041</v>
      </c>
    </row>
    <row r="20735" spans="54:54" x14ac:dyDescent="0.3">
      <c r="BB20735" t="s">
        <v>83042</v>
      </c>
    </row>
    <row r="20736" spans="54:54" x14ac:dyDescent="0.3">
      <c r="BB20736" t="s">
        <v>83043</v>
      </c>
    </row>
    <row r="20737" spans="54:54" x14ac:dyDescent="0.3">
      <c r="BB20737" t="s">
        <v>83044</v>
      </c>
    </row>
    <row r="20738" spans="54:54" x14ac:dyDescent="0.3">
      <c r="BB20738" t="s">
        <v>83045</v>
      </c>
    </row>
    <row r="20739" spans="54:54" x14ac:dyDescent="0.3">
      <c r="BB20739" t="s">
        <v>83046</v>
      </c>
    </row>
    <row r="20740" spans="54:54" x14ac:dyDescent="0.3">
      <c r="BB20740" t="s">
        <v>83047</v>
      </c>
    </row>
    <row r="20741" spans="54:54" x14ac:dyDescent="0.3">
      <c r="BB20741" t="s">
        <v>83048</v>
      </c>
    </row>
    <row r="20742" spans="54:54" x14ac:dyDescent="0.3">
      <c r="BB20742" t="s">
        <v>83049</v>
      </c>
    </row>
    <row r="20743" spans="54:54" x14ac:dyDescent="0.3">
      <c r="BB20743" t="s">
        <v>83050</v>
      </c>
    </row>
    <row r="20744" spans="54:54" x14ac:dyDescent="0.3">
      <c r="BB20744" t="s">
        <v>83051</v>
      </c>
    </row>
    <row r="20745" spans="54:54" x14ac:dyDescent="0.3">
      <c r="BB20745" t="s">
        <v>83052</v>
      </c>
    </row>
    <row r="20746" spans="54:54" x14ac:dyDescent="0.3">
      <c r="BB20746" t="s">
        <v>83053</v>
      </c>
    </row>
    <row r="20747" spans="54:54" x14ac:dyDescent="0.3">
      <c r="BB20747" t="s">
        <v>83054</v>
      </c>
    </row>
    <row r="20748" spans="54:54" x14ac:dyDescent="0.3">
      <c r="BB20748" t="s">
        <v>83055</v>
      </c>
    </row>
    <row r="20749" spans="54:54" x14ac:dyDescent="0.3">
      <c r="BB20749" t="s">
        <v>83056</v>
      </c>
    </row>
    <row r="20750" spans="54:54" x14ac:dyDescent="0.3">
      <c r="BB20750" t="s">
        <v>83057</v>
      </c>
    </row>
    <row r="20751" spans="54:54" x14ac:dyDescent="0.3">
      <c r="BB20751" t="s">
        <v>83058</v>
      </c>
    </row>
    <row r="20752" spans="54:54" x14ac:dyDescent="0.3">
      <c r="BB20752" t="s">
        <v>83059</v>
      </c>
    </row>
    <row r="20753" spans="54:54" x14ac:dyDescent="0.3">
      <c r="BB20753" t="s">
        <v>83060</v>
      </c>
    </row>
    <row r="20754" spans="54:54" x14ac:dyDescent="0.3">
      <c r="BB20754" t="s">
        <v>83061</v>
      </c>
    </row>
    <row r="20755" spans="54:54" x14ac:dyDescent="0.3">
      <c r="BB20755" t="s">
        <v>83062</v>
      </c>
    </row>
    <row r="20756" spans="54:54" x14ac:dyDescent="0.3">
      <c r="BB20756" t="s">
        <v>83063</v>
      </c>
    </row>
    <row r="20757" spans="54:54" x14ac:dyDescent="0.3">
      <c r="BB20757" t="s">
        <v>83064</v>
      </c>
    </row>
    <row r="20758" spans="54:54" x14ac:dyDescent="0.3">
      <c r="BB20758" t="s">
        <v>83065</v>
      </c>
    </row>
    <row r="20759" spans="54:54" x14ac:dyDescent="0.3">
      <c r="BB20759" t="s">
        <v>83066</v>
      </c>
    </row>
    <row r="20760" spans="54:54" x14ac:dyDescent="0.3">
      <c r="BB20760" t="s">
        <v>83067</v>
      </c>
    </row>
    <row r="20761" spans="54:54" x14ac:dyDescent="0.3">
      <c r="BB20761" t="s">
        <v>83068</v>
      </c>
    </row>
    <row r="20762" spans="54:54" x14ac:dyDescent="0.3">
      <c r="BB20762" t="s">
        <v>83069</v>
      </c>
    </row>
    <row r="20763" spans="54:54" x14ac:dyDescent="0.3">
      <c r="BB20763" t="s">
        <v>83070</v>
      </c>
    </row>
    <row r="20764" spans="54:54" x14ac:dyDescent="0.3">
      <c r="BB20764" t="s">
        <v>83071</v>
      </c>
    </row>
    <row r="20765" spans="54:54" x14ac:dyDescent="0.3">
      <c r="BB20765" t="s">
        <v>83072</v>
      </c>
    </row>
    <row r="20766" spans="54:54" x14ac:dyDescent="0.3">
      <c r="BB20766" t="s">
        <v>83073</v>
      </c>
    </row>
    <row r="20767" spans="54:54" x14ac:dyDescent="0.3">
      <c r="BB20767" t="s">
        <v>83074</v>
      </c>
    </row>
    <row r="20768" spans="54:54" x14ac:dyDescent="0.3">
      <c r="BB20768" t="s">
        <v>83075</v>
      </c>
    </row>
    <row r="20769" spans="54:54" x14ac:dyDescent="0.3">
      <c r="BB20769" t="s">
        <v>83076</v>
      </c>
    </row>
    <row r="20770" spans="54:54" x14ac:dyDescent="0.3">
      <c r="BB20770" t="s">
        <v>83077</v>
      </c>
    </row>
    <row r="20771" spans="54:54" x14ac:dyDescent="0.3">
      <c r="BB20771" t="s">
        <v>83078</v>
      </c>
    </row>
    <row r="20772" spans="54:54" x14ac:dyDescent="0.3">
      <c r="BB20772" t="s">
        <v>83079</v>
      </c>
    </row>
    <row r="20773" spans="54:54" x14ac:dyDescent="0.3">
      <c r="BB20773" t="s">
        <v>83080</v>
      </c>
    </row>
    <row r="20774" spans="54:54" x14ac:dyDescent="0.3">
      <c r="BB20774" t="s">
        <v>83081</v>
      </c>
    </row>
    <row r="20775" spans="54:54" x14ac:dyDescent="0.3">
      <c r="BB20775" t="s">
        <v>83082</v>
      </c>
    </row>
    <row r="20776" spans="54:54" x14ac:dyDescent="0.3">
      <c r="BB20776" t="s">
        <v>83083</v>
      </c>
    </row>
    <row r="20777" spans="54:54" x14ac:dyDescent="0.3">
      <c r="BB20777" t="s">
        <v>83084</v>
      </c>
    </row>
    <row r="20778" spans="54:54" x14ac:dyDescent="0.3">
      <c r="BB20778" t="s">
        <v>83085</v>
      </c>
    </row>
    <row r="20779" spans="54:54" x14ac:dyDescent="0.3">
      <c r="BB20779" t="s">
        <v>83086</v>
      </c>
    </row>
    <row r="20780" spans="54:54" x14ac:dyDescent="0.3">
      <c r="BB20780" t="s">
        <v>83087</v>
      </c>
    </row>
    <row r="20781" spans="54:54" x14ac:dyDescent="0.3">
      <c r="BB20781" t="s">
        <v>83088</v>
      </c>
    </row>
    <row r="20782" spans="54:54" x14ac:dyDescent="0.3">
      <c r="BB20782" t="s">
        <v>83089</v>
      </c>
    </row>
    <row r="20783" spans="54:54" x14ac:dyDescent="0.3">
      <c r="BB20783" t="s">
        <v>83090</v>
      </c>
    </row>
    <row r="20784" spans="54:54" x14ac:dyDescent="0.3">
      <c r="BB20784" t="s">
        <v>83091</v>
      </c>
    </row>
    <row r="20785" spans="54:54" x14ac:dyDescent="0.3">
      <c r="BB20785" t="s">
        <v>83092</v>
      </c>
    </row>
    <row r="20786" spans="54:54" x14ac:dyDescent="0.3">
      <c r="BB20786" t="s">
        <v>83093</v>
      </c>
    </row>
    <row r="20787" spans="54:54" x14ac:dyDescent="0.3">
      <c r="BB20787" t="s">
        <v>83094</v>
      </c>
    </row>
    <row r="20788" spans="54:54" x14ac:dyDescent="0.3">
      <c r="BB20788" t="s">
        <v>83095</v>
      </c>
    </row>
    <row r="20789" spans="54:54" x14ac:dyDescent="0.3">
      <c r="BB20789" t="s">
        <v>83096</v>
      </c>
    </row>
    <row r="20790" spans="54:54" x14ac:dyDescent="0.3">
      <c r="BB20790" t="s">
        <v>83097</v>
      </c>
    </row>
    <row r="20791" spans="54:54" x14ac:dyDescent="0.3">
      <c r="BB20791" t="s">
        <v>83098</v>
      </c>
    </row>
    <row r="20792" spans="54:54" x14ac:dyDescent="0.3">
      <c r="BB20792" t="s">
        <v>83099</v>
      </c>
    </row>
    <row r="20793" spans="54:54" x14ac:dyDescent="0.3">
      <c r="BB20793" t="s">
        <v>83100</v>
      </c>
    </row>
    <row r="20794" spans="54:54" x14ac:dyDescent="0.3">
      <c r="BB20794" t="s">
        <v>83101</v>
      </c>
    </row>
    <row r="20795" spans="54:54" x14ac:dyDescent="0.3">
      <c r="BB20795" t="s">
        <v>83102</v>
      </c>
    </row>
    <row r="20796" spans="54:54" x14ac:dyDescent="0.3">
      <c r="BB20796" t="s">
        <v>83103</v>
      </c>
    </row>
    <row r="20797" spans="54:54" x14ac:dyDescent="0.3">
      <c r="BB20797" t="s">
        <v>83104</v>
      </c>
    </row>
    <row r="20798" spans="54:54" x14ac:dyDescent="0.3">
      <c r="BB20798" t="s">
        <v>83105</v>
      </c>
    </row>
    <row r="20799" spans="54:54" x14ac:dyDescent="0.3">
      <c r="BB20799" t="s">
        <v>83106</v>
      </c>
    </row>
    <row r="20800" spans="54:54" x14ac:dyDescent="0.3">
      <c r="BB20800" t="s">
        <v>83107</v>
      </c>
    </row>
    <row r="20801" spans="54:54" x14ac:dyDescent="0.3">
      <c r="BB20801" t="s">
        <v>83108</v>
      </c>
    </row>
    <row r="20802" spans="54:54" x14ac:dyDescent="0.3">
      <c r="BB20802" t="s">
        <v>83109</v>
      </c>
    </row>
    <row r="20803" spans="54:54" x14ac:dyDescent="0.3">
      <c r="BB20803" t="s">
        <v>83110</v>
      </c>
    </row>
    <row r="20804" spans="54:54" x14ac:dyDescent="0.3">
      <c r="BB20804" t="s">
        <v>83111</v>
      </c>
    </row>
    <row r="20805" spans="54:54" x14ac:dyDescent="0.3">
      <c r="BB20805" t="s">
        <v>83112</v>
      </c>
    </row>
    <row r="20806" spans="54:54" x14ac:dyDescent="0.3">
      <c r="BB20806" t="s">
        <v>83113</v>
      </c>
    </row>
    <row r="20807" spans="54:54" x14ac:dyDescent="0.3">
      <c r="BB20807" t="s">
        <v>83114</v>
      </c>
    </row>
    <row r="20808" spans="54:54" x14ac:dyDescent="0.3">
      <c r="BB20808" t="s">
        <v>83115</v>
      </c>
    </row>
    <row r="20809" spans="54:54" x14ac:dyDescent="0.3">
      <c r="BB20809" t="s">
        <v>83116</v>
      </c>
    </row>
    <row r="20810" spans="54:54" x14ac:dyDescent="0.3">
      <c r="BB20810" t="s">
        <v>83117</v>
      </c>
    </row>
    <row r="20811" spans="54:54" x14ac:dyDescent="0.3">
      <c r="BB20811" t="s">
        <v>83118</v>
      </c>
    </row>
    <row r="20812" spans="54:54" x14ac:dyDescent="0.3">
      <c r="BB20812" t="s">
        <v>83119</v>
      </c>
    </row>
    <row r="20813" spans="54:54" x14ac:dyDescent="0.3">
      <c r="BB20813" t="s">
        <v>83120</v>
      </c>
    </row>
    <row r="20814" spans="54:54" x14ac:dyDescent="0.3">
      <c r="BB20814" t="s">
        <v>83121</v>
      </c>
    </row>
    <row r="20815" spans="54:54" x14ac:dyDescent="0.3">
      <c r="BB20815" t="s">
        <v>83122</v>
      </c>
    </row>
    <row r="20816" spans="54:54" x14ac:dyDescent="0.3">
      <c r="BB20816" t="s">
        <v>83123</v>
      </c>
    </row>
    <row r="20817" spans="54:54" x14ac:dyDescent="0.3">
      <c r="BB20817" t="s">
        <v>83124</v>
      </c>
    </row>
    <row r="20818" spans="54:54" x14ac:dyDescent="0.3">
      <c r="BB20818" t="s">
        <v>83125</v>
      </c>
    </row>
    <row r="20819" spans="54:54" x14ac:dyDescent="0.3">
      <c r="BB20819" t="s">
        <v>83126</v>
      </c>
    </row>
    <row r="20820" spans="54:54" x14ac:dyDescent="0.3">
      <c r="BB20820" t="s">
        <v>83127</v>
      </c>
    </row>
    <row r="20821" spans="54:54" x14ac:dyDescent="0.3">
      <c r="BB20821" t="s">
        <v>83128</v>
      </c>
    </row>
    <row r="20822" spans="54:54" x14ac:dyDescent="0.3">
      <c r="BB20822" t="s">
        <v>83129</v>
      </c>
    </row>
    <row r="20823" spans="54:54" x14ac:dyDescent="0.3">
      <c r="BB20823" t="s">
        <v>83130</v>
      </c>
    </row>
    <row r="20824" spans="54:54" x14ac:dyDescent="0.3">
      <c r="BB20824" t="s">
        <v>83131</v>
      </c>
    </row>
    <row r="20825" spans="54:54" x14ac:dyDescent="0.3">
      <c r="BB20825" t="s">
        <v>83132</v>
      </c>
    </row>
    <row r="20826" spans="54:54" x14ac:dyDescent="0.3">
      <c r="BB20826" t="s">
        <v>83133</v>
      </c>
    </row>
    <row r="20827" spans="54:54" x14ac:dyDescent="0.3">
      <c r="BB20827" t="s">
        <v>83134</v>
      </c>
    </row>
    <row r="20828" spans="54:54" x14ac:dyDescent="0.3">
      <c r="BB20828" t="s">
        <v>83135</v>
      </c>
    </row>
    <row r="20829" spans="54:54" x14ac:dyDescent="0.3">
      <c r="BB20829" t="s">
        <v>83136</v>
      </c>
    </row>
    <row r="20830" spans="54:54" x14ac:dyDescent="0.3">
      <c r="BB20830" t="s">
        <v>83137</v>
      </c>
    </row>
    <row r="20831" spans="54:54" x14ac:dyDescent="0.3">
      <c r="BB20831" t="s">
        <v>83138</v>
      </c>
    </row>
    <row r="20832" spans="54:54" x14ac:dyDescent="0.3">
      <c r="BB20832" t="s">
        <v>83139</v>
      </c>
    </row>
    <row r="20833" spans="54:54" x14ac:dyDescent="0.3">
      <c r="BB20833" t="s">
        <v>83140</v>
      </c>
    </row>
    <row r="20834" spans="54:54" x14ac:dyDescent="0.3">
      <c r="BB20834" t="s">
        <v>83141</v>
      </c>
    </row>
    <row r="20835" spans="54:54" x14ac:dyDescent="0.3">
      <c r="BB20835" t="s">
        <v>83142</v>
      </c>
    </row>
    <row r="20836" spans="54:54" x14ac:dyDescent="0.3">
      <c r="BB20836" t="s">
        <v>83143</v>
      </c>
    </row>
    <row r="20837" spans="54:54" x14ac:dyDescent="0.3">
      <c r="BB20837" t="s">
        <v>83144</v>
      </c>
    </row>
    <row r="20838" spans="54:54" x14ac:dyDescent="0.3">
      <c r="BB20838" t="s">
        <v>83145</v>
      </c>
    </row>
    <row r="20839" spans="54:54" x14ac:dyDescent="0.3">
      <c r="BB20839" t="s">
        <v>83146</v>
      </c>
    </row>
    <row r="20840" spans="54:54" x14ac:dyDescent="0.3">
      <c r="BB20840" t="s">
        <v>83147</v>
      </c>
    </row>
    <row r="20841" spans="54:54" x14ac:dyDescent="0.3">
      <c r="BB20841" t="s">
        <v>83148</v>
      </c>
    </row>
    <row r="20842" spans="54:54" x14ac:dyDescent="0.3">
      <c r="BB20842" t="s">
        <v>83149</v>
      </c>
    </row>
    <row r="20843" spans="54:54" x14ac:dyDescent="0.3">
      <c r="BB20843" t="s">
        <v>83150</v>
      </c>
    </row>
    <row r="20844" spans="54:54" x14ac:dyDescent="0.3">
      <c r="BB20844" t="s">
        <v>83151</v>
      </c>
    </row>
    <row r="20845" spans="54:54" x14ac:dyDescent="0.3">
      <c r="BB20845" t="s">
        <v>83152</v>
      </c>
    </row>
    <row r="20846" spans="54:54" x14ac:dyDescent="0.3">
      <c r="BB20846" t="s">
        <v>83153</v>
      </c>
    </row>
    <row r="20847" spans="54:54" x14ac:dyDescent="0.3">
      <c r="BB20847" t="s">
        <v>83154</v>
      </c>
    </row>
    <row r="20848" spans="54:54" x14ac:dyDescent="0.3">
      <c r="BB20848" t="s">
        <v>83155</v>
      </c>
    </row>
    <row r="20849" spans="54:54" x14ac:dyDescent="0.3">
      <c r="BB20849" t="s">
        <v>83156</v>
      </c>
    </row>
    <row r="20850" spans="54:54" x14ac:dyDescent="0.3">
      <c r="BB20850" t="s">
        <v>83157</v>
      </c>
    </row>
    <row r="20851" spans="54:54" x14ac:dyDescent="0.3">
      <c r="BB20851" t="s">
        <v>83158</v>
      </c>
    </row>
    <row r="20852" spans="54:54" x14ac:dyDescent="0.3">
      <c r="BB20852" t="s">
        <v>83159</v>
      </c>
    </row>
    <row r="20853" spans="54:54" x14ac:dyDescent="0.3">
      <c r="BB20853" t="s">
        <v>83160</v>
      </c>
    </row>
    <row r="20854" spans="54:54" x14ac:dyDescent="0.3">
      <c r="BB20854" t="s">
        <v>83161</v>
      </c>
    </row>
    <row r="20855" spans="54:54" x14ac:dyDescent="0.3">
      <c r="BB20855" t="s">
        <v>83162</v>
      </c>
    </row>
    <row r="20856" spans="54:54" x14ac:dyDescent="0.3">
      <c r="BB20856" t="s">
        <v>83163</v>
      </c>
    </row>
    <row r="20857" spans="54:54" x14ac:dyDescent="0.3">
      <c r="BB20857" t="s">
        <v>83164</v>
      </c>
    </row>
    <row r="20858" spans="54:54" x14ac:dyDescent="0.3">
      <c r="BB20858" t="s">
        <v>83165</v>
      </c>
    </row>
    <row r="20859" spans="54:54" x14ac:dyDescent="0.3">
      <c r="BB20859" t="s">
        <v>83166</v>
      </c>
    </row>
    <row r="20860" spans="54:54" x14ac:dyDescent="0.3">
      <c r="BB20860" t="s">
        <v>83167</v>
      </c>
    </row>
    <row r="20861" spans="54:54" x14ac:dyDescent="0.3">
      <c r="BB20861" t="s">
        <v>83168</v>
      </c>
    </row>
    <row r="20862" spans="54:54" x14ac:dyDescent="0.3">
      <c r="BB20862" t="s">
        <v>83169</v>
      </c>
    </row>
    <row r="20863" spans="54:54" x14ac:dyDescent="0.3">
      <c r="BB20863" t="s">
        <v>83170</v>
      </c>
    </row>
    <row r="20864" spans="54:54" x14ac:dyDescent="0.3">
      <c r="BB20864" t="s">
        <v>83171</v>
      </c>
    </row>
    <row r="20865" spans="54:54" x14ac:dyDescent="0.3">
      <c r="BB20865" t="s">
        <v>83172</v>
      </c>
    </row>
    <row r="20866" spans="54:54" x14ac:dyDescent="0.3">
      <c r="BB20866" t="s">
        <v>83173</v>
      </c>
    </row>
    <row r="20867" spans="54:54" x14ac:dyDescent="0.3">
      <c r="BB20867" t="s">
        <v>83174</v>
      </c>
    </row>
    <row r="20868" spans="54:54" x14ac:dyDescent="0.3">
      <c r="BB20868" t="s">
        <v>83175</v>
      </c>
    </row>
    <row r="20869" spans="54:54" x14ac:dyDescent="0.3">
      <c r="BB20869" t="s">
        <v>83176</v>
      </c>
    </row>
    <row r="20870" spans="54:54" x14ac:dyDescent="0.3">
      <c r="BB20870" t="s">
        <v>83177</v>
      </c>
    </row>
    <row r="20871" spans="54:54" x14ac:dyDescent="0.3">
      <c r="BB20871" t="s">
        <v>83178</v>
      </c>
    </row>
    <row r="20872" spans="54:54" x14ac:dyDescent="0.3">
      <c r="BB20872" t="s">
        <v>83179</v>
      </c>
    </row>
    <row r="20873" spans="54:54" x14ac:dyDescent="0.3">
      <c r="BB20873" t="s">
        <v>83180</v>
      </c>
    </row>
    <row r="20874" spans="54:54" x14ac:dyDescent="0.3">
      <c r="BB20874" t="s">
        <v>83181</v>
      </c>
    </row>
    <row r="20875" spans="54:54" x14ac:dyDescent="0.3">
      <c r="BB20875" t="s">
        <v>83182</v>
      </c>
    </row>
    <row r="20876" spans="54:54" x14ac:dyDescent="0.3">
      <c r="BB20876" t="s">
        <v>83183</v>
      </c>
    </row>
    <row r="20877" spans="54:54" x14ac:dyDescent="0.3">
      <c r="BB20877" t="s">
        <v>2128</v>
      </c>
    </row>
    <row r="20878" spans="54:54" x14ac:dyDescent="0.3">
      <c r="BB20878" t="s">
        <v>83184</v>
      </c>
    </row>
    <row r="20879" spans="54:54" x14ac:dyDescent="0.3">
      <c r="BB20879" t="s">
        <v>83185</v>
      </c>
    </row>
    <row r="20880" spans="54:54" x14ac:dyDescent="0.3">
      <c r="BB20880" t="s">
        <v>83186</v>
      </c>
    </row>
    <row r="20881" spans="54:54" x14ac:dyDescent="0.3">
      <c r="BB20881" t="s">
        <v>83187</v>
      </c>
    </row>
    <row r="20882" spans="54:54" x14ac:dyDescent="0.3">
      <c r="BB20882" t="s">
        <v>83188</v>
      </c>
    </row>
    <row r="20883" spans="54:54" x14ac:dyDescent="0.3">
      <c r="BB20883" t="s">
        <v>83189</v>
      </c>
    </row>
    <row r="20884" spans="54:54" x14ac:dyDescent="0.3">
      <c r="BB20884" t="s">
        <v>83190</v>
      </c>
    </row>
    <row r="20885" spans="54:54" x14ac:dyDescent="0.3">
      <c r="BB20885" t="s">
        <v>83191</v>
      </c>
    </row>
    <row r="20886" spans="54:54" x14ac:dyDescent="0.3">
      <c r="BB20886" t="s">
        <v>83192</v>
      </c>
    </row>
    <row r="20887" spans="54:54" x14ac:dyDescent="0.3">
      <c r="BB20887" t="s">
        <v>83193</v>
      </c>
    </row>
    <row r="20888" spans="54:54" x14ac:dyDescent="0.3">
      <c r="BB20888" t="s">
        <v>83194</v>
      </c>
    </row>
    <row r="20889" spans="54:54" x14ac:dyDescent="0.3">
      <c r="BB20889" t="s">
        <v>83195</v>
      </c>
    </row>
    <row r="20890" spans="54:54" x14ac:dyDescent="0.3">
      <c r="BB20890" t="s">
        <v>83196</v>
      </c>
    </row>
    <row r="20891" spans="54:54" x14ac:dyDescent="0.3">
      <c r="BB20891" t="s">
        <v>83197</v>
      </c>
    </row>
    <row r="20892" spans="54:54" x14ac:dyDescent="0.3">
      <c r="BB20892" t="s">
        <v>83198</v>
      </c>
    </row>
    <row r="20893" spans="54:54" x14ac:dyDescent="0.3">
      <c r="BB20893" t="s">
        <v>83199</v>
      </c>
    </row>
    <row r="20894" spans="54:54" x14ac:dyDescent="0.3">
      <c r="BB20894" t="s">
        <v>83200</v>
      </c>
    </row>
    <row r="20895" spans="54:54" x14ac:dyDescent="0.3">
      <c r="BB20895" t="s">
        <v>83201</v>
      </c>
    </row>
    <row r="20896" spans="54:54" x14ac:dyDescent="0.3">
      <c r="BB20896" t="s">
        <v>83202</v>
      </c>
    </row>
    <row r="20897" spans="54:54" x14ac:dyDescent="0.3">
      <c r="BB20897" t="s">
        <v>83203</v>
      </c>
    </row>
    <row r="20898" spans="54:54" x14ac:dyDescent="0.3">
      <c r="BB20898" t="s">
        <v>83204</v>
      </c>
    </row>
    <row r="20899" spans="54:54" x14ac:dyDescent="0.3">
      <c r="BB20899" t="s">
        <v>83205</v>
      </c>
    </row>
    <row r="20900" spans="54:54" x14ac:dyDescent="0.3">
      <c r="BB20900" t="s">
        <v>83206</v>
      </c>
    </row>
    <row r="20901" spans="54:54" x14ac:dyDescent="0.3">
      <c r="BB20901" t="s">
        <v>83207</v>
      </c>
    </row>
    <row r="20902" spans="54:54" x14ac:dyDescent="0.3">
      <c r="BB20902" t="s">
        <v>83208</v>
      </c>
    </row>
    <row r="20903" spans="54:54" x14ac:dyDescent="0.3">
      <c r="BB20903" t="s">
        <v>83209</v>
      </c>
    </row>
    <row r="20904" spans="54:54" x14ac:dyDescent="0.3">
      <c r="BB20904" t="s">
        <v>83210</v>
      </c>
    </row>
    <row r="20905" spans="54:54" x14ac:dyDescent="0.3">
      <c r="BB20905" t="s">
        <v>83211</v>
      </c>
    </row>
    <row r="20906" spans="54:54" x14ac:dyDescent="0.3">
      <c r="BB20906" t="s">
        <v>83212</v>
      </c>
    </row>
    <row r="20907" spans="54:54" x14ac:dyDescent="0.3">
      <c r="BB20907" t="s">
        <v>83213</v>
      </c>
    </row>
    <row r="20908" spans="54:54" x14ac:dyDescent="0.3">
      <c r="BB20908" t="s">
        <v>83214</v>
      </c>
    </row>
    <row r="20909" spans="54:54" x14ac:dyDescent="0.3">
      <c r="BB20909" t="s">
        <v>83215</v>
      </c>
    </row>
    <row r="20910" spans="54:54" x14ac:dyDescent="0.3">
      <c r="BB20910" t="s">
        <v>83216</v>
      </c>
    </row>
    <row r="20911" spans="54:54" x14ac:dyDescent="0.3">
      <c r="BB20911" t="s">
        <v>83217</v>
      </c>
    </row>
    <row r="20912" spans="54:54" x14ac:dyDescent="0.3">
      <c r="BB20912" t="s">
        <v>83218</v>
      </c>
    </row>
    <row r="20913" spans="54:54" x14ac:dyDescent="0.3">
      <c r="BB20913" t="s">
        <v>83219</v>
      </c>
    </row>
    <row r="20914" spans="54:54" x14ac:dyDescent="0.3">
      <c r="BB20914" t="s">
        <v>83220</v>
      </c>
    </row>
    <row r="20915" spans="54:54" x14ac:dyDescent="0.3">
      <c r="BB20915" t="s">
        <v>83221</v>
      </c>
    </row>
    <row r="20916" spans="54:54" x14ac:dyDescent="0.3">
      <c r="BB20916" t="s">
        <v>83222</v>
      </c>
    </row>
    <row r="20917" spans="54:54" x14ac:dyDescent="0.3">
      <c r="BB20917" t="s">
        <v>83223</v>
      </c>
    </row>
    <row r="20918" spans="54:54" x14ac:dyDescent="0.3">
      <c r="BB20918" t="s">
        <v>83224</v>
      </c>
    </row>
    <row r="20919" spans="54:54" x14ac:dyDescent="0.3">
      <c r="BB20919" t="s">
        <v>83225</v>
      </c>
    </row>
    <row r="20920" spans="54:54" x14ac:dyDescent="0.3">
      <c r="BB20920" t="s">
        <v>83226</v>
      </c>
    </row>
    <row r="20921" spans="54:54" x14ac:dyDescent="0.3">
      <c r="BB20921" t="s">
        <v>83227</v>
      </c>
    </row>
    <row r="20922" spans="54:54" x14ac:dyDescent="0.3">
      <c r="BB20922" t="s">
        <v>83228</v>
      </c>
    </row>
    <row r="20923" spans="54:54" x14ac:dyDescent="0.3">
      <c r="BB20923" t="s">
        <v>83229</v>
      </c>
    </row>
    <row r="20924" spans="54:54" x14ac:dyDescent="0.3">
      <c r="BB20924" t="s">
        <v>83230</v>
      </c>
    </row>
    <row r="20925" spans="54:54" x14ac:dyDescent="0.3">
      <c r="BB20925" t="s">
        <v>83231</v>
      </c>
    </row>
    <row r="20926" spans="54:54" x14ac:dyDescent="0.3">
      <c r="BB20926" t="s">
        <v>83232</v>
      </c>
    </row>
    <row r="20927" spans="54:54" x14ac:dyDescent="0.3">
      <c r="BB20927" t="s">
        <v>83233</v>
      </c>
    </row>
    <row r="20928" spans="54:54" x14ac:dyDescent="0.3">
      <c r="BB20928" t="s">
        <v>83234</v>
      </c>
    </row>
    <row r="20929" spans="54:54" x14ac:dyDescent="0.3">
      <c r="BB20929" t="s">
        <v>83235</v>
      </c>
    </row>
    <row r="20930" spans="54:54" x14ac:dyDescent="0.3">
      <c r="BB20930" t="s">
        <v>83236</v>
      </c>
    </row>
    <row r="20931" spans="54:54" x14ac:dyDescent="0.3">
      <c r="BB20931" t="s">
        <v>83237</v>
      </c>
    </row>
    <row r="20932" spans="54:54" x14ac:dyDescent="0.3">
      <c r="BB20932" t="s">
        <v>83238</v>
      </c>
    </row>
    <row r="20933" spans="54:54" x14ac:dyDescent="0.3">
      <c r="BB20933" t="s">
        <v>83239</v>
      </c>
    </row>
    <row r="20934" spans="54:54" x14ac:dyDescent="0.3">
      <c r="BB20934" t="s">
        <v>83240</v>
      </c>
    </row>
    <row r="20935" spans="54:54" x14ac:dyDescent="0.3">
      <c r="BB20935" t="s">
        <v>83241</v>
      </c>
    </row>
    <row r="20936" spans="54:54" x14ac:dyDescent="0.3">
      <c r="BB20936" t="s">
        <v>83242</v>
      </c>
    </row>
    <row r="20937" spans="54:54" x14ac:dyDescent="0.3">
      <c r="BB20937" t="s">
        <v>83243</v>
      </c>
    </row>
    <row r="20938" spans="54:54" x14ac:dyDescent="0.3">
      <c r="BB20938" t="s">
        <v>83244</v>
      </c>
    </row>
    <row r="20939" spans="54:54" x14ac:dyDescent="0.3">
      <c r="BB20939" t="s">
        <v>83245</v>
      </c>
    </row>
    <row r="20940" spans="54:54" x14ac:dyDescent="0.3">
      <c r="BB20940" t="s">
        <v>83246</v>
      </c>
    </row>
    <row r="20941" spans="54:54" x14ac:dyDescent="0.3">
      <c r="BB20941" t="s">
        <v>83247</v>
      </c>
    </row>
    <row r="20942" spans="54:54" x14ac:dyDescent="0.3">
      <c r="BB20942" t="s">
        <v>83248</v>
      </c>
    </row>
    <row r="20943" spans="54:54" x14ac:dyDescent="0.3">
      <c r="BB20943" t="s">
        <v>83249</v>
      </c>
    </row>
    <row r="20944" spans="54:54" x14ac:dyDescent="0.3">
      <c r="BB20944" t="s">
        <v>83250</v>
      </c>
    </row>
    <row r="20945" spans="54:54" x14ac:dyDescent="0.3">
      <c r="BB20945" t="s">
        <v>83251</v>
      </c>
    </row>
    <row r="20946" spans="54:54" x14ac:dyDescent="0.3">
      <c r="BB20946" t="s">
        <v>83252</v>
      </c>
    </row>
    <row r="20947" spans="54:54" x14ac:dyDescent="0.3">
      <c r="BB20947" t="s">
        <v>83253</v>
      </c>
    </row>
    <row r="20948" spans="54:54" x14ac:dyDescent="0.3">
      <c r="BB20948" t="s">
        <v>83254</v>
      </c>
    </row>
    <row r="20949" spans="54:54" x14ac:dyDescent="0.3">
      <c r="BB20949" t="s">
        <v>83255</v>
      </c>
    </row>
    <row r="20950" spans="54:54" x14ac:dyDescent="0.3">
      <c r="BB20950" t="s">
        <v>83256</v>
      </c>
    </row>
    <row r="20951" spans="54:54" x14ac:dyDescent="0.3">
      <c r="BB20951" t="s">
        <v>83257</v>
      </c>
    </row>
    <row r="20952" spans="54:54" x14ac:dyDescent="0.3">
      <c r="BB20952" t="s">
        <v>83258</v>
      </c>
    </row>
    <row r="20953" spans="54:54" x14ac:dyDescent="0.3">
      <c r="BB20953" t="s">
        <v>83259</v>
      </c>
    </row>
    <row r="20954" spans="54:54" x14ac:dyDescent="0.3">
      <c r="BB20954" t="s">
        <v>83260</v>
      </c>
    </row>
    <row r="20955" spans="54:54" x14ac:dyDescent="0.3">
      <c r="BB20955" t="s">
        <v>83261</v>
      </c>
    </row>
    <row r="20956" spans="54:54" x14ac:dyDescent="0.3">
      <c r="BB20956" t="s">
        <v>83262</v>
      </c>
    </row>
    <row r="20957" spans="54:54" x14ac:dyDescent="0.3">
      <c r="BB20957" t="s">
        <v>83263</v>
      </c>
    </row>
    <row r="20958" spans="54:54" x14ac:dyDescent="0.3">
      <c r="BB20958" t="s">
        <v>83264</v>
      </c>
    </row>
    <row r="20959" spans="54:54" x14ac:dyDescent="0.3">
      <c r="BB20959" t="s">
        <v>83265</v>
      </c>
    </row>
    <row r="20960" spans="54:54" x14ac:dyDescent="0.3">
      <c r="BB20960" t="s">
        <v>83266</v>
      </c>
    </row>
    <row r="20961" spans="54:54" x14ac:dyDescent="0.3">
      <c r="BB20961" t="s">
        <v>83267</v>
      </c>
    </row>
    <row r="20962" spans="54:54" x14ac:dyDescent="0.3">
      <c r="BB20962" t="s">
        <v>83268</v>
      </c>
    </row>
    <row r="20963" spans="54:54" x14ac:dyDescent="0.3">
      <c r="BB20963" t="s">
        <v>83269</v>
      </c>
    </row>
    <row r="20964" spans="54:54" x14ac:dyDescent="0.3">
      <c r="BB20964" t="s">
        <v>83270</v>
      </c>
    </row>
    <row r="20965" spans="54:54" x14ac:dyDescent="0.3">
      <c r="BB20965" t="s">
        <v>83271</v>
      </c>
    </row>
    <row r="20966" spans="54:54" x14ac:dyDescent="0.3">
      <c r="BB20966" t="s">
        <v>83272</v>
      </c>
    </row>
    <row r="20967" spans="54:54" x14ac:dyDescent="0.3">
      <c r="BB20967" t="s">
        <v>83273</v>
      </c>
    </row>
    <row r="20968" spans="54:54" x14ac:dyDescent="0.3">
      <c r="BB20968" t="s">
        <v>83274</v>
      </c>
    </row>
    <row r="20969" spans="54:54" x14ac:dyDescent="0.3">
      <c r="BB20969" t="s">
        <v>83275</v>
      </c>
    </row>
    <row r="20970" spans="54:54" x14ac:dyDescent="0.3">
      <c r="BB20970" t="s">
        <v>83276</v>
      </c>
    </row>
    <row r="20971" spans="54:54" x14ac:dyDescent="0.3">
      <c r="BB20971" t="s">
        <v>83277</v>
      </c>
    </row>
    <row r="20972" spans="54:54" x14ac:dyDescent="0.3">
      <c r="BB20972" t="s">
        <v>83278</v>
      </c>
    </row>
    <row r="20973" spans="54:54" x14ac:dyDescent="0.3">
      <c r="BB20973" t="s">
        <v>83279</v>
      </c>
    </row>
    <row r="20974" spans="54:54" x14ac:dyDescent="0.3">
      <c r="BB20974" t="s">
        <v>2148</v>
      </c>
    </row>
    <row r="20975" spans="54:54" x14ac:dyDescent="0.3">
      <c r="BB20975" t="s">
        <v>83280</v>
      </c>
    </row>
    <row r="20976" spans="54:54" x14ac:dyDescent="0.3">
      <c r="BB20976" t="s">
        <v>83281</v>
      </c>
    </row>
    <row r="20977" spans="54:54" x14ac:dyDescent="0.3">
      <c r="BB20977" t="s">
        <v>83282</v>
      </c>
    </row>
    <row r="20978" spans="54:54" x14ac:dyDescent="0.3">
      <c r="BB20978" t="s">
        <v>83283</v>
      </c>
    </row>
    <row r="20979" spans="54:54" x14ac:dyDescent="0.3">
      <c r="BB20979" t="s">
        <v>83284</v>
      </c>
    </row>
    <row r="20980" spans="54:54" x14ac:dyDescent="0.3">
      <c r="BB20980" t="s">
        <v>83285</v>
      </c>
    </row>
    <row r="20981" spans="54:54" x14ac:dyDescent="0.3">
      <c r="BB20981" t="s">
        <v>83286</v>
      </c>
    </row>
    <row r="20982" spans="54:54" x14ac:dyDescent="0.3">
      <c r="BB20982" t="s">
        <v>83287</v>
      </c>
    </row>
    <row r="20983" spans="54:54" x14ac:dyDescent="0.3">
      <c r="BB20983" t="s">
        <v>83288</v>
      </c>
    </row>
    <row r="20984" spans="54:54" x14ac:dyDescent="0.3">
      <c r="BB20984" t="s">
        <v>83289</v>
      </c>
    </row>
    <row r="20985" spans="54:54" x14ac:dyDescent="0.3">
      <c r="BB20985" t="s">
        <v>83290</v>
      </c>
    </row>
    <row r="20986" spans="54:54" x14ac:dyDescent="0.3">
      <c r="BB20986" t="s">
        <v>83291</v>
      </c>
    </row>
    <row r="20987" spans="54:54" x14ac:dyDescent="0.3">
      <c r="BB20987" t="s">
        <v>83292</v>
      </c>
    </row>
    <row r="20988" spans="54:54" x14ac:dyDescent="0.3">
      <c r="BB20988" t="s">
        <v>83293</v>
      </c>
    </row>
    <row r="20989" spans="54:54" x14ac:dyDescent="0.3">
      <c r="BB20989" t="s">
        <v>83294</v>
      </c>
    </row>
    <row r="20990" spans="54:54" x14ac:dyDescent="0.3">
      <c r="BB20990" t="s">
        <v>83295</v>
      </c>
    </row>
    <row r="20991" spans="54:54" x14ac:dyDescent="0.3">
      <c r="BB20991" t="s">
        <v>83296</v>
      </c>
    </row>
    <row r="20992" spans="54:54" x14ac:dyDescent="0.3">
      <c r="BB20992" t="s">
        <v>83297</v>
      </c>
    </row>
    <row r="20993" spans="54:54" x14ac:dyDescent="0.3">
      <c r="BB20993" t="s">
        <v>83298</v>
      </c>
    </row>
    <row r="20994" spans="54:54" x14ac:dyDescent="0.3">
      <c r="BB20994" t="s">
        <v>83299</v>
      </c>
    </row>
    <row r="20995" spans="54:54" x14ac:dyDescent="0.3">
      <c r="BB20995" t="s">
        <v>83300</v>
      </c>
    </row>
    <row r="20996" spans="54:54" x14ac:dyDescent="0.3">
      <c r="BB20996" t="s">
        <v>83301</v>
      </c>
    </row>
    <row r="20997" spans="54:54" x14ac:dyDescent="0.3">
      <c r="BB20997" t="s">
        <v>83302</v>
      </c>
    </row>
    <row r="20998" spans="54:54" x14ac:dyDescent="0.3">
      <c r="BB20998" t="s">
        <v>83303</v>
      </c>
    </row>
    <row r="20999" spans="54:54" x14ac:dyDescent="0.3">
      <c r="BB20999" t="s">
        <v>83304</v>
      </c>
    </row>
    <row r="21000" spans="54:54" x14ac:dyDescent="0.3">
      <c r="BB21000" t="s">
        <v>83305</v>
      </c>
    </row>
    <row r="21001" spans="54:54" x14ac:dyDescent="0.3">
      <c r="BB21001" t="s">
        <v>83306</v>
      </c>
    </row>
    <row r="21002" spans="54:54" x14ac:dyDescent="0.3">
      <c r="BB21002" t="s">
        <v>83307</v>
      </c>
    </row>
    <row r="21003" spans="54:54" x14ac:dyDescent="0.3">
      <c r="BB21003" t="s">
        <v>83308</v>
      </c>
    </row>
    <row r="21004" spans="54:54" x14ac:dyDescent="0.3">
      <c r="BB21004" t="s">
        <v>83309</v>
      </c>
    </row>
    <row r="21005" spans="54:54" x14ac:dyDescent="0.3">
      <c r="BB21005" t="s">
        <v>83310</v>
      </c>
    </row>
    <row r="21006" spans="54:54" x14ac:dyDescent="0.3">
      <c r="BB21006" t="s">
        <v>83311</v>
      </c>
    </row>
    <row r="21007" spans="54:54" x14ac:dyDescent="0.3">
      <c r="BB21007" t="s">
        <v>83312</v>
      </c>
    </row>
    <row r="21008" spans="54:54" x14ac:dyDescent="0.3">
      <c r="BB21008" t="s">
        <v>83313</v>
      </c>
    </row>
    <row r="21009" spans="54:54" x14ac:dyDescent="0.3">
      <c r="BB21009" t="s">
        <v>83314</v>
      </c>
    </row>
    <row r="21010" spans="54:54" x14ac:dyDescent="0.3">
      <c r="BB21010" t="s">
        <v>83315</v>
      </c>
    </row>
    <row r="21011" spans="54:54" x14ac:dyDescent="0.3">
      <c r="BB21011" t="s">
        <v>83316</v>
      </c>
    </row>
    <row r="21012" spans="54:54" x14ac:dyDescent="0.3">
      <c r="BB21012" t="s">
        <v>83317</v>
      </c>
    </row>
    <row r="21013" spans="54:54" x14ac:dyDescent="0.3">
      <c r="BB21013" t="s">
        <v>83318</v>
      </c>
    </row>
    <row r="21014" spans="54:54" x14ac:dyDescent="0.3">
      <c r="BB21014" t="s">
        <v>83319</v>
      </c>
    </row>
    <row r="21015" spans="54:54" x14ac:dyDescent="0.3">
      <c r="BB21015" t="s">
        <v>83320</v>
      </c>
    </row>
    <row r="21016" spans="54:54" x14ac:dyDescent="0.3">
      <c r="BB21016" t="s">
        <v>83321</v>
      </c>
    </row>
    <row r="21017" spans="54:54" x14ac:dyDescent="0.3">
      <c r="BB21017" t="s">
        <v>83322</v>
      </c>
    </row>
    <row r="21018" spans="54:54" x14ac:dyDescent="0.3">
      <c r="BB21018" t="s">
        <v>83323</v>
      </c>
    </row>
    <row r="21019" spans="54:54" x14ac:dyDescent="0.3">
      <c r="BB21019" t="s">
        <v>83324</v>
      </c>
    </row>
    <row r="21020" spans="54:54" x14ac:dyDescent="0.3">
      <c r="BB21020" t="s">
        <v>83325</v>
      </c>
    </row>
    <row r="21021" spans="54:54" x14ac:dyDescent="0.3">
      <c r="BB21021" t="s">
        <v>83326</v>
      </c>
    </row>
    <row r="21022" spans="54:54" x14ac:dyDescent="0.3">
      <c r="BB21022" t="s">
        <v>83327</v>
      </c>
    </row>
    <row r="21023" spans="54:54" x14ac:dyDescent="0.3">
      <c r="BB21023" t="s">
        <v>83328</v>
      </c>
    </row>
    <row r="21024" spans="54:54" x14ac:dyDescent="0.3">
      <c r="BB21024" t="s">
        <v>83329</v>
      </c>
    </row>
    <row r="21025" spans="54:54" x14ac:dyDescent="0.3">
      <c r="BB21025" t="s">
        <v>83330</v>
      </c>
    </row>
    <row r="21026" spans="54:54" x14ac:dyDescent="0.3">
      <c r="BB21026" t="s">
        <v>83331</v>
      </c>
    </row>
    <row r="21027" spans="54:54" x14ac:dyDescent="0.3">
      <c r="BB21027" t="s">
        <v>83332</v>
      </c>
    </row>
    <row r="21028" spans="54:54" x14ac:dyDescent="0.3">
      <c r="BB21028" t="s">
        <v>83333</v>
      </c>
    </row>
    <row r="21029" spans="54:54" x14ac:dyDescent="0.3">
      <c r="BB21029" t="s">
        <v>83334</v>
      </c>
    </row>
    <row r="21030" spans="54:54" x14ac:dyDescent="0.3">
      <c r="BB21030" t="s">
        <v>83335</v>
      </c>
    </row>
    <row r="21031" spans="54:54" x14ac:dyDescent="0.3">
      <c r="BB21031" t="s">
        <v>83336</v>
      </c>
    </row>
    <row r="21032" spans="54:54" x14ac:dyDescent="0.3">
      <c r="BB21032" t="s">
        <v>83337</v>
      </c>
    </row>
    <row r="21033" spans="54:54" x14ac:dyDescent="0.3">
      <c r="BB21033" t="s">
        <v>83338</v>
      </c>
    </row>
    <row r="21034" spans="54:54" x14ac:dyDescent="0.3">
      <c r="BB21034" t="s">
        <v>83339</v>
      </c>
    </row>
    <row r="21035" spans="54:54" x14ac:dyDescent="0.3">
      <c r="BB21035" t="s">
        <v>83340</v>
      </c>
    </row>
    <row r="21036" spans="54:54" x14ac:dyDescent="0.3">
      <c r="BB21036" t="s">
        <v>83341</v>
      </c>
    </row>
    <row r="21037" spans="54:54" x14ac:dyDescent="0.3">
      <c r="BB21037" t="s">
        <v>83342</v>
      </c>
    </row>
    <row r="21038" spans="54:54" x14ac:dyDescent="0.3">
      <c r="BB21038" t="s">
        <v>83343</v>
      </c>
    </row>
    <row r="21039" spans="54:54" x14ac:dyDescent="0.3">
      <c r="BB21039" t="s">
        <v>83344</v>
      </c>
    </row>
    <row r="21040" spans="54:54" x14ac:dyDescent="0.3">
      <c r="BB21040" t="s">
        <v>26550</v>
      </c>
    </row>
    <row r="21041" spans="54:54" x14ac:dyDescent="0.3">
      <c r="BB21041" t="s">
        <v>83345</v>
      </c>
    </row>
    <row r="21042" spans="54:54" x14ac:dyDescent="0.3">
      <c r="BB21042" t="s">
        <v>83346</v>
      </c>
    </row>
    <row r="21043" spans="54:54" x14ac:dyDescent="0.3">
      <c r="BB21043" t="s">
        <v>83347</v>
      </c>
    </row>
    <row r="21044" spans="54:54" x14ac:dyDescent="0.3">
      <c r="BB21044" t="s">
        <v>83348</v>
      </c>
    </row>
    <row r="21045" spans="54:54" x14ac:dyDescent="0.3">
      <c r="BB21045" t="s">
        <v>83349</v>
      </c>
    </row>
    <row r="21046" spans="54:54" x14ac:dyDescent="0.3">
      <c r="BB21046" t="s">
        <v>83350</v>
      </c>
    </row>
    <row r="21047" spans="54:54" x14ac:dyDescent="0.3">
      <c r="BB21047" t="s">
        <v>83351</v>
      </c>
    </row>
    <row r="21048" spans="54:54" x14ac:dyDescent="0.3">
      <c r="BB21048" t="s">
        <v>83352</v>
      </c>
    </row>
    <row r="21049" spans="54:54" x14ac:dyDescent="0.3">
      <c r="BB21049" t="s">
        <v>83353</v>
      </c>
    </row>
    <row r="21050" spans="54:54" x14ac:dyDescent="0.3">
      <c r="BB21050" t="s">
        <v>83354</v>
      </c>
    </row>
    <row r="21051" spans="54:54" x14ac:dyDescent="0.3">
      <c r="BB21051" t="s">
        <v>83355</v>
      </c>
    </row>
    <row r="21052" spans="54:54" x14ac:dyDescent="0.3">
      <c r="BB21052" t="s">
        <v>83356</v>
      </c>
    </row>
    <row r="21053" spans="54:54" x14ac:dyDescent="0.3">
      <c r="BB21053" t="s">
        <v>83357</v>
      </c>
    </row>
    <row r="21054" spans="54:54" x14ac:dyDescent="0.3">
      <c r="BB21054" t="s">
        <v>83358</v>
      </c>
    </row>
    <row r="21055" spans="54:54" x14ac:dyDescent="0.3">
      <c r="BB21055" t="s">
        <v>83359</v>
      </c>
    </row>
    <row r="21056" spans="54:54" x14ac:dyDescent="0.3">
      <c r="BB21056" t="s">
        <v>83360</v>
      </c>
    </row>
    <row r="21057" spans="54:54" x14ac:dyDescent="0.3">
      <c r="BB21057" t="s">
        <v>83361</v>
      </c>
    </row>
    <row r="21058" spans="54:54" x14ac:dyDescent="0.3">
      <c r="BB21058" t="s">
        <v>83362</v>
      </c>
    </row>
    <row r="21059" spans="54:54" x14ac:dyDescent="0.3">
      <c r="BB21059" t="s">
        <v>83363</v>
      </c>
    </row>
    <row r="21060" spans="54:54" x14ac:dyDescent="0.3">
      <c r="BB21060" t="s">
        <v>83364</v>
      </c>
    </row>
    <row r="21061" spans="54:54" x14ac:dyDescent="0.3">
      <c r="BB21061" t="s">
        <v>83365</v>
      </c>
    </row>
    <row r="21062" spans="54:54" x14ac:dyDescent="0.3">
      <c r="BB21062" t="s">
        <v>83366</v>
      </c>
    </row>
    <row r="21063" spans="54:54" x14ac:dyDescent="0.3">
      <c r="BB21063" t="s">
        <v>83367</v>
      </c>
    </row>
    <row r="21064" spans="54:54" x14ac:dyDescent="0.3">
      <c r="BB21064" t="s">
        <v>83368</v>
      </c>
    </row>
    <row r="21065" spans="54:54" x14ac:dyDescent="0.3">
      <c r="BB21065" t="s">
        <v>83369</v>
      </c>
    </row>
    <row r="21066" spans="54:54" x14ac:dyDescent="0.3">
      <c r="BB21066" t="s">
        <v>83370</v>
      </c>
    </row>
    <row r="21067" spans="54:54" x14ac:dyDescent="0.3">
      <c r="BB21067" t="s">
        <v>83371</v>
      </c>
    </row>
    <row r="21068" spans="54:54" x14ac:dyDescent="0.3">
      <c r="BB21068" t="s">
        <v>83372</v>
      </c>
    </row>
    <row r="21069" spans="54:54" x14ac:dyDescent="0.3">
      <c r="BB21069" t="s">
        <v>83373</v>
      </c>
    </row>
    <row r="21070" spans="54:54" x14ac:dyDescent="0.3">
      <c r="BB21070" t="s">
        <v>83374</v>
      </c>
    </row>
    <row r="21071" spans="54:54" x14ac:dyDescent="0.3">
      <c r="BB21071" t="s">
        <v>83375</v>
      </c>
    </row>
    <row r="21072" spans="54:54" x14ac:dyDescent="0.3">
      <c r="BB21072" t="s">
        <v>83376</v>
      </c>
    </row>
    <row r="21073" spans="54:54" x14ac:dyDescent="0.3">
      <c r="BB21073" t="s">
        <v>83377</v>
      </c>
    </row>
    <row r="21074" spans="54:54" x14ac:dyDescent="0.3">
      <c r="BB21074" t="s">
        <v>83378</v>
      </c>
    </row>
    <row r="21075" spans="54:54" x14ac:dyDescent="0.3">
      <c r="BB21075" t="s">
        <v>83379</v>
      </c>
    </row>
    <row r="21076" spans="54:54" x14ac:dyDescent="0.3">
      <c r="BB21076" t="s">
        <v>83380</v>
      </c>
    </row>
    <row r="21077" spans="54:54" x14ac:dyDescent="0.3">
      <c r="BB21077" t="s">
        <v>83381</v>
      </c>
    </row>
    <row r="21078" spans="54:54" x14ac:dyDescent="0.3">
      <c r="BB21078" t="s">
        <v>83382</v>
      </c>
    </row>
    <row r="21079" spans="54:54" x14ac:dyDescent="0.3">
      <c r="BB21079" t="s">
        <v>83383</v>
      </c>
    </row>
    <row r="21080" spans="54:54" x14ac:dyDescent="0.3">
      <c r="BB21080" t="s">
        <v>83384</v>
      </c>
    </row>
    <row r="21081" spans="54:54" x14ac:dyDescent="0.3">
      <c r="BB21081" t="s">
        <v>83385</v>
      </c>
    </row>
    <row r="21082" spans="54:54" x14ac:dyDescent="0.3">
      <c r="BB21082" t="s">
        <v>83386</v>
      </c>
    </row>
    <row r="21083" spans="54:54" x14ac:dyDescent="0.3">
      <c r="BB21083" t="s">
        <v>83387</v>
      </c>
    </row>
    <row r="21084" spans="54:54" x14ac:dyDescent="0.3">
      <c r="BB21084" t="s">
        <v>83388</v>
      </c>
    </row>
    <row r="21085" spans="54:54" x14ac:dyDescent="0.3">
      <c r="BB21085" t="s">
        <v>83389</v>
      </c>
    </row>
    <row r="21086" spans="54:54" x14ac:dyDescent="0.3">
      <c r="BB21086" t="s">
        <v>83390</v>
      </c>
    </row>
    <row r="21087" spans="54:54" x14ac:dyDescent="0.3">
      <c r="BB21087" t="s">
        <v>83391</v>
      </c>
    </row>
    <row r="21088" spans="54:54" x14ac:dyDescent="0.3">
      <c r="BB21088" t="s">
        <v>83392</v>
      </c>
    </row>
    <row r="21089" spans="54:54" x14ac:dyDescent="0.3">
      <c r="BB21089" t="s">
        <v>83393</v>
      </c>
    </row>
    <row r="21090" spans="54:54" x14ac:dyDescent="0.3">
      <c r="BB21090" t="s">
        <v>83394</v>
      </c>
    </row>
    <row r="21091" spans="54:54" x14ac:dyDescent="0.3">
      <c r="BB21091" t="s">
        <v>83395</v>
      </c>
    </row>
    <row r="21092" spans="54:54" x14ac:dyDescent="0.3">
      <c r="BB21092" t="s">
        <v>83396</v>
      </c>
    </row>
    <row r="21093" spans="54:54" x14ac:dyDescent="0.3">
      <c r="BB21093" t="s">
        <v>83397</v>
      </c>
    </row>
    <row r="21094" spans="54:54" x14ac:dyDescent="0.3">
      <c r="BB21094" t="s">
        <v>83398</v>
      </c>
    </row>
    <row r="21095" spans="54:54" x14ac:dyDescent="0.3">
      <c r="BB21095" t="s">
        <v>83399</v>
      </c>
    </row>
    <row r="21096" spans="54:54" x14ac:dyDescent="0.3">
      <c r="BB21096" t="s">
        <v>83400</v>
      </c>
    </row>
    <row r="21097" spans="54:54" x14ac:dyDescent="0.3">
      <c r="BB21097" t="s">
        <v>83401</v>
      </c>
    </row>
    <row r="21098" spans="54:54" x14ac:dyDescent="0.3">
      <c r="BB21098" t="s">
        <v>83402</v>
      </c>
    </row>
    <row r="21099" spans="54:54" x14ac:dyDescent="0.3">
      <c r="BB21099" t="s">
        <v>83403</v>
      </c>
    </row>
    <row r="21100" spans="54:54" x14ac:dyDescent="0.3">
      <c r="BB21100" t="s">
        <v>83404</v>
      </c>
    </row>
    <row r="21101" spans="54:54" x14ac:dyDescent="0.3">
      <c r="BB21101" t="s">
        <v>26614</v>
      </c>
    </row>
    <row r="21102" spans="54:54" x14ac:dyDescent="0.3">
      <c r="BB21102" t="s">
        <v>83405</v>
      </c>
    </row>
    <row r="21103" spans="54:54" x14ac:dyDescent="0.3">
      <c r="BB21103" t="s">
        <v>83406</v>
      </c>
    </row>
    <row r="21104" spans="54:54" x14ac:dyDescent="0.3">
      <c r="BB21104" t="s">
        <v>26627</v>
      </c>
    </row>
    <row r="21105" spans="54:54" x14ac:dyDescent="0.3">
      <c r="BB21105" t="s">
        <v>83407</v>
      </c>
    </row>
    <row r="21106" spans="54:54" x14ac:dyDescent="0.3">
      <c r="BB21106" t="s">
        <v>83408</v>
      </c>
    </row>
    <row r="21107" spans="54:54" x14ac:dyDescent="0.3">
      <c r="BB21107" t="s">
        <v>83409</v>
      </c>
    </row>
    <row r="21108" spans="54:54" x14ac:dyDescent="0.3">
      <c r="BB21108" t="s">
        <v>83410</v>
      </c>
    </row>
    <row r="21109" spans="54:54" x14ac:dyDescent="0.3">
      <c r="BB21109" t="s">
        <v>83411</v>
      </c>
    </row>
    <row r="21110" spans="54:54" x14ac:dyDescent="0.3">
      <c r="BB21110" t="s">
        <v>83412</v>
      </c>
    </row>
    <row r="21111" spans="54:54" x14ac:dyDescent="0.3">
      <c r="BB21111" t="s">
        <v>83413</v>
      </c>
    </row>
    <row r="21112" spans="54:54" x14ac:dyDescent="0.3">
      <c r="BB21112" t="s">
        <v>83414</v>
      </c>
    </row>
    <row r="21113" spans="54:54" x14ac:dyDescent="0.3">
      <c r="BB21113" t="s">
        <v>83415</v>
      </c>
    </row>
    <row r="21114" spans="54:54" x14ac:dyDescent="0.3">
      <c r="BB21114" t="s">
        <v>83416</v>
      </c>
    </row>
    <row r="21115" spans="54:54" x14ac:dyDescent="0.3">
      <c r="BB21115" t="s">
        <v>83417</v>
      </c>
    </row>
    <row r="21116" spans="54:54" x14ac:dyDescent="0.3">
      <c r="BB21116" t="s">
        <v>83418</v>
      </c>
    </row>
    <row r="21117" spans="54:54" x14ac:dyDescent="0.3">
      <c r="BB21117" t="s">
        <v>83419</v>
      </c>
    </row>
    <row r="21118" spans="54:54" x14ac:dyDescent="0.3">
      <c r="BB21118" t="s">
        <v>83420</v>
      </c>
    </row>
    <row r="21119" spans="54:54" x14ac:dyDescent="0.3">
      <c r="BB21119" t="s">
        <v>83421</v>
      </c>
    </row>
    <row r="21120" spans="54:54" x14ac:dyDescent="0.3">
      <c r="BB21120" t="s">
        <v>83422</v>
      </c>
    </row>
    <row r="21121" spans="54:54" x14ac:dyDescent="0.3">
      <c r="BB21121" t="s">
        <v>83423</v>
      </c>
    </row>
    <row r="21122" spans="54:54" x14ac:dyDescent="0.3">
      <c r="BB21122" t="s">
        <v>83424</v>
      </c>
    </row>
    <row r="21123" spans="54:54" x14ac:dyDescent="0.3">
      <c r="BB21123" t="s">
        <v>83425</v>
      </c>
    </row>
    <row r="21124" spans="54:54" x14ac:dyDescent="0.3">
      <c r="BB21124" t="s">
        <v>83426</v>
      </c>
    </row>
    <row r="21125" spans="54:54" x14ac:dyDescent="0.3">
      <c r="BB21125" t="s">
        <v>83427</v>
      </c>
    </row>
    <row r="21126" spans="54:54" x14ac:dyDescent="0.3">
      <c r="BB21126" t="s">
        <v>83428</v>
      </c>
    </row>
    <row r="21127" spans="54:54" x14ac:dyDescent="0.3">
      <c r="BB21127" t="s">
        <v>83429</v>
      </c>
    </row>
    <row r="21128" spans="54:54" x14ac:dyDescent="0.3">
      <c r="BB21128" t="s">
        <v>83430</v>
      </c>
    </row>
    <row r="21129" spans="54:54" x14ac:dyDescent="0.3">
      <c r="BB21129" t="s">
        <v>83431</v>
      </c>
    </row>
    <row r="21130" spans="54:54" x14ac:dyDescent="0.3">
      <c r="BB21130" t="s">
        <v>83432</v>
      </c>
    </row>
    <row r="21131" spans="54:54" x14ac:dyDescent="0.3">
      <c r="BB21131" t="s">
        <v>83433</v>
      </c>
    </row>
    <row r="21132" spans="54:54" x14ac:dyDescent="0.3">
      <c r="BB21132" t="s">
        <v>83434</v>
      </c>
    </row>
    <row r="21133" spans="54:54" x14ac:dyDescent="0.3">
      <c r="BB21133" t="s">
        <v>83435</v>
      </c>
    </row>
    <row r="21134" spans="54:54" x14ac:dyDescent="0.3">
      <c r="BB21134" t="s">
        <v>83436</v>
      </c>
    </row>
    <row r="21135" spans="54:54" x14ac:dyDescent="0.3">
      <c r="BB21135" t="s">
        <v>83437</v>
      </c>
    </row>
    <row r="21136" spans="54:54" x14ac:dyDescent="0.3">
      <c r="BB21136" t="s">
        <v>83438</v>
      </c>
    </row>
    <row r="21137" spans="54:54" x14ac:dyDescent="0.3">
      <c r="BB21137" t="s">
        <v>83439</v>
      </c>
    </row>
    <row r="21138" spans="54:54" x14ac:dyDescent="0.3">
      <c r="BB21138" t="s">
        <v>83440</v>
      </c>
    </row>
    <row r="21139" spans="54:54" x14ac:dyDescent="0.3">
      <c r="BB21139" t="s">
        <v>83441</v>
      </c>
    </row>
    <row r="21140" spans="54:54" x14ac:dyDescent="0.3">
      <c r="BB21140" t="s">
        <v>83442</v>
      </c>
    </row>
    <row r="21141" spans="54:54" x14ac:dyDescent="0.3">
      <c r="BB21141" t="s">
        <v>83443</v>
      </c>
    </row>
    <row r="21142" spans="54:54" x14ac:dyDescent="0.3">
      <c r="BB21142" t="s">
        <v>83444</v>
      </c>
    </row>
    <row r="21143" spans="54:54" x14ac:dyDescent="0.3">
      <c r="BB21143" t="s">
        <v>83445</v>
      </c>
    </row>
    <row r="21144" spans="54:54" x14ac:dyDescent="0.3">
      <c r="BB21144" t="s">
        <v>83446</v>
      </c>
    </row>
    <row r="21145" spans="54:54" x14ac:dyDescent="0.3">
      <c r="BB21145" t="s">
        <v>83447</v>
      </c>
    </row>
    <row r="21146" spans="54:54" x14ac:dyDescent="0.3">
      <c r="BB21146" t="s">
        <v>83448</v>
      </c>
    </row>
    <row r="21147" spans="54:54" x14ac:dyDescent="0.3">
      <c r="BB21147" t="s">
        <v>83449</v>
      </c>
    </row>
    <row r="21148" spans="54:54" x14ac:dyDescent="0.3">
      <c r="BB21148" t="s">
        <v>83450</v>
      </c>
    </row>
    <row r="21149" spans="54:54" x14ac:dyDescent="0.3">
      <c r="BB21149" t="s">
        <v>83451</v>
      </c>
    </row>
    <row r="21150" spans="54:54" x14ac:dyDescent="0.3">
      <c r="BB21150" t="s">
        <v>83452</v>
      </c>
    </row>
    <row r="21151" spans="54:54" x14ac:dyDescent="0.3">
      <c r="BB21151" t="s">
        <v>83453</v>
      </c>
    </row>
    <row r="21152" spans="54:54" x14ac:dyDescent="0.3">
      <c r="BB21152" t="s">
        <v>83454</v>
      </c>
    </row>
    <row r="21153" spans="54:54" x14ac:dyDescent="0.3">
      <c r="BB21153" t="s">
        <v>83455</v>
      </c>
    </row>
    <row r="21154" spans="54:54" x14ac:dyDescent="0.3">
      <c r="BB21154" t="s">
        <v>83456</v>
      </c>
    </row>
    <row r="21155" spans="54:54" x14ac:dyDescent="0.3">
      <c r="BB21155" t="s">
        <v>83457</v>
      </c>
    </row>
    <row r="21156" spans="54:54" x14ac:dyDescent="0.3">
      <c r="BB21156" t="s">
        <v>83458</v>
      </c>
    </row>
    <row r="21157" spans="54:54" x14ac:dyDescent="0.3">
      <c r="BB21157" t="s">
        <v>83459</v>
      </c>
    </row>
    <row r="21158" spans="54:54" x14ac:dyDescent="0.3">
      <c r="BB21158" t="s">
        <v>83460</v>
      </c>
    </row>
    <row r="21159" spans="54:54" x14ac:dyDescent="0.3">
      <c r="BB21159" t="s">
        <v>83461</v>
      </c>
    </row>
    <row r="21160" spans="54:54" x14ac:dyDescent="0.3">
      <c r="BB21160" t="s">
        <v>83462</v>
      </c>
    </row>
    <row r="21161" spans="54:54" x14ac:dyDescent="0.3">
      <c r="BB21161" t="s">
        <v>83463</v>
      </c>
    </row>
    <row r="21162" spans="54:54" x14ac:dyDescent="0.3">
      <c r="BB21162" t="s">
        <v>83464</v>
      </c>
    </row>
    <row r="21163" spans="54:54" x14ac:dyDescent="0.3">
      <c r="BB21163" t="s">
        <v>83465</v>
      </c>
    </row>
    <row r="21164" spans="54:54" x14ac:dyDescent="0.3">
      <c r="BB21164" t="s">
        <v>83466</v>
      </c>
    </row>
    <row r="21165" spans="54:54" x14ac:dyDescent="0.3">
      <c r="BB21165" t="s">
        <v>83467</v>
      </c>
    </row>
    <row r="21166" spans="54:54" x14ac:dyDescent="0.3">
      <c r="BB21166" t="s">
        <v>83468</v>
      </c>
    </row>
    <row r="21167" spans="54:54" x14ac:dyDescent="0.3">
      <c r="BB21167" t="s">
        <v>83469</v>
      </c>
    </row>
    <row r="21168" spans="54:54" x14ac:dyDescent="0.3">
      <c r="BB21168" t="s">
        <v>83470</v>
      </c>
    </row>
    <row r="21169" spans="54:54" x14ac:dyDescent="0.3">
      <c r="BB21169" t="s">
        <v>83471</v>
      </c>
    </row>
    <row r="21170" spans="54:54" x14ac:dyDescent="0.3">
      <c r="BB21170" t="s">
        <v>83472</v>
      </c>
    </row>
    <row r="21171" spans="54:54" x14ac:dyDescent="0.3">
      <c r="BB21171" t="s">
        <v>83473</v>
      </c>
    </row>
    <row r="21172" spans="54:54" x14ac:dyDescent="0.3">
      <c r="BB21172" t="s">
        <v>83474</v>
      </c>
    </row>
    <row r="21173" spans="54:54" x14ac:dyDescent="0.3">
      <c r="BB21173" t="s">
        <v>83475</v>
      </c>
    </row>
    <row r="21174" spans="54:54" x14ac:dyDescent="0.3">
      <c r="BB21174" t="s">
        <v>83476</v>
      </c>
    </row>
    <row r="21175" spans="54:54" x14ac:dyDescent="0.3">
      <c r="BB21175" t="s">
        <v>83477</v>
      </c>
    </row>
    <row r="21176" spans="54:54" x14ac:dyDescent="0.3">
      <c r="BB21176" t="s">
        <v>83478</v>
      </c>
    </row>
    <row r="21177" spans="54:54" x14ac:dyDescent="0.3">
      <c r="BB21177" t="s">
        <v>83479</v>
      </c>
    </row>
    <row r="21178" spans="54:54" x14ac:dyDescent="0.3">
      <c r="BB21178" t="s">
        <v>83480</v>
      </c>
    </row>
    <row r="21179" spans="54:54" x14ac:dyDescent="0.3">
      <c r="BB21179" t="s">
        <v>23459</v>
      </c>
    </row>
    <row r="21180" spans="54:54" x14ac:dyDescent="0.3">
      <c r="BB21180" t="s">
        <v>83481</v>
      </c>
    </row>
    <row r="21181" spans="54:54" x14ac:dyDescent="0.3">
      <c r="BB21181" t="s">
        <v>83482</v>
      </c>
    </row>
    <row r="21182" spans="54:54" x14ac:dyDescent="0.3">
      <c r="BB21182" t="s">
        <v>83483</v>
      </c>
    </row>
    <row r="21183" spans="54:54" x14ac:dyDescent="0.3">
      <c r="BB21183" t="s">
        <v>83484</v>
      </c>
    </row>
    <row r="21184" spans="54:54" x14ac:dyDescent="0.3">
      <c r="BB21184" t="s">
        <v>83485</v>
      </c>
    </row>
    <row r="21185" spans="54:54" x14ac:dyDescent="0.3">
      <c r="BB21185" t="s">
        <v>83486</v>
      </c>
    </row>
    <row r="21186" spans="54:54" x14ac:dyDescent="0.3">
      <c r="BB21186" t="s">
        <v>83487</v>
      </c>
    </row>
    <row r="21187" spans="54:54" x14ac:dyDescent="0.3">
      <c r="BB21187" t="s">
        <v>83488</v>
      </c>
    </row>
    <row r="21188" spans="54:54" x14ac:dyDescent="0.3">
      <c r="BB21188" t="s">
        <v>83489</v>
      </c>
    </row>
    <row r="21189" spans="54:54" x14ac:dyDescent="0.3">
      <c r="BB21189" t="s">
        <v>83490</v>
      </c>
    </row>
    <row r="21190" spans="54:54" x14ac:dyDescent="0.3">
      <c r="BB21190" t="s">
        <v>83491</v>
      </c>
    </row>
    <row r="21191" spans="54:54" x14ac:dyDescent="0.3">
      <c r="BB21191" t="s">
        <v>83492</v>
      </c>
    </row>
    <row r="21192" spans="54:54" x14ac:dyDescent="0.3">
      <c r="BB21192" t="s">
        <v>83493</v>
      </c>
    </row>
    <row r="21193" spans="54:54" x14ac:dyDescent="0.3">
      <c r="BB21193" t="s">
        <v>83494</v>
      </c>
    </row>
    <row r="21194" spans="54:54" x14ac:dyDescent="0.3">
      <c r="BB21194" t="s">
        <v>83495</v>
      </c>
    </row>
    <row r="21195" spans="54:54" x14ac:dyDescent="0.3">
      <c r="BB21195" t="s">
        <v>83496</v>
      </c>
    </row>
    <row r="21196" spans="54:54" x14ac:dyDescent="0.3">
      <c r="BB21196" t="s">
        <v>83497</v>
      </c>
    </row>
    <row r="21197" spans="54:54" x14ac:dyDescent="0.3">
      <c r="BB21197" t="s">
        <v>83498</v>
      </c>
    </row>
    <row r="21198" spans="54:54" x14ac:dyDescent="0.3">
      <c r="BB21198" t="s">
        <v>83499</v>
      </c>
    </row>
    <row r="21199" spans="54:54" x14ac:dyDescent="0.3">
      <c r="BB21199" t="s">
        <v>83500</v>
      </c>
    </row>
    <row r="21200" spans="54:54" x14ac:dyDescent="0.3">
      <c r="BB21200" t="s">
        <v>83501</v>
      </c>
    </row>
    <row r="21201" spans="54:54" x14ac:dyDescent="0.3">
      <c r="BB21201" t="s">
        <v>83502</v>
      </c>
    </row>
    <row r="21202" spans="54:54" x14ac:dyDescent="0.3">
      <c r="BB21202" t="s">
        <v>83503</v>
      </c>
    </row>
    <row r="21203" spans="54:54" x14ac:dyDescent="0.3">
      <c r="BB21203" t="s">
        <v>83504</v>
      </c>
    </row>
    <row r="21204" spans="54:54" x14ac:dyDescent="0.3">
      <c r="BB21204" t="s">
        <v>83505</v>
      </c>
    </row>
    <row r="21205" spans="54:54" x14ac:dyDescent="0.3">
      <c r="BB21205" t="s">
        <v>83506</v>
      </c>
    </row>
    <row r="21206" spans="54:54" x14ac:dyDescent="0.3">
      <c r="BB21206" t="s">
        <v>83507</v>
      </c>
    </row>
    <row r="21207" spans="54:54" x14ac:dyDescent="0.3">
      <c r="BB21207" t="s">
        <v>83508</v>
      </c>
    </row>
    <row r="21208" spans="54:54" x14ac:dyDescent="0.3">
      <c r="BB21208" t="s">
        <v>83509</v>
      </c>
    </row>
    <row r="21209" spans="54:54" x14ac:dyDescent="0.3">
      <c r="BB21209" t="s">
        <v>83510</v>
      </c>
    </row>
    <row r="21210" spans="54:54" x14ac:dyDescent="0.3">
      <c r="BB21210" t="s">
        <v>83511</v>
      </c>
    </row>
    <row r="21211" spans="54:54" x14ac:dyDescent="0.3">
      <c r="BB21211" t="s">
        <v>83512</v>
      </c>
    </row>
    <row r="21212" spans="54:54" x14ac:dyDescent="0.3">
      <c r="BB21212" t="s">
        <v>83513</v>
      </c>
    </row>
    <row r="21213" spans="54:54" x14ac:dyDescent="0.3">
      <c r="BB21213" t="s">
        <v>83514</v>
      </c>
    </row>
    <row r="21214" spans="54:54" x14ac:dyDescent="0.3">
      <c r="BB21214" t="s">
        <v>83515</v>
      </c>
    </row>
    <row r="21215" spans="54:54" x14ac:dyDescent="0.3">
      <c r="BB21215" t="s">
        <v>83516</v>
      </c>
    </row>
    <row r="21216" spans="54:54" x14ac:dyDescent="0.3">
      <c r="BB21216" t="s">
        <v>83517</v>
      </c>
    </row>
    <row r="21217" spans="54:54" x14ac:dyDescent="0.3">
      <c r="BB21217" t="s">
        <v>83518</v>
      </c>
    </row>
    <row r="21218" spans="54:54" x14ac:dyDescent="0.3">
      <c r="BB21218" t="s">
        <v>83519</v>
      </c>
    </row>
    <row r="21219" spans="54:54" x14ac:dyDescent="0.3">
      <c r="BB21219" t="s">
        <v>83520</v>
      </c>
    </row>
    <row r="21220" spans="54:54" x14ac:dyDescent="0.3">
      <c r="BB21220" t="s">
        <v>83521</v>
      </c>
    </row>
    <row r="21221" spans="54:54" x14ac:dyDescent="0.3">
      <c r="BB21221" t="s">
        <v>83522</v>
      </c>
    </row>
    <row r="21222" spans="54:54" x14ac:dyDescent="0.3">
      <c r="BB21222" t="s">
        <v>83523</v>
      </c>
    </row>
    <row r="21223" spans="54:54" x14ac:dyDescent="0.3">
      <c r="BB21223" t="s">
        <v>83524</v>
      </c>
    </row>
    <row r="21224" spans="54:54" x14ac:dyDescent="0.3">
      <c r="BB21224" t="s">
        <v>83525</v>
      </c>
    </row>
    <row r="21225" spans="54:54" x14ac:dyDescent="0.3">
      <c r="BB21225" t="s">
        <v>83526</v>
      </c>
    </row>
    <row r="21226" spans="54:54" x14ac:dyDescent="0.3">
      <c r="BB21226" t="s">
        <v>83527</v>
      </c>
    </row>
    <row r="21227" spans="54:54" x14ac:dyDescent="0.3">
      <c r="BB21227" t="s">
        <v>83528</v>
      </c>
    </row>
    <row r="21228" spans="54:54" x14ac:dyDescent="0.3">
      <c r="BB21228" t="s">
        <v>83529</v>
      </c>
    </row>
    <row r="21229" spans="54:54" x14ac:dyDescent="0.3">
      <c r="BB21229" t="s">
        <v>83530</v>
      </c>
    </row>
    <row r="21230" spans="54:54" x14ac:dyDescent="0.3">
      <c r="BB21230" t="s">
        <v>83531</v>
      </c>
    </row>
    <row r="21231" spans="54:54" x14ac:dyDescent="0.3">
      <c r="BB21231" t="s">
        <v>83532</v>
      </c>
    </row>
    <row r="21232" spans="54:54" x14ac:dyDescent="0.3">
      <c r="BB21232" t="s">
        <v>83533</v>
      </c>
    </row>
    <row r="21233" spans="54:54" x14ac:dyDescent="0.3">
      <c r="BB21233" t="s">
        <v>83534</v>
      </c>
    </row>
    <row r="21234" spans="54:54" x14ac:dyDescent="0.3">
      <c r="BB21234" t="s">
        <v>83535</v>
      </c>
    </row>
    <row r="21235" spans="54:54" x14ac:dyDescent="0.3">
      <c r="BB21235" t="s">
        <v>83536</v>
      </c>
    </row>
    <row r="21236" spans="54:54" x14ac:dyDescent="0.3">
      <c r="BB21236" t="s">
        <v>83537</v>
      </c>
    </row>
    <row r="21237" spans="54:54" x14ac:dyDescent="0.3">
      <c r="BB21237" t="s">
        <v>83538</v>
      </c>
    </row>
    <row r="21238" spans="54:54" x14ac:dyDescent="0.3">
      <c r="BB21238" t="s">
        <v>83539</v>
      </c>
    </row>
    <row r="21239" spans="54:54" x14ac:dyDescent="0.3">
      <c r="BB21239" t="s">
        <v>83540</v>
      </c>
    </row>
    <row r="21240" spans="54:54" x14ac:dyDescent="0.3">
      <c r="BB21240" t="s">
        <v>83541</v>
      </c>
    </row>
    <row r="21241" spans="54:54" x14ac:dyDescent="0.3">
      <c r="BB21241" t="s">
        <v>83542</v>
      </c>
    </row>
    <row r="21242" spans="54:54" x14ac:dyDescent="0.3">
      <c r="BB21242" t="s">
        <v>83543</v>
      </c>
    </row>
    <row r="21243" spans="54:54" x14ac:dyDescent="0.3">
      <c r="BB21243" t="s">
        <v>83544</v>
      </c>
    </row>
    <row r="21244" spans="54:54" x14ac:dyDescent="0.3">
      <c r="BB21244" t="s">
        <v>83545</v>
      </c>
    </row>
    <row r="21245" spans="54:54" x14ac:dyDescent="0.3">
      <c r="BB21245" t="s">
        <v>83546</v>
      </c>
    </row>
    <row r="21246" spans="54:54" x14ac:dyDescent="0.3">
      <c r="BB21246" t="s">
        <v>83547</v>
      </c>
    </row>
    <row r="21247" spans="54:54" x14ac:dyDescent="0.3">
      <c r="BB21247" t="s">
        <v>83548</v>
      </c>
    </row>
    <row r="21248" spans="54:54" x14ac:dyDescent="0.3">
      <c r="BB21248" t="s">
        <v>83549</v>
      </c>
    </row>
    <row r="21249" spans="54:54" x14ac:dyDescent="0.3">
      <c r="BB21249" t="s">
        <v>83550</v>
      </c>
    </row>
    <row r="21250" spans="54:54" x14ac:dyDescent="0.3">
      <c r="BB21250" t="s">
        <v>83551</v>
      </c>
    </row>
    <row r="21251" spans="54:54" x14ac:dyDescent="0.3">
      <c r="BB21251" t="s">
        <v>83552</v>
      </c>
    </row>
    <row r="21252" spans="54:54" x14ac:dyDescent="0.3">
      <c r="BB21252" t="s">
        <v>83553</v>
      </c>
    </row>
    <row r="21253" spans="54:54" x14ac:dyDescent="0.3">
      <c r="BB21253" t="s">
        <v>83554</v>
      </c>
    </row>
    <row r="21254" spans="54:54" x14ac:dyDescent="0.3">
      <c r="BB21254" t="s">
        <v>83555</v>
      </c>
    </row>
    <row r="21255" spans="54:54" x14ac:dyDescent="0.3">
      <c r="BB21255" t="s">
        <v>83556</v>
      </c>
    </row>
    <row r="21256" spans="54:54" x14ac:dyDescent="0.3">
      <c r="BB21256" t="s">
        <v>83557</v>
      </c>
    </row>
    <row r="21257" spans="54:54" x14ac:dyDescent="0.3">
      <c r="BB21257" t="s">
        <v>83558</v>
      </c>
    </row>
    <row r="21258" spans="54:54" x14ac:dyDescent="0.3">
      <c r="BB21258" t="s">
        <v>83559</v>
      </c>
    </row>
    <row r="21259" spans="54:54" x14ac:dyDescent="0.3">
      <c r="BB21259" t="s">
        <v>83560</v>
      </c>
    </row>
    <row r="21260" spans="54:54" x14ac:dyDescent="0.3">
      <c r="BB21260" t="s">
        <v>83561</v>
      </c>
    </row>
    <row r="21261" spans="54:54" x14ac:dyDescent="0.3">
      <c r="BB21261" t="s">
        <v>83562</v>
      </c>
    </row>
    <row r="21262" spans="54:54" x14ac:dyDescent="0.3">
      <c r="BB21262" t="s">
        <v>83563</v>
      </c>
    </row>
    <row r="21263" spans="54:54" x14ac:dyDescent="0.3">
      <c r="BB21263" t="s">
        <v>83564</v>
      </c>
    </row>
    <row r="21264" spans="54:54" x14ac:dyDescent="0.3">
      <c r="BB21264" t="s">
        <v>83565</v>
      </c>
    </row>
    <row r="21265" spans="54:54" x14ac:dyDescent="0.3">
      <c r="BB21265" t="s">
        <v>83566</v>
      </c>
    </row>
    <row r="21266" spans="54:54" x14ac:dyDescent="0.3">
      <c r="BB21266" t="s">
        <v>83567</v>
      </c>
    </row>
    <row r="21267" spans="54:54" x14ac:dyDescent="0.3">
      <c r="BB21267" t="s">
        <v>83568</v>
      </c>
    </row>
    <row r="21268" spans="54:54" x14ac:dyDescent="0.3">
      <c r="BB21268" t="s">
        <v>83569</v>
      </c>
    </row>
    <row r="21269" spans="54:54" x14ac:dyDescent="0.3">
      <c r="BB21269" t="s">
        <v>83570</v>
      </c>
    </row>
    <row r="21270" spans="54:54" x14ac:dyDescent="0.3">
      <c r="BB21270" t="s">
        <v>83571</v>
      </c>
    </row>
    <row r="21271" spans="54:54" x14ac:dyDescent="0.3">
      <c r="BB21271" t="s">
        <v>83572</v>
      </c>
    </row>
    <row r="21272" spans="54:54" x14ac:dyDescent="0.3">
      <c r="BB21272" t="s">
        <v>83573</v>
      </c>
    </row>
    <row r="21273" spans="54:54" x14ac:dyDescent="0.3">
      <c r="BB21273" t="s">
        <v>83574</v>
      </c>
    </row>
    <row r="21274" spans="54:54" x14ac:dyDescent="0.3">
      <c r="BB21274" t="s">
        <v>83575</v>
      </c>
    </row>
    <row r="21275" spans="54:54" x14ac:dyDescent="0.3">
      <c r="BB21275" t="s">
        <v>83576</v>
      </c>
    </row>
    <row r="21276" spans="54:54" x14ac:dyDescent="0.3">
      <c r="BB21276" t="s">
        <v>83577</v>
      </c>
    </row>
    <row r="21277" spans="54:54" x14ac:dyDescent="0.3">
      <c r="BB21277" t="s">
        <v>83578</v>
      </c>
    </row>
    <row r="21278" spans="54:54" x14ac:dyDescent="0.3">
      <c r="BB21278" t="s">
        <v>83579</v>
      </c>
    </row>
    <row r="21279" spans="54:54" x14ac:dyDescent="0.3">
      <c r="BB21279" t="s">
        <v>83580</v>
      </c>
    </row>
    <row r="21280" spans="54:54" x14ac:dyDescent="0.3">
      <c r="BB21280" t="s">
        <v>83581</v>
      </c>
    </row>
    <row r="21281" spans="54:54" x14ac:dyDescent="0.3">
      <c r="BB21281" t="s">
        <v>83582</v>
      </c>
    </row>
    <row r="21282" spans="54:54" x14ac:dyDescent="0.3">
      <c r="BB21282" t="s">
        <v>83583</v>
      </c>
    </row>
    <row r="21283" spans="54:54" x14ac:dyDescent="0.3">
      <c r="BB21283" t="s">
        <v>83584</v>
      </c>
    </row>
    <row r="21284" spans="54:54" x14ac:dyDescent="0.3">
      <c r="BB21284" t="s">
        <v>83585</v>
      </c>
    </row>
    <row r="21285" spans="54:54" x14ac:dyDescent="0.3">
      <c r="BB21285" t="s">
        <v>83586</v>
      </c>
    </row>
    <row r="21286" spans="54:54" x14ac:dyDescent="0.3">
      <c r="BB21286" t="s">
        <v>83587</v>
      </c>
    </row>
    <row r="21287" spans="54:54" x14ac:dyDescent="0.3">
      <c r="BB21287" t="s">
        <v>83588</v>
      </c>
    </row>
    <row r="21288" spans="54:54" x14ac:dyDescent="0.3">
      <c r="BB21288" t="s">
        <v>83589</v>
      </c>
    </row>
    <row r="21289" spans="54:54" x14ac:dyDescent="0.3">
      <c r="BB21289" t="s">
        <v>83590</v>
      </c>
    </row>
    <row r="21290" spans="54:54" x14ac:dyDescent="0.3">
      <c r="BB21290" t="s">
        <v>83591</v>
      </c>
    </row>
    <row r="21291" spans="54:54" x14ac:dyDescent="0.3">
      <c r="BB21291" t="s">
        <v>83592</v>
      </c>
    </row>
    <row r="21292" spans="54:54" x14ac:dyDescent="0.3">
      <c r="BB21292" t="s">
        <v>83593</v>
      </c>
    </row>
    <row r="21293" spans="54:54" x14ac:dyDescent="0.3">
      <c r="BB21293" t="s">
        <v>83594</v>
      </c>
    </row>
    <row r="21294" spans="54:54" x14ac:dyDescent="0.3">
      <c r="BB21294" t="s">
        <v>83595</v>
      </c>
    </row>
    <row r="21295" spans="54:54" x14ac:dyDescent="0.3">
      <c r="BB21295" t="s">
        <v>83596</v>
      </c>
    </row>
    <row r="21296" spans="54:54" x14ac:dyDescent="0.3">
      <c r="BB21296" t="s">
        <v>83597</v>
      </c>
    </row>
    <row r="21297" spans="54:54" x14ac:dyDescent="0.3">
      <c r="BB21297" t="s">
        <v>83598</v>
      </c>
    </row>
    <row r="21298" spans="54:54" x14ac:dyDescent="0.3">
      <c r="BB21298" t="s">
        <v>83599</v>
      </c>
    </row>
    <row r="21299" spans="54:54" x14ac:dyDescent="0.3">
      <c r="BB21299" t="s">
        <v>83600</v>
      </c>
    </row>
    <row r="21300" spans="54:54" x14ac:dyDescent="0.3">
      <c r="BB21300" t="s">
        <v>83601</v>
      </c>
    </row>
    <row r="21301" spans="54:54" x14ac:dyDescent="0.3">
      <c r="BB21301" t="s">
        <v>83602</v>
      </c>
    </row>
    <row r="21302" spans="54:54" x14ac:dyDescent="0.3">
      <c r="BB21302" t="s">
        <v>83603</v>
      </c>
    </row>
    <row r="21303" spans="54:54" x14ac:dyDescent="0.3">
      <c r="BB21303" t="s">
        <v>83604</v>
      </c>
    </row>
    <row r="21304" spans="54:54" x14ac:dyDescent="0.3">
      <c r="BB21304" t="s">
        <v>83605</v>
      </c>
    </row>
    <row r="21305" spans="54:54" x14ac:dyDescent="0.3">
      <c r="BB21305" t="s">
        <v>83606</v>
      </c>
    </row>
    <row r="21306" spans="54:54" x14ac:dyDescent="0.3">
      <c r="BB21306" t="s">
        <v>83607</v>
      </c>
    </row>
    <row r="21307" spans="54:54" x14ac:dyDescent="0.3">
      <c r="BB21307" t="s">
        <v>83608</v>
      </c>
    </row>
    <row r="21308" spans="54:54" x14ac:dyDescent="0.3">
      <c r="BB21308" t="s">
        <v>83609</v>
      </c>
    </row>
    <row r="21309" spans="54:54" x14ac:dyDescent="0.3">
      <c r="BB21309" t="s">
        <v>83610</v>
      </c>
    </row>
    <row r="21310" spans="54:54" x14ac:dyDescent="0.3">
      <c r="BB21310" t="s">
        <v>83611</v>
      </c>
    </row>
    <row r="21311" spans="54:54" x14ac:dyDescent="0.3">
      <c r="BB21311" t="s">
        <v>83612</v>
      </c>
    </row>
    <row r="21312" spans="54:54" x14ac:dyDescent="0.3">
      <c r="BB21312" t="s">
        <v>83613</v>
      </c>
    </row>
    <row r="21313" spans="54:54" x14ac:dyDescent="0.3">
      <c r="BB21313" t="s">
        <v>83614</v>
      </c>
    </row>
    <row r="21314" spans="54:54" x14ac:dyDescent="0.3">
      <c r="BB21314" t="s">
        <v>83615</v>
      </c>
    </row>
    <row r="21315" spans="54:54" x14ac:dyDescent="0.3">
      <c r="BB21315" t="s">
        <v>83616</v>
      </c>
    </row>
    <row r="21316" spans="54:54" x14ac:dyDescent="0.3">
      <c r="BB21316" t="s">
        <v>83617</v>
      </c>
    </row>
    <row r="21317" spans="54:54" x14ac:dyDescent="0.3">
      <c r="BB21317" t="s">
        <v>83618</v>
      </c>
    </row>
    <row r="21318" spans="54:54" x14ac:dyDescent="0.3">
      <c r="BB21318" t="s">
        <v>83619</v>
      </c>
    </row>
    <row r="21319" spans="54:54" x14ac:dyDescent="0.3">
      <c r="BB21319" t="s">
        <v>83620</v>
      </c>
    </row>
    <row r="21320" spans="54:54" x14ac:dyDescent="0.3">
      <c r="BB21320" t="s">
        <v>83621</v>
      </c>
    </row>
    <row r="21321" spans="54:54" x14ac:dyDescent="0.3">
      <c r="BB21321" t="s">
        <v>83622</v>
      </c>
    </row>
    <row r="21322" spans="54:54" x14ac:dyDescent="0.3">
      <c r="BB21322" t="s">
        <v>83623</v>
      </c>
    </row>
    <row r="21323" spans="54:54" x14ac:dyDescent="0.3">
      <c r="BB21323" t="s">
        <v>83624</v>
      </c>
    </row>
    <row r="21324" spans="54:54" x14ac:dyDescent="0.3">
      <c r="BB21324" t="s">
        <v>83625</v>
      </c>
    </row>
    <row r="21325" spans="54:54" x14ac:dyDescent="0.3">
      <c r="BB21325" t="s">
        <v>83626</v>
      </c>
    </row>
    <row r="21326" spans="54:54" x14ac:dyDescent="0.3">
      <c r="BB21326" t="s">
        <v>83627</v>
      </c>
    </row>
    <row r="21327" spans="54:54" x14ac:dyDescent="0.3">
      <c r="BB21327" t="s">
        <v>83628</v>
      </c>
    </row>
    <row r="21328" spans="54:54" x14ac:dyDescent="0.3">
      <c r="BB21328" t="s">
        <v>83629</v>
      </c>
    </row>
    <row r="21329" spans="54:54" x14ac:dyDescent="0.3">
      <c r="BB21329" t="s">
        <v>83630</v>
      </c>
    </row>
    <row r="21330" spans="54:54" x14ac:dyDescent="0.3">
      <c r="BB21330" t="s">
        <v>83631</v>
      </c>
    </row>
    <row r="21331" spans="54:54" x14ac:dyDescent="0.3">
      <c r="BB21331" t="s">
        <v>83632</v>
      </c>
    </row>
    <row r="21332" spans="54:54" x14ac:dyDescent="0.3">
      <c r="BB21332" t="s">
        <v>26783</v>
      </c>
    </row>
    <row r="21333" spans="54:54" x14ac:dyDescent="0.3">
      <c r="BB21333" t="s">
        <v>83633</v>
      </c>
    </row>
    <row r="21334" spans="54:54" x14ac:dyDescent="0.3">
      <c r="BB21334" t="s">
        <v>83634</v>
      </c>
    </row>
    <row r="21335" spans="54:54" x14ac:dyDescent="0.3">
      <c r="BB21335" t="s">
        <v>83635</v>
      </c>
    </row>
    <row r="21336" spans="54:54" x14ac:dyDescent="0.3">
      <c r="BB21336" t="s">
        <v>83636</v>
      </c>
    </row>
    <row r="21337" spans="54:54" x14ac:dyDescent="0.3">
      <c r="BB21337" t="s">
        <v>83637</v>
      </c>
    </row>
    <row r="21338" spans="54:54" x14ac:dyDescent="0.3">
      <c r="BB21338" t="s">
        <v>83638</v>
      </c>
    </row>
    <row r="21339" spans="54:54" x14ac:dyDescent="0.3">
      <c r="BB21339" t="s">
        <v>83639</v>
      </c>
    </row>
    <row r="21340" spans="54:54" x14ac:dyDescent="0.3">
      <c r="BB21340" t="s">
        <v>83640</v>
      </c>
    </row>
    <row r="21341" spans="54:54" x14ac:dyDescent="0.3">
      <c r="BB21341" t="s">
        <v>83641</v>
      </c>
    </row>
    <row r="21342" spans="54:54" x14ac:dyDescent="0.3">
      <c r="BB21342" t="s">
        <v>83642</v>
      </c>
    </row>
    <row r="21343" spans="54:54" x14ac:dyDescent="0.3">
      <c r="BB21343" t="s">
        <v>83643</v>
      </c>
    </row>
    <row r="21344" spans="54:54" x14ac:dyDescent="0.3">
      <c r="BB21344" t="s">
        <v>83644</v>
      </c>
    </row>
    <row r="21345" spans="54:54" x14ac:dyDescent="0.3">
      <c r="BB21345" t="s">
        <v>83645</v>
      </c>
    </row>
    <row r="21346" spans="54:54" x14ac:dyDescent="0.3">
      <c r="BB21346" t="s">
        <v>83646</v>
      </c>
    </row>
    <row r="21347" spans="54:54" x14ac:dyDescent="0.3">
      <c r="BB21347" t="s">
        <v>83647</v>
      </c>
    </row>
    <row r="21348" spans="54:54" x14ac:dyDescent="0.3">
      <c r="BB21348" t="s">
        <v>83648</v>
      </c>
    </row>
    <row r="21349" spans="54:54" x14ac:dyDescent="0.3">
      <c r="BB21349" t="s">
        <v>83649</v>
      </c>
    </row>
    <row r="21350" spans="54:54" x14ac:dyDescent="0.3">
      <c r="BB21350" t="s">
        <v>83650</v>
      </c>
    </row>
    <row r="21351" spans="54:54" x14ac:dyDescent="0.3">
      <c r="BB21351" t="s">
        <v>83651</v>
      </c>
    </row>
    <row r="21352" spans="54:54" x14ac:dyDescent="0.3">
      <c r="BB21352" t="s">
        <v>83652</v>
      </c>
    </row>
    <row r="21353" spans="54:54" x14ac:dyDescent="0.3">
      <c r="BB21353" t="s">
        <v>83653</v>
      </c>
    </row>
    <row r="21354" spans="54:54" x14ac:dyDescent="0.3">
      <c r="BB21354" t="s">
        <v>83654</v>
      </c>
    </row>
    <row r="21355" spans="54:54" x14ac:dyDescent="0.3">
      <c r="BB21355" t="s">
        <v>83655</v>
      </c>
    </row>
    <row r="21356" spans="54:54" x14ac:dyDescent="0.3">
      <c r="BB21356" t="s">
        <v>83656</v>
      </c>
    </row>
    <row r="21357" spans="54:54" x14ac:dyDescent="0.3">
      <c r="BB21357" t="s">
        <v>83657</v>
      </c>
    </row>
    <row r="21358" spans="54:54" x14ac:dyDescent="0.3">
      <c r="BB21358" t="s">
        <v>83658</v>
      </c>
    </row>
    <row r="21359" spans="54:54" x14ac:dyDescent="0.3">
      <c r="BB21359" t="s">
        <v>83659</v>
      </c>
    </row>
    <row r="21360" spans="54:54" x14ac:dyDescent="0.3">
      <c r="BB21360" t="s">
        <v>83660</v>
      </c>
    </row>
    <row r="21361" spans="54:54" x14ac:dyDescent="0.3">
      <c r="BB21361" t="s">
        <v>83661</v>
      </c>
    </row>
    <row r="21362" spans="54:54" x14ac:dyDescent="0.3">
      <c r="BB21362" t="s">
        <v>83662</v>
      </c>
    </row>
    <row r="21363" spans="54:54" x14ac:dyDescent="0.3">
      <c r="BB21363" t="s">
        <v>83663</v>
      </c>
    </row>
    <row r="21364" spans="54:54" x14ac:dyDescent="0.3">
      <c r="BB21364" t="s">
        <v>83664</v>
      </c>
    </row>
    <row r="21365" spans="54:54" x14ac:dyDescent="0.3">
      <c r="BB21365" t="s">
        <v>83665</v>
      </c>
    </row>
    <row r="21366" spans="54:54" x14ac:dyDescent="0.3">
      <c r="BB21366" t="s">
        <v>83666</v>
      </c>
    </row>
    <row r="21367" spans="54:54" x14ac:dyDescent="0.3">
      <c r="BB21367" t="s">
        <v>83667</v>
      </c>
    </row>
    <row r="21368" spans="54:54" x14ac:dyDescent="0.3">
      <c r="BB21368" t="s">
        <v>83668</v>
      </c>
    </row>
    <row r="21369" spans="54:54" x14ac:dyDescent="0.3">
      <c r="BB21369" t="s">
        <v>83669</v>
      </c>
    </row>
    <row r="21370" spans="54:54" x14ac:dyDescent="0.3">
      <c r="BB21370" t="s">
        <v>83670</v>
      </c>
    </row>
    <row r="21371" spans="54:54" x14ac:dyDescent="0.3">
      <c r="BB21371" t="s">
        <v>83671</v>
      </c>
    </row>
    <row r="21372" spans="54:54" x14ac:dyDescent="0.3">
      <c r="BB21372" t="s">
        <v>83672</v>
      </c>
    </row>
    <row r="21373" spans="54:54" x14ac:dyDescent="0.3">
      <c r="BB21373" t="s">
        <v>83673</v>
      </c>
    </row>
    <row r="21374" spans="54:54" x14ac:dyDescent="0.3">
      <c r="BB21374" t="s">
        <v>83674</v>
      </c>
    </row>
    <row r="21375" spans="54:54" x14ac:dyDescent="0.3">
      <c r="BB21375" t="s">
        <v>83675</v>
      </c>
    </row>
    <row r="21376" spans="54:54" x14ac:dyDescent="0.3">
      <c r="BB21376" t="s">
        <v>83676</v>
      </c>
    </row>
    <row r="21377" spans="54:54" x14ac:dyDescent="0.3">
      <c r="BB21377" t="s">
        <v>83677</v>
      </c>
    </row>
    <row r="21378" spans="54:54" x14ac:dyDescent="0.3">
      <c r="BB21378" t="s">
        <v>83678</v>
      </c>
    </row>
    <row r="21379" spans="54:54" x14ac:dyDescent="0.3">
      <c r="BB21379" t="s">
        <v>83679</v>
      </c>
    </row>
    <row r="21380" spans="54:54" x14ac:dyDescent="0.3">
      <c r="BB21380" t="s">
        <v>83680</v>
      </c>
    </row>
    <row r="21381" spans="54:54" x14ac:dyDescent="0.3">
      <c r="BB21381" t="s">
        <v>83681</v>
      </c>
    </row>
    <row r="21382" spans="54:54" x14ac:dyDescent="0.3">
      <c r="BB21382" t="s">
        <v>83682</v>
      </c>
    </row>
    <row r="21383" spans="54:54" x14ac:dyDescent="0.3">
      <c r="BB21383" t="s">
        <v>83683</v>
      </c>
    </row>
    <row r="21384" spans="54:54" x14ac:dyDescent="0.3">
      <c r="BB21384" t="s">
        <v>83684</v>
      </c>
    </row>
    <row r="21385" spans="54:54" x14ac:dyDescent="0.3">
      <c r="BB21385" t="s">
        <v>83685</v>
      </c>
    </row>
    <row r="21386" spans="54:54" x14ac:dyDescent="0.3">
      <c r="BB21386" t="s">
        <v>83686</v>
      </c>
    </row>
    <row r="21387" spans="54:54" x14ac:dyDescent="0.3">
      <c r="BB21387" t="s">
        <v>83687</v>
      </c>
    </row>
    <row r="21388" spans="54:54" x14ac:dyDescent="0.3">
      <c r="BB21388" t="s">
        <v>83688</v>
      </c>
    </row>
    <row r="21389" spans="54:54" x14ac:dyDescent="0.3">
      <c r="BB21389" t="s">
        <v>83689</v>
      </c>
    </row>
    <row r="21390" spans="54:54" x14ac:dyDescent="0.3">
      <c r="BB21390" t="s">
        <v>83690</v>
      </c>
    </row>
    <row r="21391" spans="54:54" x14ac:dyDescent="0.3">
      <c r="BB21391" t="s">
        <v>83691</v>
      </c>
    </row>
    <row r="21392" spans="54:54" x14ac:dyDescent="0.3">
      <c r="BB21392" t="s">
        <v>83692</v>
      </c>
    </row>
    <row r="21393" spans="54:54" x14ac:dyDescent="0.3">
      <c r="BB21393" t="s">
        <v>83693</v>
      </c>
    </row>
    <row r="21394" spans="54:54" x14ac:dyDescent="0.3">
      <c r="BB21394" t="s">
        <v>83694</v>
      </c>
    </row>
    <row r="21395" spans="54:54" x14ac:dyDescent="0.3">
      <c r="BB21395" t="s">
        <v>83695</v>
      </c>
    </row>
    <row r="21396" spans="54:54" x14ac:dyDescent="0.3">
      <c r="BB21396" t="s">
        <v>83696</v>
      </c>
    </row>
    <row r="21397" spans="54:54" x14ac:dyDescent="0.3">
      <c r="BB21397" t="s">
        <v>83697</v>
      </c>
    </row>
    <row r="21398" spans="54:54" x14ac:dyDescent="0.3">
      <c r="BB21398" t="s">
        <v>83698</v>
      </c>
    </row>
    <row r="21399" spans="54:54" x14ac:dyDescent="0.3">
      <c r="BB21399" t="s">
        <v>83699</v>
      </c>
    </row>
    <row r="21400" spans="54:54" x14ac:dyDescent="0.3">
      <c r="BB21400" t="s">
        <v>83700</v>
      </c>
    </row>
    <row r="21401" spans="54:54" x14ac:dyDescent="0.3">
      <c r="BB21401" t="s">
        <v>83701</v>
      </c>
    </row>
    <row r="21402" spans="54:54" x14ac:dyDescent="0.3">
      <c r="BB21402" t="s">
        <v>83702</v>
      </c>
    </row>
    <row r="21403" spans="54:54" x14ac:dyDescent="0.3">
      <c r="BB21403" t="s">
        <v>83703</v>
      </c>
    </row>
    <row r="21404" spans="54:54" x14ac:dyDescent="0.3">
      <c r="BB21404" t="s">
        <v>83704</v>
      </c>
    </row>
    <row r="21405" spans="54:54" x14ac:dyDescent="0.3">
      <c r="BB21405" t="s">
        <v>83705</v>
      </c>
    </row>
    <row r="21406" spans="54:54" x14ac:dyDescent="0.3">
      <c r="BB21406" t="s">
        <v>83706</v>
      </c>
    </row>
    <row r="21407" spans="54:54" x14ac:dyDescent="0.3">
      <c r="BB21407" t="s">
        <v>83707</v>
      </c>
    </row>
    <row r="21408" spans="54:54" x14ac:dyDescent="0.3">
      <c r="BB21408" t="s">
        <v>83708</v>
      </c>
    </row>
    <row r="21409" spans="54:54" x14ac:dyDescent="0.3">
      <c r="BB21409" t="s">
        <v>83709</v>
      </c>
    </row>
    <row r="21410" spans="54:54" x14ac:dyDescent="0.3">
      <c r="BB21410" t="s">
        <v>83710</v>
      </c>
    </row>
    <row r="21411" spans="54:54" x14ac:dyDescent="0.3">
      <c r="BB21411" t="s">
        <v>83711</v>
      </c>
    </row>
    <row r="21412" spans="54:54" x14ac:dyDescent="0.3">
      <c r="BB21412" t="s">
        <v>83712</v>
      </c>
    </row>
    <row r="21413" spans="54:54" x14ac:dyDescent="0.3">
      <c r="BB21413" t="s">
        <v>83713</v>
      </c>
    </row>
    <row r="21414" spans="54:54" x14ac:dyDescent="0.3">
      <c r="BB21414" t="s">
        <v>83714</v>
      </c>
    </row>
    <row r="21415" spans="54:54" x14ac:dyDescent="0.3">
      <c r="BB21415" t="s">
        <v>83715</v>
      </c>
    </row>
    <row r="21416" spans="54:54" x14ac:dyDescent="0.3">
      <c r="BB21416" t="s">
        <v>83716</v>
      </c>
    </row>
    <row r="21417" spans="54:54" x14ac:dyDescent="0.3">
      <c r="BB21417" t="s">
        <v>83717</v>
      </c>
    </row>
    <row r="21418" spans="54:54" x14ac:dyDescent="0.3">
      <c r="BB21418" t="s">
        <v>83718</v>
      </c>
    </row>
    <row r="21419" spans="54:54" x14ac:dyDescent="0.3">
      <c r="BB21419" t="s">
        <v>83719</v>
      </c>
    </row>
    <row r="21420" spans="54:54" x14ac:dyDescent="0.3">
      <c r="BB21420" t="s">
        <v>83720</v>
      </c>
    </row>
    <row r="21421" spans="54:54" x14ac:dyDescent="0.3">
      <c r="BB21421" t="s">
        <v>83721</v>
      </c>
    </row>
    <row r="21422" spans="54:54" x14ac:dyDescent="0.3">
      <c r="BB21422" t="s">
        <v>83722</v>
      </c>
    </row>
    <row r="21423" spans="54:54" x14ac:dyDescent="0.3">
      <c r="BB21423" t="s">
        <v>83723</v>
      </c>
    </row>
    <row r="21424" spans="54:54" x14ac:dyDescent="0.3">
      <c r="BB21424" t="s">
        <v>83724</v>
      </c>
    </row>
    <row r="21425" spans="54:54" x14ac:dyDescent="0.3">
      <c r="BB21425" t="s">
        <v>55543</v>
      </c>
    </row>
    <row r="21426" spans="54:54" x14ac:dyDescent="0.3">
      <c r="BB21426" t="s">
        <v>83725</v>
      </c>
    </row>
    <row r="21427" spans="54:54" x14ac:dyDescent="0.3">
      <c r="BB21427" t="s">
        <v>83726</v>
      </c>
    </row>
    <row r="21428" spans="54:54" x14ac:dyDescent="0.3">
      <c r="BB21428" t="s">
        <v>83727</v>
      </c>
    </row>
    <row r="21429" spans="54:54" x14ac:dyDescent="0.3">
      <c r="BB21429" t="s">
        <v>83728</v>
      </c>
    </row>
    <row r="21430" spans="54:54" x14ac:dyDescent="0.3">
      <c r="BB21430" t="s">
        <v>83729</v>
      </c>
    </row>
    <row r="21431" spans="54:54" x14ac:dyDescent="0.3">
      <c r="BB21431" t="s">
        <v>83730</v>
      </c>
    </row>
    <row r="21432" spans="54:54" x14ac:dyDescent="0.3">
      <c r="BB21432" t="s">
        <v>83731</v>
      </c>
    </row>
    <row r="21433" spans="54:54" x14ac:dyDescent="0.3">
      <c r="BB21433" t="s">
        <v>83732</v>
      </c>
    </row>
    <row r="21434" spans="54:54" x14ac:dyDescent="0.3">
      <c r="BB21434" t="s">
        <v>83733</v>
      </c>
    </row>
    <row r="21435" spans="54:54" x14ac:dyDescent="0.3">
      <c r="BB21435" t="s">
        <v>83734</v>
      </c>
    </row>
    <row r="21436" spans="54:54" x14ac:dyDescent="0.3">
      <c r="BB21436" t="s">
        <v>83735</v>
      </c>
    </row>
    <row r="21437" spans="54:54" x14ac:dyDescent="0.3">
      <c r="BB21437" t="s">
        <v>83736</v>
      </c>
    </row>
    <row r="21438" spans="54:54" x14ac:dyDescent="0.3">
      <c r="BB21438" t="s">
        <v>83737</v>
      </c>
    </row>
    <row r="21439" spans="54:54" x14ac:dyDescent="0.3">
      <c r="BB21439" t="s">
        <v>83738</v>
      </c>
    </row>
    <row r="21440" spans="54:54" x14ac:dyDescent="0.3">
      <c r="BB21440" t="s">
        <v>83739</v>
      </c>
    </row>
    <row r="21441" spans="54:54" x14ac:dyDescent="0.3">
      <c r="BB21441" t="s">
        <v>83740</v>
      </c>
    </row>
    <row r="21442" spans="54:54" x14ac:dyDescent="0.3">
      <c r="BB21442" t="s">
        <v>83741</v>
      </c>
    </row>
    <row r="21443" spans="54:54" x14ac:dyDescent="0.3">
      <c r="BB21443" t="s">
        <v>83742</v>
      </c>
    </row>
    <row r="21444" spans="54:54" x14ac:dyDescent="0.3">
      <c r="BB21444" t="s">
        <v>83743</v>
      </c>
    </row>
    <row r="21445" spans="54:54" x14ac:dyDescent="0.3">
      <c r="BB21445" t="s">
        <v>83744</v>
      </c>
    </row>
    <row r="21446" spans="54:54" x14ac:dyDescent="0.3">
      <c r="BB21446" t="s">
        <v>83745</v>
      </c>
    </row>
    <row r="21447" spans="54:54" x14ac:dyDescent="0.3">
      <c r="BB21447" t="s">
        <v>83746</v>
      </c>
    </row>
    <row r="21448" spans="54:54" x14ac:dyDescent="0.3">
      <c r="BB21448" t="s">
        <v>83747</v>
      </c>
    </row>
    <row r="21449" spans="54:54" x14ac:dyDescent="0.3">
      <c r="BB21449" t="s">
        <v>83748</v>
      </c>
    </row>
    <row r="21450" spans="54:54" x14ac:dyDescent="0.3">
      <c r="BB21450" t="s">
        <v>83749</v>
      </c>
    </row>
    <row r="21451" spans="54:54" x14ac:dyDescent="0.3">
      <c r="BB21451" t="s">
        <v>83750</v>
      </c>
    </row>
    <row r="21452" spans="54:54" x14ac:dyDescent="0.3">
      <c r="BB21452" t="s">
        <v>83751</v>
      </c>
    </row>
    <row r="21453" spans="54:54" x14ac:dyDescent="0.3">
      <c r="BB21453" t="s">
        <v>83752</v>
      </c>
    </row>
    <row r="21454" spans="54:54" x14ac:dyDescent="0.3">
      <c r="BB21454" t="s">
        <v>83753</v>
      </c>
    </row>
    <row r="21455" spans="54:54" x14ac:dyDescent="0.3">
      <c r="BB21455" t="s">
        <v>83754</v>
      </c>
    </row>
    <row r="21456" spans="54:54" x14ac:dyDescent="0.3">
      <c r="BB21456" t="s">
        <v>83755</v>
      </c>
    </row>
    <row r="21457" spans="54:54" x14ac:dyDescent="0.3">
      <c r="BB21457" t="s">
        <v>83756</v>
      </c>
    </row>
    <row r="21458" spans="54:54" x14ac:dyDescent="0.3">
      <c r="BB21458" t="s">
        <v>83757</v>
      </c>
    </row>
    <row r="21459" spans="54:54" x14ac:dyDescent="0.3">
      <c r="BB21459" t="s">
        <v>83758</v>
      </c>
    </row>
    <row r="21460" spans="54:54" x14ac:dyDescent="0.3">
      <c r="BB21460" t="s">
        <v>83759</v>
      </c>
    </row>
    <row r="21461" spans="54:54" x14ac:dyDescent="0.3">
      <c r="BB21461" t="s">
        <v>83760</v>
      </c>
    </row>
    <row r="21462" spans="54:54" x14ac:dyDescent="0.3">
      <c r="BB21462" t="s">
        <v>83761</v>
      </c>
    </row>
    <row r="21463" spans="54:54" x14ac:dyDescent="0.3">
      <c r="BB21463" t="s">
        <v>83762</v>
      </c>
    </row>
    <row r="21464" spans="54:54" x14ac:dyDescent="0.3">
      <c r="BB21464" t="s">
        <v>83763</v>
      </c>
    </row>
    <row r="21465" spans="54:54" x14ac:dyDescent="0.3">
      <c r="BB21465" t="s">
        <v>83764</v>
      </c>
    </row>
    <row r="21466" spans="54:54" x14ac:dyDescent="0.3">
      <c r="BB21466" t="s">
        <v>83765</v>
      </c>
    </row>
    <row r="21467" spans="54:54" x14ac:dyDescent="0.3">
      <c r="BB21467" t="s">
        <v>83766</v>
      </c>
    </row>
    <row r="21468" spans="54:54" x14ac:dyDescent="0.3">
      <c r="BB21468" t="s">
        <v>83767</v>
      </c>
    </row>
    <row r="21469" spans="54:54" x14ac:dyDescent="0.3">
      <c r="BB21469" t="s">
        <v>83768</v>
      </c>
    </row>
    <row r="21470" spans="54:54" x14ac:dyDescent="0.3">
      <c r="BB21470" t="s">
        <v>83769</v>
      </c>
    </row>
    <row r="21471" spans="54:54" x14ac:dyDescent="0.3">
      <c r="BB21471" t="s">
        <v>83770</v>
      </c>
    </row>
    <row r="21472" spans="54:54" x14ac:dyDescent="0.3">
      <c r="BB21472" t="s">
        <v>83771</v>
      </c>
    </row>
    <row r="21473" spans="54:54" x14ac:dyDescent="0.3">
      <c r="BB21473" t="s">
        <v>83772</v>
      </c>
    </row>
    <row r="21474" spans="54:54" x14ac:dyDescent="0.3">
      <c r="BB21474" t="s">
        <v>83773</v>
      </c>
    </row>
    <row r="21475" spans="54:54" x14ac:dyDescent="0.3">
      <c r="BB21475" t="s">
        <v>83774</v>
      </c>
    </row>
    <row r="21476" spans="54:54" x14ac:dyDescent="0.3">
      <c r="BB21476" t="s">
        <v>83775</v>
      </c>
    </row>
    <row r="21477" spans="54:54" x14ac:dyDescent="0.3">
      <c r="BB21477" t="s">
        <v>83776</v>
      </c>
    </row>
    <row r="21478" spans="54:54" x14ac:dyDescent="0.3">
      <c r="BB21478" t="s">
        <v>83777</v>
      </c>
    </row>
    <row r="21479" spans="54:54" x14ac:dyDescent="0.3">
      <c r="BB21479" t="s">
        <v>83778</v>
      </c>
    </row>
    <row r="21480" spans="54:54" x14ac:dyDescent="0.3">
      <c r="BB21480" t="s">
        <v>83779</v>
      </c>
    </row>
    <row r="21481" spans="54:54" x14ac:dyDescent="0.3">
      <c r="BB21481" t="s">
        <v>83780</v>
      </c>
    </row>
    <row r="21482" spans="54:54" x14ac:dyDescent="0.3">
      <c r="BB21482" t="s">
        <v>83781</v>
      </c>
    </row>
    <row r="21483" spans="54:54" x14ac:dyDescent="0.3">
      <c r="BB21483" t="s">
        <v>83782</v>
      </c>
    </row>
    <row r="21484" spans="54:54" x14ac:dyDescent="0.3">
      <c r="BB21484" t="s">
        <v>83783</v>
      </c>
    </row>
    <row r="21485" spans="54:54" x14ac:dyDescent="0.3">
      <c r="BB21485" t="s">
        <v>83784</v>
      </c>
    </row>
    <row r="21486" spans="54:54" x14ac:dyDescent="0.3">
      <c r="BB21486" t="s">
        <v>83785</v>
      </c>
    </row>
    <row r="21487" spans="54:54" x14ac:dyDescent="0.3">
      <c r="BB21487" t="s">
        <v>83786</v>
      </c>
    </row>
    <row r="21488" spans="54:54" x14ac:dyDescent="0.3">
      <c r="BB21488" t="s">
        <v>83787</v>
      </c>
    </row>
    <row r="21489" spans="54:54" x14ac:dyDescent="0.3">
      <c r="BB21489" t="s">
        <v>83788</v>
      </c>
    </row>
    <row r="21490" spans="54:54" x14ac:dyDescent="0.3">
      <c r="BB21490" t="s">
        <v>83789</v>
      </c>
    </row>
    <row r="21491" spans="54:54" x14ac:dyDescent="0.3">
      <c r="BB21491" t="s">
        <v>83790</v>
      </c>
    </row>
    <row r="21492" spans="54:54" x14ac:dyDescent="0.3">
      <c r="BB21492" t="s">
        <v>83791</v>
      </c>
    </row>
    <row r="21493" spans="54:54" x14ac:dyDescent="0.3">
      <c r="BB21493" t="s">
        <v>83792</v>
      </c>
    </row>
    <row r="21494" spans="54:54" x14ac:dyDescent="0.3">
      <c r="BB21494" t="s">
        <v>83793</v>
      </c>
    </row>
    <row r="21495" spans="54:54" x14ac:dyDescent="0.3">
      <c r="BB21495" t="s">
        <v>83794</v>
      </c>
    </row>
    <row r="21496" spans="54:54" x14ac:dyDescent="0.3">
      <c r="BB21496" t="s">
        <v>83795</v>
      </c>
    </row>
    <row r="21497" spans="54:54" x14ac:dyDescent="0.3">
      <c r="BB21497" t="s">
        <v>83796</v>
      </c>
    </row>
    <row r="21498" spans="54:54" x14ac:dyDescent="0.3">
      <c r="BB21498" t="s">
        <v>83797</v>
      </c>
    </row>
    <row r="21499" spans="54:54" x14ac:dyDescent="0.3">
      <c r="BB21499" t="s">
        <v>83798</v>
      </c>
    </row>
    <row r="21500" spans="54:54" x14ac:dyDescent="0.3">
      <c r="BB21500" t="s">
        <v>83799</v>
      </c>
    </row>
    <row r="21501" spans="54:54" x14ac:dyDescent="0.3">
      <c r="BB21501" t="s">
        <v>83800</v>
      </c>
    </row>
    <row r="21502" spans="54:54" x14ac:dyDescent="0.3">
      <c r="BB21502" t="s">
        <v>83801</v>
      </c>
    </row>
    <row r="21503" spans="54:54" x14ac:dyDescent="0.3">
      <c r="BB21503" t="s">
        <v>83802</v>
      </c>
    </row>
    <row r="21504" spans="54:54" x14ac:dyDescent="0.3">
      <c r="BB21504" t="s">
        <v>83803</v>
      </c>
    </row>
    <row r="21505" spans="54:54" x14ac:dyDescent="0.3">
      <c r="BB21505" t="s">
        <v>83804</v>
      </c>
    </row>
    <row r="21506" spans="54:54" x14ac:dyDescent="0.3">
      <c r="BB21506" t="s">
        <v>83805</v>
      </c>
    </row>
    <row r="21507" spans="54:54" x14ac:dyDescent="0.3">
      <c r="BB21507" t="s">
        <v>83806</v>
      </c>
    </row>
    <row r="21508" spans="54:54" x14ac:dyDescent="0.3">
      <c r="BB21508" t="s">
        <v>83807</v>
      </c>
    </row>
    <row r="21509" spans="54:54" x14ac:dyDescent="0.3">
      <c r="BB21509" t="s">
        <v>83808</v>
      </c>
    </row>
    <row r="21510" spans="54:54" x14ac:dyDescent="0.3">
      <c r="BB21510" t="s">
        <v>83809</v>
      </c>
    </row>
    <row r="21511" spans="54:54" x14ac:dyDescent="0.3">
      <c r="BB21511" t="s">
        <v>83810</v>
      </c>
    </row>
    <row r="21512" spans="54:54" x14ac:dyDescent="0.3">
      <c r="BB21512" t="s">
        <v>83811</v>
      </c>
    </row>
    <row r="21513" spans="54:54" x14ac:dyDescent="0.3">
      <c r="BB21513" t="s">
        <v>83812</v>
      </c>
    </row>
    <row r="21514" spans="54:54" x14ac:dyDescent="0.3">
      <c r="BB21514" t="s">
        <v>83813</v>
      </c>
    </row>
    <row r="21515" spans="54:54" x14ac:dyDescent="0.3">
      <c r="BB21515" t="s">
        <v>55160</v>
      </c>
    </row>
    <row r="21516" spans="54:54" x14ac:dyDescent="0.3">
      <c r="BB21516" t="s">
        <v>83814</v>
      </c>
    </row>
    <row r="21517" spans="54:54" x14ac:dyDescent="0.3">
      <c r="BB21517" t="s">
        <v>83815</v>
      </c>
    </row>
    <row r="21518" spans="54:54" x14ac:dyDescent="0.3">
      <c r="BB21518" t="s">
        <v>83816</v>
      </c>
    </row>
    <row r="21519" spans="54:54" x14ac:dyDescent="0.3">
      <c r="BB21519" t="s">
        <v>83817</v>
      </c>
    </row>
    <row r="21520" spans="54:54" x14ac:dyDescent="0.3">
      <c r="BB21520" t="s">
        <v>83818</v>
      </c>
    </row>
    <row r="21521" spans="54:54" x14ac:dyDescent="0.3">
      <c r="BB21521" t="s">
        <v>83819</v>
      </c>
    </row>
    <row r="21522" spans="54:54" x14ac:dyDescent="0.3">
      <c r="BB21522" t="s">
        <v>83820</v>
      </c>
    </row>
    <row r="21523" spans="54:54" x14ac:dyDescent="0.3">
      <c r="BB21523" t="s">
        <v>83821</v>
      </c>
    </row>
    <row r="21524" spans="54:54" x14ac:dyDescent="0.3">
      <c r="BB21524" t="s">
        <v>83822</v>
      </c>
    </row>
    <row r="21525" spans="54:54" x14ac:dyDescent="0.3">
      <c r="BB21525" t="s">
        <v>83823</v>
      </c>
    </row>
    <row r="21526" spans="54:54" x14ac:dyDescent="0.3">
      <c r="BB21526" t="s">
        <v>83824</v>
      </c>
    </row>
    <row r="21527" spans="54:54" x14ac:dyDescent="0.3">
      <c r="BB21527" t="s">
        <v>83825</v>
      </c>
    </row>
    <row r="21528" spans="54:54" x14ac:dyDescent="0.3">
      <c r="BB21528" t="s">
        <v>83826</v>
      </c>
    </row>
    <row r="21529" spans="54:54" x14ac:dyDescent="0.3">
      <c r="BB21529" t="s">
        <v>83827</v>
      </c>
    </row>
    <row r="21530" spans="54:54" x14ac:dyDescent="0.3">
      <c r="BB21530" t="s">
        <v>83828</v>
      </c>
    </row>
    <row r="21531" spans="54:54" x14ac:dyDescent="0.3">
      <c r="BB21531" t="s">
        <v>83829</v>
      </c>
    </row>
    <row r="21532" spans="54:54" x14ac:dyDescent="0.3">
      <c r="BB21532" t="s">
        <v>83830</v>
      </c>
    </row>
    <row r="21533" spans="54:54" x14ac:dyDescent="0.3">
      <c r="BB21533" t="s">
        <v>83831</v>
      </c>
    </row>
    <row r="21534" spans="54:54" x14ac:dyDescent="0.3">
      <c r="BB21534" t="s">
        <v>83832</v>
      </c>
    </row>
    <row r="21535" spans="54:54" x14ac:dyDescent="0.3">
      <c r="BB21535" t="s">
        <v>83833</v>
      </c>
    </row>
    <row r="21536" spans="54:54" x14ac:dyDescent="0.3">
      <c r="BB21536" t="s">
        <v>83834</v>
      </c>
    </row>
    <row r="21537" spans="54:54" x14ac:dyDescent="0.3">
      <c r="BB21537" t="s">
        <v>83835</v>
      </c>
    </row>
    <row r="21538" spans="54:54" x14ac:dyDescent="0.3">
      <c r="BB21538" t="s">
        <v>83836</v>
      </c>
    </row>
    <row r="21539" spans="54:54" x14ac:dyDescent="0.3">
      <c r="BB21539" t="s">
        <v>83837</v>
      </c>
    </row>
    <row r="21540" spans="54:54" x14ac:dyDescent="0.3">
      <c r="BB21540" t="s">
        <v>83838</v>
      </c>
    </row>
    <row r="21541" spans="54:54" x14ac:dyDescent="0.3">
      <c r="BB21541" t="s">
        <v>83839</v>
      </c>
    </row>
    <row r="21542" spans="54:54" x14ac:dyDescent="0.3">
      <c r="BB21542" t="s">
        <v>83840</v>
      </c>
    </row>
    <row r="21543" spans="54:54" x14ac:dyDescent="0.3">
      <c r="BB21543" t="s">
        <v>83841</v>
      </c>
    </row>
    <row r="21544" spans="54:54" x14ac:dyDescent="0.3">
      <c r="BB21544" t="s">
        <v>83842</v>
      </c>
    </row>
    <row r="21545" spans="54:54" x14ac:dyDescent="0.3">
      <c r="BB21545" t="s">
        <v>83843</v>
      </c>
    </row>
    <row r="21546" spans="54:54" x14ac:dyDescent="0.3">
      <c r="BB21546" t="s">
        <v>83844</v>
      </c>
    </row>
    <row r="21547" spans="54:54" x14ac:dyDescent="0.3">
      <c r="BB21547" t="s">
        <v>83845</v>
      </c>
    </row>
    <row r="21548" spans="54:54" x14ac:dyDescent="0.3">
      <c r="BB21548" t="s">
        <v>83846</v>
      </c>
    </row>
    <row r="21549" spans="54:54" x14ac:dyDescent="0.3">
      <c r="BB21549" t="s">
        <v>83847</v>
      </c>
    </row>
    <row r="21550" spans="54:54" x14ac:dyDescent="0.3">
      <c r="BB21550" t="s">
        <v>83848</v>
      </c>
    </row>
    <row r="21551" spans="54:54" x14ac:dyDescent="0.3">
      <c r="BB21551" t="s">
        <v>83849</v>
      </c>
    </row>
    <row r="21552" spans="54:54" x14ac:dyDescent="0.3">
      <c r="BB21552" t="s">
        <v>83850</v>
      </c>
    </row>
    <row r="21553" spans="54:54" x14ac:dyDescent="0.3">
      <c r="BB21553" t="s">
        <v>83851</v>
      </c>
    </row>
    <row r="21554" spans="54:54" x14ac:dyDescent="0.3">
      <c r="BB21554" t="s">
        <v>83852</v>
      </c>
    </row>
    <row r="21555" spans="54:54" x14ac:dyDescent="0.3">
      <c r="BB21555" t="s">
        <v>83853</v>
      </c>
    </row>
    <row r="21556" spans="54:54" x14ac:dyDescent="0.3">
      <c r="BB21556" t="s">
        <v>83854</v>
      </c>
    </row>
    <row r="21557" spans="54:54" x14ac:dyDescent="0.3">
      <c r="BB21557" t="s">
        <v>83855</v>
      </c>
    </row>
    <row r="21558" spans="54:54" x14ac:dyDescent="0.3">
      <c r="BB21558" t="s">
        <v>83856</v>
      </c>
    </row>
    <row r="21559" spans="54:54" x14ac:dyDescent="0.3">
      <c r="BB21559" t="s">
        <v>83857</v>
      </c>
    </row>
    <row r="21560" spans="54:54" x14ac:dyDescent="0.3">
      <c r="BB21560" t="s">
        <v>83858</v>
      </c>
    </row>
    <row r="21561" spans="54:54" x14ac:dyDescent="0.3">
      <c r="BB21561" t="s">
        <v>83859</v>
      </c>
    </row>
    <row r="21562" spans="54:54" x14ac:dyDescent="0.3">
      <c r="BB21562" t="s">
        <v>83860</v>
      </c>
    </row>
    <row r="21563" spans="54:54" x14ac:dyDescent="0.3">
      <c r="BB21563" t="s">
        <v>83861</v>
      </c>
    </row>
    <row r="21564" spans="54:54" x14ac:dyDescent="0.3">
      <c r="BB21564" t="s">
        <v>83862</v>
      </c>
    </row>
    <row r="21565" spans="54:54" x14ac:dyDescent="0.3">
      <c r="BB21565" t="s">
        <v>83863</v>
      </c>
    </row>
    <row r="21566" spans="54:54" x14ac:dyDescent="0.3">
      <c r="BB21566" t="s">
        <v>83864</v>
      </c>
    </row>
    <row r="21567" spans="54:54" x14ac:dyDescent="0.3">
      <c r="BB21567" t="s">
        <v>83865</v>
      </c>
    </row>
    <row r="21568" spans="54:54" x14ac:dyDescent="0.3">
      <c r="BB21568" t="s">
        <v>83866</v>
      </c>
    </row>
    <row r="21569" spans="54:54" x14ac:dyDescent="0.3">
      <c r="BB21569" t="s">
        <v>83867</v>
      </c>
    </row>
    <row r="21570" spans="54:54" x14ac:dyDescent="0.3">
      <c r="BB21570" t="s">
        <v>83868</v>
      </c>
    </row>
    <row r="21571" spans="54:54" x14ac:dyDescent="0.3">
      <c r="BB21571" t="s">
        <v>83869</v>
      </c>
    </row>
    <row r="21572" spans="54:54" x14ac:dyDescent="0.3">
      <c r="BB21572" t="s">
        <v>83870</v>
      </c>
    </row>
    <row r="21573" spans="54:54" x14ac:dyDescent="0.3">
      <c r="BB21573" t="s">
        <v>83871</v>
      </c>
    </row>
    <row r="21574" spans="54:54" x14ac:dyDescent="0.3">
      <c r="BB21574" t="s">
        <v>83872</v>
      </c>
    </row>
    <row r="21575" spans="54:54" x14ac:dyDescent="0.3">
      <c r="BB21575" t="s">
        <v>83873</v>
      </c>
    </row>
    <row r="21576" spans="54:54" x14ac:dyDescent="0.3">
      <c r="BB21576" t="s">
        <v>83874</v>
      </c>
    </row>
    <row r="21577" spans="54:54" x14ac:dyDescent="0.3">
      <c r="BB21577" t="s">
        <v>83875</v>
      </c>
    </row>
    <row r="21578" spans="54:54" x14ac:dyDescent="0.3">
      <c r="BB21578" t="s">
        <v>83876</v>
      </c>
    </row>
    <row r="21579" spans="54:54" x14ac:dyDescent="0.3">
      <c r="BB21579" t="s">
        <v>83877</v>
      </c>
    </row>
    <row r="21580" spans="54:54" x14ac:dyDescent="0.3">
      <c r="BB21580" t="s">
        <v>83878</v>
      </c>
    </row>
    <row r="21581" spans="54:54" x14ac:dyDescent="0.3">
      <c r="BB21581" t="s">
        <v>83879</v>
      </c>
    </row>
    <row r="21582" spans="54:54" x14ac:dyDescent="0.3">
      <c r="BB21582" t="s">
        <v>83880</v>
      </c>
    </row>
    <row r="21583" spans="54:54" x14ac:dyDescent="0.3">
      <c r="BB21583" t="s">
        <v>83881</v>
      </c>
    </row>
    <row r="21584" spans="54:54" x14ac:dyDescent="0.3">
      <c r="BB21584" t="s">
        <v>83882</v>
      </c>
    </row>
    <row r="21585" spans="54:54" x14ac:dyDescent="0.3">
      <c r="BB21585" t="s">
        <v>83883</v>
      </c>
    </row>
    <row r="21586" spans="54:54" x14ac:dyDescent="0.3">
      <c r="BB21586" t="s">
        <v>83884</v>
      </c>
    </row>
    <row r="21587" spans="54:54" x14ac:dyDescent="0.3">
      <c r="BB21587" t="s">
        <v>83885</v>
      </c>
    </row>
    <row r="21588" spans="54:54" x14ac:dyDescent="0.3">
      <c r="BB21588" t="s">
        <v>83886</v>
      </c>
    </row>
    <row r="21589" spans="54:54" x14ac:dyDescent="0.3">
      <c r="BB21589" t="s">
        <v>83887</v>
      </c>
    </row>
    <row r="21590" spans="54:54" x14ac:dyDescent="0.3">
      <c r="BB21590" t="s">
        <v>83888</v>
      </c>
    </row>
    <row r="21591" spans="54:54" x14ac:dyDescent="0.3">
      <c r="BB21591" t="s">
        <v>83889</v>
      </c>
    </row>
    <row r="21592" spans="54:54" x14ac:dyDescent="0.3">
      <c r="BB21592" t="s">
        <v>83890</v>
      </c>
    </row>
    <row r="21593" spans="54:54" x14ac:dyDescent="0.3">
      <c r="BB21593" t="s">
        <v>83891</v>
      </c>
    </row>
    <row r="21594" spans="54:54" x14ac:dyDescent="0.3">
      <c r="BB21594" t="s">
        <v>83892</v>
      </c>
    </row>
    <row r="21595" spans="54:54" x14ac:dyDescent="0.3">
      <c r="BB21595" t="s">
        <v>83893</v>
      </c>
    </row>
    <row r="21596" spans="54:54" x14ac:dyDescent="0.3">
      <c r="BB21596" t="s">
        <v>83894</v>
      </c>
    </row>
    <row r="21597" spans="54:54" x14ac:dyDescent="0.3">
      <c r="BB21597" t="s">
        <v>83895</v>
      </c>
    </row>
    <row r="21598" spans="54:54" x14ac:dyDescent="0.3">
      <c r="BB21598" t="s">
        <v>83896</v>
      </c>
    </row>
    <row r="21599" spans="54:54" x14ac:dyDescent="0.3">
      <c r="BB21599" t="s">
        <v>83897</v>
      </c>
    </row>
    <row r="21600" spans="54:54" x14ac:dyDescent="0.3">
      <c r="BB21600" t="s">
        <v>83898</v>
      </c>
    </row>
    <row r="21601" spans="54:54" x14ac:dyDescent="0.3">
      <c r="BB21601" t="s">
        <v>83899</v>
      </c>
    </row>
    <row r="21602" spans="54:54" x14ac:dyDescent="0.3">
      <c r="BB21602" t="s">
        <v>83900</v>
      </c>
    </row>
    <row r="21603" spans="54:54" x14ac:dyDescent="0.3">
      <c r="BB21603" t="s">
        <v>83901</v>
      </c>
    </row>
    <row r="21604" spans="54:54" x14ac:dyDescent="0.3">
      <c r="BB21604" t="s">
        <v>83902</v>
      </c>
    </row>
    <row r="21605" spans="54:54" x14ac:dyDescent="0.3">
      <c r="BB21605" t="s">
        <v>83903</v>
      </c>
    </row>
    <row r="21606" spans="54:54" x14ac:dyDescent="0.3">
      <c r="BB21606" t="s">
        <v>83904</v>
      </c>
    </row>
    <row r="21607" spans="54:54" x14ac:dyDescent="0.3">
      <c r="BB21607" t="s">
        <v>83905</v>
      </c>
    </row>
    <row r="21608" spans="54:54" x14ac:dyDescent="0.3">
      <c r="BB21608" t="s">
        <v>55362</v>
      </c>
    </row>
    <row r="21609" spans="54:54" x14ac:dyDescent="0.3">
      <c r="BB21609" t="s">
        <v>83906</v>
      </c>
    </row>
    <row r="21610" spans="54:54" x14ac:dyDescent="0.3">
      <c r="BB21610" t="s">
        <v>83907</v>
      </c>
    </row>
    <row r="21611" spans="54:54" x14ac:dyDescent="0.3">
      <c r="BB21611" t="s">
        <v>83908</v>
      </c>
    </row>
    <row r="21612" spans="54:54" x14ac:dyDescent="0.3">
      <c r="BB21612" t="s">
        <v>83909</v>
      </c>
    </row>
    <row r="21613" spans="54:54" x14ac:dyDescent="0.3">
      <c r="BB21613" t="s">
        <v>83910</v>
      </c>
    </row>
    <row r="21614" spans="54:54" x14ac:dyDescent="0.3">
      <c r="BB21614" t="s">
        <v>83911</v>
      </c>
    </row>
    <row r="21615" spans="54:54" x14ac:dyDescent="0.3">
      <c r="BB21615" t="s">
        <v>83912</v>
      </c>
    </row>
    <row r="21616" spans="54:54" x14ac:dyDescent="0.3">
      <c r="BB21616" t="s">
        <v>83913</v>
      </c>
    </row>
    <row r="21617" spans="54:54" x14ac:dyDescent="0.3">
      <c r="BB21617" t="s">
        <v>83914</v>
      </c>
    </row>
    <row r="21618" spans="54:54" x14ac:dyDescent="0.3">
      <c r="BB21618" t="s">
        <v>83915</v>
      </c>
    </row>
    <row r="21619" spans="54:54" x14ac:dyDescent="0.3">
      <c r="BB21619" t="s">
        <v>83916</v>
      </c>
    </row>
    <row r="21620" spans="54:54" x14ac:dyDescent="0.3">
      <c r="BB21620" t="s">
        <v>83917</v>
      </c>
    </row>
    <row r="21621" spans="54:54" x14ac:dyDescent="0.3">
      <c r="BB21621" t="s">
        <v>83918</v>
      </c>
    </row>
    <row r="21622" spans="54:54" x14ac:dyDescent="0.3">
      <c r="BB21622" t="s">
        <v>83919</v>
      </c>
    </row>
    <row r="21623" spans="54:54" x14ac:dyDescent="0.3">
      <c r="BB21623" t="s">
        <v>83920</v>
      </c>
    </row>
    <row r="21624" spans="54:54" x14ac:dyDescent="0.3">
      <c r="BB21624" t="s">
        <v>83921</v>
      </c>
    </row>
    <row r="21625" spans="54:54" x14ac:dyDescent="0.3">
      <c r="BB21625" t="s">
        <v>83922</v>
      </c>
    </row>
    <row r="21626" spans="54:54" x14ac:dyDescent="0.3">
      <c r="BB21626" t="s">
        <v>83923</v>
      </c>
    </row>
    <row r="21627" spans="54:54" x14ac:dyDescent="0.3">
      <c r="BB21627" t="s">
        <v>83924</v>
      </c>
    </row>
    <row r="21628" spans="54:54" x14ac:dyDescent="0.3">
      <c r="BB21628" t="s">
        <v>83925</v>
      </c>
    </row>
    <row r="21629" spans="54:54" x14ac:dyDescent="0.3">
      <c r="BB21629" t="s">
        <v>83926</v>
      </c>
    </row>
    <row r="21630" spans="54:54" x14ac:dyDescent="0.3">
      <c r="BB21630" t="s">
        <v>83927</v>
      </c>
    </row>
    <row r="21631" spans="54:54" x14ac:dyDescent="0.3">
      <c r="BB21631" t="s">
        <v>83928</v>
      </c>
    </row>
    <row r="21632" spans="54:54" x14ac:dyDescent="0.3">
      <c r="BB21632" t="s">
        <v>83929</v>
      </c>
    </row>
    <row r="21633" spans="54:54" x14ac:dyDescent="0.3">
      <c r="BB21633" t="s">
        <v>83930</v>
      </c>
    </row>
    <row r="21634" spans="54:54" x14ac:dyDescent="0.3">
      <c r="BB21634" t="s">
        <v>83931</v>
      </c>
    </row>
    <row r="21635" spans="54:54" x14ac:dyDescent="0.3">
      <c r="BB21635" t="s">
        <v>83932</v>
      </c>
    </row>
    <row r="21636" spans="54:54" x14ac:dyDescent="0.3">
      <c r="BB21636" t="s">
        <v>83933</v>
      </c>
    </row>
    <row r="21637" spans="54:54" x14ac:dyDescent="0.3">
      <c r="BB21637" t="s">
        <v>83934</v>
      </c>
    </row>
    <row r="21638" spans="54:54" x14ac:dyDescent="0.3">
      <c r="BB21638" t="s">
        <v>83935</v>
      </c>
    </row>
    <row r="21639" spans="54:54" x14ac:dyDescent="0.3">
      <c r="BB21639" t="s">
        <v>83936</v>
      </c>
    </row>
    <row r="21640" spans="54:54" x14ac:dyDescent="0.3">
      <c r="BB21640" t="s">
        <v>83937</v>
      </c>
    </row>
    <row r="21641" spans="54:54" x14ac:dyDescent="0.3">
      <c r="BB21641" t="s">
        <v>83938</v>
      </c>
    </row>
    <row r="21642" spans="54:54" x14ac:dyDescent="0.3">
      <c r="BB21642" t="s">
        <v>83939</v>
      </c>
    </row>
    <row r="21643" spans="54:54" x14ac:dyDescent="0.3">
      <c r="BB21643" t="s">
        <v>83940</v>
      </c>
    </row>
    <row r="21644" spans="54:54" x14ac:dyDescent="0.3">
      <c r="BB21644" t="s">
        <v>83941</v>
      </c>
    </row>
    <row r="21645" spans="54:54" x14ac:dyDescent="0.3">
      <c r="BB21645" t="s">
        <v>83942</v>
      </c>
    </row>
    <row r="21646" spans="54:54" x14ac:dyDescent="0.3">
      <c r="BB21646" t="s">
        <v>83943</v>
      </c>
    </row>
    <row r="21647" spans="54:54" x14ac:dyDescent="0.3">
      <c r="BB21647" t="s">
        <v>83944</v>
      </c>
    </row>
    <row r="21648" spans="54:54" x14ac:dyDescent="0.3">
      <c r="BB21648" t="s">
        <v>83945</v>
      </c>
    </row>
    <row r="21649" spans="54:54" x14ac:dyDescent="0.3">
      <c r="BB21649" t="s">
        <v>83946</v>
      </c>
    </row>
    <row r="21650" spans="54:54" x14ac:dyDescent="0.3">
      <c r="BB21650" t="s">
        <v>83947</v>
      </c>
    </row>
    <row r="21651" spans="54:54" x14ac:dyDescent="0.3">
      <c r="BB21651" t="s">
        <v>83948</v>
      </c>
    </row>
    <row r="21652" spans="54:54" x14ac:dyDescent="0.3">
      <c r="BB21652" t="s">
        <v>83949</v>
      </c>
    </row>
    <row r="21653" spans="54:54" x14ac:dyDescent="0.3">
      <c r="BB21653" t="s">
        <v>83950</v>
      </c>
    </row>
    <row r="21654" spans="54:54" x14ac:dyDescent="0.3">
      <c r="BB21654" t="s">
        <v>83951</v>
      </c>
    </row>
    <row r="21655" spans="54:54" x14ac:dyDescent="0.3">
      <c r="BB21655" t="s">
        <v>83952</v>
      </c>
    </row>
    <row r="21656" spans="54:54" x14ac:dyDescent="0.3">
      <c r="BB21656" t="s">
        <v>24734</v>
      </c>
    </row>
    <row r="21657" spans="54:54" x14ac:dyDescent="0.3">
      <c r="BB21657" t="s">
        <v>83953</v>
      </c>
    </row>
    <row r="21658" spans="54:54" x14ac:dyDescent="0.3">
      <c r="BB21658" t="s">
        <v>83954</v>
      </c>
    </row>
    <row r="21659" spans="54:54" x14ac:dyDescent="0.3">
      <c r="BB21659" t="s">
        <v>83955</v>
      </c>
    </row>
    <row r="21660" spans="54:54" x14ac:dyDescent="0.3">
      <c r="BB21660" t="s">
        <v>83956</v>
      </c>
    </row>
    <row r="21661" spans="54:54" x14ac:dyDescent="0.3">
      <c r="BB21661" t="s">
        <v>83957</v>
      </c>
    </row>
    <row r="21662" spans="54:54" x14ac:dyDescent="0.3">
      <c r="BB21662" t="s">
        <v>83958</v>
      </c>
    </row>
    <row r="21663" spans="54:54" x14ac:dyDescent="0.3">
      <c r="BB21663" t="s">
        <v>83959</v>
      </c>
    </row>
    <row r="21664" spans="54:54" x14ac:dyDescent="0.3">
      <c r="BB21664" t="s">
        <v>83960</v>
      </c>
    </row>
    <row r="21665" spans="54:54" x14ac:dyDescent="0.3">
      <c r="BB21665" t="s">
        <v>83961</v>
      </c>
    </row>
    <row r="21666" spans="54:54" x14ac:dyDescent="0.3">
      <c r="BB21666" t="s">
        <v>83962</v>
      </c>
    </row>
    <row r="21667" spans="54:54" x14ac:dyDescent="0.3">
      <c r="BB21667" t="s">
        <v>83963</v>
      </c>
    </row>
    <row r="21668" spans="54:54" x14ac:dyDescent="0.3">
      <c r="BB21668" t="s">
        <v>83964</v>
      </c>
    </row>
    <row r="21669" spans="54:54" x14ac:dyDescent="0.3">
      <c r="BB21669" t="s">
        <v>83965</v>
      </c>
    </row>
    <row r="21670" spans="54:54" x14ac:dyDescent="0.3">
      <c r="BB21670" t="s">
        <v>83966</v>
      </c>
    </row>
    <row r="21671" spans="54:54" x14ac:dyDescent="0.3">
      <c r="BB21671" t="s">
        <v>83967</v>
      </c>
    </row>
    <row r="21672" spans="54:54" x14ac:dyDescent="0.3">
      <c r="BB21672" t="s">
        <v>83968</v>
      </c>
    </row>
    <row r="21673" spans="54:54" x14ac:dyDescent="0.3">
      <c r="BB21673" t="s">
        <v>83969</v>
      </c>
    </row>
    <row r="21674" spans="54:54" x14ac:dyDescent="0.3">
      <c r="BB21674" t="s">
        <v>83970</v>
      </c>
    </row>
    <row r="21675" spans="54:54" x14ac:dyDescent="0.3">
      <c r="BB21675" t="s">
        <v>83971</v>
      </c>
    </row>
    <row r="21676" spans="54:54" x14ac:dyDescent="0.3">
      <c r="BB21676" t="s">
        <v>83972</v>
      </c>
    </row>
    <row r="21677" spans="54:54" x14ac:dyDescent="0.3">
      <c r="BB21677" t="s">
        <v>83973</v>
      </c>
    </row>
    <row r="21678" spans="54:54" x14ac:dyDescent="0.3">
      <c r="BB21678" t="s">
        <v>83974</v>
      </c>
    </row>
    <row r="21679" spans="54:54" x14ac:dyDescent="0.3">
      <c r="BB21679" t="s">
        <v>83975</v>
      </c>
    </row>
    <row r="21680" spans="54:54" x14ac:dyDescent="0.3">
      <c r="BB21680" t="s">
        <v>83976</v>
      </c>
    </row>
    <row r="21681" spans="54:54" x14ac:dyDescent="0.3">
      <c r="BB21681" t="s">
        <v>83977</v>
      </c>
    </row>
    <row r="21682" spans="54:54" x14ac:dyDescent="0.3">
      <c r="BB21682" t="s">
        <v>83978</v>
      </c>
    </row>
    <row r="21683" spans="54:54" x14ac:dyDescent="0.3">
      <c r="BB21683" t="s">
        <v>83979</v>
      </c>
    </row>
    <row r="21684" spans="54:54" x14ac:dyDescent="0.3">
      <c r="BB21684" t="s">
        <v>83980</v>
      </c>
    </row>
    <row r="21685" spans="54:54" x14ac:dyDescent="0.3">
      <c r="BB21685" t="s">
        <v>83981</v>
      </c>
    </row>
    <row r="21686" spans="54:54" x14ac:dyDescent="0.3">
      <c r="BB21686" t="s">
        <v>83982</v>
      </c>
    </row>
    <row r="21687" spans="54:54" x14ac:dyDescent="0.3">
      <c r="BB21687" t="s">
        <v>83983</v>
      </c>
    </row>
    <row r="21688" spans="54:54" x14ac:dyDescent="0.3">
      <c r="BB21688" t="s">
        <v>83984</v>
      </c>
    </row>
    <row r="21689" spans="54:54" x14ac:dyDescent="0.3">
      <c r="BB21689" t="s">
        <v>83985</v>
      </c>
    </row>
    <row r="21690" spans="54:54" x14ac:dyDescent="0.3">
      <c r="BB21690" t="s">
        <v>83986</v>
      </c>
    </row>
    <row r="21691" spans="54:54" x14ac:dyDescent="0.3">
      <c r="BB21691" t="s">
        <v>83987</v>
      </c>
    </row>
    <row r="21692" spans="54:54" x14ac:dyDescent="0.3">
      <c r="BB21692" t="s">
        <v>83988</v>
      </c>
    </row>
    <row r="21693" spans="54:54" x14ac:dyDescent="0.3">
      <c r="BB21693" t="s">
        <v>83989</v>
      </c>
    </row>
    <row r="21694" spans="54:54" x14ac:dyDescent="0.3">
      <c r="BB21694" t="s">
        <v>83990</v>
      </c>
    </row>
    <row r="21695" spans="54:54" x14ac:dyDescent="0.3">
      <c r="BB21695" t="s">
        <v>26912</v>
      </c>
    </row>
    <row r="21696" spans="54:54" x14ac:dyDescent="0.3">
      <c r="BB21696" t="s">
        <v>83991</v>
      </c>
    </row>
    <row r="21697" spans="54:54" x14ac:dyDescent="0.3">
      <c r="BB21697" t="s">
        <v>83992</v>
      </c>
    </row>
    <row r="21698" spans="54:54" x14ac:dyDescent="0.3">
      <c r="BB21698" t="s">
        <v>83993</v>
      </c>
    </row>
    <row r="21699" spans="54:54" x14ac:dyDescent="0.3">
      <c r="BB21699" t="s">
        <v>83994</v>
      </c>
    </row>
    <row r="21700" spans="54:54" x14ac:dyDescent="0.3">
      <c r="BB21700" t="s">
        <v>83995</v>
      </c>
    </row>
    <row r="21701" spans="54:54" x14ac:dyDescent="0.3">
      <c r="BB21701" t="s">
        <v>83996</v>
      </c>
    </row>
    <row r="21702" spans="54:54" x14ac:dyDescent="0.3">
      <c r="BB21702" t="s">
        <v>83997</v>
      </c>
    </row>
    <row r="21703" spans="54:54" x14ac:dyDescent="0.3">
      <c r="BB21703" t="s">
        <v>83998</v>
      </c>
    </row>
    <row r="21704" spans="54:54" x14ac:dyDescent="0.3">
      <c r="BB21704" t="s">
        <v>83999</v>
      </c>
    </row>
    <row r="21705" spans="54:54" x14ac:dyDescent="0.3">
      <c r="BB21705" t="s">
        <v>84000</v>
      </c>
    </row>
    <row r="21706" spans="54:54" x14ac:dyDescent="0.3">
      <c r="BB21706" t="s">
        <v>84001</v>
      </c>
    </row>
    <row r="21707" spans="54:54" x14ac:dyDescent="0.3">
      <c r="BB21707" t="s">
        <v>84002</v>
      </c>
    </row>
    <row r="21708" spans="54:54" x14ac:dyDescent="0.3">
      <c r="BB21708" t="s">
        <v>84003</v>
      </c>
    </row>
    <row r="21709" spans="54:54" x14ac:dyDescent="0.3">
      <c r="BB21709" t="s">
        <v>84004</v>
      </c>
    </row>
    <row r="21710" spans="54:54" x14ac:dyDescent="0.3">
      <c r="BB21710" t="s">
        <v>84005</v>
      </c>
    </row>
    <row r="21711" spans="54:54" x14ac:dyDescent="0.3">
      <c r="BB21711" t="s">
        <v>84006</v>
      </c>
    </row>
    <row r="21712" spans="54:54" x14ac:dyDescent="0.3">
      <c r="BB21712" t="s">
        <v>84007</v>
      </c>
    </row>
    <row r="21713" spans="54:54" x14ac:dyDescent="0.3">
      <c r="BB21713" t="s">
        <v>26950</v>
      </c>
    </row>
    <row r="21714" spans="54:54" x14ac:dyDescent="0.3">
      <c r="BB21714" t="s">
        <v>84008</v>
      </c>
    </row>
    <row r="21715" spans="54:54" x14ac:dyDescent="0.3">
      <c r="BB21715" t="s">
        <v>84009</v>
      </c>
    </row>
    <row r="21716" spans="54:54" x14ac:dyDescent="0.3">
      <c r="BB21716" t="s">
        <v>84010</v>
      </c>
    </row>
    <row r="21717" spans="54:54" x14ac:dyDescent="0.3">
      <c r="BB21717" t="s">
        <v>84011</v>
      </c>
    </row>
    <row r="21718" spans="54:54" x14ac:dyDescent="0.3">
      <c r="BB21718" t="s">
        <v>84012</v>
      </c>
    </row>
    <row r="21719" spans="54:54" x14ac:dyDescent="0.3">
      <c r="BB21719" t="s">
        <v>84013</v>
      </c>
    </row>
    <row r="21720" spans="54:54" x14ac:dyDescent="0.3">
      <c r="BB21720" t="s">
        <v>84014</v>
      </c>
    </row>
    <row r="21721" spans="54:54" x14ac:dyDescent="0.3">
      <c r="BB21721" t="s">
        <v>84015</v>
      </c>
    </row>
    <row r="21722" spans="54:54" x14ac:dyDescent="0.3">
      <c r="BB21722" t="s">
        <v>84016</v>
      </c>
    </row>
    <row r="21723" spans="54:54" x14ac:dyDescent="0.3">
      <c r="BB21723" t="s">
        <v>84017</v>
      </c>
    </row>
    <row r="21724" spans="54:54" x14ac:dyDescent="0.3">
      <c r="BB21724" t="s">
        <v>84018</v>
      </c>
    </row>
    <row r="21725" spans="54:54" x14ac:dyDescent="0.3">
      <c r="BB21725" t="s">
        <v>84019</v>
      </c>
    </row>
    <row r="21726" spans="54:54" x14ac:dyDescent="0.3">
      <c r="BB21726" t="s">
        <v>84020</v>
      </c>
    </row>
    <row r="21727" spans="54:54" x14ac:dyDescent="0.3">
      <c r="BB21727" t="s">
        <v>84021</v>
      </c>
    </row>
    <row r="21728" spans="54:54" x14ac:dyDescent="0.3">
      <c r="BB21728" t="s">
        <v>84022</v>
      </c>
    </row>
    <row r="21729" spans="54:54" x14ac:dyDescent="0.3">
      <c r="BB21729" t="s">
        <v>84023</v>
      </c>
    </row>
    <row r="21730" spans="54:54" x14ac:dyDescent="0.3">
      <c r="BB21730" t="s">
        <v>84024</v>
      </c>
    </row>
    <row r="21731" spans="54:54" x14ac:dyDescent="0.3">
      <c r="BB21731" t="s">
        <v>84025</v>
      </c>
    </row>
    <row r="21732" spans="54:54" x14ac:dyDescent="0.3">
      <c r="BB21732" t="s">
        <v>84026</v>
      </c>
    </row>
    <row r="21733" spans="54:54" x14ac:dyDescent="0.3">
      <c r="BB21733" t="s">
        <v>84027</v>
      </c>
    </row>
    <row r="21734" spans="54:54" x14ac:dyDescent="0.3">
      <c r="BB21734" t="s">
        <v>84028</v>
      </c>
    </row>
    <row r="21735" spans="54:54" x14ac:dyDescent="0.3">
      <c r="BB21735" t="s">
        <v>84029</v>
      </c>
    </row>
    <row r="21736" spans="54:54" x14ac:dyDescent="0.3">
      <c r="BB21736" t="s">
        <v>84030</v>
      </c>
    </row>
    <row r="21737" spans="54:54" x14ac:dyDescent="0.3">
      <c r="BB21737" t="s">
        <v>84031</v>
      </c>
    </row>
    <row r="21738" spans="54:54" x14ac:dyDescent="0.3">
      <c r="BB21738" t="s">
        <v>84032</v>
      </c>
    </row>
    <row r="21739" spans="54:54" x14ac:dyDescent="0.3">
      <c r="BB21739" t="s">
        <v>84033</v>
      </c>
    </row>
    <row r="21740" spans="54:54" x14ac:dyDescent="0.3">
      <c r="BB21740" t="s">
        <v>84034</v>
      </c>
    </row>
    <row r="21741" spans="54:54" x14ac:dyDescent="0.3">
      <c r="BB21741" t="s">
        <v>84035</v>
      </c>
    </row>
    <row r="21742" spans="54:54" x14ac:dyDescent="0.3">
      <c r="BB21742" t="s">
        <v>84036</v>
      </c>
    </row>
    <row r="21743" spans="54:54" x14ac:dyDescent="0.3">
      <c r="BB21743" t="s">
        <v>84037</v>
      </c>
    </row>
    <row r="21744" spans="54:54" x14ac:dyDescent="0.3">
      <c r="BB21744" t="s">
        <v>84038</v>
      </c>
    </row>
    <row r="21745" spans="54:54" x14ac:dyDescent="0.3">
      <c r="BB21745" t="s">
        <v>84039</v>
      </c>
    </row>
    <row r="21746" spans="54:54" x14ac:dyDescent="0.3">
      <c r="BB21746" t="s">
        <v>84040</v>
      </c>
    </row>
    <row r="21747" spans="54:54" x14ac:dyDescent="0.3">
      <c r="BB21747" t="s">
        <v>84041</v>
      </c>
    </row>
    <row r="21748" spans="54:54" x14ac:dyDescent="0.3">
      <c r="BB21748" t="s">
        <v>84042</v>
      </c>
    </row>
    <row r="21749" spans="54:54" x14ac:dyDescent="0.3">
      <c r="BB21749" t="s">
        <v>84043</v>
      </c>
    </row>
    <row r="21750" spans="54:54" x14ac:dyDescent="0.3">
      <c r="BB21750" t="s">
        <v>84044</v>
      </c>
    </row>
    <row r="21751" spans="54:54" x14ac:dyDescent="0.3">
      <c r="BB21751" t="s">
        <v>84045</v>
      </c>
    </row>
    <row r="21752" spans="54:54" x14ac:dyDescent="0.3">
      <c r="BB21752" t="s">
        <v>84046</v>
      </c>
    </row>
    <row r="21753" spans="54:54" x14ac:dyDescent="0.3">
      <c r="BB21753" t="s">
        <v>84047</v>
      </c>
    </row>
    <row r="21754" spans="54:54" x14ac:dyDescent="0.3">
      <c r="BB21754" t="s">
        <v>84048</v>
      </c>
    </row>
    <row r="21755" spans="54:54" x14ac:dyDescent="0.3">
      <c r="BB21755" t="s">
        <v>84049</v>
      </c>
    </row>
    <row r="21756" spans="54:54" x14ac:dyDescent="0.3">
      <c r="BB21756" t="s">
        <v>84050</v>
      </c>
    </row>
    <row r="21757" spans="54:54" x14ac:dyDescent="0.3">
      <c r="BB21757" t="s">
        <v>84051</v>
      </c>
    </row>
    <row r="21758" spans="54:54" x14ac:dyDescent="0.3">
      <c r="BB21758" t="s">
        <v>84052</v>
      </c>
    </row>
    <row r="21759" spans="54:54" x14ac:dyDescent="0.3">
      <c r="BB21759" t="s">
        <v>84053</v>
      </c>
    </row>
    <row r="21760" spans="54:54" x14ac:dyDescent="0.3">
      <c r="BB21760" t="s">
        <v>84054</v>
      </c>
    </row>
    <row r="21761" spans="54:54" x14ac:dyDescent="0.3">
      <c r="BB21761" t="s">
        <v>84055</v>
      </c>
    </row>
    <row r="21762" spans="54:54" x14ac:dyDescent="0.3">
      <c r="BB21762" t="s">
        <v>84056</v>
      </c>
    </row>
    <row r="21763" spans="54:54" x14ac:dyDescent="0.3">
      <c r="BB21763" t="s">
        <v>84057</v>
      </c>
    </row>
    <row r="21764" spans="54:54" x14ac:dyDescent="0.3">
      <c r="BB21764" t="s">
        <v>84058</v>
      </c>
    </row>
    <row r="21765" spans="54:54" x14ac:dyDescent="0.3">
      <c r="BB21765" t="s">
        <v>84059</v>
      </c>
    </row>
    <row r="21766" spans="54:54" x14ac:dyDescent="0.3">
      <c r="BB21766" t="s">
        <v>84060</v>
      </c>
    </row>
    <row r="21767" spans="54:54" x14ac:dyDescent="0.3">
      <c r="BB21767" t="s">
        <v>84061</v>
      </c>
    </row>
    <row r="21768" spans="54:54" x14ac:dyDescent="0.3">
      <c r="BB21768" t="s">
        <v>84062</v>
      </c>
    </row>
    <row r="21769" spans="54:54" x14ac:dyDescent="0.3">
      <c r="BB21769" t="s">
        <v>84063</v>
      </c>
    </row>
    <row r="21770" spans="54:54" x14ac:dyDescent="0.3">
      <c r="BB21770" t="s">
        <v>84064</v>
      </c>
    </row>
    <row r="21771" spans="54:54" x14ac:dyDescent="0.3">
      <c r="BB21771" t="s">
        <v>84065</v>
      </c>
    </row>
    <row r="21772" spans="54:54" x14ac:dyDescent="0.3">
      <c r="BB21772" t="s">
        <v>84066</v>
      </c>
    </row>
    <row r="21773" spans="54:54" x14ac:dyDescent="0.3">
      <c r="BB21773" t="s">
        <v>84067</v>
      </c>
    </row>
    <row r="21774" spans="54:54" x14ac:dyDescent="0.3">
      <c r="BB21774" t="s">
        <v>84068</v>
      </c>
    </row>
    <row r="21775" spans="54:54" x14ac:dyDescent="0.3">
      <c r="BB21775" t="s">
        <v>84069</v>
      </c>
    </row>
    <row r="21776" spans="54:54" x14ac:dyDescent="0.3">
      <c r="BB21776" t="s">
        <v>84070</v>
      </c>
    </row>
    <row r="21777" spans="54:54" x14ac:dyDescent="0.3">
      <c r="BB21777" t="s">
        <v>84071</v>
      </c>
    </row>
    <row r="21778" spans="54:54" x14ac:dyDescent="0.3">
      <c r="BB21778" t="s">
        <v>84072</v>
      </c>
    </row>
    <row r="21779" spans="54:54" x14ac:dyDescent="0.3">
      <c r="BB21779" t="s">
        <v>84073</v>
      </c>
    </row>
    <row r="21780" spans="54:54" x14ac:dyDescent="0.3">
      <c r="BB21780" t="s">
        <v>84074</v>
      </c>
    </row>
    <row r="21781" spans="54:54" x14ac:dyDescent="0.3">
      <c r="BB21781" t="s">
        <v>84075</v>
      </c>
    </row>
    <row r="21782" spans="54:54" x14ac:dyDescent="0.3">
      <c r="BB21782" t="s">
        <v>84076</v>
      </c>
    </row>
    <row r="21783" spans="54:54" x14ac:dyDescent="0.3">
      <c r="BB21783" t="s">
        <v>84077</v>
      </c>
    </row>
    <row r="21784" spans="54:54" x14ac:dyDescent="0.3">
      <c r="BB21784" t="s">
        <v>84078</v>
      </c>
    </row>
    <row r="21785" spans="54:54" x14ac:dyDescent="0.3">
      <c r="BB21785" t="s">
        <v>84079</v>
      </c>
    </row>
    <row r="21786" spans="54:54" x14ac:dyDescent="0.3">
      <c r="BB21786" t="s">
        <v>84080</v>
      </c>
    </row>
    <row r="21787" spans="54:54" x14ac:dyDescent="0.3">
      <c r="BB21787" t="s">
        <v>84081</v>
      </c>
    </row>
    <row r="21788" spans="54:54" x14ac:dyDescent="0.3">
      <c r="BB21788" t="s">
        <v>84082</v>
      </c>
    </row>
    <row r="21789" spans="54:54" x14ac:dyDescent="0.3">
      <c r="BB21789" t="s">
        <v>84083</v>
      </c>
    </row>
    <row r="21790" spans="54:54" x14ac:dyDescent="0.3">
      <c r="BB21790" t="s">
        <v>84084</v>
      </c>
    </row>
    <row r="21791" spans="54:54" x14ac:dyDescent="0.3">
      <c r="BB21791" t="s">
        <v>84085</v>
      </c>
    </row>
    <row r="21792" spans="54:54" x14ac:dyDescent="0.3">
      <c r="BB21792" t="s">
        <v>84086</v>
      </c>
    </row>
    <row r="21793" spans="54:54" x14ac:dyDescent="0.3">
      <c r="BB21793" t="s">
        <v>84087</v>
      </c>
    </row>
    <row r="21794" spans="54:54" x14ac:dyDescent="0.3">
      <c r="BB21794" t="s">
        <v>84088</v>
      </c>
    </row>
    <row r="21795" spans="54:54" x14ac:dyDescent="0.3">
      <c r="BB21795" t="s">
        <v>84089</v>
      </c>
    </row>
    <row r="21796" spans="54:54" x14ac:dyDescent="0.3">
      <c r="BB21796" t="s">
        <v>84090</v>
      </c>
    </row>
    <row r="21797" spans="54:54" x14ac:dyDescent="0.3">
      <c r="BB21797" t="s">
        <v>84091</v>
      </c>
    </row>
    <row r="21798" spans="54:54" x14ac:dyDescent="0.3">
      <c r="BB21798" t="s">
        <v>84092</v>
      </c>
    </row>
    <row r="21799" spans="54:54" x14ac:dyDescent="0.3">
      <c r="BB21799" t="s">
        <v>84093</v>
      </c>
    </row>
    <row r="21800" spans="54:54" x14ac:dyDescent="0.3">
      <c r="BB21800" t="s">
        <v>84094</v>
      </c>
    </row>
    <row r="21801" spans="54:54" x14ac:dyDescent="0.3">
      <c r="BB21801" t="s">
        <v>84095</v>
      </c>
    </row>
    <row r="21802" spans="54:54" x14ac:dyDescent="0.3">
      <c r="BB21802" t="s">
        <v>84096</v>
      </c>
    </row>
    <row r="21803" spans="54:54" x14ac:dyDescent="0.3">
      <c r="BB21803" t="s">
        <v>84097</v>
      </c>
    </row>
    <row r="21804" spans="54:54" x14ac:dyDescent="0.3">
      <c r="BB21804" t="s">
        <v>84098</v>
      </c>
    </row>
    <row r="21805" spans="54:54" x14ac:dyDescent="0.3">
      <c r="BB21805" t="s">
        <v>84099</v>
      </c>
    </row>
    <row r="21806" spans="54:54" x14ac:dyDescent="0.3">
      <c r="BB21806" t="s">
        <v>84100</v>
      </c>
    </row>
    <row r="21807" spans="54:54" x14ac:dyDescent="0.3">
      <c r="BB21807" t="s">
        <v>84101</v>
      </c>
    </row>
    <row r="21808" spans="54:54" x14ac:dyDescent="0.3">
      <c r="BB21808" t="s">
        <v>84102</v>
      </c>
    </row>
    <row r="21809" spans="54:54" x14ac:dyDescent="0.3">
      <c r="BB21809" t="s">
        <v>84103</v>
      </c>
    </row>
    <row r="21810" spans="54:54" x14ac:dyDescent="0.3">
      <c r="BB21810" t="s">
        <v>84104</v>
      </c>
    </row>
    <row r="21811" spans="54:54" x14ac:dyDescent="0.3">
      <c r="BB21811" t="s">
        <v>84105</v>
      </c>
    </row>
    <row r="21812" spans="54:54" x14ac:dyDescent="0.3">
      <c r="BB21812" t="s">
        <v>84106</v>
      </c>
    </row>
    <row r="21813" spans="54:54" x14ac:dyDescent="0.3">
      <c r="BB21813" t="s">
        <v>84107</v>
      </c>
    </row>
    <row r="21814" spans="54:54" x14ac:dyDescent="0.3">
      <c r="BB21814" t="s">
        <v>84108</v>
      </c>
    </row>
    <row r="21815" spans="54:54" x14ac:dyDescent="0.3">
      <c r="BB21815" t="s">
        <v>84109</v>
      </c>
    </row>
    <row r="21816" spans="54:54" x14ac:dyDescent="0.3">
      <c r="BB21816" t="s">
        <v>84110</v>
      </c>
    </row>
    <row r="21817" spans="54:54" x14ac:dyDescent="0.3">
      <c r="BB21817" t="s">
        <v>84111</v>
      </c>
    </row>
    <row r="21818" spans="54:54" x14ac:dyDescent="0.3">
      <c r="BB21818" t="s">
        <v>84112</v>
      </c>
    </row>
    <row r="21819" spans="54:54" x14ac:dyDescent="0.3">
      <c r="BB21819" t="s">
        <v>84113</v>
      </c>
    </row>
    <row r="21820" spans="54:54" x14ac:dyDescent="0.3">
      <c r="BB21820" t="s">
        <v>84114</v>
      </c>
    </row>
    <row r="21821" spans="54:54" x14ac:dyDescent="0.3">
      <c r="BB21821" t="s">
        <v>84115</v>
      </c>
    </row>
    <row r="21822" spans="54:54" x14ac:dyDescent="0.3">
      <c r="BB21822" t="s">
        <v>84116</v>
      </c>
    </row>
    <row r="21823" spans="54:54" x14ac:dyDescent="0.3">
      <c r="BB21823" t="s">
        <v>84117</v>
      </c>
    </row>
    <row r="21824" spans="54:54" x14ac:dyDescent="0.3">
      <c r="BB21824" t="s">
        <v>84118</v>
      </c>
    </row>
    <row r="21825" spans="54:54" x14ac:dyDescent="0.3">
      <c r="BB21825" t="s">
        <v>84119</v>
      </c>
    </row>
    <row r="21826" spans="54:54" x14ac:dyDescent="0.3">
      <c r="BB21826" t="s">
        <v>84120</v>
      </c>
    </row>
    <row r="21827" spans="54:54" x14ac:dyDescent="0.3">
      <c r="BB21827" t="s">
        <v>84121</v>
      </c>
    </row>
    <row r="21828" spans="54:54" x14ac:dyDescent="0.3">
      <c r="BB21828" t="s">
        <v>84122</v>
      </c>
    </row>
    <row r="21829" spans="54:54" x14ac:dyDescent="0.3">
      <c r="BB21829" t="s">
        <v>84123</v>
      </c>
    </row>
    <row r="21830" spans="54:54" x14ac:dyDescent="0.3">
      <c r="BB21830" t="s">
        <v>84124</v>
      </c>
    </row>
    <row r="21831" spans="54:54" x14ac:dyDescent="0.3">
      <c r="BB21831" t="s">
        <v>84125</v>
      </c>
    </row>
    <row r="21832" spans="54:54" x14ac:dyDescent="0.3">
      <c r="BB21832" t="s">
        <v>84126</v>
      </c>
    </row>
    <row r="21833" spans="54:54" x14ac:dyDescent="0.3">
      <c r="BB21833" t="s">
        <v>84127</v>
      </c>
    </row>
    <row r="21834" spans="54:54" x14ac:dyDescent="0.3">
      <c r="BB21834" t="s">
        <v>84128</v>
      </c>
    </row>
    <row r="21835" spans="54:54" x14ac:dyDescent="0.3">
      <c r="BB21835" t="s">
        <v>84129</v>
      </c>
    </row>
    <row r="21836" spans="54:54" x14ac:dyDescent="0.3">
      <c r="BB21836" t="s">
        <v>84130</v>
      </c>
    </row>
    <row r="21837" spans="54:54" x14ac:dyDescent="0.3">
      <c r="BB21837" t="s">
        <v>84131</v>
      </c>
    </row>
    <row r="21838" spans="54:54" x14ac:dyDescent="0.3">
      <c r="BB21838" t="s">
        <v>84132</v>
      </c>
    </row>
    <row r="21839" spans="54:54" x14ac:dyDescent="0.3">
      <c r="BB21839" t="s">
        <v>84133</v>
      </c>
    </row>
    <row r="21840" spans="54:54" x14ac:dyDescent="0.3">
      <c r="BB21840" t="s">
        <v>84134</v>
      </c>
    </row>
    <row r="21841" spans="54:54" x14ac:dyDescent="0.3">
      <c r="BB21841" t="s">
        <v>84135</v>
      </c>
    </row>
    <row r="21842" spans="54:54" x14ac:dyDescent="0.3">
      <c r="BB21842" t="s">
        <v>84136</v>
      </c>
    </row>
    <row r="21843" spans="54:54" x14ac:dyDescent="0.3">
      <c r="BB21843" t="s">
        <v>84137</v>
      </c>
    </row>
    <row r="21844" spans="54:54" x14ac:dyDescent="0.3">
      <c r="BB21844" t="s">
        <v>84138</v>
      </c>
    </row>
    <row r="21845" spans="54:54" x14ac:dyDescent="0.3">
      <c r="BB21845" t="s">
        <v>84139</v>
      </c>
    </row>
    <row r="21846" spans="54:54" x14ac:dyDescent="0.3">
      <c r="BB21846" t="s">
        <v>84140</v>
      </c>
    </row>
    <row r="21847" spans="54:54" x14ac:dyDescent="0.3">
      <c r="BB21847" t="s">
        <v>84141</v>
      </c>
    </row>
    <row r="21848" spans="54:54" x14ac:dyDescent="0.3">
      <c r="BB21848" t="s">
        <v>84142</v>
      </c>
    </row>
    <row r="21849" spans="54:54" x14ac:dyDescent="0.3">
      <c r="BB21849" t="s">
        <v>84143</v>
      </c>
    </row>
    <row r="21850" spans="54:54" x14ac:dyDescent="0.3">
      <c r="BB21850" t="s">
        <v>84144</v>
      </c>
    </row>
    <row r="21851" spans="54:54" x14ac:dyDescent="0.3">
      <c r="BB21851" t="s">
        <v>84145</v>
      </c>
    </row>
    <row r="21852" spans="54:54" x14ac:dyDescent="0.3">
      <c r="BB21852" t="s">
        <v>84146</v>
      </c>
    </row>
    <row r="21853" spans="54:54" x14ac:dyDescent="0.3">
      <c r="BB21853" t="s">
        <v>84147</v>
      </c>
    </row>
    <row r="21854" spans="54:54" x14ac:dyDescent="0.3">
      <c r="BB21854" t="s">
        <v>84148</v>
      </c>
    </row>
    <row r="21855" spans="54:54" x14ac:dyDescent="0.3">
      <c r="BB21855" t="s">
        <v>84149</v>
      </c>
    </row>
    <row r="21856" spans="54:54" x14ac:dyDescent="0.3">
      <c r="BB21856" t="s">
        <v>84150</v>
      </c>
    </row>
    <row r="21857" spans="54:54" x14ac:dyDescent="0.3">
      <c r="BB21857" t="s">
        <v>84151</v>
      </c>
    </row>
    <row r="21858" spans="54:54" x14ac:dyDescent="0.3">
      <c r="BB21858" t="s">
        <v>84152</v>
      </c>
    </row>
    <row r="21859" spans="54:54" x14ac:dyDescent="0.3">
      <c r="BB21859" t="s">
        <v>84153</v>
      </c>
    </row>
    <row r="21860" spans="54:54" x14ac:dyDescent="0.3">
      <c r="BB21860" t="s">
        <v>84154</v>
      </c>
    </row>
    <row r="21861" spans="54:54" x14ac:dyDescent="0.3">
      <c r="BB21861" t="s">
        <v>84155</v>
      </c>
    </row>
    <row r="21862" spans="54:54" x14ac:dyDescent="0.3">
      <c r="BB21862" t="s">
        <v>84156</v>
      </c>
    </row>
    <row r="21863" spans="54:54" x14ac:dyDescent="0.3">
      <c r="BB21863" t="s">
        <v>84157</v>
      </c>
    </row>
    <row r="21864" spans="54:54" x14ac:dyDescent="0.3">
      <c r="BB21864" t="s">
        <v>84158</v>
      </c>
    </row>
    <row r="21865" spans="54:54" x14ac:dyDescent="0.3">
      <c r="BB21865" t="s">
        <v>84159</v>
      </c>
    </row>
    <row r="21866" spans="54:54" x14ac:dyDescent="0.3">
      <c r="BB21866" t="s">
        <v>84160</v>
      </c>
    </row>
    <row r="21867" spans="54:54" x14ac:dyDescent="0.3">
      <c r="BB21867" t="s">
        <v>84161</v>
      </c>
    </row>
    <row r="21868" spans="54:54" x14ac:dyDescent="0.3">
      <c r="BB21868" t="s">
        <v>84162</v>
      </c>
    </row>
    <row r="21869" spans="54:54" x14ac:dyDescent="0.3">
      <c r="BB21869" t="s">
        <v>84163</v>
      </c>
    </row>
    <row r="21870" spans="54:54" x14ac:dyDescent="0.3">
      <c r="BB21870" t="s">
        <v>84164</v>
      </c>
    </row>
    <row r="21871" spans="54:54" x14ac:dyDescent="0.3">
      <c r="BB21871" t="s">
        <v>84165</v>
      </c>
    </row>
    <row r="21872" spans="54:54" x14ac:dyDescent="0.3">
      <c r="BB21872" t="s">
        <v>84166</v>
      </c>
    </row>
    <row r="21873" spans="54:54" x14ac:dyDescent="0.3">
      <c r="BB21873" t="s">
        <v>84167</v>
      </c>
    </row>
    <row r="21874" spans="54:54" x14ac:dyDescent="0.3">
      <c r="BB21874" t="s">
        <v>84168</v>
      </c>
    </row>
    <row r="21875" spans="54:54" x14ac:dyDescent="0.3">
      <c r="BB21875" t="s">
        <v>84169</v>
      </c>
    </row>
    <row r="21876" spans="54:54" x14ac:dyDescent="0.3">
      <c r="BB21876" t="s">
        <v>84170</v>
      </c>
    </row>
    <row r="21877" spans="54:54" x14ac:dyDescent="0.3">
      <c r="BB21877" t="s">
        <v>84171</v>
      </c>
    </row>
    <row r="21878" spans="54:54" x14ac:dyDescent="0.3">
      <c r="BB21878" t="s">
        <v>84172</v>
      </c>
    </row>
    <row r="21879" spans="54:54" x14ac:dyDescent="0.3">
      <c r="BB21879" t="s">
        <v>84173</v>
      </c>
    </row>
    <row r="21880" spans="54:54" x14ac:dyDescent="0.3">
      <c r="BB21880" t="s">
        <v>84174</v>
      </c>
    </row>
    <row r="21881" spans="54:54" x14ac:dyDescent="0.3">
      <c r="BB21881" t="s">
        <v>84175</v>
      </c>
    </row>
    <row r="21882" spans="54:54" x14ac:dyDescent="0.3">
      <c r="BB21882" t="s">
        <v>84176</v>
      </c>
    </row>
    <row r="21883" spans="54:54" x14ac:dyDescent="0.3">
      <c r="BB21883" t="s">
        <v>84177</v>
      </c>
    </row>
    <row r="21884" spans="54:54" x14ac:dyDescent="0.3">
      <c r="BB21884" t="s">
        <v>84178</v>
      </c>
    </row>
    <row r="21885" spans="54:54" x14ac:dyDescent="0.3">
      <c r="BB21885" t="s">
        <v>84179</v>
      </c>
    </row>
    <row r="21886" spans="54:54" x14ac:dyDescent="0.3">
      <c r="BB21886" t="s">
        <v>84180</v>
      </c>
    </row>
    <row r="21887" spans="54:54" x14ac:dyDescent="0.3">
      <c r="BB21887" t="s">
        <v>84181</v>
      </c>
    </row>
    <row r="21888" spans="54:54" x14ac:dyDescent="0.3">
      <c r="BB21888" t="s">
        <v>84182</v>
      </c>
    </row>
    <row r="21889" spans="54:54" x14ac:dyDescent="0.3">
      <c r="BB21889" t="s">
        <v>84183</v>
      </c>
    </row>
    <row r="21890" spans="54:54" x14ac:dyDescent="0.3">
      <c r="BB21890" t="s">
        <v>84184</v>
      </c>
    </row>
    <row r="21891" spans="54:54" x14ac:dyDescent="0.3">
      <c r="BB21891" t="s">
        <v>84185</v>
      </c>
    </row>
    <row r="21892" spans="54:54" x14ac:dyDescent="0.3">
      <c r="BB21892" t="s">
        <v>84186</v>
      </c>
    </row>
    <row r="21893" spans="54:54" x14ac:dyDescent="0.3">
      <c r="BB21893" t="s">
        <v>84187</v>
      </c>
    </row>
    <row r="21894" spans="54:54" x14ac:dyDescent="0.3">
      <c r="BB21894" t="s">
        <v>84188</v>
      </c>
    </row>
    <row r="21895" spans="54:54" x14ac:dyDescent="0.3">
      <c r="BB21895" t="s">
        <v>84189</v>
      </c>
    </row>
    <row r="21896" spans="54:54" x14ac:dyDescent="0.3">
      <c r="BB21896" t="s">
        <v>84190</v>
      </c>
    </row>
    <row r="21897" spans="54:54" x14ac:dyDescent="0.3">
      <c r="BB21897" t="s">
        <v>84191</v>
      </c>
    </row>
    <row r="21898" spans="54:54" x14ac:dyDescent="0.3">
      <c r="BB21898" t="s">
        <v>84192</v>
      </c>
    </row>
    <row r="21899" spans="54:54" x14ac:dyDescent="0.3">
      <c r="BB21899" t="s">
        <v>84193</v>
      </c>
    </row>
    <row r="21900" spans="54:54" x14ac:dyDescent="0.3">
      <c r="BB21900" t="s">
        <v>84194</v>
      </c>
    </row>
    <row r="21901" spans="54:54" x14ac:dyDescent="0.3">
      <c r="BB21901" t="s">
        <v>84195</v>
      </c>
    </row>
    <row r="21902" spans="54:54" x14ac:dyDescent="0.3">
      <c r="BB21902" t="s">
        <v>84196</v>
      </c>
    </row>
    <row r="21903" spans="54:54" x14ac:dyDescent="0.3">
      <c r="BB21903" t="s">
        <v>84197</v>
      </c>
    </row>
    <row r="21904" spans="54:54" x14ac:dyDescent="0.3">
      <c r="BB21904" t="s">
        <v>84198</v>
      </c>
    </row>
    <row r="21905" spans="54:54" x14ac:dyDescent="0.3">
      <c r="BB21905" t="s">
        <v>84199</v>
      </c>
    </row>
    <row r="21906" spans="54:54" x14ac:dyDescent="0.3">
      <c r="BB21906" t="s">
        <v>84200</v>
      </c>
    </row>
    <row r="21907" spans="54:54" x14ac:dyDescent="0.3">
      <c r="BB21907" t="s">
        <v>84201</v>
      </c>
    </row>
    <row r="21908" spans="54:54" x14ac:dyDescent="0.3">
      <c r="BB21908" t="s">
        <v>84202</v>
      </c>
    </row>
    <row r="21909" spans="54:54" x14ac:dyDescent="0.3">
      <c r="BB21909" t="s">
        <v>84203</v>
      </c>
    </row>
    <row r="21910" spans="54:54" x14ac:dyDescent="0.3">
      <c r="BB21910" t="s">
        <v>84204</v>
      </c>
    </row>
    <row r="21911" spans="54:54" x14ac:dyDescent="0.3">
      <c r="BB21911" t="s">
        <v>84205</v>
      </c>
    </row>
    <row r="21912" spans="54:54" x14ac:dyDescent="0.3">
      <c r="BB21912" t="s">
        <v>84206</v>
      </c>
    </row>
    <row r="21913" spans="54:54" x14ac:dyDescent="0.3">
      <c r="BB21913" t="s">
        <v>84207</v>
      </c>
    </row>
    <row r="21914" spans="54:54" x14ac:dyDescent="0.3">
      <c r="BB21914" t="s">
        <v>84208</v>
      </c>
    </row>
    <row r="21915" spans="54:54" x14ac:dyDescent="0.3">
      <c r="BB21915" t="s">
        <v>84209</v>
      </c>
    </row>
    <row r="21916" spans="54:54" x14ac:dyDescent="0.3">
      <c r="BB21916" t="s">
        <v>84210</v>
      </c>
    </row>
    <row r="21917" spans="54:54" x14ac:dyDescent="0.3">
      <c r="BB21917" t="s">
        <v>84211</v>
      </c>
    </row>
    <row r="21918" spans="54:54" x14ac:dyDescent="0.3">
      <c r="BB21918" t="s">
        <v>84212</v>
      </c>
    </row>
    <row r="21919" spans="54:54" x14ac:dyDescent="0.3">
      <c r="BB21919" t="s">
        <v>84213</v>
      </c>
    </row>
    <row r="21920" spans="54:54" x14ac:dyDescent="0.3">
      <c r="BB21920" t="s">
        <v>84214</v>
      </c>
    </row>
    <row r="21921" spans="54:54" x14ac:dyDescent="0.3">
      <c r="BB21921" t="s">
        <v>84215</v>
      </c>
    </row>
    <row r="21922" spans="54:54" x14ac:dyDescent="0.3">
      <c r="BB21922" t="s">
        <v>84216</v>
      </c>
    </row>
    <row r="21923" spans="54:54" x14ac:dyDescent="0.3">
      <c r="BB21923" t="s">
        <v>84217</v>
      </c>
    </row>
    <row r="21924" spans="54:54" x14ac:dyDescent="0.3">
      <c r="BB21924" t="s">
        <v>84218</v>
      </c>
    </row>
    <row r="21925" spans="54:54" x14ac:dyDescent="0.3">
      <c r="BB21925" t="s">
        <v>84219</v>
      </c>
    </row>
    <row r="21926" spans="54:54" x14ac:dyDescent="0.3">
      <c r="BB21926" t="s">
        <v>56229</v>
      </c>
    </row>
    <row r="21927" spans="54:54" x14ac:dyDescent="0.3">
      <c r="BB21927" t="s">
        <v>84220</v>
      </c>
    </row>
    <row r="21928" spans="54:54" x14ac:dyDescent="0.3">
      <c r="BB21928" t="s">
        <v>84221</v>
      </c>
    </row>
    <row r="21929" spans="54:54" x14ac:dyDescent="0.3">
      <c r="BB21929" t="s">
        <v>84222</v>
      </c>
    </row>
    <row r="21930" spans="54:54" x14ac:dyDescent="0.3">
      <c r="BB21930" t="s">
        <v>84223</v>
      </c>
    </row>
    <row r="21931" spans="54:54" x14ac:dyDescent="0.3">
      <c r="BB21931" t="s">
        <v>84224</v>
      </c>
    </row>
    <row r="21932" spans="54:54" x14ac:dyDescent="0.3">
      <c r="BB21932" t="s">
        <v>84225</v>
      </c>
    </row>
    <row r="21933" spans="54:54" x14ac:dyDescent="0.3">
      <c r="BB21933" t="s">
        <v>84226</v>
      </c>
    </row>
    <row r="21934" spans="54:54" x14ac:dyDescent="0.3">
      <c r="BB21934" t="s">
        <v>84227</v>
      </c>
    </row>
    <row r="21935" spans="54:54" x14ac:dyDescent="0.3">
      <c r="BB21935" t="s">
        <v>84228</v>
      </c>
    </row>
    <row r="21936" spans="54:54" x14ac:dyDescent="0.3">
      <c r="BB21936" t="s">
        <v>84229</v>
      </c>
    </row>
    <row r="21937" spans="54:54" x14ac:dyDescent="0.3">
      <c r="BB21937" t="s">
        <v>84230</v>
      </c>
    </row>
    <row r="21938" spans="54:54" x14ac:dyDescent="0.3">
      <c r="BB21938" t="s">
        <v>84231</v>
      </c>
    </row>
    <row r="21939" spans="54:54" x14ac:dyDescent="0.3">
      <c r="BB21939" t="s">
        <v>84232</v>
      </c>
    </row>
    <row r="21940" spans="54:54" x14ac:dyDescent="0.3">
      <c r="BB21940" t="s">
        <v>84233</v>
      </c>
    </row>
    <row r="21941" spans="54:54" x14ac:dyDescent="0.3">
      <c r="BB21941" t="s">
        <v>84234</v>
      </c>
    </row>
    <row r="21942" spans="54:54" x14ac:dyDescent="0.3">
      <c r="BB21942" t="s">
        <v>84235</v>
      </c>
    </row>
    <row r="21943" spans="54:54" x14ac:dyDescent="0.3">
      <c r="BB21943" t="s">
        <v>84236</v>
      </c>
    </row>
    <row r="21944" spans="54:54" x14ac:dyDescent="0.3">
      <c r="BB21944" t="s">
        <v>84237</v>
      </c>
    </row>
    <row r="21945" spans="54:54" x14ac:dyDescent="0.3">
      <c r="BB21945" t="s">
        <v>84238</v>
      </c>
    </row>
    <row r="21946" spans="54:54" x14ac:dyDescent="0.3">
      <c r="BB21946" t="s">
        <v>84239</v>
      </c>
    </row>
    <row r="21947" spans="54:54" x14ac:dyDescent="0.3">
      <c r="BB21947" t="s">
        <v>84240</v>
      </c>
    </row>
    <row r="21948" spans="54:54" x14ac:dyDescent="0.3">
      <c r="BB21948" t="s">
        <v>84241</v>
      </c>
    </row>
    <row r="21949" spans="54:54" x14ac:dyDescent="0.3">
      <c r="BB21949" t="s">
        <v>84242</v>
      </c>
    </row>
    <row r="21950" spans="54:54" x14ac:dyDescent="0.3">
      <c r="BB21950" t="s">
        <v>56608</v>
      </c>
    </row>
    <row r="21951" spans="54:54" x14ac:dyDescent="0.3">
      <c r="BB21951" t="s">
        <v>84243</v>
      </c>
    </row>
    <row r="21952" spans="54:54" x14ac:dyDescent="0.3">
      <c r="BB21952" t="s">
        <v>84244</v>
      </c>
    </row>
    <row r="21953" spans="54:54" x14ac:dyDescent="0.3">
      <c r="BB21953" t="s">
        <v>84245</v>
      </c>
    </row>
    <row r="21954" spans="54:54" x14ac:dyDescent="0.3">
      <c r="BB21954" t="s">
        <v>84246</v>
      </c>
    </row>
    <row r="21955" spans="54:54" x14ac:dyDescent="0.3">
      <c r="BB21955" t="s">
        <v>84247</v>
      </c>
    </row>
    <row r="21956" spans="54:54" x14ac:dyDescent="0.3">
      <c r="BB21956" t="s">
        <v>84248</v>
      </c>
    </row>
    <row r="21957" spans="54:54" x14ac:dyDescent="0.3">
      <c r="BB21957" t="s">
        <v>84249</v>
      </c>
    </row>
    <row r="21958" spans="54:54" x14ac:dyDescent="0.3">
      <c r="BB21958" t="s">
        <v>84250</v>
      </c>
    </row>
    <row r="21959" spans="54:54" x14ac:dyDescent="0.3">
      <c r="BB21959" t="s">
        <v>84251</v>
      </c>
    </row>
    <row r="21960" spans="54:54" x14ac:dyDescent="0.3">
      <c r="BB21960" t="s">
        <v>84252</v>
      </c>
    </row>
    <row r="21961" spans="54:54" x14ac:dyDescent="0.3">
      <c r="BB21961" t="s">
        <v>84253</v>
      </c>
    </row>
    <row r="21962" spans="54:54" x14ac:dyDescent="0.3">
      <c r="BB21962" t="s">
        <v>84254</v>
      </c>
    </row>
    <row r="21963" spans="54:54" x14ac:dyDescent="0.3">
      <c r="BB21963" t="s">
        <v>84255</v>
      </c>
    </row>
    <row r="21964" spans="54:54" x14ac:dyDescent="0.3">
      <c r="BB21964" t="s">
        <v>84256</v>
      </c>
    </row>
    <row r="21965" spans="54:54" x14ac:dyDescent="0.3">
      <c r="BB21965" t="s">
        <v>84257</v>
      </c>
    </row>
    <row r="21966" spans="54:54" x14ac:dyDescent="0.3">
      <c r="BB21966" t="s">
        <v>84258</v>
      </c>
    </row>
    <row r="21967" spans="54:54" x14ac:dyDescent="0.3">
      <c r="BB21967" t="s">
        <v>84259</v>
      </c>
    </row>
    <row r="21968" spans="54:54" x14ac:dyDescent="0.3">
      <c r="BB21968" t="s">
        <v>84260</v>
      </c>
    </row>
    <row r="21969" spans="54:54" x14ac:dyDescent="0.3">
      <c r="BB21969" t="s">
        <v>84261</v>
      </c>
    </row>
    <row r="21970" spans="54:54" x14ac:dyDescent="0.3">
      <c r="BB21970" t="s">
        <v>84262</v>
      </c>
    </row>
    <row r="21971" spans="54:54" x14ac:dyDescent="0.3">
      <c r="BB21971" t="s">
        <v>84263</v>
      </c>
    </row>
    <row r="21972" spans="54:54" x14ac:dyDescent="0.3">
      <c r="BB21972" t="s">
        <v>84264</v>
      </c>
    </row>
    <row r="21973" spans="54:54" x14ac:dyDescent="0.3">
      <c r="BB21973" t="s">
        <v>84265</v>
      </c>
    </row>
    <row r="21974" spans="54:54" x14ac:dyDescent="0.3">
      <c r="BB21974" t="s">
        <v>84266</v>
      </c>
    </row>
    <row r="21975" spans="54:54" x14ac:dyDescent="0.3">
      <c r="BB21975" t="s">
        <v>84267</v>
      </c>
    </row>
    <row r="21976" spans="54:54" x14ac:dyDescent="0.3">
      <c r="BB21976" t="s">
        <v>84268</v>
      </c>
    </row>
    <row r="21977" spans="54:54" x14ac:dyDescent="0.3">
      <c r="BB21977" t="s">
        <v>84269</v>
      </c>
    </row>
    <row r="21978" spans="54:54" x14ac:dyDescent="0.3">
      <c r="BB21978" t="s">
        <v>84270</v>
      </c>
    </row>
    <row r="21979" spans="54:54" x14ac:dyDescent="0.3">
      <c r="BB21979" t="s">
        <v>84271</v>
      </c>
    </row>
    <row r="21980" spans="54:54" x14ac:dyDescent="0.3">
      <c r="BB21980" t="s">
        <v>84272</v>
      </c>
    </row>
    <row r="21981" spans="54:54" x14ac:dyDescent="0.3">
      <c r="BB21981" t="s">
        <v>84273</v>
      </c>
    </row>
    <row r="21982" spans="54:54" x14ac:dyDescent="0.3">
      <c r="BB21982" t="s">
        <v>84274</v>
      </c>
    </row>
    <row r="21983" spans="54:54" x14ac:dyDescent="0.3">
      <c r="BB21983" t="s">
        <v>84275</v>
      </c>
    </row>
    <row r="21984" spans="54:54" x14ac:dyDescent="0.3">
      <c r="BB21984" t="s">
        <v>84276</v>
      </c>
    </row>
    <row r="21985" spans="54:54" x14ac:dyDescent="0.3">
      <c r="BB21985" t="s">
        <v>84277</v>
      </c>
    </row>
    <row r="21986" spans="54:54" x14ac:dyDescent="0.3">
      <c r="BB21986" t="s">
        <v>84278</v>
      </c>
    </row>
    <row r="21987" spans="54:54" x14ac:dyDescent="0.3">
      <c r="BB21987" t="s">
        <v>84279</v>
      </c>
    </row>
    <row r="21988" spans="54:54" x14ac:dyDescent="0.3">
      <c r="BB21988" t="s">
        <v>84280</v>
      </c>
    </row>
    <row r="21989" spans="54:54" x14ac:dyDescent="0.3">
      <c r="BB21989" t="s">
        <v>84281</v>
      </c>
    </row>
    <row r="21990" spans="54:54" x14ac:dyDescent="0.3">
      <c r="BB21990" t="s">
        <v>84282</v>
      </c>
    </row>
    <row r="21991" spans="54:54" x14ac:dyDescent="0.3">
      <c r="BB21991" t="s">
        <v>84283</v>
      </c>
    </row>
    <row r="21992" spans="54:54" x14ac:dyDescent="0.3">
      <c r="BB21992" t="s">
        <v>84284</v>
      </c>
    </row>
    <row r="21993" spans="54:54" x14ac:dyDescent="0.3">
      <c r="BB21993" t="s">
        <v>84285</v>
      </c>
    </row>
    <row r="21994" spans="54:54" x14ac:dyDescent="0.3">
      <c r="BB21994" t="s">
        <v>84286</v>
      </c>
    </row>
    <row r="21995" spans="54:54" x14ac:dyDescent="0.3">
      <c r="BB21995" t="s">
        <v>84287</v>
      </c>
    </row>
    <row r="21996" spans="54:54" x14ac:dyDescent="0.3">
      <c r="BB21996" t="s">
        <v>84288</v>
      </c>
    </row>
    <row r="21997" spans="54:54" x14ac:dyDescent="0.3">
      <c r="BB21997" t="s">
        <v>84289</v>
      </c>
    </row>
    <row r="21998" spans="54:54" x14ac:dyDescent="0.3">
      <c r="BB21998" t="s">
        <v>84290</v>
      </c>
    </row>
    <row r="21999" spans="54:54" x14ac:dyDescent="0.3">
      <c r="BB21999" t="s">
        <v>84291</v>
      </c>
    </row>
    <row r="22000" spans="54:54" x14ac:dyDescent="0.3">
      <c r="BB22000" t="s">
        <v>84292</v>
      </c>
    </row>
    <row r="22001" spans="54:54" x14ac:dyDescent="0.3">
      <c r="BB22001" t="s">
        <v>84293</v>
      </c>
    </row>
    <row r="22002" spans="54:54" x14ac:dyDescent="0.3">
      <c r="BB22002" t="s">
        <v>84294</v>
      </c>
    </row>
    <row r="22003" spans="54:54" x14ac:dyDescent="0.3">
      <c r="BB22003" t="s">
        <v>84295</v>
      </c>
    </row>
    <row r="22004" spans="54:54" x14ac:dyDescent="0.3">
      <c r="BB22004" t="s">
        <v>84296</v>
      </c>
    </row>
    <row r="22005" spans="54:54" x14ac:dyDescent="0.3">
      <c r="BB22005" t="s">
        <v>84297</v>
      </c>
    </row>
    <row r="22006" spans="54:54" x14ac:dyDescent="0.3">
      <c r="BB22006" t="s">
        <v>84298</v>
      </c>
    </row>
    <row r="22007" spans="54:54" x14ac:dyDescent="0.3">
      <c r="BB22007" t="s">
        <v>84299</v>
      </c>
    </row>
    <row r="22008" spans="54:54" x14ac:dyDescent="0.3">
      <c r="BB22008" t="s">
        <v>84300</v>
      </c>
    </row>
    <row r="22009" spans="54:54" x14ac:dyDescent="0.3">
      <c r="BB22009" t="s">
        <v>84301</v>
      </c>
    </row>
    <row r="22010" spans="54:54" x14ac:dyDescent="0.3">
      <c r="BB22010" t="s">
        <v>84302</v>
      </c>
    </row>
    <row r="22011" spans="54:54" x14ac:dyDescent="0.3">
      <c r="BB22011" t="s">
        <v>84303</v>
      </c>
    </row>
    <row r="22012" spans="54:54" x14ac:dyDescent="0.3">
      <c r="BB22012" t="s">
        <v>84304</v>
      </c>
    </row>
    <row r="22013" spans="54:54" x14ac:dyDescent="0.3">
      <c r="BB22013" t="s">
        <v>84305</v>
      </c>
    </row>
    <row r="22014" spans="54:54" x14ac:dyDescent="0.3">
      <c r="BB22014" t="s">
        <v>84306</v>
      </c>
    </row>
    <row r="22015" spans="54:54" x14ac:dyDescent="0.3">
      <c r="BB22015" t="s">
        <v>84307</v>
      </c>
    </row>
    <row r="22016" spans="54:54" x14ac:dyDescent="0.3">
      <c r="BB22016" t="s">
        <v>84308</v>
      </c>
    </row>
    <row r="22017" spans="54:54" x14ac:dyDescent="0.3">
      <c r="BB22017" t="s">
        <v>84309</v>
      </c>
    </row>
    <row r="22018" spans="54:54" x14ac:dyDescent="0.3">
      <c r="BB22018" t="s">
        <v>84310</v>
      </c>
    </row>
    <row r="22019" spans="54:54" x14ac:dyDescent="0.3">
      <c r="BB22019" t="s">
        <v>84311</v>
      </c>
    </row>
    <row r="22020" spans="54:54" x14ac:dyDescent="0.3">
      <c r="BB22020" t="s">
        <v>84312</v>
      </c>
    </row>
    <row r="22021" spans="54:54" x14ac:dyDescent="0.3">
      <c r="BB22021" t="s">
        <v>84313</v>
      </c>
    </row>
    <row r="22022" spans="54:54" x14ac:dyDescent="0.3">
      <c r="BB22022" t="s">
        <v>84314</v>
      </c>
    </row>
    <row r="22023" spans="54:54" x14ac:dyDescent="0.3">
      <c r="BB22023" t="s">
        <v>84315</v>
      </c>
    </row>
    <row r="22024" spans="54:54" x14ac:dyDescent="0.3">
      <c r="BB22024" t="s">
        <v>56791</v>
      </c>
    </row>
    <row r="22025" spans="54:54" x14ac:dyDescent="0.3">
      <c r="BB22025" t="s">
        <v>84316</v>
      </c>
    </row>
    <row r="22026" spans="54:54" x14ac:dyDescent="0.3">
      <c r="BB22026" t="s">
        <v>84317</v>
      </c>
    </row>
    <row r="22027" spans="54:54" x14ac:dyDescent="0.3">
      <c r="BB22027" t="s">
        <v>84318</v>
      </c>
    </row>
    <row r="22028" spans="54:54" x14ac:dyDescent="0.3">
      <c r="BB22028" t="s">
        <v>84319</v>
      </c>
    </row>
    <row r="22029" spans="54:54" x14ac:dyDescent="0.3">
      <c r="BB22029" t="s">
        <v>84320</v>
      </c>
    </row>
    <row r="22030" spans="54:54" x14ac:dyDescent="0.3">
      <c r="BB22030" t="s">
        <v>84321</v>
      </c>
    </row>
    <row r="22031" spans="54:54" x14ac:dyDescent="0.3">
      <c r="BB22031" t="s">
        <v>84322</v>
      </c>
    </row>
    <row r="22032" spans="54:54" x14ac:dyDescent="0.3">
      <c r="BB22032" t="s">
        <v>84323</v>
      </c>
    </row>
    <row r="22033" spans="54:54" x14ac:dyDescent="0.3">
      <c r="BB22033" t="s">
        <v>84324</v>
      </c>
    </row>
    <row r="22034" spans="54:54" x14ac:dyDescent="0.3">
      <c r="BB22034" t="s">
        <v>84325</v>
      </c>
    </row>
    <row r="22035" spans="54:54" x14ac:dyDescent="0.3">
      <c r="BB22035" t="s">
        <v>84326</v>
      </c>
    </row>
    <row r="22036" spans="54:54" x14ac:dyDescent="0.3">
      <c r="BB22036" t="s">
        <v>84327</v>
      </c>
    </row>
    <row r="22037" spans="54:54" x14ac:dyDescent="0.3">
      <c r="BB22037" t="s">
        <v>84328</v>
      </c>
    </row>
    <row r="22038" spans="54:54" x14ac:dyDescent="0.3">
      <c r="BB22038" t="s">
        <v>84329</v>
      </c>
    </row>
    <row r="22039" spans="54:54" x14ac:dyDescent="0.3">
      <c r="BB22039" t="s">
        <v>84330</v>
      </c>
    </row>
    <row r="22040" spans="54:54" x14ac:dyDescent="0.3">
      <c r="BB22040" t="s">
        <v>84331</v>
      </c>
    </row>
    <row r="22041" spans="54:54" x14ac:dyDescent="0.3">
      <c r="BB22041" t="s">
        <v>84332</v>
      </c>
    </row>
    <row r="22042" spans="54:54" x14ac:dyDescent="0.3">
      <c r="BB22042" t="s">
        <v>84333</v>
      </c>
    </row>
    <row r="22043" spans="54:54" x14ac:dyDescent="0.3">
      <c r="BB22043" t="s">
        <v>84334</v>
      </c>
    </row>
    <row r="22044" spans="54:54" x14ac:dyDescent="0.3">
      <c r="BB22044" t="s">
        <v>84335</v>
      </c>
    </row>
    <row r="22045" spans="54:54" x14ac:dyDescent="0.3">
      <c r="BB22045" t="s">
        <v>84336</v>
      </c>
    </row>
    <row r="22046" spans="54:54" x14ac:dyDescent="0.3">
      <c r="BB22046" t="s">
        <v>84337</v>
      </c>
    </row>
    <row r="22047" spans="54:54" x14ac:dyDescent="0.3">
      <c r="BB22047" t="s">
        <v>84338</v>
      </c>
    </row>
    <row r="22048" spans="54:54" x14ac:dyDescent="0.3">
      <c r="BB22048" t="s">
        <v>84339</v>
      </c>
    </row>
    <row r="22049" spans="54:54" x14ac:dyDescent="0.3">
      <c r="BB22049" t="s">
        <v>84340</v>
      </c>
    </row>
    <row r="22050" spans="54:54" x14ac:dyDescent="0.3">
      <c r="BB22050" t="s">
        <v>84341</v>
      </c>
    </row>
    <row r="22051" spans="54:54" x14ac:dyDescent="0.3">
      <c r="BB22051" t="s">
        <v>84342</v>
      </c>
    </row>
    <row r="22052" spans="54:54" x14ac:dyDescent="0.3">
      <c r="BB22052" t="s">
        <v>84343</v>
      </c>
    </row>
    <row r="22053" spans="54:54" x14ac:dyDescent="0.3">
      <c r="BB22053" t="s">
        <v>84344</v>
      </c>
    </row>
    <row r="22054" spans="54:54" x14ac:dyDescent="0.3">
      <c r="BB22054" t="s">
        <v>84345</v>
      </c>
    </row>
    <row r="22055" spans="54:54" x14ac:dyDescent="0.3">
      <c r="BB22055" t="s">
        <v>84346</v>
      </c>
    </row>
    <row r="22056" spans="54:54" x14ac:dyDescent="0.3">
      <c r="BB22056" t="s">
        <v>84347</v>
      </c>
    </row>
    <row r="22057" spans="54:54" x14ac:dyDescent="0.3">
      <c r="BB22057" t="s">
        <v>84348</v>
      </c>
    </row>
    <row r="22058" spans="54:54" x14ac:dyDescent="0.3">
      <c r="BB22058" t="s">
        <v>84349</v>
      </c>
    </row>
    <row r="22059" spans="54:54" x14ac:dyDescent="0.3">
      <c r="BB22059" t="s">
        <v>84350</v>
      </c>
    </row>
    <row r="22060" spans="54:54" x14ac:dyDescent="0.3">
      <c r="BB22060" t="s">
        <v>84351</v>
      </c>
    </row>
    <row r="22061" spans="54:54" x14ac:dyDescent="0.3">
      <c r="BB22061" t="s">
        <v>84352</v>
      </c>
    </row>
    <row r="22062" spans="54:54" x14ac:dyDescent="0.3">
      <c r="BB22062" t="s">
        <v>84353</v>
      </c>
    </row>
    <row r="22063" spans="54:54" x14ac:dyDescent="0.3">
      <c r="BB22063" t="s">
        <v>84354</v>
      </c>
    </row>
    <row r="22064" spans="54:54" x14ac:dyDescent="0.3">
      <c r="BB22064" t="s">
        <v>84355</v>
      </c>
    </row>
    <row r="22065" spans="54:54" x14ac:dyDescent="0.3">
      <c r="BB22065" t="s">
        <v>84356</v>
      </c>
    </row>
    <row r="22066" spans="54:54" x14ac:dyDescent="0.3">
      <c r="BB22066" t="s">
        <v>84357</v>
      </c>
    </row>
    <row r="22067" spans="54:54" x14ac:dyDescent="0.3">
      <c r="BB22067" t="s">
        <v>84358</v>
      </c>
    </row>
    <row r="22068" spans="54:54" x14ac:dyDescent="0.3">
      <c r="BB22068" t="s">
        <v>84359</v>
      </c>
    </row>
    <row r="22069" spans="54:54" x14ac:dyDescent="0.3">
      <c r="BB22069" t="s">
        <v>84360</v>
      </c>
    </row>
    <row r="22070" spans="54:54" x14ac:dyDescent="0.3">
      <c r="BB22070" t="s">
        <v>84361</v>
      </c>
    </row>
    <row r="22071" spans="54:54" x14ac:dyDescent="0.3">
      <c r="BB22071" t="s">
        <v>84362</v>
      </c>
    </row>
    <row r="22072" spans="54:54" x14ac:dyDescent="0.3">
      <c r="BB22072" t="s">
        <v>84363</v>
      </c>
    </row>
    <row r="22073" spans="54:54" x14ac:dyDescent="0.3">
      <c r="BB22073" t="s">
        <v>84364</v>
      </c>
    </row>
    <row r="22074" spans="54:54" x14ac:dyDescent="0.3">
      <c r="BB22074" t="s">
        <v>84365</v>
      </c>
    </row>
    <row r="22075" spans="54:54" x14ac:dyDescent="0.3">
      <c r="BB22075" t="s">
        <v>84366</v>
      </c>
    </row>
    <row r="22076" spans="54:54" x14ac:dyDescent="0.3">
      <c r="BB22076" t="s">
        <v>84367</v>
      </c>
    </row>
    <row r="22077" spans="54:54" x14ac:dyDescent="0.3">
      <c r="BB22077" t="s">
        <v>84368</v>
      </c>
    </row>
    <row r="22078" spans="54:54" x14ac:dyDescent="0.3">
      <c r="BB22078" t="s">
        <v>84369</v>
      </c>
    </row>
    <row r="22079" spans="54:54" x14ac:dyDescent="0.3">
      <c r="BB22079" t="s">
        <v>84370</v>
      </c>
    </row>
    <row r="22080" spans="54:54" x14ac:dyDescent="0.3">
      <c r="BB22080" t="s">
        <v>84371</v>
      </c>
    </row>
    <row r="22081" spans="54:54" x14ac:dyDescent="0.3">
      <c r="BB22081" t="s">
        <v>84372</v>
      </c>
    </row>
    <row r="22082" spans="54:54" x14ac:dyDescent="0.3">
      <c r="BB22082" t="s">
        <v>84373</v>
      </c>
    </row>
    <row r="22083" spans="54:54" x14ac:dyDescent="0.3">
      <c r="BB22083" t="s">
        <v>84374</v>
      </c>
    </row>
    <row r="22084" spans="54:54" x14ac:dyDescent="0.3">
      <c r="BB22084" t="s">
        <v>84375</v>
      </c>
    </row>
    <row r="22085" spans="54:54" x14ac:dyDescent="0.3">
      <c r="BB22085" t="s">
        <v>84376</v>
      </c>
    </row>
    <row r="22086" spans="54:54" x14ac:dyDescent="0.3">
      <c r="BB22086" t="s">
        <v>84377</v>
      </c>
    </row>
    <row r="22087" spans="54:54" x14ac:dyDescent="0.3">
      <c r="BB22087" t="s">
        <v>84378</v>
      </c>
    </row>
    <row r="22088" spans="54:54" x14ac:dyDescent="0.3">
      <c r="BB22088" t="s">
        <v>84379</v>
      </c>
    </row>
    <row r="22089" spans="54:54" x14ac:dyDescent="0.3">
      <c r="BB22089" t="s">
        <v>84380</v>
      </c>
    </row>
    <row r="22090" spans="54:54" x14ac:dyDescent="0.3">
      <c r="BB22090" t="s">
        <v>84381</v>
      </c>
    </row>
    <row r="22091" spans="54:54" x14ac:dyDescent="0.3">
      <c r="BB22091" t="s">
        <v>84382</v>
      </c>
    </row>
    <row r="22092" spans="54:54" x14ac:dyDescent="0.3">
      <c r="BB22092" t="s">
        <v>84383</v>
      </c>
    </row>
    <row r="22093" spans="54:54" x14ac:dyDescent="0.3">
      <c r="BB22093" t="s">
        <v>84384</v>
      </c>
    </row>
    <row r="22094" spans="54:54" x14ac:dyDescent="0.3">
      <c r="BB22094" t="s">
        <v>84385</v>
      </c>
    </row>
    <row r="22095" spans="54:54" x14ac:dyDescent="0.3">
      <c r="BB22095" t="s">
        <v>84386</v>
      </c>
    </row>
    <row r="22096" spans="54:54" x14ac:dyDescent="0.3">
      <c r="BB22096" t="s">
        <v>84387</v>
      </c>
    </row>
    <row r="22097" spans="54:54" x14ac:dyDescent="0.3">
      <c r="BB22097" t="s">
        <v>84388</v>
      </c>
    </row>
    <row r="22098" spans="54:54" x14ac:dyDescent="0.3">
      <c r="BB22098" t="s">
        <v>84389</v>
      </c>
    </row>
    <row r="22099" spans="54:54" x14ac:dyDescent="0.3">
      <c r="BB22099" t="s">
        <v>84390</v>
      </c>
    </row>
    <row r="22100" spans="54:54" x14ac:dyDescent="0.3">
      <c r="BB22100" t="s">
        <v>84391</v>
      </c>
    </row>
    <row r="22101" spans="54:54" x14ac:dyDescent="0.3">
      <c r="BB22101" t="s">
        <v>84392</v>
      </c>
    </row>
    <row r="22102" spans="54:54" x14ac:dyDescent="0.3">
      <c r="BB22102" t="s">
        <v>84393</v>
      </c>
    </row>
    <row r="22103" spans="54:54" x14ac:dyDescent="0.3">
      <c r="BB22103" t="s">
        <v>84394</v>
      </c>
    </row>
    <row r="22104" spans="54:54" x14ac:dyDescent="0.3">
      <c r="BB22104" t="s">
        <v>84395</v>
      </c>
    </row>
    <row r="22105" spans="54:54" x14ac:dyDescent="0.3">
      <c r="BB22105" t="s">
        <v>84396</v>
      </c>
    </row>
    <row r="22106" spans="54:54" x14ac:dyDescent="0.3">
      <c r="BB22106" t="s">
        <v>84397</v>
      </c>
    </row>
    <row r="22107" spans="54:54" x14ac:dyDescent="0.3">
      <c r="BB22107" t="s">
        <v>84398</v>
      </c>
    </row>
    <row r="22108" spans="54:54" x14ac:dyDescent="0.3">
      <c r="BB22108" t="s">
        <v>84399</v>
      </c>
    </row>
    <row r="22109" spans="54:54" x14ac:dyDescent="0.3">
      <c r="BB22109" t="s">
        <v>84400</v>
      </c>
    </row>
    <row r="22110" spans="54:54" x14ac:dyDescent="0.3">
      <c r="BB22110" t="s">
        <v>84401</v>
      </c>
    </row>
    <row r="22111" spans="54:54" x14ac:dyDescent="0.3">
      <c r="BB22111" t="s">
        <v>84402</v>
      </c>
    </row>
    <row r="22112" spans="54:54" x14ac:dyDescent="0.3">
      <c r="BB22112" t="s">
        <v>84403</v>
      </c>
    </row>
    <row r="22113" spans="54:54" x14ac:dyDescent="0.3">
      <c r="BB22113" t="s">
        <v>84404</v>
      </c>
    </row>
    <row r="22114" spans="54:54" x14ac:dyDescent="0.3">
      <c r="BB22114" t="s">
        <v>84405</v>
      </c>
    </row>
    <row r="22115" spans="54:54" x14ac:dyDescent="0.3">
      <c r="BB22115" t="s">
        <v>84406</v>
      </c>
    </row>
    <row r="22116" spans="54:54" x14ac:dyDescent="0.3">
      <c r="BB22116" t="s">
        <v>84407</v>
      </c>
    </row>
    <row r="22117" spans="54:54" x14ac:dyDescent="0.3">
      <c r="BB22117" t="s">
        <v>84408</v>
      </c>
    </row>
    <row r="22118" spans="54:54" x14ac:dyDescent="0.3">
      <c r="BB22118" t="s">
        <v>84409</v>
      </c>
    </row>
    <row r="22119" spans="54:54" x14ac:dyDescent="0.3">
      <c r="BB22119" t="s">
        <v>84410</v>
      </c>
    </row>
    <row r="22120" spans="54:54" x14ac:dyDescent="0.3">
      <c r="BB22120" t="s">
        <v>84411</v>
      </c>
    </row>
    <row r="22121" spans="54:54" x14ac:dyDescent="0.3">
      <c r="BB22121" t="s">
        <v>84412</v>
      </c>
    </row>
    <row r="22122" spans="54:54" x14ac:dyDescent="0.3">
      <c r="BB22122" t="s">
        <v>84413</v>
      </c>
    </row>
    <row r="22123" spans="54:54" x14ac:dyDescent="0.3">
      <c r="BB22123" t="s">
        <v>84414</v>
      </c>
    </row>
    <row r="22124" spans="54:54" x14ac:dyDescent="0.3">
      <c r="BB22124" t="s">
        <v>84415</v>
      </c>
    </row>
    <row r="22125" spans="54:54" x14ac:dyDescent="0.3">
      <c r="BB22125" t="s">
        <v>84416</v>
      </c>
    </row>
    <row r="22126" spans="54:54" x14ac:dyDescent="0.3">
      <c r="BB22126" t="s">
        <v>84417</v>
      </c>
    </row>
    <row r="22127" spans="54:54" x14ac:dyDescent="0.3">
      <c r="BB22127" t="s">
        <v>84418</v>
      </c>
    </row>
    <row r="22128" spans="54:54" x14ac:dyDescent="0.3">
      <c r="BB22128" t="s">
        <v>84419</v>
      </c>
    </row>
    <row r="22129" spans="54:54" x14ac:dyDescent="0.3">
      <c r="BB22129" t="s">
        <v>84420</v>
      </c>
    </row>
    <row r="22130" spans="54:54" x14ac:dyDescent="0.3">
      <c r="BB22130" t="s">
        <v>84421</v>
      </c>
    </row>
    <row r="22131" spans="54:54" x14ac:dyDescent="0.3">
      <c r="BB22131" t="s">
        <v>84422</v>
      </c>
    </row>
    <row r="22132" spans="54:54" x14ac:dyDescent="0.3">
      <c r="BB22132" t="s">
        <v>84423</v>
      </c>
    </row>
    <row r="22133" spans="54:54" x14ac:dyDescent="0.3">
      <c r="BB22133" t="s">
        <v>84424</v>
      </c>
    </row>
    <row r="22134" spans="54:54" x14ac:dyDescent="0.3">
      <c r="BB22134" t="s">
        <v>84425</v>
      </c>
    </row>
    <row r="22135" spans="54:54" x14ac:dyDescent="0.3">
      <c r="BB22135" t="s">
        <v>84426</v>
      </c>
    </row>
    <row r="22136" spans="54:54" x14ac:dyDescent="0.3">
      <c r="BB22136" t="s">
        <v>84427</v>
      </c>
    </row>
    <row r="22137" spans="54:54" x14ac:dyDescent="0.3">
      <c r="BB22137" t="s">
        <v>84428</v>
      </c>
    </row>
    <row r="22138" spans="54:54" x14ac:dyDescent="0.3">
      <c r="BB22138" t="s">
        <v>84429</v>
      </c>
    </row>
    <row r="22139" spans="54:54" x14ac:dyDescent="0.3">
      <c r="BB22139" t="s">
        <v>84430</v>
      </c>
    </row>
    <row r="22140" spans="54:54" x14ac:dyDescent="0.3">
      <c r="BB22140" t="s">
        <v>84431</v>
      </c>
    </row>
    <row r="22141" spans="54:54" x14ac:dyDescent="0.3">
      <c r="BB22141" t="s">
        <v>84432</v>
      </c>
    </row>
    <row r="22142" spans="54:54" x14ac:dyDescent="0.3">
      <c r="BB22142" t="s">
        <v>84433</v>
      </c>
    </row>
    <row r="22143" spans="54:54" x14ac:dyDescent="0.3">
      <c r="BB22143" t="s">
        <v>84434</v>
      </c>
    </row>
    <row r="22144" spans="54:54" x14ac:dyDescent="0.3">
      <c r="BB22144" t="s">
        <v>84435</v>
      </c>
    </row>
    <row r="22145" spans="54:54" x14ac:dyDescent="0.3">
      <c r="BB22145" t="s">
        <v>84436</v>
      </c>
    </row>
    <row r="22146" spans="54:54" x14ac:dyDescent="0.3">
      <c r="BB22146" t="s">
        <v>84437</v>
      </c>
    </row>
    <row r="22147" spans="54:54" x14ac:dyDescent="0.3">
      <c r="BB22147" t="s">
        <v>56851</v>
      </c>
    </row>
    <row r="22148" spans="54:54" x14ac:dyDescent="0.3">
      <c r="BB22148" t="s">
        <v>84438</v>
      </c>
    </row>
    <row r="22149" spans="54:54" x14ac:dyDescent="0.3">
      <c r="BB22149" t="s">
        <v>84439</v>
      </c>
    </row>
    <row r="22150" spans="54:54" x14ac:dyDescent="0.3">
      <c r="BB22150" t="s">
        <v>84440</v>
      </c>
    </row>
    <row r="22151" spans="54:54" x14ac:dyDescent="0.3">
      <c r="BB22151" t="s">
        <v>84441</v>
      </c>
    </row>
    <row r="22152" spans="54:54" x14ac:dyDescent="0.3">
      <c r="BB22152" t="s">
        <v>84442</v>
      </c>
    </row>
    <row r="22153" spans="54:54" x14ac:dyDescent="0.3">
      <c r="BB22153" t="s">
        <v>84443</v>
      </c>
    </row>
    <row r="22154" spans="54:54" x14ac:dyDescent="0.3">
      <c r="BB22154" t="s">
        <v>84444</v>
      </c>
    </row>
    <row r="22155" spans="54:54" x14ac:dyDescent="0.3">
      <c r="BB22155" t="s">
        <v>84445</v>
      </c>
    </row>
    <row r="22156" spans="54:54" x14ac:dyDescent="0.3">
      <c r="BB22156" t="s">
        <v>84446</v>
      </c>
    </row>
    <row r="22157" spans="54:54" x14ac:dyDescent="0.3">
      <c r="BB22157" t="s">
        <v>84447</v>
      </c>
    </row>
    <row r="22158" spans="54:54" x14ac:dyDescent="0.3">
      <c r="BB22158" t="s">
        <v>84448</v>
      </c>
    </row>
    <row r="22159" spans="54:54" x14ac:dyDescent="0.3">
      <c r="BB22159" t="s">
        <v>84449</v>
      </c>
    </row>
    <row r="22160" spans="54:54" x14ac:dyDescent="0.3">
      <c r="BB22160" t="s">
        <v>84450</v>
      </c>
    </row>
    <row r="22161" spans="54:54" x14ac:dyDescent="0.3">
      <c r="BB22161" t="s">
        <v>84451</v>
      </c>
    </row>
    <row r="22162" spans="54:54" x14ac:dyDescent="0.3">
      <c r="BB22162" t="s">
        <v>84452</v>
      </c>
    </row>
    <row r="22163" spans="54:54" x14ac:dyDescent="0.3">
      <c r="BB22163" t="s">
        <v>84453</v>
      </c>
    </row>
    <row r="22164" spans="54:54" x14ac:dyDescent="0.3">
      <c r="BB22164" t="s">
        <v>84454</v>
      </c>
    </row>
    <row r="22165" spans="54:54" x14ac:dyDescent="0.3">
      <c r="BB22165" t="s">
        <v>84455</v>
      </c>
    </row>
    <row r="22166" spans="54:54" x14ac:dyDescent="0.3">
      <c r="BB22166" t="s">
        <v>84456</v>
      </c>
    </row>
    <row r="22167" spans="54:54" x14ac:dyDescent="0.3">
      <c r="BB22167" t="s">
        <v>84457</v>
      </c>
    </row>
    <row r="22168" spans="54:54" x14ac:dyDescent="0.3">
      <c r="BB22168" t="s">
        <v>84458</v>
      </c>
    </row>
    <row r="22169" spans="54:54" x14ac:dyDescent="0.3">
      <c r="BB22169" t="s">
        <v>84459</v>
      </c>
    </row>
    <row r="22170" spans="54:54" x14ac:dyDescent="0.3">
      <c r="BB22170" t="s">
        <v>84460</v>
      </c>
    </row>
    <row r="22171" spans="54:54" x14ac:dyDescent="0.3">
      <c r="BB22171" t="s">
        <v>84461</v>
      </c>
    </row>
    <row r="22172" spans="54:54" x14ac:dyDescent="0.3">
      <c r="BB22172" t="s">
        <v>84462</v>
      </c>
    </row>
    <row r="22173" spans="54:54" x14ac:dyDescent="0.3">
      <c r="BB22173" t="s">
        <v>84463</v>
      </c>
    </row>
    <row r="22174" spans="54:54" x14ac:dyDescent="0.3">
      <c r="BB22174" t="s">
        <v>84464</v>
      </c>
    </row>
    <row r="22175" spans="54:54" x14ac:dyDescent="0.3">
      <c r="BB22175" t="s">
        <v>84465</v>
      </c>
    </row>
    <row r="22176" spans="54:54" x14ac:dyDescent="0.3">
      <c r="BB22176" t="s">
        <v>84466</v>
      </c>
    </row>
    <row r="22177" spans="54:54" x14ac:dyDescent="0.3">
      <c r="BB22177" t="s">
        <v>84467</v>
      </c>
    </row>
    <row r="22178" spans="54:54" x14ac:dyDescent="0.3">
      <c r="BB22178" t="s">
        <v>84468</v>
      </c>
    </row>
    <row r="22179" spans="54:54" x14ac:dyDescent="0.3">
      <c r="BB22179" t="s">
        <v>84469</v>
      </c>
    </row>
    <row r="22180" spans="54:54" x14ac:dyDescent="0.3">
      <c r="BB22180" t="s">
        <v>84470</v>
      </c>
    </row>
    <row r="22181" spans="54:54" x14ac:dyDescent="0.3">
      <c r="BB22181" t="s">
        <v>84471</v>
      </c>
    </row>
    <row r="22182" spans="54:54" x14ac:dyDescent="0.3">
      <c r="BB22182" t="s">
        <v>84472</v>
      </c>
    </row>
    <row r="22183" spans="54:54" x14ac:dyDescent="0.3">
      <c r="BB22183" t="s">
        <v>84473</v>
      </c>
    </row>
    <row r="22184" spans="54:54" x14ac:dyDescent="0.3">
      <c r="BB22184" t="s">
        <v>84474</v>
      </c>
    </row>
    <row r="22185" spans="54:54" x14ac:dyDescent="0.3">
      <c r="BB22185" t="s">
        <v>84475</v>
      </c>
    </row>
    <row r="22186" spans="54:54" x14ac:dyDescent="0.3">
      <c r="BB22186" t="s">
        <v>84476</v>
      </c>
    </row>
    <row r="22187" spans="54:54" x14ac:dyDescent="0.3">
      <c r="BB22187" t="s">
        <v>84477</v>
      </c>
    </row>
    <row r="22188" spans="54:54" x14ac:dyDescent="0.3">
      <c r="BB22188" t="s">
        <v>84478</v>
      </c>
    </row>
    <row r="22189" spans="54:54" x14ac:dyDescent="0.3">
      <c r="BB22189" t="s">
        <v>84479</v>
      </c>
    </row>
    <row r="22190" spans="54:54" x14ac:dyDescent="0.3">
      <c r="BB22190" t="s">
        <v>84480</v>
      </c>
    </row>
    <row r="22191" spans="54:54" x14ac:dyDescent="0.3">
      <c r="BB22191" t="s">
        <v>84481</v>
      </c>
    </row>
    <row r="22192" spans="54:54" x14ac:dyDescent="0.3">
      <c r="BB22192" t="s">
        <v>84482</v>
      </c>
    </row>
    <row r="22193" spans="54:54" x14ac:dyDescent="0.3">
      <c r="BB22193" t="s">
        <v>84483</v>
      </c>
    </row>
    <row r="22194" spans="54:54" x14ac:dyDescent="0.3">
      <c r="BB22194" t="s">
        <v>84484</v>
      </c>
    </row>
    <row r="22195" spans="54:54" x14ac:dyDescent="0.3">
      <c r="BB22195" t="s">
        <v>84485</v>
      </c>
    </row>
    <row r="22196" spans="54:54" x14ac:dyDescent="0.3">
      <c r="BB22196" t="s">
        <v>84486</v>
      </c>
    </row>
    <row r="22197" spans="54:54" x14ac:dyDescent="0.3">
      <c r="BB22197" t="s">
        <v>84487</v>
      </c>
    </row>
    <row r="22198" spans="54:54" x14ac:dyDescent="0.3">
      <c r="BB22198" t="s">
        <v>84488</v>
      </c>
    </row>
    <row r="22199" spans="54:54" x14ac:dyDescent="0.3">
      <c r="BB22199" t="s">
        <v>84489</v>
      </c>
    </row>
    <row r="22200" spans="54:54" x14ac:dyDescent="0.3">
      <c r="BB22200" t="s">
        <v>84490</v>
      </c>
    </row>
    <row r="22201" spans="54:54" x14ac:dyDescent="0.3">
      <c r="BB22201" t="s">
        <v>84491</v>
      </c>
    </row>
    <row r="22202" spans="54:54" x14ac:dyDescent="0.3">
      <c r="BB22202" t="s">
        <v>84492</v>
      </c>
    </row>
    <row r="22203" spans="54:54" x14ac:dyDescent="0.3">
      <c r="BB22203" t="s">
        <v>84493</v>
      </c>
    </row>
    <row r="22204" spans="54:54" x14ac:dyDescent="0.3">
      <c r="BB22204" t="s">
        <v>84494</v>
      </c>
    </row>
    <row r="22205" spans="54:54" x14ac:dyDescent="0.3">
      <c r="BB22205" t="s">
        <v>84495</v>
      </c>
    </row>
    <row r="22206" spans="54:54" x14ac:dyDescent="0.3">
      <c r="BB22206" t="s">
        <v>84496</v>
      </c>
    </row>
    <row r="22207" spans="54:54" x14ac:dyDescent="0.3">
      <c r="BB22207" t="s">
        <v>84497</v>
      </c>
    </row>
    <row r="22208" spans="54:54" x14ac:dyDescent="0.3">
      <c r="BB22208" t="s">
        <v>84498</v>
      </c>
    </row>
    <row r="22209" spans="54:54" x14ac:dyDescent="0.3">
      <c r="BB22209" t="s">
        <v>84499</v>
      </c>
    </row>
    <row r="22210" spans="54:54" x14ac:dyDescent="0.3">
      <c r="BB22210" t="s">
        <v>84500</v>
      </c>
    </row>
    <row r="22211" spans="54:54" x14ac:dyDescent="0.3">
      <c r="BB22211" t="s">
        <v>84501</v>
      </c>
    </row>
    <row r="22212" spans="54:54" x14ac:dyDescent="0.3">
      <c r="BB22212" t="s">
        <v>84502</v>
      </c>
    </row>
    <row r="22213" spans="54:54" x14ac:dyDescent="0.3">
      <c r="BB22213" t="s">
        <v>84503</v>
      </c>
    </row>
    <row r="22214" spans="54:54" x14ac:dyDescent="0.3">
      <c r="BB22214" t="s">
        <v>84504</v>
      </c>
    </row>
    <row r="22215" spans="54:54" x14ac:dyDescent="0.3">
      <c r="BB22215" t="s">
        <v>84505</v>
      </c>
    </row>
    <row r="22216" spans="54:54" x14ac:dyDescent="0.3">
      <c r="BB22216" t="s">
        <v>84506</v>
      </c>
    </row>
    <row r="22217" spans="54:54" x14ac:dyDescent="0.3">
      <c r="BB22217" t="s">
        <v>84507</v>
      </c>
    </row>
    <row r="22218" spans="54:54" x14ac:dyDescent="0.3">
      <c r="BB22218" t="s">
        <v>84508</v>
      </c>
    </row>
    <row r="22219" spans="54:54" x14ac:dyDescent="0.3">
      <c r="BB22219" t="s">
        <v>84509</v>
      </c>
    </row>
    <row r="22220" spans="54:54" x14ac:dyDescent="0.3">
      <c r="BB22220" t="s">
        <v>84510</v>
      </c>
    </row>
    <row r="22221" spans="54:54" x14ac:dyDescent="0.3">
      <c r="BB22221" t="s">
        <v>84511</v>
      </c>
    </row>
    <row r="22222" spans="54:54" x14ac:dyDescent="0.3">
      <c r="BB22222" t="s">
        <v>84512</v>
      </c>
    </row>
    <row r="22223" spans="54:54" x14ac:dyDescent="0.3">
      <c r="BB22223" t="s">
        <v>84513</v>
      </c>
    </row>
    <row r="22224" spans="54:54" x14ac:dyDescent="0.3">
      <c r="BB22224" t="s">
        <v>84514</v>
      </c>
    </row>
    <row r="22225" spans="54:54" x14ac:dyDescent="0.3">
      <c r="BB22225" t="s">
        <v>84515</v>
      </c>
    </row>
    <row r="22226" spans="54:54" x14ac:dyDescent="0.3">
      <c r="BB22226" t="s">
        <v>84516</v>
      </c>
    </row>
    <row r="22227" spans="54:54" x14ac:dyDescent="0.3">
      <c r="BB22227" t="s">
        <v>84517</v>
      </c>
    </row>
    <row r="22228" spans="54:54" x14ac:dyDescent="0.3">
      <c r="BB22228" t="s">
        <v>84518</v>
      </c>
    </row>
    <row r="22229" spans="54:54" x14ac:dyDescent="0.3">
      <c r="BB22229" t="s">
        <v>84519</v>
      </c>
    </row>
    <row r="22230" spans="54:54" x14ac:dyDescent="0.3">
      <c r="BB22230" t="s">
        <v>84520</v>
      </c>
    </row>
    <row r="22231" spans="54:54" x14ac:dyDescent="0.3">
      <c r="BB22231" t="s">
        <v>84521</v>
      </c>
    </row>
    <row r="22232" spans="54:54" x14ac:dyDescent="0.3">
      <c r="BB22232" t="s">
        <v>84522</v>
      </c>
    </row>
    <row r="22233" spans="54:54" x14ac:dyDescent="0.3">
      <c r="BB22233" t="s">
        <v>84523</v>
      </c>
    </row>
    <row r="22234" spans="54:54" x14ac:dyDescent="0.3">
      <c r="BB22234" t="s">
        <v>84524</v>
      </c>
    </row>
    <row r="22235" spans="54:54" x14ac:dyDescent="0.3">
      <c r="BB22235" t="s">
        <v>84525</v>
      </c>
    </row>
    <row r="22236" spans="54:54" x14ac:dyDescent="0.3">
      <c r="BB22236" t="s">
        <v>84526</v>
      </c>
    </row>
    <row r="22237" spans="54:54" x14ac:dyDescent="0.3">
      <c r="BB22237" t="s">
        <v>84527</v>
      </c>
    </row>
    <row r="22238" spans="54:54" x14ac:dyDescent="0.3">
      <c r="BB22238" t="s">
        <v>84528</v>
      </c>
    </row>
    <row r="22239" spans="54:54" x14ac:dyDescent="0.3">
      <c r="BB22239" t="s">
        <v>84529</v>
      </c>
    </row>
    <row r="22240" spans="54:54" x14ac:dyDescent="0.3">
      <c r="BB22240" t="s">
        <v>84530</v>
      </c>
    </row>
    <row r="22241" spans="54:54" x14ac:dyDescent="0.3">
      <c r="BB22241" t="s">
        <v>84531</v>
      </c>
    </row>
    <row r="22242" spans="54:54" x14ac:dyDescent="0.3">
      <c r="BB22242" t="s">
        <v>84532</v>
      </c>
    </row>
    <row r="22243" spans="54:54" x14ac:dyDescent="0.3">
      <c r="BB22243" t="s">
        <v>84533</v>
      </c>
    </row>
    <row r="22244" spans="54:54" x14ac:dyDescent="0.3">
      <c r="BB22244" t="s">
        <v>84534</v>
      </c>
    </row>
    <row r="22245" spans="54:54" x14ac:dyDescent="0.3">
      <c r="BB22245" t="s">
        <v>84535</v>
      </c>
    </row>
    <row r="22246" spans="54:54" x14ac:dyDescent="0.3">
      <c r="BB22246" t="s">
        <v>84536</v>
      </c>
    </row>
    <row r="22247" spans="54:54" x14ac:dyDescent="0.3">
      <c r="BB22247" t="s">
        <v>84537</v>
      </c>
    </row>
    <row r="22248" spans="54:54" x14ac:dyDescent="0.3">
      <c r="BB22248" t="s">
        <v>84538</v>
      </c>
    </row>
    <row r="22249" spans="54:54" x14ac:dyDescent="0.3">
      <c r="BB22249" t="s">
        <v>84539</v>
      </c>
    </row>
    <row r="22250" spans="54:54" x14ac:dyDescent="0.3">
      <c r="BB22250" t="s">
        <v>84540</v>
      </c>
    </row>
    <row r="22251" spans="54:54" x14ac:dyDescent="0.3">
      <c r="BB22251" t="s">
        <v>84541</v>
      </c>
    </row>
    <row r="22252" spans="54:54" x14ac:dyDescent="0.3">
      <c r="BB22252" t="s">
        <v>84542</v>
      </c>
    </row>
    <row r="22253" spans="54:54" x14ac:dyDescent="0.3">
      <c r="BB22253" t="s">
        <v>84543</v>
      </c>
    </row>
    <row r="22254" spans="54:54" x14ac:dyDescent="0.3">
      <c r="BB22254" t="s">
        <v>84544</v>
      </c>
    </row>
    <row r="22255" spans="54:54" x14ac:dyDescent="0.3">
      <c r="BB22255" t="s">
        <v>84545</v>
      </c>
    </row>
    <row r="22256" spans="54:54" x14ac:dyDescent="0.3">
      <c r="BB22256" t="s">
        <v>84546</v>
      </c>
    </row>
    <row r="22257" spans="54:54" x14ac:dyDescent="0.3">
      <c r="BB22257" t="s">
        <v>84547</v>
      </c>
    </row>
    <row r="22258" spans="54:54" x14ac:dyDescent="0.3">
      <c r="BB22258" t="s">
        <v>84548</v>
      </c>
    </row>
    <row r="22259" spans="54:54" x14ac:dyDescent="0.3">
      <c r="BB22259" t="s">
        <v>84549</v>
      </c>
    </row>
    <row r="22260" spans="54:54" x14ac:dyDescent="0.3">
      <c r="BB22260" t="s">
        <v>84550</v>
      </c>
    </row>
    <row r="22261" spans="54:54" x14ac:dyDescent="0.3">
      <c r="BB22261" t="s">
        <v>84551</v>
      </c>
    </row>
    <row r="22262" spans="54:54" x14ac:dyDescent="0.3">
      <c r="BB22262" t="s">
        <v>84552</v>
      </c>
    </row>
    <row r="22263" spans="54:54" x14ac:dyDescent="0.3">
      <c r="BB22263" t="s">
        <v>84553</v>
      </c>
    </row>
    <row r="22264" spans="54:54" x14ac:dyDescent="0.3">
      <c r="BB22264" t="s">
        <v>84554</v>
      </c>
    </row>
    <row r="22265" spans="54:54" x14ac:dyDescent="0.3">
      <c r="BB22265" t="s">
        <v>84555</v>
      </c>
    </row>
    <row r="22266" spans="54:54" x14ac:dyDescent="0.3">
      <c r="BB22266" t="s">
        <v>84556</v>
      </c>
    </row>
    <row r="22267" spans="54:54" x14ac:dyDescent="0.3">
      <c r="BB22267" t="s">
        <v>84557</v>
      </c>
    </row>
    <row r="22268" spans="54:54" x14ac:dyDescent="0.3">
      <c r="BB22268" t="s">
        <v>84558</v>
      </c>
    </row>
    <row r="22269" spans="54:54" x14ac:dyDescent="0.3">
      <c r="BB22269" t="s">
        <v>84559</v>
      </c>
    </row>
    <row r="22270" spans="54:54" x14ac:dyDescent="0.3">
      <c r="BB22270" t="s">
        <v>84560</v>
      </c>
    </row>
    <row r="22271" spans="54:54" x14ac:dyDescent="0.3">
      <c r="BB22271" t="s">
        <v>84561</v>
      </c>
    </row>
    <row r="22272" spans="54:54" x14ac:dyDescent="0.3">
      <c r="BB22272" t="s">
        <v>84562</v>
      </c>
    </row>
    <row r="22273" spans="54:54" x14ac:dyDescent="0.3">
      <c r="BB22273" t="s">
        <v>84563</v>
      </c>
    </row>
    <row r="22274" spans="54:54" x14ac:dyDescent="0.3">
      <c r="BB22274" t="s">
        <v>84564</v>
      </c>
    </row>
    <row r="22275" spans="54:54" x14ac:dyDescent="0.3">
      <c r="BB22275" t="s">
        <v>84565</v>
      </c>
    </row>
    <row r="22276" spans="54:54" x14ac:dyDescent="0.3">
      <c r="BB22276" t="s">
        <v>84566</v>
      </c>
    </row>
    <row r="22277" spans="54:54" x14ac:dyDescent="0.3">
      <c r="BB22277" t="s">
        <v>84567</v>
      </c>
    </row>
    <row r="22278" spans="54:54" x14ac:dyDescent="0.3">
      <c r="BB22278" t="s">
        <v>84568</v>
      </c>
    </row>
    <row r="22279" spans="54:54" x14ac:dyDescent="0.3">
      <c r="BB22279" t="s">
        <v>84569</v>
      </c>
    </row>
    <row r="22280" spans="54:54" x14ac:dyDescent="0.3">
      <c r="BB22280" t="s">
        <v>84570</v>
      </c>
    </row>
    <row r="22281" spans="54:54" x14ac:dyDescent="0.3">
      <c r="BB22281" t="s">
        <v>84571</v>
      </c>
    </row>
    <row r="22282" spans="54:54" x14ac:dyDescent="0.3">
      <c r="BB22282" t="s">
        <v>84572</v>
      </c>
    </row>
    <row r="22283" spans="54:54" x14ac:dyDescent="0.3">
      <c r="BB22283" t="s">
        <v>84573</v>
      </c>
    </row>
    <row r="22284" spans="54:54" x14ac:dyDescent="0.3">
      <c r="BB22284" t="s">
        <v>84574</v>
      </c>
    </row>
    <row r="22285" spans="54:54" x14ac:dyDescent="0.3">
      <c r="BB22285" t="s">
        <v>84575</v>
      </c>
    </row>
    <row r="22286" spans="54:54" x14ac:dyDescent="0.3">
      <c r="BB22286" t="s">
        <v>84576</v>
      </c>
    </row>
    <row r="22287" spans="54:54" x14ac:dyDescent="0.3">
      <c r="BB22287" t="s">
        <v>84577</v>
      </c>
    </row>
    <row r="22288" spans="54:54" x14ac:dyDescent="0.3">
      <c r="BB22288" t="s">
        <v>84578</v>
      </c>
    </row>
    <row r="22289" spans="54:54" x14ac:dyDescent="0.3">
      <c r="BB22289" t="s">
        <v>84579</v>
      </c>
    </row>
    <row r="22290" spans="54:54" x14ac:dyDescent="0.3">
      <c r="BB22290" t="s">
        <v>84580</v>
      </c>
    </row>
    <row r="22291" spans="54:54" x14ac:dyDescent="0.3">
      <c r="BB22291" t="s">
        <v>84581</v>
      </c>
    </row>
    <row r="22292" spans="54:54" x14ac:dyDescent="0.3">
      <c r="BB22292" t="s">
        <v>84582</v>
      </c>
    </row>
    <row r="22293" spans="54:54" x14ac:dyDescent="0.3">
      <c r="BB22293" t="s">
        <v>84583</v>
      </c>
    </row>
    <row r="22294" spans="54:54" x14ac:dyDescent="0.3">
      <c r="BB22294" t="s">
        <v>84584</v>
      </c>
    </row>
    <row r="22295" spans="54:54" x14ac:dyDescent="0.3">
      <c r="BB22295" t="s">
        <v>84585</v>
      </c>
    </row>
    <row r="22296" spans="54:54" x14ac:dyDescent="0.3">
      <c r="BB22296" t="s">
        <v>84586</v>
      </c>
    </row>
    <row r="22297" spans="54:54" x14ac:dyDescent="0.3">
      <c r="BB22297" t="s">
        <v>84587</v>
      </c>
    </row>
    <row r="22298" spans="54:54" x14ac:dyDescent="0.3">
      <c r="BB22298" t="s">
        <v>84588</v>
      </c>
    </row>
    <row r="22299" spans="54:54" x14ac:dyDescent="0.3">
      <c r="BB22299" t="s">
        <v>84589</v>
      </c>
    </row>
    <row r="22300" spans="54:54" x14ac:dyDescent="0.3">
      <c r="BB22300" t="s">
        <v>84590</v>
      </c>
    </row>
    <row r="22301" spans="54:54" x14ac:dyDescent="0.3">
      <c r="BB22301" t="s">
        <v>84591</v>
      </c>
    </row>
    <row r="22302" spans="54:54" x14ac:dyDescent="0.3">
      <c r="BB22302" t="s">
        <v>84592</v>
      </c>
    </row>
    <row r="22303" spans="54:54" x14ac:dyDescent="0.3">
      <c r="BB22303" t="s">
        <v>84593</v>
      </c>
    </row>
    <row r="22304" spans="54:54" x14ac:dyDescent="0.3">
      <c r="BB22304" t="s">
        <v>84594</v>
      </c>
    </row>
    <row r="22305" spans="54:54" x14ac:dyDescent="0.3">
      <c r="BB22305" t="s">
        <v>84595</v>
      </c>
    </row>
    <row r="22306" spans="54:54" x14ac:dyDescent="0.3">
      <c r="BB22306" t="s">
        <v>84596</v>
      </c>
    </row>
    <row r="22307" spans="54:54" x14ac:dyDescent="0.3">
      <c r="BB22307" t="s">
        <v>84597</v>
      </c>
    </row>
    <row r="22308" spans="54:54" x14ac:dyDescent="0.3">
      <c r="BB22308" t="s">
        <v>84598</v>
      </c>
    </row>
    <row r="22309" spans="54:54" x14ac:dyDescent="0.3">
      <c r="BB22309" t="s">
        <v>84599</v>
      </c>
    </row>
    <row r="22310" spans="54:54" x14ac:dyDescent="0.3">
      <c r="BB22310" t="s">
        <v>84600</v>
      </c>
    </row>
    <row r="22311" spans="54:54" x14ac:dyDescent="0.3">
      <c r="BB22311" t="s">
        <v>84601</v>
      </c>
    </row>
    <row r="22312" spans="54:54" x14ac:dyDescent="0.3">
      <c r="BB22312" t="s">
        <v>84602</v>
      </c>
    </row>
    <row r="22313" spans="54:54" x14ac:dyDescent="0.3">
      <c r="BB22313" t="s">
        <v>84603</v>
      </c>
    </row>
    <row r="22314" spans="54:54" x14ac:dyDescent="0.3">
      <c r="BB22314" t="s">
        <v>84604</v>
      </c>
    </row>
    <row r="22315" spans="54:54" x14ac:dyDescent="0.3">
      <c r="BB22315" t="s">
        <v>84605</v>
      </c>
    </row>
    <row r="22316" spans="54:54" x14ac:dyDescent="0.3">
      <c r="BB22316" t="s">
        <v>84606</v>
      </c>
    </row>
    <row r="22317" spans="54:54" x14ac:dyDescent="0.3">
      <c r="BB22317" t="s">
        <v>84607</v>
      </c>
    </row>
    <row r="22318" spans="54:54" x14ac:dyDescent="0.3">
      <c r="BB22318" t="s">
        <v>84608</v>
      </c>
    </row>
    <row r="22319" spans="54:54" x14ac:dyDescent="0.3">
      <c r="BB22319" t="s">
        <v>84609</v>
      </c>
    </row>
    <row r="22320" spans="54:54" x14ac:dyDescent="0.3">
      <c r="BB22320" t="s">
        <v>84610</v>
      </c>
    </row>
    <row r="22321" spans="54:54" x14ac:dyDescent="0.3">
      <c r="BB22321" t="s">
        <v>84611</v>
      </c>
    </row>
    <row r="22322" spans="54:54" x14ac:dyDescent="0.3">
      <c r="BB22322" t="s">
        <v>84612</v>
      </c>
    </row>
    <row r="22323" spans="54:54" x14ac:dyDescent="0.3">
      <c r="BB22323" t="s">
        <v>84613</v>
      </c>
    </row>
    <row r="22324" spans="54:54" x14ac:dyDescent="0.3">
      <c r="BB22324" t="s">
        <v>84614</v>
      </c>
    </row>
    <row r="22325" spans="54:54" x14ac:dyDescent="0.3">
      <c r="BB22325" t="s">
        <v>84615</v>
      </c>
    </row>
    <row r="22326" spans="54:54" x14ac:dyDescent="0.3">
      <c r="BB22326" t="s">
        <v>84616</v>
      </c>
    </row>
    <row r="22327" spans="54:54" x14ac:dyDescent="0.3">
      <c r="BB22327" t="s">
        <v>84617</v>
      </c>
    </row>
    <row r="22328" spans="54:54" x14ac:dyDescent="0.3">
      <c r="BB22328" t="s">
        <v>84618</v>
      </c>
    </row>
    <row r="22329" spans="54:54" x14ac:dyDescent="0.3">
      <c r="BB22329" t="s">
        <v>84619</v>
      </c>
    </row>
    <row r="22330" spans="54:54" x14ac:dyDescent="0.3">
      <c r="BB22330" t="s">
        <v>84620</v>
      </c>
    </row>
    <row r="22331" spans="54:54" x14ac:dyDescent="0.3">
      <c r="BB22331" t="s">
        <v>84621</v>
      </c>
    </row>
    <row r="22332" spans="54:54" x14ac:dyDescent="0.3">
      <c r="BB22332" t="s">
        <v>84622</v>
      </c>
    </row>
    <row r="22333" spans="54:54" x14ac:dyDescent="0.3">
      <c r="BB22333" t="s">
        <v>84623</v>
      </c>
    </row>
    <row r="22334" spans="54:54" x14ac:dyDescent="0.3">
      <c r="BB22334" t="s">
        <v>84624</v>
      </c>
    </row>
    <row r="22335" spans="54:54" x14ac:dyDescent="0.3">
      <c r="BB22335" t="s">
        <v>84625</v>
      </c>
    </row>
    <row r="22336" spans="54:54" x14ac:dyDescent="0.3">
      <c r="BB22336" t="s">
        <v>84626</v>
      </c>
    </row>
    <row r="22337" spans="54:54" x14ac:dyDescent="0.3">
      <c r="BB22337" t="s">
        <v>84627</v>
      </c>
    </row>
    <row r="22338" spans="54:54" x14ac:dyDescent="0.3">
      <c r="BB22338" t="s">
        <v>84628</v>
      </c>
    </row>
    <row r="22339" spans="54:54" x14ac:dyDescent="0.3">
      <c r="BB22339" t="s">
        <v>84629</v>
      </c>
    </row>
    <row r="22340" spans="54:54" x14ac:dyDescent="0.3">
      <c r="BB22340" t="s">
        <v>84630</v>
      </c>
    </row>
    <row r="22341" spans="54:54" x14ac:dyDescent="0.3">
      <c r="BB22341" t="s">
        <v>84631</v>
      </c>
    </row>
    <row r="22342" spans="54:54" x14ac:dyDescent="0.3">
      <c r="BB22342" t="s">
        <v>84632</v>
      </c>
    </row>
    <row r="22343" spans="54:54" x14ac:dyDescent="0.3">
      <c r="BB22343" t="s">
        <v>84633</v>
      </c>
    </row>
    <row r="22344" spans="54:54" x14ac:dyDescent="0.3">
      <c r="BB22344" t="s">
        <v>84634</v>
      </c>
    </row>
    <row r="22345" spans="54:54" x14ac:dyDescent="0.3">
      <c r="BB22345" t="s">
        <v>84635</v>
      </c>
    </row>
    <row r="22346" spans="54:54" x14ac:dyDescent="0.3">
      <c r="BB22346" t="s">
        <v>84636</v>
      </c>
    </row>
    <row r="22347" spans="54:54" x14ac:dyDescent="0.3">
      <c r="BB22347" t="s">
        <v>84637</v>
      </c>
    </row>
    <row r="22348" spans="54:54" x14ac:dyDescent="0.3">
      <c r="BB22348" t="s">
        <v>84638</v>
      </c>
    </row>
    <row r="22349" spans="54:54" x14ac:dyDescent="0.3">
      <c r="BB22349" t="s">
        <v>84639</v>
      </c>
    </row>
    <row r="22350" spans="54:54" x14ac:dyDescent="0.3">
      <c r="BB22350" t="s">
        <v>84640</v>
      </c>
    </row>
    <row r="22351" spans="54:54" x14ac:dyDescent="0.3">
      <c r="BB22351" t="s">
        <v>84641</v>
      </c>
    </row>
    <row r="22352" spans="54:54" x14ac:dyDescent="0.3">
      <c r="BB22352" t="s">
        <v>84642</v>
      </c>
    </row>
    <row r="22353" spans="54:54" x14ac:dyDescent="0.3">
      <c r="BB22353" t="s">
        <v>27196</v>
      </c>
    </row>
    <row r="22354" spans="54:54" x14ac:dyDescent="0.3">
      <c r="BB22354" t="s">
        <v>84643</v>
      </c>
    </row>
    <row r="22355" spans="54:54" x14ac:dyDescent="0.3">
      <c r="BB22355" t="s">
        <v>84644</v>
      </c>
    </row>
    <row r="22356" spans="54:54" x14ac:dyDescent="0.3">
      <c r="BB22356" t="s">
        <v>84645</v>
      </c>
    </row>
    <row r="22357" spans="54:54" x14ac:dyDescent="0.3">
      <c r="BB22357" t="s">
        <v>84646</v>
      </c>
    </row>
    <row r="22358" spans="54:54" x14ac:dyDescent="0.3">
      <c r="BB22358" t="s">
        <v>84647</v>
      </c>
    </row>
    <row r="22359" spans="54:54" x14ac:dyDescent="0.3">
      <c r="BB22359" t="s">
        <v>84648</v>
      </c>
    </row>
    <row r="22360" spans="54:54" x14ac:dyDescent="0.3">
      <c r="BB22360" t="s">
        <v>84649</v>
      </c>
    </row>
    <row r="22361" spans="54:54" x14ac:dyDescent="0.3">
      <c r="BB22361" t="s">
        <v>84650</v>
      </c>
    </row>
    <row r="22362" spans="54:54" x14ac:dyDescent="0.3">
      <c r="BB22362" t="s">
        <v>84651</v>
      </c>
    </row>
    <row r="22363" spans="54:54" x14ac:dyDescent="0.3">
      <c r="BB22363" t="s">
        <v>84652</v>
      </c>
    </row>
    <row r="22364" spans="54:54" x14ac:dyDescent="0.3">
      <c r="BB22364" t="s">
        <v>84653</v>
      </c>
    </row>
    <row r="22365" spans="54:54" x14ac:dyDescent="0.3">
      <c r="BB22365" t="s">
        <v>84654</v>
      </c>
    </row>
    <row r="22366" spans="54:54" x14ac:dyDescent="0.3">
      <c r="BB22366" t="s">
        <v>84655</v>
      </c>
    </row>
    <row r="22367" spans="54:54" x14ac:dyDescent="0.3">
      <c r="BB22367" t="s">
        <v>84656</v>
      </c>
    </row>
    <row r="22368" spans="54:54" x14ac:dyDescent="0.3">
      <c r="BB22368" t="s">
        <v>84657</v>
      </c>
    </row>
    <row r="22369" spans="54:54" x14ac:dyDescent="0.3">
      <c r="BB22369" t="s">
        <v>84658</v>
      </c>
    </row>
    <row r="22370" spans="54:54" x14ac:dyDescent="0.3">
      <c r="BB22370" t="s">
        <v>84659</v>
      </c>
    </row>
    <row r="22371" spans="54:54" x14ac:dyDescent="0.3">
      <c r="BB22371" t="s">
        <v>84660</v>
      </c>
    </row>
    <row r="22372" spans="54:54" x14ac:dyDescent="0.3">
      <c r="BB22372" t="s">
        <v>84661</v>
      </c>
    </row>
    <row r="22373" spans="54:54" x14ac:dyDescent="0.3">
      <c r="BB22373" t="s">
        <v>84662</v>
      </c>
    </row>
    <row r="22374" spans="54:54" x14ac:dyDescent="0.3">
      <c r="BB22374" t="s">
        <v>84663</v>
      </c>
    </row>
    <row r="22375" spans="54:54" x14ac:dyDescent="0.3">
      <c r="BB22375" t="s">
        <v>84664</v>
      </c>
    </row>
    <row r="22376" spans="54:54" x14ac:dyDescent="0.3">
      <c r="BB22376" t="s">
        <v>84665</v>
      </c>
    </row>
    <row r="22377" spans="54:54" x14ac:dyDescent="0.3">
      <c r="BB22377" t="s">
        <v>84666</v>
      </c>
    </row>
    <row r="22378" spans="54:54" x14ac:dyDescent="0.3">
      <c r="BB22378" t="s">
        <v>84667</v>
      </c>
    </row>
    <row r="22379" spans="54:54" x14ac:dyDescent="0.3">
      <c r="BB22379" t="s">
        <v>84668</v>
      </c>
    </row>
    <row r="22380" spans="54:54" x14ac:dyDescent="0.3">
      <c r="BB22380" t="s">
        <v>84669</v>
      </c>
    </row>
    <row r="22381" spans="54:54" x14ac:dyDescent="0.3">
      <c r="BB22381" t="s">
        <v>84670</v>
      </c>
    </row>
    <row r="22382" spans="54:54" x14ac:dyDescent="0.3">
      <c r="BB22382" t="s">
        <v>84671</v>
      </c>
    </row>
    <row r="22383" spans="54:54" x14ac:dyDescent="0.3">
      <c r="BB22383" t="s">
        <v>84672</v>
      </c>
    </row>
    <row r="22384" spans="54:54" x14ac:dyDescent="0.3">
      <c r="BB22384" t="s">
        <v>84673</v>
      </c>
    </row>
    <row r="22385" spans="54:54" x14ac:dyDescent="0.3">
      <c r="BB22385" t="s">
        <v>84674</v>
      </c>
    </row>
    <row r="22386" spans="54:54" x14ac:dyDescent="0.3">
      <c r="BB22386" t="s">
        <v>84675</v>
      </c>
    </row>
    <row r="22387" spans="54:54" x14ac:dyDescent="0.3">
      <c r="BB22387" t="s">
        <v>84676</v>
      </c>
    </row>
    <row r="22388" spans="54:54" x14ac:dyDescent="0.3">
      <c r="BB22388" t="s">
        <v>84677</v>
      </c>
    </row>
    <row r="22389" spans="54:54" x14ac:dyDescent="0.3">
      <c r="BB22389" t="s">
        <v>84678</v>
      </c>
    </row>
    <row r="22390" spans="54:54" x14ac:dyDescent="0.3">
      <c r="BB22390" t="s">
        <v>84679</v>
      </c>
    </row>
    <row r="22391" spans="54:54" x14ac:dyDescent="0.3">
      <c r="BB22391" t="s">
        <v>84680</v>
      </c>
    </row>
    <row r="22392" spans="54:54" x14ac:dyDescent="0.3">
      <c r="BB22392" t="s">
        <v>84681</v>
      </c>
    </row>
    <row r="22393" spans="54:54" x14ac:dyDescent="0.3">
      <c r="BB22393" t="s">
        <v>84682</v>
      </c>
    </row>
    <row r="22394" spans="54:54" x14ac:dyDescent="0.3">
      <c r="BB22394" t="s">
        <v>84683</v>
      </c>
    </row>
    <row r="22395" spans="54:54" x14ac:dyDescent="0.3">
      <c r="BB22395" t="s">
        <v>84684</v>
      </c>
    </row>
    <row r="22396" spans="54:54" x14ac:dyDescent="0.3">
      <c r="BB22396" t="s">
        <v>84685</v>
      </c>
    </row>
    <row r="22397" spans="54:54" x14ac:dyDescent="0.3">
      <c r="BB22397" t="s">
        <v>84686</v>
      </c>
    </row>
    <row r="22398" spans="54:54" x14ac:dyDescent="0.3">
      <c r="BB22398" t="s">
        <v>84687</v>
      </c>
    </row>
    <row r="22399" spans="54:54" x14ac:dyDescent="0.3">
      <c r="BB22399" t="s">
        <v>84688</v>
      </c>
    </row>
    <row r="22400" spans="54:54" x14ac:dyDescent="0.3">
      <c r="BB22400" t="s">
        <v>84689</v>
      </c>
    </row>
    <row r="22401" spans="54:54" x14ac:dyDescent="0.3">
      <c r="BB22401" t="s">
        <v>84690</v>
      </c>
    </row>
    <row r="22402" spans="54:54" x14ac:dyDescent="0.3">
      <c r="BB22402" t="s">
        <v>84691</v>
      </c>
    </row>
    <row r="22403" spans="54:54" x14ac:dyDescent="0.3">
      <c r="BB22403" t="s">
        <v>84692</v>
      </c>
    </row>
    <row r="22404" spans="54:54" x14ac:dyDescent="0.3">
      <c r="BB22404" t="s">
        <v>84693</v>
      </c>
    </row>
    <row r="22405" spans="54:54" x14ac:dyDescent="0.3">
      <c r="BB22405" t="s">
        <v>84694</v>
      </c>
    </row>
    <row r="22406" spans="54:54" x14ac:dyDescent="0.3">
      <c r="BB22406" t="s">
        <v>84695</v>
      </c>
    </row>
    <row r="22407" spans="54:54" x14ac:dyDescent="0.3">
      <c r="BB22407" t="s">
        <v>84696</v>
      </c>
    </row>
    <row r="22408" spans="54:54" x14ac:dyDescent="0.3">
      <c r="BB22408" t="s">
        <v>84697</v>
      </c>
    </row>
    <row r="22409" spans="54:54" x14ac:dyDescent="0.3">
      <c r="BB22409" t="s">
        <v>84698</v>
      </c>
    </row>
    <row r="22410" spans="54:54" x14ac:dyDescent="0.3">
      <c r="BB22410" t="s">
        <v>84699</v>
      </c>
    </row>
    <row r="22411" spans="54:54" x14ac:dyDescent="0.3">
      <c r="BB22411" t="s">
        <v>84700</v>
      </c>
    </row>
    <row r="22412" spans="54:54" x14ac:dyDescent="0.3">
      <c r="BB22412" t="s">
        <v>84701</v>
      </c>
    </row>
    <row r="22413" spans="54:54" x14ac:dyDescent="0.3">
      <c r="BB22413" t="s">
        <v>84702</v>
      </c>
    </row>
    <row r="22414" spans="54:54" x14ac:dyDescent="0.3">
      <c r="BB22414" t="s">
        <v>84703</v>
      </c>
    </row>
    <row r="22415" spans="54:54" x14ac:dyDescent="0.3">
      <c r="BB22415" t="s">
        <v>84704</v>
      </c>
    </row>
    <row r="22416" spans="54:54" x14ac:dyDescent="0.3">
      <c r="BB22416" t="s">
        <v>84705</v>
      </c>
    </row>
    <row r="22417" spans="54:54" x14ac:dyDescent="0.3">
      <c r="BB22417" t="s">
        <v>84706</v>
      </c>
    </row>
    <row r="22418" spans="54:54" x14ac:dyDescent="0.3">
      <c r="BB22418" t="s">
        <v>84707</v>
      </c>
    </row>
    <row r="22419" spans="54:54" x14ac:dyDescent="0.3">
      <c r="BB22419" t="s">
        <v>84708</v>
      </c>
    </row>
    <row r="22420" spans="54:54" x14ac:dyDescent="0.3">
      <c r="BB22420" t="s">
        <v>84709</v>
      </c>
    </row>
    <row r="22421" spans="54:54" x14ac:dyDescent="0.3">
      <c r="BB22421" t="s">
        <v>84710</v>
      </c>
    </row>
    <row r="22422" spans="54:54" x14ac:dyDescent="0.3">
      <c r="BB22422" t="s">
        <v>84711</v>
      </c>
    </row>
    <row r="22423" spans="54:54" x14ac:dyDescent="0.3">
      <c r="BB22423" t="s">
        <v>84712</v>
      </c>
    </row>
    <row r="22424" spans="54:54" x14ac:dyDescent="0.3">
      <c r="BB22424" t="s">
        <v>84713</v>
      </c>
    </row>
    <row r="22425" spans="54:54" x14ac:dyDescent="0.3">
      <c r="BB22425" t="s">
        <v>84714</v>
      </c>
    </row>
    <row r="22426" spans="54:54" x14ac:dyDescent="0.3">
      <c r="BB22426" t="s">
        <v>84715</v>
      </c>
    </row>
    <row r="22427" spans="54:54" x14ac:dyDescent="0.3">
      <c r="BB22427" t="s">
        <v>84716</v>
      </c>
    </row>
    <row r="22428" spans="54:54" x14ac:dyDescent="0.3">
      <c r="BB22428" t="s">
        <v>84717</v>
      </c>
    </row>
    <row r="22429" spans="54:54" x14ac:dyDescent="0.3">
      <c r="BB22429" t="s">
        <v>84718</v>
      </c>
    </row>
    <row r="22430" spans="54:54" x14ac:dyDescent="0.3">
      <c r="BB22430" t="s">
        <v>84719</v>
      </c>
    </row>
    <row r="22431" spans="54:54" x14ac:dyDescent="0.3">
      <c r="BB22431" t="s">
        <v>84720</v>
      </c>
    </row>
    <row r="22432" spans="54:54" x14ac:dyDescent="0.3">
      <c r="BB22432" t="s">
        <v>84721</v>
      </c>
    </row>
    <row r="22433" spans="54:54" x14ac:dyDescent="0.3">
      <c r="BB22433" t="s">
        <v>84722</v>
      </c>
    </row>
    <row r="22434" spans="54:54" x14ac:dyDescent="0.3">
      <c r="BB22434" t="s">
        <v>84723</v>
      </c>
    </row>
    <row r="22435" spans="54:54" x14ac:dyDescent="0.3">
      <c r="BB22435" t="s">
        <v>84724</v>
      </c>
    </row>
    <row r="22436" spans="54:54" x14ac:dyDescent="0.3">
      <c r="BB22436" t="s">
        <v>84725</v>
      </c>
    </row>
    <row r="22437" spans="54:54" x14ac:dyDescent="0.3">
      <c r="BB22437" t="s">
        <v>84726</v>
      </c>
    </row>
    <row r="22438" spans="54:54" x14ac:dyDescent="0.3">
      <c r="BB22438" t="s">
        <v>84727</v>
      </c>
    </row>
    <row r="22439" spans="54:54" x14ac:dyDescent="0.3">
      <c r="BB22439" t="s">
        <v>84728</v>
      </c>
    </row>
    <row r="22440" spans="54:54" x14ac:dyDescent="0.3">
      <c r="BB22440" t="s">
        <v>84729</v>
      </c>
    </row>
    <row r="22441" spans="54:54" x14ac:dyDescent="0.3">
      <c r="BB22441" t="s">
        <v>27261</v>
      </c>
    </row>
    <row r="22442" spans="54:54" x14ac:dyDescent="0.3">
      <c r="BB22442" t="s">
        <v>84730</v>
      </c>
    </row>
    <row r="22443" spans="54:54" x14ac:dyDescent="0.3">
      <c r="BB22443" t="s">
        <v>84731</v>
      </c>
    </row>
    <row r="22444" spans="54:54" x14ac:dyDescent="0.3">
      <c r="BB22444" t="s">
        <v>84732</v>
      </c>
    </row>
    <row r="22445" spans="54:54" x14ac:dyDescent="0.3">
      <c r="BB22445" t="s">
        <v>84733</v>
      </c>
    </row>
    <row r="22446" spans="54:54" x14ac:dyDescent="0.3">
      <c r="BB22446" t="s">
        <v>84734</v>
      </c>
    </row>
    <row r="22447" spans="54:54" x14ac:dyDescent="0.3">
      <c r="BB22447" t="s">
        <v>84735</v>
      </c>
    </row>
    <row r="22448" spans="54:54" x14ac:dyDescent="0.3">
      <c r="BB22448" t="s">
        <v>84736</v>
      </c>
    </row>
    <row r="22449" spans="54:54" x14ac:dyDescent="0.3">
      <c r="BB22449" t="s">
        <v>84737</v>
      </c>
    </row>
    <row r="22450" spans="54:54" x14ac:dyDescent="0.3">
      <c r="BB22450" t="s">
        <v>84738</v>
      </c>
    </row>
    <row r="22451" spans="54:54" x14ac:dyDescent="0.3">
      <c r="BB22451" t="s">
        <v>84739</v>
      </c>
    </row>
    <row r="22452" spans="54:54" x14ac:dyDescent="0.3">
      <c r="BB22452" t="s">
        <v>84740</v>
      </c>
    </row>
    <row r="22453" spans="54:54" x14ac:dyDescent="0.3">
      <c r="BB22453" t="s">
        <v>84741</v>
      </c>
    </row>
    <row r="22454" spans="54:54" x14ac:dyDescent="0.3">
      <c r="BB22454" t="s">
        <v>84742</v>
      </c>
    </row>
    <row r="22455" spans="54:54" x14ac:dyDescent="0.3">
      <c r="BB22455" t="s">
        <v>84743</v>
      </c>
    </row>
    <row r="22456" spans="54:54" x14ac:dyDescent="0.3">
      <c r="BB22456" t="s">
        <v>84744</v>
      </c>
    </row>
    <row r="22457" spans="54:54" x14ac:dyDescent="0.3">
      <c r="BB22457" t="s">
        <v>84745</v>
      </c>
    </row>
    <row r="22458" spans="54:54" x14ac:dyDescent="0.3">
      <c r="BB22458" t="s">
        <v>84746</v>
      </c>
    </row>
    <row r="22459" spans="54:54" x14ac:dyDescent="0.3">
      <c r="BB22459" t="s">
        <v>84747</v>
      </c>
    </row>
    <row r="22460" spans="54:54" x14ac:dyDescent="0.3">
      <c r="BB22460" t="s">
        <v>84748</v>
      </c>
    </row>
    <row r="22461" spans="54:54" x14ac:dyDescent="0.3">
      <c r="BB22461" t="s">
        <v>84749</v>
      </c>
    </row>
    <row r="22462" spans="54:54" x14ac:dyDescent="0.3">
      <c r="BB22462" t="s">
        <v>84750</v>
      </c>
    </row>
    <row r="22463" spans="54:54" x14ac:dyDescent="0.3">
      <c r="BB22463" t="s">
        <v>57182</v>
      </c>
    </row>
    <row r="22464" spans="54:54" x14ac:dyDescent="0.3">
      <c r="BB22464" t="s">
        <v>84751</v>
      </c>
    </row>
    <row r="22465" spans="54:54" x14ac:dyDescent="0.3">
      <c r="BB22465" t="s">
        <v>84752</v>
      </c>
    </row>
    <row r="22466" spans="54:54" x14ac:dyDescent="0.3">
      <c r="BB22466" t="s">
        <v>84753</v>
      </c>
    </row>
    <row r="22467" spans="54:54" x14ac:dyDescent="0.3">
      <c r="BB22467" t="s">
        <v>84754</v>
      </c>
    </row>
    <row r="22468" spans="54:54" x14ac:dyDescent="0.3">
      <c r="BB22468" t="s">
        <v>84755</v>
      </c>
    </row>
    <row r="22469" spans="54:54" x14ac:dyDescent="0.3">
      <c r="BB22469" t="s">
        <v>57099</v>
      </c>
    </row>
    <row r="22470" spans="54:54" x14ac:dyDescent="0.3">
      <c r="BB22470" t="s">
        <v>84756</v>
      </c>
    </row>
    <row r="22471" spans="54:54" x14ac:dyDescent="0.3">
      <c r="BB22471" t="s">
        <v>84757</v>
      </c>
    </row>
    <row r="22472" spans="54:54" x14ac:dyDescent="0.3">
      <c r="BB22472" t="s">
        <v>84758</v>
      </c>
    </row>
    <row r="22473" spans="54:54" x14ac:dyDescent="0.3">
      <c r="BB22473" t="s">
        <v>84759</v>
      </c>
    </row>
    <row r="22474" spans="54:54" x14ac:dyDescent="0.3">
      <c r="BB22474" t="s">
        <v>84760</v>
      </c>
    </row>
    <row r="22475" spans="54:54" x14ac:dyDescent="0.3">
      <c r="BB22475" t="s">
        <v>84761</v>
      </c>
    </row>
    <row r="22476" spans="54:54" x14ac:dyDescent="0.3">
      <c r="BB22476" t="s">
        <v>84762</v>
      </c>
    </row>
    <row r="22477" spans="54:54" x14ac:dyDescent="0.3">
      <c r="BB22477" t="s">
        <v>84763</v>
      </c>
    </row>
    <row r="22478" spans="54:54" x14ac:dyDescent="0.3">
      <c r="BB22478" t="s">
        <v>84764</v>
      </c>
    </row>
    <row r="22479" spans="54:54" x14ac:dyDescent="0.3">
      <c r="BB22479" t="s">
        <v>84765</v>
      </c>
    </row>
    <row r="22480" spans="54:54" x14ac:dyDescent="0.3">
      <c r="BB22480" t="s">
        <v>84766</v>
      </c>
    </row>
    <row r="22481" spans="54:54" x14ac:dyDescent="0.3">
      <c r="BB22481" t="s">
        <v>84767</v>
      </c>
    </row>
    <row r="22482" spans="54:54" x14ac:dyDescent="0.3">
      <c r="BB22482" t="s">
        <v>84768</v>
      </c>
    </row>
    <row r="22483" spans="54:54" x14ac:dyDescent="0.3">
      <c r="BB22483" t="s">
        <v>84769</v>
      </c>
    </row>
    <row r="22484" spans="54:54" x14ac:dyDescent="0.3">
      <c r="BB22484" t="s">
        <v>84770</v>
      </c>
    </row>
    <row r="22485" spans="54:54" x14ac:dyDescent="0.3">
      <c r="BB22485" t="s">
        <v>84771</v>
      </c>
    </row>
    <row r="22486" spans="54:54" x14ac:dyDescent="0.3">
      <c r="BB22486" t="s">
        <v>84772</v>
      </c>
    </row>
    <row r="22487" spans="54:54" x14ac:dyDescent="0.3">
      <c r="BB22487" t="s">
        <v>84773</v>
      </c>
    </row>
    <row r="22488" spans="54:54" x14ac:dyDescent="0.3">
      <c r="BB22488" t="s">
        <v>84774</v>
      </c>
    </row>
    <row r="22489" spans="54:54" x14ac:dyDescent="0.3">
      <c r="BB22489" t="s">
        <v>84775</v>
      </c>
    </row>
    <row r="22490" spans="54:54" x14ac:dyDescent="0.3">
      <c r="BB22490" t="s">
        <v>84776</v>
      </c>
    </row>
    <row r="22491" spans="54:54" x14ac:dyDescent="0.3">
      <c r="BB22491" t="s">
        <v>84777</v>
      </c>
    </row>
    <row r="22492" spans="54:54" x14ac:dyDescent="0.3">
      <c r="BB22492" t="s">
        <v>84778</v>
      </c>
    </row>
    <row r="22493" spans="54:54" x14ac:dyDescent="0.3">
      <c r="BB22493" t="s">
        <v>84779</v>
      </c>
    </row>
    <row r="22494" spans="54:54" x14ac:dyDescent="0.3">
      <c r="BB22494" t="s">
        <v>84780</v>
      </c>
    </row>
    <row r="22495" spans="54:54" x14ac:dyDescent="0.3">
      <c r="BB22495" t="s">
        <v>84781</v>
      </c>
    </row>
    <row r="22496" spans="54:54" x14ac:dyDescent="0.3">
      <c r="BB22496" t="s">
        <v>84782</v>
      </c>
    </row>
    <row r="22497" spans="54:54" x14ac:dyDescent="0.3">
      <c r="BB22497" t="s">
        <v>27300</v>
      </c>
    </row>
    <row r="22498" spans="54:54" x14ac:dyDescent="0.3">
      <c r="BB22498" t="s">
        <v>84783</v>
      </c>
    </row>
    <row r="22499" spans="54:54" x14ac:dyDescent="0.3">
      <c r="BB22499" t="s">
        <v>84784</v>
      </c>
    </row>
    <row r="22500" spans="54:54" x14ac:dyDescent="0.3">
      <c r="BB22500" t="s">
        <v>84785</v>
      </c>
    </row>
    <row r="22501" spans="54:54" x14ac:dyDescent="0.3">
      <c r="BB22501" t="s">
        <v>84786</v>
      </c>
    </row>
    <row r="22502" spans="54:54" x14ac:dyDescent="0.3">
      <c r="BB22502" t="s">
        <v>84787</v>
      </c>
    </row>
    <row r="22503" spans="54:54" x14ac:dyDescent="0.3">
      <c r="BB22503" t="s">
        <v>84788</v>
      </c>
    </row>
    <row r="22504" spans="54:54" x14ac:dyDescent="0.3">
      <c r="BB22504" t="s">
        <v>84789</v>
      </c>
    </row>
    <row r="22505" spans="54:54" x14ac:dyDescent="0.3">
      <c r="BB22505" t="s">
        <v>84790</v>
      </c>
    </row>
    <row r="22506" spans="54:54" x14ac:dyDescent="0.3">
      <c r="BB22506" t="s">
        <v>84791</v>
      </c>
    </row>
    <row r="22507" spans="54:54" x14ac:dyDescent="0.3">
      <c r="BB22507" t="s">
        <v>84792</v>
      </c>
    </row>
    <row r="22508" spans="54:54" x14ac:dyDescent="0.3">
      <c r="BB22508" t="s">
        <v>84793</v>
      </c>
    </row>
    <row r="22509" spans="54:54" x14ac:dyDescent="0.3">
      <c r="BB22509" t="s">
        <v>84794</v>
      </c>
    </row>
    <row r="22510" spans="54:54" x14ac:dyDescent="0.3">
      <c r="BB22510" t="s">
        <v>84795</v>
      </c>
    </row>
    <row r="22511" spans="54:54" x14ac:dyDescent="0.3">
      <c r="BB22511" t="s">
        <v>84796</v>
      </c>
    </row>
    <row r="22512" spans="54:54" x14ac:dyDescent="0.3">
      <c r="BB22512" t="s">
        <v>84797</v>
      </c>
    </row>
    <row r="22513" spans="54:54" x14ac:dyDescent="0.3">
      <c r="BB22513" t="s">
        <v>84798</v>
      </c>
    </row>
    <row r="22514" spans="54:54" x14ac:dyDescent="0.3">
      <c r="BB22514" t="s">
        <v>84799</v>
      </c>
    </row>
    <row r="22515" spans="54:54" x14ac:dyDescent="0.3">
      <c r="BB22515" t="s">
        <v>84800</v>
      </c>
    </row>
    <row r="22516" spans="54:54" x14ac:dyDescent="0.3">
      <c r="BB22516" t="s">
        <v>84801</v>
      </c>
    </row>
    <row r="22517" spans="54:54" x14ac:dyDescent="0.3">
      <c r="BB22517" t="s">
        <v>84802</v>
      </c>
    </row>
    <row r="22518" spans="54:54" x14ac:dyDescent="0.3">
      <c r="BB22518" t="s">
        <v>84803</v>
      </c>
    </row>
    <row r="22519" spans="54:54" x14ac:dyDescent="0.3">
      <c r="BB22519" t="s">
        <v>84804</v>
      </c>
    </row>
    <row r="22520" spans="54:54" x14ac:dyDescent="0.3">
      <c r="BB22520" t="s">
        <v>84805</v>
      </c>
    </row>
    <row r="22521" spans="54:54" x14ac:dyDescent="0.3">
      <c r="BB22521" t="s">
        <v>84806</v>
      </c>
    </row>
    <row r="22522" spans="54:54" x14ac:dyDescent="0.3">
      <c r="BB22522" t="s">
        <v>84807</v>
      </c>
    </row>
    <row r="22523" spans="54:54" x14ac:dyDescent="0.3">
      <c r="BB22523" t="s">
        <v>84808</v>
      </c>
    </row>
    <row r="22524" spans="54:54" x14ac:dyDescent="0.3">
      <c r="BB22524" t="s">
        <v>84809</v>
      </c>
    </row>
    <row r="22525" spans="54:54" x14ac:dyDescent="0.3">
      <c r="BB22525" t="s">
        <v>84810</v>
      </c>
    </row>
    <row r="22526" spans="54:54" x14ac:dyDescent="0.3">
      <c r="BB22526" t="s">
        <v>84811</v>
      </c>
    </row>
    <row r="22527" spans="54:54" x14ac:dyDescent="0.3">
      <c r="BB22527" t="s">
        <v>84812</v>
      </c>
    </row>
    <row r="22528" spans="54:54" x14ac:dyDescent="0.3">
      <c r="BB22528" t="s">
        <v>84813</v>
      </c>
    </row>
    <row r="22529" spans="54:54" x14ac:dyDescent="0.3">
      <c r="BB22529" t="s">
        <v>84814</v>
      </c>
    </row>
    <row r="22530" spans="54:54" x14ac:dyDescent="0.3">
      <c r="BB22530" t="s">
        <v>84815</v>
      </c>
    </row>
    <row r="22531" spans="54:54" x14ac:dyDescent="0.3">
      <c r="BB22531" t="s">
        <v>84816</v>
      </c>
    </row>
    <row r="22532" spans="54:54" x14ac:dyDescent="0.3">
      <c r="BB22532" t="s">
        <v>84817</v>
      </c>
    </row>
    <row r="22533" spans="54:54" x14ac:dyDescent="0.3">
      <c r="BB22533" t="s">
        <v>84818</v>
      </c>
    </row>
    <row r="22534" spans="54:54" x14ac:dyDescent="0.3">
      <c r="BB22534" t="s">
        <v>84819</v>
      </c>
    </row>
    <row r="22535" spans="54:54" x14ac:dyDescent="0.3">
      <c r="BB22535" t="s">
        <v>84820</v>
      </c>
    </row>
    <row r="22536" spans="54:54" x14ac:dyDescent="0.3">
      <c r="BB22536" t="s">
        <v>84821</v>
      </c>
    </row>
    <row r="22537" spans="54:54" x14ac:dyDescent="0.3">
      <c r="BB22537" t="s">
        <v>84822</v>
      </c>
    </row>
    <row r="22538" spans="54:54" x14ac:dyDescent="0.3">
      <c r="BB22538" t="s">
        <v>84823</v>
      </c>
    </row>
    <row r="22539" spans="54:54" x14ac:dyDescent="0.3">
      <c r="BB22539" t="s">
        <v>84824</v>
      </c>
    </row>
    <row r="22540" spans="54:54" x14ac:dyDescent="0.3">
      <c r="BB22540" t="s">
        <v>84825</v>
      </c>
    </row>
    <row r="22541" spans="54:54" x14ac:dyDescent="0.3">
      <c r="BB22541" t="s">
        <v>84826</v>
      </c>
    </row>
    <row r="22542" spans="54:54" x14ac:dyDescent="0.3">
      <c r="BB22542" t="s">
        <v>84827</v>
      </c>
    </row>
    <row r="22543" spans="54:54" x14ac:dyDescent="0.3">
      <c r="BB22543" t="s">
        <v>84828</v>
      </c>
    </row>
    <row r="22544" spans="54:54" x14ac:dyDescent="0.3">
      <c r="BB22544" t="s">
        <v>84829</v>
      </c>
    </row>
    <row r="22545" spans="54:54" x14ac:dyDescent="0.3">
      <c r="BB22545" t="s">
        <v>84830</v>
      </c>
    </row>
    <row r="22546" spans="54:54" x14ac:dyDescent="0.3">
      <c r="BB22546" t="s">
        <v>84831</v>
      </c>
    </row>
    <row r="22547" spans="54:54" x14ac:dyDescent="0.3">
      <c r="BB22547" t="s">
        <v>84832</v>
      </c>
    </row>
    <row r="22548" spans="54:54" x14ac:dyDescent="0.3">
      <c r="BB22548" t="s">
        <v>84833</v>
      </c>
    </row>
    <row r="22549" spans="54:54" x14ac:dyDescent="0.3">
      <c r="BB22549" t="s">
        <v>84834</v>
      </c>
    </row>
    <row r="22550" spans="54:54" x14ac:dyDescent="0.3">
      <c r="BB22550" t="s">
        <v>84835</v>
      </c>
    </row>
    <row r="22551" spans="54:54" x14ac:dyDescent="0.3">
      <c r="BB22551" t="s">
        <v>84836</v>
      </c>
    </row>
    <row r="22552" spans="54:54" x14ac:dyDescent="0.3">
      <c r="BB22552" t="s">
        <v>84837</v>
      </c>
    </row>
    <row r="22553" spans="54:54" x14ac:dyDescent="0.3">
      <c r="BB22553" t="s">
        <v>84838</v>
      </c>
    </row>
    <row r="22554" spans="54:54" x14ac:dyDescent="0.3">
      <c r="BB22554" t="s">
        <v>84839</v>
      </c>
    </row>
    <row r="22555" spans="54:54" x14ac:dyDescent="0.3">
      <c r="BB22555" t="s">
        <v>84840</v>
      </c>
    </row>
    <row r="22556" spans="54:54" x14ac:dyDescent="0.3">
      <c r="BB22556" t="s">
        <v>84841</v>
      </c>
    </row>
    <row r="22557" spans="54:54" x14ac:dyDescent="0.3">
      <c r="BB22557" t="s">
        <v>84842</v>
      </c>
    </row>
    <row r="22558" spans="54:54" x14ac:dyDescent="0.3">
      <c r="BB22558" t="s">
        <v>84843</v>
      </c>
    </row>
    <row r="22559" spans="54:54" x14ac:dyDescent="0.3">
      <c r="BB22559" t="s">
        <v>84844</v>
      </c>
    </row>
    <row r="22560" spans="54:54" x14ac:dyDescent="0.3">
      <c r="BB22560" t="s">
        <v>84845</v>
      </c>
    </row>
    <row r="22561" spans="54:54" x14ac:dyDescent="0.3">
      <c r="BB22561" t="s">
        <v>84846</v>
      </c>
    </row>
    <row r="22562" spans="54:54" x14ac:dyDescent="0.3">
      <c r="BB22562" t="s">
        <v>84847</v>
      </c>
    </row>
    <row r="22563" spans="54:54" x14ac:dyDescent="0.3">
      <c r="BB22563" t="s">
        <v>84848</v>
      </c>
    </row>
    <row r="22564" spans="54:54" x14ac:dyDescent="0.3">
      <c r="BB22564" t="s">
        <v>84849</v>
      </c>
    </row>
    <row r="22565" spans="54:54" x14ac:dyDescent="0.3">
      <c r="BB22565" t="s">
        <v>84850</v>
      </c>
    </row>
    <row r="22566" spans="54:54" x14ac:dyDescent="0.3">
      <c r="BB22566" t="s">
        <v>84851</v>
      </c>
    </row>
    <row r="22567" spans="54:54" x14ac:dyDescent="0.3">
      <c r="BB22567" t="s">
        <v>84852</v>
      </c>
    </row>
    <row r="22568" spans="54:54" x14ac:dyDescent="0.3">
      <c r="BB22568" t="s">
        <v>84853</v>
      </c>
    </row>
    <row r="22569" spans="54:54" x14ac:dyDescent="0.3">
      <c r="BB22569" t="s">
        <v>84854</v>
      </c>
    </row>
    <row r="22570" spans="54:54" x14ac:dyDescent="0.3">
      <c r="BB22570" t="s">
        <v>84855</v>
      </c>
    </row>
    <row r="22571" spans="54:54" x14ac:dyDescent="0.3">
      <c r="BB22571" t="s">
        <v>84856</v>
      </c>
    </row>
    <row r="22572" spans="54:54" x14ac:dyDescent="0.3">
      <c r="BB22572" t="s">
        <v>84857</v>
      </c>
    </row>
    <row r="22573" spans="54:54" x14ac:dyDescent="0.3">
      <c r="BB22573" t="s">
        <v>84858</v>
      </c>
    </row>
    <row r="22574" spans="54:54" x14ac:dyDescent="0.3">
      <c r="BB22574" t="s">
        <v>84859</v>
      </c>
    </row>
    <row r="22575" spans="54:54" x14ac:dyDescent="0.3">
      <c r="BB22575" t="s">
        <v>84860</v>
      </c>
    </row>
    <row r="22576" spans="54:54" x14ac:dyDescent="0.3">
      <c r="BB22576" t="s">
        <v>84861</v>
      </c>
    </row>
    <row r="22577" spans="54:54" x14ac:dyDescent="0.3">
      <c r="BB22577" t="s">
        <v>84862</v>
      </c>
    </row>
    <row r="22578" spans="54:54" x14ac:dyDescent="0.3">
      <c r="BB22578" t="s">
        <v>84863</v>
      </c>
    </row>
    <row r="22579" spans="54:54" x14ac:dyDescent="0.3">
      <c r="BB22579" t="s">
        <v>84864</v>
      </c>
    </row>
    <row r="22580" spans="54:54" x14ac:dyDescent="0.3">
      <c r="BB22580" t="s">
        <v>84865</v>
      </c>
    </row>
    <row r="22581" spans="54:54" x14ac:dyDescent="0.3">
      <c r="BB22581" t="s">
        <v>84866</v>
      </c>
    </row>
    <row r="22582" spans="54:54" x14ac:dyDescent="0.3">
      <c r="BB22582" t="s">
        <v>84867</v>
      </c>
    </row>
    <row r="22583" spans="54:54" x14ac:dyDescent="0.3">
      <c r="BB22583" t="s">
        <v>84868</v>
      </c>
    </row>
    <row r="22584" spans="54:54" x14ac:dyDescent="0.3">
      <c r="BB22584" t="s">
        <v>84869</v>
      </c>
    </row>
    <row r="22585" spans="54:54" x14ac:dyDescent="0.3">
      <c r="BB22585" t="s">
        <v>84870</v>
      </c>
    </row>
    <row r="22586" spans="54:54" x14ac:dyDescent="0.3">
      <c r="BB22586" t="s">
        <v>84871</v>
      </c>
    </row>
    <row r="22587" spans="54:54" x14ac:dyDescent="0.3">
      <c r="BB22587" t="s">
        <v>84872</v>
      </c>
    </row>
    <row r="22588" spans="54:54" x14ac:dyDescent="0.3">
      <c r="BB22588" t="s">
        <v>84873</v>
      </c>
    </row>
    <row r="22589" spans="54:54" x14ac:dyDescent="0.3">
      <c r="BB22589" t="s">
        <v>84874</v>
      </c>
    </row>
    <row r="22590" spans="54:54" x14ac:dyDescent="0.3">
      <c r="BB22590" t="s">
        <v>84875</v>
      </c>
    </row>
    <row r="22591" spans="54:54" x14ac:dyDescent="0.3">
      <c r="BB22591" t="s">
        <v>84876</v>
      </c>
    </row>
    <row r="22592" spans="54:54" x14ac:dyDescent="0.3">
      <c r="BB22592" t="s">
        <v>84877</v>
      </c>
    </row>
    <row r="22593" spans="54:54" x14ac:dyDescent="0.3">
      <c r="BB22593" t="s">
        <v>84878</v>
      </c>
    </row>
    <row r="22594" spans="54:54" x14ac:dyDescent="0.3">
      <c r="BB22594" t="s">
        <v>84879</v>
      </c>
    </row>
    <row r="22595" spans="54:54" x14ac:dyDescent="0.3">
      <c r="BB22595" t="s">
        <v>84880</v>
      </c>
    </row>
    <row r="22596" spans="54:54" x14ac:dyDescent="0.3">
      <c r="BB22596" t="s">
        <v>84881</v>
      </c>
    </row>
    <row r="22597" spans="54:54" x14ac:dyDescent="0.3">
      <c r="BB22597" t="s">
        <v>84882</v>
      </c>
    </row>
    <row r="22598" spans="54:54" x14ac:dyDescent="0.3">
      <c r="BB22598" t="s">
        <v>84883</v>
      </c>
    </row>
    <row r="22599" spans="54:54" x14ac:dyDescent="0.3">
      <c r="BB22599" t="s">
        <v>84884</v>
      </c>
    </row>
    <row r="22600" spans="54:54" x14ac:dyDescent="0.3">
      <c r="BB22600" t="s">
        <v>84885</v>
      </c>
    </row>
    <row r="22601" spans="54:54" x14ac:dyDescent="0.3">
      <c r="BB22601" t="s">
        <v>84886</v>
      </c>
    </row>
    <row r="22602" spans="54:54" x14ac:dyDescent="0.3">
      <c r="BB22602" t="s">
        <v>84887</v>
      </c>
    </row>
    <row r="22603" spans="54:54" x14ac:dyDescent="0.3">
      <c r="BB22603" t="s">
        <v>84888</v>
      </c>
    </row>
    <row r="22604" spans="54:54" x14ac:dyDescent="0.3">
      <c r="BB22604" t="s">
        <v>84889</v>
      </c>
    </row>
    <row r="22605" spans="54:54" x14ac:dyDescent="0.3">
      <c r="BB22605" t="s">
        <v>84890</v>
      </c>
    </row>
    <row r="22606" spans="54:54" x14ac:dyDescent="0.3">
      <c r="BB22606" t="s">
        <v>84891</v>
      </c>
    </row>
    <row r="22607" spans="54:54" x14ac:dyDescent="0.3">
      <c r="BB22607" t="s">
        <v>84892</v>
      </c>
    </row>
    <row r="22608" spans="54:54" x14ac:dyDescent="0.3">
      <c r="BB22608" t="s">
        <v>84893</v>
      </c>
    </row>
    <row r="22609" spans="54:54" x14ac:dyDescent="0.3">
      <c r="BB22609" t="s">
        <v>84894</v>
      </c>
    </row>
    <row r="22610" spans="54:54" x14ac:dyDescent="0.3">
      <c r="BB22610" t="s">
        <v>84895</v>
      </c>
    </row>
    <row r="22611" spans="54:54" x14ac:dyDescent="0.3">
      <c r="BB22611" t="s">
        <v>84896</v>
      </c>
    </row>
    <row r="22612" spans="54:54" x14ac:dyDescent="0.3">
      <c r="BB22612" t="s">
        <v>84897</v>
      </c>
    </row>
    <row r="22613" spans="54:54" x14ac:dyDescent="0.3">
      <c r="BB22613" t="s">
        <v>84898</v>
      </c>
    </row>
    <row r="22614" spans="54:54" x14ac:dyDescent="0.3">
      <c r="BB22614" t="s">
        <v>84899</v>
      </c>
    </row>
    <row r="22615" spans="54:54" x14ac:dyDescent="0.3">
      <c r="BB22615" t="s">
        <v>84900</v>
      </c>
    </row>
    <row r="22616" spans="54:54" x14ac:dyDescent="0.3">
      <c r="BB22616" t="s">
        <v>84901</v>
      </c>
    </row>
    <row r="22617" spans="54:54" x14ac:dyDescent="0.3">
      <c r="BB22617" t="s">
        <v>84902</v>
      </c>
    </row>
    <row r="22618" spans="54:54" x14ac:dyDescent="0.3">
      <c r="BB22618" t="s">
        <v>84903</v>
      </c>
    </row>
    <row r="22619" spans="54:54" x14ac:dyDescent="0.3">
      <c r="BB22619" t="s">
        <v>84904</v>
      </c>
    </row>
    <row r="22620" spans="54:54" x14ac:dyDescent="0.3">
      <c r="BB22620" t="s">
        <v>84905</v>
      </c>
    </row>
    <row r="22621" spans="54:54" x14ac:dyDescent="0.3">
      <c r="BB22621" t="s">
        <v>84906</v>
      </c>
    </row>
    <row r="22622" spans="54:54" x14ac:dyDescent="0.3">
      <c r="BB22622" t="s">
        <v>84907</v>
      </c>
    </row>
    <row r="22623" spans="54:54" x14ac:dyDescent="0.3">
      <c r="BB22623" t="s">
        <v>84908</v>
      </c>
    </row>
    <row r="22624" spans="54:54" x14ac:dyDescent="0.3">
      <c r="BB22624" t="s">
        <v>84909</v>
      </c>
    </row>
    <row r="22625" spans="54:54" x14ac:dyDescent="0.3">
      <c r="BB22625" t="s">
        <v>84910</v>
      </c>
    </row>
    <row r="22626" spans="54:54" x14ac:dyDescent="0.3">
      <c r="BB22626" t="s">
        <v>84911</v>
      </c>
    </row>
    <row r="22627" spans="54:54" x14ac:dyDescent="0.3">
      <c r="BB22627" t="s">
        <v>84912</v>
      </c>
    </row>
    <row r="22628" spans="54:54" x14ac:dyDescent="0.3">
      <c r="BB22628" t="s">
        <v>84913</v>
      </c>
    </row>
    <row r="22629" spans="54:54" x14ac:dyDescent="0.3">
      <c r="BB22629" t="s">
        <v>84914</v>
      </c>
    </row>
    <row r="22630" spans="54:54" x14ac:dyDescent="0.3">
      <c r="BB22630" t="s">
        <v>84915</v>
      </c>
    </row>
    <row r="22631" spans="54:54" x14ac:dyDescent="0.3">
      <c r="BB22631" t="s">
        <v>84916</v>
      </c>
    </row>
    <row r="22632" spans="54:54" x14ac:dyDescent="0.3">
      <c r="BB22632" t="s">
        <v>84917</v>
      </c>
    </row>
    <row r="22633" spans="54:54" x14ac:dyDescent="0.3">
      <c r="BB22633" t="s">
        <v>84918</v>
      </c>
    </row>
    <row r="22634" spans="54:54" x14ac:dyDescent="0.3">
      <c r="BB22634" t="s">
        <v>84919</v>
      </c>
    </row>
    <row r="22635" spans="54:54" x14ac:dyDescent="0.3">
      <c r="BB22635" t="s">
        <v>84920</v>
      </c>
    </row>
    <row r="22636" spans="54:54" x14ac:dyDescent="0.3">
      <c r="BB22636" t="s">
        <v>84921</v>
      </c>
    </row>
    <row r="22637" spans="54:54" x14ac:dyDescent="0.3">
      <c r="BB22637" t="s">
        <v>84922</v>
      </c>
    </row>
    <row r="22638" spans="54:54" x14ac:dyDescent="0.3">
      <c r="BB22638" t="s">
        <v>84923</v>
      </c>
    </row>
    <row r="22639" spans="54:54" x14ac:dyDescent="0.3">
      <c r="BB22639" t="s">
        <v>84924</v>
      </c>
    </row>
    <row r="22640" spans="54:54" x14ac:dyDescent="0.3">
      <c r="BB22640" t="s">
        <v>84925</v>
      </c>
    </row>
    <row r="22641" spans="54:54" x14ac:dyDescent="0.3">
      <c r="BB22641" t="s">
        <v>84926</v>
      </c>
    </row>
    <row r="22642" spans="54:54" x14ac:dyDescent="0.3">
      <c r="BB22642" t="s">
        <v>84927</v>
      </c>
    </row>
    <row r="22643" spans="54:54" x14ac:dyDescent="0.3">
      <c r="BB22643" t="s">
        <v>84928</v>
      </c>
    </row>
    <row r="22644" spans="54:54" x14ac:dyDescent="0.3">
      <c r="BB22644" t="s">
        <v>84929</v>
      </c>
    </row>
    <row r="22645" spans="54:54" x14ac:dyDescent="0.3">
      <c r="BB22645" t="s">
        <v>84930</v>
      </c>
    </row>
    <row r="22646" spans="54:54" x14ac:dyDescent="0.3">
      <c r="BB22646" t="s">
        <v>84931</v>
      </c>
    </row>
    <row r="22647" spans="54:54" x14ac:dyDescent="0.3">
      <c r="BB22647" t="s">
        <v>84932</v>
      </c>
    </row>
    <row r="22648" spans="54:54" x14ac:dyDescent="0.3">
      <c r="BB22648" t="s">
        <v>84933</v>
      </c>
    </row>
    <row r="22649" spans="54:54" x14ac:dyDescent="0.3">
      <c r="BB22649" t="s">
        <v>84934</v>
      </c>
    </row>
    <row r="22650" spans="54:54" x14ac:dyDescent="0.3">
      <c r="BB22650" t="s">
        <v>84935</v>
      </c>
    </row>
    <row r="22651" spans="54:54" x14ac:dyDescent="0.3">
      <c r="BB22651" t="s">
        <v>84936</v>
      </c>
    </row>
    <row r="22652" spans="54:54" x14ac:dyDescent="0.3">
      <c r="BB22652" t="s">
        <v>84937</v>
      </c>
    </row>
    <row r="22653" spans="54:54" x14ac:dyDescent="0.3">
      <c r="BB22653" t="s">
        <v>84938</v>
      </c>
    </row>
    <row r="22654" spans="54:54" x14ac:dyDescent="0.3">
      <c r="BB22654" t="s">
        <v>84939</v>
      </c>
    </row>
    <row r="22655" spans="54:54" x14ac:dyDescent="0.3">
      <c r="BB22655" t="s">
        <v>57514</v>
      </c>
    </row>
    <row r="22656" spans="54:54" x14ac:dyDescent="0.3">
      <c r="BB22656" t="s">
        <v>84940</v>
      </c>
    </row>
    <row r="22657" spans="54:54" x14ac:dyDescent="0.3">
      <c r="BB22657" t="s">
        <v>84941</v>
      </c>
    </row>
    <row r="22658" spans="54:54" x14ac:dyDescent="0.3">
      <c r="BB22658" t="s">
        <v>84942</v>
      </c>
    </row>
    <row r="22659" spans="54:54" x14ac:dyDescent="0.3">
      <c r="BB22659" t="s">
        <v>84943</v>
      </c>
    </row>
    <row r="22660" spans="54:54" x14ac:dyDescent="0.3">
      <c r="BB22660" t="s">
        <v>84944</v>
      </c>
    </row>
    <row r="22661" spans="54:54" x14ac:dyDescent="0.3">
      <c r="BB22661" t="s">
        <v>84945</v>
      </c>
    </row>
    <row r="22662" spans="54:54" x14ac:dyDescent="0.3">
      <c r="BB22662" t="s">
        <v>84946</v>
      </c>
    </row>
    <row r="22663" spans="54:54" x14ac:dyDescent="0.3">
      <c r="BB22663" t="s">
        <v>84947</v>
      </c>
    </row>
    <row r="22664" spans="54:54" x14ac:dyDescent="0.3">
      <c r="BB22664" t="s">
        <v>84948</v>
      </c>
    </row>
    <row r="22665" spans="54:54" x14ac:dyDescent="0.3">
      <c r="BB22665" t="s">
        <v>84949</v>
      </c>
    </row>
    <row r="22666" spans="54:54" x14ac:dyDescent="0.3">
      <c r="BB22666" t="s">
        <v>84950</v>
      </c>
    </row>
    <row r="22667" spans="54:54" x14ac:dyDescent="0.3">
      <c r="BB22667" t="s">
        <v>84951</v>
      </c>
    </row>
    <row r="22668" spans="54:54" x14ac:dyDescent="0.3">
      <c r="BB22668" t="s">
        <v>84952</v>
      </c>
    </row>
    <row r="22669" spans="54:54" x14ac:dyDescent="0.3">
      <c r="BB22669" t="s">
        <v>84953</v>
      </c>
    </row>
    <row r="22670" spans="54:54" x14ac:dyDescent="0.3">
      <c r="BB22670" t="s">
        <v>84954</v>
      </c>
    </row>
    <row r="22671" spans="54:54" x14ac:dyDescent="0.3">
      <c r="BB22671" t="s">
        <v>84955</v>
      </c>
    </row>
    <row r="22672" spans="54:54" x14ac:dyDescent="0.3">
      <c r="BB22672" t="s">
        <v>84956</v>
      </c>
    </row>
    <row r="22673" spans="54:54" x14ac:dyDescent="0.3">
      <c r="BB22673" t="s">
        <v>84957</v>
      </c>
    </row>
    <row r="22674" spans="54:54" x14ac:dyDescent="0.3">
      <c r="BB22674" t="s">
        <v>84958</v>
      </c>
    </row>
    <row r="22675" spans="54:54" x14ac:dyDescent="0.3">
      <c r="BB22675" t="s">
        <v>84959</v>
      </c>
    </row>
    <row r="22676" spans="54:54" x14ac:dyDescent="0.3">
      <c r="BB22676" t="s">
        <v>84960</v>
      </c>
    </row>
    <row r="22677" spans="54:54" x14ac:dyDescent="0.3">
      <c r="BB22677" t="s">
        <v>84961</v>
      </c>
    </row>
    <row r="22678" spans="54:54" x14ac:dyDescent="0.3">
      <c r="BB22678" t="s">
        <v>84962</v>
      </c>
    </row>
    <row r="22679" spans="54:54" x14ac:dyDescent="0.3">
      <c r="BB22679" t="s">
        <v>84963</v>
      </c>
    </row>
    <row r="22680" spans="54:54" x14ac:dyDescent="0.3">
      <c r="BB22680" t="s">
        <v>84964</v>
      </c>
    </row>
    <row r="22681" spans="54:54" x14ac:dyDescent="0.3">
      <c r="BB22681" t="s">
        <v>84965</v>
      </c>
    </row>
    <row r="22682" spans="54:54" x14ac:dyDescent="0.3">
      <c r="BB22682" t="s">
        <v>84966</v>
      </c>
    </row>
    <row r="22683" spans="54:54" x14ac:dyDescent="0.3">
      <c r="BB22683" t="s">
        <v>84967</v>
      </c>
    </row>
    <row r="22684" spans="54:54" x14ac:dyDescent="0.3">
      <c r="BB22684" t="s">
        <v>84968</v>
      </c>
    </row>
    <row r="22685" spans="54:54" x14ac:dyDescent="0.3">
      <c r="BB22685" t="s">
        <v>57568</v>
      </c>
    </row>
    <row r="22686" spans="54:54" x14ac:dyDescent="0.3">
      <c r="BB22686" t="s">
        <v>84969</v>
      </c>
    </row>
    <row r="22687" spans="54:54" x14ac:dyDescent="0.3">
      <c r="BB22687" t="s">
        <v>84970</v>
      </c>
    </row>
    <row r="22688" spans="54:54" x14ac:dyDescent="0.3">
      <c r="BB22688" t="s">
        <v>84971</v>
      </c>
    </row>
    <row r="22689" spans="54:54" x14ac:dyDescent="0.3">
      <c r="BB22689" t="s">
        <v>84972</v>
      </c>
    </row>
    <row r="22690" spans="54:54" x14ac:dyDescent="0.3">
      <c r="BB22690" t="s">
        <v>84973</v>
      </c>
    </row>
    <row r="22691" spans="54:54" x14ac:dyDescent="0.3">
      <c r="BB22691" t="s">
        <v>84974</v>
      </c>
    </row>
    <row r="22692" spans="54:54" x14ac:dyDescent="0.3">
      <c r="BB22692" t="s">
        <v>84975</v>
      </c>
    </row>
    <row r="22693" spans="54:54" x14ac:dyDescent="0.3">
      <c r="BB22693" t="s">
        <v>84976</v>
      </c>
    </row>
    <row r="22694" spans="54:54" x14ac:dyDescent="0.3">
      <c r="BB22694" t="s">
        <v>84977</v>
      </c>
    </row>
    <row r="22695" spans="54:54" x14ac:dyDescent="0.3">
      <c r="BB22695" t="s">
        <v>84978</v>
      </c>
    </row>
    <row r="22696" spans="54:54" x14ac:dyDescent="0.3">
      <c r="BB22696" t="s">
        <v>84979</v>
      </c>
    </row>
    <row r="22697" spans="54:54" x14ac:dyDescent="0.3">
      <c r="BB22697" t="s">
        <v>84980</v>
      </c>
    </row>
    <row r="22698" spans="54:54" x14ac:dyDescent="0.3">
      <c r="BB22698" t="s">
        <v>84981</v>
      </c>
    </row>
    <row r="22699" spans="54:54" x14ac:dyDescent="0.3">
      <c r="BB22699" t="s">
        <v>84982</v>
      </c>
    </row>
    <row r="22700" spans="54:54" x14ac:dyDescent="0.3">
      <c r="BB22700" t="s">
        <v>84983</v>
      </c>
    </row>
    <row r="22701" spans="54:54" x14ac:dyDescent="0.3">
      <c r="BB22701" t="s">
        <v>84984</v>
      </c>
    </row>
    <row r="22702" spans="54:54" x14ac:dyDescent="0.3">
      <c r="BB22702" t="s">
        <v>84985</v>
      </c>
    </row>
    <row r="22703" spans="54:54" x14ac:dyDescent="0.3">
      <c r="BB22703" t="s">
        <v>84986</v>
      </c>
    </row>
    <row r="22704" spans="54:54" x14ac:dyDescent="0.3">
      <c r="BB22704" t="s">
        <v>84987</v>
      </c>
    </row>
    <row r="22705" spans="54:54" x14ac:dyDescent="0.3">
      <c r="BB22705" t="s">
        <v>84988</v>
      </c>
    </row>
    <row r="22706" spans="54:54" x14ac:dyDescent="0.3">
      <c r="BB22706" t="s">
        <v>84989</v>
      </c>
    </row>
    <row r="22707" spans="54:54" x14ac:dyDescent="0.3">
      <c r="BB22707" t="s">
        <v>84990</v>
      </c>
    </row>
    <row r="22708" spans="54:54" x14ac:dyDescent="0.3">
      <c r="BB22708" t="s">
        <v>84991</v>
      </c>
    </row>
    <row r="22709" spans="54:54" x14ac:dyDescent="0.3">
      <c r="BB22709" t="s">
        <v>84992</v>
      </c>
    </row>
    <row r="22710" spans="54:54" x14ac:dyDescent="0.3">
      <c r="BB22710" t="s">
        <v>84993</v>
      </c>
    </row>
    <row r="22711" spans="54:54" x14ac:dyDescent="0.3">
      <c r="BB22711" t="s">
        <v>84994</v>
      </c>
    </row>
    <row r="22712" spans="54:54" x14ac:dyDescent="0.3">
      <c r="BB22712" t="s">
        <v>84995</v>
      </c>
    </row>
    <row r="22713" spans="54:54" x14ac:dyDescent="0.3">
      <c r="BB22713" t="s">
        <v>84996</v>
      </c>
    </row>
    <row r="22714" spans="54:54" x14ac:dyDescent="0.3">
      <c r="BB22714" t="s">
        <v>84997</v>
      </c>
    </row>
    <row r="22715" spans="54:54" x14ac:dyDescent="0.3">
      <c r="BB22715" t="s">
        <v>84998</v>
      </c>
    </row>
    <row r="22716" spans="54:54" x14ac:dyDescent="0.3">
      <c r="BB22716" t="s">
        <v>84999</v>
      </c>
    </row>
    <row r="22717" spans="54:54" x14ac:dyDescent="0.3">
      <c r="BB22717" t="s">
        <v>85000</v>
      </c>
    </row>
    <row r="22718" spans="54:54" x14ac:dyDescent="0.3">
      <c r="BB22718" t="s">
        <v>85001</v>
      </c>
    </row>
    <row r="22719" spans="54:54" x14ac:dyDescent="0.3">
      <c r="BB22719" t="s">
        <v>85002</v>
      </c>
    </row>
    <row r="22720" spans="54:54" x14ac:dyDescent="0.3">
      <c r="BB22720" t="s">
        <v>85003</v>
      </c>
    </row>
    <row r="22721" spans="54:54" x14ac:dyDescent="0.3">
      <c r="BB22721" t="s">
        <v>85004</v>
      </c>
    </row>
    <row r="22722" spans="54:54" x14ac:dyDescent="0.3">
      <c r="BB22722" t="s">
        <v>85005</v>
      </c>
    </row>
    <row r="22723" spans="54:54" x14ac:dyDescent="0.3">
      <c r="BB22723" t="s">
        <v>85006</v>
      </c>
    </row>
    <row r="22724" spans="54:54" x14ac:dyDescent="0.3">
      <c r="BB22724" t="s">
        <v>85007</v>
      </c>
    </row>
    <row r="22725" spans="54:54" x14ac:dyDescent="0.3">
      <c r="BB22725" t="s">
        <v>85008</v>
      </c>
    </row>
    <row r="22726" spans="54:54" x14ac:dyDescent="0.3">
      <c r="BB22726" t="s">
        <v>85009</v>
      </c>
    </row>
    <row r="22727" spans="54:54" x14ac:dyDescent="0.3">
      <c r="BB22727" t="s">
        <v>85010</v>
      </c>
    </row>
    <row r="22728" spans="54:54" x14ac:dyDescent="0.3">
      <c r="BB22728" t="s">
        <v>85011</v>
      </c>
    </row>
    <row r="22729" spans="54:54" x14ac:dyDescent="0.3">
      <c r="BB22729" t="s">
        <v>85012</v>
      </c>
    </row>
    <row r="22730" spans="54:54" x14ac:dyDescent="0.3">
      <c r="BB22730" t="s">
        <v>85013</v>
      </c>
    </row>
    <row r="22731" spans="54:54" x14ac:dyDescent="0.3">
      <c r="BB22731" t="s">
        <v>85014</v>
      </c>
    </row>
    <row r="22732" spans="54:54" x14ac:dyDescent="0.3">
      <c r="BB22732" t="s">
        <v>85015</v>
      </c>
    </row>
    <row r="22733" spans="54:54" x14ac:dyDescent="0.3">
      <c r="BB22733" t="s">
        <v>85016</v>
      </c>
    </row>
    <row r="22734" spans="54:54" x14ac:dyDescent="0.3">
      <c r="BB22734" t="s">
        <v>85017</v>
      </c>
    </row>
    <row r="22735" spans="54:54" x14ac:dyDescent="0.3">
      <c r="BB22735" t="s">
        <v>85018</v>
      </c>
    </row>
    <row r="22736" spans="54:54" x14ac:dyDescent="0.3">
      <c r="BB22736" t="s">
        <v>85019</v>
      </c>
    </row>
    <row r="22737" spans="54:54" x14ac:dyDescent="0.3">
      <c r="BB22737" t="s">
        <v>85020</v>
      </c>
    </row>
    <row r="22738" spans="54:54" x14ac:dyDescent="0.3">
      <c r="BB22738" t="s">
        <v>85021</v>
      </c>
    </row>
    <row r="22739" spans="54:54" x14ac:dyDescent="0.3">
      <c r="BB22739" t="s">
        <v>85022</v>
      </c>
    </row>
    <row r="22740" spans="54:54" x14ac:dyDescent="0.3">
      <c r="BB22740" t="s">
        <v>85023</v>
      </c>
    </row>
    <row r="22741" spans="54:54" x14ac:dyDescent="0.3">
      <c r="BB22741" t="s">
        <v>85024</v>
      </c>
    </row>
    <row r="22742" spans="54:54" x14ac:dyDescent="0.3">
      <c r="BB22742" t="s">
        <v>85025</v>
      </c>
    </row>
    <row r="22743" spans="54:54" x14ac:dyDescent="0.3">
      <c r="BB22743" t="s">
        <v>85026</v>
      </c>
    </row>
    <row r="22744" spans="54:54" x14ac:dyDescent="0.3">
      <c r="BB22744" t="s">
        <v>85027</v>
      </c>
    </row>
    <row r="22745" spans="54:54" x14ac:dyDescent="0.3">
      <c r="BB22745" t="s">
        <v>85028</v>
      </c>
    </row>
    <row r="22746" spans="54:54" x14ac:dyDescent="0.3">
      <c r="BB22746" t="s">
        <v>85029</v>
      </c>
    </row>
    <row r="22747" spans="54:54" x14ac:dyDescent="0.3">
      <c r="BB22747" t="s">
        <v>2300</v>
      </c>
    </row>
    <row r="22748" spans="54:54" x14ac:dyDescent="0.3">
      <c r="BB22748" t="s">
        <v>85030</v>
      </c>
    </row>
    <row r="22749" spans="54:54" x14ac:dyDescent="0.3">
      <c r="BB22749" t="s">
        <v>85031</v>
      </c>
    </row>
    <row r="22750" spans="54:54" x14ac:dyDescent="0.3">
      <c r="BB22750" t="s">
        <v>85032</v>
      </c>
    </row>
    <row r="22751" spans="54:54" x14ac:dyDescent="0.3">
      <c r="BB22751" t="s">
        <v>85033</v>
      </c>
    </row>
    <row r="22752" spans="54:54" x14ac:dyDescent="0.3">
      <c r="BB22752" t="s">
        <v>85034</v>
      </c>
    </row>
    <row r="22753" spans="54:54" x14ac:dyDescent="0.3">
      <c r="BB22753" t="s">
        <v>85035</v>
      </c>
    </row>
    <row r="22754" spans="54:54" x14ac:dyDescent="0.3">
      <c r="BB22754" t="s">
        <v>85036</v>
      </c>
    </row>
    <row r="22755" spans="54:54" x14ac:dyDescent="0.3">
      <c r="BB22755" t="s">
        <v>85037</v>
      </c>
    </row>
    <row r="22756" spans="54:54" x14ac:dyDescent="0.3">
      <c r="BB22756" t="s">
        <v>85038</v>
      </c>
    </row>
    <row r="22757" spans="54:54" x14ac:dyDescent="0.3">
      <c r="BB22757" t="s">
        <v>85039</v>
      </c>
    </row>
    <row r="22758" spans="54:54" x14ac:dyDescent="0.3">
      <c r="BB22758" t="s">
        <v>85040</v>
      </c>
    </row>
    <row r="22759" spans="54:54" x14ac:dyDescent="0.3">
      <c r="BB22759" t="s">
        <v>85041</v>
      </c>
    </row>
    <row r="22760" spans="54:54" x14ac:dyDescent="0.3">
      <c r="BB22760" t="s">
        <v>85042</v>
      </c>
    </row>
    <row r="22761" spans="54:54" x14ac:dyDescent="0.3">
      <c r="BB22761" t="s">
        <v>85043</v>
      </c>
    </row>
    <row r="22762" spans="54:54" x14ac:dyDescent="0.3">
      <c r="BB22762" t="s">
        <v>85044</v>
      </c>
    </row>
    <row r="22763" spans="54:54" x14ac:dyDescent="0.3">
      <c r="BB22763" t="s">
        <v>85045</v>
      </c>
    </row>
    <row r="22764" spans="54:54" x14ac:dyDescent="0.3">
      <c r="BB22764" t="s">
        <v>85046</v>
      </c>
    </row>
    <row r="22765" spans="54:54" x14ac:dyDescent="0.3">
      <c r="BB22765" t="s">
        <v>85047</v>
      </c>
    </row>
    <row r="22766" spans="54:54" x14ac:dyDescent="0.3">
      <c r="BB22766" t="s">
        <v>85048</v>
      </c>
    </row>
    <row r="22767" spans="54:54" x14ac:dyDescent="0.3">
      <c r="BB22767" t="s">
        <v>85049</v>
      </c>
    </row>
    <row r="22768" spans="54:54" x14ac:dyDescent="0.3">
      <c r="BB22768" t="s">
        <v>85050</v>
      </c>
    </row>
    <row r="22769" spans="54:54" x14ac:dyDescent="0.3">
      <c r="BB22769" t="s">
        <v>85051</v>
      </c>
    </row>
    <row r="22770" spans="54:54" x14ac:dyDescent="0.3">
      <c r="BB22770" t="s">
        <v>85052</v>
      </c>
    </row>
    <row r="22771" spans="54:54" x14ac:dyDescent="0.3">
      <c r="BB22771" t="s">
        <v>85053</v>
      </c>
    </row>
    <row r="22772" spans="54:54" x14ac:dyDescent="0.3">
      <c r="BB22772" t="s">
        <v>85054</v>
      </c>
    </row>
    <row r="22773" spans="54:54" x14ac:dyDescent="0.3">
      <c r="BB22773" t="s">
        <v>85055</v>
      </c>
    </row>
    <row r="22774" spans="54:54" x14ac:dyDescent="0.3">
      <c r="BB22774" t="s">
        <v>85056</v>
      </c>
    </row>
    <row r="22775" spans="54:54" x14ac:dyDescent="0.3">
      <c r="BB22775" t="s">
        <v>85057</v>
      </c>
    </row>
    <row r="22776" spans="54:54" x14ac:dyDescent="0.3">
      <c r="BB22776" t="s">
        <v>85058</v>
      </c>
    </row>
    <row r="22777" spans="54:54" x14ac:dyDescent="0.3">
      <c r="BB22777" t="s">
        <v>85059</v>
      </c>
    </row>
    <row r="22778" spans="54:54" x14ac:dyDescent="0.3">
      <c r="BB22778" t="s">
        <v>85060</v>
      </c>
    </row>
    <row r="22779" spans="54:54" x14ac:dyDescent="0.3">
      <c r="BB22779" t="s">
        <v>85061</v>
      </c>
    </row>
    <row r="22780" spans="54:54" x14ac:dyDescent="0.3">
      <c r="BB22780" t="s">
        <v>85062</v>
      </c>
    </row>
    <row r="22781" spans="54:54" x14ac:dyDescent="0.3">
      <c r="BB22781" t="s">
        <v>85063</v>
      </c>
    </row>
    <row r="22782" spans="54:54" x14ac:dyDescent="0.3">
      <c r="BB22782" t="s">
        <v>85064</v>
      </c>
    </row>
    <row r="22783" spans="54:54" x14ac:dyDescent="0.3">
      <c r="BB22783" t="s">
        <v>85065</v>
      </c>
    </row>
    <row r="22784" spans="54:54" x14ac:dyDescent="0.3">
      <c r="BB22784" t="s">
        <v>85066</v>
      </c>
    </row>
    <row r="22785" spans="54:54" x14ac:dyDescent="0.3">
      <c r="BB22785" t="s">
        <v>85067</v>
      </c>
    </row>
    <row r="22786" spans="54:54" x14ac:dyDescent="0.3">
      <c r="BB22786" t="s">
        <v>85068</v>
      </c>
    </row>
    <row r="22787" spans="54:54" x14ac:dyDescent="0.3">
      <c r="BB22787" t="s">
        <v>85069</v>
      </c>
    </row>
    <row r="22788" spans="54:54" x14ac:dyDescent="0.3">
      <c r="BB22788" t="s">
        <v>85070</v>
      </c>
    </row>
    <row r="22789" spans="54:54" x14ac:dyDescent="0.3">
      <c r="BB22789" t="s">
        <v>85071</v>
      </c>
    </row>
    <row r="22790" spans="54:54" x14ac:dyDescent="0.3">
      <c r="BB22790" t="s">
        <v>85072</v>
      </c>
    </row>
    <row r="22791" spans="54:54" x14ac:dyDescent="0.3">
      <c r="BB22791" t="s">
        <v>85073</v>
      </c>
    </row>
    <row r="22792" spans="54:54" x14ac:dyDescent="0.3">
      <c r="BB22792" t="s">
        <v>85074</v>
      </c>
    </row>
    <row r="22793" spans="54:54" x14ac:dyDescent="0.3">
      <c r="BB22793" t="s">
        <v>85075</v>
      </c>
    </row>
    <row r="22794" spans="54:54" x14ac:dyDescent="0.3">
      <c r="BB22794" t="s">
        <v>85076</v>
      </c>
    </row>
    <row r="22795" spans="54:54" x14ac:dyDescent="0.3">
      <c r="BB22795" t="s">
        <v>85077</v>
      </c>
    </row>
    <row r="22796" spans="54:54" x14ac:dyDescent="0.3">
      <c r="BB22796" t="s">
        <v>85078</v>
      </c>
    </row>
    <row r="22797" spans="54:54" x14ac:dyDescent="0.3">
      <c r="BB22797" t="s">
        <v>85079</v>
      </c>
    </row>
    <row r="22798" spans="54:54" x14ac:dyDescent="0.3">
      <c r="BB22798" t="s">
        <v>85080</v>
      </c>
    </row>
    <row r="22799" spans="54:54" x14ac:dyDescent="0.3">
      <c r="BB22799" t="s">
        <v>85081</v>
      </c>
    </row>
    <row r="22800" spans="54:54" x14ac:dyDescent="0.3">
      <c r="BB22800" t="s">
        <v>85082</v>
      </c>
    </row>
    <row r="22801" spans="54:54" x14ac:dyDescent="0.3">
      <c r="BB22801" t="s">
        <v>85083</v>
      </c>
    </row>
    <row r="22802" spans="54:54" x14ac:dyDescent="0.3">
      <c r="BB22802" t="s">
        <v>85084</v>
      </c>
    </row>
    <row r="22803" spans="54:54" x14ac:dyDescent="0.3">
      <c r="BB22803" t="s">
        <v>85085</v>
      </c>
    </row>
    <row r="22804" spans="54:54" x14ac:dyDescent="0.3">
      <c r="BB22804" t="s">
        <v>85086</v>
      </c>
    </row>
    <row r="22805" spans="54:54" x14ac:dyDescent="0.3">
      <c r="BB22805" t="s">
        <v>85087</v>
      </c>
    </row>
    <row r="22806" spans="54:54" x14ac:dyDescent="0.3">
      <c r="BB22806" t="s">
        <v>85088</v>
      </c>
    </row>
    <row r="22807" spans="54:54" x14ac:dyDescent="0.3">
      <c r="BB22807" t="s">
        <v>85089</v>
      </c>
    </row>
    <row r="22808" spans="54:54" x14ac:dyDescent="0.3">
      <c r="BB22808" t="s">
        <v>85090</v>
      </c>
    </row>
    <row r="22809" spans="54:54" x14ac:dyDescent="0.3">
      <c r="BB22809" t="s">
        <v>85091</v>
      </c>
    </row>
    <row r="22810" spans="54:54" x14ac:dyDescent="0.3">
      <c r="BB22810" t="s">
        <v>85092</v>
      </c>
    </row>
    <row r="22811" spans="54:54" x14ac:dyDescent="0.3">
      <c r="BB22811" t="s">
        <v>85093</v>
      </c>
    </row>
    <row r="22812" spans="54:54" x14ac:dyDescent="0.3">
      <c r="BB22812" t="s">
        <v>85094</v>
      </c>
    </row>
    <row r="22813" spans="54:54" x14ac:dyDescent="0.3">
      <c r="BB22813" t="s">
        <v>85095</v>
      </c>
    </row>
    <row r="22814" spans="54:54" x14ac:dyDescent="0.3">
      <c r="BB22814" t="s">
        <v>85096</v>
      </c>
    </row>
    <row r="22815" spans="54:54" x14ac:dyDescent="0.3">
      <c r="BB22815" t="s">
        <v>85097</v>
      </c>
    </row>
    <row r="22816" spans="54:54" x14ac:dyDescent="0.3">
      <c r="BB22816" t="s">
        <v>85098</v>
      </c>
    </row>
    <row r="22817" spans="54:54" x14ac:dyDescent="0.3">
      <c r="BB22817" t="s">
        <v>85099</v>
      </c>
    </row>
    <row r="22818" spans="54:54" x14ac:dyDescent="0.3">
      <c r="BB22818" t="s">
        <v>85100</v>
      </c>
    </row>
    <row r="22819" spans="54:54" x14ac:dyDescent="0.3">
      <c r="BB22819" t="s">
        <v>85101</v>
      </c>
    </row>
    <row r="22820" spans="54:54" x14ac:dyDescent="0.3">
      <c r="BB22820" t="s">
        <v>85102</v>
      </c>
    </row>
    <row r="22821" spans="54:54" x14ac:dyDescent="0.3">
      <c r="BB22821" t="s">
        <v>85103</v>
      </c>
    </row>
    <row r="22822" spans="54:54" x14ac:dyDescent="0.3">
      <c r="BB22822" t="s">
        <v>85104</v>
      </c>
    </row>
    <row r="22823" spans="54:54" x14ac:dyDescent="0.3">
      <c r="BB22823" t="s">
        <v>85105</v>
      </c>
    </row>
    <row r="22824" spans="54:54" x14ac:dyDescent="0.3">
      <c r="BB22824" t="s">
        <v>85106</v>
      </c>
    </row>
    <row r="22825" spans="54:54" x14ac:dyDescent="0.3">
      <c r="BB22825" t="s">
        <v>85107</v>
      </c>
    </row>
    <row r="22826" spans="54:54" x14ac:dyDescent="0.3">
      <c r="BB22826" t="s">
        <v>85108</v>
      </c>
    </row>
    <row r="22827" spans="54:54" x14ac:dyDescent="0.3">
      <c r="BB22827" t="s">
        <v>85109</v>
      </c>
    </row>
    <row r="22828" spans="54:54" x14ac:dyDescent="0.3">
      <c r="BB22828" t="s">
        <v>85110</v>
      </c>
    </row>
    <row r="22829" spans="54:54" x14ac:dyDescent="0.3">
      <c r="BB22829" t="s">
        <v>85111</v>
      </c>
    </row>
    <row r="22830" spans="54:54" x14ac:dyDescent="0.3">
      <c r="BB22830" t="s">
        <v>85112</v>
      </c>
    </row>
    <row r="22831" spans="54:54" x14ac:dyDescent="0.3">
      <c r="BB22831" t="s">
        <v>85113</v>
      </c>
    </row>
    <row r="22832" spans="54:54" x14ac:dyDescent="0.3">
      <c r="BB22832" t="s">
        <v>85114</v>
      </c>
    </row>
    <row r="22833" spans="54:54" x14ac:dyDescent="0.3">
      <c r="BB22833" t="s">
        <v>85115</v>
      </c>
    </row>
    <row r="22834" spans="54:54" x14ac:dyDescent="0.3">
      <c r="BB22834" t="s">
        <v>85116</v>
      </c>
    </row>
    <row r="22835" spans="54:54" x14ac:dyDescent="0.3">
      <c r="BB22835" t="s">
        <v>85117</v>
      </c>
    </row>
    <row r="22836" spans="54:54" x14ac:dyDescent="0.3">
      <c r="BB22836" t="s">
        <v>85118</v>
      </c>
    </row>
    <row r="22837" spans="54:54" x14ac:dyDescent="0.3">
      <c r="BB22837" t="s">
        <v>85119</v>
      </c>
    </row>
    <row r="22838" spans="54:54" x14ac:dyDescent="0.3">
      <c r="BB22838" t="s">
        <v>85120</v>
      </c>
    </row>
    <row r="22839" spans="54:54" x14ac:dyDescent="0.3">
      <c r="BB22839" t="s">
        <v>85121</v>
      </c>
    </row>
    <row r="22840" spans="54:54" x14ac:dyDescent="0.3">
      <c r="BB22840" t="s">
        <v>85122</v>
      </c>
    </row>
    <row r="22841" spans="54:54" x14ac:dyDescent="0.3">
      <c r="BB22841" t="s">
        <v>85123</v>
      </c>
    </row>
    <row r="22842" spans="54:54" x14ac:dyDescent="0.3">
      <c r="BB22842" t="s">
        <v>85124</v>
      </c>
    </row>
    <row r="22843" spans="54:54" x14ac:dyDescent="0.3">
      <c r="BB22843" t="s">
        <v>85125</v>
      </c>
    </row>
    <row r="22844" spans="54:54" x14ac:dyDescent="0.3">
      <c r="BB22844" t="s">
        <v>85126</v>
      </c>
    </row>
    <row r="22845" spans="54:54" x14ac:dyDescent="0.3">
      <c r="BB22845" t="s">
        <v>85127</v>
      </c>
    </row>
    <row r="22846" spans="54:54" x14ac:dyDescent="0.3">
      <c r="BB22846" t="s">
        <v>85128</v>
      </c>
    </row>
    <row r="22847" spans="54:54" x14ac:dyDescent="0.3">
      <c r="BB22847" t="s">
        <v>85129</v>
      </c>
    </row>
    <row r="22848" spans="54:54" x14ac:dyDescent="0.3">
      <c r="BB22848" t="s">
        <v>85130</v>
      </c>
    </row>
    <row r="22849" spans="54:54" x14ac:dyDescent="0.3">
      <c r="BB22849" t="s">
        <v>85131</v>
      </c>
    </row>
    <row r="22850" spans="54:54" x14ac:dyDescent="0.3">
      <c r="BB22850" t="s">
        <v>85132</v>
      </c>
    </row>
    <row r="22851" spans="54:54" x14ac:dyDescent="0.3">
      <c r="BB22851" t="s">
        <v>85133</v>
      </c>
    </row>
    <row r="22852" spans="54:54" x14ac:dyDescent="0.3">
      <c r="BB22852" t="s">
        <v>85134</v>
      </c>
    </row>
    <row r="22853" spans="54:54" x14ac:dyDescent="0.3">
      <c r="BB22853" t="s">
        <v>85135</v>
      </c>
    </row>
    <row r="22854" spans="54:54" x14ac:dyDescent="0.3">
      <c r="BB22854" t="s">
        <v>85136</v>
      </c>
    </row>
    <row r="22855" spans="54:54" x14ac:dyDescent="0.3">
      <c r="BB22855" t="s">
        <v>85137</v>
      </c>
    </row>
    <row r="22856" spans="54:54" x14ac:dyDescent="0.3">
      <c r="BB22856" t="s">
        <v>85138</v>
      </c>
    </row>
    <row r="22857" spans="54:54" x14ac:dyDescent="0.3">
      <c r="BB22857" t="s">
        <v>85139</v>
      </c>
    </row>
    <row r="22858" spans="54:54" x14ac:dyDescent="0.3">
      <c r="BB22858" t="s">
        <v>85140</v>
      </c>
    </row>
    <row r="22859" spans="54:54" x14ac:dyDescent="0.3">
      <c r="BB22859" t="s">
        <v>85141</v>
      </c>
    </row>
    <row r="22860" spans="54:54" x14ac:dyDescent="0.3">
      <c r="BB22860" t="s">
        <v>85142</v>
      </c>
    </row>
    <row r="22861" spans="54:54" x14ac:dyDescent="0.3">
      <c r="BB22861" t="s">
        <v>85143</v>
      </c>
    </row>
    <row r="22862" spans="54:54" x14ac:dyDescent="0.3">
      <c r="BB22862" t="s">
        <v>85144</v>
      </c>
    </row>
    <row r="22863" spans="54:54" x14ac:dyDescent="0.3">
      <c r="BB22863" t="s">
        <v>85145</v>
      </c>
    </row>
    <row r="22864" spans="54:54" x14ac:dyDescent="0.3">
      <c r="BB22864" t="s">
        <v>85146</v>
      </c>
    </row>
    <row r="22865" spans="54:54" x14ac:dyDescent="0.3">
      <c r="BB22865" t="s">
        <v>32424</v>
      </c>
    </row>
    <row r="22866" spans="54:54" x14ac:dyDescent="0.3">
      <c r="BB22866" t="s">
        <v>85147</v>
      </c>
    </row>
    <row r="22867" spans="54:54" x14ac:dyDescent="0.3">
      <c r="BB22867" t="s">
        <v>85148</v>
      </c>
    </row>
    <row r="22868" spans="54:54" x14ac:dyDescent="0.3">
      <c r="BB22868" t="s">
        <v>85149</v>
      </c>
    </row>
    <row r="22869" spans="54:54" x14ac:dyDescent="0.3">
      <c r="BB22869" t="s">
        <v>85150</v>
      </c>
    </row>
    <row r="22870" spans="54:54" x14ac:dyDescent="0.3">
      <c r="BB22870" t="s">
        <v>85151</v>
      </c>
    </row>
    <row r="22871" spans="54:54" x14ac:dyDescent="0.3">
      <c r="BB22871" t="s">
        <v>85152</v>
      </c>
    </row>
    <row r="22872" spans="54:54" x14ac:dyDescent="0.3">
      <c r="BB22872" t="s">
        <v>85153</v>
      </c>
    </row>
    <row r="22873" spans="54:54" x14ac:dyDescent="0.3">
      <c r="BB22873" t="s">
        <v>85154</v>
      </c>
    </row>
    <row r="22874" spans="54:54" x14ac:dyDescent="0.3">
      <c r="BB22874" t="s">
        <v>85155</v>
      </c>
    </row>
    <row r="22875" spans="54:54" x14ac:dyDescent="0.3">
      <c r="BB22875" t="s">
        <v>85156</v>
      </c>
    </row>
    <row r="22876" spans="54:54" x14ac:dyDescent="0.3">
      <c r="BB22876" t="s">
        <v>85157</v>
      </c>
    </row>
    <row r="22877" spans="54:54" x14ac:dyDescent="0.3">
      <c r="BB22877" t="s">
        <v>85158</v>
      </c>
    </row>
    <row r="22878" spans="54:54" x14ac:dyDescent="0.3">
      <c r="BB22878" t="s">
        <v>85159</v>
      </c>
    </row>
    <row r="22879" spans="54:54" x14ac:dyDescent="0.3">
      <c r="BB22879" t="s">
        <v>85160</v>
      </c>
    </row>
    <row r="22880" spans="54:54" x14ac:dyDescent="0.3">
      <c r="BB22880" t="s">
        <v>85161</v>
      </c>
    </row>
    <row r="22881" spans="54:54" x14ac:dyDescent="0.3">
      <c r="BB22881" t="s">
        <v>85162</v>
      </c>
    </row>
    <row r="22882" spans="54:54" x14ac:dyDescent="0.3">
      <c r="BB22882" t="s">
        <v>85163</v>
      </c>
    </row>
    <row r="22883" spans="54:54" x14ac:dyDescent="0.3">
      <c r="BB22883" t="s">
        <v>85164</v>
      </c>
    </row>
    <row r="22884" spans="54:54" x14ac:dyDescent="0.3">
      <c r="BB22884" t="s">
        <v>85165</v>
      </c>
    </row>
    <row r="22885" spans="54:54" x14ac:dyDescent="0.3">
      <c r="BB22885" t="s">
        <v>85166</v>
      </c>
    </row>
    <row r="22886" spans="54:54" x14ac:dyDescent="0.3">
      <c r="BB22886" t="s">
        <v>85167</v>
      </c>
    </row>
    <row r="22887" spans="54:54" x14ac:dyDescent="0.3">
      <c r="BB22887" t="s">
        <v>85168</v>
      </c>
    </row>
    <row r="22888" spans="54:54" x14ac:dyDescent="0.3">
      <c r="BB22888" t="s">
        <v>85169</v>
      </c>
    </row>
    <row r="22889" spans="54:54" x14ac:dyDescent="0.3">
      <c r="BB22889" t="s">
        <v>85170</v>
      </c>
    </row>
    <row r="22890" spans="54:54" x14ac:dyDescent="0.3">
      <c r="BB22890" t="s">
        <v>85171</v>
      </c>
    </row>
    <row r="22891" spans="54:54" x14ac:dyDescent="0.3">
      <c r="BB22891" t="s">
        <v>85172</v>
      </c>
    </row>
    <row r="22892" spans="54:54" x14ac:dyDescent="0.3">
      <c r="BB22892" t="s">
        <v>85173</v>
      </c>
    </row>
    <row r="22893" spans="54:54" x14ac:dyDescent="0.3">
      <c r="BB22893" t="s">
        <v>85174</v>
      </c>
    </row>
    <row r="22894" spans="54:54" x14ac:dyDescent="0.3">
      <c r="BB22894" t="s">
        <v>85175</v>
      </c>
    </row>
    <row r="22895" spans="54:54" x14ac:dyDescent="0.3">
      <c r="BB22895" t="s">
        <v>85176</v>
      </c>
    </row>
    <row r="22896" spans="54:54" x14ac:dyDescent="0.3">
      <c r="BB22896" t="s">
        <v>85177</v>
      </c>
    </row>
    <row r="22897" spans="54:54" x14ac:dyDescent="0.3">
      <c r="BB22897" t="s">
        <v>85178</v>
      </c>
    </row>
    <row r="22898" spans="54:54" x14ac:dyDescent="0.3">
      <c r="BB22898" t="s">
        <v>85179</v>
      </c>
    </row>
    <row r="22899" spans="54:54" x14ac:dyDescent="0.3">
      <c r="BB22899" t="s">
        <v>85180</v>
      </c>
    </row>
    <row r="22900" spans="54:54" x14ac:dyDescent="0.3">
      <c r="BB22900" t="s">
        <v>85181</v>
      </c>
    </row>
    <row r="22901" spans="54:54" x14ac:dyDescent="0.3">
      <c r="BB22901" t="s">
        <v>85182</v>
      </c>
    </row>
    <row r="22902" spans="54:54" x14ac:dyDescent="0.3">
      <c r="BB22902" t="s">
        <v>85183</v>
      </c>
    </row>
    <row r="22903" spans="54:54" x14ac:dyDescent="0.3">
      <c r="BB22903" t="s">
        <v>85184</v>
      </c>
    </row>
    <row r="22904" spans="54:54" x14ac:dyDescent="0.3">
      <c r="BB22904" t="s">
        <v>85185</v>
      </c>
    </row>
    <row r="22905" spans="54:54" x14ac:dyDescent="0.3">
      <c r="BB22905" t="s">
        <v>85186</v>
      </c>
    </row>
    <row r="22906" spans="54:54" x14ac:dyDescent="0.3">
      <c r="BB22906" t="s">
        <v>85187</v>
      </c>
    </row>
    <row r="22907" spans="54:54" x14ac:dyDescent="0.3">
      <c r="BB22907" t="s">
        <v>85188</v>
      </c>
    </row>
    <row r="22908" spans="54:54" x14ac:dyDescent="0.3">
      <c r="BB22908" t="s">
        <v>85189</v>
      </c>
    </row>
    <row r="22909" spans="54:54" x14ac:dyDescent="0.3">
      <c r="BB22909" t="s">
        <v>85190</v>
      </c>
    </row>
    <row r="22910" spans="54:54" x14ac:dyDescent="0.3">
      <c r="BB22910" t="s">
        <v>85191</v>
      </c>
    </row>
    <row r="22911" spans="54:54" x14ac:dyDescent="0.3">
      <c r="BB22911" t="s">
        <v>85192</v>
      </c>
    </row>
    <row r="22912" spans="54:54" x14ac:dyDescent="0.3">
      <c r="BB22912" t="s">
        <v>85193</v>
      </c>
    </row>
    <row r="22913" spans="54:54" x14ac:dyDescent="0.3">
      <c r="BB22913" t="s">
        <v>85194</v>
      </c>
    </row>
    <row r="22914" spans="54:54" x14ac:dyDescent="0.3">
      <c r="BB22914" t="s">
        <v>85195</v>
      </c>
    </row>
    <row r="22915" spans="54:54" x14ac:dyDescent="0.3">
      <c r="BB22915" t="s">
        <v>85196</v>
      </c>
    </row>
    <row r="22916" spans="54:54" x14ac:dyDescent="0.3">
      <c r="BB22916" t="s">
        <v>85197</v>
      </c>
    </row>
    <row r="22917" spans="54:54" x14ac:dyDescent="0.3">
      <c r="BB22917" t="s">
        <v>85198</v>
      </c>
    </row>
    <row r="22918" spans="54:54" x14ac:dyDescent="0.3">
      <c r="BB22918" t="s">
        <v>85199</v>
      </c>
    </row>
    <row r="22919" spans="54:54" x14ac:dyDescent="0.3">
      <c r="BB22919" t="s">
        <v>85200</v>
      </c>
    </row>
    <row r="22920" spans="54:54" x14ac:dyDescent="0.3">
      <c r="BB22920" t="s">
        <v>85201</v>
      </c>
    </row>
    <row r="22921" spans="54:54" x14ac:dyDescent="0.3">
      <c r="BB22921" t="s">
        <v>85202</v>
      </c>
    </row>
    <row r="22922" spans="54:54" x14ac:dyDescent="0.3">
      <c r="BB22922" t="s">
        <v>85203</v>
      </c>
    </row>
    <row r="22923" spans="54:54" x14ac:dyDescent="0.3">
      <c r="BB22923" t="s">
        <v>85204</v>
      </c>
    </row>
    <row r="22924" spans="54:54" x14ac:dyDescent="0.3">
      <c r="BB22924" t="s">
        <v>85205</v>
      </c>
    </row>
    <row r="22925" spans="54:54" x14ac:dyDescent="0.3">
      <c r="BB22925" t="s">
        <v>85206</v>
      </c>
    </row>
    <row r="22926" spans="54:54" x14ac:dyDescent="0.3">
      <c r="BB22926" t="s">
        <v>85207</v>
      </c>
    </row>
    <row r="22927" spans="54:54" x14ac:dyDescent="0.3">
      <c r="BB22927" t="s">
        <v>85208</v>
      </c>
    </row>
    <row r="22928" spans="54:54" x14ac:dyDescent="0.3">
      <c r="BB22928" t="s">
        <v>85209</v>
      </c>
    </row>
    <row r="22929" spans="54:54" x14ac:dyDescent="0.3">
      <c r="BB22929" t="s">
        <v>85210</v>
      </c>
    </row>
    <row r="22930" spans="54:54" x14ac:dyDescent="0.3">
      <c r="BB22930" t="s">
        <v>85211</v>
      </c>
    </row>
    <row r="22931" spans="54:54" x14ac:dyDescent="0.3">
      <c r="BB22931" t="s">
        <v>85212</v>
      </c>
    </row>
    <row r="22932" spans="54:54" x14ac:dyDescent="0.3">
      <c r="BB22932" t="s">
        <v>85213</v>
      </c>
    </row>
    <row r="22933" spans="54:54" x14ac:dyDescent="0.3">
      <c r="BB22933" t="s">
        <v>85214</v>
      </c>
    </row>
    <row r="22934" spans="54:54" x14ac:dyDescent="0.3">
      <c r="BB22934" t="s">
        <v>85215</v>
      </c>
    </row>
    <row r="22935" spans="54:54" x14ac:dyDescent="0.3">
      <c r="BB22935" t="s">
        <v>85216</v>
      </c>
    </row>
    <row r="22936" spans="54:54" x14ac:dyDescent="0.3">
      <c r="BB22936" t="s">
        <v>85217</v>
      </c>
    </row>
    <row r="22937" spans="54:54" x14ac:dyDescent="0.3">
      <c r="BB22937" t="s">
        <v>85218</v>
      </c>
    </row>
    <row r="22938" spans="54:54" x14ac:dyDescent="0.3">
      <c r="BB22938" t="s">
        <v>85219</v>
      </c>
    </row>
    <row r="22939" spans="54:54" x14ac:dyDescent="0.3">
      <c r="BB22939" t="s">
        <v>85220</v>
      </c>
    </row>
    <row r="22940" spans="54:54" x14ac:dyDescent="0.3">
      <c r="BB22940" t="s">
        <v>85221</v>
      </c>
    </row>
    <row r="22941" spans="54:54" x14ac:dyDescent="0.3">
      <c r="BB22941" t="s">
        <v>85222</v>
      </c>
    </row>
    <row r="22942" spans="54:54" x14ac:dyDescent="0.3">
      <c r="BB22942" t="s">
        <v>85223</v>
      </c>
    </row>
    <row r="22943" spans="54:54" x14ac:dyDescent="0.3">
      <c r="BB22943" t="s">
        <v>85224</v>
      </c>
    </row>
    <row r="22944" spans="54:54" x14ac:dyDescent="0.3">
      <c r="BB22944" t="s">
        <v>85225</v>
      </c>
    </row>
    <row r="22945" spans="54:54" x14ac:dyDescent="0.3">
      <c r="BB22945" t="s">
        <v>85226</v>
      </c>
    </row>
    <row r="22946" spans="54:54" x14ac:dyDescent="0.3">
      <c r="BB22946" t="s">
        <v>85227</v>
      </c>
    </row>
    <row r="22947" spans="54:54" x14ac:dyDescent="0.3">
      <c r="BB22947" t="s">
        <v>85228</v>
      </c>
    </row>
    <row r="22948" spans="54:54" x14ac:dyDescent="0.3">
      <c r="BB22948" t="s">
        <v>85229</v>
      </c>
    </row>
    <row r="22949" spans="54:54" x14ac:dyDescent="0.3">
      <c r="BB22949" t="s">
        <v>85230</v>
      </c>
    </row>
    <row r="22950" spans="54:54" x14ac:dyDescent="0.3">
      <c r="BB22950" t="s">
        <v>85231</v>
      </c>
    </row>
    <row r="22951" spans="54:54" x14ac:dyDescent="0.3">
      <c r="BB22951" t="s">
        <v>85232</v>
      </c>
    </row>
    <row r="22952" spans="54:54" x14ac:dyDescent="0.3">
      <c r="BB22952" t="s">
        <v>85233</v>
      </c>
    </row>
    <row r="22953" spans="54:54" x14ac:dyDescent="0.3">
      <c r="BB22953" t="s">
        <v>85234</v>
      </c>
    </row>
    <row r="22954" spans="54:54" x14ac:dyDescent="0.3">
      <c r="BB22954" t="s">
        <v>85235</v>
      </c>
    </row>
    <row r="22955" spans="54:54" x14ac:dyDescent="0.3">
      <c r="BB22955" t="s">
        <v>85236</v>
      </c>
    </row>
    <row r="22956" spans="54:54" x14ac:dyDescent="0.3">
      <c r="BB22956" t="s">
        <v>85237</v>
      </c>
    </row>
    <row r="22957" spans="54:54" x14ac:dyDescent="0.3">
      <c r="BB22957" t="s">
        <v>85238</v>
      </c>
    </row>
    <row r="22958" spans="54:54" x14ac:dyDescent="0.3">
      <c r="BB22958" t="s">
        <v>85239</v>
      </c>
    </row>
    <row r="22959" spans="54:54" x14ac:dyDescent="0.3">
      <c r="BB22959" t="s">
        <v>85240</v>
      </c>
    </row>
    <row r="22960" spans="54:54" x14ac:dyDescent="0.3">
      <c r="BB22960" t="s">
        <v>85241</v>
      </c>
    </row>
    <row r="22961" spans="54:54" x14ac:dyDescent="0.3">
      <c r="BB22961" t="s">
        <v>85242</v>
      </c>
    </row>
    <row r="22962" spans="54:54" x14ac:dyDescent="0.3">
      <c r="BB22962" t="s">
        <v>85243</v>
      </c>
    </row>
    <row r="22963" spans="54:54" x14ac:dyDescent="0.3">
      <c r="BB22963" t="s">
        <v>85244</v>
      </c>
    </row>
    <row r="22964" spans="54:54" x14ac:dyDescent="0.3">
      <c r="BB22964" t="s">
        <v>85245</v>
      </c>
    </row>
    <row r="22965" spans="54:54" x14ac:dyDescent="0.3">
      <c r="BB22965" t="s">
        <v>85246</v>
      </c>
    </row>
    <row r="22966" spans="54:54" x14ac:dyDescent="0.3">
      <c r="BB22966" t="s">
        <v>85247</v>
      </c>
    </row>
    <row r="22967" spans="54:54" x14ac:dyDescent="0.3">
      <c r="BB22967" t="s">
        <v>85248</v>
      </c>
    </row>
    <row r="22968" spans="54:54" x14ac:dyDescent="0.3">
      <c r="BB22968" t="s">
        <v>85249</v>
      </c>
    </row>
    <row r="22969" spans="54:54" x14ac:dyDescent="0.3">
      <c r="BB22969" t="s">
        <v>85250</v>
      </c>
    </row>
    <row r="22970" spans="54:54" x14ac:dyDescent="0.3">
      <c r="BB22970" t="s">
        <v>85251</v>
      </c>
    </row>
    <row r="22971" spans="54:54" x14ac:dyDescent="0.3">
      <c r="BB22971" t="s">
        <v>85252</v>
      </c>
    </row>
    <row r="22972" spans="54:54" x14ac:dyDescent="0.3">
      <c r="BB22972" t="s">
        <v>85253</v>
      </c>
    </row>
    <row r="22973" spans="54:54" x14ac:dyDescent="0.3">
      <c r="BB22973" t="s">
        <v>85254</v>
      </c>
    </row>
    <row r="22974" spans="54:54" x14ac:dyDescent="0.3">
      <c r="BB22974" t="s">
        <v>85255</v>
      </c>
    </row>
    <row r="22975" spans="54:54" x14ac:dyDescent="0.3">
      <c r="BB22975" t="s">
        <v>85256</v>
      </c>
    </row>
    <row r="22976" spans="54:54" x14ac:dyDescent="0.3">
      <c r="BB22976" t="s">
        <v>85257</v>
      </c>
    </row>
    <row r="22977" spans="54:54" x14ac:dyDescent="0.3">
      <c r="BB22977" t="s">
        <v>85258</v>
      </c>
    </row>
    <row r="22978" spans="54:54" x14ac:dyDescent="0.3">
      <c r="BB22978" t="s">
        <v>85259</v>
      </c>
    </row>
    <row r="22979" spans="54:54" x14ac:dyDescent="0.3">
      <c r="BB22979" t="s">
        <v>85260</v>
      </c>
    </row>
    <row r="22980" spans="54:54" x14ac:dyDescent="0.3">
      <c r="BB22980" t="s">
        <v>85261</v>
      </c>
    </row>
    <row r="22981" spans="54:54" x14ac:dyDescent="0.3">
      <c r="BB22981" t="s">
        <v>85262</v>
      </c>
    </row>
    <row r="22982" spans="54:54" x14ac:dyDescent="0.3">
      <c r="BB22982" t="s">
        <v>85263</v>
      </c>
    </row>
    <row r="22983" spans="54:54" x14ac:dyDescent="0.3">
      <c r="BB22983" t="s">
        <v>85264</v>
      </c>
    </row>
    <row r="22984" spans="54:54" x14ac:dyDescent="0.3">
      <c r="BB22984" t="s">
        <v>85265</v>
      </c>
    </row>
    <row r="22985" spans="54:54" x14ac:dyDescent="0.3">
      <c r="BB22985" t="s">
        <v>85266</v>
      </c>
    </row>
    <row r="22986" spans="54:54" x14ac:dyDescent="0.3">
      <c r="BB22986" t="s">
        <v>85267</v>
      </c>
    </row>
    <row r="22987" spans="54:54" x14ac:dyDescent="0.3">
      <c r="BB22987" t="s">
        <v>85268</v>
      </c>
    </row>
    <row r="22988" spans="54:54" x14ac:dyDescent="0.3">
      <c r="BB22988" t="s">
        <v>85269</v>
      </c>
    </row>
    <row r="22989" spans="54:54" x14ac:dyDescent="0.3">
      <c r="BB22989" t="s">
        <v>85270</v>
      </c>
    </row>
    <row r="22990" spans="54:54" x14ac:dyDescent="0.3">
      <c r="BB22990" t="s">
        <v>85271</v>
      </c>
    </row>
    <row r="22991" spans="54:54" x14ac:dyDescent="0.3">
      <c r="BB22991" t="s">
        <v>85272</v>
      </c>
    </row>
    <row r="22992" spans="54:54" x14ac:dyDescent="0.3">
      <c r="BB22992" t="s">
        <v>85273</v>
      </c>
    </row>
    <row r="22993" spans="54:54" x14ac:dyDescent="0.3">
      <c r="BB22993" t="s">
        <v>85274</v>
      </c>
    </row>
    <row r="22994" spans="54:54" x14ac:dyDescent="0.3">
      <c r="BB22994" t="s">
        <v>85275</v>
      </c>
    </row>
    <row r="22995" spans="54:54" x14ac:dyDescent="0.3">
      <c r="BB22995" t="s">
        <v>85276</v>
      </c>
    </row>
    <row r="22996" spans="54:54" x14ac:dyDescent="0.3">
      <c r="BB22996" t="s">
        <v>85277</v>
      </c>
    </row>
    <row r="22997" spans="54:54" x14ac:dyDescent="0.3">
      <c r="BB22997" t="s">
        <v>85278</v>
      </c>
    </row>
    <row r="22998" spans="54:54" x14ac:dyDescent="0.3">
      <c r="BB22998" t="s">
        <v>85279</v>
      </c>
    </row>
    <row r="22999" spans="54:54" x14ac:dyDescent="0.3">
      <c r="BB22999" t="s">
        <v>85280</v>
      </c>
    </row>
    <row r="23000" spans="54:54" x14ac:dyDescent="0.3">
      <c r="BB23000" t="s">
        <v>85281</v>
      </c>
    </row>
    <row r="23001" spans="54:54" x14ac:dyDescent="0.3">
      <c r="BB23001" t="s">
        <v>85282</v>
      </c>
    </row>
    <row r="23002" spans="54:54" x14ac:dyDescent="0.3">
      <c r="BB23002" t="s">
        <v>85283</v>
      </c>
    </row>
    <row r="23003" spans="54:54" x14ac:dyDescent="0.3">
      <c r="BB23003" t="s">
        <v>85284</v>
      </c>
    </row>
    <row r="23004" spans="54:54" x14ac:dyDescent="0.3">
      <c r="BB23004" t="s">
        <v>85285</v>
      </c>
    </row>
    <row r="23005" spans="54:54" x14ac:dyDescent="0.3">
      <c r="BB23005" t="s">
        <v>85286</v>
      </c>
    </row>
    <row r="23006" spans="54:54" x14ac:dyDescent="0.3">
      <c r="BB23006" t="s">
        <v>85287</v>
      </c>
    </row>
    <row r="23007" spans="54:54" x14ac:dyDescent="0.3">
      <c r="BB23007" t="s">
        <v>85288</v>
      </c>
    </row>
    <row r="23008" spans="54:54" x14ac:dyDescent="0.3">
      <c r="BB23008" t="s">
        <v>85289</v>
      </c>
    </row>
    <row r="23009" spans="54:54" x14ac:dyDescent="0.3">
      <c r="BB23009" t="s">
        <v>85290</v>
      </c>
    </row>
    <row r="23010" spans="54:54" x14ac:dyDescent="0.3">
      <c r="BB23010" t="s">
        <v>85291</v>
      </c>
    </row>
    <row r="23011" spans="54:54" x14ac:dyDescent="0.3">
      <c r="BB23011" t="s">
        <v>85292</v>
      </c>
    </row>
    <row r="23012" spans="54:54" x14ac:dyDescent="0.3">
      <c r="BB23012" t="s">
        <v>85293</v>
      </c>
    </row>
    <row r="23013" spans="54:54" x14ac:dyDescent="0.3">
      <c r="BB23013" t="s">
        <v>85294</v>
      </c>
    </row>
    <row r="23014" spans="54:54" x14ac:dyDescent="0.3">
      <c r="BB23014" t="s">
        <v>85295</v>
      </c>
    </row>
    <row r="23015" spans="54:54" x14ac:dyDescent="0.3">
      <c r="BB23015" t="s">
        <v>85296</v>
      </c>
    </row>
    <row r="23016" spans="54:54" x14ac:dyDescent="0.3">
      <c r="BB23016" t="s">
        <v>85297</v>
      </c>
    </row>
    <row r="23017" spans="54:54" x14ac:dyDescent="0.3">
      <c r="BB23017" t="s">
        <v>85298</v>
      </c>
    </row>
    <row r="23018" spans="54:54" x14ac:dyDescent="0.3">
      <c r="BB23018" t="s">
        <v>85299</v>
      </c>
    </row>
    <row r="23019" spans="54:54" x14ac:dyDescent="0.3">
      <c r="BB23019" t="s">
        <v>85300</v>
      </c>
    </row>
    <row r="23020" spans="54:54" x14ac:dyDescent="0.3">
      <c r="BB23020" t="s">
        <v>85301</v>
      </c>
    </row>
    <row r="23021" spans="54:54" x14ac:dyDescent="0.3">
      <c r="BB23021" t="s">
        <v>85302</v>
      </c>
    </row>
    <row r="23022" spans="54:54" x14ac:dyDescent="0.3">
      <c r="BB23022" t="s">
        <v>85303</v>
      </c>
    </row>
    <row r="23023" spans="54:54" x14ac:dyDescent="0.3">
      <c r="BB23023" t="s">
        <v>85304</v>
      </c>
    </row>
    <row r="23024" spans="54:54" x14ac:dyDescent="0.3">
      <c r="BB23024" t="s">
        <v>85305</v>
      </c>
    </row>
    <row r="23025" spans="54:54" x14ac:dyDescent="0.3">
      <c r="BB23025" t="s">
        <v>85306</v>
      </c>
    </row>
    <row r="23026" spans="54:54" x14ac:dyDescent="0.3">
      <c r="BB23026" t="s">
        <v>85307</v>
      </c>
    </row>
    <row r="23027" spans="54:54" x14ac:dyDescent="0.3">
      <c r="BB23027" t="s">
        <v>85308</v>
      </c>
    </row>
    <row r="23028" spans="54:54" x14ac:dyDescent="0.3">
      <c r="BB23028" t="s">
        <v>85309</v>
      </c>
    </row>
    <row r="23029" spans="54:54" x14ac:dyDescent="0.3">
      <c r="BB23029" t="s">
        <v>85310</v>
      </c>
    </row>
    <row r="23030" spans="54:54" x14ac:dyDescent="0.3">
      <c r="BB23030" t="s">
        <v>85311</v>
      </c>
    </row>
    <row r="23031" spans="54:54" x14ac:dyDescent="0.3">
      <c r="BB23031" t="s">
        <v>85312</v>
      </c>
    </row>
    <row r="23032" spans="54:54" x14ac:dyDescent="0.3">
      <c r="BB23032" t="s">
        <v>85313</v>
      </c>
    </row>
    <row r="23033" spans="54:54" x14ac:dyDescent="0.3">
      <c r="BB23033" t="s">
        <v>85314</v>
      </c>
    </row>
    <row r="23034" spans="54:54" x14ac:dyDescent="0.3">
      <c r="BB23034" t="s">
        <v>85315</v>
      </c>
    </row>
    <row r="23035" spans="54:54" x14ac:dyDescent="0.3">
      <c r="BB23035" t="s">
        <v>85316</v>
      </c>
    </row>
    <row r="23036" spans="54:54" x14ac:dyDescent="0.3">
      <c r="BB23036" t="s">
        <v>85317</v>
      </c>
    </row>
    <row r="23037" spans="54:54" x14ac:dyDescent="0.3">
      <c r="BB23037" t="s">
        <v>85318</v>
      </c>
    </row>
    <row r="23038" spans="54:54" x14ac:dyDescent="0.3">
      <c r="BB23038" t="s">
        <v>85319</v>
      </c>
    </row>
    <row r="23039" spans="54:54" x14ac:dyDescent="0.3">
      <c r="BB23039" t="s">
        <v>85320</v>
      </c>
    </row>
    <row r="23040" spans="54:54" x14ac:dyDescent="0.3">
      <c r="BB23040" t="s">
        <v>85321</v>
      </c>
    </row>
    <row r="23041" spans="54:54" x14ac:dyDescent="0.3">
      <c r="BB23041" t="s">
        <v>85322</v>
      </c>
    </row>
    <row r="23042" spans="54:54" x14ac:dyDescent="0.3">
      <c r="BB23042" t="s">
        <v>85323</v>
      </c>
    </row>
    <row r="23043" spans="54:54" x14ac:dyDescent="0.3">
      <c r="BB23043" t="s">
        <v>85324</v>
      </c>
    </row>
    <row r="23044" spans="54:54" x14ac:dyDescent="0.3">
      <c r="BB23044" t="s">
        <v>85325</v>
      </c>
    </row>
    <row r="23045" spans="54:54" x14ac:dyDescent="0.3">
      <c r="BB23045" t="s">
        <v>85326</v>
      </c>
    </row>
    <row r="23046" spans="54:54" x14ac:dyDescent="0.3">
      <c r="BB23046" t="s">
        <v>85327</v>
      </c>
    </row>
    <row r="23047" spans="54:54" x14ac:dyDescent="0.3">
      <c r="BB23047" t="s">
        <v>85328</v>
      </c>
    </row>
    <row r="23048" spans="54:54" x14ac:dyDescent="0.3">
      <c r="BB23048" t="s">
        <v>85329</v>
      </c>
    </row>
    <row r="23049" spans="54:54" x14ac:dyDescent="0.3">
      <c r="BB23049" t="s">
        <v>85330</v>
      </c>
    </row>
    <row r="23050" spans="54:54" x14ac:dyDescent="0.3">
      <c r="BB23050" t="s">
        <v>85331</v>
      </c>
    </row>
    <row r="23051" spans="54:54" x14ac:dyDescent="0.3">
      <c r="BB23051" t="s">
        <v>85332</v>
      </c>
    </row>
    <row r="23052" spans="54:54" x14ac:dyDescent="0.3">
      <c r="BB23052" t="s">
        <v>85333</v>
      </c>
    </row>
    <row r="23053" spans="54:54" x14ac:dyDescent="0.3">
      <c r="BB23053" t="s">
        <v>85334</v>
      </c>
    </row>
    <row r="23054" spans="54:54" x14ac:dyDescent="0.3">
      <c r="BB23054" t="s">
        <v>85335</v>
      </c>
    </row>
    <row r="23055" spans="54:54" x14ac:dyDescent="0.3">
      <c r="BB23055" t="s">
        <v>85336</v>
      </c>
    </row>
    <row r="23056" spans="54:54" x14ac:dyDescent="0.3">
      <c r="BB23056" t="s">
        <v>85337</v>
      </c>
    </row>
    <row r="23057" spans="54:54" x14ac:dyDescent="0.3">
      <c r="BB23057" t="s">
        <v>85338</v>
      </c>
    </row>
    <row r="23058" spans="54:54" x14ac:dyDescent="0.3">
      <c r="BB23058" t="s">
        <v>85339</v>
      </c>
    </row>
    <row r="23059" spans="54:54" x14ac:dyDescent="0.3">
      <c r="BB23059" t="s">
        <v>85340</v>
      </c>
    </row>
    <row r="23060" spans="54:54" x14ac:dyDescent="0.3">
      <c r="BB23060" t="s">
        <v>85341</v>
      </c>
    </row>
    <row r="23061" spans="54:54" x14ac:dyDescent="0.3">
      <c r="BB23061" t="s">
        <v>85342</v>
      </c>
    </row>
    <row r="23062" spans="54:54" x14ac:dyDescent="0.3">
      <c r="BB23062" t="s">
        <v>85343</v>
      </c>
    </row>
    <row r="23063" spans="54:54" x14ac:dyDescent="0.3">
      <c r="BB23063" t="s">
        <v>85344</v>
      </c>
    </row>
    <row r="23064" spans="54:54" x14ac:dyDescent="0.3">
      <c r="BB23064" t="s">
        <v>85345</v>
      </c>
    </row>
    <row r="23065" spans="54:54" x14ac:dyDescent="0.3">
      <c r="BB23065" t="s">
        <v>85346</v>
      </c>
    </row>
    <row r="23066" spans="54:54" x14ac:dyDescent="0.3">
      <c r="BB23066" t="s">
        <v>85347</v>
      </c>
    </row>
    <row r="23067" spans="54:54" x14ac:dyDescent="0.3">
      <c r="BB23067" t="s">
        <v>85348</v>
      </c>
    </row>
    <row r="23068" spans="54:54" x14ac:dyDescent="0.3">
      <c r="BB23068" t="s">
        <v>85349</v>
      </c>
    </row>
    <row r="23069" spans="54:54" x14ac:dyDescent="0.3">
      <c r="BB23069" t="s">
        <v>85350</v>
      </c>
    </row>
    <row r="23070" spans="54:54" x14ac:dyDescent="0.3">
      <c r="BB23070" t="s">
        <v>85351</v>
      </c>
    </row>
    <row r="23071" spans="54:54" x14ac:dyDescent="0.3">
      <c r="BB23071" t="s">
        <v>85352</v>
      </c>
    </row>
    <row r="23072" spans="54:54" x14ac:dyDescent="0.3">
      <c r="BB23072" t="s">
        <v>85353</v>
      </c>
    </row>
    <row r="23073" spans="54:54" x14ac:dyDescent="0.3">
      <c r="BB23073" t="s">
        <v>85354</v>
      </c>
    </row>
    <row r="23074" spans="54:54" x14ac:dyDescent="0.3">
      <c r="BB23074" t="s">
        <v>85355</v>
      </c>
    </row>
    <row r="23075" spans="54:54" x14ac:dyDescent="0.3">
      <c r="BB23075" t="s">
        <v>85356</v>
      </c>
    </row>
    <row r="23076" spans="54:54" x14ac:dyDescent="0.3">
      <c r="BB23076" t="s">
        <v>85357</v>
      </c>
    </row>
    <row r="23077" spans="54:54" x14ac:dyDescent="0.3">
      <c r="BB23077" t="s">
        <v>85358</v>
      </c>
    </row>
    <row r="23078" spans="54:54" x14ac:dyDescent="0.3">
      <c r="BB23078" t="s">
        <v>85359</v>
      </c>
    </row>
    <row r="23079" spans="54:54" x14ac:dyDescent="0.3">
      <c r="BB23079" t="s">
        <v>85360</v>
      </c>
    </row>
    <row r="23080" spans="54:54" x14ac:dyDescent="0.3">
      <c r="BB23080" t="s">
        <v>85361</v>
      </c>
    </row>
    <row r="23081" spans="54:54" x14ac:dyDescent="0.3">
      <c r="BB23081" t="s">
        <v>85362</v>
      </c>
    </row>
    <row r="23082" spans="54:54" x14ac:dyDescent="0.3">
      <c r="BB23082" t="s">
        <v>85363</v>
      </c>
    </row>
    <row r="23083" spans="54:54" x14ac:dyDescent="0.3">
      <c r="BB23083" t="s">
        <v>85364</v>
      </c>
    </row>
    <row r="23084" spans="54:54" x14ac:dyDescent="0.3">
      <c r="BB23084" t="s">
        <v>85365</v>
      </c>
    </row>
    <row r="23085" spans="54:54" x14ac:dyDescent="0.3">
      <c r="BB23085" t="s">
        <v>85366</v>
      </c>
    </row>
    <row r="23086" spans="54:54" x14ac:dyDescent="0.3">
      <c r="BB23086" t="s">
        <v>85367</v>
      </c>
    </row>
    <row r="23087" spans="54:54" x14ac:dyDescent="0.3">
      <c r="BB23087" t="s">
        <v>85368</v>
      </c>
    </row>
    <row r="23088" spans="54:54" x14ac:dyDescent="0.3">
      <c r="BB23088" t="s">
        <v>85369</v>
      </c>
    </row>
    <row r="23089" spans="54:54" x14ac:dyDescent="0.3">
      <c r="BB23089" t="s">
        <v>85370</v>
      </c>
    </row>
    <row r="23090" spans="54:54" x14ac:dyDescent="0.3">
      <c r="BB23090" t="s">
        <v>85371</v>
      </c>
    </row>
    <row r="23091" spans="54:54" x14ac:dyDescent="0.3">
      <c r="BB23091" t="s">
        <v>85372</v>
      </c>
    </row>
    <row r="23092" spans="54:54" x14ac:dyDescent="0.3">
      <c r="BB23092" t="s">
        <v>85373</v>
      </c>
    </row>
    <row r="23093" spans="54:54" x14ac:dyDescent="0.3">
      <c r="BB23093" t="s">
        <v>85374</v>
      </c>
    </row>
    <row r="23094" spans="54:54" x14ac:dyDescent="0.3">
      <c r="BB23094" t="s">
        <v>85375</v>
      </c>
    </row>
    <row r="23095" spans="54:54" x14ac:dyDescent="0.3">
      <c r="BB23095" t="s">
        <v>85376</v>
      </c>
    </row>
    <row r="23096" spans="54:54" x14ac:dyDescent="0.3">
      <c r="BB23096" t="s">
        <v>85377</v>
      </c>
    </row>
    <row r="23097" spans="54:54" x14ac:dyDescent="0.3">
      <c r="BB23097" t="s">
        <v>85378</v>
      </c>
    </row>
    <row r="23098" spans="54:54" x14ac:dyDescent="0.3">
      <c r="BB23098" t="s">
        <v>85379</v>
      </c>
    </row>
    <row r="23099" spans="54:54" x14ac:dyDescent="0.3">
      <c r="BB23099" t="s">
        <v>85380</v>
      </c>
    </row>
    <row r="23100" spans="54:54" x14ac:dyDescent="0.3">
      <c r="BB23100" t="s">
        <v>85381</v>
      </c>
    </row>
    <row r="23101" spans="54:54" x14ac:dyDescent="0.3">
      <c r="BB23101" t="s">
        <v>85382</v>
      </c>
    </row>
    <row r="23102" spans="54:54" x14ac:dyDescent="0.3">
      <c r="BB23102" t="s">
        <v>85383</v>
      </c>
    </row>
    <row r="23103" spans="54:54" x14ac:dyDescent="0.3">
      <c r="BB23103" t="s">
        <v>85384</v>
      </c>
    </row>
    <row r="23104" spans="54:54" x14ac:dyDescent="0.3">
      <c r="BB23104" t="s">
        <v>85385</v>
      </c>
    </row>
    <row r="23105" spans="54:54" x14ac:dyDescent="0.3">
      <c r="BB23105" t="s">
        <v>85386</v>
      </c>
    </row>
    <row r="23106" spans="54:54" x14ac:dyDescent="0.3">
      <c r="BB23106" t="s">
        <v>85387</v>
      </c>
    </row>
    <row r="23107" spans="54:54" x14ac:dyDescent="0.3">
      <c r="BB23107" t="s">
        <v>85388</v>
      </c>
    </row>
    <row r="23108" spans="54:54" x14ac:dyDescent="0.3">
      <c r="BB23108" t="s">
        <v>85389</v>
      </c>
    </row>
    <row r="23109" spans="54:54" x14ac:dyDescent="0.3">
      <c r="BB23109" t="s">
        <v>85390</v>
      </c>
    </row>
    <row r="23110" spans="54:54" x14ac:dyDescent="0.3">
      <c r="BB23110" t="s">
        <v>85391</v>
      </c>
    </row>
    <row r="23111" spans="54:54" x14ac:dyDescent="0.3">
      <c r="BB23111" t="s">
        <v>85392</v>
      </c>
    </row>
    <row r="23112" spans="54:54" x14ac:dyDescent="0.3">
      <c r="BB23112" t="s">
        <v>85393</v>
      </c>
    </row>
    <row r="23113" spans="54:54" x14ac:dyDescent="0.3">
      <c r="BB23113" t="s">
        <v>85394</v>
      </c>
    </row>
    <row r="23114" spans="54:54" x14ac:dyDescent="0.3">
      <c r="BB23114" t="s">
        <v>85395</v>
      </c>
    </row>
    <row r="23115" spans="54:54" x14ac:dyDescent="0.3">
      <c r="BB23115" t="s">
        <v>85396</v>
      </c>
    </row>
    <row r="23116" spans="54:54" x14ac:dyDescent="0.3">
      <c r="BB23116" t="s">
        <v>85397</v>
      </c>
    </row>
    <row r="23117" spans="54:54" x14ac:dyDescent="0.3">
      <c r="BB23117" t="s">
        <v>85398</v>
      </c>
    </row>
    <row r="23118" spans="54:54" x14ac:dyDescent="0.3">
      <c r="BB23118" t="s">
        <v>85399</v>
      </c>
    </row>
    <row r="23119" spans="54:54" x14ac:dyDescent="0.3">
      <c r="BB23119" t="s">
        <v>85400</v>
      </c>
    </row>
    <row r="23120" spans="54:54" x14ac:dyDescent="0.3">
      <c r="BB23120" t="s">
        <v>85401</v>
      </c>
    </row>
    <row r="23121" spans="54:54" x14ac:dyDescent="0.3">
      <c r="BB23121" t="s">
        <v>85402</v>
      </c>
    </row>
    <row r="23122" spans="54:54" x14ac:dyDescent="0.3">
      <c r="BB23122" t="s">
        <v>85403</v>
      </c>
    </row>
    <row r="23123" spans="54:54" x14ac:dyDescent="0.3">
      <c r="BB23123" t="s">
        <v>85404</v>
      </c>
    </row>
    <row r="23124" spans="54:54" x14ac:dyDescent="0.3">
      <c r="BB23124" t="s">
        <v>57944</v>
      </c>
    </row>
    <row r="23125" spans="54:54" x14ac:dyDescent="0.3">
      <c r="BB23125" t="s">
        <v>85405</v>
      </c>
    </row>
    <row r="23126" spans="54:54" x14ac:dyDescent="0.3">
      <c r="BB23126" t="s">
        <v>85406</v>
      </c>
    </row>
    <row r="23127" spans="54:54" x14ac:dyDescent="0.3">
      <c r="BB23127" t="s">
        <v>85407</v>
      </c>
    </row>
    <row r="23128" spans="54:54" x14ac:dyDescent="0.3">
      <c r="BB23128" t="s">
        <v>85408</v>
      </c>
    </row>
    <row r="23129" spans="54:54" x14ac:dyDescent="0.3">
      <c r="BB23129" t="s">
        <v>85409</v>
      </c>
    </row>
    <row r="23130" spans="54:54" x14ac:dyDescent="0.3">
      <c r="BB23130" t="s">
        <v>85410</v>
      </c>
    </row>
    <row r="23131" spans="54:54" x14ac:dyDescent="0.3">
      <c r="BB23131" t="s">
        <v>85411</v>
      </c>
    </row>
    <row r="23132" spans="54:54" x14ac:dyDescent="0.3">
      <c r="BB23132" t="s">
        <v>85412</v>
      </c>
    </row>
    <row r="23133" spans="54:54" x14ac:dyDescent="0.3">
      <c r="BB23133" t="s">
        <v>85413</v>
      </c>
    </row>
    <row r="23134" spans="54:54" x14ac:dyDescent="0.3">
      <c r="BB23134" t="s">
        <v>85414</v>
      </c>
    </row>
    <row r="23135" spans="54:54" x14ac:dyDescent="0.3">
      <c r="BB23135" t="s">
        <v>85415</v>
      </c>
    </row>
    <row r="23136" spans="54:54" x14ac:dyDescent="0.3">
      <c r="BB23136" t="s">
        <v>85416</v>
      </c>
    </row>
    <row r="23137" spans="54:54" x14ac:dyDescent="0.3">
      <c r="BB23137" t="s">
        <v>85417</v>
      </c>
    </row>
    <row r="23138" spans="54:54" x14ac:dyDescent="0.3">
      <c r="BB23138" t="s">
        <v>85418</v>
      </c>
    </row>
    <row r="23139" spans="54:54" x14ac:dyDescent="0.3">
      <c r="BB23139" t="s">
        <v>85419</v>
      </c>
    </row>
    <row r="23140" spans="54:54" x14ac:dyDescent="0.3">
      <c r="BB23140" t="s">
        <v>85420</v>
      </c>
    </row>
    <row r="23141" spans="54:54" x14ac:dyDescent="0.3">
      <c r="BB23141" t="s">
        <v>85421</v>
      </c>
    </row>
    <row r="23142" spans="54:54" x14ac:dyDescent="0.3">
      <c r="BB23142" t="s">
        <v>85422</v>
      </c>
    </row>
    <row r="23143" spans="54:54" x14ac:dyDescent="0.3">
      <c r="BB23143" t="s">
        <v>85423</v>
      </c>
    </row>
    <row r="23144" spans="54:54" x14ac:dyDescent="0.3">
      <c r="BB23144" t="s">
        <v>85424</v>
      </c>
    </row>
    <row r="23145" spans="54:54" x14ac:dyDescent="0.3">
      <c r="BB23145" t="s">
        <v>85425</v>
      </c>
    </row>
    <row r="23146" spans="54:54" x14ac:dyDescent="0.3">
      <c r="BB23146" t="s">
        <v>85426</v>
      </c>
    </row>
    <row r="23147" spans="54:54" x14ac:dyDescent="0.3">
      <c r="BB23147" t="s">
        <v>85427</v>
      </c>
    </row>
    <row r="23148" spans="54:54" x14ac:dyDescent="0.3">
      <c r="BB23148" t="s">
        <v>85428</v>
      </c>
    </row>
    <row r="23149" spans="54:54" x14ac:dyDescent="0.3">
      <c r="BB23149" t="s">
        <v>85429</v>
      </c>
    </row>
    <row r="23150" spans="54:54" x14ac:dyDescent="0.3">
      <c r="BB23150" t="s">
        <v>85430</v>
      </c>
    </row>
    <row r="23151" spans="54:54" x14ac:dyDescent="0.3">
      <c r="BB23151" t="s">
        <v>85431</v>
      </c>
    </row>
    <row r="23152" spans="54:54" x14ac:dyDescent="0.3">
      <c r="BB23152" t="s">
        <v>85432</v>
      </c>
    </row>
    <row r="23153" spans="54:54" x14ac:dyDescent="0.3">
      <c r="BB23153" t="s">
        <v>85433</v>
      </c>
    </row>
    <row r="23154" spans="54:54" x14ac:dyDescent="0.3">
      <c r="BB23154" t="s">
        <v>85434</v>
      </c>
    </row>
    <row r="23155" spans="54:54" x14ac:dyDescent="0.3">
      <c r="BB23155" t="s">
        <v>85435</v>
      </c>
    </row>
    <row r="23156" spans="54:54" x14ac:dyDescent="0.3">
      <c r="BB23156" t="s">
        <v>85436</v>
      </c>
    </row>
    <row r="23157" spans="54:54" x14ac:dyDescent="0.3">
      <c r="BB23157" t="s">
        <v>85437</v>
      </c>
    </row>
    <row r="23158" spans="54:54" x14ac:dyDescent="0.3">
      <c r="BB23158" t="s">
        <v>85438</v>
      </c>
    </row>
    <row r="23159" spans="54:54" x14ac:dyDescent="0.3">
      <c r="BB23159" t="s">
        <v>85439</v>
      </c>
    </row>
    <row r="23160" spans="54:54" x14ac:dyDescent="0.3">
      <c r="BB23160" t="s">
        <v>85440</v>
      </c>
    </row>
    <row r="23161" spans="54:54" x14ac:dyDescent="0.3">
      <c r="BB23161" t="s">
        <v>85441</v>
      </c>
    </row>
    <row r="23162" spans="54:54" x14ac:dyDescent="0.3">
      <c r="BB23162" t="s">
        <v>85442</v>
      </c>
    </row>
    <row r="23163" spans="54:54" x14ac:dyDescent="0.3">
      <c r="BB23163" t="s">
        <v>85443</v>
      </c>
    </row>
    <row r="23164" spans="54:54" x14ac:dyDescent="0.3">
      <c r="BB23164" t="s">
        <v>85444</v>
      </c>
    </row>
    <row r="23165" spans="54:54" x14ac:dyDescent="0.3">
      <c r="BB23165" t="s">
        <v>85445</v>
      </c>
    </row>
    <row r="23166" spans="54:54" x14ac:dyDescent="0.3">
      <c r="BB23166" t="s">
        <v>85446</v>
      </c>
    </row>
    <row r="23167" spans="54:54" x14ac:dyDescent="0.3">
      <c r="BB23167" t="s">
        <v>85447</v>
      </c>
    </row>
    <row r="23168" spans="54:54" x14ac:dyDescent="0.3">
      <c r="BB23168" t="s">
        <v>85448</v>
      </c>
    </row>
    <row r="23169" spans="54:54" x14ac:dyDescent="0.3">
      <c r="BB23169" t="s">
        <v>85449</v>
      </c>
    </row>
    <row r="23170" spans="54:54" x14ac:dyDescent="0.3">
      <c r="BB23170" t="s">
        <v>85450</v>
      </c>
    </row>
    <row r="23171" spans="54:54" x14ac:dyDescent="0.3">
      <c r="BB23171" t="s">
        <v>85451</v>
      </c>
    </row>
    <row r="23172" spans="54:54" x14ac:dyDescent="0.3">
      <c r="BB23172" t="s">
        <v>85452</v>
      </c>
    </row>
    <row r="23173" spans="54:54" x14ac:dyDescent="0.3">
      <c r="BB23173" t="s">
        <v>85453</v>
      </c>
    </row>
    <row r="23174" spans="54:54" x14ac:dyDescent="0.3">
      <c r="BB23174" t="s">
        <v>85454</v>
      </c>
    </row>
    <row r="23175" spans="54:54" x14ac:dyDescent="0.3">
      <c r="BB23175" t="s">
        <v>2326</v>
      </c>
    </row>
    <row r="23176" spans="54:54" x14ac:dyDescent="0.3">
      <c r="BB23176" t="s">
        <v>85455</v>
      </c>
    </row>
    <row r="23177" spans="54:54" x14ac:dyDescent="0.3">
      <c r="BB23177" t="s">
        <v>85456</v>
      </c>
    </row>
    <row r="23178" spans="54:54" x14ac:dyDescent="0.3">
      <c r="BB23178" t="s">
        <v>85457</v>
      </c>
    </row>
    <row r="23179" spans="54:54" x14ac:dyDescent="0.3">
      <c r="BB23179" t="s">
        <v>85458</v>
      </c>
    </row>
    <row r="23180" spans="54:54" x14ac:dyDescent="0.3">
      <c r="BB23180" t="s">
        <v>85459</v>
      </c>
    </row>
    <row r="23181" spans="54:54" x14ac:dyDescent="0.3">
      <c r="BB23181" t="s">
        <v>85460</v>
      </c>
    </row>
    <row r="23182" spans="54:54" x14ac:dyDescent="0.3">
      <c r="BB23182" t="s">
        <v>85461</v>
      </c>
    </row>
    <row r="23183" spans="54:54" x14ac:dyDescent="0.3">
      <c r="BB23183" t="s">
        <v>85462</v>
      </c>
    </row>
    <row r="23184" spans="54:54" x14ac:dyDescent="0.3">
      <c r="BB23184" t="s">
        <v>85463</v>
      </c>
    </row>
    <row r="23185" spans="54:54" x14ac:dyDescent="0.3">
      <c r="BB23185" t="s">
        <v>85464</v>
      </c>
    </row>
    <row r="23186" spans="54:54" x14ac:dyDescent="0.3">
      <c r="BB23186" t="s">
        <v>85465</v>
      </c>
    </row>
    <row r="23187" spans="54:54" x14ac:dyDescent="0.3">
      <c r="BB23187" t="s">
        <v>85466</v>
      </c>
    </row>
    <row r="23188" spans="54:54" x14ac:dyDescent="0.3">
      <c r="BB23188" t="s">
        <v>85467</v>
      </c>
    </row>
    <row r="23189" spans="54:54" x14ac:dyDescent="0.3">
      <c r="BB23189" t="s">
        <v>85468</v>
      </c>
    </row>
    <row r="23190" spans="54:54" x14ac:dyDescent="0.3">
      <c r="BB23190" t="s">
        <v>27650</v>
      </c>
    </row>
    <row r="23191" spans="54:54" x14ac:dyDescent="0.3">
      <c r="BB23191" t="s">
        <v>85469</v>
      </c>
    </row>
    <row r="23192" spans="54:54" x14ac:dyDescent="0.3">
      <c r="BB23192" t="s">
        <v>85470</v>
      </c>
    </row>
    <row r="23193" spans="54:54" x14ac:dyDescent="0.3">
      <c r="BB23193" t="s">
        <v>85471</v>
      </c>
    </row>
    <row r="23194" spans="54:54" x14ac:dyDescent="0.3">
      <c r="BB23194" t="s">
        <v>85472</v>
      </c>
    </row>
    <row r="23195" spans="54:54" x14ac:dyDescent="0.3">
      <c r="BB23195" t="s">
        <v>85473</v>
      </c>
    </row>
    <row r="23196" spans="54:54" x14ac:dyDescent="0.3">
      <c r="BB23196" t="s">
        <v>85474</v>
      </c>
    </row>
    <row r="23197" spans="54:54" x14ac:dyDescent="0.3">
      <c r="BB23197" t="s">
        <v>85475</v>
      </c>
    </row>
    <row r="23198" spans="54:54" x14ac:dyDescent="0.3">
      <c r="BB23198" t="s">
        <v>85476</v>
      </c>
    </row>
    <row r="23199" spans="54:54" x14ac:dyDescent="0.3">
      <c r="BB23199" t="s">
        <v>85477</v>
      </c>
    </row>
    <row r="23200" spans="54:54" x14ac:dyDescent="0.3">
      <c r="BB23200" t="s">
        <v>85478</v>
      </c>
    </row>
    <row r="23201" spans="54:54" x14ac:dyDescent="0.3">
      <c r="BB23201" t="s">
        <v>85479</v>
      </c>
    </row>
    <row r="23202" spans="54:54" x14ac:dyDescent="0.3">
      <c r="BB23202" t="s">
        <v>85480</v>
      </c>
    </row>
    <row r="23203" spans="54:54" x14ac:dyDescent="0.3">
      <c r="BB23203" t="s">
        <v>85481</v>
      </c>
    </row>
    <row r="23204" spans="54:54" x14ac:dyDescent="0.3">
      <c r="BB23204" t="s">
        <v>85482</v>
      </c>
    </row>
    <row r="23205" spans="54:54" x14ac:dyDescent="0.3">
      <c r="BB23205" t="s">
        <v>85483</v>
      </c>
    </row>
    <row r="23206" spans="54:54" x14ac:dyDescent="0.3">
      <c r="BB23206" t="s">
        <v>85484</v>
      </c>
    </row>
    <row r="23207" spans="54:54" x14ac:dyDescent="0.3">
      <c r="BB23207" t="s">
        <v>85485</v>
      </c>
    </row>
    <row r="23208" spans="54:54" x14ac:dyDescent="0.3">
      <c r="BB23208" t="s">
        <v>85486</v>
      </c>
    </row>
    <row r="23209" spans="54:54" x14ac:dyDescent="0.3">
      <c r="BB23209" t="s">
        <v>26313</v>
      </c>
    </row>
    <row r="23210" spans="54:54" x14ac:dyDescent="0.3">
      <c r="BB23210" t="s">
        <v>2331</v>
      </c>
    </row>
    <row r="23211" spans="54:54" x14ac:dyDescent="0.3">
      <c r="BB23211" t="s">
        <v>85487</v>
      </c>
    </row>
    <row r="23212" spans="54:54" x14ac:dyDescent="0.3">
      <c r="BB23212" t="s">
        <v>85488</v>
      </c>
    </row>
    <row r="23213" spans="54:54" x14ac:dyDescent="0.3">
      <c r="BB23213" t="s">
        <v>85489</v>
      </c>
    </row>
    <row r="23214" spans="54:54" x14ac:dyDescent="0.3">
      <c r="BB23214" t="s">
        <v>85490</v>
      </c>
    </row>
    <row r="23215" spans="54:54" x14ac:dyDescent="0.3">
      <c r="BB23215" t="s">
        <v>85491</v>
      </c>
    </row>
    <row r="23216" spans="54:54" x14ac:dyDescent="0.3">
      <c r="BB23216" t="s">
        <v>85492</v>
      </c>
    </row>
    <row r="23217" spans="54:54" x14ac:dyDescent="0.3">
      <c r="BB23217" t="s">
        <v>85493</v>
      </c>
    </row>
    <row r="23218" spans="54:54" x14ac:dyDescent="0.3">
      <c r="BB23218" t="s">
        <v>85494</v>
      </c>
    </row>
    <row r="23219" spans="54:54" x14ac:dyDescent="0.3">
      <c r="BB23219" t="s">
        <v>85495</v>
      </c>
    </row>
    <row r="23220" spans="54:54" x14ac:dyDescent="0.3">
      <c r="BB23220" t="s">
        <v>85496</v>
      </c>
    </row>
    <row r="23221" spans="54:54" x14ac:dyDescent="0.3">
      <c r="BB23221" t="s">
        <v>85497</v>
      </c>
    </row>
    <row r="23222" spans="54:54" x14ac:dyDescent="0.3">
      <c r="BB23222" t="s">
        <v>85498</v>
      </c>
    </row>
    <row r="23223" spans="54:54" x14ac:dyDescent="0.3">
      <c r="BB23223" t="s">
        <v>85499</v>
      </c>
    </row>
    <row r="23224" spans="54:54" x14ac:dyDescent="0.3">
      <c r="BB23224" t="s">
        <v>85500</v>
      </c>
    </row>
    <row r="23225" spans="54:54" x14ac:dyDescent="0.3">
      <c r="BB23225" t="s">
        <v>85501</v>
      </c>
    </row>
    <row r="23226" spans="54:54" x14ac:dyDescent="0.3">
      <c r="BB23226" t="s">
        <v>85502</v>
      </c>
    </row>
    <row r="23227" spans="54:54" x14ac:dyDescent="0.3">
      <c r="BB23227" t="s">
        <v>85503</v>
      </c>
    </row>
    <row r="23228" spans="54:54" x14ac:dyDescent="0.3">
      <c r="BB23228" t="s">
        <v>85504</v>
      </c>
    </row>
    <row r="23229" spans="54:54" x14ac:dyDescent="0.3">
      <c r="BB23229" t="s">
        <v>85505</v>
      </c>
    </row>
    <row r="23230" spans="54:54" x14ac:dyDescent="0.3">
      <c r="BB23230" t="s">
        <v>85506</v>
      </c>
    </row>
    <row r="23231" spans="54:54" x14ac:dyDescent="0.3">
      <c r="BB23231" t="s">
        <v>85507</v>
      </c>
    </row>
    <row r="23232" spans="54:54" x14ac:dyDescent="0.3">
      <c r="BB23232" t="s">
        <v>85508</v>
      </c>
    </row>
    <row r="23233" spans="54:54" x14ac:dyDescent="0.3">
      <c r="BB23233" t="s">
        <v>85509</v>
      </c>
    </row>
    <row r="23234" spans="54:54" x14ac:dyDescent="0.3">
      <c r="BB23234" t="s">
        <v>85510</v>
      </c>
    </row>
    <row r="23235" spans="54:54" x14ac:dyDescent="0.3">
      <c r="BB23235" t="s">
        <v>85511</v>
      </c>
    </row>
    <row r="23236" spans="54:54" x14ac:dyDescent="0.3">
      <c r="BB23236" t="s">
        <v>85512</v>
      </c>
    </row>
    <row r="23237" spans="54:54" x14ac:dyDescent="0.3">
      <c r="BB23237" t="s">
        <v>85513</v>
      </c>
    </row>
    <row r="23238" spans="54:54" x14ac:dyDescent="0.3">
      <c r="BB23238" t="s">
        <v>85514</v>
      </c>
    </row>
    <row r="23239" spans="54:54" x14ac:dyDescent="0.3">
      <c r="BB23239" t="s">
        <v>85515</v>
      </c>
    </row>
    <row r="23240" spans="54:54" x14ac:dyDescent="0.3">
      <c r="BB23240" t="s">
        <v>85516</v>
      </c>
    </row>
    <row r="23241" spans="54:54" x14ac:dyDescent="0.3">
      <c r="BB23241" t="s">
        <v>85517</v>
      </c>
    </row>
    <row r="23242" spans="54:54" x14ac:dyDescent="0.3">
      <c r="BB23242" t="s">
        <v>85518</v>
      </c>
    </row>
    <row r="23243" spans="54:54" x14ac:dyDescent="0.3">
      <c r="BB23243" t="s">
        <v>85519</v>
      </c>
    </row>
    <row r="23244" spans="54:54" x14ac:dyDescent="0.3">
      <c r="BB23244" t="s">
        <v>85520</v>
      </c>
    </row>
    <row r="23245" spans="54:54" x14ac:dyDescent="0.3">
      <c r="BB23245" t="s">
        <v>85521</v>
      </c>
    </row>
    <row r="23246" spans="54:54" x14ac:dyDescent="0.3">
      <c r="BB23246" t="s">
        <v>85522</v>
      </c>
    </row>
    <row r="23247" spans="54:54" x14ac:dyDescent="0.3">
      <c r="BB23247" t="s">
        <v>85523</v>
      </c>
    </row>
    <row r="23248" spans="54:54" x14ac:dyDescent="0.3">
      <c r="BB23248" t="s">
        <v>85524</v>
      </c>
    </row>
    <row r="23249" spans="54:54" x14ac:dyDescent="0.3">
      <c r="BB23249" t="s">
        <v>85525</v>
      </c>
    </row>
    <row r="23250" spans="54:54" x14ac:dyDescent="0.3">
      <c r="BB23250" t="s">
        <v>85526</v>
      </c>
    </row>
    <row r="23251" spans="54:54" x14ac:dyDescent="0.3">
      <c r="BB23251" t="s">
        <v>85527</v>
      </c>
    </row>
    <row r="23252" spans="54:54" x14ac:dyDescent="0.3">
      <c r="BB23252" t="s">
        <v>85528</v>
      </c>
    </row>
    <row r="23253" spans="54:54" x14ac:dyDescent="0.3">
      <c r="BB23253" t="s">
        <v>85529</v>
      </c>
    </row>
    <row r="23254" spans="54:54" x14ac:dyDescent="0.3">
      <c r="BB23254" t="s">
        <v>85530</v>
      </c>
    </row>
    <row r="23255" spans="54:54" x14ac:dyDescent="0.3">
      <c r="BB23255" t="s">
        <v>85531</v>
      </c>
    </row>
    <row r="23256" spans="54:54" x14ac:dyDescent="0.3">
      <c r="BB23256" t="s">
        <v>85532</v>
      </c>
    </row>
    <row r="23257" spans="54:54" x14ac:dyDescent="0.3">
      <c r="BB23257" t="s">
        <v>85533</v>
      </c>
    </row>
    <row r="23258" spans="54:54" x14ac:dyDescent="0.3">
      <c r="BB23258" t="s">
        <v>85534</v>
      </c>
    </row>
    <row r="23259" spans="54:54" x14ac:dyDescent="0.3">
      <c r="BB23259" t="s">
        <v>85535</v>
      </c>
    </row>
    <row r="23260" spans="54:54" x14ac:dyDescent="0.3">
      <c r="BB23260" t="s">
        <v>85536</v>
      </c>
    </row>
    <row r="23261" spans="54:54" x14ac:dyDescent="0.3">
      <c r="BB23261" t="s">
        <v>85537</v>
      </c>
    </row>
    <row r="23262" spans="54:54" x14ac:dyDescent="0.3">
      <c r="BB23262" t="s">
        <v>85538</v>
      </c>
    </row>
    <row r="23263" spans="54:54" x14ac:dyDescent="0.3">
      <c r="BB23263" t="s">
        <v>85539</v>
      </c>
    </row>
    <row r="23264" spans="54:54" x14ac:dyDescent="0.3">
      <c r="BB23264" t="s">
        <v>85540</v>
      </c>
    </row>
    <row r="23265" spans="54:54" x14ac:dyDescent="0.3">
      <c r="BB23265" t="s">
        <v>85541</v>
      </c>
    </row>
    <row r="23266" spans="54:54" x14ac:dyDescent="0.3">
      <c r="BB23266" t="s">
        <v>85542</v>
      </c>
    </row>
    <row r="23267" spans="54:54" x14ac:dyDescent="0.3">
      <c r="BB23267" t="s">
        <v>85543</v>
      </c>
    </row>
    <row r="23268" spans="54:54" x14ac:dyDescent="0.3">
      <c r="BB23268" t="s">
        <v>85544</v>
      </c>
    </row>
    <row r="23269" spans="54:54" x14ac:dyDescent="0.3">
      <c r="BB23269" t="s">
        <v>85545</v>
      </c>
    </row>
    <row r="23270" spans="54:54" x14ac:dyDescent="0.3">
      <c r="BB23270" t="s">
        <v>85546</v>
      </c>
    </row>
    <row r="23271" spans="54:54" x14ac:dyDescent="0.3">
      <c r="BB23271" t="s">
        <v>85547</v>
      </c>
    </row>
    <row r="23272" spans="54:54" x14ac:dyDescent="0.3">
      <c r="BB23272" t="s">
        <v>85548</v>
      </c>
    </row>
    <row r="23273" spans="54:54" x14ac:dyDescent="0.3">
      <c r="BB23273" t="s">
        <v>85549</v>
      </c>
    </row>
    <row r="23274" spans="54:54" x14ac:dyDescent="0.3">
      <c r="BB23274" t="s">
        <v>85550</v>
      </c>
    </row>
    <row r="23275" spans="54:54" x14ac:dyDescent="0.3">
      <c r="BB23275" t="s">
        <v>85551</v>
      </c>
    </row>
    <row r="23276" spans="54:54" x14ac:dyDescent="0.3">
      <c r="BB23276" t="s">
        <v>85552</v>
      </c>
    </row>
    <row r="23277" spans="54:54" x14ac:dyDescent="0.3">
      <c r="BB23277" t="s">
        <v>85553</v>
      </c>
    </row>
    <row r="23278" spans="54:54" x14ac:dyDescent="0.3">
      <c r="BB23278" t="s">
        <v>85554</v>
      </c>
    </row>
    <row r="23279" spans="54:54" x14ac:dyDescent="0.3">
      <c r="BB23279" t="s">
        <v>85555</v>
      </c>
    </row>
    <row r="23280" spans="54:54" x14ac:dyDescent="0.3">
      <c r="BB23280" t="s">
        <v>85556</v>
      </c>
    </row>
    <row r="23281" spans="54:54" x14ac:dyDescent="0.3">
      <c r="BB23281" t="s">
        <v>85557</v>
      </c>
    </row>
    <row r="23282" spans="54:54" x14ac:dyDescent="0.3">
      <c r="BB23282" t="s">
        <v>85558</v>
      </c>
    </row>
    <row r="23283" spans="54:54" x14ac:dyDescent="0.3">
      <c r="BB23283" t="s">
        <v>85559</v>
      </c>
    </row>
    <row r="23284" spans="54:54" x14ac:dyDescent="0.3">
      <c r="BB23284" t="s">
        <v>85560</v>
      </c>
    </row>
    <row r="23285" spans="54:54" x14ac:dyDescent="0.3">
      <c r="BB23285" t="s">
        <v>85561</v>
      </c>
    </row>
    <row r="23286" spans="54:54" x14ac:dyDescent="0.3">
      <c r="BB23286" t="s">
        <v>85562</v>
      </c>
    </row>
    <row r="23287" spans="54:54" x14ac:dyDescent="0.3">
      <c r="BB23287" t="s">
        <v>85563</v>
      </c>
    </row>
    <row r="23288" spans="54:54" x14ac:dyDescent="0.3">
      <c r="BB23288" t="s">
        <v>85564</v>
      </c>
    </row>
    <row r="23289" spans="54:54" x14ac:dyDescent="0.3">
      <c r="BB23289" t="s">
        <v>85565</v>
      </c>
    </row>
    <row r="23290" spans="54:54" x14ac:dyDescent="0.3">
      <c r="BB23290" t="s">
        <v>85566</v>
      </c>
    </row>
    <row r="23291" spans="54:54" x14ac:dyDescent="0.3">
      <c r="BB23291" t="s">
        <v>85567</v>
      </c>
    </row>
    <row r="23292" spans="54:54" x14ac:dyDescent="0.3">
      <c r="BB23292" t="s">
        <v>85568</v>
      </c>
    </row>
    <row r="23293" spans="54:54" x14ac:dyDescent="0.3">
      <c r="BB23293" t="s">
        <v>85569</v>
      </c>
    </row>
    <row r="23294" spans="54:54" x14ac:dyDescent="0.3">
      <c r="BB23294" t="s">
        <v>85570</v>
      </c>
    </row>
    <row r="23295" spans="54:54" x14ac:dyDescent="0.3">
      <c r="BB23295" t="s">
        <v>85571</v>
      </c>
    </row>
    <row r="23296" spans="54:54" x14ac:dyDescent="0.3">
      <c r="BB23296" t="s">
        <v>85572</v>
      </c>
    </row>
    <row r="23297" spans="54:54" x14ac:dyDescent="0.3">
      <c r="BB23297" t="s">
        <v>85573</v>
      </c>
    </row>
    <row r="23298" spans="54:54" x14ac:dyDescent="0.3">
      <c r="BB23298" t="s">
        <v>85574</v>
      </c>
    </row>
    <row r="23299" spans="54:54" x14ac:dyDescent="0.3">
      <c r="BB23299" t="s">
        <v>85575</v>
      </c>
    </row>
    <row r="23300" spans="54:54" x14ac:dyDescent="0.3">
      <c r="BB23300" t="s">
        <v>85576</v>
      </c>
    </row>
    <row r="23301" spans="54:54" x14ac:dyDescent="0.3">
      <c r="BB23301" t="s">
        <v>85577</v>
      </c>
    </row>
    <row r="23302" spans="54:54" x14ac:dyDescent="0.3">
      <c r="BB23302" t="s">
        <v>85578</v>
      </c>
    </row>
    <row r="23303" spans="54:54" x14ac:dyDescent="0.3">
      <c r="BB23303" t="s">
        <v>85579</v>
      </c>
    </row>
    <row r="23304" spans="54:54" x14ac:dyDescent="0.3">
      <c r="BB23304" t="s">
        <v>85580</v>
      </c>
    </row>
    <row r="23305" spans="54:54" x14ac:dyDescent="0.3">
      <c r="BB23305" t="s">
        <v>85581</v>
      </c>
    </row>
    <row r="23306" spans="54:54" x14ac:dyDescent="0.3">
      <c r="BB23306" t="s">
        <v>85582</v>
      </c>
    </row>
    <row r="23307" spans="54:54" x14ac:dyDescent="0.3">
      <c r="BB23307" t="s">
        <v>85583</v>
      </c>
    </row>
    <row r="23308" spans="54:54" x14ac:dyDescent="0.3">
      <c r="BB23308" t="s">
        <v>85584</v>
      </c>
    </row>
    <row r="23309" spans="54:54" x14ac:dyDescent="0.3">
      <c r="BB23309" t="s">
        <v>85585</v>
      </c>
    </row>
    <row r="23310" spans="54:54" x14ac:dyDescent="0.3">
      <c r="BB23310" t="s">
        <v>85586</v>
      </c>
    </row>
    <row r="23311" spans="54:54" x14ac:dyDescent="0.3">
      <c r="BB23311" t="s">
        <v>85587</v>
      </c>
    </row>
    <row r="23312" spans="54:54" x14ac:dyDescent="0.3">
      <c r="BB23312" t="s">
        <v>85588</v>
      </c>
    </row>
    <row r="23313" spans="54:54" x14ac:dyDescent="0.3">
      <c r="BB23313" t="s">
        <v>85589</v>
      </c>
    </row>
    <row r="23314" spans="54:54" x14ac:dyDescent="0.3">
      <c r="BB23314" t="s">
        <v>85590</v>
      </c>
    </row>
    <row r="23315" spans="54:54" x14ac:dyDescent="0.3">
      <c r="BB23315" t="s">
        <v>85591</v>
      </c>
    </row>
    <row r="23316" spans="54:54" x14ac:dyDescent="0.3">
      <c r="BB23316" t="s">
        <v>85592</v>
      </c>
    </row>
    <row r="23317" spans="54:54" x14ac:dyDescent="0.3">
      <c r="BB23317" t="s">
        <v>85593</v>
      </c>
    </row>
    <row r="23318" spans="54:54" x14ac:dyDescent="0.3">
      <c r="BB23318" t="s">
        <v>85594</v>
      </c>
    </row>
    <row r="23319" spans="54:54" x14ac:dyDescent="0.3">
      <c r="BB23319" t="s">
        <v>85595</v>
      </c>
    </row>
    <row r="23320" spans="54:54" x14ac:dyDescent="0.3">
      <c r="BB23320" t="s">
        <v>85596</v>
      </c>
    </row>
    <row r="23321" spans="54:54" x14ac:dyDescent="0.3">
      <c r="BB23321" t="s">
        <v>85597</v>
      </c>
    </row>
    <row r="23322" spans="54:54" x14ac:dyDescent="0.3">
      <c r="BB23322" t="s">
        <v>85598</v>
      </c>
    </row>
    <row r="23323" spans="54:54" x14ac:dyDescent="0.3">
      <c r="BB23323" t="s">
        <v>85599</v>
      </c>
    </row>
    <row r="23324" spans="54:54" x14ac:dyDescent="0.3">
      <c r="BB23324" t="s">
        <v>85600</v>
      </c>
    </row>
    <row r="23325" spans="54:54" x14ac:dyDescent="0.3">
      <c r="BB23325" t="s">
        <v>85601</v>
      </c>
    </row>
    <row r="23326" spans="54:54" x14ac:dyDescent="0.3">
      <c r="BB23326" t="s">
        <v>85602</v>
      </c>
    </row>
    <row r="23327" spans="54:54" x14ac:dyDescent="0.3">
      <c r="BB23327" t="s">
        <v>85603</v>
      </c>
    </row>
    <row r="23328" spans="54:54" x14ac:dyDescent="0.3">
      <c r="BB23328" t="s">
        <v>85604</v>
      </c>
    </row>
    <row r="23329" spans="54:54" x14ac:dyDescent="0.3">
      <c r="BB23329" t="s">
        <v>85605</v>
      </c>
    </row>
    <row r="23330" spans="54:54" x14ac:dyDescent="0.3">
      <c r="BB23330" t="s">
        <v>85606</v>
      </c>
    </row>
    <row r="23331" spans="54:54" x14ac:dyDescent="0.3">
      <c r="BB23331" t="s">
        <v>85607</v>
      </c>
    </row>
    <row r="23332" spans="54:54" x14ac:dyDescent="0.3">
      <c r="BB23332" t="s">
        <v>85608</v>
      </c>
    </row>
    <row r="23333" spans="54:54" x14ac:dyDescent="0.3">
      <c r="BB23333" t="s">
        <v>85609</v>
      </c>
    </row>
    <row r="23334" spans="54:54" x14ac:dyDescent="0.3">
      <c r="BB23334" t="s">
        <v>85610</v>
      </c>
    </row>
    <row r="23335" spans="54:54" x14ac:dyDescent="0.3">
      <c r="BB23335" t="s">
        <v>85611</v>
      </c>
    </row>
    <row r="23336" spans="54:54" x14ac:dyDescent="0.3">
      <c r="BB23336" t="s">
        <v>85612</v>
      </c>
    </row>
    <row r="23337" spans="54:54" x14ac:dyDescent="0.3">
      <c r="BB23337" t="s">
        <v>85613</v>
      </c>
    </row>
    <row r="23338" spans="54:54" x14ac:dyDescent="0.3">
      <c r="BB23338" t="s">
        <v>85614</v>
      </c>
    </row>
    <row r="23339" spans="54:54" x14ac:dyDescent="0.3">
      <c r="BB23339" t="s">
        <v>85615</v>
      </c>
    </row>
    <row r="23340" spans="54:54" x14ac:dyDescent="0.3">
      <c r="BB23340" t="s">
        <v>85616</v>
      </c>
    </row>
    <row r="23341" spans="54:54" x14ac:dyDescent="0.3">
      <c r="BB23341" t="s">
        <v>85617</v>
      </c>
    </row>
    <row r="23342" spans="54:54" x14ac:dyDescent="0.3">
      <c r="BB23342" t="s">
        <v>85618</v>
      </c>
    </row>
    <row r="23343" spans="54:54" x14ac:dyDescent="0.3">
      <c r="BB23343" t="s">
        <v>85619</v>
      </c>
    </row>
    <row r="23344" spans="54:54" x14ac:dyDescent="0.3">
      <c r="BB23344" t="s">
        <v>85620</v>
      </c>
    </row>
    <row r="23345" spans="54:54" x14ac:dyDescent="0.3">
      <c r="BB23345" t="s">
        <v>85621</v>
      </c>
    </row>
    <row r="23346" spans="54:54" x14ac:dyDescent="0.3">
      <c r="BB23346" t="s">
        <v>85622</v>
      </c>
    </row>
    <row r="23347" spans="54:54" x14ac:dyDescent="0.3">
      <c r="BB23347" t="s">
        <v>85623</v>
      </c>
    </row>
    <row r="23348" spans="54:54" x14ac:dyDescent="0.3">
      <c r="BB23348" t="s">
        <v>85624</v>
      </c>
    </row>
    <row r="23349" spans="54:54" x14ac:dyDescent="0.3">
      <c r="BB23349" t="s">
        <v>85625</v>
      </c>
    </row>
    <row r="23350" spans="54:54" x14ac:dyDescent="0.3">
      <c r="BB23350" t="s">
        <v>85626</v>
      </c>
    </row>
    <row r="23351" spans="54:54" x14ac:dyDescent="0.3">
      <c r="BB23351" t="s">
        <v>85627</v>
      </c>
    </row>
    <row r="23352" spans="54:54" x14ac:dyDescent="0.3">
      <c r="BB23352" t="s">
        <v>85628</v>
      </c>
    </row>
    <row r="23353" spans="54:54" x14ac:dyDescent="0.3">
      <c r="BB23353" t="s">
        <v>85629</v>
      </c>
    </row>
    <row r="23354" spans="54:54" x14ac:dyDescent="0.3">
      <c r="BB23354" t="s">
        <v>85630</v>
      </c>
    </row>
    <row r="23355" spans="54:54" x14ac:dyDescent="0.3">
      <c r="BB23355" t="s">
        <v>85631</v>
      </c>
    </row>
    <row r="23356" spans="54:54" x14ac:dyDescent="0.3">
      <c r="BB23356" t="s">
        <v>85632</v>
      </c>
    </row>
    <row r="23357" spans="54:54" x14ac:dyDescent="0.3">
      <c r="BB23357" t="s">
        <v>85633</v>
      </c>
    </row>
    <row r="23358" spans="54:54" x14ac:dyDescent="0.3">
      <c r="BB23358" t="s">
        <v>85634</v>
      </c>
    </row>
    <row r="23359" spans="54:54" x14ac:dyDescent="0.3">
      <c r="BB23359" t="s">
        <v>85635</v>
      </c>
    </row>
    <row r="23360" spans="54:54" x14ac:dyDescent="0.3">
      <c r="BB23360" t="s">
        <v>85636</v>
      </c>
    </row>
    <row r="23361" spans="54:54" x14ac:dyDescent="0.3">
      <c r="BB23361" t="s">
        <v>85637</v>
      </c>
    </row>
    <row r="23362" spans="54:54" x14ac:dyDescent="0.3">
      <c r="BB23362" t="s">
        <v>85638</v>
      </c>
    </row>
    <row r="23363" spans="54:54" x14ac:dyDescent="0.3">
      <c r="BB23363" t="s">
        <v>85639</v>
      </c>
    </row>
    <row r="23364" spans="54:54" x14ac:dyDescent="0.3">
      <c r="BB23364" t="s">
        <v>85640</v>
      </c>
    </row>
    <row r="23365" spans="54:54" x14ac:dyDescent="0.3">
      <c r="BB23365" t="s">
        <v>85641</v>
      </c>
    </row>
    <row r="23366" spans="54:54" x14ac:dyDescent="0.3">
      <c r="BB23366" t="s">
        <v>85642</v>
      </c>
    </row>
    <row r="23367" spans="54:54" x14ac:dyDescent="0.3">
      <c r="BB23367" t="s">
        <v>85643</v>
      </c>
    </row>
    <row r="23368" spans="54:54" x14ac:dyDescent="0.3">
      <c r="BB23368" t="s">
        <v>85644</v>
      </c>
    </row>
    <row r="23369" spans="54:54" x14ac:dyDescent="0.3">
      <c r="BB23369" t="s">
        <v>85645</v>
      </c>
    </row>
    <row r="23370" spans="54:54" x14ac:dyDescent="0.3">
      <c r="BB23370" t="s">
        <v>85646</v>
      </c>
    </row>
    <row r="23371" spans="54:54" x14ac:dyDescent="0.3">
      <c r="BB23371" t="s">
        <v>85647</v>
      </c>
    </row>
    <row r="23372" spans="54:54" x14ac:dyDescent="0.3">
      <c r="BB23372" t="s">
        <v>85648</v>
      </c>
    </row>
    <row r="23373" spans="54:54" x14ac:dyDescent="0.3">
      <c r="BB23373" t="s">
        <v>85649</v>
      </c>
    </row>
    <row r="23374" spans="54:54" x14ac:dyDescent="0.3">
      <c r="BB23374" t="s">
        <v>85650</v>
      </c>
    </row>
    <row r="23375" spans="54:54" x14ac:dyDescent="0.3">
      <c r="BB23375" t="s">
        <v>85651</v>
      </c>
    </row>
    <row r="23376" spans="54:54" x14ac:dyDescent="0.3">
      <c r="BB23376" t="s">
        <v>85652</v>
      </c>
    </row>
    <row r="23377" spans="54:54" x14ac:dyDescent="0.3">
      <c r="BB23377" t="s">
        <v>85653</v>
      </c>
    </row>
    <row r="23378" spans="54:54" x14ac:dyDescent="0.3">
      <c r="BB23378" t="s">
        <v>85654</v>
      </c>
    </row>
    <row r="23379" spans="54:54" x14ac:dyDescent="0.3">
      <c r="BB23379" t="s">
        <v>85655</v>
      </c>
    </row>
    <row r="23380" spans="54:54" x14ac:dyDescent="0.3">
      <c r="BB23380" t="s">
        <v>85656</v>
      </c>
    </row>
    <row r="23381" spans="54:54" x14ac:dyDescent="0.3">
      <c r="BB23381" t="s">
        <v>85657</v>
      </c>
    </row>
    <row r="23382" spans="54:54" x14ac:dyDescent="0.3">
      <c r="BB23382" t="s">
        <v>85658</v>
      </c>
    </row>
    <row r="23383" spans="54:54" x14ac:dyDescent="0.3">
      <c r="BB23383" t="s">
        <v>85659</v>
      </c>
    </row>
    <row r="23384" spans="54:54" x14ac:dyDescent="0.3">
      <c r="BB23384" t="s">
        <v>85660</v>
      </c>
    </row>
    <row r="23385" spans="54:54" x14ac:dyDescent="0.3">
      <c r="BB23385" t="s">
        <v>85661</v>
      </c>
    </row>
    <row r="23386" spans="54:54" x14ac:dyDescent="0.3">
      <c r="BB23386" t="s">
        <v>85662</v>
      </c>
    </row>
    <row r="23387" spans="54:54" x14ac:dyDescent="0.3">
      <c r="BB23387" t="s">
        <v>85663</v>
      </c>
    </row>
    <row r="23388" spans="54:54" x14ac:dyDescent="0.3">
      <c r="BB23388" t="s">
        <v>85664</v>
      </c>
    </row>
    <row r="23389" spans="54:54" x14ac:dyDescent="0.3">
      <c r="BB23389" t="s">
        <v>85665</v>
      </c>
    </row>
    <row r="23390" spans="54:54" x14ac:dyDescent="0.3">
      <c r="BB23390" t="s">
        <v>85666</v>
      </c>
    </row>
    <row r="23391" spans="54:54" x14ac:dyDescent="0.3">
      <c r="BB23391" t="s">
        <v>85667</v>
      </c>
    </row>
    <row r="23392" spans="54:54" x14ac:dyDescent="0.3">
      <c r="BB23392" t="s">
        <v>85668</v>
      </c>
    </row>
    <row r="23393" spans="54:54" x14ac:dyDescent="0.3">
      <c r="BB23393" t="s">
        <v>85669</v>
      </c>
    </row>
    <row r="23394" spans="54:54" x14ac:dyDescent="0.3">
      <c r="BB23394" t="s">
        <v>85670</v>
      </c>
    </row>
    <row r="23395" spans="54:54" x14ac:dyDescent="0.3">
      <c r="BB23395" t="s">
        <v>85671</v>
      </c>
    </row>
    <row r="23396" spans="54:54" x14ac:dyDescent="0.3">
      <c r="BB23396" t="s">
        <v>85672</v>
      </c>
    </row>
    <row r="23397" spans="54:54" x14ac:dyDescent="0.3">
      <c r="BB23397" t="s">
        <v>85673</v>
      </c>
    </row>
    <row r="23398" spans="54:54" x14ac:dyDescent="0.3">
      <c r="BB23398" t="s">
        <v>2346</v>
      </c>
    </row>
    <row r="23399" spans="54:54" x14ac:dyDescent="0.3">
      <c r="BB23399" t="s">
        <v>85674</v>
      </c>
    </row>
    <row r="23400" spans="54:54" x14ac:dyDescent="0.3">
      <c r="BB23400" t="s">
        <v>85675</v>
      </c>
    </row>
    <row r="23401" spans="54:54" x14ac:dyDescent="0.3">
      <c r="BB23401" t="s">
        <v>85676</v>
      </c>
    </row>
    <row r="23402" spans="54:54" x14ac:dyDescent="0.3">
      <c r="BB23402" t="s">
        <v>85677</v>
      </c>
    </row>
    <row r="23403" spans="54:54" x14ac:dyDescent="0.3">
      <c r="BB23403" t="s">
        <v>85678</v>
      </c>
    </row>
    <row r="23404" spans="54:54" x14ac:dyDescent="0.3">
      <c r="BB23404" t="s">
        <v>85679</v>
      </c>
    </row>
    <row r="23405" spans="54:54" x14ac:dyDescent="0.3">
      <c r="BB23405" t="s">
        <v>85680</v>
      </c>
    </row>
    <row r="23406" spans="54:54" x14ac:dyDescent="0.3">
      <c r="BB23406" t="s">
        <v>85681</v>
      </c>
    </row>
    <row r="23407" spans="54:54" x14ac:dyDescent="0.3">
      <c r="BB23407" t="s">
        <v>85682</v>
      </c>
    </row>
    <row r="23408" spans="54:54" x14ac:dyDescent="0.3">
      <c r="BB23408" t="s">
        <v>85683</v>
      </c>
    </row>
    <row r="23409" spans="54:54" x14ac:dyDescent="0.3">
      <c r="BB23409" t="s">
        <v>85684</v>
      </c>
    </row>
    <row r="23410" spans="54:54" x14ac:dyDescent="0.3">
      <c r="BB23410" t="s">
        <v>85685</v>
      </c>
    </row>
    <row r="23411" spans="54:54" x14ac:dyDescent="0.3">
      <c r="BB23411" t="s">
        <v>85686</v>
      </c>
    </row>
    <row r="23412" spans="54:54" x14ac:dyDescent="0.3">
      <c r="BB23412" t="s">
        <v>85687</v>
      </c>
    </row>
    <row r="23413" spans="54:54" x14ac:dyDescent="0.3">
      <c r="BB23413" t="s">
        <v>85688</v>
      </c>
    </row>
    <row r="23414" spans="54:54" x14ac:dyDescent="0.3">
      <c r="BB23414" t="s">
        <v>85689</v>
      </c>
    </row>
    <row r="23415" spans="54:54" x14ac:dyDescent="0.3">
      <c r="BB23415" t="s">
        <v>85690</v>
      </c>
    </row>
    <row r="23416" spans="54:54" x14ac:dyDescent="0.3">
      <c r="BB23416" t="s">
        <v>85691</v>
      </c>
    </row>
    <row r="23417" spans="54:54" x14ac:dyDescent="0.3">
      <c r="BB23417" t="s">
        <v>85692</v>
      </c>
    </row>
    <row r="23418" spans="54:54" x14ac:dyDescent="0.3">
      <c r="BB23418" t="s">
        <v>85693</v>
      </c>
    </row>
    <row r="23419" spans="54:54" x14ac:dyDescent="0.3">
      <c r="BB23419" t="s">
        <v>85694</v>
      </c>
    </row>
    <row r="23420" spans="54:54" x14ac:dyDescent="0.3">
      <c r="BB23420" t="s">
        <v>85695</v>
      </c>
    </row>
    <row r="23421" spans="54:54" x14ac:dyDescent="0.3">
      <c r="BB23421" t="s">
        <v>85696</v>
      </c>
    </row>
    <row r="23422" spans="54:54" x14ac:dyDescent="0.3">
      <c r="BB23422" t="s">
        <v>85697</v>
      </c>
    </row>
    <row r="23423" spans="54:54" x14ac:dyDescent="0.3">
      <c r="BB23423" t="s">
        <v>85698</v>
      </c>
    </row>
    <row r="23424" spans="54:54" x14ac:dyDescent="0.3">
      <c r="BB23424" t="s">
        <v>85699</v>
      </c>
    </row>
    <row r="23425" spans="54:54" x14ac:dyDescent="0.3">
      <c r="BB23425" t="s">
        <v>85700</v>
      </c>
    </row>
    <row r="23426" spans="54:54" x14ac:dyDescent="0.3">
      <c r="BB23426" t="s">
        <v>85701</v>
      </c>
    </row>
    <row r="23427" spans="54:54" x14ac:dyDescent="0.3">
      <c r="BB23427" t="s">
        <v>85702</v>
      </c>
    </row>
    <row r="23428" spans="54:54" x14ac:dyDescent="0.3">
      <c r="BB23428" t="s">
        <v>85703</v>
      </c>
    </row>
    <row r="23429" spans="54:54" x14ac:dyDescent="0.3">
      <c r="BB23429" t="s">
        <v>85704</v>
      </c>
    </row>
    <row r="23430" spans="54:54" x14ac:dyDescent="0.3">
      <c r="BB23430" t="s">
        <v>85705</v>
      </c>
    </row>
    <row r="23431" spans="54:54" x14ac:dyDescent="0.3">
      <c r="BB23431" t="s">
        <v>85706</v>
      </c>
    </row>
    <row r="23432" spans="54:54" x14ac:dyDescent="0.3">
      <c r="BB23432" t="s">
        <v>85707</v>
      </c>
    </row>
    <row r="23433" spans="54:54" x14ac:dyDescent="0.3">
      <c r="BB23433" t="s">
        <v>85708</v>
      </c>
    </row>
    <row r="23434" spans="54:54" x14ac:dyDescent="0.3">
      <c r="BB23434" t="s">
        <v>85709</v>
      </c>
    </row>
    <row r="23435" spans="54:54" x14ac:dyDescent="0.3">
      <c r="BB23435" t="s">
        <v>85710</v>
      </c>
    </row>
    <row r="23436" spans="54:54" x14ac:dyDescent="0.3">
      <c r="BB23436" t="s">
        <v>85711</v>
      </c>
    </row>
    <row r="23437" spans="54:54" x14ac:dyDescent="0.3">
      <c r="BB23437" t="s">
        <v>85712</v>
      </c>
    </row>
    <row r="23438" spans="54:54" x14ac:dyDescent="0.3">
      <c r="BB23438" t="s">
        <v>85713</v>
      </c>
    </row>
    <row r="23439" spans="54:54" x14ac:dyDescent="0.3">
      <c r="BB23439" t="s">
        <v>85714</v>
      </c>
    </row>
    <row r="23440" spans="54:54" x14ac:dyDescent="0.3">
      <c r="BB23440" t="s">
        <v>85715</v>
      </c>
    </row>
    <row r="23441" spans="54:54" x14ac:dyDescent="0.3">
      <c r="BB23441" t="s">
        <v>85716</v>
      </c>
    </row>
    <row r="23442" spans="54:54" x14ac:dyDescent="0.3">
      <c r="BB23442" t="s">
        <v>85717</v>
      </c>
    </row>
    <row r="23443" spans="54:54" x14ac:dyDescent="0.3">
      <c r="BB23443" t="s">
        <v>85718</v>
      </c>
    </row>
    <row r="23444" spans="54:54" x14ac:dyDescent="0.3">
      <c r="BB23444" t="s">
        <v>85719</v>
      </c>
    </row>
    <row r="23445" spans="54:54" x14ac:dyDescent="0.3">
      <c r="BB23445" t="s">
        <v>85720</v>
      </c>
    </row>
    <row r="23446" spans="54:54" x14ac:dyDescent="0.3">
      <c r="BB23446" t="s">
        <v>85721</v>
      </c>
    </row>
    <row r="23447" spans="54:54" x14ac:dyDescent="0.3">
      <c r="BB23447" t="s">
        <v>85722</v>
      </c>
    </row>
    <row r="23448" spans="54:54" x14ac:dyDescent="0.3">
      <c r="BB23448" t="s">
        <v>85723</v>
      </c>
    </row>
    <row r="23449" spans="54:54" x14ac:dyDescent="0.3">
      <c r="BB23449" t="s">
        <v>85724</v>
      </c>
    </row>
    <row r="23450" spans="54:54" x14ac:dyDescent="0.3">
      <c r="BB23450" t="s">
        <v>85725</v>
      </c>
    </row>
    <row r="23451" spans="54:54" x14ac:dyDescent="0.3">
      <c r="BB23451" t="s">
        <v>85726</v>
      </c>
    </row>
    <row r="23452" spans="54:54" x14ac:dyDescent="0.3">
      <c r="BB23452" t="s">
        <v>85727</v>
      </c>
    </row>
    <row r="23453" spans="54:54" x14ac:dyDescent="0.3">
      <c r="BB23453" t="s">
        <v>85728</v>
      </c>
    </row>
    <row r="23454" spans="54:54" x14ac:dyDescent="0.3">
      <c r="BB23454" t="s">
        <v>85729</v>
      </c>
    </row>
    <row r="23455" spans="54:54" x14ac:dyDescent="0.3">
      <c r="BB23455" t="s">
        <v>85730</v>
      </c>
    </row>
    <row r="23456" spans="54:54" x14ac:dyDescent="0.3">
      <c r="BB23456" t="s">
        <v>85731</v>
      </c>
    </row>
    <row r="23457" spans="54:54" x14ac:dyDescent="0.3">
      <c r="BB23457" t="s">
        <v>85732</v>
      </c>
    </row>
    <row r="23458" spans="54:54" x14ac:dyDescent="0.3">
      <c r="BB23458" t="s">
        <v>85733</v>
      </c>
    </row>
    <row r="23459" spans="54:54" x14ac:dyDescent="0.3">
      <c r="BB23459" t="s">
        <v>85734</v>
      </c>
    </row>
    <row r="23460" spans="54:54" x14ac:dyDescent="0.3">
      <c r="BB23460" t="s">
        <v>85735</v>
      </c>
    </row>
    <row r="23461" spans="54:54" x14ac:dyDescent="0.3">
      <c r="BB23461" t="s">
        <v>85736</v>
      </c>
    </row>
    <row r="23462" spans="54:54" x14ac:dyDescent="0.3">
      <c r="BB23462" t="s">
        <v>85737</v>
      </c>
    </row>
    <row r="23463" spans="54:54" x14ac:dyDescent="0.3">
      <c r="BB23463" t="s">
        <v>85738</v>
      </c>
    </row>
    <row r="23464" spans="54:54" x14ac:dyDescent="0.3">
      <c r="BB23464" t="s">
        <v>85739</v>
      </c>
    </row>
    <row r="23465" spans="54:54" x14ac:dyDescent="0.3">
      <c r="BB23465" t="s">
        <v>85740</v>
      </c>
    </row>
    <row r="23466" spans="54:54" x14ac:dyDescent="0.3">
      <c r="BB23466" t="s">
        <v>85741</v>
      </c>
    </row>
    <row r="23467" spans="54:54" x14ac:dyDescent="0.3">
      <c r="BB23467" t="s">
        <v>85742</v>
      </c>
    </row>
    <row r="23468" spans="54:54" x14ac:dyDescent="0.3">
      <c r="BB23468" t="s">
        <v>85743</v>
      </c>
    </row>
    <row r="23469" spans="54:54" x14ac:dyDescent="0.3">
      <c r="BB23469" t="s">
        <v>85744</v>
      </c>
    </row>
    <row r="23470" spans="54:54" x14ac:dyDescent="0.3">
      <c r="BB23470" t="s">
        <v>85745</v>
      </c>
    </row>
    <row r="23471" spans="54:54" x14ac:dyDescent="0.3">
      <c r="BB23471" t="s">
        <v>85746</v>
      </c>
    </row>
    <row r="23472" spans="54:54" x14ac:dyDescent="0.3">
      <c r="BB23472" t="s">
        <v>85747</v>
      </c>
    </row>
    <row r="23473" spans="54:54" x14ac:dyDescent="0.3">
      <c r="BB23473" t="s">
        <v>85748</v>
      </c>
    </row>
    <row r="23474" spans="54:54" x14ac:dyDescent="0.3">
      <c r="BB23474" t="s">
        <v>85749</v>
      </c>
    </row>
    <row r="23475" spans="54:54" x14ac:dyDescent="0.3">
      <c r="BB23475" t="s">
        <v>85750</v>
      </c>
    </row>
    <row r="23476" spans="54:54" x14ac:dyDescent="0.3">
      <c r="BB23476" t="s">
        <v>85751</v>
      </c>
    </row>
    <row r="23477" spans="54:54" x14ac:dyDescent="0.3">
      <c r="BB23477" t="s">
        <v>85752</v>
      </c>
    </row>
    <row r="23478" spans="54:54" x14ac:dyDescent="0.3">
      <c r="BB23478" t="s">
        <v>85753</v>
      </c>
    </row>
    <row r="23479" spans="54:54" x14ac:dyDescent="0.3">
      <c r="BB23479" t="s">
        <v>85754</v>
      </c>
    </row>
    <row r="23480" spans="54:54" x14ac:dyDescent="0.3">
      <c r="BB23480" t="s">
        <v>85755</v>
      </c>
    </row>
    <row r="23481" spans="54:54" x14ac:dyDescent="0.3">
      <c r="BB23481" t="s">
        <v>85756</v>
      </c>
    </row>
    <row r="23482" spans="54:54" x14ac:dyDescent="0.3">
      <c r="BB23482" t="s">
        <v>85757</v>
      </c>
    </row>
    <row r="23483" spans="54:54" x14ac:dyDescent="0.3">
      <c r="BB23483" t="s">
        <v>85758</v>
      </c>
    </row>
    <row r="23484" spans="54:54" x14ac:dyDescent="0.3">
      <c r="BB23484" t="s">
        <v>85759</v>
      </c>
    </row>
    <row r="23485" spans="54:54" x14ac:dyDescent="0.3">
      <c r="BB23485" t="s">
        <v>85760</v>
      </c>
    </row>
    <row r="23486" spans="54:54" x14ac:dyDescent="0.3">
      <c r="BB23486" t="s">
        <v>85761</v>
      </c>
    </row>
    <row r="23487" spans="54:54" x14ac:dyDescent="0.3">
      <c r="BB23487" t="s">
        <v>85762</v>
      </c>
    </row>
    <row r="23488" spans="54:54" x14ac:dyDescent="0.3">
      <c r="BB23488" t="s">
        <v>85763</v>
      </c>
    </row>
    <row r="23489" spans="54:54" x14ac:dyDescent="0.3">
      <c r="BB23489" t="s">
        <v>85764</v>
      </c>
    </row>
    <row r="23490" spans="54:54" x14ac:dyDescent="0.3">
      <c r="BB23490" t="s">
        <v>85765</v>
      </c>
    </row>
    <row r="23491" spans="54:54" x14ac:dyDescent="0.3">
      <c r="BB23491" t="s">
        <v>85766</v>
      </c>
    </row>
    <row r="23492" spans="54:54" x14ac:dyDescent="0.3">
      <c r="BB23492" t="s">
        <v>85767</v>
      </c>
    </row>
    <row r="23493" spans="54:54" x14ac:dyDescent="0.3">
      <c r="BB23493" t="s">
        <v>85768</v>
      </c>
    </row>
    <row r="23494" spans="54:54" x14ac:dyDescent="0.3">
      <c r="BB23494" t="s">
        <v>85769</v>
      </c>
    </row>
    <row r="23495" spans="54:54" x14ac:dyDescent="0.3">
      <c r="BB23495" t="s">
        <v>85770</v>
      </c>
    </row>
    <row r="23496" spans="54:54" x14ac:dyDescent="0.3">
      <c r="BB23496" t="s">
        <v>85771</v>
      </c>
    </row>
    <row r="23497" spans="54:54" x14ac:dyDescent="0.3">
      <c r="BB23497" t="s">
        <v>85772</v>
      </c>
    </row>
    <row r="23498" spans="54:54" x14ac:dyDescent="0.3">
      <c r="BB23498" t="s">
        <v>85773</v>
      </c>
    </row>
    <row r="23499" spans="54:54" x14ac:dyDescent="0.3">
      <c r="BB23499" t="s">
        <v>85774</v>
      </c>
    </row>
    <row r="23500" spans="54:54" x14ac:dyDescent="0.3">
      <c r="BB23500" t="s">
        <v>85775</v>
      </c>
    </row>
    <row r="23501" spans="54:54" x14ac:dyDescent="0.3">
      <c r="BB23501" t="s">
        <v>85776</v>
      </c>
    </row>
    <row r="23502" spans="54:54" x14ac:dyDescent="0.3">
      <c r="BB23502" t="s">
        <v>85777</v>
      </c>
    </row>
    <row r="23503" spans="54:54" x14ac:dyDescent="0.3">
      <c r="BB23503" t="s">
        <v>85778</v>
      </c>
    </row>
    <row r="23504" spans="54:54" x14ac:dyDescent="0.3">
      <c r="BB23504" t="s">
        <v>85779</v>
      </c>
    </row>
    <row r="23505" spans="54:54" x14ac:dyDescent="0.3">
      <c r="BB23505" t="s">
        <v>85780</v>
      </c>
    </row>
    <row r="23506" spans="54:54" x14ac:dyDescent="0.3">
      <c r="BB23506" t="s">
        <v>85781</v>
      </c>
    </row>
    <row r="23507" spans="54:54" x14ac:dyDescent="0.3">
      <c r="BB23507" t="s">
        <v>85782</v>
      </c>
    </row>
    <row r="23508" spans="54:54" x14ac:dyDescent="0.3">
      <c r="BB23508" t="s">
        <v>85783</v>
      </c>
    </row>
    <row r="23509" spans="54:54" x14ac:dyDescent="0.3">
      <c r="BB23509" t="s">
        <v>85784</v>
      </c>
    </row>
    <row r="23510" spans="54:54" x14ac:dyDescent="0.3">
      <c r="BB23510" t="s">
        <v>85785</v>
      </c>
    </row>
    <row r="23511" spans="54:54" x14ac:dyDescent="0.3">
      <c r="BB23511" t="s">
        <v>85786</v>
      </c>
    </row>
    <row r="23512" spans="54:54" x14ac:dyDescent="0.3">
      <c r="BB23512" t="s">
        <v>85787</v>
      </c>
    </row>
    <row r="23513" spans="54:54" x14ac:dyDescent="0.3">
      <c r="BB23513" t="s">
        <v>85788</v>
      </c>
    </row>
    <row r="23514" spans="54:54" x14ac:dyDescent="0.3">
      <c r="BB23514" t="s">
        <v>85789</v>
      </c>
    </row>
    <row r="23515" spans="54:54" x14ac:dyDescent="0.3">
      <c r="BB23515" t="s">
        <v>85790</v>
      </c>
    </row>
    <row r="23516" spans="54:54" x14ac:dyDescent="0.3">
      <c r="BB23516" t="s">
        <v>85791</v>
      </c>
    </row>
    <row r="23517" spans="54:54" x14ac:dyDescent="0.3">
      <c r="BB23517" t="s">
        <v>85792</v>
      </c>
    </row>
    <row r="23518" spans="54:54" x14ac:dyDescent="0.3">
      <c r="BB23518" t="s">
        <v>85793</v>
      </c>
    </row>
    <row r="23519" spans="54:54" x14ac:dyDescent="0.3">
      <c r="BB23519" t="s">
        <v>85794</v>
      </c>
    </row>
    <row r="23520" spans="54:54" x14ac:dyDescent="0.3">
      <c r="BB23520" t="s">
        <v>85795</v>
      </c>
    </row>
    <row r="23521" spans="54:54" x14ac:dyDescent="0.3">
      <c r="BB23521" t="s">
        <v>85796</v>
      </c>
    </row>
    <row r="23522" spans="54:54" x14ac:dyDescent="0.3">
      <c r="BB23522" t="s">
        <v>85797</v>
      </c>
    </row>
    <row r="23523" spans="54:54" x14ac:dyDescent="0.3">
      <c r="BB23523" t="s">
        <v>85798</v>
      </c>
    </row>
    <row r="23524" spans="54:54" x14ac:dyDescent="0.3">
      <c r="BB23524" t="s">
        <v>85799</v>
      </c>
    </row>
    <row r="23525" spans="54:54" x14ac:dyDescent="0.3">
      <c r="BB23525" t="s">
        <v>85800</v>
      </c>
    </row>
    <row r="23526" spans="54:54" x14ac:dyDescent="0.3">
      <c r="BB23526" t="s">
        <v>85801</v>
      </c>
    </row>
    <row r="23527" spans="54:54" x14ac:dyDescent="0.3">
      <c r="BB23527" t="s">
        <v>85802</v>
      </c>
    </row>
    <row r="23528" spans="54:54" x14ac:dyDescent="0.3">
      <c r="BB23528" t="s">
        <v>85803</v>
      </c>
    </row>
    <row r="23529" spans="54:54" x14ac:dyDescent="0.3">
      <c r="BB23529" t="s">
        <v>85804</v>
      </c>
    </row>
    <row r="23530" spans="54:54" x14ac:dyDescent="0.3">
      <c r="BB23530" t="s">
        <v>85805</v>
      </c>
    </row>
    <row r="23531" spans="54:54" x14ac:dyDescent="0.3">
      <c r="BB23531" t="s">
        <v>85806</v>
      </c>
    </row>
    <row r="23532" spans="54:54" x14ac:dyDescent="0.3">
      <c r="BB23532" t="s">
        <v>85807</v>
      </c>
    </row>
    <row r="23533" spans="54:54" x14ac:dyDescent="0.3">
      <c r="BB23533" t="s">
        <v>85808</v>
      </c>
    </row>
    <row r="23534" spans="54:54" x14ac:dyDescent="0.3">
      <c r="BB23534" t="s">
        <v>85809</v>
      </c>
    </row>
    <row r="23535" spans="54:54" x14ac:dyDescent="0.3">
      <c r="BB23535" t="s">
        <v>85810</v>
      </c>
    </row>
    <row r="23536" spans="54:54" x14ac:dyDescent="0.3">
      <c r="BB23536" t="s">
        <v>85811</v>
      </c>
    </row>
    <row r="23537" spans="54:54" x14ac:dyDescent="0.3">
      <c r="BB23537" t="s">
        <v>85812</v>
      </c>
    </row>
    <row r="23538" spans="54:54" x14ac:dyDescent="0.3">
      <c r="BB23538" t="s">
        <v>85813</v>
      </c>
    </row>
    <row r="23539" spans="54:54" x14ac:dyDescent="0.3">
      <c r="BB23539" t="s">
        <v>85814</v>
      </c>
    </row>
    <row r="23540" spans="54:54" x14ac:dyDescent="0.3">
      <c r="BB23540" t="s">
        <v>85815</v>
      </c>
    </row>
    <row r="23541" spans="54:54" x14ac:dyDescent="0.3">
      <c r="BB23541" t="s">
        <v>85816</v>
      </c>
    </row>
    <row r="23542" spans="54:54" x14ac:dyDescent="0.3">
      <c r="BB23542" t="s">
        <v>85817</v>
      </c>
    </row>
    <row r="23543" spans="54:54" x14ac:dyDescent="0.3">
      <c r="BB23543" t="s">
        <v>85818</v>
      </c>
    </row>
    <row r="23544" spans="54:54" x14ac:dyDescent="0.3">
      <c r="BB23544" t="s">
        <v>85819</v>
      </c>
    </row>
    <row r="23545" spans="54:54" x14ac:dyDescent="0.3">
      <c r="BB23545" t="s">
        <v>85820</v>
      </c>
    </row>
    <row r="23546" spans="54:54" x14ac:dyDescent="0.3">
      <c r="BB23546" t="s">
        <v>85821</v>
      </c>
    </row>
    <row r="23547" spans="54:54" x14ac:dyDescent="0.3">
      <c r="BB23547" t="s">
        <v>85822</v>
      </c>
    </row>
    <row r="23548" spans="54:54" x14ac:dyDescent="0.3">
      <c r="BB23548" t="s">
        <v>85823</v>
      </c>
    </row>
    <row r="23549" spans="54:54" x14ac:dyDescent="0.3">
      <c r="BB23549" t="s">
        <v>85824</v>
      </c>
    </row>
    <row r="23550" spans="54:54" x14ac:dyDescent="0.3">
      <c r="BB23550" t="s">
        <v>85825</v>
      </c>
    </row>
    <row r="23551" spans="54:54" x14ac:dyDescent="0.3">
      <c r="BB23551" t="s">
        <v>85826</v>
      </c>
    </row>
    <row r="23552" spans="54:54" x14ac:dyDescent="0.3">
      <c r="BB23552" t="s">
        <v>85827</v>
      </c>
    </row>
    <row r="23553" spans="54:54" x14ac:dyDescent="0.3">
      <c r="BB23553" t="s">
        <v>85828</v>
      </c>
    </row>
    <row r="23554" spans="54:54" x14ac:dyDescent="0.3">
      <c r="BB23554" t="s">
        <v>85829</v>
      </c>
    </row>
    <row r="23555" spans="54:54" x14ac:dyDescent="0.3">
      <c r="BB23555" t="s">
        <v>85830</v>
      </c>
    </row>
    <row r="23556" spans="54:54" x14ac:dyDescent="0.3">
      <c r="BB23556" t="s">
        <v>85831</v>
      </c>
    </row>
    <row r="23557" spans="54:54" x14ac:dyDescent="0.3">
      <c r="BB23557" t="s">
        <v>85832</v>
      </c>
    </row>
    <row r="23558" spans="54:54" x14ac:dyDescent="0.3">
      <c r="BB23558" t="s">
        <v>85833</v>
      </c>
    </row>
    <row r="23559" spans="54:54" x14ac:dyDescent="0.3">
      <c r="BB23559" t="s">
        <v>85834</v>
      </c>
    </row>
    <row r="23560" spans="54:54" x14ac:dyDescent="0.3">
      <c r="BB23560" t="s">
        <v>85835</v>
      </c>
    </row>
    <row r="23561" spans="54:54" x14ac:dyDescent="0.3">
      <c r="BB23561" t="s">
        <v>85836</v>
      </c>
    </row>
    <row r="23562" spans="54:54" x14ac:dyDescent="0.3">
      <c r="BB23562" t="s">
        <v>85837</v>
      </c>
    </row>
    <row r="23563" spans="54:54" x14ac:dyDescent="0.3">
      <c r="BB23563" t="s">
        <v>85838</v>
      </c>
    </row>
    <row r="23564" spans="54:54" x14ac:dyDescent="0.3">
      <c r="BB23564" t="s">
        <v>85839</v>
      </c>
    </row>
    <row r="23565" spans="54:54" x14ac:dyDescent="0.3">
      <c r="BB23565" t="s">
        <v>85840</v>
      </c>
    </row>
    <row r="23566" spans="54:54" x14ac:dyDescent="0.3">
      <c r="BB23566" t="s">
        <v>85841</v>
      </c>
    </row>
    <row r="23567" spans="54:54" x14ac:dyDescent="0.3">
      <c r="BB23567" t="s">
        <v>85842</v>
      </c>
    </row>
    <row r="23568" spans="54:54" x14ac:dyDescent="0.3">
      <c r="BB23568" t="s">
        <v>85843</v>
      </c>
    </row>
    <row r="23569" spans="54:54" x14ac:dyDescent="0.3">
      <c r="BB23569" t="s">
        <v>85844</v>
      </c>
    </row>
    <row r="23570" spans="54:54" x14ac:dyDescent="0.3">
      <c r="BB23570" t="s">
        <v>85845</v>
      </c>
    </row>
    <row r="23571" spans="54:54" x14ac:dyDescent="0.3">
      <c r="BB23571" t="s">
        <v>85846</v>
      </c>
    </row>
    <row r="23572" spans="54:54" x14ac:dyDescent="0.3">
      <c r="BB23572" t="s">
        <v>85847</v>
      </c>
    </row>
    <row r="23573" spans="54:54" x14ac:dyDescent="0.3">
      <c r="BB23573" t="s">
        <v>85848</v>
      </c>
    </row>
    <row r="23574" spans="54:54" x14ac:dyDescent="0.3">
      <c r="BB23574" t="s">
        <v>85849</v>
      </c>
    </row>
    <row r="23575" spans="54:54" x14ac:dyDescent="0.3">
      <c r="BB23575" t="s">
        <v>85850</v>
      </c>
    </row>
    <row r="23576" spans="54:54" x14ac:dyDescent="0.3">
      <c r="BB23576" t="s">
        <v>85851</v>
      </c>
    </row>
    <row r="23577" spans="54:54" x14ac:dyDescent="0.3">
      <c r="BB23577" t="s">
        <v>85852</v>
      </c>
    </row>
    <row r="23578" spans="54:54" x14ac:dyDescent="0.3">
      <c r="BB23578" t="s">
        <v>85853</v>
      </c>
    </row>
    <row r="23579" spans="54:54" x14ac:dyDescent="0.3">
      <c r="BB23579" t="s">
        <v>85854</v>
      </c>
    </row>
    <row r="23580" spans="54:54" x14ac:dyDescent="0.3">
      <c r="BB23580" t="s">
        <v>85855</v>
      </c>
    </row>
    <row r="23581" spans="54:54" x14ac:dyDescent="0.3">
      <c r="BB23581" t="s">
        <v>85856</v>
      </c>
    </row>
    <row r="23582" spans="54:54" x14ac:dyDescent="0.3">
      <c r="BB23582" t="s">
        <v>85857</v>
      </c>
    </row>
    <row r="23583" spans="54:54" x14ac:dyDescent="0.3">
      <c r="BB23583" t="s">
        <v>85858</v>
      </c>
    </row>
    <row r="23584" spans="54:54" x14ac:dyDescent="0.3">
      <c r="BB23584" t="s">
        <v>85859</v>
      </c>
    </row>
    <row r="23585" spans="54:54" x14ac:dyDescent="0.3">
      <c r="BB23585" t="s">
        <v>85860</v>
      </c>
    </row>
    <row r="23586" spans="54:54" x14ac:dyDescent="0.3">
      <c r="BB23586" t="s">
        <v>85861</v>
      </c>
    </row>
    <row r="23587" spans="54:54" x14ac:dyDescent="0.3">
      <c r="BB23587" t="s">
        <v>85862</v>
      </c>
    </row>
    <row r="23588" spans="54:54" x14ac:dyDescent="0.3">
      <c r="BB23588" t="s">
        <v>85863</v>
      </c>
    </row>
    <row r="23589" spans="54:54" x14ac:dyDescent="0.3">
      <c r="BB23589" t="s">
        <v>85864</v>
      </c>
    </row>
    <row r="23590" spans="54:54" x14ac:dyDescent="0.3">
      <c r="BB23590" t="s">
        <v>85865</v>
      </c>
    </row>
    <row r="23591" spans="54:54" x14ac:dyDescent="0.3">
      <c r="BB23591" t="s">
        <v>85866</v>
      </c>
    </row>
    <row r="23592" spans="54:54" x14ac:dyDescent="0.3">
      <c r="BB23592" t="s">
        <v>85867</v>
      </c>
    </row>
    <row r="23593" spans="54:54" x14ac:dyDescent="0.3">
      <c r="BB23593" t="s">
        <v>85868</v>
      </c>
    </row>
    <row r="23594" spans="54:54" x14ac:dyDescent="0.3">
      <c r="BB23594" t="s">
        <v>85869</v>
      </c>
    </row>
    <row r="23595" spans="54:54" x14ac:dyDescent="0.3">
      <c r="BB23595" t="s">
        <v>85870</v>
      </c>
    </row>
    <row r="23596" spans="54:54" x14ac:dyDescent="0.3">
      <c r="BB23596" t="s">
        <v>85871</v>
      </c>
    </row>
    <row r="23597" spans="54:54" x14ac:dyDescent="0.3">
      <c r="BB23597" t="s">
        <v>85872</v>
      </c>
    </row>
    <row r="23598" spans="54:54" x14ac:dyDescent="0.3">
      <c r="BB23598" t="s">
        <v>85873</v>
      </c>
    </row>
    <row r="23599" spans="54:54" x14ac:dyDescent="0.3">
      <c r="BB23599" t="s">
        <v>85874</v>
      </c>
    </row>
    <row r="23600" spans="54:54" x14ac:dyDescent="0.3">
      <c r="BB23600" t="s">
        <v>85875</v>
      </c>
    </row>
    <row r="23601" spans="54:54" x14ac:dyDescent="0.3">
      <c r="BB23601" t="s">
        <v>85876</v>
      </c>
    </row>
    <row r="23602" spans="54:54" x14ac:dyDescent="0.3">
      <c r="BB23602" t="s">
        <v>85877</v>
      </c>
    </row>
    <row r="23603" spans="54:54" x14ac:dyDescent="0.3">
      <c r="BB23603" t="s">
        <v>85878</v>
      </c>
    </row>
    <row r="23604" spans="54:54" x14ac:dyDescent="0.3">
      <c r="BB23604" t="s">
        <v>85879</v>
      </c>
    </row>
    <row r="23605" spans="54:54" x14ac:dyDescent="0.3">
      <c r="BB23605" t="s">
        <v>85880</v>
      </c>
    </row>
    <row r="23606" spans="54:54" x14ac:dyDescent="0.3">
      <c r="BB23606" t="s">
        <v>85881</v>
      </c>
    </row>
    <row r="23607" spans="54:54" x14ac:dyDescent="0.3">
      <c r="BB23607" t="s">
        <v>85882</v>
      </c>
    </row>
    <row r="23608" spans="54:54" x14ac:dyDescent="0.3">
      <c r="BB23608" t="s">
        <v>85883</v>
      </c>
    </row>
    <row r="23609" spans="54:54" x14ac:dyDescent="0.3">
      <c r="BB23609" t="s">
        <v>85884</v>
      </c>
    </row>
    <row r="23610" spans="54:54" x14ac:dyDescent="0.3">
      <c r="BB23610" t="s">
        <v>85885</v>
      </c>
    </row>
    <row r="23611" spans="54:54" x14ac:dyDescent="0.3">
      <c r="BB23611" t="s">
        <v>85886</v>
      </c>
    </row>
    <row r="23612" spans="54:54" x14ac:dyDescent="0.3">
      <c r="BB23612" t="s">
        <v>85887</v>
      </c>
    </row>
    <row r="23613" spans="54:54" x14ac:dyDescent="0.3">
      <c r="BB23613" t="s">
        <v>85888</v>
      </c>
    </row>
    <row r="23614" spans="54:54" x14ac:dyDescent="0.3">
      <c r="BB23614" t="s">
        <v>85889</v>
      </c>
    </row>
    <row r="23615" spans="54:54" x14ac:dyDescent="0.3">
      <c r="BB23615" t="s">
        <v>85890</v>
      </c>
    </row>
    <row r="23616" spans="54:54" x14ac:dyDescent="0.3">
      <c r="BB23616" t="s">
        <v>85891</v>
      </c>
    </row>
    <row r="23617" spans="54:54" x14ac:dyDescent="0.3">
      <c r="BB23617" t="s">
        <v>85892</v>
      </c>
    </row>
    <row r="23618" spans="54:54" x14ac:dyDescent="0.3">
      <c r="BB23618" t="s">
        <v>85893</v>
      </c>
    </row>
    <row r="23619" spans="54:54" x14ac:dyDescent="0.3">
      <c r="BB23619" t="s">
        <v>85894</v>
      </c>
    </row>
    <row r="23620" spans="54:54" x14ac:dyDescent="0.3">
      <c r="BB23620" t="s">
        <v>85895</v>
      </c>
    </row>
    <row r="23621" spans="54:54" x14ac:dyDescent="0.3">
      <c r="BB23621" t="s">
        <v>85896</v>
      </c>
    </row>
    <row r="23622" spans="54:54" x14ac:dyDescent="0.3">
      <c r="BB23622" t="s">
        <v>85897</v>
      </c>
    </row>
    <row r="23623" spans="54:54" x14ac:dyDescent="0.3">
      <c r="BB23623" t="s">
        <v>85898</v>
      </c>
    </row>
    <row r="23624" spans="54:54" x14ac:dyDescent="0.3">
      <c r="BB23624" t="s">
        <v>85899</v>
      </c>
    </row>
    <row r="23625" spans="54:54" x14ac:dyDescent="0.3">
      <c r="BB23625" t="s">
        <v>85900</v>
      </c>
    </row>
    <row r="23626" spans="54:54" x14ac:dyDescent="0.3">
      <c r="BB23626" t="s">
        <v>85901</v>
      </c>
    </row>
    <row r="23627" spans="54:54" x14ac:dyDescent="0.3">
      <c r="BB23627" t="s">
        <v>85902</v>
      </c>
    </row>
    <row r="23628" spans="54:54" x14ac:dyDescent="0.3">
      <c r="BB23628" t="s">
        <v>85903</v>
      </c>
    </row>
    <row r="23629" spans="54:54" x14ac:dyDescent="0.3">
      <c r="BB23629" t="s">
        <v>85904</v>
      </c>
    </row>
    <row r="23630" spans="54:54" x14ac:dyDescent="0.3">
      <c r="BB23630" t="s">
        <v>85905</v>
      </c>
    </row>
    <row r="23631" spans="54:54" x14ac:dyDescent="0.3">
      <c r="BB23631" t="s">
        <v>85906</v>
      </c>
    </row>
    <row r="23632" spans="54:54" x14ac:dyDescent="0.3">
      <c r="BB23632" t="s">
        <v>85907</v>
      </c>
    </row>
    <row r="23633" spans="54:54" x14ac:dyDescent="0.3">
      <c r="BB23633" t="s">
        <v>85908</v>
      </c>
    </row>
    <row r="23634" spans="54:54" x14ac:dyDescent="0.3">
      <c r="BB23634" t="s">
        <v>85909</v>
      </c>
    </row>
    <row r="23635" spans="54:54" x14ac:dyDescent="0.3">
      <c r="BB23635" t="s">
        <v>85910</v>
      </c>
    </row>
    <row r="23636" spans="54:54" x14ac:dyDescent="0.3">
      <c r="BB23636" t="s">
        <v>85911</v>
      </c>
    </row>
    <row r="23637" spans="54:54" x14ac:dyDescent="0.3">
      <c r="BB23637" t="s">
        <v>85912</v>
      </c>
    </row>
    <row r="23638" spans="54:54" x14ac:dyDescent="0.3">
      <c r="BB23638" t="s">
        <v>85913</v>
      </c>
    </row>
    <row r="23639" spans="54:54" x14ac:dyDescent="0.3">
      <c r="BB23639" t="s">
        <v>85914</v>
      </c>
    </row>
    <row r="23640" spans="54:54" x14ac:dyDescent="0.3">
      <c r="BB23640" t="s">
        <v>85915</v>
      </c>
    </row>
    <row r="23641" spans="54:54" x14ac:dyDescent="0.3">
      <c r="BB23641" t="s">
        <v>85916</v>
      </c>
    </row>
    <row r="23642" spans="54:54" x14ac:dyDescent="0.3">
      <c r="BB23642" t="s">
        <v>85917</v>
      </c>
    </row>
    <row r="23643" spans="54:54" x14ac:dyDescent="0.3">
      <c r="BB23643" t="s">
        <v>85918</v>
      </c>
    </row>
    <row r="23644" spans="54:54" x14ac:dyDescent="0.3">
      <c r="BB23644" t="s">
        <v>85919</v>
      </c>
    </row>
    <row r="23645" spans="54:54" x14ac:dyDescent="0.3">
      <c r="BB23645" t="s">
        <v>85920</v>
      </c>
    </row>
    <row r="23646" spans="54:54" x14ac:dyDescent="0.3">
      <c r="BB23646" t="s">
        <v>85921</v>
      </c>
    </row>
    <row r="23647" spans="54:54" x14ac:dyDescent="0.3">
      <c r="BB23647" t="s">
        <v>85922</v>
      </c>
    </row>
    <row r="23648" spans="54:54" x14ac:dyDescent="0.3">
      <c r="BB23648" t="s">
        <v>85923</v>
      </c>
    </row>
    <row r="23649" spans="54:54" x14ac:dyDescent="0.3">
      <c r="BB23649" t="s">
        <v>85924</v>
      </c>
    </row>
    <row r="23650" spans="54:54" x14ac:dyDescent="0.3">
      <c r="BB23650" t="s">
        <v>85925</v>
      </c>
    </row>
    <row r="23651" spans="54:54" x14ac:dyDescent="0.3">
      <c r="BB23651" t="s">
        <v>85926</v>
      </c>
    </row>
    <row r="23652" spans="54:54" x14ac:dyDescent="0.3">
      <c r="BB23652" t="s">
        <v>85927</v>
      </c>
    </row>
    <row r="23653" spans="54:54" x14ac:dyDescent="0.3">
      <c r="BB23653" t="s">
        <v>85928</v>
      </c>
    </row>
    <row r="23654" spans="54:54" x14ac:dyDescent="0.3">
      <c r="BB23654" t="s">
        <v>85929</v>
      </c>
    </row>
    <row r="23655" spans="54:54" x14ac:dyDescent="0.3">
      <c r="BB23655" t="s">
        <v>85930</v>
      </c>
    </row>
    <row r="23656" spans="54:54" x14ac:dyDescent="0.3">
      <c r="BB23656" t="s">
        <v>85931</v>
      </c>
    </row>
    <row r="23657" spans="54:54" x14ac:dyDescent="0.3">
      <c r="BB23657" t="s">
        <v>85932</v>
      </c>
    </row>
    <row r="23658" spans="54:54" x14ac:dyDescent="0.3">
      <c r="BB23658" t="s">
        <v>85933</v>
      </c>
    </row>
    <row r="23659" spans="54:54" x14ac:dyDescent="0.3">
      <c r="BB23659" t="s">
        <v>85934</v>
      </c>
    </row>
    <row r="23660" spans="54:54" x14ac:dyDescent="0.3">
      <c r="BB23660" t="s">
        <v>85935</v>
      </c>
    </row>
    <row r="23661" spans="54:54" x14ac:dyDescent="0.3">
      <c r="BB23661" t="s">
        <v>85936</v>
      </c>
    </row>
    <row r="23662" spans="54:54" x14ac:dyDescent="0.3">
      <c r="BB23662" t="s">
        <v>85937</v>
      </c>
    </row>
    <row r="23663" spans="54:54" x14ac:dyDescent="0.3">
      <c r="BB23663" t="s">
        <v>85938</v>
      </c>
    </row>
    <row r="23664" spans="54:54" x14ac:dyDescent="0.3">
      <c r="BB23664" t="s">
        <v>85939</v>
      </c>
    </row>
    <row r="23665" spans="54:54" x14ac:dyDescent="0.3">
      <c r="BB23665" t="s">
        <v>85940</v>
      </c>
    </row>
    <row r="23666" spans="54:54" x14ac:dyDescent="0.3">
      <c r="BB23666" t="s">
        <v>85941</v>
      </c>
    </row>
    <row r="23667" spans="54:54" x14ac:dyDescent="0.3">
      <c r="BB23667" t="s">
        <v>85942</v>
      </c>
    </row>
    <row r="23668" spans="54:54" x14ac:dyDescent="0.3">
      <c r="BB23668" t="s">
        <v>85943</v>
      </c>
    </row>
    <row r="23669" spans="54:54" x14ac:dyDescent="0.3">
      <c r="BB23669" t="s">
        <v>85944</v>
      </c>
    </row>
    <row r="23670" spans="54:54" x14ac:dyDescent="0.3">
      <c r="BB23670" t="s">
        <v>85945</v>
      </c>
    </row>
    <row r="23671" spans="54:54" x14ac:dyDescent="0.3">
      <c r="BB23671" t="s">
        <v>85946</v>
      </c>
    </row>
    <row r="23672" spans="54:54" x14ac:dyDescent="0.3">
      <c r="BB23672" t="s">
        <v>85947</v>
      </c>
    </row>
    <row r="23673" spans="54:54" x14ac:dyDescent="0.3">
      <c r="BB23673" t="s">
        <v>85948</v>
      </c>
    </row>
    <row r="23674" spans="54:54" x14ac:dyDescent="0.3">
      <c r="BB23674" t="s">
        <v>85949</v>
      </c>
    </row>
    <row r="23675" spans="54:54" x14ac:dyDescent="0.3">
      <c r="BB23675" t="s">
        <v>85950</v>
      </c>
    </row>
    <row r="23676" spans="54:54" x14ac:dyDescent="0.3">
      <c r="BB23676" t="s">
        <v>85951</v>
      </c>
    </row>
    <row r="23677" spans="54:54" x14ac:dyDescent="0.3">
      <c r="BB23677" t="s">
        <v>85952</v>
      </c>
    </row>
    <row r="23678" spans="54:54" x14ac:dyDescent="0.3">
      <c r="BB23678" t="s">
        <v>85953</v>
      </c>
    </row>
    <row r="23679" spans="54:54" x14ac:dyDescent="0.3">
      <c r="BB23679" t="s">
        <v>85954</v>
      </c>
    </row>
    <row r="23680" spans="54:54" x14ac:dyDescent="0.3">
      <c r="BB23680" t="s">
        <v>85955</v>
      </c>
    </row>
    <row r="23681" spans="54:54" x14ac:dyDescent="0.3">
      <c r="BB23681" t="s">
        <v>85956</v>
      </c>
    </row>
    <row r="23682" spans="54:54" x14ac:dyDescent="0.3">
      <c r="BB23682" t="s">
        <v>85957</v>
      </c>
    </row>
    <row r="23683" spans="54:54" x14ac:dyDescent="0.3">
      <c r="BB23683" t="s">
        <v>2370</v>
      </c>
    </row>
    <row r="23684" spans="54:54" x14ac:dyDescent="0.3">
      <c r="BB23684" t="s">
        <v>85958</v>
      </c>
    </row>
    <row r="23685" spans="54:54" x14ac:dyDescent="0.3">
      <c r="BB23685" t="s">
        <v>85959</v>
      </c>
    </row>
    <row r="23686" spans="54:54" x14ac:dyDescent="0.3">
      <c r="BB23686" t="s">
        <v>85960</v>
      </c>
    </row>
    <row r="23687" spans="54:54" x14ac:dyDescent="0.3">
      <c r="BB23687" t="s">
        <v>85961</v>
      </c>
    </row>
    <row r="23688" spans="54:54" x14ac:dyDescent="0.3">
      <c r="BB23688" t="s">
        <v>85962</v>
      </c>
    </row>
    <row r="23689" spans="54:54" x14ac:dyDescent="0.3">
      <c r="BB23689" t="s">
        <v>85963</v>
      </c>
    </row>
    <row r="23690" spans="54:54" x14ac:dyDescent="0.3">
      <c r="BB23690" t="s">
        <v>85964</v>
      </c>
    </row>
    <row r="23691" spans="54:54" x14ac:dyDescent="0.3">
      <c r="BB23691" t="s">
        <v>85965</v>
      </c>
    </row>
    <row r="23692" spans="54:54" x14ac:dyDescent="0.3">
      <c r="BB23692" t="s">
        <v>85966</v>
      </c>
    </row>
    <row r="23693" spans="54:54" x14ac:dyDescent="0.3">
      <c r="BB23693" t="s">
        <v>85967</v>
      </c>
    </row>
    <row r="23694" spans="54:54" x14ac:dyDescent="0.3">
      <c r="BB23694" t="s">
        <v>85968</v>
      </c>
    </row>
    <row r="23695" spans="54:54" x14ac:dyDescent="0.3">
      <c r="BB23695" t="s">
        <v>85969</v>
      </c>
    </row>
    <row r="23696" spans="54:54" x14ac:dyDescent="0.3">
      <c r="BB23696" t="s">
        <v>85970</v>
      </c>
    </row>
    <row r="23697" spans="54:54" x14ac:dyDescent="0.3">
      <c r="BB23697" t="s">
        <v>85971</v>
      </c>
    </row>
    <row r="23698" spans="54:54" x14ac:dyDescent="0.3">
      <c r="BB23698" t="s">
        <v>85972</v>
      </c>
    </row>
    <row r="23699" spans="54:54" x14ac:dyDescent="0.3">
      <c r="BB23699" t="s">
        <v>85973</v>
      </c>
    </row>
    <row r="23700" spans="54:54" x14ac:dyDescent="0.3">
      <c r="BB23700" t="s">
        <v>85974</v>
      </c>
    </row>
    <row r="23701" spans="54:54" x14ac:dyDescent="0.3">
      <c r="BB23701" t="s">
        <v>85975</v>
      </c>
    </row>
    <row r="23702" spans="54:54" x14ac:dyDescent="0.3">
      <c r="BB23702" t="s">
        <v>85976</v>
      </c>
    </row>
    <row r="23703" spans="54:54" x14ac:dyDescent="0.3">
      <c r="BB23703" t="s">
        <v>85977</v>
      </c>
    </row>
    <row r="23704" spans="54:54" x14ac:dyDescent="0.3">
      <c r="BB23704" t="s">
        <v>85978</v>
      </c>
    </row>
    <row r="23705" spans="54:54" x14ac:dyDescent="0.3">
      <c r="BB23705" t="s">
        <v>85979</v>
      </c>
    </row>
    <row r="23706" spans="54:54" x14ac:dyDescent="0.3">
      <c r="BB23706" t="s">
        <v>85980</v>
      </c>
    </row>
    <row r="23707" spans="54:54" x14ac:dyDescent="0.3">
      <c r="BB23707" t="s">
        <v>85981</v>
      </c>
    </row>
    <row r="23708" spans="54:54" x14ac:dyDescent="0.3">
      <c r="BB23708" t="s">
        <v>85982</v>
      </c>
    </row>
    <row r="23709" spans="54:54" x14ac:dyDescent="0.3">
      <c r="BB23709" t="s">
        <v>85983</v>
      </c>
    </row>
    <row r="23710" spans="54:54" x14ac:dyDescent="0.3">
      <c r="BB23710" t="s">
        <v>85984</v>
      </c>
    </row>
    <row r="23711" spans="54:54" x14ac:dyDescent="0.3">
      <c r="BB23711" t="s">
        <v>85985</v>
      </c>
    </row>
    <row r="23712" spans="54:54" x14ac:dyDescent="0.3">
      <c r="BB23712" t="s">
        <v>85986</v>
      </c>
    </row>
    <row r="23713" spans="54:54" x14ac:dyDescent="0.3">
      <c r="BB23713" t="s">
        <v>85987</v>
      </c>
    </row>
    <row r="23714" spans="54:54" x14ac:dyDescent="0.3">
      <c r="BB23714" t="s">
        <v>85988</v>
      </c>
    </row>
    <row r="23715" spans="54:54" x14ac:dyDescent="0.3">
      <c r="BB23715" t="s">
        <v>85989</v>
      </c>
    </row>
    <row r="23716" spans="54:54" x14ac:dyDescent="0.3">
      <c r="BB23716" t="s">
        <v>85990</v>
      </c>
    </row>
    <row r="23717" spans="54:54" x14ac:dyDescent="0.3">
      <c r="BB23717" t="s">
        <v>85991</v>
      </c>
    </row>
    <row r="23718" spans="54:54" x14ac:dyDescent="0.3">
      <c r="BB23718" t="s">
        <v>85992</v>
      </c>
    </row>
    <row r="23719" spans="54:54" x14ac:dyDescent="0.3">
      <c r="BB23719" t="s">
        <v>85993</v>
      </c>
    </row>
    <row r="23720" spans="54:54" x14ac:dyDescent="0.3">
      <c r="BB23720" t="s">
        <v>85994</v>
      </c>
    </row>
    <row r="23721" spans="54:54" x14ac:dyDescent="0.3">
      <c r="BB23721" t="s">
        <v>85995</v>
      </c>
    </row>
    <row r="23722" spans="54:54" x14ac:dyDescent="0.3">
      <c r="BB23722" t="s">
        <v>2376</v>
      </c>
    </row>
    <row r="23723" spans="54:54" x14ac:dyDescent="0.3">
      <c r="BB23723" t="s">
        <v>85996</v>
      </c>
    </row>
    <row r="23724" spans="54:54" x14ac:dyDescent="0.3">
      <c r="BB23724" t="s">
        <v>85997</v>
      </c>
    </row>
    <row r="23725" spans="54:54" x14ac:dyDescent="0.3">
      <c r="BB23725" t="s">
        <v>85998</v>
      </c>
    </row>
    <row r="23726" spans="54:54" x14ac:dyDescent="0.3">
      <c r="BB23726" t="s">
        <v>85999</v>
      </c>
    </row>
    <row r="23727" spans="54:54" x14ac:dyDescent="0.3">
      <c r="BB23727" t="s">
        <v>86000</v>
      </c>
    </row>
    <row r="23728" spans="54:54" x14ac:dyDescent="0.3">
      <c r="BB23728" t="s">
        <v>86001</v>
      </c>
    </row>
    <row r="23729" spans="54:54" x14ac:dyDescent="0.3">
      <c r="BB23729" t="s">
        <v>86002</v>
      </c>
    </row>
    <row r="23730" spans="54:54" x14ac:dyDescent="0.3">
      <c r="BB23730" t="s">
        <v>86003</v>
      </c>
    </row>
    <row r="23731" spans="54:54" x14ac:dyDescent="0.3">
      <c r="BB23731" t="s">
        <v>86004</v>
      </c>
    </row>
    <row r="23732" spans="54:54" x14ac:dyDescent="0.3">
      <c r="BB23732" t="s">
        <v>86005</v>
      </c>
    </row>
    <row r="23733" spans="54:54" x14ac:dyDescent="0.3">
      <c r="BB23733" t="s">
        <v>86006</v>
      </c>
    </row>
    <row r="23734" spans="54:54" x14ac:dyDescent="0.3">
      <c r="BB23734" t="s">
        <v>86007</v>
      </c>
    </row>
    <row r="23735" spans="54:54" x14ac:dyDescent="0.3">
      <c r="BB23735" t="s">
        <v>86008</v>
      </c>
    </row>
    <row r="23736" spans="54:54" x14ac:dyDescent="0.3">
      <c r="BB23736" t="s">
        <v>86009</v>
      </c>
    </row>
    <row r="23737" spans="54:54" x14ac:dyDescent="0.3">
      <c r="BB23737" t="s">
        <v>86010</v>
      </c>
    </row>
    <row r="23738" spans="54:54" x14ac:dyDescent="0.3">
      <c r="BB23738" t="s">
        <v>86011</v>
      </c>
    </row>
    <row r="23739" spans="54:54" x14ac:dyDescent="0.3">
      <c r="BB23739" t="s">
        <v>86012</v>
      </c>
    </row>
    <row r="23740" spans="54:54" x14ac:dyDescent="0.3">
      <c r="BB23740" t="s">
        <v>86013</v>
      </c>
    </row>
    <row r="23741" spans="54:54" x14ac:dyDescent="0.3">
      <c r="BB23741" t="s">
        <v>86014</v>
      </c>
    </row>
    <row r="23742" spans="54:54" x14ac:dyDescent="0.3">
      <c r="BB23742" t="s">
        <v>86015</v>
      </c>
    </row>
    <row r="23743" spans="54:54" x14ac:dyDescent="0.3">
      <c r="BB23743" t="s">
        <v>86016</v>
      </c>
    </row>
    <row r="23744" spans="54:54" x14ac:dyDescent="0.3">
      <c r="BB23744" t="s">
        <v>86017</v>
      </c>
    </row>
    <row r="23745" spans="54:54" x14ac:dyDescent="0.3">
      <c r="BB23745" t="s">
        <v>86018</v>
      </c>
    </row>
    <row r="23746" spans="54:54" x14ac:dyDescent="0.3">
      <c r="BB23746" t="s">
        <v>86019</v>
      </c>
    </row>
    <row r="23747" spans="54:54" x14ac:dyDescent="0.3">
      <c r="BB23747" t="s">
        <v>86020</v>
      </c>
    </row>
    <row r="23748" spans="54:54" x14ac:dyDescent="0.3">
      <c r="BB23748" t="s">
        <v>86021</v>
      </c>
    </row>
    <row r="23749" spans="54:54" x14ac:dyDescent="0.3">
      <c r="BB23749" t="s">
        <v>86022</v>
      </c>
    </row>
    <row r="23750" spans="54:54" x14ac:dyDescent="0.3">
      <c r="BB23750" t="s">
        <v>86023</v>
      </c>
    </row>
    <row r="23751" spans="54:54" x14ac:dyDescent="0.3">
      <c r="BB23751" t="s">
        <v>86024</v>
      </c>
    </row>
    <row r="23752" spans="54:54" x14ac:dyDescent="0.3">
      <c r="BB23752" t="s">
        <v>86025</v>
      </c>
    </row>
    <row r="23753" spans="54:54" x14ac:dyDescent="0.3">
      <c r="BB23753" t="s">
        <v>86026</v>
      </c>
    </row>
    <row r="23754" spans="54:54" x14ac:dyDescent="0.3">
      <c r="BB23754" t="s">
        <v>86027</v>
      </c>
    </row>
    <row r="23755" spans="54:54" x14ac:dyDescent="0.3">
      <c r="BB23755" t="s">
        <v>86028</v>
      </c>
    </row>
    <row r="23756" spans="54:54" x14ac:dyDescent="0.3">
      <c r="BB23756" t="s">
        <v>86029</v>
      </c>
    </row>
    <row r="23757" spans="54:54" x14ac:dyDescent="0.3">
      <c r="BB23757" t="s">
        <v>86030</v>
      </c>
    </row>
    <row r="23758" spans="54:54" x14ac:dyDescent="0.3">
      <c r="BB23758" t="s">
        <v>86031</v>
      </c>
    </row>
    <row r="23759" spans="54:54" x14ac:dyDescent="0.3">
      <c r="BB23759" t="s">
        <v>86032</v>
      </c>
    </row>
    <row r="23760" spans="54:54" x14ac:dyDescent="0.3">
      <c r="BB23760" t="s">
        <v>86033</v>
      </c>
    </row>
    <row r="23761" spans="54:54" x14ac:dyDescent="0.3">
      <c r="BB23761" t="s">
        <v>86034</v>
      </c>
    </row>
    <row r="23762" spans="54:54" x14ac:dyDescent="0.3">
      <c r="BB23762" t="s">
        <v>86035</v>
      </c>
    </row>
    <row r="23763" spans="54:54" x14ac:dyDescent="0.3">
      <c r="BB23763" t="s">
        <v>86036</v>
      </c>
    </row>
    <row r="23764" spans="54:54" x14ac:dyDescent="0.3">
      <c r="BB23764" t="s">
        <v>86037</v>
      </c>
    </row>
    <row r="23765" spans="54:54" x14ac:dyDescent="0.3">
      <c r="BB23765" t="s">
        <v>86038</v>
      </c>
    </row>
    <row r="23766" spans="54:54" x14ac:dyDescent="0.3">
      <c r="BB23766" t="s">
        <v>86039</v>
      </c>
    </row>
    <row r="23767" spans="54:54" x14ac:dyDescent="0.3">
      <c r="BB23767" t="s">
        <v>86040</v>
      </c>
    </row>
    <row r="23768" spans="54:54" x14ac:dyDescent="0.3">
      <c r="BB23768" t="s">
        <v>86041</v>
      </c>
    </row>
    <row r="23769" spans="54:54" x14ac:dyDescent="0.3">
      <c r="BB23769" t="s">
        <v>86042</v>
      </c>
    </row>
    <row r="23770" spans="54:54" x14ac:dyDescent="0.3">
      <c r="BB23770" t="s">
        <v>86043</v>
      </c>
    </row>
    <row r="23771" spans="54:54" x14ac:dyDescent="0.3">
      <c r="BB23771" t="s">
        <v>86044</v>
      </c>
    </row>
    <row r="23772" spans="54:54" x14ac:dyDescent="0.3">
      <c r="BB23772" t="s">
        <v>86045</v>
      </c>
    </row>
    <row r="23773" spans="54:54" x14ac:dyDescent="0.3">
      <c r="BB23773" t="s">
        <v>86046</v>
      </c>
    </row>
    <row r="23774" spans="54:54" x14ac:dyDescent="0.3">
      <c r="BB23774" t="s">
        <v>86047</v>
      </c>
    </row>
    <row r="23775" spans="54:54" x14ac:dyDescent="0.3">
      <c r="BB23775" t="s">
        <v>86048</v>
      </c>
    </row>
    <row r="23776" spans="54:54" x14ac:dyDescent="0.3">
      <c r="BB23776" t="s">
        <v>86049</v>
      </c>
    </row>
    <row r="23777" spans="54:54" x14ac:dyDescent="0.3">
      <c r="BB23777" t="s">
        <v>86050</v>
      </c>
    </row>
    <row r="23778" spans="54:54" x14ac:dyDescent="0.3">
      <c r="BB23778" t="s">
        <v>86051</v>
      </c>
    </row>
    <row r="23779" spans="54:54" x14ac:dyDescent="0.3">
      <c r="BB23779" t="s">
        <v>86052</v>
      </c>
    </row>
    <row r="23780" spans="54:54" x14ac:dyDescent="0.3">
      <c r="BB23780" t="s">
        <v>86053</v>
      </c>
    </row>
    <row r="23781" spans="54:54" x14ac:dyDescent="0.3">
      <c r="BB23781" t="s">
        <v>86054</v>
      </c>
    </row>
    <row r="23782" spans="54:54" x14ac:dyDescent="0.3">
      <c r="BB23782" t="s">
        <v>86055</v>
      </c>
    </row>
    <row r="23783" spans="54:54" x14ac:dyDescent="0.3">
      <c r="BB23783" t="s">
        <v>86056</v>
      </c>
    </row>
    <row r="23784" spans="54:54" x14ac:dyDescent="0.3">
      <c r="BB23784" t="s">
        <v>86057</v>
      </c>
    </row>
    <row r="23785" spans="54:54" x14ac:dyDescent="0.3">
      <c r="BB23785" t="s">
        <v>86058</v>
      </c>
    </row>
    <row r="23786" spans="54:54" x14ac:dyDescent="0.3">
      <c r="BB23786" t="s">
        <v>86059</v>
      </c>
    </row>
    <row r="23787" spans="54:54" x14ac:dyDescent="0.3">
      <c r="BB23787" t="s">
        <v>86060</v>
      </c>
    </row>
    <row r="23788" spans="54:54" x14ac:dyDescent="0.3">
      <c r="BB23788" t="s">
        <v>86061</v>
      </c>
    </row>
    <row r="23789" spans="54:54" x14ac:dyDescent="0.3">
      <c r="BB23789" t="s">
        <v>86062</v>
      </c>
    </row>
    <row r="23790" spans="54:54" x14ac:dyDescent="0.3">
      <c r="BB23790" t="s">
        <v>58975</v>
      </c>
    </row>
    <row r="23791" spans="54:54" x14ac:dyDescent="0.3">
      <c r="BB23791" t="s">
        <v>86063</v>
      </c>
    </row>
    <row r="23792" spans="54:54" x14ac:dyDescent="0.3">
      <c r="BB23792" t="s">
        <v>86064</v>
      </c>
    </row>
    <row r="23793" spans="54:54" x14ac:dyDescent="0.3">
      <c r="BB23793" t="s">
        <v>86065</v>
      </c>
    </row>
    <row r="23794" spans="54:54" x14ac:dyDescent="0.3">
      <c r="BB23794" t="s">
        <v>86066</v>
      </c>
    </row>
    <row r="23795" spans="54:54" x14ac:dyDescent="0.3">
      <c r="BB23795" t="s">
        <v>86067</v>
      </c>
    </row>
    <row r="23796" spans="54:54" x14ac:dyDescent="0.3">
      <c r="BB23796" t="s">
        <v>86068</v>
      </c>
    </row>
    <row r="23797" spans="54:54" x14ac:dyDescent="0.3">
      <c r="BB23797" t="s">
        <v>86069</v>
      </c>
    </row>
    <row r="23798" spans="54:54" x14ac:dyDescent="0.3">
      <c r="BB23798" t="s">
        <v>86070</v>
      </c>
    </row>
    <row r="23799" spans="54:54" x14ac:dyDescent="0.3">
      <c r="BB23799" t="s">
        <v>86071</v>
      </c>
    </row>
    <row r="23800" spans="54:54" x14ac:dyDescent="0.3">
      <c r="BB23800" t="s">
        <v>86072</v>
      </c>
    </row>
    <row r="23801" spans="54:54" x14ac:dyDescent="0.3">
      <c r="BB23801" t="s">
        <v>86073</v>
      </c>
    </row>
    <row r="23802" spans="54:54" x14ac:dyDescent="0.3">
      <c r="BB23802" t="s">
        <v>86074</v>
      </c>
    </row>
    <row r="23803" spans="54:54" x14ac:dyDescent="0.3">
      <c r="BB23803" t="s">
        <v>67470</v>
      </c>
    </row>
    <row r="23804" spans="54:54" x14ac:dyDescent="0.3">
      <c r="BB23804" t="s">
        <v>86075</v>
      </c>
    </row>
    <row r="23805" spans="54:54" x14ac:dyDescent="0.3">
      <c r="BB23805" t="s">
        <v>86076</v>
      </c>
    </row>
    <row r="23806" spans="54:54" x14ac:dyDescent="0.3">
      <c r="BB23806" t="s">
        <v>86077</v>
      </c>
    </row>
    <row r="23807" spans="54:54" x14ac:dyDescent="0.3">
      <c r="BB23807" t="s">
        <v>86078</v>
      </c>
    </row>
    <row r="23808" spans="54:54" x14ac:dyDescent="0.3">
      <c r="BB23808" t="s">
        <v>86079</v>
      </c>
    </row>
    <row r="23809" spans="54:54" x14ac:dyDescent="0.3">
      <c r="BB23809" t="s">
        <v>86080</v>
      </c>
    </row>
    <row r="23810" spans="54:54" x14ac:dyDescent="0.3">
      <c r="BB23810" t="s">
        <v>86081</v>
      </c>
    </row>
    <row r="23811" spans="54:54" x14ac:dyDescent="0.3">
      <c r="BB23811" t="s">
        <v>86082</v>
      </c>
    </row>
    <row r="23812" spans="54:54" x14ac:dyDescent="0.3">
      <c r="BB23812" t="s">
        <v>86083</v>
      </c>
    </row>
    <row r="23813" spans="54:54" x14ac:dyDescent="0.3">
      <c r="BB23813" t="s">
        <v>86084</v>
      </c>
    </row>
    <row r="23814" spans="54:54" x14ac:dyDescent="0.3">
      <c r="BB23814" t="s">
        <v>86085</v>
      </c>
    </row>
    <row r="23815" spans="54:54" x14ac:dyDescent="0.3">
      <c r="BB23815" t="s">
        <v>86086</v>
      </c>
    </row>
    <row r="23816" spans="54:54" x14ac:dyDescent="0.3">
      <c r="BB23816" t="s">
        <v>86087</v>
      </c>
    </row>
    <row r="23817" spans="54:54" x14ac:dyDescent="0.3">
      <c r="BB23817" t="s">
        <v>86088</v>
      </c>
    </row>
    <row r="23818" spans="54:54" x14ac:dyDescent="0.3">
      <c r="BB23818" t="s">
        <v>86089</v>
      </c>
    </row>
    <row r="23819" spans="54:54" x14ac:dyDescent="0.3">
      <c r="BB23819" t="s">
        <v>86090</v>
      </c>
    </row>
    <row r="23820" spans="54:54" x14ac:dyDescent="0.3">
      <c r="BB23820" t="s">
        <v>86091</v>
      </c>
    </row>
    <row r="23821" spans="54:54" x14ac:dyDescent="0.3">
      <c r="BB23821" t="s">
        <v>86092</v>
      </c>
    </row>
    <row r="23822" spans="54:54" x14ac:dyDescent="0.3">
      <c r="BB23822" t="s">
        <v>86093</v>
      </c>
    </row>
    <row r="23823" spans="54:54" x14ac:dyDescent="0.3">
      <c r="BB23823" t="s">
        <v>86094</v>
      </c>
    </row>
    <row r="23824" spans="54:54" x14ac:dyDescent="0.3">
      <c r="BB23824" t="s">
        <v>86095</v>
      </c>
    </row>
    <row r="23825" spans="54:54" x14ac:dyDescent="0.3">
      <c r="BB23825" t="s">
        <v>86096</v>
      </c>
    </row>
    <row r="23826" spans="54:54" x14ac:dyDescent="0.3">
      <c r="BB23826" t="s">
        <v>67516</v>
      </c>
    </row>
    <row r="23827" spans="54:54" x14ac:dyDescent="0.3">
      <c r="BB23827" t="s">
        <v>86097</v>
      </c>
    </row>
    <row r="23828" spans="54:54" x14ac:dyDescent="0.3">
      <c r="BB23828" t="s">
        <v>86098</v>
      </c>
    </row>
    <row r="23829" spans="54:54" x14ac:dyDescent="0.3">
      <c r="BB23829" t="s">
        <v>86099</v>
      </c>
    </row>
    <row r="23830" spans="54:54" x14ac:dyDescent="0.3">
      <c r="BB23830" t="s">
        <v>86100</v>
      </c>
    </row>
    <row r="23831" spans="54:54" x14ac:dyDescent="0.3">
      <c r="BB23831" t="s">
        <v>86101</v>
      </c>
    </row>
    <row r="23832" spans="54:54" x14ac:dyDescent="0.3">
      <c r="BB23832" t="s">
        <v>86102</v>
      </c>
    </row>
    <row r="23833" spans="54:54" x14ac:dyDescent="0.3">
      <c r="BB23833" t="s">
        <v>86103</v>
      </c>
    </row>
    <row r="23834" spans="54:54" x14ac:dyDescent="0.3">
      <c r="BB23834" t="s">
        <v>86104</v>
      </c>
    </row>
    <row r="23835" spans="54:54" x14ac:dyDescent="0.3">
      <c r="BB23835" t="s">
        <v>86105</v>
      </c>
    </row>
    <row r="23836" spans="54:54" x14ac:dyDescent="0.3">
      <c r="BB23836" t="s">
        <v>86106</v>
      </c>
    </row>
    <row r="23837" spans="54:54" x14ac:dyDescent="0.3">
      <c r="BB23837" t="s">
        <v>86107</v>
      </c>
    </row>
    <row r="23838" spans="54:54" x14ac:dyDescent="0.3">
      <c r="BB23838" t="s">
        <v>86108</v>
      </c>
    </row>
    <row r="23839" spans="54:54" x14ac:dyDescent="0.3">
      <c r="BB23839" t="s">
        <v>86109</v>
      </c>
    </row>
    <row r="23840" spans="54:54" x14ac:dyDescent="0.3">
      <c r="BB23840" t="s">
        <v>86110</v>
      </c>
    </row>
    <row r="23841" spans="54:54" x14ac:dyDescent="0.3">
      <c r="BB23841" t="s">
        <v>86111</v>
      </c>
    </row>
    <row r="23842" spans="54:54" x14ac:dyDescent="0.3">
      <c r="BB23842" t="s">
        <v>86112</v>
      </c>
    </row>
    <row r="23843" spans="54:54" x14ac:dyDescent="0.3">
      <c r="BB23843" t="s">
        <v>86113</v>
      </c>
    </row>
    <row r="23844" spans="54:54" x14ac:dyDescent="0.3">
      <c r="BB23844" t="s">
        <v>86114</v>
      </c>
    </row>
    <row r="23845" spans="54:54" x14ac:dyDescent="0.3">
      <c r="BB23845" t="s">
        <v>86115</v>
      </c>
    </row>
    <row r="23846" spans="54:54" x14ac:dyDescent="0.3">
      <c r="BB23846" t="s">
        <v>86116</v>
      </c>
    </row>
    <row r="23847" spans="54:54" x14ac:dyDescent="0.3">
      <c r="BB23847" t="s">
        <v>86117</v>
      </c>
    </row>
    <row r="23848" spans="54:54" x14ac:dyDescent="0.3">
      <c r="BB23848" t="s">
        <v>86118</v>
      </c>
    </row>
    <row r="23849" spans="54:54" x14ac:dyDescent="0.3">
      <c r="BB23849" t="s">
        <v>86119</v>
      </c>
    </row>
    <row r="23850" spans="54:54" x14ac:dyDescent="0.3">
      <c r="BB23850" t="s">
        <v>86120</v>
      </c>
    </row>
    <row r="23851" spans="54:54" x14ac:dyDescent="0.3">
      <c r="BB23851" t="s">
        <v>86121</v>
      </c>
    </row>
    <row r="23852" spans="54:54" x14ac:dyDescent="0.3">
      <c r="BB23852" t="s">
        <v>86122</v>
      </c>
    </row>
    <row r="23853" spans="54:54" x14ac:dyDescent="0.3">
      <c r="BB23853" t="s">
        <v>86123</v>
      </c>
    </row>
    <row r="23854" spans="54:54" x14ac:dyDescent="0.3">
      <c r="BB23854" t="s">
        <v>86124</v>
      </c>
    </row>
    <row r="23855" spans="54:54" x14ac:dyDescent="0.3">
      <c r="BB23855" t="s">
        <v>86125</v>
      </c>
    </row>
    <row r="23856" spans="54:54" x14ac:dyDescent="0.3">
      <c r="BB23856" t="s">
        <v>86126</v>
      </c>
    </row>
    <row r="23857" spans="54:54" x14ac:dyDescent="0.3">
      <c r="BB23857" t="s">
        <v>86127</v>
      </c>
    </row>
    <row r="23858" spans="54:54" x14ac:dyDescent="0.3">
      <c r="BB23858" t="s">
        <v>86128</v>
      </c>
    </row>
    <row r="23859" spans="54:54" x14ac:dyDescent="0.3">
      <c r="BB23859" t="s">
        <v>86129</v>
      </c>
    </row>
    <row r="23860" spans="54:54" x14ac:dyDescent="0.3">
      <c r="BB23860" t="s">
        <v>86130</v>
      </c>
    </row>
    <row r="23861" spans="54:54" x14ac:dyDescent="0.3">
      <c r="BB23861" t="s">
        <v>86131</v>
      </c>
    </row>
    <row r="23862" spans="54:54" x14ac:dyDescent="0.3">
      <c r="BB23862" t="s">
        <v>86132</v>
      </c>
    </row>
    <row r="23863" spans="54:54" x14ac:dyDescent="0.3">
      <c r="BB23863" t="s">
        <v>86133</v>
      </c>
    </row>
    <row r="23864" spans="54:54" x14ac:dyDescent="0.3">
      <c r="BB23864" t="s">
        <v>86134</v>
      </c>
    </row>
    <row r="23865" spans="54:54" x14ac:dyDescent="0.3">
      <c r="BB23865" t="s">
        <v>86135</v>
      </c>
    </row>
    <row r="23866" spans="54:54" x14ac:dyDescent="0.3">
      <c r="BB23866" t="s">
        <v>86136</v>
      </c>
    </row>
    <row r="23867" spans="54:54" x14ac:dyDescent="0.3">
      <c r="BB23867" t="s">
        <v>86137</v>
      </c>
    </row>
    <row r="23868" spans="54:54" x14ac:dyDescent="0.3">
      <c r="BB23868" t="s">
        <v>86138</v>
      </c>
    </row>
    <row r="23869" spans="54:54" x14ac:dyDescent="0.3">
      <c r="BB23869" t="s">
        <v>86139</v>
      </c>
    </row>
    <row r="23870" spans="54:54" x14ac:dyDescent="0.3">
      <c r="BB23870" t="s">
        <v>86140</v>
      </c>
    </row>
    <row r="23871" spans="54:54" x14ac:dyDescent="0.3">
      <c r="BB23871" t="s">
        <v>86141</v>
      </c>
    </row>
    <row r="23872" spans="54:54" x14ac:dyDescent="0.3">
      <c r="BB23872" t="s">
        <v>86142</v>
      </c>
    </row>
    <row r="23873" spans="54:54" x14ac:dyDescent="0.3">
      <c r="BB23873" t="s">
        <v>86143</v>
      </c>
    </row>
    <row r="23874" spans="54:54" x14ac:dyDescent="0.3">
      <c r="BB23874" t="s">
        <v>86144</v>
      </c>
    </row>
    <row r="23875" spans="54:54" x14ac:dyDescent="0.3">
      <c r="BB23875" t="s">
        <v>86145</v>
      </c>
    </row>
    <row r="23876" spans="54:54" x14ac:dyDescent="0.3">
      <c r="BB23876" t="s">
        <v>86146</v>
      </c>
    </row>
    <row r="23877" spans="54:54" x14ac:dyDescent="0.3">
      <c r="BB23877" t="s">
        <v>86147</v>
      </c>
    </row>
    <row r="23878" spans="54:54" x14ac:dyDescent="0.3">
      <c r="BB23878" t="s">
        <v>86148</v>
      </c>
    </row>
    <row r="23879" spans="54:54" x14ac:dyDescent="0.3">
      <c r="BB23879" t="s">
        <v>86149</v>
      </c>
    </row>
    <row r="23880" spans="54:54" x14ac:dyDescent="0.3">
      <c r="BB23880" t="s">
        <v>86150</v>
      </c>
    </row>
    <row r="23881" spans="54:54" x14ac:dyDescent="0.3">
      <c r="BB23881" t="s">
        <v>86151</v>
      </c>
    </row>
    <row r="23882" spans="54:54" x14ac:dyDescent="0.3">
      <c r="BB23882" t="s">
        <v>86152</v>
      </c>
    </row>
    <row r="23883" spans="54:54" x14ac:dyDescent="0.3">
      <c r="BB23883" t="s">
        <v>86153</v>
      </c>
    </row>
    <row r="23884" spans="54:54" x14ac:dyDescent="0.3">
      <c r="BB23884" t="s">
        <v>86154</v>
      </c>
    </row>
    <row r="23885" spans="54:54" x14ac:dyDescent="0.3">
      <c r="BB23885" t="s">
        <v>86155</v>
      </c>
    </row>
    <row r="23886" spans="54:54" x14ac:dyDescent="0.3">
      <c r="BB23886" t="s">
        <v>86156</v>
      </c>
    </row>
    <row r="23887" spans="54:54" x14ac:dyDescent="0.3">
      <c r="BB23887" t="s">
        <v>86157</v>
      </c>
    </row>
    <row r="23888" spans="54:54" x14ac:dyDescent="0.3">
      <c r="BB23888" t="s">
        <v>86158</v>
      </c>
    </row>
    <row r="23889" spans="54:54" x14ac:dyDescent="0.3">
      <c r="BB23889" t="s">
        <v>86159</v>
      </c>
    </row>
    <row r="23890" spans="54:54" x14ac:dyDescent="0.3">
      <c r="BB23890" t="s">
        <v>86160</v>
      </c>
    </row>
    <row r="23891" spans="54:54" x14ac:dyDescent="0.3">
      <c r="BB23891" t="s">
        <v>86161</v>
      </c>
    </row>
    <row r="23892" spans="54:54" x14ac:dyDescent="0.3">
      <c r="BB23892" t="s">
        <v>86162</v>
      </c>
    </row>
    <row r="23893" spans="54:54" x14ac:dyDescent="0.3">
      <c r="BB23893" t="s">
        <v>86163</v>
      </c>
    </row>
    <row r="23894" spans="54:54" x14ac:dyDescent="0.3">
      <c r="BB23894" t="s">
        <v>86164</v>
      </c>
    </row>
    <row r="23895" spans="54:54" x14ac:dyDescent="0.3">
      <c r="BB23895" t="s">
        <v>86165</v>
      </c>
    </row>
    <row r="23896" spans="54:54" x14ac:dyDescent="0.3">
      <c r="BB23896" t="s">
        <v>86166</v>
      </c>
    </row>
    <row r="23897" spans="54:54" x14ac:dyDescent="0.3">
      <c r="BB23897" t="s">
        <v>86167</v>
      </c>
    </row>
    <row r="23898" spans="54:54" x14ac:dyDescent="0.3">
      <c r="BB23898" t="s">
        <v>86168</v>
      </c>
    </row>
    <row r="23899" spans="54:54" x14ac:dyDescent="0.3">
      <c r="BB23899" t="s">
        <v>86169</v>
      </c>
    </row>
    <row r="23900" spans="54:54" x14ac:dyDescent="0.3">
      <c r="BB23900" t="s">
        <v>86170</v>
      </c>
    </row>
    <row r="23901" spans="54:54" x14ac:dyDescent="0.3">
      <c r="BB23901" t="s">
        <v>86171</v>
      </c>
    </row>
    <row r="23902" spans="54:54" x14ac:dyDescent="0.3">
      <c r="BB23902" t="s">
        <v>86172</v>
      </c>
    </row>
    <row r="23903" spans="54:54" x14ac:dyDescent="0.3">
      <c r="BB23903" t="s">
        <v>86173</v>
      </c>
    </row>
    <row r="23904" spans="54:54" x14ac:dyDescent="0.3">
      <c r="BB23904" t="s">
        <v>86174</v>
      </c>
    </row>
    <row r="23905" spans="54:54" x14ac:dyDescent="0.3">
      <c r="BB23905" t="s">
        <v>86175</v>
      </c>
    </row>
    <row r="23906" spans="54:54" x14ac:dyDescent="0.3">
      <c r="BB23906" t="s">
        <v>86176</v>
      </c>
    </row>
    <row r="23907" spans="54:54" x14ac:dyDescent="0.3">
      <c r="BB23907" t="s">
        <v>86177</v>
      </c>
    </row>
    <row r="23908" spans="54:54" x14ac:dyDescent="0.3">
      <c r="BB23908" t="s">
        <v>86178</v>
      </c>
    </row>
    <row r="23909" spans="54:54" x14ac:dyDescent="0.3">
      <c r="BB23909" t="s">
        <v>86179</v>
      </c>
    </row>
    <row r="23910" spans="54:54" x14ac:dyDescent="0.3">
      <c r="BB23910" t="s">
        <v>86180</v>
      </c>
    </row>
    <row r="23911" spans="54:54" x14ac:dyDescent="0.3">
      <c r="BB23911" t="s">
        <v>86181</v>
      </c>
    </row>
    <row r="23912" spans="54:54" x14ac:dyDescent="0.3">
      <c r="BB23912" t="s">
        <v>86182</v>
      </c>
    </row>
    <row r="23913" spans="54:54" x14ac:dyDescent="0.3">
      <c r="BB23913" t="s">
        <v>86183</v>
      </c>
    </row>
    <row r="23914" spans="54:54" x14ac:dyDescent="0.3">
      <c r="BB23914" t="s">
        <v>86184</v>
      </c>
    </row>
    <row r="23915" spans="54:54" x14ac:dyDescent="0.3">
      <c r="BB23915" t="s">
        <v>86185</v>
      </c>
    </row>
    <row r="23916" spans="54:54" x14ac:dyDescent="0.3">
      <c r="BB23916" t="s">
        <v>86186</v>
      </c>
    </row>
    <row r="23917" spans="54:54" x14ac:dyDescent="0.3">
      <c r="BB23917" t="s">
        <v>86187</v>
      </c>
    </row>
    <row r="23918" spans="54:54" x14ac:dyDescent="0.3">
      <c r="BB23918" t="s">
        <v>86188</v>
      </c>
    </row>
    <row r="23919" spans="54:54" x14ac:dyDescent="0.3">
      <c r="BB23919" t="s">
        <v>86189</v>
      </c>
    </row>
    <row r="23920" spans="54:54" x14ac:dyDescent="0.3">
      <c r="BB23920" t="s">
        <v>86190</v>
      </c>
    </row>
    <row r="23921" spans="54:54" x14ac:dyDescent="0.3">
      <c r="BB23921" t="s">
        <v>86191</v>
      </c>
    </row>
    <row r="23922" spans="54:54" x14ac:dyDescent="0.3">
      <c r="BB23922" t="s">
        <v>86192</v>
      </c>
    </row>
    <row r="23923" spans="54:54" x14ac:dyDescent="0.3">
      <c r="BB23923" t="s">
        <v>86193</v>
      </c>
    </row>
    <row r="23924" spans="54:54" x14ac:dyDescent="0.3">
      <c r="BB23924" t="s">
        <v>86194</v>
      </c>
    </row>
    <row r="23925" spans="54:54" x14ac:dyDescent="0.3">
      <c r="BB23925" t="s">
        <v>86195</v>
      </c>
    </row>
    <row r="23926" spans="54:54" x14ac:dyDescent="0.3">
      <c r="BB23926" t="s">
        <v>86196</v>
      </c>
    </row>
    <row r="23927" spans="54:54" x14ac:dyDescent="0.3">
      <c r="BB23927" t="s">
        <v>86197</v>
      </c>
    </row>
    <row r="23928" spans="54:54" x14ac:dyDescent="0.3">
      <c r="BB23928" t="s">
        <v>86198</v>
      </c>
    </row>
    <row r="23929" spans="54:54" x14ac:dyDescent="0.3">
      <c r="BB23929" t="s">
        <v>86199</v>
      </c>
    </row>
    <row r="23930" spans="54:54" x14ac:dyDescent="0.3">
      <c r="BB23930" t="s">
        <v>86200</v>
      </c>
    </row>
    <row r="23931" spans="54:54" x14ac:dyDescent="0.3">
      <c r="BB23931" t="s">
        <v>86201</v>
      </c>
    </row>
    <row r="23932" spans="54:54" x14ac:dyDescent="0.3">
      <c r="BB23932" t="s">
        <v>86202</v>
      </c>
    </row>
    <row r="23933" spans="54:54" x14ac:dyDescent="0.3">
      <c r="BB23933" t="s">
        <v>86203</v>
      </c>
    </row>
    <row r="23934" spans="54:54" x14ac:dyDescent="0.3">
      <c r="BB23934" t="s">
        <v>86204</v>
      </c>
    </row>
    <row r="23935" spans="54:54" x14ac:dyDescent="0.3">
      <c r="BB23935" t="s">
        <v>86205</v>
      </c>
    </row>
    <row r="23936" spans="54:54" x14ac:dyDescent="0.3">
      <c r="BB23936" t="s">
        <v>86206</v>
      </c>
    </row>
    <row r="23937" spans="54:54" x14ac:dyDescent="0.3">
      <c r="BB23937" t="s">
        <v>86207</v>
      </c>
    </row>
    <row r="23938" spans="54:54" x14ac:dyDescent="0.3">
      <c r="BB23938" t="s">
        <v>86208</v>
      </c>
    </row>
    <row r="23939" spans="54:54" x14ac:dyDescent="0.3">
      <c r="BB23939" t="s">
        <v>86209</v>
      </c>
    </row>
    <row r="23940" spans="54:54" x14ac:dyDescent="0.3">
      <c r="BB23940" t="s">
        <v>86210</v>
      </c>
    </row>
    <row r="23941" spans="54:54" x14ac:dyDescent="0.3">
      <c r="BB23941" t="s">
        <v>86211</v>
      </c>
    </row>
    <row r="23942" spans="54:54" x14ac:dyDescent="0.3">
      <c r="BB23942" t="s">
        <v>67591</v>
      </c>
    </row>
    <row r="23943" spans="54:54" x14ac:dyDescent="0.3">
      <c r="BB23943" t="s">
        <v>86212</v>
      </c>
    </row>
    <row r="23944" spans="54:54" x14ac:dyDescent="0.3">
      <c r="BB23944" t="s">
        <v>86213</v>
      </c>
    </row>
    <row r="23945" spans="54:54" x14ac:dyDescent="0.3">
      <c r="BB23945" t="s">
        <v>86214</v>
      </c>
    </row>
    <row r="23946" spans="54:54" x14ac:dyDescent="0.3">
      <c r="BB23946" t="s">
        <v>86215</v>
      </c>
    </row>
    <row r="23947" spans="54:54" x14ac:dyDescent="0.3">
      <c r="BB23947" t="s">
        <v>2402</v>
      </c>
    </row>
    <row r="23948" spans="54:54" x14ac:dyDescent="0.3">
      <c r="BB23948" t="s">
        <v>86216</v>
      </c>
    </row>
    <row r="23949" spans="54:54" x14ac:dyDescent="0.3">
      <c r="BB23949" t="s">
        <v>86217</v>
      </c>
    </row>
    <row r="23950" spans="54:54" x14ac:dyDescent="0.3">
      <c r="BB23950" t="s">
        <v>86218</v>
      </c>
    </row>
    <row r="23951" spans="54:54" x14ac:dyDescent="0.3">
      <c r="BB23951" t="s">
        <v>86219</v>
      </c>
    </row>
    <row r="23952" spans="54:54" x14ac:dyDescent="0.3">
      <c r="BB23952" t="s">
        <v>86220</v>
      </c>
    </row>
    <row r="23953" spans="54:54" x14ac:dyDescent="0.3">
      <c r="BB23953" t="s">
        <v>86221</v>
      </c>
    </row>
    <row r="23954" spans="54:54" x14ac:dyDescent="0.3">
      <c r="BB23954" t="s">
        <v>86222</v>
      </c>
    </row>
    <row r="23955" spans="54:54" x14ac:dyDescent="0.3">
      <c r="BB23955" t="s">
        <v>86223</v>
      </c>
    </row>
    <row r="23956" spans="54:54" x14ac:dyDescent="0.3">
      <c r="BB23956" t="s">
        <v>86224</v>
      </c>
    </row>
    <row r="23957" spans="54:54" x14ac:dyDescent="0.3">
      <c r="BB23957" t="s">
        <v>86225</v>
      </c>
    </row>
    <row r="23958" spans="54:54" x14ac:dyDescent="0.3">
      <c r="BB23958" t="s">
        <v>86226</v>
      </c>
    </row>
    <row r="23959" spans="54:54" x14ac:dyDescent="0.3">
      <c r="BB23959" t="s">
        <v>86227</v>
      </c>
    </row>
    <row r="23960" spans="54:54" x14ac:dyDescent="0.3">
      <c r="BB23960" t="s">
        <v>86228</v>
      </c>
    </row>
    <row r="23961" spans="54:54" x14ac:dyDescent="0.3">
      <c r="BB23961" t="s">
        <v>86229</v>
      </c>
    </row>
    <row r="23962" spans="54:54" x14ac:dyDescent="0.3">
      <c r="BB23962" t="s">
        <v>86230</v>
      </c>
    </row>
    <row r="23963" spans="54:54" x14ac:dyDescent="0.3">
      <c r="BB23963" t="s">
        <v>86231</v>
      </c>
    </row>
    <row r="23964" spans="54:54" x14ac:dyDescent="0.3">
      <c r="BB23964" t="s">
        <v>86232</v>
      </c>
    </row>
    <row r="23965" spans="54:54" x14ac:dyDescent="0.3">
      <c r="BB23965" t="s">
        <v>86233</v>
      </c>
    </row>
    <row r="23966" spans="54:54" x14ac:dyDescent="0.3">
      <c r="BB23966" t="s">
        <v>86234</v>
      </c>
    </row>
    <row r="23967" spans="54:54" x14ac:dyDescent="0.3">
      <c r="BB23967" t="s">
        <v>86235</v>
      </c>
    </row>
    <row r="23968" spans="54:54" x14ac:dyDescent="0.3">
      <c r="BB23968" t="s">
        <v>86236</v>
      </c>
    </row>
    <row r="23969" spans="54:54" x14ac:dyDescent="0.3">
      <c r="BB23969" t="s">
        <v>86237</v>
      </c>
    </row>
    <row r="23970" spans="54:54" x14ac:dyDescent="0.3">
      <c r="BB23970" t="s">
        <v>86238</v>
      </c>
    </row>
    <row r="23971" spans="54:54" x14ac:dyDescent="0.3">
      <c r="BB23971" t="s">
        <v>86239</v>
      </c>
    </row>
    <row r="23972" spans="54:54" x14ac:dyDescent="0.3">
      <c r="BB23972" t="s">
        <v>86240</v>
      </c>
    </row>
    <row r="23973" spans="54:54" x14ac:dyDescent="0.3">
      <c r="BB23973" t="s">
        <v>86241</v>
      </c>
    </row>
    <row r="23974" spans="54:54" x14ac:dyDescent="0.3">
      <c r="BB23974" t="s">
        <v>86242</v>
      </c>
    </row>
    <row r="23975" spans="54:54" x14ac:dyDescent="0.3">
      <c r="BB23975" t="s">
        <v>86243</v>
      </c>
    </row>
    <row r="23976" spans="54:54" x14ac:dyDescent="0.3">
      <c r="BB23976" t="s">
        <v>86244</v>
      </c>
    </row>
    <row r="23977" spans="54:54" x14ac:dyDescent="0.3">
      <c r="BB23977" t="s">
        <v>86245</v>
      </c>
    </row>
    <row r="23978" spans="54:54" x14ac:dyDescent="0.3">
      <c r="BB23978" t="s">
        <v>86246</v>
      </c>
    </row>
    <row r="23979" spans="54:54" x14ac:dyDescent="0.3">
      <c r="BB23979" t="s">
        <v>86247</v>
      </c>
    </row>
    <row r="23980" spans="54:54" x14ac:dyDescent="0.3">
      <c r="BB23980" t="s">
        <v>86248</v>
      </c>
    </row>
    <row r="23981" spans="54:54" x14ac:dyDescent="0.3">
      <c r="BB23981" t="s">
        <v>86249</v>
      </c>
    </row>
    <row r="23982" spans="54:54" x14ac:dyDescent="0.3">
      <c r="BB23982" t="s">
        <v>67754</v>
      </c>
    </row>
    <row r="23983" spans="54:54" x14ac:dyDescent="0.3">
      <c r="BB23983" t="s">
        <v>86250</v>
      </c>
    </row>
    <row r="23984" spans="54:54" x14ac:dyDescent="0.3">
      <c r="BB23984" t="s">
        <v>86251</v>
      </c>
    </row>
    <row r="23985" spans="54:54" x14ac:dyDescent="0.3">
      <c r="BB23985" t="s">
        <v>86252</v>
      </c>
    </row>
    <row r="23986" spans="54:54" x14ac:dyDescent="0.3">
      <c r="BB23986" t="s">
        <v>86253</v>
      </c>
    </row>
    <row r="23987" spans="54:54" x14ac:dyDescent="0.3">
      <c r="BB23987" t="s">
        <v>86254</v>
      </c>
    </row>
    <row r="23988" spans="54:54" x14ac:dyDescent="0.3">
      <c r="BB23988" t="s">
        <v>86255</v>
      </c>
    </row>
    <row r="23989" spans="54:54" x14ac:dyDescent="0.3">
      <c r="BB23989" t="s">
        <v>86256</v>
      </c>
    </row>
    <row r="23990" spans="54:54" x14ac:dyDescent="0.3">
      <c r="BB23990" t="s">
        <v>2409</v>
      </c>
    </row>
    <row r="23991" spans="54:54" x14ac:dyDescent="0.3">
      <c r="BB23991" t="s">
        <v>86257</v>
      </c>
    </row>
    <row r="23992" spans="54:54" x14ac:dyDescent="0.3">
      <c r="BB23992" t="s">
        <v>86258</v>
      </c>
    </row>
    <row r="23993" spans="54:54" x14ac:dyDescent="0.3">
      <c r="BB23993" t="s">
        <v>86259</v>
      </c>
    </row>
    <row r="23994" spans="54:54" x14ac:dyDescent="0.3">
      <c r="BB23994" t="s">
        <v>86260</v>
      </c>
    </row>
    <row r="23995" spans="54:54" x14ac:dyDescent="0.3">
      <c r="BB23995" t="s">
        <v>86261</v>
      </c>
    </row>
    <row r="23996" spans="54:54" x14ac:dyDescent="0.3">
      <c r="BB23996" t="s">
        <v>86262</v>
      </c>
    </row>
    <row r="23997" spans="54:54" x14ac:dyDescent="0.3">
      <c r="BB23997" t="s">
        <v>86263</v>
      </c>
    </row>
    <row r="23998" spans="54:54" x14ac:dyDescent="0.3">
      <c r="BB23998" t="s">
        <v>86264</v>
      </c>
    </row>
    <row r="23999" spans="54:54" x14ac:dyDescent="0.3">
      <c r="BB23999" t="s">
        <v>86265</v>
      </c>
    </row>
    <row r="24000" spans="54:54" x14ac:dyDescent="0.3">
      <c r="BB24000" t="s">
        <v>86266</v>
      </c>
    </row>
    <row r="24001" spans="54:54" x14ac:dyDescent="0.3">
      <c r="BB24001" t="s">
        <v>86267</v>
      </c>
    </row>
    <row r="24002" spans="54:54" x14ac:dyDescent="0.3">
      <c r="BB24002" t="s">
        <v>86268</v>
      </c>
    </row>
    <row r="24003" spans="54:54" x14ac:dyDescent="0.3">
      <c r="BB24003" t="s">
        <v>86269</v>
      </c>
    </row>
    <row r="24004" spans="54:54" x14ac:dyDescent="0.3">
      <c r="BB24004" t="s">
        <v>86270</v>
      </c>
    </row>
    <row r="24005" spans="54:54" x14ac:dyDescent="0.3">
      <c r="BB24005" t="s">
        <v>86271</v>
      </c>
    </row>
    <row r="24006" spans="54:54" x14ac:dyDescent="0.3">
      <c r="BB24006" t="s">
        <v>86272</v>
      </c>
    </row>
    <row r="24007" spans="54:54" x14ac:dyDescent="0.3">
      <c r="BB24007" t="s">
        <v>86273</v>
      </c>
    </row>
    <row r="24008" spans="54:54" x14ac:dyDescent="0.3">
      <c r="BB24008" t="s">
        <v>86274</v>
      </c>
    </row>
    <row r="24009" spans="54:54" x14ac:dyDescent="0.3">
      <c r="BB24009" t="s">
        <v>86275</v>
      </c>
    </row>
    <row r="24010" spans="54:54" x14ac:dyDescent="0.3">
      <c r="BB24010" t="s">
        <v>86276</v>
      </c>
    </row>
    <row r="24011" spans="54:54" x14ac:dyDescent="0.3">
      <c r="BB24011" t="s">
        <v>86277</v>
      </c>
    </row>
    <row r="24012" spans="54:54" x14ac:dyDescent="0.3">
      <c r="BB24012" t="s">
        <v>86278</v>
      </c>
    </row>
    <row r="24013" spans="54:54" x14ac:dyDescent="0.3">
      <c r="BB24013" t="s">
        <v>86279</v>
      </c>
    </row>
    <row r="24014" spans="54:54" x14ac:dyDescent="0.3">
      <c r="BB24014" t="s">
        <v>86280</v>
      </c>
    </row>
    <row r="24015" spans="54:54" x14ac:dyDescent="0.3">
      <c r="BB24015" t="s">
        <v>28943</v>
      </c>
    </row>
    <row r="24016" spans="54:54" x14ac:dyDescent="0.3">
      <c r="BB24016" t="s">
        <v>86281</v>
      </c>
    </row>
    <row r="24017" spans="54:54" x14ac:dyDescent="0.3">
      <c r="BB24017" t="s">
        <v>86282</v>
      </c>
    </row>
    <row r="24018" spans="54:54" x14ac:dyDescent="0.3">
      <c r="BB24018" t="s">
        <v>86283</v>
      </c>
    </row>
    <row r="24019" spans="54:54" x14ac:dyDescent="0.3">
      <c r="BB24019" t="s">
        <v>86284</v>
      </c>
    </row>
    <row r="24020" spans="54:54" x14ac:dyDescent="0.3">
      <c r="BB24020" t="s">
        <v>86285</v>
      </c>
    </row>
    <row r="24021" spans="54:54" x14ac:dyDescent="0.3">
      <c r="BB24021" t="s">
        <v>86286</v>
      </c>
    </row>
    <row r="24022" spans="54:54" x14ac:dyDescent="0.3">
      <c r="BB24022" t="s">
        <v>86287</v>
      </c>
    </row>
    <row r="24023" spans="54:54" x14ac:dyDescent="0.3">
      <c r="BB24023" t="s">
        <v>86288</v>
      </c>
    </row>
    <row r="24024" spans="54:54" x14ac:dyDescent="0.3">
      <c r="BB24024" t="s">
        <v>86289</v>
      </c>
    </row>
    <row r="24025" spans="54:54" x14ac:dyDescent="0.3">
      <c r="BB24025" t="s">
        <v>86290</v>
      </c>
    </row>
    <row r="24026" spans="54:54" x14ac:dyDescent="0.3">
      <c r="BB24026" t="s">
        <v>86291</v>
      </c>
    </row>
    <row r="24027" spans="54:54" x14ac:dyDescent="0.3">
      <c r="BB24027" t="s">
        <v>86292</v>
      </c>
    </row>
    <row r="24028" spans="54:54" x14ac:dyDescent="0.3">
      <c r="BB24028" t="s">
        <v>86293</v>
      </c>
    </row>
    <row r="24029" spans="54:54" x14ac:dyDescent="0.3">
      <c r="BB24029" t="s">
        <v>86294</v>
      </c>
    </row>
    <row r="24030" spans="54:54" x14ac:dyDescent="0.3">
      <c r="BB24030" t="s">
        <v>86295</v>
      </c>
    </row>
    <row r="24031" spans="54:54" x14ac:dyDescent="0.3">
      <c r="BB24031" t="s">
        <v>86296</v>
      </c>
    </row>
    <row r="24032" spans="54:54" x14ac:dyDescent="0.3">
      <c r="BB24032" t="s">
        <v>86297</v>
      </c>
    </row>
    <row r="24033" spans="54:54" x14ac:dyDescent="0.3">
      <c r="BB24033" t="s">
        <v>86298</v>
      </c>
    </row>
    <row r="24034" spans="54:54" x14ac:dyDescent="0.3">
      <c r="BB24034" t="s">
        <v>86299</v>
      </c>
    </row>
    <row r="24035" spans="54:54" x14ac:dyDescent="0.3">
      <c r="BB24035" t="s">
        <v>86300</v>
      </c>
    </row>
    <row r="24036" spans="54:54" x14ac:dyDescent="0.3">
      <c r="BB24036" t="s">
        <v>86301</v>
      </c>
    </row>
    <row r="24037" spans="54:54" x14ac:dyDescent="0.3">
      <c r="BB24037" t="s">
        <v>86302</v>
      </c>
    </row>
    <row r="24038" spans="54:54" x14ac:dyDescent="0.3">
      <c r="BB24038" t="s">
        <v>86303</v>
      </c>
    </row>
    <row r="24039" spans="54:54" x14ac:dyDescent="0.3">
      <c r="BB24039" t="s">
        <v>86304</v>
      </c>
    </row>
    <row r="24040" spans="54:54" x14ac:dyDescent="0.3">
      <c r="BB24040" t="s">
        <v>86305</v>
      </c>
    </row>
    <row r="24041" spans="54:54" x14ac:dyDescent="0.3">
      <c r="BB24041" t="s">
        <v>86306</v>
      </c>
    </row>
    <row r="24042" spans="54:54" x14ac:dyDescent="0.3">
      <c r="BB24042" t="s">
        <v>86307</v>
      </c>
    </row>
    <row r="24043" spans="54:54" x14ac:dyDescent="0.3">
      <c r="BB24043" t="s">
        <v>86308</v>
      </c>
    </row>
    <row r="24044" spans="54:54" x14ac:dyDescent="0.3">
      <c r="BB24044" t="s">
        <v>86309</v>
      </c>
    </row>
    <row r="24045" spans="54:54" x14ac:dyDescent="0.3">
      <c r="BB24045" t="s">
        <v>86310</v>
      </c>
    </row>
    <row r="24046" spans="54:54" x14ac:dyDescent="0.3">
      <c r="BB24046" t="s">
        <v>86311</v>
      </c>
    </row>
    <row r="24047" spans="54:54" x14ac:dyDescent="0.3">
      <c r="BB24047" t="s">
        <v>86312</v>
      </c>
    </row>
    <row r="24048" spans="54:54" x14ac:dyDescent="0.3">
      <c r="BB24048" t="s">
        <v>86313</v>
      </c>
    </row>
    <row r="24049" spans="54:54" x14ac:dyDescent="0.3">
      <c r="BB24049" t="s">
        <v>86314</v>
      </c>
    </row>
    <row r="24050" spans="54:54" x14ac:dyDescent="0.3">
      <c r="BB24050" t="s">
        <v>86315</v>
      </c>
    </row>
    <row r="24051" spans="54:54" x14ac:dyDescent="0.3">
      <c r="BB24051" t="s">
        <v>86316</v>
      </c>
    </row>
    <row r="24052" spans="54:54" x14ac:dyDescent="0.3">
      <c r="BB24052" t="s">
        <v>59300</v>
      </c>
    </row>
    <row r="24053" spans="54:54" x14ac:dyDescent="0.3">
      <c r="BB24053" t="s">
        <v>86317</v>
      </c>
    </row>
    <row r="24054" spans="54:54" x14ac:dyDescent="0.3">
      <c r="BB24054" t="s">
        <v>86318</v>
      </c>
    </row>
    <row r="24055" spans="54:54" x14ac:dyDescent="0.3">
      <c r="BB24055" t="s">
        <v>86319</v>
      </c>
    </row>
    <row r="24056" spans="54:54" x14ac:dyDescent="0.3">
      <c r="BB24056" t="s">
        <v>86320</v>
      </c>
    </row>
    <row r="24057" spans="54:54" x14ac:dyDescent="0.3">
      <c r="BB24057" t="s">
        <v>86321</v>
      </c>
    </row>
    <row r="24058" spans="54:54" x14ac:dyDescent="0.3">
      <c r="BB24058" t="s">
        <v>86322</v>
      </c>
    </row>
    <row r="24059" spans="54:54" x14ac:dyDescent="0.3">
      <c r="BB24059" t="s">
        <v>86323</v>
      </c>
    </row>
    <row r="24060" spans="54:54" x14ac:dyDescent="0.3">
      <c r="BB24060" t="s">
        <v>86324</v>
      </c>
    </row>
    <row r="24061" spans="54:54" x14ac:dyDescent="0.3">
      <c r="BB24061" t="s">
        <v>86325</v>
      </c>
    </row>
    <row r="24062" spans="54:54" x14ac:dyDescent="0.3">
      <c r="BB24062" t="s">
        <v>86326</v>
      </c>
    </row>
    <row r="24063" spans="54:54" x14ac:dyDescent="0.3">
      <c r="BB24063" t="s">
        <v>86327</v>
      </c>
    </row>
    <row r="24064" spans="54:54" x14ac:dyDescent="0.3">
      <c r="BB24064" t="s">
        <v>86328</v>
      </c>
    </row>
    <row r="24065" spans="54:54" x14ac:dyDescent="0.3">
      <c r="BB24065" t="s">
        <v>86329</v>
      </c>
    </row>
    <row r="24066" spans="54:54" x14ac:dyDescent="0.3">
      <c r="BB24066" t="s">
        <v>86330</v>
      </c>
    </row>
    <row r="24067" spans="54:54" x14ac:dyDescent="0.3">
      <c r="BB24067" t="s">
        <v>86331</v>
      </c>
    </row>
    <row r="24068" spans="54:54" x14ac:dyDescent="0.3">
      <c r="BB24068" t="s">
        <v>86332</v>
      </c>
    </row>
    <row r="24069" spans="54:54" x14ac:dyDescent="0.3">
      <c r="BB24069" t="s">
        <v>86333</v>
      </c>
    </row>
    <row r="24070" spans="54:54" x14ac:dyDescent="0.3">
      <c r="BB24070" t="s">
        <v>86334</v>
      </c>
    </row>
    <row r="24071" spans="54:54" x14ac:dyDescent="0.3">
      <c r="BB24071" t="s">
        <v>86335</v>
      </c>
    </row>
    <row r="24072" spans="54:54" x14ac:dyDescent="0.3">
      <c r="BB24072" t="s">
        <v>86336</v>
      </c>
    </row>
    <row r="24073" spans="54:54" x14ac:dyDescent="0.3">
      <c r="BB24073" t="s">
        <v>86337</v>
      </c>
    </row>
    <row r="24074" spans="54:54" x14ac:dyDescent="0.3">
      <c r="BB24074" t="s">
        <v>86338</v>
      </c>
    </row>
    <row r="24075" spans="54:54" x14ac:dyDescent="0.3">
      <c r="BB24075" t="s">
        <v>86339</v>
      </c>
    </row>
    <row r="24076" spans="54:54" x14ac:dyDescent="0.3">
      <c r="BB24076" t="s">
        <v>86340</v>
      </c>
    </row>
    <row r="24077" spans="54:54" x14ac:dyDescent="0.3">
      <c r="BB24077" t="s">
        <v>86341</v>
      </c>
    </row>
    <row r="24078" spans="54:54" x14ac:dyDescent="0.3">
      <c r="BB24078" t="s">
        <v>86342</v>
      </c>
    </row>
    <row r="24079" spans="54:54" x14ac:dyDescent="0.3">
      <c r="BB24079" t="s">
        <v>86343</v>
      </c>
    </row>
    <row r="24080" spans="54:54" x14ac:dyDescent="0.3">
      <c r="BB24080" t="s">
        <v>86344</v>
      </c>
    </row>
    <row r="24081" spans="54:54" x14ac:dyDescent="0.3">
      <c r="BB24081" t="s">
        <v>86345</v>
      </c>
    </row>
    <row r="24082" spans="54:54" x14ac:dyDescent="0.3">
      <c r="BB24082" t="s">
        <v>86346</v>
      </c>
    </row>
    <row r="24083" spans="54:54" x14ac:dyDescent="0.3">
      <c r="BB24083" t="s">
        <v>86347</v>
      </c>
    </row>
    <row r="24084" spans="54:54" x14ac:dyDescent="0.3">
      <c r="BB24084" t="s">
        <v>86348</v>
      </c>
    </row>
    <row r="24085" spans="54:54" x14ac:dyDescent="0.3">
      <c r="BB24085" t="s">
        <v>86349</v>
      </c>
    </row>
    <row r="24086" spans="54:54" x14ac:dyDescent="0.3">
      <c r="BB24086" t="s">
        <v>86350</v>
      </c>
    </row>
    <row r="24087" spans="54:54" x14ac:dyDescent="0.3">
      <c r="BB24087" t="s">
        <v>86351</v>
      </c>
    </row>
    <row r="24088" spans="54:54" x14ac:dyDescent="0.3">
      <c r="BB24088" t="s">
        <v>86352</v>
      </c>
    </row>
    <row r="24089" spans="54:54" x14ac:dyDescent="0.3">
      <c r="BB24089" t="s">
        <v>86353</v>
      </c>
    </row>
    <row r="24090" spans="54:54" x14ac:dyDescent="0.3">
      <c r="BB24090" t="s">
        <v>86354</v>
      </c>
    </row>
    <row r="24091" spans="54:54" x14ac:dyDescent="0.3">
      <c r="BB24091" t="s">
        <v>86355</v>
      </c>
    </row>
    <row r="24092" spans="54:54" x14ac:dyDescent="0.3">
      <c r="BB24092" t="s">
        <v>86356</v>
      </c>
    </row>
    <row r="24093" spans="54:54" x14ac:dyDescent="0.3">
      <c r="BB24093" t="s">
        <v>86357</v>
      </c>
    </row>
    <row r="24094" spans="54:54" x14ac:dyDescent="0.3">
      <c r="BB24094" t="s">
        <v>86358</v>
      </c>
    </row>
    <row r="24095" spans="54:54" x14ac:dyDescent="0.3">
      <c r="BB24095" t="s">
        <v>86359</v>
      </c>
    </row>
    <row r="24096" spans="54:54" x14ac:dyDescent="0.3">
      <c r="BB24096" t="s">
        <v>86360</v>
      </c>
    </row>
    <row r="24097" spans="54:54" x14ac:dyDescent="0.3">
      <c r="BB24097" t="s">
        <v>86361</v>
      </c>
    </row>
    <row r="24098" spans="54:54" x14ac:dyDescent="0.3">
      <c r="BB24098" t="s">
        <v>86362</v>
      </c>
    </row>
    <row r="24099" spans="54:54" x14ac:dyDescent="0.3">
      <c r="BB24099" t="s">
        <v>86363</v>
      </c>
    </row>
    <row r="24100" spans="54:54" x14ac:dyDescent="0.3">
      <c r="BB24100" t="s">
        <v>86364</v>
      </c>
    </row>
    <row r="24101" spans="54:54" x14ac:dyDescent="0.3">
      <c r="BB24101" t="s">
        <v>86365</v>
      </c>
    </row>
    <row r="24102" spans="54:54" x14ac:dyDescent="0.3">
      <c r="BB24102" t="s">
        <v>86366</v>
      </c>
    </row>
    <row r="24103" spans="54:54" x14ac:dyDescent="0.3">
      <c r="BB24103" t="s">
        <v>86367</v>
      </c>
    </row>
    <row r="24104" spans="54:54" x14ac:dyDescent="0.3">
      <c r="BB24104" t="s">
        <v>86368</v>
      </c>
    </row>
    <row r="24105" spans="54:54" x14ac:dyDescent="0.3">
      <c r="BB24105" t="s">
        <v>86369</v>
      </c>
    </row>
    <row r="24106" spans="54:54" x14ac:dyDescent="0.3">
      <c r="BB24106" t="s">
        <v>86370</v>
      </c>
    </row>
    <row r="24107" spans="54:54" x14ac:dyDescent="0.3">
      <c r="BB24107" t="s">
        <v>86371</v>
      </c>
    </row>
    <row r="24108" spans="54:54" x14ac:dyDescent="0.3">
      <c r="BB24108" t="s">
        <v>86372</v>
      </c>
    </row>
    <row r="24109" spans="54:54" x14ac:dyDescent="0.3">
      <c r="BB24109" t="s">
        <v>86373</v>
      </c>
    </row>
    <row r="24110" spans="54:54" x14ac:dyDescent="0.3">
      <c r="BB24110" t="s">
        <v>86374</v>
      </c>
    </row>
    <row r="24111" spans="54:54" x14ac:dyDescent="0.3">
      <c r="BB24111" t="s">
        <v>86375</v>
      </c>
    </row>
    <row r="24112" spans="54:54" x14ac:dyDescent="0.3">
      <c r="BB24112" t="s">
        <v>86376</v>
      </c>
    </row>
    <row r="24113" spans="54:54" x14ac:dyDescent="0.3">
      <c r="BB24113" t="s">
        <v>86377</v>
      </c>
    </row>
    <row r="24114" spans="54:54" x14ac:dyDescent="0.3">
      <c r="BB24114" t="s">
        <v>86378</v>
      </c>
    </row>
    <row r="24115" spans="54:54" x14ac:dyDescent="0.3">
      <c r="BB24115" t="s">
        <v>86379</v>
      </c>
    </row>
    <row r="24116" spans="54:54" x14ac:dyDescent="0.3">
      <c r="BB24116" t="s">
        <v>86380</v>
      </c>
    </row>
    <row r="24117" spans="54:54" x14ac:dyDescent="0.3">
      <c r="BB24117" t="s">
        <v>86381</v>
      </c>
    </row>
    <row r="24118" spans="54:54" x14ac:dyDescent="0.3">
      <c r="BB24118" t="s">
        <v>86382</v>
      </c>
    </row>
    <row r="24119" spans="54:54" x14ac:dyDescent="0.3">
      <c r="BB24119" t="s">
        <v>86383</v>
      </c>
    </row>
    <row r="24120" spans="54:54" x14ac:dyDescent="0.3">
      <c r="BB24120" t="s">
        <v>86384</v>
      </c>
    </row>
    <row r="24121" spans="54:54" x14ac:dyDescent="0.3">
      <c r="BB24121" t="s">
        <v>86385</v>
      </c>
    </row>
    <row r="24122" spans="54:54" x14ac:dyDescent="0.3">
      <c r="BB24122" t="s">
        <v>86386</v>
      </c>
    </row>
    <row r="24123" spans="54:54" x14ac:dyDescent="0.3">
      <c r="BB24123" t="s">
        <v>86387</v>
      </c>
    </row>
    <row r="24124" spans="54:54" x14ac:dyDescent="0.3">
      <c r="BB24124" t="s">
        <v>86388</v>
      </c>
    </row>
    <row r="24125" spans="54:54" x14ac:dyDescent="0.3">
      <c r="BB24125" t="s">
        <v>86389</v>
      </c>
    </row>
    <row r="24126" spans="54:54" x14ac:dyDescent="0.3">
      <c r="BB24126" t="s">
        <v>86390</v>
      </c>
    </row>
    <row r="24127" spans="54:54" x14ac:dyDescent="0.3">
      <c r="BB24127" t="s">
        <v>86391</v>
      </c>
    </row>
    <row r="24128" spans="54:54" x14ac:dyDescent="0.3">
      <c r="BB24128" t="s">
        <v>86392</v>
      </c>
    </row>
    <row r="24129" spans="54:54" x14ac:dyDescent="0.3">
      <c r="BB24129" t="s">
        <v>86393</v>
      </c>
    </row>
    <row r="24130" spans="54:54" x14ac:dyDescent="0.3">
      <c r="BB24130" t="s">
        <v>86394</v>
      </c>
    </row>
    <row r="24131" spans="54:54" x14ac:dyDescent="0.3">
      <c r="BB24131" t="s">
        <v>86395</v>
      </c>
    </row>
    <row r="24132" spans="54:54" x14ac:dyDescent="0.3">
      <c r="BB24132" t="s">
        <v>86396</v>
      </c>
    </row>
    <row r="24133" spans="54:54" x14ac:dyDescent="0.3">
      <c r="BB24133" t="s">
        <v>86397</v>
      </c>
    </row>
    <row r="24134" spans="54:54" x14ac:dyDescent="0.3">
      <c r="BB24134" t="s">
        <v>86398</v>
      </c>
    </row>
    <row r="24135" spans="54:54" x14ac:dyDescent="0.3">
      <c r="BB24135" t="s">
        <v>86399</v>
      </c>
    </row>
    <row r="24136" spans="54:54" x14ac:dyDescent="0.3">
      <c r="BB24136" t="s">
        <v>86400</v>
      </c>
    </row>
    <row r="24137" spans="54:54" x14ac:dyDescent="0.3">
      <c r="BB24137" t="s">
        <v>86401</v>
      </c>
    </row>
    <row r="24138" spans="54:54" x14ac:dyDescent="0.3">
      <c r="BB24138" t="s">
        <v>86402</v>
      </c>
    </row>
    <row r="24139" spans="54:54" x14ac:dyDescent="0.3">
      <c r="BB24139" t="s">
        <v>86403</v>
      </c>
    </row>
    <row r="24140" spans="54:54" x14ac:dyDescent="0.3">
      <c r="BB24140" t="s">
        <v>86404</v>
      </c>
    </row>
    <row r="24141" spans="54:54" x14ac:dyDescent="0.3">
      <c r="BB24141" t="s">
        <v>86405</v>
      </c>
    </row>
    <row r="24142" spans="54:54" x14ac:dyDescent="0.3">
      <c r="BB24142" t="s">
        <v>86406</v>
      </c>
    </row>
    <row r="24143" spans="54:54" x14ac:dyDescent="0.3">
      <c r="BB24143" t="s">
        <v>86407</v>
      </c>
    </row>
    <row r="24144" spans="54:54" x14ac:dyDescent="0.3">
      <c r="BB24144" t="s">
        <v>86408</v>
      </c>
    </row>
    <row r="24145" spans="54:54" x14ac:dyDescent="0.3">
      <c r="BB24145" t="s">
        <v>86409</v>
      </c>
    </row>
    <row r="24146" spans="54:54" x14ac:dyDescent="0.3">
      <c r="BB24146" t="s">
        <v>86410</v>
      </c>
    </row>
    <row r="24147" spans="54:54" x14ac:dyDescent="0.3">
      <c r="BB24147" t="s">
        <v>86411</v>
      </c>
    </row>
    <row r="24148" spans="54:54" x14ac:dyDescent="0.3">
      <c r="BB24148" t="s">
        <v>86412</v>
      </c>
    </row>
    <row r="24149" spans="54:54" x14ac:dyDescent="0.3">
      <c r="BB24149" t="s">
        <v>86413</v>
      </c>
    </row>
    <row r="24150" spans="54:54" x14ac:dyDescent="0.3">
      <c r="BB24150" t="s">
        <v>86414</v>
      </c>
    </row>
    <row r="24151" spans="54:54" x14ac:dyDescent="0.3">
      <c r="BB24151" t="s">
        <v>86415</v>
      </c>
    </row>
    <row r="24152" spans="54:54" x14ac:dyDescent="0.3">
      <c r="BB24152" t="s">
        <v>86416</v>
      </c>
    </row>
    <row r="24153" spans="54:54" x14ac:dyDescent="0.3">
      <c r="BB24153" t="s">
        <v>86417</v>
      </c>
    </row>
    <row r="24154" spans="54:54" x14ac:dyDescent="0.3">
      <c r="BB24154" t="s">
        <v>86418</v>
      </c>
    </row>
    <row r="24155" spans="54:54" x14ac:dyDescent="0.3">
      <c r="BB24155" t="s">
        <v>86419</v>
      </c>
    </row>
    <row r="24156" spans="54:54" x14ac:dyDescent="0.3">
      <c r="BB24156" t="s">
        <v>86420</v>
      </c>
    </row>
    <row r="24157" spans="54:54" x14ac:dyDescent="0.3">
      <c r="BB24157" t="s">
        <v>86421</v>
      </c>
    </row>
    <row r="24158" spans="54:54" x14ac:dyDescent="0.3">
      <c r="BB24158" t="s">
        <v>29060</v>
      </c>
    </row>
    <row r="24159" spans="54:54" x14ac:dyDescent="0.3">
      <c r="BB24159" t="s">
        <v>86422</v>
      </c>
    </row>
    <row r="24160" spans="54:54" x14ac:dyDescent="0.3">
      <c r="BB24160" t="s">
        <v>86423</v>
      </c>
    </row>
    <row r="24161" spans="54:54" x14ac:dyDescent="0.3">
      <c r="BB24161" t="s">
        <v>86424</v>
      </c>
    </row>
    <row r="24162" spans="54:54" x14ac:dyDescent="0.3">
      <c r="BB24162" t="s">
        <v>86425</v>
      </c>
    </row>
    <row r="24163" spans="54:54" x14ac:dyDescent="0.3">
      <c r="BB24163" t="s">
        <v>86426</v>
      </c>
    </row>
    <row r="24164" spans="54:54" x14ac:dyDescent="0.3">
      <c r="BB24164" t="s">
        <v>86427</v>
      </c>
    </row>
    <row r="24165" spans="54:54" x14ac:dyDescent="0.3">
      <c r="BB24165" t="s">
        <v>29099</v>
      </c>
    </row>
    <row r="24166" spans="54:54" x14ac:dyDescent="0.3">
      <c r="BB24166" t="s">
        <v>86428</v>
      </c>
    </row>
    <row r="24167" spans="54:54" x14ac:dyDescent="0.3">
      <c r="BB24167" t="s">
        <v>86429</v>
      </c>
    </row>
    <row r="24168" spans="54:54" x14ac:dyDescent="0.3">
      <c r="BB24168" t="s">
        <v>86430</v>
      </c>
    </row>
    <row r="24169" spans="54:54" x14ac:dyDescent="0.3">
      <c r="BB24169" t="s">
        <v>86431</v>
      </c>
    </row>
    <row r="24170" spans="54:54" x14ac:dyDescent="0.3">
      <c r="BB24170" t="s">
        <v>86432</v>
      </c>
    </row>
    <row r="24171" spans="54:54" x14ac:dyDescent="0.3">
      <c r="BB24171" t="s">
        <v>86433</v>
      </c>
    </row>
    <row r="24172" spans="54:54" x14ac:dyDescent="0.3">
      <c r="BB24172" t="s">
        <v>86434</v>
      </c>
    </row>
    <row r="24173" spans="54:54" x14ac:dyDescent="0.3">
      <c r="BB24173" t="s">
        <v>86435</v>
      </c>
    </row>
    <row r="24174" spans="54:54" x14ac:dyDescent="0.3">
      <c r="BB24174" t="s">
        <v>86436</v>
      </c>
    </row>
    <row r="24175" spans="54:54" x14ac:dyDescent="0.3">
      <c r="BB24175" t="s">
        <v>86437</v>
      </c>
    </row>
    <row r="24176" spans="54:54" x14ac:dyDescent="0.3">
      <c r="BB24176" t="s">
        <v>86438</v>
      </c>
    </row>
    <row r="24177" spans="54:54" x14ac:dyDescent="0.3">
      <c r="BB24177" t="s">
        <v>86439</v>
      </c>
    </row>
    <row r="24178" spans="54:54" x14ac:dyDescent="0.3">
      <c r="BB24178" t="s">
        <v>86440</v>
      </c>
    </row>
    <row r="24179" spans="54:54" x14ac:dyDescent="0.3">
      <c r="BB24179" t="s">
        <v>86441</v>
      </c>
    </row>
    <row r="24180" spans="54:54" x14ac:dyDescent="0.3">
      <c r="BB24180" t="s">
        <v>86442</v>
      </c>
    </row>
    <row r="24181" spans="54:54" x14ac:dyDescent="0.3">
      <c r="BB24181" t="s">
        <v>86443</v>
      </c>
    </row>
    <row r="24182" spans="54:54" x14ac:dyDescent="0.3">
      <c r="BB24182" t="s">
        <v>86444</v>
      </c>
    </row>
    <row r="24183" spans="54:54" x14ac:dyDescent="0.3">
      <c r="BB24183" t="s">
        <v>86445</v>
      </c>
    </row>
    <row r="24184" spans="54:54" x14ac:dyDescent="0.3">
      <c r="BB24184" t="s">
        <v>86446</v>
      </c>
    </row>
    <row r="24185" spans="54:54" x14ac:dyDescent="0.3">
      <c r="BB24185" t="s">
        <v>86447</v>
      </c>
    </row>
    <row r="24186" spans="54:54" x14ac:dyDescent="0.3">
      <c r="BB24186" t="s">
        <v>86448</v>
      </c>
    </row>
    <row r="24187" spans="54:54" x14ac:dyDescent="0.3">
      <c r="BB24187" t="s">
        <v>86449</v>
      </c>
    </row>
    <row r="24188" spans="54:54" x14ac:dyDescent="0.3">
      <c r="BB24188" t="s">
        <v>86450</v>
      </c>
    </row>
    <row r="24189" spans="54:54" x14ac:dyDescent="0.3">
      <c r="BB24189" t="s">
        <v>86451</v>
      </c>
    </row>
    <row r="24190" spans="54:54" x14ac:dyDescent="0.3">
      <c r="BB24190" t="s">
        <v>86452</v>
      </c>
    </row>
    <row r="24191" spans="54:54" x14ac:dyDescent="0.3">
      <c r="BB24191" t="s">
        <v>86453</v>
      </c>
    </row>
    <row r="24192" spans="54:54" x14ac:dyDescent="0.3">
      <c r="BB24192" t="s">
        <v>86454</v>
      </c>
    </row>
    <row r="24193" spans="54:54" x14ac:dyDescent="0.3">
      <c r="BB24193" t="s">
        <v>86455</v>
      </c>
    </row>
    <row r="24194" spans="54:54" x14ac:dyDescent="0.3">
      <c r="BB24194" t="s">
        <v>86456</v>
      </c>
    </row>
    <row r="24195" spans="54:54" x14ac:dyDescent="0.3">
      <c r="BB24195" t="s">
        <v>86457</v>
      </c>
    </row>
    <row r="24196" spans="54:54" x14ac:dyDescent="0.3">
      <c r="BB24196" t="s">
        <v>86458</v>
      </c>
    </row>
    <row r="24197" spans="54:54" x14ac:dyDescent="0.3">
      <c r="BB24197" t="s">
        <v>86459</v>
      </c>
    </row>
    <row r="24198" spans="54:54" x14ac:dyDescent="0.3">
      <c r="BB24198" t="s">
        <v>86460</v>
      </c>
    </row>
    <row r="24199" spans="54:54" x14ac:dyDescent="0.3">
      <c r="BB24199" t="s">
        <v>86461</v>
      </c>
    </row>
    <row r="24200" spans="54:54" x14ac:dyDescent="0.3">
      <c r="BB24200" t="s">
        <v>86462</v>
      </c>
    </row>
    <row r="24201" spans="54:54" x14ac:dyDescent="0.3">
      <c r="BB24201" t="s">
        <v>86463</v>
      </c>
    </row>
    <row r="24202" spans="54:54" x14ac:dyDescent="0.3">
      <c r="BB24202" t="s">
        <v>86464</v>
      </c>
    </row>
    <row r="24203" spans="54:54" x14ac:dyDescent="0.3">
      <c r="BB24203" t="s">
        <v>86465</v>
      </c>
    </row>
    <row r="24204" spans="54:54" x14ac:dyDescent="0.3">
      <c r="BB24204" t="s">
        <v>86466</v>
      </c>
    </row>
    <row r="24205" spans="54:54" x14ac:dyDescent="0.3">
      <c r="BB24205" t="s">
        <v>86467</v>
      </c>
    </row>
    <row r="24206" spans="54:54" x14ac:dyDescent="0.3">
      <c r="BB24206" t="s">
        <v>86468</v>
      </c>
    </row>
    <row r="24207" spans="54:54" x14ac:dyDescent="0.3">
      <c r="BB24207" t="s">
        <v>86469</v>
      </c>
    </row>
    <row r="24208" spans="54:54" x14ac:dyDescent="0.3">
      <c r="BB24208" t="s">
        <v>86470</v>
      </c>
    </row>
    <row r="24209" spans="54:54" x14ac:dyDescent="0.3">
      <c r="BB24209" t="s">
        <v>86471</v>
      </c>
    </row>
    <row r="24210" spans="54:54" x14ac:dyDescent="0.3">
      <c r="BB24210" t="s">
        <v>86472</v>
      </c>
    </row>
    <row r="24211" spans="54:54" x14ac:dyDescent="0.3">
      <c r="BB24211" t="s">
        <v>86473</v>
      </c>
    </row>
    <row r="24212" spans="54:54" x14ac:dyDescent="0.3">
      <c r="BB24212" t="s">
        <v>86474</v>
      </c>
    </row>
    <row r="24213" spans="54:54" x14ac:dyDescent="0.3">
      <c r="BB24213" t="s">
        <v>86475</v>
      </c>
    </row>
    <row r="24214" spans="54:54" x14ac:dyDescent="0.3">
      <c r="BB24214" t="s">
        <v>86476</v>
      </c>
    </row>
    <row r="24215" spans="54:54" x14ac:dyDescent="0.3">
      <c r="BB24215" t="s">
        <v>86477</v>
      </c>
    </row>
    <row r="24216" spans="54:54" x14ac:dyDescent="0.3">
      <c r="BB24216" t="s">
        <v>86478</v>
      </c>
    </row>
    <row r="24217" spans="54:54" x14ac:dyDescent="0.3">
      <c r="BB24217" t="s">
        <v>86479</v>
      </c>
    </row>
    <row r="24218" spans="54:54" x14ac:dyDescent="0.3">
      <c r="BB24218" t="s">
        <v>86480</v>
      </c>
    </row>
    <row r="24219" spans="54:54" x14ac:dyDescent="0.3">
      <c r="BB24219" t="s">
        <v>86481</v>
      </c>
    </row>
    <row r="24220" spans="54:54" x14ac:dyDescent="0.3">
      <c r="BB24220" t="s">
        <v>86482</v>
      </c>
    </row>
    <row r="24221" spans="54:54" x14ac:dyDescent="0.3">
      <c r="BB24221" t="s">
        <v>86483</v>
      </c>
    </row>
    <row r="24222" spans="54:54" x14ac:dyDescent="0.3">
      <c r="BB24222" t="s">
        <v>86484</v>
      </c>
    </row>
    <row r="24223" spans="54:54" x14ac:dyDescent="0.3">
      <c r="BB24223" t="s">
        <v>86485</v>
      </c>
    </row>
    <row r="24224" spans="54:54" x14ac:dyDescent="0.3">
      <c r="BB24224" t="s">
        <v>86486</v>
      </c>
    </row>
    <row r="24225" spans="54:54" x14ac:dyDescent="0.3">
      <c r="BB24225" t="s">
        <v>86487</v>
      </c>
    </row>
    <row r="24226" spans="54:54" x14ac:dyDescent="0.3">
      <c r="BB24226" t="s">
        <v>86488</v>
      </c>
    </row>
    <row r="24227" spans="54:54" x14ac:dyDescent="0.3">
      <c r="BB24227" t="s">
        <v>86489</v>
      </c>
    </row>
    <row r="24228" spans="54:54" x14ac:dyDescent="0.3">
      <c r="BB24228" t="s">
        <v>86490</v>
      </c>
    </row>
    <row r="24229" spans="54:54" x14ac:dyDescent="0.3">
      <c r="BB24229" t="s">
        <v>86491</v>
      </c>
    </row>
    <row r="24230" spans="54:54" x14ac:dyDescent="0.3">
      <c r="BB24230" t="s">
        <v>86492</v>
      </c>
    </row>
    <row r="24231" spans="54:54" x14ac:dyDescent="0.3">
      <c r="BB24231" t="s">
        <v>86493</v>
      </c>
    </row>
    <row r="24232" spans="54:54" x14ac:dyDescent="0.3">
      <c r="BB24232" t="s">
        <v>86494</v>
      </c>
    </row>
    <row r="24233" spans="54:54" x14ac:dyDescent="0.3">
      <c r="BB24233" t="s">
        <v>86495</v>
      </c>
    </row>
    <row r="24234" spans="54:54" x14ac:dyDescent="0.3">
      <c r="BB24234" t="s">
        <v>86496</v>
      </c>
    </row>
    <row r="24235" spans="54:54" x14ac:dyDescent="0.3">
      <c r="BB24235" t="s">
        <v>86497</v>
      </c>
    </row>
    <row r="24236" spans="54:54" x14ac:dyDescent="0.3">
      <c r="BB24236" t="s">
        <v>86498</v>
      </c>
    </row>
    <row r="24237" spans="54:54" x14ac:dyDescent="0.3">
      <c r="BB24237" t="s">
        <v>86499</v>
      </c>
    </row>
    <row r="24238" spans="54:54" x14ac:dyDescent="0.3">
      <c r="BB24238" t="s">
        <v>86500</v>
      </c>
    </row>
    <row r="24239" spans="54:54" x14ac:dyDescent="0.3">
      <c r="BB24239" t="s">
        <v>86501</v>
      </c>
    </row>
    <row r="24240" spans="54:54" x14ac:dyDescent="0.3">
      <c r="BB24240" t="s">
        <v>86502</v>
      </c>
    </row>
    <row r="24241" spans="54:54" x14ac:dyDescent="0.3">
      <c r="BB24241" t="s">
        <v>86503</v>
      </c>
    </row>
    <row r="24242" spans="54:54" x14ac:dyDescent="0.3">
      <c r="BB24242" t="s">
        <v>86504</v>
      </c>
    </row>
    <row r="24243" spans="54:54" x14ac:dyDescent="0.3">
      <c r="BB24243" t="s">
        <v>86505</v>
      </c>
    </row>
    <row r="24244" spans="54:54" x14ac:dyDescent="0.3">
      <c r="BB24244" t="s">
        <v>86506</v>
      </c>
    </row>
    <row r="24245" spans="54:54" x14ac:dyDescent="0.3">
      <c r="BB24245" t="s">
        <v>86507</v>
      </c>
    </row>
    <row r="24246" spans="54:54" x14ac:dyDescent="0.3">
      <c r="BB24246" t="s">
        <v>86508</v>
      </c>
    </row>
    <row r="24247" spans="54:54" x14ac:dyDescent="0.3">
      <c r="BB24247" t="s">
        <v>86509</v>
      </c>
    </row>
    <row r="24248" spans="54:54" x14ac:dyDescent="0.3">
      <c r="BB24248" t="s">
        <v>86510</v>
      </c>
    </row>
    <row r="24249" spans="54:54" x14ac:dyDescent="0.3">
      <c r="BB24249" t="s">
        <v>86511</v>
      </c>
    </row>
    <row r="24250" spans="54:54" x14ac:dyDescent="0.3">
      <c r="BB24250" t="s">
        <v>86512</v>
      </c>
    </row>
    <row r="24251" spans="54:54" x14ac:dyDescent="0.3">
      <c r="BB24251" t="s">
        <v>86513</v>
      </c>
    </row>
    <row r="24252" spans="54:54" x14ac:dyDescent="0.3">
      <c r="BB24252" t="s">
        <v>86514</v>
      </c>
    </row>
    <row r="24253" spans="54:54" x14ac:dyDescent="0.3">
      <c r="BB24253" t="s">
        <v>86515</v>
      </c>
    </row>
    <row r="24254" spans="54:54" x14ac:dyDescent="0.3">
      <c r="BB24254" t="s">
        <v>86516</v>
      </c>
    </row>
    <row r="24255" spans="54:54" x14ac:dyDescent="0.3">
      <c r="BB24255" t="s">
        <v>86517</v>
      </c>
    </row>
    <row r="24256" spans="54:54" x14ac:dyDescent="0.3">
      <c r="BB24256" t="s">
        <v>86518</v>
      </c>
    </row>
    <row r="24257" spans="54:54" x14ac:dyDescent="0.3">
      <c r="BB24257" t="s">
        <v>86519</v>
      </c>
    </row>
    <row r="24258" spans="54:54" x14ac:dyDescent="0.3">
      <c r="BB24258" t="s">
        <v>86520</v>
      </c>
    </row>
    <row r="24259" spans="54:54" x14ac:dyDescent="0.3">
      <c r="BB24259" t="s">
        <v>86521</v>
      </c>
    </row>
    <row r="24260" spans="54:54" x14ac:dyDescent="0.3">
      <c r="BB24260" t="s">
        <v>86522</v>
      </c>
    </row>
    <row r="24261" spans="54:54" x14ac:dyDescent="0.3">
      <c r="BB24261" t="s">
        <v>86523</v>
      </c>
    </row>
    <row r="24262" spans="54:54" x14ac:dyDescent="0.3">
      <c r="BB24262" t="s">
        <v>59381</v>
      </c>
    </row>
    <row r="24263" spans="54:54" x14ac:dyDescent="0.3">
      <c r="BB24263" t="s">
        <v>86524</v>
      </c>
    </row>
    <row r="24264" spans="54:54" x14ac:dyDescent="0.3">
      <c r="BB24264" t="s">
        <v>86525</v>
      </c>
    </row>
    <row r="24265" spans="54:54" x14ac:dyDescent="0.3">
      <c r="BB24265" t="s">
        <v>86526</v>
      </c>
    </row>
    <row r="24266" spans="54:54" x14ac:dyDescent="0.3">
      <c r="BB24266" t="s">
        <v>86527</v>
      </c>
    </row>
    <row r="24267" spans="54:54" x14ac:dyDescent="0.3">
      <c r="BB24267" t="s">
        <v>86528</v>
      </c>
    </row>
    <row r="24268" spans="54:54" x14ac:dyDescent="0.3">
      <c r="BB24268" t="s">
        <v>86529</v>
      </c>
    </row>
    <row r="24269" spans="54:54" x14ac:dyDescent="0.3">
      <c r="BB24269" t="s">
        <v>86530</v>
      </c>
    </row>
    <row r="24270" spans="54:54" x14ac:dyDescent="0.3">
      <c r="BB24270" t="s">
        <v>86531</v>
      </c>
    </row>
    <row r="24271" spans="54:54" x14ac:dyDescent="0.3">
      <c r="BB24271" t="s">
        <v>86532</v>
      </c>
    </row>
    <row r="24272" spans="54:54" x14ac:dyDescent="0.3">
      <c r="BB24272" t="s">
        <v>86533</v>
      </c>
    </row>
    <row r="24273" spans="54:54" x14ac:dyDescent="0.3">
      <c r="BB24273" t="s">
        <v>86534</v>
      </c>
    </row>
    <row r="24274" spans="54:54" x14ac:dyDescent="0.3">
      <c r="BB24274" t="s">
        <v>86535</v>
      </c>
    </row>
    <row r="24275" spans="54:54" x14ac:dyDescent="0.3">
      <c r="BB24275" t="s">
        <v>86536</v>
      </c>
    </row>
    <row r="24276" spans="54:54" x14ac:dyDescent="0.3">
      <c r="BB24276" t="s">
        <v>86537</v>
      </c>
    </row>
    <row r="24277" spans="54:54" x14ac:dyDescent="0.3">
      <c r="BB24277" t="s">
        <v>86538</v>
      </c>
    </row>
    <row r="24278" spans="54:54" x14ac:dyDescent="0.3">
      <c r="BB24278" t="s">
        <v>86539</v>
      </c>
    </row>
    <row r="24279" spans="54:54" x14ac:dyDescent="0.3">
      <c r="BB24279" t="s">
        <v>86540</v>
      </c>
    </row>
    <row r="24280" spans="54:54" x14ac:dyDescent="0.3">
      <c r="BB24280" t="s">
        <v>86541</v>
      </c>
    </row>
    <row r="24281" spans="54:54" x14ac:dyDescent="0.3">
      <c r="BB24281" t="s">
        <v>86542</v>
      </c>
    </row>
    <row r="24282" spans="54:54" x14ac:dyDescent="0.3">
      <c r="BB24282" t="s">
        <v>86543</v>
      </c>
    </row>
    <row r="24283" spans="54:54" x14ac:dyDescent="0.3">
      <c r="BB24283" t="s">
        <v>86544</v>
      </c>
    </row>
    <row r="24284" spans="54:54" x14ac:dyDescent="0.3">
      <c r="BB24284" t="s">
        <v>86545</v>
      </c>
    </row>
    <row r="24285" spans="54:54" x14ac:dyDescent="0.3">
      <c r="BB24285" t="s">
        <v>86546</v>
      </c>
    </row>
    <row r="24286" spans="54:54" x14ac:dyDescent="0.3">
      <c r="BB24286" t="s">
        <v>86547</v>
      </c>
    </row>
    <row r="24287" spans="54:54" x14ac:dyDescent="0.3">
      <c r="BB24287" t="s">
        <v>86548</v>
      </c>
    </row>
    <row r="24288" spans="54:54" x14ac:dyDescent="0.3">
      <c r="BB24288" t="s">
        <v>86549</v>
      </c>
    </row>
    <row r="24289" spans="54:54" x14ac:dyDescent="0.3">
      <c r="BB24289" t="s">
        <v>86550</v>
      </c>
    </row>
    <row r="24290" spans="54:54" x14ac:dyDescent="0.3">
      <c r="BB24290" t="s">
        <v>86551</v>
      </c>
    </row>
    <row r="24291" spans="54:54" x14ac:dyDescent="0.3">
      <c r="BB24291" t="s">
        <v>86552</v>
      </c>
    </row>
    <row r="24292" spans="54:54" x14ac:dyDescent="0.3">
      <c r="BB24292" t="s">
        <v>86553</v>
      </c>
    </row>
    <row r="24293" spans="54:54" x14ac:dyDescent="0.3">
      <c r="BB24293" t="s">
        <v>86554</v>
      </c>
    </row>
    <row r="24294" spans="54:54" x14ac:dyDescent="0.3">
      <c r="BB24294" t="s">
        <v>86555</v>
      </c>
    </row>
    <row r="24295" spans="54:54" x14ac:dyDescent="0.3">
      <c r="BB24295" t="s">
        <v>86556</v>
      </c>
    </row>
    <row r="24296" spans="54:54" x14ac:dyDescent="0.3">
      <c r="BB24296" t="s">
        <v>86557</v>
      </c>
    </row>
    <row r="24297" spans="54:54" x14ac:dyDescent="0.3">
      <c r="BB24297" t="s">
        <v>86558</v>
      </c>
    </row>
    <row r="24298" spans="54:54" x14ac:dyDescent="0.3">
      <c r="BB24298" t="s">
        <v>86559</v>
      </c>
    </row>
    <row r="24299" spans="54:54" x14ac:dyDescent="0.3">
      <c r="BB24299" t="s">
        <v>86560</v>
      </c>
    </row>
    <row r="24300" spans="54:54" x14ac:dyDescent="0.3">
      <c r="BB24300" t="s">
        <v>86561</v>
      </c>
    </row>
    <row r="24301" spans="54:54" x14ac:dyDescent="0.3">
      <c r="BB24301" t="s">
        <v>86562</v>
      </c>
    </row>
    <row r="24302" spans="54:54" x14ac:dyDescent="0.3">
      <c r="BB24302" t="s">
        <v>86563</v>
      </c>
    </row>
    <row r="24303" spans="54:54" x14ac:dyDescent="0.3">
      <c r="BB24303" t="s">
        <v>86564</v>
      </c>
    </row>
    <row r="24304" spans="54:54" x14ac:dyDescent="0.3">
      <c r="BB24304" t="s">
        <v>86565</v>
      </c>
    </row>
    <row r="24305" spans="54:54" x14ac:dyDescent="0.3">
      <c r="BB24305" t="s">
        <v>86566</v>
      </c>
    </row>
    <row r="24306" spans="54:54" x14ac:dyDescent="0.3">
      <c r="BB24306" t="s">
        <v>86567</v>
      </c>
    </row>
    <row r="24307" spans="54:54" x14ac:dyDescent="0.3">
      <c r="BB24307" t="s">
        <v>86568</v>
      </c>
    </row>
    <row r="24308" spans="54:54" x14ac:dyDescent="0.3">
      <c r="BB24308" t="s">
        <v>86569</v>
      </c>
    </row>
    <row r="24309" spans="54:54" x14ac:dyDescent="0.3">
      <c r="BB24309" t="s">
        <v>86570</v>
      </c>
    </row>
    <row r="24310" spans="54:54" x14ac:dyDescent="0.3">
      <c r="BB24310" t="s">
        <v>86571</v>
      </c>
    </row>
    <row r="24311" spans="54:54" x14ac:dyDescent="0.3">
      <c r="BB24311" t="s">
        <v>86572</v>
      </c>
    </row>
    <row r="24312" spans="54:54" x14ac:dyDescent="0.3">
      <c r="BB24312" t="s">
        <v>86573</v>
      </c>
    </row>
    <row r="24313" spans="54:54" x14ac:dyDescent="0.3">
      <c r="BB24313" t="s">
        <v>86574</v>
      </c>
    </row>
    <row r="24314" spans="54:54" x14ac:dyDescent="0.3">
      <c r="BB24314" t="s">
        <v>86575</v>
      </c>
    </row>
    <row r="24315" spans="54:54" x14ac:dyDescent="0.3">
      <c r="BB24315" t="s">
        <v>86576</v>
      </c>
    </row>
    <row r="24316" spans="54:54" x14ac:dyDescent="0.3">
      <c r="BB24316" t="s">
        <v>86577</v>
      </c>
    </row>
    <row r="24317" spans="54:54" x14ac:dyDescent="0.3">
      <c r="BB24317" t="s">
        <v>86578</v>
      </c>
    </row>
    <row r="24318" spans="54:54" x14ac:dyDescent="0.3">
      <c r="BB24318" t="s">
        <v>86579</v>
      </c>
    </row>
    <row r="24319" spans="54:54" x14ac:dyDescent="0.3">
      <c r="BB24319" t="s">
        <v>86580</v>
      </c>
    </row>
    <row r="24320" spans="54:54" x14ac:dyDescent="0.3">
      <c r="BB24320" t="s">
        <v>86581</v>
      </c>
    </row>
    <row r="24321" spans="54:54" x14ac:dyDescent="0.3">
      <c r="BB24321" t="s">
        <v>86582</v>
      </c>
    </row>
    <row r="24322" spans="54:54" x14ac:dyDescent="0.3">
      <c r="BB24322" t="s">
        <v>86583</v>
      </c>
    </row>
    <row r="24323" spans="54:54" x14ac:dyDescent="0.3">
      <c r="BB24323" t="s">
        <v>86584</v>
      </c>
    </row>
    <row r="24324" spans="54:54" x14ac:dyDescent="0.3">
      <c r="BB24324" t="s">
        <v>86585</v>
      </c>
    </row>
    <row r="24325" spans="54:54" x14ac:dyDescent="0.3">
      <c r="BB24325" t="s">
        <v>86586</v>
      </c>
    </row>
    <row r="24326" spans="54:54" x14ac:dyDescent="0.3">
      <c r="BB24326" t="s">
        <v>86587</v>
      </c>
    </row>
    <row r="24327" spans="54:54" x14ac:dyDescent="0.3">
      <c r="BB24327" t="s">
        <v>86588</v>
      </c>
    </row>
    <row r="24328" spans="54:54" x14ac:dyDescent="0.3">
      <c r="BB24328" t="s">
        <v>86589</v>
      </c>
    </row>
    <row r="24329" spans="54:54" x14ac:dyDescent="0.3">
      <c r="BB24329" t="s">
        <v>86590</v>
      </c>
    </row>
    <row r="24330" spans="54:54" x14ac:dyDescent="0.3">
      <c r="BB24330" t="s">
        <v>86591</v>
      </c>
    </row>
    <row r="24331" spans="54:54" x14ac:dyDescent="0.3">
      <c r="BB24331" t="s">
        <v>86592</v>
      </c>
    </row>
    <row r="24332" spans="54:54" x14ac:dyDescent="0.3">
      <c r="BB24332" t="s">
        <v>86593</v>
      </c>
    </row>
    <row r="24333" spans="54:54" x14ac:dyDescent="0.3">
      <c r="BB24333" t="s">
        <v>86594</v>
      </c>
    </row>
    <row r="24334" spans="54:54" x14ac:dyDescent="0.3">
      <c r="BB24334" t="s">
        <v>86595</v>
      </c>
    </row>
    <row r="24335" spans="54:54" x14ac:dyDescent="0.3">
      <c r="BB24335" t="s">
        <v>86596</v>
      </c>
    </row>
    <row r="24336" spans="54:54" x14ac:dyDescent="0.3">
      <c r="BB24336" t="s">
        <v>86597</v>
      </c>
    </row>
    <row r="24337" spans="54:54" x14ac:dyDescent="0.3">
      <c r="BB24337" t="s">
        <v>86598</v>
      </c>
    </row>
    <row r="24338" spans="54:54" x14ac:dyDescent="0.3">
      <c r="BB24338" t="s">
        <v>86599</v>
      </c>
    </row>
    <row r="24339" spans="54:54" x14ac:dyDescent="0.3">
      <c r="BB24339" t="s">
        <v>86600</v>
      </c>
    </row>
    <row r="24340" spans="54:54" x14ac:dyDescent="0.3">
      <c r="BB24340" t="s">
        <v>86601</v>
      </c>
    </row>
    <row r="24341" spans="54:54" x14ac:dyDescent="0.3">
      <c r="BB24341" t="s">
        <v>86602</v>
      </c>
    </row>
    <row r="24342" spans="54:54" x14ac:dyDescent="0.3">
      <c r="BB24342" t="s">
        <v>86603</v>
      </c>
    </row>
    <row r="24343" spans="54:54" x14ac:dyDescent="0.3">
      <c r="BB24343" t="s">
        <v>86604</v>
      </c>
    </row>
    <row r="24344" spans="54:54" x14ac:dyDescent="0.3">
      <c r="BB24344" t="s">
        <v>86605</v>
      </c>
    </row>
    <row r="24345" spans="54:54" x14ac:dyDescent="0.3">
      <c r="BB24345" t="s">
        <v>86606</v>
      </c>
    </row>
    <row r="24346" spans="54:54" x14ac:dyDescent="0.3">
      <c r="BB24346" t="s">
        <v>86607</v>
      </c>
    </row>
    <row r="24347" spans="54:54" x14ac:dyDescent="0.3">
      <c r="BB24347" t="s">
        <v>86608</v>
      </c>
    </row>
    <row r="24348" spans="54:54" x14ac:dyDescent="0.3">
      <c r="BB24348" t="s">
        <v>86609</v>
      </c>
    </row>
    <row r="24349" spans="54:54" x14ac:dyDescent="0.3">
      <c r="BB24349" t="s">
        <v>86610</v>
      </c>
    </row>
    <row r="24350" spans="54:54" x14ac:dyDescent="0.3">
      <c r="BB24350" t="s">
        <v>86611</v>
      </c>
    </row>
    <row r="24351" spans="54:54" x14ac:dyDescent="0.3">
      <c r="BB24351" t="s">
        <v>86612</v>
      </c>
    </row>
    <row r="24352" spans="54:54" x14ac:dyDescent="0.3">
      <c r="BB24352" t="s">
        <v>86613</v>
      </c>
    </row>
    <row r="24353" spans="54:54" x14ac:dyDescent="0.3">
      <c r="BB24353" t="s">
        <v>86614</v>
      </c>
    </row>
    <row r="24354" spans="54:54" x14ac:dyDescent="0.3">
      <c r="BB24354" t="s">
        <v>86615</v>
      </c>
    </row>
    <row r="24355" spans="54:54" x14ac:dyDescent="0.3">
      <c r="BB24355" t="s">
        <v>86616</v>
      </c>
    </row>
    <row r="24356" spans="54:54" x14ac:dyDescent="0.3">
      <c r="BB24356" t="s">
        <v>86617</v>
      </c>
    </row>
    <row r="24357" spans="54:54" x14ac:dyDescent="0.3">
      <c r="BB24357" t="s">
        <v>86618</v>
      </c>
    </row>
    <row r="24358" spans="54:54" x14ac:dyDescent="0.3">
      <c r="BB24358" t="s">
        <v>86619</v>
      </c>
    </row>
    <row r="24359" spans="54:54" x14ac:dyDescent="0.3">
      <c r="BB24359" t="s">
        <v>86620</v>
      </c>
    </row>
    <row r="24360" spans="54:54" x14ac:dyDescent="0.3">
      <c r="BB24360" t="s">
        <v>86621</v>
      </c>
    </row>
    <row r="24361" spans="54:54" x14ac:dyDescent="0.3">
      <c r="BB24361" t="s">
        <v>86622</v>
      </c>
    </row>
    <row r="24362" spans="54:54" x14ac:dyDescent="0.3">
      <c r="BB24362" t="s">
        <v>86623</v>
      </c>
    </row>
    <row r="24363" spans="54:54" x14ac:dyDescent="0.3">
      <c r="BB24363" t="s">
        <v>86624</v>
      </c>
    </row>
    <row r="24364" spans="54:54" x14ac:dyDescent="0.3">
      <c r="BB24364" t="s">
        <v>86625</v>
      </c>
    </row>
    <row r="24365" spans="54:54" x14ac:dyDescent="0.3">
      <c r="BB24365" t="s">
        <v>86626</v>
      </c>
    </row>
    <row r="24366" spans="54:54" x14ac:dyDescent="0.3">
      <c r="BB24366" t="s">
        <v>86627</v>
      </c>
    </row>
    <row r="24367" spans="54:54" x14ac:dyDescent="0.3">
      <c r="BB24367" t="s">
        <v>86628</v>
      </c>
    </row>
    <row r="24368" spans="54:54" x14ac:dyDescent="0.3">
      <c r="BB24368" t="s">
        <v>86629</v>
      </c>
    </row>
    <row r="24369" spans="54:54" x14ac:dyDescent="0.3">
      <c r="BB24369" t="s">
        <v>86630</v>
      </c>
    </row>
    <row r="24370" spans="54:54" x14ac:dyDescent="0.3">
      <c r="BB24370" t="s">
        <v>86631</v>
      </c>
    </row>
    <row r="24371" spans="54:54" x14ac:dyDescent="0.3">
      <c r="BB24371" t="s">
        <v>86632</v>
      </c>
    </row>
    <row r="24372" spans="54:54" x14ac:dyDescent="0.3">
      <c r="BB24372" t="s">
        <v>86633</v>
      </c>
    </row>
    <row r="24373" spans="54:54" x14ac:dyDescent="0.3">
      <c r="BB24373" t="s">
        <v>86634</v>
      </c>
    </row>
    <row r="24374" spans="54:54" x14ac:dyDescent="0.3">
      <c r="BB24374" t="s">
        <v>86635</v>
      </c>
    </row>
    <row r="24375" spans="54:54" x14ac:dyDescent="0.3">
      <c r="BB24375" t="s">
        <v>86636</v>
      </c>
    </row>
    <row r="24376" spans="54:54" x14ac:dyDescent="0.3">
      <c r="BB24376" t="s">
        <v>86637</v>
      </c>
    </row>
    <row r="24377" spans="54:54" x14ac:dyDescent="0.3">
      <c r="BB24377" t="s">
        <v>86638</v>
      </c>
    </row>
    <row r="24378" spans="54:54" x14ac:dyDescent="0.3">
      <c r="BB24378" t="s">
        <v>86639</v>
      </c>
    </row>
    <row r="24379" spans="54:54" x14ac:dyDescent="0.3">
      <c r="BB24379" t="s">
        <v>86640</v>
      </c>
    </row>
    <row r="24380" spans="54:54" x14ac:dyDescent="0.3">
      <c r="BB24380" t="s">
        <v>86641</v>
      </c>
    </row>
    <row r="24381" spans="54:54" x14ac:dyDescent="0.3">
      <c r="BB24381" t="s">
        <v>86642</v>
      </c>
    </row>
    <row r="24382" spans="54:54" x14ac:dyDescent="0.3">
      <c r="BB24382" t="s">
        <v>86643</v>
      </c>
    </row>
    <row r="24383" spans="54:54" x14ac:dyDescent="0.3">
      <c r="BB24383" t="s">
        <v>2434</v>
      </c>
    </row>
    <row r="24384" spans="54:54" x14ac:dyDescent="0.3">
      <c r="BB24384" t="s">
        <v>86644</v>
      </c>
    </row>
    <row r="24385" spans="54:54" x14ac:dyDescent="0.3">
      <c r="BB24385" t="s">
        <v>86645</v>
      </c>
    </row>
    <row r="24386" spans="54:54" x14ac:dyDescent="0.3">
      <c r="BB24386" t="s">
        <v>86646</v>
      </c>
    </row>
    <row r="24387" spans="54:54" x14ac:dyDescent="0.3">
      <c r="BB24387" t="s">
        <v>86647</v>
      </c>
    </row>
    <row r="24388" spans="54:54" x14ac:dyDescent="0.3">
      <c r="BB24388" t="s">
        <v>86648</v>
      </c>
    </row>
    <row r="24389" spans="54:54" x14ac:dyDescent="0.3">
      <c r="BB24389" t="s">
        <v>86649</v>
      </c>
    </row>
    <row r="24390" spans="54:54" x14ac:dyDescent="0.3">
      <c r="BB24390" t="s">
        <v>86650</v>
      </c>
    </row>
    <row r="24391" spans="54:54" x14ac:dyDescent="0.3">
      <c r="BB24391" t="s">
        <v>86651</v>
      </c>
    </row>
    <row r="24392" spans="54:54" x14ac:dyDescent="0.3">
      <c r="BB24392" t="s">
        <v>86652</v>
      </c>
    </row>
    <row r="24393" spans="54:54" x14ac:dyDescent="0.3">
      <c r="BB24393" t="s">
        <v>86653</v>
      </c>
    </row>
    <row r="24394" spans="54:54" x14ac:dyDescent="0.3">
      <c r="BB24394" t="s">
        <v>86654</v>
      </c>
    </row>
    <row r="24395" spans="54:54" x14ac:dyDescent="0.3">
      <c r="BB24395" t="s">
        <v>86655</v>
      </c>
    </row>
    <row r="24396" spans="54:54" x14ac:dyDescent="0.3">
      <c r="BB24396" t="s">
        <v>86656</v>
      </c>
    </row>
    <row r="24397" spans="54:54" x14ac:dyDescent="0.3">
      <c r="BB24397" t="s">
        <v>86657</v>
      </c>
    </row>
    <row r="24398" spans="54:54" x14ac:dyDescent="0.3">
      <c r="BB24398" t="s">
        <v>86658</v>
      </c>
    </row>
    <row r="24399" spans="54:54" x14ac:dyDescent="0.3">
      <c r="BB24399" t="s">
        <v>86659</v>
      </c>
    </row>
    <row r="24400" spans="54:54" x14ac:dyDescent="0.3">
      <c r="BB24400" t="s">
        <v>86660</v>
      </c>
    </row>
    <row r="24401" spans="54:54" x14ac:dyDescent="0.3">
      <c r="BB24401" t="s">
        <v>86661</v>
      </c>
    </row>
    <row r="24402" spans="54:54" x14ac:dyDescent="0.3">
      <c r="BB24402" t="s">
        <v>86662</v>
      </c>
    </row>
    <row r="24403" spans="54:54" x14ac:dyDescent="0.3">
      <c r="BB24403" t="s">
        <v>86663</v>
      </c>
    </row>
    <row r="24404" spans="54:54" x14ac:dyDescent="0.3">
      <c r="BB24404" t="s">
        <v>86664</v>
      </c>
    </row>
    <row r="24405" spans="54:54" x14ac:dyDescent="0.3">
      <c r="BB24405" t="s">
        <v>86665</v>
      </c>
    </row>
    <row r="24406" spans="54:54" x14ac:dyDescent="0.3">
      <c r="BB24406" t="s">
        <v>86666</v>
      </c>
    </row>
    <row r="24407" spans="54:54" x14ac:dyDescent="0.3">
      <c r="BB24407" t="s">
        <v>86667</v>
      </c>
    </row>
    <row r="24408" spans="54:54" x14ac:dyDescent="0.3">
      <c r="BB24408" t="s">
        <v>86668</v>
      </c>
    </row>
    <row r="24409" spans="54:54" x14ac:dyDescent="0.3">
      <c r="BB24409" t="s">
        <v>86669</v>
      </c>
    </row>
    <row r="24410" spans="54:54" x14ac:dyDescent="0.3">
      <c r="BB24410" t="s">
        <v>86670</v>
      </c>
    </row>
    <row r="24411" spans="54:54" x14ac:dyDescent="0.3">
      <c r="BB24411" t="s">
        <v>86671</v>
      </c>
    </row>
    <row r="24412" spans="54:54" x14ac:dyDescent="0.3">
      <c r="BB24412" t="s">
        <v>86672</v>
      </c>
    </row>
    <row r="24413" spans="54:54" x14ac:dyDescent="0.3">
      <c r="BB24413" t="s">
        <v>86673</v>
      </c>
    </row>
    <row r="24414" spans="54:54" x14ac:dyDescent="0.3">
      <c r="BB24414" t="s">
        <v>86674</v>
      </c>
    </row>
    <row r="24415" spans="54:54" x14ac:dyDescent="0.3">
      <c r="BB24415" t="s">
        <v>86675</v>
      </c>
    </row>
    <row r="24416" spans="54:54" x14ac:dyDescent="0.3">
      <c r="BB24416" t="s">
        <v>86676</v>
      </c>
    </row>
    <row r="24417" spans="54:54" x14ac:dyDescent="0.3">
      <c r="BB24417" t="s">
        <v>86677</v>
      </c>
    </row>
    <row r="24418" spans="54:54" x14ac:dyDescent="0.3">
      <c r="BB24418" t="s">
        <v>86678</v>
      </c>
    </row>
    <row r="24419" spans="54:54" x14ac:dyDescent="0.3">
      <c r="BB24419" t="s">
        <v>86679</v>
      </c>
    </row>
    <row r="24420" spans="54:54" x14ac:dyDescent="0.3">
      <c r="BB24420" t="s">
        <v>2435</v>
      </c>
    </row>
    <row r="24421" spans="54:54" x14ac:dyDescent="0.3">
      <c r="BB24421" t="s">
        <v>86680</v>
      </c>
    </row>
    <row r="24422" spans="54:54" x14ac:dyDescent="0.3">
      <c r="BB24422" t="s">
        <v>86681</v>
      </c>
    </row>
    <row r="24423" spans="54:54" x14ac:dyDescent="0.3">
      <c r="BB24423" t="s">
        <v>86682</v>
      </c>
    </row>
    <row r="24424" spans="54:54" x14ac:dyDescent="0.3">
      <c r="BB24424" t="s">
        <v>86683</v>
      </c>
    </row>
    <row r="24425" spans="54:54" x14ac:dyDescent="0.3">
      <c r="BB24425" t="s">
        <v>86684</v>
      </c>
    </row>
    <row r="24426" spans="54:54" x14ac:dyDescent="0.3">
      <c r="BB24426" t="s">
        <v>86685</v>
      </c>
    </row>
    <row r="24427" spans="54:54" x14ac:dyDescent="0.3">
      <c r="BB24427" t="s">
        <v>86686</v>
      </c>
    </row>
    <row r="24428" spans="54:54" x14ac:dyDescent="0.3">
      <c r="BB24428" t="s">
        <v>86687</v>
      </c>
    </row>
    <row r="24429" spans="54:54" x14ac:dyDescent="0.3">
      <c r="BB24429" t="s">
        <v>86688</v>
      </c>
    </row>
    <row r="24430" spans="54:54" x14ac:dyDescent="0.3">
      <c r="BB24430" t="s">
        <v>86689</v>
      </c>
    </row>
    <row r="24431" spans="54:54" x14ac:dyDescent="0.3">
      <c r="BB24431" t="s">
        <v>86690</v>
      </c>
    </row>
    <row r="24432" spans="54:54" x14ac:dyDescent="0.3">
      <c r="BB24432" t="s">
        <v>86691</v>
      </c>
    </row>
    <row r="24433" spans="54:54" x14ac:dyDescent="0.3">
      <c r="BB24433" t="s">
        <v>86692</v>
      </c>
    </row>
    <row r="24434" spans="54:54" x14ac:dyDescent="0.3">
      <c r="BB24434" t="s">
        <v>86693</v>
      </c>
    </row>
    <row r="24435" spans="54:54" x14ac:dyDescent="0.3">
      <c r="BB24435" t="s">
        <v>86694</v>
      </c>
    </row>
    <row r="24436" spans="54:54" x14ac:dyDescent="0.3">
      <c r="BB24436" t="s">
        <v>86695</v>
      </c>
    </row>
    <row r="24437" spans="54:54" x14ac:dyDescent="0.3">
      <c r="BB24437" t="s">
        <v>86696</v>
      </c>
    </row>
    <row r="24438" spans="54:54" x14ac:dyDescent="0.3">
      <c r="BB24438" t="s">
        <v>86697</v>
      </c>
    </row>
    <row r="24439" spans="54:54" x14ac:dyDescent="0.3">
      <c r="BB24439" t="s">
        <v>86698</v>
      </c>
    </row>
    <row r="24440" spans="54:54" x14ac:dyDescent="0.3">
      <c r="BB24440" t="s">
        <v>86699</v>
      </c>
    </row>
    <row r="24441" spans="54:54" x14ac:dyDescent="0.3">
      <c r="BB24441" t="s">
        <v>86700</v>
      </c>
    </row>
    <row r="24442" spans="54:54" x14ac:dyDescent="0.3">
      <c r="BB24442" t="s">
        <v>86701</v>
      </c>
    </row>
    <row r="24443" spans="54:54" x14ac:dyDescent="0.3">
      <c r="BB24443" t="s">
        <v>86702</v>
      </c>
    </row>
    <row r="24444" spans="54:54" x14ac:dyDescent="0.3">
      <c r="BB24444" t="s">
        <v>86703</v>
      </c>
    </row>
    <row r="24445" spans="54:54" x14ac:dyDescent="0.3">
      <c r="BB24445" t="s">
        <v>86704</v>
      </c>
    </row>
    <row r="24446" spans="54:54" x14ac:dyDescent="0.3">
      <c r="BB24446" t="s">
        <v>86705</v>
      </c>
    </row>
    <row r="24447" spans="54:54" x14ac:dyDescent="0.3">
      <c r="BB24447" t="s">
        <v>86706</v>
      </c>
    </row>
    <row r="24448" spans="54:54" x14ac:dyDescent="0.3">
      <c r="BB24448" t="s">
        <v>86707</v>
      </c>
    </row>
    <row r="24449" spans="54:54" x14ac:dyDescent="0.3">
      <c r="BB24449" t="s">
        <v>86708</v>
      </c>
    </row>
    <row r="24450" spans="54:54" x14ac:dyDescent="0.3">
      <c r="BB24450" t="s">
        <v>86709</v>
      </c>
    </row>
    <row r="24451" spans="54:54" x14ac:dyDescent="0.3">
      <c r="BB24451" t="s">
        <v>86710</v>
      </c>
    </row>
    <row r="24452" spans="54:54" x14ac:dyDescent="0.3">
      <c r="BB24452" t="s">
        <v>86711</v>
      </c>
    </row>
    <row r="24453" spans="54:54" x14ac:dyDescent="0.3">
      <c r="BB24453" t="s">
        <v>86712</v>
      </c>
    </row>
    <row r="24454" spans="54:54" x14ac:dyDescent="0.3">
      <c r="BB24454" t="s">
        <v>86713</v>
      </c>
    </row>
    <row r="24455" spans="54:54" x14ac:dyDescent="0.3">
      <c r="BB24455" t="s">
        <v>86714</v>
      </c>
    </row>
    <row r="24456" spans="54:54" x14ac:dyDescent="0.3">
      <c r="BB24456" t="s">
        <v>86715</v>
      </c>
    </row>
    <row r="24457" spans="54:54" x14ac:dyDescent="0.3">
      <c r="BB24457" t="s">
        <v>86716</v>
      </c>
    </row>
    <row r="24458" spans="54:54" x14ac:dyDescent="0.3">
      <c r="BB24458" t="s">
        <v>86717</v>
      </c>
    </row>
    <row r="24459" spans="54:54" x14ac:dyDescent="0.3">
      <c r="BB24459" t="s">
        <v>86718</v>
      </c>
    </row>
    <row r="24460" spans="54:54" x14ac:dyDescent="0.3">
      <c r="BB24460" t="s">
        <v>86719</v>
      </c>
    </row>
    <row r="24461" spans="54:54" x14ac:dyDescent="0.3">
      <c r="BB24461" t="s">
        <v>86720</v>
      </c>
    </row>
    <row r="24462" spans="54:54" x14ac:dyDescent="0.3">
      <c r="BB24462" t="s">
        <v>86721</v>
      </c>
    </row>
    <row r="24463" spans="54:54" x14ac:dyDescent="0.3">
      <c r="BB24463" t="s">
        <v>86722</v>
      </c>
    </row>
    <row r="24464" spans="54:54" x14ac:dyDescent="0.3">
      <c r="BB24464" t="s">
        <v>86723</v>
      </c>
    </row>
    <row r="24465" spans="54:54" x14ac:dyDescent="0.3">
      <c r="BB24465" t="s">
        <v>86724</v>
      </c>
    </row>
    <row r="24466" spans="54:54" x14ac:dyDescent="0.3">
      <c r="BB24466" t="s">
        <v>86725</v>
      </c>
    </row>
    <row r="24467" spans="54:54" x14ac:dyDescent="0.3">
      <c r="BB24467" t="s">
        <v>86726</v>
      </c>
    </row>
    <row r="24468" spans="54:54" x14ac:dyDescent="0.3">
      <c r="BB24468" t="s">
        <v>86727</v>
      </c>
    </row>
    <row r="24469" spans="54:54" x14ac:dyDescent="0.3">
      <c r="BB24469" t="s">
        <v>86728</v>
      </c>
    </row>
    <row r="24470" spans="54:54" x14ac:dyDescent="0.3">
      <c r="BB24470" t="s">
        <v>86729</v>
      </c>
    </row>
    <row r="24471" spans="54:54" x14ac:dyDescent="0.3">
      <c r="BB24471" t="s">
        <v>86730</v>
      </c>
    </row>
    <row r="24472" spans="54:54" x14ac:dyDescent="0.3">
      <c r="BB24472" t="s">
        <v>86731</v>
      </c>
    </row>
    <row r="24473" spans="54:54" x14ac:dyDescent="0.3">
      <c r="BB24473" t="s">
        <v>86732</v>
      </c>
    </row>
    <row r="24474" spans="54:54" x14ac:dyDescent="0.3">
      <c r="BB24474" t="s">
        <v>86733</v>
      </c>
    </row>
    <row r="24475" spans="54:54" x14ac:dyDescent="0.3">
      <c r="BB24475" t="s">
        <v>86734</v>
      </c>
    </row>
    <row r="24476" spans="54:54" x14ac:dyDescent="0.3">
      <c r="BB24476" t="s">
        <v>86735</v>
      </c>
    </row>
    <row r="24477" spans="54:54" x14ac:dyDescent="0.3">
      <c r="BB24477" t="s">
        <v>86736</v>
      </c>
    </row>
    <row r="24478" spans="54:54" x14ac:dyDescent="0.3">
      <c r="BB24478" t="s">
        <v>86737</v>
      </c>
    </row>
    <row r="24479" spans="54:54" x14ac:dyDescent="0.3">
      <c r="BB24479" t="s">
        <v>86738</v>
      </c>
    </row>
    <row r="24480" spans="54:54" x14ac:dyDescent="0.3">
      <c r="BB24480" t="s">
        <v>86739</v>
      </c>
    </row>
    <row r="24481" spans="54:54" x14ac:dyDescent="0.3">
      <c r="BB24481" t="s">
        <v>86740</v>
      </c>
    </row>
    <row r="24482" spans="54:54" x14ac:dyDescent="0.3">
      <c r="BB24482" t="s">
        <v>86741</v>
      </c>
    </row>
    <row r="24483" spans="54:54" x14ac:dyDescent="0.3">
      <c r="BB24483" t="s">
        <v>86742</v>
      </c>
    </row>
    <row r="24484" spans="54:54" x14ac:dyDescent="0.3">
      <c r="BB24484" t="s">
        <v>86743</v>
      </c>
    </row>
    <row r="24485" spans="54:54" x14ac:dyDescent="0.3">
      <c r="BB24485" t="s">
        <v>86744</v>
      </c>
    </row>
    <row r="24486" spans="54:54" x14ac:dyDescent="0.3">
      <c r="BB24486" t="s">
        <v>86745</v>
      </c>
    </row>
    <row r="24487" spans="54:54" x14ac:dyDescent="0.3">
      <c r="BB24487" t="s">
        <v>86746</v>
      </c>
    </row>
    <row r="24488" spans="54:54" x14ac:dyDescent="0.3">
      <c r="BB24488" t="s">
        <v>86747</v>
      </c>
    </row>
    <row r="24489" spans="54:54" x14ac:dyDescent="0.3">
      <c r="BB24489" t="s">
        <v>86748</v>
      </c>
    </row>
    <row r="24490" spans="54:54" x14ac:dyDescent="0.3">
      <c r="BB24490" t="s">
        <v>86749</v>
      </c>
    </row>
    <row r="24491" spans="54:54" x14ac:dyDescent="0.3">
      <c r="BB24491" t="s">
        <v>86750</v>
      </c>
    </row>
    <row r="24492" spans="54:54" x14ac:dyDescent="0.3">
      <c r="BB24492" t="s">
        <v>86751</v>
      </c>
    </row>
    <row r="24493" spans="54:54" x14ac:dyDescent="0.3">
      <c r="BB24493" t="s">
        <v>86752</v>
      </c>
    </row>
    <row r="24494" spans="54:54" x14ac:dyDescent="0.3">
      <c r="BB24494" t="s">
        <v>86753</v>
      </c>
    </row>
    <row r="24495" spans="54:54" x14ac:dyDescent="0.3">
      <c r="BB24495" t="s">
        <v>86754</v>
      </c>
    </row>
    <row r="24496" spans="54:54" x14ac:dyDescent="0.3">
      <c r="BB24496" t="s">
        <v>86755</v>
      </c>
    </row>
    <row r="24497" spans="54:54" x14ac:dyDescent="0.3">
      <c r="BB24497" t="s">
        <v>86756</v>
      </c>
    </row>
    <row r="24498" spans="54:54" x14ac:dyDescent="0.3">
      <c r="BB24498" t="s">
        <v>86757</v>
      </c>
    </row>
    <row r="24499" spans="54:54" x14ac:dyDescent="0.3">
      <c r="BB24499" t="s">
        <v>86758</v>
      </c>
    </row>
    <row r="24500" spans="54:54" x14ac:dyDescent="0.3">
      <c r="BB24500" t="s">
        <v>86759</v>
      </c>
    </row>
    <row r="24501" spans="54:54" x14ac:dyDescent="0.3">
      <c r="BB24501" t="s">
        <v>86760</v>
      </c>
    </row>
    <row r="24502" spans="54:54" x14ac:dyDescent="0.3">
      <c r="BB24502" t="s">
        <v>86761</v>
      </c>
    </row>
    <row r="24503" spans="54:54" x14ac:dyDescent="0.3">
      <c r="BB24503" t="s">
        <v>86762</v>
      </c>
    </row>
    <row r="24504" spans="54:54" x14ac:dyDescent="0.3">
      <c r="BB24504" t="s">
        <v>86763</v>
      </c>
    </row>
    <row r="24505" spans="54:54" x14ac:dyDescent="0.3">
      <c r="BB24505" t="s">
        <v>86764</v>
      </c>
    </row>
    <row r="24506" spans="54:54" x14ac:dyDescent="0.3">
      <c r="BB24506" t="s">
        <v>86765</v>
      </c>
    </row>
    <row r="24507" spans="54:54" x14ac:dyDescent="0.3">
      <c r="BB24507" t="s">
        <v>86766</v>
      </c>
    </row>
    <row r="24508" spans="54:54" x14ac:dyDescent="0.3">
      <c r="BB24508" t="s">
        <v>86767</v>
      </c>
    </row>
    <row r="24509" spans="54:54" x14ac:dyDescent="0.3">
      <c r="BB24509" t="s">
        <v>86768</v>
      </c>
    </row>
    <row r="24510" spans="54:54" x14ac:dyDescent="0.3">
      <c r="BB24510" t="s">
        <v>86769</v>
      </c>
    </row>
    <row r="24511" spans="54:54" x14ac:dyDescent="0.3">
      <c r="BB24511" t="s">
        <v>86770</v>
      </c>
    </row>
    <row r="24512" spans="54:54" x14ac:dyDescent="0.3">
      <c r="BB24512" t="s">
        <v>86771</v>
      </c>
    </row>
    <row r="24513" spans="54:54" x14ac:dyDescent="0.3">
      <c r="BB24513" t="s">
        <v>86772</v>
      </c>
    </row>
    <row r="24514" spans="54:54" x14ac:dyDescent="0.3">
      <c r="BB24514" t="s">
        <v>86773</v>
      </c>
    </row>
    <row r="24515" spans="54:54" x14ac:dyDescent="0.3">
      <c r="BB24515" t="s">
        <v>86774</v>
      </c>
    </row>
    <row r="24516" spans="54:54" x14ac:dyDescent="0.3">
      <c r="BB24516" t="s">
        <v>86775</v>
      </c>
    </row>
    <row r="24517" spans="54:54" x14ac:dyDescent="0.3">
      <c r="BB24517" t="s">
        <v>86776</v>
      </c>
    </row>
    <row r="24518" spans="54:54" x14ac:dyDescent="0.3">
      <c r="BB24518" t="s">
        <v>86777</v>
      </c>
    </row>
    <row r="24519" spans="54:54" x14ac:dyDescent="0.3">
      <c r="BB24519" t="s">
        <v>86778</v>
      </c>
    </row>
    <row r="24520" spans="54:54" x14ac:dyDescent="0.3">
      <c r="BB24520" t="s">
        <v>86779</v>
      </c>
    </row>
    <row r="24521" spans="54:54" x14ac:dyDescent="0.3">
      <c r="BB24521" t="s">
        <v>2436</v>
      </c>
    </row>
    <row r="24522" spans="54:54" x14ac:dyDescent="0.3">
      <c r="BB24522" t="s">
        <v>86780</v>
      </c>
    </row>
    <row r="24523" spans="54:54" x14ac:dyDescent="0.3">
      <c r="BB24523" t="s">
        <v>86781</v>
      </c>
    </row>
    <row r="24524" spans="54:54" x14ac:dyDescent="0.3">
      <c r="BB24524" t="s">
        <v>86782</v>
      </c>
    </row>
    <row r="24525" spans="54:54" x14ac:dyDescent="0.3">
      <c r="BB24525" t="s">
        <v>86783</v>
      </c>
    </row>
    <row r="24526" spans="54:54" x14ac:dyDescent="0.3">
      <c r="BB24526" t="s">
        <v>86784</v>
      </c>
    </row>
    <row r="24527" spans="54:54" x14ac:dyDescent="0.3">
      <c r="BB24527" t="s">
        <v>86785</v>
      </c>
    </row>
    <row r="24528" spans="54:54" x14ac:dyDescent="0.3">
      <c r="BB24528" t="s">
        <v>86786</v>
      </c>
    </row>
    <row r="24529" spans="54:54" x14ac:dyDescent="0.3">
      <c r="BB24529" t="s">
        <v>86787</v>
      </c>
    </row>
    <row r="24530" spans="54:54" x14ac:dyDescent="0.3">
      <c r="BB24530" t="s">
        <v>86788</v>
      </c>
    </row>
    <row r="24531" spans="54:54" x14ac:dyDescent="0.3">
      <c r="BB24531" t="s">
        <v>86789</v>
      </c>
    </row>
    <row r="24532" spans="54:54" x14ac:dyDescent="0.3">
      <c r="BB24532" t="s">
        <v>86790</v>
      </c>
    </row>
    <row r="24533" spans="54:54" x14ac:dyDescent="0.3">
      <c r="BB24533" t="s">
        <v>86791</v>
      </c>
    </row>
    <row r="24534" spans="54:54" x14ac:dyDescent="0.3">
      <c r="BB24534" t="s">
        <v>86792</v>
      </c>
    </row>
    <row r="24535" spans="54:54" x14ac:dyDescent="0.3">
      <c r="BB24535" t="s">
        <v>86793</v>
      </c>
    </row>
    <row r="24536" spans="54:54" x14ac:dyDescent="0.3">
      <c r="BB24536" t="s">
        <v>86794</v>
      </c>
    </row>
    <row r="24537" spans="54:54" x14ac:dyDescent="0.3">
      <c r="BB24537" t="s">
        <v>86795</v>
      </c>
    </row>
    <row r="24538" spans="54:54" x14ac:dyDescent="0.3">
      <c r="BB24538" t="s">
        <v>86796</v>
      </c>
    </row>
    <row r="24539" spans="54:54" x14ac:dyDescent="0.3">
      <c r="BB24539" t="s">
        <v>86797</v>
      </c>
    </row>
    <row r="24540" spans="54:54" x14ac:dyDescent="0.3">
      <c r="BB24540" t="s">
        <v>86798</v>
      </c>
    </row>
    <row r="24541" spans="54:54" x14ac:dyDescent="0.3">
      <c r="BB24541" t="s">
        <v>86799</v>
      </c>
    </row>
    <row r="24542" spans="54:54" x14ac:dyDescent="0.3">
      <c r="BB24542" t="s">
        <v>86800</v>
      </c>
    </row>
    <row r="24543" spans="54:54" x14ac:dyDescent="0.3">
      <c r="BB24543" t="s">
        <v>86801</v>
      </c>
    </row>
    <row r="24544" spans="54:54" x14ac:dyDescent="0.3">
      <c r="BB24544" t="s">
        <v>86802</v>
      </c>
    </row>
    <row r="24545" spans="54:54" x14ac:dyDescent="0.3">
      <c r="BB24545" t="s">
        <v>86803</v>
      </c>
    </row>
    <row r="24546" spans="54:54" x14ac:dyDescent="0.3">
      <c r="BB24546" t="s">
        <v>86804</v>
      </c>
    </row>
    <row r="24547" spans="54:54" x14ac:dyDescent="0.3">
      <c r="BB24547" t="s">
        <v>86805</v>
      </c>
    </row>
    <row r="24548" spans="54:54" x14ac:dyDescent="0.3">
      <c r="BB24548" t="s">
        <v>86806</v>
      </c>
    </row>
    <row r="24549" spans="54:54" x14ac:dyDescent="0.3">
      <c r="BB24549" t="s">
        <v>86807</v>
      </c>
    </row>
    <row r="24550" spans="54:54" x14ac:dyDescent="0.3">
      <c r="BB24550" t="s">
        <v>86808</v>
      </c>
    </row>
    <row r="24551" spans="54:54" x14ac:dyDescent="0.3">
      <c r="BB24551" t="s">
        <v>86809</v>
      </c>
    </row>
    <row r="24552" spans="54:54" x14ac:dyDescent="0.3">
      <c r="BB24552" t="s">
        <v>86810</v>
      </c>
    </row>
    <row r="24553" spans="54:54" x14ac:dyDescent="0.3">
      <c r="BB24553" t="s">
        <v>86811</v>
      </c>
    </row>
    <row r="24554" spans="54:54" x14ac:dyDescent="0.3">
      <c r="BB24554" t="s">
        <v>86812</v>
      </c>
    </row>
    <row r="24555" spans="54:54" x14ac:dyDescent="0.3">
      <c r="BB24555" t="s">
        <v>86813</v>
      </c>
    </row>
    <row r="24556" spans="54:54" x14ac:dyDescent="0.3">
      <c r="BB24556" t="s">
        <v>86814</v>
      </c>
    </row>
    <row r="24557" spans="54:54" x14ac:dyDescent="0.3">
      <c r="BB24557" t="s">
        <v>86815</v>
      </c>
    </row>
    <row r="24558" spans="54:54" x14ac:dyDescent="0.3">
      <c r="BB24558" t="s">
        <v>86816</v>
      </c>
    </row>
    <row r="24559" spans="54:54" x14ac:dyDescent="0.3">
      <c r="BB24559" t="s">
        <v>86817</v>
      </c>
    </row>
    <row r="24560" spans="54:54" x14ac:dyDescent="0.3">
      <c r="BB24560" t="s">
        <v>86818</v>
      </c>
    </row>
    <row r="24561" spans="54:54" x14ac:dyDescent="0.3">
      <c r="BB24561" t="s">
        <v>86819</v>
      </c>
    </row>
    <row r="24562" spans="54:54" x14ac:dyDescent="0.3">
      <c r="BB24562" t="s">
        <v>86820</v>
      </c>
    </row>
    <row r="24563" spans="54:54" x14ac:dyDescent="0.3">
      <c r="BB24563" t="s">
        <v>86821</v>
      </c>
    </row>
    <row r="24564" spans="54:54" x14ac:dyDescent="0.3">
      <c r="BB24564" t="s">
        <v>86822</v>
      </c>
    </row>
    <row r="24565" spans="54:54" x14ac:dyDescent="0.3">
      <c r="BB24565" t="s">
        <v>86823</v>
      </c>
    </row>
    <row r="24566" spans="54:54" x14ac:dyDescent="0.3">
      <c r="BB24566" t="s">
        <v>86824</v>
      </c>
    </row>
    <row r="24567" spans="54:54" x14ac:dyDescent="0.3">
      <c r="BB24567" t="s">
        <v>86825</v>
      </c>
    </row>
    <row r="24568" spans="54:54" x14ac:dyDescent="0.3">
      <c r="BB24568" t="s">
        <v>86826</v>
      </c>
    </row>
    <row r="24569" spans="54:54" x14ac:dyDescent="0.3">
      <c r="BB24569" t="s">
        <v>86827</v>
      </c>
    </row>
    <row r="24570" spans="54:54" x14ac:dyDescent="0.3">
      <c r="BB24570" t="s">
        <v>86828</v>
      </c>
    </row>
    <row r="24571" spans="54:54" x14ac:dyDescent="0.3">
      <c r="BB24571" t="s">
        <v>86829</v>
      </c>
    </row>
    <row r="24572" spans="54:54" x14ac:dyDescent="0.3">
      <c r="BB24572" t="s">
        <v>86830</v>
      </c>
    </row>
    <row r="24573" spans="54:54" x14ac:dyDescent="0.3">
      <c r="BB24573" t="s">
        <v>86831</v>
      </c>
    </row>
    <row r="24574" spans="54:54" x14ac:dyDescent="0.3">
      <c r="BB24574" t="s">
        <v>86832</v>
      </c>
    </row>
    <row r="24575" spans="54:54" x14ac:dyDescent="0.3">
      <c r="BB24575" t="s">
        <v>86833</v>
      </c>
    </row>
    <row r="24576" spans="54:54" x14ac:dyDescent="0.3">
      <c r="BB24576" t="s">
        <v>86834</v>
      </c>
    </row>
    <row r="24577" spans="54:54" x14ac:dyDescent="0.3">
      <c r="BB24577" t="s">
        <v>86835</v>
      </c>
    </row>
    <row r="24578" spans="54:54" x14ac:dyDescent="0.3">
      <c r="BB24578" t="s">
        <v>86836</v>
      </c>
    </row>
    <row r="24579" spans="54:54" x14ac:dyDescent="0.3">
      <c r="BB24579" t="s">
        <v>86837</v>
      </c>
    </row>
    <row r="24580" spans="54:54" x14ac:dyDescent="0.3">
      <c r="BB24580" t="s">
        <v>86838</v>
      </c>
    </row>
    <row r="24581" spans="54:54" x14ac:dyDescent="0.3">
      <c r="BB24581" t="s">
        <v>86839</v>
      </c>
    </row>
    <row r="24582" spans="54:54" x14ac:dyDescent="0.3">
      <c r="BB24582" t="s">
        <v>86840</v>
      </c>
    </row>
    <row r="24583" spans="54:54" x14ac:dyDescent="0.3">
      <c r="BB24583" t="s">
        <v>86841</v>
      </c>
    </row>
    <row r="24584" spans="54:54" x14ac:dyDescent="0.3">
      <c r="BB24584" t="s">
        <v>86842</v>
      </c>
    </row>
    <row r="24585" spans="54:54" x14ac:dyDescent="0.3">
      <c r="BB24585" t="s">
        <v>86843</v>
      </c>
    </row>
    <row r="24586" spans="54:54" x14ac:dyDescent="0.3">
      <c r="BB24586" t="s">
        <v>86844</v>
      </c>
    </row>
    <row r="24587" spans="54:54" x14ac:dyDescent="0.3">
      <c r="BB24587" t="s">
        <v>86845</v>
      </c>
    </row>
    <row r="24588" spans="54:54" x14ac:dyDescent="0.3">
      <c r="BB24588" t="s">
        <v>86846</v>
      </c>
    </row>
    <row r="24589" spans="54:54" x14ac:dyDescent="0.3">
      <c r="BB24589" t="s">
        <v>86847</v>
      </c>
    </row>
    <row r="24590" spans="54:54" x14ac:dyDescent="0.3">
      <c r="BB24590" t="s">
        <v>86848</v>
      </c>
    </row>
    <row r="24591" spans="54:54" x14ac:dyDescent="0.3">
      <c r="BB24591" t="s">
        <v>86849</v>
      </c>
    </row>
    <row r="24592" spans="54:54" x14ac:dyDescent="0.3">
      <c r="BB24592" t="s">
        <v>86850</v>
      </c>
    </row>
    <row r="24593" spans="54:54" x14ac:dyDescent="0.3">
      <c r="BB24593" t="s">
        <v>86851</v>
      </c>
    </row>
    <row r="24594" spans="54:54" x14ac:dyDescent="0.3">
      <c r="BB24594" t="s">
        <v>86852</v>
      </c>
    </row>
    <row r="24595" spans="54:54" x14ac:dyDescent="0.3">
      <c r="BB24595" t="s">
        <v>86853</v>
      </c>
    </row>
    <row r="24596" spans="54:54" x14ac:dyDescent="0.3">
      <c r="BB24596" t="s">
        <v>86854</v>
      </c>
    </row>
    <row r="24597" spans="54:54" x14ac:dyDescent="0.3">
      <c r="BB24597" t="s">
        <v>86855</v>
      </c>
    </row>
    <row r="24598" spans="54:54" x14ac:dyDescent="0.3">
      <c r="BB24598" t="s">
        <v>86856</v>
      </c>
    </row>
    <row r="24599" spans="54:54" x14ac:dyDescent="0.3">
      <c r="BB24599" t="s">
        <v>86857</v>
      </c>
    </row>
    <row r="24600" spans="54:54" x14ac:dyDescent="0.3">
      <c r="BB24600" t="s">
        <v>86858</v>
      </c>
    </row>
    <row r="24601" spans="54:54" x14ac:dyDescent="0.3">
      <c r="BB24601" t="s">
        <v>86859</v>
      </c>
    </row>
    <row r="24602" spans="54:54" x14ac:dyDescent="0.3">
      <c r="BB24602" t="s">
        <v>86860</v>
      </c>
    </row>
    <row r="24603" spans="54:54" x14ac:dyDescent="0.3">
      <c r="BB24603" t="s">
        <v>86861</v>
      </c>
    </row>
    <row r="24604" spans="54:54" x14ac:dyDescent="0.3">
      <c r="BB24604" t="s">
        <v>86862</v>
      </c>
    </row>
    <row r="24605" spans="54:54" x14ac:dyDescent="0.3">
      <c r="BB24605" t="s">
        <v>86863</v>
      </c>
    </row>
    <row r="24606" spans="54:54" x14ac:dyDescent="0.3">
      <c r="BB24606" t="s">
        <v>3373</v>
      </c>
    </row>
    <row r="24607" spans="54:54" x14ac:dyDescent="0.3">
      <c r="BB24607" t="s">
        <v>86864</v>
      </c>
    </row>
    <row r="24608" spans="54:54" x14ac:dyDescent="0.3">
      <c r="BB24608" t="s">
        <v>86865</v>
      </c>
    </row>
    <row r="24609" spans="54:54" x14ac:dyDescent="0.3">
      <c r="BB24609" t="s">
        <v>86866</v>
      </c>
    </row>
    <row r="24610" spans="54:54" x14ac:dyDescent="0.3">
      <c r="BB24610" t="s">
        <v>86867</v>
      </c>
    </row>
    <row r="24611" spans="54:54" x14ac:dyDescent="0.3">
      <c r="BB24611" t="s">
        <v>86868</v>
      </c>
    </row>
    <row r="24612" spans="54:54" x14ac:dyDescent="0.3">
      <c r="BB24612" t="s">
        <v>86869</v>
      </c>
    </row>
    <row r="24613" spans="54:54" x14ac:dyDescent="0.3">
      <c r="BB24613" t="s">
        <v>86870</v>
      </c>
    </row>
    <row r="24614" spans="54:54" x14ac:dyDescent="0.3">
      <c r="BB24614" t="s">
        <v>86871</v>
      </c>
    </row>
    <row r="24615" spans="54:54" x14ac:dyDescent="0.3">
      <c r="BB24615" t="s">
        <v>86872</v>
      </c>
    </row>
    <row r="24616" spans="54:54" x14ac:dyDescent="0.3">
      <c r="BB24616" t="s">
        <v>86873</v>
      </c>
    </row>
    <row r="24617" spans="54:54" x14ac:dyDescent="0.3">
      <c r="BB24617" t="s">
        <v>86874</v>
      </c>
    </row>
    <row r="24618" spans="54:54" x14ac:dyDescent="0.3">
      <c r="BB24618" t="s">
        <v>86875</v>
      </c>
    </row>
    <row r="24619" spans="54:54" x14ac:dyDescent="0.3">
      <c r="BB24619" t="s">
        <v>86876</v>
      </c>
    </row>
    <row r="24620" spans="54:54" x14ac:dyDescent="0.3">
      <c r="BB24620" t="s">
        <v>86877</v>
      </c>
    </row>
    <row r="24621" spans="54:54" x14ac:dyDescent="0.3">
      <c r="BB24621" t="s">
        <v>86878</v>
      </c>
    </row>
    <row r="24622" spans="54:54" x14ac:dyDescent="0.3">
      <c r="BB24622" t="s">
        <v>86879</v>
      </c>
    </row>
    <row r="24623" spans="54:54" x14ac:dyDescent="0.3">
      <c r="BB24623" t="s">
        <v>86880</v>
      </c>
    </row>
    <row r="24624" spans="54:54" x14ac:dyDescent="0.3">
      <c r="BB24624" t="s">
        <v>86881</v>
      </c>
    </row>
    <row r="24625" spans="54:54" x14ac:dyDescent="0.3">
      <c r="BB24625" t="s">
        <v>86882</v>
      </c>
    </row>
    <row r="24626" spans="54:54" x14ac:dyDescent="0.3">
      <c r="BB24626" t="s">
        <v>86883</v>
      </c>
    </row>
    <row r="24627" spans="54:54" x14ac:dyDescent="0.3">
      <c r="BB24627" t="s">
        <v>86884</v>
      </c>
    </row>
    <row r="24628" spans="54:54" x14ac:dyDescent="0.3">
      <c r="BB24628" t="s">
        <v>86885</v>
      </c>
    </row>
    <row r="24629" spans="54:54" x14ac:dyDescent="0.3">
      <c r="BB24629" t="s">
        <v>86886</v>
      </c>
    </row>
    <row r="24630" spans="54:54" x14ac:dyDescent="0.3">
      <c r="BB24630" t="s">
        <v>86887</v>
      </c>
    </row>
    <row r="24631" spans="54:54" x14ac:dyDescent="0.3">
      <c r="BB24631" t="s">
        <v>86888</v>
      </c>
    </row>
    <row r="24632" spans="54:54" x14ac:dyDescent="0.3">
      <c r="BB24632" t="s">
        <v>86889</v>
      </c>
    </row>
    <row r="24633" spans="54:54" x14ac:dyDescent="0.3">
      <c r="BB24633" t="s">
        <v>86890</v>
      </c>
    </row>
    <row r="24634" spans="54:54" x14ac:dyDescent="0.3">
      <c r="BB24634" t="s">
        <v>86891</v>
      </c>
    </row>
    <row r="24635" spans="54:54" x14ac:dyDescent="0.3">
      <c r="BB24635" t="s">
        <v>86892</v>
      </c>
    </row>
    <row r="24636" spans="54:54" x14ac:dyDescent="0.3">
      <c r="BB24636" t="s">
        <v>86893</v>
      </c>
    </row>
    <row r="24637" spans="54:54" x14ac:dyDescent="0.3">
      <c r="BB24637" t="s">
        <v>86894</v>
      </c>
    </row>
    <row r="24638" spans="54:54" x14ac:dyDescent="0.3">
      <c r="BB24638" t="s">
        <v>86895</v>
      </c>
    </row>
    <row r="24639" spans="54:54" x14ac:dyDescent="0.3">
      <c r="BB24639" t="s">
        <v>86896</v>
      </c>
    </row>
    <row r="24640" spans="54:54" x14ac:dyDescent="0.3">
      <c r="BB24640" t="s">
        <v>86897</v>
      </c>
    </row>
    <row r="24641" spans="54:54" x14ac:dyDescent="0.3">
      <c r="BB24641" t="s">
        <v>86898</v>
      </c>
    </row>
    <row r="24642" spans="54:54" x14ac:dyDescent="0.3">
      <c r="BB24642" t="s">
        <v>86899</v>
      </c>
    </row>
    <row r="24643" spans="54:54" x14ac:dyDescent="0.3">
      <c r="BB24643" t="s">
        <v>86900</v>
      </c>
    </row>
    <row r="24644" spans="54:54" x14ac:dyDescent="0.3">
      <c r="BB24644" t="s">
        <v>86901</v>
      </c>
    </row>
    <row r="24645" spans="54:54" x14ac:dyDescent="0.3">
      <c r="BB24645" t="s">
        <v>86902</v>
      </c>
    </row>
    <row r="24646" spans="54:54" x14ac:dyDescent="0.3">
      <c r="BB24646" t="s">
        <v>86903</v>
      </c>
    </row>
    <row r="24647" spans="54:54" x14ac:dyDescent="0.3">
      <c r="BB24647" t="s">
        <v>86904</v>
      </c>
    </row>
    <row r="24648" spans="54:54" x14ac:dyDescent="0.3">
      <c r="BB24648" t="s">
        <v>86905</v>
      </c>
    </row>
    <row r="24649" spans="54:54" x14ac:dyDescent="0.3">
      <c r="BB24649" t="s">
        <v>86906</v>
      </c>
    </row>
    <row r="24650" spans="54:54" x14ac:dyDescent="0.3">
      <c r="BB24650" t="s">
        <v>86907</v>
      </c>
    </row>
    <row r="24651" spans="54:54" x14ac:dyDescent="0.3">
      <c r="BB24651" t="s">
        <v>86908</v>
      </c>
    </row>
    <row r="24652" spans="54:54" x14ac:dyDescent="0.3">
      <c r="BB24652" t="s">
        <v>86909</v>
      </c>
    </row>
    <row r="24653" spans="54:54" x14ac:dyDescent="0.3">
      <c r="BB24653" t="s">
        <v>86910</v>
      </c>
    </row>
    <row r="24654" spans="54:54" x14ac:dyDescent="0.3">
      <c r="BB24654" t="s">
        <v>86911</v>
      </c>
    </row>
    <row r="24655" spans="54:54" x14ac:dyDescent="0.3">
      <c r="BB24655" t="s">
        <v>86912</v>
      </c>
    </row>
    <row r="24656" spans="54:54" x14ac:dyDescent="0.3">
      <c r="BB24656" t="s">
        <v>86913</v>
      </c>
    </row>
    <row r="24657" spans="54:54" x14ac:dyDescent="0.3">
      <c r="BB24657" t="s">
        <v>86914</v>
      </c>
    </row>
    <row r="24658" spans="54:54" x14ac:dyDescent="0.3">
      <c r="BB24658" t="s">
        <v>86915</v>
      </c>
    </row>
    <row r="24659" spans="54:54" x14ac:dyDescent="0.3">
      <c r="BB24659" t="s">
        <v>86916</v>
      </c>
    </row>
    <row r="24660" spans="54:54" x14ac:dyDescent="0.3">
      <c r="BB24660" t="s">
        <v>86917</v>
      </c>
    </row>
    <row r="24661" spans="54:54" x14ac:dyDescent="0.3">
      <c r="BB24661" t="s">
        <v>86918</v>
      </c>
    </row>
    <row r="24662" spans="54:54" x14ac:dyDescent="0.3">
      <c r="BB24662" t="s">
        <v>86919</v>
      </c>
    </row>
    <row r="24663" spans="54:54" x14ac:dyDescent="0.3">
      <c r="BB24663" t="s">
        <v>86920</v>
      </c>
    </row>
    <row r="24664" spans="54:54" x14ac:dyDescent="0.3">
      <c r="BB24664" t="s">
        <v>86921</v>
      </c>
    </row>
    <row r="24665" spans="54:54" x14ac:dyDescent="0.3">
      <c r="BB24665" t="s">
        <v>86922</v>
      </c>
    </row>
    <row r="24666" spans="54:54" x14ac:dyDescent="0.3">
      <c r="BB24666" t="s">
        <v>29578</v>
      </c>
    </row>
    <row r="24667" spans="54:54" x14ac:dyDescent="0.3">
      <c r="BB24667" t="s">
        <v>86923</v>
      </c>
    </row>
    <row r="24668" spans="54:54" x14ac:dyDescent="0.3">
      <c r="BB24668" t="s">
        <v>86924</v>
      </c>
    </row>
    <row r="24669" spans="54:54" x14ac:dyDescent="0.3">
      <c r="BB24669" t="s">
        <v>86925</v>
      </c>
    </row>
    <row r="24670" spans="54:54" x14ac:dyDescent="0.3">
      <c r="BB24670" t="s">
        <v>86926</v>
      </c>
    </row>
    <row r="24671" spans="54:54" x14ac:dyDescent="0.3">
      <c r="BB24671" t="s">
        <v>86927</v>
      </c>
    </row>
    <row r="24672" spans="54:54" x14ac:dyDescent="0.3">
      <c r="BB24672" t="s">
        <v>86928</v>
      </c>
    </row>
    <row r="24673" spans="54:54" x14ac:dyDescent="0.3">
      <c r="BB24673" t="s">
        <v>86929</v>
      </c>
    </row>
    <row r="24674" spans="54:54" x14ac:dyDescent="0.3">
      <c r="BB24674" t="s">
        <v>86930</v>
      </c>
    </row>
    <row r="24675" spans="54:54" x14ac:dyDescent="0.3">
      <c r="BB24675" t="s">
        <v>86931</v>
      </c>
    </row>
    <row r="24676" spans="54:54" x14ac:dyDescent="0.3">
      <c r="BB24676" t="s">
        <v>86932</v>
      </c>
    </row>
    <row r="24677" spans="54:54" x14ac:dyDescent="0.3">
      <c r="BB24677" t="s">
        <v>86933</v>
      </c>
    </row>
    <row r="24678" spans="54:54" x14ac:dyDescent="0.3">
      <c r="BB24678" t="s">
        <v>86934</v>
      </c>
    </row>
    <row r="24679" spans="54:54" x14ac:dyDescent="0.3">
      <c r="BB24679" t="s">
        <v>86935</v>
      </c>
    </row>
    <row r="24680" spans="54:54" x14ac:dyDescent="0.3">
      <c r="BB24680" t="s">
        <v>86936</v>
      </c>
    </row>
    <row r="24681" spans="54:54" x14ac:dyDescent="0.3">
      <c r="BB24681" t="s">
        <v>86937</v>
      </c>
    </row>
    <row r="24682" spans="54:54" x14ac:dyDescent="0.3">
      <c r="BB24682" t="s">
        <v>86938</v>
      </c>
    </row>
    <row r="24683" spans="54:54" x14ac:dyDescent="0.3">
      <c r="BB24683" t="s">
        <v>86939</v>
      </c>
    </row>
    <row r="24684" spans="54:54" x14ac:dyDescent="0.3">
      <c r="BB24684" t="s">
        <v>86940</v>
      </c>
    </row>
    <row r="24685" spans="54:54" x14ac:dyDescent="0.3">
      <c r="BB24685" t="s">
        <v>86941</v>
      </c>
    </row>
    <row r="24686" spans="54:54" x14ac:dyDescent="0.3">
      <c r="BB24686" t="s">
        <v>86942</v>
      </c>
    </row>
    <row r="24687" spans="54:54" x14ac:dyDescent="0.3">
      <c r="BB24687" t="s">
        <v>86943</v>
      </c>
    </row>
    <row r="24688" spans="54:54" x14ac:dyDescent="0.3">
      <c r="BB24688" t="s">
        <v>86944</v>
      </c>
    </row>
    <row r="24689" spans="54:54" x14ac:dyDescent="0.3">
      <c r="BB24689" t="s">
        <v>86945</v>
      </c>
    </row>
    <row r="24690" spans="54:54" x14ac:dyDescent="0.3">
      <c r="BB24690" t="s">
        <v>86946</v>
      </c>
    </row>
    <row r="24691" spans="54:54" x14ac:dyDescent="0.3">
      <c r="BB24691" t="s">
        <v>86947</v>
      </c>
    </row>
    <row r="24692" spans="54:54" x14ac:dyDescent="0.3">
      <c r="BB24692" t="s">
        <v>86948</v>
      </c>
    </row>
    <row r="24693" spans="54:54" x14ac:dyDescent="0.3">
      <c r="BB24693" t="s">
        <v>86949</v>
      </c>
    </row>
    <row r="24694" spans="54:54" x14ac:dyDescent="0.3">
      <c r="BB24694" t="s">
        <v>86950</v>
      </c>
    </row>
    <row r="24695" spans="54:54" x14ac:dyDescent="0.3">
      <c r="BB24695" t="s">
        <v>86951</v>
      </c>
    </row>
    <row r="24696" spans="54:54" x14ac:dyDescent="0.3">
      <c r="BB24696" t="s">
        <v>86952</v>
      </c>
    </row>
    <row r="24697" spans="54:54" x14ac:dyDescent="0.3">
      <c r="BB24697" t="s">
        <v>86953</v>
      </c>
    </row>
    <row r="24698" spans="54:54" x14ac:dyDescent="0.3">
      <c r="BB24698" t="s">
        <v>86954</v>
      </c>
    </row>
    <row r="24699" spans="54:54" x14ac:dyDescent="0.3">
      <c r="BB24699" t="s">
        <v>86955</v>
      </c>
    </row>
    <row r="24700" spans="54:54" x14ac:dyDescent="0.3">
      <c r="BB24700" t="s">
        <v>86956</v>
      </c>
    </row>
    <row r="24701" spans="54:54" x14ac:dyDescent="0.3">
      <c r="BB24701" t="s">
        <v>86957</v>
      </c>
    </row>
    <row r="24702" spans="54:54" x14ac:dyDescent="0.3">
      <c r="BB24702" t="s">
        <v>86958</v>
      </c>
    </row>
    <row r="24703" spans="54:54" x14ac:dyDescent="0.3">
      <c r="BB24703" t="s">
        <v>86959</v>
      </c>
    </row>
    <row r="24704" spans="54:54" x14ac:dyDescent="0.3">
      <c r="BB24704" t="s">
        <v>86960</v>
      </c>
    </row>
    <row r="24705" spans="54:54" x14ac:dyDescent="0.3">
      <c r="BB24705" t="s">
        <v>86961</v>
      </c>
    </row>
    <row r="24706" spans="54:54" x14ac:dyDescent="0.3">
      <c r="BB24706" t="s">
        <v>86962</v>
      </c>
    </row>
    <row r="24707" spans="54:54" x14ac:dyDescent="0.3">
      <c r="BB24707" t="s">
        <v>86963</v>
      </c>
    </row>
    <row r="24708" spans="54:54" x14ac:dyDescent="0.3">
      <c r="BB24708" t="s">
        <v>86964</v>
      </c>
    </row>
    <row r="24709" spans="54:54" x14ac:dyDescent="0.3">
      <c r="BB24709" t="s">
        <v>86965</v>
      </c>
    </row>
    <row r="24710" spans="54:54" x14ac:dyDescent="0.3">
      <c r="BB24710" t="s">
        <v>86966</v>
      </c>
    </row>
    <row r="24711" spans="54:54" x14ac:dyDescent="0.3">
      <c r="BB24711" t="s">
        <v>86967</v>
      </c>
    </row>
    <row r="24712" spans="54:54" x14ac:dyDescent="0.3">
      <c r="BB24712" t="s">
        <v>86968</v>
      </c>
    </row>
    <row r="24713" spans="54:54" x14ac:dyDescent="0.3">
      <c r="BB24713" t="s">
        <v>86969</v>
      </c>
    </row>
    <row r="24714" spans="54:54" x14ac:dyDescent="0.3">
      <c r="BB24714" t="s">
        <v>86970</v>
      </c>
    </row>
    <row r="24715" spans="54:54" x14ac:dyDescent="0.3">
      <c r="BB24715" t="s">
        <v>86971</v>
      </c>
    </row>
    <row r="24716" spans="54:54" x14ac:dyDescent="0.3">
      <c r="BB24716" t="s">
        <v>86972</v>
      </c>
    </row>
    <row r="24717" spans="54:54" x14ac:dyDescent="0.3">
      <c r="BB24717" t="s">
        <v>86973</v>
      </c>
    </row>
    <row r="24718" spans="54:54" x14ac:dyDescent="0.3">
      <c r="BB24718" t="s">
        <v>86974</v>
      </c>
    </row>
    <row r="24719" spans="54:54" x14ac:dyDescent="0.3">
      <c r="BB24719" t="s">
        <v>86975</v>
      </c>
    </row>
    <row r="24720" spans="54:54" x14ac:dyDescent="0.3">
      <c r="BB24720" t="s">
        <v>86976</v>
      </c>
    </row>
    <row r="24721" spans="54:54" x14ac:dyDescent="0.3">
      <c r="BB24721" t="s">
        <v>86977</v>
      </c>
    </row>
    <row r="24722" spans="54:54" x14ac:dyDescent="0.3">
      <c r="BB24722" t="s">
        <v>86978</v>
      </c>
    </row>
    <row r="24723" spans="54:54" x14ac:dyDescent="0.3">
      <c r="BB24723" t="s">
        <v>86979</v>
      </c>
    </row>
    <row r="24724" spans="54:54" x14ac:dyDescent="0.3">
      <c r="BB24724" t="s">
        <v>86980</v>
      </c>
    </row>
    <row r="24725" spans="54:54" x14ac:dyDescent="0.3">
      <c r="BB24725" t="s">
        <v>86981</v>
      </c>
    </row>
    <row r="24726" spans="54:54" x14ac:dyDescent="0.3">
      <c r="BB24726" t="s">
        <v>86982</v>
      </c>
    </row>
    <row r="24727" spans="54:54" x14ac:dyDescent="0.3">
      <c r="BB24727" t="s">
        <v>86983</v>
      </c>
    </row>
    <row r="24728" spans="54:54" x14ac:dyDescent="0.3">
      <c r="BB24728" t="s">
        <v>86984</v>
      </c>
    </row>
    <row r="24729" spans="54:54" x14ac:dyDescent="0.3">
      <c r="BB24729" t="s">
        <v>86985</v>
      </c>
    </row>
    <row r="24730" spans="54:54" x14ac:dyDescent="0.3">
      <c r="BB24730" t="s">
        <v>86986</v>
      </c>
    </row>
    <row r="24731" spans="54:54" x14ac:dyDescent="0.3">
      <c r="BB24731" t="s">
        <v>86987</v>
      </c>
    </row>
    <row r="24732" spans="54:54" x14ac:dyDescent="0.3">
      <c r="BB24732" t="s">
        <v>86988</v>
      </c>
    </row>
    <row r="24733" spans="54:54" x14ac:dyDescent="0.3">
      <c r="BB24733" t="s">
        <v>86989</v>
      </c>
    </row>
    <row r="24734" spans="54:54" x14ac:dyDescent="0.3">
      <c r="BB24734" t="s">
        <v>86990</v>
      </c>
    </row>
    <row r="24735" spans="54:54" x14ac:dyDescent="0.3">
      <c r="BB24735" t="s">
        <v>86991</v>
      </c>
    </row>
    <row r="24736" spans="54:54" x14ac:dyDescent="0.3">
      <c r="BB24736" t="s">
        <v>86992</v>
      </c>
    </row>
    <row r="24737" spans="54:54" x14ac:dyDescent="0.3">
      <c r="BB24737" t="s">
        <v>86993</v>
      </c>
    </row>
    <row r="24738" spans="54:54" x14ac:dyDescent="0.3">
      <c r="BB24738" t="s">
        <v>86994</v>
      </c>
    </row>
    <row r="24739" spans="54:54" x14ac:dyDescent="0.3">
      <c r="BB24739" t="s">
        <v>86995</v>
      </c>
    </row>
    <row r="24740" spans="54:54" x14ac:dyDescent="0.3">
      <c r="BB24740" t="s">
        <v>86996</v>
      </c>
    </row>
    <row r="24741" spans="54:54" x14ac:dyDescent="0.3">
      <c r="BB24741" t="s">
        <v>86997</v>
      </c>
    </row>
    <row r="24742" spans="54:54" x14ac:dyDescent="0.3">
      <c r="BB24742" t="s">
        <v>86998</v>
      </c>
    </row>
    <row r="24743" spans="54:54" x14ac:dyDescent="0.3">
      <c r="BB24743" t="s">
        <v>86999</v>
      </c>
    </row>
    <row r="24744" spans="54:54" x14ac:dyDescent="0.3">
      <c r="BB24744" t="s">
        <v>87000</v>
      </c>
    </row>
    <row r="24745" spans="54:54" x14ac:dyDescent="0.3">
      <c r="BB24745" t="s">
        <v>87001</v>
      </c>
    </row>
    <row r="24746" spans="54:54" x14ac:dyDescent="0.3">
      <c r="BB24746" t="s">
        <v>87002</v>
      </c>
    </row>
    <row r="24747" spans="54:54" x14ac:dyDescent="0.3">
      <c r="BB24747" t="s">
        <v>87003</v>
      </c>
    </row>
    <row r="24748" spans="54:54" x14ac:dyDescent="0.3">
      <c r="BB24748" t="s">
        <v>87004</v>
      </c>
    </row>
    <row r="24749" spans="54:54" x14ac:dyDescent="0.3">
      <c r="BB24749" t="s">
        <v>87005</v>
      </c>
    </row>
    <row r="24750" spans="54:54" x14ac:dyDescent="0.3">
      <c r="BB24750" t="s">
        <v>87006</v>
      </c>
    </row>
    <row r="24751" spans="54:54" x14ac:dyDescent="0.3">
      <c r="BB24751" t="s">
        <v>87007</v>
      </c>
    </row>
    <row r="24752" spans="54:54" x14ac:dyDescent="0.3">
      <c r="BB24752" t="s">
        <v>87008</v>
      </c>
    </row>
    <row r="24753" spans="54:54" x14ac:dyDescent="0.3">
      <c r="BB24753" t="s">
        <v>87009</v>
      </c>
    </row>
    <row r="24754" spans="54:54" x14ac:dyDescent="0.3">
      <c r="BB24754" t="s">
        <v>87010</v>
      </c>
    </row>
    <row r="24755" spans="54:54" x14ac:dyDescent="0.3">
      <c r="BB24755" t="s">
        <v>87011</v>
      </c>
    </row>
    <row r="24756" spans="54:54" x14ac:dyDescent="0.3">
      <c r="BB24756" t="s">
        <v>87012</v>
      </c>
    </row>
    <row r="24757" spans="54:54" x14ac:dyDescent="0.3">
      <c r="BB24757" t="s">
        <v>87013</v>
      </c>
    </row>
    <row r="24758" spans="54:54" x14ac:dyDescent="0.3">
      <c r="BB24758" t="s">
        <v>87014</v>
      </c>
    </row>
    <row r="24759" spans="54:54" x14ac:dyDescent="0.3">
      <c r="BB24759" t="s">
        <v>87015</v>
      </c>
    </row>
    <row r="24760" spans="54:54" x14ac:dyDescent="0.3">
      <c r="BB24760" t="s">
        <v>87016</v>
      </c>
    </row>
    <row r="24761" spans="54:54" x14ac:dyDescent="0.3">
      <c r="BB24761" t="s">
        <v>87017</v>
      </c>
    </row>
    <row r="24762" spans="54:54" x14ac:dyDescent="0.3">
      <c r="BB24762" t="s">
        <v>87018</v>
      </c>
    </row>
    <row r="24763" spans="54:54" x14ac:dyDescent="0.3">
      <c r="BB24763" t="s">
        <v>87019</v>
      </c>
    </row>
    <row r="24764" spans="54:54" x14ac:dyDescent="0.3">
      <c r="BB24764" t="s">
        <v>87020</v>
      </c>
    </row>
    <row r="24765" spans="54:54" x14ac:dyDescent="0.3">
      <c r="BB24765" t="s">
        <v>87021</v>
      </c>
    </row>
    <row r="24766" spans="54:54" x14ac:dyDescent="0.3">
      <c r="BB24766" t="s">
        <v>87022</v>
      </c>
    </row>
    <row r="24767" spans="54:54" x14ac:dyDescent="0.3">
      <c r="BB24767" t="s">
        <v>87023</v>
      </c>
    </row>
    <row r="24768" spans="54:54" x14ac:dyDescent="0.3">
      <c r="BB24768" t="s">
        <v>87024</v>
      </c>
    </row>
    <row r="24769" spans="54:54" x14ac:dyDescent="0.3">
      <c r="BB24769" t="s">
        <v>87025</v>
      </c>
    </row>
    <row r="24770" spans="54:54" x14ac:dyDescent="0.3">
      <c r="BB24770" t="s">
        <v>87026</v>
      </c>
    </row>
    <row r="24771" spans="54:54" x14ac:dyDescent="0.3">
      <c r="BB24771" t="s">
        <v>87027</v>
      </c>
    </row>
    <row r="24772" spans="54:54" x14ac:dyDescent="0.3">
      <c r="BB24772" t="s">
        <v>87028</v>
      </c>
    </row>
    <row r="24773" spans="54:54" x14ac:dyDescent="0.3">
      <c r="BB24773" t="s">
        <v>87029</v>
      </c>
    </row>
    <row r="24774" spans="54:54" x14ac:dyDescent="0.3">
      <c r="BB24774" t="s">
        <v>87030</v>
      </c>
    </row>
    <row r="24775" spans="54:54" x14ac:dyDescent="0.3">
      <c r="BB24775" t="s">
        <v>87031</v>
      </c>
    </row>
    <row r="24776" spans="54:54" x14ac:dyDescent="0.3">
      <c r="BB24776" t="s">
        <v>87032</v>
      </c>
    </row>
    <row r="24777" spans="54:54" x14ac:dyDescent="0.3">
      <c r="BB24777" t="s">
        <v>87033</v>
      </c>
    </row>
    <row r="24778" spans="54:54" x14ac:dyDescent="0.3">
      <c r="BB24778" t="s">
        <v>87034</v>
      </c>
    </row>
    <row r="24779" spans="54:54" x14ac:dyDescent="0.3">
      <c r="BB24779" t="s">
        <v>87035</v>
      </c>
    </row>
    <row r="24780" spans="54:54" x14ac:dyDescent="0.3">
      <c r="BB24780" t="s">
        <v>87036</v>
      </c>
    </row>
    <row r="24781" spans="54:54" x14ac:dyDescent="0.3">
      <c r="BB24781" t="s">
        <v>87037</v>
      </c>
    </row>
    <row r="24782" spans="54:54" x14ac:dyDescent="0.3">
      <c r="BB24782" t="s">
        <v>87038</v>
      </c>
    </row>
    <row r="24783" spans="54:54" x14ac:dyDescent="0.3">
      <c r="BB24783" t="s">
        <v>87039</v>
      </c>
    </row>
    <row r="24784" spans="54:54" x14ac:dyDescent="0.3">
      <c r="BB24784" t="s">
        <v>87040</v>
      </c>
    </row>
    <row r="24785" spans="54:54" x14ac:dyDescent="0.3">
      <c r="BB24785" t="s">
        <v>87041</v>
      </c>
    </row>
    <row r="24786" spans="54:54" x14ac:dyDescent="0.3">
      <c r="BB24786" t="s">
        <v>87042</v>
      </c>
    </row>
    <row r="24787" spans="54:54" x14ac:dyDescent="0.3">
      <c r="BB24787" t="s">
        <v>87043</v>
      </c>
    </row>
    <row r="24788" spans="54:54" x14ac:dyDescent="0.3">
      <c r="BB24788" t="s">
        <v>87044</v>
      </c>
    </row>
    <row r="24789" spans="54:54" x14ac:dyDescent="0.3">
      <c r="BB24789" t="s">
        <v>87045</v>
      </c>
    </row>
    <row r="24790" spans="54:54" x14ac:dyDescent="0.3">
      <c r="BB24790" t="s">
        <v>87046</v>
      </c>
    </row>
    <row r="24791" spans="54:54" x14ac:dyDescent="0.3">
      <c r="BB24791" t="s">
        <v>87047</v>
      </c>
    </row>
    <row r="24792" spans="54:54" x14ac:dyDescent="0.3">
      <c r="BB24792" t="s">
        <v>87048</v>
      </c>
    </row>
    <row r="24793" spans="54:54" x14ac:dyDescent="0.3">
      <c r="BB24793" t="s">
        <v>87049</v>
      </c>
    </row>
    <row r="24794" spans="54:54" x14ac:dyDescent="0.3">
      <c r="BB24794" t="s">
        <v>87050</v>
      </c>
    </row>
    <row r="24795" spans="54:54" x14ac:dyDescent="0.3">
      <c r="BB24795" t="s">
        <v>87051</v>
      </c>
    </row>
    <row r="24796" spans="54:54" x14ac:dyDescent="0.3">
      <c r="BB24796" t="s">
        <v>87052</v>
      </c>
    </row>
    <row r="24797" spans="54:54" x14ac:dyDescent="0.3">
      <c r="BB24797" t="s">
        <v>87053</v>
      </c>
    </row>
    <row r="24798" spans="54:54" x14ac:dyDescent="0.3">
      <c r="BB24798" t="s">
        <v>59502</v>
      </c>
    </row>
    <row r="24799" spans="54:54" x14ac:dyDescent="0.3">
      <c r="BB24799" t="s">
        <v>87054</v>
      </c>
    </row>
    <row r="24800" spans="54:54" x14ac:dyDescent="0.3">
      <c r="BB24800" t="s">
        <v>87055</v>
      </c>
    </row>
    <row r="24801" spans="54:54" x14ac:dyDescent="0.3">
      <c r="BB24801" t="s">
        <v>87056</v>
      </c>
    </row>
    <row r="24802" spans="54:54" x14ac:dyDescent="0.3">
      <c r="BB24802" t="s">
        <v>87057</v>
      </c>
    </row>
    <row r="24803" spans="54:54" x14ac:dyDescent="0.3">
      <c r="BB24803" t="s">
        <v>87058</v>
      </c>
    </row>
    <row r="24804" spans="54:54" x14ac:dyDescent="0.3">
      <c r="BB24804" t="s">
        <v>87059</v>
      </c>
    </row>
    <row r="24805" spans="54:54" x14ac:dyDescent="0.3">
      <c r="BB24805" t="s">
        <v>87060</v>
      </c>
    </row>
    <row r="24806" spans="54:54" x14ac:dyDescent="0.3">
      <c r="BB24806" t="s">
        <v>87061</v>
      </c>
    </row>
    <row r="24807" spans="54:54" x14ac:dyDescent="0.3">
      <c r="BB24807" t="s">
        <v>87062</v>
      </c>
    </row>
    <row r="24808" spans="54:54" x14ac:dyDescent="0.3">
      <c r="BB24808" t="s">
        <v>87063</v>
      </c>
    </row>
    <row r="24809" spans="54:54" x14ac:dyDescent="0.3">
      <c r="BB24809" t="s">
        <v>87064</v>
      </c>
    </row>
    <row r="24810" spans="54:54" x14ac:dyDescent="0.3">
      <c r="BB24810" t="s">
        <v>87065</v>
      </c>
    </row>
    <row r="24811" spans="54:54" x14ac:dyDescent="0.3">
      <c r="BB24811" t="s">
        <v>87066</v>
      </c>
    </row>
    <row r="24812" spans="54:54" x14ac:dyDescent="0.3">
      <c r="BB24812" t="s">
        <v>87067</v>
      </c>
    </row>
    <row r="24813" spans="54:54" x14ac:dyDescent="0.3">
      <c r="BB24813" t="s">
        <v>87068</v>
      </c>
    </row>
    <row r="24814" spans="54:54" x14ac:dyDescent="0.3">
      <c r="BB24814" t="s">
        <v>87069</v>
      </c>
    </row>
    <row r="24815" spans="54:54" x14ac:dyDescent="0.3">
      <c r="BB24815" t="s">
        <v>87070</v>
      </c>
    </row>
    <row r="24816" spans="54:54" x14ac:dyDescent="0.3">
      <c r="BB24816" t="s">
        <v>87071</v>
      </c>
    </row>
    <row r="24817" spans="54:54" x14ac:dyDescent="0.3">
      <c r="BB24817" t="s">
        <v>87072</v>
      </c>
    </row>
    <row r="24818" spans="54:54" x14ac:dyDescent="0.3">
      <c r="BB24818" t="s">
        <v>87073</v>
      </c>
    </row>
    <row r="24819" spans="54:54" x14ac:dyDescent="0.3">
      <c r="BB24819" t="s">
        <v>87074</v>
      </c>
    </row>
    <row r="24820" spans="54:54" x14ac:dyDescent="0.3">
      <c r="BB24820" t="s">
        <v>87075</v>
      </c>
    </row>
    <row r="24821" spans="54:54" x14ac:dyDescent="0.3">
      <c r="BB24821" t="s">
        <v>87076</v>
      </c>
    </row>
    <row r="24822" spans="54:54" x14ac:dyDescent="0.3">
      <c r="BB24822" t="s">
        <v>87077</v>
      </c>
    </row>
    <row r="24823" spans="54:54" x14ac:dyDescent="0.3">
      <c r="BB24823" t="s">
        <v>87078</v>
      </c>
    </row>
    <row r="24824" spans="54:54" x14ac:dyDescent="0.3">
      <c r="BB24824" t="s">
        <v>87079</v>
      </c>
    </row>
    <row r="24825" spans="54:54" x14ac:dyDescent="0.3">
      <c r="BB24825" t="s">
        <v>87080</v>
      </c>
    </row>
    <row r="24826" spans="54:54" x14ac:dyDescent="0.3">
      <c r="BB24826" t="s">
        <v>87081</v>
      </c>
    </row>
    <row r="24827" spans="54:54" x14ac:dyDescent="0.3">
      <c r="BB24827" t="s">
        <v>87082</v>
      </c>
    </row>
    <row r="24828" spans="54:54" x14ac:dyDescent="0.3">
      <c r="BB24828" t="s">
        <v>87083</v>
      </c>
    </row>
    <row r="24829" spans="54:54" x14ac:dyDescent="0.3">
      <c r="BB24829" t="s">
        <v>87084</v>
      </c>
    </row>
    <row r="24830" spans="54:54" x14ac:dyDescent="0.3">
      <c r="BB24830" t="s">
        <v>87085</v>
      </c>
    </row>
    <row r="24831" spans="54:54" x14ac:dyDescent="0.3">
      <c r="BB24831" t="s">
        <v>87086</v>
      </c>
    </row>
    <row r="24832" spans="54:54" x14ac:dyDescent="0.3">
      <c r="BB24832" t="s">
        <v>87087</v>
      </c>
    </row>
    <row r="24833" spans="54:54" x14ac:dyDescent="0.3">
      <c r="BB24833" t="s">
        <v>87088</v>
      </c>
    </row>
    <row r="24834" spans="54:54" x14ac:dyDescent="0.3">
      <c r="BB24834" t="s">
        <v>87089</v>
      </c>
    </row>
    <row r="24835" spans="54:54" x14ac:dyDescent="0.3">
      <c r="BB24835" t="s">
        <v>87090</v>
      </c>
    </row>
    <row r="24836" spans="54:54" x14ac:dyDescent="0.3">
      <c r="BB24836" t="s">
        <v>87091</v>
      </c>
    </row>
    <row r="24837" spans="54:54" x14ac:dyDescent="0.3">
      <c r="BB24837" t="s">
        <v>87092</v>
      </c>
    </row>
    <row r="24838" spans="54:54" x14ac:dyDescent="0.3">
      <c r="BB24838" t="s">
        <v>87093</v>
      </c>
    </row>
    <row r="24839" spans="54:54" x14ac:dyDescent="0.3">
      <c r="BB24839" t="s">
        <v>87094</v>
      </c>
    </row>
    <row r="24840" spans="54:54" x14ac:dyDescent="0.3">
      <c r="BB24840" t="s">
        <v>87095</v>
      </c>
    </row>
    <row r="24841" spans="54:54" x14ac:dyDescent="0.3">
      <c r="BB24841" t="s">
        <v>87096</v>
      </c>
    </row>
    <row r="24842" spans="54:54" x14ac:dyDescent="0.3">
      <c r="BB24842" t="s">
        <v>87097</v>
      </c>
    </row>
    <row r="24843" spans="54:54" x14ac:dyDescent="0.3">
      <c r="BB24843" t="s">
        <v>87098</v>
      </c>
    </row>
    <row r="24844" spans="54:54" x14ac:dyDescent="0.3">
      <c r="BB24844" t="s">
        <v>87099</v>
      </c>
    </row>
    <row r="24845" spans="54:54" x14ac:dyDescent="0.3">
      <c r="BB24845" t="s">
        <v>87100</v>
      </c>
    </row>
    <row r="24846" spans="54:54" x14ac:dyDescent="0.3">
      <c r="BB24846" t="s">
        <v>87101</v>
      </c>
    </row>
    <row r="24847" spans="54:54" x14ac:dyDescent="0.3">
      <c r="BB24847" t="s">
        <v>87102</v>
      </c>
    </row>
    <row r="24848" spans="54:54" x14ac:dyDescent="0.3">
      <c r="BB24848" t="s">
        <v>87103</v>
      </c>
    </row>
    <row r="24849" spans="54:54" x14ac:dyDescent="0.3">
      <c r="BB24849" t="s">
        <v>87104</v>
      </c>
    </row>
    <row r="24850" spans="54:54" x14ac:dyDescent="0.3">
      <c r="BB24850" t="s">
        <v>87105</v>
      </c>
    </row>
    <row r="24851" spans="54:54" x14ac:dyDescent="0.3">
      <c r="BB24851" t="s">
        <v>87106</v>
      </c>
    </row>
    <row r="24852" spans="54:54" x14ac:dyDescent="0.3">
      <c r="BB24852" t="s">
        <v>87107</v>
      </c>
    </row>
    <row r="24853" spans="54:54" x14ac:dyDescent="0.3">
      <c r="BB24853" t="s">
        <v>87108</v>
      </c>
    </row>
    <row r="24854" spans="54:54" x14ac:dyDescent="0.3">
      <c r="BB24854" t="s">
        <v>87109</v>
      </c>
    </row>
    <row r="24855" spans="54:54" x14ac:dyDescent="0.3">
      <c r="BB24855" t="s">
        <v>87110</v>
      </c>
    </row>
    <row r="24856" spans="54:54" x14ac:dyDescent="0.3">
      <c r="BB24856" t="s">
        <v>87111</v>
      </c>
    </row>
    <row r="24857" spans="54:54" x14ac:dyDescent="0.3">
      <c r="BB24857" t="s">
        <v>87112</v>
      </c>
    </row>
    <row r="24858" spans="54:54" x14ac:dyDescent="0.3">
      <c r="BB24858" t="s">
        <v>87113</v>
      </c>
    </row>
    <row r="24859" spans="54:54" x14ac:dyDescent="0.3">
      <c r="BB24859" t="s">
        <v>87114</v>
      </c>
    </row>
    <row r="24860" spans="54:54" x14ac:dyDescent="0.3">
      <c r="BB24860" t="s">
        <v>87115</v>
      </c>
    </row>
    <row r="24861" spans="54:54" x14ac:dyDescent="0.3">
      <c r="BB24861" t="s">
        <v>87116</v>
      </c>
    </row>
    <row r="24862" spans="54:54" x14ac:dyDescent="0.3">
      <c r="BB24862" t="s">
        <v>87117</v>
      </c>
    </row>
    <row r="24863" spans="54:54" x14ac:dyDescent="0.3">
      <c r="BB24863" t="s">
        <v>87118</v>
      </c>
    </row>
    <row r="24864" spans="54:54" x14ac:dyDescent="0.3">
      <c r="BB24864" t="s">
        <v>87119</v>
      </c>
    </row>
    <row r="24865" spans="54:54" x14ac:dyDescent="0.3">
      <c r="BB24865" t="s">
        <v>87120</v>
      </c>
    </row>
    <row r="24866" spans="54:54" x14ac:dyDescent="0.3">
      <c r="BB24866" t="s">
        <v>87121</v>
      </c>
    </row>
    <row r="24867" spans="54:54" x14ac:dyDescent="0.3">
      <c r="BB24867" t="s">
        <v>87122</v>
      </c>
    </row>
    <row r="24868" spans="54:54" x14ac:dyDescent="0.3">
      <c r="BB24868" t="s">
        <v>87123</v>
      </c>
    </row>
    <row r="24869" spans="54:54" x14ac:dyDescent="0.3">
      <c r="BB24869" t="s">
        <v>87124</v>
      </c>
    </row>
    <row r="24870" spans="54:54" x14ac:dyDescent="0.3">
      <c r="BB24870" t="s">
        <v>87125</v>
      </c>
    </row>
    <row r="24871" spans="54:54" x14ac:dyDescent="0.3">
      <c r="BB24871" t="s">
        <v>87126</v>
      </c>
    </row>
    <row r="24872" spans="54:54" x14ac:dyDescent="0.3">
      <c r="BB24872" t="s">
        <v>87127</v>
      </c>
    </row>
    <row r="24873" spans="54:54" x14ac:dyDescent="0.3">
      <c r="BB24873" t="s">
        <v>87128</v>
      </c>
    </row>
    <row r="24874" spans="54:54" x14ac:dyDescent="0.3">
      <c r="BB24874" t="s">
        <v>87129</v>
      </c>
    </row>
    <row r="24875" spans="54:54" x14ac:dyDescent="0.3">
      <c r="BB24875" t="s">
        <v>87130</v>
      </c>
    </row>
    <row r="24876" spans="54:54" x14ac:dyDescent="0.3">
      <c r="BB24876" t="s">
        <v>87131</v>
      </c>
    </row>
    <row r="24877" spans="54:54" x14ac:dyDescent="0.3">
      <c r="BB24877" t="s">
        <v>87132</v>
      </c>
    </row>
    <row r="24878" spans="54:54" x14ac:dyDescent="0.3">
      <c r="BB24878" t="s">
        <v>87133</v>
      </c>
    </row>
    <row r="24879" spans="54:54" x14ac:dyDescent="0.3">
      <c r="BB24879" t="s">
        <v>87134</v>
      </c>
    </row>
    <row r="24880" spans="54:54" x14ac:dyDescent="0.3">
      <c r="BB24880" t="s">
        <v>87135</v>
      </c>
    </row>
    <row r="24881" spans="54:54" x14ac:dyDescent="0.3">
      <c r="BB24881" t="s">
        <v>87136</v>
      </c>
    </row>
    <row r="24882" spans="54:54" x14ac:dyDescent="0.3">
      <c r="BB24882" t="s">
        <v>87137</v>
      </c>
    </row>
    <row r="24883" spans="54:54" x14ac:dyDescent="0.3">
      <c r="BB24883" t="s">
        <v>87138</v>
      </c>
    </row>
    <row r="24884" spans="54:54" x14ac:dyDescent="0.3">
      <c r="BB24884" t="s">
        <v>87139</v>
      </c>
    </row>
    <row r="24885" spans="54:54" x14ac:dyDescent="0.3">
      <c r="BB24885" t="s">
        <v>87140</v>
      </c>
    </row>
    <row r="24886" spans="54:54" x14ac:dyDescent="0.3">
      <c r="BB24886" t="s">
        <v>87141</v>
      </c>
    </row>
    <row r="24887" spans="54:54" x14ac:dyDescent="0.3">
      <c r="BB24887" t="s">
        <v>87142</v>
      </c>
    </row>
    <row r="24888" spans="54:54" x14ac:dyDescent="0.3">
      <c r="BB24888" t="s">
        <v>87143</v>
      </c>
    </row>
    <row r="24889" spans="54:54" x14ac:dyDescent="0.3">
      <c r="BB24889" t="s">
        <v>87144</v>
      </c>
    </row>
    <row r="24890" spans="54:54" x14ac:dyDescent="0.3">
      <c r="BB24890" t="s">
        <v>87145</v>
      </c>
    </row>
    <row r="24891" spans="54:54" x14ac:dyDescent="0.3">
      <c r="BB24891" t="s">
        <v>87146</v>
      </c>
    </row>
    <row r="24892" spans="54:54" x14ac:dyDescent="0.3">
      <c r="BB24892" t="s">
        <v>87147</v>
      </c>
    </row>
    <row r="24893" spans="54:54" x14ac:dyDescent="0.3">
      <c r="BB24893" t="s">
        <v>87148</v>
      </c>
    </row>
    <row r="24894" spans="54:54" x14ac:dyDescent="0.3">
      <c r="BB24894" t="s">
        <v>87149</v>
      </c>
    </row>
    <row r="24895" spans="54:54" x14ac:dyDescent="0.3">
      <c r="BB24895" t="s">
        <v>87150</v>
      </c>
    </row>
    <row r="24896" spans="54:54" x14ac:dyDescent="0.3">
      <c r="BB24896" t="s">
        <v>87151</v>
      </c>
    </row>
    <row r="24897" spans="54:54" x14ac:dyDescent="0.3">
      <c r="BB24897" t="s">
        <v>87152</v>
      </c>
    </row>
    <row r="24898" spans="54:54" x14ac:dyDescent="0.3">
      <c r="BB24898" t="s">
        <v>87153</v>
      </c>
    </row>
    <row r="24899" spans="54:54" x14ac:dyDescent="0.3">
      <c r="BB24899" t="s">
        <v>87154</v>
      </c>
    </row>
    <row r="24900" spans="54:54" x14ac:dyDescent="0.3">
      <c r="BB24900" t="s">
        <v>87155</v>
      </c>
    </row>
    <row r="24901" spans="54:54" x14ac:dyDescent="0.3">
      <c r="BB24901" t="s">
        <v>87156</v>
      </c>
    </row>
    <row r="24902" spans="54:54" x14ac:dyDescent="0.3">
      <c r="BB24902" t="s">
        <v>87157</v>
      </c>
    </row>
    <row r="24903" spans="54:54" x14ac:dyDescent="0.3">
      <c r="BB24903" t="s">
        <v>87158</v>
      </c>
    </row>
    <row r="24904" spans="54:54" x14ac:dyDescent="0.3">
      <c r="BB24904" t="s">
        <v>87159</v>
      </c>
    </row>
    <row r="24905" spans="54:54" x14ac:dyDescent="0.3">
      <c r="BB24905" t="s">
        <v>87160</v>
      </c>
    </row>
    <row r="24906" spans="54:54" x14ac:dyDescent="0.3">
      <c r="BB24906" t="s">
        <v>87161</v>
      </c>
    </row>
    <row r="24907" spans="54:54" x14ac:dyDescent="0.3">
      <c r="BB24907" t="s">
        <v>87162</v>
      </c>
    </row>
    <row r="24908" spans="54:54" x14ac:dyDescent="0.3">
      <c r="BB24908" t="s">
        <v>87163</v>
      </c>
    </row>
    <row r="24909" spans="54:54" x14ac:dyDescent="0.3">
      <c r="BB24909" t="s">
        <v>87164</v>
      </c>
    </row>
    <row r="24910" spans="54:54" x14ac:dyDescent="0.3">
      <c r="BB24910" t="s">
        <v>87165</v>
      </c>
    </row>
    <row r="24911" spans="54:54" x14ac:dyDescent="0.3">
      <c r="BB24911" t="s">
        <v>87166</v>
      </c>
    </row>
    <row r="24912" spans="54:54" x14ac:dyDescent="0.3">
      <c r="BB24912" t="s">
        <v>87167</v>
      </c>
    </row>
    <row r="24913" spans="54:54" x14ac:dyDescent="0.3">
      <c r="BB24913" t="s">
        <v>87168</v>
      </c>
    </row>
    <row r="24914" spans="54:54" x14ac:dyDescent="0.3">
      <c r="BB24914" t="s">
        <v>87169</v>
      </c>
    </row>
    <row r="24915" spans="54:54" x14ac:dyDescent="0.3">
      <c r="BB24915" t="s">
        <v>87170</v>
      </c>
    </row>
    <row r="24916" spans="54:54" x14ac:dyDescent="0.3">
      <c r="BB24916" t="s">
        <v>87171</v>
      </c>
    </row>
    <row r="24917" spans="54:54" x14ac:dyDescent="0.3">
      <c r="BB24917" t="s">
        <v>87172</v>
      </c>
    </row>
    <row r="24918" spans="54:54" x14ac:dyDescent="0.3">
      <c r="BB24918" t="s">
        <v>87173</v>
      </c>
    </row>
    <row r="24919" spans="54:54" x14ac:dyDescent="0.3">
      <c r="BB24919" t="s">
        <v>87174</v>
      </c>
    </row>
    <row r="24920" spans="54:54" x14ac:dyDescent="0.3">
      <c r="BB24920" t="s">
        <v>87175</v>
      </c>
    </row>
    <row r="24921" spans="54:54" x14ac:dyDescent="0.3">
      <c r="BB24921" t="s">
        <v>87176</v>
      </c>
    </row>
    <row r="24922" spans="54:54" x14ac:dyDescent="0.3">
      <c r="BB24922" t="s">
        <v>87177</v>
      </c>
    </row>
    <row r="24923" spans="54:54" x14ac:dyDescent="0.3">
      <c r="BB24923" t="s">
        <v>87178</v>
      </c>
    </row>
    <row r="24924" spans="54:54" x14ac:dyDescent="0.3">
      <c r="BB24924" t="s">
        <v>87179</v>
      </c>
    </row>
    <row r="24925" spans="54:54" x14ac:dyDescent="0.3">
      <c r="BB24925" t="s">
        <v>87180</v>
      </c>
    </row>
    <row r="24926" spans="54:54" x14ac:dyDescent="0.3">
      <c r="BB24926" t="s">
        <v>87181</v>
      </c>
    </row>
    <row r="24927" spans="54:54" x14ac:dyDescent="0.3">
      <c r="BB24927" t="s">
        <v>87182</v>
      </c>
    </row>
    <row r="24928" spans="54:54" x14ac:dyDescent="0.3">
      <c r="BB24928" t="s">
        <v>87183</v>
      </c>
    </row>
    <row r="24929" spans="54:54" x14ac:dyDescent="0.3">
      <c r="BB24929" t="s">
        <v>87184</v>
      </c>
    </row>
    <row r="24930" spans="54:54" x14ac:dyDescent="0.3">
      <c r="BB24930" t="s">
        <v>87185</v>
      </c>
    </row>
    <row r="24931" spans="54:54" x14ac:dyDescent="0.3">
      <c r="BB24931" t="s">
        <v>87186</v>
      </c>
    </row>
    <row r="24932" spans="54:54" x14ac:dyDescent="0.3">
      <c r="BB24932" t="s">
        <v>87187</v>
      </c>
    </row>
    <row r="24933" spans="54:54" x14ac:dyDescent="0.3">
      <c r="BB24933" t="s">
        <v>87188</v>
      </c>
    </row>
    <row r="24934" spans="54:54" x14ac:dyDescent="0.3">
      <c r="BB24934" t="s">
        <v>87189</v>
      </c>
    </row>
    <row r="24935" spans="54:54" x14ac:dyDescent="0.3">
      <c r="BB24935" t="s">
        <v>87190</v>
      </c>
    </row>
    <row r="24936" spans="54:54" x14ac:dyDescent="0.3">
      <c r="BB24936" t="s">
        <v>87191</v>
      </c>
    </row>
    <row r="24937" spans="54:54" x14ac:dyDescent="0.3">
      <c r="BB24937" t="s">
        <v>87192</v>
      </c>
    </row>
    <row r="24938" spans="54:54" x14ac:dyDescent="0.3">
      <c r="BB24938" t="s">
        <v>87193</v>
      </c>
    </row>
    <row r="24939" spans="54:54" x14ac:dyDescent="0.3">
      <c r="BB24939" t="s">
        <v>87194</v>
      </c>
    </row>
    <row r="24940" spans="54:54" x14ac:dyDescent="0.3">
      <c r="BB24940" t="s">
        <v>87195</v>
      </c>
    </row>
    <row r="24941" spans="54:54" x14ac:dyDescent="0.3">
      <c r="BB24941" t="s">
        <v>87196</v>
      </c>
    </row>
    <row r="24942" spans="54:54" x14ac:dyDescent="0.3">
      <c r="BB24942" t="s">
        <v>87197</v>
      </c>
    </row>
    <row r="24943" spans="54:54" x14ac:dyDescent="0.3">
      <c r="BB24943" t="s">
        <v>87198</v>
      </c>
    </row>
    <row r="24944" spans="54:54" x14ac:dyDescent="0.3">
      <c r="BB24944" t="s">
        <v>87199</v>
      </c>
    </row>
    <row r="24945" spans="54:54" x14ac:dyDescent="0.3">
      <c r="BB24945" t="s">
        <v>87200</v>
      </c>
    </row>
    <row r="24946" spans="54:54" x14ac:dyDescent="0.3">
      <c r="BB24946" t="s">
        <v>87201</v>
      </c>
    </row>
    <row r="24947" spans="54:54" x14ac:dyDescent="0.3">
      <c r="BB24947" t="s">
        <v>2437</v>
      </c>
    </row>
    <row r="24948" spans="54:54" x14ac:dyDescent="0.3">
      <c r="BB24948" t="s">
        <v>87202</v>
      </c>
    </row>
    <row r="24949" spans="54:54" x14ac:dyDescent="0.3">
      <c r="BB24949" t="s">
        <v>87203</v>
      </c>
    </row>
    <row r="24950" spans="54:54" x14ac:dyDescent="0.3">
      <c r="BB24950" t="s">
        <v>87204</v>
      </c>
    </row>
    <row r="24951" spans="54:54" x14ac:dyDescent="0.3">
      <c r="BB24951" t="s">
        <v>87205</v>
      </c>
    </row>
    <row r="24952" spans="54:54" x14ac:dyDescent="0.3">
      <c r="BB24952" t="s">
        <v>87206</v>
      </c>
    </row>
    <row r="24953" spans="54:54" x14ac:dyDescent="0.3">
      <c r="BB24953" t="s">
        <v>87207</v>
      </c>
    </row>
    <row r="24954" spans="54:54" x14ac:dyDescent="0.3">
      <c r="BB24954" t="s">
        <v>87208</v>
      </c>
    </row>
    <row r="24955" spans="54:54" x14ac:dyDescent="0.3">
      <c r="BB24955" t="s">
        <v>87209</v>
      </c>
    </row>
    <row r="24956" spans="54:54" x14ac:dyDescent="0.3">
      <c r="BB24956" t="s">
        <v>87210</v>
      </c>
    </row>
    <row r="24957" spans="54:54" x14ac:dyDescent="0.3">
      <c r="BB24957" t="s">
        <v>87211</v>
      </c>
    </row>
    <row r="24958" spans="54:54" x14ac:dyDescent="0.3">
      <c r="BB24958" t="s">
        <v>87212</v>
      </c>
    </row>
    <row r="24959" spans="54:54" x14ac:dyDescent="0.3">
      <c r="BB24959" t="s">
        <v>87213</v>
      </c>
    </row>
    <row r="24960" spans="54:54" x14ac:dyDescent="0.3">
      <c r="BB24960" t="s">
        <v>87214</v>
      </c>
    </row>
    <row r="24961" spans="54:54" x14ac:dyDescent="0.3">
      <c r="BB24961" t="s">
        <v>87215</v>
      </c>
    </row>
    <row r="24962" spans="54:54" x14ac:dyDescent="0.3">
      <c r="BB24962" t="s">
        <v>87216</v>
      </c>
    </row>
    <row r="24963" spans="54:54" x14ac:dyDescent="0.3">
      <c r="BB24963" t="s">
        <v>87217</v>
      </c>
    </row>
    <row r="24964" spans="54:54" x14ac:dyDescent="0.3">
      <c r="BB24964" t="s">
        <v>87218</v>
      </c>
    </row>
    <row r="24965" spans="54:54" x14ac:dyDescent="0.3">
      <c r="BB24965" t="s">
        <v>87219</v>
      </c>
    </row>
    <row r="24966" spans="54:54" x14ac:dyDescent="0.3">
      <c r="BB24966" t="s">
        <v>87220</v>
      </c>
    </row>
    <row r="24967" spans="54:54" x14ac:dyDescent="0.3">
      <c r="BB24967" t="s">
        <v>87221</v>
      </c>
    </row>
    <row r="24968" spans="54:54" x14ac:dyDescent="0.3">
      <c r="BB24968" t="s">
        <v>87222</v>
      </c>
    </row>
    <row r="24969" spans="54:54" x14ac:dyDescent="0.3">
      <c r="BB24969" t="s">
        <v>87223</v>
      </c>
    </row>
    <row r="24970" spans="54:54" x14ac:dyDescent="0.3">
      <c r="BB24970" t="s">
        <v>87224</v>
      </c>
    </row>
    <row r="24971" spans="54:54" x14ac:dyDescent="0.3">
      <c r="BB24971" t="s">
        <v>87225</v>
      </c>
    </row>
    <row r="24972" spans="54:54" x14ac:dyDescent="0.3">
      <c r="BB24972" t="s">
        <v>87226</v>
      </c>
    </row>
    <row r="24973" spans="54:54" x14ac:dyDescent="0.3">
      <c r="BB24973" t="s">
        <v>87227</v>
      </c>
    </row>
    <row r="24974" spans="54:54" x14ac:dyDescent="0.3">
      <c r="BB24974" t="s">
        <v>87228</v>
      </c>
    </row>
    <row r="24975" spans="54:54" x14ac:dyDescent="0.3">
      <c r="BB24975" t="s">
        <v>87229</v>
      </c>
    </row>
    <row r="24976" spans="54:54" x14ac:dyDescent="0.3">
      <c r="BB24976" t="s">
        <v>87230</v>
      </c>
    </row>
    <row r="24977" spans="54:54" x14ac:dyDescent="0.3">
      <c r="BB24977" t="s">
        <v>87231</v>
      </c>
    </row>
    <row r="24978" spans="54:54" x14ac:dyDescent="0.3">
      <c r="BB24978" t="s">
        <v>87232</v>
      </c>
    </row>
    <row r="24979" spans="54:54" x14ac:dyDescent="0.3">
      <c r="BB24979" t="s">
        <v>87233</v>
      </c>
    </row>
    <row r="24980" spans="54:54" x14ac:dyDescent="0.3">
      <c r="BB24980" t="s">
        <v>87234</v>
      </c>
    </row>
    <row r="24981" spans="54:54" x14ac:dyDescent="0.3">
      <c r="BB24981" t="s">
        <v>87235</v>
      </c>
    </row>
    <row r="24982" spans="54:54" x14ac:dyDescent="0.3">
      <c r="BB24982" t="s">
        <v>87236</v>
      </c>
    </row>
    <row r="24983" spans="54:54" x14ac:dyDescent="0.3">
      <c r="BB24983" t="s">
        <v>87237</v>
      </c>
    </row>
    <row r="24984" spans="54:54" x14ac:dyDescent="0.3">
      <c r="BB24984" t="s">
        <v>87238</v>
      </c>
    </row>
    <row r="24985" spans="54:54" x14ac:dyDescent="0.3">
      <c r="BB24985" t="s">
        <v>87239</v>
      </c>
    </row>
    <row r="24986" spans="54:54" x14ac:dyDescent="0.3">
      <c r="BB24986" t="s">
        <v>87240</v>
      </c>
    </row>
    <row r="24987" spans="54:54" x14ac:dyDescent="0.3">
      <c r="BB24987" t="s">
        <v>87241</v>
      </c>
    </row>
    <row r="24988" spans="54:54" x14ac:dyDescent="0.3">
      <c r="BB24988" t="s">
        <v>87242</v>
      </c>
    </row>
    <row r="24989" spans="54:54" x14ac:dyDescent="0.3">
      <c r="BB24989" t="s">
        <v>87243</v>
      </c>
    </row>
    <row r="24990" spans="54:54" x14ac:dyDescent="0.3">
      <c r="BB24990" t="s">
        <v>87244</v>
      </c>
    </row>
    <row r="24991" spans="54:54" x14ac:dyDescent="0.3">
      <c r="BB24991" t="s">
        <v>87245</v>
      </c>
    </row>
    <row r="24992" spans="54:54" x14ac:dyDescent="0.3">
      <c r="BB24992" t="s">
        <v>87246</v>
      </c>
    </row>
    <row r="24993" spans="54:54" x14ac:dyDescent="0.3">
      <c r="BB24993" t="s">
        <v>87247</v>
      </c>
    </row>
    <row r="24994" spans="54:54" x14ac:dyDescent="0.3">
      <c r="BB24994" t="s">
        <v>87248</v>
      </c>
    </row>
    <row r="24995" spans="54:54" x14ac:dyDescent="0.3">
      <c r="BB24995" t="s">
        <v>87249</v>
      </c>
    </row>
    <row r="24996" spans="54:54" x14ac:dyDescent="0.3">
      <c r="BB24996" t="s">
        <v>87250</v>
      </c>
    </row>
    <row r="24997" spans="54:54" x14ac:dyDescent="0.3">
      <c r="BB24997" t="s">
        <v>87251</v>
      </c>
    </row>
    <row r="24998" spans="54:54" x14ac:dyDescent="0.3">
      <c r="BB24998" t="s">
        <v>87252</v>
      </c>
    </row>
    <row r="24999" spans="54:54" x14ac:dyDescent="0.3">
      <c r="BB24999" t="s">
        <v>87253</v>
      </c>
    </row>
    <row r="25000" spans="54:54" x14ac:dyDescent="0.3">
      <c r="BB25000" t="s">
        <v>87254</v>
      </c>
    </row>
    <row r="25001" spans="54:54" x14ac:dyDescent="0.3">
      <c r="BB25001" t="s">
        <v>87255</v>
      </c>
    </row>
    <row r="25002" spans="54:54" x14ac:dyDescent="0.3">
      <c r="BB25002" t="s">
        <v>87256</v>
      </c>
    </row>
    <row r="25003" spans="54:54" x14ac:dyDescent="0.3">
      <c r="BB25003" t="s">
        <v>87257</v>
      </c>
    </row>
    <row r="25004" spans="54:54" x14ac:dyDescent="0.3">
      <c r="BB25004" t="s">
        <v>87258</v>
      </c>
    </row>
    <row r="25005" spans="54:54" x14ac:dyDescent="0.3">
      <c r="BB25005" t="s">
        <v>87259</v>
      </c>
    </row>
    <row r="25006" spans="54:54" x14ac:dyDescent="0.3">
      <c r="BB25006" t="s">
        <v>87260</v>
      </c>
    </row>
    <row r="25007" spans="54:54" x14ac:dyDescent="0.3">
      <c r="BB25007" t="s">
        <v>87261</v>
      </c>
    </row>
    <row r="25008" spans="54:54" x14ac:dyDescent="0.3">
      <c r="BB25008" t="s">
        <v>87262</v>
      </c>
    </row>
    <row r="25009" spans="54:54" x14ac:dyDescent="0.3">
      <c r="BB25009" t="s">
        <v>87263</v>
      </c>
    </row>
    <row r="25010" spans="54:54" x14ac:dyDescent="0.3">
      <c r="BB25010" t="s">
        <v>87264</v>
      </c>
    </row>
    <row r="25011" spans="54:54" x14ac:dyDescent="0.3">
      <c r="BB25011" t="s">
        <v>87265</v>
      </c>
    </row>
    <row r="25012" spans="54:54" x14ac:dyDescent="0.3">
      <c r="BB25012" t="s">
        <v>87266</v>
      </c>
    </row>
    <row r="25013" spans="54:54" x14ac:dyDescent="0.3">
      <c r="BB25013" t="s">
        <v>87267</v>
      </c>
    </row>
    <row r="25014" spans="54:54" x14ac:dyDescent="0.3">
      <c r="BB25014" t="s">
        <v>87268</v>
      </c>
    </row>
    <row r="25015" spans="54:54" x14ac:dyDescent="0.3">
      <c r="BB25015" t="s">
        <v>87269</v>
      </c>
    </row>
    <row r="25016" spans="54:54" x14ac:dyDescent="0.3">
      <c r="BB25016" t="s">
        <v>87270</v>
      </c>
    </row>
    <row r="25017" spans="54:54" x14ac:dyDescent="0.3">
      <c r="BB25017" t="s">
        <v>87271</v>
      </c>
    </row>
    <row r="25018" spans="54:54" x14ac:dyDescent="0.3">
      <c r="BB25018" t="s">
        <v>87272</v>
      </c>
    </row>
    <row r="25019" spans="54:54" x14ac:dyDescent="0.3">
      <c r="BB25019" t="s">
        <v>87273</v>
      </c>
    </row>
    <row r="25020" spans="54:54" x14ac:dyDescent="0.3">
      <c r="BB25020" t="s">
        <v>87274</v>
      </c>
    </row>
    <row r="25021" spans="54:54" x14ac:dyDescent="0.3">
      <c r="BB25021" t="s">
        <v>87275</v>
      </c>
    </row>
    <row r="25022" spans="54:54" x14ac:dyDescent="0.3">
      <c r="BB25022" t="s">
        <v>87276</v>
      </c>
    </row>
    <row r="25023" spans="54:54" x14ac:dyDescent="0.3">
      <c r="BB25023" t="s">
        <v>87277</v>
      </c>
    </row>
    <row r="25024" spans="54:54" x14ac:dyDescent="0.3">
      <c r="BB25024" t="s">
        <v>87278</v>
      </c>
    </row>
    <row r="25025" spans="54:54" x14ac:dyDescent="0.3">
      <c r="BB25025" t="s">
        <v>87279</v>
      </c>
    </row>
    <row r="25026" spans="54:54" x14ac:dyDescent="0.3">
      <c r="BB25026" t="s">
        <v>87280</v>
      </c>
    </row>
    <row r="25027" spans="54:54" x14ac:dyDescent="0.3">
      <c r="BB25027" t="s">
        <v>87281</v>
      </c>
    </row>
    <row r="25028" spans="54:54" x14ac:dyDescent="0.3">
      <c r="BB25028" t="s">
        <v>87282</v>
      </c>
    </row>
    <row r="25029" spans="54:54" x14ac:dyDescent="0.3">
      <c r="BB25029" t="s">
        <v>87283</v>
      </c>
    </row>
    <row r="25030" spans="54:54" x14ac:dyDescent="0.3">
      <c r="BB25030" t="s">
        <v>87284</v>
      </c>
    </row>
    <row r="25031" spans="54:54" x14ac:dyDescent="0.3">
      <c r="BB25031" t="s">
        <v>87285</v>
      </c>
    </row>
    <row r="25032" spans="54:54" x14ac:dyDescent="0.3">
      <c r="BB25032" t="s">
        <v>87286</v>
      </c>
    </row>
    <row r="25033" spans="54:54" x14ac:dyDescent="0.3">
      <c r="BB25033" t="s">
        <v>87287</v>
      </c>
    </row>
    <row r="25034" spans="54:54" x14ac:dyDescent="0.3">
      <c r="BB25034" t="s">
        <v>87288</v>
      </c>
    </row>
    <row r="25035" spans="54:54" x14ac:dyDescent="0.3">
      <c r="BB25035" t="s">
        <v>87289</v>
      </c>
    </row>
    <row r="25036" spans="54:54" x14ac:dyDescent="0.3">
      <c r="BB25036" t="s">
        <v>87290</v>
      </c>
    </row>
    <row r="25037" spans="54:54" x14ac:dyDescent="0.3">
      <c r="BB25037" t="s">
        <v>87291</v>
      </c>
    </row>
    <row r="25038" spans="54:54" x14ac:dyDescent="0.3">
      <c r="BB25038" t="s">
        <v>87292</v>
      </c>
    </row>
    <row r="25039" spans="54:54" x14ac:dyDescent="0.3">
      <c r="BB25039" t="s">
        <v>87293</v>
      </c>
    </row>
    <row r="25040" spans="54:54" x14ac:dyDescent="0.3">
      <c r="BB25040" t="s">
        <v>87294</v>
      </c>
    </row>
    <row r="25041" spans="54:54" x14ac:dyDescent="0.3">
      <c r="BB25041" t="s">
        <v>87295</v>
      </c>
    </row>
    <row r="25042" spans="54:54" x14ac:dyDescent="0.3">
      <c r="BB25042" t="s">
        <v>87296</v>
      </c>
    </row>
    <row r="25043" spans="54:54" x14ac:dyDescent="0.3">
      <c r="BB25043" t="s">
        <v>87297</v>
      </c>
    </row>
    <row r="25044" spans="54:54" x14ac:dyDescent="0.3">
      <c r="BB25044" t="s">
        <v>87298</v>
      </c>
    </row>
    <row r="25045" spans="54:54" x14ac:dyDescent="0.3">
      <c r="BB25045" t="s">
        <v>87299</v>
      </c>
    </row>
    <row r="25046" spans="54:54" x14ac:dyDescent="0.3">
      <c r="BB25046" t="s">
        <v>87300</v>
      </c>
    </row>
    <row r="25047" spans="54:54" x14ac:dyDescent="0.3">
      <c r="BB25047" t="s">
        <v>87301</v>
      </c>
    </row>
    <row r="25048" spans="54:54" x14ac:dyDescent="0.3">
      <c r="BB25048" t="s">
        <v>87302</v>
      </c>
    </row>
    <row r="25049" spans="54:54" x14ac:dyDescent="0.3">
      <c r="BB25049" t="s">
        <v>87303</v>
      </c>
    </row>
    <row r="25050" spans="54:54" x14ac:dyDescent="0.3">
      <c r="BB25050" t="s">
        <v>87304</v>
      </c>
    </row>
    <row r="25051" spans="54:54" x14ac:dyDescent="0.3">
      <c r="BB25051" t="s">
        <v>87305</v>
      </c>
    </row>
    <row r="25052" spans="54:54" x14ac:dyDescent="0.3">
      <c r="BB25052" t="s">
        <v>87306</v>
      </c>
    </row>
    <row r="25053" spans="54:54" x14ac:dyDescent="0.3">
      <c r="BB25053" t="s">
        <v>87307</v>
      </c>
    </row>
    <row r="25054" spans="54:54" x14ac:dyDescent="0.3">
      <c r="BB25054" t="s">
        <v>87308</v>
      </c>
    </row>
    <row r="25055" spans="54:54" x14ac:dyDescent="0.3">
      <c r="BB25055" t="s">
        <v>87309</v>
      </c>
    </row>
    <row r="25056" spans="54:54" x14ac:dyDescent="0.3">
      <c r="BB25056" t="s">
        <v>87310</v>
      </c>
    </row>
    <row r="25057" spans="54:54" x14ac:dyDescent="0.3">
      <c r="BB25057" t="s">
        <v>87311</v>
      </c>
    </row>
    <row r="25058" spans="54:54" x14ac:dyDescent="0.3">
      <c r="BB25058" t="s">
        <v>87312</v>
      </c>
    </row>
    <row r="25059" spans="54:54" x14ac:dyDescent="0.3">
      <c r="BB25059" t="s">
        <v>87313</v>
      </c>
    </row>
    <row r="25060" spans="54:54" x14ac:dyDescent="0.3">
      <c r="BB25060" t="s">
        <v>87314</v>
      </c>
    </row>
    <row r="25061" spans="54:54" x14ac:dyDescent="0.3">
      <c r="BB25061" t="s">
        <v>87315</v>
      </c>
    </row>
    <row r="25062" spans="54:54" x14ac:dyDescent="0.3">
      <c r="BB25062" t="s">
        <v>87316</v>
      </c>
    </row>
    <row r="25063" spans="54:54" x14ac:dyDescent="0.3">
      <c r="BB25063" t="s">
        <v>2462</v>
      </c>
    </row>
    <row r="25064" spans="54:54" x14ac:dyDescent="0.3">
      <c r="BB25064" t="s">
        <v>87317</v>
      </c>
    </row>
    <row r="25065" spans="54:54" x14ac:dyDescent="0.3">
      <c r="BB25065" t="s">
        <v>87318</v>
      </c>
    </row>
    <row r="25066" spans="54:54" x14ac:dyDescent="0.3">
      <c r="BB25066" t="s">
        <v>87319</v>
      </c>
    </row>
    <row r="25067" spans="54:54" x14ac:dyDescent="0.3">
      <c r="BB25067" t="s">
        <v>87320</v>
      </c>
    </row>
    <row r="25068" spans="54:54" x14ac:dyDescent="0.3">
      <c r="BB25068" t="s">
        <v>87321</v>
      </c>
    </row>
    <row r="25069" spans="54:54" x14ac:dyDescent="0.3">
      <c r="BB25069" t="s">
        <v>87322</v>
      </c>
    </row>
    <row r="25070" spans="54:54" x14ac:dyDescent="0.3">
      <c r="BB25070" t="s">
        <v>87323</v>
      </c>
    </row>
    <row r="25071" spans="54:54" x14ac:dyDescent="0.3">
      <c r="BB25071" t="s">
        <v>87324</v>
      </c>
    </row>
    <row r="25072" spans="54:54" x14ac:dyDescent="0.3">
      <c r="BB25072" t="s">
        <v>87325</v>
      </c>
    </row>
    <row r="25073" spans="54:54" x14ac:dyDescent="0.3">
      <c r="BB25073" t="s">
        <v>87326</v>
      </c>
    </row>
    <row r="25074" spans="54:54" x14ac:dyDescent="0.3">
      <c r="BB25074" t="s">
        <v>87327</v>
      </c>
    </row>
    <row r="25075" spans="54:54" x14ac:dyDescent="0.3">
      <c r="BB25075" t="s">
        <v>87328</v>
      </c>
    </row>
    <row r="25076" spans="54:54" x14ac:dyDescent="0.3">
      <c r="BB25076" t="s">
        <v>87329</v>
      </c>
    </row>
    <row r="25077" spans="54:54" x14ac:dyDescent="0.3">
      <c r="BB25077" t="s">
        <v>87330</v>
      </c>
    </row>
    <row r="25078" spans="54:54" x14ac:dyDescent="0.3">
      <c r="BB25078" t="s">
        <v>87331</v>
      </c>
    </row>
    <row r="25079" spans="54:54" x14ac:dyDescent="0.3">
      <c r="BB25079" t="s">
        <v>87332</v>
      </c>
    </row>
    <row r="25080" spans="54:54" x14ac:dyDescent="0.3">
      <c r="BB25080" t="s">
        <v>87333</v>
      </c>
    </row>
    <row r="25081" spans="54:54" x14ac:dyDescent="0.3">
      <c r="BB25081" t="s">
        <v>87334</v>
      </c>
    </row>
    <row r="25082" spans="54:54" x14ac:dyDescent="0.3">
      <c r="BB25082" t="s">
        <v>87335</v>
      </c>
    </row>
    <row r="25083" spans="54:54" x14ac:dyDescent="0.3">
      <c r="BB25083" t="s">
        <v>87336</v>
      </c>
    </row>
    <row r="25084" spans="54:54" x14ac:dyDescent="0.3">
      <c r="BB25084" t="s">
        <v>87337</v>
      </c>
    </row>
    <row r="25085" spans="54:54" x14ac:dyDescent="0.3">
      <c r="BB25085" t="s">
        <v>87338</v>
      </c>
    </row>
    <row r="25086" spans="54:54" x14ac:dyDescent="0.3">
      <c r="BB25086" t="s">
        <v>87339</v>
      </c>
    </row>
    <row r="25087" spans="54:54" x14ac:dyDescent="0.3">
      <c r="BB25087" t="s">
        <v>29617</v>
      </c>
    </row>
    <row r="25088" spans="54:54" x14ac:dyDescent="0.3">
      <c r="BB25088" t="s">
        <v>87340</v>
      </c>
    </row>
    <row r="25089" spans="54:54" x14ac:dyDescent="0.3">
      <c r="BB25089" t="s">
        <v>87341</v>
      </c>
    </row>
    <row r="25090" spans="54:54" x14ac:dyDescent="0.3">
      <c r="BB25090" t="s">
        <v>87342</v>
      </c>
    </row>
    <row r="25091" spans="54:54" x14ac:dyDescent="0.3">
      <c r="BB25091" t="s">
        <v>87343</v>
      </c>
    </row>
    <row r="25092" spans="54:54" x14ac:dyDescent="0.3">
      <c r="BB25092" t="s">
        <v>87344</v>
      </c>
    </row>
    <row r="25093" spans="54:54" x14ac:dyDescent="0.3">
      <c r="BB25093" t="s">
        <v>87345</v>
      </c>
    </row>
    <row r="25094" spans="54:54" x14ac:dyDescent="0.3">
      <c r="BB25094" t="s">
        <v>87346</v>
      </c>
    </row>
    <row r="25095" spans="54:54" x14ac:dyDescent="0.3">
      <c r="BB25095" t="s">
        <v>87347</v>
      </c>
    </row>
    <row r="25096" spans="54:54" x14ac:dyDescent="0.3">
      <c r="BB25096" t="s">
        <v>87348</v>
      </c>
    </row>
    <row r="25097" spans="54:54" x14ac:dyDescent="0.3">
      <c r="BB25097" t="s">
        <v>87349</v>
      </c>
    </row>
    <row r="25098" spans="54:54" x14ac:dyDescent="0.3">
      <c r="BB25098" t="s">
        <v>87350</v>
      </c>
    </row>
    <row r="25099" spans="54:54" x14ac:dyDescent="0.3">
      <c r="BB25099" t="s">
        <v>87351</v>
      </c>
    </row>
    <row r="25100" spans="54:54" x14ac:dyDescent="0.3">
      <c r="BB25100" t="s">
        <v>87352</v>
      </c>
    </row>
    <row r="25101" spans="54:54" x14ac:dyDescent="0.3">
      <c r="BB25101" t="s">
        <v>87353</v>
      </c>
    </row>
    <row r="25102" spans="54:54" x14ac:dyDescent="0.3">
      <c r="BB25102" t="s">
        <v>87354</v>
      </c>
    </row>
    <row r="25103" spans="54:54" x14ac:dyDescent="0.3">
      <c r="BB25103" t="s">
        <v>87355</v>
      </c>
    </row>
    <row r="25104" spans="54:54" x14ac:dyDescent="0.3">
      <c r="BB25104" t="s">
        <v>87356</v>
      </c>
    </row>
    <row r="25105" spans="54:54" x14ac:dyDescent="0.3">
      <c r="BB25105" t="s">
        <v>87357</v>
      </c>
    </row>
    <row r="25106" spans="54:54" x14ac:dyDescent="0.3">
      <c r="BB25106" t="s">
        <v>87358</v>
      </c>
    </row>
    <row r="25107" spans="54:54" x14ac:dyDescent="0.3">
      <c r="BB25107" t="s">
        <v>87359</v>
      </c>
    </row>
    <row r="25108" spans="54:54" x14ac:dyDescent="0.3">
      <c r="BB25108" t="s">
        <v>87360</v>
      </c>
    </row>
    <row r="25109" spans="54:54" x14ac:dyDescent="0.3">
      <c r="BB25109" t="s">
        <v>87361</v>
      </c>
    </row>
    <row r="25110" spans="54:54" x14ac:dyDescent="0.3">
      <c r="BB25110" t="s">
        <v>87362</v>
      </c>
    </row>
    <row r="25111" spans="54:54" x14ac:dyDescent="0.3">
      <c r="BB25111" t="s">
        <v>87363</v>
      </c>
    </row>
    <row r="25112" spans="54:54" x14ac:dyDescent="0.3">
      <c r="BB25112" t="s">
        <v>87364</v>
      </c>
    </row>
    <row r="25113" spans="54:54" x14ac:dyDescent="0.3">
      <c r="BB25113" t="s">
        <v>87365</v>
      </c>
    </row>
    <row r="25114" spans="54:54" x14ac:dyDescent="0.3">
      <c r="BB25114" t="s">
        <v>87366</v>
      </c>
    </row>
    <row r="25115" spans="54:54" x14ac:dyDescent="0.3">
      <c r="BB25115" t="s">
        <v>87367</v>
      </c>
    </row>
    <row r="25116" spans="54:54" x14ac:dyDescent="0.3">
      <c r="BB25116" t="s">
        <v>87368</v>
      </c>
    </row>
    <row r="25117" spans="54:54" x14ac:dyDescent="0.3">
      <c r="BB25117" t="s">
        <v>87369</v>
      </c>
    </row>
    <row r="25118" spans="54:54" x14ac:dyDescent="0.3">
      <c r="BB25118" t="s">
        <v>87370</v>
      </c>
    </row>
    <row r="25119" spans="54:54" x14ac:dyDescent="0.3">
      <c r="BB25119" t="s">
        <v>87371</v>
      </c>
    </row>
    <row r="25120" spans="54:54" x14ac:dyDescent="0.3">
      <c r="BB25120" t="s">
        <v>87372</v>
      </c>
    </row>
    <row r="25121" spans="54:54" x14ac:dyDescent="0.3">
      <c r="BB25121" t="s">
        <v>87373</v>
      </c>
    </row>
    <row r="25122" spans="54:54" x14ac:dyDescent="0.3">
      <c r="BB25122" t="s">
        <v>87374</v>
      </c>
    </row>
    <row r="25123" spans="54:54" x14ac:dyDescent="0.3">
      <c r="BB25123" t="s">
        <v>87375</v>
      </c>
    </row>
    <row r="25124" spans="54:54" x14ac:dyDescent="0.3">
      <c r="BB25124" t="s">
        <v>87376</v>
      </c>
    </row>
    <row r="25125" spans="54:54" x14ac:dyDescent="0.3">
      <c r="BB25125" t="s">
        <v>87377</v>
      </c>
    </row>
    <row r="25126" spans="54:54" x14ac:dyDescent="0.3">
      <c r="BB25126" t="s">
        <v>87378</v>
      </c>
    </row>
    <row r="25127" spans="54:54" x14ac:dyDescent="0.3">
      <c r="BB25127" t="s">
        <v>87379</v>
      </c>
    </row>
    <row r="25128" spans="54:54" x14ac:dyDescent="0.3">
      <c r="BB25128" t="s">
        <v>87380</v>
      </c>
    </row>
    <row r="25129" spans="54:54" x14ac:dyDescent="0.3">
      <c r="BB25129" t="s">
        <v>87381</v>
      </c>
    </row>
    <row r="25130" spans="54:54" x14ac:dyDescent="0.3">
      <c r="BB25130" t="s">
        <v>87382</v>
      </c>
    </row>
    <row r="25131" spans="54:54" x14ac:dyDescent="0.3">
      <c r="BB25131" t="s">
        <v>87383</v>
      </c>
    </row>
    <row r="25132" spans="54:54" x14ac:dyDescent="0.3">
      <c r="BB25132" t="s">
        <v>87384</v>
      </c>
    </row>
    <row r="25133" spans="54:54" x14ac:dyDescent="0.3">
      <c r="BB25133" t="s">
        <v>87385</v>
      </c>
    </row>
    <row r="25134" spans="54:54" x14ac:dyDescent="0.3">
      <c r="BB25134" t="s">
        <v>87386</v>
      </c>
    </row>
    <row r="25135" spans="54:54" x14ac:dyDescent="0.3">
      <c r="BB25135" t="s">
        <v>87387</v>
      </c>
    </row>
    <row r="25136" spans="54:54" x14ac:dyDescent="0.3">
      <c r="BB25136" t="s">
        <v>87388</v>
      </c>
    </row>
    <row r="25137" spans="54:54" x14ac:dyDescent="0.3">
      <c r="BB25137" t="s">
        <v>87389</v>
      </c>
    </row>
    <row r="25138" spans="54:54" x14ac:dyDescent="0.3">
      <c r="BB25138" t="s">
        <v>87390</v>
      </c>
    </row>
    <row r="25139" spans="54:54" x14ac:dyDescent="0.3">
      <c r="BB25139" t="s">
        <v>87391</v>
      </c>
    </row>
    <row r="25140" spans="54:54" x14ac:dyDescent="0.3">
      <c r="BB25140" t="s">
        <v>87392</v>
      </c>
    </row>
    <row r="25141" spans="54:54" x14ac:dyDescent="0.3">
      <c r="BB25141" t="s">
        <v>87393</v>
      </c>
    </row>
    <row r="25142" spans="54:54" x14ac:dyDescent="0.3">
      <c r="BB25142" t="s">
        <v>87394</v>
      </c>
    </row>
    <row r="25143" spans="54:54" x14ac:dyDescent="0.3">
      <c r="BB25143" t="s">
        <v>87395</v>
      </c>
    </row>
    <row r="25144" spans="54:54" x14ac:dyDescent="0.3">
      <c r="BB25144" t="s">
        <v>87396</v>
      </c>
    </row>
    <row r="25145" spans="54:54" x14ac:dyDescent="0.3">
      <c r="BB25145" t="s">
        <v>87397</v>
      </c>
    </row>
    <row r="25146" spans="54:54" x14ac:dyDescent="0.3">
      <c r="BB25146" t="s">
        <v>87398</v>
      </c>
    </row>
    <row r="25147" spans="54:54" x14ac:dyDescent="0.3">
      <c r="BB25147" t="s">
        <v>87399</v>
      </c>
    </row>
    <row r="25148" spans="54:54" x14ac:dyDescent="0.3">
      <c r="BB25148" t="s">
        <v>87400</v>
      </c>
    </row>
    <row r="25149" spans="54:54" x14ac:dyDescent="0.3">
      <c r="BB25149" t="s">
        <v>87401</v>
      </c>
    </row>
    <row r="25150" spans="54:54" x14ac:dyDescent="0.3">
      <c r="BB25150" t="s">
        <v>87402</v>
      </c>
    </row>
    <row r="25151" spans="54:54" x14ac:dyDescent="0.3">
      <c r="BB25151" t="s">
        <v>87403</v>
      </c>
    </row>
    <row r="25152" spans="54:54" x14ac:dyDescent="0.3">
      <c r="BB25152" t="s">
        <v>87404</v>
      </c>
    </row>
    <row r="25153" spans="54:54" x14ac:dyDescent="0.3">
      <c r="BB25153" t="s">
        <v>87405</v>
      </c>
    </row>
    <row r="25154" spans="54:54" x14ac:dyDescent="0.3">
      <c r="BB25154" t="s">
        <v>87406</v>
      </c>
    </row>
    <row r="25155" spans="54:54" x14ac:dyDescent="0.3">
      <c r="BB25155" t="s">
        <v>87407</v>
      </c>
    </row>
    <row r="25156" spans="54:54" x14ac:dyDescent="0.3">
      <c r="BB25156" t="s">
        <v>87408</v>
      </c>
    </row>
    <row r="25157" spans="54:54" x14ac:dyDescent="0.3">
      <c r="BB25157" t="s">
        <v>87409</v>
      </c>
    </row>
    <row r="25158" spans="54:54" x14ac:dyDescent="0.3">
      <c r="BB25158" t="s">
        <v>87410</v>
      </c>
    </row>
    <row r="25159" spans="54:54" x14ac:dyDescent="0.3">
      <c r="BB25159" t="s">
        <v>87411</v>
      </c>
    </row>
    <row r="25160" spans="54:54" x14ac:dyDescent="0.3">
      <c r="BB25160" t="s">
        <v>87412</v>
      </c>
    </row>
    <row r="25161" spans="54:54" x14ac:dyDescent="0.3">
      <c r="BB25161" t="s">
        <v>87413</v>
      </c>
    </row>
    <row r="25162" spans="54:54" x14ac:dyDescent="0.3">
      <c r="BB25162" t="s">
        <v>87414</v>
      </c>
    </row>
    <row r="25163" spans="54:54" x14ac:dyDescent="0.3">
      <c r="BB25163" t="s">
        <v>87415</v>
      </c>
    </row>
    <row r="25164" spans="54:54" x14ac:dyDescent="0.3">
      <c r="BB25164" t="s">
        <v>87416</v>
      </c>
    </row>
    <row r="25165" spans="54:54" x14ac:dyDescent="0.3">
      <c r="BB25165" t="s">
        <v>87417</v>
      </c>
    </row>
    <row r="25166" spans="54:54" x14ac:dyDescent="0.3">
      <c r="BB25166" t="s">
        <v>87418</v>
      </c>
    </row>
    <row r="25167" spans="54:54" x14ac:dyDescent="0.3">
      <c r="BB25167" t="s">
        <v>87419</v>
      </c>
    </row>
    <row r="25168" spans="54:54" x14ac:dyDescent="0.3">
      <c r="BB25168" t="s">
        <v>87420</v>
      </c>
    </row>
    <row r="25169" spans="54:54" x14ac:dyDescent="0.3">
      <c r="BB25169" t="s">
        <v>87421</v>
      </c>
    </row>
    <row r="25170" spans="54:54" x14ac:dyDescent="0.3">
      <c r="BB25170" t="s">
        <v>87422</v>
      </c>
    </row>
    <row r="25171" spans="54:54" x14ac:dyDescent="0.3">
      <c r="BB25171" t="s">
        <v>87423</v>
      </c>
    </row>
    <row r="25172" spans="54:54" x14ac:dyDescent="0.3">
      <c r="BB25172" t="s">
        <v>87424</v>
      </c>
    </row>
    <row r="25173" spans="54:54" x14ac:dyDescent="0.3">
      <c r="BB25173" t="s">
        <v>87425</v>
      </c>
    </row>
    <row r="25174" spans="54:54" x14ac:dyDescent="0.3">
      <c r="BB25174" t="s">
        <v>87426</v>
      </c>
    </row>
    <row r="25175" spans="54:54" x14ac:dyDescent="0.3">
      <c r="BB25175" t="s">
        <v>87427</v>
      </c>
    </row>
    <row r="25176" spans="54:54" x14ac:dyDescent="0.3">
      <c r="BB25176" t="s">
        <v>87428</v>
      </c>
    </row>
    <row r="25177" spans="54:54" x14ac:dyDescent="0.3">
      <c r="BB25177" t="s">
        <v>87429</v>
      </c>
    </row>
    <row r="25178" spans="54:54" x14ac:dyDescent="0.3">
      <c r="BB25178" t="s">
        <v>87430</v>
      </c>
    </row>
    <row r="25179" spans="54:54" x14ac:dyDescent="0.3">
      <c r="BB25179" t="s">
        <v>87431</v>
      </c>
    </row>
    <row r="25180" spans="54:54" x14ac:dyDescent="0.3">
      <c r="BB25180" t="s">
        <v>87432</v>
      </c>
    </row>
    <row r="25181" spans="54:54" x14ac:dyDescent="0.3">
      <c r="BB25181" t="s">
        <v>87433</v>
      </c>
    </row>
    <row r="25182" spans="54:54" x14ac:dyDescent="0.3">
      <c r="BB25182" t="s">
        <v>87434</v>
      </c>
    </row>
    <row r="25183" spans="54:54" x14ac:dyDescent="0.3">
      <c r="BB25183" t="s">
        <v>87435</v>
      </c>
    </row>
    <row r="25184" spans="54:54" x14ac:dyDescent="0.3">
      <c r="BB25184" t="s">
        <v>87436</v>
      </c>
    </row>
    <row r="25185" spans="54:54" x14ac:dyDescent="0.3">
      <c r="BB25185" t="s">
        <v>87437</v>
      </c>
    </row>
    <row r="25186" spans="54:54" x14ac:dyDescent="0.3">
      <c r="BB25186" t="s">
        <v>87438</v>
      </c>
    </row>
    <row r="25187" spans="54:54" x14ac:dyDescent="0.3">
      <c r="BB25187" t="s">
        <v>87439</v>
      </c>
    </row>
    <row r="25188" spans="54:54" x14ac:dyDescent="0.3">
      <c r="BB25188" t="s">
        <v>87440</v>
      </c>
    </row>
    <row r="25189" spans="54:54" x14ac:dyDescent="0.3">
      <c r="BB25189" t="s">
        <v>87441</v>
      </c>
    </row>
    <row r="25190" spans="54:54" x14ac:dyDescent="0.3">
      <c r="BB25190" t="s">
        <v>87442</v>
      </c>
    </row>
    <row r="25191" spans="54:54" x14ac:dyDescent="0.3">
      <c r="BB25191" t="s">
        <v>87443</v>
      </c>
    </row>
    <row r="25192" spans="54:54" x14ac:dyDescent="0.3">
      <c r="BB25192" t="s">
        <v>87444</v>
      </c>
    </row>
    <row r="25193" spans="54:54" x14ac:dyDescent="0.3">
      <c r="BB25193" t="s">
        <v>87445</v>
      </c>
    </row>
    <row r="25194" spans="54:54" x14ac:dyDescent="0.3">
      <c r="BB25194" t="s">
        <v>87446</v>
      </c>
    </row>
    <row r="25195" spans="54:54" x14ac:dyDescent="0.3">
      <c r="BB25195" t="s">
        <v>87447</v>
      </c>
    </row>
    <row r="25196" spans="54:54" x14ac:dyDescent="0.3">
      <c r="BB25196" t="s">
        <v>87448</v>
      </c>
    </row>
    <row r="25197" spans="54:54" x14ac:dyDescent="0.3">
      <c r="BB25197" t="s">
        <v>87449</v>
      </c>
    </row>
    <row r="25198" spans="54:54" x14ac:dyDescent="0.3">
      <c r="BB25198" t="s">
        <v>87450</v>
      </c>
    </row>
    <row r="25199" spans="54:54" x14ac:dyDescent="0.3">
      <c r="BB25199" t="s">
        <v>87451</v>
      </c>
    </row>
    <row r="25200" spans="54:54" x14ac:dyDescent="0.3">
      <c r="BB25200" t="s">
        <v>87452</v>
      </c>
    </row>
    <row r="25201" spans="54:54" x14ac:dyDescent="0.3">
      <c r="BB25201" t="s">
        <v>87453</v>
      </c>
    </row>
    <row r="25202" spans="54:54" x14ac:dyDescent="0.3">
      <c r="BB25202" t="s">
        <v>87454</v>
      </c>
    </row>
    <row r="25203" spans="54:54" x14ac:dyDescent="0.3">
      <c r="BB25203" t="s">
        <v>87455</v>
      </c>
    </row>
    <row r="25204" spans="54:54" x14ac:dyDescent="0.3">
      <c r="BB25204" t="s">
        <v>87456</v>
      </c>
    </row>
    <row r="25205" spans="54:54" x14ac:dyDescent="0.3">
      <c r="BB25205" t="s">
        <v>87457</v>
      </c>
    </row>
    <row r="25206" spans="54:54" x14ac:dyDescent="0.3">
      <c r="BB25206" t="s">
        <v>87458</v>
      </c>
    </row>
    <row r="25207" spans="54:54" x14ac:dyDescent="0.3">
      <c r="BB25207" t="s">
        <v>87459</v>
      </c>
    </row>
    <row r="25208" spans="54:54" x14ac:dyDescent="0.3">
      <c r="BB25208" t="s">
        <v>87460</v>
      </c>
    </row>
    <row r="25209" spans="54:54" x14ac:dyDescent="0.3">
      <c r="BB25209" t="s">
        <v>87461</v>
      </c>
    </row>
    <row r="25210" spans="54:54" x14ac:dyDescent="0.3">
      <c r="BB25210" t="s">
        <v>87462</v>
      </c>
    </row>
    <row r="25211" spans="54:54" x14ac:dyDescent="0.3">
      <c r="BB25211" t="s">
        <v>87463</v>
      </c>
    </row>
    <row r="25212" spans="54:54" x14ac:dyDescent="0.3">
      <c r="BB25212" t="s">
        <v>87464</v>
      </c>
    </row>
    <row r="25213" spans="54:54" x14ac:dyDescent="0.3">
      <c r="BB25213" t="s">
        <v>87465</v>
      </c>
    </row>
    <row r="25214" spans="54:54" x14ac:dyDescent="0.3">
      <c r="BB25214" t="s">
        <v>87466</v>
      </c>
    </row>
    <row r="25215" spans="54:54" x14ac:dyDescent="0.3">
      <c r="BB25215" t="s">
        <v>87467</v>
      </c>
    </row>
    <row r="25216" spans="54:54" x14ac:dyDescent="0.3">
      <c r="BB25216" t="s">
        <v>87468</v>
      </c>
    </row>
    <row r="25217" spans="54:54" x14ac:dyDescent="0.3">
      <c r="BB25217" t="s">
        <v>87469</v>
      </c>
    </row>
    <row r="25218" spans="54:54" x14ac:dyDescent="0.3">
      <c r="BB25218" t="s">
        <v>87470</v>
      </c>
    </row>
    <row r="25219" spans="54:54" x14ac:dyDescent="0.3">
      <c r="BB25219" t="s">
        <v>87471</v>
      </c>
    </row>
    <row r="25220" spans="54:54" x14ac:dyDescent="0.3">
      <c r="BB25220" t="s">
        <v>87472</v>
      </c>
    </row>
    <row r="25221" spans="54:54" x14ac:dyDescent="0.3">
      <c r="BB25221" t="s">
        <v>87473</v>
      </c>
    </row>
    <row r="25222" spans="54:54" x14ac:dyDescent="0.3">
      <c r="BB25222" t="s">
        <v>87474</v>
      </c>
    </row>
    <row r="25223" spans="54:54" x14ac:dyDescent="0.3">
      <c r="BB25223" t="s">
        <v>87475</v>
      </c>
    </row>
    <row r="25224" spans="54:54" x14ac:dyDescent="0.3">
      <c r="BB25224" t="s">
        <v>87476</v>
      </c>
    </row>
    <row r="25225" spans="54:54" x14ac:dyDescent="0.3">
      <c r="BB25225" t="s">
        <v>87477</v>
      </c>
    </row>
    <row r="25226" spans="54:54" x14ac:dyDescent="0.3">
      <c r="BB25226" t="s">
        <v>87478</v>
      </c>
    </row>
    <row r="25227" spans="54:54" x14ac:dyDescent="0.3">
      <c r="BB25227" t="s">
        <v>87479</v>
      </c>
    </row>
    <row r="25228" spans="54:54" x14ac:dyDescent="0.3">
      <c r="BB25228" t="s">
        <v>87480</v>
      </c>
    </row>
    <row r="25229" spans="54:54" x14ac:dyDescent="0.3">
      <c r="BB25229" t="s">
        <v>87481</v>
      </c>
    </row>
    <row r="25230" spans="54:54" x14ac:dyDescent="0.3">
      <c r="BB25230" t="s">
        <v>87482</v>
      </c>
    </row>
    <row r="25231" spans="54:54" x14ac:dyDescent="0.3">
      <c r="BB25231" t="s">
        <v>87483</v>
      </c>
    </row>
    <row r="25232" spans="54:54" x14ac:dyDescent="0.3">
      <c r="BB25232" t="s">
        <v>87484</v>
      </c>
    </row>
    <row r="25233" spans="54:54" x14ac:dyDescent="0.3">
      <c r="BB25233" t="s">
        <v>87485</v>
      </c>
    </row>
    <row r="25234" spans="54:54" x14ac:dyDescent="0.3">
      <c r="BB25234" t="s">
        <v>87486</v>
      </c>
    </row>
    <row r="25235" spans="54:54" x14ac:dyDescent="0.3">
      <c r="BB25235" t="s">
        <v>87487</v>
      </c>
    </row>
    <row r="25236" spans="54:54" x14ac:dyDescent="0.3">
      <c r="BB25236" t="s">
        <v>87488</v>
      </c>
    </row>
    <row r="25237" spans="54:54" x14ac:dyDescent="0.3">
      <c r="BB25237" t="s">
        <v>87489</v>
      </c>
    </row>
    <row r="25238" spans="54:54" x14ac:dyDescent="0.3">
      <c r="BB25238" t="s">
        <v>87490</v>
      </c>
    </row>
    <row r="25239" spans="54:54" x14ac:dyDescent="0.3">
      <c r="BB25239" t="s">
        <v>87491</v>
      </c>
    </row>
    <row r="25240" spans="54:54" x14ac:dyDescent="0.3">
      <c r="BB25240" t="s">
        <v>87492</v>
      </c>
    </row>
    <row r="25241" spans="54:54" x14ac:dyDescent="0.3">
      <c r="BB25241" t="s">
        <v>87493</v>
      </c>
    </row>
    <row r="25242" spans="54:54" x14ac:dyDescent="0.3">
      <c r="BB25242" t="s">
        <v>87494</v>
      </c>
    </row>
    <row r="25243" spans="54:54" x14ac:dyDescent="0.3">
      <c r="BB25243" t="s">
        <v>87495</v>
      </c>
    </row>
    <row r="25244" spans="54:54" x14ac:dyDescent="0.3">
      <c r="BB25244" t="s">
        <v>87496</v>
      </c>
    </row>
    <row r="25245" spans="54:54" x14ac:dyDescent="0.3">
      <c r="BB25245" t="s">
        <v>87497</v>
      </c>
    </row>
    <row r="25246" spans="54:54" x14ac:dyDescent="0.3">
      <c r="BB25246" t="s">
        <v>87498</v>
      </c>
    </row>
    <row r="25247" spans="54:54" x14ac:dyDescent="0.3">
      <c r="BB25247" t="s">
        <v>87499</v>
      </c>
    </row>
    <row r="25248" spans="54:54" x14ac:dyDescent="0.3">
      <c r="BB25248" t="s">
        <v>87500</v>
      </c>
    </row>
    <row r="25249" spans="54:54" x14ac:dyDescent="0.3">
      <c r="BB25249" t="s">
        <v>87501</v>
      </c>
    </row>
    <row r="25250" spans="54:54" x14ac:dyDescent="0.3">
      <c r="BB25250" t="s">
        <v>87502</v>
      </c>
    </row>
    <row r="25251" spans="54:54" x14ac:dyDescent="0.3">
      <c r="BB25251" t="s">
        <v>87503</v>
      </c>
    </row>
    <row r="25252" spans="54:54" x14ac:dyDescent="0.3">
      <c r="BB25252" t="s">
        <v>87504</v>
      </c>
    </row>
    <row r="25253" spans="54:54" x14ac:dyDescent="0.3">
      <c r="BB25253" t="s">
        <v>87505</v>
      </c>
    </row>
    <row r="25254" spans="54:54" x14ac:dyDescent="0.3">
      <c r="BB25254" t="s">
        <v>87506</v>
      </c>
    </row>
    <row r="25255" spans="54:54" x14ac:dyDescent="0.3">
      <c r="BB25255" t="s">
        <v>87507</v>
      </c>
    </row>
    <row r="25256" spans="54:54" x14ac:dyDescent="0.3">
      <c r="BB25256" t="s">
        <v>87508</v>
      </c>
    </row>
    <row r="25257" spans="54:54" x14ac:dyDescent="0.3">
      <c r="BB25257" t="s">
        <v>87509</v>
      </c>
    </row>
    <row r="25258" spans="54:54" x14ac:dyDescent="0.3">
      <c r="BB25258" t="s">
        <v>87510</v>
      </c>
    </row>
    <row r="25259" spans="54:54" x14ac:dyDescent="0.3">
      <c r="BB25259" t="s">
        <v>87511</v>
      </c>
    </row>
    <row r="25260" spans="54:54" x14ac:dyDescent="0.3">
      <c r="BB25260" t="s">
        <v>87512</v>
      </c>
    </row>
    <row r="25261" spans="54:54" x14ac:dyDescent="0.3">
      <c r="BB25261" t="s">
        <v>87513</v>
      </c>
    </row>
    <row r="25262" spans="54:54" x14ac:dyDescent="0.3">
      <c r="BB25262" t="s">
        <v>2465</v>
      </c>
    </row>
    <row r="25263" spans="54:54" x14ac:dyDescent="0.3">
      <c r="BB25263" t="s">
        <v>87514</v>
      </c>
    </row>
    <row r="25264" spans="54:54" x14ac:dyDescent="0.3">
      <c r="BB25264" t="s">
        <v>87515</v>
      </c>
    </row>
    <row r="25265" spans="54:54" x14ac:dyDescent="0.3">
      <c r="BB25265" t="s">
        <v>87516</v>
      </c>
    </row>
    <row r="25266" spans="54:54" x14ac:dyDescent="0.3">
      <c r="BB25266" t="s">
        <v>87517</v>
      </c>
    </row>
    <row r="25267" spans="54:54" x14ac:dyDescent="0.3">
      <c r="BB25267" t="s">
        <v>87518</v>
      </c>
    </row>
    <row r="25268" spans="54:54" x14ac:dyDescent="0.3">
      <c r="BB25268" t="s">
        <v>87519</v>
      </c>
    </row>
    <row r="25269" spans="54:54" x14ac:dyDescent="0.3">
      <c r="BB25269" t="s">
        <v>87520</v>
      </c>
    </row>
    <row r="25270" spans="54:54" x14ac:dyDescent="0.3">
      <c r="BB25270" t="s">
        <v>87521</v>
      </c>
    </row>
    <row r="25271" spans="54:54" x14ac:dyDescent="0.3">
      <c r="BB25271" t="s">
        <v>87522</v>
      </c>
    </row>
    <row r="25272" spans="54:54" x14ac:dyDescent="0.3">
      <c r="BB25272" t="s">
        <v>87523</v>
      </c>
    </row>
    <row r="25273" spans="54:54" x14ac:dyDescent="0.3">
      <c r="BB25273" t="s">
        <v>87524</v>
      </c>
    </row>
    <row r="25274" spans="54:54" x14ac:dyDescent="0.3">
      <c r="BB25274" t="s">
        <v>87525</v>
      </c>
    </row>
    <row r="25275" spans="54:54" x14ac:dyDescent="0.3">
      <c r="BB25275" t="s">
        <v>87526</v>
      </c>
    </row>
    <row r="25276" spans="54:54" x14ac:dyDescent="0.3">
      <c r="BB25276" t="s">
        <v>87527</v>
      </c>
    </row>
    <row r="25277" spans="54:54" x14ac:dyDescent="0.3">
      <c r="BB25277" t="s">
        <v>87528</v>
      </c>
    </row>
    <row r="25278" spans="54:54" x14ac:dyDescent="0.3">
      <c r="BB25278" t="s">
        <v>87529</v>
      </c>
    </row>
    <row r="25279" spans="54:54" x14ac:dyDescent="0.3">
      <c r="BB25279" t="s">
        <v>87530</v>
      </c>
    </row>
    <row r="25280" spans="54:54" x14ac:dyDescent="0.3">
      <c r="BB25280" t="s">
        <v>87531</v>
      </c>
    </row>
    <row r="25281" spans="54:54" x14ac:dyDescent="0.3">
      <c r="BB25281" t="s">
        <v>87532</v>
      </c>
    </row>
    <row r="25282" spans="54:54" x14ac:dyDescent="0.3">
      <c r="BB25282" t="s">
        <v>87533</v>
      </c>
    </row>
    <row r="25283" spans="54:54" x14ac:dyDescent="0.3">
      <c r="BB25283" t="s">
        <v>87534</v>
      </c>
    </row>
    <row r="25284" spans="54:54" x14ac:dyDescent="0.3">
      <c r="BB25284" t="s">
        <v>87535</v>
      </c>
    </row>
    <row r="25285" spans="54:54" x14ac:dyDescent="0.3">
      <c r="BB25285" t="s">
        <v>87536</v>
      </c>
    </row>
    <row r="25286" spans="54:54" x14ac:dyDescent="0.3">
      <c r="BB25286" t="s">
        <v>87537</v>
      </c>
    </row>
    <row r="25287" spans="54:54" x14ac:dyDescent="0.3">
      <c r="BB25287" t="s">
        <v>87538</v>
      </c>
    </row>
    <row r="25288" spans="54:54" x14ac:dyDescent="0.3">
      <c r="BB25288" t="s">
        <v>87539</v>
      </c>
    </row>
    <row r="25289" spans="54:54" x14ac:dyDescent="0.3">
      <c r="BB25289" t="s">
        <v>87540</v>
      </c>
    </row>
    <row r="25290" spans="54:54" x14ac:dyDescent="0.3">
      <c r="BB25290" t="s">
        <v>87541</v>
      </c>
    </row>
    <row r="25291" spans="54:54" x14ac:dyDescent="0.3">
      <c r="BB25291" t="s">
        <v>87542</v>
      </c>
    </row>
    <row r="25292" spans="54:54" x14ac:dyDescent="0.3">
      <c r="BB25292" t="s">
        <v>87543</v>
      </c>
    </row>
    <row r="25293" spans="54:54" x14ac:dyDescent="0.3">
      <c r="BB25293" t="s">
        <v>87544</v>
      </c>
    </row>
    <row r="25294" spans="54:54" x14ac:dyDescent="0.3">
      <c r="BB25294" t="s">
        <v>87545</v>
      </c>
    </row>
    <row r="25295" spans="54:54" x14ac:dyDescent="0.3">
      <c r="BB25295" t="s">
        <v>87546</v>
      </c>
    </row>
    <row r="25296" spans="54:54" x14ac:dyDescent="0.3">
      <c r="BB25296" t="s">
        <v>87547</v>
      </c>
    </row>
    <row r="25297" spans="54:54" x14ac:dyDescent="0.3">
      <c r="BB25297" t="s">
        <v>87548</v>
      </c>
    </row>
    <row r="25298" spans="54:54" x14ac:dyDescent="0.3">
      <c r="BB25298" t="s">
        <v>87549</v>
      </c>
    </row>
    <row r="25299" spans="54:54" x14ac:dyDescent="0.3">
      <c r="BB25299" t="s">
        <v>87550</v>
      </c>
    </row>
    <row r="25300" spans="54:54" x14ac:dyDescent="0.3">
      <c r="BB25300" t="s">
        <v>87551</v>
      </c>
    </row>
    <row r="25301" spans="54:54" x14ac:dyDescent="0.3">
      <c r="BB25301" t="s">
        <v>87552</v>
      </c>
    </row>
    <row r="25302" spans="54:54" x14ac:dyDescent="0.3">
      <c r="BB25302" t="s">
        <v>87553</v>
      </c>
    </row>
    <row r="25303" spans="54:54" x14ac:dyDescent="0.3">
      <c r="BB25303" t="s">
        <v>87554</v>
      </c>
    </row>
    <row r="25304" spans="54:54" x14ac:dyDescent="0.3">
      <c r="BB25304" t="s">
        <v>87555</v>
      </c>
    </row>
    <row r="25305" spans="54:54" x14ac:dyDescent="0.3">
      <c r="BB25305" t="s">
        <v>87556</v>
      </c>
    </row>
    <row r="25306" spans="54:54" x14ac:dyDescent="0.3">
      <c r="BB25306" t="s">
        <v>87557</v>
      </c>
    </row>
    <row r="25307" spans="54:54" x14ac:dyDescent="0.3">
      <c r="BB25307" t="s">
        <v>87558</v>
      </c>
    </row>
    <row r="25308" spans="54:54" x14ac:dyDescent="0.3">
      <c r="BB25308" t="s">
        <v>87559</v>
      </c>
    </row>
    <row r="25309" spans="54:54" x14ac:dyDescent="0.3">
      <c r="BB25309" t="s">
        <v>87560</v>
      </c>
    </row>
    <row r="25310" spans="54:54" x14ac:dyDescent="0.3">
      <c r="BB25310" t="s">
        <v>87561</v>
      </c>
    </row>
    <row r="25311" spans="54:54" x14ac:dyDescent="0.3">
      <c r="BB25311" t="s">
        <v>87562</v>
      </c>
    </row>
    <row r="25312" spans="54:54" x14ac:dyDescent="0.3">
      <c r="BB25312" t="s">
        <v>87563</v>
      </c>
    </row>
    <row r="25313" spans="54:54" x14ac:dyDescent="0.3">
      <c r="BB25313" t="s">
        <v>87564</v>
      </c>
    </row>
    <row r="25314" spans="54:54" x14ac:dyDescent="0.3">
      <c r="BB25314" t="s">
        <v>87565</v>
      </c>
    </row>
    <row r="25315" spans="54:54" x14ac:dyDescent="0.3">
      <c r="BB25315" t="s">
        <v>87566</v>
      </c>
    </row>
    <row r="25316" spans="54:54" x14ac:dyDescent="0.3">
      <c r="BB25316" t="s">
        <v>87567</v>
      </c>
    </row>
    <row r="25317" spans="54:54" x14ac:dyDescent="0.3">
      <c r="BB25317" t="s">
        <v>87568</v>
      </c>
    </row>
    <row r="25318" spans="54:54" x14ac:dyDescent="0.3">
      <c r="BB25318" t="s">
        <v>87569</v>
      </c>
    </row>
    <row r="25319" spans="54:54" x14ac:dyDescent="0.3">
      <c r="BB25319" t="s">
        <v>87570</v>
      </c>
    </row>
    <row r="25320" spans="54:54" x14ac:dyDescent="0.3">
      <c r="BB25320" t="s">
        <v>87571</v>
      </c>
    </row>
    <row r="25321" spans="54:54" x14ac:dyDescent="0.3">
      <c r="BB25321" t="s">
        <v>87572</v>
      </c>
    </row>
    <row r="25322" spans="54:54" x14ac:dyDescent="0.3">
      <c r="BB25322" t="s">
        <v>87573</v>
      </c>
    </row>
    <row r="25323" spans="54:54" x14ac:dyDescent="0.3">
      <c r="BB25323" t="s">
        <v>87574</v>
      </c>
    </row>
    <row r="25324" spans="54:54" x14ac:dyDescent="0.3">
      <c r="BB25324" t="s">
        <v>87575</v>
      </c>
    </row>
    <row r="25325" spans="54:54" x14ac:dyDescent="0.3">
      <c r="BB25325" t="s">
        <v>87576</v>
      </c>
    </row>
    <row r="25326" spans="54:54" x14ac:dyDescent="0.3">
      <c r="BB25326" t="s">
        <v>87577</v>
      </c>
    </row>
    <row r="25327" spans="54:54" x14ac:dyDescent="0.3">
      <c r="BB25327" t="s">
        <v>87578</v>
      </c>
    </row>
    <row r="25328" spans="54:54" x14ac:dyDescent="0.3">
      <c r="BB25328" t="s">
        <v>87579</v>
      </c>
    </row>
    <row r="25329" spans="54:54" x14ac:dyDescent="0.3">
      <c r="BB25329" t="s">
        <v>87580</v>
      </c>
    </row>
    <row r="25330" spans="54:54" x14ac:dyDescent="0.3">
      <c r="BB25330" t="s">
        <v>87581</v>
      </c>
    </row>
    <row r="25331" spans="54:54" x14ac:dyDescent="0.3">
      <c r="BB25331" t="s">
        <v>87582</v>
      </c>
    </row>
    <row r="25332" spans="54:54" x14ac:dyDescent="0.3">
      <c r="BB25332" t="s">
        <v>87583</v>
      </c>
    </row>
    <row r="25333" spans="54:54" x14ac:dyDescent="0.3">
      <c r="BB25333" t="s">
        <v>87584</v>
      </c>
    </row>
    <row r="25334" spans="54:54" x14ac:dyDescent="0.3">
      <c r="BB25334" t="s">
        <v>87585</v>
      </c>
    </row>
    <row r="25335" spans="54:54" x14ac:dyDescent="0.3">
      <c r="BB25335" t="s">
        <v>87586</v>
      </c>
    </row>
    <row r="25336" spans="54:54" x14ac:dyDescent="0.3">
      <c r="BB25336" t="s">
        <v>87587</v>
      </c>
    </row>
    <row r="25337" spans="54:54" x14ac:dyDescent="0.3">
      <c r="BB25337" t="s">
        <v>87588</v>
      </c>
    </row>
    <row r="25338" spans="54:54" x14ac:dyDescent="0.3">
      <c r="BB25338" t="s">
        <v>87589</v>
      </c>
    </row>
    <row r="25339" spans="54:54" x14ac:dyDescent="0.3">
      <c r="BB25339" t="s">
        <v>87590</v>
      </c>
    </row>
    <row r="25340" spans="54:54" x14ac:dyDescent="0.3">
      <c r="BB25340" t="s">
        <v>87591</v>
      </c>
    </row>
    <row r="25341" spans="54:54" x14ac:dyDescent="0.3">
      <c r="BB25341" t="s">
        <v>87592</v>
      </c>
    </row>
    <row r="25342" spans="54:54" x14ac:dyDescent="0.3">
      <c r="BB25342" t="s">
        <v>87593</v>
      </c>
    </row>
    <row r="25343" spans="54:54" x14ac:dyDescent="0.3">
      <c r="BB25343" t="s">
        <v>87594</v>
      </c>
    </row>
    <row r="25344" spans="54:54" x14ac:dyDescent="0.3">
      <c r="BB25344" t="s">
        <v>87595</v>
      </c>
    </row>
    <row r="25345" spans="54:54" x14ac:dyDescent="0.3">
      <c r="BB25345" t="s">
        <v>87596</v>
      </c>
    </row>
    <row r="25346" spans="54:54" x14ac:dyDescent="0.3">
      <c r="BB25346" t="s">
        <v>87597</v>
      </c>
    </row>
    <row r="25347" spans="54:54" x14ac:dyDescent="0.3">
      <c r="BB25347" t="s">
        <v>87598</v>
      </c>
    </row>
    <row r="25348" spans="54:54" x14ac:dyDescent="0.3">
      <c r="BB25348" t="s">
        <v>87599</v>
      </c>
    </row>
    <row r="25349" spans="54:54" x14ac:dyDescent="0.3">
      <c r="BB25349" t="s">
        <v>87600</v>
      </c>
    </row>
    <row r="25350" spans="54:54" x14ac:dyDescent="0.3">
      <c r="BB25350" t="s">
        <v>87601</v>
      </c>
    </row>
    <row r="25351" spans="54:54" x14ac:dyDescent="0.3">
      <c r="BB25351" t="s">
        <v>87602</v>
      </c>
    </row>
    <row r="25352" spans="54:54" x14ac:dyDescent="0.3">
      <c r="BB25352" t="s">
        <v>87603</v>
      </c>
    </row>
    <row r="25353" spans="54:54" x14ac:dyDescent="0.3">
      <c r="BB25353" t="s">
        <v>87604</v>
      </c>
    </row>
    <row r="25354" spans="54:54" x14ac:dyDescent="0.3">
      <c r="BB25354" t="s">
        <v>87605</v>
      </c>
    </row>
    <row r="25355" spans="54:54" x14ac:dyDescent="0.3">
      <c r="BB25355" t="s">
        <v>87606</v>
      </c>
    </row>
    <row r="25356" spans="54:54" x14ac:dyDescent="0.3">
      <c r="BB25356" t="s">
        <v>87607</v>
      </c>
    </row>
    <row r="25357" spans="54:54" x14ac:dyDescent="0.3">
      <c r="BB25357" t="s">
        <v>87608</v>
      </c>
    </row>
    <row r="25358" spans="54:54" x14ac:dyDescent="0.3">
      <c r="BB25358" t="s">
        <v>87609</v>
      </c>
    </row>
    <row r="25359" spans="54:54" x14ac:dyDescent="0.3">
      <c r="BB25359" t="s">
        <v>87610</v>
      </c>
    </row>
    <row r="25360" spans="54:54" x14ac:dyDescent="0.3">
      <c r="BB25360" t="s">
        <v>87611</v>
      </c>
    </row>
    <row r="25361" spans="54:54" x14ac:dyDescent="0.3">
      <c r="BB25361" t="s">
        <v>87612</v>
      </c>
    </row>
    <row r="25362" spans="54:54" x14ac:dyDescent="0.3">
      <c r="BB25362" t="s">
        <v>87613</v>
      </c>
    </row>
    <row r="25363" spans="54:54" x14ac:dyDescent="0.3">
      <c r="BB25363" t="s">
        <v>87614</v>
      </c>
    </row>
    <row r="25364" spans="54:54" x14ac:dyDescent="0.3">
      <c r="BB25364" t="s">
        <v>87615</v>
      </c>
    </row>
    <row r="25365" spans="54:54" x14ac:dyDescent="0.3">
      <c r="BB25365" t="s">
        <v>87616</v>
      </c>
    </row>
    <row r="25366" spans="54:54" x14ac:dyDescent="0.3">
      <c r="BB25366" t="s">
        <v>87617</v>
      </c>
    </row>
    <row r="25367" spans="54:54" x14ac:dyDescent="0.3">
      <c r="BB25367" t="s">
        <v>87618</v>
      </c>
    </row>
    <row r="25368" spans="54:54" x14ac:dyDescent="0.3">
      <c r="BB25368" t="s">
        <v>87619</v>
      </c>
    </row>
    <row r="25369" spans="54:54" x14ac:dyDescent="0.3">
      <c r="BB25369" t="s">
        <v>87620</v>
      </c>
    </row>
    <row r="25370" spans="54:54" x14ac:dyDescent="0.3">
      <c r="BB25370" t="s">
        <v>87621</v>
      </c>
    </row>
    <row r="25371" spans="54:54" x14ac:dyDescent="0.3">
      <c r="BB25371" t="s">
        <v>87622</v>
      </c>
    </row>
    <row r="25372" spans="54:54" x14ac:dyDescent="0.3">
      <c r="BB25372" t="s">
        <v>87623</v>
      </c>
    </row>
    <row r="25373" spans="54:54" x14ac:dyDescent="0.3">
      <c r="BB25373" t="s">
        <v>87624</v>
      </c>
    </row>
    <row r="25374" spans="54:54" x14ac:dyDescent="0.3">
      <c r="BB25374" t="s">
        <v>87625</v>
      </c>
    </row>
    <row r="25375" spans="54:54" x14ac:dyDescent="0.3">
      <c r="BB25375" t="s">
        <v>87626</v>
      </c>
    </row>
    <row r="25376" spans="54:54" x14ac:dyDescent="0.3">
      <c r="BB25376" t="s">
        <v>87627</v>
      </c>
    </row>
    <row r="25377" spans="54:54" x14ac:dyDescent="0.3">
      <c r="BB25377" t="s">
        <v>87628</v>
      </c>
    </row>
    <row r="25378" spans="54:54" x14ac:dyDescent="0.3">
      <c r="BB25378" t="s">
        <v>87629</v>
      </c>
    </row>
    <row r="25379" spans="54:54" x14ac:dyDescent="0.3">
      <c r="BB25379" t="s">
        <v>87630</v>
      </c>
    </row>
    <row r="25380" spans="54:54" x14ac:dyDescent="0.3">
      <c r="BB25380" t="s">
        <v>87631</v>
      </c>
    </row>
    <row r="25381" spans="54:54" x14ac:dyDescent="0.3">
      <c r="BB25381" t="s">
        <v>87632</v>
      </c>
    </row>
    <row r="25382" spans="54:54" x14ac:dyDescent="0.3">
      <c r="BB25382" t="s">
        <v>87633</v>
      </c>
    </row>
    <row r="25383" spans="54:54" x14ac:dyDescent="0.3">
      <c r="BB25383" t="s">
        <v>87634</v>
      </c>
    </row>
    <row r="25384" spans="54:54" x14ac:dyDescent="0.3">
      <c r="BB25384" t="s">
        <v>87635</v>
      </c>
    </row>
    <row r="25385" spans="54:54" x14ac:dyDescent="0.3">
      <c r="BB25385" t="s">
        <v>87636</v>
      </c>
    </row>
    <row r="25386" spans="54:54" x14ac:dyDescent="0.3">
      <c r="BB25386" t="s">
        <v>87637</v>
      </c>
    </row>
    <row r="25387" spans="54:54" x14ac:dyDescent="0.3">
      <c r="BB25387" t="s">
        <v>87638</v>
      </c>
    </row>
    <row r="25388" spans="54:54" x14ac:dyDescent="0.3">
      <c r="BB25388" t="s">
        <v>87639</v>
      </c>
    </row>
    <row r="25389" spans="54:54" x14ac:dyDescent="0.3">
      <c r="BB25389" t="s">
        <v>87640</v>
      </c>
    </row>
    <row r="25390" spans="54:54" x14ac:dyDescent="0.3">
      <c r="BB25390" t="s">
        <v>87641</v>
      </c>
    </row>
    <row r="25391" spans="54:54" x14ac:dyDescent="0.3">
      <c r="BB25391" t="s">
        <v>87642</v>
      </c>
    </row>
    <row r="25392" spans="54:54" x14ac:dyDescent="0.3">
      <c r="BB25392" t="s">
        <v>87643</v>
      </c>
    </row>
    <row r="25393" spans="54:54" x14ac:dyDescent="0.3">
      <c r="BB25393" t="s">
        <v>87644</v>
      </c>
    </row>
    <row r="25394" spans="54:54" x14ac:dyDescent="0.3">
      <c r="BB25394" t="s">
        <v>87645</v>
      </c>
    </row>
    <row r="25395" spans="54:54" x14ac:dyDescent="0.3">
      <c r="BB25395" t="s">
        <v>87646</v>
      </c>
    </row>
    <row r="25396" spans="54:54" x14ac:dyDescent="0.3">
      <c r="BB25396" t="s">
        <v>87647</v>
      </c>
    </row>
    <row r="25397" spans="54:54" x14ac:dyDescent="0.3">
      <c r="BB25397" t="s">
        <v>87648</v>
      </c>
    </row>
    <row r="25398" spans="54:54" x14ac:dyDescent="0.3">
      <c r="BB25398" t="s">
        <v>87649</v>
      </c>
    </row>
    <row r="25399" spans="54:54" x14ac:dyDescent="0.3">
      <c r="BB25399" t="s">
        <v>87650</v>
      </c>
    </row>
    <row r="25400" spans="54:54" x14ac:dyDescent="0.3">
      <c r="BB25400" t="s">
        <v>87651</v>
      </c>
    </row>
    <row r="25401" spans="54:54" x14ac:dyDescent="0.3">
      <c r="BB25401" t="s">
        <v>87652</v>
      </c>
    </row>
    <row r="25402" spans="54:54" x14ac:dyDescent="0.3">
      <c r="BB25402" t="s">
        <v>87653</v>
      </c>
    </row>
    <row r="25403" spans="54:54" x14ac:dyDescent="0.3">
      <c r="BB25403" t="s">
        <v>87654</v>
      </c>
    </row>
    <row r="25404" spans="54:54" x14ac:dyDescent="0.3">
      <c r="BB25404" t="s">
        <v>87655</v>
      </c>
    </row>
    <row r="25405" spans="54:54" x14ac:dyDescent="0.3">
      <c r="BB25405" t="s">
        <v>87656</v>
      </c>
    </row>
    <row r="25406" spans="54:54" x14ac:dyDescent="0.3">
      <c r="BB25406" t="s">
        <v>87657</v>
      </c>
    </row>
    <row r="25407" spans="54:54" x14ac:dyDescent="0.3">
      <c r="BB25407" t="s">
        <v>87658</v>
      </c>
    </row>
    <row r="25408" spans="54:54" x14ac:dyDescent="0.3">
      <c r="BB25408" t="s">
        <v>87659</v>
      </c>
    </row>
    <row r="25409" spans="54:54" x14ac:dyDescent="0.3">
      <c r="BB25409" t="s">
        <v>87660</v>
      </c>
    </row>
    <row r="25410" spans="54:54" x14ac:dyDescent="0.3">
      <c r="BB25410" t="s">
        <v>87661</v>
      </c>
    </row>
    <row r="25411" spans="54:54" x14ac:dyDescent="0.3">
      <c r="BB25411" t="s">
        <v>87662</v>
      </c>
    </row>
    <row r="25412" spans="54:54" x14ac:dyDescent="0.3">
      <c r="BB25412" t="s">
        <v>87663</v>
      </c>
    </row>
    <row r="25413" spans="54:54" x14ac:dyDescent="0.3">
      <c r="BB25413" t="s">
        <v>87664</v>
      </c>
    </row>
    <row r="25414" spans="54:54" x14ac:dyDescent="0.3">
      <c r="BB25414" t="s">
        <v>87665</v>
      </c>
    </row>
    <row r="25415" spans="54:54" x14ac:dyDescent="0.3">
      <c r="BB25415" t="s">
        <v>87666</v>
      </c>
    </row>
    <row r="25416" spans="54:54" x14ac:dyDescent="0.3">
      <c r="BB25416" t="s">
        <v>87667</v>
      </c>
    </row>
    <row r="25417" spans="54:54" x14ac:dyDescent="0.3">
      <c r="BB25417" t="s">
        <v>87668</v>
      </c>
    </row>
    <row r="25418" spans="54:54" x14ac:dyDescent="0.3">
      <c r="BB25418" t="s">
        <v>87669</v>
      </c>
    </row>
    <row r="25419" spans="54:54" x14ac:dyDescent="0.3">
      <c r="BB25419" t="s">
        <v>87670</v>
      </c>
    </row>
    <row r="25420" spans="54:54" x14ac:dyDescent="0.3">
      <c r="BB25420" t="s">
        <v>87671</v>
      </c>
    </row>
    <row r="25421" spans="54:54" x14ac:dyDescent="0.3">
      <c r="BB25421" t="s">
        <v>87672</v>
      </c>
    </row>
    <row r="25422" spans="54:54" x14ac:dyDescent="0.3">
      <c r="BB25422" t="s">
        <v>87673</v>
      </c>
    </row>
    <row r="25423" spans="54:54" x14ac:dyDescent="0.3">
      <c r="BB25423" t="s">
        <v>87674</v>
      </c>
    </row>
    <row r="25424" spans="54:54" x14ac:dyDescent="0.3">
      <c r="BB25424" t="s">
        <v>87675</v>
      </c>
    </row>
    <row r="25425" spans="54:54" x14ac:dyDescent="0.3">
      <c r="BB25425" t="s">
        <v>87676</v>
      </c>
    </row>
    <row r="25426" spans="54:54" x14ac:dyDescent="0.3">
      <c r="BB25426" t="s">
        <v>87677</v>
      </c>
    </row>
    <row r="25427" spans="54:54" x14ac:dyDescent="0.3">
      <c r="BB25427" t="s">
        <v>87678</v>
      </c>
    </row>
    <row r="25428" spans="54:54" x14ac:dyDescent="0.3">
      <c r="BB25428" t="s">
        <v>87679</v>
      </c>
    </row>
    <row r="25429" spans="54:54" x14ac:dyDescent="0.3">
      <c r="BB25429" t="s">
        <v>87680</v>
      </c>
    </row>
    <row r="25430" spans="54:54" x14ac:dyDescent="0.3">
      <c r="BB25430" t="s">
        <v>87681</v>
      </c>
    </row>
    <row r="25431" spans="54:54" x14ac:dyDescent="0.3">
      <c r="BB25431" t="s">
        <v>87682</v>
      </c>
    </row>
    <row r="25432" spans="54:54" x14ac:dyDescent="0.3">
      <c r="BB25432" t="s">
        <v>87683</v>
      </c>
    </row>
    <row r="25433" spans="54:54" x14ac:dyDescent="0.3">
      <c r="BB25433" t="s">
        <v>87684</v>
      </c>
    </row>
    <row r="25434" spans="54:54" x14ac:dyDescent="0.3">
      <c r="BB25434" t="s">
        <v>87685</v>
      </c>
    </row>
    <row r="25435" spans="54:54" x14ac:dyDescent="0.3">
      <c r="BB25435" t="s">
        <v>87686</v>
      </c>
    </row>
    <row r="25436" spans="54:54" x14ac:dyDescent="0.3">
      <c r="BB25436" t="s">
        <v>87687</v>
      </c>
    </row>
    <row r="25437" spans="54:54" x14ac:dyDescent="0.3">
      <c r="BB25437" t="s">
        <v>87688</v>
      </c>
    </row>
    <row r="25438" spans="54:54" x14ac:dyDescent="0.3">
      <c r="BB25438" t="s">
        <v>87689</v>
      </c>
    </row>
    <row r="25439" spans="54:54" x14ac:dyDescent="0.3">
      <c r="BB25439" t="s">
        <v>87690</v>
      </c>
    </row>
    <row r="25440" spans="54:54" x14ac:dyDescent="0.3">
      <c r="BB25440" t="s">
        <v>87691</v>
      </c>
    </row>
    <row r="25441" spans="54:54" x14ac:dyDescent="0.3">
      <c r="BB25441" t="s">
        <v>87692</v>
      </c>
    </row>
    <row r="25442" spans="54:54" x14ac:dyDescent="0.3">
      <c r="BB25442" t="s">
        <v>87693</v>
      </c>
    </row>
    <row r="25443" spans="54:54" x14ac:dyDescent="0.3">
      <c r="BB25443" t="s">
        <v>87694</v>
      </c>
    </row>
    <row r="25444" spans="54:54" x14ac:dyDescent="0.3">
      <c r="BB25444" t="s">
        <v>87695</v>
      </c>
    </row>
    <row r="25445" spans="54:54" x14ac:dyDescent="0.3">
      <c r="BB25445" t="s">
        <v>87696</v>
      </c>
    </row>
    <row r="25446" spans="54:54" x14ac:dyDescent="0.3">
      <c r="BB25446" t="s">
        <v>87697</v>
      </c>
    </row>
    <row r="25447" spans="54:54" x14ac:dyDescent="0.3">
      <c r="BB25447" t="s">
        <v>87698</v>
      </c>
    </row>
    <row r="25448" spans="54:54" x14ac:dyDescent="0.3">
      <c r="BB25448" t="s">
        <v>87699</v>
      </c>
    </row>
    <row r="25449" spans="54:54" x14ac:dyDescent="0.3">
      <c r="BB25449" t="s">
        <v>87700</v>
      </c>
    </row>
    <row r="25450" spans="54:54" x14ac:dyDescent="0.3">
      <c r="BB25450" t="s">
        <v>87701</v>
      </c>
    </row>
    <row r="25451" spans="54:54" x14ac:dyDescent="0.3">
      <c r="BB25451" t="s">
        <v>87702</v>
      </c>
    </row>
    <row r="25452" spans="54:54" x14ac:dyDescent="0.3">
      <c r="BB25452" t="s">
        <v>87703</v>
      </c>
    </row>
    <row r="25453" spans="54:54" x14ac:dyDescent="0.3">
      <c r="BB25453" t="s">
        <v>87704</v>
      </c>
    </row>
    <row r="25454" spans="54:54" x14ac:dyDescent="0.3">
      <c r="BB25454" t="s">
        <v>87705</v>
      </c>
    </row>
    <row r="25455" spans="54:54" x14ac:dyDescent="0.3">
      <c r="BB25455" t="s">
        <v>87706</v>
      </c>
    </row>
    <row r="25456" spans="54:54" x14ac:dyDescent="0.3">
      <c r="BB25456" t="s">
        <v>87707</v>
      </c>
    </row>
    <row r="25457" spans="54:54" x14ac:dyDescent="0.3">
      <c r="BB25457" t="s">
        <v>87708</v>
      </c>
    </row>
    <row r="25458" spans="54:54" x14ac:dyDescent="0.3">
      <c r="BB25458" t="s">
        <v>87709</v>
      </c>
    </row>
    <row r="25459" spans="54:54" x14ac:dyDescent="0.3">
      <c r="BB25459" t="s">
        <v>87710</v>
      </c>
    </row>
    <row r="25460" spans="54:54" x14ac:dyDescent="0.3">
      <c r="BB25460" t="s">
        <v>87711</v>
      </c>
    </row>
    <row r="25461" spans="54:54" x14ac:dyDescent="0.3">
      <c r="BB25461" t="s">
        <v>87712</v>
      </c>
    </row>
    <row r="25462" spans="54:54" x14ac:dyDescent="0.3">
      <c r="BB25462" t="s">
        <v>87713</v>
      </c>
    </row>
    <row r="25463" spans="54:54" x14ac:dyDescent="0.3">
      <c r="BB25463" t="s">
        <v>87714</v>
      </c>
    </row>
    <row r="25464" spans="54:54" x14ac:dyDescent="0.3">
      <c r="BB25464" t="s">
        <v>87715</v>
      </c>
    </row>
    <row r="25465" spans="54:54" x14ac:dyDescent="0.3">
      <c r="BB25465" t="s">
        <v>87716</v>
      </c>
    </row>
    <row r="25466" spans="54:54" x14ac:dyDescent="0.3">
      <c r="BB25466" t="s">
        <v>87717</v>
      </c>
    </row>
    <row r="25467" spans="54:54" x14ac:dyDescent="0.3">
      <c r="BB25467" t="s">
        <v>87718</v>
      </c>
    </row>
    <row r="25468" spans="54:54" x14ac:dyDescent="0.3">
      <c r="BB25468" t="s">
        <v>87719</v>
      </c>
    </row>
    <row r="25469" spans="54:54" x14ac:dyDescent="0.3">
      <c r="BB25469" t="s">
        <v>87720</v>
      </c>
    </row>
    <row r="25470" spans="54:54" x14ac:dyDescent="0.3">
      <c r="BB25470" t="s">
        <v>87721</v>
      </c>
    </row>
    <row r="25471" spans="54:54" x14ac:dyDescent="0.3">
      <c r="BB25471" t="s">
        <v>87722</v>
      </c>
    </row>
    <row r="25472" spans="54:54" x14ac:dyDescent="0.3">
      <c r="BB25472" t="s">
        <v>87723</v>
      </c>
    </row>
    <row r="25473" spans="54:54" x14ac:dyDescent="0.3">
      <c r="BB25473" t="s">
        <v>87724</v>
      </c>
    </row>
    <row r="25474" spans="54:54" x14ac:dyDescent="0.3">
      <c r="BB25474" t="s">
        <v>87725</v>
      </c>
    </row>
    <row r="25475" spans="54:54" x14ac:dyDescent="0.3">
      <c r="BB25475" t="s">
        <v>87726</v>
      </c>
    </row>
    <row r="25476" spans="54:54" x14ac:dyDescent="0.3">
      <c r="BB25476" t="s">
        <v>87727</v>
      </c>
    </row>
    <row r="25477" spans="54:54" x14ac:dyDescent="0.3">
      <c r="BB25477" t="s">
        <v>87728</v>
      </c>
    </row>
    <row r="25478" spans="54:54" x14ac:dyDescent="0.3">
      <c r="BB25478" t="s">
        <v>87729</v>
      </c>
    </row>
    <row r="25479" spans="54:54" x14ac:dyDescent="0.3">
      <c r="BB25479" t="s">
        <v>87730</v>
      </c>
    </row>
    <row r="25480" spans="54:54" x14ac:dyDescent="0.3">
      <c r="BB25480" t="s">
        <v>87731</v>
      </c>
    </row>
    <row r="25481" spans="54:54" x14ac:dyDescent="0.3">
      <c r="BB25481" t="s">
        <v>87732</v>
      </c>
    </row>
    <row r="25482" spans="54:54" x14ac:dyDescent="0.3">
      <c r="BB25482" t="s">
        <v>87733</v>
      </c>
    </row>
    <row r="25483" spans="54:54" x14ac:dyDescent="0.3">
      <c r="BB25483" t="s">
        <v>87734</v>
      </c>
    </row>
    <row r="25484" spans="54:54" x14ac:dyDescent="0.3">
      <c r="BB25484" t="s">
        <v>87735</v>
      </c>
    </row>
    <row r="25485" spans="54:54" x14ac:dyDescent="0.3">
      <c r="BB25485" t="s">
        <v>87736</v>
      </c>
    </row>
    <row r="25486" spans="54:54" x14ac:dyDescent="0.3">
      <c r="BB25486" t="s">
        <v>87737</v>
      </c>
    </row>
    <row r="25487" spans="54:54" x14ac:dyDescent="0.3">
      <c r="BB25487" t="s">
        <v>87738</v>
      </c>
    </row>
    <row r="25488" spans="54:54" x14ac:dyDescent="0.3">
      <c r="BB25488" t="s">
        <v>87739</v>
      </c>
    </row>
    <row r="25489" spans="54:54" x14ac:dyDescent="0.3">
      <c r="BB25489" t="s">
        <v>87740</v>
      </c>
    </row>
    <row r="25490" spans="54:54" x14ac:dyDescent="0.3">
      <c r="BB25490" t="s">
        <v>87741</v>
      </c>
    </row>
    <row r="25491" spans="54:54" x14ac:dyDescent="0.3">
      <c r="BB25491" t="s">
        <v>87742</v>
      </c>
    </row>
    <row r="25492" spans="54:54" x14ac:dyDescent="0.3">
      <c r="BB25492" t="s">
        <v>87743</v>
      </c>
    </row>
    <row r="25493" spans="54:54" x14ac:dyDescent="0.3">
      <c r="BB25493" t="s">
        <v>87744</v>
      </c>
    </row>
    <row r="25494" spans="54:54" x14ac:dyDescent="0.3">
      <c r="BB25494" t="s">
        <v>87745</v>
      </c>
    </row>
    <row r="25495" spans="54:54" x14ac:dyDescent="0.3">
      <c r="BB25495" t="s">
        <v>87746</v>
      </c>
    </row>
    <row r="25496" spans="54:54" x14ac:dyDescent="0.3">
      <c r="BB25496" t="s">
        <v>87747</v>
      </c>
    </row>
    <row r="25497" spans="54:54" x14ac:dyDescent="0.3">
      <c r="BB25497" t="s">
        <v>87748</v>
      </c>
    </row>
    <row r="25498" spans="54:54" x14ac:dyDescent="0.3">
      <c r="BB25498" t="s">
        <v>87749</v>
      </c>
    </row>
    <row r="25499" spans="54:54" x14ac:dyDescent="0.3">
      <c r="BB25499" t="s">
        <v>87750</v>
      </c>
    </row>
    <row r="25500" spans="54:54" x14ac:dyDescent="0.3">
      <c r="BB25500" t="s">
        <v>87751</v>
      </c>
    </row>
    <row r="25501" spans="54:54" x14ac:dyDescent="0.3">
      <c r="BB25501" t="s">
        <v>87752</v>
      </c>
    </row>
    <row r="25502" spans="54:54" x14ac:dyDescent="0.3">
      <c r="BB25502" t="s">
        <v>87753</v>
      </c>
    </row>
    <row r="25503" spans="54:54" x14ac:dyDescent="0.3">
      <c r="BB25503" t="s">
        <v>87754</v>
      </c>
    </row>
    <row r="25504" spans="54:54" x14ac:dyDescent="0.3">
      <c r="BB25504" t="s">
        <v>87755</v>
      </c>
    </row>
    <row r="25505" spans="54:54" x14ac:dyDescent="0.3">
      <c r="BB25505" t="s">
        <v>87756</v>
      </c>
    </row>
    <row r="25506" spans="54:54" x14ac:dyDescent="0.3">
      <c r="BB25506" t="s">
        <v>87757</v>
      </c>
    </row>
    <row r="25507" spans="54:54" x14ac:dyDescent="0.3">
      <c r="BB25507" t="s">
        <v>87758</v>
      </c>
    </row>
    <row r="25508" spans="54:54" x14ac:dyDescent="0.3">
      <c r="BB25508" t="s">
        <v>87759</v>
      </c>
    </row>
    <row r="25509" spans="54:54" x14ac:dyDescent="0.3">
      <c r="BB25509" t="s">
        <v>87760</v>
      </c>
    </row>
    <row r="25510" spans="54:54" x14ac:dyDescent="0.3">
      <c r="BB25510" t="s">
        <v>87761</v>
      </c>
    </row>
    <row r="25511" spans="54:54" x14ac:dyDescent="0.3">
      <c r="BB25511" t="s">
        <v>87762</v>
      </c>
    </row>
    <row r="25512" spans="54:54" x14ac:dyDescent="0.3">
      <c r="BB25512" t="s">
        <v>87763</v>
      </c>
    </row>
    <row r="25513" spans="54:54" x14ac:dyDescent="0.3">
      <c r="BB25513" t="s">
        <v>87764</v>
      </c>
    </row>
    <row r="25514" spans="54:54" x14ac:dyDescent="0.3">
      <c r="BB25514" t="s">
        <v>87765</v>
      </c>
    </row>
    <row r="25515" spans="54:54" x14ac:dyDescent="0.3">
      <c r="BB25515" t="s">
        <v>87766</v>
      </c>
    </row>
    <row r="25516" spans="54:54" x14ac:dyDescent="0.3">
      <c r="BB25516" t="s">
        <v>87767</v>
      </c>
    </row>
    <row r="25517" spans="54:54" x14ac:dyDescent="0.3">
      <c r="BB25517" t="s">
        <v>87768</v>
      </c>
    </row>
    <row r="25518" spans="54:54" x14ac:dyDescent="0.3">
      <c r="BB25518" t="s">
        <v>87769</v>
      </c>
    </row>
    <row r="25519" spans="54:54" x14ac:dyDescent="0.3">
      <c r="BB25519" t="s">
        <v>87770</v>
      </c>
    </row>
    <row r="25520" spans="54:54" x14ac:dyDescent="0.3">
      <c r="BB25520" t="s">
        <v>87771</v>
      </c>
    </row>
    <row r="25521" spans="54:54" x14ac:dyDescent="0.3">
      <c r="BB25521" t="s">
        <v>87772</v>
      </c>
    </row>
    <row r="25522" spans="54:54" x14ac:dyDescent="0.3">
      <c r="BB25522" t="s">
        <v>87773</v>
      </c>
    </row>
    <row r="25523" spans="54:54" x14ac:dyDescent="0.3">
      <c r="BB25523" t="s">
        <v>87774</v>
      </c>
    </row>
    <row r="25524" spans="54:54" x14ac:dyDescent="0.3">
      <c r="BB25524" t="s">
        <v>87775</v>
      </c>
    </row>
    <row r="25525" spans="54:54" x14ac:dyDescent="0.3">
      <c r="BB25525" t="s">
        <v>87776</v>
      </c>
    </row>
    <row r="25526" spans="54:54" x14ac:dyDescent="0.3">
      <c r="BB25526" t="s">
        <v>87777</v>
      </c>
    </row>
    <row r="25527" spans="54:54" x14ac:dyDescent="0.3">
      <c r="BB25527" t="s">
        <v>87778</v>
      </c>
    </row>
    <row r="25528" spans="54:54" x14ac:dyDescent="0.3">
      <c r="BB25528" t="s">
        <v>87779</v>
      </c>
    </row>
    <row r="25529" spans="54:54" x14ac:dyDescent="0.3">
      <c r="BB25529" t="s">
        <v>87780</v>
      </c>
    </row>
    <row r="25530" spans="54:54" x14ac:dyDescent="0.3">
      <c r="BB25530" t="s">
        <v>87781</v>
      </c>
    </row>
    <row r="25531" spans="54:54" x14ac:dyDescent="0.3">
      <c r="BB25531" t="s">
        <v>87782</v>
      </c>
    </row>
    <row r="25532" spans="54:54" x14ac:dyDescent="0.3">
      <c r="BB25532" t="s">
        <v>87783</v>
      </c>
    </row>
    <row r="25533" spans="54:54" x14ac:dyDescent="0.3">
      <c r="BB25533" t="s">
        <v>87784</v>
      </c>
    </row>
    <row r="25534" spans="54:54" x14ac:dyDescent="0.3">
      <c r="BB25534" t="s">
        <v>87785</v>
      </c>
    </row>
    <row r="25535" spans="54:54" x14ac:dyDescent="0.3">
      <c r="BB25535" t="s">
        <v>87786</v>
      </c>
    </row>
    <row r="25536" spans="54:54" x14ac:dyDescent="0.3">
      <c r="BB25536" t="s">
        <v>87787</v>
      </c>
    </row>
    <row r="25537" spans="54:54" x14ac:dyDescent="0.3">
      <c r="BB25537" t="s">
        <v>87788</v>
      </c>
    </row>
    <row r="25538" spans="54:54" x14ac:dyDescent="0.3">
      <c r="BB25538" t="s">
        <v>87789</v>
      </c>
    </row>
    <row r="25539" spans="54:54" x14ac:dyDescent="0.3">
      <c r="BB25539" t="s">
        <v>87790</v>
      </c>
    </row>
    <row r="25540" spans="54:54" x14ac:dyDescent="0.3">
      <c r="BB25540" t="s">
        <v>87791</v>
      </c>
    </row>
    <row r="25541" spans="54:54" x14ac:dyDescent="0.3">
      <c r="BB25541" t="s">
        <v>87792</v>
      </c>
    </row>
    <row r="25542" spans="54:54" x14ac:dyDescent="0.3">
      <c r="BB25542" t="s">
        <v>87793</v>
      </c>
    </row>
    <row r="25543" spans="54:54" x14ac:dyDescent="0.3">
      <c r="BB25543" t="s">
        <v>87794</v>
      </c>
    </row>
    <row r="25544" spans="54:54" x14ac:dyDescent="0.3">
      <c r="BB25544" t="s">
        <v>87795</v>
      </c>
    </row>
    <row r="25545" spans="54:54" x14ac:dyDescent="0.3">
      <c r="BB25545" t="s">
        <v>87796</v>
      </c>
    </row>
    <row r="25546" spans="54:54" x14ac:dyDescent="0.3">
      <c r="BB25546" t="s">
        <v>87797</v>
      </c>
    </row>
    <row r="25547" spans="54:54" x14ac:dyDescent="0.3">
      <c r="BB25547" t="s">
        <v>87798</v>
      </c>
    </row>
    <row r="25548" spans="54:54" x14ac:dyDescent="0.3">
      <c r="BB25548" t="s">
        <v>87799</v>
      </c>
    </row>
    <row r="25549" spans="54:54" x14ac:dyDescent="0.3">
      <c r="BB25549" t="s">
        <v>87800</v>
      </c>
    </row>
    <row r="25550" spans="54:54" x14ac:dyDescent="0.3">
      <c r="BB25550" t="s">
        <v>87801</v>
      </c>
    </row>
    <row r="25551" spans="54:54" x14ac:dyDescent="0.3">
      <c r="BB25551" t="s">
        <v>87802</v>
      </c>
    </row>
    <row r="25552" spans="54:54" x14ac:dyDescent="0.3">
      <c r="BB25552" t="s">
        <v>87803</v>
      </c>
    </row>
    <row r="25553" spans="54:54" x14ac:dyDescent="0.3">
      <c r="BB25553" t="s">
        <v>87804</v>
      </c>
    </row>
    <row r="25554" spans="54:54" x14ac:dyDescent="0.3">
      <c r="BB25554" t="s">
        <v>87805</v>
      </c>
    </row>
    <row r="25555" spans="54:54" x14ac:dyDescent="0.3">
      <c r="BB25555" t="s">
        <v>87806</v>
      </c>
    </row>
    <row r="25556" spans="54:54" x14ac:dyDescent="0.3">
      <c r="BB25556" t="s">
        <v>87807</v>
      </c>
    </row>
    <row r="25557" spans="54:54" x14ac:dyDescent="0.3">
      <c r="BB25557" t="s">
        <v>87808</v>
      </c>
    </row>
    <row r="25558" spans="54:54" x14ac:dyDescent="0.3">
      <c r="BB25558" t="s">
        <v>87809</v>
      </c>
    </row>
    <row r="25559" spans="54:54" x14ac:dyDescent="0.3">
      <c r="BB25559" t="s">
        <v>87810</v>
      </c>
    </row>
    <row r="25560" spans="54:54" x14ac:dyDescent="0.3">
      <c r="BB25560" t="s">
        <v>87811</v>
      </c>
    </row>
    <row r="25561" spans="54:54" x14ac:dyDescent="0.3">
      <c r="BB25561" t="s">
        <v>87812</v>
      </c>
    </row>
    <row r="25562" spans="54:54" x14ac:dyDescent="0.3">
      <c r="BB25562" t="s">
        <v>87813</v>
      </c>
    </row>
    <row r="25563" spans="54:54" x14ac:dyDescent="0.3">
      <c r="BB25563" t="s">
        <v>87814</v>
      </c>
    </row>
    <row r="25564" spans="54:54" x14ac:dyDescent="0.3">
      <c r="BB25564" t="s">
        <v>87815</v>
      </c>
    </row>
    <row r="25565" spans="54:54" x14ac:dyDescent="0.3">
      <c r="BB25565" t="s">
        <v>87816</v>
      </c>
    </row>
    <row r="25566" spans="54:54" x14ac:dyDescent="0.3">
      <c r="BB25566" t="s">
        <v>87817</v>
      </c>
    </row>
    <row r="25567" spans="54:54" x14ac:dyDescent="0.3">
      <c r="BB25567" t="s">
        <v>87818</v>
      </c>
    </row>
    <row r="25568" spans="54:54" x14ac:dyDescent="0.3">
      <c r="BB25568" t="s">
        <v>87819</v>
      </c>
    </row>
    <row r="25569" spans="54:54" x14ac:dyDescent="0.3">
      <c r="BB25569" t="s">
        <v>87820</v>
      </c>
    </row>
    <row r="25570" spans="54:54" x14ac:dyDescent="0.3">
      <c r="BB25570" t="s">
        <v>87821</v>
      </c>
    </row>
    <row r="25571" spans="54:54" x14ac:dyDescent="0.3">
      <c r="BB25571" t="s">
        <v>87822</v>
      </c>
    </row>
    <row r="25572" spans="54:54" x14ac:dyDescent="0.3">
      <c r="BB25572" t="s">
        <v>87823</v>
      </c>
    </row>
    <row r="25573" spans="54:54" x14ac:dyDescent="0.3">
      <c r="BB25573" t="s">
        <v>87824</v>
      </c>
    </row>
    <row r="25574" spans="54:54" x14ac:dyDescent="0.3">
      <c r="BB25574" t="s">
        <v>87825</v>
      </c>
    </row>
    <row r="25575" spans="54:54" x14ac:dyDescent="0.3">
      <c r="BB25575" t="s">
        <v>87826</v>
      </c>
    </row>
    <row r="25576" spans="54:54" x14ac:dyDescent="0.3">
      <c r="BB25576" t="s">
        <v>87827</v>
      </c>
    </row>
    <row r="25577" spans="54:54" x14ac:dyDescent="0.3">
      <c r="BB25577" t="s">
        <v>87828</v>
      </c>
    </row>
    <row r="25578" spans="54:54" x14ac:dyDescent="0.3">
      <c r="BB25578" t="s">
        <v>87829</v>
      </c>
    </row>
    <row r="25579" spans="54:54" x14ac:dyDescent="0.3">
      <c r="BB25579" t="s">
        <v>87830</v>
      </c>
    </row>
    <row r="25580" spans="54:54" x14ac:dyDescent="0.3">
      <c r="BB25580" t="s">
        <v>2441</v>
      </c>
    </row>
    <row r="25581" spans="54:54" x14ac:dyDescent="0.3">
      <c r="BB25581" t="s">
        <v>87831</v>
      </c>
    </row>
    <row r="25582" spans="54:54" x14ac:dyDescent="0.3">
      <c r="BB25582" t="s">
        <v>87832</v>
      </c>
    </row>
    <row r="25583" spans="54:54" x14ac:dyDescent="0.3">
      <c r="BB25583" t="s">
        <v>87833</v>
      </c>
    </row>
    <row r="25584" spans="54:54" x14ac:dyDescent="0.3">
      <c r="BB25584" t="s">
        <v>87834</v>
      </c>
    </row>
    <row r="25585" spans="54:54" x14ac:dyDescent="0.3">
      <c r="BB25585" t="s">
        <v>87835</v>
      </c>
    </row>
    <row r="25586" spans="54:54" x14ac:dyDescent="0.3">
      <c r="BB25586" t="s">
        <v>87836</v>
      </c>
    </row>
    <row r="25587" spans="54:54" x14ac:dyDescent="0.3">
      <c r="BB25587" t="s">
        <v>87837</v>
      </c>
    </row>
    <row r="25588" spans="54:54" x14ac:dyDescent="0.3">
      <c r="BB25588" t="s">
        <v>87838</v>
      </c>
    </row>
    <row r="25589" spans="54:54" x14ac:dyDescent="0.3">
      <c r="BB25589" t="s">
        <v>87839</v>
      </c>
    </row>
    <row r="25590" spans="54:54" x14ac:dyDescent="0.3">
      <c r="BB25590" t="s">
        <v>87840</v>
      </c>
    </row>
    <row r="25591" spans="54:54" x14ac:dyDescent="0.3">
      <c r="BB25591" t="s">
        <v>87841</v>
      </c>
    </row>
    <row r="25592" spans="54:54" x14ac:dyDescent="0.3">
      <c r="BB25592" t="s">
        <v>87842</v>
      </c>
    </row>
    <row r="25593" spans="54:54" x14ac:dyDescent="0.3">
      <c r="BB25593" t="s">
        <v>87843</v>
      </c>
    </row>
    <row r="25594" spans="54:54" x14ac:dyDescent="0.3">
      <c r="BB25594" t="s">
        <v>87844</v>
      </c>
    </row>
    <row r="25595" spans="54:54" x14ac:dyDescent="0.3">
      <c r="BB25595" t="s">
        <v>87845</v>
      </c>
    </row>
    <row r="25596" spans="54:54" x14ac:dyDescent="0.3">
      <c r="BB25596" t="s">
        <v>87846</v>
      </c>
    </row>
    <row r="25597" spans="54:54" x14ac:dyDescent="0.3">
      <c r="BB25597" t="s">
        <v>87847</v>
      </c>
    </row>
    <row r="25598" spans="54:54" x14ac:dyDescent="0.3">
      <c r="BB25598" t="s">
        <v>87848</v>
      </c>
    </row>
    <row r="25599" spans="54:54" x14ac:dyDescent="0.3">
      <c r="BB25599" t="s">
        <v>87849</v>
      </c>
    </row>
    <row r="25600" spans="54:54" x14ac:dyDescent="0.3">
      <c r="BB25600" t="s">
        <v>87850</v>
      </c>
    </row>
    <row r="25601" spans="54:54" x14ac:dyDescent="0.3">
      <c r="BB25601" t="s">
        <v>87851</v>
      </c>
    </row>
    <row r="25602" spans="54:54" x14ac:dyDescent="0.3">
      <c r="BB25602" t="s">
        <v>87852</v>
      </c>
    </row>
    <row r="25603" spans="54:54" x14ac:dyDescent="0.3">
      <c r="BB25603" t="s">
        <v>87853</v>
      </c>
    </row>
    <row r="25604" spans="54:54" x14ac:dyDescent="0.3">
      <c r="BB25604" t="s">
        <v>87854</v>
      </c>
    </row>
    <row r="25605" spans="54:54" x14ac:dyDescent="0.3">
      <c r="BB25605" t="s">
        <v>87855</v>
      </c>
    </row>
    <row r="25606" spans="54:54" x14ac:dyDescent="0.3">
      <c r="BB25606" t="s">
        <v>87856</v>
      </c>
    </row>
    <row r="25607" spans="54:54" x14ac:dyDescent="0.3">
      <c r="BB25607" t="s">
        <v>87857</v>
      </c>
    </row>
    <row r="25608" spans="54:54" x14ac:dyDescent="0.3">
      <c r="BB25608" t="s">
        <v>87858</v>
      </c>
    </row>
    <row r="25609" spans="54:54" x14ac:dyDescent="0.3">
      <c r="BB25609" t="s">
        <v>87859</v>
      </c>
    </row>
    <row r="25610" spans="54:54" x14ac:dyDescent="0.3">
      <c r="BB25610" t="s">
        <v>87860</v>
      </c>
    </row>
    <row r="25611" spans="54:54" x14ac:dyDescent="0.3">
      <c r="BB25611" t="s">
        <v>87861</v>
      </c>
    </row>
    <row r="25612" spans="54:54" x14ac:dyDescent="0.3">
      <c r="BB25612" t="s">
        <v>87862</v>
      </c>
    </row>
    <row r="25613" spans="54:54" x14ac:dyDescent="0.3">
      <c r="BB25613" t="s">
        <v>87863</v>
      </c>
    </row>
    <row r="25614" spans="54:54" x14ac:dyDescent="0.3">
      <c r="BB25614" t="s">
        <v>87864</v>
      </c>
    </row>
    <row r="25615" spans="54:54" x14ac:dyDescent="0.3">
      <c r="BB25615" t="s">
        <v>87865</v>
      </c>
    </row>
    <row r="25616" spans="54:54" x14ac:dyDescent="0.3">
      <c r="BB25616" t="s">
        <v>87866</v>
      </c>
    </row>
    <row r="25617" spans="54:54" x14ac:dyDescent="0.3">
      <c r="BB25617" t="s">
        <v>87867</v>
      </c>
    </row>
    <row r="25618" spans="54:54" x14ac:dyDescent="0.3">
      <c r="BB25618" t="s">
        <v>87868</v>
      </c>
    </row>
    <row r="25619" spans="54:54" x14ac:dyDescent="0.3">
      <c r="BB25619" t="s">
        <v>87869</v>
      </c>
    </row>
    <row r="25620" spans="54:54" x14ac:dyDescent="0.3">
      <c r="BB25620" t="s">
        <v>87870</v>
      </c>
    </row>
    <row r="25621" spans="54:54" x14ac:dyDescent="0.3">
      <c r="BB25621" t="s">
        <v>87871</v>
      </c>
    </row>
    <row r="25622" spans="54:54" x14ac:dyDescent="0.3">
      <c r="BB25622" t="s">
        <v>87872</v>
      </c>
    </row>
    <row r="25623" spans="54:54" x14ac:dyDescent="0.3">
      <c r="BB25623" t="s">
        <v>87873</v>
      </c>
    </row>
    <row r="25624" spans="54:54" x14ac:dyDescent="0.3">
      <c r="BB25624" t="s">
        <v>87874</v>
      </c>
    </row>
    <row r="25625" spans="54:54" x14ac:dyDescent="0.3">
      <c r="BB25625" t="s">
        <v>87875</v>
      </c>
    </row>
    <row r="25626" spans="54:54" x14ac:dyDescent="0.3">
      <c r="BB25626" t="s">
        <v>87876</v>
      </c>
    </row>
    <row r="25627" spans="54:54" x14ac:dyDescent="0.3">
      <c r="BB25627" t="s">
        <v>87877</v>
      </c>
    </row>
    <row r="25628" spans="54:54" x14ac:dyDescent="0.3">
      <c r="BB25628" t="s">
        <v>87878</v>
      </c>
    </row>
    <row r="25629" spans="54:54" x14ac:dyDescent="0.3">
      <c r="BB25629" t="s">
        <v>87879</v>
      </c>
    </row>
    <row r="25630" spans="54:54" x14ac:dyDescent="0.3">
      <c r="BB25630" t="s">
        <v>87880</v>
      </c>
    </row>
    <row r="25631" spans="54:54" x14ac:dyDescent="0.3">
      <c r="BB25631" t="s">
        <v>87881</v>
      </c>
    </row>
    <row r="25632" spans="54:54" x14ac:dyDescent="0.3">
      <c r="BB25632" t="s">
        <v>87882</v>
      </c>
    </row>
    <row r="25633" spans="54:54" x14ac:dyDescent="0.3">
      <c r="BB25633" t="s">
        <v>87883</v>
      </c>
    </row>
    <row r="25634" spans="54:54" x14ac:dyDescent="0.3">
      <c r="BB25634" t="s">
        <v>87884</v>
      </c>
    </row>
    <row r="25635" spans="54:54" x14ac:dyDescent="0.3">
      <c r="BB25635" t="s">
        <v>87885</v>
      </c>
    </row>
    <row r="25636" spans="54:54" x14ac:dyDescent="0.3">
      <c r="BB25636" t="s">
        <v>87886</v>
      </c>
    </row>
    <row r="25637" spans="54:54" x14ac:dyDescent="0.3">
      <c r="BB25637" t="s">
        <v>87887</v>
      </c>
    </row>
    <row r="25638" spans="54:54" x14ac:dyDescent="0.3">
      <c r="BB25638" t="s">
        <v>87888</v>
      </c>
    </row>
    <row r="25639" spans="54:54" x14ac:dyDescent="0.3">
      <c r="BB25639" t="s">
        <v>87889</v>
      </c>
    </row>
    <row r="25640" spans="54:54" x14ac:dyDescent="0.3">
      <c r="BB25640" t="s">
        <v>87890</v>
      </c>
    </row>
    <row r="25641" spans="54:54" x14ac:dyDescent="0.3">
      <c r="BB25641" t="s">
        <v>87891</v>
      </c>
    </row>
    <row r="25642" spans="54:54" x14ac:dyDescent="0.3">
      <c r="BB25642" t="s">
        <v>87892</v>
      </c>
    </row>
    <row r="25643" spans="54:54" x14ac:dyDescent="0.3">
      <c r="BB25643" t="s">
        <v>87893</v>
      </c>
    </row>
    <row r="25644" spans="54:54" x14ac:dyDescent="0.3">
      <c r="BB25644" t="s">
        <v>87894</v>
      </c>
    </row>
    <row r="25645" spans="54:54" x14ac:dyDescent="0.3">
      <c r="BB25645" t="s">
        <v>87895</v>
      </c>
    </row>
    <row r="25646" spans="54:54" x14ac:dyDescent="0.3">
      <c r="BB25646" t="s">
        <v>87896</v>
      </c>
    </row>
    <row r="25647" spans="54:54" x14ac:dyDescent="0.3">
      <c r="BB25647" t="s">
        <v>87897</v>
      </c>
    </row>
    <row r="25648" spans="54:54" x14ac:dyDescent="0.3">
      <c r="BB25648" t="s">
        <v>87898</v>
      </c>
    </row>
    <row r="25649" spans="54:54" x14ac:dyDescent="0.3">
      <c r="BB25649" t="s">
        <v>87899</v>
      </c>
    </row>
    <row r="25650" spans="54:54" x14ac:dyDescent="0.3">
      <c r="BB25650" t="s">
        <v>87900</v>
      </c>
    </row>
    <row r="25651" spans="54:54" x14ac:dyDescent="0.3">
      <c r="BB25651" t="s">
        <v>87901</v>
      </c>
    </row>
    <row r="25652" spans="54:54" x14ac:dyDescent="0.3">
      <c r="BB25652" t="s">
        <v>87902</v>
      </c>
    </row>
    <row r="25653" spans="54:54" x14ac:dyDescent="0.3">
      <c r="BB25653" t="s">
        <v>87903</v>
      </c>
    </row>
    <row r="25654" spans="54:54" x14ac:dyDescent="0.3">
      <c r="BB25654" t="s">
        <v>87904</v>
      </c>
    </row>
    <row r="25655" spans="54:54" x14ac:dyDescent="0.3">
      <c r="BB25655" t="s">
        <v>87905</v>
      </c>
    </row>
    <row r="25656" spans="54:54" x14ac:dyDescent="0.3">
      <c r="BB25656" t="s">
        <v>87906</v>
      </c>
    </row>
    <row r="25657" spans="54:54" x14ac:dyDescent="0.3">
      <c r="BB25657" t="s">
        <v>87907</v>
      </c>
    </row>
    <row r="25658" spans="54:54" x14ac:dyDescent="0.3">
      <c r="BB25658" t="s">
        <v>87908</v>
      </c>
    </row>
    <row r="25659" spans="54:54" x14ac:dyDescent="0.3">
      <c r="BB25659" t="s">
        <v>87909</v>
      </c>
    </row>
    <row r="25660" spans="54:54" x14ac:dyDescent="0.3">
      <c r="BB25660" t="s">
        <v>87910</v>
      </c>
    </row>
    <row r="25661" spans="54:54" x14ac:dyDescent="0.3">
      <c r="BB25661" t="s">
        <v>87911</v>
      </c>
    </row>
    <row r="25662" spans="54:54" x14ac:dyDescent="0.3">
      <c r="BB25662" t="s">
        <v>87912</v>
      </c>
    </row>
    <row r="25663" spans="54:54" x14ac:dyDescent="0.3">
      <c r="BB25663" t="s">
        <v>87913</v>
      </c>
    </row>
    <row r="25664" spans="54:54" x14ac:dyDescent="0.3">
      <c r="BB25664" t="s">
        <v>87914</v>
      </c>
    </row>
    <row r="25665" spans="54:54" x14ac:dyDescent="0.3">
      <c r="BB25665" t="s">
        <v>87915</v>
      </c>
    </row>
    <row r="25666" spans="54:54" x14ac:dyDescent="0.3">
      <c r="BB25666" t="s">
        <v>87916</v>
      </c>
    </row>
    <row r="25667" spans="54:54" x14ac:dyDescent="0.3">
      <c r="BB25667" t="s">
        <v>87917</v>
      </c>
    </row>
    <row r="25668" spans="54:54" x14ac:dyDescent="0.3">
      <c r="BB25668" t="s">
        <v>87918</v>
      </c>
    </row>
    <row r="25669" spans="54:54" x14ac:dyDescent="0.3">
      <c r="BB25669" t="s">
        <v>87919</v>
      </c>
    </row>
    <row r="25670" spans="54:54" x14ac:dyDescent="0.3">
      <c r="BB25670" t="s">
        <v>87920</v>
      </c>
    </row>
    <row r="25671" spans="54:54" x14ac:dyDescent="0.3">
      <c r="BB25671" t="s">
        <v>87921</v>
      </c>
    </row>
    <row r="25672" spans="54:54" x14ac:dyDescent="0.3">
      <c r="BB25672" t="s">
        <v>87922</v>
      </c>
    </row>
    <row r="25673" spans="54:54" x14ac:dyDescent="0.3">
      <c r="BB25673" t="s">
        <v>87923</v>
      </c>
    </row>
    <row r="25674" spans="54:54" x14ac:dyDescent="0.3">
      <c r="BB25674" t="s">
        <v>87924</v>
      </c>
    </row>
    <row r="25675" spans="54:54" x14ac:dyDescent="0.3">
      <c r="BB25675" t="s">
        <v>87925</v>
      </c>
    </row>
    <row r="25676" spans="54:54" x14ac:dyDescent="0.3">
      <c r="BB25676" t="s">
        <v>87926</v>
      </c>
    </row>
    <row r="25677" spans="54:54" x14ac:dyDescent="0.3">
      <c r="BB25677" t="s">
        <v>87927</v>
      </c>
    </row>
    <row r="25678" spans="54:54" x14ac:dyDescent="0.3">
      <c r="BB25678" t="s">
        <v>87928</v>
      </c>
    </row>
    <row r="25679" spans="54:54" x14ac:dyDescent="0.3">
      <c r="BB25679" t="s">
        <v>87929</v>
      </c>
    </row>
    <row r="25680" spans="54:54" x14ac:dyDescent="0.3">
      <c r="BB25680" t="s">
        <v>87930</v>
      </c>
    </row>
    <row r="25681" spans="54:54" x14ac:dyDescent="0.3">
      <c r="BB25681" t="s">
        <v>87931</v>
      </c>
    </row>
    <row r="25682" spans="54:54" x14ac:dyDescent="0.3">
      <c r="BB25682" t="s">
        <v>87932</v>
      </c>
    </row>
    <row r="25683" spans="54:54" x14ac:dyDescent="0.3">
      <c r="BB25683" t="s">
        <v>87933</v>
      </c>
    </row>
    <row r="25684" spans="54:54" x14ac:dyDescent="0.3">
      <c r="BB25684" t="s">
        <v>87934</v>
      </c>
    </row>
    <row r="25685" spans="54:54" x14ac:dyDescent="0.3">
      <c r="BB25685" t="s">
        <v>87935</v>
      </c>
    </row>
    <row r="25686" spans="54:54" x14ac:dyDescent="0.3">
      <c r="BB25686" t="s">
        <v>87936</v>
      </c>
    </row>
    <row r="25687" spans="54:54" x14ac:dyDescent="0.3">
      <c r="BB25687" t="s">
        <v>87937</v>
      </c>
    </row>
    <row r="25688" spans="54:54" x14ac:dyDescent="0.3">
      <c r="BB25688" t="s">
        <v>87938</v>
      </c>
    </row>
    <row r="25689" spans="54:54" x14ac:dyDescent="0.3">
      <c r="BB25689" t="s">
        <v>87939</v>
      </c>
    </row>
    <row r="25690" spans="54:54" x14ac:dyDescent="0.3">
      <c r="BB25690" t="s">
        <v>87940</v>
      </c>
    </row>
    <row r="25691" spans="54:54" x14ac:dyDescent="0.3">
      <c r="BB25691" t="s">
        <v>87941</v>
      </c>
    </row>
    <row r="25692" spans="54:54" x14ac:dyDescent="0.3">
      <c r="BB25692" t="s">
        <v>87942</v>
      </c>
    </row>
    <row r="25693" spans="54:54" x14ac:dyDescent="0.3">
      <c r="BB25693" t="s">
        <v>87943</v>
      </c>
    </row>
    <row r="25694" spans="54:54" x14ac:dyDescent="0.3">
      <c r="BB25694" t="s">
        <v>87944</v>
      </c>
    </row>
    <row r="25695" spans="54:54" x14ac:dyDescent="0.3">
      <c r="BB25695" t="s">
        <v>87945</v>
      </c>
    </row>
    <row r="25696" spans="54:54" x14ac:dyDescent="0.3">
      <c r="BB25696" t="s">
        <v>87946</v>
      </c>
    </row>
    <row r="25697" spans="54:54" x14ac:dyDescent="0.3">
      <c r="BB25697" t="s">
        <v>87947</v>
      </c>
    </row>
    <row r="25698" spans="54:54" x14ac:dyDescent="0.3">
      <c r="BB25698" t="s">
        <v>87948</v>
      </c>
    </row>
    <row r="25699" spans="54:54" x14ac:dyDescent="0.3">
      <c r="BB25699" t="s">
        <v>87949</v>
      </c>
    </row>
    <row r="25700" spans="54:54" x14ac:dyDescent="0.3">
      <c r="BB25700" t="s">
        <v>2442</v>
      </c>
    </row>
    <row r="25701" spans="54:54" x14ac:dyDescent="0.3">
      <c r="BB25701" t="s">
        <v>87950</v>
      </c>
    </row>
    <row r="25702" spans="54:54" x14ac:dyDescent="0.3">
      <c r="BB25702" t="s">
        <v>87951</v>
      </c>
    </row>
    <row r="25703" spans="54:54" x14ac:dyDescent="0.3">
      <c r="BB25703" t="s">
        <v>87952</v>
      </c>
    </row>
    <row r="25704" spans="54:54" x14ac:dyDescent="0.3">
      <c r="BB25704" t="s">
        <v>87953</v>
      </c>
    </row>
    <row r="25705" spans="54:54" x14ac:dyDescent="0.3">
      <c r="BB25705" t="s">
        <v>87954</v>
      </c>
    </row>
    <row r="25706" spans="54:54" x14ac:dyDescent="0.3">
      <c r="BB25706" t="s">
        <v>87955</v>
      </c>
    </row>
    <row r="25707" spans="54:54" x14ac:dyDescent="0.3">
      <c r="BB25707" t="s">
        <v>87956</v>
      </c>
    </row>
    <row r="25708" spans="54:54" x14ac:dyDescent="0.3">
      <c r="BB25708" t="s">
        <v>87957</v>
      </c>
    </row>
    <row r="25709" spans="54:54" x14ac:dyDescent="0.3">
      <c r="BB25709" t="s">
        <v>87958</v>
      </c>
    </row>
    <row r="25710" spans="54:54" x14ac:dyDescent="0.3">
      <c r="BB25710" t="s">
        <v>87959</v>
      </c>
    </row>
    <row r="25711" spans="54:54" x14ac:dyDescent="0.3">
      <c r="BB25711" t="s">
        <v>87960</v>
      </c>
    </row>
    <row r="25712" spans="54:54" x14ac:dyDescent="0.3">
      <c r="BB25712" t="s">
        <v>87961</v>
      </c>
    </row>
    <row r="25713" spans="54:54" x14ac:dyDescent="0.3">
      <c r="BB25713" t="s">
        <v>87962</v>
      </c>
    </row>
    <row r="25714" spans="54:54" x14ac:dyDescent="0.3">
      <c r="BB25714" t="s">
        <v>87963</v>
      </c>
    </row>
    <row r="25715" spans="54:54" x14ac:dyDescent="0.3">
      <c r="BB25715" t="s">
        <v>87964</v>
      </c>
    </row>
    <row r="25716" spans="54:54" x14ac:dyDescent="0.3">
      <c r="BB25716" t="s">
        <v>29643</v>
      </c>
    </row>
    <row r="25717" spans="54:54" x14ac:dyDescent="0.3">
      <c r="BB25717" t="s">
        <v>87965</v>
      </c>
    </row>
    <row r="25718" spans="54:54" x14ac:dyDescent="0.3">
      <c r="BB25718" t="s">
        <v>87966</v>
      </c>
    </row>
    <row r="25719" spans="54:54" x14ac:dyDescent="0.3">
      <c r="BB25719" t="s">
        <v>87967</v>
      </c>
    </row>
    <row r="25720" spans="54:54" x14ac:dyDescent="0.3">
      <c r="BB25720" t="s">
        <v>87968</v>
      </c>
    </row>
    <row r="25721" spans="54:54" x14ac:dyDescent="0.3">
      <c r="BB25721" t="s">
        <v>87969</v>
      </c>
    </row>
    <row r="25722" spans="54:54" x14ac:dyDescent="0.3">
      <c r="BB25722" t="s">
        <v>87970</v>
      </c>
    </row>
    <row r="25723" spans="54:54" x14ac:dyDescent="0.3">
      <c r="BB25723" t="s">
        <v>87971</v>
      </c>
    </row>
    <row r="25724" spans="54:54" x14ac:dyDescent="0.3">
      <c r="BB25724" t="s">
        <v>87972</v>
      </c>
    </row>
    <row r="25725" spans="54:54" x14ac:dyDescent="0.3">
      <c r="BB25725" t="s">
        <v>87973</v>
      </c>
    </row>
    <row r="25726" spans="54:54" x14ac:dyDescent="0.3">
      <c r="BB25726" t="s">
        <v>87974</v>
      </c>
    </row>
    <row r="25727" spans="54:54" x14ac:dyDescent="0.3">
      <c r="BB25727" t="s">
        <v>87975</v>
      </c>
    </row>
    <row r="25728" spans="54:54" x14ac:dyDescent="0.3">
      <c r="BB25728" t="s">
        <v>87976</v>
      </c>
    </row>
    <row r="25729" spans="54:54" x14ac:dyDescent="0.3">
      <c r="BB25729" t="s">
        <v>87977</v>
      </c>
    </row>
    <row r="25730" spans="54:54" x14ac:dyDescent="0.3">
      <c r="BB25730" t="s">
        <v>87978</v>
      </c>
    </row>
    <row r="25731" spans="54:54" x14ac:dyDescent="0.3">
      <c r="BB25731" t="s">
        <v>87979</v>
      </c>
    </row>
    <row r="25732" spans="54:54" x14ac:dyDescent="0.3">
      <c r="BB25732" t="s">
        <v>87980</v>
      </c>
    </row>
    <row r="25733" spans="54:54" x14ac:dyDescent="0.3">
      <c r="BB25733" t="s">
        <v>87981</v>
      </c>
    </row>
    <row r="25734" spans="54:54" x14ac:dyDescent="0.3">
      <c r="BB25734" t="s">
        <v>87982</v>
      </c>
    </row>
    <row r="25735" spans="54:54" x14ac:dyDescent="0.3">
      <c r="BB25735" t="s">
        <v>87983</v>
      </c>
    </row>
    <row r="25736" spans="54:54" x14ac:dyDescent="0.3">
      <c r="BB25736" t="s">
        <v>87984</v>
      </c>
    </row>
    <row r="25737" spans="54:54" x14ac:dyDescent="0.3">
      <c r="BB25737" t="s">
        <v>87985</v>
      </c>
    </row>
    <row r="25738" spans="54:54" x14ac:dyDescent="0.3">
      <c r="BB25738" t="s">
        <v>87986</v>
      </c>
    </row>
    <row r="25739" spans="54:54" x14ac:dyDescent="0.3">
      <c r="BB25739" t="s">
        <v>87987</v>
      </c>
    </row>
    <row r="25740" spans="54:54" x14ac:dyDescent="0.3">
      <c r="BB25740" t="s">
        <v>87988</v>
      </c>
    </row>
    <row r="25741" spans="54:54" x14ac:dyDescent="0.3">
      <c r="BB25741" t="s">
        <v>87989</v>
      </c>
    </row>
    <row r="25742" spans="54:54" x14ac:dyDescent="0.3">
      <c r="BB25742" t="s">
        <v>87990</v>
      </c>
    </row>
    <row r="25743" spans="54:54" x14ac:dyDescent="0.3">
      <c r="BB25743" t="s">
        <v>87991</v>
      </c>
    </row>
    <row r="25744" spans="54:54" x14ac:dyDescent="0.3">
      <c r="BB25744" t="s">
        <v>87992</v>
      </c>
    </row>
    <row r="25745" spans="54:54" x14ac:dyDescent="0.3">
      <c r="BB25745" t="s">
        <v>87993</v>
      </c>
    </row>
    <row r="25746" spans="54:54" x14ac:dyDescent="0.3">
      <c r="BB25746" t="s">
        <v>87994</v>
      </c>
    </row>
    <row r="25747" spans="54:54" x14ac:dyDescent="0.3">
      <c r="BB25747" t="s">
        <v>87995</v>
      </c>
    </row>
    <row r="25748" spans="54:54" x14ac:dyDescent="0.3">
      <c r="BB25748" t="s">
        <v>87996</v>
      </c>
    </row>
    <row r="25749" spans="54:54" x14ac:dyDescent="0.3">
      <c r="BB25749" t="s">
        <v>87997</v>
      </c>
    </row>
    <row r="25750" spans="54:54" x14ac:dyDescent="0.3">
      <c r="BB25750" t="s">
        <v>87998</v>
      </c>
    </row>
    <row r="25751" spans="54:54" x14ac:dyDescent="0.3">
      <c r="BB25751" t="s">
        <v>87999</v>
      </c>
    </row>
    <row r="25752" spans="54:54" x14ac:dyDescent="0.3">
      <c r="BB25752" t="s">
        <v>88000</v>
      </c>
    </row>
    <row r="25753" spans="54:54" x14ac:dyDescent="0.3">
      <c r="BB25753" t="s">
        <v>88001</v>
      </c>
    </row>
    <row r="25754" spans="54:54" x14ac:dyDescent="0.3">
      <c r="BB25754" t="s">
        <v>88002</v>
      </c>
    </row>
    <row r="25755" spans="54:54" x14ac:dyDescent="0.3">
      <c r="BB25755" t="s">
        <v>88003</v>
      </c>
    </row>
    <row r="25756" spans="54:54" x14ac:dyDescent="0.3">
      <c r="BB25756" t="s">
        <v>88004</v>
      </c>
    </row>
    <row r="25757" spans="54:54" x14ac:dyDescent="0.3">
      <c r="BB25757" t="s">
        <v>88005</v>
      </c>
    </row>
    <row r="25758" spans="54:54" x14ac:dyDescent="0.3">
      <c r="BB25758" t="s">
        <v>88006</v>
      </c>
    </row>
    <row r="25759" spans="54:54" x14ac:dyDescent="0.3">
      <c r="BB25759" t="s">
        <v>88007</v>
      </c>
    </row>
    <row r="25760" spans="54:54" x14ac:dyDescent="0.3">
      <c r="BB25760" t="s">
        <v>88008</v>
      </c>
    </row>
    <row r="25761" spans="54:54" x14ac:dyDescent="0.3">
      <c r="BB25761" t="s">
        <v>88009</v>
      </c>
    </row>
    <row r="25762" spans="54:54" x14ac:dyDescent="0.3">
      <c r="BB25762" t="s">
        <v>88010</v>
      </c>
    </row>
    <row r="25763" spans="54:54" x14ac:dyDescent="0.3">
      <c r="BB25763" t="s">
        <v>88011</v>
      </c>
    </row>
    <row r="25764" spans="54:54" x14ac:dyDescent="0.3">
      <c r="BB25764" t="s">
        <v>88012</v>
      </c>
    </row>
    <row r="25765" spans="54:54" x14ac:dyDescent="0.3">
      <c r="BB25765" t="s">
        <v>88013</v>
      </c>
    </row>
    <row r="25766" spans="54:54" x14ac:dyDescent="0.3">
      <c r="BB25766" t="s">
        <v>88014</v>
      </c>
    </row>
    <row r="25767" spans="54:54" x14ac:dyDescent="0.3">
      <c r="BB25767" t="s">
        <v>88015</v>
      </c>
    </row>
    <row r="25768" spans="54:54" x14ac:dyDescent="0.3">
      <c r="BB25768" t="s">
        <v>88016</v>
      </c>
    </row>
    <row r="25769" spans="54:54" x14ac:dyDescent="0.3">
      <c r="BB25769" t="s">
        <v>88017</v>
      </c>
    </row>
    <row r="25770" spans="54:54" x14ac:dyDescent="0.3">
      <c r="BB25770" t="s">
        <v>88018</v>
      </c>
    </row>
    <row r="25771" spans="54:54" x14ac:dyDescent="0.3">
      <c r="BB25771" t="s">
        <v>88019</v>
      </c>
    </row>
    <row r="25772" spans="54:54" x14ac:dyDescent="0.3">
      <c r="BB25772" t="s">
        <v>88020</v>
      </c>
    </row>
    <row r="25773" spans="54:54" x14ac:dyDescent="0.3">
      <c r="BB25773" t="s">
        <v>88021</v>
      </c>
    </row>
    <row r="25774" spans="54:54" x14ac:dyDescent="0.3">
      <c r="BB25774" t="s">
        <v>88022</v>
      </c>
    </row>
    <row r="25775" spans="54:54" x14ac:dyDescent="0.3">
      <c r="BB25775" t="s">
        <v>88023</v>
      </c>
    </row>
    <row r="25776" spans="54:54" x14ac:dyDescent="0.3">
      <c r="BB25776" t="s">
        <v>88024</v>
      </c>
    </row>
    <row r="25777" spans="54:54" x14ac:dyDescent="0.3">
      <c r="BB25777" t="s">
        <v>88025</v>
      </c>
    </row>
    <row r="25778" spans="54:54" x14ac:dyDescent="0.3">
      <c r="BB25778" t="s">
        <v>88026</v>
      </c>
    </row>
    <row r="25779" spans="54:54" x14ac:dyDescent="0.3">
      <c r="BB25779" t="s">
        <v>88027</v>
      </c>
    </row>
    <row r="25780" spans="54:54" x14ac:dyDescent="0.3">
      <c r="BB25780" t="s">
        <v>88028</v>
      </c>
    </row>
    <row r="25781" spans="54:54" x14ac:dyDescent="0.3">
      <c r="BB25781" t="s">
        <v>88029</v>
      </c>
    </row>
    <row r="25782" spans="54:54" x14ac:dyDescent="0.3">
      <c r="BB25782" t="s">
        <v>88030</v>
      </c>
    </row>
    <row r="25783" spans="54:54" x14ac:dyDescent="0.3">
      <c r="BB25783" t="s">
        <v>88031</v>
      </c>
    </row>
    <row r="25784" spans="54:54" x14ac:dyDescent="0.3">
      <c r="BB25784" t="s">
        <v>88032</v>
      </c>
    </row>
    <row r="25785" spans="54:54" x14ac:dyDescent="0.3">
      <c r="BB25785" t="s">
        <v>88033</v>
      </c>
    </row>
    <row r="25786" spans="54:54" x14ac:dyDescent="0.3">
      <c r="BB25786" t="s">
        <v>88034</v>
      </c>
    </row>
    <row r="25787" spans="54:54" x14ac:dyDescent="0.3">
      <c r="BB25787" t="s">
        <v>88035</v>
      </c>
    </row>
    <row r="25788" spans="54:54" x14ac:dyDescent="0.3">
      <c r="BB25788" t="s">
        <v>88036</v>
      </c>
    </row>
    <row r="25789" spans="54:54" x14ac:dyDescent="0.3">
      <c r="BB25789" t="s">
        <v>88037</v>
      </c>
    </row>
    <row r="25790" spans="54:54" x14ac:dyDescent="0.3">
      <c r="BB25790" t="s">
        <v>88038</v>
      </c>
    </row>
    <row r="25791" spans="54:54" x14ac:dyDescent="0.3">
      <c r="BB25791" t="s">
        <v>88039</v>
      </c>
    </row>
    <row r="25792" spans="54:54" x14ac:dyDescent="0.3">
      <c r="BB25792" t="s">
        <v>88040</v>
      </c>
    </row>
    <row r="25793" spans="54:54" x14ac:dyDescent="0.3">
      <c r="BB25793" t="s">
        <v>88041</v>
      </c>
    </row>
    <row r="25794" spans="54:54" x14ac:dyDescent="0.3">
      <c r="BB25794" t="s">
        <v>88042</v>
      </c>
    </row>
    <row r="25795" spans="54:54" x14ac:dyDescent="0.3">
      <c r="BB25795" t="s">
        <v>88043</v>
      </c>
    </row>
    <row r="25796" spans="54:54" x14ac:dyDescent="0.3">
      <c r="BB25796" t="s">
        <v>88044</v>
      </c>
    </row>
    <row r="25797" spans="54:54" x14ac:dyDescent="0.3">
      <c r="BB25797" t="s">
        <v>88045</v>
      </c>
    </row>
    <row r="25798" spans="54:54" x14ac:dyDescent="0.3">
      <c r="BB25798" t="s">
        <v>88046</v>
      </c>
    </row>
    <row r="25799" spans="54:54" x14ac:dyDescent="0.3">
      <c r="BB25799" t="s">
        <v>88047</v>
      </c>
    </row>
    <row r="25800" spans="54:54" x14ac:dyDescent="0.3">
      <c r="BB25800" t="s">
        <v>88048</v>
      </c>
    </row>
    <row r="25801" spans="54:54" x14ac:dyDescent="0.3">
      <c r="BB25801" t="s">
        <v>88049</v>
      </c>
    </row>
    <row r="25802" spans="54:54" x14ac:dyDescent="0.3">
      <c r="BB25802" t="s">
        <v>88050</v>
      </c>
    </row>
    <row r="25803" spans="54:54" x14ac:dyDescent="0.3">
      <c r="BB25803" t="s">
        <v>88051</v>
      </c>
    </row>
    <row r="25804" spans="54:54" x14ac:dyDescent="0.3">
      <c r="BB25804" t="s">
        <v>88052</v>
      </c>
    </row>
    <row r="25805" spans="54:54" x14ac:dyDescent="0.3">
      <c r="BB25805" t="s">
        <v>88053</v>
      </c>
    </row>
    <row r="25806" spans="54:54" x14ac:dyDescent="0.3">
      <c r="BB25806" t="s">
        <v>88054</v>
      </c>
    </row>
    <row r="25807" spans="54:54" x14ac:dyDescent="0.3">
      <c r="BB25807" t="s">
        <v>88055</v>
      </c>
    </row>
    <row r="25808" spans="54:54" x14ac:dyDescent="0.3">
      <c r="BB25808" t="s">
        <v>88056</v>
      </c>
    </row>
    <row r="25809" spans="54:54" x14ac:dyDescent="0.3">
      <c r="BB25809" t="s">
        <v>88057</v>
      </c>
    </row>
    <row r="25810" spans="54:54" x14ac:dyDescent="0.3">
      <c r="BB25810" t="s">
        <v>88058</v>
      </c>
    </row>
    <row r="25811" spans="54:54" x14ac:dyDescent="0.3">
      <c r="BB25811" t="s">
        <v>88059</v>
      </c>
    </row>
    <row r="25812" spans="54:54" x14ac:dyDescent="0.3">
      <c r="BB25812" t="s">
        <v>88060</v>
      </c>
    </row>
    <row r="25813" spans="54:54" x14ac:dyDescent="0.3">
      <c r="BB25813" t="s">
        <v>88061</v>
      </c>
    </row>
    <row r="25814" spans="54:54" x14ac:dyDescent="0.3">
      <c r="BB25814" t="s">
        <v>88062</v>
      </c>
    </row>
    <row r="25815" spans="54:54" x14ac:dyDescent="0.3">
      <c r="BB25815" t="s">
        <v>88063</v>
      </c>
    </row>
    <row r="25816" spans="54:54" x14ac:dyDescent="0.3">
      <c r="BB25816" t="s">
        <v>88064</v>
      </c>
    </row>
    <row r="25817" spans="54:54" x14ac:dyDescent="0.3">
      <c r="BB25817" t="s">
        <v>88065</v>
      </c>
    </row>
    <row r="25818" spans="54:54" x14ac:dyDescent="0.3">
      <c r="BB25818" t="s">
        <v>88066</v>
      </c>
    </row>
    <row r="25819" spans="54:54" x14ac:dyDescent="0.3">
      <c r="BB25819" t="s">
        <v>88067</v>
      </c>
    </row>
    <row r="25820" spans="54:54" x14ac:dyDescent="0.3">
      <c r="BB25820" t="s">
        <v>88068</v>
      </c>
    </row>
    <row r="25821" spans="54:54" x14ac:dyDescent="0.3">
      <c r="BB25821" t="s">
        <v>88069</v>
      </c>
    </row>
    <row r="25822" spans="54:54" x14ac:dyDescent="0.3">
      <c r="BB25822" t="s">
        <v>88070</v>
      </c>
    </row>
    <row r="25823" spans="54:54" x14ac:dyDescent="0.3">
      <c r="BB25823" t="s">
        <v>88071</v>
      </c>
    </row>
    <row r="25824" spans="54:54" x14ac:dyDescent="0.3">
      <c r="BB25824" t="s">
        <v>88072</v>
      </c>
    </row>
    <row r="25825" spans="54:54" x14ac:dyDescent="0.3">
      <c r="BB25825" t="s">
        <v>88073</v>
      </c>
    </row>
    <row r="25826" spans="54:54" x14ac:dyDescent="0.3">
      <c r="BB25826" t="s">
        <v>88074</v>
      </c>
    </row>
    <row r="25827" spans="54:54" x14ac:dyDescent="0.3">
      <c r="BB25827" t="s">
        <v>88075</v>
      </c>
    </row>
    <row r="25828" spans="54:54" x14ac:dyDescent="0.3">
      <c r="BB25828" t="s">
        <v>88076</v>
      </c>
    </row>
    <row r="25829" spans="54:54" x14ac:dyDescent="0.3">
      <c r="BB25829" t="s">
        <v>88077</v>
      </c>
    </row>
    <row r="25830" spans="54:54" x14ac:dyDescent="0.3">
      <c r="BB25830" t="s">
        <v>2444</v>
      </c>
    </row>
    <row r="25831" spans="54:54" x14ac:dyDescent="0.3">
      <c r="BB25831" t="s">
        <v>88078</v>
      </c>
    </row>
    <row r="25832" spans="54:54" x14ac:dyDescent="0.3">
      <c r="BB25832" t="s">
        <v>88079</v>
      </c>
    </row>
    <row r="25833" spans="54:54" x14ac:dyDescent="0.3">
      <c r="BB25833" t="s">
        <v>88080</v>
      </c>
    </row>
    <row r="25834" spans="54:54" x14ac:dyDescent="0.3">
      <c r="BB25834" t="s">
        <v>88081</v>
      </c>
    </row>
    <row r="25835" spans="54:54" x14ac:dyDescent="0.3">
      <c r="BB25835" t="s">
        <v>88082</v>
      </c>
    </row>
    <row r="25836" spans="54:54" x14ac:dyDescent="0.3">
      <c r="BB25836" t="s">
        <v>88083</v>
      </c>
    </row>
    <row r="25837" spans="54:54" x14ac:dyDescent="0.3">
      <c r="BB25837" t="s">
        <v>88084</v>
      </c>
    </row>
    <row r="25838" spans="54:54" x14ac:dyDescent="0.3">
      <c r="BB25838" t="s">
        <v>88085</v>
      </c>
    </row>
    <row r="25839" spans="54:54" x14ac:dyDescent="0.3">
      <c r="BB25839" t="s">
        <v>88086</v>
      </c>
    </row>
    <row r="25840" spans="54:54" x14ac:dyDescent="0.3">
      <c r="BB25840" t="s">
        <v>88087</v>
      </c>
    </row>
    <row r="25841" spans="54:54" x14ac:dyDescent="0.3">
      <c r="BB25841" t="s">
        <v>88088</v>
      </c>
    </row>
    <row r="25842" spans="54:54" x14ac:dyDescent="0.3">
      <c r="BB25842" t="s">
        <v>88089</v>
      </c>
    </row>
    <row r="25843" spans="54:54" x14ac:dyDescent="0.3">
      <c r="BB25843" t="s">
        <v>88090</v>
      </c>
    </row>
    <row r="25844" spans="54:54" x14ac:dyDescent="0.3">
      <c r="BB25844" t="s">
        <v>88091</v>
      </c>
    </row>
    <row r="25845" spans="54:54" x14ac:dyDescent="0.3">
      <c r="BB25845" t="s">
        <v>88092</v>
      </c>
    </row>
    <row r="25846" spans="54:54" x14ac:dyDescent="0.3">
      <c r="BB25846" t="s">
        <v>88093</v>
      </c>
    </row>
    <row r="25847" spans="54:54" x14ac:dyDescent="0.3">
      <c r="BB25847" t="s">
        <v>88094</v>
      </c>
    </row>
    <row r="25848" spans="54:54" x14ac:dyDescent="0.3">
      <c r="BB25848" t="s">
        <v>88095</v>
      </c>
    </row>
    <row r="25849" spans="54:54" x14ac:dyDescent="0.3">
      <c r="BB25849" t="s">
        <v>88096</v>
      </c>
    </row>
    <row r="25850" spans="54:54" x14ac:dyDescent="0.3">
      <c r="BB25850" t="s">
        <v>88097</v>
      </c>
    </row>
    <row r="25851" spans="54:54" x14ac:dyDescent="0.3">
      <c r="BB25851" t="s">
        <v>88098</v>
      </c>
    </row>
    <row r="25852" spans="54:54" x14ac:dyDescent="0.3">
      <c r="BB25852" t="s">
        <v>88099</v>
      </c>
    </row>
    <row r="25853" spans="54:54" x14ac:dyDescent="0.3">
      <c r="BB25853" t="s">
        <v>88100</v>
      </c>
    </row>
    <row r="25854" spans="54:54" x14ac:dyDescent="0.3">
      <c r="BB25854" t="s">
        <v>88101</v>
      </c>
    </row>
    <row r="25855" spans="54:54" x14ac:dyDescent="0.3">
      <c r="BB25855" t="s">
        <v>88102</v>
      </c>
    </row>
    <row r="25856" spans="54:54" x14ac:dyDescent="0.3">
      <c r="BB25856" t="s">
        <v>88103</v>
      </c>
    </row>
    <row r="25857" spans="54:54" x14ac:dyDescent="0.3">
      <c r="BB25857" t="s">
        <v>88104</v>
      </c>
    </row>
    <row r="25858" spans="54:54" x14ac:dyDescent="0.3">
      <c r="BB25858" t="s">
        <v>88105</v>
      </c>
    </row>
    <row r="25859" spans="54:54" x14ac:dyDescent="0.3">
      <c r="BB25859" t="s">
        <v>88106</v>
      </c>
    </row>
    <row r="25860" spans="54:54" x14ac:dyDescent="0.3">
      <c r="BB25860" t="s">
        <v>88107</v>
      </c>
    </row>
    <row r="25861" spans="54:54" x14ac:dyDescent="0.3">
      <c r="BB25861" t="s">
        <v>88108</v>
      </c>
    </row>
    <row r="25862" spans="54:54" x14ac:dyDescent="0.3">
      <c r="BB25862" t="s">
        <v>88109</v>
      </c>
    </row>
    <row r="25863" spans="54:54" x14ac:dyDescent="0.3">
      <c r="BB25863" t="s">
        <v>88110</v>
      </c>
    </row>
    <row r="25864" spans="54:54" x14ac:dyDescent="0.3">
      <c r="BB25864" t="s">
        <v>88111</v>
      </c>
    </row>
    <row r="25865" spans="54:54" x14ac:dyDescent="0.3">
      <c r="BB25865" t="s">
        <v>88112</v>
      </c>
    </row>
    <row r="25866" spans="54:54" x14ac:dyDescent="0.3">
      <c r="BB25866" t="s">
        <v>88113</v>
      </c>
    </row>
    <row r="25867" spans="54:54" x14ac:dyDescent="0.3">
      <c r="BB25867" t="s">
        <v>88114</v>
      </c>
    </row>
    <row r="25868" spans="54:54" x14ac:dyDescent="0.3">
      <c r="BB25868" t="s">
        <v>88115</v>
      </c>
    </row>
    <row r="25869" spans="54:54" x14ac:dyDescent="0.3">
      <c r="BB25869" t="s">
        <v>88116</v>
      </c>
    </row>
    <row r="25870" spans="54:54" x14ac:dyDescent="0.3">
      <c r="BB25870" t="s">
        <v>88117</v>
      </c>
    </row>
    <row r="25871" spans="54:54" x14ac:dyDescent="0.3">
      <c r="BB25871" t="s">
        <v>88118</v>
      </c>
    </row>
    <row r="25872" spans="54:54" x14ac:dyDescent="0.3">
      <c r="BB25872" t="s">
        <v>88119</v>
      </c>
    </row>
    <row r="25873" spans="54:54" x14ac:dyDescent="0.3">
      <c r="BB25873" t="s">
        <v>88120</v>
      </c>
    </row>
    <row r="25874" spans="54:54" x14ac:dyDescent="0.3">
      <c r="BB25874" t="s">
        <v>88121</v>
      </c>
    </row>
    <row r="25875" spans="54:54" x14ac:dyDescent="0.3">
      <c r="BB25875" t="s">
        <v>88122</v>
      </c>
    </row>
    <row r="25876" spans="54:54" x14ac:dyDescent="0.3">
      <c r="BB25876" t="s">
        <v>88123</v>
      </c>
    </row>
    <row r="25877" spans="54:54" x14ac:dyDescent="0.3">
      <c r="BB25877" t="s">
        <v>88124</v>
      </c>
    </row>
    <row r="25878" spans="54:54" x14ac:dyDescent="0.3">
      <c r="BB25878" t="s">
        <v>88125</v>
      </c>
    </row>
    <row r="25879" spans="54:54" x14ac:dyDescent="0.3">
      <c r="BB25879" t="s">
        <v>88126</v>
      </c>
    </row>
    <row r="25880" spans="54:54" x14ac:dyDescent="0.3">
      <c r="BB25880" t="s">
        <v>88127</v>
      </c>
    </row>
    <row r="25881" spans="54:54" x14ac:dyDescent="0.3">
      <c r="BB25881" t="s">
        <v>88128</v>
      </c>
    </row>
    <row r="25882" spans="54:54" x14ac:dyDescent="0.3">
      <c r="BB25882" t="s">
        <v>88129</v>
      </c>
    </row>
    <row r="25883" spans="54:54" x14ac:dyDescent="0.3">
      <c r="BB25883" t="s">
        <v>88130</v>
      </c>
    </row>
    <row r="25884" spans="54:54" x14ac:dyDescent="0.3">
      <c r="BB25884" t="s">
        <v>88131</v>
      </c>
    </row>
    <row r="25885" spans="54:54" x14ac:dyDescent="0.3">
      <c r="BB25885" t="s">
        <v>88132</v>
      </c>
    </row>
    <row r="25886" spans="54:54" x14ac:dyDescent="0.3">
      <c r="BB25886" t="s">
        <v>88133</v>
      </c>
    </row>
    <row r="25887" spans="54:54" x14ac:dyDescent="0.3">
      <c r="BB25887" t="s">
        <v>88134</v>
      </c>
    </row>
    <row r="25888" spans="54:54" x14ac:dyDescent="0.3">
      <c r="BB25888" t="s">
        <v>88135</v>
      </c>
    </row>
    <row r="25889" spans="54:54" x14ac:dyDescent="0.3">
      <c r="BB25889" t="s">
        <v>88136</v>
      </c>
    </row>
    <row r="25890" spans="54:54" x14ac:dyDescent="0.3">
      <c r="BB25890" t="s">
        <v>88137</v>
      </c>
    </row>
    <row r="25891" spans="54:54" x14ac:dyDescent="0.3">
      <c r="BB25891" t="s">
        <v>88138</v>
      </c>
    </row>
    <row r="25892" spans="54:54" x14ac:dyDescent="0.3">
      <c r="BB25892" t="s">
        <v>88139</v>
      </c>
    </row>
    <row r="25893" spans="54:54" x14ac:dyDescent="0.3">
      <c r="BB25893" t="s">
        <v>88140</v>
      </c>
    </row>
    <row r="25894" spans="54:54" x14ac:dyDescent="0.3">
      <c r="BB25894" t="s">
        <v>88141</v>
      </c>
    </row>
    <row r="25895" spans="54:54" x14ac:dyDescent="0.3">
      <c r="BB25895" t="s">
        <v>88142</v>
      </c>
    </row>
    <row r="25896" spans="54:54" x14ac:dyDescent="0.3">
      <c r="BB25896" t="s">
        <v>88143</v>
      </c>
    </row>
    <row r="25897" spans="54:54" x14ac:dyDescent="0.3">
      <c r="BB25897" t="s">
        <v>88144</v>
      </c>
    </row>
    <row r="25898" spans="54:54" x14ac:dyDescent="0.3">
      <c r="BB25898" t="s">
        <v>88145</v>
      </c>
    </row>
    <row r="25899" spans="54:54" x14ac:dyDescent="0.3">
      <c r="BB25899" t="s">
        <v>88146</v>
      </c>
    </row>
    <row r="25900" spans="54:54" x14ac:dyDescent="0.3">
      <c r="BB25900" t="s">
        <v>88147</v>
      </c>
    </row>
    <row r="25901" spans="54:54" x14ac:dyDescent="0.3">
      <c r="BB25901" t="s">
        <v>88148</v>
      </c>
    </row>
    <row r="25902" spans="54:54" x14ac:dyDescent="0.3">
      <c r="BB25902" t="s">
        <v>88149</v>
      </c>
    </row>
    <row r="25903" spans="54:54" x14ac:dyDescent="0.3">
      <c r="BB25903" t="s">
        <v>88150</v>
      </c>
    </row>
    <row r="25904" spans="54:54" x14ac:dyDescent="0.3">
      <c r="BB25904" t="s">
        <v>88151</v>
      </c>
    </row>
    <row r="25905" spans="54:54" x14ac:dyDescent="0.3">
      <c r="BB25905" t="s">
        <v>88152</v>
      </c>
    </row>
    <row r="25906" spans="54:54" x14ac:dyDescent="0.3">
      <c r="BB25906" t="s">
        <v>88153</v>
      </c>
    </row>
    <row r="25907" spans="54:54" x14ac:dyDescent="0.3">
      <c r="BB25907" t="s">
        <v>88154</v>
      </c>
    </row>
    <row r="25908" spans="54:54" x14ac:dyDescent="0.3">
      <c r="BB25908" t="s">
        <v>88155</v>
      </c>
    </row>
    <row r="25909" spans="54:54" x14ac:dyDescent="0.3">
      <c r="BB25909" t="s">
        <v>88156</v>
      </c>
    </row>
    <row r="25910" spans="54:54" x14ac:dyDescent="0.3">
      <c r="BB25910" t="s">
        <v>88157</v>
      </c>
    </row>
    <row r="25911" spans="54:54" x14ac:dyDescent="0.3">
      <c r="BB25911" t="s">
        <v>88158</v>
      </c>
    </row>
    <row r="25912" spans="54:54" x14ac:dyDescent="0.3">
      <c r="BB25912" t="s">
        <v>88159</v>
      </c>
    </row>
    <row r="25913" spans="54:54" x14ac:dyDescent="0.3">
      <c r="BB25913" t="s">
        <v>88160</v>
      </c>
    </row>
    <row r="25914" spans="54:54" x14ac:dyDescent="0.3">
      <c r="BB25914" t="s">
        <v>88161</v>
      </c>
    </row>
    <row r="25915" spans="54:54" x14ac:dyDescent="0.3">
      <c r="BB25915" t="s">
        <v>88162</v>
      </c>
    </row>
    <row r="25916" spans="54:54" x14ac:dyDescent="0.3">
      <c r="BB25916" t="s">
        <v>88163</v>
      </c>
    </row>
    <row r="25917" spans="54:54" x14ac:dyDescent="0.3">
      <c r="BB25917" t="s">
        <v>88164</v>
      </c>
    </row>
    <row r="25918" spans="54:54" x14ac:dyDescent="0.3">
      <c r="BB25918" t="s">
        <v>88165</v>
      </c>
    </row>
    <row r="25919" spans="54:54" x14ac:dyDescent="0.3">
      <c r="BB25919" t="s">
        <v>88166</v>
      </c>
    </row>
    <row r="25920" spans="54:54" x14ac:dyDescent="0.3">
      <c r="BB25920" t="s">
        <v>88167</v>
      </c>
    </row>
    <row r="25921" spans="54:54" x14ac:dyDescent="0.3">
      <c r="BB25921" t="s">
        <v>88168</v>
      </c>
    </row>
    <row r="25922" spans="54:54" x14ac:dyDescent="0.3">
      <c r="BB25922" t="s">
        <v>88169</v>
      </c>
    </row>
    <row r="25923" spans="54:54" x14ac:dyDescent="0.3">
      <c r="BB25923" t="s">
        <v>88170</v>
      </c>
    </row>
    <row r="25924" spans="54:54" x14ac:dyDescent="0.3">
      <c r="BB25924" t="s">
        <v>88171</v>
      </c>
    </row>
    <row r="25925" spans="54:54" x14ac:dyDescent="0.3">
      <c r="BB25925" t="s">
        <v>88172</v>
      </c>
    </row>
    <row r="25926" spans="54:54" x14ac:dyDescent="0.3">
      <c r="BB25926" t="s">
        <v>88173</v>
      </c>
    </row>
    <row r="25927" spans="54:54" x14ac:dyDescent="0.3">
      <c r="BB25927" t="s">
        <v>88174</v>
      </c>
    </row>
    <row r="25928" spans="54:54" x14ac:dyDescent="0.3">
      <c r="BB25928" t="s">
        <v>88175</v>
      </c>
    </row>
    <row r="25929" spans="54:54" x14ac:dyDescent="0.3">
      <c r="BB25929" t="s">
        <v>88176</v>
      </c>
    </row>
    <row r="25930" spans="54:54" x14ac:dyDescent="0.3">
      <c r="BB25930" t="s">
        <v>88177</v>
      </c>
    </row>
    <row r="25931" spans="54:54" x14ac:dyDescent="0.3">
      <c r="BB25931" t="s">
        <v>88178</v>
      </c>
    </row>
    <row r="25932" spans="54:54" x14ac:dyDescent="0.3">
      <c r="BB25932" t="s">
        <v>88179</v>
      </c>
    </row>
    <row r="25933" spans="54:54" x14ac:dyDescent="0.3">
      <c r="BB25933" t="s">
        <v>88180</v>
      </c>
    </row>
    <row r="25934" spans="54:54" x14ac:dyDescent="0.3">
      <c r="BB25934" t="s">
        <v>88181</v>
      </c>
    </row>
    <row r="25935" spans="54:54" x14ac:dyDescent="0.3">
      <c r="BB25935" t="s">
        <v>88182</v>
      </c>
    </row>
    <row r="25936" spans="54:54" x14ac:dyDescent="0.3">
      <c r="BB25936" t="s">
        <v>88183</v>
      </c>
    </row>
    <row r="25937" spans="54:54" x14ac:dyDescent="0.3">
      <c r="BB25937" t="s">
        <v>88184</v>
      </c>
    </row>
    <row r="25938" spans="54:54" x14ac:dyDescent="0.3">
      <c r="BB25938" t="s">
        <v>88185</v>
      </c>
    </row>
    <row r="25939" spans="54:54" x14ac:dyDescent="0.3">
      <c r="BB25939" t="s">
        <v>88186</v>
      </c>
    </row>
    <row r="25940" spans="54:54" x14ac:dyDescent="0.3">
      <c r="BB25940" t="s">
        <v>88187</v>
      </c>
    </row>
    <row r="25941" spans="54:54" x14ac:dyDescent="0.3">
      <c r="BB25941" t="s">
        <v>88188</v>
      </c>
    </row>
    <row r="25942" spans="54:54" x14ac:dyDescent="0.3">
      <c r="BB25942" t="s">
        <v>88189</v>
      </c>
    </row>
    <row r="25943" spans="54:54" x14ac:dyDescent="0.3">
      <c r="BB25943" t="s">
        <v>88190</v>
      </c>
    </row>
    <row r="25944" spans="54:54" x14ac:dyDescent="0.3">
      <c r="BB25944" t="s">
        <v>88191</v>
      </c>
    </row>
    <row r="25945" spans="54:54" x14ac:dyDescent="0.3">
      <c r="BB25945" t="s">
        <v>88192</v>
      </c>
    </row>
    <row r="25946" spans="54:54" x14ac:dyDescent="0.3">
      <c r="BB25946" t="s">
        <v>88193</v>
      </c>
    </row>
    <row r="25947" spans="54:54" x14ac:dyDescent="0.3">
      <c r="BB25947" t="s">
        <v>88194</v>
      </c>
    </row>
    <row r="25948" spans="54:54" x14ac:dyDescent="0.3">
      <c r="BB25948" t="s">
        <v>88195</v>
      </c>
    </row>
    <row r="25949" spans="54:54" x14ac:dyDescent="0.3">
      <c r="BB25949" t="s">
        <v>88196</v>
      </c>
    </row>
    <row r="25950" spans="54:54" x14ac:dyDescent="0.3">
      <c r="BB25950" t="s">
        <v>88197</v>
      </c>
    </row>
    <row r="25951" spans="54:54" x14ac:dyDescent="0.3">
      <c r="BB25951" t="s">
        <v>88198</v>
      </c>
    </row>
    <row r="25952" spans="54:54" x14ac:dyDescent="0.3">
      <c r="BB25952" t="s">
        <v>88199</v>
      </c>
    </row>
    <row r="25953" spans="54:54" x14ac:dyDescent="0.3">
      <c r="BB25953" t="s">
        <v>88200</v>
      </c>
    </row>
    <row r="25954" spans="54:54" x14ac:dyDescent="0.3">
      <c r="BB25954" t="s">
        <v>88201</v>
      </c>
    </row>
    <row r="25955" spans="54:54" x14ac:dyDescent="0.3">
      <c r="BB25955" t="s">
        <v>88202</v>
      </c>
    </row>
    <row r="25956" spans="54:54" x14ac:dyDescent="0.3">
      <c r="BB25956" t="s">
        <v>88203</v>
      </c>
    </row>
    <row r="25957" spans="54:54" x14ac:dyDescent="0.3">
      <c r="BB25957" t="s">
        <v>88204</v>
      </c>
    </row>
    <row r="25958" spans="54:54" x14ac:dyDescent="0.3">
      <c r="BB25958" t="s">
        <v>88205</v>
      </c>
    </row>
    <row r="25959" spans="54:54" x14ac:dyDescent="0.3">
      <c r="BB25959" t="s">
        <v>88206</v>
      </c>
    </row>
    <row r="25960" spans="54:54" x14ac:dyDescent="0.3">
      <c r="BB25960" t="s">
        <v>88207</v>
      </c>
    </row>
    <row r="25961" spans="54:54" x14ac:dyDescent="0.3">
      <c r="BB25961" t="s">
        <v>88208</v>
      </c>
    </row>
    <row r="25962" spans="54:54" x14ac:dyDescent="0.3">
      <c r="BB25962" t="s">
        <v>88209</v>
      </c>
    </row>
    <row r="25963" spans="54:54" x14ac:dyDescent="0.3">
      <c r="BB25963" t="s">
        <v>88210</v>
      </c>
    </row>
    <row r="25964" spans="54:54" x14ac:dyDescent="0.3">
      <c r="BB25964" t="s">
        <v>88211</v>
      </c>
    </row>
    <row r="25965" spans="54:54" x14ac:dyDescent="0.3">
      <c r="BB25965" t="s">
        <v>88212</v>
      </c>
    </row>
    <row r="25966" spans="54:54" x14ac:dyDescent="0.3">
      <c r="BB25966" t="s">
        <v>88213</v>
      </c>
    </row>
    <row r="25967" spans="54:54" x14ac:dyDescent="0.3">
      <c r="BB25967" t="s">
        <v>88214</v>
      </c>
    </row>
    <row r="25968" spans="54:54" x14ac:dyDescent="0.3">
      <c r="BB25968" t="s">
        <v>88215</v>
      </c>
    </row>
    <row r="25969" spans="54:54" x14ac:dyDescent="0.3">
      <c r="BB25969" t="s">
        <v>88216</v>
      </c>
    </row>
    <row r="25970" spans="54:54" x14ac:dyDescent="0.3">
      <c r="BB25970" t="s">
        <v>88217</v>
      </c>
    </row>
    <row r="25971" spans="54:54" x14ac:dyDescent="0.3">
      <c r="BB25971" t="s">
        <v>88218</v>
      </c>
    </row>
    <row r="25972" spans="54:54" x14ac:dyDescent="0.3">
      <c r="BB25972" t="s">
        <v>88219</v>
      </c>
    </row>
    <row r="25973" spans="54:54" x14ac:dyDescent="0.3">
      <c r="BB25973" t="s">
        <v>88220</v>
      </c>
    </row>
    <row r="25974" spans="54:54" x14ac:dyDescent="0.3">
      <c r="BB25974" t="s">
        <v>88221</v>
      </c>
    </row>
    <row r="25975" spans="54:54" x14ac:dyDescent="0.3">
      <c r="BB25975" t="s">
        <v>88222</v>
      </c>
    </row>
    <row r="25976" spans="54:54" x14ac:dyDescent="0.3">
      <c r="BB25976" t="s">
        <v>88223</v>
      </c>
    </row>
    <row r="25977" spans="54:54" x14ac:dyDescent="0.3">
      <c r="BB25977" t="s">
        <v>88224</v>
      </c>
    </row>
    <row r="25978" spans="54:54" x14ac:dyDescent="0.3">
      <c r="BB25978" t="s">
        <v>88225</v>
      </c>
    </row>
    <row r="25979" spans="54:54" x14ac:dyDescent="0.3">
      <c r="BB25979" t="s">
        <v>88226</v>
      </c>
    </row>
    <row r="25980" spans="54:54" x14ac:dyDescent="0.3">
      <c r="BB25980" t="s">
        <v>88227</v>
      </c>
    </row>
    <row r="25981" spans="54:54" x14ac:dyDescent="0.3">
      <c r="BB25981" t="s">
        <v>88228</v>
      </c>
    </row>
    <row r="25982" spans="54:54" x14ac:dyDescent="0.3">
      <c r="BB25982" t="s">
        <v>88229</v>
      </c>
    </row>
    <row r="25983" spans="54:54" x14ac:dyDescent="0.3">
      <c r="BB25983" t="s">
        <v>88230</v>
      </c>
    </row>
    <row r="25984" spans="54:54" x14ac:dyDescent="0.3">
      <c r="BB25984" t="s">
        <v>88231</v>
      </c>
    </row>
    <row r="25985" spans="54:54" x14ac:dyDescent="0.3">
      <c r="BB25985" t="s">
        <v>88232</v>
      </c>
    </row>
    <row r="25986" spans="54:54" x14ac:dyDescent="0.3">
      <c r="BB25986" t="s">
        <v>88233</v>
      </c>
    </row>
    <row r="25987" spans="54:54" x14ac:dyDescent="0.3">
      <c r="BB25987" t="s">
        <v>88234</v>
      </c>
    </row>
    <row r="25988" spans="54:54" x14ac:dyDescent="0.3">
      <c r="BB25988" t="s">
        <v>88235</v>
      </c>
    </row>
    <row r="25989" spans="54:54" x14ac:dyDescent="0.3">
      <c r="BB25989" t="s">
        <v>88236</v>
      </c>
    </row>
    <row r="25990" spans="54:54" x14ac:dyDescent="0.3">
      <c r="BB25990" t="s">
        <v>88237</v>
      </c>
    </row>
    <row r="25991" spans="54:54" x14ac:dyDescent="0.3">
      <c r="BB25991" t="s">
        <v>88238</v>
      </c>
    </row>
    <row r="25992" spans="54:54" x14ac:dyDescent="0.3">
      <c r="BB25992" t="s">
        <v>88239</v>
      </c>
    </row>
    <row r="25993" spans="54:54" x14ac:dyDescent="0.3">
      <c r="BB25993" t="s">
        <v>88240</v>
      </c>
    </row>
    <row r="25994" spans="54:54" x14ac:dyDescent="0.3">
      <c r="BB25994" t="s">
        <v>88241</v>
      </c>
    </row>
    <row r="25995" spans="54:54" x14ac:dyDescent="0.3">
      <c r="BB25995" t="s">
        <v>88242</v>
      </c>
    </row>
    <row r="25996" spans="54:54" x14ac:dyDescent="0.3">
      <c r="BB25996" t="s">
        <v>88243</v>
      </c>
    </row>
    <row r="25997" spans="54:54" x14ac:dyDescent="0.3">
      <c r="BB25997" t="s">
        <v>88244</v>
      </c>
    </row>
    <row r="25998" spans="54:54" x14ac:dyDescent="0.3">
      <c r="BB25998" t="s">
        <v>88245</v>
      </c>
    </row>
    <row r="25999" spans="54:54" x14ac:dyDescent="0.3">
      <c r="BB25999" t="s">
        <v>88246</v>
      </c>
    </row>
    <row r="26000" spans="54:54" x14ac:dyDescent="0.3">
      <c r="BB26000" t="s">
        <v>88247</v>
      </c>
    </row>
    <row r="26001" spans="54:54" x14ac:dyDescent="0.3">
      <c r="BB26001" t="s">
        <v>88248</v>
      </c>
    </row>
    <row r="26002" spans="54:54" x14ac:dyDescent="0.3">
      <c r="BB26002" t="s">
        <v>88249</v>
      </c>
    </row>
    <row r="26003" spans="54:54" x14ac:dyDescent="0.3">
      <c r="BB26003" t="s">
        <v>88250</v>
      </c>
    </row>
    <row r="26004" spans="54:54" x14ac:dyDescent="0.3">
      <c r="BB26004" t="s">
        <v>88251</v>
      </c>
    </row>
    <row r="26005" spans="54:54" x14ac:dyDescent="0.3">
      <c r="BB26005" t="s">
        <v>88252</v>
      </c>
    </row>
    <row r="26006" spans="54:54" x14ac:dyDescent="0.3">
      <c r="BB26006" t="s">
        <v>88253</v>
      </c>
    </row>
    <row r="26007" spans="54:54" x14ac:dyDescent="0.3">
      <c r="BB26007" t="s">
        <v>88254</v>
      </c>
    </row>
    <row r="26008" spans="54:54" x14ac:dyDescent="0.3">
      <c r="BB26008" t="s">
        <v>88255</v>
      </c>
    </row>
    <row r="26009" spans="54:54" x14ac:dyDescent="0.3">
      <c r="BB26009" t="s">
        <v>88256</v>
      </c>
    </row>
    <row r="26010" spans="54:54" x14ac:dyDescent="0.3">
      <c r="BB26010" t="s">
        <v>88257</v>
      </c>
    </row>
    <row r="26011" spans="54:54" x14ac:dyDescent="0.3">
      <c r="BB26011" t="s">
        <v>88258</v>
      </c>
    </row>
    <row r="26012" spans="54:54" x14ac:dyDescent="0.3">
      <c r="BB26012" t="s">
        <v>88259</v>
      </c>
    </row>
    <row r="26013" spans="54:54" x14ac:dyDescent="0.3">
      <c r="BB26013" t="s">
        <v>88260</v>
      </c>
    </row>
    <row r="26014" spans="54:54" x14ac:dyDescent="0.3">
      <c r="BB26014" t="s">
        <v>88261</v>
      </c>
    </row>
    <row r="26015" spans="54:54" x14ac:dyDescent="0.3">
      <c r="BB26015" t="s">
        <v>88262</v>
      </c>
    </row>
    <row r="26016" spans="54:54" x14ac:dyDescent="0.3">
      <c r="BB26016" t="s">
        <v>88263</v>
      </c>
    </row>
    <row r="26017" spans="54:54" x14ac:dyDescent="0.3">
      <c r="BB26017" t="s">
        <v>88264</v>
      </c>
    </row>
    <row r="26018" spans="54:54" x14ac:dyDescent="0.3">
      <c r="BB26018" t="s">
        <v>88265</v>
      </c>
    </row>
    <row r="26019" spans="54:54" x14ac:dyDescent="0.3">
      <c r="BB26019" t="s">
        <v>88266</v>
      </c>
    </row>
    <row r="26020" spans="54:54" x14ac:dyDescent="0.3">
      <c r="BB26020" t="s">
        <v>88267</v>
      </c>
    </row>
    <row r="26021" spans="54:54" x14ac:dyDescent="0.3">
      <c r="BB26021" t="s">
        <v>88268</v>
      </c>
    </row>
    <row r="26022" spans="54:54" x14ac:dyDescent="0.3">
      <c r="BB26022" t="s">
        <v>88269</v>
      </c>
    </row>
    <row r="26023" spans="54:54" x14ac:dyDescent="0.3">
      <c r="BB26023" t="s">
        <v>88270</v>
      </c>
    </row>
    <row r="26024" spans="54:54" x14ac:dyDescent="0.3">
      <c r="BB26024" t="s">
        <v>88271</v>
      </c>
    </row>
    <row r="26025" spans="54:54" x14ac:dyDescent="0.3">
      <c r="BB26025" t="s">
        <v>88272</v>
      </c>
    </row>
    <row r="26026" spans="54:54" x14ac:dyDescent="0.3">
      <c r="BB26026" t="s">
        <v>88273</v>
      </c>
    </row>
    <row r="26027" spans="54:54" x14ac:dyDescent="0.3">
      <c r="BB26027" t="s">
        <v>88274</v>
      </c>
    </row>
    <row r="26028" spans="54:54" x14ac:dyDescent="0.3">
      <c r="BB26028" t="s">
        <v>88275</v>
      </c>
    </row>
    <row r="26029" spans="54:54" x14ac:dyDescent="0.3">
      <c r="BB26029" t="s">
        <v>88276</v>
      </c>
    </row>
    <row r="26030" spans="54:54" x14ac:dyDescent="0.3">
      <c r="BB26030" t="s">
        <v>88277</v>
      </c>
    </row>
    <row r="26031" spans="54:54" x14ac:dyDescent="0.3">
      <c r="BB26031" t="s">
        <v>88278</v>
      </c>
    </row>
    <row r="26032" spans="54:54" x14ac:dyDescent="0.3">
      <c r="BB26032" t="s">
        <v>88279</v>
      </c>
    </row>
    <row r="26033" spans="54:54" x14ac:dyDescent="0.3">
      <c r="BB26033" t="s">
        <v>88280</v>
      </c>
    </row>
    <row r="26034" spans="54:54" x14ac:dyDescent="0.3">
      <c r="BB26034" t="s">
        <v>88281</v>
      </c>
    </row>
    <row r="26035" spans="54:54" x14ac:dyDescent="0.3">
      <c r="BB26035" t="s">
        <v>88282</v>
      </c>
    </row>
    <row r="26036" spans="54:54" x14ac:dyDescent="0.3">
      <c r="BB26036" t="s">
        <v>88283</v>
      </c>
    </row>
    <row r="26037" spans="54:54" x14ac:dyDescent="0.3">
      <c r="BB26037" t="s">
        <v>88284</v>
      </c>
    </row>
    <row r="26038" spans="54:54" x14ac:dyDescent="0.3">
      <c r="BB26038" t="s">
        <v>88285</v>
      </c>
    </row>
    <row r="26039" spans="54:54" x14ac:dyDescent="0.3">
      <c r="BB26039" t="s">
        <v>88286</v>
      </c>
    </row>
    <row r="26040" spans="54:54" x14ac:dyDescent="0.3">
      <c r="BB26040" t="s">
        <v>88287</v>
      </c>
    </row>
    <row r="26041" spans="54:54" x14ac:dyDescent="0.3">
      <c r="BB26041" t="s">
        <v>88288</v>
      </c>
    </row>
    <row r="26042" spans="54:54" x14ac:dyDescent="0.3">
      <c r="BB26042" t="s">
        <v>88289</v>
      </c>
    </row>
    <row r="26043" spans="54:54" x14ac:dyDescent="0.3">
      <c r="BB26043" t="s">
        <v>88290</v>
      </c>
    </row>
    <row r="26044" spans="54:54" x14ac:dyDescent="0.3">
      <c r="BB26044" t="s">
        <v>88291</v>
      </c>
    </row>
    <row r="26045" spans="54:54" x14ac:dyDescent="0.3">
      <c r="BB26045" t="s">
        <v>88292</v>
      </c>
    </row>
    <row r="26046" spans="54:54" x14ac:dyDescent="0.3">
      <c r="BB26046" t="s">
        <v>88293</v>
      </c>
    </row>
    <row r="26047" spans="54:54" x14ac:dyDescent="0.3">
      <c r="BB26047" t="s">
        <v>88294</v>
      </c>
    </row>
    <row r="26048" spans="54:54" x14ac:dyDescent="0.3">
      <c r="BB26048" t="s">
        <v>88295</v>
      </c>
    </row>
    <row r="26049" spans="54:54" x14ac:dyDescent="0.3">
      <c r="BB26049" t="s">
        <v>88296</v>
      </c>
    </row>
    <row r="26050" spans="54:54" x14ac:dyDescent="0.3">
      <c r="BB26050" t="s">
        <v>88297</v>
      </c>
    </row>
    <row r="26051" spans="54:54" x14ac:dyDescent="0.3">
      <c r="BB26051" t="s">
        <v>88298</v>
      </c>
    </row>
    <row r="26052" spans="54:54" x14ac:dyDescent="0.3">
      <c r="BB26052" t="s">
        <v>88299</v>
      </c>
    </row>
    <row r="26053" spans="54:54" x14ac:dyDescent="0.3">
      <c r="BB26053" t="s">
        <v>88300</v>
      </c>
    </row>
    <row r="26054" spans="54:54" x14ac:dyDescent="0.3">
      <c r="BB26054" t="s">
        <v>88301</v>
      </c>
    </row>
    <row r="26055" spans="54:54" x14ac:dyDescent="0.3">
      <c r="BB26055" t="s">
        <v>88302</v>
      </c>
    </row>
    <row r="26056" spans="54:54" x14ac:dyDescent="0.3">
      <c r="BB26056" t="s">
        <v>88303</v>
      </c>
    </row>
    <row r="26057" spans="54:54" x14ac:dyDescent="0.3">
      <c r="BB26057" t="s">
        <v>88304</v>
      </c>
    </row>
    <row r="26058" spans="54:54" x14ac:dyDescent="0.3">
      <c r="BB26058" t="s">
        <v>88305</v>
      </c>
    </row>
    <row r="26059" spans="54:54" x14ac:dyDescent="0.3">
      <c r="BB26059" t="s">
        <v>88306</v>
      </c>
    </row>
    <row r="26060" spans="54:54" x14ac:dyDescent="0.3">
      <c r="BB26060" t="s">
        <v>88307</v>
      </c>
    </row>
    <row r="26061" spans="54:54" x14ac:dyDescent="0.3">
      <c r="BB26061" t="s">
        <v>88308</v>
      </c>
    </row>
    <row r="26062" spans="54:54" x14ac:dyDescent="0.3">
      <c r="BB26062" t="s">
        <v>88309</v>
      </c>
    </row>
    <row r="26063" spans="54:54" x14ac:dyDescent="0.3">
      <c r="BB26063" t="s">
        <v>88310</v>
      </c>
    </row>
    <row r="26064" spans="54:54" x14ac:dyDescent="0.3">
      <c r="BB26064" t="s">
        <v>88311</v>
      </c>
    </row>
    <row r="26065" spans="54:54" x14ac:dyDescent="0.3">
      <c r="BB26065" t="s">
        <v>88312</v>
      </c>
    </row>
    <row r="26066" spans="54:54" x14ac:dyDescent="0.3">
      <c r="BB26066" t="s">
        <v>88313</v>
      </c>
    </row>
    <row r="26067" spans="54:54" x14ac:dyDescent="0.3">
      <c r="BB26067" t="s">
        <v>88314</v>
      </c>
    </row>
    <row r="26068" spans="54:54" x14ac:dyDescent="0.3">
      <c r="BB26068" t="s">
        <v>88315</v>
      </c>
    </row>
    <row r="26069" spans="54:54" x14ac:dyDescent="0.3">
      <c r="BB26069" t="s">
        <v>88316</v>
      </c>
    </row>
    <row r="26070" spans="54:54" x14ac:dyDescent="0.3">
      <c r="BB26070" t="s">
        <v>88317</v>
      </c>
    </row>
    <row r="26071" spans="54:54" x14ac:dyDescent="0.3">
      <c r="BB26071" t="s">
        <v>88318</v>
      </c>
    </row>
    <row r="26072" spans="54:54" x14ac:dyDescent="0.3">
      <c r="BB26072" t="s">
        <v>88319</v>
      </c>
    </row>
    <row r="26073" spans="54:54" x14ac:dyDescent="0.3">
      <c r="BB26073" t="s">
        <v>88320</v>
      </c>
    </row>
    <row r="26074" spans="54:54" x14ac:dyDescent="0.3">
      <c r="BB26074" t="s">
        <v>88321</v>
      </c>
    </row>
    <row r="26075" spans="54:54" x14ac:dyDescent="0.3">
      <c r="BB26075" t="s">
        <v>88322</v>
      </c>
    </row>
    <row r="26076" spans="54:54" x14ac:dyDescent="0.3">
      <c r="BB26076" t="s">
        <v>88323</v>
      </c>
    </row>
    <row r="26077" spans="54:54" x14ac:dyDescent="0.3">
      <c r="BB26077" t="s">
        <v>88324</v>
      </c>
    </row>
    <row r="26078" spans="54:54" x14ac:dyDescent="0.3">
      <c r="BB26078" t="s">
        <v>88325</v>
      </c>
    </row>
    <row r="26079" spans="54:54" x14ac:dyDescent="0.3">
      <c r="BB26079" t="s">
        <v>88326</v>
      </c>
    </row>
    <row r="26080" spans="54:54" x14ac:dyDescent="0.3">
      <c r="BB26080" t="s">
        <v>88327</v>
      </c>
    </row>
    <row r="26081" spans="54:54" x14ac:dyDescent="0.3">
      <c r="BB26081" t="s">
        <v>88328</v>
      </c>
    </row>
    <row r="26082" spans="54:54" x14ac:dyDescent="0.3">
      <c r="BB26082" t="s">
        <v>88329</v>
      </c>
    </row>
    <row r="26083" spans="54:54" x14ac:dyDescent="0.3">
      <c r="BB26083" t="s">
        <v>88330</v>
      </c>
    </row>
    <row r="26084" spans="54:54" x14ac:dyDescent="0.3">
      <c r="BB26084" t="s">
        <v>88331</v>
      </c>
    </row>
    <row r="26085" spans="54:54" x14ac:dyDescent="0.3">
      <c r="BB26085" t="s">
        <v>88332</v>
      </c>
    </row>
    <row r="26086" spans="54:54" x14ac:dyDescent="0.3">
      <c r="BB26086" t="s">
        <v>88333</v>
      </c>
    </row>
    <row r="26087" spans="54:54" x14ac:dyDescent="0.3">
      <c r="BB26087" t="s">
        <v>88334</v>
      </c>
    </row>
    <row r="26088" spans="54:54" x14ac:dyDescent="0.3">
      <c r="BB26088" t="s">
        <v>88335</v>
      </c>
    </row>
    <row r="26089" spans="54:54" x14ac:dyDescent="0.3">
      <c r="BB26089" t="s">
        <v>88336</v>
      </c>
    </row>
    <row r="26090" spans="54:54" x14ac:dyDescent="0.3">
      <c r="BB26090" t="s">
        <v>88337</v>
      </c>
    </row>
    <row r="26091" spans="54:54" x14ac:dyDescent="0.3">
      <c r="BB26091" t="s">
        <v>88338</v>
      </c>
    </row>
    <row r="26092" spans="54:54" x14ac:dyDescent="0.3">
      <c r="BB26092" t="s">
        <v>88339</v>
      </c>
    </row>
    <row r="26093" spans="54:54" x14ac:dyDescent="0.3">
      <c r="BB26093" t="s">
        <v>88340</v>
      </c>
    </row>
    <row r="26094" spans="54:54" x14ac:dyDescent="0.3">
      <c r="BB26094" t="s">
        <v>88341</v>
      </c>
    </row>
    <row r="26095" spans="54:54" x14ac:dyDescent="0.3">
      <c r="BB26095" t="s">
        <v>88342</v>
      </c>
    </row>
    <row r="26096" spans="54:54" x14ac:dyDescent="0.3">
      <c r="BB26096" t="s">
        <v>88343</v>
      </c>
    </row>
    <row r="26097" spans="54:54" x14ac:dyDescent="0.3">
      <c r="BB26097" t="s">
        <v>88344</v>
      </c>
    </row>
    <row r="26098" spans="54:54" x14ac:dyDescent="0.3">
      <c r="BB26098" t="s">
        <v>88345</v>
      </c>
    </row>
    <row r="26099" spans="54:54" x14ac:dyDescent="0.3">
      <c r="BB26099" t="s">
        <v>88346</v>
      </c>
    </row>
    <row r="26100" spans="54:54" x14ac:dyDescent="0.3">
      <c r="BB26100" t="s">
        <v>88347</v>
      </c>
    </row>
    <row r="26101" spans="54:54" x14ac:dyDescent="0.3">
      <c r="BB26101" t="s">
        <v>88348</v>
      </c>
    </row>
    <row r="26102" spans="54:54" x14ac:dyDescent="0.3">
      <c r="BB26102" t="s">
        <v>88349</v>
      </c>
    </row>
    <row r="26103" spans="54:54" x14ac:dyDescent="0.3">
      <c r="BB26103" t="s">
        <v>88350</v>
      </c>
    </row>
    <row r="26104" spans="54:54" x14ac:dyDescent="0.3">
      <c r="BB26104" t="s">
        <v>88351</v>
      </c>
    </row>
    <row r="26105" spans="54:54" x14ac:dyDescent="0.3">
      <c r="BB26105" t="s">
        <v>88352</v>
      </c>
    </row>
    <row r="26106" spans="54:54" x14ac:dyDescent="0.3">
      <c r="BB26106" t="s">
        <v>88353</v>
      </c>
    </row>
    <row r="26107" spans="54:54" x14ac:dyDescent="0.3">
      <c r="BB26107" t="s">
        <v>88354</v>
      </c>
    </row>
    <row r="26108" spans="54:54" x14ac:dyDescent="0.3">
      <c r="BB26108" t="s">
        <v>88355</v>
      </c>
    </row>
    <row r="26109" spans="54:54" x14ac:dyDescent="0.3">
      <c r="BB26109" t="s">
        <v>88356</v>
      </c>
    </row>
    <row r="26110" spans="54:54" x14ac:dyDescent="0.3">
      <c r="BB26110" t="s">
        <v>88357</v>
      </c>
    </row>
    <row r="26111" spans="54:54" x14ac:dyDescent="0.3">
      <c r="BB26111" t="s">
        <v>88358</v>
      </c>
    </row>
    <row r="26112" spans="54:54" x14ac:dyDescent="0.3">
      <c r="BB26112" t="s">
        <v>88359</v>
      </c>
    </row>
    <row r="26113" spans="54:54" x14ac:dyDescent="0.3">
      <c r="BB26113" t="s">
        <v>88360</v>
      </c>
    </row>
    <row r="26114" spans="54:54" x14ac:dyDescent="0.3">
      <c r="BB26114" t="s">
        <v>88361</v>
      </c>
    </row>
    <row r="26115" spans="54:54" x14ac:dyDescent="0.3">
      <c r="BB26115" t="s">
        <v>88362</v>
      </c>
    </row>
    <row r="26116" spans="54:54" x14ac:dyDescent="0.3">
      <c r="BB26116" t="s">
        <v>88363</v>
      </c>
    </row>
    <row r="26117" spans="54:54" x14ac:dyDescent="0.3">
      <c r="BB26117" t="s">
        <v>88364</v>
      </c>
    </row>
    <row r="26118" spans="54:54" x14ac:dyDescent="0.3">
      <c r="BB26118" t="s">
        <v>88365</v>
      </c>
    </row>
    <row r="26119" spans="54:54" x14ac:dyDescent="0.3">
      <c r="BB26119" t="s">
        <v>88366</v>
      </c>
    </row>
    <row r="26120" spans="54:54" x14ac:dyDescent="0.3">
      <c r="BB26120" t="s">
        <v>88367</v>
      </c>
    </row>
    <row r="26121" spans="54:54" x14ac:dyDescent="0.3">
      <c r="BB26121" t="s">
        <v>88368</v>
      </c>
    </row>
    <row r="26122" spans="54:54" x14ac:dyDescent="0.3">
      <c r="BB26122" t="s">
        <v>88369</v>
      </c>
    </row>
    <row r="26123" spans="54:54" x14ac:dyDescent="0.3">
      <c r="BB26123" t="s">
        <v>88370</v>
      </c>
    </row>
    <row r="26124" spans="54:54" x14ac:dyDescent="0.3">
      <c r="BB26124" t="s">
        <v>88371</v>
      </c>
    </row>
    <row r="26125" spans="54:54" x14ac:dyDescent="0.3">
      <c r="BB26125" t="s">
        <v>88372</v>
      </c>
    </row>
    <row r="26126" spans="54:54" x14ac:dyDescent="0.3">
      <c r="BB26126" t="s">
        <v>88373</v>
      </c>
    </row>
    <row r="26127" spans="54:54" x14ac:dyDescent="0.3">
      <c r="BB26127" t="s">
        <v>88374</v>
      </c>
    </row>
    <row r="26128" spans="54:54" x14ac:dyDescent="0.3">
      <c r="BB26128" t="s">
        <v>88375</v>
      </c>
    </row>
    <row r="26129" spans="54:54" x14ac:dyDescent="0.3">
      <c r="BB26129" t="s">
        <v>88376</v>
      </c>
    </row>
    <row r="26130" spans="54:54" x14ac:dyDescent="0.3">
      <c r="BB26130" t="s">
        <v>88377</v>
      </c>
    </row>
    <row r="26131" spans="54:54" x14ac:dyDescent="0.3">
      <c r="BB26131" t="s">
        <v>88378</v>
      </c>
    </row>
    <row r="26132" spans="54:54" x14ac:dyDescent="0.3">
      <c r="BB26132" t="s">
        <v>88379</v>
      </c>
    </row>
    <row r="26133" spans="54:54" x14ac:dyDescent="0.3">
      <c r="BB26133" t="s">
        <v>88380</v>
      </c>
    </row>
    <row r="26134" spans="54:54" x14ac:dyDescent="0.3">
      <c r="BB26134" t="s">
        <v>88381</v>
      </c>
    </row>
    <row r="26135" spans="54:54" x14ac:dyDescent="0.3">
      <c r="BB26135" t="s">
        <v>88382</v>
      </c>
    </row>
    <row r="26136" spans="54:54" x14ac:dyDescent="0.3">
      <c r="BB26136" t="s">
        <v>88383</v>
      </c>
    </row>
    <row r="26137" spans="54:54" x14ac:dyDescent="0.3">
      <c r="BB26137" t="s">
        <v>88384</v>
      </c>
    </row>
    <row r="26138" spans="54:54" x14ac:dyDescent="0.3">
      <c r="BB26138" t="s">
        <v>88385</v>
      </c>
    </row>
    <row r="26139" spans="54:54" x14ac:dyDescent="0.3">
      <c r="BB26139" t="s">
        <v>88386</v>
      </c>
    </row>
    <row r="26140" spans="54:54" x14ac:dyDescent="0.3">
      <c r="BB26140" t="s">
        <v>88387</v>
      </c>
    </row>
    <row r="26141" spans="54:54" x14ac:dyDescent="0.3">
      <c r="BB26141" t="s">
        <v>88388</v>
      </c>
    </row>
    <row r="26142" spans="54:54" x14ac:dyDescent="0.3">
      <c r="BB26142" t="s">
        <v>88389</v>
      </c>
    </row>
    <row r="26143" spans="54:54" x14ac:dyDescent="0.3">
      <c r="BB26143" t="s">
        <v>88390</v>
      </c>
    </row>
    <row r="26144" spans="54:54" x14ac:dyDescent="0.3">
      <c r="BB26144" t="s">
        <v>88391</v>
      </c>
    </row>
    <row r="26145" spans="54:54" x14ac:dyDescent="0.3">
      <c r="BB26145" t="s">
        <v>88392</v>
      </c>
    </row>
    <row r="26146" spans="54:54" x14ac:dyDescent="0.3">
      <c r="BB26146" t="s">
        <v>88393</v>
      </c>
    </row>
    <row r="26147" spans="54:54" x14ac:dyDescent="0.3">
      <c r="BB26147" t="s">
        <v>88394</v>
      </c>
    </row>
    <row r="26148" spans="54:54" x14ac:dyDescent="0.3">
      <c r="BB26148" t="s">
        <v>88395</v>
      </c>
    </row>
    <row r="26149" spans="54:54" x14ac:dyDescent="0.3">
      <c r="BB26149" t="s">
        <v>88396</v>
      </c>
    </row>
    <row r="26150" spans="54:54" x14ac:dyDescent="0.3">
      <c r="BB26150" t="s">
        <v>88397</v>
      </c>
    </row>
    <row r="26151" spans="54:54" x14ac:dyDescent="0.3">
      <c r="BB26151" t="s">
        <v>88398</v>
      </c>
    </row>
    <row r="26152" spans="54:54" x14ac:dyDescent="0.3">
      <c r="BB26152" t="s">
        <v>88399</v>
      </c>
    </row>
    <row r="26153" spans="54:54" x14ac:dyDescent="0.3">
      <c r="BB26153" t="s">
        <v>88400</v>
      </c>
    </row>
    <row r="26154" spans="54:54" x14ac:dyDescent="0.3">
      <c r="BB26154" t="s">
        <v>88401</v>
      </c>
    </row>
    <row r="26155" spans="54:54" x14ac:dyDescent="0.3">
      <c r="BB26155" t="s">
        <v>88402</v>
      </c>
    </row>
    <row r="26156" spans="54:54" x14ac:dyDescent="0.3">
      <c r="BB26156" t="s">
        <v>88403</v>
      </c>
    </row>
    <row r="26157" spans="54:54" x14ac:dyDescent="0.3">
      <c r="BB26157" t="s">
        <v>88404</v>
      </c>
    </row>
    <row r="26158" spans="54:54" x14ac:dyDescent="0.3">
      <c r="BB26158" t="s">
        <v>88405</v>
      </c>
    </row>
    <row r="26159" spans="54:54" x14ac:dyDescent="0.3">
      <c r="BB26159" t="s">
        <v>88406</v>
      </c>
    </row>
    <row r="26160" spans="54:54" x14ac:dyDescent="0.3">
      <c r="BB26160" t="s">
        <v>88407</v>
      </c>
    </row>
    <row r="26161" spans="54:54" x14ac:dyDescent="0.3">
      <c r="BB26161" t="s">
        <v>88408</v>
      </c>
    </row>
    <row r="26162" spans="54:54" x14ac:dyDescent="0.3">
      <c r="BB26162" t="s">
        <v>88409</v>
      </c>
    </row>
    <row r="26163" spans="54:54" x14ac:dyDescent="0.3">
      <c r="BB26163" t="s">
        <v>88410</v>
      </c>
    </row>
    <row r="26164" spans="54:54" x14ac:dyDescent="0.3">
      <c r="BB26164" t="s">
        <v>88411</v>
      </c>
    </row>
    <row r="26165" spans="54:54" x14ac:dyDescent="0.3">
      <c r="BB26165" t="s">
        <v>88412</v>
      </c>
    </row>
    <row r="26166" spans="54:54" x14ac:dyDescent="0.3">
      <c r="BB26166" t="s">
        <v>88413</v>
      </c>
    </row>
    <row r="26167" spans="54:54" x14ac:dyDescent="0.3">
      <c r="BB26167" t="s">
        <v>88414</v>
      </c>
    </row>
    <row r="26168" spans="54:54" x14ac:dyDescent="0.3">
      <c r="BB26168" t="s">
        <v>88415</v>
      </c>
    </row>
    <row r="26169" spans="54:54" x14ac:dyDescent="0.3">
      <c r="BB26169" t="s">
        <v>88416</v>
      </c>
    </row>
    <row r="26170" spans="54:54" x14ac:dyDescent="0.3">
      <c r="BB26170" t="s">
        <v>88417</v>
      </c>
    </row>
    <row r="26171" spans="54:54" x14ac:dyDescent="0.3">
      <c r="BB26171" t="s">
        <v>88418</v>
      </c>
    </row>
    <row r="26172" spans="54:54" x14ac:dyDescent="0.3">
      <c r="BB26172" t="s">
        <v>88419</v>
      </c>
    </row>
    <row r="26173" spans="54:54" x14ac:dyDescent="0.3">
      <c r="BB26173" t="s">
        <v>88420</v>
      </c>
    </row>
    <row r="26174" spans="54:54" x14ac:dyDescent="0.3">
      <c r="BB26174" t="s">
        <v>88421</v>
      </c>
    </row>
    <row r="26175" spans="54:54" x14ac:dyDescent="0.3">
      <c r="BB26175" t="s">
        <v>88422</v>
      </c>
    </row>
    <row r="26176" spans="54:54" x14ac:dyDescent="0.3">
      <c r="BB26176" t="s">
        <v>88423</v>
      </c>
    </row>
    <row r="26177" spans="54:54" x14ac:dyDescent="0.3">
      <c r="BB26177" t="s">
        <v>88424</v>
      </c>
    </row>
    <row r="26178" spans="54:54" x14ac:dyDescent="0.3">
      <c r="BB26178" t="s">
        <v>88425</v>
      </c>
    </row>
    <row r="26179" spans="54:54" x14ac:dyDescent="0.3">
      <c r="BB26179" t="s">
        <v>88426</v>
      </c>
    </row>
    <row r="26180" spans="54:54" x14ac:dyDescent="0.3">
      <c r="BB26180" t="s">
        <v>88427</v>
      </c>
    </row>
    <row r="26181" spans="54:54" x14ac:dyDescent="0.3">
      <c r="BB26181" t="s">
        <v>88428</v>
      </c>
    </row>
    <row r="26182" spans="54:54" x14ac:dyDescent="0.3">
      <c r="BB26182" t="s">
        <v>88429</v>
      </c>
    </row>
    <row r="26183" spans="54:54" x14ac:dyDescent="0.3">
      <c r="BB26183" t="s">
        <v>88430</v>
      </c>
    </row>
    <row r="26184" spans="54:54" x14ac:dyDescent="0.3">
      <c r="BB26184" t="s">
        <v>88431</v>
      </c>
    </row>
    <row r="26185" spans="54:54" x14ac:dyDescent="0.3">
      <c r="BB26185" t="s">
        <v>88432</v>
      </c>
    </row>
    <row r="26186" spans="54:54" x14ac:dyDescent="0.3">
      <c r="BB26186" t="s">
        <v>88433</v>
      </c>
    </row>
    <row r="26187" spans="54:54" x14ac:dyDescent="0.3">
      <c r="BB26187" t="s">
        <v>88434</v>
      </c>
    </row>
    <row r="26188" spans="54:54" x14ac:dyDescent="0.3">
      <c r="BB26188" t="s">
        <v>88435</v>
      </c>
    </row>
    <row r="26189" spans="54:54" x14ac:dyDescent="0.3">
      <c r="BB26189" t="s">
        <v>88436</v>
      </c>
    </row>
    <row r="26190" spans="54:54" x14ac:dyDescent="0.3">
      <c r="BB26190" t="s">
        <v>88437</v>
      </c>
    </row>
    <row r="26191" spans="54:54" x14ac:dyDescent="0.3">
      <c r="BB26191" t="s">
        <v>88438</v>
      </c>
    </row>
    <row r="26192" spans="54:54" x14ac:dyDescent="0.3">
      <c r="BB26192" t="s">
        <v>88439</v>
      </c>
    </row>
    <row r="26193" spans="54:54" x14ac:dyDescent="0.3">
      <c r="BB26193" t="s">
        <v>88440</v>
      </c>
    </row>
    <row r="26194" spans="54:54" x14ac:dyDescent="0.3">
      <c r="BB26194" t="s">
        <v>88441</v>
      </c>
    </row>
    <row r="26195" spans="54:54" x14ac:dyDescent="0.3">
      <c r="BB26195" t="s">
        <v>88442</v>
      </c>
    </row>
    <row r="26196" spans="54:54" x14ac:dyDescent="0.3">
      <c r="BB26196" t="s">
        <v>88443</v>
      </c>
    </row>
    <row r="26197" spans="54:54" x14ac:dyDescent="0.3">
      <c r="BB26197" t="s">
        <v>88444</v>
      </c>
    </row>
    <row r="26198" spans="54:54" x14ac:dyDescent="0.3">
      <c r="BB26198" t="s">
        <v>88445</v>
      </c>
    </row>
    <row r="26199" spans="54:54" x14ac:dyDescent="0.3">
      <c r="BB26199" t="s">
        <v>88446</v>
      </c>
    </row>
    <row r="26200" spans="54:54" x14ac:dyDescent="0.3">
      <c r="BB26200" t="s">
        <v>88447</v>
      </c>
    </row>
    <row r="26201" spans="54:54" x14ac:dyDescent="0.3">
      <c r="BB26201" t="s">
        <v>88448</v>
      </c>
    </row>
    <row r="26202" spans="54:54" x14ac:dyDescent="0.3">
      <c r="BB26202" t="s">
        <v>88449</v>
      </c>
    </row>
    <row r="26203" spans="54:54" x14ac:dyDescent="0.3">
      <c r="BB26203" t="s">
        <v>88450</v>
      </c>
    </row>
    <row r="26204" spans="54:54" x14ac:dyDescent="0.3">
      <c r="BB26204" t="s">
        <v>88451</v>
      </c>
    </row>
    <row r="26205" spans="54:54" x14ac:dyDescent="0.3">
      <c r="BB26205" t="s">
        <v>88452</v>
      </c>
    </row>
    <row r="26206" spans="54:54" x14ac:dyDescent="0.3">
      <c r="BB26206" t="s">
        <v>88453</v>
      </c>
    </row>
    <row r="26207" spans="54:54" x14ac:dyDescent="0.3">
      <c r="BB26207" t="s">
        <v>88454</v>
      </c>
    </row>
    <row r="26208" spans="54:54" x14ac:dyDescent="0.3">
      <c r="BB26208" t="s">
        <v>88455</v>
      </c>
    </row>
    <row r="26209" spans="54:54" x14ac:dyDescent="0.3">
      <c r="BB26209" t="s">
        <v>88456</v>
      </c>
    </row>
    <row r="26210" spans="54:54" x14ac:dyDescent="0.3">
      <c r="BB26210" t="s">
        <v>88457</v>
      </c>
    </row>
    <row r="26211" spans="54:54" x14ac:dyDescent="0.3">
      <c r="BB26211" t="s">
        <v>88458</v>
      </c>
    </row>
    <row r="26212" spans="54:54" x14ac:dyDescent="0.3">
      <c r="BB26212" t="s">
        <v>88459</v>
      </c>
    </row>
    <row r="26213" spans="54:54" x14ac:dyDescent="0.3">
      <c r="BB26213" t="s">
        <v>88460</v>
      </c>
    </row>
    <row r="26214" spans="54:54" x14ac:dyDescent="0.3">
      <c r="BB26214" t="s">
        <v>88461</v>
      </c>
    </row>
    <row r="26215" spans="54:54" x14ac:dyDescent="0.3">
      <c r="BB26215" t="s">
        <v>88462</v>
      </c>
    </row>
    <row r="26216" spans="54:54" x14ac:dyDescent="0.3">
      <c r="BB26216" t="s">
        <v>88463</v>
      </c>
    </row>
    <row r="26217" spans="54:54" x14ac:dyDescent="0.3">
      <c r="BB26217" t="s">
        <v>88464</v>
      </c>
    </row>
    <row r="26218" spans="54:54" x14ac:dyDescent="0.3">
      <c r="BB26218" t="s">
        <v>88465</v>
      </c>
    </row>
    <row r="26219" spans="54:54" x14ac:dyDescent="0.3">
      <c r="BB26219" t="s">
        <v>88466</v>
      </c>
    </row>
    <row r="26220" spans="54:54" x14ac:dyDescent="0.3">
      <c r="BB26220" t="s">
        <v>88467</v>
      </c>
    </row>
    <row r="26221" spans="54:54" x14ac:dyDescent="0.3">
      <c r="BB26221" t="s">
        <v>88468</v>
      </c>
    </row>
    <row r="26222" spans="54:54" x14ac:dyDescent="0.3">
      <c r="BB26222" t="s">
        <v>88469</v>
      </c>
    </row>
    <row r="26223" spans="54:54" x14ac:dyDescent="0.3">
      <c r="BB26223" t="s">
        <v>88470</v>
      </c>
    </row>
    <row r="26224" spans="54:54" x14ac:dyDescent="0.3">
      <c r="BB26224" t="s">
        <v>88471</v>
      </c>
    </row>
    <row r="26225" spans="54:54" x14ac:dyDescent="0.3">
      <c r="BB26225" t="s">
        <v>88472</v>
      </c>
    </row>
    <row r="26226" spans="54:54" x14ac:dyDescent="0.3">
      <c r="BB26226" t="s">
        <v>88473</v>
      </c>
    </row>
    <row r="26227" spans="54:54" x14ac:dyDescent="0.3">
      <c r="BB26227" t="s">
        <v>88474</v>
      </c>
    </row>
    <row r="26228" spans="54:54" x14ac:dyDescent="0.3">
      <c r="BB26228" t="s">
        <v>88475</v>
      </c>
    </row>
    <row r="26229" spans="54:54" x14ac:dyDescent="0.3">
      <c r="BB26229" t="s">
        <v>88476</v>
      </c>
    </row>
    <row r="26230" spans="54:54" x14ac:dyDescent="0.3">
      <c r="BB26230" t="s">
        <v>88477</v>
      </c>
    </row>
    <row r="26231" spans="54:54" x14ac:dyDescent="0.3">
      <c r="BB26231" t="s">
        <v>88478</v>
      </c>
    </row>
    <row r="26232" spans="54:54" x14ac:dyDescent="0.3">
      <c r="BB26232" t="s">
        <v>88479</v>
      </c>
    </row>
    <row r="26233" spans="54:54" x14ac:dyDescent="0.3">
      <c r="BB26233" t="s">
        <v>88480</v>
      </c>
    </row>
    <row r="26234" spans="54:54" x14ac:dyDescent="0.3">
      <c r="BB26234" t="s">
        <v>88481</v>
      </c>
    </row>
    <row r="26235" spans="54:54" x14ac:dyDescent="0.3">
      <c r="BB26235" t="s">
        <v>88482</v>
      </c>
    </row>
    <row r="26236" spans="54:54" x14ac:dyDescent="0.3">
      <c r="BB26236" t="s">
        <v>88483</v>
      </c>
    </row>
    <row r="26237" spans="54:54" x14ac:dyDescent="0.3">
      <c r="BB26237" t="s">
        <v>88484</v>
      </c>
    </row>
    <row r="26238" spans="54:54" x14ac:dyDescent="0.3">
      <c r="BB26238" t="s">
        <v>88485</v>
      </c>
    </row>
    <row r="26239" spans="54:54" x14ac:dyDescent="0.3">
      <c r="BB26239" t="s">
        <v>2446</v>
      </c>
    </row>
    <row r="26240" spans="54:54" x14ac:dyDescent="0.3">
      <c r="BB26240" t="s">
        <v>88486</v>
      </c>
    </row>
    <row r="26241" spans="54:54" x14ac:dyDescent="0.3">
      <c r="BB26241" t="s">
        <v>88487</v>
      </c>
    </row>
    <row r="26242" spans="54:54" x14ac:dyDescent="0.3">
      <c r="BB26242" t="s">
        <v>88488</v>
      </c>
    </row>
    <row r="26243" spans="54:54" x14ac:dyDescent="0.3">
      <c r="BB26243" t="s">
        <v>88489</v>
      </c>
    </row>
    <row r="26244" spans="54:54" x14ac:dyDescent="0.3">
      <c r="BB26244" t="s">
        <v>88490</v>
      </c>
    </row>
    <row r="26245" spans="54:54" x14ac:dyDescent="0.3">
      <c r="BB26245" t="s">
        <v>88491</v>
      </c>
    </row>
    <row r="26246" spans="54:54" x14ac:dyDescent="0.3">
      <c r="BB26246" t="s">
        <v>88492</v>
      </c>
    </row>
    <row r="26247" spans="54:54" x14ac:dyDescent="0.3">
      <c r="BB26247" t="s">
        <v>88493</v>
      </c>
    </row>
    <row r="26248" spans="54:54" x14ac:dyDescent="0.3">
      <c r="BB26248" t="s">
        <v>88494</v>
      </c>
    </row>
    <row r="26249" spans="54:54" x14ac:dyDescent="0.3">
      <c r="BB26249" t="s">
        <v>88495</v>
      </c>
    </row>
    <row r="26250" spans="54:54" x14ac:dyDescent="0.3">
      <c r="BB26250" t="s">
        <v>88496</v>
      </c>
    </row>
    <row r="26251" spans="54:54" x14ac:dyDescent="0.3">
      <c r="BB26251" t="s">
        <v>88497</v>
      </c>
    </row>
    <row r="26252" spans="54:54" x14ac:dyDescent="0.3">
      <c r="BB26252" t="s">
        <v>88498</v>
      </c>
    </row>
    <row r="26253" spans="54:54" x14ac:dyDescent="0.3">
      <c r="BB26253" t="s">
        <v>88499</v>
      </c>
    </row>
    <row r="26254" spans="54:54" x14ac:dyDescent="0.3">
      <c r="BB26254" t="s">
        <v>88500</v>
      </c>
    </row>
    <row r="26255" spans="54:54" x14ac:dyDescent="0.3">
      <c r="BB26255" t="s">
        <v>88501</v>
      </c>
    </row>
    <row r="26256" spans="54:54" x14ac:dyDescent="0.3">
      <c r="BB26256" t="s">
        <v>88502</v>
      </c>
    </row>
    <row r="26257" spans="54:54" x14ac:dyDescent="0.3">
      <c r="BB26257" t="s">
        <v>88503</v>
      </c>
    </row>
    <row r="26258" spans="54:54" x14ac:dyDescent="0.3">
      <c r="BB26258" t="s">
        <v>88504</v>
      </c>
    </row>
    <row r="26259" spans="54:54" x14ac:dyDescent="0.3">
      <c r="BB26259" t="s">
        <v>88505</v>
      </c>
    </row>
    <row r="26260" spans="54:54" x14ac:dyDescent="0.3">
      <c r="BB26260" t="s">
        <v>88506</v>
      </c>
    </row>
    <row r="26261" spans="54:54" x14ac:dyDescent="0.3">
      <c r="BB26261" t="s">
        <v>88507</v>
      </c>
    </row>
    <row r="26262" spans="54:54" x14ac:dyDescent="0.3">
      <c r="BB26262" t="s">
        <v>88508</v>
      </c>
    </row>
    <row r="26263" spans="54:54" x14ac:dyDescent="0.3">
      <c r="BB26263" t="s">
        <v>88509</v>
      </c>
    </row>
    <row r="26264" spans="54:54" x14ac:dyDescent="0.3">
      <c r="BB26264" t="s">
        <v>88510</v>
      </c>
    </row>
    <row r="26265" spans="54:54" x14ac:dyDescent="0.3">
      <c r="BB26265" t="s">
        <v>88511</v>
      </c>
    </row>
    <row r="26266" spans="54:54" x14ac:dyDescent="0.3">
      <c r="BB26266" t="s">
        <v>88512</v>
      </c>
    </row>
    <row r="26267" spans="54:54" x14ac:dyDescent="0.3">
      <c r="BB26267" t="s">
        <v>88513</v>
      </c>
    </row>
    <row r="26268" spans="54:54" x14ac:dyDescent="0.3">
      <c r="BB26268" t="s">
        <v>88514</v>
      </c>
    </row>
    <row r="26269" spans="54:54" x14ac:dyDescent="0.3">
      <c r="BB26269" t="s">
        <v>88515</v>
      </c>
    </row>
    <row r="26270" spans="54:54" x14ac:dyDescent="0.3">
      <c r="BB26270" t="s">
        <v>88516</v>
      </c>
    </row>
    <row r="26271" spans="54:54" x14ac:dyDescent="0.3">
      <c r="BB26271" t="s">
        <v>88517</v>
      </c>
    </row>
    <row r="26272" spans="54:54" x14ac:dyDescent="0.3">
      <c r="BB26272" t="s">
        <v>88518</v>
      </c>
    </row>
    <row r="26273" spans="54:54" x14ac:dyDescent="0.3">
      <c r="BB26273" t="s">
        <v>88519</v>
      </c>
    </row>
    <row r="26274" spans="54:54" x14ac:dyDescent="0.3">
      <c r="BB26274" t="s">
        <v>88520</v>
      </c>
    </row>
    <row r="26275" spans="54:54" x14ac:dyDescent="0.3">
      <c r="BB26275" t="s">
        <v>88521</v>
      </c>
    </row>
    <row r="26276" spans="54:54" x14ac:dyDescent="0.3">
      <c r="BB26276" t="s">
        <v>88522</v>
      </c>
    </row>
    <row r="26277" spans="54:54" x14ac:dyDescent="0.3">
      <c r="BB26277" t="s">
        <v>88523</v>
      </c>
    </row>
    <row r="26278" spans="54:54" x14ac:dyDescent="0.3">
      <c r="BB26278" t="s">
        <v>88524</v>
      </c>
    </row>
    <row r="26279" spans="54:54" x14ac:dyDescent="0.3">
      <c r="BB26279" t="s">
        <v>88525</v>
      </c>
    </row>
    <row r="26280" spans="54:54" x14ac:dyDescent="0.3">
      <c r="BB26280" t="s">
        <v>88526</v>
      </c>
    </row>
    <row r="26281" spans="54:54" x14ac:dyDescent="0.3">
      <c r="BB26281" t="s">
        <v>88527</v>
      </c>
    </row>
    <row r="26282" spans="54:54" x14ac:dyDescent="0.3">
      <c r="BB26282" t="s">
        <v>88528</v>
      </c>
    </row>
    <row r="26283" spans="54:54" x14ac:dyDescent="0.3">
      <c r="BB26283" t="s">
        <v>88529</v>
      </c>
    </row>
    <row r="26284" spans="54:54" x14ac:dyDescent="0.3">
      <c r="BB26284" t="s">
        <v>29682</v>
      </c>
    </row>
    <row r="26285" spans="54:54" x14ac:dyDescent="0.3">
      <c r="BB26285" t="s">
        <v>88530</v>
      </c>
    </row>
    <row r="26286" spans="54:54" x14ac:dyDescent="0.3">
      <c r="BB26286" t="s">
        <v>88531</v>
      </c>
    </row>
    <row r="26287" spans="54:54" x14ac:dyDescent="0.3">
      <c r="BB26287" t="s">
        <v>88532</v>
      </c>
    </row>
    <row r="26288" spans="54:54" x14ac:dyDescent="0.3">
      <c r="BB26288" t="s">
        <v>88533</v>
      </c>
    </row>
    <row r="26289" spans="54:54" x14ac:dyDescent="0.3">
      <c r="BB26289" t="s">
        <v>88534</v>
      </c>
    </row>
    <row r="26290" spans="54:54" x14ac:dyDescent="0.3">
      <c r="BB26290" t="s">
        <v>88535</v>
      </c>
    </row>
    <row r="26291" spans="54:54" x14ac:dyDescent="0.3">
      <c r="BB26291" t="s">
        <v>88536</v>
      </c>
    </row>
    <row r="26292" spans="54:54" x14ac:dyDescent="0.3">
      <c r="BB26292" t="s">
        <v>88537</v>
      </c>
    </row>
    <row r="26293" spans="54:54" x14ac:dyDescent="0.3">
      <c r="BB26293" t="s">
        <v>88538</v>
      </c>
    </row>
    <row r="26294" spans="54:54" x14ac:dyDescent="0.3">
      <c r="BB26294" t="s">
        <v>88539</v>
      </c>
    </row>
    <row r="26295" spans="54:54" x14ac:dyDescent="0.3">
      <c r="BB26295" t="s">
        <v>88540</v>
      </c>
    </row>
    <row r="26296" spans="54:54" x14ac:dyDescent="0.3">
      <c r="BB26296" t="s">
        <v>88541</v>
      </c>
    </row>
    <row r="26297" spans="54:54" x14ac:dyDescent="0.3">
      <c r="BB26297" t="s">
        <v>88542</v>
      </c>
    </row>
    <row r="26298" spans="54:54" x14ac:dyDescent="0.3">
      <c r="BB26298" t="s">
        <v>88543</v>
      </c>
    </row>
    <row r="26299" spans="54:54" x14ac:dyDescent="0.3">
      <c r="BB26299" t="s">
        <v>88544</v>
      </c>
    </row>
    <row r="26300" spans="54:54" x14ac:dyDescent="0.3">
      <c r="BB26300" t="s">
        <v>88545</v>
      </c>
    </row>
    <row r="26301" spans="54:54" x14ac:dyDescent="0.3">
      <c r="BB26301" t="s">
        <v>88546</v>
      </c>
    </row>
    <row r="26302" spans="54:54" x14ac:dyDescent="0.3">
      <c r="BB26302" t="s">
        <v>88547</v>
      </c>
    </row>
    <row r="26303" spans="54:54" x14ac:dyDescent="0.3">
      <c r="BB26303" t="s">
        <v>88548</v>
      </c>
    </row>
    <row r="26304" spans="54:54" x14ac:dyDescent="0.3">
      <c r="BB26304" t="s">
        <v>88549</v>
      </c>
    </row>
    <row r="26305" spans="54:54" x14ac:dyDescent="0.3">
      <c r="BB26305" t="s">
        <v>88550</v>
      </c>
    </row>
    <row r="26306" spans="54:54" x14ac:dyDescent="0.3">
      <c r="BB26306" t="s">
        <v>88551</v>
      </c>
    </row>
    <row r="26307" spans="54:54" x14ac:dyDescent="0.3">
      <c r="BB26307" t="s">
        <v>88552</v>
      </c>
    </row>
    <row r="26308" spans="54:54" x14ac:dyDescent="0.3">
      <c r="BB26308" t="s">
        <v>88553</v>
      </c>
    </row>
    <row r="26309" spans="54:54" x14ac:dyDescent="0.3">
      <c r="BB26309" t="s">
        <v>88554</v>
      </c>
    </row>
    <row r="26310" spans="54:54" x14ac:dyDescent="0.3">
      <c r="BB26310" t="s">
        <v>88555</v>
      </c>
    </row>
    <row r="26311" spans="54:54" x14ac:dyDescent="0.3">
      <c r="BB26311" t="s">
        <v>88556</v>
      </c>
    </row>
    <row r="26312" spans="54:54" x14ac:dyDescent="0.3">
      <c r="BB26312" t="s">
        <v>88557</v>
      </c>
    </row>
    <row r="26313" spans="54:54" x14ac:dyDescent="0.3">
      <c r="BB26313" t="s">
        <v>88558</v>
      </c>
    </row>
    <row r="26314" spans="54:54" x14ac:dyDescent="0.3">
      <c r="BB26314" t="s">
        <v>88559</v>
      </c>
    </row>
    <row r="26315" spans="54:54" x14ac:dyDescent="0.3">
      <c r="BB26315" t="s">
        <v>88560</v>
      </c>
    </row>
    <row r="26316" spans="54:54" x14ac:dyDescent="0.3">
      <c r="BB26316" t="s">
        <v>88561</v>
      </c>
    </row>
    <row r="26317" spans="54:54" x14ac:dyDescent="0.3">
      <c r="BB26317" t="s">
        <v>88562</v>
      </c>
    </row>
    <row r="26318" spans="54:54" x14ac:dyDescent="0.3">
      <c r="BB26318" t="s">
        <v>88563</v>
      </c>
    </row>
    <row r="26319" spans="54:54" x14ac:dyDescent="0.3">
      <c r="BB26319" t="s">
        <v>88564</v>
      </c>
    </row>
    <row r="26320" spans="54:54" x14ac:dyDescent="0.3">
      <c r="BB26320" t="s">
        <v>88565</v>
      </c>
    </row>
    <row r="26321" spans="54:54" x14ac:dyDescent="0.3">
      <c r="BB26321" t="s">
        <v>88566</v>
      </c>
    </row>
    <row r="26322" spans="54:54" x14ac:dyDescent="0.3">
      <c r="BB26322" t="s">
        <v>88567</v>
      </c>
    </row>
    <row r="26323" spans="54:54" x14ac:dyDescent="0.3">
      <c r="BB26323" t="s">
        <v>88568</v>
      </c>
    </row>
    <row r="26324" spans="54:54" x14ac:dyDescent="0.3">
      <c r="BB26324" t="s">
        <v>88569</v>
      </c>
    </row>
    <row r="26325" spans="54:54" x14ac:dyDescent="0.3">
      <c r="BB26325" t="s">
        <v>88570</v>
      </c>
    </row>
    <row r="26326" spans="54:54" x14ac:dyDescent="0.3">
      <c r="BB26326" t="s">
        <v>88571</v>
      </c>
    </row>
    <row r="26327" spans="54:54" x14ac:dyDescent="0.3">
      <c r="BB26327" t="s">
        <v>88572</v>
      </c>
    </row>
    <row r="26328" spans="54:54" x14ac:dyDescent="0.3">
      <c r="BB26328" t="s">
        <v>88573</v>
      </c>
    </row>
    <row r="26329" spans="54:54" x14ac:dyDescent="0.3">
      <c r="BB26329" t="s">
        <v>88574</v>
      </c>
    </row>
    <row r="26330" spans="54:54" x14ac:dyDescent="0.3">
      <c r="BB26330" t="s">
        <v>88575</v>
      </c>
    </row>
    <row r="26331" spans="54:54" x14ac:dyDescent="0.3">
      <c r="BB26331" t="s">
        <v>88576</v>
      </c>
    </row>
    <row r="26332" spans="54:54" x14ac:dyDescent="0.3">
      <c r="BB26332" t="s">
        <v>88577</v>
      </c>
    </row>
    <row r="26333" spans="54:54" x14ac:dyDescent="0.3">
      <c r="BB26333" t="s">
        <v>88578</v>
      </c>
    </row>
    <row r="26334" spans="54:54" x14ac:dyDescent="0.3">
      <c r="BB26334" t="s">
        <v>88579</v>
      </c>
    </row>
    <row r="26335" spans="54:54" x14ac:dyDescent="0.3">
      <c r="BB26335" t="s">
        <v>88580</v>
      </c>
    </row>
    <row r="26336" spans="54:54" x14ac:dyDescent="0.3">
      <c r="BB26336" t="s">
        <v>88581</v>
      </c>
    </row>
    <row r="26337" spans="54:54" x14ac:dyDescent="0.3">
      <c r="BB26337" t="s">
        <v>88582</v>
      </c>
    </row>
    <row r="26338" spans="54:54" x14ac:dyDescent="0.3">
      <c r="BB26338" t="s">
        <v>88583</v>
      </c>
    </row>
    <row r="26339" spans="54:54" x14ac:dyDescent="0.3">
      <c r="BB26339" t="s">
        <v>88584</v>
      </c>
    </row>
    <row r="26340" spans="54:54" x14ac:dyDescent="0.3">
      <c r="BB26340" t="s">
        <v>88585</v>
      </c>
    </row>
    <row r="26341" spans="54:54" x14ac:dyDescent="0.3">
      <c r="BB26341" t="s">
        <v>88586</v>
      </c>
    </row>
    <row r="26342" spans="54:54" x14ac:dyDescent="0.3">
      <c r="BB26342" t="s">
        <v>88587</v>
      </c>
    </row>
    <row r="26343" spans="54:54" x14ac:dyDescent="0.3">
      <c r="BB26343" t="s">
        <v>88588</v>
      </c>
    </row>
    <row r="26344" spans="54:54" x14ac:dyDescent="0.3">
      <c r="BB26344" t="s">
        <v>88589</v>
      </c>
    </row>
    <row r="26345" spans="54:54" x14ac:dyDescent="0.3">
      <c r="BB26345" t="s">
        <v>88590</v>
      </c>
    </row>
    <row r="26346" spans="54:54" x14ac:dyDescent="0.3">
      <c r="BB26346" t="s">
        <v>88591</v>
      </c>
    </row>
    <row r="26347" spans="54:54" x14ac:dyDescent="0.3">
      <c r="BB26347" t="s">
        <v>88592</v>
      </c>
    </row>
    <row r="26348" spans="54:54" x14ac:dyDescent="0.3">
      <c r="BB26348" t="s">
        <v>88593</v>
      </c>
    </row>
    <row r="26349" spans="54:54" x14ac:dyDescent="0.3">
      <c r="BB26349" t="s">
        <v>88594</v>
      </c>
    </row>
    <row r="26350" spans="54:54" x14ac:dyDescent="0.3">
      <c r="BB26350" t="s">
        <v>88595</v>
      </c>
    </row>
    <row r="26351" spans="54:54" x14ac:dyDescent="0.3">
      <c r="BB26351" t="s">
        <v>88596</v>
      </c>
    </row>
    <row r="26352" spans="54:54" x14ac:dyDescent="0.3">
      <c r="BB26352" t="s">
        <v>88597</v>
      </c>
    </row>
    <row r="26353" spans="54:54" x14ac:dyDescent="0.3">
      <c r="BB26353" t="s">
        <v>88598</v>
      </c>
    </row>
    <row r="26354" spans="54:54" x14ac:dyDescent="0.3">
      <c r="BB26354" t="s">
        <v>88599</v>
      </c>
    </row>
    <row r="26355" spans="54:54" x14ac:dyDescent="0.3">
      <c r="BB26355" t="s">
        <v>88600</v>
      </c>
    </row>
    <row r="26356" spans="54:54" x14ac:dyDescent="0.3">
      <c r="BB26356" t="s">
        <v>88601</v>
      </c>
    </row>
    <row r="26357" spans="54:54" x14ac:dyDescent="0.3">
      <c r="BB26357" t="s">
        <v>88602</v>
      </c>
    </row>
    <row r="26358" spans="54:54" x14ac:dyDescent="0.3">
      <c r="BB26358" t="s">
        <v>88603</v>
      </c>
    </row>
    <row r="26359" spans="54:54" x14ac:dyDescent="0.3">
      <c r="BB26359" t="s">
        <v>88604</v>
      </c>
    </row>
    <row r="26360" spans="54:54" x14ac:dyDescent="0.3">
      <c r="BB26360" t="s">
        <v>88605</v>
      </c>
    </row>
    <row r="26361" spans="54:54" x14ac:dyDescent="0.3">
      <c r="BB26361" t="s">
        <v>88606</v>
      </c>
    </row>
    <row r="26362" spans="54:54" x14ac:dyDescent="0.3">
      <c r="BB26362" t="s">
        <v>88607</v>
      </c>
    </row>
    <row r="26363" spans="54:54" x14ac:dyDescent="0.3">
      <c r="BB26363" t="s">
        <v>88608</v>
      </c>
    </row>
    <row r="26364" spans="54:54" x14ac:dyDescent="0.3">
      <c r="BB26364" t="s">
        <v>88609</v>
      </c>
    </row>
    <row r="26365" spans="54:54" x14ac:dyDescent="0.3">
      <c r="BB26365" t="s">
        <v>88610</v>
      </c>
    </row>
    <row r="26366" spans="54:54" x14ac:dyDescent="0.3">
      <c r="BB26366" t="s">
        <v>88611</v>
      </c>
    </row>
    <row r="26367" spans="54:54" x14ac:dyDescent="0.3">
      <c r="BB26367" t="s">
        <v>88612</v>
      </c>
    </row>
    <row r="26368" spans="54:54" x14ac:dyDescent="0.3">
      <c r="BB26368" t="s">
        <v>88613</v>
      </c>
    </row>
    <row r="26369" spans="54:54" x14ac:dyDescent="0.3">
      <c r="BB26369" t="s">
        <v>88614</v>
      </c>
    </row>
    <row r="26370" spans="54:54" x14ac:dyDescent="0.3">
      <c r="BB26370" t="s">
        <v>88615</v>
      </c>
    </row>
    <row r="26371" spans="54:54" x14ac:dyDescent="0.3">
      <c r="BB26371" t="s">
        <v>88616</v>
      </c>
    </row>
    <row r="26372" spans="54:54" x14ac:dyDescent="0.3">
      <c r="BB26372" t="s">
        <v>88617</v>
      </c>
    </row>
    <row r="26373" spans="54:54" x14ac:dyDescent="0.3">
      <c r="BB26373" t="s">
        <v>88618</v>
      </c>
    </row>
    <row r="26374" spans="54:54" x14ac:dyDescent="0.3">
      <c r="BB26374" t="s">
        <v>88619</v>
      </c>
    </row>
    <row r="26375" spans="54:54" x14ac:dyDescent="0.3">
      <c r="BB26375" t="s">
        <v>88620</v>
      </c>
    </row>
    <row r="26376" spans="54:54" x14ac:dyDescent="0.3">
      <c r="BB26376" t="s">
        <v>88621</v>
      </c>
    </row>
    <row r="26377" spans="54:54" x14ac:dyDescent="0.3">
      <c r="BB26377" t="s">
        <v>88622</v>
      </c>
    </row>
    <row r="26378" spans="54:54" x14ac:dyDescent="0.3">
      <c r="BB26378" t="s">
        <v>88623</v>
      </c>
    </row>
    <row r="26379" spans="54:54" x14ac:dyDescent="0.3">
      <c r="BB26379" t="s">
        <v>88624</v>
      </c>
    </row>
    <row r="26380" spans="54:54" x14ac:dyDescent="0.3">
      <c r="BB26380" t="s">
        <v>88625</v>
      </c>
    </row>
    <row r="26381" spans="54:54" x14ac:dyDescent="0.3">
      <c r="BB26381" t="s">
        <v>88626</v>
      </c>
    </row>
    <row r="26382" spans="54:54" x14ac:dyDescent="0.3">
      <c r="BB26382" t="s">
        <v>88627</v>
      </c>
    </row>
    <row r="26383" spans="54:54" x14ac:dyDescent="0.3">
      <c r="BB26383" t="s">
        <v>88628</v>
      </c>
    </row>
    <row r="26384" spans="54:54" x14ac:dyDescent="0.3">
      <c r="BB26384" t="s">
        <v>88629</v>
      </c>
    </row>
    <row r="26385" spans="54:54" x14ac:dyDescent="0.3">
      <c r="BB26385" t="s">
        <v>88630</v>
      </c>
    </row>
    <row r="26386" spans="54:54" x14ac:dyDescent="0.3">
      <c r="BB26386" t="s">
        <v>88631</v>
      </c>
    </row>
    <row r="26387" spans="54:54" x14ac:dyDescent="0.3">
      <c r="BB26387" t="s">
        <v>88632</v>
      </c>
    </row>
    <row r="26388" spans="54:54" x14ac:dyDescent="0.3">
      <c r="BB26388" t="s">
        <v>88633</v>
      </c>
    </row>
    <row r="26389" spans="54:54" x14ac:dyDescent="0.3">
      <c r="BB26389" t="s">
        <v>88634</v>
      </c>
    </row>
    <row r="26390" spans="54:54" x14ac:dyDescent="0.3">
      <c r="BB26390" t="s">
        <v>88635</v>
      </c>
    </row>
    <row r="26391" spans="54:54" x14ac:dyDescent="0.3">
      <c r="BB26391" t="s">
        <v>88636</v>
      </c>
    </row>
    <row r="26392" spans="54:54" x14ac:dyDescent="0.3">
      <c r="BB26392" t="s">
        <v>88637</v>
      </c>
    </row>
    <row r="26393" spans="54:54" x14ac:dyDescent="0.3">
      <c r="BB26393" t="s">
        <v>88638</v>
      </c>
    </row>
    <row r="26394" spans="54:54" x14ac:dyDescent="0.3">
      <c r="BB26394" t="s">
        <v>88639</v>
      </c>
    </row>
    <row r="26395" spans="54:54" x14ac:dyDescent="0.3">
      <c r="BB26395" t="s">
        <v>88640</v>
      </c>
    </row>
    <row r="26396" spans="54:54" x14ac:dyDescent="0.3">
      <c r="BB26396" t="s">
        <v>88641</v>
      </c>
    </row>
    <row r="26397" spans="54:54" x14ac:dyDescent="0.3">
      <c r="BB26397" t="s">
        <v>59509</v>
      </c>
    </row>
    <row r="26398" spans="54:54" x14ac:dyDescent="0.3">
      <c r="BB26398" t="s">
        <v>88642</v>
      </c>
    </row>
    <row r="26399" spans="54:54" x14ac:dyDescent="0.3">
      <c r="BB26399" t="s">
        <v>88643</v>
      </c>
    </row>
    <row r="26400" spans="54:54" x14ac:dyDescent="0.3">
      <c r="BB26400" t="s">
        <v>88644</v>
      </c>
    </row>
    <row r="26401" spans="54:54" x14ac:dyDescent="0.3">
      <c r="BB26401" t="s">
        <v>88645</v>
      </c>
    </row>
    <row r="26402" spans="54:54" x14ac:dyDescent="0.3">
      <c r="BB26402" t="s">
        <v>88646</v>
      </c>
    </row>
    <row r="26403" spans="54:54" x14ac:dyDescent="0.3">
      <c r="BB26403" t="s">
        <v>88647</v>
      </c>
    </row>
    <row r="26404" spans="54:54" x14ac:dyDescent="0.3">
      <c r="BB26404" t="s">
        <v>88648</v>
      </c>
    </row>
    <row r="26405" spans="54:54" x14ac:dyDescent="0.3">
      <c r="BB26405" t="s">
        <v>88649</v>
      </c>
    </row>
    <row r="26406" spans="54:54" x14ac:dyDescent="0.3">
      <c r="BB26406" t="s">
        <v>88650</v>
      </c>
    </row>
    <row r="26407" spans="54:54" x14ac:dyDescent="0.3">
      <c r="BB26407" t="s">
        <v>88651</v>
      </c>
    </row>
    <row r="26408" spans="54:54" x14ac:dyDescent="0.3">
      <c r="BB26408" t="s">
        <v>88652</v>
      </c>
    </row>
    <row r="26409" spans="54:54" x14ac:dyDescent="0.3">
      <c r="BB26409" t="s">
        <v>88653</v>
      </c>
    </row>
    <row r="26410" spans="54:54" x14ac:dyDescent="0.3">
      <c r="BB26410" t="s">
        <v>88654</v>
      </c>
    </row>
    <row r="26411" spans="54:54" x14ac:dyDescent="0.3">
      <c r="BB26411" t="s">
        <v>88655</v>
      </c>
    </row>
    <row r="26412" spans="54:54" x14ac:dyDescent="0.3">
      <c r="BB26412" t="s">
        <v>88656</v>
      </c>
    </row>
    <row r="26413" spans="54:54" x14ac:dyDescent="0.3">
      <c r="BB26413" t="s">
        <v>88657</v>
      </c>
    </row>
    <row r="26414" spans="54:54" x14ac:dyDescent="0.3">
      <c r="BB26414" t="s">
        <v>88658</v>
      </c>
    </row>
    <row r="26415" spans="54:54" x14ac:dyDescent="0.3">
      <c r="BB26415" t="s">
        <v>88659</v>
      </c>
    </row>
    <row r="26416" spans="54:54" x14ac:dyDescent="0.3">
      <c r="BB26416" t="s">
        <v>88660</v>
      </c>
    </row>
    <row r="26417" spans="54:54" x14ac:dyDescent="0.3">
      <c r="BB26417" t="s">
        <v>88661</v>
      </c>
    </row>
    <row r="26418" spans="54:54" x14ac:dyDescent="0.3">
      <c r="BB26418" t="s">
        <v>88662</v>
      </c>
    </row>
    <row r="26419" spans="54:54" x14ac:dyDescent="0.3">
      <c r="BB26419" t="s">
        <v>88663</v>
      </c>
    </row>
    <row r="26420" spans="54:54" x14ac:dyDescent="0.3">
      <c r="BB26420" t="s">
        <v>88664</v>
      </c>
    </row>
    <row r="26421" spans="54:54" x14ac:dyDescent="0.3">
      <c r="BB26421" t="s">
        <v>88665</v>
      </c>
    </row>
    <row r="26422" spans="54:54" x14ac:dyDescent="0.3">
      <c r="BB26422" t="s">
        <v>88666</v>
      </c>
    </row>
    <row r="26423" spans="54:54" x14ac:dyDescent="0.3">
      <c r="BB26423" t="s">
        <v>88667</v>
      </c>
    </row>
    <row r="26424" spans="54:54" x14ac:dyDescent="0.3">
      <c r="BB26424" t="s">
        <v>2448</v>
      </c>
    </row>
    <row r="26425" spans="54:54" x14ac:dyDescent="0.3">
      <c r="BB26425" t="s">
        <v>88668</v>
      </c>
    </row>
    <row r="26426" spans="54:54" x14ac:dyDescent="0.3">
      <c r="BB26426" t="s">
        <v>88669</v>
      </c>
    </row>
    <row r="26427" spans="54:54" x14ac:dyDescent="0.3">
      <c r="BB26427" t="s">
        <v>88670</v>
      </c>
    </row>
    <row r="26428" spans="54:54" x14ac:dyDescent="0.3">
      <c r="BB26428" t="s">
        <v>88671</v>
      </c>
    </row>
    <row r="26429" spans="54:54" x14ac:dyDescent="0.3">
      <c r="BB26429" t="s">
        <v>88672</v>
      </c>
    </row>
    <row r="26430" spans="54:54" x14ac:dyDescent="0.3">
      <c r="BB26430" t="s">
        <v>88673</v>
      </c>
    </row>
    <row r="26431" spans="54:54" x14ac:dyDescent="0.3">
      <c r="BB26431" t="s">
        <v>88674</v>
      </c>
    </row>
    <row r="26432" spans="54:54" x14ac:dyDescent="0.3">
      <c r="BB26432" t="s">
        <v>88675</v>
      </c>
    </row>
    <row r="26433" spans="54:54" x14ac:dyDescent="0.3">
      <c r="BB26433" t="s">
        <v>88676</v>
      </c>
    </row>
    <row r="26434" spans="54:54" x14ac:dyDescent="0.3">
      <c r="BB26434" t="s">
        <v>88677</v>
      </c>
    </row>
    <row r="26435" spans="54:54" x14ac:dyDescent="0.3">
      <c r="BB26435" t="s">
        <v>88678</v>
      </c>
    </row>
    <row r="26436" spans="54:54" x14ac:dyDescent="0.3">
      <c r="BB26436" t="s">
        <v>88679</v>
      </c>
    </row>
    <row r="26437" spans="54:54" x14ac:dyDescent="0.3">
      <c r="BB26437" t="s">
        <v>88680</v>
      </c>
    </row>
    <row r="26438" spans="54:54" x14ac:dyDescent="0.3">
      <c r="BB26438" t="s">
        <v>88681</v>
      </c>
    </row>
    <row r="26439" spans="54:54" x14ac:dyDescent="0.3">
      <c r="BB26439" t="s">
        <v>88682</v>
      </c>
    </row>
    <row r="26440" spans="54:54" x14ac:dyDescent="0.3">
      <c r="BB26440" t="s">
        <v>88683</v>
      </c>
    </row>
    <row r="26441" spans="54:54" x14ac:dyDescent="0.3">
      <c r="BB26441" t="s">
        <v>88684</v>
      </c>
    </row>
    <row r="26442" spans="54:54" x14ac:dyDescent="0.3">
      <c r="BB26442" t="s">
        <v>88685</v>
      </c>
    </row>
    <row r="26443" spans="54:54" x14ac:dyDescent="0.3">
      <c r="BB26443" t="s">
        <v>88686</v>
      </c>
    </row>
    <row r="26444" spans="54:54" x14ac:dyDescent="0.3">
      <c r="BB26444" t="s">
        <v>88687</v>
      </c>
    </row>
    <row r="26445" spans="54:54" x14ac:dyDescent="0.3">
      <c r="BB26445" t="s">
        <v>88688</v>
      </c>
    </row>
    <row r="26446" spans="54:54" x14ac:dyDescent="0.3">
      <c r="BB26446" t="s">
        <v>88689</v>
      </c>
    </row>
    <row r="26447" spans="54:54" x14ac:dyDescent="0.3">
      <c r="BB26447" t="s">
        <v>88690</v>
      </c>
    </row>
    <row r="26448" spans="54:54" x14ac:dyDescent="0.3">
      <c r="BB26448" t="s">
        <v>88691</v>
      </c>
    </row>
    <row r="26449" spans="54:54" x14ac:dyDescent="0.3">
      <c r="BB26449" t="s">
        <v>88692</v>
      </c>
    </row>
    <row r="26450" spans="54:54" x14ac:dyDescent="0.3">
      <c r="BB26450" t="s">
        <v>88693</v>
      </c>
    </row>
    <row r="26451" spans="54:54" x14ac:dyDescent="0.3">
      <c r="BB26451" t="s">
        <v>88694</v>
      </c>
    </row>
    <row r="26452" spans="54:54" x14ac:dyDescent="0.3">
      <c r="BB26452" t="s">
        <v>88695</v>
      </c>
    </row>
    <row r="26453" spans="54:54" x14ac:dyDescent="0.3">
      <c r="BB26453" t="s">
        <v>88696</v>
      </c>
    </row>
    <row r="26454" spans="54:54" x14ac:dyDescent="0.3">
      <c r="BB26454" t="s">
        <v>88697</v>
      </c>
    </row>
    <row r="26455" spans="54:54" x14ac:dyDescent="0.3">
      <c r="BB26455" t="s">
        <v>88698</v>
      </c>
    </row>
    <row r="26456" spans="54:54" x14ac:dyDescent="0.3">
      <c r="BB26456" t="s">
        <v>88699</v>
      </c>
    </row>
    <row r="26457" spans="54:54" x14ac:dyDescent="0.3">
      <c r="BB26457" t="s">
        <v>88700</v>
      </c>
    </row>
    <row r="26458" spans="54:54" x14ac:dyDescent="0.3">
      <c r="BB26458" t="s">
        <v>88701</v>
      </c>
    </row>
    <row r="26459" spans="54:54" x14ac:dyDescent="0.3">
      <c r="BB26459" t="s">
        <v>88702</v>
      </c>
    </row>
    <row r="26460" spans="54:54" x14ac:dyDescent="0.3">
      <c r="BB26460" t="s">
        <v>88703</v>
      </c>
    </row>
    <row r="26461" spans="54:54" x14ac:dyDescent="0.3">
      <c r="BB26461" t="s">
        <v>2449</v>
      </c>
    </row>
    <row r="26462" spans="54:54" x14ac:dyDescent="0.3">
      <c r="BB26462" t="s">
        <v>88704</v>
      </c>
    </row>
    <row r="26463" spans="54:54" x14ac:dyDescent="0.3">
      <c r="BB26463" t="s">
        <v>88705</v>
      </c>
    </row>
    <row r="26464" spans="54:54" x14ac:dyDescent="0.3">
      <c r="BB26464" t="s">
        <v>88706</v>
      </c>
    </row>
    <row r="26465" spans="54:54" x14ac:dyDescent="0.3">
      <c r="BB26465" t="s">
        <v>88707</v>
      </c>
    </row>
    <row r="26466" spans="54:54" x14ac:dyDescent="0.3">
      <c r="BB26466" t="s">
        <v>88708</v>
      </c>
    </row>
    <row r="26467" spans="54:54" x14ac:dyDescent="0.3">
      <c r="BB26467" t="s">
        <v>88709</v>
      </c>
    </row>
    <row r="26468" spans="54:54" x14ac:dyDescent="0.3">
      <c r="BB26468" t="s">
        <v>88710</v>
      </c>
    </row>
    <row r="26469" spans="54:54" x14ac:dyDescent="0.3">
      <c r="BB26469" t="s">
        <v>88711</v>
      </c>
    </row>
    <row r="26470" spans="54:54" x14ac:dyDescent="0.3">
      <c r="BB26470" t="s">
        <v>88712</v>
      </c>
    </row>
    <row r="26471" spans="54:54" x14ac:dyDescent="0.3">
      <c r="BB26471" t="s">
        <v>88713</v>
      </c>
    </row>
    <row r="26472" spans="54:54" x14ac:dyDescent="0.3">
      <c r="BB26472" t="s">
        <v>88714</v>
      </c>
    </row>
    <row r="26473" spans="54:54" x14ac:dyDescent="0.3">
      <c r="BB26473" t="s">
        <v>88715</v>
      </c>
    </row>
    <row r="26474" spans="54:54" x14ac:dyDescent="0.3">
      <c r="BB26474" t="s">
        <v>88716</v>
      </c>
    </row>
    <row r="26475" spans="54:54" x14ac:dyDescent="0.3">
      <c r="BB26475" t="s">
        <v>88717</v>
      </c>
    </row>
    <row r="26476" spans="54:54" x14ac:dyDescent="0.3">
      <c r="BB26476" t="s">
        <v>88718</v>
      </c>
    </row>
    <row r="26477" spans="54:54" x14ac:dyDescent="0.3">
      <c r="BB26477" t="s">
        <v>88719</v>
      </c>
    </row>
    <row r="26478" spans="54:54" x14ac:dyDescent="0.3">
      <c r="BB26478" t="s">
        <v>88720</v>
      </c>
    </row>
    <row r="26479" spans="54:54" x14ac:dyDescent="0.3">
      <c r="BB26479" t="s">
        <v>88721</v>
      </c>
    </row>
    <row r="26480" spans="54:54" x14ac:dyDescent="0.3">
      <c r="BB26480" t="s">
        <v>88722</v>
      </c>
    </row>
    <row r="26481" spans="54:54" x14ac:dyDescent="0.3">
      <c r="BB26481" t="s">
        <v>88723</v>
      </c>
    </row>
    <row r="26482" spans="54:54" x14ac:dyDescent="0.3">
      <c r="BB26482" t="s">
        <v>88724</v>
      </c>
    </row>
    <row r="26483" spans="54:54" x14ac:dyDescent="0.3">
      <c r="BB26483" t="s">
        <v>88725</v>
      </c>
    </row>
    <row r="26484" spans="54:54" x14ac:dyDescent="0.3">
      <c r="BB26484" t="s">
        <v>88726</v>
      </c>
    </row>
    <row r="26485" spans="54:54" x14ac:dyDescent="0.3">
      <c r="BB26485" t="s">
        <v>88727</v>
      </c>
    </row>
    <row r="26486" spans="54:54" x14ac:dyDescent="0.3">
      <c r="BB26486" t="s">
        <v>88728</v>
      </c>
    </row>
    <row r="26487" spans="54:54" x14ac:dyDescent="0.3">
      <c r="BB26487" t="s">
        <v>88729</v>
      </c>
    </row>
    <row r="26488" spans="54:54" x14ac:dyDescent="0.3">
      <c r="BB26488" t="s">
        <v>88730</v>
      </c>
    </row>
    <row r="26489" spans="54:54" x14ac:dyDescent="0.3">
      <c r="BB26489" t="s">
        <v>88731</v>
      </c>
    </row>
    <row r="26490" spans="54:54" x14ac:dyDescent="0.3">
      <c r="BB26490" t="s">
        <v>88732</v>
      </c>
    </row>
    <row r="26491" spans="54:54" x14ac:dyDescent="0.3">
      <c r="BB26491" t="s">
        <v>88733</v>
      </c>
    </row>
    <row r="26492" spans="54:54" x14ac:dyDescent="0.3">
      <c r="BB26492" t="s">
        <v>88734</v>
      </c>
    </row>
    <row r="26493" spans="54:54" x14ac:dyDescent="0.3">
      <c r="BB26493" t="s">
        <v>88735</v>
      </c>
    </row>
    <row r="26494" spans="54:54" x14ac:dyDescent="0.3">
      <c r="BB26494" t="s">
        <v>88736</v>
      </c>
    </row>
    <row r="26495" spans="54:54" x14ac:dyDescent="0.3">
      <c r="BB26495" t="s">
        <v>88737</v>
      </c>
    </row>
    <row r="26496" spans="54:54" x14ac:dyDescent="0.3">
      <c r="BB26496" t="s">
        <v>88738</v>
      </c>
    </row>
    <row r="26497" spans="54:54" x14ac:dyDescent="0.3">
      <c r="BB26497" t="s">
        <v>88739</v>
      </c>
    </row>
    <row r="26498" spans="54:54" x14ac:dyDescent="0.3">
      <c r="BB26498" t="s">
        <v>88740</v>
      </c>
    </row>
    <row r="26499" spans="54:54" x14ac:dyDescent="0.3">
      <c r="BB26499" t="s">
        <v>88741</v>
      </c>
    </row>
    <row r="26500" spans="54:54" x14ac:dyDescent="0.3">
      <c r="BB26500" t="s">
        <v>88742</v>
      </c>
    </row>
    <row r="26501" spans="54:54" x14ac:dyDescent="0.3">
      <c r="BB26501" t="s">
        <v>88743</v>
      </c>
    </row>
    <row r="26502" spans="54:54" x14ac:dyDescent="0.3">
      <c r="BB26502" t="s">
        <v>88744</v>
      </c>
    </row>
    <row r="26503" spans="54:54" x14ac:dyDescent="0.3">
      <c r="BB26503" t="s">
        <v>88745</v>
      </c>
    </row>
    <row r="26504" spans="54:54" x14ac:dyDescent="0.3">
      <c r="BB26504" t="s">
        <v>88746</v>
      </c>
    </row>
    <row r="26505" spans="54:54" x14ac:dyDescent="0.3">
      <c r="BB26505" t="s">
        <v>88747</v>
      </c>
    </row>
    <row r="26506" spans="54:54" x14ac:dyDescent="0.3">
      <c r="BB26506" t="s">
        <v>88748</v>
      </c>
    </row>
    <row r="26507" spans="54:54" x14ac:dyDescent="0.3">
      <c r="BB26507" t="s">
        <v>88749</v>
      </c>
    </row>
    <row r="26508" spans="54:54" x14ac:dyDescent="0.3">
      <c r="BB26508" t="s">
        <v>88750</v>
      </c>
    </row>
    <row r="26509" spans="54:54" x14ac:dyDescent="0.3">
      <c r="BB26509" t="s">
        <v>88751</v>
      </c>
    </row>
    <row r="26510" spans="54:54" x14ac:dyDescent="0.3">
      <c r="BB26510" t="s">
        <v>88752</v>
      </c>
    </row>
    <row r="26511" spans="54:54" x14ac:dyDescent="0.3">
      <c r="BB26511" t="s">
        <v>88753</v>
      </c>
    </row>
    <row r="26512" spans="54:54" x14ac:dyDescent="0.3">
      <c r="BB26512" t="s">
        <v>88754</v>
      </c>
    </row>
    <row r="26513" spans="54:54" x14ac:dyDescent="0.3">
      <c r="BB26513" t="s">
        <v>88755</v>
      </c>
    </row>
    <row r="26514" spans="54:54" x14ac:dyDescent="0.3">
      <c r="BB26514" t="s">
        <v>88756</v>
      </c>
    </row>
    <row r="26515" spans="54:54" x14ac:dyDescent="0.3">
      <c r="BB26515" t="s">
        <v>88757</v>
      </c>
    </row>
    <row r="26516" spans="54:54" x14ac:dyDescent="0.3">
      <c r="BB26516" t="s">
        <v>88758</v>
      </c>
    </row>
    <row r="26517" spans="54:54" x14ac:dyDescent="0.3">
      <c r="BB26517" t="s">
        <v>88759</v>
      </c>
    </row>
    <row r="26518" spans="54:54" x14ac:dyDescent="0.3">
      <c r="BB26518" t="s">
        <v>88760</v>
      </c>
    </row>
    <row r="26519" spans="54:54" x14ac:dyDescent="0.3">
      <c r="BB26519" t="s">
        <v>88761</v>
      </c>
    </row>
    <row r="26520" spans="54:54" x14ac:dyDescent="0.3">
      <c r="BB26520" t="s">
        <v>88762</v>
      </c>
    </row>
    <row r="26521" spans="54:54" x14ac:dyDescent="0.3">
      <c r="BB26521" t="s">
        <v>88763</v>
      </c>
    </row>
    <row r="26522" spans="54:54" x14ac:dyDescent="0.3">
      <c r="BB26522" t="s">
        <v>88764</v>
      </c>
    </row>
    <row r="26523" spans="54:54" x14ac:dyDescent="0.3">
      <c r="BB26523" t="s">
        <v>88765</v>
      </c>
    </row>
    <row r="26524" spans="54:54" x14ac:dyDescent="0.3">
      <c r="BB26524" t="s">
        <v>88766</v>
      </c>
    </row>
    <row r="26525" spans="54:54" x14ac:dyDescent="0.3">
      <c r="BB26525" t="s">
        <v>88767</v>
      </c>
    </row>
    <row r="26526" spans="54:54" x14ac:dyDescent="0.3">
      <c r="BB26526" t="s">
        <v>88768</v>
      </c>
    </row>
    <row r="26527" spans="54:54" x14ac:dyDescent="0.3">
      <c r="BB26527" t="s">
        <v>88769</v>
      </c>
    </row>
    <row r="26528" spans="54:54" x14ac:dyDescent="0.3">
      <c r="BB26528" t="s">
        <v>88770</v>
      </c>
    </row>
    <row r="26529" spans="54:54" x14ac:dyDescent="0.3">
      <c r="BB26529" t="s">
        <v>88771</v>
      </c>
    </row>
    <row r="26530" spans="54:54" x14ac:dyDescent="0.3">
      <c r="BB26530" t="s">
        <v>88772</v>
      </c>
    </row>
    <row r="26531" spans="54:54" x14ac:dyDescent="0.3">
      <c r="BB26531" t="s">
        <v>88773</v>
      </c>
    </row>
    <row r="26532" spans="54:54" x14ac:dyDescent="0.3">
      <c r="BB26532" t="s">
        <v>88774</v>
      </c>
    </row>
    <row r="26533" spans="54:54" x14ac:dyDescent="0.3">
      <c r="BB26533" t="s">
        <v>88775</v>
      </c>
    </row>
    <row r="26534" spans="54:54" x14ac:dyDescent="0.3">
      <c r="BB26534" t="s">
        <v>88776</v>
      </c>
    </row>
    <row r="26535" spans="54:54" x14ac:dyDescent="0.3">
      <c r="BB26535" t="s">
        <v>88777</v>
      </c>
    </row>
    <row r="26536" spans="54:54" x14ac:dyDescent="0.3">
      <c r="BB26536" t="s">
        <v>88778</v>
      </c>
    </row>
    <row r="26537" spans="54:54" x14ac:dyDescent="0.3">
      <c r="BB26537" t="s">
        <v>88779</v>
      </c>
    </row>
    <row r="26538" spans="54:54" x14ac:dyDescent="0.3">
      <c r="BB26538" t="s">
        <v>88780</v>
      </c>
    </row>
    <row r="26539" spans="54:54" x14ac:dyDescent="0.3">
      <c r="BB26539" t="s">
        <v>88781</v>
      </c>
    </row>
    <row r="26540" spans="54:54" x14ac:dyDescent="0.3">
      <c r="BB26540" t="s">
        <v>88782</v>
      </c>
    </row>
    <row r="26541" spans="54:54" x14ac:dyDescent="0.3">
      <c r="BB26541" t="s">
        <v>88783</v>
      </c>
    </row>
    <row r="26542" spans="54:54" x14ac:dyDescent="0.3">
      <c r="BB26542" t="s">
        <v>88784</v>
      </c>
    </row>
    <row r="26543" spans="54:54" x14ac:dyDescent="0.3">
      <c r="BB26543" t="s">
        <v>88785</v>
      </c>
    </row>
    <row r="26544" spans="54:54" x14ac:dyDescent="0.3">
      <c r="BB26544" t="s">
        <v>88786</v>
      </c>
    </row>
    <row r="26545" spans="54:54" x14ac:dyDescent="0.3">
      <c r="BB26545" t="s">
        <v>88787</v>
      </c>
    </row>
    <row r="26546" spans="54:54" x14ac:dyDescent="0.3">
      <c r="BB26546" t="s">
        <v>88788</v>
      </c>
    </row>
    <row r="26547" spans="54:54" x14ac:dyDescent="0.3">
      <c r="BB26547" t="s">
        <v>88789</v>
      </c>
    </row>
    <row r="26548" spans="54:54" x14ac:dyDescent="0.3">
      <c r="BB26548" t="s">
        <v>88790</v>
      </c>
    </row>
    <row r="26549" spans="54:54" x14ac:dyDescent="0.3">
      <c r="BB26549" t="s">
        <v>88791</v>
      </c>
    </row>
    <row r="26550" spans="54:54" x14ac:dyDescent="0.3">
      <c r="BB26550" t="s">
        <v>88792</v>
      </c>
    </row>
    <row r="26551" spans="54:54" x14ac:dyDescent="0.3">
      <c r="BB26551" t="s">
        <v>88793</v>
      </c>
    </row>
    <row r="26552" spans="54:54" x14ac:dyDescent="0.3">
      <c r="BB26552" t="s">
        <v>88794</v>
      </c>
    </row>
    <row r="26553" spans="54:54" x14ac:dyDescent="0.3">
      <c r="BB26553" t="s">
        <v>88795</v>
      </c>
    </row>
    <row r="26554" spans="54:54" x14ac:dyDescent="0.3">
      <c r="BB26554" t="s">
        <v>88796</v>
      </c>
    </row>
    <row r="26555" spans="54:54" x14ac:dyDescent="0.3">
      <c r="BB26555" t="s">
        <v>88797</v>
      </c>
    </row>
    <row r="26556" spans="54:54" x14ac:dyDescent="0.3">
      <c r="BB26556" t="s">
        <v>88798</v>
      </c>
    </row>
    <row r="26557" spans="54:54" x14ac:dyDescent="0.3">
      <c r="BB26557" t="s">
        <v>88799</v>
      </c>
    </row>
    <row r="26558" spans="54:54" x14ac:dyDescent="0.3">
      <c r="BB26558" t="s">
        <v>88800</v>
      </c>
    </row>
    <row r="26559" spans="54:54" x14ac:dyDescent="0.3">
      <c r="BB26559" t="s">
        <v>88801</v>
      </c>
    </row>
    <row r="26560" spans="54:54" x14ac:dyDescent="0.3">
      <c r="BB26560" t="s">
        <v>88802</v>
      </c>
    </row>
    <row r="26561" spans="54:54" x14ac:dyDescent="0.3">
      <c r="BB26561" t="s">
        <v>88803</v>
      </c>
    </row>
    <row r="26562" spans="54:54" x14ac:dyDescent="0.3">
      <c r="BB26562" t="s">
        <v>88804</v>
      </c>
    </row>
    <row r="26563" spans="54:54" x14ac:dyDescent="0.3">
      <c r="BB26563" t="s">
        <v>88805</v>
      </c>
    </row>
    <row r="26564" spans="54:54" x14ac:dyDescent="0.3">
      <c r="BB26564" t="s">
        <v>88806</v>
      </c>
    </row>
    <row r="26565" spans="54:54" x14ac:dyDescent="0.3">
      <c r="BB26565" t="s">
        <v>88807</v>
      </c>
    </row>
    <row r="26566" spans="54:54" x14ac:dyDescent="0.3">
      <c r="BB26566" t="s">
        <v>88808</v>
      </c>
    </row>
    <row r="26567" spans="54:54" x14ac:dyDescent="0.3">
      <c r="BB26567" t="s">
        <v>88809</v>
      </c>
    </row>
    <row r="26568" spans="54:54" x14ac:dyDescent="0.3">
      <c r="BB26568" t="s">
        <v>88810</v>
      </c>
    </row>
    <row r="26569" spans="54:54" x14ac:dyDescent="0.3">
      <c r="BB26569" t="s">
        <v>88811</v>
      </c>
    </row>
    <row r="26570" spans="54:54" x14ac:dyDescent="0.3">
      <c r="BB26570" t="s">
        <v>88812</v>
      </c>
    </row>
    <row r="26571" spans="54:54" x14ac:dyDescent="0.3">
      <c r="BB26571" t="s">
        <v>88813</v>
      </c>
    </row>
    <row r="26572" spans="54:54" x14ac:dyDescent="0.3">
      <c r="BB26572" t="s">
        <v>88814</v>
      </c>
    </row>
    <row r="26573" spans="54:54" x14ac:dyDescent="0.3">
      <c r="BB26573" t="s">
        <v>88815</v>
      </c>
    </row>
    <row r="26574" spans="54:54" x14ac:dyDescent="0.3">
      <c r="BB26574" t="s">
        <v>88816</v>
      </c>
    </row>
    <row r="26575" spans="54:54" x14ac:dyDescent="0.3">
      <c r="BB26575" t="s">
        <v>88817</v>
      </c>
    </row>
    <row r="26576" spans="54:54" x14ac:dyDescent="0.3">
      <c r="BB26576" t="s">
        <v>88818</v>
      </c>
    </row>
    <row r="26577" spans="54:54" x14ac:dyDescent="0.3">
      <c r="BB26577" t="s">
        <v>88819</v>
      </c>
    </row>
    <row r="26578" spans="54:54" x14ac:dyDescent="0.3">
      <c r="BB26578" t="s">
        <v>88820</v>
      </c>
    </row>
    <row r="26579" spans="54:54" x14ac:dyDescent="0.3">
      <c r="BB26579" t="s">
        <v>88821</v>
      </c>
    </row>
    <row r="26580" spans="54:54" x14ac:dyDescent="0.3">
      <c r="BB26580" t="s">
        <v>88822</v>
      </c>
    </row>
    <row r="26581" spans="54:54" x14ac:dyDescent="0.3">
      <c r="BB26581" t="s">
        <v>88823</v>
      </c>
    </row>
    <row r="26582" spans="54:54" x14ac:dyDescent="0.3">
      <c r="BB26582" t="s">
        <v>88824</v>
      </c>
    </row>
    <row r="26583" spans="54:54" x14ac:dyDescent="0.3">
      <c r="BB26583" t="s">
        <v>88825</v>
      </c>
    </row>
    <row r="26584" spans="54:54" x14ac:dyDescent="0.3">
      <c r="BB26584" t="s">
        <v>88826</v>
      </c>
    </row>
    <row r="26585" spans="54:54" x14ac:dyDescent="0.3">
      <c r="BB26585" t="s">
        <v>88827</v>
      </c>
    </row>
    <row r="26586" spans="54:54" x14ac:dyDescent="0.3">
      <c r="BB26586" t="s">
        <v>88828</v>
      </c>
    </row>
    <row r="26587" spans="54:54" x14ac:dyDescent="0.3">
      <c r="BB26587" t="s">
        <v>88829</v>
      </c>
    </row>
    <row r="26588" spans="54:54" x14ac:dyDescent="0.3">
      <c r="BB26588" t="s">
        <v>88830</v>
      </c>
    </row>
    <row r="26589" spans="54:54" x14ac:dyDescent="0.3">
      <c r="BB26589" t="s">
        <v>88831</v>
      </c>
    </row>
    <row r="26590" spans="54:54" x14ac:dyDescent="0.3">
      <c r="BB26590" t="s">
        <v>88832</v>
      </c>
    </row>
    <row r="26591" spans="54:54" x14ac:dyDescent="0.3">
      <c r="BB26591" t="s">
        <v>88833</v>
      </c>
    </row>
    <row r="26592" spans="54:54" x14ac:dyDescent="0.3">
      <c r="BB26592" t="s">
        <v>88834</v>
      </c>
    </row>
    <row r="26593" spans="54:54" x14ac:dyDescent="0.3">
      <c r="BB26593" t="s">
        <v>88835</v>
      </c>
    </row>
    <row r="26594" spans="54:54" x14ac:dyDescent="0.3">
      <c r="BB26594" t="s">
        <v>88836</v>
      </c>
    </row>
    <row r="26595" spans="54:54" x14ac:dyDescent="0.3">
      <c r="BB26595" t="s">
        <v>88837</v>
      </c>
    </row>
    <row r="26596" spans="54:54" x14ac:dyDescent="0.3">
      <c r="BB26596" t="s">
        <v>88838</v>
      </c>
    </row>
    <row r="26597" spans="54:54" x14ac:dyDescent="0.3">
      <c r="BB26597" t="s">
        <v>88839</v>
      </c>
    </row>
    <row r="26598" spans="54:54" x14ac:dyDescent="0.3">
      <c r="BB26598" t="s">
        <v>88840</v>
      </c>
    </row>
    <row r="26599" spans="54:54" x14ac:dyDescent="0.3">
      <c r="BB26599" t="s">
        <v>88841</v>
      </c>
    </row>
    <row r="26600" spans="54:54" x14ac:dyDescent="0.3">
      <c r="BB26600" t="s">
        <v>88842</v>
      </c>
    </row>
    <row r="26601" spans="54:54" x14ac:dyDescent="0.3">
      <c r="BB26601" t="s">
        <v>88843</v>
      </c>
    </row>
    <row r="26602" spans="54:54" x14ac:dyDescent="0.3">
      <c r="BB26602" t="s">
        <v>88844</v>
      </c>
    </row>
    <row r="26603" spans="54:54" x14ac:dyDescent="0.3">
      <c r="BB26603" t="s">
        <v>88845</v>
      </c>
    </row>
    <row r="26604" spans="54:54" x14ac:dyDescent="0.3">
      <c r="BB26604" t="s">
        <v>88846</v>
      </c>
    </row>
    <row r="26605" spans="54:54" x14ac:dyDescent="0.3">
      <c r="BB26605" t="s">
        <v>88847</v>
      </c>
    </row>
    <row r="26606" spans="54:54" x14ac:dyDescent="0.3">
      <c r="BB26606" t="s">
        <v>88848</v>
      </c>
    </row>
    <row r="26607" spans="54:54" x14ac:dyDescent="0.3">
      <c r="BB26607" t="s">
        <v>88849</v>
      </c>
    </row>
    <row r="26608" spans="54:54" x14ac:dyDescent="0.3">
      <c r="BB26608" t="s">
        <v>88850</v>
      </c>
    </row>
    <row r="26609" spans="54:54" x14ac:dyDescent="0.3">
      <c r="BB26609" t="s">
        <v>88851</v>
      </c>
    </row>
    <row r="26610" spans="54:54" x14ac:dyDescent="0.3">
      <c r="BB26610" t="s">
        <v>88852</v>
      </c>
    </row>
    <row r="26611" spans="54:54" x14ac:dyDescent="0.3">
      <c r="BB26611" t="s">
        <v>88853</v>
      </c>
    </row>
    <row r="26612" spans="54:54" x14ac:dyDescent="0.3">
      <c r="BB26612" t="s">
        <v>88854</v>
      </c>
    </row>
    <row r="26613" spans="54:54" x14ac:dyDescent="0.3">
      <c r="BB26613" t="s">
        <v>88855</v>
      </c>
    </row>
    <row r="26614" spans="54:54" x14ac:dyDescent="0.3">
      <c r="BB26614" t="s">
        <v>88856</v>
      </c>
    </row>
    <row r="26615" spans="54:54" x14ac:dyDescent="0.3">
      <c r="BB26615" t="s">
        <v>88857</v>
      </c>
    </row>
    <row r="26616" spans="54:54" x14ac:dyDescent="0.3">
      <c r="BB26616" t="s">
        <v>88858</v>
      </c>
    </row>
    <row r="26617" spans="54:54" x14ac:dyDescent="0.3">
      <c r="BB26617" t="s">
        <v>88859</v>
      </c>
    </row>
    <row r="26618" spans="54:54" x14ac:dyDescent="0.3">
      <c r="BB26618" t="s">
        <v>88860</v>
      </c>
    </row>
    <row r="26619" spans="54:54" x14ac:dyDescent="0.3">
      <c r="BB26619" t="s">
        <v>88861</v>
      </c>
    </row>
    <row r="26620" spans="54:54" x14ac:dyDescent="0.3">
      <c r="BB26620" t="s">
        <v>88862</v>
      </c>
    </row>
    <row r="26621" spans="54:54" x14ac:dyDescent="0.3">
      <c r="BB26621" t="s">
        <v>88863</v>
      </c>
    </row>
    <row r="26622" spans="54:54" x14ac:dyDescent="0.3">
      <c r="BB26622" t="s">
        <v>88864</v>
      </c>
    </row>
    <row r="26623" spans="54:54" x14ac:dyDescent="0.3">
      <c r="BB26623" t="s">
        <v>88865</v>
      </c>
    </row>
    <row r="26624" spans="54:54" x14ac:dyDescent="0.3">
      <c r="BB26624" t="s">
        <v>88866</v>
      </c>
    </row>
    <row r="26625" spans="54:54" x14ac:dyDescent="0.3">
      <c r="BB26625" t="s">
        <v>88867</v>
      </c>
    </row>
    <row r="26626" spans="54:54" x14ac:dyDescent="0.3">
      <c r="BB26626" t="s">
        <v>88868</v>
      </c>
    </row>
    <row r="26627" spans="54:54" x14ac:dyDescent="0.3">
      <c r="BB26627" t="s">
        <v>88869</v>
      </c>
    </row>
    <row r="26628" spans="54:54" x14ac:dyDescent="0.3">
      <c r="BB26628" t="s">
        <v>88870</v>
      </c>
    </row>
    <row r="26629" spans="54:54" x14ac:dyDescent="0.3">
      <c r="BB26629" t="s">
        <v>88871</v>
      </c>
    </row>
    <row r="26630" spans="54:54" x14ac:dyDescent="0.3">
      <c r="BB26630" t="s">
        <v>88872</v>
      </c>
    </row>
    <row r="26631" spans="54:54" x14ac:dyDescent="0.3">
      <c r="BB26631" t="s">
        <v>88873</v>
      </c>
    </row>
    <row r="26632" spans="54:54" x14ac:dyDescent="0.3">
      <c r="BB26632" t="s">
        <v>88874</v>
      </c>
    </row>
    <row r="26633" spans="54:54" x14ac:dyDescent="0.3">
      <c r="BB26633" t="s">
        <v>88875</v>
      </c>
    </row>
    <row r="26634" spans="54:54" x14ac:dyDescent="0.3">
      <c r="BB26634" t="s">
        <v>88876</v>
      </c>
    </row>
    <row r="26635" spans="54:54" x14ac:dyDescent="0.3">
      <c r="BB26635" t="s">
        <v>88877</v>
      </c>
    </row>
    <row r="26636" spans="54:54" x14ac:dyDescent="0.3">
      <c r="BB26636" t="s">
        <v>88878</v>
      </c>
    </row>
    <row r="26637" spans="54:54" x14ac:dyDescent="0.3">
      <c r="BB26637" t="s">
        <v>88879</v>
      </c>
    </row>
    <row r="26638" spans="54:54" x14ac:dyDescent="0.3">
      <c r="BB26638" t="s">
        <v>88880</v>
      </c>
    </row>
    <row r="26639" spans="54:54" x14ac:dyDescent="0.3">
      <c r="BB26639" t="s">
        <v>88881</v>
      </c>
    </row>
    <row r="26640" spans="54:54" x14ac:dyDescent="0.3">
      <c r="BB26640" t="s">
        <v>88882</v>
      </c>
    </row>
    <row r="26641" spans="54:54" x14ac:dyDescent="0.3">
      <c r="BB26641" t="s">
        <v>88883</v>
      </c>
    </row>
    <row r="26642" spans="54:54" x14ac:dyDescent="0.3">
      <c r="BB26642" t="s">
        <v>88884</v>
      </c>
    </row>
    <row r="26643" spans="54:54" x14ac:dyDescent="0.3">
      <c r="BB26643" t="s">
        <v>88885</v>
      </c>
    </row>
    <row r="26644" spans="54:54" x14ac:dyDescent="0.3">
      <c r="BB26644" t="s">
        <v>88886</v>
      </c>
    </row>
    <row r="26645" spans="54:54" x14ac:dyDescent="0.3">
      <c r="BB26645" t="s">
        <v>88887</v>
      </c>
    </row>
    <row r="26646" spans="54:54" x14ac:dyDescent="0.3">
      <c r="BB26646" t="s">
        <v>88888</v>
      </c>
    </row>
    <row r="26647" spans="54:54" x14ac:dyDescent="0.3">
      <c r="BB26647" t="s">
        <v>88889</v>
      </c>
    </row>
    <row r="26648" spans="54:54" x14ac:dyDescent="0.3">
      <c r="BB26648" t="s">
        <v>88890</v>
      </c>
    </row>
    <row r="26649" spans="54:54" x14ac:dyDescent="0.3">
      <c r="BB26649" t="s">
        <v>88891</v>
      </c>
    </row>
    <row r="26650" spans="54:54" x14ac:dyDescent="0.3">
      <c r="BB26650" t="s">
        <v>88892</v>
      </c>
    </row>
    <row r="26651" spans="54:54" x14ac:dyDescent="0.3">
      <c r="BB26651" t="s">
        <v>88893</v>
      </c>
    </row>
    <row r="26652" spans="54:54" x14ac:dyDescent="0.3">
      <c r="BB26652" t="s">
        <v>88894</v>
      </c>
    </row>
    <row r="26653" spans="54:54" x14ac:dyDescent="0.3">
      <c r="BB26653" t="s">
        <v>88895</v>
      </c>
    </row>
    <row r="26654" spans="54:54" x14ac:dyDescent="0.3">
      <c r="BB26654" t="s">
        <v>88896</v>
      </c>
    </row>
    <row r="26655" spans="54:54" x14ac:dyDescent="0.3">
      <c r="BB26655" t="s">
        <v>88897</v>
      </c>
    </row>
    <row r="26656" spans="54:54" x14ac:dyDescent="0.3">
      <c r="BB26656" t="s">
        <v>88898</v>
      </c>
    </row>
    <row r="26657" spans="54:54" x14ac:dyDescent="0.3">
      <c r="BB26657" t="s">
        <v>88899</v>
      </c>
    </row>
    <row r="26658" spans="54:54" x14ac:dyDescent="0.3">
      <c r="BB26658" t="s">
        <v>88900</v>
      </c>
    </row>
    <row r="26659" spans="54:54" x14ac:dyDescent="0.3">
      <c r="BB26659" t="s">
        <v>88901</v>
      </c>
    </row>
    <row r="26660" spans="54:54" x14ac:dyDescent="0.3">
      <c r="BB26660" t="s">
        <v>88902</v>
      </c>
    </row>
    <row r="26661" spans="54:54" x14ac:dyDescent="0.3">
      <c r="BB26661" t="s">
        <v>88903</v>
      </c>
    </row>
    <row r="26662" spans="54:54" x14ac:dyDescent="0.3">
      <c r="BB26662" t="s">
        <v>88904</v>
      </c>
    </row>
    <row r="26663" spans="54:54" x14ac:dyDescent="0.3">
      <c r="BB26663" t="s">
        <v>88905</v>
      </c>
    </row>
    <row r="26664" spans="54:54" x14ac:dyDescent="0.3">
      <c r="BB26664" t="s">
        <v>88906</v>
      </c>
    </row>
    <row r="26665" spans="54:54" x14ac:dyDescent="0.3">
      <c r="BB26665" t="s">
        <v>2450</v>
      </c>
    </row>
    <row r="26666" spans="54:54" x14ac:dyDescent="0.3">
      <c r="BB26666" t="s">
        <v>88907</v>
      </c>
    </row>
    <row r="26667" spans="54:54" x14ac:dyDescent="0.3">
      <c r="BB26667" t="s">
        <v>88908</v>
      </c>
    </row>
    <row r="26668" spans="54:54" x14ac:dyDescent="0.3">
      <c r="BB26668" t="s">
        <v>29733</v>
      </c>
    </row>
    <row r="26669" spans="54:54" x14ac:dyDescent="0.3">
      <c r="BB26669" t="s">
        <v>88909</v>
      </c>
    </row>
    <row r="26670" spans="54:54" x14ac:dyDescent="0.3">
      <c r="BB26670" t="s">
        <v>88910</v>
      </c>
    </row>
    <row r="26671" spans="54:54" x14ac:dyDescent="0.3">
      <c r="BB26671" t="s">
        <v>88911</v>
      </c>
    </row>
    <row r="26672" spans="54:54" x14ac:dyDescent="0.3">
      <c r="BB26672" t="s">
        <v>88912</v>
      </c>
    </row>
    <row r="26673" spans="54:54" x14ac:dyDescent="0.3">
      <c r="BB26673" t="s">
        <v>88913</v>
      </c>
    </row>
    <row r="26674" spans="54:54" x14ac:dyDescent="0.3">
      <c r="BB26674" t="s">
        <v>88914</v>
      </c>
    </row>
    <row r="26675" spans="54:54" x14ac:dyDescent="0.3">
      <c r="BB26675" t="s">
        <v>88915</v>
      </c>
    </row>
    <row r="26676" spans="54:54" x14ac:dyDescent="0.3">
      <c r="BB26676" t="s">
        <v>88916</v>
      </c>
    </row>
    <row r="26677" spans="54:54" x14ac:dyDescent="0.3">
      <c r="BB26677" t="s">
        <v>88917</v>
      </c>
    </row>
    <row r="26678" spans="54:54" x14ac:dyDescent="0.3">
      <c r="BB26678" t="s">
        <v>88918</v>
      </c>
    </row>
    <row r="26679" spans="54:54" x14ac:dyDescent="0.3">
      <c r="BB26679" t="s">
        <v>88919</v>
      </c>
    </row>
    <row r="26680" spans="54:54" x14ac:dyDescent="0.3">
      <c r="BB26680" t="s">
        <v>88920</v>
      </c>
    </row>
    <row r="26681" spans="54:54" x14ac:dyDescent="0.3">
      <c r="BB26681" t="s">
        <v>88921</v>
      </c>
    </row>
    <row r="26682" spans="54:54" x14ac:dyDescent="0.3">
      <c r="BB26682" t="s">
        <v>88922</v>
      </c>
    </row>
    <row r="26683" spans="54:54" x14ac:dyDescent="0.3">
      <c r="BB26683" t="s">
        <v>88923</v>
      </c>
    </row>
    <row r="26684" spans="54:54" x14ac:dyDescent="0.3">
      <c r="BB26684" t="s">
        <v>88924</v>
      </c>
    </row>
    <row r="26685" spans="54:54" x14ac:dyDescent="0.3">
      <c r="BB26685" t="s">
        <v>88925</v>
      </c>
    </row>
    <row r="26686" spans="54:54" x14ac:dyDescent="0.3">
      <c r="BB26686" t="s">
        <v>88926</v>
      </c>
    </row>
    <row r="26687" spans="54:54" x14ac:dyDescent="0.3">
      <c r="BB26687" t="s">
        <v>88927</v>
      </c>
    </row>
    <row r="26688" spans="54:54" x14ac:dyDescent="0.3">
      <c r="BB26688" t="s">
        <v>88928</v>
      </c>
    </row>
    <row r="26689" spans="54:54" x14ac:dyDescent="0.3">
      <c r="BB26689" t="s">
        <v>88929</v>
      </c>
    </row>
    <row r="26690" spans="54:54" x14ac:dyDescent="0.3">
      <c r="BB26690" t="s">
        <v>88930</v>
      </c>
    </row>
    <row r="26691" spans="54:54" x14ac:dyDescent="0.3">
      <c r="BB26691" t="s">
        <v>88931</v>
      </c>
    </row>
    <row r="26692" spans="54:54" x14ac:dyDescent="0.3">
      <c r="BB26692" t="s">
        <v>88932</v>
      </c>
    </row>
    <row r="26693" spans="54:54" x14ac:dyDescent="0.3">
      <c r="BB26693" t="s">
        <v>88933</v>
      </c>
    </row>
    <row r="26694" spans="54:54" x14ac:dyDescent="0.3">
      <c r="BB26694" t="s">
        <v>88934</v>
      </c>
    </row>
    <row r="26695" spans="54:54" x14ac:dyDescent="0.3">
      <c r="BB26695" t="s">
        <v>88935</v>
      </c>
    </row>
    <row r="26696" spans="54:54" x14ac:dyDescent="0.3">
      <c r="BB26696" t="s">
        <v>88936</v>
      </c>
    </row>
    <row r="26697" spans="54:54" x14ac:dyDescent="0.3">
      <c r="BB26697" t="s">
        <v>88937</v>
      </c>
    </row>
    <row r="26698" spans="54:54" x14ac:dyDescent="0.3">
      <c r="BB26698" t="s">
        <v>88938</v>
      </c>
    </row>
    <row r="26699" spans="54:54" x14ac:dyDescent="0.3">
      <c r="BB26699" t="s">
        <v>88939</v>
      </c>
    </row>
    <row r="26700" spans="54:54" x14ac:dyDescent="0.3">
      <c r="BB26700" t="s">
        <v>88940</v>
      </c>
    </row>
    <row r="26701" spans="54:54" x14ac:dyDescent="0.3">
      <c r="BB26701" t="s">
        <v>88941</v>
      </c>
    </row>
    <row r="26702" spans="54:54" x14ac:dyDescent="0.3">
      <c r="BB26702" t="s">
        <v>88942</v>
      </c>
    </row>
    <row r="26703" spans="54:54" x14ac:dyDescent="0.3">
      <c r="BB26703" t="s">
        <v>88943</v>
      </c>
    </row>
    <row r="26704" spans="54:54" x14ac:dyDescent="0.3">
      <c r="BB26704" t="s">
        <v>88944</v>
      </c>
    </row>
    <row r="26705" spans="54:54" x14ac:dyDescent="0.3">
      <c r="BB26705" t="s">
        <v>88945</v>
      </c>
    </row>
    <row r="26706" spans="54:54" x14ac:dyDescent="0.3">
      <c r="BB26706" t="s">
        <v>88946</v>
      </c>
    </row>
    <row r="26707" spans="54:54" x14ac:dyDescent="0.3">
      <c r="BB26707" t="s">
        <v>88947</v>
      </c>
    </row>
    <row r="26708" spans="54:54" x14ac:dyDescent="0.3">
      <c r="BB26708" t="s">
        <v>88948</v>
      </c>
    </row>
    <row r="26709" spans="54:54" x14ac:dyDescent="0.3">
      <c r="BB26709" t="s">
        <v>88949</v>
      </c>
    </row>
    <row r="26710" spans="54:54" x14ac:dyDescent="0.3">
      <c r="BB26710" t="s">
        <v>88950</v>
      </c>
    </row>
    <row r="26711" spans="54:54" x14ac:dyDescent="0.3">
      <c r="BB26711" t="s">
        <v>88951</v>
      </c>
    </row>
    <row r="26712" spans="54:54" x14ac:dyDescent="0.3">
      <c r="BB26712" t="s">
        <v>88952</v>
      </c>
    </row>
    <row r="26713" spans="54:54" x14ac:dyDescent="0.3">
      <c r="BB26713" t="s">
        <v>88953</v>
      </c>
    </row>
    <row r="26714" spans="54:54" x14ac:dyDescent="0.3">
      <c r="BB26714" t="s">
        <v>88954</v>
      </c>
    </row>
    <row r="26715" spans="54:54" x14ac:dyDescent="0.3">
      <c r="BB26715" t="s">
        <v>88955</v>
      </c>
    </row>
    <row r="26716" spans="54:54" x14ac:dyDescent="0.3">
      <c r="BB26716" t="s">
        <v>88956</v>
      </c>
    </row>
    <row r="26717" spans="54:54" x14ac:dyDescent="0.3">
      <c r="BB26717" t="s">
        <v>88957</v>
      </c>
    </row>
    <row r="26718" spans="54:54" x14ac:dyDescent="0.3">
      <c r="BB26718" t="s">
        <v>88958</v>
      </c>
    </row>
    <row r="26719" spans="54:54" x14ac:dyDescent="0.3">
      <c r="BB26719" t="s">
        <v>88959</v>
      </c>
    </row>
    <row r="26720" spans="54:54" x14ac:dyDescent="0.3">
      <c r="BB26720" t="s">
        <v>88960</v>
      </c>
    </row>
    <row r="26721" spans="54:54" x14ac:dyDescent="0.3">
      <c r="BB26721" t="s">
        <v>88961</v>
      </c>
    </row>
    <row r="26722" spans="54:54" x14ac:dyDescent="0.3">
      <c r="BB26722" t="s">
        <v>88962</v>
      </c>
    </row>
    <row r="26723" spans="54:54" x14ac:dyDescent="0.3">
      <c r="BB26723" t="s">
        <v>88963</v>
      </c>
    </row>
    <row r="26724" spans="54:54" x14ac:dyDescent="0.3">
      <c r="BB26724" t="s">
        <v>88964</v>
      </c>
    </row>
    <row r="26725" spans="54:54" x14ac:dyDescent="0.3">
      <c r="BB26725" t="s">
        <v>88965</v>
      </c>
    </row>
    <row r="26726" spans="54:54" x14ac:dyDescent="0.3">
      <c r="BB26726" t="s">
        <v>88966</v>
      </c>
    </row>
    <row r="26727" spans="54:54" x14ac:dyDescent="0.3">
      <c r="BB26727" t="s">
        <v>2451</v>
      </c>
    </row>
    <row r="26728" spans="54:54" x14ac:dyDescent="0.3">
      <c r="BB26728" t="s">
        <v>88967</v>
      </c>
    </row>
    <row r="26729" spans="54:54" x14ac:dyDescent="0.3">
      <c r="BB26729" t="s">
        <v>88968</v>
      </c>
    </row>
    <row r="26730" spans="54:54" x14ac:dyDescent="0.3">
      <c r="BB26730" t="s">
        <v>88969</v>
      </c>
    </row>
    <row r="26731" spans="54:54" x14ac:dyDescent="0.3">
      <c r="BB26731" t="s">
        <v>88970</v>
      </c>
    </row>
    <row r="26732" spans="54:54" x14ac:dyDescent="0.3">
      <c r="BB26732" t="s">
        <v>88971</v>
      </c>
    </row>
    <row r="26733" spans="54:54" x14ac:dyDescent="0.3">
      <c r="BB26733" t="s">
        <v>88972</v>
      </c>
    </row>
    <row r="26734" spans="54:54" x14ac:dyDescent="0.3">
      <c r="BB26734" t="s">
        <v>88973</v>
      </c>
    </row>
    <row r="26735" spans="54:54" x14ac:dyDescent="0.3">
      <c r="BB26735" t="s">
        <v>88974</v>
      </c>
    </row>
    <row r="26736" spans="54:54" x14ac:dyDescent="0.3">
      <c r="BB26736" t="s">
        <v>88975</v>
      </c>
    </row>
    <row r="26737" spans="54:54" x14ac:dyDescent="0.3">
      <c r="BB26737" t="s">
        <v>88976</v>
      </c>
    </row>
    <row r="26738" spans="54:54" x14ac:dyDescent="0.3">
      <c r="BB26738" t="s">
        <v>88977</v>
      </c>
    </row>
    <row r="26739" spans="54:54" x14ac:dyDescent="0.3">
      <c r="BB26739" t="s">
        <v>88978</v>
      </c>
    </row>
    <row r="26740" spans="54:54" x14ac:dyDescent="0.3">
      <c r="BB26740" t="s">
        <v>88979</v>
      </c>
    </row>
    <row r="26741" spans="54:54" x14ac:dyDescent="0.3">
      <c r="BB26741" t="s">
        <v>88980</v>
      </c>
    </row>
    <row r="26742" spans="54:54" x14ac:dyDescent="0.3">
      <c r="BB26742" t="s">
        <v>88981</v>
      </c>
    </row>
    <row r="26743" spans="54:54" x14ac:dyDescent="0.3">
      <c r="BB26743" t="s">
        <v>88982</v>
      </c>
    </row>
    <row r="26744" spans="54:54" x14ac:dyDescent="0.3">
      <c r="BB26744" t="s">
        <v>88983</v>
      </c>
    </row>
    <row r="26745" spans="54:54" x14ac:dyDescent="0.3">
      <c r="BB26745" t="s">
        <v>88984</v>
      </c>
    </row>
    <row r="26746" spans="54:54" x14ac:dyDescent="0.3">
      <c r="BB26746" t="s">
        <v>88985</v>
      </c>
    </row>
    <row r="26747" spans="54:54" x14ac:dyDescent="0.3">
      <c r="BB26747" t="s">
        <v>88986</v>
      </c>
    </row>
    <row r="26748" spans="54:54" x14ac:dyDescent="0.3">
      <c r="BB26748" t="s">
        <v>88987</v>
      </c>
    </row>
    <row r="26749" spans="54:54" x14ac:dyDescent="0.3">
      <c r="BB26749" t="s">
        <v>88988</v>
      </c>
    </row>
    <row r="26750" spans="54:54" x14ac:dyDescent="0.3">
      <c r="BB26750" t="s">
        <v>88989</v>
      </c>
    </row>
    <row r="26751" spans="54:54" x14ac:dyDescent="0.3">
      <c r="BB26751" t="s">
        <v>88990</v>
      </c>
    </row>
    <row r="26752" spans="54:54" x14ac:dyDescent="0.3">
      <c r="BB26752" t="s">
        <v>88991</v>
      </c>
    </row>
    <row r="26753" spans="54:54" x14ac:dyDescent="0.3">
      <c r="BB26753" t="s">
        <v>88992</v>
      </c>
    </row>
    <row r="26754" spans="54:54" x14ac:dyDescent="0.3">
      <c r="BB26754" t="s">
        <v>88993</v>
      </c>
    </row>
    <row r="26755" spans="54:54" x14ac:dyDescent="0.3">
      <c r="BB26755" t="s">
        <v>88994</v>
      </c>
    </row>
    <row r="26756" spans="54:54" x14ac:dyDescent="0.3">
      <c r="BB26756" t="s">
        <v>88995</v>
      </c>
    </row>
    <row r="26757" spans="54:54" x14ac:dyDescent="0.3">
      <c r="BB26757" t="s">
        <v>88996</v>
      </c>
    </row>
    <row r="26758" spans="54:54" x14ac:dyDescent="0.3">
      <c r="BB26758" t="s">
        <v>88997</v>
      </c>
    </row>
    <row r="26759" spans="54:54" x14ac:dyDescent="0.3">
      <c r="BB26759" t="s">
        <v>88998</v>
      </c>
    </row>
    <row r="26760" spans="54:54" x14ac:dyDescent="0.3">
      <c r="BB26760" t="s">
        <v>88999</v>
      </c>
    </row>
    <row r="26761" spans="54:54" x14ac:dyDescent="0.3">
      <c r="BB26761" t="s">
        <v>89000</v>
      </c>
    </row>
    <row r="26762" spans="54:54" x14ac:dyDescent="0.3">
      <c r="BB26762" t="s">
        <v>89001</v>
      </c>
    </row>
    <row r="26763" spans="54:54" x14ac:dyDescent="0.3">
      <c r="BB26763" t="s">
        <v>89002</v>
      </c>
    </row>
    <row r="26764" spans="54:54" x14ac:dyDescent="0.3">
      <c r="BB26764" t="s">
        <v>89003</v>
      </c>
    </row>
    <row r="26765" spans="54:54" x14ac:dyDescent="0.3">
      <c r="BB26765" t="s">
        <v>89004</v>
      </c>
    </row>
    <row r="26766" spans="54:54" x14ac:dyDescent="0.3">
      <c r="BB26766" t="s">
        <v>89005</v>
      </c>
    </row>
    <row r="26767" spans="54:54" x14ac:dyDescent="0.3">
      <c r="BB26767" t="s">
        <v>89006</v>
      </c>
    </row>
    <row r="26768" spans="54:54" x14ac:dyDescent="0.3">
      <c r="BB26768" t="s">
        <v>89007</v>
      </c>
    </row>
    <row r="26769" spans="54:54" x14ac:dyDescent="0.3">
      <c r="BB26769" t="s">
        <v>89008</v>
      </c>
    </row>
    <row r="26770" spans="54:54" x14ac:dyDescent="0.3">
      <c r="BB26770" t="s">
        <v>89009</v>
      </c>
    </row>
    <row r="26771" spans="54:54" x14ac:dyDescent="0.3">
      <c r="BB26771" t="s">
        <v>89010</v>
      </c>
    </row>
    <row r="26772" spans="54:54" x14ac:dyDescent="0.3">
      <c r="BB26772" t="s">
        <v>89011</v>
      </c>
    </row>
    <row r="26773" spans="54:54" x14ac:dyDescent="0.3">
      <c r="BB26773" t="s">
        <v>89012</v>
      </c>
    </row>
    <row r="26774" spans="54:54" x14ac:dyDescent="0.3">
      <c r="BB26774" t="s">
        <v>89013</v>
      </c>
    </row>
    <row r="26775" spans="54:54" x14ac:dyDescent="0.3">
      <c r="BB26775" t="s">
        <v>89014</v>
      </c>
    </row>
    <row r="26776" spans="54:54" x14ac:dyDescent="0.3">
      <c r="BB26776" t="s">
        <v>89015</v>
      </c>
    </row>
    <row r="26777" spans="54:54" x14ac:dyDescent="0.3">
      <c r="BB26777" t="s">
        <v>89016</v>
      </c>
    </row>
    <row r="26778" spans="54:54" x14ac:dyDescent="0.3">
      <c r="BB26778" t="s">
        <v>89017</v>
      </c>
    </row>
    <row r="26779" spans="54:54" x14ac:dyDescent="0.3">
      <c r="BB26779" t="s">
        <v>89018</v>
      </c>
    </row>
    <row r="26780" spans="54:54" x14ac:dyDescent="0.3">
      <c r="BB26780" t="s">
        <v>89019</v>
      </c>
    </row>
    <row r="26781" spans="54:54" x14ac:dyDescent="0.3">
      <c r="BB26781" t="s">
        <v>89020</v>
      </c>
    </row>
    <row r="26782" spans="54:54" x14ac:dyDescent="0.3">
      <c r="BB26782" t="s">
        <v>89021</v>
      </c>
    </row>
    <row r="26783" spans="54:54" x14ac:dyDescent="0.3">
      <c r="BB26783" t="s">
        <v>89022</v>
      </c>
    </row>
    <row r="26784" spans="54:54" x14ac:dyDescent="0.3">
      <c r="BB26784" t="s">
        <v>89023</v>
      </c>
    </row>
    <row r="26785" spans="54:54" x14ac:dyDescent="0.3">
      <c r="BB26785" t="s">
        <v>89024</v>
      </c>
    </row>
    <row r="26786" spans="54:54" x14ac:dyDescent="0.3">
      <c r="BB26786" t="s">
        <v>89025</v>
      </c>
    </row>
    <row r="26787" spans="54:54" x14ac:dyDescent="0.3">
      <c r="BB26787" t="s">
        <v>89026</v>
      </c>
    </row>
    <row r="26788" spans="54:54" x14ac:dyDescent="0.3">
      <c r="BB26788" t="s">
        <v>89027</v>
      </c>
    </row>
    <row r="26789" spans="54:54" x14ac:dyDescent="0.3">
      <c r="BB26789" t="s">
        <v>89028</v>
      </c>
    </row>
    <row r="26790" spans="54:54" x14ac:dyDescent="0.3">
      <c r="BB26790" t="s">
        <v>89029</v>
      </c>
    </row>
    <row r="26791" spans="54:54" x14ac:dyDescent="0.3">
      <c r="BB26791" t="s">
        <v>89030</v>
      </c>
    </row>
    <row r="26792" spans="54:54" x14ac:dyDescent="0.3">
      <c r="BB26792" t="s">
        <v>89031</v>
      </c>
    </row>
    <row r="26793" spans="54:54" x14ac:dyDescent="0.3">
      <c r="BB26793" t="s">
        <v>89032</v>
      </c>
    </row>
    <row r="26794" spans="54:54" x14ac:dyDescent="0.3">
      <c r="BB26794" t="s">
        <v>89033</v>
      </c>
    </row>
    <row r="26795" spans="54:54" x14ac:dyDescent="0.3">
      <c r="BB26795" t="s">
        <v>89034</v>
      </c>
    </row>
    <row r="26796" spans="54:54" x14ac:dyDescent="0.3">
      <c r="BB26796" t="s">
        <v>89035</v>
      </c>
    </row>
    <row r="26797" spans="54:54" x14ac:dyDescent="0.3">
      <c r="BB26797" t="s">
        <v>89036</v>
      </c>
    </row>
    <row r="26798" spans="54:54" x14ac:dyDescent="0.3">
      <c r="BB26798" t="s">
        <v>89037</v>
      </c>
    </row>
    <row r="26799" spans="54:54" x14ac:dyDescent="0.3">
      <c r="BB26799" t="s">
        <v>89038</v>
      </c>
    </row>
    <row r="26800" spans="54:54" x14ac:dyDescent="0.3">
      <c r="BB26800" t="s">
        <v>89039</v>
      </c>
    </row>
    <row r="26801" spans="54:54" x14ac:dyDescent="0.3">
      <c r="BB26801" t="s">
        <v>89040</v>
      </c>
    </row>
    <row r="26802" spans="54:54" x14ac:dyDescent="0.3">
      <c r="BB26802" t="s">
        <v>89041</v>
      </c>
    </row>
    <row r="26803" spans="54:54" x14ac:dyDescent="0.3">
      <c r="BB26803" t="s">
        <v>89042</v>
      </c>
    </row>
    <row r="26804" spans="54:54" x14ac:dyDescent="0.3">
      <c r="BB26804" t="s">
        <v>89043</v>
      </c>
    </row>
    <row r="26805" spans="54:54" x14ac:dyDescent="0.3">
      <c r="BB26805" t="s">
        <v>89044</v>
      </c>
    </row>
    <row r="26806" spans="54:54" x14ac:dyDescent="0.3">
      <c r="BB26806" t="s">
        <v>89045</v>
      </c>
    </row>
    <row r="26807" spans="54:54" x14ac:dyDescent="0.3">
      <c r="BB26807" t="s">
        <v>89046</v>
      </c>
    </row>
    <row r="26808" spans="54:54" x14ac:dyDescent="0.3">
      <c r="BB26808" t="s">
        <v>89047</v>
      </c>
    </row>
    <row r="26809" spans="54:54" x14ac:dyDescent="0.3">
      <c r="BB26809" t="s">
        <v>89048</v>
      </c>
    </row>
    <row r="26810" spans="54:54" x14ac:dyDescent="0.3">
      <c r="BB26810" t="s">
        <v>89049</v>
      </c>
    </row>
    <row r="26811" spans="54:54" x14ac:dyDescent="0.3">
      <c r="BB26811" t="s">
        <v>89050</v>
      </c>
    </row>
    <row r="26812" spans="54:54" x14ac:dyDescent="0.3">
      <c r="BB26812" t="s">
        <v>89051</v>
      </c>
    </row>
    <row r="26813" spans="54:54" x14ac:dyDescent="0.3">
      <c r="BB26813" t="s">
        <v>89052</v>
      </c>
    </row>
    <row r="26814" spans="54:54" x14ac:dyDescent="0.3">
      <c r="BB26814" t="s">
        <v>89053</v>
      </c>
    </row>
    <row r="26815" spans="54:54" x14ac:dyDescent="0.3">
      <c r="BB26815" t="s">
        <v>89054</v>
      </c>
    </row>
    <row r="26816" spans="54:54" x14ac:dyDescent="0.3">
      <c r="BB26816" t="s">
        <v>89055</v>
      </c>
    </row>
    <row r="26817" spans="54:54" x14ac:dyDescent="0.3">
      <c r="BB26817" t="s">
        <v>89056</v>
      </c>
    </row>
    <row r="26818" spans="54:54" x14ac:dyDescent="0.3">
      <c r="BB26818" t="s">
        <v>89057</v>
      </c>
    </row>
    <row r="26819" spans="54:54" x14ac:dyDescent="0.3">
      <c r="BB26819" t="s">
        <v>89058</v>
      </c>
    </row>
    <row r="26820" spans="54:54" x14ac:dyDescent="0.3">
      <c r="BB26820" t="s">
        <v>89059</v>
      </c>
    </row>
    <row r="26821" spans="54:54" x14ac:dyDescent="0.3">
      <c r="BB26821" t="s">
        <v>89060</v>
      </c>
    </row>
    <row r="26822" spans="54:54" x14ac:dyDescent="0.3">
      <c r="BB26822" t="s">
        <v>89061</v>
      </c>
    </row>
    <row r="26823" spans="54:54" x14ac:dyDescent="0.3">
      <c r="BB26823" t="s">
        <v>89062</v>
      </c>
    </row>
    <row r="26824" spans="54:54" x14ac:dyDescent="0.3">
      <c r="BB26824" t="s">
        <v>89063</v>
      </c>
    </row>
    <row r="26825" spans="54:54" x14ac:dyDescent="0.3">
      <c r="BB26825" t="s">
        <v>89064</v>
      </c>
    </row>
    <row r="26826" spans="54:54" x14ac:dyDescent="0.3">
      <c r="BB26826" t="s">
        <v>89065</v>
      </c>
    </row>
    <row r="26827" spans="54:54" x14ac:dyDescent="0.3">
      <c r="BB26827" t="s">
        <v>89066</v>
      </c>
    </row>
    <row r="26828" spans="54:54" x14ac:dyDescent="0.3">
      <c r="BB26828" t="s">
        <v>89067</v>
      </c>
    </row>
    <row r="26829" spans="54:54" x14ac:dyDescent="0.3">
      <c r="BB26829" t="s">
        <v>89068</v>
      </c>
    </row>
    <row r="26830" spans="54:54" x14ac:dyDescent="0.3">
      <c r="BB26830" t="s">
        <v>89069</v>
      </c>
    </row>
    <row r="26831" spans="54:54" x14ac:dyDescent="0.3">
      <c r="BB26831" t="s">
        <v>89070</v>
      </c>
    </row>
    <row r="26832" spans="54:54" x14ac:dyDescent="0.3">
      <c r="BB26832" t="s">
        <v>89071</v>
      </c>
    </row>
    <row r="26833" spans="54:54" x14ac:dyDescent="0.3">
      <c r="BB26833" t="s">
        <v>89072</v>
      </c>
    </row>
    <row r="26834" spans="54:54" x14ac:dyDescent="0.3">
      <c r="BB26834" t="s">
        <v>89073</v>
      </c>
    </row>
    <row r="26835" spans="54:54" x14ac:dyDescent="0.3">
      <c r="BB26835" t="s">
        <v>89074</v>
      </c>
    </row>
    <row r="26836" spans="54:54" x14ac:dyDescent="0.3">
      <c r="BB26836" t="s">
        <v>2452</v>
      </c>
    </row>
    <row r="26837" spans="54:54" x14ac:dyDescent="0.3">
      <c r="BB26837" t="s">
        <v>89075</v>
      </c>
    </row>
    <row r="26838" spans="54:54" x14ac:dyDescent="0.3">
      <c r="BB26838" t="s">
        <v>89076</v>
      </c>
    </row>
    <row r="26839" spans="54:54" x14ac:dyDescent="0.3">
      <c r="BB26839" t="s">
        <v>89077</v>
      </c>
    </row>
    <row r="26840" spans="54:54" x14ac:dyDescent="0.3">
      <c r="BB26840" t="s">
        <v>89078</v>
      </c>
    </row>
    <row r="26841" spans="54:54" x14ac:dyDescent="0.3">
      <c r="BB26841" t="s">
        <v>89079</v>
      </c>
    </row>
    <row r="26842" spans="54:54" x14ac:dyDescent="0.3">
      <c r="BB26842" t="s">
        <v>89080</v>
      </c>
    </row>
    <row r="26843" spans="54:54" x14ac:dyDescent="0.3">
      <c r="BB26843" t="s">
        <v>89081</v>
      </c>
    </row>
    <row r="26844" spans="54:54" x14ac:dyDescent="0.3">
      <c r="BB26844" t="s">
        <v>89082</v>
      </c>
    </row>
    <row r="26845" spans="54:54" x14ac:dyDescent="0.3">
      <c r="BB26845" t="s">
        <v>89083</v>
      </c>
    </row>
    <row r="26846" spans="54:54" x14ac:dyDescent="0.3">
      <c r="BB26846" t="s">
        <v>89084</v>
      </c>
    </row>
    <row r="26847" spans="54:54" x14ac:dyDescent="0.3">
      <c r="BB26847" t="s">
        <v>89085</v>
      </c>
    </row>
    <row r="26848" spans="54:54" x14ac:dyDescent="0.3">
      <c r="BB26848" t="s">
        <v>89086</v>
      </c>
    </row>
    <row r="26849" spans="54:54" x14ac:dyDescent="0.3">
      <c r="BB26849" t="s">
        <v>89087</v>
      </c>
    </row>
    <row r="26850" spans="54:54" x14ac:dyDescent="0.3">
      <c r="BB26850" t="s">
        <v>89088</v>
      </c>
    </row>
    <row r="26851" spans="54:54" x14ac:dyDescent="0.3">
      <c r="BB26851" t="s">
        <v>89089</v>
      </c>
    </row>
    <row r="26852" spans="54:54" x14ac:dyDescent="0.3">
      <c r="BB26852" t="s">
        <v>89090</v>
      </c>
    </row>
    <row r="26853" spans="54:54" x14ac:dyDescent="0.3">
      <c r="BB26853" t="s">
        <v>89091</v>
      </c>
    </row>
    <row r="26854" spans="54:54" x14ac:dyDescent="0.3">
      <c r="BB26854" t="s">
        <v>89092</v>
      </c>
    </row>
    <row r="26855" spans="54:54" x14ac:dyDescent="0.3">
      <c r="BB26855" t="s">
        <v>89093</v>
      </c>
    </row>
    <row r="26856" spans="54:54" x14ac:dyDescent="0.3">
      <c r="BB26856" t="s">
        <v>89094</v>
      </c>
    </row>
    <row r="26857" spans="54:54" x14ac:dyDescent="0.3">
      <c r="BB26857" t="s">
        <v>89095</v>
      </c>
    </row>
    <row r="26858" spans="54:54" x14ac:dyDescent="0.3">
      <c r="BB26858" t="s">
        <v>89096</v>
      </c>
    </row>
    <row r="26859" spans="54:54" x14ac:dyDescent="0.3">
      <c r="BB26859" t="s">
        <v>89097</v>
      </c>
    </row>
    <row r="26860" spans="54:54" x14ac:dyDescent="0.3">
      <c r="BB26860" t="s">
        <v>89098</v>
      </c>
    </row>
    <row r="26861" spans="54:54" x14ac:dyDescent="0.3">
      <c r="BB26861" t="s">
        <v>89099</v>
      </c>
    </row>
    <row r="26862" spans="54:54" x14ac:dyDescent="0.3">
      <c r="BB26862" t="s">
        <v>89100</v>
      </c>
    </row>
    <row r="26863" spans="54:54" x14ac:dyDescent="0.3">
      <c r="BB26863" t="s">
        <v>89101</v>
      </c>
    </row>
    <row r="26864" spans="54:54" x14ac:dyDescent="0.3">
      <c r="BB26864" t="s">
        <v>89102</v>
      </c>
    </row>
    <row r="26865" spans="54:54" x14ac:dyDescent="0.3">
      <c r="BB26865" t="s">
        <v>89103</v>
      </c>
    </row>
    <row r="26866" spans="54:54" x14ac:dyDescent="0.3">
      <c r="BB26866" t="s">
        <v>89104</v>
      </c>
    </row>
    <row r="26867" spans="54:54" x14ac:dyDescent="0.3">
      <c r="BB26867" t="s">
        <v>89105</v>
      </c>
    </row>
    <row r="26868" spans="54:54" x14ac:dyDescent="0.3">
      <c r="BB26868" t="s">
        <v>89106</v>
      </c>
    </row>
    <row r="26869" spans="54:54" x14ac:dyDescent="0.3">
      <c r="BB26869" t="s">
        <v>89107</v>
      </c>
    </row>
    <row r="26870" spans="54:54" x14ac:dyDescent="0.3">
      <c r="BB26870" t="s">
        <v>89108</v>
      </c>
    </row>
    <row r="26871" spans="54:54" x14ac:dyDescent="0.3">
      <c r="BB26871" t="s">
        <v>89109</v>
      </c>
    </row>
    <row r="26872" spans="54:54" x14ac:dyDescent="0.3">
      <c r="BB26872" t="s">
        <v>89110</v>
      </c>
    </row>
    <row r="26873" spans="54:54" x14ac:dyDescent="0.3">
      <c r="BB26873" t="s">
        <v>89111</v>
      </c>
    </row>
    <row r="26874" spans="54:54" x14ac:dyDescent="0.3">
      <c r="BB26874" t="s">
        <v>89112</v>
      </c>
    </row>
    <row r="26875" spans="54:54" x14ac:dyDescent="0.3">
      <c r="BB26875" t="s">
        <v>89113</v>
      </c>
    </row>
    <row r="26876" spans="54:54" x14ac:dyDescent="0.3">
      <c r="BB26876" t="s">
        <v>89114</v>
      </c>
    </row>
    <row r="26877" spans="54:54" x14ac:dyDescent="0.3">
      <c r="BB26877" t="s">
        <v>89115</v>
      </c>
    </row>
    <row r="26878" spans="54:54" x14ac:dyDescent="0.3">
      <c r="BB26878" t="s">
        <v>89116</v>
      </c>
    </row>
    <row r="26879" spans="54:54" x14ac:dyDescent="0.3">
      <c r="BB26879" t="s">
        <v>89117</v>
      </c>
    </row>
    <row r="26880" spans="54:54" x14ac:dyDescent="0.3">
      <c r="BB26880" t="s">
        <v>89118</v>
      </c>
    </row>
    <row r="26881" spans="54:54" x14ac:dyDescent="0.3">
      <c r="BB26881" t="s">
        <v>89119</v>
      </c>
    </row>
    <row r="26882" spans="54:54" x14ac:dyDescent="0.3">
      <c r="BB26882" t="s">
        <v>89120</v>
      </c>
    </row>
    <row r="26883" spans="54:54" x14ac:dyDescent="0.3">
      <c r="BB26883" t="s">
        <v>89121</v>
      </c>
    </row>
    <row r="26884" spans="54:54" x14ac:dyDescent="0.3">
      <c r="BB26884" t="s">
        <v>89122</v>
      </c>
    </row>
    <row r="26885" spans="54:54" x14ac:dyDescent="0.3">
      <c r="BB26885" t="s">
        <v>89123</v>
      </c>
    </row>
    <row r="26886" spans="54:54" x14ac:dyDescent="0.3">
      <c r="BB26886" t="s">
        <v>89124</v>
      </c>
    </row>
    <row r="26887" spans="54:54" x14ac:dyDescent="0.3">
      <c r="BB26887" t="s">
        <v>89125</v>
      </c>
    </row>
    <row r="26888" spans="54:54" x14ac:dyDescent="0.3">
      <c r="BB26888" t="s">
        <v>89126</v>
      </c>
    </row>
    <row r="26889" spans="54:54" x14ac:dyDescent="0.3">
      <c r="BB26889" t="s">
        <v>89127</v>
      </c>
    </row>
    <row r="26890" spans="54:54" x14ac:dyDescent="0.3">
      <c r="BB26890" t="s">
        <v>89128</v>
      </c>
    </row>
    <row r="26891" spans="54:54" x14ac:dyDescent="0.3">
      <c r="BB26891" t="s">
        <v>89129</v>
      </c>
    </row>
    <row r="26892" spans="54:54" x14ac:dyDescent="0.3">
      <c r="BB26892" t="s">
        <v>89130</v>
      </c>
    </row>
    <row r="26893" spans="54:54" x14ac:dyDescent="0.3">
      <c r="BB26893" t="s">
        <v>89131</v>
      </c>
    </row>
    <row r="26894" spans="54:54" x14ac:dyDescent="0.3">
      <c r="BB26894" t="s">
        <v>89132</v>
      </c>
    </row>
    <row r="26895" spans="54:54" x14ac:dyDescent="0.3">
      <c r="BB26895" t="s">
        <v>89133</v>
      </c>
    </row>
    <row r="26896" spans="54:54" x14ac:dyDescent="0.3">
      <c r="BB26896" t="s">
        <v>89134</v>
      </c>
    </row>
    <row r="26897" spans="54:54" x14ac:dyDescent="0.3">
      <c r="BB26897" t="s">
        <v>89135</v>
      </c>
    </row>
    <row r="26898" spans="54:54" x14ac:dyDescent="0.3">
      <c r="BB26898" t="s">
        <v>89136</v>
      </c>
    </row>
    <row r="26899" spans="54:54" x14ac:dyDescent="0.3">
      <c r="BB26899" t="s">
        <v>89137</v>
      </c>
    </row>
    <row r="26900" spans="54:54" x14ac:dyDescent="0.3">
      <c r="BB26900" t="s">
        <v>89138</v>
      </c>
    </row>
    <row r="26901" spans="54:54" x14ac:dyDescent="0.3">
      <c r="BB26901" t="s">
        <v>89139</v>
      </c>
    </row>
    <row r="26902" spans="54:54" x14ac:dyDescent="0.3">
      <c r="BB26902" t="s">
        <v>89140</v>
      </c>
    </row>
    <row r="26903" spans="54:54" x14ac:dyDescent="0.3">
      <c r="BB26903" t="s">
        <v>89141</v>
      </c>
    </row>
    <row r="26904" spans="54:54" x14ac:dyDescent="0.3">
      <c r="BB26904" t="s">
        <v>89142</v>
      </c>
    </row>
    <row r="26905" spans="54:54" x14ac:dyDescent="0.3">
      <c r="BB26905" t="s">
        <v>89143</v>
      </c>
    </row>
    <row r="26906" spans="54:54" x14ac:dyDescent="0.3">
      <c r="BB26906" t="s">
        <v>89144</v>
      </c>
    </row>
    <row r="26907" spans="54:54" x14ac:dyDescent="0.3">
      <c r="BB26907" t="s">
        <v>89145</v>
      </c>
    </row>
    <row r="26908" spans="54:54" x14ac:dyDescent="0.3">
      <c r="BB26908" t="s">
        <v>89146</v>
      </c>
    </row>
    <row r="26909" spans="54:54" x14ac:dyDescent="0.3">
      <c r="BB26909" t="s">
        <v>89147</v>
      </c>
    </row>
    <row r="26910" spans="54:54" x14ac:dyDescent="0.3">
      <c r="BB26910" t="s">
        <v>89148</v>
      </c>
    </row>
    <row r="26911" spans="54:54" x14ac:dyDescent="0.3">
      <c r="BB26911" t="s">
        <v>89149</v>
      </c>
    </row>
    <row r="26912" spans="54:54" x14ac:dyDescent="0.3">
      <c r="BB26912" t="s">
        <v>89150</v>
      </c>
    </row>
    <row r="26913" spans="54:54" x14ac:dyDescent="0.3">
      <c r="BB26913" t="s">
        <v>89151</v>
      </c>
    </row>
    <row r="26914" spans="54:54" x14ac:dyDescent="0.3">
      <c r="BB26914" t="s">
        <v>89152</v>
      </c>
    </row>
    <row r="26915" spans="54:54" x14ac:dyDescent="0.3">
      <c r="BB26915" t="s">
        <v>89153</v>
      </c>
    </row>
    <row r="26916" spans="54:54" x14ac:dyDescent="0.3">
      <c r="BB26916" t="s">
        <v>89154</v>
      </c>
    </row>
    <row r="26917" spans="54:54" x14ac:dyDescent="0.3">
      <c r="BB26917" t="s">
        <v>89155</v>
      </c>
    </row>
    <row r="26918" spans="54:54" x14ac:dyDescent="0.3">
      <c r="BB26918" t="s">
        <v>89156</v>
      </c>
    </row>
    <row r="26919" spans="54:54" x14ac:dyDescent="0.3">
      <c r="BB26919" t="s">
        <v>89157</v>
      </c>
    </row>
    <row r="26920" spans="54:54" x14ac:dyDescent="0.3">
      <c r="BB26920" t="s">
        <v>89158</v>
      </c>
    </row>
    <row r="26921" spans="54:54" x14ac:dyDescent="0.3">
      <c r="BB26921" t="s">
        <v>89159</v>
      </c>
    </row>
    <row r="26922" spans="54:54" x14ac:dyDescent="0.3">
      <c r="BB26922" t="s">
        <v>89160</v>
      </c>
    </row>
    <row r="26923" spans="54:54" x14ac:dyDescent="0.3">
      <c r="BB26923" t="s">
        <v>89161</v>
      </c>
    </row>
    <row r="26924" spans="54:54" x14ac:dyDescent="0.3">
      <c r="BB26924" t="s">
        <v>89162</v>
      </c>
    </row>
    <row r="26925" spans="54:54" x14ac:dyDescent="0.3">
      <c r="BB26925" t="s">
        <v>89163</v>
      </c>
    </row>
    <row r="26926" spans="54:54" x14ac:dyDescent="0.3">
      <c r="BB26926" t="s">
        <v>89164</v>
      </c>
    </row>
    <row r="26927" spans="54:54" x14ac:dyDescent="0.3">
      <c r="BB26927" t="s">
        <v>89165</v>
      </c>
    </row>
    <row r="26928" spans="54:54" x14ac:dyDescent="0.3">
      <c r="BB26928" t="s">
        <v>89166</v>
      </c>
    </row>
    <row r="26929" spans="54:54" x14ac:dyDescent="0.3">
      <c r="BB26929" t="s">
        <v>89167</v>
      </c>
    </row>
    <row r="26930" spans="54:54" x14ac:dyDescent="0.3">
      <c r="BB26930" t="s">
        <v>89168</v>
      </c>
    </row>
    <row r="26931" spans="54:54" x14ac:dyDescent="0.3">
      <c r="BB26931" t="s">
        <v>89169</v>
      </c>
    </row>
    <row r="26932" spans="54:54" x14ac:dyDescent="0.3">
      <c r="BB26932" t="s">
        <v>89170</v>
      </c>
    </row>
    <row r="26933" spans="54:54" x14ac:dyDescent="0.3">
      <c r="BB26933" t="s">
        <v>89171</v>
      </c>
    </row>
    <row r="26934" spans="54:54" x14ac:dyDescent="0.3">
      <c r="BB26934" t="s">
        <v>89172</v>
      </c>
    </row>
    <row r="26935" spans="54:54" x14ac:dyDescent="0.3">
      <c r="BB26935" t="s">
        <v>89173</v>
      </c>
    </row>
    <row r="26936" spans="54:54" x14ac:dyDescent="0.3">
      <c r="BB26936" t="s">
        <v>89174</v>
      </c>
    </row>
    <row r="26937" spans="54:54" x14ac:dyDescent="0.3">
      <c r="BB26937" t="s">
        <v>89175</v>
      </c>
    </row>
    <row r="26938" spans="54:54" x14ac:dyDescent="0.3">
      <c r="BB26938" t="s">
        <v>89176</v>
      </c>
    </row>
    <row r="26939" spans="54:54" x14ac:dyDescent="0.3">
      <c r="BB26939" t="s">
        <v>89177</v>
      </c>
    </row>
    <row r="26940" spans="54:54" x14ac:dyDescent="0.3">
      <c r="BB26940" t="s">
        <v>89178</v>
      </c>
    </row>
    <row r="26941" spans="54:54" x14ac:dyDescent="0.3">
      <c r="BB26941" t="s">
        <v>89179</v>
      </c>
    </row>
    <row r="26942" spans="54:54" x14ac:dyDescent="0.3">
      <c r="BB26942" t="s">
        <v>89180</v>
      </c>
    </row>
    <row r="26943" spans="54:54" x14ac:dyDescent="0.3">
      <c r="BB26943" t="s">
        <v>89181</v>
      </c>
    </row>
    <row r="26944" spans="54:54" x14ac:dyDescent="0.3">
      <c r="BB26944" t="s">
        <v>89182</v>
      </c>
    </row>
    <row r="26945" spans="54:54" x14ac:dyDescent="0.3">
      <c r="BB26945" t="s">
        <v>89183</v>
      </c>
    </row>
    <row r="26946" spans="54:54" x14ac:dyDescent="0.3">
      <c r="BB26946" t="s">
        <v>89184</v>
      </c>
    </row>
    <row r="26947" spans="54:54" x14ac:dyDescent="0.3">
      <c r="BB26947" t="s">
        <v>89185</v>
      </c>
    </row>
    <row r="26948" spans="54:54" x14ac:dyDescent="0.3">
      <c r="BB26948" t="s">
        <v>89186</v>
      </c>
    </row>
    <row r="26949" spans="54:54" x14ac:dyDescent="0.3">
      <c r="BB26949" t="s">
        <v>89187</v>
      </c>
    </row>
    <row r="26950" spans="54:54" x14ac:dyDescent="0.3">
      <c r="BB26950" t="s">
        <v>89188</v>
      </c>
    </row>
    <row r="26951" spans="54:54" x14ac:dyDescent="0.3">
      <c r="BB26951" t="s">
        <v>89189</v>
      </c>
    </row>
    <row r="26952" spans="54:54" x14ac:dyDescent="0.3">
      <c r="BB26952" t="s">
        <v>89190</v>
      </c>
    </row>
    <row r="26953" spans="54:54" x14ac:dyDescent="0.3">
      <c r="BB26953" t="s">
        <v>89191</v>
      </c>
    </row>
    <row r="26954" spans="54:54" x14ac:dyDescent="0.3">
      <c r="BB26954" t="s">
        <v>89192</v>
      </c>
    </row>
    <row r="26955" spans="54:54" x14ac:dyDescent="0.3">
      <c r="BB26955" t="s">
        <v>89193</v>
      </c>
    </row>
    <row r="26956" spans="54:54" x14ac:dyDescent="0.3">
      <c r="BB26956" t="s">
        <v>89194</v>
      </c>
    </row>
    <row r="26957" spans="54:54" x14ac:dyDescent="0.3">
      <c r="BB26957" t="s">
        <v>89195</v>
      </c>
    </row>
    <row r="26958" spans="54:54" x14ac:dyDescent="0.3">
      <c r="BB26958" t="s">
        <v>89196</v>
      </c>
    </row>
    <row r="26959" spans="54:54" x14ac:dyDescent="0.3">
      <c r="BB26959" t="s">
        <v>89197</v>
      </c>
    </row>
    <row r="26960" spans="54:54" x14ac:dyDescent="0.3">
      <c r="BB26960" t="s">
        <v>89198</v>
      </c>
    </row>
    <row r="26961" spans="54:54" x14ac:dyDescent="0.3">
      <c r="BB26961" t="s">
        <v>89199</v>
      </c>
    </row>
    <row r="26962" spans="54:54" x14ac:dyDescent="0.3">
      <c r="BB26962" t="s">
        <v>89200</v>
      </c>
    </row>
    <row r="26963" spans="54:54" x14ac:dyDescent="0.3">
      <c r="BB26963" t="s">
        <v>89201</v>
      </c>
    </row>
    <row r="26964" spans="54:54" x14ac:dyDescent="0.3">
      <c r="BB26964" t="s">
        <v>89202</v>
      </c>
    </row>
    <row r="26965" spans="54:54" x14ac:dyDescent="0.3">
      <c r="BB26965" t="s">
        <v>89203</v>
      </c>
    </row>
    <row r="26966" spans="54:54" x14ac:dyDescent="0.3">
      <c r="BB26966" t="s">
        <v>89204</v>
      </c>
    </row>
    <row r="26967" spans="54:54" x14ac:dyDescent="0.3">
      <c r="BB26967" t="s">
        <v>89205</v>
      </c>
    </row>
    <row r="26968" spans="54:54" x14ac:dyDescent="0.3">
      <c r="BB26968" t="s">
        <v>89206</v>
      </c>
    </row>
    <row r="26969" spans="54:54" x14ac:dyDescent="0.3">
      <c r="BB26969" t="s">
        <v>89207</v>
      </c>
    </row>
    <row r="26970" spans="54:54" x14ac:dyDescent="0.3">
      <c r="BB26970" t="s">
        <v>89208</v>
      </c>
    </row>
    <row r="26971" spans="54:54" x14ac:dyDescent="0.3">
      <c r="BB26971" t="s">
        <v>89209</v>
      </c>
    </row>
    <row r="26972" spans="54:54" x14ac:dyDescent="0.3">
      <c r="BB26972" t="s">
        <v>89210</v>
      </c>
    </row>
    <row r="26973" spans="54:54" x14ac:dyDescent="0.3">
      <c r="BB26973" t="s">
        <v>89211</v>
      </c>
    </row>
    <row r="26974" spans="54:54" x14ac:dyDescent="0.3">
      <c r="BB26974" t="s">
        <v>89212</v>
      </c>
    </row>
    <row r="26975" spans="54:54" x14ac:dyDescent="0.3">
      <c r="BB26975" t="s">
        <v>89213</v>
      </c>
    </row>
    <row r="26976" spans="54:54" x14ac:dyDescent="0.3">
      <c r="BB26976" t="s">
        <v>89214</v>
      </c>
    </row>
    <row r="26977" spans="54:54" x14ac:dyDescent="0.3">
      <c r="BB26977" t="s">
        <v>89215</v>
      </c>
    </row>
    <row r="26978" spans="54:54" x14ac:dyDescent="0.3">
      <c r="BB26978" t="s">
        <v>89216</v>
      </c>
    </row>
    <row r="26979" spans="54:54" x14ac:dyDescent="0.3">
      <c r="BB26979" t="s">
        <v>89217</v>
      </c>
    </row>
    <row r="26980" spans="54:54" x14ac:dyDescent="0.3">
      <c r="BB26980" t="s">
        <v>89218</v>
      </c>
    </row>
    <row r="26981" spans="54:54" x14ac:dyDescent="0.3">
      <c r="BB26981" t="s">
        <v>89219</v>
      </c>
    </row>
    <row r="26982" spans="54:54" x14ac:dyDescent="0.3">
      <c r="BB26982" t="s">
        <v>89220</v>
      </c>
    </row>
    <row r="26983" spans="54:54" x14ac:dyDescent="0.3">
      <c r="BB26983" t="s">
        <v>89221</v>
      </c>
    </row>
    <row r="26984" spans="54:54" x14ac:dyDescent="0.3">
      <c r="BB26984" t="s">
        <v>89222</v>
      </c>
    </row>
    <row r="26985" spans="54:54" x14ac:dyDescent="0.3">
      <c r="BB26985" t="s">
        <v>89223</v>
      </c>
    </row>
    <row r="26986" spans="54:54" x14ac:dyDescent="0.3">
      <c r="BB26986" t="s">
        <v>89224</v>
      </c>
    </row>
    <row r="26987" spans="54:54" x14ac:dyDescent="0.3">
      <c r="BB26987" t="s">
        <v>89225</v>
      </c>
    </row>
    <row r="26988" spans="54:54" x14ac:dyDescent="0.3">
      <c r="BB26988" t="s">
        <v>89226</v>
      </c>
    </row>
    <row r="26989" spans="54:54" x14ac:dyDescent="0.3">
      <c r="BB26989" t="s">
        <v>89227</v>
      </c>
    </row>
    <row r="26990" spans="54:54" x14ac:dyDescent="0.3">
      <c r="BB26990" t="s">
        <v>89228</v>
      </c>
    </row>
    <row r="26991" spans="54:54" x14ac:dyDescent="0.3">
      <c r="BB26991" t="s">
        <v>89229</v>
      </c>
    </row>
    <row r="26992" spans="54:54" x14ac:dyDescent="0.3">
      <c r="BB26992" t="s">
        <v>89230</v>
      </c>
    </row>
    <row r="26993" spans="54:54" x14ac:dyDescent="0.3">
      <c r="BB26993" t="s">
        <v>89231</v>
      </c>
    </row>
    <row r="26994" spans="54:54" x14ac:dyDescent="0.3">
      <c r="BB26994" t="s">
        <v>89232</v>
      </c>
    </row>
    <row r="26995" spans="54:54" x14ac:dyDescent="0.3">
      <c r="BB26995" t="s">
        <v>89233</v>
      </c>
    </row>
    <row r="26996" spans="54:54" x14ac:dyDescent="0.3">
      <c r="BB26996" t="s">
        <v>89234</v>
      </c>
    </row>
    <row r="26997" spans="54:54" x14ac:dyDescent="0.3">
      <c r="BB26997" t="s">
        <v>89235</v>
      </c>
    </row>
    <row r="26998" spans="54:54" x14ac:dyDescent="0.3">
      <c r="BB26998" t="s">
        <v>89236</v>
      </c>
    </row>
    <row r="26999" spans="54:54" x14ac:dyDescent="0.3">
      <c r="BB26999" t="s">
        <v>89237</v>
      </c>
    </row>
    <row r="27000" spans="54:54" x14ac:dyDescent="0.3">
      <c r="BB27000" t="s">
        <v>89238</v>
      </c>
    </row>
    <row r="27001" spans="54:54" x14ac:dyDescent="0.3">
      <c r="BB27001" t="s">
        <v>89239</v>
      </c>
    </row>
    <row r="27002" spans="54:54" x14ac:dyDescent="0.3">
      <c r="BB27002" t="s">
        <v>89240</v>
      </c>
    </row>
    <row r="27003" spans="54:54" x14ac:dyDescent="0.3">
      <c r="BB27003" t="s">
        <v>89241</v>
      </c>
    </row>
    <row r="27004" spans="54:54" x14ac:dyDescent="0.3">
      <c r="BB27004" t="s">
        <v>89242</v>
      </c>
    </row>
    <row r="27005" spans="54:54" x14ac:dyDescent="0.3">
      <c r="BB27005" t="s">
        <v>89243</v>
      </c>
    </row>
    <row r="27006" spans="54:54" x14ac:dyDescent="0.3">
      <c r="BB27006" t="s">
        <v>89244</v>
      </c>
    </row>
    <row r="27007" spans="54:54" x14ac:dyDescent="0.3">
      <c r="BB27007" t="s">
        <v>89245</v>
      </c>
    </row>
    <row r="27008" spans="54:54" x14ac:dyDescent="0.3">
      <c r="BB27008" t="s">
        <v>89246</v>
      </c>
    </row>
    <row r="27009" spans="54:54" x14ac:dyDescent="0.3">
      <c r="BB27009" t="s">
        <v>89247</v>
      </c>
    </row>
    <row r="27010" spans="54:54" x14ac:dyDescent="0.3">
      <c r="BB27010" t="s">
        <v>89248</v>
      </c>
    </row>
    <row r="27011" spans="54:54" x14ac:dyDescent="0.3">
      <c r="BB27011" t="s">
        <v>89249</v>
      </c>
    </row>
    <row r="27012" spans="54:54" x14ac:dyDescent="0.3">
      <c r="BB27012" t="s">
        <v>89250</v>
      </c>
    </row>
    <row r="27013" spans="54:54" x14ac:dyDescent="0.3">
      <c r="BB27013" t="s">
        <v>89251</v>
      </c>
    </row>
    <row r="27014" spans="54:54" x14ac:dyDescent="0.3">
      <c r="BB27014" t="s">
        <v>89252</v>
      </c>
    </row>
    <row r="27015" spans="54:54" x14ac:dyDescent="0.3">
      <c r="BB27015" t="s">
        <v>89253</v>
      </c>
    </row>
    <row r="27016" spans="54:54" x14ac:dyDescent="0.3">
      <c r="BB27016" t="s">
        <v>89254</v>
      </c>
    </row>
    <row r="27017" spans="54:54" x14ac:dyDescent="0.3">
      <c r="BB27017" t="s">
        <v>89255</v>
      </c>
    </row>
    <row r="27018" spans="54:54" x14ac:dyDescent="0.3">
      <c r="BB27018" t="s">
        <v>89256</v>
      </c>
    </row>
    <row r="27019" spans="54:54" x14ac:dyDescent="0.3">
      <c r="BB27019" t="s">
        <v>89257</v>
      </c>
    </row>
    <row r="27020" spans="54:54" x14ac:dyDescent="0.3">
      <c r="BB27020" t="s">
        <v>89258</v>
      </c>
    </row>
    <row r="27021" spans="54:54" x14ac:dyDescent="0.3">
      <c r="BB27021" t="s">
        <v>89259</v>
      </c>
    </row>
    <row r="27022" spans="54:54" x14ac:dyDescent="0.3">
      <c r="BB27022" t="s">
        <v>89260</v>
      </c>
    </row>
    <row r="27023" spans="54:54" x14ac:dyDescent="0.3">
      <c r="BB27023" t="s">
        <v>89261</v>
      </c>
    </row>
    <row r="27024" spans="54:54" x14ac:dyDescent="0.3">
      <c r="BB27024" t="s">
        <v>89262</v>
      </c>
    </row>
    <row r="27025" spans="54:54" x14ac:dyDescent="0.3">
      <c r="BB27025" t="s">
        <v>89263</v>
      </c>
    </row>
    <row r="27026" spans="54:54" x14ac:dyDescent="0.3">
      <c r="BB27026" t="s">
        <v>89264</v>
      </c>
    </row>
    <row r="27027" spans="54:54" x14ac:dyDescent="0.3">
      <c r="BB27027" t="s">
        <v>89265</v>
      </c>
    </row>
    <row r="27028" spans="54:54" x14ac:dyDescent="0.3">
      <c r="BB27028" t="s">
        <v>89266</v>
      </c>
    </row>
    <row r="27029" spans="54:54" x14ac:dyDescent="0.3">
      <c r="BB27029" t="s">
        <v>89267</v>
      </c>
    </row>
    <row r="27030" spans="54:54" x14ac:dyDescent="0.3">
      <c r="BB27030" t="s">
        <v>89268</v>
      </c>
    </row>
    <row r="27031" spans="54:54" x14ac:dyDescent="0.3">
      <c r="BB27031" t="s">
        <v>89269</v>
      </c>
    </row>
    <row r="27032" spans="54:54" x14ac:dyDescent="0.3">
      <c r="BB27032" t="s">
        <v>89270</v>
      </c>
    </row>
    <row r="27033" spans="54:54" x14ac:dyDescent="0.3">
      <c r="BB27033" t="s">
        <v>89271</v>
      </c>
    </row>
    <row r="27034" spans="54:54" x14ac:dyDescent="0.3">
      <c r="BB27034" t="s">
        <v>89272</v>
      </c>
    </row>
    <row r="27035" spans="54:54" x14ac:dyDescent="0.3">
      <c r="BB27035" t="s">
        <v>89273</v>
      </c>
    </row>
    <row r="27036" spans="54:54" x14ac:dyDescent="0.3">
      <c r="BB27036" t="s">
        <v>89274</v>
      </c>
    </row>
    <row r="27037" spans="54:54" x14ac:dyDescent="0.3">
      <c r="BB27037" t="s">
        <v>89275</v>
      </c>
    </row>
    <row r="27038" spans="54:54" x14ac:dyDescent="0.3">
      <c r="BB27038" t="s">
        <v>89276</v>
      </c>
    </row>
    <row r="27039" spans="54:54" x14ac:dyDescent="0.3">
      <c r="BB27039" t="s">
        <v>89277</v>
      </c>
    </row>
    <row r="27040" spans="54:54" x14ac:dyDescent="0.3">
      <c r="BB27040" t="s">
        <v>89278</v>
      </c>
    </row>
    <row r="27041" spans="54:54" x14ac:dyDescent="0.3">
      <c r="BB27041" t="s">
        <v>89279</v>
      </c>
    </row>
    <row r="27042" spans="54:54" x14ac:dyDescent="0.3">
      <c r="BB27042" t="s">
        <v>89280</v>
      </c>
    </row>
    <row r="27043" spans="54:54" x14ac:dyDescent="0.3">
      <c r="BB27043" t="s">
        <v>89281</v>
      </c>
    </row>
    <row r="27044" spans="54:54" x14ac:dyDescent="0.3">
      <c r="BB27044" t="s">
        <v>89282</v>
      </c>
    </row>
    <row r="27045" spans="54:54" x14ac:dyDescent="0.3">
      <c r="BB27045" t="s">
        <v>89283</v>
      </c>
    </row>
    <row r="27046" spans="54:54" x14ac:dyDescent="0.3">
      <c r="BB27046" t="s">
        <v>2453</v>
      </c>
    </row>
    <row r="27047" spans="54:54" x14ac:dyDescent="0.3">
      <c r="BB27047" t="s">
        <v>89284</v>
      </c>
    </row>
    <row r="27048" spans="54:54" x14ac:dyDescent="0.3">
      <c r="BB27048" t="s">
        <v>89285</v>
      </c>
    </row>
    <row r="27049" spans="54:54" x14ac:dyDescent="0.3">
      <c r="BB27049" t="s">
        <v>89286</v>
      </c>
    </row>
    <row r="27050" spans="54:54" x14ac:dyDescent="0.3">
      <c r="BB27050" t="s">
        <v>89287</v>
      </c>
    </row>
    <row r="27051" spans="54:54" x14ac:dyDescent="0.3">
      <c r="BB27051" t="s">
        <v>89288</v>
      </c>
    </row>
    <row r="27052" spans="54:54" x14ac:dyDescent="0.3">
      <c r="BB27052" t="s">
        <v>89289</v>
      </c>
    </row>
    <row r="27053" spans="54:54" x14ac:dyDescent="0.3">
      <c r="BB27053" t="s">
        <v>89290</v>
      </c>
    </row>
    <row r="27054" spans="54:54" x14ac:dyDescent="0.3">
      <c r="BB27054" t="s">
        <v>89291</v>
      </c>
    </row>
    <row r="27055" spans="54:54" x14ac:dyDescent="0.3">
      <c r="BB27055" t="s">
        <v>89292</v>
      </c>
    </row>
    <row r="27056" spans="54:54" x14ac:dyDescent="0.3">
      <c r="BB27056" t="s">
        <v>89293</v>
      </c>
    </row>
    <row r="27057" spans="54:54" x14ac:dyDescent="0.3">
      <c r="BB27057" t="s">
        <v>89294</v>
      </c>
    </row>
    <row r="27058" spans="54:54" x14ac:dyDescent="0.3">
      <c r="BB27058" t="s">
        <v>89295</v>
      </c>
    </row>
    <row r="27059" spans="54:54" x14ac:dyDescent="0.3">
      <c r="BB27059" t="s">
        <v>89296</v>
      </c>
    </row>
    <row r="27060" spans="54:54" x14ac:dyDescent="0.3">
      <c r="BB27060" t="s">
        <v>89297</v>
      </c>
    </row>
    <row r="27061" spans="54:54" x14ac:dyDescent="0.3">
      <c r="BB27061" t="s">
        <v>89298</v>
      </c>
    </row>
    <row r="27062" spans="54:54" x14ac:dyDescent="0.3">
      <c r="BB27062" t="s">
        <v>89299</v>
      </c>
    </row>
    <row r="27063" spans="54:54" x14ac:dyDescent="0.3">
      <c r="BB27063" t="s">
        <v>89300</v>
      </c>
    </row>
    <row r="27064" spans="54:54" x14ac:dyDescent="0.3">
      <c r="BB27064" t="s">
        <v>89301</v>
      </c>
    </row>
    <row r="27065" spans="54:54" x14ac:dyDescent="0.3">
      <c r="BB27065" t="s">
        <v>89302</v>
      </c>
    </row>
    <row r="27066" spans="54:54" x14ac:dyDescent="0.3">
      <c r="BB27066" t="s">
        <v>89303</v>
      </c>
    </row>
    <row r="27067" spans="54:54" x14ac:dyDescent="0.3">
      <c r="BB27067" t="s">
        <v>89304</v>
      </c>
    </row>
    <row r="27068" spans="54:54" x14ac:dyDescent="0.3">
      <c r="BB27068" t="s">
        <v>89305</v>
      </c>
    </row>
    <row r="27069" spans="54:54" x14ac:dyDescent="0.3">
      <c r="BB27069" t="s">
        <v>89306</v>
      </c>
    </row>
    <row r="27070" spans="54:54" x14ac:dyDescent="0.3">
      <c r="BB27070" t="s">
        <v>89307</v>
      </c>
    </row>
    <row r="27071" spans="54:54" x14ac:dyDescent="0.3">
      <c r="BB27071" t="s">
        <v>89308</v>
      </c>
    </row>
    <row r="27072" spans="54:54" x14ac:dyDescent="0.3">
      <c r="BB27072" t="s">
        <v>89309</v>
      </c>
    </row>
    <row r="27073" spans="54:54" x14ac:dyDescent="0.3">
      <c r="BB27073" t="s">
        <v>89310</v>
      </c>
    </row>
    <row r="27074" spans="54:54" x14ac:dyDescent="0.3">
      <c r="BB27074" t="s">
        <v>89311</v>
      </c>
    </row>
    <row r="27075" spans="54:54" x14ac:dyDescent="0.3">
      <c r="BB27075" t="s">
        <v>89312</v>
      </c>
    </row>
    <row r="27076" spans="54:54" x14ac:dyDescent="0.3">
      <c r="BB27076" t="s">
        <v>89313</v>
      </c>
    </row>
    <row r="27077" spans="54:54" x14ac:dyDescent="0.3">
      <c r="BB27077" t="s">
        <v>89314</v>
      </c>
    </row>
    <row r="27078" spans="54:54" x14ac:dyDescent="0.3">
      <c r="BB27078" t="s">
        <v>89315</v>
      </c>
    </row>
    <row r="27079" spans="54:54" x14ac:dyDescent="0.3">
      <c r="BB27079" t="s">
        <v>89316</v>
      </c>
    </row>
    <row r="27080" spans="54:54" x14ac:dyDescent="0.3">
      <c r="BB27080" t="s">
        <v>89317</v>
      </c>
    </row>
    <row r="27081" spans="54:54" x14ac:dyDescent="0.3">
      <c r="BB27081" t="s">
        <v>89318</v>
      </c>
    </row>
    <row r="27082" spans="54:54" x14ac:dyDescent="0.3">
      <c r="BB27082" t="s">
        <v>89319</v>
      </c>
    </row>
    <row r="27083" spans="54:54" x14ac:dyDescent="0.3">
      <c r="BB27083" t="s">
        <v>89320</v>
      </c>
    </row>
    <row r="27084" spans="54:54" x14ac:dyDescent="0.3">
      <c r="BB27084" t="s">
        <v>89321</v>
      </c>
    </row>
    <row r="27085" spans="54:54" x14ac:dyDescent="0.3">
      <c r="BB27085" t="s">
        <v>89322</v>
      </c>
    </row>
    <row r="27086" spans="54:54" x14ac:dyDescent="0.3">
      <c r="BB27086" t="s">
        <v>89323</v>
      </c>
    </row>
    <row r="27087" spans="54:54" x14ac:dyDescent="0.3">
      <c r="BB27087" t="s">
        <v>89324</v>
      </c>
    </row>
    <row r="27088" spans="54:54" x14ac:dyDescent="0.3">
      <c r="BB27088" t="s">
        <v>89325</v>
      </c>
    </row>
    <row r="27089" spans="54:54" x14ac:dyDescent="0.3">
      <c r="BB27089" t="s">
        <v>89326</v>
      </c>
    </row>
    <row r="27090" spans="54:54" x14ac:dyDescent="0.3">
      <c r="BB27090" t="s">
        <v>89327</v>
      </c>
    </row>
    <row r="27091" spans="54:54" x14ac:dyDescent="0.3">
      <c r="BB27091" t="s">
        <v>89328</v>
      </c>
    </row>
    <row r="27092" spans="54:54" x14ac:dyDescent="0.3">
      <c r="BB27092" t="s">
        <v>89329</v>
      </c>
    </row>
    <row r="27093" spans="54:54" x14ac:dyDescent="0.3">
      <c r="BB27093" t="s">
        <v>89330</v>
      </c>
    </row>
    <row r="27094" spans="54:54" x14ac:dyDescent="0.3">
      <c r="BB27094" t="s">
        <v>89331</v>
      </c>
    </row>
    <row r="27095" spans="54:54" x14ac:dyDescent="0.3">
      <c r="BB27095" t="s">
        <v>89332</v>
      </c>
    </row>
    <row r="27096" spans="54:54" x14ac:dyDescent="0.3">
      <c r="BB27096" t="s">
        <v>89333</v>
      </c>
    </row>
    <row r="27097" spans="54:54" x14ac:dyDescent="0.3">
      <c r="BB27097" t="s">
        <v>89334</v>
      </c>
    </row>
    <row r="27098" spans="54:54" x14ac:dyDescent="0.3">
      <c r="BB27098" t="s">
        <v>89335</v>
      </c>
    </row>
    <row r="27099" spans="54:54" x14ac:dyDescent="0.3">
      <c r="BB27099" t="s">
        <v>89336</v>
      </c>
    </row>
    <row r="27100" spans="54:54" x14ac:dyDescent="0.3">
      <c r="BB27100" t="s">
        <v>89337</v>
      </c>
    </row>
    <row r="27101" spans="54:54" x14ac:dyDescent="0.3">
      <c r="BB27101" t="s">
        <v>89338</v>
      </c>
    </row>
    <row r="27102" spans="54:54" x14ac:dyDescent="0.3">
      <c r="BB27102" t="s">
        <v>89339</v>
      </c>
    </row>
    <row r="27103" spans="54:54" x14ac:dyDescent="0.3">
      <c r="BB27103" t="s">
        <v>89340</v>
      </c>
    </row>
    <row r="27104" spans="54:54" x14ac:dyDescent="0.3">
      <c r="BB27104" t="s">
        <v>89341</v>
      </c>
    </row>
    <row r="27105" spans="54:54" x14ac:dyDescent="0.3">
      <c r="BB27105" t="s">
        <v>89342</v>
      </c>
    </row>
    <row r="27106" spans="54:54" x14ac:dyDescent="0.3">
      <c r="BB27106" t="s">
        <v>89343</v>
      </c>
    </row>
    <row r="27107" spans="54:54" x14ac:dyDescent="0.3">
      <c r="BB27107" t="s">
        <v>89344</v>
      </c>
    </row>
    <row r="27108" spans="54:54" x14ac:dyDescent="0.3">
      <c r="BB27108" t="s">
        <v>89345</v>
      </c>
    </row>
    <row r="27109" spans="54:54" x14ac:dyDescent="0.3">
      <c r="BB27109" t="s">
        <v>89346</v>
      </c>
    </row>
    <row r="27110" spans="54:54" x14ac:dyDescent="0.3">
      <c r="BB27110" t="s">
        <v>89347</v>
      </c>
    </row>
    <row r="27111" spans="54:54" x14ac:dyDescent="0.3">
      <c r="BB27111" t="s">
        <v>89348</v>
      </c>
    </row>
    <row r="27112" spans="54:54" x14ac:dyDescent="0.3">
      <c r="BB27112" t="s">
        <v>89349</v>
      </c>
    </row>
    <row r="27113" spans="54:54" x14ac:dyDescent="0.3">
      <c r="BB27113" t="s">
        <v>89350</v>
      </c>
    </row>
    <row r="27114" spans="54:54" x14ac:dyDescent="0.3">
      <c r="BB27114" t="s">
        <v>89351</v>
      </c>
    </row>
    <row r="27115" spans="54:54" x14ac:dyDescent="0.3">
      <c r="BB27115" t="s">
        <v>89352</v>
      </c>
    </row>
    <row r="27116" spans="54:54" x14ac:dyDescent="0.3">
      <c r="BB27116" t="s">
        <v>89353</v>
      </c>
    </row>
    <row r="27117" spans="54:54" x14ac:dyDescent="0.3">
      <c r="BB27117" t="s">
        <v>89354</v>
      </c>
    </row>
    <row r="27118" spans="54:54" x14ac:dyDescent="0.3">
      <c r="BB27118" t="s">
        <v>89355</v>
      </c>
    </row>
    <row r="27119" spans="54:54" x14ac:dyDescent="0.3">
      <c r="BB27119" t="s">
        <v>89356</v>
      </c>
    </row>
    <row r="27120" spans="54:54" x14ac:dyDescent="0.3">
      <c r="BB27120" t="s">
        <v>89357</v>
      </c>
    </row>
    <row r="27121" spans="54:54" x14ac:dyDescent="0.3">
      <c r="BB27121" t="s">
        <v>89358</v>
      </c>
    </row>
    <row r="27122" spans="54:54" x14ac:dyDescent="0.3">
      <c r="BB27122" t="s">
        <v>89359</v>
      </c>
    </row>
    <row r="27123" spans="54:54" x14ac:dyDescent="0.3">
      <c r="BB27123" t="s">
        <v>89360</v>
      </c>
    </row>
    <row r="27124" spans="54:54" x14ac:dyDescent="0.3">
      <c r="BB27124" t="s">
        <v>89361</v>
      </c>
    </row>
    <row r="27125" spans="54:54" x14ac:dyDescent="0.3">
      <c r="BB27125" t="s">
        <v>89362</v>
      </c>
    </row>
    <row r="27126" spans="54:54" x14ac:dyDescent="0.3">
      <c r="BB27126" t="s">
        <v>89363</v>
      </c>
    </row>
    <row r="27127" spans="54:54" x14ac:dyDescent="0.3">
      <c r="BB27127" t="s">
        <v>89364</v>
      </c>
    </row>
    <row r="27128" spans="54:54" x14ac:dyDescent="0.3">
      <c r="BB27128" t="s">
        <v>89365</v>
      </c>
    </row>
    <row r="27129" spans="54:54" x14ac:dyDescent="0.3">
      <c r="BB27129" t="s">
        <v>89366</v>
      </c>
    </row>
    <row r="27130" spans="54:54" x14ac:dyDescent="0.3">
      <c r="BB27130" t="s">
        <v>89367</v>
      </c>
    </row>
    <row r="27131" spans="54:54" x14ac:dyDescent="0.3">
      <c r="BB27131" t="s">
        <v>89368</v>
      </c>
    </row>
    <row r="27132" spans="54:54" x14ac:dyDescent="0.3">
      <c r="BB27132" t="s">
        <v>89369</v>
      </c>
    </row>
    <row r="27133" spans="54:54" x14ac:dyDescent="0.3">
      <c r="BB27133" t="s">
        <v>89370</v>
      </c>
    </row>
    <row r="27134" spans="54:54" x14ac:dyDescent="0.3">
      <c r="BB27134" t="s">
        <v>89371</v>
      </c>
    </row>
    <row r="27135" spans="54:54" x14ac:dyDescent="0.3">
      <c r="BB27135" t="s">
        <v>89372</v>
      </c>
    </row>
    <row r="27136" spans="54:54" x14ac:dyDescent="0.3">
      <c r="BB27136" t="s">
        <v>89373</v>
      </c>
    </row>
    <row r="27137" spans="54:54" x14ac:dyDescent="0.3">
      <c r="BB27137" t="s">
        <v>89374</v>
      </c>
    </row>
    <row r="27138" spans="54:54" x14ac:dyDescent="0.3">
      <c r="BB27138" t="s">
        <v>89375</v>
      </c>
    </row>
    <row r="27139" spans="54:54" x14ac:dyDescent="0.3">
      <c r="BB27139" t="s">
        <v>89376</v>
      </c>
    </row>
    <row r="27140" spans="54:54" x14ac:dyDescent="0.3">
      <c r="BB27140" t="s">
        <v>89377</v>
      </c>
    </row>
    <row r="27141" spans="54:54" x14ac:dyDescent="0.3">
      <c r="BB27141" t="s">
        <v>89378</v>
      </c>
    </row>
    <row r="27142" spans="54:54" x14ac:dyDescent="0.3">
      <c r="BB27142" t="s">
        <v>89379</v>
      </c>
    </row>
    <row r="27143" spans="54:54" x14ac:dyDescent="0.3">
      <c r="BB27143" t="s">
        <v>89380</v>
      </c>
    </row>
    <row r="27144" spans="54:54" x14ac:dyDescent="0.3">
      <c r="BB27144" t="s">
        <v>89381</v>
      </c>
    </row>
    <row r="27145" spans="54:54" x14ac:dyDescent="0.3">
      <c r="BB27145" t="s">
        <v>89382</v>
      </c>
    </row>
    <row r="27146" spans="54:54" x14ac:dyDescent="0.3">
      <c r="BB27146" t="s">
        <v>89383</v>
      </c>
    </row>
    <row r="27147" spans="54:54" x14ac:dyDescent="0.3">
      <c r="BB27147" t="s">
        <v>89384</v>
      </c>
    </row>
    <row r="27148" spans="54:54" x14ac:dyDescent="0.3">
      <c r="BB27148" t="s">
        <v>89385</v>
      </c>
    </row>
    <row r="27149" spans="54:54" x14ac:dyDescent="0.3">
      <c r="BB27149" t="s">
        <v>89386</v>
      </c>
    </row>
    <row r="27150" spans="54:54" x14ac:dyDescent="0.3">
      <c r="BB27150" t="s">
        <v>89387</v>
      </c>
    </row>
    <row r="27151" spans="54:54" x14ac:dyDescent="0.3">
      <c r="BB27151" t="s">
        <v>89388</v>
      </c>
    </row>
    <row r="27152" spans="54:54" x14ac:dyDescent="0.3">
      <c r="BB27152" t="s">
        <v>89389</v>
      </c>
    </row>
    <row r="27153" spans="54:54" x14ac:dyDescent="0.3">
      <c r="BB27153" t="s">
        <v>89390</v>
      </c>
    </row>
    <row r="27154" spans="54:54" x14ac:dyDescent="0.3">
      <c r="BB27154" t="s">
        <v>89391</v>
      </c>
    </row>
    <row r="27155" spans="54:54" x14ac:dyDescent="0.3">
      <c r="BB27155" t="s">
        <v>89392</v>
      </c>
    </row>
    <row r="27156" spans="54:54" x14ac:dyDescent="0.3">
      <c r="BB27156" t="s">
        <v>89393</v>
      </c>
    </row>
    <row r="27157" spans="54:54" x14ac:dyDescent="0.3">
      <c r="BB27157" t="s">
        <v>89394</v>
      </c>
    </row>
    <row r="27158" spans="54:54" x14ac:dyDescent="0.3">
      <c r="BB27158" t="s">
        <v>89395</v>
      </c>
    </row>
    <row r="27159" spans="54:54" x14ac:dyDescent="0.3">
      <c r="BB27159" t="s">
        <v>89396</v>
      </c>
    </row>
    <row r="27160" spans="54:54" x14ac:dyDescent="0.3">
      <c r="BB27160" t="s">
        <v>89397</v>
      </c>
    </row>
    <row r="27161" spans="54:54" x14ac:dyDescent="0.3">
      <c r="BB27161" t="s">
        <v>89398</v>
      </c>
    </row>
    <row r="27162" spans="54:54" x14ac:dyDescent="0.3">
      <c r="BB27162" t="s">
        <v>89399</v>
      </c>
    </row>
    <row r="27163" spans="54:54" x14ac:dyDescent="0.3">
      <c r="BB27163" t="s">
        <v>89400</v>
      </c>
    </row>
    <row r="27164" spans="54:54" x14ac:dyDescent="0.3">
      <c r="BB27164" t="s">
        <v>89401</v>
      </c>
    </row>
    <row r="27165" spans="54:54" x14ac:dyDescent="0.3">
      <c r="BB27165" t="s">
        <v>89402</v>
      </c>
    </row>
    <row r="27166" spans="54:54" x14ac:dyDescent="0.3">
      <c r="BB27166" t="s">
        <v>89403</v>
      </c>
    </row>
    <row r="27167" spans="54:54" x14ac:dyDescent="0.3">
      <c r="BB27167" t="s">
        <v>89404</v>
      </c>
    </row>
    <row r="27168" spans="54:54" x14ac:dyDescent="0.3">
      <c r="BB27168" t="s">
        <v>89405</v>
      </c>
    </row>
    <row r="27169" spans="54:54" x14ac:dyDescent="0.3">
      <c r="BB27169" t="s">
        <v>89406</v>
      </c>
    </row>
    <row r="27170" spans="54:54" x14ac:dyDescent="0.3">
      <c r="BB27170" t="s">
        <v>89407</v>
      </c>
    </row>
    <row r="27171" spans="54:54" x14ac:dyDescent="0.3">
      <c r="BB27171" t="s">
        <v>89408</v>
      </c>
    </row>
    <row r="27172" spans="54:54" x14ac:dyDescent="0.3">
      <c r="BB27172" t="s">
        <v>89409</v>
      </c>
    </row>
    <row r="27173" spans="54:54" x14ac:dyDescent="0.3">
      <c r="BB27173" t="s">
        <v>89410</v>
      </c>
    </row>
    <row r="27174" spans="54:54" x14ac:dyDescent="0.3">
      <c r="BB27174" t="s">
        <v>89411</v>
      </c>
    </row>
    <row r="27175" spans="54:54" x14ac:dyDescent="0.3">
      <c r="BB27175" t="s">
        <v>89412</v>
      </c>
    </row>
    <row r="27176" spans="54:54" x14ac:dyDescent="0.3">
      <c r="BB27176" t="s">
        <v>89413</v>
      </c>
    </row>
    <row r="27177" spans="54:54" x14ac:dyDescent="0.3">
      <c r="BB27177" t="s">
        <v>89414</v>
      </c>
    </row>
    <row r="27178" spans="54:54" x14ac:dyDescent="0.3">
      <c r="BB27178" t="s">
        <v>89415</v>
      </c>
    </row>
    <row r="27179" spans="54:54" x14ac:dyDescent="0.3">
      <c r="BB27179" t="s">
        <v>89416</v>
      </c>
    </row>
    <row r="27180" spans="54:54" x14ac:dyDescent="0.3">
      <c r="BB27180" t="s">
        <v>89417</v>
      </c>
    </row>
    <row r="27181" spans="54:54" x14ac:dyDescent="0.3">
      <c r="BB27181" t="s">
        <v>89418</v>
      </c>
    </row>
    <row r="27182" spans="54:54" x14ac:dyDescent="0.3">
      <c r="BB27182" t="s">
        <v>89419</v>
      </c>
    </row>
    <row r="27183" spans="54:54" x14ac:dyDescent="0.3">
      <c r="BB27183" t="s">
        <v>89420</v>
      </c>
    </row>
    <row r="27184" spans="54:54" x14ac:dyDescent="0.3">
      <c r="BB27184" t="s">
        <v>89421</v>
      </c>
    </row>
    <row r="27185" spans="54:54" x14ac:dyDescent="0.3">
      <c r="BB27185" t="s">
        <v>89422</v>
      </c>
    </row>
    <row r="27186" spans="54:54" x14ac:dyDescent="0.3">
      <c r="BB27186" t="s">
        <v>89423</v>
      </c>
    </row>
    <row r="27187" spans="54:54" x14ac:dyDescent="0.3">
      <c r="BB27187" t="s">
        <v>89424</v>
      </c>
    </row>
    <row r="27188" spans="54:54" x14ac:dyDescent="0.3">
      <c r="BB27188" t="s">
        <v>89425</v>
      </c>
    </row>
    <row r="27189" spans="54:54" x14ac:dyDescent="0.3">
      <c r="BB27189" t="s">
        <v>89426</v>
      </c>
    </row>
    <row r="27190" spans="54:54" x14ac:dyDescent="0.3">
      <c r="BB27190" t="s">
        <v>89427</v>
      </c>
    </row>
    <row r="27191" spans="54:54" x14ac:dyDescent="0.3">
      <c r="BB27191" t="s">
        <v>89428</v>
      </c>
    </row>
    <row r="27192" spans="54:54" x14ac:dyDescent="0.3">
      <c r="BB27192" t="s">
        <v>89429</v>
      </c>
    </row>
    <row r="27193" spans="54:54" x14ac:dyDescent="0.3">
      <c r="BB27193" t="s">
        <v>89430</v>
      </c>
    </row>
    <row r="27194" spans="54:54" x14ac:dyDescent="0.3">
      <c r="BB27194" t="s">
        <v>89431</v>
      </c>
    </row>
    <row r="27195" spans="54:54" x14ac:dyDescent="0.3">
      <c r="BB27195" t="s">
        <v>89432</v>
      </c>
    </row>
    <row r="27196" spans="54:54" x14ac:dyDescent="0.3">
      <c r="BB27196" t="s">
        <v>89433</v>
      </c>
    </row>
    <row r="27197" spans="54:54" x14ac:dyDescent="0.3">
      <c r="BB27197" t="s">
        <v>89434</v>
      </c>
    </row>
    <row r="27198" spans="54:54" x14ac:dyDescent="0.3">
      <c r="BB27198" t="s">
        <v>89435</v>
      </c>
    </row>
    <row r="27199" spans="54:54" x14ac:dyDescent="0.3">
      <c r="BB27199" t="s">
        <v>89436</v>
      </c>
    </row>
    <row r="27200" spans="54:54" x14ac:dyDescent="0.3">
      <c r="BB27200" t="s">
        <v>89437</v>
      </c>
    </row>
    <row r="27201" spans="54:54" x14ac:dyDescent="0.3">
      <c r="BB27201" t="s">
        <v>89438</v>
      </c>
    </row>
    <row r="27202" spans="54:54" x14ac:dyDescent="0.3">
      <c r="BB27202" t="s">
        <v>89439</v>
      </c>
    </row>
    <row r="27203" spans="54:54" x14ac:dyDescent="0.3">
      <c r="BB27203" t="s">
        <v>89440</v>
      </c>
    </row>
    <row r="27204" spans="54:54" x14ac:dyDescent="0.3">
      <c r="BB27204" t="s">
        <v>89441</v>
      </c>
    </row>
    <row r="27205" spans="54:54" x14ac:dyDescent="0.3">
      <c r="BB27205" t="s">
        <v>89442</v>
      </c>
    </row>
    <row r="27206" spans="54:54" x14ac:dyDescent="0.3">
      <c r="BB27206" t="s">
        <v>89443</v>
      </c>
    </row>
    <row r="27207" spans="54:54" x14ac:dyDescent="0.3">
      <c r="BB27207" t="s">
        <v>89444</v>
      </c>
    </row>
    <row r="27208" spans="54:54" x14ac:dyDescent="0.3">
      <c r="BB27208" t="s">
        <v>89445</v>
      </c>
    </row>
    <row r="27209" spans="54:54" x14ac:dyDescent="0.3">
      <c r="BB27209" t="s">
        <v>89446</v>
      </c>
    </row>
    <row r="27210" spans="54:54" x14ac:dyDescent="0.3">
      <c r="BB27210" t="s">
        <v>89447</v>
      </c>
    </row>
    <row r="27211" spans="54:54" x14ac:dyDescent="0.3">
      <c r="BB27211" t="s">
        <v>89448</v>
      </c>
    </row>
    <row r="27212" spans="54:54" x14ac:dyDescent="0.3">
      <c r="BB27212" t="s">
        <v>89449</v>
      </c>
    </row>
    <row r="27213" spans="54:54" x14ac:dyDescent="0.3">
      <c r="BB27213" t="s">
        <v>89450</v>
      </c>
    </row>
    <row r="27214" spans="54:54" x14ac:dyDescent="0.3">
      <c r="BB27214" t="s">
        <v>89451</v>
      </c>
    </row>
    <row r="27215" spans="54:54" x14ac:dyDescent="0.3">
      <c r="BB27215" t="s">
        <v>89452</v>
      </c>
    </row>
    <row r="27216" spans="54:54" x14ac:dyDescent="0.3">
      <c r="BB27216" t="s">
        <v>89453</v>
      </c>
    </row>
    <row r="27217" spans="54:54" x14ac:dyDescent="0.3">
      <c r="BB27217" t="s">
        <v>89454</v>
      </c>
    </row>
    <row r="27218" spans="54:54" x14ac:dyDescent="0.3">
      <c r="BB27218" t="s">
        <v>89455</v>
      </c>
    </row>
    <row r="27219" spans="54:54" x14ac:dyDescent="0.3">
      <c r="BB27219" t="s">
        <v>89456</v>
      </c>
    </row>
    <row r="27220" spans="54:54" x14ac:dyDescent="0.3">
      <c r="BB27220" t="s">
        <v>89457</v>
      </c>
    </row>
    <row r="27221" spans="54:54" x14ac:dyDescent="0.3">
      <c r="BB27221" t="s">
        <v>89458</v>
      </c>
    </row>
    <row r="27222" spans="54:54" x14ac:dyDescent="0.3">
      <c r="BB27222" t="s">
        <v>89459</v>
      </c>
    </row>
    <row r="27223" spans="54:54" x14ac:dyDescent="0.3">
      <c r="BB27223" t="s">
        <v>89460</v>
      </c>
    </row>
    <row r="27224" spans="54:54" x14ac:dyDescent="0.3">
      <c r="BB27224" t="s">
        <v>89461</v>
      </c>
    </row>
    <row r="27225" spans="54:54" x14ac:dyDescent="0.3">
      <c r="BB27225" t="s">
        <v>89462</v>
      </c>
    </row>
    <row r="27226" spans="54:54" x14ac:dyDescent="0.3">
      <c r="BB27226" t="s">
        <v>89463</v>
      </c>
    </row>
    <row r="27227" spans="54:54" x14ac:dyDescent="0.3">
      <c r="BB27227" t="s">
        <v>89464</v>
      </c>
    </row>
    <row r="27228" spans="54:54" x14ac:dyDescent="0.3">
      <c r="BB27228" t="s">
        <v>89465</v>
      </c>
    </row>
    <row r="27229" spans="54:54" x14ac:dyDescent="0.3">
      <c r="BB27229" t="s">
        <v>89466</v>
      </c>
    </row>
    <row r="27230" spans="54:54" x14ac:dyDescent="0.3">
      <c r="BB27230" t="s">
        <v>89467</v>
      </c>
    </row>
    <row r="27231" spans="54:54" x14ac:dyDescent="0.3">
      <c r="BB27231" t="s">
        <v>89468</v>
      </c>
    </row>
    <row r="27232" spans="54:54" x14ac:dyDescent="0.3">
      <c r="BB27232" t="s">
        <v>89469</v>
      </c>
    </row>
    <row r="27233" spans="54:54" x14ac:dyDescent="0.3">
      <c r="BB27233" t="s">
        <v>89470</v>
      </c>
    </row>
    <row r="27234" spans="54:54" x14ac:dyDescent="0.3">
      <c r="BB27234" t="s">
        <v>89471</v>
      </c>
    </row>
    <row r="27235" spans="54:54" x14ac:dyDescent="0.3">
      <c r="BB27235" t="s">
        <v>89472</v>
      </c>
    </row>
    <row r="27236" spans="54:54" x14ac:dyDescent="0.3">
      <c r="BB27236" t="s">
        <v>89473</v>
      </c>
    </row>
    <row r="27237" spans="54:54" x14ac:dyDescent="0.3">
      <c r="BB27237" t="s">
        <v>89474</v>
      </c>
    </row>
    <row r="27238" spans="54:54" x14ac:dyDescent="0.3">
      <c r="BB27238" t="s">
        <v>89475</v>
      </c>
    </row>
    <row r="27239" spans="54:54" x14ac:dyDescent="0.3">
      <c r="BB27239" t="s">
        <v>89476</v>
      </c>
    </row>
    <row r="27240" spans="54:54" x14ac:dyDescent="0.3">
      <c r="BB27240" t="s">
        <v>89477</v>
      </c>
    </row>
    <row r="27241" spans="54:54" x14ac:dyDescent="0.3">
      <c r="BB27241" t="s">
        <v>89478</v>
      </c>
    </row>
    <row r="27242" spans="54:54" x14ac:dyDescent="0.3">
      <c r="BB27242" t="s">
        <v>89479</v>
      </c>
    </row>
    <row r="27243" spans="54:54" x14ac:dyDescent="0.3">
      <c r="BB27243" t="s">
        <v>89480</v>
      </c>
    </row>
    <row r="27244" spans="54:54" x14ac:dyDescent="0.3">
      <c r="BB27244" t="s">
        <v>89481</v>
      </c>
    </row>
    <row r="27245" spans="54:54" x14ac:dyDescent="0.3">
      <c r="BB27245" t="s">
        <v>89482</v>
      </c>
    </row>
    <row r="27246" spans="54:54" x14ac:dyDescent="0.3">
      <c r="BB27246" t="s">
        <v>89483</v>
      </c>
    </row>
    <row r="27247" spans="54:54" x14ac:dyDescent="0.3">
      <c r="BB27247" t="s">
        <v>89484</v>
      </c>
    </row>
    <row r="27248" spans="54:54" x14ac:dyDescent="0.3">
      <c r="BB27248" t="s">
        <v>89485</v>
      </c>
    </row>
    <row r="27249" spans="54:54" x14ac:dyDescent="0.3">
      <c r="BB27249" t="s">
        <v>89486</v>
      </c>
    </row>
    <row r="27250" spans="54:54" x14ac:dyDescent="0.3">
      <c r="BB27250" t="s">
        <v>89487</v>
      </c>
    </row>
    <row r="27251" spans="54:54" x14ac:dyDescent="0.3">
      <c r="BB27251" t="s">
        <v>89488</v>
      </c>
    </row>
    <row r="27252" spans="54:54" x14ac:dyDescent="0.3">
      <c r="BB27252" t="s">
        <v>89489</v>
      </c>
    </row>
    <row r="27253" spans="54:54" x14ac:dyDescent="0.3">
      <c r="BB27253" t="s">
        <v>89490</v>
      </c>
    </row>
    <row r="27254" spans="54:54" x14ac:dyDescent="0.3">
      <c r="BB27254" t="s">
        <v>89491</v>
      </c>
    </row>
    <row r="27255" spans="54:54" x14ac:dyDescent="0.3">
      <c r="BB27255" t="s">
        <v>89492</v>
      </c>
    </row>
    <row r="27256" spans="54:54" x14ac:dyDescent="0.3">
      <c r="BB27256" t="s">
        <v>89493</v>
      </c>
    </row>
    <row r="27257" spans="54:54" x14ac:dyDescent="0.3">
      <c r="BB27257" t="s">
        <v>89494</v>
      </c>
    </row>
    <row r="27258" spans="54:54" x14ac:dyDescent="0.3">
      <c r="BB27258" t="s">
        <v>89495</v>
      </c>
    </row>
    <row r="27259" spans="54:54" x14ac:dyDescent="0.3">
      <c r="BB27259" t="s">
        <v>89496</v>
      </c>
    </row>
    <row r="27260" spans="54:54" x14ac:dyDescent="0.3">
      <c r="BB27260" t="s">
        <v>89497</v>
      </c>
    </row>
    <row r="27261" spans="54:54" x14ac:dyDescent="0.3">
      <c r="BB27261" t="s">
        <v>89498</v>
      </c>
    </row>
    <row r="27262" spans="54:54" x14ac:dyDescent="0.3">
      <c r="BB27262" t="s">
        <v>89499</v>
      </c>
    </row>
    <row r="27263" spans="54:54" x14ac:dyDescent="0.3">
      <c r="BB27263" t="s">
        <v>89500</v>
      </c>
    </row>
    <row r="27264" spans="54:54" x14ac:dyDescent="0.3">
      <c r="BB27264" t="s">
        <v>89501</v>
      </c>
    </row>
    <row r="27265" spans="54:54" x14ac:dyDescent="0.3">
      <c r="BB27265" t="s">
        <v>89502</v>
      </c>
    </row>
    <row r="27266" spans="54:54" x14ac:dyDescent="0.3">
      <c r="BB27266" t="s">
        <v>89503</v>
      </c>
    </row>
    <row r="27267" spans="54:54" x14ac:dyDescent="0.3">
      <c r="BB27267" t="s">
        <v>89504</v>
      </c>
    </row>
    <row r="27268" spans="54:54" x14ac:dyDescent="0.3">
      <c r="BB27268" t="s">
        <v>89505</v>
      </c>
    </row>
    <row r="27269" spans="54:54" x14ac:dyDescent="0.3">
      <c r="BB27269" t="s">
        <v>89506</v>
      </c>
    </row>
    <row r="27270" spans="54:54" x14ac:dyDescent="0.3">
      <c r="BB27270" t="s">
        <v>89507</v>
      </c>
    </row>
    <row r="27271" spans="54:54" x14ac:dyDescent="0.3">
      <c r="BB27271" t="s">
        <v>89508</v>
      </c>
    </row>
    <row r="27272" spans="54:54" x14ac:dyDescent="0.3">
      <c r="BB27272" t="s">
        <v>89509</v>
      </c>
    </row>
    <row r="27273" spans="54:54" x14ac:dyDescent="0.3">
      <c r="BB27273" t="s">
        <v>89510</v>
      </c>
    </row>
    <row r="27274" spans="54:54" x14ac:dyDescent="0.3">
      <c r="BB27274" t="s">
        <v>89511</v>
      </c>
    </row>
    <row r="27275" spans="54:54" x14ac:dyDescent="0.3">
      <c r="BB27275" t="s">
        <v>89512</v>
      </c>
    </row>
    <row r="27276" spans="54:54" x14ac:dyDescent="0.3">
      <c r="BB27276" t="s">
        <v>89513</v>
      </c>
    </row>
    <row r="27277" spans="54:54" x14ac:dyDescent="0.3">
      <c r="BB27277" t="s">
        <v>89514</v>
      </c>
    </row>
    <row r="27278" spans="54:54" x14ac:dyDescent="0.3">
      <c r="BB27278" t="s">
        <v>89515</v>
      </c>
    </row>
    <row r="27279" spans="54:54" x14ac:dyDescent="0.3">
      <c r="BB27279" t="s">
        <v>89516</v>
      </c>
    </row>
    <row r="27280" spans="54:54" x14ac:dyDescent="0.3">
      <c r="BB27280" t="s">
        <v>89517</v>
      </c>
    </row>
    <row r="27281" spans="54:54" x14ac:dyDescent="0.3">
      <c r="BB27281" t="s">
        <v>89518</v>
      </c>
    </row>
    <row r="27282" spans="54:54" x14ac:dyDescent="0.3">
      <c r="BB27282" t="s">
        <v>89519</v>
      </c>
    </row>
    <row r="27283" spans="54:54" x14ac:dyDescent="0.3">
      <c r="BB27283" t="s">
        <v>89520</v>
      </c>
    </row>
    <row r="27284" spans="54:54" x14ac:dyDescent="0.3">
      <c r="BB27284" t="s">
        <v>89521</v>
      </c>
    </row>
    <row r="27285" spans="54:54" x14ac:dyDescent="0.3">
      <c r="BB27285" t="s">
        <v>2454</v>
      </c>
    </row>
    <row r="27286" spans="54:54" x14ac:dyDescent="0.3">
      <c r="BB27286" t="s">
        <v>89522</v>
      </c>
    </row>
    <row r="27287" spans="54:54" x14ac:dyDescent="0.3">
      <c r="BB27287" t="s">
        <v>89523</v>
      </c>
    </row>
    <row r="27288" spans="54:54" x14ac:dyDescent="0.3">
      <c r="BB27288" t="s">
        <v>89524</v>
      </c>
    </row>
    <row r="27289" spans="54:54" x14ac:dyDescent="0.3">
      <c r="BB27289" t="s">
        <v>89525</v>
      </c>
    </row>
    <row r="27290" spans="54:54" x14ac:dyDescent="0.3">
      <c r="BB27290" t="s">
        <v>89526</v>
      </c>
    </row>
    <row r="27291" spans="54:54" x14ac:dyDescent="0.3">
      <c r="BB27291" t="s">
        <v>89527</v>
      </c>
    </row>
    <row r="27292" spans="54:54" x14ac:dyDescent="0.3">
      <c r="BB27292" t="s">
        <v>89528</v>
      </c>
    </row>
    <row r="27293" spans="54:54" x14ac:dyDescent="0.3">
      <c r="BB27293" t="s">
        <v>89529</v>
      </c>
    </row>
    <row r="27294" spans="54:54" x14ac:dyDescent="0.3">
      <c r="BB27294" t="s">
        <v>89530</v>
      </c>
    </row>
    <row r="27295" spans="54:54" x14ac:dyDescent="0.3">
      <c r="BB27295" t="s">
        <v>89531</v>
      </c>
    </row>
    <row r="27296" spans="54:54" x14ac:dyDescent="0.3">
      <c r="BB27296" t="s">
        <v>89532</v>
      </c>
    </row>
    <row r="27297" spans="54:54" x14ac:dyDescent="0.3">
      <c r="BB27297" t="s">
        <v>89533</v>
      </c>
    </row>
    <row r="27298" spans="54:54" x14ac:dyDescent="0.3">
      <c r="BB27298" t="s">
        <v>89534</v>
      </c>
    </row>
    <row r="27299" spans="54:54" x14ac:dyDescent="0.3">
      <c r="BB27299" t="s">
        <v>89535</v>
      </c>
    </row>
    <row r="27300" spans="54:54" x14ac:dyDescent="0.3">
      <c r="BB27300" t="s">
        <v>89536</v>
      </c>
    </row>
    <row r="27301" spans="54:54" x14ac:dyDescent="0.3">
      <c r="BB27301" t="s">
        <v>89537</v>
      </c>
    </row>
    <row r="27302" spans="54:54" x14ac:dyDescent="0.3">
      <c r="BB27302" t="s">
        <v>89538</v>
      </c>
    </row>
    <row r="27303" spans="54:54" x14ac:dyDescent="0.3">
      <c r="BB27303" t="s">
        <v>89539</v>
      </c>
    </row>
    <row r="27304" spans="54:54" x14ac:dyDescent="0.3">
      <c r="BB27304" t="s">
        <v>89540</v>
      </c>
    </row>
    <row r="27305" spans="54:54" x14ac:dyDescent="0.3">
      <c r="BB27305" t="s">
        <v>89541</v>
      </c>
    </row>
    <row r="27306" spans="54:54" x14ac:dyDescent="0.3">
      <c r="BB27306" t="s">
        <v>89542</v>
      </c>
    </row>
    <row r="27307" spans="54:54" x14ac:dyDescent="0.3">
      <c r="BB27307" t="s">
        <v>89543</v>
      </c>
    </row>
    <row r="27308" spans="54:54" x14ac:dyDescent="0.3">
      <c r="BB27308" t="s">
        <v>89544</v>
      </c>
    </row>
    <row r="27309" spans="54:54" x14ac:dyDescent="0.3">
      <c r="BB27309" t="s">
        <v>89545</v>
      </c>
    </row>
    <row r="27310" spans="54:54" x14ac:dyDescent="0.3">
      <c r="BB27310" t="s">
        <v>89546</v>
      </c>
    </row>
    <row r="27311" spans="54:54" x14ac:dyDescent="0.3">
      <c r="BB27311" t="s">
        <v>89547</v>
      </c>
    </row>
    <row r="27312" spans="54:54" x14ac:dyDescent="0.3">
      <c r="BB27312" t="s">
        <v>89548</v>
      </c>
    </row>
    <row r="27313" spans="54:54" x14ac:dyDescent="0.3">
      <c r="BB27313" t="s">
        <v>89549</v>
      </c>
    </row>
    <row r="27314" spans="54:54" x14ac:dyDescent="0.3">
      <c r="BB27314" t="s">
        <v>89550</v>
      </c>
    </row>
    <row r="27315" spans="54:54" x14ac:dyDescent="0.3">
      <c r="BB27315" t="s">
        <v>89551</v>
      </c>
    </row>
    <row r="27316" spans="54:54" x14ac:dyDescent="0.3">
      <c r="BB27316" t="s">
        <v>89552</v>
      </c>
    </row>
    <row r="27317" spans="54:54" x14ac:dyDescent="0.3">
      <c r="BB27317" t="s">
        <v>89553</v>
      </c>
    </row>
    <row r="27318" spans="54:54" x14ac:dyDescent="0.3">
      <c r="BB27318" t="s">
        <v>89554</v>
      </c>
    </row>
    <row r="27319" spans="54:54" x14ac:dyDescent="0.3">
      <c r="BB27319" t="s">
        <v>89555</v>
      </c>
    </row>
    <row r="27320" spans="54:54" x14ac:dyDescent="0.3">
      <c r="BB27320" t="s">
        <v>89556</v>
      </c>
    </row>
    <row r="27321" spans="54:54" x14ac:dyDescent="0.3">
      <c r="BB27321" t="s">
        <v>89557</v>
      </c>
    </row>
    <row r="27322" spans="54:54" x14ac:dyDescent="0.3">
      <c r="BB27322" t="s">
        <v>89558</v>
      </c>
    </row>
    <row r="27323" spans="54:54" x14ac:dyDescent="0.3">
      <c r="BB27323" t="s">
        <v>89559</v>
      </c>
    </row>
    <row r="27324" spans="54:54" x14ac:dyDescent="0.3">
      <c r="BB27324" t="s">
        <v>89560</v>
      </c>
    </row>
    <row r="27325" spans="54:54" x14ac:dyDescent="0.3">
      <c r="BB27325" t="s">
        <v>89561</v>
      </c>
    </row>
    <row r="27326" spans="54:54" x14ac:dyDescent="0.3">
      <c r="BB27326" t="s">
        <v>89562</v>
      </c>
    </row>
    <row r="27327" spans="54:54" x14ac:dyDescent="0.3">
      <c r="BB27327" t="s">
        <v>89563</v>
      </c>
    </row>
    <row r="27328" spans="54:54" x14ac:dyDescent="0.3">
      <c r="BB27328" t="s">
        <v>89564</v>
      </c>
    </row>
    <row r="27329" spans="54:54" x14ac:dyDescent="0.3">
      <c r="BB27329" t="s">
        <v>89565</v>
      </c>
    </row>
    <row r="27330" spans="54:54" x14ac:dyDescent="0.3">
      <c r="BB27330" t="s">
        <v>89566</v>
      </c>
    </row>
    <row r="27331" spans="54:54" x14ac:dyDescent="0.3">
      <c r="BB27331" t="s">
        <v>89567</v>
      </c>
    </row>
    <row r="27332" spans="54:54" x14ac:dyDescent="0.3">
      <c r="BB27332" t="s">
        <v>89568</v>
      </c>
    </row>
    <row r="27333" spans="54:54" x14ac:dyDescent="0.3">
      <c r="BB27333" t="s">
        <v>89569</v>
      </c>
    </row>
    <row r="27334" spans="54:54" x14ac:dyDescent="0.3">
      <c r="BB27334" t="s">
        <v>89570</v>
      </c>
    </row>
    <row r="27335" spans="54:54" x14ac:dyDescent="0.3">
      <c r="BB27335" t="s">
        <v>89571</v>
      </c>
    </row>
    <row r="27336" spans="54:54" x14ac:dyDescent="0.3">
      <c r="BB27336" t="s">
        <v>89572</v>
      </c>
    </row>
    <row r="27337" spans="54:54" x14ac:dyDescent="0.3">
      <c r="BB27337" t="s">
        <v>89573</v>
      </c>
    </row>
    <row r="27338" spans="54:54" x14ac:dyDescent="0.3">
      <c r="BB27338" t="s">
        <v>89574</v>
      </c>
    </row>
    <row r="27339" spans="54:54" x14ac:dyDescent="0.3">
      <c r="BB27339" t="s">
        <v>89575</v>
      </c>
    </row>
    <row r="27340" spans="54:54" x14ac:dyDescent="0.3">
      <c r="BB27340" t="s">
        <v>89576</v>
      </c>
    </row>
    <row r="27341" spans="54:54" x14ac:dyDescent="0.3">
      <c r="BB27341" t="s">
        <v>89577</v>
      </c>
    </row>
    <row r="27342" spans="54:54" x14ac:dyDescent="0.3">
      <c r="BB27342" t="s">
        <v>89578</v>
      </c>
    </row>
    <row r="27343" spans="54:54" x14ac:dyDescent="0.3">
      <c r="BB27343" t="s">
        <v>89579</v>
      </c>
    </row>
    <row r="27344" spans="54:54" x14ac:dyDescent="0.3">
      <c r="BB27344" t="s">
        <v>89580</v>
      </c>
    </row>
    <row r="27345" spans="54:54" x14ac:dyDescent="0.3">
      <c r="BB27345" t="s">
        <v>89581</v>
      </c>
    </row>
    <row r="27346" spans="54:54" x14ac:dyDescent="0.3">
      <c r="BB27346" t="s">
        <v>89582</v>
      </c>
    </row>
    <row r="27347" spans="54:54" x14ac:dyDescent="0.3">
      <c r="BB27347" t="s">
        <v>89583</v>
      </c>
    </row>
    <row r="27348" spans="54:54" x14ac:dyDescent="0.3">
      <c r="BB27348" t="s">
        <v>89584</v>
      </c>
    </row>
    <row r="27349" spans="54:54" x14ac:dyDescent="0.3">
      <c r="BB27349" t="s">
        <v>89585</v>
      </c>
    </row>
    <row r="27350" spans="54:54" x14ac:dyDescent="0.3">
      <c r="BB27350" t="s">
        <v>89586</v>
      </c>
    </row>
    <row r="27351" spans="54:54" x14ac:dyDescent="0.3">
      <c r="BB27351" t="s">
        <v>89587</v>
      </c>
    </row>
    <row r="27352" spans="54:54" x14ac:dyDescent="0.3">
      <c r="BB27352" t="s">
        <v>89588</v>
      </c>
    </row>
    <row r="27353" spans="54:54" x14ac:dyDescent="0.3">
      <c r="BB27353" t="s">
        <v>89589</v>
      </c>
    </row>
    <row r="27354" spans="54:54" x14ac:dyDescent="0.3">
      <c r="BB27354" t="s">
        <v>89590</v>
      </c>
    </row>
    <row r="27355" spans="54:54" x14ac:dyDescent="0.3">
      <c r="BB27355" t="s">
        <v>89591</v>
      </c>
    </row>
    <row r="27356" spans="54:54" x14ac:dyDescent="0.3">
      <c r="BB27356" t="s">
        <v>89592</v>
      </c>
    </row>
    <row r="27357" spans="54:54" x14ac:dyDescent="0.3">
      <c r="BB27357" t="s">
        <v>89593</v>
      </c>
    </row>
    <row r="27358" spans="54:54" x14ac:dyDescent="0.3">
      <c r="BB27358" t="s">
        <v>89594</v>
      </c>
    </row>
    <row r="27359" spans="54:54" x14ac:dyDescent="0.3">
      <c r="BB27359" t="s">
        <v>89595</v>
      </c>
    </row>
    <row r="27360" spans="54:54" x14ac:dyDescent="0.3">
      <c r="BB27360" t="s">
        <v>89596</v>
      </c>
    </row>
    <row r="27361" spans="54:54" x14ac:dyDescent="0.3">
      <c r="BB27361" t="s">
        <v>89597</v>
      </c>
    </row>
    <row r="27362" spans="54:54" x14ac:dyDescent="0.3">
      <c r="BB27362" t="s">
        <v>89598</v>
      </c>
    </row>
    <row r="27363" spans="54:54" x14ac:dyDescent="0.3">
      <c r="BB27363" t="s">
        <v>89599</v>
      </c>
    </row>
    <row r="27364" spans="54:54" x14ac:dyDescent="0.3">
      <c r="BB27364" t="s">
        <v>89600</v>
      </c>
    </row>
    <row r="27365" spans="54:54" x14ac:dyDescent="0.3">
      <c r="BB27365" t="s">
        <v>89601</v>
      </c>
    </row>
    <row r="27366" spans="54:54" x14ac:dyDescent="0.3">
      <c r="BB27366" t="s">
        <v>89602</v>
      </c>
    </row>
    <row r="27367" spans="54:54" x14ac:dyDescent="0.3">
      <c r="BB27367" t="s">
        <v>89603</v>
      </c>
    </row>
    <row r="27368" spans="54:54" x14ac:dyDescent="0.3">
      <c r="BB27368" t="s">
        <v>89604</v>
      </c>
    </row>
    <row r="27369" spans="54:54" x14ac:dyDescent="0.3">
      <c r="BB27369" t="s">
        <v>89605</v>
      </c>
    </row>
    <row r="27370" spans="54:54" x14ac:dyDescent="0.3">
      <c r="BB27370" t="s">
        <v>89606</v>
      </c>
    </row>
    <row r="27371" spans="54:54" x14ac:dyDescent="0.3">
      <c r="BB27371" t="s">
        <v>89607</v>
      </c>
    </row>
    <row r="27372" spans="54:54" x14ac:dyDescent="0.3">
      <c r="BB27372" t="s">
        <v>89608</v>
      </c>
    </row>
    <row r="27373" spans="54:54" x14ac:dyDescent="0.3">
      <c r="BB27373" t="s">
        <v>89609</v>
      </c>
    </row>
    <row r="27374" spans="54:54" x14ac:dyDescent="0.3">
      <c r="BB27374" t="s">
        <v>89610</v>
      </c>
    </row>
    <row r="27375" spans="54:54" x14ac:dyDescent="0.3">
      <c r="BB27375" t="s">
        <v>89611</v>
      </c>
    </row>
    <row r="27376" spans="54:54" x14ac:dyDescent="0.3">
      <c r="BB27376" t="s">
        <v>89612</v>
      </c>
    </row>
    <row r="27377" spans="54:54" x14ac:dyDescent="0.3">
      <c r="BB27377" t="s">
        <v>89613</v>
      </c>
    </row>
    <row r="27378" spans="54:54" x14ac:dyDescent="0.3">
      <c r="BB27378" t="s">
        <v>89614</v>
      </c>
    </row>
    <row r="27379" spans="54:54" x14ac:dyDescent="0.3">
      <c r="BB27379" t="s">
        <v>89615</v>
      </c>
    </row>
    <row r="27380" spans="54:54" x14ac:dyDescent="0.3">
      <c r="BB27380" t="s">
        <v>89616</v>
      </c>
    </row>
    <row r="27381" spans="54:54" x14ac:dyDescent="0.3">
      <c r="BB27381" t="s">
        <v>89617</v>
      </c>
    </row>
    <row r="27382" spans="54:54" x14ac:dyDescent="0.3">
      <c r="BB27382" t="s">
        <v>89618</v>
      </c>
    </row>
    <row r="27383" spans="54:54" x14ac:dyDescent="0.3">
      <c r="BB27383" t="s">
        <v>89619</v>
      </c>
    </row>
    <row r="27384" spans="54:54" x14ac:dyDescent="0.3">
      <c r="BB27384" t="s">
        <v>89620</v>
      </c>
    </row>
    <row r="27385" spans="54:54" x14ac:dyDescent="0.3">
      <c r="BB27385" t="s">
        <v>89621</v>
      </c>
    </row>
    <row r="27386" spans="54:54" x14ac:dyDescent="0.3">
      <c r="BB27386" t="s">
        <v>89622</v>
      </c>
    </row>
    <row r="27387" spans="54:54" x14ac:dyDescent="0.3">
      <c r="BB27387" t="s">
        <v>89623</v>
      </c>
    </row>
    <row r="27388" spans="54:54" x14ac:dyDescent="0.3">
      <c r="BB27388" t="s">
        <v>89624</v>
      </c>
    </row>
    <row r="27389" spans="54:54" x14ac:dyDescent="0.3">
      <c r="BB27389" t="s">
        <v>89625</v>
      </c>
    </row>
    <row r="27390" spans="54:54" x14ac:dyDescent="0.3">
      <c r="BB27390" t="s">
        <v>89626</v>
      </c>
    </row>
    <row r="27391" spans="54:54" x14ac:dyDescent="0.3">
      <c r="BB27391" t="s">
        <v>89627</v>
      </c>
    </row>
    <row r="27392" spans="54:54" x14ac:dyDescent="0.3">
      <c r="BB27392" t="s">
        <v>89628</v>
      </c>
    </row>
    <row r="27393" spans="54:54" x14ac:dyDescent="0.3">
      <c r="BB27393" t="s">
        <v>89629</v>
      </c>
    </row>
    <row r="27394" spans="54:54" x14ac:dyDescent="0.3">
      <c r="BB27394" t="s">
        <v>89630</v>
      </c>
    </row>
    <row r="27395" spans="54:54" x14ac:dyDescent="0.3">
      <c r="BB27395" t="s">
        <v>89631</v>
      </c>
    </row>
    <row r="27396" spans="54:54" x14ac:dyDescent="0.3">
      <c r="BB27396" t="s">
        <v>89632</v>
      </c>
    </row>
    <row r="27397" spans="54:54" x14ac:dyDescent="0.3">
      <c r="BB27397" t="s">
        <v>89633</v>
      </c>
    </row>
    <row r="27398" spans="54:54" x14ac:dyDescent="0.3">
      <c r="BB27398" t="s">
        <v>2456</v>
      </c>
    </row>
    <row r="27399" spans="54:54" x14ac:dyDescent="0.3">
      <c r="BB27399" t="s">
        <v>89634</v>
      </c>
    </row>
    <row r="27400" spans="54:54" x14ac:dyDescent="0.3">
      <c r="BB27400" t="s">
        <v>89635</v>
      </c>
    </row>
    <row r="27401" spans="54:54" x14ac:dyDescent="0.3">
      <c r="BB27401" t="s">
        <v>89636</v>
      </c>
    </row>
    <row r="27402" spans="54:54" x14ac:dyDescent="0.3">
      <c r="BB27402" t="s">
        <v>89637</v>
      </c>
    </row>
    <row r="27403" spans="54:54" x14ac:dyDescent="0.3">
      <c r="BB27403" t="s">
        <v>89638</v>
      </c>
    </row>
    <row r="27404" spans="54:54" x14ac:dyDescent="0.3">
      <c r="BB27404" t="s">
        <v>89639</v>
      </c>
    </row>
    <row r="27405" spans="54:54" x14ac:dyDescent="0.3">
      <c r="BB27405" t="s">
        <v>89640</v>
      </c>
    </row>
    <row r="27406" spans="54:54" x14ac:dyDescent="0.3">
      <c r="BB27406" t="s">
        <v>89641</v>
      </c>
    </row>
    <row r="27407" spans="54:54" x14ac:dyDescent="0.3">
      <c r="BB27407" t="s">
        <v>89642</v>
      </c>
    </row>
    <row r="27408" spans="54:54" x14ac:dyDescent="0.3">
      <c r="BB27408" t="s">
        <v>89643</v>
      </c>
    </row>
    <row r="27409" spans="54:54" x14ac:dyDescent="0.3">
      <c r="BB27409" t="s">
        <v>89644</v>
      </c>
    </row>
    <row r="27410" spans="54:54" x14ac:dyDescent="0.3">
      <c r="BB27410" t="s">
        <v>89645</v>
      </c>
    </row>
    <row r="27411" spans="54:54" x14ac:dyDescent="0.3">
      <c r="BB27411" t="s">
        <v>89646</v>
      </c>
    </row>
    <row r="27412" spans="54:54" x14ac:dyDescent="0.3">
      <c r="BB27412" t="s">
        <v>89647</v>
      </c>
    </row>
    <row r="27413" spans="54:54" x14ac:dyDescent="0.3">
      <c r="BB27413" t="s">
        <v>89648</v>
      </c>
    </row>
    <row r="27414" spans="54:54" x14ac:dyDescent="0.3">
      <c r="BB27414" t="s">
        <v>89649</v>
      </c>
    </row>
    <row r="27415" spans="54:54" x14ac:dyDescent="0.3">
      <c r="BB27415" t="s">
        <v>89650</v>
      </c>
    </row>
    <row r="27416" spans="54:54" x14ac:dyDescent="0.3">
      <c r="BB27416" t="s">
        <v>89651</v>
      </c>
    </row>
    <row r="27417" spans="54:54" x14ac:dyDescent="0.3">
      <c r="BB27417" t="s">
        <v>89652</v>
      </c>
    </row>
    <row r="27418" spans="54:54" x14ac:dyDescent="0.3">
      <c r="BB27418" t="s">
        <v>89653</v>
      </c>
    </row>
    <row r="27419" spans="54:54" x14ac:dyDescent="0.3">
      <c r="BB27419" t="s">
        <v>89654</v>
      </c>
    </row>
    <row r="27420" spans="54:54" x14ac:dyDescent="0.3">
      <c r="BB27420" t="s">
        <v>89655</v>
      </c>
    </row>
    <row r="27421" spans="54:54" x14ac:dyDescent="0.3">
      <c r="BB27421" t="s">
        <v>89656</v>
      </c>
    </row>
    <row r="27422" spans="54:54" x14ac:dyDescent="0.3">
      <c r="BB27422" t="s">
        <v>89657</v>
      </c>
    </row>
    <row r="27423" spans="54:54" x14ac:dyDescent="0.3">
      <c r="BB27423" t="s">
        <v>89658</v>
      </c>
    </row>
    <row r="27424" spans="54:54" x14ac:dyDescent="0.3">
      <c r="BB27424" t="s">
        <v>89659</v>
      </c>
    </row>
    <row r="27425" spans="54:54" x14ac:dyDescent="0.3">
      <c r="BB27425" t="s">
        <v>89660</v>
      </c>
    </row>
    <row r="27426" spans="54:54" x14ac:dyDescent="0.3">
      <c r="BB27426" t="s">
        <v>89661</v>
      </c>
    </row>
    <row r="27427" spans="54:54" x14ac:dyDescent="0.3">
      <c r="BB27427" t="s">
        <v>89662</v>
      </c>
    </row>
    <row r="27428" spans="54:54" x14ac:dyDescent="0.3">
      <c r="BB27428" t="s">
        <v>89663</v>
      </c>
    </row>
    <row r="27429" spans="54:54" x14ac:dyDescent="0.3">
      <c r="BB27429" t="s">
        <v>89664</v>
      </c>
    </row>
    <row r="27430" spans="54:54" x14ac:dyDescent="0.3">
      <c r="BB27430" t="s">
        <v>89665</v>
      </c>
    </row>
    <row r="27431" spans="54:54" x14ac:dyDescent="0.3">
      <c r="BB27431" t="s">
        <v>89666</v>
      </c>
    </row>
    <row r="27432" spans="54:54" x14ac:dyDescent="0.3">
      <c r="BB27432" t="s">
        <v>89667</v>
      </c>
    </row>
    <row r="27433" spans="54:54" x14ac:dyDescent="0.3">
      <c r="BB27433" t="s">
        <v>89668</v>
      </c>
    </row>
    <row r="27434" spans="54:54" x14ac:dyDescent="0.3">
      <c r="BB27434" t="s">
        <v>89669</v>
      </c>
    </row>
    <row r="27435" spans="54:54" x14ac:dyDescent="0.3">
      <c r="BB27435" t="s">
        <v>89670</v>
      </c>
    </row>
    <row r="27436" spans="54:54" x14ac:dyDescent="0.3">
      <c r="BB27436" t="s">
        <v>89671</v>
      </c>
    </row>
    <row r="27437" spans="54:54" x14ac:dyDescent="0.3">
      <c r="BB27437" t="s">
        <v>89672</v>
      </c>
    </row>
    <row r="27438" spans="54:54" x14ac:dyDescent="0.3">
      <c r="BB27438" t="s">
        <v>89673</v>
      </c>
    </row>
    <row r="27439" spans="54:54" x14ac:dyDescent="0.3">
      <c r="BB27439" t="s">
        <v>89674</v>
      </c>
    </row>
    <row r="27440" spans="54:54" x14ac:dyDescent="0.3">
      <c r="BB27440" t="s">
        <v>89675</v>
      </c>
    </row>
    <row r="27441" spans="54:54" x14ac:dyDescent="0.3">
      <c r="BB27441" t="s">
        <v>89676</v>
      </c>
    </row>
    <row r="27442" spans="54:54" x14ac:dyDescent="0.3">
      <c r="BB27442" t="s">
        <v>89677</v>
      </c>
    </row>
    <row r="27443" spans="54:54" x14ac:dyDescent="0.3">
      <c r="BB27443" t="s">
        <v>89678</v>
      </c>
    </row>
    <row r="27444" spans="54:54" x14ac:dyDescent="0.3">
      <c r="BB27444" t="s">
        <v>89679</v>
      </c>
    </row>
    <row r="27445" spans="54:54" x14ac:dyDescent="0.3">
      <c r="BB27445" t="s">
        <v>89680</v>
      </c>
    </row>
    <row r="27446" spans="54:54" x14ac:dyDescent="0.3">
      <c r="BB27446" t="s">
        <v>89681</v>
      </c>
    </row>
    <row r="27447" spans="54:54" x14ac:dyDescent="0.3">
      <c r="BB27447" t="s">
        <v>89682</v>
      </c>
    </row>
    <row r="27448" spans="54:54" x14ac:dyDescent="0.3">
      <c r="BB27448" t="s">
        <v>89683</v>
      </c>
    </row>
    <row r="27449" spans="54:54" x14ac:dyDescent="0.3">
      <c r="BB27449" t="s">
        <v>89684</v>
      </c>
    </row>
    <row r="27450" spans="54:54" x14ac:dyDescent="0.3">
      <c r="BB27450" t="s">
        <v>89685</v>
      </c>
    </row>
    <row r="27451" spans="54:54" x14ac:dyDescent="0.3">
      <c r="BB27451" t="s">
        <v>89686</v>
      </c>
    </row>
    <row r="27452" spans="54:54" x14ac:dyDescent="0.3">
      <c r="BB27452" t="s">
        <v>89687</v>
      </c>
    </row>
    <row r="27453" spans="54:54" x14ac:dyDescent="0.3">
      <c r="BB27453" t="s">
        <v>89688</v>
      </c>
    </row>
    <row r="27454" spans="54:54" x14ac:dyDescent="0.3">
      <c r="BB27454" t="s">
        <v>2457</v>
      </c>
    </row>
    <row r="27455" spans="54:54" x14ac:dyDescent="0.3">
      <c r="BB27455" t="s">
        <v>89689</v>
      </c>
    </row>
    <row r="27456" spans="54:54" x14ac:dyDescent="0.3">
      <c r="BB27456" t="s">
        <v>89690</v>
      </c>
    </row>
    <row r="27457" spans="54:54" x14ac:dyDescent="0.3">
      <c r="BB27457" t="s">
        <v>89691</v>
      </c>
    </row>
    <row r="27458" spans="54:54" x14ac:dyDescent="0.3">
      <c r="BB27458" t="s">
        <v>89692</v>
      </c>
    </row>
    <row r="27459" spans="54:54" x14ac:dyDescent="0.3">
      <c r="BB27459" t="s">
        <v>89693</v>
      </c>
    </row>
    <row r="27460" spans="54:54" x14ac:dyDescent="0.3">
      <c r="BB27460" t="s">
        <v>89694</v>
      </c>
    </row>
    <row r="27461" spans="54:54" x14ac:dyDescent="0.3">
      <c r="BB27461" t="s">
        <v>89695</v>
      </c>
    </row>
    <row r="27462" spans="54:54" x14ac:dyDescent="0.3">
      <c r="BB27462" t="s">
        <v>89696</v>
      </c>
    </row>
    <row r="27463" spans="54:54" x14ac:dyDescent="0.3">
      <c r="BB27463" t="s">
        <v>89697</v>
      </c>
    </row>
    <row r="27464" spans="54:54" x14ac:dyDescent="0.3">
      <c r="BB27464" t="s">
        <v>89698</v>
      </c>
    </row>
    <row r="27465" spans="54:54" x14ac:dyDescent="0.3">
      <c r="BB27465" t="s">
        <v>89699</v>
      </c>
    </row>
    <row r="27466" spans="54:54" x14ac:dyDescent="0.3">
      <c r="BB27466" t="s">
        <v>89700</v>
      </c>
    </row>
    <row r="27467" spans="54:54" x14ac:dyDescent="0.3">
      <c r="BB27467" t="s">
        <v>89701</v>
      </c>
    </row>
    <row r="27468" spans="54:54" x14ac:dyDescent="0.3">
      <c r="BB27468" t="s">
        <v>2458</v>
      </c>
    </row>
    <row r="27469" spans="54:54" x14ac:dyDescent="0.3">
      <c r="BB27469" t="s">
        <v>89702</v>
      </c>
    </row>
    <row r="27470" spans="54:54" x14ac:dyDescent="0.3">
      <c r="BB27470" t="s">
        <v>89703</v>
      </c>
    </row>
    <row r="27471" spans="54:54" x14ac:dyDescent="0.3">
      <c r="BB27471" t="s">
        <v>89704</v>
      </c>
    </row>
    <row r="27472" spans="54:54" x14ac:dyDescent="0.3">
      <c r="BB27472" t="s">
        <v>89705</v>
      </c>
    </row>
    <row r="27473" spans="54:54" x14ac:dyDescent="0.3">
      <c r="BB27473" t="s">
        <v>89706</v>
      </c>
    </row>
    <row r="27474" spans="54:54" x14ac:dyDescent="0.3">
      <c r="BB27474" t="s">
        <v>89707</v>
      </c>
    </row>
    <row r="27475" spans="54:54" x14ac:dyDescent="0.3">
      <c r="BB27475" t="s">
        <v>89708</v>
      </c>
    </row>
    <row r="27476" spans="54:54" x14ac:dyDescent="0.3">
      <c r="BB27476" t="s">
        <v>89709</v>
      </c>
    </row>
    <row r="27477" spans="54:54" x14ac:dyDescent="0.3">
      <c r="BB27477" t="s">
        <v>89710</v>
      </c>
    </row>
    <row r="27478" spans="54:54" x14ac:dyDescent="0.3">
      <c r="BB27478" t="s">
        <v>89711</v>
      </c>
    </row>
    <row r="27479" spans="54:54" x14ac:dyDescent="0.3">
      <c r="BB27479" t="s">
        <v>89712</v>
      </c>
    </row>
    <row r="27480" spans="54:54" x14ac:dyDescent="0.3">
      <c r="BB27480" t="s">
        <v>89713</v>
      </c>
    </row>
    <row r="27481" spans="54:54" x14ac:dyDescent="0.3">
      <c r="BB27481" t="s">
        <v>89714</v>
      </c>
    </row>
    <row r="27482" spans="54:54" x14ac:dyDescent="0.3">
      <c r="BB27482" t="s">
        <v>89715</v>
      </c>
    </row>
    <row r="27483" spans="54:54" x14ac:dyDescent="0.3">
      <c r="BB27483" t="s">
        <v>89716</v>
      </c>
    </row>
    <row r="27484" spans="54:54" x14ac:dyDescent="0.3">
      <c r="BB27484" t="s">
        <v>89717</v>
      </c>
    </row>
    <row r="27485" spans="54:54" x14ac:dyDescent="0.3">
      <c r="BB27485" t="s">
        <v>89718</v>
      </c>
    </row>
    <row r="27486" spans="54:54" x14ac:dyDescent="0.3">
      <c r="BB27486" t="s">
        <v>89719</v>
      </c>
    </row>
    <row r="27487" spans="54:54" x14ac:dyDescent="0.3">
      <c r="BB27487" t="s">
        <v>89720</v>
      </c>
    </row>
    <row r="27488" spans="54:54" x14ac:dyDescent="0.3">
      <c r="BB27488" t="s">
        <v>89721</v>
      </c>
    </row>
    <row r="27489" spans="54:54" x14ac:dyDescent="0.3">
      <c r="BB27489" t="s">
        <v>89722</v>
      </c>
    </row>
    <row r="27490" spans="54:54" x14ac:dyDescent="0.3">
      <c r="BB27490" t="s">
        <v>89723</v>
      </c>
    </row>
    <row r="27491" spans="54:54" x14ac:dyDescent="0.3">
      <c r="BB27491" t="s">
        <v>89724</v>
      </c>
    </row>
    <row r="27492" spans="54:54" x14ac:dyDescent="0.3">
      <c r="BB27492" t="s">
        <v>89725</v>
      </c>
    </row>
    <row r="27493" spans="54:54" x14ac:dyDescent="0.3">
      <c r="BB27493" t="s">
        <v>89726</v>
      </c>
    </row>
    <row r="27494" spans="54:54" x14ac:dyDescent="0.3">
      <c r="BB27494" t="s">
        <v>89727</v>
      </c>
    </row>
    <row r="27495" spans="54:54" x14ac:dyDescent="0.3">
      <c r="BB27495" t="s">
        <v>89728</v>
      </c>
    </row>
    <row r="27496" spans="54:54" x14ac:dyDescent="0.3">
      <c r="BB27496" t="s">
        <v>89729</v>
      </c>
    </row>
    <row r="27497" spans="54:54" x14ac:dyDescent="0.3">
      <c r="BB27497" t="s">
        <v>89730</v>
      </c>
    </row>
    <row r="27498" spans="54:54" x14ac:dyDescent="0.3">
      <c r="BB27498" t="s">
        <v>89731</v>
      </c>
    </row>
    <row r="27499" spans="54:54" x14ac:dyDescent="0.3">
      <c r="BB27499" t="s">
        <v>89732</v>
      </c>
    </row>
    <row r="27500" spans="54:54" x14ac:dyDescent="0.3">
      <c r="BB27500" t="s">
        <v>89733</v>
      </c>
    </row>
    <row r="27501" spans="54:54" x14ac:dyDescent="0.3">
      <c r="BB27501" t="s">
        <v>89734</v>
      </c>
    </row>
    <row r="27502" spans="54:54" x14ac:dyDescent="0.3">
      <c r="BB27502" t="s">
        <v>89735</v>
      </c>
    </row>
    <row r="27503" spans="54:54" x14ac:dyDescent="0.3">
      <c r="BB27503" t="s">
        <v>89736</v>
      </c>
    </row>
    <row r="27504" spans="54:54" x14ac:dyDescent="0.3">
      <c r="BB27504" t="s">
        <v>89737</v>
      </c>
    </row>
    <row r="27505" spans="54:54" x14ac:dyDescent="0.3">
      <c r="BB27505" t="s">
        <v>89738</v>
      </c>
    </row>
    <row r="27506" spans="54:54" x14ac:dyDescent="0.3">
      <c r="BB27506" t="s">
        <v>89739</v>
      </c>
    </row>
    <row r="27507" spans="54:54" x14ac:dyDescent="0.3">
      <c r="BB27507" t="s">
        <v>89740</v>
      </c>
    </row>
    <row r="27508" spans="54:54" x14ac:dyDescent="0.3">
      <c r="BB27508" t="s">
        <v>89741</v>
      </c>
    </row>
    <row r="27509" spans="54:54" x14ac:dyDescent="0.3">
      <c r="BB27509" t="s">
        <v>89742</v>
      </c>
    </row>
    <row r="27510" spans="54:54" x14ac:dyDescent="0.3">
      <c r="BB27510" t="s">
        <v>89743</v>
      </c>
    </row>
    <row r="27511" spans="54:54" x14ac:dyDescent="0.3">
      <c r="BB27511" t="s">
        <v>89744</v>
      </c>
    </row>
    <row r="27512" spans="54:54" x14ac:dyDescent="0.3">
      <c r="BB27512" t="s">
        <v>89745</v>
      </c>
    </row>
    <row r="27513" spans="54:54" x14ac:dyDescent="0.3">
      <c r="BB27513" t="s">
        <v>89746</v>
      </c>
    </row>
    <row r="27514" spans="54:54" x14ac:dyDescent="0.3">
      <c r="BB27514" t="s">
        <v>89747</v>
      </c>
    </row>
    <row r="27515" spans="54:54" x14ac:dyDescent="0.3">
      <c r="BB27515" t="s">
        <v>89748</v>
      </c>
    </row>
    <row r="27516" spans="54:54" x14ac:dyDescent="0.3">
      <c r="BB27516" t="s">
        <v>89749</v>
      </c>
    </row>
    <row r="27517" spans="54:54" x14ac:dyDescent="0.3">
      <c r="BB27517" t="s">
        <v>89750</v>
      </c>
    </row>
    <row r="27518" spans="54:54" x14ac:dyDescent="0.3">
      <c r="BB27518" t="s">
        <v>89751</v>
      </c>
    </row>
    <row r="27519" spans="54:54" x14ac:dyDescent="0.3">
      <c r="BB27519" t="s">
        <v>89752</v>
      </c>
    </row>
    <row r="27520" spans="54:54" x14ac:dyDescent="0.3">
      <c r="BB27520" t="s">
        <v>89753</v>
      </c>
    </row>
    <row r="27521" spans="54:54" x14ac:dyDescent="0.3">
      <c r="BB27521" t="s">
        <v>89754</v>
      </c>
    </row>
    <row r="27522" spans="54:54" x14ac:dyDescent="0.3">
      <c r="BB27522" t="s">
        <v>89755</v>
      </c>
    </row>
    <row r="27523" spans="54:54" x14ac:dyDescent="0.3">
      <c r="BB27523" t="s">
        <v>89756</v>
      </c>
    </row>
    <row r="27524" spans="54:54" x14ac:dyDescent="0.3">
      <c r="BB27524" t="s">
        <v>89757</v>
      </c>
    </row>
    <row r="27525" spans="54:54" x14ac:dyDescent="0.3">
      <c r="BB27525" t="s">
        <v>89758</v>
      </c>
    </row>
    <row r="27526" spans="54:54" x14ac:dyDescent="0.3">
      <c r="BB27526" t="s">
        <v>89759</v>
      </c>
    </row>
    <row r="27527" spans="54:54" x14ac:dyDescent="0.3">
      <c r="BB27527" t="s">
        <v>89760</v>
      </c>
    </row>
    <row r="27528" spans="54:54" x14ac:dyDescent="0.3">
      <c r="BB27528" t="s">
        <v>89761</v>
      </c>
    </row>
    <row r="27529" spans="54:54" x14ac:dyDescent="0.3">
      <c r="BB27529" t="s">
        <v>89762</v>
      </c>
    </row>
    <row r="27530" spans="54:54" x14ac:dyDescent="0.3">
      <c r="BB27530" t="s">
        <v>89763</v>
      </c>
    </row>
    <row r="27531" spans="54:54" x14ac:dyDescent="0.3">
      <c r="BB27531" t="s">
        <v>89764</v>
      </c>
    </row>
    <row r="27532" spans="54:54" x14ac:dyDescent="0.3">
      <c r="BB27532" t="s">
        <v>89765</v>
      </c>
    </row>
    <row r="27533" spans="54:54" x14ac:dyDescent="0.3">
      <c r="BB27533" t="s">
        <v>89766</v>
      </c>
    </row>
    <row r="27534" spans="54:54" x14ac:dyDescent="0.3">
      <c r="BB27534" t="s">
        <v>89767</v>
      </c>
    </row>
    <row r="27535" spans="54:54" x14ac:dyDescent="0.3">
      <c r="BB27535" t="s">
        <v>89768</v>
      </c>
    </row>
    <row r="27536" spans="54:54" x14ac:dyDescent="0.3">
      <c r="BB27536" t="s">
        <v>89769</v>
      </c>
    </row>
    <row r="27537" spans="54:54" x14ac:dyDescent="0.3">
      <c r="BB27537" t="s">
        <v>89770</v>
      </c>
    </row>
    <row r="27538" spans="54:54" x14ac:dyDescent="0.3">
      <c r="BB27538" t="s">
        <v>89771</v>
      </c>
    </row>
    <row r="27539" spans="54:54" x14ac:dyDescent="0.3">
      <c r="BB27539" t="s">
        <v>2459</v>
      </c>
    </row>
    <row r="27540" spans="54:54" x14ac:dyDescent="0.3">
      <c r="BB27540" t="s">
        <v>89772</v>
      </c>
    </row>
    <row r="27541" spans="54:54" x14ac:dyDescent="0.3">
      <c r="BB27541" t="s">
        <v>89773</v>
      </c>
    </row>
    <row r="27542" spans="54:54" x14ac:dyDescent="0.3">
      <c r="BB27542" t="s">
        <v>89774</v>
      </c>
    </row>
    <row r="27543" spans="54:54" x14ac:dyDescent="0.3">
      <c r="BB27543" t="s">
        <v>89775</v>
      </c>
    </row>
    <row r="27544" spans="54:54" x14ac:dyDescent="0.3">
      <c r="BB27544" t="s">
        <v>89776</v>
      </c>
    </row>
    <row r="27545" spans="54:54" x14ac:dyDescent="0.3">
      <c r="BB27545" t="s">
        <v>89777</v>
      </c>
    </row>
    <row r="27546" spans="54:54" x14ac:dyDescent="0.3">
      <c r="BB27546" t="s">
        <v>89778</v>
      </c>
    </row>
    <row r="27547" spans="54:54" x14ac:dyDescent="0.3">
      <c r="BB27547" t="s">
        <v>89779</v>
      </c>
    </row>
    <row r="27548" spans="54:54" x14ac:dyDescent="0.3">
      <c r="BB27548" t="s">
        <v>89780</v>
      </c>
    </row>
    <row r="27549" spans="54:54" x14ac:dyDescent="0.3">
      <c r="BB27549" t="s">
        <v>89781</v>
      </c>
    </row>
    <row r="27550" spans="54:54" x14ac:dyDescent="0.3">
      <c r="BB27550" t="s">
        <v>89782</v>
      </c>
    </row>
    <row r="27551" spans="54:54" x14ac:dyDescent="0.3">
      <c r="BB27551" t="s">
        <v>89783</v>
      </c>
    </row>
    <row r="27552" spans="54:54" x14ac:dyDescent="0.3">
      <c r="BB27552" t="s">
        <v>89784</v>
      </c>
    </row>
    <row r="27553" spans="54:54" x14ac:dyDescent="0.3">
      <c r="BB27553" t="s">
        <v>89785</v>
      </c>
    </row>
    <row r="27554" spans="54:54" x14ac:dyDescent="0.3">
      <c r="BB27554" t="s">
        <v>89786</v>
      </c>
    </row>
    <row r="27555" spans="54:54" x14ac:dyDescent="0.3">
      <c r="BB27555" t="s">
        <v>89787</v>
      </c>
    </row>
    <row r="27556" spans="54:54" x14ac:dyDescent="0.3">
      <c r="BB27556" t="s">
        <v>89788</v>
      </c>
    </row>
    <row r="27557" spans="54:54" x14ac:dyDescent="0.3">
      <c r="BB27557" t="s">
        <v>89789</v>
      </c>
    </row>
    <row r="27558" spans="54:54" x14ac:dyDescent="0.3">
      <c r="BB27558" t="s">
        <v>89790</v>
      </c>
    </row>
    <row r="27559" spans="54:54" x14ac:dyDescent="0.3">
      <c r="BB27559" t="s">
        <v>89791</v>
      </c>
    </row>
    <row r="27560" spans="54:54" x14ac:dyDescent="0.3">
      <c r="BB27560" t="s">
        <v>89792</v>
      </c>
    </row>
    <row r="27561" spans="54:54" x14ac:dyDescent="0.3">
      <c r="BB27561" t="s">
        <v>89793</v>
      </c>
    </row>
    <row r="27562" spans="54:54" x14ac:dyDescent="0.3">
      <c r="BB27562" t="s">
        <v>89794</v>
      </c>
    </row>
    <row r="27563" spans="54:54" x14ac:dyDescent="0.3">
      <c r="BB27563" t="s">
        <v>89795</v>
      </c>
    </row>
    <row r="27564" spans="54:54" x14ac:dyDescent="0.3">
      <c r="BB27564" t="s">
        <v>89796</v>
      </c>
    </row>
    <row r="27565" spans="54:54" x14ac:dyDescent="0.3">
      <c r="BB27565" t="s">
        <v>89797</v>
      </c>
    </row>
    <row r="27566" spans="54:54" x14ac:dyDescent="0.3">
      <c r="BB27566" t="s">
        <v>89798</v>
      </c>
    </row>
    <row r="27567" spans="54:54" x14ac:dyDescent="0.3">
      <c r="BB27567" t="s">
        <v>89799</v>
      </c>
    </row>
    <row r="27568" spans="54:54" x14ac:dyDescent="0.3">
      <c r="BB27568" t="s">
        <v>89800</v>
      </c>
    </row>
    <row r="27569" spans="54:54" x14ac:dyDescent="0.3">
      <c r="BB27569" t="s">
        <v>89801</v>
      </c>
    </row>
    <row r="27570" spans="54:54" x14ac:dyDescent="0.3">
      <c r="BB27570" t="s">
        <v>89802</v>
      </c>
    </row>
    <row r="27571" spans="54:54" x14ac:dyDescent="0.3">
      <c r="BB27571" t="s">
        <v>89803</v>
      </c>
    </row>
    <row r="27572" spans="54:54" x14ac:dyDescent="0.3">
      <c r="BB27572" t="s">
        <v>89804</v>
      </c>
    </row>
    <row r="27573" spans="54:54" x14ac:dyDescent="0.3">
      <c r="BB27573" t="s">
        <v>89805</v>
      </c>
    </row>
    <row r="27574" spans="54:54" x14ac:dyDescent="0.3">
      <c r="BB27574" t="s">
        <v>89806</v>
      </c>
    </row>
    <row r="27575" spans="54:54" x14ac:dyDescent="0.3">
      <c r="BB27575" t="s">
        <v>89807</v>
      </c>
    </row>
    <row r="27576" spans="54:54" x14ac:dyDescent="0.3">
      <c r="BB27576" t="s">
        <v>89808</v>
      </c>
    </row>
    <row r="27577" spans="54:54" x14ac:dyDescent="0.3">
      <c r="BB27577" t="s">
        <v>89809</v>
      </c>
    </row>
    <row r="27578" spans="54:54" x14ac:dyDescent="0.3">
      <c r="BB27578" t="s">
        <v>89810</v>
      </c>
    </row>
    <row r="27579" spans="54:54" x14ac:dyDescent="0.3">
      <c r="BB27579" t="s">
        <v>89811</v>
      </c>
    </row>
    <row r="27580" spans="54:54" x14ac:dyDescent="0.3">
      <c r="BB27580" t="s">
        <v>89812</v>
      </c>
    </row>
    <row r="27581" spans="54:54" x14ac:dyDescent="0.3">
      <c r="BB27581" t="s">
        <v>89813</v>
      </c>
    </row>
    <row r="27582" spans="54:54" x14ac:dyDescent="0.3">
      <c r="BB27582" t="s">
        <v>89814</v>
      </c>
    </row>
    <row r="27583" spans="54:54" x14ac:dyDescent="0.3">
      <c r="BB27583" t="s">
        <v>89815</v>
      </c>
    </row>
    <row r="27584" spans="54:54" x14ac:dyDescent="0.3">
      <c r="BB27584" t="s">
        <v>89816</v>
      </c>
    </row>
    <row r="27585" spans="54:54" x14ac:dyDescent="0.3">
      <c r="BB27585" t="s">
        <v>89817</v>
      </c>
    </row>
    <row r="27586" spans="54:54" x14ac:dyDescent="0.3">
      <c r="BB27586" t="s">
        <v>89818</v>
      </c>
    </row>
    <row r="27587" spans="54:54" x14ac:dyDescent="0.3">
      <c r="BB27587" t="s">
        <v>89819</v>
      </c>
    </row>
    <row r="27588" spans="54:54" x14ac:dyDescent="0.3">
      <c r="BB27588" t="s">
        <v>89820</v>
      </c>
    </row>
    <row r="27589" spans="54:54" x14ac:dyDescent="0.3">
      <c r="BB27589" t="s">
        <v>89821</v>
      </c>
    </row>
    <row r="27590" spans="54:54" x14ac:dyDescent="0.3">
      <c r="BB27590" t="s">
        <v>89822</v>
      </c>
    </row>
    <row r="27591" spans="54:54" x14ac:dyDescent="0.3">
      <c r="BB27591" t="s">
        <v>89823</v>
      </c>
    </row>
    <row r="27592" spans="54:54" x14ac:dyDescent="0.3">
      <c r="BB27592" t="s">
        <v>89824</v>
      </c>
    </row>
    <row r="27593" spans="54:54" x14ac:dyDescent="0.3">
      <c r="BB27593" t="s">
        <v>89825</v>
      </c>
    </row>
    <row r="27594" spans="54:54" x14ac:dyDescent="0.3">
      <c r="BB27594" t="s">
        <v>89826</v>
      </c>
    </row>
    <row r="27595" spans="54:54" x14ac:dyDescent="0.3">
      <c r="BB27595" t="s">
        <v>89827</v>
      </c>
    </row>
    <row r="27596" spans="54:54" x14ac:dyDescent="0.3">
      <c r="BB27596" t="s">
        <v>89828</v>
      </c>
    </row>
    <row r="27597" spans="54:54" x14ac:dyDescent="0.3">
      <c r="BB27597" t="s">
        <v>89829</v>
      </c>
    </row>
    <row r="27598" spans="54:54" x14ac:dyDescent="0.3">
      <c r="BB27598" t="s">
        <v>89830</v>
      </c>
    </row>
    <row r="27599" spans="54:54" x14ac:dyDescent="0.3">
      <c r="BB27599" t="s">
        <v>89831</v>
      </c>
    </row>
    <row r="27600" spans="54:54" x14ac:dyDescent="0.3">
      <c r="BB27600" t="s">
        <v>89832</v>
      </c>
    </row>
    <row r="27601" spans="54:54" x14ac:dyDescent="0.3">
      <c r="BB27601" t="s">
        <v>89833</v>
      </c>
    </row>
    <row r="27602" spans="54:54" x14ac:dyDescent="0.3">
      <c r="BB27602" t="s">
        <v>89834</v>
      </c>
    </row>
    <row r="27603" spans="54:54" x14ac:dyDescent="0.3">
      <c r="BB27603" t="s">
        <v>89835</v>
      </c>
    </row>
    <row r="27604" spans="54:54" x14ac:dyDescent="0.3">
      <c r="BB27604" t="s">
        <v>89836</v>
      </c>
    </row>
    <row r="27605" spans="54:54" x14ac:dyDescent="0.3">
      <c r="BB27605" t="s">
        <v>89837</v>
      </c>
    </row>
    <row r="27606" spans="54:54" x14ac:dyDescent="0.3">
      <c r="BB27606" t="s">
        <v>89838</v>
      </c>
    </row>
    <row r="27607" spans="54:54" x14ac:dyDescent="0.3">
      <c r="BB27607" t="s">
        <v>89839</v>
      </c>
    </row>
    <row r="27608" spans="54:54" x14ac:dyDescent="0.3">
      <c r="BB27608" t="s">
        <v>89840</v>
      </c>
    </row>
    <row r="27609" spans="54:54" x14ac:dyDescent="0.3">
      <c r="BB27609" t="s">
        <v>89841</v>
      </c>
    </row>
    <row r="27610" spans="54:54" x14ac:dyDescent="0.3">
      <c r="BB27610" t="s">
        <v>89842</v>
      </c>
    </row>
    <row r="27611" spans="54:54" x14ac:dyDescent="0.3">
      <c r="BB27611" t="s">
        <v>89843</v>
      </c>
    </row>
    <row r="27612" spans="54:54" x14ac:dyDescent="0.3">
      <c r="BB27612" t="s">
        <v>89844</v>
      </c>
    </row>
    <row r="27613" spans="54:54" x14ac:dyDescent="0.3">
      <c r="BB27613" t="s">
        <v>89845</v>
      </c>
    </row>
    <row r="27614" spans="54:54" x14ac:dyDescent="0.3">
      <c r="BB27614" t="s">
        <v>89846</v>
      </c>
    </row>
    <row r="27615" spans="54:54" x14ac:dyDescent="0.3">
      <c r="BB27615" t="s">
        <v>89847</v>
      </c>
    </row>
    <row r="27616" spans="54:54" x14ac:dyDescent="0.3">
      <c r="BB27616" t="s">
        <v>89848</v>
      </c>
    </row>
    <row r="27617" spans="54:54" x14ac:dyDescent="0.3">
      <c r="BB27617" t="s">
        <v>89849</v>
      </c>
    </row>
    <row r="27618" spans="54:54" x14ac:dyDescent="0.3">
      <c r="BB27618" t="s">
        <v>89850</v>
      </c>
    </row>
    <row r="27619" spans="54:54" x14ac:dyDescent="0.3">
      <c r="BB27619" t="s">
        <v>89851</v>
      </c>
    </row>
    <row r="27620" spans="54:54" x14ac:dyDescent="0.3">
      <c r="BB27620" t="s">
        <v>89852</v>
      </c>
    </row>
    <row r="27621" spans="54:54" x14ac:dyDescent="0.3">
      <c r="BB27621" t="s">
        <v>89853</v>
      </c>
    </row>
    <row r="27622" spans="54:54" x14ac:dyDescent="0.3">
      <c r="BB27622" t="s">
        <v>89854</v>
      </c>
    </row>
    <row r="27623" spans="54:54" x14ac:dyDescent="0.3">
      <c r="BB27623" t="s">
        <v>89855</v>
      </c>
    </row>
    <row r="27624" spans="54:54" x14ac:dyDescent="0.3">
      <c r="BB27624" t="s">
        <v>89856</v>
      </c>
    </row>
    <row r="27625" spans="54:54" x14ac:dyDescent="0.3">
      <c r="BB27625" t="s">
        <v>89857</v>
      </c>
    </row>
    <row r="27626" spans="54:54" x14ac:dyDescent="0.3">
      <c r="BB27626" t="s">
        <v>89858</v>
      </c>
    </row>
    <row r="27627" spans="54:54" x14ac:dyDescent="0.3">
      <c r="BB27627" t="s">
        <v>89859</v>
      </c>
    </row>
    <row r="27628" spans="54:54" x14ac:dyDescent="0.3">
      <c r="BB27628" t="s">
        <v>89860</v>
      </c>
    </row>
    <row r="27629" spans="54:54" x14ac:dyDescent="0.3">
      <c r="BB27629" t="s">
        <v>89861</v>
      </c>
    </row>
    <row r="27630" spans="54:54" x14ac:dyDescent="0.3">
      <c r="BB27630" t="s">
        <v>89862</v>
      </c>
    </row>
    <row r="27631" spans="54:54" x14ac:dyDescent="0.3">
      <c r="BB27631" t="s">
        <v>89863</v>
      </c>
    </row>
    <row r="27632" spans="54:54" x14ac:dyDescent="0.3">
      <c r="BB27632" t="s">
        <v>89864</v>
      </c>
    </row>
    <row r="27633" spans="54:54" x14ac:dyDescent="0.3">
      <c r="BB27633" t="s">
        <v>89865</v>
      </c>
    </row>
    <row r="27634" spans="54:54" x14ac:dyDescent="0.3">
      <c r="BB27634" t="s">
        <v>89866</v>
      </c>
    </row>
    <row r="27635" spans="54:54" x14ac:dyDescent="0.3">
      <c r="BB27635" t="s">
        <v>89867</v>
      </c>
    </row>
    <row r="27636" spans="54:54" x14ac:dyDescent="0.3">
      <c r="BB27636" t="s">
        <v>89868</v>
      </c>
    </row>
    <row r="27637" spans="54:54" x14ac:dyDescent="0.3">
      <c r="BB27637" t="s">
        <v>89869</v>
      </c>
    </row>
    <row r="27638" spans="54:54" x14ac:dyDescent="0.3">
      <c r="BB27638" t="s">
        <v>89870</v>
      </c>
    </row>
    <row r="27639" spans="54:54" x14ac:dyDescent="0.3">
      <c r="BB27639" t="s">
        <v>89871</v>
      </c>
    </row>
    <row r="27640" spans="54:54" x14ac:dyDescent="0.3">
      <c r="BB27640" t="s">
        <v>89872</v>
      </c>
    </row>
    <row r="27641" spans="54:54" x14ac:dyDescent="0.3">
      <c r="BB27641" t="s">
        <v>89873</v>
      </c>
    </row>
    <row r="27642" spans="54:54" x14ac:dyDescent="0.3">
      <c r="BB27642" t="s">
        <v>89874</v>
      </c>
    </row>
    <row r="27643" spans="54:54" x14ac:dyDescent="0.3">
      <c r="BB27643" t="s">
        <v>89875</v>
      </c>
    </row>
    <row r="27644" spans="54:54" x14ac:dyDescent="0.3">
      <c r="BB27644" t="s">
        <v>89876</v>
      </c>
    </row>
    <row r="27645" spans="54:54" x14ac:dyDescent="0.3">
      <c r="BB27645" t="s">
        <v>89877</v>
      </c>
    </row>
    <row r="27646" spans="54:54" x14ac:dyDescent="0.3">
      <c r="BB27646" t="s">
        <v>89878</v>
      </c>
    </row>
    <row r="27647" spans="54:54" x14ac:dyDescent="0.3">
      <c r="BB27647" t="s">
        <v>89879</v>
      </c>
    </row>
    <row r="27648" spans="54:54" x14ac:dyDescent="0.3">
      <c r="BB27648" t="s">
        <v>89880</v>
      </c>
    </row>
    <row r="27649" spans="54:54" x14ac:dyDescent="0.3">
      <c r="BB27649" t="s">
        <v>89881</v>
      </c>
    </row>
    <row r="27650" spans="54:54" x14ac:dyDescent="0.3">
      <c r="BB27650" t="s">
        <v>89882</v>
      </c>
    </row>
    <row r="27651" spans="54:54" x14ac:dyDescent="0.3">
      <c r="BB27651" t="s">
        <v>89883</v>
      </c>
    </row>
    <row r="27652" spans="54:54" x14ac:dyDescent="0.3">
      <c r="BB27652" t="s">
        <v>89884</v>
      </c>
    </row>
    <row r="27653" spans="54:54" x14ac:dyDescent="0.3">
      <c r="BB27653" t="s">
        <v>89885</v>
      </c>
    </row>
    <row r="27654" spans="54:54" x14ac:dyDescent="0.3">
      <c r="BB27654" t="s">
        <v>89886</v>
      </c>
    </row>
    <row r="27655" spans="54:54" x14ac:dyDescent="0.3">
      <c r="BB27655" t="s">
        <v>89887</v>
      </c>
    </row>
    <row r="27656" spans="54:54" x14ac:dyDescent="0.3">
      <c r="BB27656" t="s">
        <v>2461</v>
      </c>
    </row>
    <row r="27657" spans="54:54" x14ac:dyDescent="0.3">
      <c r="BB27657" t="s">
        <v>89888</v>
      </c>
    </row>
    <row r="27658" spans="54:54" x14ac:dyDescent="0.3">
      <c r="BB27658" t="s">
        <v>89889</v>
      </c>
    </row>
    <row r="27659" spans="54:54" x14ac:dyDescent="0.3">
      <c r="BB27659" t="s">
        <v>89890</v>
      </c>
    </row>
    <row r="27660" spans="54:54" x14ac:dyDescent="0.3">
      <c r="BB27660" t="s">
        <v>89891</v>
      </c>
    </row>
    <row r="27661" spans="54:54" x14ac:dyDescent="0.3">
      <c r="BB27661" t="s">
        <v>89892</v>
      </c>
    </row>
    <row r="27662" spans="54:54" x14ac:dyDescent="0.3">
      <c r="BB27662" t="s">
        <v>89893</v>
      </c>
    </row>
    <row r="27663" spans="54:54" x14ac:dyDescent="0.3">
      <c r="BB27663" t="s">
        <v>89894</v>
      </c>
    </row>
    <row r="27664" spans="54:54" x14ac:dyDescent="0.3">
      <c r="BB27664" t="s">
        <v>89895</v>
      </c>
    </row>
    <row r="27665" spans="54:54" x14ac:dyDescent="0.3">
      <c r="BB27665" t="s">
        <v>89896</v>
      </c>
    </row>
    <row r="27666" spans="54:54" x14ac:dyDescent="0.3">
      <c r="BB27666" t="s">
        <v>89897</v>
      </c>
    </row>
    <row r="27667" spans="54:54" x14ac:dyDescent="0.3">
      <c r="BB27667" t="s">
        <v>89898</v>
      </c>
    </row>
    <row r="27668" spans="54:54" x14ac:dyDescent="0.3">
      <c r="BB27668" t="s">
        <v>89899</v>
      </c>
    </row>
    <row r="27669" spans="54:54" x14ac:dyDescent="0.3">
      <c r="BB27669" t="s">
        <v>89900</v>
      </c>
    </row>
    <row r="27670" spans="54:54" x14ac:dyDescent="0.3">
      <c r="BB27670" t="s">
        <v>89901</v>
      </c>
    </row>
    <row r="27671" spans="54:54" x14ac:dyDescent="0.3">
      <c r="BB27671" t="s">
        <v>89902</v>
      </c>
    </row>
    <row r="27672" spans="54:54" x14ac:dyDescent="0.3">
      <c r="BB27672" t="s">
        <v>89903</v>
      </c>
    </row>
    <row r="27673" spans="54:54" x14ac:dyDescent="0.3">
      <c r="BB27673" t="s">
        <v>89904</v>
      </c>
    </row>
    <row r="27674" spans="54:54" x14ac:dyDescent="0.3">
      <c r="BB27674" t="s">
        <v>89905</v>
      </c>
    </row>
    <row r="27675" spans="54:54" x14ac:dyDescent="0.3">
      <c r="BB27675" t="s">
        <v>89906</v>
      </c>
    </row>
    <row r="27676" spans="54:54" x14ac:dyDescent="0.3">
      <c r="BB27676" t="s">
        <v>89907</v>
      </c>
    </row>
    <row r="27677" spans="54:54" x14ac:dyDescent="0.3">
      <c r="BB27677" t="s">
        <v>89908</v>
      </c>
    </row>
    <row r="27678" spans="54:54" x14ac:dyDescent="0.3">
      <c r="BB27678" t="s">
        <v>89909</v>
      </c>
    </row>
    <row r="27679" spans="54:54" x14ac:dyDescent="0.3">
      <c r="BB27679" t="s">
        <v>89910</v>
      </c>
    </row>
    <row r="27680" spans="54:54" x14ac:dyDescent="0.3">
      <c r="BB27680" t="s">
        <v>89911</v>
      </c>
    </row>
    <row r="27681" spans="54:54" x14ac:dyDescent="0.3">
      <c r="BB27681" t="s">
        <v>89912</v>
      </c>
    </row>
    <row r="27682" spans="54:54" x14ac:dyDescent="0.3">
      <c r="BB27682" t="s">
        <v>89913</v>
      </c>
    </row>
    <row r="27683" spans="54:54" x14ac:dyDescent="0.3">
      <c r="BB27683" t="s">
        <v>89914</v>
      </c>
    </row>
    <row r="27684" spans="54:54" x14ac:dyDescent="0.3">
      <c r="BB27684" t="s">
        <v>89915</v>
      </c>
    </row>
    <row r="27685" spans="54:54" x14ac:dyDescent="0.3">
      <c r="BB27685" t="s">
        <v>89916</v>
      </c>
    </row>
    <row r="27686" spans="54:54" x14ac:dyDescent="0.3">
      <c r="BB27686" t="s">
        <v>89917</v>
      </c>
    </row>
    <row r="27687" spans="54:54" x14ac:dyDescent="0.3">
      <c r="BB27687" t="s">
        <v>89918</v>
      </c>
    </row>
    <row r="27688" spans="54:54" x14ac:dyDescent="0.3">
      <c r="BB27688" t="s">
        <v>89919</v>
      </c>
    </row>
    <row r="27689" spans="54:54" x14ac:dyDescent="0.3">
      <c r="BB27689" t="s">
        <v>89920</v>
      </c>
    </row>
    <row r="27690" spans="54:54" x14ac:dyDescent="0.3">
      <c r="BB27690" t="s">
        <v>89921</v>
      </c>
    </row>
    <row r="27691" spans="54:54" x14ac:dyDescent="0.3">
      <c r="BB27691" t="s">
        <v>89922</v>
      </c>
    </row>
    <row r="27692" spans="54:54" x14ac:dyDescent="0.3">
      <c r="BB27692" t="s">
        <v>89923</v>
      </c>
    </row>
    <row r="27693" spans="54:54" x14ac:dyDescent="0.3">
      <c r="BB27693" t="s">
        <v>89924</v>
      </c>
    </row>
    <row r="27694" spans="54:54" x14ac:dyDescent="0.3">
      <c r="BB27694" t="s">
        <v>89925</v>
      </c>
    </row>
    <row r="27695" spans="54:54" x14ac:dyDescent="0.3">
      <c r="BB27695" t="s">
        <v>89926</v>
      </c>
    </row>
    <row r="27696" spans="54:54" x14ac:dyDescent="0.3">
      <c r="BB27696" t="s">
        <v>89927</v>
      </c>
    </row>
    <row r="27697" spans="54:54" x14ac:dyDescent="0.3">
      <c r="BB27697" t="s">
        <v>89928</v>
      </c>
    </row>
    <row r="27698" spans="54:54" x14ac:dyDescent="0.3">
      <c r="BB27698" t="s">
        <v>89929</v>
      </c>
    </row>
    <row r="27699" spans="54:54" x14ac:dyDescent="0.3">
      <c r="BB27699" t="s">
        <v>89930</v>
      </c>
    </row>
    <row r="27700" spans="54:54" x14ac:dyDescent="0.3">
      <c r="BB27700" t="s">
        <v>89931</v>
      </c>
    </row>
    <row r="27701" spans="54:54" x14ac:dyDescent="0.3">
      <c r="BB27701" t="s">
        <v>89932</v>
      </c>
    </row>
    <row r="27702" spans="54:54" x14ac:dyDescent="0.3">
      <c r="BB27702" t="s">
        <v>89933</v>
      </c>
    </row>
    <row r="27703" spans="54:54" x14ac:dyDescent="0.3">
      <c r="BB27703" t="s">
        <v>89934</v>
      </c>
    </row>
    <row r="27704" spans="54:54" x14ac:dyDescent="0.3">
      <c r="BB27704" t="s">
        <v>89935</v>
      </c>
    </row>
    <row r="27705" spans="54:54" x14ac:dyDescent="0.3">
      <c r="BB27705" t="s">
        <v>89936</v>
      </c>
    </row>
    <row r="27706" spans="54:54" x14ac:dyDescent="0.3">
      <c r="BB27706" t="s">
        <v>89937</v>
      </c>
    </row>
    <row r="27707" spans="54:54" x14ac:dyDescent="0.3">
      <c r="BB27707" t="s">
        <v>89938</v>
      </c>
    </row>
    <row r="27708" spans="54:54" x14ac:dyDescent="0.3">
      <c r="BB27708" t="s">
        <v>89939</v>
      </c>
    </row>
    <row r="27709" spans="54:54" x14ac:dyDescent="0.3">
      <c r="BB27709" t="s">
        <v>89940</v>
      </c>
    </row>
    <row r="27710" spans="54:54" x14ac:dyDescent="0.3">
      <c r="BB27710" t="s">
        <v>89941</v>
      </c>
    </row>
    <row r="27711" spans="54:54" x14ac:dyDescent="0.3">
      <c r="BB27711" t="s">
        <v>89942</v>
      </c>
    </row>
    <row r="27712" spans="54:54" x14ac:dyDescent="0.3">
      <c r="BB27712" t="s">
        <v>89943</v>
      </c>
    </row>
    <row r="27713" spans="54:54" x14ac:dyDescent="0.3">
      <c r="BB27713" t="s">
        <v>89944</v>
      </c>
    </row>
    <row r="27714" spans="54:54" x14ac:dyDescent="0.3">
      <c r="BB27714" t="s">
        <v>89945</v>
      </c>
    </row>
    <row r="27715" spans="54:54" x14ac:dyDescent="0.3">
      <c r="BB27715" t="s">
        <v>89946</v>
      </c>
    </row>
    <row r="27716" spans="54:54" x14ac:dyDescent="0.3">
      <c r="BB27716" t="s">
        <v>89947</v>
      </c>
    </row>
    <row r="27717" spans="54:54" x14ac:dyDescent="0.3">
      <c r="BB27717" t="s">
        <v>89948</v>
      </c>
    </row>
    <row r="27718" spans="54:54" x14ac:dyDescent="0.3">
      <c r="BB27718" t="s">
        <v>89949</v>
      </c>
    </row>
    <row r="27719" spans="54:54" x14ac:dyDescent="0.3">
      <c r="BB27719" t="s">
        <v>89950</v>
      </c>
    </row>
    <row r="27720" spans="54:54" x14ac:dyDescent="0.3">
      <c r="BB27720" t="s">
        <v>89951</v>
      </c>
    </row>
    <row r="27721" spans="54:54" x14ac:dyDescent="0.3">
      <c r="BB27721" t="s">
        <v>89952</v>
      </c>
    </row>
    <row r="27722" spans="54:54" x14ac:dyDescent="0.3">
      <c r="BB27722" t="s">
        <v>89953</v>
      </c>
    </row>
    <row r="27723" spans="54:54" x14ac:dyDescent="0.3">
      <c r="BB27723" t="s">
        <v>89954</v>
      </c>
    </row>
    <row r="27724" spans="54:54" x14ac:dyDescent="0.3">
      <c r="BB27724" t="s">
        <v>89955</v>
      </c>
    </row>
    <row r="27725" spans="54:54" x14ac:dyDescent="0.3">
      <c r="BB27725" t="s">
        <v>89956</v>
      </c>
    </row>
    <row r="27726" spans="54:54" x14ac:dyDescent="0.3">
      <c r="BB27726" t="s">
        <v>89957</v>
      </c>
    </row>
    <row r="27727" spans="54:54" x14ac:dyDescent="0.3">
      <c r="BB27727" t="s">
        <v>89958</v>
      </c>
    </row>
    <row r="27728" spans="54:54" x14ac:dyDescent="0.3">
      <c r="BB27728" t="s">
        <v>89959</v>
      </c>
    </row>
    <row r="27729" spans="54:54" x14ac:dyDescent="0.3">
      <c r="BB27729" t="s">
        <v>89960</v>
      </c>
    </row>
    <row r="27730" spans="54:54" x14ac:dyDescent="0.3">
      <c r="BB27730" t="s">
        <v>89961</v>
      </c>
    </row>
    <row r="27731" spans="54:54" x14ac:dyDescent="0.3">
      <c r="BB27731" t="s">
        <v>89962</v>
      </c>
    </row>
    <row r="27732" spans="54:54" x14ac:dyDescent="0.3">
      <c r="BB27732" t="s">
        <v>89963</v>
      </c>
    </row>
    <row r="27733" spans="54:54" x14ac:dyDescent="0.3">
      <c r="BB27733" t="s">
        <v>89964</v>
      </c>
    </row>
    <row r="27734" spans="54:54" x14ac:dyDescent="0.3">
      <c r="BB27734" t="s">
        <v>89965</v>
      </c>
    </row>
    <row r="27735" spans="54:54" x14ac:dyDescent="0.3">
      <c r="BB27735" t="s">
        <v>89966</v>
      </c>
    </row>
    <row r="27736" spans="54:54" x14ac:dyDescent="0.3">
      <c r="BB27736" t="s">
        <v>89967</v>
      </c>
    </row>
    <row r="27737" spans="54:54" x14ac:dyDescent="0.3">
      <c r="BB27737" t="s">
        <v>89968</v>
      </c>
    </row>
    <row r="27738" spans="54:54" x14ac:dyDescent="0.3">
      <c r="BB27738" t="s">
        <v>89969</v>
      </c>
    </row>
    <row r="27739" spans="54:54" x14ac:dyDescent="0.3">
      <c r="BB27739" t="s">
        <v>89970</v>
      </c>
    </row>
    <row r="27740" spans="54:54" x14ac:dyDescent="0.3">
      <c r="BB27740" t="s">
        <v>89971</v>
      </c>
    </row>
    <row r="27741" spans="54:54" x14ac:dyDescent="0.3">
      <c r="BB27741" t="s">
        <v>89972</v>
      </c>
    </row>
    <row r="27742" spans="54:54" x14ac:dyDescent="0.3">
      <c r="BB27742" t="s">
        <v>89973</v>
      </c>
    </row>
    <row r="27743" spans="54:54" x14ac:dyDescent="0.3">
      <c r="BB27743" t="s">
        <v>89974</v>
      </c>
    </row>
    <row r="27744" spans="54:54" x14ac:dyDescent="0.3">
      <c r="BB27744" t="s">
        <v>89975</v>
      </c>
    </row>
    <row r="27745" spans="54:54" x14ac:dyDescent="0.3">
      <c r="BB27745" t="s">
        <v>89976</v>
      </c>
    </row>
    <row r="27746" spans="54:54" x14ac:dyDescent="0.3">
      <c r="BB27746" t="s">
        <v>89977</v>
      </c>
    </row>
    <row r="27747" spans="54:54" x14ac:dyDescent="0.3">
      <c r="BB27747" t="s">
        <v>89978</v>
      </c>
    </row>
    <row r="27748" spans="54:54" x14ac:dyDescent="0.3">
      <c r="BB27748" t="s">
        <v>89979</v>
      </c>
    </row>
    <row r="27749" spans="54:54" x14ac:dyDescent="0.3">
      <c r="BB27749" t="s">
        <v>89980</v>
      </c>
    </row>
    <row r="27750" spans="54:54" x14ac:dyDescent="0.3">
      <c r="BB27750" t="s">
        <v>89981</v>
      </c>
    </row>
    <row r="27751" spans="54:54" x14ac:dyDescent="0.3">
      <c r="BB27751" t="s">
        <v>89982</v>
      </c>
    </row>
    <row r="27752" spans="54:54" x14ac:dyDescent="0.3">
      <c r="BB27752" t="s">
        <v>89983</v>
      </c>
    </row>
    <row r="27753" spans="54:54" x14ac:dyDescent="0.3">
      <c r="BB27753" t="s">
        <v>89984</v>
      </c>
    </row>
    <row r="27754" spans="54:54" x14ac:dyDescent="0.3">
      <c r="BB27754" t="s">
        <v>89985</v>
      </c>
    </row>
    <row r="27755" spans="54:54" x14ac:dyDescent="0.3">
      <c r="BB27755" t="s">
        <v>89986</v>
      </c>
    </row>
    <row r="27756" spans="54:54" x14ac:dyDescent="0.3">
      <c r="BB27756" t="s">
        <v>89987</v>
      </c>
    </row>
    <row r="27757" spans="54:54" x14ac:dyDescent="0.3">
      <c r="BB27757" t="s">
        <v>89988</v>
      </c>
    </row>
    <row r="27758" spans="54:54" x14ac:dyDescent="0.3">
      <c r="BB27758" t="s">
        <v>89989</v>
      </c>
    </row>
    <row r="27759" spans="54:54" x14ac:dyDescent="0.3">
      <c r="BB27759" t="s">
        <v>89990</v>
      </c>
    </row>
    <row r="27760" spans="54:54" x14ac:dyDescent="0.3">
      <c r="BB27760" t="s">
        <v>89991</v>
      </c>
    </row>
    <row r="27761" spans="54:54" x14ac:dyDescent="0.3">
      <c r="BB27761" t="s">
        <v>89992</v>
      </c>
    </row>
    <row r="27762" spans="54:54" x14ac:dyDescent="0.3">
      <c r="BB27762" t="s">
        <v>89993</v>
      </c>
    </row>
    <row r="27763" spans="54:54" x14ac:dyDescent="0.3">
      <c r="BB27763" t="s">
        <v>89994</v>
      </c>
    </row>
    <row r="27764" spans="54:54" x14ac:dyDescent="0.3">
      <c r="BB27764" t="s">
        <v>89995</v>
      </c>
    </row>
    <row r="27765" spans="54:54" x14ac:dyDescent="0.3">
      <c r="BB27765" t="s">
        <v>89996</v>
      </c>
    </row>
    <row r="27766" spans="54:54" x14ac:dyDescent="0.3">
      <c r="BB27766" t="s">
        <v>89997</v>
      </c>
    </row>
    <row r="27767" spans="54:54" x14ac:dyDescent="0.3">
      <c r="BB27767" t="s">
        <v>59633</v>
      </c>
    </row>
    <row r="27768" spans="54:54" x14ac:dyDescent="0.3">
      <c r="BB27768" t="s">
        <v>89998</v>
      </c>
    </row>
    <row r="27769" spans="54:54" x14ac:dyDescent="0.3">
      <c r="BB27769" t="s">
        <v>89999</v>
      </c>
    </row>
    <row r="27770" spans="54:54" x14ac:dyDescent="0.3">
      <c r="BB27770" t="s">
        <v>90000</v>
      </c>
    </row>
    <row r="27771" spans="54:54" x14ac:dyDescent="0.3">
      <c r="BB27771" t="s">
        <v>90001</v>
      </c>
    </row>
    <row r="27772" spans="54:54" x14ac:dyDescent="0.3">
      <c r="BB27772" t="s">
        <v>90002</v>
      </c>
    </row>
    <row r="27773" spans="54:54" x14ac:dyDescent="0.3">
      <c r="BB27773" t="s">
        <v>90003</v>
      </c>
    </row>
    <row r="27774" spans="54:54" x14ac:dyDescent="0.3">
      <c r="BB27774" t="s">
        <v>90004</v>
      </c>
    </row>
    <row r="27775" spans="54:54" x14ac:dyDescent="0.3">
      <c r="BB27775" t="s">
        <v>90005</v>
      </c>
    </row>
    <row r="27776" spans="54:54" x14ac:dyDescent="0.3">
      <c r="BB27776" t="s">
        <v>36590</v>
      </c>
    </row>
    <row r="27777" spans="54:54" x14ac:dyDescent="0.3">
      <c r="BB27777" t="s">
        <v>90006</v>
      </c>
    </row>
    <row r="27778" spans="54:54" x14ac:dyDescent="0.3">
      <c r="BB27778" t="s">
        <v>90007</v>
      </c>
    </row>
    <row r="27779" spans="54:54" x14ac:dyDescent="0.3">
      <c r="BB27779" t="s">
        <v>90008</v>
      </c>
    </row>
    <row r="27780" spans="54:54" x14ac:dyDescent="0.3">
      <c r="BB27780" t="s">
        <v>90009</v>
      </c>
    </row>
    <row r="27781" spans="54:54" x14ac:dyDescent="0.3">
      <c r="BB27781" t="s">
        <v>90010</v>
      </c>
    </row>
    <row r="27782" spans="54:54" x14ac:dyDescent="0.3">
      <c r="BB27782" t="s">
        <v>90011</v>
      </c>
    </row>
    <row r="27783" spans="54:54" x14ac:dyDescent="0.3">
      <c r="BB27783" t="s">
        <v>90012</v>
      </c>
    </row>
    <row r="27784" spans="54:54" x14ac:dyDescent="0.3">
      <c r="BB27784" t="s">
        <v>90013</v>
      </c>
    </row>
    <row r="27785" spans="54:54" x14ac:dyDescent="0.3">
      <c r="BB27785" t="s">
        <v>90014</v>
      </c>
    </row>
    <row r="27786" spans="54:54" x14ac:dyDescent="0.3">
      <c r="BB27786" t="s">
        <v>90015</v>
      </c>
    </row>
    <row r="27787" spans="54:54" x14ac:dyDescent="0.3">
      <c r="BB27787" t="s">
        <v>90016</v>
      </c>
    </row>
    <row r="27788" spans="54:54" x14ac:dyDescent="0.3">
      <c r="BB27788" t="s">
        <v>90017</v>
      </c>
    </row>
    <row r="27789" spans="54:54" x14ac:dyDescent="0.3">
      <c r="BB27789" t="s">
        <v>90018</v>
      </c>
    </row>
    <row r="27790" spans="54:54" x14ac:dyDescent="0.3">
      <c r="BB27790" t="s">
        <v>90019</v>
      </c>
    </row>
    <row r="27791" spans="54:54" x14ac:dyDescent="0.3">
      <c r="BB27791" t="s">
        <v>90020</v>
      </c>
    </row>
    <row r="27792" spans="54:54" x14ac:dyDescent="0.3">
      <c r="BB27792" t="s">
        <v>90021</v>
      </c>
    </row>
    <row r="27793" spans="54:54" x14ac:dyDescent="0.3">
      <c r="BB27793" t="s">
        <v>90022</v>
      </c>
    </row>
    <row r="27794" spans="54:54" x14ac:dyDescent="0.3">
      <c r="BB27794" t="s">
        <v>90023</v>
      </c>
    </row>
    <row r="27795" spans="54:54" x14ac:dyDescent="0.3">
      <c r="BB27795" t="s">
        <v>90024</v>
      </c>
    </row>
    <row r="27796" spans="54:54" x14ac:dyDescent="0.3">
      <c r="BB27796" t="s">
        <v>2467</v>
      </c>
    </row>
    <row r="27797" spans="54:54" x14ac:dyDescent="0.3">
      <c r="BB27797" t="s">
        <v>90025</v>
      </c>
    </row>
    <row r="27798" spans="54:54" x14ac:dyDescent="0.3">
      <c r="BB27798" t="s">
        <v>90026</v>
      </c>
    </row>
    <row r="27799" spans="54:54" x14ac:dyDescent="0.3">
      <c r="BB27799" t="s">
        <v>90027</v>
      </c>
    </row>
    <row r="27800" spans="54:54" x14ac:dyDescent="0.3">
      <c r="BB27800" t="s">
        <v>90028</v>
      </c>
    </row>
    <row r="27801" spans="54:54" x14ac:dyDescent="0.3">
      <c r="BB27801" t="s">
        <v>90029</v>
      </c>
    </row>
    <row r="27802" spans="54:54" x14ac:dyDescent="0.3">
      <c r="BB27802" t="s">
        <v>90030</v>
      </c>
    </row>
    <row r="27803" spans="54:54" x14ac:dyDescent="0.3">
      <c r="BB27803" t="s">
        <v>90031</v>
      </c>
    </row>
    <row r="27804" spans="54:54" x14ac:dyDescent="0.3">
      <c r="BB27804" t="s">
        <v>90032</v>
      </c>
    </row>
    <row r="27805" spans="54:54" x14ac:dyDescent="0.3">
      <c r="BB27805" t="s">
        <v>90033</v>
      </c>
    </row>
    <row r="27806" spans="54:54" x14ac:dyDescent="0.3">
      <c r="BB27806" t="s">
        <v>90034</v>
      </c>
    </row>
    <row r="27807" spans="54:54" x14ac:dyDescent="0.3">
      <c r="BB27807" t="s">
        <v>90035</v>
      </c>
    </row>
    <row r="27808" spans="54:54" x14ac:dyDescent="0.3">
      <c r="BB27808" t="s">
        <v>90036</v>
      </c>
    </row>
    <row r="27809" spans="54:54" x14ac:dyDescent="0.3">
      <c r="BB27809" t="s">
        <v>90037</v>
      </c>
    </row>
    <row r="27810" spans="54:54" x14ac:dyDescent="0.3">
      <c r="BB27810" t="s">
        <v>90038</v>
      </c>
    </row>
    <row r="27811" spans="54:54" x14ac:dyDescent="0.3">
      <c r="BB27811" t="s">
        <v>90039</v>
      </c>
    </row>
    <row r="27812" spans="54:54" x14ac:dyDescent="0.3">
      <c r="BB27812" t="s">
        <v>90040</v>
      </c>
    </row>
    <row r="27813" spans="54:54" x14ac:dyDescent="0.3">
      <c r="BB27813" t="s">
        <v>90041</v>
      </c>
    </row>
    <row r="27814" spans="54:54" x14ac:dyDescent="0.3">
      <c r="BB27814" t="s">
        <v>90042</v>
      </c>
    </row>
    <row r="27815" spans="54:54" x14ac:dyDescent="0.3">
      <c r="BB27815" t="s">
        <v>90043</v>
      </c>
    </row>
    <row r="27816" spans="54:54" x14ac:dyDescent="0.3">
      <c r="BB27816" t="s">
        <v>90044</v>
      </c>
    </row>
    <row r="27817" spans="54:54" x14ac:dyDescent="0.3">
      <c r="BB27817" t="s">
        <v>90045</v>
      </c>
    </row>
    <row r="27818" spans="54:54" x14ac:dyDescent="0.3">
      <c r="BB27818" t="s">
        <v>90046</v>
      </c>
    </row>
    <row r="27819" spans="54:54" x14ac:dyDescent="0.3">
      <c r="BB27819" t="s">
        <v>90047</v>
      </c>
    </row>
    <row r="27820" spans="54:54" x14ac:dyDescent="0.3">
      <c r="BB27820" t="s">
        <v>90048</v>
      </c>
    </row>
    <row r="27821" spans="54:54" x14ac:dyDescent="0.3">
      <c r="BB27821" t="s">
        <v>90049</v>
      </c>
    </row>
    <row r="27822" spans="54:54" x14ac:dyDescent="0.3">
      <c r="BB27822" t="s">
        <v>90050</v>
      </c>
    </row>
    <row r="27823" spans="54:54" x14ac:dyDescent="0.3">
      <c r="BB27823" t="s">
        <v>90051</v>
      </c>
    </row>
    <row r="27824" spans="54:54" x14ac:dyDescent="0.3">
      <c r="BB27824" t="s">
        <v>90052</v>
      </c>
    </row>
    <row r="27825" spans="54:54" x14ac:dyDescent="0.3">
      <c r="BB27825" t="s">
        <v>90053</v>
      </c>
    </row>
    <row r="27826" spans="54:54" x14ac:dyDescent="0.3">
      <c r="BB27826" t="s">
        <v>90054</v>
      </c>
    </row>
    <row r="27827" spans="54:54" x14ac:dyDescent="0.3">
      <c r="BB27827" t="s">
        <v>90055</v>
      </c>
    </row>
    <row r="27828" spans="54:54" x14ac:dyDescent="0.3">
      <c r="BB27828" t="s">
        <v>90056</v>
      </c>
    </row>
    <row r="27829" spans="54:54" x14ac:dyDescent="0.3">
      <c r="BB27829" t="s">
        <v>90057</v>
      </c>
    </row>
    <row r="27830" spans="54:54" x14ac:dyDescent="0.3">
      <c r="BB27830" t="s">
        <v>90058</v>
      </c>
    </row>
    <row r="27831" spans="54:54" x14ac:dyDescent="0.3">
      <c r="BB27831" t="s">
        <v>90059</v>
      </c>
    </row>
    <row r="27832" spans="54:54" x14ac:dyDescent="0.3">
      <c r="BB27832" t="s">
        <v>90060</v>
      </c>
    </row>
    <row r="27833" spans="54:54" x14ac:dyDescent="0.3">
      <c r="BB27833" t="s">
        <v>90061</v>
      </c>
    </row>
    <row r="27834" spans="54:54" x14ac:dyDescent="0.3">
      <c r="BB27834" t="s">
        <v>90062</v>
      </c>
    </row>
    <row r="27835" spans="54:54" x14ac:dyDescent="0.3">
      <c r="BB27835" t="s">
        <v>90063</v>
      </c>
    </row>
    <row r="27836" spans="54:54" x14ac:dyDescent="0.3">
      <c r="BB27836" t="s">
        <v>90064</v>
      </c>
    </row>
    <row r="27837" spans="54:54" x14ac:dyDescent="0.3">
      <c r="BB27837" t="s">
        <v>90065</v>
      </c>
    </row>
    <row r="27838" spans="54:54" x14ac:dyDescent="0.3">
      <c r="BB27838" t="s">
        <v>90066</v>
      </c>
    </row>
    <row r="27839" spans="54:54" x14ac:dyDescent="0.3">
      <c r="BB27839" t="s">
        <v>90067</v>
      </c>
    </row>
    <row r="27840" spans="54:54" x14ac:dyDescent="0.3">
      <c r="BB27840" t="s">
        <v>90068</v>
      </c>
    </row>
    <row r="27841" spans="54:54" x14ac:dyDescent="0.3">
      <c r="BB27841" t="s">
        <v>90069</v>
      </c>
    </row>
    <row r="27842" spans="54:54" x14ac:dyDescent="0.3">
      <c r="BB27842" t="s">
        <v>90070</v>
      </c>
    </row>
    <row r="27843" spans="54:54" x14ac:dyDescent="0.3">
      <c r="BB27843" t="s">
        <v>90071</v>
      </c>
    </row>
    <row r="27844" spans="54:54" x14ac:dyDescent="0.3">
      <c r="BB27844" t="s">
        <v>90072</v>
      </c>
    </row>
    <row r="27845" spans="54:54" x14ac:dyDescent="0.3">
      <c r="BB27845" t="s">
        <v>90073</v>
      </c>
    </row>
    <row r="27846" spans="54:54" x14ac:dyDescent="0.3">
      <c r="BB27846" t="s">
        <v>90074</v>
      </c>
    </row>
    <row r="27847" spans="54:54" x14ac:dyDescent="0.3">
      <c r="BB27847" t="s">
        <v>90075</v>
      </c>
    </row>
    <row r="27848" spans="54:54" x14ac:dyDescent="0.3">
      <c r="BB27848" t="s">
        <v>90076</v>
      </c>
    </row>
    <row r="27849" spans="54:54" x14ac:dyDescent="0.3">
      <c r="BB27849" t="s">
        <v>90077</v>
      </c>
    </row>
    <row r="27850" spans="54:54" x14ac:dyDescent="0.3">
      <c r="BB27850" t="s">
        <v>90078</v>
      </c>
    </row>
    <row r="27851" spans="54:54" x14ac:dyDescent="0.3">
      <c r="BB27851" t="s">
        <v>90079</v>
      </c>
    </row>
    <row r="27852" spans="54:54" x14ac:dyDescent="0.3">
      <c r="BB27852" t="s">
        <v>90080</v>
      </c>
    </row>
    <row r="27853" spans="54:54" x14ac:dyDescent="0.3">
      <c r="BB27853" t="s">
        <v>90081</v>
      </c>
    </row>
    <row r="27854" spans="54:54" x14ac:dyDescent="0.3">
      <c r="BB27854" t="s">
        <v>90082</v>
      </c>
    </row>
    <row r="27855" spans="54:54" x14ac:dyDescent="0.3">
      <c r="BB27855" t="s">
        <v>90083</v>
      </c>
    </row>
    <row r="27856" spans="54:54" x14ac:dyDescent="0.3">
      <c r="BB27856" t="s">
        <v>90084</v>
      </c>
    </row>
    <row r="27857" spans="54:54" x14ac:dyDescent="0.3">
      <c r="BB27857" t="s">
        <v>90085</v>
      </c>
    </row>
    <row r="27858" spans="54:54" x14ac:dyDescent="0.3">
      <c r="BB27858" t="s">
        <v>90086</v>
      </c>
    </row>
    <row r="27859" spans="54:54" x14ac:dyDescent="0.3">
      <c r="BB27859" t="s">
        <v>90087</v>
      </c>
    </row>
    <row r="27860" spans="54:54" x14ac:dyDescent="0.3">
      <c r="BB27860" t="s">
        <v>90088</v>
      </c>
    </row>
    <row r="27861" spans="54:54" x14ac:dyDescent="0.3">
      <c r="BB27861" t="s">
        <v>90089</v>
      </c>
    </row>
    <row r="27862" spans="54:54" x14ac:dyDescent="0.3">
      <c r="BB27862" t="s">
        <v>90090</v>
      </c>
    </row>
    <row r="27863" spans="54:54" x14ac:dyDescent="0.3">
      <c r="BB27863" t="s">
        <v>90091</v>
      </c>
    </row>
    <row r="27864" spans="54:54" x14ac:dyDescent="0.3">
      <c r="BB27864" t="s">
        <v>90092</v>
      </c>
    </row>
    <row r="27865" spans="54:54" x14ac:dyDescent="0.3">
      <c r="BB27865" t="s">
        <v>90093</v>
      </c>
    </row>
    <row r="27866" spans="54:54" x14ac:dyDescent="0.3">
      <c r="BB27866" t="s">
        <v>90094</v>
      </c>
    </row>
    <row r="27867" spans="54:54" x14ac:dyDescent="0.3">
      <c r="BB27867" t="s">
        <v>90095</v>
      </c>
    </row>
    <row r="27868" spans="54:54" x14ac:dyDescent="0.3">
      <c r="BB27868" t="s">
        <v>90096</v>
      </c>
    </row>
    <row r="27869" spans="54:54" x14ac:dyDescent="0.3">
      <c r="BB27869" t="s">
        <v>90097</v>
      </c>
    </row>
    <row r="27870" spans="54:54" x14ac:dyDescent="0.3">
      <c r="BB27870" t="s">
        <v>90098</v>
      </c>
    </row>
    <row r="27871" spans="54:54" x14ac:dyDescent="0.3">
      <c r="BB27871" t="s">
        <v>90099</v>
      </c>
    </row>
    <row r="27872" spans="54:54" x14ac:dyDescent="0.3">
      <c r="BB27872" t="s">
        <v>90100</v>
      </c>
    </row>
    <row r="27873" spans="54:54" x14ac:dyDescent="0.3">
      <c r="BB27873" t="s">
        <v>90101</v>
      </c>
    </row>
    <row r="27874" spans="54:54" x14ac:dyDescent="0.3">
      <c r="BB27874" t="s">
        <v>90102</v>
      </c>
    </row>
    <row r="27875" spans="54:54" x14ac:dyDescent="0.3">
      <c r="BB27875" t="s">
        <v>90103</v>
      </c>
    </row>
    <row r="27876" spans="54:54" x14ac:dyDescent="0.3">
      <c r="BB27876" t="s">
        <v>90104</v>
      </c>
    </row>
    <row r="27877" spans="54:54" x14ac:dyDescent="0.3">
      <c r="BB27877" t="s">
        <v>90105</v>
      </c>
    </row>
    <row r="27878" spans="54:54" x14ac:dyDescent="0.3">
      <c r="BB27878" t="s">
        <v>90106</v>
      </c>
    </row>
    <row r="27879" spans="54:54" x14ac:dyDescent="0.3">
      <c r="BB27879" t="s">
        <v>90107</v>
      </c>
    </row>
    <row r="27880" spans="54:54" x14ac:dyDescent="0.3">
      <c r="BB27880" t="s">
        <v>90108</v>
      </c>
    </row>
    <row r="27881" spans="54:54" x14ac:dyDescent="0.3">
      <c r="BB27881" t="s">
        <v>37910</v>
      </c>
    </row>
    <row r="27882" spans="54:54" x14ac:dyDescent="0.3">
      <c r="BB27882" t="s">
        <v>90109</v>
      </c>
    </row>
    <row r="27883" spans="54:54" x14ac:dyDescent="0.3">
      <c r="BB27883" t="s">
        <v>90110</v>
      </c>
    </row>
    <row r="27884" spans="54:54" x14ac:dyDescent="0.3">
      <c r="BB27884" t="s">
        <v>90111</v>
      </c>
    </row>
    <row r="27885" spans="54:54" x14ac:dyDescent="0.3">
      <c r="BB27885" t="s">
        <v>90112</v>
      </c>
    </row>
    <row r="27886" spans="54:54" x14ac:dyDescent="0.3">
      <c r="BB27886" t="s">
        <v>90113</v>
      </c>
    </row>
    <row r="27887" spans="54:54" x14ac:dyDescent="0.3">
      <c r="BB27887" t="s">
        <v>90114</v>
      </c>
    </row>
    <row r="27888" spans="54:54" x14ac:dyDescent="0.3">
      <c r="BB27888" t="s">
        <v>90115</v>
      </c>
    </row>
    <row r="27889" spans="54:54" x14ac:dyDescent="0.3">
      <c r="BB27889" t="s">
        <v>90116</v>
      </c>
    </row>
    <row r="27890" spans="54:54" x14ac:dyDescent="0.3">
      <c r="BB27890" t="s">
        <v>90117</v>
      </c>
    </row>
    <row r="27891" spans="54:54" x14ac:dyDescent="0.3">
      <c r="BB27891" t="s">
        <v>90118</v>
      </c>
    </row>
    <row r="27892" spans="54:54" x14ac:dyDescent="0.3">
      <c r="BB27892" t="s">
        <v>90119</v>
      </c>
    </row>
    <row r="27893" spans="54:54" x14ac:dyDescent="0.3">
      <c r="BB27893" t="s">
        <v>90120</v>
      </c>
    </row>
    <row r="27894" spans="54:54" x14ac:dyDescent="0.3">
      <c r="BB27894" t="s">
        <v>90121</v>
      </c>
    </row>
    <row r="27895" spans="54:54" x14ac:dyDescent="0.3">
      <c r="BB27895" t="s">
        <v>90122</v>
      </c>
    </row>
    <row r="27896" spans="54:54" x14ac:dyDescent="0.3">
      <c r="BB27896" t="s">
        <v>90123</v>
      </c>
    </row>
    <row r="27897" spans="54:54" x14ac:dyDescent="0.3">
      <c r="BB27897" t="s">
        <v>90124</v>
      </c>
    </row>
    <row r="27898" spans="54:54" x14ac:dyDescent="0.3">
      <c r="BB27898" t="s">
        <v>90125</v>
      </c>
    </row>
    <row r="27899" spans="54:54" x14ac:dyDescent="0.3">
      <c r="BB27899" t="s">
        <v>90126</v>
      </c>
    </row>
    <row r="27900" spans="54:54" x14ac:dyDescent="0.3">
      <c r="BB27900" t="s">
        <v>90127</v>
      </c>
    </row>
    <row r="27901" spans="54:54" x14ac:dyDescent="0.3">
      <c r="BB27901" t="s">
        <v>5089</v>
      </c>
    </row>
    <row r="27902" spans="54:54" x14ac:dyDescent="0.3">
      <c r="BB27902" t="s">
        <v>90128</v>
      </c>
    </row>
    <row r="27903" spans="54:54" x14ac:dyDescent="0.3">
      <c r="BB27903" t="s">
        <v>90129</v>
      </c>
    </row>
    <row r="27904" spans="54:54" x14ac:dyDescent="0.3">
      <c r="BB27904" t="s">
        <v>90130</v>
      </c>
    </row>
    <row r="27905" spans="54:54" x14ac:dyDescent="0.3">
      <c r="BB27905" t="s">
        <v>90131</v>
      </c>
    </row>
    <row r="27906" spans="54:54" x14ac:dyDescent="0.3">
      <c r="BB27906" t="s">
        <v>90132</v>
      </c>
    </row>
    <row r="27907" spans="54:54" x14ac:dyDescent="0.3">
      <c r="BB27907" t="s">
        <v>90133</v>
      </c>
    </row>
    <row r="27908" spans="54:54" x14ac:dyDescent="0.3">
      <c r="BB27908" t="s">
        <v>90134</v>
      </c>
    </row>
    <row r="27909" spans="54:54" x14ac:dyDescent="0.3">
      <c r="BB27909" t="s">
        <v>90135</v>
      </c>
    </row>
    <row r="27910" spans="54:54" x14ac:dyDescent="0.3">
      <c r="BB27910" t="s">
        <v>90136</v>
      </c>
    </row>
    <row r="27911" spans="54:54" x14ac:dyDescent="0.3">
      <c r="BB27911" t="s">
        <v>90137</v>
      </c>
    </row>
    <row r="27912" spans="54:54" x14ac:dyDescent="0.3">
      <c r="BB27912" t="s">
        <v>90138</v>
      </c>
    </row>
    <row r="27913" spans="54:54" x14ac:dyDescent="0.3">
      <c r="BB27913" t="s">
        <v>90139</v>
      </c>
    </row>
    <row r="27914" spans="54:54" x14ac:dyDescent="0.3">
      <c r="BB27914" t="s">
        <v>90140</v>
      </c>
    </row>
    <row r="27915" spans="54:54" x14ac:dyDescent="0.3">
      <c r="BB27915" t="s">
        <v>90141</v>
      </c>
    </row>
    <row r="27916" spans="54:54" x14ac:dyDescent="0.3">
      <c r="BB27916" t="s">
        <v>90142</v>
      </c>
    </row>
    <row r="27917" spans="54:54" x14ac:dyDescent="0.3">
      <c r="BB27917" t="s">
        <v>90143</v>
      </c>
    </row>
    <row r="27918" spans="54:54" x14ac:dyDescent="0.3">
      <c r="BB27918" t="s">
        <v>90144</v>
      </c>
    </row>
    <row r="27919" spans="54:54" x14ac:dyDescent="0.3">
      <c r="BB27919" t="s">
        <v>90145</v>
      </c>
    </row>
    <row r="27920" spans="54:54" x14ac:dyDescent="0.3">
      <c r="BB27920" t="s">
        <v>90146</v>
      </c>
    </row>
    <row r="27921" spans="54:54" x14ac:dyDescent="0.3">
      <c r="BB27921" t="s">
        <v>90147</v>
      </c>
    </row>
    <row r="27922" spans="54:54" x14ac:dyDescent="0.3">
      <c r="BB27922" t="s">
        <v>90148</v>
      </c>
    </row>
    <row r="27923" spans="54:54" x14ac:dyDescent="0.3">
      <c r="BB27923" t="s">
        <v>90149</v>
      </c>
    </row>
    <row r="27924" spans="54:54" x14ac:dyDescent="0.3">
      <c r="BB27924" t="s">
        <v>90150</v>
      </c>
    </row>
    <row r="27925" spans="54:54" x14ac:dyDescent="0.3">
      <c r="BB27925" t="s">
        <v>90151</v>
      </c>
    </row>
    <row r="27926" spans="54:54" x14ac:dyDescent="0.3">
      <c r="BB27926" t="s">
        <v>90152</v>
      </c>
    </row>
    <row r="27927" spans="54:54" x14ac:dyDescent="0.3">
      <c r="BB27927" t="s">
        <v>29914</v>
      </c>
    </row>
    <row r="27928" spans="54:54" x14ac:dyDescent="0.3">
      <c r="BB27928" t="s">
        <v>90153</v>
      </c>
    </row>
    <row r="27929" spans="54:54" x14ac:dyDescent="0.3">
      <c r="BB27929" t="s">
        <v>90154</v>
      </c>
    </row>
    <row r="27930" spans="54:54" x14ac:dyDescent="0.3">
      <c r="BB27930" t="s">
        <v>90155</v>
      </c>
    </row>
    <row r="27931" spans="54:54" x14ac:dyDescent="0.3">
      <c r="BB27931" t="s">
        <v>90156</v>
      </c>
    </row>
    <row r="27932" spans="54:54" x14ac:dyDescent="0.3">
      <c r="BB27932" t="s">
        <v>90157</v>
      </c>
    </row>
    <row r="27933" spans="54:54" x14ac:dyDescent="0.3">
      <c r="BB27933" t="s">
        <v>90158</v>
      </c>
    </row>
    <row r="27934" spans="54:54" x14ac:dyDescent="0.3">
      <c r="BB27934" t="s">
        <v>90159</v>
      </c>
    </row>
    <row r="27935" spans="54:54" x14ac:dyDescent="0.3">
      <c r="BB27935" t="s">
        <v>90160</v>
      </c>
    </row>
    <row r="27936" spans="54:54" x14ac:dyDescent="0.3">
      <c r="BB27936" t="s">
        <v>90161</v>
      </c>
    </row>
    <row r="27937" spans="54:54" x14ac:dyDescent="0.3">
      <c r="BB27937" t="s">
        <v>90162</v>
      </c>
    </row>
    <row r="27938" spans="54:54" x14ac:dyDescent="0.3">
      <c r="BB27938" t="s">
        <v>90163</v>
      </c>
    </row>
    <row r="27939" spans="54:54" x14ac:dyDescent="0.3">
      <c r="BB27939" t="s">
        <v>90164</v>
      </c>
    </row>
    <row r="27940" spans="54:54" x14ac:dyDescent="0.3">
      <c r="BB27940" t="s">
        <v>90165</v>
      </c>
    </row>
    <row r="27941" spans="54:54" x14ac:dyDescent="0.3">
      <c r="BB27941" t="s">
        <v>90166</v>
      </c>
    </row>
    <row r="27942" spans="54:54" x14ac:dyDescent="0.3">
      <c r="BB27942" t="s">
        <v>90167</v>
      </c>
    </row>
    <row r="27943" spans="54:54" x14ac:dyDescent="0.3">
      <c r="BB27943" t="s">
        <v>90168</v>
      </c>
    </row>
    <row r="27944" spans="54:54" x14ac:dyDescent="0.3">
      <c r="BB27944" t="s">
        <v>90169</v>
      </c>
    </row>
    <row r="27945" spans="54:54" x14ac:dyDescent="0.3">
      <c r="BB27945" t="s">
        <v>90170</v>
      </c>
    </row>
    <row r="27946" spans="54:54" x14ac:dyDescent="0.3">
      <c r="BB27946" t="s">
        <v>90171</v>
      </c>
    </row>
    <row r="27947" spans="54:54" x14ac:dyDescent="0.3">
      <c r="BB27947" t="s">
        <v>90172</v>
      </c>
    </row>
    <row r="27948" spans="54:54" x14ac:dyDescent="0.3">
      <c r="BB27948" t="s">
        <v>90173</v>
      </c>
    </row>
    <row r="27949" spans="54:54" x14ac:dyDescent="0.3">
      <c r="BB27949" t="s">
        <v>90174</v>
      </c>
    </row>
    <row r="27950" spans="54:54" x14ac:dyDescent="0.3">
      <c r="BB27950" t="s">
        <v>90175</v>
      </c>
    </row>
    <row r="27951" spans="54:54" x14ac:dyDescent="0.3">
      <c r="BB27951" t="s">
        <v>90176</v>
      </c>
    </row>
    <row r="27952" spans="54:54" x14ac:dyDescent="0.3">
      <c r="BB27952" t="s">
        <v>90177</v>
      </c>
    </row>
    <row r="27953" spans="54:54" x14ac:dyDescent="0.3">
      <c r="BB27953" t="s">
        <v>90178</v>
      </c>
    </row>
    <row r="27954" spans="54:54" x14ac:dyDescent="0.3">
      <c r="BB27954" t="s">
        <v>90179</v>
      </c>
    </row>
    <row r="27955" spans="54:54" x14ac:dyDescent="0.3">
      <c r="BB27955" t="s">
        <v>90180</v>
      </c>
    </row>
    <row r="27956" spans="54:54" x14ac:dyDescent="0.3">
      <c r="BB27956" t="s">
        <v>90181</v>
      </c>
    </row>
    <row r="27957" spans="54:54" x14ac:dyDescent="0.3">
      <c r="BB27957" t="s">
        <v>90182</v>
      </c>
    </row>
    <row r="27958" spans="54:54" x14ac:dyDescent="0.3">
      <c r="BB27958" t="s">
        <v>90183</v>
      </c>
    </row>
    <row r="27959" spans="54:54" x14ac:dyDescent="0.3">
      <c r="BB27959" t="s">
        <v>90184</v>
      </c>
    </row>
    <row r="27960" spans="54:54" x14ac:dyDescent="0.3">
      <c r="BB27960" t="s">
        <v>90185</v>
      </c>
    </row>
    <row r="27961" spans="54:54" x14ac:dyDescent="0.3">
      <c r="BB27961" t="s">
        <v>90186</v>
      </c>
    </row>
    <row r="27962" spans="54:54" x14ac:dyDescent="0.3">
      <c r="BB27962" t="s">
        <v>90187</v>
      </c>
    </row>
    <row r="27963" spans="54:54" x14ac:dyDescent="0.3">
      <c r="BB27963" t="s">
        <v>90188</v>
      </c>
    </row>
    <row r="27964" spans="54:54" x14ac:dyDescent="0.3">
      <c r="BB27964" t="s">
        <v>90189</v>
      </c>
    </row>
    <row r="27965" spans="54:54" x14ac:dyDescent="0.3">
      <c r="BB27965" t="s">
        <v>90190</v>
      </c>
    </row>
    <row r="27966" spans="54:54" x14ac:dyDescent="0.3">
      <c r="BB27966" t="s">
        <v>90191</v>
      </c>
    </row>
    <row r="27967" spans="54:54" x14ac:dyDescent="0.3">
      <c r="BB27967" t="s">
        <v>90192</v>
      </c>
    </row>
    <row r="27968" spans="54:54" x14ac:dyDescent="0.3">
      <c r="BB27968" t="s">
        <v>90193</v>
      </c>
    </row>
    <row r="27969" spans="54:54" x14ac:dyDescent="0.3">
      <c r="BB27969" t="s">
        <v>90194</v>
      </c>
    </row>
    <row r="27970" spans="54:54" x14ac:dyDescent="0.3">
      <c r="BB27970" t="s">
        <v>90195</v>
      </c>
    </row>
    <row r="27971" spans="54:54" x14ac:dyDescent="0.3">
      <c r="BB27971" t="s">
        <v>90196</v>
      </c>
    </row>
    <row r="27972" spans="54:54" x14ac:dyDescent="0.3">
      <c r="BB27972" t="s">
        <v>90197</v>
      </c>
    </row>
    <row r="27973" spans="54:54" x14ac:dyDescent="0.3">
      <c r="BB27973" t="s">
        <v>90198</v>
      </c>
    </row>
    <row r="27974" spans="54:54" x14ac:dyDescent="0.3">
      <c r="BB27974" t="s">
        <v>90199</v>
      </c>
    </row>
    <row r="27975" spans="54:54" x14ac:dyDescent="0.3">
      <c r="BB27975" t="s">
        <v>90200</v>
      </c>
    </row>
    <row r="27976" spans="54:54" x14ac:dyDescent="0.3">
      <c r="BB27976" t="s">
        <v>90201</v>
      </c>
    </row>
    <row r="27977" spans="54:54" x14ac:dyDescent="0.3">
      <c r="BB27977" t="s">
        <v>90202</v>
      </c>
    </row>
    <row r="27978" spans="54:54" x14ac:dyDescent="0.3">
      <c r="BB27978" t="s">
        <v>90203</v>
      </c>
    </row>
    <row r="27979" spans="54:54" x14ac:dyDescent="0.3">
      <c r="BB27979" t="s">
        <v>90204</v>
      </c>
    </row>
    <row r="27980" spans="54:54" x14ac:dyDescent="0.3">
      <c r="BB27980" t="s">
        <v>90205</v>
      </c>
    </row>
    <row r="27981" spans="54:54" x14ac:dyDescent="0.3">
      <c r="BB27981" t="s">
        <v>90206</v>
      </c>
    </row>
    <row r="27982" spans="54:54" x14ac:dyDescent="0.3">
      <c r="BB27982" t="s">
        <v>90207</v>
      </c>
    </row>
    <row r="27983" spans="54:54" x14ac:dyDescent="0.3">
      <c r="BB27983" t="s">
        <v>90208</v>
      </c>
    </row>
    <row r="27984" spans="54:54" x14ac:dyDescent="0.3">
      <c r="BB27984" t="s">
        <v>90209</v>
      </c>
    </row>
    <row r="27985" spans="54:54" x14ac:dyDescent="0.3">
      <c r="BB27985" t="s">
        <v>90210</v>
      </c>
    </row>
    <row r="27986" spans="54:54" x14ac:dyDescent="0.3">
      <c r="BB27986" t="s">
        <v>90211</v>
      </c>
    </row>
    <row r="27987" spans="54:54" x14ac:dyDescent="0.3">
      <c r="BB27987" t="s">
        <v>90212</v>
      </c>
    </row>
    <row r="27988" spans="54:54" x14ac:dyDescent="0.3">
      <c r="BB27988" t="s">
        <v>90213</v>
      </c>
    </row>
    <row r="27989" spans="54:54" x14ac:dyDescent="0.3">
      <c r="BB27989" t="s">
        <v>90214</v>
      </c>
    </row>
    <row r="27990" spans="54:54" x14ac:dyDescent="0.3">
      <c r="BB27990" t="s">
        <v>90215</v>
      </c>
    </row>
    <row r="27991" spans="54:54" x14ac:dyDescent="0.3">
      <c r="BB27991" t="s">
        <v>90216</v>
      </c>
    </row>
    <row r="27992" spans="54:54" x14ac:dyDescent="0.3">
      <c r="BB27992" t="s">
        <v>90217</v>
      </c>
    </row>
    <row r="27993" spans="54:54" x14ac:dyDescent="0.3">
      <c r="BB27993" t="s">
        <v>90218</v>
      </c>
    </row>
    <row r="27994" spans="54:54" x14ac:dyDescent="0.3">
      <c r="BB27994" t="s">
        <v>90219</v>
      </c>
    </row>
    <row r="27995" spans="54:54" x14ac:dyDescent="0.3">
      <c r="BB27995" t="s">
        <v>90220</v>
      </c>
    </row>
    <row r="27996" spans="54:54" x14ac:dyDescent="0.3">
      <c r="BB27996" t="s">
        <v>90221</v>
      </c>
    </row>
    <row r="27997" spans="54:54" x14ac:dyDescent="0.3">
      <c r="BB27997" t="s">
        <v>90222</v>
      </c>
    </row>
    <row r="27998" spans="54:54" x14ac:dyDescent="0.3">
      <c r="BB27998" t="s">
        <v>90223</v>
      </c>
    </row>
    <row r="27999" spans="54:54" x14ac:dyDescent="0.3">
      <c r="BB27999" t="s">
        <v>90224</v>
      </c>
    </row>
    <row r="28000" spans="54:54" x14ac:dyDescent="0.3">
      <c r="BB28000" t="s">
        <v>90225</v>
      </c>
    </row>
    <row r="28001" spans="54:54" x14ac:dyDescent="0.3">
      <c r="BB28001" t="s">
        <v>90226</v>
      </c>
    </row>
    <row r="28002" spans="54:54" x14ac:dyDescent="0.3">
      <c r="BB28002" t="s">
        <v>90227</v>
      </c>
    </row>
    <row r="28003" spans="54:54" x14ac:dyDescent="0.3">
      <c r="BB28003" t="s">
        <v>90228</v>
      </c>
    </row>
    <row r="28004" spans="54:54" x14ac:dyDescent="0.3">
      <c r="BB28004" t="s">
        <v>90229</v>
      </c>
    </row>
    <row r="28005" spans="54:54" x14ac:dyDescent="0.3">
      <c r="BB28005" t="s">
        <v>90230</v>
      </c>
    </row>
    <row r="28006" spans="54:54" x14ac:dyDescent="0.3">
      <c r="BB28006" t="s">
        <v>90231</v>
      </c>
    </row>
    <row r="28007" spans="54:54" x14ac:dyDescent="0.3">
      <c r="BB28007" t="s">
        <v>90232</v>
      </c>
    </row>
    <row r="28008" spans="54:54" x14ac:dyDescent="0.3">
      <c r="BB28008" t="s">
        <v>90233</v>
      </c>
    </row>
    <row r="28009" spans="54:54" x14ac:dyDescent="0.3">
      <c r="BB28009" t="s">
        <v>90234</v>
      </c>
    </row>
    <row r="28010" spans="54:54" x14ac:dyDescent="0.3">
      <c r="BB28010" t="s">
        <v>90235</v>
      </c>
    </row>
    <row r="28011" spans="54:54" x14ac:dyDescent="0.3">
      <c r="BB28011" t="s">
        <v>90236</v>
      </c>
    </row>
    <row r="28012" spans="54:54" x14ac:dyDescent="0.3">
      <c r="BB28012" t="s">
        <v>90237</v>
      </c>
    </row>
    <row r="28013" spans="54:54" x14ac:dyDescent="0.3">
      <c r="BB28013" t="s">
        <v>90238</v>
      </c>
    </row>
    <row r="28014" spans="54:54" x14ac:dyDescent="0.3">
      <c r="BB28014" t="s">
        <v>90239</v>
      </c>
    </row>
    <row r="28015" spans="54:54" x14ac:dyDescent="0.3">
      <c r="BB28015" t="s">
        <v>90240</v>
      </c>
    </row>
    <row r="28016" spans="54:54" x14ac:dyDescent="0.3">
      <c r="BB28016" t="s">
        <v>90241</v>
      </c>
    </row>
    <row r="28017" spans="54:54" x14ac:dyDescent="0.3">
      <c r="BB28017" t="s">
        <v>90242</v>
      </c>
    </row>
    <row r="28018" spans="54:54" x14ac:dyDescent="0.3">
      <c r="BB28018" t="s">
        <v>90243</v>
      </c>
    </row>
    <row r="28019" spans="54:54" x14ac:dyDescent="0.3">
      <c r="BB28019" t="s">
        <v>90244</v>
      </c>
    </row>
    <row r="28020" spans="54:54" x14ac:dyDescent="0.3">
      <c r="BB28020" t="s">
        <v>90245</v>
      </c>
    </row>
    <row r="28021" spans="54:54" x14ac:dyDescent="0.3">
      <c r="BB28021" t="s">
        <v>90246</v>
      </c>
    </row>
    <row r="28022" spans="54:54" x14ac:dyDescent="0.3">
      <c r="BB28022" t="s">
        <v>90247</v>
      </c>
    </row>
    <row r="28023" spans="54:54" x14ac:dyDescent="0.3">
      <c r="BB28023" t="s">
        <v>90248</v>
      </c>
    </row>
    <row r="28024" spans="54:54" x14ac:dyDescent="0.3">
      <c r="BB28024" t="s">
        <v>90249</v>
      </c>
    </row>
    <row r="28025" spans="54:54" x14ac:dyDescent="0.3">
      <c r="BB28025" t="s">
        <v>90250</v>
      </c>
    </row>
    <row r="28026" spans="54:54" x14ac:dyDescent="0.3">
      <c r="BB28026" t="s">
        <v>90251</v>
      </c>
    </row>
    <row r="28027" spans="54:54" x14ac:dyDescent="0.3">
      <c r="BB28027" t="s">
        <v>90252</v>
      </c>
    </row>
    <row r="28028" spans="54:54" x14ac:dyDescent="0.3">
      <c r="BB28028" t="s">
        <v>90253</v>
      </c>
    </row>
    <row r="28029" spans="54:54" x14ac:dyDescent="0.3">
      <c r="BB28029" t="s">
        <v>90254</v>
      </c>
    </row>
    <row r="28030" spans="54:54" x14ac:dyDescent="0.3">
      <c r="BB28030" t="s">
        <v>90255</v>
      </c>
    </row>
    <row r="28031" spans="54:54" x14ac:dyDescent="0.3">
      <c r="BB28031" t="s">
        <v>90256</v>
      </c>
    </row>
    <row r="28032" spans="54:54" x14ac:dyDescent="0.3">
      <c r="BB28032" t="s">
        <v>90257</v>
      </c>
    </row>
    <row r="28033" spans="54:54" x14ac:dyDescent="0.3">
      <c r="BB28033" t="s">
        <v>90258</v>
      </c>
    </row>
    <row r="28034" spans="54:54" x14ac:dyDescent="0.3">
      <c r="BB28034" t="s">
        <v>90259</v>
      </c>
    </row>
    <row r="28035" spans="54:54" x14ac:dyDescent="0.3">
      <c r="BB28035" t="s">
        <v>90260</v>
      </c>
    </row>
    <row r="28036" spans="54:54" x14ac:dyDescent="0.3">
      <c r="BB28036" t="s">
        <v>90261</v>
      </c>
    </row>
    <row r="28037" spans="54:54" x14ac:dyDescent="0.3">
      <c r="BB28037" t="s">
        <v>90262</v>
      </c>
    </row>
    <row r="28038" spans="54:54" x14ac:dyDescent="0.3">
      <c r="BB28038" t="s">
        <v>90263</v>
      </c>
    </row>
    <row r="28039" spans="54:54" x14ac:dyDescent="0.3">
      <c r="BB28039" t="s">
        <v>90264</v>
      </c>
    </row>
    <row r="28040" spans="54:54" x14ac:dyDescent="0.3">
      <c r="BB28040" t="s">
        <v>90265</v>
      </c>
    </row>
    <row r="28041" spans="54:54" x14ac:dyDescent="0.3">
      <c r="BB28041" t="s">
        <v>90266</v>
      </c>
    </row>
    <row r="28042" spans="54:54" x14ac:dyDescent="0.3">
      <c r="BB28042" t="s">
        <v>90267</v>
      </c>
    </row>
    <row r="28043" spans="54:54" x14ac:dyDescent="0.3">
      <c r="BB28043" t="s">
        <v>90268</v>
      </c>
    </row>
    <row r="28044" spans="54:54" x14ac:dyDescent="0.3">
      <c r="BB28044" t="s">
        <v>90269</v>
      </c>
    </row>
    <row r="28045" spans="54:54" x14ac:dyDescent="0.3">
      <c r="BB28045" t="s">
        <v>90270</v>
      </c>
    </row>
    <row r="28046" spans="54:54" x14ac:dyDescent="0.3">
      <c r="BB28046" t="s">
        <v>90271</v>
      </c>
    </row>
    <row r="28047" spans="54:54" x14ac:dyDescent="0.3">
      <c r="BB28047" t="s">
        <v>90272</v>
      </c>
    </row>
    <row r="28048" spans="54:54" x14ac:dyDescent="0.3">
      <c r="BB28048" t="s">
        <v>90273</v>
      </c>
    </row>
    <row r="28049" spans="54:54" x14ac:dyDescent="0.3">
      <c r="BB28049" t="s">
        <v>90274</v>
      </c>
    </row>
    <row r="28050" spans="54:54" x14ac:dyDescent="0.3">
      <c r="BB28050" t="s">
        <v>90275</v>
      </c>
    </row>
    <row r="28051" spans="54:54" x14ac:dyDescent="0.3">
      <c r="BB28051" t="s">
        <v>90276</v>
      </c>
    </row>
    <row r="28052" spans="54:54" x14ac:dyDescent="0.3">
      <c r="BB28052" t="s">
        <v>90277</v>
      </c>
    </row>
    <row r="28053" spans="54:54" x14ac:dyDescent="0.3">
      <c r="BB28053" t="s">
        <v>90278</v>
      </c>
    </row>
    <row r="28054" spans="54:54" x14ac:dyDescent="0.3">
      <c r="BB28054" t="s">
        <v>90279</v>
      </c>
    </row>
    <row r="28055" spans="54:54" x14ac:dyDescent="0.3">
      <c r="BB28055" t="s">
        <v>90280</v>
      </c>
    </row>
    <row r="28056" spans="54:54" x14ac:dyDescent="0.3">
      <c r="BB28056" t="s">
        <v>90281</v>
      </c>
    </row>
    <row r="28057" spans="54:54" x14ac:dyDescent="0.3">
      <c r="BB28057" t="s">
        <v>90282</v>
      </c>
    </row>
    <row r="28058" spans="54:54" x14ac:dyDescent="0.3">
      <c r="BB28058" t="s">
        <v>90283</v>
      </c>
    </row>
    <row r="28059" spans="54:54" x14ac:dyDescent="0.3">
      <c r="BB28059" t="s">
        <v>90284</v>
      </c>
    </row>
    <row r="28060" spans="54:54" x14ac:dyDescent="0.3">
      <c r="BB28060" t="s">
        <v>90285</v>
      </c>
    </row>
    <row r="28061" spans="54:54" x14ac:dyDescent="0.3">
      <c r="BB28061" t="s">
        <v>90286</v>
      </c>
    </row>
    <row r="28062" spans="54:54" x14ac:dyDescent="0.3">
      <c r="BB28062" t="s">
        <v>90287</v>
      </c>
    </row>
    <row r="28063" spans="54:54" x14ac:dyDescent="0.3">
      <c r="BB28063" t="s">
        <v>90288</v>
      </c>
    </row>
    <row r="28064" spans="54:54" x14ac:dyDescent="0.3">
      <c r="BB28064" t="s">
        <v>90289</v>
      </c>
    </row>
    <row r="28065" spans="54:54" x14ac:dyDescent="0.3">
      <c r="BB28065" t="s">
        <v>90290</v>
      </c>
    </row>
    <row r="28066" spans="54:54" x14ac:dyDescent="0.3">
      <c r="BB28066" t="s">
        <v>90291</v>
      </c>
    </row>
    <row r="28067" spans="54:54" x14ac:dyDescent="0.3">
      <c r="BB28067" t="s">
        <v>90292</v>
      </c>
    </row>
    <row r="28068" spans="54:54" x14ac:dyDescent="0.3">
      <c r="BB28068" t="s">
        <v>90293</v>
      </c>
    </row>
    <row r="28069" spans="54:54" x14ac:dyDescent="0.3">
      <c r="BB28069" t="s">
        <v>90294</v>
      </c>
    </row>
    <row r="28070" spans="54:54" x14ac:dyDescent="0.3">
      <c r="BB28070" t="s">
        <v>90295</v>
      </c>
    </row>
    <row r="28071" spans="54:54" x14ac:dyDescent="0.3">
      <c r="BB28071" t="s">
        <v>90296</v>
      </c>
    </row>
    <row r="28072" spans="54:54" x14ac:dyDescent="0.3">
      <c r="BB28072" t="s">
        <v>90297</v>
      </c>
    </row>
    <row r="28073" spans="54:54" x14ac:dyDescent="0.3">
      <c r="BB28073" t="s">
        <v>90298</v>
      </c>
    </row>
    <row r="28074" spans="54:54" x14ac:dyDescent="0.3">
      <c r="BB28074" t="s">
        <v>90299</v>
      </c>
    </row>
    <row r="28075" spans="54:54" x14ac:dyDescent="0.3">
      <c r="BB28075" t="s">
        <v>90300</v>
      </c>
    </row>
    <row r="28076" spans="54:54" x14ac:dyDescent="0.3">
      <c r="BB28076" t="s">
        <v>90301</v>
      </c>
    </row>
    <row r="28077" spans="54:54" x14ac:dyDescent="0.3">
      <c r="BB28077" t="s">
        <v>90302</v>
      </c>
    </row>
    <row r="28078" spans="54:54" x14ac:dyDescent="0.3">
      <c r="BB28078" t="s">
        <v>90303</v>
      </c>
    </row>
    <row r="28079" spans="54:54" x14ac:dyDescent="0.3">
      <c r="BB28079" t="s">
        <v>90304</v>
      </c>
    </row>
    <row r="28080" spans="54:54" x14ac:dyDescent="0.3">
      <c r="BB28080" t="s">
        <v>90305</v>
      </c>
    </row>
    <row r="28081" spans="54:54" x14ac:dyDescent="0.3">
      <c r="BB28081" t="s">
        <v>90306</v>
      </c>
    </row>
    <row r="28082" spans="54:54" x14ac:dyDescent="0.3">
      <c r="BB28082" t="s">
        <v>30018</v>
      </c>
    </row>
    <row r="28083" spans="54:54" x14ac:dyDescent="0.3">
      <c r="BB28083" t="s">
        <v>90307</v>
      </c>
    </row>
    <row r="28084" spans="54:54" x14ac:dyDescent="0.3">
      <c r="BB28084" t="s">
        <v>90308</v>
      </c>
    </row>
    <row r="28085" spans="54:54" x14ac:dyDescent="0.3">
      <c r="BB28085" t="s">
        <v>90309</v>
      </c>
    </row>
    <row r="28086" spans="54:54" x14ac:dyDescent="0.3">
      <c r="BB28086" t="s">
        <v>90310</v>
      </c>
    </row>
    <row r="28087" spans="54:54" x14ac:dyDescent="0.3">
      <c r="BB28087" t="s">
        <v>90311</v>
      </c>
    </row>
    <row r="28088" spans="54:54" x14ac:dyDescent="0.3">
      <c r="BB28088" t="s">
        <v>90312</v>
      </c>
    </row>
    <row r="28089" spans="54:54" x14ac:dyDescent="0.3">
      <c r="BB28089" t="s">
        <v>90313</v>
      </c>
    </row>
    <row r="28090" spans="54:54" x14ac:dyDescent="0.3">
      <c r="BB28090" t="s">
        <v>90314</v>
      </c>
    </row>
    <row r="28091" spans="54:54" x14ac:dyDescent="0.3">
      <c r="BB28091" t="s">
        <v>90315</v>
      </c>
    </row>
    <row r="28092" spans="54:54" x14ac:dyDescent="0.3">
      <c r="BB28092" t="s">
        <v>90316</v>
      </c>
    </row>
    <row r="28093" spans="54:54" x14ac:dyDescent="0.3">
      <c r="BB28093" t="s">
        <v>90317</v>
      </c>
    </row>
    <row r="28094" spans="54:54" x14ac:dyDescent="0.3">
      <c r="BB28094" t="s">
        <v>90318</v>
      </c>
    </row>
    <row r="28095" spans="54:54" x14ac:dyDescent="0.3">
      <c r="BB28095" t="s">
        <v>90319</v>
      </c>
    </row>
    <row r="28096" spans="54:54" x14ac:dyDescent="0.3">
      <c r="BB28096" t="s">
        <v>90320</v>
      </c>
    </row>
    <row r="28097" spans="54:54" x14ac:dyDescent="0.3">
      <c r="BB28097" t="s">
        <v>90321</v>
      </c>
    </row>
    <row r="28098" spans="54:54" x14ac:dyDescent="0.3">
      <c r="BB28098" t="s">
        <v>90322</v>
      </c>
    </row>
    <row r="28099" spans="54:54" x14ac:dyDescent="0.3">
      <c r="BB28099" t="s">
        <v>90323</v>
      </c>
    </row>
    <row r="28100" spans="54:54" x14ac:dyDescent="0.3">
      <c r="BB28100" t="s">
        <v>90324</v>
      </c>
    </row>
    <row r="28101" spans="54:54" x14ac:dyDescent="0.3">
      <c r="BB28101" t="s">
        <v>90325</v>
      </c>
    </row>
    <row r="28102" spans="54:54" x14ac:dyDescent="0.3">
      <c r="BB28102" t="s">
        <v>90326</v>
      </c>
    </row>
    <row r="28103" spans="54:54" x14ac:dyDescent="0.3">
      <c r="BB28103" t="s">
        <v>90327</v>
      </c>
    </row>
    <row r="28104" spans="54:54" x14ac:dyDescent="0.3">
      <c r="BB28104" t="s">
        <v>90328</v>
      </c>
    </row>
    <row r="28105" spans="54:54" x14ac:dyDescent="0.3">
      <c r="BB28105" t="s">
        <v>90329</v>
      </c>
    </row>
    <row r="28106" spans="54:54" x14ac:dyDescent="0.3">
      <c r="BB28106" t="s">
        <v>90330</v>
      </c>
    </row>
    <row r="28107" spans="54:54" x14ac:dyDescent="0.3">
      <c r="BB28107" t="s">
        <v>90331</v>
      </c>
    </row>
    <row r="28108" spans="54:54" x14ac:dyDescent="0.3">
      <c r="BB28108" t="s">
        <v>90332</v>
      </c>
    </row>
    <row r="28109" spans="54:54" x14ac:dyDescent="0.3">
      <c r="BB28109" t="s">
        <v>90333</v>
      </c>
    </row>
    <row r="28110" spans="54:54" x14ac:dyDescent="0.3">
      <c r="BB28110" t="s">
        <v>90334</v>
      </c>
    </row>
    <row r="28111" spans="54:54" x14ac:dyDescent="0.3">
      <c r="BB28111" t="s">
        <v>90335</v>
      </c>
    </row>
    <row r="28112" spans="54:54" x14ac:dyDescent="0.3">
      <c r="BB28112" t="s">
        <v>90336</v>
      </c>
    </row>
    <row r="28113" spans="54:54" x14ac:dyDescent="0.3">
      <c r="BB28113" t="s">
        <v>90337</v>
      </c>
    </row>
    <row r="28114" spans="54:54" x14ac:dyDescent="0.3">
      <c r="BB28114" t="s">
        <v>90338</v>
      </c>
    </row>
    <row r="28115" spans="54:54" x14ac:dyDescent="0.3">
      <c r="BB28115" t="s">
        <v>90339</v>
      </c>
    </row>
    <row r="28116" spans="54:54" x14ac:dyDescent="0.3">
      <c r="BB28116" t="s">
        <v>90340</v>
      </c>
    </row>
    <row r="28117" spans="54:54" x14ac:dyDescent="0.3">
      <c r="BB28117" t="s">
        <v>90341</v>
      </c>
    </row>
    <row r="28118" spans="54:54" x14ac:dyDescent="0.3">
      <c r="BB28118" t="s">
        <v>90342</v>
      </c>
    </row>
    <row r="28119" spans="54:54" x14ac:dyDescent="0.3">
      <c r="BB28119" t="s">
        <v>90343</v>
      </c>
    </row>
    <row r="28120" spans="54:54" x14ac:dyDescent="0.3">
      <c r="BB28120" t="s">
        <v>90344</v>
      </c>
    </row>
    <row r="28121" spans="54:54" x14ac:dyDescent="0.3">
      <c r="BB28121" t="s">
        <v>90345</v>
      </c>
    </row>
    <row r="28122" spans="54:54" x14ac:dyDescent="0.3">
      <c r="BB28122" t="s">
        <v>90346</v>
      </c>
    </row>
    <row r="28123" spans="54:54" x14ac:dyDescent="0.3">
      <c r="BB28123" t="s">
        <v>90347</v>
      </c>
    </row>
    <row r="28124" spans="54:54" x14ac:dyDescent="0.3">
      <c r="BB28124" t="s">
        <v>90348</v>
      </c>
    </row>
    <row r="28125" spans="54:54" x14ac:dyDescent="0.3">
      <c r="BB28125" t="s">
        <v>90349</v>
      </c>
    </row>
    <row r="28126" spans="54:54" x14ac:dyDescent="0.3">
      <c r="BB28126" t="s">
        <v>90350</v>
      </c>
    </row>
    <row r="28127" spans="54:54" x14ac:dyDescent="0.3">
      <c r="BB28127" t="s">
        <v>90351</v>
      </c>
    </row>
    <row r="28128" spans="54:54" x14ac:dyDescent="0.3">
      <c r="BB28128" t="s">
        <v>90352</v>
      </c>
    </row>
    <row r="28129" spans="54:54" x14ac:dyDescent="0.3">
      <c r="BB28129" t="s">
        <v>90353</v>
      </c>
    </row>
    <row r="28130" spans="54:54" x14ac:dyDescent="0.3">
      <c r="BB28130" t="s">
        <v>90354</v>
      </c>
    </row>
    <row r="28131" spans="54:54" x14ac:dyDescent="0.3">
      <c r="BB28131" t="s">
        <v>90355</v>
      </c>
    </row>
    <row r="28132" spans="54:54" x14ac:dyDescent="0.3">
      <c r="BB28132" t="s">
        <v>90356</v>
      </c>
    </row>
    <row r="28133" spans="54:54" x14ac:dyDescent="0.3">
      <c r="BB28133" t="s">
        <v>90357</v>
      </c>
    </row>
    <row r="28134" spans="54:54" x14ac:dyDescent="0.3">
      <c r="BB28134" t="s">
        <v>90358</v>
      </c>
    </row>
    <row r="28135" spans="54:54" x14ac:dyDescent="0.3">
      <c r="BB28135" t="s">
        <v>90359</v>
      </c>
    </row>
    <row r="28136" spans="54:54" x14ac:dyDescent="0.3">
      <c r="BB28136" t="s">
        <v>90360</v>
      </c>
    </row>
    <row r="28137" spans="54:54" x14ac:dyDescent="0.3">
      <c r="BB28137" t="s">
        <v>90361</v>
      </c>
    </row>
    <row r="28138" spans="54:54" x14ac:dyDescent="0.3">
      <c r="BB28138" t="s">
        <v>90362</v>
      </c>
    </row>
    <row r="28139" spans="54:54" x14ac:dyDescent="0.3">
      <c r="BB28139" t="s">
        <v>90363</v>
      </c>
    </row>
    <row r="28140" spans="54:54" x14ac:dyDescent="0.3">
      <c r="BB28140" t="s">
        <v>90364</v>
      </c>
    </row>
    <row r="28141" spans="54:54" x14ac:dyDescent="0.3">
      <c r="BB28141" t="s">
        <v>90365</v>
      </c>
    </row>
    <row r="28142" spans="54:54" x14ac:dyDescent="0.3">
      <c r="BB28142" t="s">
        <v>90366</v>
      </c>
    </row>
    <row r="28143" spans="54:54" x14ac:dyDescent="0.3">
      <c r="BB28143" t="s">
        <v>90367</v>
      </c>
    </row>
    <row r="28144" spans="54:54" x14ac:dyDescent="0.3">
      <c r="BB28144" t="s">
        <v>90368</v>
      </c>
    </row>
    <row r="28145" spans="54:54" x14ac:dyDescent="0.3">
      <c r="BB28145" t="s">
        <v>90369</v>
      </c>
    </row>
    <row r="28146" spans="54:54" x14ac:dyDescent="0.3">
      <c r="BB28146" t="s">
        <v>90370</v>
      </c>
    </row>
    <row r="28147" spans="54:54" x14ac:dyDescent="0.3">
      <c r="BB28147" t="s">
        <v>90371</v>
      </c>
    </row>
    <row r="28148" spans="54:54" x14ac:dyDescent="0.3">
      <c r="BB28148" t="s">
        <v>90372</v>
      </c>
    </row>
    <row r="28149" spans="54:54" x14ac:dyDescent="0.3">
      <c r="BB28149" t="s">
        <v>90373</v>
      </c>
    </row>
    <row r="28150" spans="54:54" x14ac:dyDescent="0.3">
      <c r="BB28150" t="s">
        <v>90374</v>
      </c>
    </row>
    <row r="28151" spans="54:54" x14ac:dyDescent="0.3">
      <c r="BB28151" t="s">
        <v>90375</v>
      </c>
    </row>
    <row r="28152" spans="54:54" x14ac:dyDescent="0.3">
      <c r="BB28152" t="s">
        <v>90376</v>
      </c>
    </row>
    <row r="28153" spans="54:54" x14ac:dyDescent="0.3">
      <c r="BB28153" t="s">
        <v>90377</v>
      </c>
    </row>
    <row r="28154" spans="54:54" x14ac:dyDescent="0.3">
      <c r="BB28154" t="s">
        <v>90378</v>
      </c>
    </row>
    <row r="28155" spans="54:54" x14ac:dyDescent="0.3">
      <c r="BB28155" t="s">
        <v>90379</v>
      </c>
    </row>
    <row r="28156" spans="54:54" x14ac:dyDescent="0.3">
      <c r="BB28156" t="s">
        <v>90380</v>
      </c>
    </row>
    <row r="28157" spans="54:54" x14ac:dyDescent="0.3">
      <c r="BB28157" t="s">
        <v>90381</v>
      </c>
    </row>
    <row r="28158" spans="54:54" x14ac:dyDescent="0.3">
      <c r="BB28158" t="s">
        <v>90382</v>
      </c>
    </row>
    <row r="28159" spans="54:54" x14ac:dyDescent="0.3">
      <c r="BB28159" t="s">
        <v>90383</v>
      </c>
    </row>
    <row r="28160" spans="54:54" x14ac:dyDescent="0.3">
      <c r="BB28160" t="s">
        <v>90384</v>
      </c>
    </row>
    <row r="28161" spans="54:54" x14ac:dyDescent="0.3">
      <c r="BB28161" t="s">
        <v>90385</v>
      </c>
    </row>
    <row r="28162" spans="54:54" x14ac:dyDescent="0.3">
      <c r="BB28162" t="s">
        <v>90386</v>
      </c>
    </row>
    <row r="28163" spans="54:54" x14ac:dyDescent="0.3">
      <c r="BB28163" t="s">
        <v>90387</v>
      </c>
    </row>
    <row r="28164" spans="54:54" x14ac:dyDescent="0.3">
      <c r="BB28164" t="s">
        <v>90388</v>
      </c>
    </row>
    <row r="28165" spans="54:54" x14ac:dyDescent="0.3">
      <c r="BB28165" t="s">
        <v>90389</v>
      </c>
    </row>
    <row r="28166" spans="54:54" x14ac:dyDescent="0.3">
      <c r="BB28166" t="s">
        <v>90390</v>
      </c>
    </row>
    <row r="28167" spans="54:54" x14ac:dyDescent="0.3">
      <c r="BB28167" t="s">
        <v>90391</v>
      </c>
    </row>
    <row r="28168" spans="54:54" x14ac:dyDescent="0.3">
      <c r="BB28168" t="s">
        <v>90392</v>
      </c>
    </row>
    <row r="28169" spans="54:54" x14ac:dyDescent="0.3">
      <c r="BB28169" t="s">
        <v>90393</v>
      </c>
    </row>
    <row r="28170" spans="54:54" x14ac:dyDescent="0.3">
      <c r="BB28170" t="s">
        <v>90394</v>
      </c>
    </row>
    <row r="28171" spans="54:54" x14ac:dyDescent="0.3">
      <c r="BB28171" t="s">
        <v>90395</v>
      </c>
    </row>
    <row r="28172" spans="54:54" x14ac:dyDescent="0.3">
      <c r="BB28172" t="s">
        <v>90396</v>
      </c>
    </row>
    <row r="28173" spans="54:54" x14ac:dyDescent="0.3">
      <c r="BB28173" t="s">
        <v>90397</v>
      </c>
    </row>
    <row r="28174" spans="54:54" x14ac:dyDescent="0.3">
      <c r="BB28174" t="s">
        <v>90398</v>
      </c>
    </row>
    <row r="28175" spans="54:54" x14ac:dyDescent="0.3">
      <c r="BB28175" t="s">
        <v>90399</v>
      </c>
    </row>
    <row r="28176" spans="54:54" x14ac:dyDescent="0.3">
      <c r="BB28176" t="s">
        <v>90400</v>
      </c>
    </row>
    <row r="28177" spans="54:54" x14ac:dyDescent="0.3">
      <c r="BB28177" t="s">
        <v>90401</v>
      </c>
    </row>
    <row r="28178" spans="54:54" x14ac:dyDescent="0.3">
      <c r="BB28178" t="s">
        <v>90402</v>
      </c>
    </row>
    <row r="28179" spans="54:54" x14ac:dyDescent="0.3">
      <c r="BB28179" t="s">
        <v>90403</v>
      </c>
    </row>
    <row r="28180" spans="54:54" x14ac:dyDescent="0.3">
      <c r="BB28180" t="s">
        <v>90404</v>
      </c>
    </row>
    <row r="28181" spans="54:54" x14ac:dyDescent="0.3">
      <c r="BB28181" t="s">
        <v>90405</v>
      </c>
    </row>
    <row r="28182" spans="54:54" x14ac:dyDescent="0.3">
      <c r="BB28182" t="s">
        <v>90406</v>
      </c>
    </row>
    <row r="28183" spans="54:54" x14ac:dyDescent="0.3">
      <c r="BB28183" t="s">
        <v>90407</v>
      </c>
    </row>
    <row r="28184" spans="54:54" x14ac:dyDescent="0.3">
      <c r="BB28184" t="s">
        <v>90408</v>
      </c>
    </row>
    <row r="28185" spans="54:54" x14ac:dyDescent="0.3">
      <c r="BB28185" t="s">
        <v>90409</v>
      </c>
    </row>
    <row r="28186" spans="54:54" x14ac:dyDescent="0.3">
      <c r="BB28186" t="s">
        <v>90410</v>
      </c>
    </row>
    <row r="28187" spans="54:54" x14ac:dyDescent="0.3">
      <c r="BB28187" t="s">
        <v>90411</v>
      </c>
    </row>
    <row r="28188" spans="54:54" x14ac:dyDescent="0.3">
      <c r="BB28188" t="s">
        <v>90412</v>
      </c>
    </row>
    <row r="28189" spans="54:54" x14ac:dyDescent="0.3">
      <c r="BB28189" t="s">
        <v>90413</v>
      </c>
    </row>
    <row r="28190" spans="54:54" x14ac:dyDescent="0.3">
      <c r="BB28190" t="s">
        <v>90414</v>
      </c>
    </row>
    <row r="28191" spans="54:54" x14ac:dyDescent="0.3">
      <c r="BB28191" t="s">
        <v>90415</v>
      </c>
    </row>
    <row r="28192" spans="54:54" x14ac:dyDescent="0.3">
      <c r="BB28192" t="s">
        <v>90416</v>
      </c>
    </row>
    <row r="28193" spans="54:54" x14ac:dyDescent="0.3">
      <c r="BB28193" t="s">
        <v>90417</v>
      </c>
    </row>
    <row r="28194" spans="54:54" x14ac:dyDescent="0.3">
      <c r="BB28194" t="s">
        <v>90418</v>
      </c>
    </row>
    <row r="28195" spans="54:54" x14ac:dyDescent="0.3">
      <c r="BB28195" t="s">
        <v>90419</v>
      </c>
    </row>
    <row r="28196" spans="54:54" x14ac:dyDescent="0.3">
      <c r="BB28196" t="s">
        <v>90420</v>
      </c>
    </row>
    <row r="28197" spans="54:54" x14ac:dyDescent="0.3">
      <c r="BB28197" t="s">
        <v>90421</v>
      </c>
    </row>
    <row r="28198" spans="54:54" x14ac:dyDescent="0.3">
      <c r="BB28198" t="s">
        <v>90422</v>
      </c>
    </row>
    <row r="28199" spans="54:54" x14ac:dyDescent="0.3">
      <c r="BB28199" t="s">
        <v>90423</v>
      </c>
    </row>
    <row r="28200" spans="54:54" x14ac:dyDescent="0.3">
      <c r="BB28200" t="s">
        <v>90424</v>
      </c>
    </row>
    <row r="28201" spans="54:54" x14ac:dyDescent="0.3">
      <c r="BB28201" t="s">
        <v>90425</v>
      </c>
    </row>
    <row r="28202" spans="54:54" x14ac:dyDescent="0.3">
      <c r="BB28202" t="s">
        <v>90426</v>
      </c>
    </row>
    <row r="28203" spans="54:54" x14ac:dyDescent="0.3">
      <c r="BB28203" t="s">
        <v>90427</v>
      </c>
    </row>
    <row r="28204" spans="54:54" x14ac:dyDescent="0.3">
      <c r="BB28204" t="s">
        <v>90428</v>
      </c>
    </row>
    <row r="28205" spans="54:54" x14ac:dyDescent="0.3">
      <c r="BB28205" t="s">
        <v>90429</v>
      </c>
    </row>
    <row r="28206" spans="54:54" x14ac:dyDescent="0.3">
      <c r="BB28206" t="s">
        <v>90430</v>
      </c>
    </row>
    <row r="28207" spans="54:54" x14ac:dyDescent="0.3">
      <c r="BB28207" t="s">
        <v>90431</v>
      </c>
    </row>
    <row r="28208" spans="54:54" x14ac:dyDescent="0.3">
      <c r="BB28208" t="s">
        <v>90432</v>
      </c>
    </row>
    <row r="28209" spans="54:54" x14ac:dyDescent="0.3">
      <c r="BB28209" t="s">
        <v>90433</v>
      </c>
    </row>
    <row r="28210" spans="54:54" x14ac:dyDescent="0.3">
      <c r="BB28210" t="s">
        <v>90434</v>
      </c>
    </row>
    <row r="28211" spans="54:54" x14ac:dyDescent="0.3">
      <c r="BB28211" t="s">
        <v>90435</v>
      </c>
    </row>
    <row r="28212" spans="54:54" x14ac:dyDescent="0.3">
      <c r="BB28212" t="s">
        <v>90436</v>
      </c>
    </row>
    <row r="28213" spans="54:54" x14ac:dyDescent="0.3">
      <c r="BB28213" t="s">
        <v>90437</v>
      </c>
    </row>
    <row r="28214" spans="54:54" x14ac:dyDescent="0.3">
      <c r="BB28214" t="s">
        <v>90438</v>
      </c>
    </row>
    <row r="28215" spans="54:54" x14ac:dyDescent="0.3">
      <c r="BB28215" t="s">
        <v>90439</v>
      </c>
    </row>
    <row r="28216" spans="54:54" x14ac:dyDescent="0.3">
      <c r="BB28216" t="s">
        <v>90440</v>
      </c>
    </row>
    <row r="28217" spans="54:54" x14ac:dyDescent="0.3">
      <c r="BB28217" t="s">
        <v>90441</v>
      </c>
    </row>
    <row r="28218" spans="54:54" x14ac:dyDescent="0.3">
      <c r="BB28218" t="s">
        <v>90442</v>
      </c>
    </row>
    <row r="28219" spans="54:54" x14ac:dyDescent="0.3">
      <c r="BB28219" t="s">
        <v>90443</v>
      </c>
    </row>
    <row r="28220" spans="54:54" x14ac:dyDescent="0.3">
      <c r="BB28220" t="s">
        <v>90444</v>
      </c>
    </row>
    <row r="28221" spans="54:54" x14ac:dyDescent="0.3">
      <c r="BB28221" t="s">
        <v>90445</v>
      </c>
    </row>
    <row r="28222" spans="54:54" x14ac:dyDescent="0.3">
      <c r="BB28222" t="s">
        <v>90446</v>
      </c>
    </row>
    <row r="28223" spans="54:54" x14ac:dyDescent="0.3">
      <c r="BB28223" t="s">
        <v>90447</v>
      </c>
    </row>
    <row r="28224" spans="54:54" x14ac:dyDescent="0.3">
      <c r="BB28224" t="s">
        <v>90448</v>
      </c>
    </row>
    <row r="28225" spans="54:54" x14ac:dyDescent="0.3">
      <c r="BB28225" t="s">
        <v>90449</v>
      </c>
    </row>
    <row r="28226" spans="54:54" x14ac:dyDescent="0.3">
      <c r="BB28226" t="s">
        <v>90450</v>
      </c>
    </row>
    <row r="28227" spans="54:54" x14ac:dyDescent="0.3">
      <c r="BB28227" t="s">
        <v>90451</v>
      </c>
    </row>
    <row r="28228" spans="54:54" x14ac:dyDescent="0.3">
      <c r="BB28228" t="s">
        <v>90452</v>
      </c>
    </row>
    <row r="28229" spans="54:54" x14ac:dyDescent="0.3">
      <c r="BB28229" t="s">
        <v>30057</v>
      </c>
    </row>
    <row r="28230" spans="54:54" x14ac:dyDescent="0.3">
      <c r="BB28230" t="s">
        <v>90453</v>
      </c>
    </row>
    <row r="28231" spans="54:54" x14ac:dyDescent="0.3">
      <c r="BB28231" t="s">
        <v>90454</v>
      </c>
    </row>
    <row r="28232" spans="54:54" x14ac:dyDescent="0.3">
      <c r="BB28232" t="s">
        <v>90455</v>
      </c>
    </row>
    <row r="28233" spans="54:54" x14ac:dyDescent="0.3">
      <c r="BB28233" t="s">
        <v>90456</v>
      </c>
    </row>
    <row r="28234" spans="54:54" x14ac:dyDescent="0.3">
      <c r="BB28234" t="s">
        <v>90457</v>
      </c>
    </row>
    <row r="28235" spans="54:54" x14ac:dyDescent="0.3">
      <c r="BB28235" t="s">
        <v>90458</v>
      </c>
    </row>
    <row r="28236" spans="54:54" x14ac:dyDescent="0.3">
      <c r="BB28236" t="s">
        <v>90459</v>
      </c>
    </row>
    <row r="28237" spans="54:54" x14ac:dyDescent="0.3">
      <c r="BB28237" t="s">
        <v>90460</v>
      </c>
    </row>
    <row r="28238" spans="54:54" x14ac:dyDescent="0.3">
      <c r="BB28238" t="s">
        <v>90461</v>
      </c>
    </row>
    <row r="28239" spans="54:54" x14ac:dyDescent="0.3">
      <c r="BB28239" t="s">
        <v>90462</v>
      </c>
    </row>
    <row r="28240" spans="54:54" x14ac:dyDescent="0.3">
      <c r="BB28240" t="s">
        <v>90463</v>
      </c>
    </row>
    <row r="28241" spans="54:54" x14ac:dyDescent="0.3">
      <c r="BB28241" t="s">
        <v>90464</v>
      </c>
    </row>
    <row r="28242" spans="54:54" x14ac:dyDescent="0.3">
      <c r="BB28242" t="s">
        <v>90465</v>
      </c>
    </row>
    <row r="28243" spans="54:54" x14ac:dyDescent="0.3">
      <c r="BB28243" t="s">
        <v>90466</v>
      </c>
    </row>
    <row r="28244" spans="54:54" x14ac:dyDescent="0.3">
      <c r="BB28244" t="s">
        <v>90467</v>
      </c>
    </row>
    <row r="28245" spans="54:54" x14ac:dyDescent="0.3">
      <c r="BB28245" t="s">
        <v>90468</v>
      </c>
    </row>
    <row r="28246" spans="54:54" x14ac:dyDescent="0.3">
      <c r="BB28246" t="s">
        <v>90469</v>
      </c>
    </row>
    <row r="28247" spans="54:54" x14ac:dyDescent="0.3">
      <c r="BB28247" t="s">
        <v>90470</v>
      </c>
    </row>
    <row r="28248" spans="54:54" x14ac:dyDescent="0.3">
      <c r="BB28248" t="s">
        <v>90471</v>
      </c>
    </row>
    <row r="28249" spans="54:54" x14ac:dyDescent="0.3">
      <c r="BB28249" t="s">
        <v>90472</v>
      </c>
    </row>
    <row r="28250" spans="54:54" x14ac:dyDescent="0.3">
      <c r="BB28250" t="s">
        <v>90473</v>
      </c>
    </row>
    <row r="28251" spans="54:54" x14ac:dyDescent="0.3">
      <c r="BB28251" t="s">
        <v>90474</v>
      </c>
    </row>
    <row r="28252" spans="54:54" x14ac:dyDescent="0.3">
      <c r="BB28252" t="s">
        <v>90475</v>
      </c>
    </row>
    <row r="28253" spans="54:54" x14ac:dyDescent="0.3">
      <c r="BB28253" t="s">
        <v>90476</v>
      </c>
    </row>
    <row r="28254" spans="54:54" x14ac:dyDescent="0.3">
      <c r="BB28254" t="s">
        <v>90477</v>
      </c>
    </row>
    <row r="28255" spans="54:54" x14ac:dyDescent="0.3">
      <c r="BB28255" t="s">
        <v>90478</v>
      </c>
    </row>
    <row r="28256" spans="54:54" x14ac:dyDescent="0.3">
      <c r="BB28256" t="s">
        <v>90479</v>
      </c>
    </row>
    <row r="28257" spans="54:54" x14ac:dyDescent="0.3">
      <c r="BB28257" t="s">
        <v>90480</v>
      </c>
    </row>
    <row r="28258" spans="54:54" x14ac:dyDescent="0.3">
      <c r="BB28258" t="s">
        <v>90481</v>
      </c>
    </row>
    <row r="28259" spans="54:54" x14ac:dyDescent="0.3">
      <c r="BB28259" t="s">
        <v>90482</v>
      </c>
    </row>
    <row r="28260" spans="54:54" x14ac:dyDescent="0.3">
      <c r="BB28260" t="s">
        <v>90483</v>
      </c>
    </row>
    <row r="28261" spans="54:54" x14ac:dyDescent="0.3">
      <c r="BB28261" t="s">
        <v>90484</v>
      </c>
    </row>
    <row r="28262" spans="54:54" x14ac:dyDescent="0.3">
      <c r="BB28262" t="s">
        <v>90485</v>
      </c>
    </row>
    <row r="28263" spans="54:54" x14ac:dyDescent="0.3">
      <c r="BB28263" t="s">
        <v>90486</v>
      </c>
    </row>
    <row r="28264" spans="54:54" x14ac:dyDescent="0.3">
      <c r="BB28264" t="s">
        <v>90487</v>
      </c>
    </row>
    <row r="28265" spans="54:54" x14ac:dyDescent="0.3">
      <c r="BB28265" t="s">
        <v>90488</v>
      </c>
    </row>
    <row r="28266" spans="54:54" x14ac:dyDescent="0.3">
      <c r="BB28266" t="s">
        <v>90489</v>
      </c>
    </row>
    <row r="28267" spans="54:54" x14ac:dyDescent="0.3">
      <c r="BB28267" t="s">
        <v>90490</v>
      </c>
    </row>
    <row r="28268" spans="54:54" x14ac:dyDescent="0.3">
      <c r="BB28268" t="s">
        <v>90491</v>
      </c>
    </row>
    <row r="28269" spans="54:54" x14ac:dyDescent="0.3">
      <c r="BB28269" t="s">
        <v>90492</v>
      </c>
    </row>
    <row r="28270" spans="54:54" x14ac:dyDescent="0.3">
      <c r="BB28270" t="s">
        <v>90493</v>
      </c>
    </row>
    <row r="28271" spans="54:54" x14ac:dyDescent="0.3">
      <c r="BB28271" t="s">
        <v>90494</v>
      </c>
    </row>
    <row r="28272" spans="54:54" x14ac:dyDescent="0.3">
      <c r="BB28272" t="s">
        <v>90495</v>
      </c>
    </row>
    <row r="28273" spans="54:54" x14ac:dyDescent="0.3">
      <c r="BB28273" t="s">
        <v>90496</v>
      </c>
    </row>
    <row r="28274" spans="54:54" x14ac:dyDescent="0.3">
      <c r="BB28274" t="s">
        <v>90497</v>
      </c>
    </row>
    <row r="28275" spans="54:54" x14ac:dyDescent="0.3">
      <c r="BB28275" t="s">
        <v>90498</v>
      </c>
    </row>
    <row r="28276" spans="54:54" x14ac:dyDescent="0.3">
      <c r="BB28276" t="s">
        <v>90499</v>
      </c>
    </row>
    <row r="28277" spans="54:54" x14ac:dyDescent="0.3">
      <c r="BB28277" t="s">
        <v>90500</v>
      </c>
    </row>
    <row r="28278" spans="54:54" x14ac:dyDescent="0.3">
      <c r="BB28278" t="s">
        <v>90501</v>
      </c>
    </row>
    <row r="28279" spans="54:54" x14ac:dyDescent="0.3">
      <c r="BB28279" t="s">
        <v>90502</v>
      </c>
    </row>
    <row r="28280" spans="54:54" x14ac:dyDescent="0.3">
      <c r="BB28280" t="s">
        <v>90503</v>
      </c>
    </row>
    <row r="28281" spans="54:54" x14ac:dyDescent="0.3">
      <c r="BB28281" t="s">
        <v>90504</v>
      </c>
    </row>
    <row r="28282" spans="54:54" x14ac:dyDescent="0.3">
      <c r="BB28282" t="s">
        <v>90505</v>
      </c>
    </row>
    <row r="28283" spans="54:54" x14ac:dyDescent="0.3">
      <c r="BB28283" t="s">
        <v>90506</v>
      </c>
    </row>
    <row r="28284" spans="54:54" x14ac:dyDescent="0.3">
      <c r="BB28284" t="s">
        <v>90507</v>
      </c>
    </row>
    <row r="28285" spans="54:54" x14ac:dyDescent="0.3">
      <c r="BB28285" t="s">
        <v>90508</v>
      </c>
    </row>
    <row r="28286" spans="54:54" x14ac:dyDescent="0.3">
      <c r="BB28286" t="s">
        <v>90509</v>
      </c>
    </row>
    <row r="28287" spans="54:54" x14ac:dyDescent="0.3">
      <c r="BB28287" t="s">
        <v>90510</v>
      </c>
    </row>
    <row r="28288" spans="54:54" x14ac:dyDescent="0.3">
      <c r="BB28288" t="s">
        <v>90511</v>
      </c>
    </row>
    <row r="28289" spans="54:54" x14ac:dyDescent="0.3">
      <c r="BB28289" t="s">
        <v>90512</v>
      </c>
    </row>
    <row r="28290" spans="54:54" x14ac:dyDescent="0.3">
      <c r="BB28290" t="s">
        <v>90513</v>
      </c>
    </row>
    <row r="28291" spans="54:54" x14ac:dyDescent="0.3">
      <c r="BB28291" t="s">
        <v>90514</v>
      </c>
    </row>
    <row r="28292" spans="54:54" x14ac:dyDescent="0.3">
      <c r="BB28292" t="s">
        <v>90515</v>
      </c>
    </row>
    <row r="28293" spans="54:54" x14ac:dyDescent="0.3">
      <c r="BB28293" t="s">
        <v>90516</v>
      </c>
    </row>
    <row r="28294" spans="54:54" x14ac:dyDescent="0.3">
      <c r="BB28294" t="s">
        <v>90517</v>
      </c>
    </row>
    <row r="28295" spans="54:54" x14ac:dyDescent="0.3">
      <c r="BB28295" t="s">
        <v>90518</v>
      </c>
    </row>
    <row r="28296" spans="54:54" x14ac:dyDescent="0.3">
      <c r="BB28296" t="s">
        <v>90519</v>
      </c>
    </row>
    <row r="28297" spans="54:54" x14ac:dyDescent="0.3">
      <c r="BB28297" t="s">
        <v>27956</v>
      </c>
    </row>
    <row r="28298" spans="54:54" x14ac:dyDescent="0.3">
      <c r="BB28298" t="s">
        <v>90520</v>
      </c>
    </row>
    <row r="28299" spans="54:54" x14ac:dyDescent="0.3">
      <c r="BB28299" t="s">
        <v>90521</v>
      </c>
    </row>
    <row r="28300" spans="54:54" x14ac:dyDescent="0.3">
      <c r="BB28300" t="s">
        <v>90522</v>
      </c>
    </row>
    <row r="28301" spans="54:54" x14ac:dyDescent="0.3">
      <c r="BB28301" t="s">
        <v>90523</v>
      </c>
    </row>
    <row r="28302" spans="54:54" x14ac:dyDescent="0.3">
      <c r="BB28302" t="s">
        <v>90524</v>
      </c>
    </row>
    <row r="28303" spans="54:54" x14ac:dyDescent="0.3">
      <c r="BB28303" t="s">
        <v>90525</v>
      </c>
    </row>
    <row r="28304" spans="54:54" x14ac:dyDescent="0.3">
      <c r="BB28304" t="s">
        <v>90526</v>
      </c>
    </row>
    <row r="28305" spans="54:54" x14ac:dyDescent="0.3">
      <c r="BB28305" t="s">
        <v>90527</v>
      </c>
    </row>
    <row r="28306" spans="54:54" x14ac:dyDescent="0.3">
      <c r="BB28306" t="s">
        <v>90528</v>
      </c>
    </row>
    <row r="28307" spans="54:54" x14ac:dyDescent="0.3">
      <c r="BB28307" t="s">
        <v>90529</v>
      </c>
    </row>
    <row r="28308" spans="54:54" x14ac:dyDescent="0.3">
      <c r="BB28308" t="s">
        <v>90530</v>
      </c>
    </row>
    <row r="28309" spans="54:54" x14ac:dyDescent="0.3">
      <c r="BB28309" t="s">
        <v>90531</v>
      </c>
    </row>
    <row r="28310" spans="54:54" x14ac:dyDescent="0.3">
      <c r="BB28310" t="s">
        <v>90532</v>
      </c>
    </row>
    <row r="28311" spans="54:54" x14ac:dyDescent="0.3">
      <c r="BB28311" t="s">
        <v>90533</v>
      </c>
    </row>
    <row r="28312" spans="54:54" x14ac:dyDescent="0.3">
      <c r="BB28312" t="s">
        <v>90534</v>
      </c>
    </row>
    <row r="28313" spans="54:54" x14ac:dyDescent="0.3">
      <c r="BB28313" t="s">
        <v>90535</v>
      </c>
    </row>
    <row r="28314" spans="54:54" x14ac:dyDescent="0.3">
      <c r="BB28314" t="s">
        <v>90536</v>
      </c>
    </row>
    <row r="28315" spans="54:54" x14ac:dyDescent="0.3">
      <c r="BB28315" t="s">
        <v>90537</v>
      </c>
    </row>
    <row r="28316" spans="54:54" x14ac:dyDescent="0.3">
      <c r="BB28316" t="s">
        <v>90538</v>
      </c>
    </row>
    <row r="28317" spans="54:54" x14ac:dyDescent="0.3">
      <c r="BB28317" t="s">
        <v>90539</v>
      </c>
    </row>
    <row r="28318" spans="54:54" x14ac:dyDescent="0.3">
      <c r="BB28318" t="s">
        <v>90540</v>
      </c>
    </row>
    <row r="28319" spans="54:54" x14ac:dyDescent="0.3">
      <c r="BB28319" t="s">
        <v>90541</v>
      </c>
    </row>
    <row r="28320" spans="54:54" x14ac:dyDescent="0.3">
      <c r="BB28320" t="s">
        <v>90542</v>
      </c>
    </row>
    <row r="28321" spans="54:54" x14ac:dyDescent="0.3">
      <c r="BB28321" t="s">
        <v>90543</v>
      </c>
    </row>
    <row r="28322" spans="54:54" x14ac:dyDescent="0.3">
      <c r="BB28322" t="s">
        <v>90544</v>
      </c>
    </row>
    <row r="28323" spans="54:54" x14ac:dyDescent="0.3">
      <c r="BB28323" t="s">
        <v>90545</v>
      </c>
    </row>
    <row r="28324" spans="54:54" x14ac:dyDescent="0.3">
      <c r="BB28324" t="s">
        <v>90546</v>
      </c>
    </row>
    <row r="28325" spans="54:54" x14ac:dyDescent="0.3">
      <c r="BB28325" t="s">
        <v>90547</v>
      </c>
    </row>
    <row r="28326" spans="54:54" x14ac:dyDescent="0.3">
      <c r="BB28326" t="s">
        <v>90548</v>
      </c>
    </row>
    <row r="28327" spans="54:54" x14ac:dyDescent="0.3">
      <c r="BB28327" t="s">
        <v>90549</v>
      </c>
    </row>
    <row r="28328" spans="54:54" x14ac:dyDescent="0.3">
      <c r="BB28328" t="s">
        <v>90550</v>
      </c>
    </row>
    <row r="28329" spans="54:54" x14ac:dyDescent="0.3">
      <c r="BB28329" t="s">
        <v>90551</v>
      </c>
    </row>
    <row r="28330" spans="54:54" x14ac:dyDescent="0.3">
      <c r="BB28330" t="s">
        <v>90552</v>
      </c>
    </row>
    <row r="28331" spans="54:54" x14ac:dyDescent="0.3">
      <c r="BB28331" t="s">
        <v>90553</v>
      </c>
    </row>
    <row r="28332" spans="54:54" x14ac:dyDescent="0.3">
      <c r="BB28332" t="s">
        <v>90554</v>
      </c>
    </row>
    <row r="28333" spans="54:54" x14ac:dyDescent="0.3">
      <c r="BB28333" t="s">
        <v>90555</v>
      </c>
    </row>
    <row r="28334" spans="54:54" x14ac:dyDescent="0.3">
      <c r="BB28334" t="s">
        <v>90556</v>
      </c>
    </row>
    <row r="28335" spans="54:54" x14ac:dyDescent="0.3">
      <c r="BB28335" t="s">
        <v>90557</v>
      </c>
    </row>
    <row r="28336" spans="54:54" x14ac:dyDescent="0.3">
      <c r="BB28336" t="s">
        <v>90558</v>
      </c>
    </row>
    <row r="28337" spans="54:54" x14ac:dyDescent="0.3">
      <c r="BB28337" t="s">
        <v>90559</v>
      </c>
    </row>
    <row r="28338" spans="54:54" x14ac:dyDescent="0.3">
      <c r="BB28338" t="s">
        <v>90560</v>
      </c>
    </row>
    <row r="28339" spans="54:54" x14ac:dyDescent="0.3">
      <c r="BB28339" t="s">
        <v>90561</v>
      </c>
    </row>
    <row r="28340" spans="54:54" x14ac:dyDescent="0.3">
      <c r="BB28340" t="s">
        <v>90562</v>
      </c>
    </row>
    <row r="28341" spans="54:54" x14ac:dyDescent="0.3">
      <c r="BB28341" t="s">
        <v>90563</v>
      </c>
    </row>
    <row r="28342" spans="54:54" x14ac:dyDescent="0.3">
      <c r="BB28342" t="s">
        <v>90564</v>
      </c>
    </row>
    <row r="28343" spans="54:54" x14ac:dyDescent="0.3">
      <c r="BB28343" t="s">
        <v>90565</v>
      </c>
    </row>
    <row r="28344" spans="54:54" x14ac:dyDescent="0.3">
      <c r="BB28344" t="s">
        <v>90566</v>
      </c>
    </row>
    <row r="28345" spans="54:54" x14ac:dyDescent="0.3">
      <c r="BB28345" t="s">
        <v>90567</v>
      </c>
    </row>
    <row r="28346" spans="54:54" x14ac:dyDescent="0.3">
      <c r="BB28346" t="s">
        <v>90568</v>
      </c>
    </row>
    <row r="28347" spans="54:54" x14ac:dyDescent="0.3">
      <c r="BB28347" t="s">
        <v>90569</v>
      </c>
    </row>
    <row r="28348" spans="54:54" x14ac:dyDescent="0.3">
      <c r="BB28348" t="s">
        <v>90570</v>
      </c>
    </row>
    <row r="28349" spans="54:54" x14ac:dyDescent="0.3">
      <c r="BB28349" t="s">
        <v>90571</v>
      </c>
    </row>
    <row r="28350" spans="54:54" x14ac:dyDescent="0.3">
      <c r="BB28350" t="s">
        <v>90572</v>
      </c>
    </row>
    <row r="28351" spans="54:54" x14ac:dyDescent="0.3">
      <c r="BB28351" t="s">
        <v>69014</v>
      </c>
    </row>
    <row r="28352" spans="54:54" x14ac:dyDescent="0.3">
      <c r="BB28352" t="s">
        <v>90573</v>
      </c>
    </row>
    <row r="28353" spans="54:54" x14ac:dyDescent="0.3">
      <c r="BB28353" t="s">
        <v>90574</v>
      </c>
    </row>
    <row r="28354" spans="54:54" x14ac:dyDescent="0.3">
      <c r="BB28354" t="s">
        <v>90575</v>
      </c>
    </row>
    <row r="28355" spans="54:54" x14ac:dyDescent="0.3">
      <c r="BB28355" t="s">
        <v>90576</v>
      </c>
    </row>
    <row r="28356" spans="54:54" x14ac:dyDescent="0.3">
      <c r="BB28356" t="s">
        <v>90577</v>
      </c>
    </row>
    <row r="28357" spans="54:54" x14ac:dyDescent="0.3">
      <c r="BB28357" t="s">
        <v>90578</v>
      </c>
    </row>
    <row r="28358" spans="54:54" x14ac:dyDescent="0.3">
      <c r="BB28358" t="s">
        <v>90579</v>
      </c>
    </row>
    <row r="28359" spans="54:54" x14ac:dyDescent="0.3">
      <c r="BB28359" t="s">
        <v>90580</v>
      </c>
    </row>
    <row r="28360" spans="54:54" x14ac:dyDescent="0.3">
      <c r="BB28360" t="s">
        <v>90581</v>
      </c>
    </row>
    <row r="28361" spans="54:54" x14ac:dyDescent="0.3">
      <c r="BB28361" t="s">
        <v>90582</v>
      </c>
    </row>
    <row r="28362" spans="54:54" x14ac:dyDescent="0.3">
      <c r="BB28362" t="s">
        <v>90583</v>
      </c>
    </row>
    <row r="28363" spans="54:54" x14ac:dyDescent="0.3">
      <c r="BB28363" t="s">
        <v>90584</v>
      </c>
    </row>
    <row r="28364" spans="54:54" x14ac:dyDescent="0.3">
      <c r="BB28364" t="s">
        <v>90585</v>
      </c>
    </row>
    <row r="28365" spans="54:54" x14ac:dyDescent="0.3">
      <c r="BB28365" t="s">
        <v>90586</v>
      </c>
    </row>
    <row r="28366" spans="54:54" x14ac:dyDescent="0.3">
      <c r="BB28366" t="s">
        <v>90587</v>
      </c>
    </row>
    <row r="28367" spans="54:54" x14ac:dyDescent="0.3">
      <c r="BB28367" t="s">
        <v>90588</v>
      </c>
    </row>
    <row r="28368" spans="54:54" x14ac:dyDescent="0.3">
      <c r="BB28368" t="s">
        <v>90589</v>
      </c>
    </row>
    <row r="28369" spans="54:54" x14ac:dyDescent="0.3">
      <c r="BB28369" t="s">
        <v>90590</v>
      </c>
    </row>
    <row r="28370" spans="54:54" x14ac:dyDescent="0.3">
      <c r="BB28370" t="s">
        <v>90591</v>
      </c>
    </row>
    <row r="28371" spans="54:54" x14ac:dyDescent="0.3">
      <c r="BB28371" t="s">
        <v>90592</v>
      </c>
    </row>
    <row r="28372" spans="54:54" x14ac:dyDescent="0.3">
      <c r="BB28372" t="s">
        <v>90593</v>
      </c>
    </row>
    <row r="28373" spans="54:54" x14ac:dyDescent="0.3">
      <c r="BB28373" t="s">
        <v>90594</v>
      </c>
    </row>
    <row r="28374" spans="54:54" x14ac:dyDescent="0.3">
      <c r="BB28374" t="s">
        <v>90595</v>
      </c>
    </row>
    <row r="28375" spans="54:54" x14ac:dyDescent="0.3">
      <c r="BB28375" t="s">
        <v>90596</v>
      </c>
    </row>
    <row r="28376" spans="54:54" x14ac:dyDescent="0.3">
      <c r="BB28376" t="s">
        <v>90597</v>
      </c>
    </row>
    <row r="28377" spans="54:54" x14ac:dyDescent="0.3">
      <c r="BB28377" t="s">
        <v>90598</v>
      </c>
    </row>
    <row r="28378" spans="54:54" x14ac:dyDescent="0.3">
      <c r="BB28378" t="s">
        <v>90599</v>
      </c>
    </row>
    <row r="28379" spans="54:54" x14ac:dyDescent="0.3">
      <c r="BB28379" t="s">
        <v>90600</v>
      </c>
    </row>
    <row r="28380" spans="54:54" x14ac:dyDescent="0.3">
      <c r="BB28380" t="s">
        <v>90601</v>
      </c>
    </row>
    <row r="28381" spans="54:54" x14ac:dyDescent="0.3">
      <c r="BB28381" t="s">
        <v>90602</v>
      </c>
    </row>
    <row r="28382" spans="54:54" x14ac:dyDescent="0.3">
      <c r="BB28382" t="s">
        <v>90603</v>
      </c>
    </row>
    <row r="28383" spans="54:54" x14ac:dyDescent="0.3">
      <c r="BB28383" t="s">
        <v>90604</v>
      </c>
    </row>
    <row r="28384" spans="54:54" x14ac:dyDescent="0.3">
      <c r="BB28384" t="s">
        <v>90605</v>
      </c>
    </row>
    <row r="28385" spans="54:54" x14ac:dyDescent="0.3">
      <c r="BB28385" t="s">
        <v>90606</v>
      </c>
    </row>
    <row r="28386" spans="54:54" x14ac:dyDescent="0.3">
      <c r="BB28386" t="s">
        <v>90607</v>
      </c>
    </row>
    <row r="28387" spans="54:54" x14ac:dyDescent="0.3">
      <c r="BB28387" t="s">
        <v>90608</v>
      </c>
    </row>
    <row r="28388" spans="54:54" x14ac:dyDescent="0.3">
      <c r="BB28388" t="s">
        <v>90609</v>
      </c>
    </row>
    <row r="28389" spans="54:54" x14ac:dyDescent="0.3">
      <c r="BB28389" t="s">
        <v>90610</v>
      </c>
    </row>
    <row r="28390" spans="54:54" x14ac:dyDescent="0.3">
      <c r="BB28390" t="s">
        <v>90611</v>
      </c>
    </row>
    <row r="28391" spans="54:54" x14ac:dyDescent="0.3">
      <c r="BB28391" t="s">
        <v>90612</v>
      </c>
    </row>
    <row r="28392" spans="54:54" x14ac:dyDescent="0.3">
      <c r="BB28392" t="s">
        <v>90613</v>
      </c>
    </row>
    <row r="28393" spans="54:54" x14ac:dyDescent="0.3">
      <c r="BB28393" t="s">
        <v>90614</v>
      </c>
    </row>
    <row r="28394" spans="54:54" x14ac:dyDescent="0.3">
      <c r="BB28394" t="s">
        <v>90615</v>
      </c>
    </row>
    <row r="28395" spans="54:54" x14ac:dyDescent="0.3">
      <c r="BB28395" t="s">
        <v>90616</v>
      </c>
    </row>
    <row r="28396" spans="54:54" x14ac:dyDescent="0.3">
      <c r="BB28396" t="s">
        <v>90617</v>
      </c>
    </row>
    <row r="28397" spans="54:54" x14ac:dyDescent="0.3">
      <c r="BB28397" t="s">
        <v>90618</v>
      </c>
    </row>
    <row r="28398" spans="54:54" x14ac:dyDescent="0.3">
      <c r="BB28398" t="s">
        <v>90619</v>
      </c>
    </row>
    <row r="28399" spans="54:54" x14ac:dyDescent="0.3">
      <c r="BB28399" t="s">
        <v>90620</v>
      </c>
    </row>
    <row r="28400" spans="54:54" x14ac:dyDescent="0.3">
      <c r="BB28400" t="s">
        <v>90621</v>
      </c>
    </row>
    <row r="28401" spans="54:54" x14ac:dyDescent="0.3">
      <c r="BB28401" t="s">
        <v>90622</v>
      </c>
    </row>
    <row r="28402" spans="54:54" x14ac:dyDescent="0.3">
      <c r="BB28402" t="s">
        <v>90623</v>
      </c>
    </row>
    <row r="28403" spans="54:54" x14ac:dyDescent="0.3">
      <c r="BB28403" t="s">
        <v>90624</v>
      </c>
    </row>
    <row r="28404" spans="54:54" x14ac:dyDescent="0.3">
      <c r="BB28404" t="s">
        <v>90625</v>
      </c>
    </row>
    <row r="28405" spans="54:54" x14ac:dyDescent="0.3">
      <c r="BB28405" t="s">
        <v>90626</v>
      </c>
    </row>
    <row r="28406" spans="54:54" x14ac:dyDescent="0.3">
      <c r="BB28406" t="s">
        <v>90627</v>
      </c>
    </row>
    <row r="28407" spans="54:54" x14ac:dyDescent="0.3">
      <c r="BB28407" t="s">
        <v>90628</v>
      </c>
    </row>
    <row r="28408" spans="54:54" x14ac:dyDescent="0.3">
      <c r="BB28408" t="s">
        <v>90629</v>
      </c>
    </row>
    <row r="28409" spans="54:54" x14ac:dyDescent="0.3">
      <c r="BB28409" t="s">
        <v>90630</v>
      </c>
    </row>
    <row r="28410" spans="54:54" x14ac:dyDescent="0.3">
      <c r="BB28410" t="s">
        <v>90631</v>
      </c>
    </row>
    <row r="28411" spans="54:54" x14ac:dyDescent="0.3">
      <c r="BB28411" t="s">
        <v>90632</v>
      </c>
    </row>
    <row r="28412" spans="54:54" x14ac:dyDescent="0.3">
      <c r="BB28412" t="s">
        <v>90633</v>
      </c>
    </row>
    <row r="28413" spans="54:54" x14ac:dyDescent="0.3">
      <c r="BB28413" t="s">
        <v>90634</v>
      </c>
    </row>
    <row r="28414" spans="54:54" x14ac:dyDescent="0.3">
      <c r="BB28414" t="s">
        <v>90635</v>
      </c>
    </row>
    <row r="28415" spans="54:54" x14ac:dyDescent="0.3">
      <c r="BB28415" t="s">
        <v>90636</v>
      </c>
    </row>
    <row r="28416" spans="54:54" x14ac:dyDescent="0.3">
      <c r="BB28416" t="s">
        <v>90637</v>
      </c>
    </row>
    <row r="28417" spans="54:54" x14ac:dyDescent="0.3">
      <c r="BB28417" t="s">
        <v>90638</v>
      </c>
    </row>
    <row r="28418" spans="54:54" x14ac:dyDescent="0.3">
      <c r="BB28418" t="s">
        <v>90639</v>
      </c>
    </row>
    <row r="28419" spans="54:54" x14ac:dyDescent="0.3">
      <c r="BB28419" t="s">
        <v>90640</v>
      </c>
    </row>
    <row r="28420" spans="54:54" x14ac:dyDescent="0.3">
      <c r="BB28420" t="s">
        <v>90641</v>
      </c>
    </row>
    <row r="28421" spans="54:54" x14ac:dyDescent="0.3">
      <c r="BB28421" t="s">
        <v>90642</v>
      </c>
    </row>
    <row r="28422" spans="54:54" x14ac:dyDescent="0.3">
      <c r="BB28422" t="s">
        <v>90643</v>
      </c>
    </row>
    <row r="28423" spans="54:54" x14ac:dyDescent="0.3">
      <c r="BB28423" t="s">
        <v>90644</v>
      </c>
    </row>
    <row r="28424" spans="54:54" x14ac:dyDescent="0.3">
      <c r="BB28424" t="s">
        <v>90645</v>
      </c>
    </row>
    <row r="28425" spans="54:54" x14ac:dyDescent="0.3">
      <c r="BB28425" t="s">
        <v>90646</v>
      </c>
    </row>
    <row r="28426" spans="54:54" x14ac:dyDescent="0.3">
      <c r="BB28426" t="s">
        <v>90647</v>
      </c>
    </row>
    <row r="28427" spans="54:54" x14ac:dyDescent="0.3">
      <c r="BB28427" t="s">
        <v>90648</v>
      </c>
    </row>
    <row r="28428" spans="54:54" x14ac:dyDescent="0.3">
      <c r="BB28428" t="s">
        <v>90649</v>
      </c>
    </row>
    <row r="28429" spans="54:54" x14ac:dyDescent="0.3">
      <c r="BB28429" t="s">
        <v>90650</v>
      </c>
    </row>
    <row r="28430" spans="54:54" x14ac:dyDescent="0.3">
      <c r="BB28430" t="s">
        <v>90651</v>
      </c>
    </row>
    <row r="28431" spans="54:54" x14ac:dyDescent="0.3">
      <c r="BB28431" t="s">
        <v>90652</v>
      </c>
    </row>
    <row r="28432" spans="54:54" x14ac:dyDescent="0.3">
      <c r="BB28432" t="s">
        <v>90653</v>
      </c>
    </row>
    <row r="28433" spans="54:54" x14ac:dyDescent="0.3">
      <c r="BB28433" t="s">
        <v>90654</v>
      </c>
    </row>
    <row r="28434" spans="54:54" x14ac:dyDescent="0.3">
      <c r="BB28434" t="s">
        <v>90655</v>
      </c>
    </row>
    <row r="28435" spans="54:54" x14ac:dyDescent="0.3">
      <c r="BB28435" t="s">
        <v>90656</v>
      </c>
    </row>
    <row r="28436" spans="54:54" x14ac:dyDescent="0.3">
      <c r="BB28436" t="s">
        <v>90657</v>
      </c>
    </row>
    <row r="28437" spans="54:54" x14ac:dyDescent="0.3">
      <c r="BB28437" t="s">
        <v>90658</v>
      </c>
    </row>
    <row r="28438" spans="54:54" x14ac:dyDescent="0.3">
      <c r="BB28438" t="s">
        <v>90659</v>
      </c>
    </row>
    <row r="28439" spans="54:54" x14ac:dyDescent="0.3">
      <c r="BB28439" t="s">
        <v>90660</v>
      </c>
    </row>
    <row r="28440" spans="54:54" x14ac:dyDescent="0.3">
      <c r="BB28440" t="s">
        <v>90661</v>
      </c>
    </row>
    <row r="28441" spans="54:54" x14ac:dyDescent="0.3">
      <c r="BB28441" t="s">
        <v>90662</v>
      </c>
    </row>
    <row r="28442" spans="54:54" x14ac:dyDescent="0.3">
      <c r="BB28442" t="s">
        <v>90663</v>
      </c>
    </row>
    <row r="28443" spans="54:54" x14ac:dyDescent="0.3">
      <c r="BB28443" t="s">
        <v>90664</v>
      </c>
    </row>
    <row r="28444" spans="54:54" x14ac:dyDescent="0.3">
      <c r="BB28444" t="s">
        <v>90665</v>
      </c>
    </row>
    <row r="28445" spans="54:54" x14ac:dyDescent="0.3">
      <c r="BB28445" t="s">
        <v>90666</v>
      </c>
    </row>
    <row r="28446" spans="54:54" x14ac:dyDescent="0.3">
      <c r="BB28446" t="s">
        <v>90667</v>
      </c>
    </row>
    <row r="28447" spans="54:54" x14ac:dyDescent="0.3">
      <c r="BB28447" t="s">
        <v>90668</v>
      </c>
    </row>
    <row r="28448" spans="54:54" x14ac:dyDescent="0.3">
      <c r="BB28448" t="s">
        <v>90669</v>
      </c>
    </row>
    <row r="28449" spans="54:54" x14ac:dyDescent="0.3">
      <c r="BB28449" t="s">
        <v>61737</v>
      </c>
    </row>
    <row r="28450" spans="54:54" x14ac:dyDescent="0.3">
      <c r="BB28450" t="s">
        <v>90670</v>
      </c>
    </row>
    <row r="28451" spans="54:54" x14ac:dyDescent="0.3">
      <c r="BB28451" t="s">
        <v>90671</v>
      </c>
    </row>
    <row r="28452" spans="54:54" x14ac:dyDescent="0.3">
      <c r="BB28452" t="s">
        <v>90672</v>
      </c>
    </row>
    <row r="28453" spans="54:54" x14ac:dyDescent="0.3">
      <c r="BB28453" t="s">
        <v>90673</v>
      </c>
    </row>
    <row r="28454" spans="54:54" x14ac:dyDescent="0.3">
      <c r="BB28454" t="s">
        <v>90674</v>
      </c>
    </row>
    <row r="28455" spans="54:54" x14ac:dyDescent="0.3">
      <c r="BB28455" t="s">
        <v>90675</v>
      </c>
    </row>
    <row r="28456" spans="54:54" x14ac:dyDescent="0.3">
      <c r="BB28456" t="s">
        <v>90676</v>
      </c>
    </row>
    <row r="28457" spans="54:54" x14ac:dyDescent="0.3">
      <c r="BB28457" t="s">
        <v>90677</v>
      </c>
    </row>
    <row r="28458" spans="54:54" x14ac:dyDescent="0.3">
      <c r="BB28458" t="s">
        <v>90678</v>
      </c>
    </row>
    <row r="28459" spans="54:54" x14ac:dyDescent="0.3">
      <c r="BB28459" t="s">
        <v>90679</v>
      </c>
    </row>
    <row r="28460" spans="54:54" x14ac:dyDescent="0.3">
      <c r="BB28460" t="s">
        <v>90680</v>
      </c>
    </row>
    <row r="28461" spans="54:54" x14ac:dyDescent="0.3">
      <c r="BB28461" t="s">
        <v>90681</v>
      </c>
    </row>
    <row r="28462" spans="54:54" x14ac:dyDescent="0.3">
      <c r="BB28462" t="s">
        <v>90682</v>
      </c>
    </row>
    <row r="28463" spans="54:54" x14ac:dyDescent="0.3">
      <c r="BB28463" t="s">
        <v>90683</v>
      </c>
    </row>
    <row r="28464" spans="54:54" x14ac:dyDescent="0.3">
      <c r="BB28464" t="s">
        <v>90684</v>
      </c>
    </row>
    <row r="28465" spans="54:54" x14ac:dyDescent="0.3">
      <c r="BB28465" t="s">
        <v>90685</v>
      </c>
    </row>
    <row r="28466" spans="54:54" x14ac:dyDescent="0.3">
      <c r="BB28466" t="s">
        <v>90686</v>
      </c>
    </row>
    <row r="28467" spans="54:54" x14ac:dyDescent="0.3">
      <c r="BB28467" t="s">
        <v>90687</v>
      </c>
    </row>
    <row r="28468" spans="54:54" x14ac:dyDescent="0.3">
      <c r="BB28468" t="s">
        <v>90688</v>
      </c>
    </row>
    <row r="28469" spans="54:54" x14ac:dyDescent="0.3">
      <c r="BB28469" t="s">
        <v>90689</v>
      </c>
    </row>
    <row r="28470" spans="54:54" x14ac:dyDescent="0.3">
      <c r="BB28470" t="s">
        <v>90690</v>
      </c>
    </row>
    <row r="28471" spans="54:54" x14ac:dyDescent="0.3">
      <c r="BB28471" t="s">
        <v>90691</v>
      </c>
    </row>
    <row r="28472" spans="54:54" x14ac:dyDescent="0.3">
      <c r="BB28472" t="s">
        <v>90692</v>
      </c>
    </row>
    <row r="28473" spans="54:54" x14ac:dyDescent="0.3">
      <c r="BB28473" t="s">
        <v>90693</v>
      </c>
    </row>
    <row r="28474" spans="54:54" x14ac:dyDescent="0.3">
      <c r="BB28474" t="s">
        <v>90694</v>
      </c>
    </row>
    <row r="28475" spans="54:54" x14ac:dyDescent="0.3">
      <c r="BB28475" t="s">
        <v>90695</v>
      </c>
    </row>
    <row r="28476" spans="54:54" x14ac:dyDescent="0.3">
      <c r="BB28476" t="s">
        <v>90696</v>
      </c>
    </row>
    <row r="28477" spans="54:54" x14ac:dyDescent="0.3">
      <c r="BB28477" t="s">
        <v>90697</v>
      </c>
    </row>
    <row r="28478" spans="54:54" x14ac:dyDescent="0.3">
      <c r="BB28478" t="s">
        <v>90698</v>
      </c>
    </row>
    <row r="28479" spans="54:54" x14ac:dyDescent="0.3">
      <c r="BB28479" t="s">
        <v>90699</v>
      </c>
    </row>
    <row r="28480" spans="54:54" x14ac:dyDescent="0.3">
      <c r="BB28480" t="s">
        <v>90700</v>
      </c>
    </row>
    <row r="28481" spans="54:54" x14ac:dyDescent="0.3">
      <c r="BB28481" t="s">
        <v>90701</v>
      </c>
    </row>
    <row r="28482" spans="54:54" x14ac:dyDescent="0.3">
      <c r="BB28482" t="s">
        <v>90702</v>
      </c>
    </row>
    <row r="28483" spans="54:54" x14ac:dyDescent="0.3">
      <c r="BB28483" t="s">
        <v>90703</v>
      </c>
    </row>
    <row r="28484" spans="54:54" x14ac:dyDescent="0.3">
      <c r="BB28484" t="s">
        <v>90704</v>
      </c>
    </row>
    <row r="28485" spans="54:54" x14ac:dyDescent="0.3">
      <c r="BB28485" t="s">
        <v>90705</v>
      </c>
    </row>
    <row r="28486" spans="54:54" x14ac:dyDescent="0.3">
      <c r="BB28486" t="s">
        <v>90706</v>
      </c>
    </row>
    <row r="28487" spans="54:54" x14ac:dyDescent="0.3">
      <c r="BB28487" t="s">
        <v>90707</v>
      </c>
    </row>
    <row r="28488" spans="54:54" x14ac:dyDescent="0.3">
      <c r="BB28488" t="s">
        <v>90708</v>
      </c>
    </row>
    <row r="28489" spans="54:54" x14ac:dyDescent="0.3">
      <c r="BB28489" t="s">
        <v>90709</v>
      </c>
    </row>
    <row r="28490" spans="54:54" x14ac:dyDescent="0.3">
      <c r="BB28490" t="s">
        <v>90710</v>
      </c>
    </row>
    <row r="28491" spans="54:54" x14ac:dyDescent="0.3">
      <c r="BB28491" t="s">
        <v>90711</v>
      </c>
    </row>
    <row r="28492" spans="54:54" x14ac:dyDescent="0.3">
      <c r="BB28492" t="s">
        <v>90712</v>
      </c>
    </row>
    <row r="28493" spans="54:54" x14ac:dyDescent="0.3">
      <c r="BB28493" t="s">
        <v>90713</v>
      </c>
    </row>
    <row r="28494" spans="54:54" x14ac:dyDescent="0.3">
      <c r="BB28494" t="s">
        <v>90714</v>
      </c>
    </row>
    <row r="28495" spans="54:54" x14ac:dyDescent="0.3">
      <c r="BB28495" t="s">
        <v>90715</v>
      </c>
    </row>
    <row r="28496" spans="54:54" x14ac:dyDescent="0.3">
      <c r="BB28496" t="s">
        <v>90716</v>
      </c>
    </row>
    <row r="28497" spans="54:54" x14ac:dyDescent="0.3">
      <c r="BB28497" t="s">
        <v>90717</v>
      </c>
    </row>
    <row r="28498" spans="54:54" x14ac:dyDescent="0.3">
      <c r="BB28498" t="s">
        <v>90718</v>
      </c>
    </row>
    <row r="28499" spans="54:54" x14ac:dyDescent="0.3">
      <c r="BB28499" t="s">
        <v>90719</v>
      </c>
    </row>
    <row r="28500" spans="54:54" x14ac:dyDescent="0.3">
      <c r="BB28500" t="s">
        <v>90720</v>
      </c>
    </row>
    <row r="28501" spans="54:54" x14ac:dyDescent="0.3">
      <c r="BB28501" t="s">
        <v>90721</v>
      </c>
    </row>
    <row r="28502" spans="54:54" x14ac:dyDescent="0.3">
      <c r="BB28502" t="s">
        <v>90722</v>
      </c>
    </row>
    <row r="28503" spans="54:54" x14ac:dyDescent="0.3">
      <c r="BB28503" t="s">
        <v>90723</v>
      </c>
    </row>
    <row r="28504" spans="54:54" x14ac:dyDescent="0.3">
      <c r="BB28504" t="s">
        <v>90724</v>
      </c>
    </row>
    <row r="28505" spans="54:54" x14ac:dyDescent="0.3">
      <c r="BB28505" t="s">
        <v>90725</v>
      </c>
    </row>
    <row r="28506" spans="54:54" x14ac:dyDescent="0.3">
      <c r="BB28506" t="s">
        <v>90726</v>
      </c>
    </row>
    <row r="28507" spans="54:54" x14ac:dyDescent="0.3">
      <c r="BB28507" t="s">
        <v>90727</v>
      </c>
    </row>
    <row r="28508" spans="54:54" x14ac:dyDescent="0.3">
      <c r="BB28508" t="s">
        <v>90728</v>
      </c>
    </row>
    <row r="28509" spans="54:54" x14ac:dyDescent="0.3">
      <c r="BB28509" t="s">
        <v>90729</v>
      </c>
    </row>
    <row r="28510" spans="54:54" x14ac:dyDescent="0.3">
      <c r="BB28510" t="s">
        <v>90730</v>
      </c>
    </row>
    <row r="28511" spans="54:54" x14ac:dyDescent="0.3">
      <c r="BB28511" t="s">
        <v>90731</v>
      </c>
    </row>
    <row r="28512" spans="54:54" x14ac:dyDescent="0.3">
      <c r="BB28512" t="s">
        <v>90732</v>
      </c>
    </row>
    <row r="28513" spans="54:54" x14ac:dyDescent="0.3">
      <c r="BB28513" t="s">
        <v>90733</v>
      </c>
    </row>
    <row r="28514" spans="54:54" x14ac:dyDescent="0.3">
      <c r="BB28514" t="s">
        <v>90734</v>
      </c>
    </row>
    <row r="28515" spans="54:54" x14ac:dyDescent="0.3">
      <c r="BB28515" t="s">
        <v>90735</v>
      </c>
    </row>
    <row r="28516" spans="54:54" x14ac:dyDescent="0.3">
      <c r="BB28516" t="s">
        <v>90736</v>
      </c>
    </row>
    <row r="28517" spans="54:54" x14ac:dyDescent="0.3">
      <c r="BB28517" t="s">
        <v>90737</v>
      </c>
    </row>
    <row r="28518" spans="54:54" x14ac:dyDescent="0.3">
      <c r="BB28518" t="s">
        <v>90738</v>
      </c>
    </row>
    <row r="28519" spans="54:54" x14ac:dyDescent="0.3">
      <c r="BB28519" t="s">
        <v>90739</v>
      </c>
    </row>
    <row r="28520" spans="54:54" x14ac:dyDescent="0.3">
      <c r="BB28520" t="s">
        <v>90740</v>
      </c>
    </row>
    <row r="28521" spans="54:54" x14ac:dyDescent="0.3">
      <c r="BB28521" t="s">
        <v>90741</v>
      </c>
    </row>
    <row r="28522" spans="54:54" x14ac:dyDescent="0.3">
      <c r="BB28522" t="s">
        <v>90742</v>
      </c>
    </row>
    <row r="28523" spans="54:54" x14ac:dyDescent="0.3">
      <c r="BB28523" t="s">
        <v>90743</v>
      </c>
    </row>
    <row r="28524" spans="54:54" x14ac:dyDescent="0.3">
      <c r="BB28524" t="s">
        <v>90744</v>
      </c>
    </row>
    <row r="28525" spans="54:54" x14ac:dyDescent="0.3">
      <c r="BB28525" t="s">
        <v>90745</v>
      </c>
    </row>
    <row r="28526" spans="54:54" x14ac:dyDescent="0.3">
      <c r="BB28526" t="s">
        <v>90746</v>
      </c>
    </row>
    <row r="28527" spans="54:54" x14ac:dyDescent="0.3">
      <c r="BB28527" t="s">
        <v>90747</v>
      </c>
    </row>
    <row r="28528" spans="54:54" x14ac:dyDescent="0.3">
      <c r="BB28528" t="s">
        <v>90748</v>
      </c>
    </row>
    <row r="28529" spans="54:54" x14ac:dyDescent="0.3">
      <c r="BB28529" t="s">
        <v>90749</v>
      </c>
    </row>
    <row r="28530" spans="54:54" x14ac:dyDescent="0.3">
      <c r="BB28530" t="s">
        <v>90750</v>
      </c>
    </row>
    <row r="28531" spans="54:54" x14ac:dyDescent="0.3">
      <c r="BB28531" t="s">
        <v>90751</v>
      </c>
    </row>
    <row r="28532" spans="54:54" x14ac:dyDescent="0.3">
      <c r="BB28532" t="s">
        <v>90752</v>
      </c>
    </row>
    <row r="28533" spans="54:54" x14ac:dyDescent="0.3">
      <c r="BB28533" t="s">
        <v>90753</v>
      </c>
    </row>
    <row r="28534" spans="54:54" x14ac:dyDescent="0.3">
      <c r="BB28534" t="s">
        <v>90754</v>
      </c>
    </row>
    <row r="28535" spans="54:54" x14ac:dyDescent="0.3">
      <c r="BB28535" t="s">
        <v>90755</v>
      </c>
    </row>
    <row r="28536" spans="54:54" x14ac:dyDescent="0.3">
      <c r="BB28536" t="s">
        <v>90756</v>
      </c>
    </row>
    <row r="28537" spans="54:54" x14ac:dyDescent="0.3">
      <c r="BB28537" t="s">
        <v>90757</v>
      </c>
    </row>
    <row r="28538" spans="54:54" x14ac:dyDescent="0.3">
      <c r="BB28538" t="s">
        <v>90758</v>
      </c>
    </row>
    <row r="28539" spans="54:54" x14ac:dyDescent="0.3">
      <c r="BB28539" t="s">
        <v>90759</v>
      </c>
    </row>
    <row r="28540" spans="54:54" x14ac:dyDescent="0.3">
      <c r="BB28540" t="s">
        <v>90760</v>
      </c>
    </row>
    <row r="28541" spans="54:54" x14ac:dyDescent="0.3">
      <c r="BB28541" t="s">
        <v>90761</v>
      </c>
    </row>
    <row r="28542" spans="54:54" x14ac:dyDescent="0.3">
      <c r="BB28542" t="s">
        <v>90762</v>
      </c>
    </row>
    <row r="28543" spans="54:54" x14ac:dyDescent="0.3">
      <c r="BB28543" t="s">
        <v>90763</v>
      </c>
    </row>
    <row r="28544" spans="54:54" x14ac:dyDescent="0.3">
      <c r="BB28544" t="s">
        <v>90764</v>
      </c>
    </row>
    <row r="28545" spans="54:54" x14ac:dyDescent="0.3">
      <c r="BB28545" t="s">
        <v>90765</v>
      </c>
    </row>
    <row r="28546" spans="54:54" x14ac:dyDescent="0.3">
      <c r="BB28546" t="s">
        <v>90766</v>
      </c>
    </row>
    <row r="28547" spans="54:54" x14ac:dyDescent="0.3">
      <c r="BB28547" t="s">
        <v>90767</v>
      </c>
    </row>
    <row r="28548" spans="54:54" x14ac:dyDescent="0.3">
      <c r="BB28548" t="s">
        <v>90768</v>
      </c>
    </row>
    <row r="28549" spans="54:54" x14ac:dyDescent="0.3">
      <c r="BB28549" t="s">
        <v>90769</v>
      </c>
    </row>
    <row r="28550" spans="54:54" x14ac:dyDescent="0.3">
      <c r="BB28550" t="s">
        <v>90770</v>
      </c>
    </row>
    <row r="28551" spans="54:54" x14ac:dyDescent="0.3">
      <c r="BB28551" t="s">
        <v>90771</v>
      </c>
    </row>
    <row r="28552" spans="54:54" x14ac:dyDescent="0.3">
      <c r="BB28552" t="s">
        <v>90772</v>
      </c>
    </row>
    <row r="28553" spans="54:54" x14ac:dyDescent="0.3">
      <c r="BB28553" t="s">
        <v>90773</v>
      </c>
    </row>
    <row r="28554" spans="54:54" x14ac:dyDescent="0.3">
      <c r="BB28554" t="s">
        <v>90774</v>
      </c>
    </row>
    <row r="28555" spans="54:54" x14ac:dyDescent="0.3">
      <c r="BB28555" t="s">
        <v>90775</v>
      </c>
    </row>
    <row r="28556" spans="54:54" x14ac:dyDescent="0.3">
      <c r="BB28556" t="s">
        <v>90776</v>
      </c>
    </row>
    <row r="28557" spans="54:54" x14ac:dyDescent="0.3">
      <c r="BB28557" t="s">
        <v>90777</v>
      </c>
    </row>
    <row r="28558" spans="54:54" x14ac:dyDescent="0.3">
      <c r="BB28558" t="s">
        <v>90778</v>
      </c>
    </row>
    <row r="28559" spans="54:54" x14ac:dyDescent="0.3">
      <c r="BB28559" t="s">
        <v>90779</v>
      </c>
    </row>
    <row r="28560" spans="54:54" x14ac:dyDescent="0.3">
      <c r="BB28560" t="s">
        <v>90780</v>
      </c>
    </row>
    <row r="28561" spans="54:54" x14ac:dyDescent="0.3">
      <c r="BB28561" t="s">
        <v>90781</v>
      </c>
    </row>
    <row r="28562" spans="54:54" x14ac:dyDescent="0.3">
      <c r="BB28562" t="s">
        <v>90782</v>
      </c>
    </row>
    <row r="28563" spans="54:54" x14ac:dyDescent="0.3">
      <c r="BB28563" t="s">
        <v>90783</v>
      </c>
    </row>
    <row r="28564" spans="54:54" x14ac:dyDescent="0.3">
      <c r="BB28564" t="s">
        <v>90784</v>
      </c>
    </row>
    <row r="28565" spans="54:54" x14ac:dyDescent="0.3">
      <c r="BB28565" t="s">
        <v>90785</v>
      </c>
    </row>
    <row r="28566" spans="54:54" x14ac:dyDescent="0.3">
      <c r="BB28566" t="s">
        <v>90786</v>
      </c>
    </row>
    <row r="28567" spans="54:54" x14ac:dyDescent="0.3">
      <c r="BB28567" t="s">
        <v>90787</v>
      </c>
    </row>
    <row r="28568" spans="54:54" x14ac:dyDescent="0.3">
      <c r="BB28568" t="s">
        <v>90788</v>
      </c>
    </row>
    <row r="28569" spans="54:54" x14ac:dyDescent="0.3">
      <c r="BB28569" t="s">
        <v>90789</v>
      </c>
    </row>
    <row r="28570" spans="54:54" x14ac:dyDescent="0.3">
      <c r="BB28570" t="s">
        <v>90790</v>
      </c>
    </row>
    <row r="28571" spans="54:54" x14ac:dyDescent="0.3">
      <c r="BB28571" t="s">
        <v>90791</v>
      </c>
    </row>
    <row r="28572" spans="54:54" x14ac:dyDescent="0.3">
      <c r="BB28572" t="s">
        <v>90792</v>
      </c>
    </row>
    <row r="28573" spans="54:54" x14ac:dyDescent="0.3">
      <c r="BB28573" t="s">
        <v>90793</v>
      </c>
    </row>
    <row r="28574" spans="54:54" x14ac:dyDescent="0.3">
      <c r="BB28574" t="s">
        <v>90794</v>
      </c>
    </row>
    <row r="28575" spans="54:54" x14ac:dyDescent="0.3">
      <c r="BB28575" t="s">
        <v>90795</v>
      </c>
    </row>
    <row r="28576" spans="54:54" x14ac:dyDescent="0.3">
      <c r="BB28576" t="s">
        <v>90796</v>
      </c>
    </row>
    <row r="28577" spans="54:54" x14ac:dyDescent="0.3">
      <c r="BB28577" t="s">
        <v>90797</v>
      </c>
    </row>
    <row r="28578" spans="54:54" x14ac:dyDescent="0.3">
      <c r="BB28578" t="s">
        <v>90798</v>
      </c>
    </row>
    <row r="28579" spans="54:54" x14ac:dyDescent="0.3">
      <c r="BB28579" t="s">
        <v>90799</v>
      </c>
    </row>
    <row r="28580" spans="54:54" x14ac:dyDescent="0.3">
      <c r="BB28580" t="s">
        <v>90800</v>
      </c>
    </row>
    <row r="28581" spans="54:54" x14ac:dyDescent="0.3">
      <c r="BB28581" t="s">
        <v>90801</v>
      </c>
    </row>
    <row r="28582" spans="54:54" x14ac:dyDescent="0.3">
      <c r="BB28582" t="s">
        <v>90802</v>
      </c>
    </row>
    <row r="28583" spans="54:54" x14ac:dyDescent="0.3">
      <c r="BB28583" t="s">
        <v>90803</v>
      </c>
    </row>
    <row r="28584" spans="54:54" x14ac:dyDescent="0.3">
      <c r="BB28584" t="s">
        <v>90804</v>
      </c>
    </row>
    <row r="28585" spans="54:54" x14ac:dyDescent="0.3">
      <c r="BB28585" t="s">
        <v>90805</v>
      </c>
    </row>
    <row r="28586" spans="54:54" x14ac:dyDescent="0.3">
      <c r="BB28586" t="s">
        <v>90806</v>
      </c>
    </row>
    <row r="28587" spans="54:54" x14ac:dyDescent="0.3">
      <c r="BB28587" t="s">
        <v>90807</v>
      </c>
    </row>
    <row r="28588" spans="54:54" x14ac:dyDescent="0.3">
      <c r="BB28588" t="s">
        <v>90808</v>
      </c>
    </row>
    <row r="28589" spans="54:54" x14ac:dyDescent="0.3">
      <c r="BB28589" t="s">
        <v>90809</v>
      </c>
    </row>
    <row r="28590" spans="54:54" x14ac:dyDescent="0.3">
      <c r="BB28590" t="s">
        <v>90810</v>
      </c>
    </row>
    <row r="28591" spans="54:54" x14ac:dyDescent="0.3">
      <c r="BB28591" t="s">
        <v>90811</v>
      </c>
    </row>
    <row r="28592" spans="54:54" x14ac:dyDescent="0.3">
      <c r="BB28592" t="s">
        <v>90812</v>
      </c>
    </row>
    <row r="28593" spans="54:54" x14ac:dyDescent="0.3">
      <c r="BB28593" t="s">
        <v>90813</v>
      </c>
    </row>
    <row r="28594" spans="54:54" x14ac:dyDescent="0.3">
      <c r="BB28594" t="s">
        <v>90814</v>
      </c>
    </row>
    <row r="28595" spans="54:54" x14ac:dyDescent="0.3">
      <c r="BB28595" t="s">
        <v>90815</v>
      </c>
    </row>
    <row r="28596" spans="54:54" x14ac:dyDescent="0.3">
      <c r="BB28596" t="s">
        <v>90816</v>
      </c>
    </row>
    <row r="28597" spans="54:54" x14ac:dyDescent="0.3">
      <c r="BB28597" t="s">
        <v>90817</v>
      </c>
    </row>
    <row r="28598" spans="54:54" x14ac:dyDescent="0.3">
      <c r="BB28598" t="s">
        <v>90818</v>
      </c>
    </row>
    <row r="28599" spans="54:54" x14ac:dyDescent="0.3">
      <c r="BB28599" t="s">
        <v>90819</v>
      </c>
    </row>
    <row r="28600" spans="54:54" x14ac:dyDescent="0.3">
      <c r="BB28600" t="s">
        <v>90820</v>
      </c>
    </row>
    <row r="28601" spans="54:54" x14ac:dyDescent="0.3">
      <c r="BB28601" t="s">
        <v>90821</v>
      </c>
    </row>
    <row r="28602" spans="54:54" x14ac:dyDescent="0.3">
      <c r="BB28602" t="s">
        <v>90822</v>
      </c>
    </row>
    <row r="28603" spans="54:54" x14ac:dyDescent="0.3">
      <c r="BB28603" t="s">
        <v>90823</v>
      </c>
    </row>
    <row r="28604" spans="54:54" x14ac:dyDescent="0.3">
      <c r="BB28604" t="s">
        <v>90824</v>
      </c>
    </row>
    <row r="28605" spans="54:54" x14ac:dyDescent="0.3">
      <c r="BB28605" t="s">
        <v>90825</v>
      </c>
    </row>
    <row r="28606" spans="54:54" x14ac:dyDescent="0.3">
      <c r="BB28606" t="s">
        <v>90826</v>
      </c>
    </row>
    <row r="28607" spans="54:54" x14ac:dyDescent="0.3">
      <c r="BB28607" t="s">
        <v>90827</v>
      </c>
    </row>
    <row r="28608" spans="54:54" x14ac:dyDescent="0.3">
      <c r="BB28608" t="s">
        <v>90828</v>
      </c>
    </row>
    <row r="28609" spans="54:54" x14ac:dyDescent="0.3">
      <c r="BB28609" t="s">
        <v>90829</v>
      </c>
    </row>
    <row r="28610" spans="54:54" x14ac:dyDescent="0.3">
      <c r="BB28610" t="s">
        <v>90830</v>
      </c>
    </row>
    <row r="28611" spans="54:54" x14ac:dyDescent="0.3">
      <c r="BB28611" t="s">
        <v>90831</v>
      </c>
    </row>
    <row r="28612" spans="54:54" x14ac:dyDescent="0.3">
      <c r="BB28612" t="s">
        <v>90832</v>
      </c>
    </row>
    <row r="28613" spans="54:54" x14ac:dyDescent="0.3">
      <c r="BB28613" t="s">
        <v>90833</v>
      </c>
    </row>
    <row r="28614" spans="54:54" x14ac:dyDescent="0.3">
      <c r="BB28614" t="s">
        <v>90834</v>
      </c>
    </row>
    <row r="28615" spans="54:54" x14ac:dyDescent="0.3">
      <c r="BB28615" t="s">
        <v>90835</v>
      </c>
    </row>
    <row r="28616" spans="54:54" x14ac:dyDescent="0.3">
      <c r="BB28616" t="s">
        <v>90836</v>
      </c>
    </row>
    <row r="28617" spans="54:54" x14ac:dyDescent="0.3">
      <c r="BB28617" t="s">
        <v>90837</v>
      </c>
    </row>
    <row r="28618" spans="54:54" x14ac:dyDescent="0.3">
      <c r="BB28618" t="s">
        <v>90838</v>
      </c>
    </row>
    <row r="28619" spans="54:54" x14ac:dyDescent="0.3">
      <c r="BB28619" t="s">
        <v>90839</v>
      </c>
    </row>
    <row r="28620" spans="54:54" x14ac:dyDescent="0.3">
      <c r="BB28620" t="s">
        <v>90840</v>
      </c>
    </row>
    <row r="28621" spans="54:54" x14ac:dyDescent="0.3">
      <c r="BB28621" t="s">
        <v>90841</v>
      </c>
    </row>
    <row r="28622" spans="54:54" x14ac:dyDescent="0.3">
      <c r="BB28622" t="s">
        <v>90842</v>
      </c>
    </row>
    <row r="28623" spans="54:54" x14ac:dyDescent="0.3">
      <c r="BB28623" t="s">
        <v>90843</v>
      </c>
    </row>
    <row r="28624" spans="54:54" x14ac:dyDescent="0.3">
      <c r="BB28624" t="s">
        <v>90844</v>
      </c>
    </row>
    <row r="28625" spans="54:54" x14ac:dyDescent="0.3">
      <c r="BB28625" t="s">
        <v>90845</v>
      </c>
    </row>
    <row r="28626" spans="54:54" x14ac:dyDescent="0.3">
      <c r="BB28626" t="s">
        <v>90846</v>
      </c>
    </row>
    <row r="28627" spans="54:54" x14ac:dyDescent="0.3">
      <c r="BB28627" t="s">
        <v>90847</v>
      </c>
    </row>
    <row r="28628" spans="54:54" x14ac:dyDescent="0.3">
      <c r="BB28628" t="s">
        <v>90848</v>
      </c>
    </row>
    <row r="28629" spans="54:54" x14ac:dyDescent="0.3">
      <c r="BB28629" t="s">
        <v>90849</v>
      </c>
    </row>
    <row r="28630" spans="54:54" x14ac:dyDescent="0.3">
      <c r="BB28630" t="s">
        <v>90850</v>
      </c>
    </row>
    <row r="28631" spans="54:54" x14ac:dyDescent="0.3">
      <c r="BB28631" t="s">
        <v>90851</v>
      </c>
    </row>
    <row r="28632" spans="54:54" x14ac:dyDescent="0.3">
      <c r="BB28632" t="s">
        <v>90852</v>
      </c>
    </row>
    <row r="28633" spans="54:54" x14ac:dyDescent="0.3">
      <c r="BB28633" t="s">
        <v>90853</v>
      </c>
    </row>
    <row r="28634" spans="54:54" x14ac:dyDescent="0.3">
      <c r="BB28634" t="s">
        <v>90854</v>
      </c>
    </row>
    <row r="28635" spans="54:54" x14ac:dyDescent="0.3">
      <c r="BB28635" t="s">
        <v>90855</v>
      </c>
    </row>
    <row r="28636" spans="54:54" x14ac:dyDescent="0.3">
      <c r="BB28636" t="s">
        <v>90856</v>
      </c>
    </row>
    <row r="28637" spans="54:54" x14ac:dyDescent="0.3">
      <c r="BB28637" t="s">
        <v>90857</v>
      </c>
    </row>
    <row r="28638" spans="54:54" x14ac:dyDescent="0.3">
      <c r="BB28638" t="s">
        <v>90858</v>
      </c>
    </row>
    <row r="28639" spans="54:54" x14ac:dyDescent="0.3">
      <c r="BB28639" t="s">
        <v>90859</v>
      </c>
    </row>
    <row r="28640" spans="54:54" x14ac:dyDescent="0.3">
      <c r="BB28640" t="s">
        <v>90860</v>
      </c>
    </row>
    <row r="28641" spans="54:54" x14ac:dyDescent="0.3">
      <c r="BB28641" t="s">
        <v>90861</v>
      </c>
    </row>
    <row r="28642" spans="54:54" x14ac:dyDescent="0.3">
      <c r="BB28642" t="s">
        <v>90862</v>
      </c>
    </row>
    <row r="28643" spans="54:54" x14ac:dyDescent="0.3">
      <c r="BB28643" t="s">
        <v>90863</v>
      </c>
    </row>
    <row r="28644" spans="54:54" x14ac:dyDescent="0.3">
      <c r="BB28644" t="s">
        <v>90864</v>
      </c>
    </row>
    <row r="28645" spans="54:54" x14ac:dyDescent="0.3">
      <c r="BB28645" t="s">
        <v>2518</v>
      </c>
    </row>
    <row r="28646" spans="54:54" x14ac:dyDescent="0.3">
      <c r="BB28646" t="s">
        <v>90865</v>
      </c>
    </row>
    <row r="28647" spans="54:54" x14ac:dyDescent="0.3">
      <c r="BB28647" t="s">
        <v>90866</v>
      </c>
    </row>
    <row r="28648" spans="54:54" x14ac:dyDescent="0.3">
      <c r="BB28648" t="s">
        <v>90867</v>
      </c>
    </row>
    <row r="28649" spans="54:54" x14ac:dyDescent="0.3">
      <c r="BB28649" t="s">
        <v>90868</v>
      </c>
    </row>
    <row r="28650" spans="54:54" x14ac:dyDescent="0.3">
      <c r="BB28650" t="s">
        <v>90869</v>
      </c>
    </row>
    <row r="28651" spans="54:54" x14ac:dyDescent="0.3">
      <c r="BB28651" t="s">
        <v>90870</v>
      </c>
    </row>
    <row r="28652" spans="54:54" x14ac:dyDescent="0.3">
      <c r="BB28652" t="s">
        <v>90871</v>
      </c>
    </row>
    <row r="28653" spans="54:54" x14ac:dyDescent="0.3">
      <c r="BB28653" t="s">
        <v>90872</v>
      </c>
    </row>
    <row r="28654" spans="54:54" x14ac:dyDescent="0.3">
      <c r="BB28654" t="s">
        <v>90873</v>
      </c>
    </row>
    <row r="28655" spans="54:54" x14ac:dyDescent="0.3">
      <c r="BB28655" t="s">
        <v>90874</v>
      </c>
    </row>
    <row r="28656" spans="54:54" x14ac:dyDescent="0.3">
      <c r="BB28656" t="s">
        <v>90875</v>
      </c>
    </row>
    <row r="28657" spans="54:54" x14ac:dyDescent="0.3">
      <c r="BB28657" t="s">
        <v>90876</v>
      </c>
    </row>
    <row r="28658" spans="54:54" x14ac:dyDescent="0.3">
      <c r="BB28658" t="s">
        <v>90877</v>
      </c>
    </row>
    <row r="28659" spans="54:54" x14ac:dyDescent="0.3">
      <c r="BB28659" t="s">
        <v>90878</v>
      </c>
    </row>
    <row r="28660" spans="54:54" x14ac:dyDescent="0.3">
      <c r="BB28660" t="s">
        <v>90879</v>
      </c>
    </row>
    <row r="28661" spans="54:54" x14ac:dyDescent="0.3">
      <c r="BB28661" t="s">
        <v>90880</v>
      </c>
    </row>
    <row r="28662" spans="54:54" x14ac:dyDescent="0.3">
      <c r="BB28662" t="s">
        <v>90881</v>
      </c>
    </row>
    <row r="28663" spans="54:54" x14ac:dyDescent="0.3">
      <c r="BB28663" t="s">
        <v>90882</v>
      </c>
    </row>
    <row r="28664" spans="54:54" x14ac:dyDescent="0.3">
      <c r="BB28664" t="s">
        <v>90883</v>
      </c>
    </row>
    <row r="28665" spans="54:54" x14ac:dyDescent="0.3">
      <c r="BB28665" t="s">
        <v>90884</v>
      </c>
    </row>
    <row r="28666" spans="54:54" x14ac:dyDescent="0.3">
      <c r="BB28666" t="s">
        <v>90885</v>
      </c>
    </row>
    <row r="28667" spans="54:54" x14ac:dyDescent="0.3">
      <c r="BB28667" t="s">
        <v>90886</v>
      </c>
    </row>
    <row r="28668" spans="54:54" x14ac:dyDescent="0.3">
      <c r="BB28668" t="s">
        <v>90887</v>
      </c>
    </row>
    <row r="28669" spans="54:54" x14ac:dyDescent="0.3">
      <c r="BB28669" t="s">
        <v>90888</v>
      </c>
    </row>
    <row r="28670" spans="54:54" x14ac:dyDescent="0.3">
      <c r="BB28670" t="s">
        <v>90889</v>
      </c>
    </row>
    <row r="28671" spans="54:54" x14ac:dyDescent="0.3">
      <c r="BB28671" t="s">
        <v>90890</v>
      </c>
    </row>
    <row r="28672" spans="54:54" x14ac:dyDescent="0.3">
      <c r="BB28672" t="s">
        <v>90891</v>
      </c>
    </row>
    <row r="28673" spans="54:54" x14ac:dyDescent="0.3">
      <c r="BB28673" t="s">
        <v>90892</v>
      </c>
    </row>
    <row r="28674" spans="54:54" x14ac:dyDescent="0.3">
      <c r="BB28674" t="s">
        <v>90893</v>
      </c>
    </row>
    <row r="28675" spans="54:54" x14ac:dyDescent="0.3">
      <c r="BB28675" t="s">
        <v>90894</v>
      </c>
    </row>
    <row r="28676" spans="54:54" x14ac:dyDescent="0.3">
      <c r="BB28676" t="s">
        <v>90895</v>
      </c>
    </row>
    <row r="28677" spans="54:54" x14ac:dyDescent="0.3">
      <c r="BB28677" t="s">
        <v>90896</v>
      </c>
    </row>
    <row r="28678" spans="54:54" x14ac:dyDescent="0.3">
      <c r="BB28678" t="s">
        <v>90897</v>
      </c>
    </row>
    <row r="28679" spans="54:54" x14ac:dyDescent="0.3">
      <c r="BB28679" t="s">
        <v>90898</v>
      </c>
    </row>
    <row r="28680" spans="54:54" x14ac:dyDescent="0.3">
      <c r="BB28680" t="s">
        <v>90899</v>
      </c>
    </row>
    <row r="28681" spans="54:54" x14ac:dyDescent="0.3">
      <c r="BB28681" t="s">
        <v>90900</v>
      </c>
    </row>
    <row r="28682" spans="54:54" x14ac:dyDescent="0.3">
      <c r="BB28682" t="s">
        <v>90901</v>
      </c>
    </row>
    <row r="28683" spans="54:54" x14ac:dyDescent="0.3">
      <c r="BB28683" t="s">
        <v>90902</v>
      </c>
    </row>
    <row r="28684" spans="54:54" x14ac:dyDescent="0.3">
      <c r="BB28684" t="s">
        <v>90903</v>
      </c>
    </row>
    <row r="28685" spans="54:54" x14ac:dyDescent="0.3">
      <c r="BB28685" t="s">
        <v>90904</v>
      </c>
    </row>
    <row r="28686" spans="54:54" x14ac:dyDescent="0.3">
      <c r="BB28686" t="s">
        <v>90905</v>
      </c>
    </row>
    <row r="28687" spans="54:54" x14ac:dyDescent="0.3">
      <c r="BB28687" t="s">
        <v>90906</v>
      </c>
    </row>
    <row r="28688" spans="54:54" x14ac:dyDescent="0.3">
      <c r="BB28688" t="s">
        <v>90907</v>
      </c>
    </row>
    <row r="28689" spans="54:54" x14ac:dyDescent="0.3">
      <c r="BB28689" t="s">
        <v>90908</v>
      </c>
    </row>
    <row r="28690" spans="54:54" x14ac:dyDescent="0.3">
      <c r="BB28690" t="s">
        <v>90909</v>
      </c>
    </row>
    <row r="28691" spans="54:54" x14ac:dyDescent="0.3">
      <c r="BB28691" t="s">
        <v>90910</v>
      </c>
    </row>
    <row r="28692" spans="54:54" x14ac:dyDescent="0.3">
      <c r="BB28692" t="s">
        <v>90911</v>
      </c>
    </row>
    <row r="28693" spans="54:54" x14ac:dyDescent="0.3">
      <c r="BB28693" t="s">
        <v>90912</v>
      </c>
    </row>
    <row r="28694" spans="54:54" x14ac:dyDescent="0.3">
      <c r="BB28694" t="s">
        <v>90913</v>
      </c>
    </row>
    <row r="28695" spans="54:54" x14ac:dyDescent="0.3">
      <c r="BB28695" t="s">
        <v>90914</v>
      </c>
    </row>
    <row r="28696" spans="54:54" x14ac:dyDescent="0.3">
      <c r="BB28696" t="s">
        <v>90915</v>
      </c>
    </row>
    <row r="28697" spans="54:54" x14ac:dyDescent="0.3">
      <c r="BB28697" t="s">
        <v>90916</v>
      </c>
    </row>
    <row r="28698" spans="54:54" x14ac:dyDescent="0.3">
      <c r="BB28698" t="s">
        <v>90917</v>
      </c>
    </row>
    <row r="28699" spans="54:54" x14ac:dyDescent="0.3">
      <c r="BB28699" t="s">
        <v>90918</v>
      </c>
    </row>
    <row r="28700" spans="54:54" x14ac:dyDescent="0.3">
      <c r="BB28700" t="s">
        <v>90919</v>
      </c>
    </row>
    <row r="28701" spans="54:54" x14ac:dyDescent="0.3">
      <c r="BB28701" t="s">
        <v>90920</v>
      </c>
    </row>
    <row r="28702" spans="54:54" x14ac:dyDescent="0.3">
      <c r="BB28702" t="s">
        <v>90921</v>
      </c>
    </row>
    <row r="28703" spans="54:54" x14ac:dyDescent="0.3">
      <c r="BB28703" t="s">
        <v>90922</v>
      </c>
    </row>
    <row r="28704" spans="54:54" x14ac:dyDescent="0.3">
      <c r="BB28704" t="s">
        <v>90923</v>
      </c>
    </row>
    <row r="28705" spans="54:54" x14ac:dyDescent="0.3">
      <c r="BB28705" t="s">
        <v>90924</v>
      </c>
    </row>
    <row r="28706" spans="54:54" x14ac:dyDescent="0.3">
      <c r="BB28706" t="s">
        <v>90925</v>
      </c>
    </row>
    <row r="28707" spans="54:54" x14ac:dyDescent="0.3">
      <c r="BB28707" t="s">
        <v>90926</v>
      </c>
    </row>
    <row r="28708" spans="54:54" x14ac:dyDescent="0.3">
      <c r="BB28708" t="s">
        <v>90927</v>
      </c>
    </row>
    <row r="28709" spans="54:54" x14ac:dyDescent="0.3">
      <c r="BB28709" t="s">
        <v>90928</v>
      </c>
    </row>
    <row r="28710" spans="54:54" x14ac:dyDescent="0.3">
      <c r="BB28710" t="s">
        <v>90929</v>
      </c>
    </row>
    <row r="28711" spans="54:54" x14ac:dyDescent="0.3">
      <c r="BB28711" t="s">
        <v>90930</v>
      </c>
    </row>
    <row r="28712" spans="54:54" x14ac:dyDescent="0.3">
      <c r="BB28712" t="s">
        <v>90931</v>
      </c>
    </row>
    <row r="28713" spans="54:54" x14ac:dyDescent="0.3">
      <c r="BB28713" t="s">
        <v>90932</v>
      </c>
    </row>
    <row r="28714" spans="54:54" x14ac:dyDescent="0.3">
      <c r="BB28714" t="s">
        <v>90933</v>
      </c>
    </row>
    <row r="28715" spans="54:54" x14ac:dyDescent="0.3">
      <c r="BB28715" t="s">
        <v>90934</v>
      </c>
    </row>
    <row r="28716" spans="54:54" x14ac:dyDescent="0.3">
      <c r="BB28716" t="s">
        <v>90935</v>
      </c>
    </row>
    <row r="28717" spans="54:54" x14ac:dyDescent="0.3">
      <c r="BB28717" t="s">
        <v>90936</v>
      </c>
    </row>
    <row r="28718" spans="54:54" x14ac:dyDescent="0.3">
      <c r="BB28718" t="s">
        <v>90937</v>
      </c>
    </row>
    <row r="28719" spans="54:54" x14ac:dyDescent="0.3">
      <c r="BB28719" t="s">
        <v>90938</v>
      </c>
    </row>
    <row r="28720" spans="54:54" x14ac:dyDescent="0.3">
      <c r="BB28720" t="s">
        <v>90939</v>
      </c>
    </row>
    <row r="28721" spans="54:54" x14ac:dyDescent="0.3">
      <c r="BB28721" t="s">
        <v>90940</v>
      </c>
    </row>
    <row r="28722" spans="54:54" x14ac:dyDescent="0.3">
      <c r="BB28722" t="s">
        <v>90941</v>
      </c>
    </row>
    <row r="28723" spans="54:54" x14ac:dyDescent="0.3">
      <c r="BB28723" t="s">
        <v>90942</v>
      </c>
    </row>
    <row r="28724" spans="54:54" x14ac:dyDescent="0.3">
      <c r="BB28724" t="s">
        <v>90943</v>
      </c>
    </row>
    <row r="28725" spans="54:54" x14ac:dyDescent="0.3">
      <c r="BB28725" t="s">
        <v>90944</v>
      </c>
    </row>
    <row r="28726" spans="54:54" x14ac:dyDescent="0.3">
      <c r="BB28726" t="s">
        <v>90945</v>
      </c>
    </row>
    <row r="28727" spans="54:54" x14ac:dyDescent="0.3">
      <c r="BB28727" t="s">
        <v>90946</v>
      </c>
    </row>
    <row r="28728" spans="54:54" x14ac:dyDescent="0.3">
      <c r="BB28728" t="s">
        <v>90947</v>
      </c>
    </row>
    <row r="28729" spans="54:54" x14ac:dyDescent="0.3">
      <c r="BB28729" t="s">
        <v>90948</v>
      </c>
    </row>
    <row r="28730" spans="54:54" x14ac:dyDescent="0.3">
      <c r="BB28730" t="s">
        <v>90949</v>
      </c>
    </row>
    <row r="28731" spans="54:54" x14ac:dyDescent="0.3">
      <c r="BB28731" t="s">
        <v>90950</v>
      </c>
    </row>
    <row r="28732" spans="54:54" x14ac:dyDescent="0.3">
      <c r="BB28732" t="s">
        <v>90951</v>
      </c>
    </row>
    <row r="28733" spans="54:54" x14ac:dyDescent="0.3">
      <c r="BB28733" t="s">
        <v>90952</v>
      </c>
    </row>
    <row r="28734" spans="54:54" x14ac:dyDescent="0.3">
      <c r="BB28734" t="s">
        <v>90953</v>
      </c>
    </row>
    <row r="28735" spans="54:54" x14ac:dyDescent="0.3">
      <c r="BB28735" t="s">
        <v>90954</v>
      </c>
    </row>
    <row r="28736" spans="54:54" x14ac:dyDescent="0.3">
      <c r="BB28736" t="s">
        <v>90955</v>
      </c>
    </row>
    <row r="28737" spans="54:54" x14ac:dyDescent="0.3">
      <c r="BB28737" t="s">
        <v>90956</v>
      </c>
    </row>
    <row r="28738" spans="54:54" x14ac:dyDescent="0.3">
      <c r="BB28738" t="s">
        <v>90957</v>
      </c>
    </row>
    <row r="28739" spans="54:54" x14ac:dyDescent="0.3">
      <c r="BB28739" t="s">
        <v>90958</v>
      </c>
    </row>
    <row r="28740" spans="54:54" x14ac:dyDescent="0.3">
      <c r="BB28740" t="s">
        <v>90959</v>
      </c>
    </row>
    <row r="28741" spans="54:54" x14ac:dyDescent="0.3">
      <c r="BB28741" t="s">
        <v>90960</v>
      </c>
    </row>
    <row r="28742" spans="54:54" x14ac:dyDescent="0.3">
      <c r="BB28742" t="s">
        <v>90961</v>
      </c>
    </row>
    <row r="28743" spans="54:54" x14ac:dyDescent="0.3">
      <c r="BB28743" t="s">
        <v>90962</v>
      </c>
    </row>
    <row r="28744" spans="54:54" x14ac:dyDescent="0.3">
      <c r="BB28744" t="s">
        <v>90963</v>
      </c>
    </row>
    <row r="28745" spans="54:54" x14ac:dyDescent="0.3">
      <c r="BB28745" t="s">
        <v>90964</v>
      </c>
    </row>
    <row r="28746" spans="54:54" x14ac:dyDescent="0.3">
      <c r="BB28746" t="s">
        <v>90965</v>
      </c>
    </row>
    <row r="28747" spans="54:54" x14ac:dyDescent="0.3">
      <c r="BB28747" t="s">
        <v>90966</v>
      </c>
    </row>
    <row r="28748" spans="54:54" x14ac:dyDescent="0.3">
      <c r="BB28748" t="s">
        <v>90967</v>
      </c>
    </row>
    <row r="28749" spans="54:54" x14ac:dyDescent="0.3">
      <c r="BB28749" t="s">
        <v>90968</v>
      </c>
    </row>
    <row r="28750" spans="54:54" x14ac:dyDescent="0.3">
      <c r="BB28750" t="s">
        <v>90969</v>
      </c>
    </row>
    <row r="28751" spans="54:54" x14ac:dyDescent="0.3">
      <c r="BB28751" t="s">
        <v>90970</v>
      </c>
    </row>
    <row r="28752" spans="54:54" x14ac:dyDescent="0.3">
      <c r="BB28752" t="s">
        <v>90971</v>
      </c>
    </row>
    <row r="28753" spans="54:54" x14ac:dyDescent="0.3">
      <c r="BB28753" t="s">
        <v>90972</v>
      </c>
    </row>
    <row r="28754" spans="54:54" x14ac:dyDescent="0.3">
      <c r="BB28754" t="s">
        <v>90973</v>
      </c>
    </row>
    <row r="28755" spans="54:54" x14ac:dyDescent="0.3">
      <c r="BB28755" t="s">
        <v>90974</v>
      </c>
    </row>
    <row r="28756" spans="54:54" x14ac:dyDescent="0.3">
      <c r="BB28756" t="s">
        <v>90975</v>
      </c>
    </row>
    <row r="28757" spans="54:54" x14ac:dyDescent="0.3">
      <c r="BB28757" t="s">
        <v>90976</v>
      </c>
    </row>
    <row r="28758" spans="54:54" x14ac:dyDescent="0.3">
      <c r="BB28758" t="s">
        <v>90977</v>
      </c>
    </row>
    <row r="28759" spans="54:54" x14ac:dyDescent="0.3">
      <c r="BB28759" t="s">
        <v>90978</v>
      </c>
    </row>
    <row r="28760" spans="54:54" x14ac:dyDescent="0.3">
      <c r="BB28760" t="s">
        <v>90979</v>
      </c>
    </row>
    <row r="28761" spans="54:54" x14ac:dyDescent="0.3">
      <c r="BB28761" t="s">
        <v>90980</v>
      </c>
    </row>
    <row r="28762" spans="54:54" x14ac:dyDescent="0.3">
      <c r="BB28762" t="s">
        <v>90981</v>
      </c>
    </row>
    <row r="28763" spans="54:54" x14ac:dyDescent="0.3">
      <c r="BB28763" t="s">
        <v>90982</v>
      </c>
    </row>
    <row r="28764" spans="54:54" x14ac:dyDescent="0.3">
      <c r="BB28764" t="s">
        <v>90983</v>
      </c>
    </row>
    <row r="28765" spans="54:54" x14ac:dyDescent="0.3">
      <c r="BB28765" t="s">
        <v>90984</v>
      </c>
    </row>
    <row r="28766" spans="54:54" x14ac:dyDescent="0.3">
      <c r="BB28766" t="s">
        <v>90985</v>
      </c>
    </row>
    <row r="28767" spans="54:54" x14ac:dyDescent="0.3">
      <c r="BB28767" t="s">
        <v>90986</v>
      </c>
    </row>
    <row r="28768" spans="54:54" x14ac:dyDescent="0.3">
      <c r="BB28768" t="s">
        <v>90987</v>
      </c>
    </row>
    <row r="28769" spans="54:54" x14ac:dyDescent="0.3">
      <c r="BB28769" t="s">
        <v>90988</v>
      </c>
    </row>
    <row r="28770" spans="54:54" x14ac:dyDescent="0.3">
      <c r="BB28770" t="s">
        <v>90989</v>
      </c>
    </row>
    <row r="28771" spans="54:54" x14ac:dyDescent="0.3">
      <c r="BB28771" t="s">
        <v>90990</v>
      </c>
    </row>
    <row r="28772" spans="54:54" x14ac:dyDescent="0.3">
      <c r="BB28772" t="s">
        <v>90991</v>
      </c>
    </row>
    <row r="28773" spans="54:54" x14ac:dyDescent="0.3">
      <c r="BB28773" t="s">
        <v>90992</v>
      </c>
    </row>
    <row r="28774" spans="54:54" x14ac:dyDescent="0.3">
      <c r="BB28774" t="s">
        <v>90993</v>
      </c>
    </row>
    <row r="28775" spans="54:54" x14ac:dyDescent="0.3">
      <c r="BB28775" t="s">
        <v>90994</v>
      </c>
    </row>
    <row r="28776" spans="54:54" x14ac:dyDescent="0.3">
      <c r="BB28776" t="s">
        <v>90995</v>
      </c>
    </row>
    <row r="28777" spans="54:54" x14ac:dyDescent="0.3">
      <c r="BB28777" t="s">
        <v>90996</v>
      </c>
    </row>
    <row r="28778" spans="54:54" x14ac:dyDescent="0.3">
      <c r="BB28778" t="s">
        <v>90997</v>
      </c>
    </row>
    <row r="28779" spans="54:54" x14ac:dyDescent="0.3">
      <c r="BB28779" t="s">
        <v>90998</v>
      </c>
    </row>
    <row r="28780" spans="54:54" x14ac:dyDescent="0.3">
      <c r="BB28780" t="s">
        <v>90999</v>
      </c>
    </row>
    <row r="28781" spans="54:54" x14ac:dyDescent="0.3">
      <c r="BB28781" t="s">
        <v>91000</v>
      </c>
    </row>
    <row r="28782" spans="54:54" x14ac:dyDescent="0.3">
      <c r="BB28782" t="s">
        <v>91001</v>
      </c>
    </row>
    <row r="28783" spans="54:54" x14ac:dyDescent="0.3">
      <c r="BB28783" t="s">
        <v>91002</v>
      </c>
    </row>
    <row r="28784" spans="54:54" x14ac:dyDescent="0.3">
      <c r="BB28784" t="s">
        <v>91003</v>
      </c>
    </row>
    <row r="28785" spans="54:54" x14ac:dyDescent="0.3">
      <c r="BB28785" t="s">
        <v>91004</v>
      </c>
    </row>
    <row r="28786" spans="54:54" x14ac:dyDescent="0.3">
      <c r="BB28786" t="s">
        <v>91005</v>
      </c>
    </row>
    <row r="28787" spans="54:54" x14ac:dyDescent="0.3">
      <c r="BB28787" t="s">
        <v>91006</v>
      </c>
    </row>
    <row r="28788" spans="54:54" x14ac:dyDescent="0.3">
      <c r="BB28788" t="s">
        <v>91007</v>
      </c>
    </row>
    <row r="28789" spans="54:54" x14ac:dyDescent="0.3">
      <c r="BB28789" t="s">
        <v>91008</v>
      </c>
    </row>
    <row r="28790" spans="54:54" x14ac:dyDescent="0.3">
      <c r="BB28790" t="s">
        <v>91009</v>
      </c>
    </row>
    <row r="28791" spans="54:54" x14ac:dyDescent="0.3">
      <c r="BB28791" t="s">
        <v>31292</v>
      </c>
    </row>
    <row r="28792" spans="54:54" x14ac:dyDescent="0.3">
      <c r="BB28792" t="s">
        <v>91010</v>
      </c>
    </row>
    <row r="28793" spans="54:54" x14ac:dyDescent="0.3">
      <c r="BB28793" t="s">
        <v>91011</v>
      </c>
    </row>
    <row r="28794" spans="54:54" x14ac:dyDescent="0.3">
      <c r="BB28794" t="s">
        <v>91012</v>
      </c>
    </row>
    <row r="28795" spans="54:54" x14ac:dyDescent="0.3">
      <c r="BB28795" t="s">
        <v>91013</v>
      </c>
    </row>
    <row r="28796" spans="54:54" x14ac:dyDescent="0.3">
      <c r="BB28796" t="s">
        <v>91014</v>
      </c>
    </row>
    <row r="28797" spans="54:54" x14ac:dyDescent="0.3">
      <c r="BB28797" t="s">
        <v>91015</v>
      </c>
    </row>
    <row r="28798" spans="54:54" x14ac:dyDescent="0.3">
      <c r="BB28798" t="s">
        <v>91016</v>
      </c>
    </row>
    <row r="28799" spans="54:54" x14ac:dyDescent="0.3">
      <c r="BB28799" t="s">
        <v>91017</v>
      </c>
    </row>
    <row r="28800" spans="54:54" x14ac:dyDescent="0.3">
      <c r="BB28800" t="s">
        <v>91018</v>
      </c>
    </row>
    <row r="28801" spans="54:54" x14ac:dyDescent="0.3">
      <c r="BB28801" t="s">
        <v>91019</v>
      </c>
    </row>
    <row r="28802" spans="54:54" x14ac:dyDescent="0.3">
      <c r="BB28802" t="s">
        <v>91020</v>
      </c>
    </row>
    <row r="28803" spans="54:54" x14ac:dyDescent="0.3">
      <c r="BB28803" t="s">
        <v>91021</v>
      </c>
    </row>
    <row r="28804" spans="54:54" x14ac:dyDescent="0.3">
      <c r="BB28804" t="s">
        <v>91022</v>
      </c>
    </row>
    <row r="28805" spans="54:54" x14ac:dyDescent="0.3">
      <c r="BB28805" t="s">
        <v>91023</v>
      </c>
    </row>
    <row r="28806" spans="54:54" x14ac:dyDescent="0.3">
      <c r="BB28806" t="s">
        <v>91024</v>
      </c>
    </row>
    <row r="28807" spans="54:54" x14ac:dyDescent="0.3">
      <c r="BB28807" t="s">
        <v>91025</v>
      </c>
    </row>
    <row r="28808" spans="54:54" x14ac:dyDescent="0.3">
      <c r="BB28808" t="s">
        <v>91026</v>
      </c>
    </row>
    <row r="28809" spans="54:54" x14ac:dyDescent="0.3">
      <c r="BB28809" t="s">
        <v>91027</v>
      </c>
    </row>
    <row r="28810" spans="54:54" x14ac:dyDescent="0.3">
      <c r="BB28810" t="s">
        <v>91028</v>
      </c>
    </row>
    <row r="28811" spans="54:54" x14ac:dyDescent="0.3">
      <c r="BB28811" t="s">
        <v>91029</v>
      </c>
    </row>
    <row r="28812" spans="54:54" x14ac:dyDescent="0.3">
      <c r="BB28812" t="s">
        <v>91030</v>
      </c>
    </row>
    <row r="28813" spans="54:54" x14ac:dyDescent="0.3">
      <c r="BB28813" t="s">
        <v>91031</v>
      </c>
    </row>
    <row r="28814" spans="54:54" x14ac:dyDescent="0.3">
      <c r="BB28814" t="s">
        <v>2594</v>
      </c>
    </row>
    <row r="28815" spans="54:54" x14ac:dyDescent="0.3">
      <c r="BB28815" t="s">
        <v>91032</v>
      </c>
    </row>
    <row r="28816" spans="54:54" x14ac:dyDescent="0.3">
      <c r="BB28816" t="s">
        <v>91033</v>
      </c>
    </row>
    <row r="28817" spans="54:54" x14ac:dyDescent="0.3">
      <c r="BB28817" t="s">
        <v>91034</v>
      </c>
    </row>
    <row r="28818" spans="54:54" x14ac:dyDescent="0.3">
      <c r="BB28818" t="s">
        <v>91035</v>
      </c>
    </row>
    <row r="28819" spans="54:54" x14ac:dyDescent="0.3">
      <c r="BB28819" t="s">
        <v>91036</v>
      </c>
    </row>
    <row r="28820" spans="54:54" x14ac:dyDescent="0.3">
      <c r="BB28820" t="s">
        <v>91037</v>
      </c>
    </row>
    <row r="28821" spans="54:54" x14ac:dyDescent="0.3">
      <c r="BB28821" t="s">
        <v>91038</v>
      </c>
    </row>
    <row r="28822" spans="54:54" x14ac:dyDescent="0.3">
      <c r="BB28822" t="s">
        <v>91039</v>
      </c>
    </row>
    <row r="28823" spans="54:54" x14ac:dyDescent="0.3">
      <c r="BB28823" t="s">
        <v>91040</v>
      </c>
    </row>
    <row r="28824" spans="54:54" x14ac:dyDescent="0.3">
      <c r="BB28824" t="s">
        <v>91041</v>
      </c>
    </row>
    <row r="28825" spans="54:54" x14ac:dyDescent="0.3">
      <c r="BB28825" t="s">
        <v>91042</v>
      </c>
    </row>
    <row r="28826" spans="54:54" x14ac:dyDescent="0.3">
      <c r="BB28826" t="s">
        <v>91043</v>
      </c>
    </row>
    <row r="28827" spans="54:54" x14ac:dyDescent="0.3">
      <c r="BB28827" t="s">
        <v>91044</v>
      </c>
    </row>
    <row r="28828" spans="54:54" x14ac:dyDescent="0.3">
      <c r="BB28828" t="s">
        <v>91045</v>
      </c>
    </row>
    <row r="28829" spans="54:54" x14ac:dyDescent="0.3">
      <c r="BB28829" t="s">
        <v>91046</v>
      </c>
    </row>
    <row r="28830" spans="54:54" x14ac:dyDescent="0.3">
      <c r="BB28830" t="s">
        <v>91047</v>
      </c>
    </row>
    <row r="28831" spans="54:54" x14ac:dyDescent="0.3">
      <c r="BB28831" t="s">
        <v>91048</v>
      </c>
    </row>
    <row r="28832" spans="54:54" x14ac:dyDescent="0.3">
      <c r="BB28832" t="s">
        <v>91049</v>
      </c>
    </row>
    <row r="28833" spans="54:54" x14ac:dyDescent="0.3">
      <c r="BB28833" t="s">
        <v>91050</v>
      </c>
    </row>
    <row r="28834" spans="54:54" x14ac:dyDescent="0.3">
      <c r="BB28834" t="s">
        <v>91051</v>
      </c>
    </row>
    <row r="28835" spans="54:54" x14ac:dyDescent="0.3">
      <c r="BB28835" t="s">
        <v>91052</v>
      </c>
    </row>
    <row r="28836" spans="54:54" x14ac:dyDescent="0.3">
      <c r="BB28836" t="s">
        <v>91053</v>
      </c>
    </row>
    <row r="28837" spans="54:54" x14ac:dyDescent="0.3">
      <c r="BB28837" t="s">
        <v>91054</v>
      </c>
    </row>
    <row r="28838" spans="54:54" x14ac:dyDescent="0.3">
      <c r="BB28838" t="s">
        <v>91055</v>
      </c>
    </row>
    <row r="28839" spans="54:54" x14ac:dyDescent="0.3">
      <c r="BB28839" t="s">
        <v>91056</v>
      </c>
    </row>
    <row r="28840" spans="54:54" x14ac:dyDescent="0.3">
      <c r="BB28840" t="s">
        <v>91057</v>
      </c>
    </row>
    <row r="28841" spans="54:54" x14ac:dyDescent="0.3">
      <c r="BB28841" t="s">
        <v>91058</v>
      </c>
    </row>
    <row r="28842" spans="54:54" x14ac:dyDescent="0.3">
      <c r="BB28842" t="s">
        <v>91059</v>
      </c>
    </row>
    <row r="28843" spans="54:54" x14ac:dyDescent="0.3">
      <c r="BB28843" t="s">
        <v>91060</v>
      </c>
    </row>
    <row r="28844" spans="54:54" x14ac:dyDescent="0.3">
      <c r="BB28844" t="s">
        <v>91061</v>
      </c>
    </row>
    <row r="28845" spans="54:54" x14ac:dyDescent="0.3">
      <c r="BB28845" t="s">
        <v>91062</v>
      </c>
    </row>
    <row r="28846" spans="54:54" x14ac:dyDescent="0.3">
      <c r="BB28846" t="s">
        <v>91063</v>
      </c>
    </row>
    <row r="28847" spans="54:54" x14ac:dyDescent="0.3">
      <c r="BB28847" t="s">
        <v>91064</v>
      </c>
    </row>
    <row r="28848" spans="54:54" x14ac:dyDescent="0.3">
      <c r="BB28848" t="s">
        <v>63014</v>
      </c>
    </row>
    <row r="28849" spans="54:54" x14ac:dyDescent="0.3">
      <c r="BB28849" t="s">
        <v>91065</v>
      </c>
    </row>
    <row r="28850" spans="54:54" x14ac:dyDescent="0.3">
      <c r="BB28850" t="s">
        <v>91066</v>
      </c>
    </row>
    <row r="28851" spans="54:54" x14ac:dyDescent="0.3">
      <c r="BB28851" t="s">
        <v>91067</v>
      </c>
    </row>
    <row r="28852" spans="54:54" x14ac:dyDescent="0.3">
      <c r="BB28852" t="s">
        <v>91068</v>
      </c>
    </row>
    <row r="28853" spans="54:54" x14ac:dyDescent="0.3">
      <c r="BB28853" t="s">
        <v>91069</v>
      </c>
    </row>
    <row r="28854" spans="54:54" x14ac:dyDescent="0.3">
      <c r="BB28854" t="s">
        <v>91070</v>
      </c>
    </row>
    <row r="28855" spans="54:54" x14ac:dyDescent="0.3">
      <c r="BB28855" t="s">
        <v>91071</v>
      </c>
    </row>
    <row r="28856" spans="54:54" x14ac:dyDescent="0.3">
      <c r="BB28856" t="s">
        <v>91072</v>
      </c>
    </row>
    <row r="28857" spans="54:54" x14ac:dyDescent="0.3">
      <c r="BB28857" t="s">
        <v>91073</v>
      </c>
    </row>
    <row r="28858" spans="54:54" x14ac:dyDescent="0.3">
      <c r="BB28858" t="s">
        <v>91074</v>
      </c>
    </row>
    <row r="28859" spans="54:54" x14ac:dyDescent="0.3">
      <c r="BB28859" t="s">
        <v>91075</v>
      </c>
    </row>
    <row r="28860" spans="54:54" x14ac:dyDescent="0.3">
      <c r="BB28860" t="s">
        <v>91076</v>
      </c>
    </row>
    <row r="28861" spans="54:54" x14ac:dyDescent="0.3">
      <c r="BB28861" t="s">
        <v>91077</v>
      </c>
    </row>
    <row r="28862" spans="54:54" x14ac:dyDescent="0.3">
      <c r="BB28862" t="s">
        <v>91078</v>
      </c>
    </row>
    <row r="28863" spans="54:54" x14ac:dyDescent="0.3">
      <c r="BB28863" t="s">
        <v>91079</v>
      </c>
    </row>
    <row r="28864" spans="54:54" x14ac:dyDescent="0.3">
      <c r="BB28864" t="s">
        <v>91080</v>
      </c>
    </row>
    <row r="28865" spans="54:54" x14ac:dyDescent="0.3">
      <c r="BB28865" t="s">
        <v>91081</v>
      </c>
    </row>
    <row r="28866" spans="54:54" x14ac:dyDescent="0.3">
      <c r="BB28866" t="s">
        <v>91082</v>
      </c>
    </row>
    <row r="28867" spans="54:54" x14ac:dyDescent="0.3">
      <c r="BB28867" t="s">
        <v>91083</v>
      </c>
    </row>
    <row r="28868" spans="54:54" x14ac:dyDescent="0.3">
      <c r="BB28868" t="s">
        <v>91084</v>
      </c>
    </row>
    <row r="28869" spans="54:54" x14ac:dyDescent="0.3">
      <c r="BB28869" t="s">
        <v>91085</v>
      </c>
    </row>
    <row r="28870" spans="54:54" x14ac:dyDescent="0.3">
      <c r="BB28870" t="s">
        <v>91086</v>
      </c>
    </row>
    <row r="28871" spans="54:54" x14ac:dyDescent="0.3">
      <c r="BB28871" t="s">
        <v>91087</v>
      </c>
    </row>
    <row r="28872" spans="54:54" x14ac:dyDescent="0.3">
      <c r="BB28872" t="s">
        <v>91088</v>
      </c>
    </row>
    <row r="28873" spans="54:54" x14ac:dyDescent="0.3">
      <c r="BB28873" t="s">
        <v>91089</v>
      </c>
    </row>
    <row r="28874" spans="54:54" x14ac:dyDescent="0.3">
      <c r="BB28874" t="s">
        <v>91090</v>
      </c>
    </row>
    <row r="28875" spans="54:54" x14ac:dyDescent="0.3">
      <c r="BB28875" t="s">
        <v>91091</v>
      </c>
    </row>
    <row r="28876" spans="54:54" x14ac:dyDescent="0.3">
      <c r="BB28876" t="s">
        <v>91092</v>
      </c>
    </row>
    <row r="28877" spans="54:54" x14ac:dyDescent="0.3">
      <c r="BB28877" t="s">
        <v>91093</v>
      </c>
    </row>
    <row r="28878" spans="54:54" x14ac:dyDescent="0.3">
      <c r="BB28878" t="s">
        <v>91094</v>
      </c>
    </row>
    <row r="28879" spans="54:54" x14ac:dyDescent="0.3">
      <c r="BB28879" t="s">
        <v>91095</v>
      </c>
    </row>
    <row r="28880" spans="54:54" x14ac:dyDescent="0.3">
      <c r="BB28880" t="s">
        <v>91096</v>
      </c>
    </row>
    <row r="28881" spans="54:54" x14ac:dyDescent="0.3">
      <c r="BB28881" t="s">
        <v>91097</v>
      </c>
    </row>
    <row r="28882" spans="54:54" x14ac:dyDescent="0.3">
      <c r="BB28882" t="s">
        <v>91098</v>
      </c>
    </row>
    <row r="28883" spans="54:54" x14ac:dyDescent="0.3">
      <c r="BB28883" t="s">
        <v>91099</v>
      </c>
    </row>
    <row r="28884" spans="54:54" x14ac:dyDescent="0.3">
      <c r="BB28884" t="s">
        <v>91100</v>
      </c>
    </row>
    <row r="28885" spans="54:54" x14ac:dyDescent="0.3">
      <c r="BB28885" t="s">
        <v>91101</v>
      </c>
    </row>
    <row r="28886" spans="54:54" x14ac:dyDescent="0.3">
      <c r="BB28886" t="s">
        <v>91102</v>
      </c>
    </row>
    <row r="28887" spans="54:54" x14ac:dyDescent="0.3">
      <c r="BB28887" t="s">
        <v>91103</v>
      </c>
    </row>
    <row r="28888" spans="54:54" x14ac:dyDescent="0.3">
      <c r="BB28888" t="s">
        <v>91104</v>
      </c>
    </row>
    <row r="28889" spans="54:54" x14ac:dyDescent="0.3">
      <c r="BB28889" t="s">
        <v>91105</v>
      </c>
    </row>
    <row r="28890" spans="54:54" x14ac:dyDescent="0.3">
      <c r="BB28890" t="s">
        <v>91106</v>
      </c>
    </row>
    <row r="28891" spans="54:54" x14ac:dyDescent="0.3">
      <c r="BB28891" t="s">
        <v>91107</v>
      </c>
    </row>
    <row r="28892" spans="54:54" x14ac:dyDescent="0.3">
      <c r="BB28892" t="s">
        <v>91108</v>
      </c>
    </row>
    <row r="28893" spans="54:54" x14ac:dyDescent="0.3">
      <c r="BB28893" t="s">
        <v>91109</v>
      </c>
    </row>
    <row r="28894" spans="54:54" x14ac:dyDescent="0.3">
      <c r="BB28894" t="s">
        <v>91110</v>
      </c>
    </row>
    <row r="28895" spans="54:54" x14ac:dyDescent="0.3">
      <c r="BB28895" t="s">
        <v>91111</v>
      </c>
    </row>
    <row r="28896" spans="54:54" x14ac:dyDescent="0.3">
      <c r="BB28896" t="s">
        <v>69387</v>
      </c>
    </row>
    <row r="28897" spans="54:54" x14ac:dyDescent="0.3">
      <c r="BB28897" t="s">
        <v>91112</v>
      </c>
    </row>
    <row r="28898" spans="54:54" x14ac:dyDescent="0.3">
      <c r="BB28898" t="s">
        <v>91113</v>
      </c>
    </row>
    <row r="28899" spans="54:54" x14ac:dyDescent="0.3">
      <c r="BB28899" t="s">
        <v>91114</v>
      </c>
    </row>
    <row r="28900" spans="54:54" x14ac:dyDescent="0.3">
      <c r="BB28900" t="s">
        <v>91115</v>
      </c>
    </row>
    <row r="28901" spans="54:54" x14ac:dyDescent="0.3">
      <c r="BB28901" t="s">
        <v>91116</v>
      </c>
    </row>
    <row r="28902" spans="54:54" x14ac:dyDescent="0.3">
      <c r="BB28902" t="s">
        <v>91117</v>
      </c>
    </row>
    <row r="28903" spans="54:54" x14ac:dyDescent="0.3">
      <c r="BB28903" t="s">
        <v>91118</v>
      </c>
    </row>
    <row r="28904" spans="54:54" x14ac:dyDescent="0.3">
      <c r="BB28904" t="s">
        <v>91119</v>
      </c>
    </row>
    <row r="28905" spans="54:54" x14ac:dyDescent="0.3">
      <c r="BB28905" t="s">
        <v>91120</v>
      </c>
    </row>
    <row r="28906" spans="54:54" x14ac:dyDescent="0.3">
      <c r="BB28906" t="s">
        <v>91121</v>
      </c>
    </row>
    <row r="28907" spans="54:54" x14ac:dyDescent="0.3">
      <c r="BB28907" t="s">
        <v>91122</v>
      </c>
    </row>
    <row r="28908" spans="54:54" x14ac:dyDescent="0.3">
      <c r="BB28908" t="s">
        <v>91123</v>
      </c>
    </row>
    <row r="28909" spans="54:54" x14ac:dyDescent="0.3">
      <c r="BB28909" t="s">
        <v>91124</v>
      </c>
    </row>
    <row r="28910" spans="54:54" x14ac:dyDescent="0.3">
      <c r="BB28910" t="s">
        <v>91125</v>
      </c>
    </row>
    <row r="28911" spans="54:54" x14ac:dyDescent="0.3">
      <c r="BB28911" t="s">
        <v>91126</v>
      </c>
    </row>
    <row r="28912" spans="54:54" x14ac:dyDescent="0.3">
      <c r="BB28912" t="s">
        <v>91127</v>
      </c>
    </row>
    <row r="28913" spans="54:54" x14ac:dyDescent="0.3">
      <c r="BB28913" t="s">
        <v>91128</v>
      </c>
    </row>
    <row r="28914" spans="54:54" x14ac:dyDescent="0.3">
      <c r="BB28914" t="s">
        <v>91129</v>
      </c>
    </row>
    <row r="28915" spans="54:54" x14ac:dyDescent="0.3">
      <c r="BB28915" t="s">
        <v>91130</v>
      </c>
    </row>
    <row r="28916" spans="54:54" x14ac:dyDescent="0.3">
      <c r="BB28916" t="s">
        <v>91131</v>
      </c>
    </row>
    <row r="28917" spans="54:54" x14ac:dyDescent="0.3">
      <c r="BB28917" t="s">
        <v>91132</v>
      </c>
    </row>
    <row r="28918" spans="54:54" x14ac:dyDescent="0.3">
      <c r="BB28918" t="s">
        <v>91133</v>
      </c>
    </row>
    <row r="28919" spans="54:54" x14ac:dyDescent="0.3">
      <c r="BB28919" t="s">
        <v>91134</v>
      </c>
    </row>
    <row r="28920" spans="54:54" x14ac:dyDescent="0.3">
      <c r="BB28920" t="s">
        <v>91135</v>
      </c>
    </row>
    <row r="28921" spans="54:54" x14ac:dyDescent="0.3">
      <c r="BB28921" t="s">
        <v>91136</v>
      </c>
    </row>
    <row r="28922" spans="54:54" x14ac:dyDescent="0.3">
      <c r="BB28922" t="s">
        <v>91137</v>
      </c>
    </row>
    <row r="28923" spans="54:54" x14ac:dyDescent="0.3">
      <c r="BB28923" t="s">
        <v>91138</v>
      </c>
    </row>
    <row r="28924" spans="54:54" x14ac:dyDescent="0.3">
      <c r="BB28924" t="s">
        <v>91139</v>
      </c>
    </row>
    <row r="28925" spans="54:54" x14ac:dyDescent="0.3">
      <c r="BB28925" t="s">
        <v>91140</v>
      </c>
    </row>
    <row r="28926" spans="54:54" x14ac:dyDescent="0.3">
      <c r="BB28926" t="s">
        <v>91141</v>
      </c>
    </row>
    <row r="28927" spans="54:54" x14ac:dyDescent="0.3">
      <c r="BB28927" t="s">
        <v>91142</v>
      </c>
    </row>
    <row r="28928" spans="54:54" x14ac:dyDescent="0.3">
      <c r="BB28928" t="s">
        <v>91143</v>
      </c>
    </row>
    <row r="28929" spans="54:54" x14ac:dyDescent="0.3">
      <c r="BB28929" t="s">
        <v>91144</v>
      </c>
    </row>
    <row r="28930" spans="54:54" x14ac:dyDescent="0.3">
      <c r="BB28930" t="s">
        <v>91145</v>
      </c>
    </row>
    <row r="28931" spans="54:54" x14ac:dyDescent="0.3">
      <c r="BB28931" t="s">
        <v>91146</v>
      </c>
    </row>
    <row r="28932" spans="54:54" x14ac:dyDescent="0.3">
      <c r="BB28932" t="s">
        <v>91147</v>
      </c>
    </row>
    <row r="28933" spans="54:54" x14ac:dyDescent="0.3">
      <c r="BB28933" t="s">
        <v>91148</v>
      </c>
    </row>
    <row r="28934" spans="54:54" x14ac:dyDescent="0.3">
      <c r="BB28934" t="s">
        <v>91149</v>
      </c>
    </row>
    <row r="28935" spans="54:54" x14ac:dyDescent="0.3">
      <c r="BB28935" t="s">
        <v>91150</v>
      </c>
    </row>
    <row r="28936" spans="54:54" x14ac:dyDescent="0.3">
      <c r="BB28936" t="s">
        <v>91151</v>
      </c>
    </row>
    <row r="28937" spans="54:54" x14ac:dyDescent="0.3">
      <c r="BB28937" t="s">
        <v>91152</v>
      </c>
    </row>
    <row r="28938" spans="54:54" x14ac:dyDescent="0.3">
      <c r="BB28938" t="s">
        <v>91153</v>
      </c>
    </row>
    <row r="28939" spans="54:54" x14ac:dyDescent="0.3">
      <c r="BB28939" t="s">
        <v>91154</v>
      </c>
    </row>
    <row r="28940" spans="54:54" x14ac:dyDescent="0.3">
      <c r="BB28940" t="s">
        <v>91155</v>
      </c>
    </row>
    <row r="28941" spans="54:54" x14ac:dyDescent="0.3">
      <c r="BB28941" t="s">
        <v>91156</v>
      </c>
    </row>
    <row r="28942" spans="54:54" x14ac:dyDescent="0.3">
      <c r="BB28942" t="s">
        <v>91157</v>
      </c>
    </row>
    <row r="28943" spans="54:54" x14ac:dyDescent="0.3">
      <c r="BB28943" t="s">
        <v>91158</v>
      </c>
    </row>
    <row r="28944" spans="54:54" x14ac:dyDescent="0.3">
      <c r="BB28944" t="s">
        <v>91159</v>
      </c>
    </row>
    <row r="28945" spans="54:54" x14ac:dyDescent="0.3">
      <c r="BB28945" t="s">
        <v>91160</v>
      </c>
    </row>
    <row r="28946" spans="54:54" x14ac:dyDescent="0.3">
      <c r="BB28946" t="s">
        <v>91161</v>
      </c>
    </row>
    <row r="28947" spans="54:54" x14ac:dyDescent="0.3">
      <c r="BB28947" t="s">
        <v>91162</v>
      </c>
    </row>
    <row r="28948" spans="54:54" x14ac:dyDescent="0.3">
      <c r="BB28948" t="s">
        <v>91163</v>
      </c>
    </row>
    <row r="28949" spans="54:54" x14ac:dyDescent="0.3">
      <c r="BB28949" t="s">
        <v>91164</v>
      </c>
    </row>
    <row r="28950" spans="54:54" x14ac:dyDescent="0.3">
      <c r="BB28950" t="s">
        <v>91165</v>
      </c>
    </row>
    <row r="28951" spans="54:54" x14ac:dyDescent="0.3">
      <c r="BB28951" t="s">
        <v>91166</v>
      </c>
    </row>
    <row r="28952" spans="54:54" x14ac:dyDescent="0.3">
      <c r="BB28952" t="s">
        <v>91167</v>
      </c>
    </row>
    <row r="28953" spans="54:54" x14ac:dyDescent="0.3">
      <c r="BB28953" t="s">
        <v>91168</v>
      </c>
    </row>
    <row r="28954" spans="54:54" x14ac:dyDescent="0.3">
      <c r="BB28954" t="s">
        <v>91169</v>
      </c>
    </row>
    <row r="28955" spans="54:54" x14ac:dyDescent="0.3">
      <c r="BB28955" t="s">
        <v>91170</v>
      </c>
    </row>
    <row r="28956" spans="54:54" x14ac:dyDescent="0.3">
      <c r="BB28956" t="s">
        <v>91171</v>
      </c>
    </row>
    <row r="28957" spans="54:54" x14ac:dyDescent="0.3">
      <c r="BB28957" t="s">
        <v>91172</v>
      </c>
    </row>
    <row r="28958" spans="54:54" x14ac:dyDescent="0.3">
      <c r="BB28958" t="s">
        <v>91173</v>
      </c>
    </row>
    <row r="28959" spans="54:54" x14ac:dyDescent="0.3">
      <c r="BB28959" t="s">
        <v>91174</v>
      </c>
    </row>
    <row r="28960" spans="54:54" x14ac:dyDescent="0.3">
      <c r="BB28960" t="s">
        <v>91175</v>
      </c>
    </row>
    <row r="28961" spans="54:54" x14ac:dyDescent="0.3">
      <c r="BB28961" t="s">
        <v>91176</v>
      </c>
    </row>
    <row r="28962" spans="54:54" x14ac:dyDescent="0.3">
      <c r="BB28962" t="s">
        <v>91177</v>
      </c>
    </row>
    <row r="28963" spans="54:54" x14ac:dyDescent="0.3">
      <c r="BB28963" t="s">
        <v>91178</v>
      </c>
    </row>
    <row r="28964" spans="54:54" x14ac:dyDescent="0.3">
      <c r="BB28964" t="s">
        <v>91179</v>
      </c>
    </row>
    <row r="28965" spans="54:54" x14ac:dyDescent="0.3">
      <c r="BB28965" t="s">
        <v>91180</v>
      </c>
    </row>
    <row r="28966" spans="54:54" x14ac:dyDescent="0.3">
      <c r="BB28966" t="s">
        <v>91181</v>
      </c>
    </row>
    <row r="28967" spans="54:54" x14ac:dyDescent="0.3">
      <c r="BB28967" t="s">
        <v>91182</v>
      </c>
    </row>
    <row r="28968" spans="54:54" x14ac:dyDescent="0.3">
      <c r="BB28968" t="s">
        <v>91183</v>
      </c>
    </row>
    <row r="28969" spans="54:54" x14ac:dyDescent="0.3">
      <c r="BB28969" t="s">
        <v>91184</v>
      </c>
    </row>
    <row r="28970" spans="54:54" x14ac:dyDescent="0.3">
      <c r="BB28970" t="s">
        <v>91185</v>
      </c>
    </row>
    <row r="28971" spans="54:54" x14ac:dyDescent="0.3">
      <c r="BB28971" t="s">
        <v>91186</v>
      </c>
    </row>
    <row r="28972" spans="54:54" x14ac:dyDescent="0.3">
      <c r="BB28972" t="s">
        <v>91187</v>
      </c>
    </row>
    <row r="28973" spans="54:54" x14ac:dyDescent="0.3">
      <c r="BB28973" t="s">
        <v>91188</v>
      </c>
    </row>
    <row r="28974" spans="54:54" x14ac:dyDescent="0.3">
      <c r="BB28974" t="s">
        <v>91189</v>
      </c>
    </row>
    <row r="28975" spans="54:54" x14ac:dyDescent="0.3">
      <c r="BB28975" t="s">
        <v>91190</v>
      </c>
    </row>
    <row r="28976" spans="54:54" x14ac:dyDescent="0.3">
      <c r="BB28976" t="s">
        <v>91191</v>
      </c>
    </row>
    <row r="28977" spans="54:54" x14ac:dyDescent="0.3">
      <c r="BB28977" t="s">
        <v>91192</v>
      </c>
    </row>
    <row r="28978" spans="54:54" x14ac:dyDescent="0.3">
      <c r="BB28978" t="s">
        <v>91193</v>
      </c>
    </row>
    <row r="28979" spans="54:54" x14ac:dyDescent="0.3">
      <c r="BB28979" t="s">
        <v>91194</v>
      </c>
    </row>
    <row r="28980" spans="54:54" x14ac:dyDescent="0.3">
      <c r="BB28980" t="s">
        <v>91195</v>
      </c>
    </row>
    <row r="28981" spans="54:54" x14ac:dyDescent="0.3">
      <c r="BB28981" t="s">
        <v>91196</v>
      </c>
    </row>
    <row r="28982" spans="54:54" x14ac:dyDescent="0.3">
      <c r="BB28982" t="s">
        <v>91197</v>
      </c>
    </row>
    <row r="28983" spans="54:54" x14ac:dyDescent="0.3">
      <c r="BB28983" t="s">
        <v>91198</v>
      </c>
    </row>
    <row r="28984" spans="54:54" x14ac:dyDescent="0.3">
      <c r="BB28984" t="s">
        <v>91199</v>
      </c>
    </row>
    <row r="28985" spans="54:54" x14ac:dyDescent="0.3">
      <c r="BB28985" t="s">
        <v>91200</v>
      </c>
    </row>
    <row r="28986" spans="54:54" x14ac:dyDescent="0.3">
      <c r="BB28986" t="s">
        <v>91201</v>
      </c>
    </row>
    <row r="28987" spans="54:54" x14ac:dyDescent="0.3">
      <c r="BB28987" t="s">
        <v>91202</v>
      </c>
    </row>
    <row r="28988" spans="54:54" x14ac:dyDescent="0.3">
      <c r="BB28988" t="s">
        <v>91203</v>
      </c>
    </row>
    <row r="28989" spans="54:54" x14ac:dyDescent="0.3">
      <c r="BB28989" t="s">
        <v>91204</v>
      </c>
    </row>
    <row r="28990" spans="54:54" x14ac:dyDescent="0.3">
      <c r="BB28990" t="s">
        <v>91205</v>
      </c>
    </row>
    <row r="28991" spans="54:54" x14ac:dyDescent="0.3">
      <c r="BB28991" t="s">
        <v>91206</v>
      </c>
    </row>
    <row r="28992" spans="54:54" x14ac:dyDescent="0.3">
      <c r="BB28992" t="s">
        <v>91207</v>
      </c>
    </row>
    <row r="28993" spans="54:54" x14ac:dyDescent="0.3">
      <c r="BB28993" t="s">
        <v>91208</v>
      </c>
    </row>
    <row r="28994" spans="54:54" x14ac:dyDescent="0.3">
      <c r="BB28994" t="s">
        <v>91209</v>
      </c>
    </row>
    <row r="28995" spans="54:54" x14ac:dyDescent="0.3">
      <c r="BB28995" t="s">
        <v>91210</v>
      </c>
    </row>
    <row r="28996" spans="54:54" x14ac:dyDescent="0.3">
      <c r="BB28996" t="s">
        <v>91211</v>
      </c>
    </row>
    <row r="28997" spans="54:54" x14ac:dyDescent="0.3">
      <c r="BB28997" t="s">
        <v>91212</v>
      </c>
    </row>
    <row r="28998" spans="54:54" x14ac:dyDescent="0.3">
      <c r="BB28998" t="s">
        <v>91213</v>
      </c>
    </row>
    <row r="28999" spans="54:54" x14ac:dyDescent="0.3">
      <c r="BB28999" t="s">
        <v>91214</v>
      </c>
    </row>
    <row r="29000" spans="54:54" x14ac:dyDescent="0.3">
      <c r="BB29000" t="s">
        <v>91215</v>
      </c>
    </row>
    <row r="29001" spans="54:54" x14ac:dyDescent="0.3">
      <c r="BB29001" t="s">
        <v>91216</v>
      </c>
    </row>
    <row r="29002" spans="54:54" x14ac:dyDescent="0.3">
      <c r="BB29002" t="s">
        <v>91217</v>
      </c>
    </row>
    <row r="29003" spans="54:54" x14ac:dyDescent="0.3">
      <c r="BB29003" t="s">
        <v>91218</v>
      </c>
    </row>
    <row r="29004" spans="54:54" x14ac:dyDescent="0.3">
      <c r="BB29004" t="s">
        <v>91219</v>
      </c>
    </row>
    <row r="29005" spans="54:54" x14ac:dyDescent="0.3">
      <c r="BB29005" t="s">
        <v>91220</v>
      </c>
    </row>
    <row r="29006" spans="54:54" x14ac:dyDescent="0.3">
      <c r="BB29006" t="s">
        <v>91221</v>
      </c>
    </row>
    <row r="29007" spans="54:54" x14ac:dyDescent="0.3">
      <c r="BB29007" t="s">
        <v>91222</v>
      </c>
    </row>
    <row r="29008" spans="54:54" x14ac:dyDescent="0.3">
      <c r="BB29008" t="s">
        <v>91223</v>
      </c>
    </row>
    <row r="29009" spans="54:54" x14ac:dyDescent="0.3">
      <c r="BB29009" t="s">
        <v>91224</v>
      </c>
    </row>
    <row r="29010" spans="54:54" x14ac:dyDescent="0.3">
      <c r="BB29010" t="s">
        <v>91225</v>
      </c>
    </row>
    <row r="29011" spans="54:54" x14ac:dyDescent="0.3">
      <c r="BB29011" t="s">
        <v>91226</v>
      </c>
    </row>
    <row r="29012" spans="54:54" x14ac:dyDescent="0.3">
      <c r="BB29012" t="s">
        <v>91227</v>
      </c>
    </row>
    <row r="29013" spans="54:54" x14ac:dyDescent="0.3">
      <c r="BB29013" t="s">
        <v>91228</v>
      </c>
    </row>
    <row r="29014" spans="54:54" x14ac:dyDescent="0.3">
      <c r="BB29014" t="s">
        <v>91229</v>
      </c>
    </row>
    <row r="29015" spans="54:54" x14ac:dyDescent="0.3">
      <c r="BB29015" t="s">
        <v>91230</v>
      </c>
    </row>
    <row r="29016" spans="54:54" x14ac:dyDescent="0.3">
      <c r="BB29016" t="s">
        <v>91231</v>
      </c>
    </row>
    <row r="29017" spans="54:54" x14ac:dyDescent="0.3">
      <c r="BB29017" t="s">
        <v>91232</v>
      </c>
    </row>
    <row r="29018" spans="54:54" x14ac:dyDescent="0.3">
      <c r="BB29018" t="s">
        <v>91233</v>
      </c>
    </row>
    <row r="29019" spans="54:54" x14ac:dyDescent="0.3">
      <c r="BB29019" t="s">
        <v>91234</v>
      </c>
    </row>
    <row r="29020" spans="54:54" x14ac:dyDescent="0.3">
      <c r="BB29020" t="s">
        <v>91235</v>
      </c>
    </row>
    <row r="29021" spans="54:54" x14ac:dyDescent="0.3">
      <c r="BB29021" t="s">
        <v>91236</v>
      </c>
    </row>
    <row r="29022" spans="54:54" x14ac:dyDescent="0.3">
      <c r="BB29022" t="s">
        <v>91237</v>
      </c>
    </row>
    <row r="29023" spans="54:54" x14ac:dyDescent="0.3">
      <c r="BB29023" t="s">
        <v>91238</v>
      </c>
    </row>
    <row r="29024" spans="54:54" x14ac:dyDescent="0.3">
      <c r="BB29024" t="s">
        <v>91239</v>
      </c>
    </row>
    <row r="29025" spans="54:54" x14ac:dyDescent="0.3">
      <c r="BB29025" t="s">
        <v>91240</v>
      </c>
    </row>
    <row r="29026" spans="54:54" x14ac:dyDescent="0.3">
      <c r="BB29026" t="s">
        <v>91241</v>
      </c>
    </row>
    <row r="29027" spans="54:54" x14ac:dyDescent="0.3">
      <c r="BB29027" t="s">
        <v>91242</v>
      </c>
    </row>
    <row r="29028" spans="54:54" x14ac:dyDescent="0.3">
      <c r="BB29028" t="s">
        <v>91243</v>
      </c>
    </row>
    <row r="29029" spans="54:54" x14ac:dyDescent="0.3">
      <c r="BB29029" t="s">
        <v>91244</v>
      </c>
    </row>
    <row r="29030" spans="54:54" x14ac:dyDescent="0.3">
      <c r="BB29030" t="s">
        <v>91245</v>
      </c>
    </row>
    <row r="29031" spans="54:54" x14ac:dyDescent="0.3">
      <c r="BB29031" t="s">
        <v>91246</v>
      </c>
    </row>
    <row r="29032" spans="54:54" x14ac:dyDescent="0.3">
      <c r="BB29032" t="s">
        <v>91247</v>
      </c>
    </row>
    <row r="29033" spans="54:54" x14ac:dyDescent="0.3">
      <c r="BB29033" t="s">
        <v>91248</v>
      </c>
    </row>
    <row r="29034" spans="54:54" x14ac:dyDescent="0.3">
      <c r="BB29034" t="s">
        <v>91249</v>
      </c>
    </row>
    <row r="29035" spans="54:54" x14ac:dyDescent="0.3">
      <c r="BB29035" t="s">
        <v>91250</v>
      </c>
    </row>
    <row r="29036" spans="54:54" x14ac:dyDescent="0.3">
      <c r="BB29036" t="s">
        <v>91251</v>
      </c>
    </row>
    <row r="29037" spans="54:54" x14ac:dyDescent="0.3">
      <c r="BB29037" t="s">
        <v>91252</v>
      </c>
    </row>
    <row r="29038" spans="54:54" x14ac:dyDescent="0.3">
      <c r="BB29038" t="s">
        <v>91253</v>
      </c>
    </row>
    <row r="29039" spans="54:54" x14ac:dyDescent="0.3">
      <c r="BB29039" t="s">
        <v>91254</v>
      </c>
    </row>
    <row r="29040" spans="54:54" x14ac:dyDescent="0.3">
      <c r="BB29040" t="s">
        <v>91255</v>
      </c>
    </row>
    <row r="29041" spans="54:54" x14ac:dyDescent="0.3">
      <c r="BB29041" t="s">
        <v>91256</v>
      </c>
    </row>
    <row r="29042" spans="54:54" x14ac:dyDescent="0.3">
      <c r="BB29042" t="s">
        <v>91257</v>
      </c>
    </row>
    <row r="29043" spans="54:54" x14ac:dyDescent="0.3">
      <c r="BB29043" t="s">
        <v>91258</v>
      </c>
    </row>
    <row r="29044" spans="54:54" x14ac:dyDescent="0.3">
      <c r="BB29044" t="s">
        <v>91259</v>
      </c>
    </row>
    <row r="29045" spans="54:54" x14ac:dyDescent="0.3">
      <c r="BB29045" t="s">
        <v>91260</v>
      </c>
    </row>
    <row r="29046" spans="54:54" x14ac:dyDescent="0.3">
      <c r="BB29046" t="s">
        <v>91261</v>
      </c>
    </row>
    <row r="29047" spans="54:54" x14ac:dyDescent="0.3">
      <c r="BB29047" t="s">
        <v>91262</v>
      </c>
    </row>
    <row r="29048" spans="54:54" x14ac:dyDescent="0.3">
      <c r="BB29048" t="s">
        <v>91263</v>
      </c>
    </row>
    <row r="29049" spans="54:54" x14ac:dyDescent="0.3">
      <c r="BB29049" t="s">
        <v>91264</v>
      </c>
    </row>
    <row r="29050" spans="54:54" x14ac:dyDescent="0.3">
      <c r="BB29050" t="s">
        <v>91265</v>
      </c>
    </row>
    <row r="29051" spans="54:54" x14ac:dyDescent="0.3">
      <c r="BB29051" t="s">
        <v>91266</v>
      </c>
    </row>
    <row r="29052" spans="54:54" x14ac:dyDescent="0.3">
      <c r="BB29052" t="s">
        <v>91267</v>
      </c>
    </row>
    <row r="29053" spans="54:54" x14ac:dyDescent="0.3">
      <c r="BB29053" t="s">
        <v>91268</v>
      </c>
    </row>
    <row r="29054" spans="54:54" x14ac:dyDescent="0.3">
      <c r="BB29054" t="s">
        <v>91269</v>
      </c>
    </row>
    <row r="29055" spans="54:54" x14ac:dyDescent="0.3">
      <c r="BB29055" t="s">
        <v>91270</v>
      </c>
    </row>
    <row r="29056" spans="54:54" x14ac:dyDescent="0.3">
      <c r="BB29056" t="s">
        <v>91271</v>
      </c>
    </row>
    <row r="29057" spans="54:54" x14ac:dyDescent="0.3">
      <c r="BB29057" t="s">
        <v>91272</v>
      </c>
    </row>
    <row r="29058" spans="54:54" x14ac:dyDescent="0.3">
      <c r="BB29058" t="s">
        <v>91273</v>
      </c>
    </row>
    <row r="29059" spans="54:54" x14ac:dyDescent="0.3">
      <c r="BB29059" t="s">
        <v>91274</v>
      </c>
    </row>
    <row r="29060" spans="54:54" x14ac:dyDescent="0.3">
      <c r="BB29060" t="s">
        <v>91275</v>
      </c>
    </row>
    <row r="29061" spans="54:54" x14ac:dyDescent="0.3">
      <c r="BB29061" t="s">
        <v>91276</v>
      </c>
    </row>
    <row r="29062" spans="54:54" x14ac:dyDescent="0.3">
      <c r="BB29062" t="s">
        <v>91277</v>
      </c>
    </row>
    <row r="29063" spans="54:54" x14ac:dyDescent="0.3">
      <c r="BB29063" t="s">
        <v>91278</v>
      </c>
    </row>
    <row r="29064" spans="54:54" x14ac:dyDescent="0.3">
      <c r="BB29064" t="s">
        <v>91279</v>
      </c>
    </row>
    <row r="29065" spans="54:54" x14ac:dyDescent="0.3">
      <c r="BB29065" t="s">
        <v>91280</v>
      </c>
    </row>
    <row r="29066" spans="54:54" x14ac:dyDescent="0.3">
      <c r="BB29066" t="s">
        <v>91281</v>
      </c>
    </row>
    <row r="29067" spans="54:54" x14ac:dyDescent="0.3">
      <c r="BB29067" t="s">
        <v>91282</v>
      </c>
    </row>
    <row r="29068" spans="54:54" x14ac:dyDescent="0.3">
      <c r="BB29068" t="s">
        <v>91283</v>
      </c>
    </row>
    <row r="29069" spans="54:54" x14ac:dyDescent="0.3">
      <c r="BB29069" t="s">
        <v>91284</v>
      </c>
    </row>
    <row r="29070" spans="54:54" x14ac:dyDescent="0.3">
      <c r="BB29070" t="s">
        <v>91285</v>
      </c>
    </row>
    <row r="29071" spans="54:54" x14ac:dyDescent="0.3">
      <c r="BB29071" t="s">
        <v>91286</v>
      </c>
    </row>
    <row r="29072" spans="54:54" x14ac:dyDescent="0.3">
      <c r="BB29072" t="s">
        <v>91287</v>
      </c>
    </row>
    <row r="29073" spans="54:54" x14ac:dyDescent="0.3">
      <c r="BB29073" t="s">
        <v>91288</v>
      </c>
    </row>
    <row r="29074" spans="54:54" x14ac:dyDescent="0.3">
      <c r="BB29074" t="s">
        <v>91289</v>
      </c>
    </row>
    <row r="29075" spans="54:54" x14ac:dyDescent="0.3">
      <c r="BB29075" t="s">
        <v>91290</v>
      </c>
    </row>
    <row r="29076" spans="54:54" x14ac:dyDescent="0.3">
      <c r="BB29076" t="s">
        <v>91291</v>
      </c>
    </row>
    <row r="29077" spans="54:54" x14ac:dyDescent="0.3">
      <c r="BB29077" t="s">
        <v>91292</v>
      </c>
    </row>
    <row r="29078" spans="54:54" x14ac:dyDescent="0.3">
      <c r="BB29078" t="s">
        <v>91293</v>
      </c>
    </row>
    <row r="29079" spans="54:54" x14ac:dyDescent="0.3">
      <c r="BB29079" t="s">
        <v>91294</v>
      </c>
    </row>
    <row r="29080" spans="54:54" x14ac:dyDescent="0.3">
      <c r="BB29080" t="s">
        <v>91295</v>
      </c>
    </row>
    <row r="29081" spans="54:54" x14ac:dyDescent="0.3">
      <c r="BB29081" t="s">
        <v>91296</v>
      </c>
    </row>
    <row r="29082" spans="54:54" x14ac:dyDescent="0.3">
      <c r="BB29082" t="s">
        <v>91297</v>
      </c>
    </row>
    <row r="29083" spans="54:54" x14ac:dyDescent="0.3">
      <c r="BB29083" t="s">
        <v>91298</v>
      </c>
    </row>
    <row r="29084" spans="54:54" x14ac:dyDescent="0.3">
      <c r="BB29084" t="s">
        <v>91299</v>
      </c>
    </row>
    <row r="29085" spans="54:54" x14ac:dyDescent="0.3">
      <c r="BB29085" t="s">
        <v>91300</v>
      </c>
    </row>
    <row r="29086" spans="54:54" x14ac:dyDescent="0.3">
      <c r="BB29086" t="s">
        <v>91301</v>
      </c>
    </row>
    <row r="29087" spans="54:54" x14ac:dyDescent="0.3">
      <c r="BB29087" t="s">
        <v>91302</v>
      </c>
    </row>
    <row r="29088" spans="54:54" x14ac:dyDescent="0.3">
      <c r="BB29088" t="s">
        <v>91303</v>
      </c>
    </row>
    <row r="29089" spans="54:54" x14ac:dyDescent="0.3">
      <c r="BB29089" t="s">
        <v>91304</v>
      </c>
    </row>
    <row r="29090" spans="54:54" x14ac:dyDescent="0.3">
      <c r="BB29090" t="s">
        <v>91305</v>
      </c>
    </row>
    <row r="29091" spans="54:54" x14ac:dyDescent="0.3">
      <c r="BB29091" t="s">
        <v>91306</v>
      </c>
    </row>
    <row r="29092" spans="54:54" x14ac:dyDescent="0.3">
      <c r="BB29092" t="s">
        <v>91307</v>
      </c>
    </row>
    <row r="29093" spans="54:54" x14ac:dyDescent="0.3">
      <c r="BB29093" t="s">
        <v>91308</v>
      </c>
    </row>
    <row r="29094" spans="54:54" x14ac:dyDescent="0.3">
      <c r="BB29094" t="s">
        <v>91309</v>
      </c>
    </row>
    <row r="29095" spans="54:54" x14ac:dyDescent="0.3">
      <c r="BB29095" t="s">
        <v>91310</v>
      </c>
    </row>
    <row r="29096" spans="54:54" x14ac:dyDescent="0.3">
      <c r="BB29096" t="s">
        <v>91311</v>
      </c>
    </row>
    <row r="29097" spans="54:54" x14ac:dyDescent="0.3">
      <c r="BB29097" t="s">
        <v>91312</v>
      </c>
    </row>
    <row r="29098" spans="54:54" x14ac:dyDescent="0.3">
      <c r="BB29098" t="s">
        <v>91313</v>
      </c>
    </row>
    <row r="29099" spans="54:54" x14ac:dyDescent="0.3">
      <c r="BB29099" t="s">
        <v>91314</v>
      </c>
    </row>
    <row r="29100" spans="54:54" x14ac:dyDescent="0.3">
      <c r="BB29100" t="s">
        <v>91315</v>
      </c>
    </row>
    <row r="29101" spans="54:54" x14ac:dyDescent="0.3">
      <c r="BB29101" t="s">
        <v>91316</v>
      </c>
    </row>
    <row r="29102" spans="54:54" x14ac:dyDescent="0.3">
      <c r="BB29102" t="s">
        <v>91317</v>
      </c>
    </row>
    <row r="29103" spans="54:54" x14ac:dyDescent="0.3">
      <c r="BB29103" t="s">
        <v>91318</v>
      </c>
    </row>
    <row r="29104" spans="54:54" x14ac:dyDescent="0.3">
      <c r="BB29104" t="s">
        <v>91319</v>
      </c>
    </row>
    <row r="29105" spans="54:54" x14ac:dyDescent="0.3">
      <c r="BB29105" t="s">
        <v>91320</v>
      </c>
    </row>
    <row r="29106" spans="54:54" x14ac:dyDescent="0.3">
      <c r="BB29106" t="s">
        <v>91321</v>
      </c>
    </row>
    <row r="29107" spans="54:54" x14ac:dyDescent="0.3">
      <c r="BB29107" t="s">
        <v>91322</v>
      </c>
    </row>
    <row r="29108" spans="54:54" x14ac:dyDescent="0.3">
      <c r="BB29108" t="s">
        <v>91323</v>
      </c>
    </row>
    <row r="29109" spans="54:54" x14ac:dyDescent="0.3">
      <c r="BB29109" t="s">
        <v>91324</v>
      </c>
    </row>
    <row r="29110" spans="54:54" x14ac:dyDescent="0.3">
      <c r="BB29110" t="s">
        <v>91325</v>
      </c>
    </row>
    <row r="29111" spans="54:54" x14ac:dyDescent="0.3">
      <c r="BB29111" t="s">
        <v>91326</v>
      </c>
    </row>
    <row r="29112" spans="54:54" x14ac:dyDescent="0.3">
      <c r="BB29112" t="s">
        <v>91327</v>
      </c>
    </row>
    <row r="29113" spans="54:54" x14ac:dyDescent="0.3">
      <c r="BB29113" t="s">
        <v>91328</v>
      </c>
    </row>
    <row r="29114" spans="54:54" x14ac:dyDescent="0.3">
      <c r="BB29114" t="s">
        <v>91329</v>
      </c>
    </row>
    <row r="29115" spans="54:54" x14ac:dyDescent="0.3">
      <c r="BB29115" t="s">
        <v>2627</v>
      </c>
    </row>
    <row r="29116" spans="54:54" x14ac:dyDescent="0.3">
      <c r="BB29116" t="s">
        <v>91330</v>
      </c>
    </row>
    <row r="29117" spans="54:54" x14ac:dyDescent="0.3">
      <c r="BB29117" t="s">
        <v>91331</v>
      </c>
    </row>
    <row r="29118" spans="54:54" x14ac:dyDescent="0.3">
      <c r="BB29118" t="s">
        <v>91332</v>
      </c>
    </row>
    <row r="29119" spans="54:54" x14ac:dyDescent="0.3">
      <c r="BB29119" t="s">
        <v>91333</v>
      </c>
    </row>
    <row r="29120" spans="54:54" x14ac:dyDescent="0.3">
      <c r="BB29120" t="s">
        <v>91334</v>
      </c>
    </row>
    <row r="29121" spans="54:54" x14ac:dyDescent="0.3">
      <c r="BB29121" t="s">
        <v>69479</v>
      </c>
    </row>
    <row r="29122" spans="54:54" x14ac:dyDescent="0.3">
      <c r="BB29122" t="s">
        <v>69481</v>
      </c>
    </row>
    <row r="29123" spans="54:54" x14ac:dyDescent="0.3">
      <c r="BB29123" t="s">
        <v>91335</v>
      </c>
    </row>
    <row r="29124" spans="54:54" x14ac:dyDescent="0.3">
      <c r="BB29124" t="s">
        <v>91336</v>
      </c>
    </row>
    <row r="29125" spans="54:54" x14ac:dyDescent="0.3">
      <c r="BB29125" t="s">
        <v>91337</v>
      </c>
    </row>
    <row r="29126" spans="54:54" x14ac:dyDescent="0.3">
      <c r="BB29126" t="s">
        <v>91338</v>
      </c>
    </row>
    <row r="29127" spans="54:54" x14ac:dyDescent="0.3">
      <c r="BB29127" t="s">
        <v>91339</v>
      </c>
    </row>
    <row r="29128" spans="54:54" x14ac:dyDescent="0.3">
      <c r="BB29128" t="s">
        <v>91340</v>
      </c>
    </row>
    <row r="29129" spans="54:54" x14ac:dyDescent="0.3">
      <c r="BB29129" t="s">
        <v>91341</v>
      </c>
    </row>
    <row r="29130" spans="54:54" x14ac:dyDescent="0.3">
      <c r="BB29130" t="s">
        <v>91342</v>
      </c>
    </row>
    <row r="29131" spans="54:54" x14ac:dyDescent="0.3">
      <c r="BB29131" t="s">
        <v>91343</v>
      </c>
    </row>
    <row r="29132" spans="54:54" x14ac:dyDescent="0.3">
      <c r="BB29132" t="s">
        <v>91344</v>
      </c>
    </row>
    <row r="29133" spans="54:54" x14ac:dyDescent="0.3">
      <c r="BB29133" t="s">
        <v>91345</v>
      </c>
    </row>
    <row r="29134" spans="54:54" x14ac:dyDescent="0.3">
      <c r="BB29134" t="s">
        <v>91346</v>
      </c>
    </row>
    <row r="29135" spans="54:54" x14ac:dyDescent="0.3">
      <c r="BB29135" t="s">
        <v>91347</v>
      </c>
    </row>
    <row r="29136" spans="54:54" x14ac:dyDescent="0.3">
      <c r="BB29136" t="s">
        <v>91348</v>
      </c>
    </row>
    <row r="29137" spans="54:54" x14ac:dyDescent="0.3">
      <c r="BB29137" t="s">
        <v>63505</v>
      </c>
    </row>
    <row r="29138" spans="54:54" x14ac:dyDescent="0.3">
      <c r="BB29138" t="s">
        <v>91349</v>
      </c>
    </row>
    <row r="29139" spans="54:54" x14ac:dyDescent="0.3">
      <c r="BB29139" t="s">
        <v>91350</v>
      </c>
    </row>
    <row r="29140" spans="54:54" x14ac:dyDescent="0.3">
      <c r="BB29140" t="s">
        <v>91351</v>
      </c>
    </row>
    <row r="29141" spans="54:54" x14ac:dyDescent="0.3">
      <c r="BB29141" t="s">
        <v>91352</v>
      </c>
    </row>
    <row r="29142" spans="54:54" x14ac:dyDescent="0.3">
      <c r="BB29142" t="s">
        <v>91353</v>
      </c>
    </row>
    <row r="29143" spans="54:54" x14ac:dyDescent="0.3">
      <c r="BB29143" t="s">
        <v>69712</v>
      </c>
    </row>
    <row r="29144" spans="54:54" x14ac:dyDescent="0.3">
      <c r="BB29144" t="s">
        <v>91354</v>
      </c>
    </row>
    <row r="29145" spans="54:54" x14ac:dyDescent="0.3">
      <c r="BB29145" t="s">
        <v>91355</v>
      </c>
    </row>
    <row r="29146" spans="54:54" x14ac:dyDescent="0.3">
      <c r="BB29146" t="s">
        <v>91356</v>
      </c>
    </row>
    <row r="29147" spans="54:54" x14ac:dyDescent="0.3">
      <c r="BB29147" t="s">
        <v>91357</v>
      </c>
    </row>
    <row r="29148" spans="54:54" x14ac:dyDescent="0.3">
      <c r="BB29148" t="s">
        <v>91358</v>
      </c>
    </row>
    <row r="29149" spans="54:54" x14ac:dyDescent="0.3">
      <c r="BB29149" t="s">
        <v>91359</v>
      </c>
    </row>
    <row r="29150" spans="54:54" x14ac:dyDescent="0.3">
      <c r="BB29150" t="s">
        <v>91360</v>
      </c>
    </row>
    <row r="29151" spans="54:54" x14ac:dyDescent="0.3">
      <c r="BB29151" t="s">
        <v>30810</v>
      </c>
    </row>
    <row r="29152" spans="54:54" x14ac:dyDescent="0.3">
      <c r="BB29152" t="s">
        <v>91361</v>
      </c>
    </row>
    <row r="29153" spans="54:54" x14ac:dyDescent="0.3">
      <c r="BB29153" t="s">
        <v>91362</v>
      </c>
    </row>
    <row r="29154" spans="54:54" x14ac:dyDescent="0.3">
      <c r="BB29154" t="s">
        <v>91363</v>
      </c>
    </row>
    <row r="29155" spans="54:54" x14ac:dyDescent="0.3">
      <c r="BB29155" t="s">
        <v>91364</v>
      </c>
    </row>
    <row r="29156" spans="54:54" x14ac:dyDescent="0.3">
      <c r="BB29156" t="s">
        <v>91365</v>
      </c>
    </row>
    <row r="29157" spans="54:54" x14ac:dyDescent="0.3">
      <c r="BB29157" t="s">
        <v>91366</v>
      </c>
    </row>
    <row r="29158" spans="54:54" x14ac:dyDescent="0.3">
      <c r="BB29158" t="s">
        <v>91367</v>
      </c>
    </row>
    <row r="29159" spans="54:54" x14ac:dyDescent="0.3">
      <c r="BB29159" t="s">
        <v>91368</v>
      </c>
    </row>
    <row r="29160" spans="54:54" x14ac:dyDescent="0.3">
      <c r="BB29160" t="s">
        <v>91369</v>
      </c>
    </row>
    <row r="29161" spans="54:54" x14ac:dyDescent="0.3">
      <c r="BB29161" t="s">
        <v>91370</v>
      </c>
    </row>
    <row r="29162" spans="54:54" x14ac:dyDescent="0.3">
      <c r="BB29162" t="s">
        <v>91371</v>
      </c>
    </row>
    <row r="29163" spans="54:54" x14ac:dyDescent="0.3">
      <c r="BB29163" t="s">
        <v>91372</v>
      </c>
    </row>
    <row r="29164" spans="54:54" x14ac:dyDescent="0.3">
      <c r="BB29164" t="s">
        <v>91373</v>
      </c>
    </row>
    <row r="29165" spans="54:54" x14ac:dyDescent="0.3">
      <c r="BB29165" t="s">
        <v>91374</v>
      </c>
    </row>
    <row r="29166" spans="54:54" x14ac:dyDescent="0.3">
      <c r="BB29166" t="s">
        <v>91375</v>
      </c>
    </row>
    <row r="29167" spans="54:54" x14ac:dyDescent="0.3">
      <c r="BB29167" t="s">
        <v>91376</v>
      </c>
    </row>
    <row r="29168" spans="54:54" x14ac:dyDescent="0.3">
      <c r="BB29168" t="s">
        <v>91377</v>
      </c>
    </row>
    <row r="29169" spans="54:54" x14ac:dyDescent="0.3">
      <c r="BB29169" t="s">
        <v>91378</v>
      </c>
    </row>
    <row r="29170" spans="54:54" x14ac:dyDescent="0.3">
      <c r="BB29170" t="s">
        <v>91379</v>
      </c>
    </row>
    <row r="29171" spans="54:54" x14ac:dyDescent="0.3">
      <c r="BB29171" t="s">
        <v>91380</v>
      </c>
    </row>
    <row r="29172" spans="54:54" x14ac:dyDescent="0.3">
      <c r="BB29172" t="s">
        <v>91381</v>
      </c>
    </row>
    <row r="29173" spans="54:54" x14ac:dyDescent="0.3">
      <c r="BB29173" t="s">
        <v>91382</v>
      </c>
    </row>
    <row r="29174" spans="54:54" x14ac:dyDescent="0.3">
      <c r="BB29174" t="s">
        <v>91383</v>
      </c>
    </row>
    <row r="29175" spans="54:54" x14ac:dyDescent="0.3">
      <c r="BB29175" t="s">
        <v>91384</v>
      </c>
    </row>
    <row r="29176" spans="54:54" x14ac:dyDescent="0.3">
      <c r="BB29176" t="s">
        <v>91385</v>
      </c>
    </row>
    <row r="29177" spans="54:54" x14ac:dyDescent="0.3">
      <c r="BB29177" t="s">
        <v>91386</v>
      </c>
    </row>
    <row r="29178" spans="54:54" x14ac:dyDescent="0.3">
      <c r="BB29178" t="s">
        <v>2665</v>
      </c>
    </row>
    <row r="29179" spans="54:54" x14ac:dyDescent="0.3">
      <c r="BB29179" t="s">
        <v>91387</v>
      </c>
    </row>
    <row r="29180" spans="54:54" x14ac:dyDescent="0.3">
      <c r="BB29180" t="s">
        <v>91388</v>
      </c>
    </row>
    <row r="29181" spans="54:54" x14ac:dyDescent="0.3">
      <c r="BB29181" t="s">
        <v>91389</v>
      </c>
    </row>
    <row r="29182" spans="54:54" x14ac:dyDescent="0.3">
      <c r="BB29182" t="s">
        <v>91390</v>
      </c>
    </row>
    <row r="29183" spans="54:54" x14ac:dyDescent="0.3">
      <c r="BB29183" t="s">
        <v>91391</v>
      </c>
    </row>
    <row r="29184" spans="54:54" x14ac:dyDescent="0.3">
      <c r="BB29184" t="s">
        <v>91392</v>
      </c>
    </row>
    <row r="29185" spans="54:54" x14ac:dyDescent="0.3">
      <c r="BB29185" t="s">
        <v>91393</v>
      </c>
    </row>
    <row r="29186" spans="54:54" x14ac:dyDescent="0.3">
      <c r="BB29186" t="s">
        <v>91394</v>
      </c>
    </row>
    <row r="29187" spans="54:54" x14ac:dyDescent="0.3">
      <c r="BB29187" t="s">
        <v>91395</v>
      </c>
    </row>
    <row r="29188" spans="54:54" x14ac:dyDescent="0.3">
      <c r="BB29188" t="s">
        <v>91396</v>
      </c>
    </row>
    <row r="29189" spans="54:54" x14ac:dyDescent="0.3">
      <c r="BB29189" t="s">
        <v>91397</v>
      </c>
    </row>
    <row r="29190" spans="54:54" x14ac:dyDescent="0.3">
      <c r="BB29190" t="s">
        <v>91398</v>
      </c>
    </row>
    <row r="29191" spans="54:54" x14ac:dyDescent="0.3">
      <c r="BB29191" t="s">
        <v>91399</v>
      </c>
    </row>
    <row r="29192" spans="54:54" x14ac:dyDescent="0.3">
      <c r="BB29192" t="s">
        <v>91400</v>
      </c>
    </row>
    <row r="29193" spans="54:54" x14ac:dyDescent="0.3">
      <c r="BB29193" t="s">
        <v>91401</v>
      </c>
    </row>
    <row r="29194" spans="54:54" x14ac:dyDescent="0.3">
      <c r="BB29194" t="s">
        <v>91402</v>
      </c>
    </row>
    <row r="29195" spans="54:54" x14ac:dyDescent="0.3">
      <c r="BB29195" t="s">
        <v>91403</v>
      </c>
    </row>
    <row r="29196" spans="54:54" x14ac:dyDescent="0.3">
      <c r="BB29196" t="s">
        <v>91404</v>
      </c>
    </row>
    <row r="29197" spans="54:54" x14ac:dyDescent="0.3">
      <c r="BB29197" t="s">
        <v>91405</v>
      </c>
    </row>
    <row r="29198" spans="54:54" x14ac:dyDescent="0.3">
      <c r="BB29198" t="s">
        <v>91406</v>
      </c>
    </row>
    <row r="29199" spans="54:54" x14ac:dyDescent="0.3">
      <c r="BB29199" t="s">
        <v>91407</v>
      </c>
    </row>
    <row r="29200" spans="54:54" x14ac:dyDescent="0.3">
      <c r="BB29200" t="s">
        <v>91408</v>
      </c>
    </row>
    <row r="29201" spans="54:54" x14ac:dyDescent="0.3">
      <c r="BB29201" t="s">
        <v>91409</v>
      </c>
    </row>
    <row r="29202" spans="54:54" x14ac:dyDescent="0.3">
      <c r="BB29202" t="s">
        <v>91410</v>
      </c>
    </row>
    <row r="29203" spans="54:54" x14ac:dyDescent="0.3">
      <c r="BB29203" t="s">
        <v>91411</v>
      </c>
    </row>
    <row r="29204" spans="54:54" x14ac:dyDescent="0.3">
      <c r="BB29204" t="s">
        <v>91412</v>
      </c>
    </row>
    <row r="29205" spans="54:54" x14ac:dyDescent="0.3">
      <c r="BB29205" t="s">
        <v>91413</v>
      </c>
    </row>
    <row r="29206" spans="54:54" x14ac:dyDescent="0.3">
      <c r="BB29206" t="s">
        <v>91414</v>
      </c>
    </row>
    <row r="29207" spans="54:54" x14ac:dyDescent="0.3">
      <c r="BB29207" t="s">
        <v>91415</v>
      </c>
    </row>
    <row r="29208" spans="54:54" x14ac:dyDescent="0.3">
      <c r="BB29208" t="s">
        <v>91416</v>
      </c>
    </row>
    <row r="29209" spans="54:54" x14ac:dyDescent="0.3">
      <c r="BB29209" t="s">
        <v>91417</v>
      </c>
    </row>
    <row r="29210" spans="54:54" x14ac:dyDescent="0.3">
      <c r="BB29210" t="s">
        <v>91418</v>
      </c>
    </row>
    <row r="29211" spans="54:54" x14ac:dyDescent="0.3">
      <c r="BB29211" t="s">
        <v>91419</v>
      </c>
    </row>
    <row r="29212" spans="54:54" x14ac:dyDescent="0.3">
      <c r="BB29212" t="s">
        <v>91420</v>
      </c>
    </row>
    <row r="29213" spans="54:54" x14ac:dyDescent="0.3">
      <c r="BB29213" t="s">
        <v>91421</v>
      </c>
    </row>
    <row r="29214" spans="54:54" x14ac:dyDescent="0.3">
      <c r="BB29214" t="s">
        <v>91422</v>
      </c>
    </row>
    <row r="29215" spans="54:54" x14ac:dyDescent="0.3">
      <c r="BB29215" t="s">
        <v>91423</v>
      </c>
    </row>
    <row r="29216" spans="54:54" x14ac:dyDescent="0.3">
      <c r="BB29216" t="s">
        <v>91424</v>
      </c>
    </row>
    <row r="29217" spans="54:54" x14ac:dyDescent="0.3">
      <c r="BB29217" t="s">
        <v>91425</v>
      </c>
    </row>
    <row r="29218" spans="54:54" x14ac:dyDescent="0.3">
      <c r="BB29218" t="s">
        <v>91426</v>
      </c>
    </row>
    <row r="29219" spans="54:54" x14ac:dyDescent="0.3">
      <c r="BB29219" t="s">
        <v>91427</v>
      </c>
    </row>
    <row r="29220" spans="54:54" x14ac:dyDescent="0.3">
      <c r="BB29220" t="s">
        <v>91428</v>
      </c>
    </row>
    <row r="29221" spans="54:54" x14ac:dyDescent="0.3">
      <c r="BB29221" t="s">
        <v>91429</v>
      </c>
    </row>
    <row r="29222" spans="54:54" x14ac:dyDescent="0.3">
      <c r="BB29222" t="s">
        <v>91430</v>
      </c>
    </row>
    <row r="29223" spans="54:54" x14ac:dyDescent="0.3">
      <c r="BB29223" t="s">
        <v>91431</v>
      </c>
    </row>
    <row r="29224" spans="54:54" x14ac:dyDescent="0.3">
      <c r="BB29224" t="s">
        <v>91432</v>
      </c>
    </row>
    <row r="29225" spans="54:54" x14ac:dyDescent="0.3">
      <c r="BB29225" t="s">
        <v>91433</v>
      </c>
    </row>
    <row r="29226" spans="54:54" x14ac:dyDescent="0.3">
      <c r="BB29226" t="s">
        <v>91434</v>
      </c>
    </row>
    <row r="29227" spans="54:54" x14ac:dyDescent="0.3">
      <c r="BB29227" t="s">
        <v>91435</v>
      </c>
    </row>
    <row r="29228" spans="54:54" x14ac:dyDescent="0.3">
      <c r="BB29228" t="s">
        <v>91436</v>
      </c>
    </row>
    <row r="29229" spans="54:54" x14ac:dyDescent="0.3">
      <c r="BB29229" t="s">
        <v>91437</v>
      </c>
    </row>
    <row r="29230" spans="54:54" x14ac:dyDescent="0.3">
      <c r="BB29230" t="s">
        <v>91438</v>
      </c>
    </row>
    <row r="29231" spans="54:54" x14ac:dyDescent="0.3">
      <c r="BB29231" t="s">
        <v>91439</v>
      </c>
    </row>
    <row r="29232" spans="54:54" x14ac:dyDescent="0.3">
      <c r="BB29232" t="s">
        <v>91440</v>
      </c>
    </row>
    <row r="29233" spans="54:54" x14ac:dyDescent="0.3">
      <c r="BB29233" t="s">
        <v>91441</v>
      </c>
    </row>
    <row r="29234" spans="54:54" x14ac:dyDescent="0.3">
      <c r="BB29234" t="s">
        <v>91442</v>
      </c>
    </row>
    <row r="29235" spans="54:54" x14ac:dyDescent="0.3">
      <c r="BB29235" t="s">
        <v>91443</v>
      </c>
    </row>
    <row r="29236" spans="54:54" x14ac:dyDescent="0.3">
      <c r="BB29236" t="s">
        <v>91444</v>
      </c>
    </row>
    <row r="29237" spans="54:54" x14ac:dyDescent="0.3">
      <c r="BB29237" t="s">
        <v>91445</v>
      </c>
    </row>
    <row r="29238" spans="54:54" x14ac:dyDescent="0.3">
      <c r="BB29238" t="s">
        <v>91446</v>
      </c>
    </row>
    <row r="29239" spans="54:54" x14ac:dyDescent="0.3">
      <c r="BB29239" t="s">
        <v>91447</v>
      </c>
    </row>
    <row r="29240" spans="54:54" x14ac:dyDescent="0.3">
      <c r="BB29240" t="s">
        <v>91448</v>
      </c>
    </row>
    <row r="29241" spans="54:54" x14ac:dyDescent="0.3">
      <c r="BB29241" t="s">
        <v>91449</v>
      </c>
    </row>
    <row r="29242" spans="54:54" x14ac:dyDescent="0.3">
      <c r="BB29242" t="s">
        <v>91450</v>
      </c>
    </row>
    <row r="29243" spans="54:54" x14ac:dyDescent="0.3">
      <c r="BB29243" t="s">
        <v>91451</v>
      </c>
    </row>
    <row r="29244" spans="54:54" x14ac:dyDescent="0.3">
      <c r="BB29244" t="s">
        <v>91452</v>
      </c>
    </row>
    <row r="29245" spans="54:54" x14ac:dyDescent="0.3">
      <c r="BB29245" t="s">
        <v>91453</v>
      </c>
    </row>
    <row r="29246" spans="54:54" x14ac:dyDescent="0.3">
      <c r="BB29246" t="s">
        <v>91454</v>
      </c>
    </row>
    <row r="29247" spans="54:54" x14ac:dyDescent="0.3">
      <c r="BB29247" t="s">
        <v>91455</v>
      </c>
    </row>
    <row r="29248" spans="54:54" x14ac:dyDescent="0.3">
      <c r="BB29248" t="s">
        <v>91456</v>
      </c>
    </row>
    <row r="29249" spans="54:54" x14ac:dyDescent="0.3">
      <c r="BB29249" t="s">
        <v>91457</v>
      </c>
    </row>
    <row r="29250" spans="54:54" x14ac:dyDescent="0.3">
      <c r="BB29250" t="s">
        <v>91458</v>
      </c>
    </row>
    <row r="29251" spans="54:54" x14ac:dyDescent="0.3">
      <c r="BB29251" t="s">
        <v>91459</v>
      </c>
    </row>
    <row r="29252" spans="54:54" x14ac:dyDescent="0.3">
      <c r="BB29252" t="s">
        <v>91460</v>
      </c>
    </row>
    <row r="29253" spans="54:54" x14ac:dyDescent="0.3">
      <c r="BB29253" t="s">
        <v>91461</v>
      </c>
    </row>
    <row r="29254" spans="54:54" x14ac:dyDescent="0.3">
      <c r="BB29254" t="s">
        <v>91462</v>
      </c>
    </row>
    <row r="29255" spans="54:54" x14ac:dyDescent="0.3">
      <c r="BB29255" t="s">
        <v>91463</v>
      </c>
    </row>
    <row r="29256" spans="54:54" x14ac:dyDescent="0.3">
      <c r="BB29256" t="s">
        <v>91464</v>
      </c>
    </row>
    <row r="29257" spans="54:54" x14ac:dyDescent="0.3">
      <c r="BB29257" t="s">
        <v>91465</v>
      </c>
    </row>
    <row r="29258" spans="54:54" x14ac:dyDescent="0.3">
      <c r="BB29258" t="s">
        <v>91466</v>
      </c>
    </row>
    <row r="29259" spans="54:54" x14ac:dyDescent="0.3">
      <c r="BB29259" t="s">
        <v>91467</v>
      </c>
    </row>
    <row r="29260" spans="54:54" x14ac:dyDescent="0.3">
      <c r="BB29260" t="s">
        <v>91468</v>
      </c>
    </row>
    <row r="29261" spans="54:54" x14ac:dyDescent="0.3">
      <c r="BB29261" t="s">
        <v>91469</v>
      </c>
    </row>
    <row r="29262" spans="54:54" x14ac:dyDescent="0.3">
      <c r="BB29262" t="s">
        <v>91470</v>
      </c>
    </row>
    <row r="29263" spans="54:54" x14ac:dyDescent="0.3">
      <c r="BB29263" t="s">
        <v>91471</v>
      </c>
    </row>
    <row r="29264" spans="54:54" x14ac:dyDescent="0.3">
      <c r="BB29264" t="s">
        <v>91472</v>
      </c>
    </row>
    <row r="29265" spans="54:54" x14ac:dyDescent="0.3">
      <c r="BB29265" t="s">
        <v>91473</v>
      </c>
    </row>
    <row r="29266" spans="54:54" x14ac:dyDescent="0.3">
      <c r="BB29266" t="s">
        <v>91474</v>
      </c>
    </row>
    <row r="29267" spans="54:54" x14ac:dyDescent="0.3">
      <c r="BB29267" t="s">
        <v>91475</v>
      </c>
    </row>
    <row r="29268" spans="54:54" x14ac:dyDescent="0.3">
      <c r="BB29268" t="s">
        <v>91476</v>
      </c>
    </row>
    <row r="29269" spans="54:54" x14ac:dyDescent="0.3">
      <c r="BB29269" t="s">
        <v>91477</v>
      </c>
    </row>
    <row r="29270" spans="54:54" x14ac:dyDescent="0.3">
      <c r="BB29270" t="s">
        <v>91478</v>
      </c>
    </row>
    <row r="29271" spans="54:54" x14ac:dyDescent="0.3">
      <c r="BB29271" t="s">
        <v>91479</v>
      </c>
    </row>
    <row r="29272" spans="54:54" x14ac:dyDescent="0.3">
      <c r="BB29272" t="s">
        <v>91480</v>
      </c>
    </row>
    <row r="29273" spans="54:54" x14ac:dyDescent="0.3">
      <c r="BB29273" t="s">
        <v>91481</v>
      </c>
    </row>
    <row r="29274" spans="54:54" x14ac:dyDescent="0.3">
      <c r="BB29274" t="s">
        <v>91482</v>
      </c>
    </row>
    <row r="29275" spans="54:54" x14ac:dyDescent="0.3">
      <c r="BB29275" t="s">
        <v>91483</v>
      </c>
    </row>
    <row r="29276" spans="54:54" x14ac:dyDescent="0.3">
      <c r="BB29276" t="s">
        <v>91484</v>
      </c>
    </row>
    <row r="29277" spans="54:54" x14ac:dyDescent="0.3">
      <c r="BB29277" t="s">
        <v>91485</v>
      </c>
    </row>
    <row r="29278" spans="54:54" x14ac:dyDescent="0.3">
      <c r="BB29278" t="s">
        <v>91486</v>
      </c>
    </row>
    <row r="29279" spans="54:54" x14ac:dyDescent="0.3">
      <c r="BB29279" t="s">
        <v>91487</v>
      </c>
    </row>
    <row r="29280" spans="54:54" x14ac:dyDescent="0.3">
      <c r="BB29280" t="s">
        <v>91488</v>
      </c>
    </row>
    <row r="29281" spans="54:54" x14ac:dyDescent="0.3">
      <c r="BB29281" t="s">
        <v>91489</v>
      </c>
    </row>
    <row r="29282" spans="54:54" x14ac:dyDescent="0.3">
      <c r="BB29282" t="s">
        <v>91490</v>
      </c>
    </row>
    <row r="29283" spans="54:54" x14ac:dyDescent="0.3">
      <c r="BB29283" t="s">
        <v>91491</v>
      </c>
    </row>
    <row r="29284" spans="54:54" x14ac:dyDescent="0.3">
      <c r="BB29284" t="s">
        <v>91492</v>
      </c>
    </row>
    <row r="29285" spans="54:54" x14ac:dyDescent="0.3">
      <c r="BB29285" t="s">
        <v>91493</v>
      </c>
    </row>
    <row r="29286" spans="54:54" x14ac:dyDescent="0.3">
      <c r="BB29286" t="s">
        <v>91494</v>
      </c>
    </row>
    <row r="29287" spans="54:54" x14ac:dyDescent="0.3">
      <c r="BB29287" t="s">
        <v>91495</v>
      </c>
    </row>
    <row r="29288" spans="54:54" x14ac:dyDescent="0.3">
      <c r="BB29288" t="s">
        <v>91496</v>
      </c>
    </row>
    <row r="29289" spans="54:54" x14ac:dyDescent="0.3">
      <c r="BB29289" t="s">
        <v>91497</v>
      </c>
    </row>
    <row r="29290" spans="54:54" x14ac:dyDescent="0.3">
      <c r="BB29290" t="s">
        <v>91498</v>
      </c>
    </row>
    <row r="29291" spans="54:54" x14ac:dyDescent="0.3">
      <c r="BB29291" t="s">
        <v>91499</v>
      </c>
    </row>
    <row r="29292" spans="54:54" x14ac:dyDescent="0.3">
      <c r="BB29292" t="s">
        <v>91500</v>
      </c>
    </row>
    <row r="29293" spans="54:54" x14ac:dyDescent="0.3">
      <c r="BB29293" t="s">
        <v>91501</v>
      </c>
    </row>
    <row r="29294" spans="54:54" x14ac:dyDescent="0.3">
      <c r="BB29294" t="s">
        <v>91502</v>
      </c>
    </row>
    <row r="29295" spans="54:54" x14ac:dyDescent="0.3">
      <c r="BB29295" t="s">
        <v>91503</v>
      </c>
    </row>
    <row r="29296" spans="54:54" x14ac:dyDescent="0.3">
      <c r="BB29296" t="s">
        <v>91504</v>
      </c>
    </row>
    <row r="29297" spans="54:54" x14ac:dyDescent="0.3">
      <c r="BB29297" t="s">
        <v>91505</v>
      </c>
    </row>
    <row r="29298" spans="54:54" x14ac:dyDescent="0.3">
      <c r="BB29298" t="s">
        <v>91506</v>
      </c>
    </row>
    <row r="29299" spans="54:54" x14ac:dyDescent="0.3">
      <c r="BB29299" t="s">
        <v>91507</v>
      </c>
    </row>
    <row r="29300" spans="54:54" x14ac:dyDescent="0.3">
      <c r="BB29300" t="s">
        <v>91508</v>
      </c>
    </row>
    <row r="29301" spans="54:54" x14ac:dyDescent="0.3">
      <c r="BB29301" t="s">
        <v>91509</v>
      </c>
    </row>
    <row r="29302" spans="54:54" x14ac:dyDescent="0.3">
      <c r="BB29302" t="s">
        <v>91510</v>
      </c>
    </row>
    <row r="29303" spans="54:54" x14ac:dyDescent="0.3">
      <c r="BB29303" t="s">
        <v>91511</v>
      </c>
    </row>
    <row r="29304" spans="54:54" x14ac:dyDescent="0.3">
      <c r="BB29304" t="s">
        <v>91512</v>
      </c>
    </row>
    <row r="29305" spans="54:54" x14ac:dyDescent="0.3">
      <c r="BB29305" t="s">
        <v>91513</v>
      </c>
    </row>
    <row r="29306" spans="54:54" x14ac:dyDescent="0.3">
      <c r="BB29306" t="s">
        <v>91514</v>
      </c>
    </row>
    <row r="29307" spans="54:54" x14ac:dyDescent="0.3">
      <c r="BB29307" t="s">
        <v>91515</v>
      </c>
    </row>
    <row r="29308" spans="54:54" x14ac:dyDescent="0.3">
      <c r="BB29308" t="s">
        <v>91516</v>
      </c>
    </row>
    <row r="29309" spans="54:54" x14ac:dyDescent="0.3">
      <c r="BB29309" t="s">
        <v>91517</v>
      </c>
    </row>
    <row r="29310" spans="54:54" x14ac:dyDescent="0.3">
      <c r="BB29310" t="s">
        <v>91518</v>
      </c>
    </row>
    <row r="29311" spans="54:54" x14ac:dyDescent="0.3">
      <c r="BB29311" t="s">
        <v>91519</v>
      </c>
    </row>
    <row r="29312" spans="54:54" x14ac:dyDescent="0.3">
      <c r="BB29312" t="s">
        <v>91520</v>
      </c>
    </row>
    <row r="29313" spans="54:54" x14ac:dyDescent="0.3">
      <c r="BB29313" t="s">
        <v>91521</v>
      </c>
    </row>
    <row r="29314" spans="54:54" x14ac:dyDescent="0.3">
      <c r="BB29314" t="s">
        <v>91522</v>
      </c>
    </row>
    <row r="29315" spans="54:54" x14ac:dyDescent="0.3">
      <c r="BB29315" t="s">
        <v>91523</v>
      </c>
    </row>
    <row r="29316" spans="54:54" x14ac:dyDescent="0.3">
      <c r="BB29316" t="s">
        <v>91524</v>
      </c>
    </row>
    <row r="29317" spans="54:54" x14ac:dyDescent="0.3">
      <c r="BB29317" t="s">
        <v>91525</v>
      </c>
    </row>
    <row r="29318" spans="54:54" x14ac:dyDescent="0.3">
      <c r="BB29318" t="s">
        <v>32322</v>
      </c>
    </row>
    <row r="29319" spans="54:54" x14ac:dyDescent="0.3">
      <c r="BB29319" t="s">
        <v>91526</v>
      </c>
    </row>
    <row r="29320" spans="54:54" x14ac:dyDescent="0.3">
      <c r="BB29320" t="s">
        <v>91527</v>
      </c>
    </row>
    <row r="29321" spans="54:54" x14ac:dyDescent="0.3">
      <c r="BB29321" t="s">
        <v>91528</v>
      </c>
    </row>
    <row r="29322" spans="54:54" x14ac:dyDescent="0.3">
      <c r="BB29322" t="s">
        <v>91529</v>
      </c>
    </row>
    <row r="29323" spans="54:54" x14ac:dyDescent="0.3">
      <c r="BB29323" t="s">
        <v>91530</v>
      </c>
    </row>
    <row r="29324" spans="54:54" x14ac:dyDescent="0.3">
      <c r="BB29324" t="s">
        <v>91531</v>
      </c>
    </row>
    <row r="29325" spans="54:54" x14ac:dyDescent="0.3">
      <c r="BB29325" t="s">
        <v>91532</v>
      </c>
    </row>
    <row r="29326" spans="54:54" x14ac:dyDescent="0.3">
      <c r="BB29326" t="s">
        <v>91533</v>
      </c>
    </row>
    <row r="29327" spans="54:54" x14ac:dyDescent="0.3">
      <c r="BB29327" t="s">
        <v>91534</v>
      </c>
    </row>
    <row r="29328" spans="54:54" x14ac:dyDescent="0.3">
      <c r="BB29328" t="s">
        <v>91535</v>
      </c>
    </row>
    <row r="29329" spans="54:54" x14ac:dyDescent="0.3">
      <c r="BB29329" t="s">
        <v>91536</v>
      </c>
    </row>
    <row r="29330" spans="54:54" x14ac:dyDescent="0.3">
      <c r="BB29330" t="s">
        <v>91537</v>
      </c>
    </row>
    <row r="29331" spans="54:54" x14ac:dyDescent="0.3">
      <c r="BB29331" t="s">
        <v>91538</v>
      </c>
    </row>
    <row r="29332" spans="54:54" x14ac:dyDescent="0.3">
      <c r="BB29332" t="s">
        <v>91539</v>
      </c>
    </row>
    <row r="29333" spans="54:54" x14ac:dyDescent="0.3">
      <c r="BB29333" t="s">
        <v>91540</v>
      </c>
    </row>
    <row r="29334" spans="54:54" x14ac:dyDescent="0.3">
      <c r="BB29334" t="s">
        <v>91541</v>
      </c>
    </row>
    <row r="29335" spans="54:54" x14ac:dyDescent="0.3">
      <c r="BB29335" t="s">
        <v>91542</v>
      </c>
    </row>
    <row r="29336" spans="54:54" x14ac:dyDescent="0.3">
      <c r="BB29336" t="s">
        <v>91543</v>
      </c>
    </row>
    <row r="29337" spans="54:54" x14ac:dyDescent="0.3">
      <c r="BB29337" t="s">
        <v>91544</v>
      </c>
    </row>
    <row r="29338" spans="54:54" x14ac:dyDescent="0.3">
      <c r="BB29338" t="s">
        <v>91545</v>
      </c>
    </row>
    <row r="29339" spans="54:54" x14ac:dyDescent="0.3">
      <c r="BB29339" t="s">
        <v>91546</v>
      </c>
    </row>
    <row r="29340" spans="54:54" x14ac:dyDescent="0.3">
      <c r="BB29340" t="s">
        <v>91547</v>
      </c>
    </row>
    <row r="29341" spans="54:54" x14ac:dyDescent="0.3">
      <c r="BB29341" t="s">
        <v>91548</v>
      </c>
    </row>
    <row r="29342" spans="54:54" x14ac:dyDescent="0.3">
      <c r="BB29342" t="s">
        <v>91549</v>
      </c>
    </row>
    <row r="29343" spans="54:54" x14ac:dyDescent="0.3">
      <c r="BB29343" t="s">
        <v>91550</v>
      </c>
    </row>
    <row r="29344" spans="54:54" x14ac:dyDescent="0.3">
      <c r="BB29344" t="s">
        <v>91551</v>
      </c>
    </row>
    <row r="29345" spans="54:54" x14ac:dyDescent="0.3">
      <c r="BB29345" t="s">
        <v>91552</v>
      </c>
    </row>
    <row r="29346" spans="54:54" x14ac:dyDescent="0.3">
      <c r="BB29346" t="s">
        <v>91553</v>
      </c>
    </row>
    <row r="29347" spans="54:54" x14ac:dyDescent="0.3">
      <c r="BB29347" t="s">
        <v>91554</v>
      </c>
    </row>
    <row r="29348" spans="54:54" x14ac:dyDescent="0.3">
      <c r="BB29348" t="s">
        <v>91555</v>
      </c>
    </row>
    <row r="29349" spans="54:54" x14ac:dyDescent="0.3">
      <c r="BB29349" t="s">
        <v>91556</v>
      </c>
    </row>
    <row r="29350" spans="54:54" x14ac:dyDescent="0.3">
      <c r="BB29350" t="s">
        <v>91557</v>
      </c>
    </row>
    <row r="29351" spans="54:54" x14ac:dyDescent="0.3">
      <c r="BB29351" t="s">
        <v>91558</v>
      </c>
    </row>
    <row r="29352" spans="54:54" x14ac:dyDescent="0.3">
      <c r="BB29352" t="s">
        <v>91559</v>
      </c>
    </row>
    <row r="29353" spans="54:54" x14ac:dyDescent="0.3">
      <c r="BB29353" t="s">
        <v>91560</v>
      </c>
    </row>
    <row r="29354" spans="54:54" x14ac:dyDescent="0.3">
      <c r="BB29354" t="s">
        <v>91561</v>
      </c>
    </row>
    <row r="29355" spans="54:54" x14ac:dyDescent="0.3">
      <c r="BB29355" t="s">
        <v>91562</v>
      </c>
    </row>
    <row r="29356" spans="54:54" x14ac:dyDescent="0.3">
      <c r="BB29356" t="s">
        <v>91563</v>
      </c>
    </row>
    <row r="29357" spans="54:54" x14ac:dyDescent="0.3">
      <c r="BB29357" t="s">
        <v>91564</v>
      </c>
    </row>
    <row r="29358" spans="54:54" x14ac:dyDescent="0.3">
      <c r="BB29358" t="s">
        <v>91565</v>
      </c>
    </row>
    <row r="29359" spans="54:54" x14ac:dyDescent="0.3">
      <c r="BB29359" t="s">
        <v>91566</v>
      </c>
    </row>
    <row r="29360" spans="54:54" x14ac:dyDescent="0.3">
      <c r="BB29360" t="s">
        <v>91567</v>
      </c>
    </row>
    <row r="29361" spans="54:54" x14ac:dyDescent="0.3">
      <c r="BB29361" t="s">
        <v>91568</v>
      </c>
    </row>
    <row r="29362" spans="54:54" x14ac:dyDescent="0.3">
      <c r="BB29362" t="s">
        <v>91569</v>
      </c>
    </row>
    <row r="29363" spans="54:54" x14ac:dyDescent="0.3">
      <c r="BB29363" t="s">
        <v>91570</v>
      </c>
    </row>
    <row r="29364" spans="54:54" x14ac:dyDescent="0.3">
      <c r="BB29364" t="s">
        <v>91571</v>
      </c>
    </row>
    <row r="29365" spans="54:54" x14ac:dyDescent="0.3">
      <c r="BB29365" t="s">
        <v>91572</v>
      </c>
    </row>
    <row r="29366" spans="54:54" x14ac:dyDescent="0.3">
      <c r="BB29366" t="s">
        <v>91573</v>
      </c>
    </row>
    <row r="29367" spans="54:54" x14ac:dyDescent="0.3">
      <c r="BB29367" t="s">
        <v>91574</v>
      </c>
    </row>
    <row r="29368" spans="54:54" x14ac:dyDescent="0.3">
      <c r="BB29368" t="s">
        <v>91575</v>
      </c>
    </row>
    <row r="29369" spans="54:54" x14ac:dyDescent="0.3">
      <c r="BB29369" t="s">
        <v>91576</v>
      </c>
    </row>
    <row r="29370" spans="54:54" x14ac:dyDescent="0.3">
      <c r="BB29370" t="s">
        <v>91577</v>
      </c>
    </row>
    <row r="29371" spans="54:54" x14ac:dyDescent="0.3">
      <c r="BB29371" t="s">
        <v>91578</v>
      </c>
    </row>
    <row r="29372" spans="54:54" x14ac:dyDescent="0.3">
      <c r="BB29372" t="s">
        <v>91579</v>
      </c>
    </row>
    <row r="29373" spans="54:54" x14ac:dyDescent="0.3">
      <c r="BB29373" t="s">
        <v>91580</v>
      </c>
    </row>
    <row r="29374" spans="54:54" x14ac:dyDescent="0.3">
      <c r="BB29374" t="s">
        <v>91581</v>
      </c>
    </row>
    <row r="29375" spans="54:54" x14ac:dyDescent="0.3">
      <c r="BB29375" t="s">
        <v>91582</v>
      </c>
    </row>
    <row r="29376" spans="54:54" x14ac:dyDescent="0.3">
      <c r="BB29376" t="s">
        <v>91583</v>
      </c>
    </row>
    <row r="29377" spans="54:54" x14ac:dyDescent="0.3">
      <c r="BB29377" t="s">
        <v>91584</v>
      </c>
    </row>
    <row r="29378" spans="54:54" x14ac:dyDescent="0.3">
      <c r="BB29378" t="s">
        <v>91585</v>
      </c>
    </row>
    <row r="29379" spans="54:54" x14ac:dyDescent="0.3">
      <c r="BB29379" t="s">
        <v>91586</v>
      </c>
    </row>
    <row r="29380" spans="54:54" x14ac:dyDescent="0.3">
      <c r="BB29380" t="s">
        <v>91587</v>
      </c>
    </row>
    <row r="29381" spans="54:54" x14ac:dyDescent="0.3">
      <c r="BB29381" t="s">
        <v>91588</v>
      </c>
    </row>
    <row r="29382" spans="54:54" x14ac:dyDescent="0.3">
      <c r="BB29382" t="s">
        <v>91589</v>
      </c>
    </row>
    <row r="29383" spans="54:54" x14ac:dyDescent="0.3">
      <c r="BB29383" t="s">
        <v>91590</v>
      </c>
    </row>
    <row r="29384" spans="54:54" x14ac:dyDescent="0.3">
      <c r="BB29384" t="s">
        <v>91591</v>
      </c>
    </row>
    <row r="29385" spans="54:54" x14ac:dyDescent="0.3">
      <c r="BB29385" t="s">
        <v>91592</v>
      </c>
    </row>
    <row r="29386" spans="54:54" x14ac:dyDescent="0.3">
      <c r="BB29386" t="s">
        <v>91593</v>
      </c>
    </row>
    <row r="29387" spans="54:54" x14ac:dyDescent="0.3">
      <c r="BB29387" t="s">
        <v>91594</v>
      </c>
    </row>
    <row r="29388" spans="54:54" x14ac:dyDescent="0.3">
      <c r="BB29388" t="s">
        <v>91595</v>
      </c>
    </row>
    <row r="29389" spans="54:54" x14ac:dyDescent="0.3">
      <c r="BB29389" t="s">
        <v>91596</v>
      </c>
    </row>
    <row r="29390" spans="54:54" x14ac:dyDescent="0.3">
      <c r="BB29390" t="s">
        <v>91597</v>
      </c>
    </row>
    <row r="29391" spans="54:54" x14ac:dyDescent="0.3">
      <c r="BB29391" t="s">
        <v>91598</v>
      </c>
    </row>
    <row r="29392" spans="54:54" x14ac:dyDescent="0.3">
      <c r="BB29392" t="s">
        <v>91599</v>
      </c>
    </row>
    <row r="29393" spans="54:54" x14ac:dyDescent="0.3">
      <c r="BB29393" t="s">
        <v>91600</v>
      </c>
    </row>
    <row r="29394" spans="54:54" x14ac:dyDescent="0.3">
      <c r="BB29394" t="s">
        <v>91601</v>
      </c>
    </row>
    <row r="29395" spans="54:54" x14ac:dyDescent="0.3">
      <c r="BB29395" t="s">
        <v>91602</v>
      </c>
    </row>
    <row r="29396" spans="54:54" x14ac:dyDescent="0.3">
      <c r="BB29396" t="s">
        <v>91603</v>
      </c>
    </row>
    <row r="29397" spans="54:54" x14ac:dyDescent="0.3">
      <c r="BB29397" t="s">
        <v>91604</v>
      </c>
    </row>
    <row r="29398" spans="54:54" x14ac:dyDescent="0.3">
      <c r="BB29398" t="s">
        <v>91605</v>
      </c>
    </row>
    <row r="29399" spans="54:54" x14ac:dyDescent="0.3">
      <c r="BB29399" t="s">
        <v>91606</v>
      </c>
    </row>
    <row r="29400" spans="54:54" x14ac:dyDescent="0.3">
      <c r="BB29400" t="s">
        <v>91607</v>
      </c>
    </row>
    <row r="29401" spans="54:54" x14ac:dyDescent="0.3">
      <c r="BB29401" t="s">
        <v>91608</v>
      </c>
    </row>
    <row r="29402" spans="54:54" x14ac:dyDescent="0.3">
      <c r="BB29402" t="s">
        <v>91609</v>
      </c>
    </row>
    <row r="29403" spans="54:54" x14ac:dyDescent="0.3">
      <c r="BB29403" t="s">
        <v>91610</v>
      </c>
    </row>
    <row r="29404" spans="54:54" x14ac:dyDescent="0.3">
      <c r="BB29404" t="s">
        <v>91611</v>
      </c>
    </row>
    <row r="29405" spans="54:54" x14ac:dyDescent="0.3">
      <c r="BB29405" t="s">
        <v>91612</v>
      </c>
    </row>
    <row r="29406" spans="54:54" x14ac:dyDescent="0.3">
      <c r="BB29406" t="s">
        <v>91613</v>
      </c>
    </row>
    <row r="29407" spans="54:54" x14ac:dyDescent="0.3">
      <c r="BB29407" t="s">
        <v>91614</v>
      </c>
    </row>
    <row r="29408" spans="54:54" x14ac:dyDescent="0.3">
      <c r="BB29408" t="s">
        <v>91615</v>
      </c>
    </row>
    <row r="29409" spans="54:54" x14ac:dyDescent="0.3">
      <c r="BB29409" t="s">
        <v>91616</v>
      </c>
    </row>
    <row r="29410" spans="54:54" x14ac:dyDescent="0.3">
      <c r="BB29410" t="s">
        <v>91617</v>
      </c>
    </row>
    <row r="29411" spans="54:54" x14ac:dyDescent="0.3">
      <c r="BB29411" t="s">
        <v>91618</v>
      </c>
    </row>
    <row r="29412" spans="54:54" x14ac:dyDescent="0.3">
      <c r="BB29412" t="s">
        <v>91619</v>
      </c>
    </row>
    <row r="29413" spans="54:54" x14ac:dyDescent="0.3">
      <c r="BB29413" t="s">
        <v>91620</v>
      </c>
    </row>
    <row r="29414" spans="54:54" x14ac:dyDescent="0.3">
      <c r="BB29414" t="s">
        <v>91621</v>
      </c>
    </row>
    <row r="29415" spans="54:54" x14ac:dyDescent="0.3">
      <c r="BB29415" t="s">
        <v>91622</v>
      </c>
    </row>
    <row r="29416" spans="54:54" x14ac:dyDescent="0.3">
      <c r="BB29416" t="s">
        <v>91623</v>
      </c>
    </row>
    <row r="29417" spans="54:54" x14ac:dyDescent="0.3">
      <c r="BB29417" t="s">
        <v>91624</v>
      </c>
    </row>
    <row r="29418" spans="54:54" x14ac:dyDescent="0.3">
      <c r="BB29418" t="s">
        <v>91625</v>
      </c>
    </row>
    <row r="29419" spans="54:54" x14ac:dyDescent="0.3">
      <c r="BB29419" t="s">
        <v>91626</v>
      </c>
    </row>
    <row r="29420" spans="54:54" x14ac:dyDescent="0.3">
      <c r="BB29420" t="s">
        <v>91627</v>
      </c>
    </row>
    <row r="29421" spans="54:54" x14ac:dyDescent="0.3">
      <c r="BB29421" t="s">
        <v>91628</v>
      </c>
    </row>
    <row r="29422" spans="54:54" x14ac:dyDescent="0.3">
      <c r="BB29422" t="s">
        <v>91629</v>
      </c>
    </row>
    <row r="29423" spans="54:54" x14ac:dyDescent="0.3">
      <c r="BB29423" t="s">
        <v>91630</v>
      </c>
    </row>
    <row r="29424" spans="54:54" x14ac:dyDescent="0.3">
      <c r="BB29424" t="s">
        <v>91631</v>
      </c>
    </row>
    <row r="29425" spans="54:54" x14ac:dyDescent="0.3">
      <c r="BB29425" t="s">
        <v>91632</v>
      </c>
    </row>
    <row r="29426" spans="54:54" x14ac:dyDescent="0.3">
      <c r="BB29426" t="s">
        <v>91633</v>
      </c>
    </row>
    <row r="29427" spans="54:54" x14ac:dyDescent="0.3">
      <c r="BB29427" t="s">
        <v>91634</v>
      </c>
    </row>
    <row r="29428" spans="54:54" x14ac:dyDescent="0.3">
      <c r="BB29428" t="s">
        <v>91635</v>
      </c>
    </row>
    <row r="29429" spans="54:54" x14ac:dyDescent="0.3">
      <c r="BB29429" t="s">
        <v>91636</v>
      </c>
    </row>
    <row r="29430" spans="54:54" x14ac:dyDescent="0.3">
      <c r="BB29430" t="s">
        <v>91637</v>
      </c>
    </row>
    <row r="29431" spans="54:54" x14ac:dyDescent="0.3">
      <c r="BB29431" t="s">
        <v>91638</v>
      </c>
    </row>
    <row r="29432" spans="54:54" x14ac:dyDescent="0.3">
      <c r="BB29432" t="s">
        <v>91639</v>
      </c>
    </row>
    <row r="29433" spans="54:54" x14ac:dyDescent="0.3">
      <c r="BB29433" t="s">
        <v>91640</v>
      </c>
    </row>
    <row r="29434" spans="54:54" x14ac:dyDescent="0.3">
      <c r="BB29434" t="s">
        <v>91641</v>
      </c>
    </row>
    <row r="29435" spans="54:54" x14ac:dyDescent="0.3">
      <c r="BB29435" t="s">
        <v>91642</v>
      </c>
    </row>
    <row r="29436" spans="54:54" x14ac:dyDescent="0.3">
      <c r="BB29436" t="s">
        <v>91643</v>
      </c>
    </row>
    <row r="29437" spans="54:54" x14ac:dyDescent="0.3">
      <c r="BB29437" t="s">
        <v>91644</v>
      </c>
    </row>
    <row r="29438" spans="54:54" x14ac:dyDescent="0.3">
      <c r="BB29438" t="s">
        <v>91645</v>
      </c>
    </row>
    <row r="29439" spans="54:54" x14ac:dyDescent="0.3">
      <c r="BB29439" t="s">
        <v>91646</v>
      </c>
    </row>
    <row r="29440" spans="54:54" x14ac:dyDescent="0.3">
      <c r="BB29440" t="s">
        <v>91647</v>
      </c>
    </row>
    <row r="29441" spans="54:54" x14ac:dyDescent="0.3">
      <c r="BB29441" t="s">
        <v>91648</v>
      </c>
    </row>
    <row r="29442" spans="54:54" x14ac:dyDescent="0.3">
      <c r="BB29442" t="s">
        <v>2682</v>
      </c>
    </row>
    <row r="29443" spans="54:54" x14ac:dyDescent="0.3">
      <c r="BB29443" t="s">
        <v>91649</v>
      </c>
    </row>
    <row r="29444" spans="54:54" x14ac:dyDescent="0.3">
      <c r="BB29444" t="s">
        <v>91650</v>
      </c>
    </row>
    <row r="29445" spans="54:54" x14ac:dyDescent="0.3">
      <c r="BB29445" t="s">
        <v>91651</v>
      </c>
    </row>
    <row r="29446" spans="54:54" x14ac:dyDescent="0.3">
      <c r="BB29446" t="s">
        <v>91652</v>
      </c>
    </row>
    <row r="29447" spans="54:54" x14ac:dyDescent="0.3">
      <c r="BB29447" t="s">
        <v>91653</v>
      </c>
    </row>
    <row r="29448" spans="54:54" x14ac:dyDescent="0.3">
      <c r="BB29448" t="s">
        <v>91654</v>
      </c>
    </row>
    <row r="29449" spans="54:54" x14ac:dyDescent="0.3">
      <c r="BB29449" t="s">
        <v>2683</v>
      </c>
    </row>
    <row r="29450" spans="54:54" x14ac:dyDescent="0.3">
      <c r="BB29450" t="s">
        <v>91655</v>
      </c>
    </row>
    <row r="29451" spans="54:54" x14ac:dyDescent="0.3">
      <c r="BB29451" t="s">
        <v>91656</v>
      </c>
    </row>
    <row r="29452" spans="54:54" x14ac:dyDescent="0.3">
      <c r="BB29452" t="s">
        <v>91657</v>
      </c>
    </row>
    <row r="29453" spans="54:54" x14ac:dyDescent="0.3">
      <c r="BB29453" t="s">
        <v>91658</v>
      </c>
    </row>
    <row r="29454" spans="54:54" x14ac:dyDescent="0.3">
      <c r="BB29454" t="s">
        <v>91659</v>
      </c>
    </row>
    <row r="29455" spans="54:54" x14ac:dyDescent="0.3">
      <c r="BB29455" t="s">
        <v>91660</v>
      </c>
    </row>
    <row r="29456" spans="54:54" x14ac:dyDescent="0.3">
      <c r="BB29456" t="s">
        <v>91661</v>
      </c>
    </row>
    <row r="29457" spans="54:54" x14ac:dyDescent="0.3">
      <c r="BB29457" t="s">
        <v>91662</v>
      </c>
    </row>
    <row r="29458" spans="54:54" x14ac:dyDescent="0.3">
      <c r="BB29458" t="s">
        <v>91663</v>
      </c>
    </row>
    <row r="29459" spans="54:54" x14ac:dyDescent="0.3">
      <c r="BB29459" t="s">
        <v>91664</v>
      </c>
    </row>
    <row r="29460" spans="54:54" x14ac:dyDescent="0.3">
      <c r="BB29460" t="s">
        <v>91665</v>
      </c>
    </row>
    <row r="29461" spans="54:54" x14ac:dyDescent="0.3">
      <c r="BB29461" t="s">
        <v>91666</v>
      </c>
    </row>
    <row r="29462" spans="54:54" x14ac:dyDescent="0.3">
      <c r="BB29462" t="s">
        <v>91667</v>
      </c>
    </row>
    <row r="29463" spans="54:54" x14ac:dyDescent="0.3">
      <c r="BB29463" t="s">
        <v>91668</v>
      </c>
    </row>
    <row r="29464" spans="54:54" x14ac:dyDescent="0.3">
      <c r="BB29464" t="s">
        <v>91669</v>
      </c>
    </row>
    <row r="29465" spans="54:54" x14ac:dyDescent="0.3">
      <c r="BB29465" t="s">
        <v>91670</v>
      </c>
    </row>
    <row r="29466" spans="54:54" x14ac:dyDescent="0.3">
      <c r="BB29466" t="s">
        <v>91671</v>
      </c>
    </row>
    <row r="29467" spans="54:54" x14ac:dyDescent="0.3">
      <c r="BB29467" t="s">
        <v>91672</v>
      </c>
    </row>
    <row r="29468" spans="54:54" x14ac:dyDescent="0.3">
      <c r="BB29468" t="s">
        <v>91673</v>
      </c>
    </row>
    <row r="29469" spans="54:54" x14ac:dyDescent="0.3">
      <c r="BB29469" t="s">
        <v>91674</v>
      </c>
    </row>
    <row r="29470" spans="54:54" x14ac:dyDescent="0.3">
      <c r="BB29470" t="s">
        <v>91675</v>
      </c>
    </row>
    <row r="29471" spans="54:54" x14ac:dyDescent="0.3">
      <c r="BB29471" t="s">
        <v>91676</v>
      </c>
    </row>
    <row r="29472" spans="54:54" x14ac:dyDescent="0.3">
      <c r="BB29472" t="s">
        <v>91677</v>
      </c>
    </row>
    <row r="29473" spans="54:54" x14ac:dyDescent="0.3">
      <c r="BB29473" t="s">
        <v>91678</v>
      </c>
    </row>
    <row r="29474" spans="54:54" x14ac:dyDescent="0.3">
      <c r="BB29474" t="s">
        <v>91679</v>
      </c>
    </row>
    <row r="29475" spans="54:54" x14ac:dyDescent="0.3">
      <c r="BB29475" t="s">
        <v>91680</v>
      </c>
    </row>
    <row r="29476" spans="54:54" x14ac:dyDescent="0.3">
      <c r="BB29476" t="s">
        <v>91681</v>
      </c>
    </row>
    <row r="29477" spans="54:54" x14ac:dyDescent="0.3">
      <c r="BB29477" t="s">
        <v>91682</v>
      </c>
    </row>
    <row r="29478" spans="54:54" x14ac:dyDescent="0.3">
      <c r="BB29478" t="s">
        <v>91683</v>
      </c>
    </row>
    <row r="29479" spans="54:54" x14ac:dyDescent="0.3">
      <c r="BB29479" t="s">
        <v>91684</v>
      </c>
    </row>
    <row r="29480" spans="54:54" x14ac:dyDescent="0.3">
      <c r="BB29480" t="s">
        <v>91685</v>
      </c>
    </row>
    <row r="29481" spans="54:54" x14ac:dyDescent="0.3">
      <c r="BB29481" t="s">
        <v>91686</v>
      </c>
    </row>
    <row r="29482" spans="54:54" x14ac:dyDescent="0.3">
      <c r="BB29482" t="s">
        <v>91687</v>
      </c>
    </row>
    <row r="29483" spans="54:54" x14ac:dyDescent="0.3">
      <c r="BB29483" t="s">
        <v>91688</v>
      </c>
    </row>
    <row r="29484" spans="54:54" x14ac:dyDescent="0.3">
      <c r="BB29484" t="s">
        <v>91689</v>
      </c>
    </row>
    <row r="29485" spans="54:54" x14ac:dyDescent="0.3">
      <c r="BB29485" t="s">
        <v>91690</v>
      </c>
    </row>
    <row r="29486" spans="54:54" x14ac:dyDescent="0.3">
      <c r="BB29486" t="s">
        <v>91691</v>
      </c>
    </row>
    <row r="29487" spans="54:54" x14ac:dyDescent="0.3">
      <c r="BB29487" t="s">
        <v>91692</v>
      </c>
    </row>
    <row r="29488" spans="54:54" x14ac:dyDescent="0.3">
      <c r="BB29488" t="s">
        <v>91693</v>
      </c>
    </row>
    <row r="29489" spans="54:54" x14ac:dyDescent="0.3">
      <c r="BB29489" t="s">
        <v>91694</v>
      </c>
    </row>
    <row r="29490" spans="54:54" x14ac:dyDescent="0.3">
      <c r="BB29490" t="s">
        <v>91695</v>
      </c>
    </row>
    <row r="29491" spans="54:54" x14ac:dyDescent="0.3">
      <c r="BB29491" t="s">
        <v>91696</v>
      </c>
    </row>
    <row r="29492" spans="54:54" x14ac:dyDescent="0.3">
      <c r="BB29492" t="s">
        <v>91697</v>
      </c>
    </row>
    <row r="29493" spans="54:54" x14ac:dyDescent="0.3">
      <c r="BB29493" t="s">
        <v>91698</v>
      </c>
    </row>
    <row r="29494" spans="54:54" x14ac:dyDescent="0.3">
      <c r="BB29494" t="s">
        <v>91699</v>
      </c>
    </row>
    <row r="29495" spans="54:54" x14ac:dyDescent="0.3">
      <c r="BB29495" t="s">
        <v>91700</v>
      </c>
    </row>
    <row r="29496" spans="54:54" x14ac:dyDescent="0.3">
      <c r="BB29496" t="s">
        <v>91701</v>
      </c>
    </row>
    <row r="29497" spans="54:54" x14ac:dyDescent="0.3">
      <c r="BB29497" t="s">
        <v>91702</v>
      </c>
    </row>
    <row r="29498" spans="54:54" x14ac:dyDescent="0.3">
      <c r="BB29498" t="s">
        <v>91703</v>
      </c>
    </row>
    <row r="29499" spans="54:54" x14ac:dyDescent="0.3">
      <c r="BB29499" t="s">
        <v>91704</v>
      </c>
    </row>
    <row r="29500" spans="54:54" x14ac:dyDescent="0.3">
      <c r="BB29500" t="s">
        <v>91705</v>
      </c>
    </row>
    <row r="29501" spans="54:54" x14ac:dyDescent="0.3">
      <c r="BB29501" t="s">
        <v>91706</v>
      </c>
    </row>
    <row r="29502" spans="54:54" x14ac:dyDescent="0.3">
      <c r="BB29502" t="s">
        <v>91707</v>
      </c>
    </row>
    <row r="29503" spans="54:54" x14ac:dyDescent="0.3">
      <c r="BB29503" t="s">
        <v>91708</v>
      </c>
    </row>
    <row r="29504" spans="54:54" x14ac:dyDescent="0.3">
      <c r="BB29504" t="s">
        <v>91709</v>
      </c>
    </row>
    <row r="29505" spans="54:54" x14ac:dyDescent="0.3">
      <c r="BB29505" t="s">
        <v>91710</v>
      </c>
    </row>
    <row r="29506" spans="54:54" x14ac:dyDescent="0.3">
      <c r="BB29506" t="s">
        <v>91711</v>
      </c>
    </row>
    <row r="29507" spans="54:54" x14ac:dyDescent="0.3">
      <c r="BB29507" t="s">
        <v>91712</v>
      </c>
    </row>
    <row r="29508" spans="54:54" x14ac:dyDescent="0.3">
      <c r="BB29508" t="s">
        <v>91713</v>
      </c>
    </row>
    <row r="29509" spans="54:54" x14ac:dyDescent="0.3">
      <c r="BB29509" t="s">
        <v>91714</v>
      </c>
    </row>
    <row r="29510" spans="54:54" x14ac:dyDescent="0.3">
      <c r="BB29510" t="s">
        <v>91715</v>
      </c>
    </row>
    <row r="29511" spans="54:54" x14ac:dyDescent="0.3">
      <c r="BB29511" t="s">
        <v>91716</v>
      </c>
    </row>
    <row r="29512" spans="54:54" x14ac:dyDescent="0.3">
      <c r="BB29512" t="s">
        <v>91717</v>
      </c>
    </row>
    <row r="29513" spans="54:54" x14ac:dyDescent="0.3">
      <c r="BB29513" t="s">
        <v>91718</v>
      </c>
    </row>
    <row r="29514" spans="54:54" x14ac:dyDescent="0.3">
      <c r="BB29514" t="s">
        <v>91719</v>
      </c>
    </row>
    <row r="29515" spans="54:54" x14ac:dyDescent="0.3">
      <c r="BB29515" t="s">
        <v>91720</v>
      </c>
    </row>
    <row r="29516" spans="54:54" x14ac:dyDescent="0.3">
      <c r="BB29516" t="s">
        <v>91721</v>
      </c>
    </row>
    <row r="29517" spans="54:54" x14ac:dyDescent="0.3">
      <c r="BB29517" t="s">
        <v>91722</v>
      </c>
    </row>
    <row r="29518" spans="54:54" x14ac:dyDescent="0.3">
      <c r="BB29518" t="s">
        <v>91723</v>
      </c>
    </row>
    <row r="29519" spans="54:54" x14ac:dyDescent="0.3">
      <c r="BB29519" t="s">
        <v>91724</v>
      </c>
    </row>
    <row r="29520" spans="54:54" x14ac:dyDescent="0.3">
      <c r="BB29520" t="s">
        <v>91725</v>
      </c>
    </row>
    <row r="29521" spans="54:54" x14ac:dyDescent="0.3">
      <c r="BB29521" t="s">
        <v>91726</v>
      </c>
    </row>
    <row r="29522" spans="54:54" x14ac:dyDescent="0.3">
      <c r="BB29522" t="s">
        <v>91727</v>
      </c>
    </row>
    <row r="29523" spans="54:54" x14ac:dyDescent="0.3">
      <c r="BB29523" t="s">
        <v>91728</v>
      </c>
    </row>
    <row r="29524" spans="54:54" x14ac:dyDescent="0.3">
      <c r="BB29524" t="s">
        <v>91729</v>
      </c>
    </row>
    <row r="29525" spans="54:54" x14ac:dyDescent="0.3">
      <c r="BB29525" t="s">
        <v>91730</v>
      </c>
    </row>
    <row r="29526" spans="54:54" x14ac:dyDescent="0.3">
      <c r="BB29526" t="s">
        <v>91731</v>
      </c>
    </row>
    <row r="29527" spans="54:54" x14ac:dyDescent="0.3">
      <c r="BB29527" t="s">
        <v>91732</v>
      </c>
    </row>
    <row r="29528" spans="54:54" x14ac:dyDescent="0.3">
      <c r="BB29528" t="s">
        <v>91733</v>
      </c>
    </row>
    <row r="29529" spans="54:54" x14ac:dyDescent="0.3">
      <c r="BB29529" t="s">
        <v>91734</v>
      </c>
    </row>
    <row r="29530" spans="54:54" x14ac:dyDescent="0.3">
      <c r="BB29530" t="s">
        <v>91735</v>
      </c>
    </row>
    <row r="29531" spans="54:54" x14ac:dyDescent="0.3">
      <c r="BB29531" t="s">
        <v>91736</v>
      </c>
    </row>
    <row r="29532" spans="54:54" x14ac:dyDescent="0.3">
      <c r="BB29532" t="s">
        <v>91737</v>
      </c>
    </row>
    <row r="29533" spans="54:54" x14ac:dyDescent="0.3">
      <c r="BB29533" t="s">
        <v>91738</v>
      </c>
    </row>
    <row r="29534" spans="54:54" x14ac:dyDescent="0.3">
      <c r="BB29534" t="s">
        <v>91739</v>
      </c>
    </row>
    <row r="29535" spans="54:54" x14ac:dyDescent="0.3">
      <c r="BB29535" t="s">
        <v>91740</v>
      </c>
    </row>
    <row r="29536" spans="54:54" x14ac:dyDescent="0.3">
      <c r="BB29536" t="s">
        <v>91741</v>
      </c>
    </row>
    <row r="29537" spans="54:54" x14ac:dyDescent="0.3">
      <c r="BB29537" t="s">
        <v>91742</v>
      </c>
    </row>
    <row r="29538" spans="54:54" x14ac:dyDescent="0.3">
      <c r="BB29538" t="s">
        <v>91743</v>
      </c>
    </row>
    <row r="29539" spans="54:54" x14ac:dyDescent="0.3">
      <c r="BB29539" t="s">
        <v>91744</v>
      </c>
    </row>
    <row r="29540" spans="54:54" x14ac:dyDescent="0.3">
      <c r="BB29540" t="s">
        <v>91745</v>
      </c>
    </row>
    <row r="29541" spans="54:54" x14ac:dyDescent="0.3">
      <c r="BB29541" t="s">
        <v>91746</v>
      </c>
    </row>
    <row r="29542" spans="54:54" x14ac:dyDescent="0.3">
      <c r="BB29542" t="s">
        <v>91747</v>
      </c>
    </row>
    <row r="29543" spans="54:54" x14ac:dyDescent="0.3">
      <c r="BB29543" t="s">
        <v>91748</v>
      </c>
    </row>
    <row r="29544" spans="54:54" x14ac:dyDescent="0.3">
      <c r="BB29544" t="s">
        <v>91749</v>
      </c>
    </row>
    <row r="29545" spans="54:54" x14ac:dyDescent="0.3">
      <c r="BB29545" t="s">
        <v>91750</v>
      </c>
    </row>
    <row r="29546" spans="54:54" x14ac:dyDescent="0.3">
      <c r="BB29546" t="s">
        <v>91751</v>
      </c>
    </row>
    <row r="29547" spans="54:54" x14ac:dyDescent="0.3">
      <c r="BB29547" t="s">
        <v>91752</v>
      </c>
    </row>
    <row r="29548" spans="54:54" x14ac:dyDescent="0.3">
      <c r="BB29548" t="s">
        <v>91753</v>
      </c>
    </row>
    <row r="29549" spans="54:54" x14ac:dyDescent="0.3">
      <c r="BB29549" t="s">
        <v>91754</v>
      </c>
    </row>
    <row r="29550" spans="54:54" x14ac:dyDescent="0.3">
      <c r="BB29550" t="s">
        <v>91755</v>
      </c>
    </row>
    <row r="29551" spans="54:54" x14ac:dyDescent="0.3">
      <c r="BB29551" t="s">
        <v>91756</v>
      </c>
    </row>
    <row r="29552" spans="54:54" x14ac:dyDescent="0.3">
      <c r="BB29552" t="s">
        <v>91757</v>
      </c>
    </row>
    <row r="29553" spans="54:54" x14ac:dyDescent="0.3">
      <c r="BB29553" t="s">
        <v>91758</v>
      </c>
    </row>
    <row r="29554" spans="54:54" x14ac:dyDescent="0.3">
      <c r="BB29554" t="s">
        <v>91759</v>
      </c>
    </row>
    <row r="29555" spans="54:54" x14ac:dyDescent="0.3">
      <c r="BB29555" t="s">
        <v>91760</v>
      </c>
    </row>
    <row r="29556" spans="54:54" x14ac:dyDescent="0.3">
      <c r="BB29556" t="s">
        <v>91761</v>
      </c>
    </row>
    <row r="29557" spans="54:54" x14ac:dyDescent="0.3">
      <c r="BB29557" t="s">
        <v>91762</v>
      </c>
    </row>
    <row r="29558" spans="54:54" x14ac:dyDescent="0.3">
      <c r="BB29558" t="s">
        <v>91763</v>
      </c>
    </row>
    <row r="29559" spans="54:54" x14ac:dyDescent="0.3">
      <c r="BB29559" t="s">
        <v>91764</v>
      </c>
    </row>
    <row r="29560" spans="54:54" x14ac:dyDescent="0.3">
      <c r="BB29560" t="s">
        <v>91765</v>
      </c>
    </row>
    <row r="29561" spans="54:54" x14ac:dyDescent="0.3">
      <c r="BB29561" t="s">
        <v>91766</v>
      </c>
    </row>
    <row r="29562" spans="54:54" x14ac:dyDescent="0.3">
      <c r="BB29562" t="s">
        <v>91767</v>
      </c>
    </row>
    <row r="29563" spans="54:54" x14ac:dyDescent="0.3">
      <c r="BB29563" t="s">
        <v>91768</v>
      </c>
    </row>
    <row r="29564" spans="54:54" x14ac:dyDescent="0.3">
      <c r="BB29564" t="s">
        <v>91769</v>
      </c>
    </row>
    <row r="29565" spans="54:54" x14ac:dyDescent="0.3">
      <c r="BB29565" t="s">
        <v>91770</v>
      </c>
    </row>
    <row r="29566" spans="54:54" x14ac:dyDescent="0.3">
      <c r="BB29566" t="s">
        <v>91771</v>
      </c>
    </row>
    <row r="29567" spans="54:54" x14ac:dyDescent="0.3">
      <c r="BB29567" t="s">
        <v>91772</v>
      </c>
    </row>
    <row r="29568" spans="54:54" x14ac:dyDescent="0.3">
      <c r="BB29568" t="s">
        <v>91773</v>
      </c>
    </row>
    <row r="29569" spans="54:54" x14ac:dyDescent="0.3">
      <c r="BB29569" t="s">
        <v>91774</v>
      </c>
    </row>
    <row r="29570" spans="54:54" x14ac:dyDescent="0.3">
      <c r="BB29570" t="s">
        <v>91775</v>
      </c>
    </row>
    <row r="29571" spans="54:54" x14ac:dyDescent="0.3">
      <c r="BB29571" t="s">
        <v>91776</v>
      </c>
    </row>
    <row r="29572" spans="54:54" x14ac:dyDescent="0.3">
      <c r="BB29572" t="s">
        <v>91777</v>
      </c>
    </row>
    <row r="29573" spans="54:54" x14ac:dyDescent="0.3">
      <c r="BB29573" t="s">
        <v>91778</v>
      </c>
    </row>
    <row r="29574" spans="54:54" x14ac:dyDescent="0.3">
      <c r="BB29574" t="s">
        <v>91779</v>
      </c>
    </row>
    <row r="29575" spans="54:54" x14ac:dyDescent="0.3">
      <c r="BB29575" t="s">
        <v>91780</v>
      </c>
    </row>
    <row r="29576" spans="54:54" x14ac:dyDescent="0.3">
      <c r="BB29576" t="s">
        <v>91781</v>
      </c>
    </row>
    <row r="29577" spans="54:54" x14ac:dyDescent="0.3">
      <c r="BB29577" t="s">
        <v>91782</v>
      </c>
    </row>
    <row r="29578" spans="54:54" x14ac:dyDescent="0.3">
      <c r="BB29578" t="s">
        <v>91783</v>
      </c>
    </row>
    <row r="29579" spans="54:54" x14ac:dyDescent="0.3">
      <c r="BB29579" t="s">
        <v>91784</v>
      </c>
    </row>
    <row r="29580" spans="54:54" x14ac:dyDescent="0.3">
      <c r="BB29580" t="s">
        <v>91785</v>
      </c>
    </row>
    <row r="29581" spans="54:54" x14ac:dyDescent="0.3">
      <c r="BB29581" t="s">
        <v>91786</v>
      </c>
    </row>
    <row r="29582" spans="54:54" x14ac:dyDescent="0.3">
      <c r="BB29582" t="s">
        <v>91787</v>
      </c>
    </row>
    <row r="29583" spans="54:54" x14ac:dyDescent="0.3">
      <c r="BB29583" t="s">
        <v>91788</v>
      </c>
    </row>
    <row r="29584" spans="54:54" x14ac:dyDescent="0.3">
      <c r="BB29584" t="s">
        <v>91789</v>
      </c>
    </row>
    <row r="29585" spans="54:54" x14ac:dyDescent="0.3">
      <c r="BB29585" t="s">
        <v>91790</v>
      </c>
    </row>
    <row r="29586" spans="54:54" x14ac:dyDescent="0.3">
      <c r="BB29586" t="s">
        <v>91791</v>
      </c>
    </row>
    <row r="29587" spans="54:54" x14ac:dyDescent="0.3">
      <c r="BB29587" t="s">
        <v>91792</v>
      </c>
    </row>
    <row r="29588" spans="54:54" x14ac:dyDescent="0.3">
      <c r="BB29588" t="s">
        <v>91793</v>
      </c>
    </row>
    <row r="29589" spans="54:54" x14ac:dyDescent="0.3">
      <c r="BB29589" t="s">
        <v>91794</v>
      </c>
    </row>
    <row r="29590" spans="54:54" x14ac:dyDescent="0.3">
      <c r="BB29590" t="s">
        <v>91795</v>
      </c>
    </row>
    <row r="29591" spans="54:54" x14ac:dyDescent="0.3">
      <c r="BB29591" t="s">
        <v>91796</v>
      </c>
    </row>
    <row r="29592" spans="54:54" x14ac:dyDescent="0.3">
      <c r="BB29592" t="s">
        <v>91797</v>
      </c>
    </row>
    <row r="29593" spans="54:54" x14ac:dyDescent="0.3">
      <c r="BB29593" t="s">
        <v>91798</v>
      </c>
    </row>
    <row r="29594" spans="54:54" x14ac:dyDescent="0.3">
      <c r="BB29594" t="s">
        <v>91799</v>
      </c>
    </row>
    <row r="29595" spans="54:54" x14ac:dyDescent="0.3">
      <c r="BB29595" t="s">
        <v>91800</v>
      </c>
    </row>
    <row r="29596" spans="54:54" x14ac:dyDescent="0.3">
      <c r="BB29596" t="s">
        <v>91801</v>
      </c>
    </row>
    <row r="29597" spans="54:54" x14ac:dyDescent="0.3">
      <c r="BB29597" t="s">
        <v>91802</v>
      </c>
    </row>
    <row r="29598" spans="54:54" x14ac:dyDescent="0.3">
      <c r="BB29598" t="s">
        <v>91803</v>
      </c>
    </row>
    <row r="29599" spans="54:54" x14ac:dyDescent="0.3">
      <c r="BB29599" t="s">
        <v>91804</v>
      </c>
    </row>
    <row r="29600" spans="54:54" x14ac:dyDescent="0.3">
      <c r="BB29600" t="s">
        <v>91805</v>
      </c>
    </row>
    <row r="29601" spans="54:54" x14ac:dyDescent="0.3">
      <c r="BB29601" t="s">
        <v>91806</v>
      </c>
    </row>
    <row r="29602" spans="54:54" x14ac:dyDescent="0.3">
      <c r="BB29602" t="s">
        <v>91807</v>
      </c>
    </row>
    <row r="29603" spans="54:54" x14ac:dyDescent="0.3">
      <c r="BB29603" t="s">
        <v>91808</v>
      </c>
    </row>
    <row r="29604" spans="54:54" x14ac:dyDescent="0.3">
      <c r="BB29604" t="s">
        <v>91809</v>
      </c>
    </row>
    <row r="29605" spans="54:54" x14ac:dyDescent="0.3">
      <c r="BB29605" t="s">
        <v>91810</v>
      </c>
    </row>
    <row r="29606" spans="54:54" x14ac:dyDescent="0.3">
      <c r="BB29606" t="s">
        <v>91811</v>
      </c>
    </row>
    <row r="29607" spans="54:54" x14ac:dyDescent="0.3">
      <c r="BB29607" t="s">
        <v>91812</v>
      </c>
    </row>
    <row r="29608" spans="54:54" x14ac:dyDescent="0.3">
      <c r="BB29608" t="s">
        <v>91813</v>
      </c>
    </row>
    <row r="29609" spans="54:54" x14ac:dyDescent="0.3">
      <c r="BB29609" t="s">
        <v>91814</v>
      </c>
    </row>
    <row r="29610" spans="54:54" x14ac:dyDescent="0.3">
      <c r="BB29610" t="s">
        <v>91815</v>
      </c>
    </row>
    <row r="29611" spans="54:54" x14ac:dyDescent="0.3">
      <c r="BB29611" t="s">
        <v>91816</v>
      </c>
    </row>
    <row r="29612" spans="54:54" x14ac:dyDescent="0.3">
      <c r="BB29612" t="s">
        <v>91817</v>
      </c>
    </row>
    <row r="29613" spans="54:54" x14ac:dyDescent="0.3">
      <c r="BB29613" t="s">
        <v>91818</v>
      </c>
    </row>
    <row r="29614" spans="54:54" x14ac:dyDescent="0.3">
      <c r="BB29614" t="s">
        <v>91819</v>
      </c>
    </row>
    <row r="29615" spans="54:54" x14ac:dyDescent="0.3">
      <c r="BB29615" t="s">
        <v>91820</v>
      </c>
    </row>
    <row r="29616" spans="54:54" x14ac:dyDescent="0.3">
      <c r="BB29616" t="s">
        <v>91821</v>
      </c>
    </row>
    <row r="29617" spans="54:54" x14ac:dyDescent="0.3">
      <c r="BB29617" t="s">
        <v>91822</v>
      </c>
    </row>
    <row r="29618" spans="54:54" x14ac:dyDescent="0.3">
      <c r="BB29618" t="s">
        <v>91823</v>
      </c>
    </row>
    <row r="29619" spans="54:54" x14ac:dyDescent="0.3">
      <c r="BB29619" t="s">
        <v>91824</v>
      </c>
    </row>
    <row r="29620" spans="54:54" x14ac:dyDescent="0.3">
      <c r="BB29620" t="s">
        <v>91825</v>
      </c>
    </row>
    <row r="29621" spans="54:54" x14ac:dyDescent="0.3">
      <c r="BB29621" t="s">
        <v>91826</v>
      </c>
    </row>
    <row r="29622" spans="54:54" x14ac:dyDescent="0.3">
      <c r="BB29622" t="s">
        <v>91827</v>
      </c>
    </row>
    <row r="29623" spans="54:54" x14ac:dyDescent="0.3">
      <c r="BB29623" t="s">
        <v>91828</v>
      </c>
    </row>
    <row r="29624" spans="54:54" x14ac:dyDescent="0.3">
      <c r="BB29624" t="s">
        <v>91829</v>
      </c>
    </row>
    <row r="29625" spans="54:54" x14ac:dyDescent="0.3">
      <c r="BB29625" t="s">
        <v>91830</v>
      </c>
    </row>
    <row r="29626" spans="54:54" x14ac:dyDescent="0.3">
      <c r="BB29626" t="s">
        <v>91831</v>
      </c>
    </row>
    <row r="29627" spans="54:54" x14ac:dyDescent="0.3">
      <c r="BB29627" t="s">
        <v>91832</v>
      </c>
    </row>
    <row r="29628" spans="54:54" x14ac:dyDescent="0.3">
      <c r="BB29628" t="s">
        <v>91833</v>
      </c>
    </row>
    <row r="29629" spans="54:54" x14ac:dyDescent="0.3">
      <c r="BB29629" t="s">
        <v>91834</v>
      </c>
    </row>
    <row r="29630" spans="54:54" x14ac:dyDescent="0.3">
      <c r="BB29630" t="s">
        <v>91835</v>
      </c>
    </row>
    <row r="29631" spans="54:54" x14ac:dyDescent="0.3">
      <c r="BB29631" t="s">
        <v>91836</v>
      </c>
    </row>
    <row r="29632" spans="54:54" x14ac:dyDescent="0.3">
      <c r="BB29632" t="s">
        <v>91837</v>
      </c>
    </row>
    <row r="29633" spans="54:54" x14ac:dyDescent="0.3">
      <c r="BB29633" t="s">
        <v>91838</v>
      </c>
    </row>
    <row r="29634" spans="54:54" x14ac:dyDescent="0.3">
      <c r="BB29634" t="s">
        <v>91839</v>
      </c>
    </row>
    <row r="29635" spans="54:54" x14ac:dyDescent="0.3">
      <c r="BB29635" t="s">
        <v>91840</v>
      </c>
    </row>
    <row r="29636" spans="54:54" x14ac:dyDescent="0.3">
      <c r="BB29636" t="s">
        <v>91841</v>
      </c>
    </row>
    <row r="29637" spans="54:54" x14ac:dyDescent="0.3">
      <c r="BB29637" t="s">
        <v>91842</v>
      </c>
    </row>
    <row r="29638" spans="54:54" x14ac:dyDescent="0.3">
      <c r="BB29638" t="s">
        <v>91843</v>
      </c>
    </row>
    <row r="29639" spans="54:54" x14ac:dyDescent="0.3">
      <c r="BB29639" t="s">
        <v>91844</v>
      </c>
    </row>
    <row r="29640" spans="54:54" x14ac:dyDescent="0.3">
      <c r="BB29640" t="s">
        <v>91845</v>
      </c>
    </row>
    <row r="29641" spans="54:54" x14ac:dyDescent="0.3">
      <c r="BB29641" t="s">
        <v>91846</v>
      </c>
    </row>
    <row r="29642" spans="54:54" x14ac:dyDescent="0.3">
      <c r="BB29642" t="s">
        <v>91847</v>
      </c>
    </row>
    <row r="29643" spans="54:54" x14ac:dyDescent="0.3">
      <c r="BB29643" t="s">
        <v>91848</v>
      </c>
    </row>
    <row r="29644" spans="54:54" x14ac:dyDescent="0.3">
      <c r="BB29644" t="s">
        <v>91849</v>
      </c>
    </row>
    <row r="29645" spans="54:54" x14ac:dyDescent="0.3">
      <c r="BB29645" t="s">
        <v>91850</v>
      </c>
    </row>
    <row r="29646" spans="54:54" x14ac:dyDescent="0.3">
      <c r="BB29646" t="s">
        <v>91851</v>
      </c>
    </row>
    <row r="29647" spans="54:54" x14ac:dyDescent="0.3">
      <c r="BB29647" t="s">
        <v>91852</v>
      </c>
    </row>
    <row r="29648" spans="54:54" x14ac:dyDescent="0.3">
      <c r="BB29648" t="s">
        <v>91853</v>
      </c>
    </row>
    <row r="29649" spans="54:54" x14ac:dyDescent="0.3">
      <c r="BB29649" t="s">
        <v>91854</v>
      </c>
    </row>
    <row r="29650" spans="54:54" x14ac:dyDescent="0.3">
      <c r="BB29650" t="s">
        <v>91855</v>
      </c>
    </row>
    <row r="29651" spans="54:54" x14ac:dyDescent="0.3">
      <c r="BB29651" t="s">
        <v>91856</v>
      </c>
    </row>
    <row r="29652" spans="54:54" x14ac:dyDescent="0.3">
      <c r="BB29652" t="s">
        <v>91857</v>
      </c>
    </row>
    <row r="29653" spans="54:54" x14ac:dyDescent="0.3">
      <c r="BB29653" t="s">
        <v>91858</v>
      </c>
    </row>
    <row r="29654" spans="54:54" x14ac:dyDescent="0.3">
      <c r="BB29654" t="s">
        <v>91859</v>
      </c>
    </row>
    <row r="29655" spans="54:54" x14ac:dyDescent="0.3">
      <c r="BB29655" t="s">
        <v>91860</v>
      </c>
    </row>
    <row r="29656" spans="54:54" x14ac:dyDescent="0.3">
      <c r="BB29656" t="s">
        <v>91861</v>
      </c>
    </row>
    <row r="29657" spans="54:54" x14ac:dyDescent="0.3">
      <c r="BB29657" t="s">
        <v>91862</v>
      </c>
    </row>
    <row r="29658" spans="54:54" x14ac:dyDescent="0.3">
      <c r="BB29658" t="s">
        <v>91863</v>
      </c>
    </row>
    <row r="29659" spans="54:54" x14ac:dyDescent="0.3">
      <c r="BB29659" t="s">
        <v>91864</v>
      </c>
    </row>
    <row r="29660" spans="54:54" x14ac:dyDescent="0.3">
      <c r="BB29660" t="s">
        <v>91865</v>
      </c>
    </row>
    <row r="29661" spans="54:54" x14ac:dyDescent="0.3">
      <c r="BB29661" t="s">
        <v>91866</v>
      </c>
    </row>
    <row r="29662" spans="54:54" x14ac:dyDescent="0.3">
      <c r="BB29662" t="s">
        <v>91867</v>
      </c>
    </row>
    <row r="29663" spans="54:54" x14ac:dyDescent="0.3">
      <c r="BB29663" t="s">
        <v>91868</v>
      </c>
    </row>
    <row r="29664" spans="54:54" x14ac:dyDescent="0.3">
      <c r="BB29664" t="s">
        <v>91869</v>
      </c>
    </row>
    <row r="29665" spans="54:54" x14ac:dyDescent="0.3">
      <c r="BB29665" t="s">
        <v>91870</v>
      </c>
    </row>
    <row r="29666" spans="54:54" x14ac:dyDescent="0.3">
      <c r="BB29666" t="s">
        <v>91871</v>
      </c>
    </row>
    <row r="29667" spans="54:54" x14ac:dyDescent="0.3">
      <c r="BB29667" t="s">
        <v>91872</v>
      </c>
    </row>
    <row r="29668" spans="54:54" x14ac:dyDescent="0.3">
      <c r="BB29668" t="s">
        <v>91873</v>
      </c>
    </row>
    <row r="29669" spans="54:54" x14ac:dyDescent="0.3">
      <c r="BB29669" t="s">
        <v>91874</v>
      </c>
    </row>
    <row r="29670" spans="54:54" x14ac:dyDescent="0.3">
      <c r="BB29670" t="s">
        <v>91875</v>
      </c>
    </row>
    <row r="29671" spans="54:54" x14ac:dyDescent="0.3">
      <c r="BB29671" t="s">
        <v>91876</v>
      </c>
    </row>
    <row r="29672" spans="54:54" x14ac:dyDescent="0.3">
      <c r="BB29672" t="s">
        <v>91877</v>
      </c>
    </row>
    <row r="29673" spans="54:54" x14ac:dyDescent="0.3">
      <c r="BB29673" t="s">
        <v>91878</v>
      </c>
    </row>
    <row r="29674" spans="54:54" x14ac:dyDescent="0.3">
      <c r="BB29674" t="s">
        <v>91879</v>
      </c>
    </row>
    <row r="29675" spans="54:54" x14ac:dyDescent="0.3">
      <c r="BB29675" t="s">
        <v>91880</v>
      </c>
    </row>
    <row r="29676" spans="54:54" x14ac:dyDescent="0.3">
      <c r="BB29676" t="s">
        <v>91881</v>
      </c>
    </row>
    <row r="29677" spans="54:54" x14ac:dyDescent="0.3">
      <c r="BB29677" t="s">
        <v>91882</v>
      </c>
    </row>
    <row r="29678" spans="54:54" x14ac:dyDescent="0.3">
      <c r="BB29678" t="s">
        <v>91883</v>
      </c>
    </row>
    <row r="29679" spans="54:54" x14ac:dyDescent="0.3">
      <c r="BB29679" t="s">
        <v>91884</v>
      </c>
    </row>
    <row r="29680" spans="54:54" x14ac:dyDescent="0.3">
      <c r="BB29680" t="s">
        <v>91885</v>
      </c>
    </row>
    <row r="29681" spans="54:54" x14ac:dyDescent="0.3">
      <c r="BB29681" t="s">
        <v>91886</v>
      </c>
    </row>
    <row r="29682" spans="54:54" x14ac:dyDescent="0.3">
      <c r="BB29682" t="s">
        <v>91887</v>
      </c>
    </row>
    <row r="29683" spans="54:54" x14ac:dyDescent="0.3">
      <c r="BB29683" t="s">
        <v>91888</v>
      </c>
    </row>
    <row r="29684" spans="54:54" x14ac:dyDescent="0.3">
      <c r="BB29684" t="s">
        <v>91889</v>
      </c>
    </row>
    <row r="29685" spans="54:54" x14ac:dyDescent="0.3">
      <c r="BB29685" t="s">
        <v>91890</v>
      </c>
    </row>
    <row r="29686" spans="54:54" x14ac:dyDescent="0.3">
      <c r="BB29686" t="s">
        <v>91891</v>
      </c>
    </row>
    <row r="29687" spans="54:54" x14ac:dyDescent="0.3">
      <c r="BB29687" t="s">
        <v>91892</v>
      </c>
    </row>
    <row r="29688" spans="54:54" x14ac:dyDescent="0.3">
      <c r="BB29688" t="s">
        <v>91893</v>
      </c>
    </row>
    <row r="29689" spans="54:54" x14ac:dyDescent="0.3">
      <c r="BB29689" t="s">
        <v>91894</v>
      </c>
    </row>
    <row r="29690" spans="54:54" x14ac:dyDescent="0.3">
      <c r="BB29690" t="s">
        <v>91895</v>
      </c>
    </row>
    <row r="29691" spans="54:54" x14ac:dyDescent="0.3">
      <c r="BB29691" t="s">
        <v>91896</v>
      </c>
    </row>
    <row r="29692" spans="54:54" x14ac:dyDescent="0.3">
      <c r="BB29692" t="s">
        <v>91897</v>
      </c>
    </row>
    <row r="29693" spans="54:54" x14ac:dyDescent="0.3">
      <c r="BB29693" t="s">
        <v>91898</v>
      </c>
    </row>
    <row r="29694" spans="54:54" x14ac:dyDescent="0.3">
      <c r="BB29694" t="s">
        <v>91899</v>
      </c>
    </row>
    <row r="29695" spans="54:54" x14ac:dyDescent="0.3">
      <c r="BB29695" t="s">
        <v>91900</v>
      </c>
    </row>
    <row r="29696" spans="54:54" x14ac:dyDescent="0.3">
      <c r="BB29696" t="s">
        <v>91901</v>
      </c>
    </row>
    <row r="29697" spans="54:54" x14ac:dyDescent="0.3">
      <c r="BB29697" t="s">
        <v>91902</v>
      </c>
    </row>
    <row r="29698" spans="54:54" x14ac:dyDescent="0.3">
      <c r="BB29698" t="s">
        <v>91903</v>
      </c>
    </row>
    <row r="29699" spans="54:54" x14ac:dyDescent="0.3">
      <c r="BB29699" t="s">
        <v>91904</v>
      </c>
    </row>
    <row r="29700" spans="54:54" x14ac:dyDescent="0.3">
      <c r="BB29700" t="s">
        <v>91905</v>
      </c>
    </row>
    <row r="29701" spans="54:54" x14ac:dyDescent="0.3">
      <c r="BB29701" t="s">
        <v>91906</v>
      </c>
    </row>
    <row r="29702" spans="54:54" x14ac:dyDescent="0.3">
      <c r="BB29702" t="s">
        <v>91907</v>
      </c>
    </row>
    <row r="29703" spans="54:54" x14ac:dyDescent="0.3">
      <c r="BB29703" t="s">
        <v>91908</v>
      </c>
    </row>
    <row r="29704" spans="54:54" x14ac:dyDescent="0.3">
      <c r="BB29704" t="s">
        <v>91909</v>
      </c>
    </row>
    <row r="29705" spans="54:54" x14ac:dyDescent="0.3">
      <c r="BB29705" t="s">
        <v>91910</v>
      </c>
    </row>
    <row r="29706" spans="54:54" x14ac:dyDescent="0.3">
      <c r="BB29706" t="s">
        <v>91911</v>
      </c>
    </row>
    <row r="29707" spans="54:54" x14ac:dyDescent="0.3">
      <c r="BB29707" t="s">
        <v>91912</v>
      </c>
    </row>
    <row r="29708" spans="54:54" x14ac:dyDescent="0.3">
      <c r="BB29708" t="s">
        <v>91913</v>
      </c>
    </row>
    <row r="29709" spans="54:54" x14ac:dyDescent="0.3">
      <c r="BB29709" t="s">
        <v>91914</v>
      </c>
    </row>
    <row r="29710" spans="54:54" x14ac:dyDescent="0.3">
      <c r="BB29710" t="s">
        <v>91915</v>
      </c>
    </row>
    <row r="29711" spans="54:54" x14ac:dyDescent="0.3">
      <c r="BB29711" t="s">
        <v>91916</v>
      </c>
    </row>
    <row r="29712" spans="54:54" x14ac:dyDescent="0.3">
      <c r="BB29712" t="s">
        <v>91917</v>
      </c>
    </row>
    <row r="29713" spans="54:54" x14ac:dyDescent="0.3">
      <c r="BB29713" t="s">
        <v>91918</v>
      </c>
    </row>
    <row r="29714" spans="54:54" x14ac:dyDescent="0.3">
      <c r="BB29714" t="s">
        <v>91919</v>
      </c>
    </row>
    <row r="29715" spans="54:54" x14ac:dyDescent="0.3">
      <c r="BB29715" t="s">
        <v>91920</v>
      </c>
    </row>
    <row r="29716" spans="54:54" x14ac:dyDescent="0.3">
      <c r="BB29716" t="s">
        <v>91921</v>
      </c>
    </row>
    <row r="29717" spans="54:54" x14ac:dyDescent="0.3">
      <c r="BB29717" t="s">
        <v>91922</v>
      </c>
    </row>
    <row r="29718" spans="54:54" x14ac:dyDescent="0.3">
      <c r="BB29718" t="s">
        <v>91923</v>
      </c>
    </row>
    <row r="29719" spans="54:54" x14ac:dyDescent="0.3">
      <c r="BB29719" t="s">
        <v>91924</v>
      </c>
    </row>
    <row r="29720" spans="54:54" x14ac:dyDescent="0.3">
      <c r="BB29720" t="s">
        <v>91925</v>
      </c>
    </row>
    <row r="29721" spans="54:54" x14ac:dyDescent="0.3">
      <c r="BB29721" t="s">
        <v>91926</v>
      </c>
    </row>
    <row r="29722" spans="54:54" x14ac:dyDescent="0.3">
      <c r="BB29722" t="s">
        <v>91927</v>
      </c>
    </row>
    <row r="29723" spans="54:54" x14ac:dyDescent="0.3">
      <c r="BB29723" t="s">
        <v>91928</v>
      </c>
    </row>
    <row r="29724" spans="54:54" x14ac:dyDescent="0.3">
      <c r="BB29724" t="s">
        <v>91929</v>
      </c>
    </row>
    <row r="29725" spans="54:54" x14ac:dyDescent="0.3">
      <c r="BB29725" t="s">
        <v>91930</v>
      </c>
    </row>
    <row r="29726" spans="54:54" x14ac:dyDescent="0.3">
      <c r="BB29726" t="s">
        <v>91931</v>
      </c>
    </row>
    <row r="29727" spans="54:54" x14ac:dyDescent="0.3">
      <c r="BB29727" t="s">
        <v>91932</v>
      </c>
    </row>
    <row r="29728" spans="54:54" x14ac:dyDescent="0.3">
      <c r="BB29728" t="s">
        <v>91933</v>
      </c>
    </row>
    <row r="29729" spans="54:54" x14ac:dyDescent="0.3">
      <c r="BB29729" t="s">
        <v>91934</v>
      </c>
    </row>
    <row r="29730" spans="54:54" x14ac:dyDescent="0.3">
      <c r="BB29730" t="s">
        <v>91935</v>
      </c>
    </row>
    <row r="29731" spans="54:54" x14ac:dyDescent="0.3">
      <c r="BB29731" t="s">
        <v>91936</v>
      </c>
    </row>
    <row r="29732" spans="54:54" x14ac:dyDescent="0.3">
      <c r="BB29732" t="s">
        <v>91937</v>
      </c>
    </row>
    <row r="29733" spans="54:54" x14ac:dyDescent="0.3">
      <c r="BB29733" t="s">
        <v>91938</v>
      </c>
    </row>
    <row r="29734" spans="54:54" x14ac:dyDescent="0.3">
      <c r="BB29734" t="s">
        <v>91939</v>
      </c>
    </row>
    <row r="29735" spans="54:54" x14ac:dyDescent="0.3">
      <c r="BB29735" t="s">
        <v>91940</v>
      </c>
    </row>
    <row r="29736" spans="54:54" x14ac:dyDescent="0.3">
      <c r="BB29736" t="s">
        <v>91941</v>
      </c>
    </row>
    <row r="29737" spans="54:54" x14ac:dyDescent="0.3">
      <c r="BB29737" t="s">
        <v>91942</v>
      </c>
    </row>
    <row r="29738" spans="54:54" x14ac:dyDescent="0.3">
      <c r="BB29738" t="s">
        <v>91943</v>
      </c>
    </row>
    <row r="29739" spans="54:54" x14ac:dyDescent="0.3">
      <c r="BB29739" t="s">
        <v>91944</v>
      </c>
    </row>
    <row r="29740" spans="54:54" x14ac:dyDescent="0.3">
      <c r="BB29740" t="s">
        <v>91945</v>
      </c>
    </row>
    <row r="29741" spans="54:54" x14ac:dyDescent="0.3">
      <c r="BB29741" t="s">
        <v>91946</v>
      </c>
    </row>
    <row r="29742" spans="54:54" x14ac:dyDescent="0.3">
      <c r="BB29742" t="s">
        <v>91947</v>
      </c>
    </row>
    <row r="29743" spans="54:54" x14ac:dyDescent="0.3">
      <c r="BB29743" t="s">
        <v>91948</v>
      </c>
    </row>
    <row r="29744" spans="54:54" x14ac:dyDescent="0.3">
      <c r="BB29744" t="s">
        <v>91949</v>
      </c>
    </row>
    <row r="29745" spans="54:54" x14ac:dyDescent="0.3">
      <c r="BB29745" t="s">
        <v>91950</v>
      </c>
    </row>
    <row r="29746" spans="54:54" x14ac:dyDescent="0.3">
      <c r="BB29746" t="s">
        <v>91951</v>
      </c>
    </row>
    <row r="29747" spans="54:54" x14ac:dyDescent="0.3">
      <c r="BB29747" t="s">
        <v>91952</v>
      </c>
    </row>
    <row r="29748" spans="54:54" x14ac:dyDescent="0.3">
      <c r="BB29748" t="s">
        <v>91953</v>
      </c>
    </row>
    <row r="29749" spans="54:54" x14ac:dyDescent="0.3">
      <c r="BB29749" t="s">
        <v>91954</v>
      </c>
    </row>
    <row r="29750" spans="54:54" x14ac:dyDescent="0.3">
      <c r="BB29750" t="s">
        <v>91955</v>
      </c>
    </row>
    <row r="29751" spans="54:54" x14ac:dyDescent="0.3">
      <c r="BB29751" t="s">
        <v>91956</v>
      </c>
    </row>
    <row r="29752" spans="54:54" x14ac:dyDescent="0.3">
      <c r="BB29752" t="s">
        <v>91957</v>
      </c>
    </row>
    <row r="29753" spans="54:54" x14ac:dyDescent="0.3">
      <c r="BB29753" t="s">
        <v>91958</v>
      </c>
    </row>
    <row r="29754" spans="54:54" x14ac:dyDescent="0.3">
      <c r="BB29754" t="s">
        <v>91959</v>
      </c>
    </row>
    <row r="29755" spans="54:54" x14ac:dyDescent="0.3">
      <c r="BB29755" t="s">
        <v>91960</v>
      </c>
    </row>
    <row r="29756" spans="54:54" x14ac:dyDescent="0.3">
      <c r="BB29756" t="s">
        <v>91961</v>
      </c>
    </row>
    <row r="29757" spans="54:54" x14ac:dyDescent="0.3">
      <c r="BB29757" t="s">
        <v>91962</v>
      </c>
    </row>
    <row r="29758" spans="54:54" x14ac:dyDescent="0.3">
      <c r="BB29758" t="s">
        <v>91963</v>
      </c>
    </row>
    <row r="29759" spans="54:54" x14ac:dyDescent="0.3">
      <c r="BB29759" t="s">
        <v>91964</v>
      </c>
    </row>
    <row r="29760" spans="54:54" x14ac:dyDescent="0.3">
      <c r="BB29760" t="s">
        <v>91965</v>
      </c>
    </row>
    <row r="29761" spans="54:54" x14ac:dyDescent="0.3">
      <c r="BB29761" t="s">
        <v>91966</v>
      </c>
    </row>
    <row r="29762" spans="54:54" x14ac:dyDescent="0.3">
      <c r="BB29762" t="s">
        <v>91967</v>
      </c>
    </row>
    <row r="29763" spans="54:54" x14ac:dyDescent="0.3">
      <c r="BB29763" t="s">
        <v>91968</v>
      </c>
    </row>
    <row r="29764" spans="54:54" x14ac:dyDescent="0.3">
      <c r="BB29764" t="s">
        <v>91969</v>
      </c>
    </row>
    <row r="29765" spans="54:54" x14ac:dyDescent="0.3">
      <c r="BB29765" t="s">
        <v>91970</v>
      </c>
    </row>
    <row r="29766" spans="54:54" x14ac:dyDescent="0.3">
      <c r="BB29766" t="s">
        <v>91971</v>
      </c>
    </row>
    <row r="29767" spans="54:54" x14ac:dyDescent="0.3">
      <c r="BB29767" t="s">
        <v>2726</v>
      </c>
    </row>
    <row r="29768" spans="54:54" x14ac:dyDescent="0.3">
      <c r="BB29768" t="s">
        <v>91972</v>
      </c>
    </row>
    <row r="29769" spans="54:54" x14ac:dyDescent="0.3">
      <c r="BB29769" t="s">
        <v>91973</v>
      </c>
    </row>
    <row r="29770" spans="54:54" x14ac:dyDescent="0.3">
      <c r="BB29770" t="s">
        <v>91974</v>
      </c>
    </row>
    <row r="29771" spans="54:54" x14ac:dyDescent="0.3">
      <c r="BB29771" t="s">
        <v>91975</v>
      </c>
    </row>
    <row r="29772" spans="54:54" x14ac:dyDescent="0.3">
      <c r="BB29772" t="s">
        <v>91976</v>
      </c>
    </row>
    <row r="29773" spans="54:54" x14ac:dyDescent="0.3">
      <c r="BB29773" t="s">
        <v>91977</v>
      </c>
    </row>
    <row r="29774" spans="54:54" x14ac:dyDescent="0.3">
      <c r="BB29774" t="s">
        <v>91978</v>
      </c>
    </row>
    <row r="29775" spans="54:54" x14ac:dyDescent="0.3">
      <c r="BB29775" t="s">
        <v>91979</v>
      </c>
    </row>
    <row r="29776" spans="54:54" x14ac:dyDescent="0.3">
      <c r="BB29776" t="s">
        <v>91980</v>
      </c>
    </row>
    <row r="29777" spans="54:54" x14ac:dyDescent="0.3">
      <c r="BB29777" t="s">
        <v>91981</v>
      </c>
    </row>
    <row r="29778" spans="54:54" x14ac:dyDescent="0.3">
      <c r="BB29778" t="s">
        <v>91982</v>
      </c>
    </row>
    <row r="29779" spans="54:54" x14ac:dyDescent="0.3">
      <c r="BB29779" t="s">
        <v>91983</v>
      </c>
    </row>
    <row r="29780" spans="54:54" x14ac:dyDescent="0.3">
      <c r="BB29780" t="s">
        <v>91984</v>
      </c>
    </row>
    <row r="29781" spans="54:54" x14ac:dyDescent="0.3">
      <c r="BB29781" t="s">
        <v>91985</v>
      </c>
    </row>
    <row r="29782" spans="54:54" x14ac:dyDescent="0.3">
      <c r="BB29782" t="s">
        <v>91986</v>
      </c>
    </row>
    <row r="29783" spans="54:54" x14ac:dyDescent="0.3">
      <c r="BB29783" t="s">
        <v>91987</v>
      </c>
    </row>
    <row r="29784" spans="54:54" x14ac:dyDescent="0.3">
      <c r="BB29784" t="s">
        <v>91988</v>
      </c>
    </row>
    <row r="29785" spans="54:54" x14ac:dyDescent="0.3">
      <c r="BB29785" t="s">
        <v>91989</v>
      </c>
    </row>
    <row r="29786" spans="54:54" x14ac:dyDescent="0.3">
      <c r="BB29786" t="s">
        <v>91990</v>
      </c>
    </row>
    <row r="29787" spans="54:54" x14ac:dyDescent="0.3">
      <c r="BB29787" t="s">
        <v>91991</v>
      </c>
    </row>
    <row r="29788" spans="54:54" x14ac:dyDescent="0.3">
      <c r="BB29788" t="s">
        <v>91992</v>
      </c>
    </row>
    <row r="29789" spans="54:54" x14ac:dyDescent="0.3">
      <c r="BB29789" t="s">
        <v>91993</v>
      </c>
    </row>
    <row r="29790" spans="54:54" x14ac:dyDescent="0.3">
      <c r="BB29790" t="s">
        <v>91994</v>
      </c>
    </row>
    <row r="29791" spans="54:54" x14ac:dyDescent="0.3">
      <c r="BB29791" t="s">
        <v>91995</v>
      </c>
    </row>
    <row r="29792" spans="54:54" x14ac:dyDescent="0.3">
      <c r="BB29792" t="s">
        <v>91996</v>
      </c>
    </row>
    <row r="29793" spans="54:54" x14ac:dyDescent="0.3">
      <c r="BB29793" t="s">
        <v>91997</v>
      </c>
    </row>
    <row r="29794" spans="54:54" x14ac:dyDescent="0.3">
      <c r="BB29794" t="s">
        <v>91998</v>
      </c>
    </row>
    <row r="29795" spans="54:54" x14ac:dyDescent="0.3">
      <c r="BB29795" t="s">
        <v>91999</v>
      </c>
    </row>
    <row r="29796" spans="54:54" x14ac:dyDescent="0.3">
      <c r="BB29796" t="s">
        <v>92000</v>
      </c>
    </row>
    <row r="29797" spans="54:54" x14ac:dyDescent="0.3">
      <c r="BB29797" t="s">
        <v>92001</v>
      </c>
    </row>
    <row r="29798" spans="54:54" x14ac:dyDescent="0.3">
      <c r="BB29798" t="s">
        <v>92002</v>
      </c>
    </row>
    <row r="29799" spans="54:54" x14ac:dyDescent="0.3">
      <c r="BB29799" t="s">
        <v>92003</v>
      </c>
    </row>
    <row r="29800" spans="54:54" x14ac:dyDescent="0.3">
      <c r="BB29800" t="s">
        <v>92004</v>
      </c>
    </row>
    <row r="29801" spans="54:54" x14ac:dyDescent="0.3">
      <c r="BB29801" t="s">
        <v>92005</v>
      </c>
    </row>
    <row r="29802" spans="54:54" x14ac:dyDescent="0.3">
      <c r="BB29802" t="s">
        <v>92006</v>
      </c>
    </row>
    <row r="29803" spans="54:54" x14ac:dyDescent="0.3">
      <c r="BB29803" t="s">
        <v>92007</v>
      </c>
    </row>
    <row r="29804" spans="54:54" x14ac:dyDescent="0.3">
      <c r="BB29804" t="s">
        <v>92008</v>
      </c>
    </row>
    <row r="29805" spans="54:54" x14ac:dyDescent="0.3">
      <c r="BB29805" t="s">
        <v>92009</v>
      </c>
    </row>
    <row r="29806" spans="54:54" x14ac:dyDescent="0.3">
      <c r="BB29806" t="s">
        <v>92010</v>
      </c>
    </row>
    <row r="29807" spans="54:54" x14ac:dyDescent="0.3">
      <c r="BB29807" t="s">
        <v>92011</v>
      </c>
    </row>
    <row r="29808" spans="54:54" x14ac:dyDescent="0.3">
      <c r="BB29808" t="s">
        <v>92012</v>
      </c>
    </row>
    <row r="29809" spans="54:54" x14ac:dyDescent="0.3">
      <c r="BB29809" t="s">
        <v>92013</v>
      </c>
    </row>
    <row r="29810" spans="54:54" x14ac:dyDescent="0.3">
      <c r="BB29810" t="s">
        <v>92014</v>
      </c>
    </row>
    <row r="29811" spans="54:54" x14ac:dyDescent="0.3">
      <c r="BB29811" t="s">
        <v>92015</v>
      </c>
    </row>
    <row r="29812" spans="54:54" x14ac:dyDescent="0.3">
      <c r="BB29812" t="s">
        <v>92016</v>
      </c>
    </row>
    <row r="29813" spans="54:54" x14ac:dyDescent="0.3">
      <c r="BB29813" t="s">
        <v>92017</v>
      </c>
    </row>
    <row r="29814" spans="54:54" x14ac:dyDescent="0.3">
      <c r="BB29814" t="s">
        <v>92018</v>
      </c>
    </row>
    <row r="29815" spans="54:54" x14ac:dyDescent="0.3">
      <c r="BB29815" t="s">
        <v>92019</v>
      </c>
    </row>
    <row r="29816" spans="54:54" x14ac:dyDescent="0.3">
      <c r="BB29816" t="s">
        <v>92020</v>
      </c>
    </row>
    <row r="29817" spans="54:54" x14ac:dyDescent="0.3">
      <c r="BB29817" t="s">
        <v>92021</v>
      </c>
    </row>
    <row r="29818" spans="54:54" x14ac:dyDescent="0.3">
      <c r="BB29818" t="s">
        <v>92022</v>
      </c>
    </row>
    <row r="29819" spans="54:54" x14ac:dyDescent="0.3">
      <c r="BB29819" t="s">
        <v>92023</v>
      </c>
    </row>
    <row r="29820" spans="54:54" x14ac:dyDescent="0.3">
      <c r="BB29820" t="s">
        <v>92024</v>
      </c>
    </row>
    <row r="29821" spans="54:54" x14ac:dyDescent="0.3">
      <c r="BB29821" t="s">
        <v>92025</v>
      </c>
    </row>
    <row r="29822" spans="54:54" x14ac:dyDescent="0.3">
      <c r="BB29822" t="s">
        <v>92026</v>
      </c>
    </row>
    <row r="29823" spans="54:54" x14ac:dyDescent="0.3">
      <c r="BB29823" t="s">
        <v>92027</v>
      </c>
    </row>
    <row r="29824" spans="54:54" x14ac:dyDescent="0.3">
      <c r="BB29824" t="s">
        <v>92028</v>
      </c>
    </row>
    <row r="29825" spans="54:54" x14ac:dyDescent="0.3">
      <c r="BB29825" t="s">
        <v>92029</v>
      </c>
    </row>
    <row r="29826" spans="54:54" x14ac:dyDescent="0.3">
      <c r="BB29826" t="s">
        <v>92030</v>
      </c>
    </row>
    <row r="29827" spans="54:54" x14ac:dyDescent="0.3">
      <c r="BB29827" t="s">
        <v>92031</v>
      </c>
    </row>
    <row r="29828" spans="54:54" x14ac:dyDescent="0.3">
      <c r="BB29828" t="s">
        <v>92032</v>
      </c>
    </row>
    <row r="29829" spans="54:54" x14ac:dyDescent="0.3">
      <c r="BB29829" t="s">
        <v>92033</v>
      </c>
    </row>
    <row r="29830" spans="54:54" x14ac:dyDescent="0.3">
      <c r="BB29830" t="s">
        <v>92034</v>
      </c>
    </row>
    <row r="29831" spans="54:54" x14ac:dyDescent="0.3">
      <c r="BB29831" t="s">
        <v>92035</v>
      </c>
    </row>
    <row r="29832" spans="54:54" x14ac:dyDescent="0.3">
      <c r="BB29832" t="s">
        <v>92036</v>
      </c>
    </row>
    <row r="29833" spans="54:54" x14ac:dyDescent="0.3">
      <c r="BB29833" t="s">
        <v>92037</v>
      </c>
    </row>
    <row r="29834" spans="54:54" x14ac:dyDescent="0.3">
      <c r="BB29834" t="s">
        <v>92038</v>
      </c>
    </row>
    <row r="29835" spans="54:54" x14ac:dyDescent="0.3">
      <c r="BB29835" t="s">
        <v>92039</v>
      </c>
    </row>
    <row r="29836" spans="54:54" x14ac:dyDescent="0.3">
      <c r="BB29836" t="s">
        <v>92040</v>
      </c>
    </row>
    <row r="29837" spans="54:54" x14ac:dyDescent="0.3">
      <c r="BB29837" t="s">
        <v>92041</v>
      </c>
    </row>
    <row r="29838" spans="54:54" x14ac:dyDescent="0.3">
      <c r="BB29838" t="s">
        <v>92042</v>
      </c>
    </row>
    <row r="29839" spans="54:54" x14ac:dyDescent="0.3">
      <c r="BB29839" t="s">
        <v>92043</v>
      </c>
    </row>
    <row r="29840" spans="54:54" x14ac:dyDescent="0.3">
      <c r="BB29840" t="s">
        <v>92044</v>
      </c>
    </row>
    <row r="29841" spans="54:54" x14ac:dyDescent="0.3">
      <c r="BB29841" t="s">
        <v>92045</v>
      </c>
    </row>
    <row r="29842" spans="54:54" x14ac:dyDescent="0.3">
      <c r="BB29842" t="s">
        <v>92046</v>
      </c>
    </row>
    <row r="29843" spans="54:54" x14ac:dyDescent="0.3">
      <c r="BB29843" t="s">
        <v>92047</v>
      </c>
    </row>
    <row r="29844" spans="54:54" x14ac:dyDescent="0.3">
      <c r="BB29844" t="s">
        <v>92048</v>
      </c>
    </row>
    <row r="29845" spans="54:54" x14ac:dyDescent="0.3">
      <c r="BB29845" t="s">
        <v>92049</v>
      </c>
    </row>
    <row r="29846" spans="54:54" x14ac:dyDescent="0.3">
      <c r="BB29846" t="s">
        <v>92050</v>
      </c>
    </row>
    <row r="29847" spans="54:54" x14ac:dyDescent="0.3">
      <c r="BB29847" t="s">
        <v>92051</v>
      </c>
    </row>
    <row r="29848" spans="54:54" x14ac:dyDescent="0.3">
      <c r="BB29848" t="s">
        <v>92052</v>
      </c>
    </row>
    <row r="29849" spans="54:54" x14ac:dyDescent="0.3">
      <c r="BB29849" t="s">
        <v>92053</v>
      </c>
    </row>
    <row r="29850" spans="54:54" x14ac:dyDescent="0.3">
      <c r="BB29850" t="s">
        <v>92054</v>
      </c>
    </row>
    <row r="29851" spans="54:54" x14ac:dyDescent="0.3">
      <c r="BB29851" t="s">
        <v>92055</v>
      </c>
    </row>
    <row r="29852" spans="54:54" x14ac:dyDescent="0.3">
      <c r="BB29852" t="s">
        <v>92056</v>
      </c>
    </row>
    <row r="29853" spans="54:54" x14ac:dyDescent="0.3">
      <c r="BB29853" t="s">
        <v>92057</v>
      </c>
    </row>
    <row r="29854" spans="54:54" x14ac:dyDescent="0.3">
      <c r="BB29854" t="s">
        <v>92058</v>
      </c>
    </row>
    <row r="29855" spans="54:54" x14ac:dyDescent="0.3">
      <c r="BB29855" t="s">
        <v>92059</v>
      </c>
    </row>
    <row r="29856" spans="54:54" x14ac:dyDescent="0.3">
      <c r="BB29856" t="s">
        <v>92060</v>
      </c>
    </row>
    <row r="29857" spans="54:54" x14ac:dyDescent="0.3">
      <c r="BB29857" t="s">
        <v>92061</v>
      </c>
    </row>
    <row r="29858" spans="54:54" x14ac:dyDescent="0.3">
      <c r="BB29858" t="s">
        <v>92062</v>
      </c>
    </row>
    <row r="29859" spans="54:54" x14ac:dyDescent="0.3">
      <c r="BB29859" t="s">
        <v>92063</v>
      </c>
    </row>
    <row r="29860" spans="54:54" x14ac:dyDescent="0.3">
      <c r="BB29860" t="s">
        <v>92064</v>
      </c>
    </row>
    <row r="29861" spans="54:54" x14ac:dyDescent="0.3">
      <c r="BB29861" t="s">
        <v>92065</v>
      </c>
    </row>
    <row r="29862" spans="54:54" x14ac:dyDescent="0.3">
      <c r="BB29862" t="s">
        <v>92066</v>
      </c>
    </row>
    <row r="29863" spans="54:54" x14ac:dyDescent="0.3">
      <c r="BB29863" t="s">
        <v>92067</v>
      </c>
    </row>
    <row r="29864" spans="54:54" x14ac:dyDescent="0.3">
      <c r="BB29864" t="s">
        <v>92068</v>
      </c>
    </row>
    <row r="29865" spans="54:54" x14ac:dyDescent="0.3">
      <c r="BB29865" t="s">
        <v>92069</v>
      </c>
    </row>
    <row r="29866" spans="54:54" x14ac:dyDescent="0.3">
      <c r="BB29866" t="s">
        <v>92070</v>
      </c>
    </row>
    <row r="29867" spans="54:54" x14ac:dyDescent="0.3">
      <c r="BB29867" t="s">
        <v>92071</v>
      </c>
    </row>
    <row r="29868" spans="54:54" x14ac:dyDescent="0.3">
      <c r="BB29868" t="s">
        <v>92072</v>
      </c>
    </row>
    <row r="29869" spans="54:54" x14ac:dyDescent="0.3">
      <c r="BB29869" t="s">
        <v>92073</v>
      </c>
    </row>
    <row r="29870" spans="54:54" x14ac:dyDescent="0.3">
      <c r="BB29870" t="s">
        <v>92074</v>
      </c>
    </row>
    <row r="29871" spans="54:54" x14ac:dyDescent="0.3">
      <c r="BB29871" t="s">
        <v>92075</v>
      </c>
    </row>
    <row r="29872" spans="54:54" x14ac:dyDescent="0.3">
      <c r="BB29872" t="s">
        <v>92076</v>
      </c>
    </row>
    <row r="29873" spans="54:54" x14ac:dyDescent="0.3">
      <c r="BB29873" t="s">
        <v>92077</v>
      </c>
    </row>
    <row r="29874" spans="54:54" x14ac:dyDescent="0.3">
      <c r="BB29874" t="s">
        <v>92078</v>
      </c>
    </row>
    <row r="29875" spans="54:54" x14ac:dyDescent="0.3">
      <c r="BB29875" t="s">
        <v>92079</v>
      </c>
    </row>
    <row r="29876" spans="54:54" x14ac:dyDescent="0.3">
      <c r="BB29876" t="s">
        <v>92080</v>
      </c>
    </row>
    <row r="29877" spans="54:54" x14ac:dyDescent="0.3">
      <c r="BB29877" t="s">
        <v>92081</v>
      </c>
    </row>
    <row r="29878" spans="54:54" x14ac:dyDescent="0.3">
      <c r="BB29878" t="s">
        <v>92082</v>
      </c>
    </row>
    <row r="29879" spans="54:54" x14ac:dyDescent="0.3">
      <c r="BB29879" t="s">
        <v>92083</v>
      </c>
    </row>
    <row r="29880" spans="54:54" x14ac:dyDescent="0.3">
      <c r="BB29880" t="s">
        <v>92084</v>
      </c>
    </row>
    <row r="29881" spans="54:54" x14ac:dyDescent="0.3">
      <c r="BB29881" t="s">
        <v>92085</v>
      </c>
    </row>
    <row r="29882" spans="54:54" x14ac:dyDescent="0.3">
      <c r="BB29882" t="s">
        <v>92086</v>
      </c>
    </row>
    <row r="29883" spans="54:54" x14ac:dyDescent="0.3">
      <c r="BB29883" t="s">
        <v>92087</v>
      </c>
    </row>
    <row r="29884" spans="54:54" x14ac:dyDescent="0.3">
      <c r="BB29884" t="s">
        <v>92088</v>
      </c>
    </row>
    <row r="29885" spans="54:54" x14ac:dyDescent="0.3">
      <c r="BB29885" t="s">
        <v>92089</v>
      </c>
    </row>
    <row r="29886" spans="54:54" x14ac:dyDescent="0.3">
      <c r="BB29886" t="s">
        <v>92090</v>
      </c>
    </row>
    <row r="29887" spans="54:54" x14ac:dyDescent="0.3">
      <c r="BB29887" t="s">
        <v>92091</v>
      </c>
    </row>
    <row r="29888" spans="54:54" x14ac:dyDescent="0.3">
      <c r="BB29888" t="s">
        <v>92092</v>
      </c>
    </row>
    <row r="29889" spans="54:54" x14ac:dyDescent="0.3">
      <c r="BB29889" t="s">
        <v>92093</v>
      </c>
    </row>
    <row r="29890" spans="54:54" x14ac:dyDescent="0.3">
      <c r="BB29890" t="s">
        <v>92094</v>
      </c>
    </row>
    <row r="29891" spans="54:54" x14ac:dyDescent="0.3">
      <c r="BB29891" t="s">
        <v>92095</v>
      </c>
    </row>
    <row r="29892" spans="54:54" x14ac:dyDescent="0.3">
      <c r="BB29892" t="s">
        <v>92096</v>
      </c>
    </row>
    <row r="29893" spans="54:54" x14ac:dyDescent="0.3">
      <c r="BB29893" t="s">
        <v>92097</v>
      </c>
    </row>
    <row r="29894" spans="54:54" x14ac:dyDescent="0.3">
      <c r="BB29894" t="s">
        <v>92098</v>
      </c>
    </row>
    <row r="29895" spans="54:54" x14ac:dyDescent="0.3">
      <c r="BB29895" t="s">
        <v>92099</v>
      </c>
    </row>
    <row r="29896" spans="54:54" x14ac:dyDescent="0.3">
      <c r="BB29896" t="s">
        <v>92100</v>
      </c>
    </row>
    <row r="29897" spans="54:54" x14ac:dyDescent="0.3">
      <c r="BB29897" t="s">
        <v>92101</v>
      </c>
    </row>
    <row r="29898" spans="54:54" x14ac:dyDescent="0.3">
      <c r="BB29898" t="s">
        <v>2746</v>
      </c>
    </row>
    <row r="29899" spans="54:54" x14ac:dyDescent="0.3">
      <c r="BB29899" t="s">
        <v>92102</v>
      </c>
    </row>
    <row r="29900" spans="54:54" x14ac:dyDescent="0.3">
      <c r="BB29900" t="s">
        <v>92103</v>
      </c>
    </row>
    <row r="29901" spans="54:54" x14ac:dyDescent="0.3">
      <c r="BB29901" t="s">
        <v>92104</v>
      </c>
    </row>
    <row r="29902" spans="54:54" x14ac:dyDescent="0.3">
      <c r="BB29902" t="s">
        <v>92105</v>
      </c>
    </row>
    <row r="29903" spans="54:54" x14ac:dyDescent="0.3">
      <c r="BB29903" t="s">
        <v>92106</v>
      </c>
    </row>
    <row r="29904" spans="54:54" x14ac:dyDescent="0.3">
      <c r="BB29904" t="s">
        <v>92107</v>
      </c>
    </row>
    <row r="29905" spans="54:54" x14ac:dyDescent="0.3">
      <c r="BB29905" t="s">
        <v>92108</v>
      </c>
    </row>
    <row r="29906" spans="54:54" x14ac:dyDescent="0.3">
      <c r="BB29906" t="s">
        <v>92109</v>
      </c>
    </row>
    <row r="29907" spans="54:54" x14ac:dyDescent="0.3">
      <c r="BB29907" t="s">
        <v>92110</v>
      </c>
    </row>
    <row r="29908" spans="54:54" x14ac:dyDescent="0.3">
      <c r="BB29908" t="s">
        <v>92111</v>
      </c>
    </row>
    <row r="29909" spans="54:54" x14ac:dyDescent="0.3">
      <c r="BB29909" t="s">
        <v>92112</v>
      </c>
    </row>
    <row r="29910" spans="54:54" x14ac:dyDescent="0.3">
      <c r="BB29910" t="s">
        <v>92113</v>
      </c>
    </row>
    <row r="29911" spans="54:54" x14ac:dyDescent="0.3">
      <c r="BB29911" t="s">
        <v>92114</v>
      </c>
    </row>
    <row r="29912" spans="54:54" x14ac:dyDescent="0.3">
      <c r="BB29912" t="s">
        <v>92115</v>
      </c>
    </row>
    <row r="29913" spans="54:54" x14ac:dyDescent="0.3">
      <c r="BB29913" t="s">
        <v>92116</v>
      </c>
    </row>
    <row r="29914" spans="54:54" x14ac:dyDescent="0.3">
      <c r="BB29914" t="s">
        <v>92117</v>
      </c>
    </row>
    <row r="29915" spans="54:54" x14ac:dyDescent="0.3">
      <c r="BB29915" t="s">
        <v>92118</v>
      </c>
    </row>
    <row r="29916" spans="54:54" x14ac:dyDescent="0.3">
      <c r="BB29916" t="s">
        <v>92119</v>
      </c>
    </row>
    <row r="29917" spans="54:54" x14ac:dyDescent="0.3">
      <c r="BB29917" t="s">
        <v>92120</v>
      </c>
    </row>
    <row r="29918" spans="54:54" x14ac:dyDescent="0.3">
      <c r="BB29918" t="s">
        <v>92121</v>
      </c>
    </row>
    <row r="29919" spans="54:54" x14ac:dyDescent="0.3">
      <c r="BB29919" t="s">
        <v>92122</v>
      </c>
    </row>
    <row r="29920" spans="54:54" x14ac:dyDescent="0.3">
      <c r="BB29920" t="s">
        <v>92123</v>
      </c>
    </row>
    <row r="29921" spans="54:54" x14ac:dyDescent="0.3">
      <c r="BB29921" t="s">
        <v>92124</v>
      </c>
    </row>
    <row r="29922" spans="54:54" x14ac:dyDescent="0.3">
      <c r="BB29922" t="s">
        <v>92125</v>
      </c>
    </row>
    <row r="29923" spans="54:54" x14ac:dyDescent="0.3">
      <c r="BB29923" t="s">
        <v>92126</v>
      </c>
    </row>
    <row r="29924" spans="54:54" x14ac:dyDescent="0.3">
      <c r="BB29924" t="s">
        <v>92127</v>
      </c>
    </row>
    <row r="29925" spans="54:54" x14ac:dyDescent="0.3">
      <c r="BB29925" t="s">
        <v>92128</v>
      </c>
    </row>
    <row r="29926" spans="54:54" x14ac:dyDescent="0.3">
      <c r="BB29926" t="s">
        <v>92129</v>
      </c>
    </row>
    <row r="29927" spans="54:54" x14ac:dyDescent="0.3">
      <c r="BB29927" t="s">
        <v>92130</v>
      </c>
    </row>
    <row r="29928" spans="54:54" x14ac:dyDescent="0.3">
      <c r="BB29928" t="s">
        <v>92131</v>
      </c>
    </row>
    <row r="29929" spans="54:54" x14ac:dyDescent="0.3">
      <c r="BB29929" t="s">
        <v>92132</v>
      </c>
    </row>
    <row r="29930" spans="54:54" x14ac:dyDescent="0.3">
      <c r="BB29930" t="s">
        <v>92133</v>
      </c>
    </row>
    <row r="29931" spans="54:54" x14ac:dyDescent="0.3">
      <c r="BB29931" t="s">
        <v>92134</v>
      </c>
    </row>
    <row r="29932" spans="54:54" x14ac:dyDescent="0.3">
      <c r="BB29932" t="s">
        <v>92135</v>
      </c>
    </row>
    <row r="29933" spans="54:54" x14ac:dyDescent="0.3">
      <c r="BB29933" t="s">
        <v>92136</v>
      </c>
    </row>
    <row r="29934" spans="54:54" x14ac:dyDescent="0.3">
      <c r="BB29934" t="s">
        <v>92137</v>
      </c>
    </row>
    <row r="29935" spans="54:54" x14ac:dyDescent="0.3">
      <c r="BB29935" t="s">
        <v>92138</v>
      </c>
    </row>
    <row r="29936" spans="54:54" x14ac:dyDescent="0.3">
      <c r="BB29936" t="s">
        <v>92139</v>
      </c>
    </row>
    <row r="29937" spans="54:54" x14ac:dyDescent="0.3">
      <c r="BB29937" t="s">
        <v>92140</v>
      </c>
    </row>
    <row r="29938" spans="54:54" x14ac:dyDescent="0.3">
      <c r="BB29938" t="s">
        <v>92141</v>
      </c>
    </row>
    <row r="29939" spans="54:54" x14ac:dyDescent="0.3">
      <c r="BB29939" t="s">
        <v>92142</v>
      </c>
    </row>
    <row r="29940" spans="54:54" x14ac:dyDescent="0.3">
      <c r="BB29940" t="s">
        <v>92143</v>
      </c>
    </row>
    <row r="29941" spans="54:54" x14ac:dyDescent="0.3">
      <c r="BB29941" t="s">
        <v>92144</v>
      </c>
    </row>
    <row r="29942" spans="54:54" x14ac:dyDescent="0.3">
      <c r="BB29942" t="s">
        <v>92145</v>
      </c>
    </row>
    <row r="29943" spans="54:54" x14ac:dyDescent="0.3">
      <c r="BB29943" t="s">
        <v>92146</v>
      </c>
    </row>
    <row r="29944" spans="54:54" x14ac:dyDescent="0.3">
      <c r="BB29944" t="s">
        <v>92147</v>
      </c>
    </row>
    <row r="29945" spans="54:54" x14ac:dyDescent="0.3">
      <c r="BB29945" t="s">
        <v>92148</v>
      </c>
    </row>
    <row r="29946" spans="54:54" x14ac:dyDescent="0.3">
      <c r="BB29946" t="s">
        <v>92149</v>
      </c>
    </row>
    <row r="29947" spans="54:54" x14ac:dyDescent="0.3">
      <c r="BB29947" t="s">
        <v>92150</v>
      </c>
    </row>
    <row r="29948" spans="54:54" x14ac:dyDescent="0.3">
      <c r="BB29948" t="s">
        <v>92151</v>
      </c>
    </row>
    <row r="29949" spans="54:54" x14ac:dyDescent="0.3">
      <c r="BB29949" t="s">
        <v>92152</v>
      </c>
    </row>
    <row r="29950" spans="54:54" x14ac:dyDescent="0.3">
      <c r="BB29950" t="s">
        <v>92153</v>
      </c>
    </row>
    <row r="29951" spans="54:54" x14ac:dyDescent="0.3">
      <c r="BB29951" t="s">
        <v>92154</v>
      </c>
    </row>
    <row r="29952" spans="54:54" x14ac:dyDescent="0.3">
      <c r="BB29952" t="s">
        <v>92155</v>
      </c>
    </row>
    <row r="29953" spans="54:54" x14ac:dyDescent="0.3">
      <c r="BB29953" t="s">
        <v>92156</v>
      </c>
    </row>
    <row r="29954" spans="54:54" x14ac:dyDescent="0.3">
      <c r="BB29954" t="s">
        <v>92157</v>
      </c>
    </row>
    <row r="29955" spans="54:54" x14ac:dyDescent="0.3">
      <c r="BB29955" t="s">
        <v>92158</v>
      </c>
    </row>
    <row r="29956" spans="54:54" x14ac:dyDescent="0.3">
      <c r="BB29956" t="s">
        <v>92159</v>
      </c>
    </row>
    <row r="29957" spans="54:54" x14ac:dyDescent="0.3">
      <c r="BB29957" t="s">
        <v>92160</v>
      </c>
    </row>
    <row r="29958" spans="54:54" x14ac:dyDescent="0.3">
      <c r="BB29958" t="s">
        <v>92161</v>
      </c>
    </row>
    <row r="29959" spans="54:54" x14ac:dyDescent="0.3">
      <c r="BB29959" t="s">
        <v>92162</v>
      </c>
    </row>
    <row r="29960" spans="54:54" x14ac:dyDescent="0.3">
      <c r="BB29960" t="s">
        <v>92163</v>
      </c>
    </row>
    <row r="29961" spans="54:54" x14ac:dyDescent="0.3">
      <c r="BB29961" t="s">
        <v>92164</v>
      </c>
    </row>
    <row r="29962" spans="54:54" x14ac:dyDescent="0.3">
      <c r="BB29962" t="s">
        <v>92165</v>
      </c>
    </row>
    <row r="29963" spans="54:54" x14ac:dyDescent="0.3">
      <c r="BB29963" t="s">
        <v>92166</v>
      </c>
    </row>
    <row r="29964" spans="54:54" x14ac:dyDescent="0.3">
      <c r="BB29964" t="s">
        <v>92167</v>
      </c>
    </row>
    <row r="29965" spans="54:54" x14ac:dyDescent="0.3">
      <c r="BB29965" t="s">
        <v>92168</v>
      </c>
    </row>
    <row r="29966" spans="54:54" x14ac:dyDescent="0.3">
      <c r="BB29966" t="s">
        <v>92169</v>
      </c>
    </row>
    <row r="29967" spans="54:54" x14ac:dyDescent="0.3">
      <c r="BB29967" t="s">
        <v>92170</v>
      </c>
    </row>
    <row r="29968" spans="54:54" x14ac:dyDescent="0.3">
      <c r="BB29968" t="s">
        <v>92171</v>
      </c>
    </row>
    <row r="29969" spans="54:54" x14ac:dyDescent="0.3">
      <c r="BB29969" t="s">
        <v>92172</v>
      </c>
    </row>
    <row r="29970" spans="54:54" x14ac:dyDescent="0.3">
      <c r="BB29970" t="s">
        <v>92173</v>
      </c>
    </row>
    <row r="29971" spans="54:54" x14ac:dyDescent="0.3">
      <c r="BB29971" t="s">
        <v>92174</v>
      </c>
    </row>
    <row r="29972" spans="54:54" x14ac:dyDescent="0.3">
      <c r="BB29972" t="s">
        <v>92175</v>
      </c>
    </row>
    <row r="29973" spans="54:54" x14ac:dyDescent="0.3">
      <c r="BB29973" t="s">
        <v>92176</v>
      </c>
    </row>
    <row r="29974" spans="54:54" x14ac:dyDescent="0.3">
      <c r="BB29974" t="s">
        <v>92177</v>
      </c>
    </row>
    <row r="29975" spans="54:54" x14ac:dyDescent="0.3">
      <c r="BB29975" t="s">
        <v>92178</v>
      </c>
    </row>
    <row r="29976" spans="54:54" x14ac:dyDescent="0.3">
      <c r="BB29976" t="s">
        <v>92179</v>
      </c>
    </row>
    <row r="29977" spans="54:54" x14ac:dyDescent="0.3">
      <c r="BB29977" t="s">
        <v>92180</v>
      </c>
    </row>
    <row r="29978" spans="54:54" x14ac:dyDescent="0.3">
      <c r="BB29978" t="s">
        <v>92181</v>
      </c>
    </row>
    <row r="29979" spans="54:54" x14ac:dyDescent="0.3">
      <c r="BB29979" t="s">
        <v>92182</v>
      </c>
    </row>
    <row r="29980" spans="54:54" x14ac:dyDescent="0.3">
      <c r="BB29980" t="s">
        <v>92183</v>
      </c>
    </row>
    <row r="29981" spans="54:54" x14ac:dyDescent="0.3">
      <c r="BB29981" t="s">
        <v>92184</v>
      </c>
    </row>
    <row r="29982" spans="54:54" x14ac:dyDescent="0.3">
      <c r="BB29982" t="s">
        <v>92185</v>
      </c>
    </row>
    <row r="29983" spans="54:54" x14ac:dyDescent="0.3">
      <c r="BB29983" t="s">
        <v>92186</v>
      </c>
    </row>
    <row r="29984" spans="54:54" x14ac:dyDescent="0.3">
      <c r="BB29984" t="s">
        <v>92187</v>
      </c>
    </row>
    <row r="29985" spans="54:54" x14ac:dyDescent="0.3">
      <c r="BB29985" t="s">
        <v>92188</v>
      </c>
    </row>
    <row r="29986" spans="54:54" x14ac:dyDescent="0.3">
      <c r="BB29986" t="s">
        <v>92189</v>
      </c>
    </row>
    <row r="29987" spans="54:54" x14ac:dyDescent="0.3">
      <c r="BB29987" t="s">
        <v>92190</v>
      </c>
    </row>
    <row r="29988" spans="54:54" x14ac:dyDescent="0.3">
      <c r="BB29988" t="s">
        <v>92191</v>
      </c>
    </row>
    <row r="29989" spans="54:54" x14ac:dyDescent="0.3">
      <c r="BB29989" t="s">
        <v>92192</v>
      </c>
    </row>
    <row r="29990" spans="54:54" x14ac:dyDescent="0.3">
      <c r="BB29990" t="s">
        <v>92193</v>
      </c>
    </row>
    <row r="29991" spans="54:54" x14ac:dyDescent="0.3">
      <c r="BB29991" t="s">
        <v>92194</v>
      </c>
    </row>
    <row r="29992" spans="54:54" x14ac:dyDescent="0.3">
      <c r="BB29992" t="s">
        <v>92195</v>
      </c>
    </row>
    <row r="29993" spans="54:54" x14ac:dyDescent="0.3">
      <c r="BB29993" t="s">
        <v>92196</v>
      </c>
    </row>
    <row r="29994" spans="54:54" x14ac:dyDescent="0.3">
      <c r="BB29994" t="s">
        <v>92197</v>
      </c>
    </row>
    <row r="29995" spans="54:54" x14ac:dyDescent="0.3">
      <c r="BB29995" t="s">
        <v>92198</v>
      </c>
    </row>
    <row r="29996" spans="54:54" x14ac:dyDescent="0.3">
      <c r="BB29996" t="s">
        <v>92199</v>
      </c>
    </row>
    <row r="29997" spans="54:54" x14ac:dyDescent="0.3">
      <c r="BB29997" t="s">
        <v>92200</v>
      </c>
    </row>
    <row r="29998" spans="54:54" x14ac:dyDescent="0.3">
      <c r="BB29998" t="s">
        <v>92201</v>
      </c>
    </row>
    <row r="29999" spans="54:54" x14ac:dyDescent="0.3">
      <c r="BB29999" t="s">
        <v>92202</v>
      </c>
    </row>
    <row r="30000" spans="54:54" x14ac:dyDescent="0.3">
      <c r="BB30000" t="s">
        <v>92203</v>
      </c>
    </row>
    <row r="30001" spans="54:54" x14ac:dyDescent="0.3">
      <c r="BB30001" t="s">
        <v>92204</v>
      </c>
    </row>
    <row r="30002" spans="54:54" x14ac:dyDescent="0.3">
      <c r="BB30002" t="s">
        <v>92205</v>
      </c>
    </row>
    <row r="30003" spans="54:54" x14ac:dyDescent="0.3">
      <c r="BB30003" t="s">
        <v>92206</v>
      </c>
    </row>
    <row r="30004" spans="54:54" x14ac:dyDescent="0.3">
      <c r="BB30004" t="s">
        <v>92207</v>
      </c>
    </row>
    <row r="30005" spans="54:54" x14ac:dyDescent="0.3">
      <c r="BB30005" t="s">
        <v>92208</v>
      </c>
    </row>
    <row r="30006" spans="54:54" x14ac:dyDescent="0.3">
      <c r="BB30006" t="s">
        <v>92209</v>
      </c>
    </row>
    <row r="30007" spans="54:54" x14ac:dyDescent="0.3">
      <c r="BB30007" t="s">
        <v>92210</v>
      </c>
    </row>
    <row r="30008" spans="54:54" x14ac:dyDescent="0.3">
      <c r="BB30008" t="s">
        <v>92211</v>
      </c>
    </row>
    <row r="30009" spans="54:54" x14ac:dyDescent="0.3">
      <c r="BB30009" t="s">
        <v>92212</v>
      </c>
    </row>
    <row r="30010" spans="54:54" x14ac:dyDescent="0.3">
      <c r="BB30010" t="s">
        <v>92213</v>
      </c>
    </row>
    <row r="30011" spans="54:54" x14ac:dyDescent="0.3">
      <c r="BB30011" t="s">
        <v>64785</v>
      </c>
    </row>
    <row r="30012" spans="54:54" x14ac:dyDescent="0.3">
      <c r="BB30012" t="s">
        <v>92214</v>
      </c>
    </row>
    <row r="30013" spans="54:54" x14ac:dyDescent="0.3">
      <c r="BB30013" t="s">
        <v>92215</v>
      </c>
    </row>
    <row r="30014" spans="54:54" x14ac:dyDescent="0.3">
      <c r="BB30014" t="s">
        <v>92216</v>
      </c>
    </row>
    <row r="30015" spans="54:54" x14ac:dyDescent="0.3">
      <c r="BB30015" t="s">
        <v>92217</v>
      </c>
    </row>
    <row r="30016" spans="54:54" x14ac:dyDescent="0.3">
      <c r="BB30016" t="s">
        <v>92218</v>
      </c>
    </row>
    <row r="30017" spans="54:54" x14ac:dyDescent="0.3">
      <c r="BB30017" t="s">
        <v>92219</v>
      </c>
    </row>
    <row r="30018" spans="54:54" x14ac:dyDescent="0.3">
      <c r="BB30018" t="s">
        <v>92220</v>
      </c>
    </row>
    <row r="30019" spans="54:54" x14ac:dyDescent="0.3">
      <c r="BB30019" t="s">
        <v>92221</v>
      </c>
    </row>
    <row r="30020" spans="54:54" x14ac:dyDescent="0.3">
      <c r="BB30020" t="s">
        <v>92222</v>
      </c>
    </row>
    <row r="30021" spans="54:54" x14ac:dyDescent="0.3">
      <c r="BB30021" t="s">
        <v>92223</v>
      </c>
    </row>
    <row r="30022" spans="54:54" x14ac:dyDescent="0.3">
      <c r="BB30022" t="s">
        <v>92224</v>
      </c>
    </row>
    <row r="30023" spans="54:54" x14ac:dyDescent="0.3">
      <c r="BB30023" t="s">
        <v>92225</v>
      </c>
    </row>
    <row r="30024" spans="54:54" x14ac:dyDescent="0.3">
      <c r="BB30024" t="s">
        <v>92226</v>
      </c>
    </row>
    <row r="30025" spans="54:54" x14ac:dyDescent="0.3">
      <c r="BB30025" t="s">
        <v>92227</v>
      </c>
    </row>
    <row r="30026" spans="54:54" x14ac:dyDescent="0.3">
      <c r="BB30026" t="s">
        <v>92228</v>
      </c>
    </row>
    <row r="30027" spans="54:54" x14ac:dyDescent="0.3">
      <c r="BB30027" t="s">
        <v>92229</v>
      </c>
    </row>
    <row r="30028" spans="54:54" x14ac:dyDescent="0.3">
      <c r="BB30028" t="s">
        <v>92230</v>
      </c>
    </row>
    <row r="30029" spans="54:54" x14ac:dyDescent="0.3">
      <c r="BB30029" t="s">
        <v>92231</v>
      </c>
    </row>
    <row r="30030" spans="54:54" x14ac:dyDescent="0.3">
      <c r="BB30030" t="s">
        <v>92232</v>
      </c>
    </row>
    <row r="30031" spans="54:54" x14ac:dyDescent="0.3">
      <c r="BB30031" t="s">
        <v>92233</v>
      </c>
    </row>
    <row r="30032" spans="54:54" x14ac:dyDescent="0.3">
      <c r="BB30032" t="s">
        <v>92234</v>
      </c>
    </row>
    <row r="30033" spans="54:54" x14ac:dyDescent="0.3">
      <c r="BB30033" t="s">
        <v>92235</v>
      </c>
    </row>
    <row r="30034" spans="54:54" x14ac:dyDescent="0.3">
      <c r="BB30034" t="s">
        <v>92236</v>
      </c>
    </row>
    <row r="30035" spans="54:54" x14ac:dyDescent="0.3">
      <c r="BB30035" t="s">
        <v>92237</v>
      </c>
    </row>
    <row r="30036" spans="54:54" x14ac:dyDescent="0.3">
      <c r="BB30036" t="s">
        <v>92238</v>
      </c>
    </row>
    <row r="30037" spans="54:54" x14ac:dyDescent="0.3">
      <c r="BB30037" t="s">
        <v>92239</v>
      </c>
    </row>
    <row r="30038" spans="54:54" x14ac:dyDescent="0.3">
      <c r="BB30038" t="s">
        <v>92240</v>
      </c>
    </row>
    <row r="30039" spans="54:54" x14ac:dyDescent="0.3">
      <c r="BB30039" t="s">
        <v>92241</v>
      </c>
    </row>
    <row r="30040" spans="54:54" x14ac:dyDescent="0.3">
      <c r="BB30040" t="s">
        <v>92242</v>
      </c>
    </row>
    <row r="30041" spans="54:54" x14ac:dyDescent="0.3">
      <c r="BB30041" t="s">
        <v>92243</v>
      </c>
    </row>
    <row r="30042" spans="54:54" x14ac:dyDescent="0.3">
      <c r="BB30042" t="s">
        <v>92244</v>
      </c>
    </row>
    <row r="30043" spans="54:54" x14ac:dyDescent="0.3">
      <c r="BB30043" t="s">
        <v>92245</v>
      </c>
    </row>
    <row r="30044" spans="54:54" x14ac:dyDescent="0.3">
      <c r="BB30044" t="s">
        <v>92246</v>
      </c>
    </row>
    <row r="30045" spans="54:54" x14ac:dyDescent="0.3">
      <c r="BB30045" t="s">
        <v>92247</v>
      </c>
    </row>
    <row r="30046" spans="54:54" x14ac:dyDescent="0.3">
      <c r="BB30046" t="s">
        <v>92248</v>
      </c>
    </row>
    <row r="30047" spans="54:54" x14ac:dyDescent="0.3">
      <c r="BB30047" t="s">
        <v>92249</v>
      </c>
    </row>
    <row r="30048" spans="54:54" x14ac:dyDescent="0.3">
      <c r="BB30048" t="s">
        <v>92250</v>
      </c>
    </row>
    <row r="30049" spans="54:54" x14ac:dyDescent="0.3">
      <c r="BB30049" t="s">
        <v>92251</v>
      </c>
    </row>
    <row r="30050" spans="54:54" x14ac:dyDescent="0.3">
      <c r="BB30050" t="s">
        <v>92252</v>
      </c>
    </row>
    <row r="30051" spans="54:54" x14ac:dyDescent="0.3">
      <c r="BB30051" t="s">
        <v>92253</v>
      </c>
    </row>
    <row r="30052" spans="54:54" x14ac:dyDescent="0.3">
      <c r="BB30052" t="s">
        <v>92254</v>
      </c>
    </row>
    <row r="30053" spans="54:54" x14ac:dyDescent="0.3">
      <c r="BB30053" t="s">
        <v>92255</v>
      </c>
    </row>
    <row r="30054" spans="54:54" x14ac:dyDescent="0.3">
      <c r="BB30054" t="s">
        <v>92256</v>
      </c>
    </row>
    <row r="30055" spans="54:54" x14ac:dyDescent="0.3">
      <c r="BB30055" t="s">
        <v>92257</v>
      </c>
    </row>
    <row r="30056" spans="54:54" x14ac:dyDescent="0.3">
      <c r="BB30056" t="s">
        <v>92258</v>
      </c>
    </row>
    <row r="30057" spans="54:54" x14ac:dyDescent="0.3">
      <c r="BB30057" t="s">
        <v>92259</v>
      </c>
    </row>
    <row r="30058" spans="54:54" x14ac:dyDescent="0.3">
      <c r="BB30058" t="s">
        <v>92260</v>
      </c>
    </row>
    <row r="30059" spans="54:54" x14ac:dyDescent="0.3">
      <c r="BB30059" t="s">
        <v>92261</v>
      </c>
    </row>
    <row r="30060" spans="54:54" x14ac:dyDescent="0.3">
      <c r="BB30060" t="s">
        <v>92262</v>
      </c>
    </row>
    <row r="30061" spans="54:54" x14ac:dyDescent="0.3">
      <c r="BB30061" t="s">
        <v>92263</v>
      </c>
    </row>
    <row r="30062" spans="54:54" x14ac:dyDescent="0.3">
      <c r="BB30062" t="s">
        <v>92264</v>
      </c>
    </row>
    <row r="30063" spans="54:54" x14ac:dyDescent="0.3">
      <c r="BB30063" t="s">
        <v>92265</v>
      </c>
    </row>
    <row r="30064" spans="54:54" x14ac:dyDescent="0.3">
      <c r="BB30064" t="s">
        <v>92266</v>
      </c>
    </row>
    <row r="30065" spans="54:54" x14ac:dyDescent="0.3">
      <c r="BB30065" t="s">
        <v>92267</v>
      </c>
    </row>
    <row r="30066" spans="54:54" x14ac:dyDescent="0.3">
      <c r="BB30066" t="s">
        <v>92268</v>
      </c>
    </row>
    <row r="30067" spans="54:54" x14ac:dyDescent="0.3">
      <c r="BB30067" t="s">
        <v>92269</v>
      </c>
    </row>
    <row r="30068" spans="54:54" x14ac:dyDescent="0.3">
      <c r="BB30068" t="s">
        <v>92270</v>
      </c>
    </row>
    <row r="30069" spans="54:54" x14ac:dyDescent="0.3">
      <c r="BB30069" t="s">
        <v>92271</v>
      </c>
    </row>
    <row r="30070" spans="54:54" x14ac:dyDescent="0.3">
      <c r="BB30070" t="s">
        <v>92272</v>
      </c>
    </row>
    <row r="30071" spans="54:54" x14ac:dyDescent="0.3">
      <c r="BB30071" t="s">
        <v>92273</v>
      </c>
    </row>
    <row r="30072" spans="54:54" x14ac:dyDescent="0.3">
      <c r="BB30072" t="s">
        <v>92274</v>
      </c>
    </row>
    <row r="30073" spans="54:54" x14ac:dyDescent="0.3">
      <c r="BB30073" t="s">
        <v>92275</v>
      </c>
    </row>
    <row r="30074" spans="54:54" x14ac:dyDescent="0.3">
      <c r="BB30074" t="s">
        <v>92276</v>
      </c>
    </row>
    <row r="30075" spans="54:54" x14ac:dyDescent="0.3">
      <c r="BB30075" t="s">
        <v>92277</v>
      </c>
    </row>
    <row r="30076" spans="54:54" x14ac:dyDescent="0.3">
      <c r="BB30076" t="s">
        <v>92278</v>
      </c>
    </row>
    <row r="30077" spans="54:54" x14ac:dyDescent="0.3">
      <c r="BB30077" t="s">
        <v>92279</v>
      </c>
    </row>
    <row r="30078" spans="54:54" x14ac:dyDescent="0.3">
      <c r="BB30078" t="s">
        <v>92280</v>
      </c>
    </row>
    <row r="30079" spans="54:54" x14ac:dyDescent="0.3">
      <c r="BB30079" t="s">
        <v>92281</v>
      </c>
    </row>
    <row r="30080" spans="54:54" x14ac:dyDescent="0.3">
      <c r="BB30080" t="s">
        <v>92282</v>
      </c>
    </row>
    <row r="30081" spans="54:54" x14ac:dyDescent="0.3">
      <c r="BB30081" t="s">
        <v>92283</v>
      </c>
    </row>
    <row r="30082" spans="54:54" x14ac:dyDescent="0.3">
      <c r="BB30082" t="s">
        <v>92284</v>
      </c>
    </row>
    <row r="30083" spans="54:54" x14ac:dyDescent="0.3">
      <c r="BB30083" t="s">
        <v>92285</v>
      </c>
    </row>
    <row r="30084" spans="54:54" x14ac:dyDescent="0.3">
      <c r="BB30084" t="s">
        <v>92286</v>
      </c>
    </row>
    <row r="30085" spans="54:54" x14ac:dyDescent="0.3">
      <c r="BB30085" t="s">
        <v>92287</v>
      </c>
    </row>
    <row r="30086" spans="54:54" x14ac:dyDescent="0.3">
      <c r="BB30086" t="s">
        <v>92288</v>
      </c>
    </row>
    <row r="30087" spans="54:54" x14ac:dyDescent="0.3">
      <c r="BB30087" t="s">
        <v>92289</v>
      </c>
    </row>
    <row r="30088" spans="54:54" x14ac:dyDescent="0.3">
      <c r="BB30088" t="s">
        <v>92290</v>
      </c>
    </row>
    <row r="30089" spans="54:54" x14ac:dyDescent="0.3">
      <c r="BB30089" t="s">
        <v>92291</v>
      </c>
    </row>
    <row r="30090" spans="54:54" x14ac:dyDescent="0.3">
      <c r="BB30090" t="s">
        <v>92292</v>
      </c>
    </row>
    <row r="30091" spans="54:54" x14ac:dyDescent="0.3">
      <c r="BB30091" t="s">
        <v>92293</v>
      </c>
    </row>
    <row r="30092" spans="54:54" x14ac:dyDescent="0.3">
      <c r="BB30092" t="s">
        <v>92294</v>
      </c>
    </row>
    <row r="30093" spans="54:54" x14ac:dyDescent="0.3">
      <c r="BB30093" t="s">
        <v>92295</v>
      </c>
    </row>
    <row r="30094" spans="54:54" x14ac:dyDescent="0.3">
      <c r="BB30094" t="s">
        <v>92296</v>
      </c>
    </row>
    <row r="30095" spans="54:54" x14ac:dyDescent="0.3">
      <c r="BB30095" t="s">
        <v>92297</v>
      </c>
    </row>
    <row r="30096" spans="54:54" x14ac:dyDescent="0.3">
      <c r="BB30096" t="s">
        <v>92298</v>
      </c>
    </row>
    <row r="30097" spans="54:54" x14ac:dyDescent="0.3">
      <c r="BB30097" t="s">
        <v>92299</v>
      </c>
    </row>
    <row r="30098" spans="54:54" x14ac:dyDescent="0.3">
      <c r="BB30098" t="s">
        <v>92300</v>
      </c>
    </row>
    <row r="30099" spans="54:54" x14ac:dyDescent="0.3">
      <c r="BB30099" t="s">
        <v>92301</v>
      </c>
    </row>
    <row r="30100" spans="54:54" x14ac:dyDescent="0.3">
      <c r="BB30100" t="s">
        <v>92302</v>
      </c>
    </row>
    <row r="30101" spans="54:54" x14ac:dyDescent="0.3">
      <c r="BB30101" t="s">
        <v>92303</v>
      </c>
    </row>
    <row r="30102" spans="54:54" x14ac:dyDescent="0.3">
      <c r="BB30102" t="s">
        <v>92304</v>
      </c>
    </row>
    <row r="30103" spans="54:54" x14ac:dyDescent="0.3">
      <c r="BB30103" t="s">
        <v>92305</v>
      </c>
    </row>
    <row r="30104" spans="54:54" x14ac:dyDescent="0.3">
      <c r="BB30104" t="s">
        <v>92306</v>
      </c>
    </row>
    <row r="30105" spans="54:54" x14ac:dyDescent="0.3">
      <c r="BB30105" t="s">
        <v>92307</v>
      </c>
    </row>
    <row r="30106" spans="54:54" x14ac:dyDescent="0.3">
      <c r="BB30106" t="s">
        <v>92308</v>
      </c>
    </row>
    <row r="30107" spans="54:54" x14ac:dyDescent="0.3">
      <c r="BB30107" t="s">
        <v>92309</v>
      </c>
    </row>
    <row r="30108" spans="54:54" x14ac:dyDescent="0.3">
      <c r="BB30108" t="s">
        <v>92310</v>
      </c>
    </row>
    <row r="30109" spans="54:54" x14ac:dyDescent="0.3">
      <c r="BB30109" t="s">
        <v>92311</v>
      </c>
    </row>
    <row r="30110" spans="54:54" x14ac:dyDescent="0.3">
      <c r="BB30110" t="s">
        <v>92312</v>
      </c>
    </row>
    <row r="30111" spans="54:54" x14ac:dyDescent="0.3">
      <c r="BB30111" t="s">
        <v>92313</v>
      </c>
    </row>
    <row r="30112" spans="54:54" x14ac:dyDescent="0.3">
      <c r="BB30112" t="s">
        <v>92314</v>
      </c>
    </row>
    <row r="30113" spans="54:54" x14ac:dyDescent="0.3">
      <c r="BB30113" t="s">
        <v>92315</v>
      </c>
    </row>
    <row r="30114" spans="54:54" x14ac:dyDescent="0.3">
      <c r="BB30114" t="s">
        <v>92316</v>
      </c>
    </row>
    <row r="30115" spans="54:54" x14ac:dyDescent="0.3">
      <c r="BB30115" t="s">
        <v>92317</v>
      </c>
    </row>
    <row r="30116" spans="54:54" x14ac:dyDescent="0.3">
      <c r="BB30116" t="s">
        <v>92318</v>
      </c>
    </row>
    <row r="30117" spans="54:54" x14ac:dyDescent="0.3">
      <c r="BB30117" t="s">
        <v>92319</v>
      </c>
    </row>
    <row r="30118" spans="54:54" x14ac:dyDescent="0.3">
      <c r="BB30118" t="s">
        <v>92320</v>
      </c>
    </row>
    <row r="30119" spans="54:54" x14ac:dyDescent="0.3">
      <c r="BB30119" t="s">
        <v>92321</v>
      </c>
    </row>
    <row r="30120" spans="54:54" x14ac:dyDescent="0.3">
      <c r="BB30120" t="s">
        <v>92322</v>
      </c>
    </row>
    <row r="30121" spans="54:54" x14ac:dyDescent="0.3">
      <c r="BB30121" t="s">
        <v>92323</v>
      </c>
    </row>
    <row r="30122" spans="54:54" x14ac:dyDescent="0.3">
      <c r="BB30122" t="s">
        <v>92324</v>
      </c>
    </row>
    <row r="30123" spans="54:54" x14ac:dyDescent="0.3">
      <c r="BB30123" t="s">
        <v>92325</v>
      </c>
    </row>
    <row r="30124" spans="54:54" x14ac:dyDescent="0.3">
      <c r="BB30124" t="s">
        <v>92326</v>
      </c>
    </row>
    <row r="30125" spans="54:54" x14ac:dyDescent="0.3">
      <c r="BB30125" t="s">
        <v>92327</v>
      </c>
    </row>
    <row r="30126" spans="54:54" x14ac:dyDescent="0.3">
      <c r="BB30126" t="s">
        <v>92328</v>
      </c>
    </row>
    <row r="30127" spans="54:54" x14ac:dyDescent="0.3">
      <c r="BB30127" t="s">
        <v>92329</v>
      </c>
    </row>
    <row r="30128" spans="54:54" x14ac:dyDescent="0.3">
      <c r="BB30128" t="s">
        <v>92330</v>
      </c>
    </row>
    <row r="30129" spans="54:54" x14ac:dyDescent="0.3">
      <c r="BB30129" t="s">
        <v>92331</v>
      </c>
    </row>
    <row r="30130" spans="54:54" x14ac:dyDescent="0.3">
      <c r="BB30130" t="s">
        <v>92332</v>
      </c>
    </row>
    <row r="30131" spans="54:54" x14ac:dyDescent="0.3">
      <c r="BB30131" t="s">
        <v>92333</v>
      </c>
    </row>
    <row r="30132" spans="54:54" x14ac:dyDescent="0.3">
      <c r="BB30132" t="s">
        <v>92334</v>
      </c>
    </row>
    <row r="30133" spans="54:54" x14ac:dyDescent="0.3">
      <c r="BB30133" t="s">
        <v>92335</v>
      </c>
    </row>
    <row r="30134" spans="54:54" x14ac:dyDescent="0.3">
      <c r="BB30134" t="s">
        <v>92336</v>
      </c>
    </row>
    <row r="30135" spans="54:54" x14ac:dyDescent="0.3">
      <c r="BB30135" t="s">
        <v>92337</v>
      </c>
    </row>
    <row r="30136" spans="54:54" x14ac:dyDescent="0.3">
      <c r="BB30136" t="s">
        <v>92338</v>
      </c>
    </row>
    <row r="30137" spans="54:54" x14ac:dyDescent="0.3">
      <c r="BB30137" t="s">
        <v>92339</v>
      </c>
    </row>
    <row r="30138" spans="54:54" x14ac:dyDescent="0.3">
      <c r="BB30138" t="s">
        <v>92340</v>
      </c>
    </row>
    <row r="30139" spans="54:54" x14ac:dyDescent="0.3">
      <c r="BB30139" t="s">
        <v>92341</v>
      </c>
    </row>
    <row r="30140" spans="54:54" x14ac:dyDescent="0.3">
      <c r="BB30140" t="s">
        <v>92342</v>
      </c>
    </row>
    <row r="30141" spans="54:54" x14ac:dyDescent="0.3">
      <c r="BB30141" t="s">
        <v>92343</v>
      </c>
    </row>
    <row r="30142" spans="54:54" x14ac:dyDescent="0.3">
      <c r="BB30142" t="s">
        <v>92344</v>
      </c>
    </row>
    <row r="30143" spans="54:54" x14ac:dyDescent="0.3">
      <c r="BB30143" t="s">
        <v>92345</v>
      </c>
    </row>
    <row r="30144" spans="54:54" x14ac:dyDescent="0.3">
      <c r="BB30144" t="s">
        <v>92346</v>
      </c>
    </row>
    <row r="30145" spans="54:54" x14ac:dyDescent="0.3">
      <c r="BB30145" t="s">
        <v>92347</v>
      </c>
    </row>
    <row r="30146" spans="54:54" x14ac:dyDescent="0.3">
      <c r="BB30146" t="s">
        <v>92348</v>
      </c>
    </row>
    <row r="30147" spans="54:54" x14ac:dyDescent="0.3">
      <c r="BB30147" t="s">
        <v>92349</v>
      </c>
    </row>
    <row r="30148" spans="54:54" x14ac:dyDescent="0.3">
      <c r="BB30148" t="s">
        <v>92350</v>
      </c>
    </row>
    <row r="30149" spans="54:54" x14ac:dyDescent="0.3">
      <c r="BB30149" t="s">
        <v>92351</v>
      </c>
    </row>
    <row r="30150" spans="54:54" x14ac:dyDescent="0.3">
      <c r="BB30150" t="s">
        <v>92352</v>
      </c>
    </row>
    <row r="30151" spans="54:54" x14ac:dyDescent="0.3">
      <c r="BB30151" t="s">
        <v>92353</v>
      </c>
    </row>
    <row r="30152" spans="54:54" x14ac:dyDescent="0.3">
      <c r="BB30152" t="s">
        <v>92354</v>
      </c>
    </row>
    <row r="30153" spans="54:54" x14ac:dyDescent="0.3">
      <c r="BB30153" t="s">
        <v>92355</v>
      </c>
    </row>
    <row r="30154" spans="54:54" x14ac:dyDescent="0.3">
      <c r="BB30154" t="s">
        <v>92356</v>
      </c>
    </row>
    <row r="30155" spans="54:54" x14ac:dyDescent="0.3">
      <c r="BB30155" t="s">
        <v>92357</v>
      </c>
    </row>
    <row r="30156" spans="54:54" x14ac:dyDescent="0.3">
      <c r="BB30156" t="s">
        <v>92358</v>
      </c>
    </row>
    <row r="30157" spans="54:54" x14ac:dyDescent="0.3">
      <c r="BB30157" t="s">
        <v>92359</v>
      </c>
    </row>
    <row r="30158" spans="54:54" x14ac:dyDescent="0.3">
      <c r="BB30158" t="s">
        <v>92360</v>
      </c>
    </row>
    <row r="30159" spans="54:54" x14ac:dyDescent="0.3">
      <c r="BB30159" t="s">
        <v>92361</v>
      </c>
    </row>
    <row r="30160" spans="54:54" x14ac:dyDescent="0.3">
      <c r="BB30160" t="s">
        <v>92362</v>
      </c>
    </row>
    <row r="30161" spans="54:54" x14ac:dyDescent="0.3">
      <c r="BB30161" t="s">
        <v>92363</v>
      </c>
    </row>
    <row r="30162" spans="54:54" x14ac:dyDescent="0.3">
      <c r="BB30162" t="s">
        <v>92364</v>
      </c>
    </row>
    <row r="30163" spans="54:54" x14ac:dyDescent="0.3">
      <c r="BB30163" t="s">
        <v>92365</v>
      </c>
    </row>
    <row r="30164" spans="54:54" x14ac:dyDescent="0.3">
      <c r="BB30164" t="s">
        <v>92366</v>
      </c>
    </row>
    <row r="30165" spans="54:54" x14ac:dyDescent="0.3">
      <c r="BB30165" t="s">
        <v>92367</v>
      </c>
    </row>
    <row r="30166" spans="54:54" x14ac:dyDescent="0.3">
      <c r="BB30166" t="s">
        <v>92368</v>
      </c>
    </row>
    <row r="30167" spans="54:54" x14ac:dyDescent="0.3">
      <c r="BB30167" t="s">
        <v>92369</v>
      </c>
    </row>
    <row r="30168" spans="54:54" x14ac:dyDescent="0.3">
      <c r="BB30168" t="s">
        <v>92370</v>
      </c>
    </row>
    <row r="30169" spans="54:54" x14ac:dyDescent="0.3">
      <c r="BB30169" t="s">
        <v>92371</v>
      </c>
    </row>
    <row r="30170" spans="54:54" x14ac:dyDescent="0.3">
      <c r="BB30170" t="s">
        <v>92372</v>
      </c>
    </row>
    <row r="30171" spans="54:54" x14ac:dyDescent="0.3">
      <c r="BB30171" t="s">
        <v>92373</v>
      </c>
    </row>
    <row r="30172" spans="54:54" x14ac:dyDescent="0.3">
      <c r="BB30172" t="s">
        <v>92374</v>
      </c>
    </row>
    <row r="30173" spans="54:54" x14ac:dyDescent="0.3">
      <c r="BB30173" t="s">
        <v>92375</v>
      </c>
    </row>
    <row r="30174" spans="54:54" x14ac:dyDescent="0.3">
      <c r="BB30174" t="s">
        <v>92376</v>
      </c>
    </row>
    <row r="30175" spans="54:54" x14ac:dyDescent="0.3">
      <c r="BB30175" t="s">
        <v>92377</v>
      </c>
    </row>
    <row r="30176" spans="54:54" x14ac:dyDescent="0.3">
      <c r="BB30176" t="s">
        <v>92378</v>
      </c>
    </row>
    <row r="30177" spans="54:54" x14ac:dyDescent="0.3">
      <c r="BB30177" t="s">
        <v>92379</v>
      </c>
    </row>
    <row r="30178" spans="54:54" x14ac:dyDescent="0.3">
      <c r="BB30178" t="s">
        <v>92380</v>
      </c>
    </row>
    <row r="30179" spans="54:54" x14ac:dyDescent="0.3">
      <c r="BB30179" t="s">
        <v>92381</v>
      </c>
    </row>
    <row r="30180" spans="54:54" x14ac:dyDescent="0.3">
      <c r="BB30180" t="s">
        <v>92382</v>
      </c>
    </row>
    <row r="30181" spans="54:54" x14ac:dyDescent="0.3">
      <c r="BB30181" t="s">
        <v>92383</v>
      </c>
    </row>
    <row r="30182" spans="54:54" x14ac:dyDescent="0.3">
      <c r="BB30182" t="s">
        <v>92384</v>
      </c>
    </row>
    <row r="30183" spans="54:54" x14ac:dyDescent="0.3">
      <c r="BB30183" t="s">
        <v>92385</v>
      </c>
    </row>
    <row r="30184" spans="54:54" x14ac:dyDescent="0.3">
      <c r="BB30184" t="s">
        <v>32943</v>
      </c>
    </row>
    <row r="30185" spans="54:54" x14ac:dyDescent="0.3">
      <c r="BB30185" t="s">
        <v>92386</v>
      </c>
    </row>
    <row r="30186" spans="54:54" x14ac:dyDescent="0.3">
      <c r="BB30186" t="s">
        <v>92387</v>
      </c>
    </row>
    <row r="30187" spans="54:54" x14ac:dyDescent="0.3">
      <c r="BB30187" t="s">
        <v>92388</v>
      </c>
    </row>
    <row r="30188" spans="54:54" x14ac:dyDescent="0.3">
      <c r="BB30188" t="s">
        <v>92389</v>
      </c>
    </row>
    <row r="30189" spans="54:54" x14ac:dyDescent="0.3">
      <c r="BB30189" t="s">
        <v>92390</v>
      </c>
    </row>
    <row r="30190" spans="54:54" x14ac:dyDescent="0.3">
      <c r="BB30190" t="s">
        <v>92391</v>
      </c>
    </row>
    <row r="30191" spans="54:54" x14ac:dyDescent="0.3">
      <c r="BB30191" t="s">
        <v>92392</v>
      </c>
    </row>
    <row r="30192" spans="54:54" x14ac:dyDescent="0.3">
      <c r="BB30192" t="s">
        <v>92393</v>
      </c>
    </row>
    <row r="30193" spans="54:54" x14ac:dyDescent="0.3">
      <c r="BB30193" t="s">
        <v>92394</v>
      </c>
    </row>
    <row r="30194" spans="54:54" x14ac:dyDescent="0.3">
      <c r="BB30194" t="s">
        <v>92395</v>
      </c>
    </row>
    <row r="30195" spans="54:54" x14ac:dyDescent="0.3">
      <c r="BB30195" t="s">
        <v>92396</v>
      </c>
    </row>
    <row r="30196" spans="54:54" x14ac:dyDescent="0.3">
      <c r="BB30196" t="s">
        <v>92397</v>
      </c>
    </row>
    <row r="30197" spans="54:54" x14ac:dyDescent="0.3">
      <c r="BB30197" t="s">
        <v>92398</v>
      </c>
    </row>
    <row r="30198" spans="54:54" x14ac:dyDescent="0.3">
      <c r="BB30198" t="s">
        <v>92399</v>
      </c>
    </row>
    <row r="30199" spans="54:54" x14ac:dyDescent="0.3">
      <c r="BB30199" t="s">
        <v>92400</v>
      </c>
    </row>
    <row r="30200" spans="54:54" x14ac:dyDescent="0.3">
      <c r="BB30200" t="s">
        <v>92401</v>
      </c>
    </row>
    <row r="30201" spans="54:54" x14ac:dyDescent="0.3">
      <c r="BB30201" t="s">
        <v>92402</v>
      </c>
    </row>
    <row r="30202" spans="54:54" x14ac:dyDescent="0.3">
      <c r="BB30202" t="s">
        <v>92403</v>
      </c>
    </row>
    <row r="30203" spans="54:54" x14ac:dyDescent="0.3">
      <c r="BB30203" t="s">
        <v>92404</v>
      </c>
    </row>
    <row r="30204" spans="54:54" x14ac:dyDescent="0.3">
      <c r="BB30204" t="s">
        <v>92405</v>
      </c>
    </row>
    <row r="30205" spans="54:54" x14ac:dyDescent="0.3">
      <c r="BB30205" t="s">
        <v>92406</v>
      </c>
    </row>
    <row r="30206" spans="54:54" x14ac:dyDescent="0.3">
      <c r="BB30206" t="s">
        <v>92407</v>
      </c>
    </row>
    <row r="30207" spans="54:54" x14ac:dyDescent="0.3">
      <c r="BB30207" t="s">
        <v>92408</v>
      </c>
    </row>
    <row r="30208" spans="54:54" x14ac:dyDescent="0.3">
      <c r="BB30208" t="s">
        <v>92409</v>
      </c>
    </row>
    <row r="30209" spans="54:54" x14ac:dyDescent="0.3">
      <c r="BB30209" t="s">
        <v>92410</v>
      </c>
    </row>
    <row r="30210" spans="54:54" x14ac:dyDescent="0.3">
      <c r="BB30210" t="s">
        <v>92411</v>
      </c>
    </row>
    <row r="30211" spans="54:54" x14ac:dyDescent="0.3">
      <c r="BB30211" t="s">
        <v>92412</v>
      </c>
    </row>
    <row r="30212" spans="54:54" x14ac:dyDescent="0.3">
      <c r="BB30212" t="s">
        <v>92413</v>
      </c>
    </row>
    <row r="30213" spans="54:54" x14ac:dyDescent="0.3">
      <c r="BB30213" t="s">
        <v>92414</v>
      </c>
    </row>
    <row r="30214" spans="54:54" x14ac:dyDescent="0.3">
      <c r="BB30214" t="s">
        <v>92415</v>
      </c>
    </row>
    <row r="30215" spans="54:54" x14ac:dyDescent="0.3">
      <c r="BB30215" t="s">
        <v>92416</v>
      </c>
    </row>
    <row r="30216" spans="54:54" x14ac:dyDescent="0.3">
      <c r="BB30216" t="s">
        <v>92417</v>
      </c>
    </row>
    <row r="30217" spans="54:54" x14ac:dyDescent="0.3">
      <c r="BB30217" t="s">
        <v>92418</v>
      </c>
    </row>
    <row r="30218" spans="54:54" x14ac:dyDescent="0.3">
      <c r="BB30218" t="s">
        <v>92419</v>
      </c>
    </row>
    <row r="30219" spans="54:54" x14ac:dyDescent="0.3">
      <c r="BB30219" t="s">
        <v>92420</v>
      </c>
    </row>
    <row r="30220" spans="54:54" x14ac:dyDescent="0.3">
      <c r="BB30220" t="s">
        <v>92421</v>
      </c>
    </row>
    <row r="30221" spans="54:54" x14ac:dyDescent="0.3">
      <c r="BB30221" t="s">
        <v>92422</v>
      </c>
    </row>
    <row r="30222" spans="54:54" x14ac:dyDescent="0.3">
      <c r="BB30222" t="s">
        <v>92423</v>
      </c>
    </row>
    <row r="30223" spans="54:54" x14ac:dyDescent="0.3">
      <c r="BB30223" t="s">
        <v>92424</v>
      </c>
    </row>
    <row r="30224" spans="54:54" x14ac:dyDescent="0.3">
      <c r="BB30224" t="s">
        <v>92425</v>
      </c>
    </row>
    <row r="30225" spans="54:54" x14ac:dyDescent="0.3">
      <c r="BB30225" t="s">
        <v>92426</v>
      </c>
    </row>
    <row r="30226" spans="54:54" x14ac:dyDescent="0.3">
      <c r="BB30226" t="s">
        <v>92427</v>
      </c>
    </row>
    <row r="30227" spans="54:54" x14ac:dyDescent="0.3">
      <c r="BB30227" t="s">
        <v>92428</v>
      </c>
    </row>
    <row r="30228" spans="54:54" x14ac:dyDescent="0.3">
      <c r="BB30228" t="s">
        <v>92429</v>
      </c>
    </row>
    <row r="30229" spans="54:54" x14ac:dyDescent="0.3">
      <c r="BB30229" t="s">
        <v>92430</v>
      </c>
    </row>
    <row r="30230" spans="54:54" x14ac:dyDescent="0.3">
      <c r="BB30230" t="s">
        <v>92431</v>
      </c>
    </row>
    <row r="30231" spans="54:54" x14ac:dyDescent="0.3">
      <c r="BB30231" t="s">
        <v>92432</v>
      </c>
    </row>
    <row r="30232" spans="54:54" x14ac:dyDescent="0.3">
      <c r="BB30232" t="s">
        <v>92433</v>
      </c>
    </row>
    <row r="30233" spans="54:54" x14ac:dyDescent="0.3">
      <c r="BB30233" t="s">
        <v>92434</v>
      </c>
    </row>
    <row r="30234" spans="54:54" x14ac:dyDescent="0.3">
      <c r="BB30234" t="s">
        <v>92435</v>
      </c>
    </row>
    <row r="30235" spans="54:54" x14ac:dyDescent="0.3">
      <c r="BB30235" t="s">
        <v>92436</v>
      </c>
    </row>
    <row r="30236" spans="54:54" x14ac:dyDescent="0.3">
      <c r="BB30236" t="s">
        <v>92437</v>
      </c>
    </row>
    <row r="30237" spans="54:54" x14ac:dyDescent="0.3">
      <c r="BB30237" t="s">
        <v>92438</v>
      </c>
    </row>
    <row r="30238" spans="54:54" x14ac:dyDescent="0.3">
      <c r="BB30238" t="s">
        <v>92439</v>
      </c>
    </row>
    <row r="30239" spans="54:54" x14ac:dyDescent="0.3">
      <c r="BB30239" t="s">
        <v>92440</v>
      </c>
    </row>
    <row r="30240" spans="54:54" x14ac:dyDescent="0.3">
      <c r="BB30240" t="s">
        <v>92441</v>
      </c>
    </row>
    <row r="30241" spans="54:54" x14ac:dyDescent="0.3">
      <c r="BB30241" t="s">
        <v>92442</v>
      </c>
    </row>
    <row r="30242" spans="54:54" x14ac:dyDescent="0.3">
      <c r="BB30242" t="s">
        <v>92443</v>
      </c>
    </row>
    <row r="30243" spans="54:54" x14ac:dyDescent="0.3">
      <c r="BB30243" t="s">
        <v>92444</v>
      </c>
    </row>
    <row r="30244" spans="54:54" x14ac:dyDescent="0.3">
      <c r="BB30244" t="s">
        <v>92445</v>
      </c>
    </row>
    <row r="30245" spans="54:54" x14ac:dyDescent="0.3">
      <c r="BB30245" t="s">
        <v>92446</v>
      </c>
    </row>
    <row r="30246" spans="54:54" x14ac:dyDescent="0.3">
      <c r="BB30246" t="s">
        <v>92447</v>
      </c>
    </row>
    <row r="30247" spans="54:54" x14ac:dyDescent="0.3">
      <c r="BB30247" t="s">
        <v>92448</v>
      </c>
    </row>
    <row r="30248" spans="54:54" x14ac:dyDescent="0.3">
      <c r="BB30248" t="s">
        <v>92449</v>
      </c>
    </row>
    <row r="30249" spans="54:54" x14ac:dyDescent="0.3">
      <c r="BB30249" t="s">
        <v>92450</v>
      </c>
    </row>
    <row r="30250" spans="54:54" x14ac:dyDescent="0.3">
      <c r="BB30250" t="s">
        <v>92451</v>
      </c>
    </row>
    <row r="30251" spans="54:54" x14ac:dyDescent="0.3">
      <c r="BB30251" t="s">
        <v>92452</v>
      </c>
    </row>
    <row r="30252" spans="54:54" x14ac:dyDescent="0.3">
      <c r="BB30252" t="s">
        <v>33060</v>
      </c>
    </row>
    <row r="30253" spans="54:54" x14ac:dyDescent="0.3">
      <c r="BB30253" t="s">
        <v>92453</v>
      </c>
    </row>
    <row r="30254" spans="54:54" x14ac:dyDescent="0.3">
      <c r="BB30254" t="s">
        <v>92454</v>
      </c>
    </row>
    <row r="30255" spans="54:54" x14ac:dyDescent="0.3">
      <c r="BB30255" t="s">
        <v>92455</v>
      </c>
    </row>
    <row r="30256" spans="54:54" x14ac:dyDescent="0.3">
      <c r="BB30256" t="s">
        <v>92456</v>
      </c>
    </row>
    <row r="30257" spans="54:54" x14ac:dyDescent="0.3">
      <c r="BB30257" t="s">
        <v>92457</v>
      </c>
    </row>
    <row r="30258" spans="54:54" x14ac:dyDescent="0.3">
      <c r="BB30258" t="s">
        <v>92458</v>
      </c>
    </row>
    <row r="30259" spans="54:54" x14ac:dyDescent="0.3">
      <c r="BB30259" t="s">
        <v>92459</v>
      </c>
    </row>
    <row r="30260" spans="54:54" x14ac:dyDescent="0.3">
      <c r="BB30260" t="s">
        <v>92460</v>
      </c>
    </row>
    <row r="30261" spans="54:54" x14ac:dyDescent="0.3">
      <c r="BB30261" t="s">
        <v>92461</v>
      </c>
    </row>
    <row r="30262" spans="54:54" x14ac:dyDescent="0.3">
      <c r="BB30262" t="s">
        <v>92462</v>
      </c>
    </row>
    <row r="30263" spans="54:54" x14ac:dyDescent="0.3">
      <c r="BB30263" t="s">
        <v>92463</v>
      </c>
    </row>
    <row r="30264" spans="54:54" x14ac:dyDescent="0.3">
      <c r="BB30264" t="s">
        <v>92464</v>
      </c>
    </row>
    <row r="30265" spans="54:54" x14ac:dyDescent="0.3">
      <c r="BB30265" t="s">
        <v>92465</v>
      </c>
    </row>
    <row r="30266" spans="54:54" x14ac:dyDescent="0.3">
      <c r="BB30266" t="s">
        <v>92466</v>
      </c>
    </row>
    <row r="30267" spans="54:54" x14ac:dyDescent="0.3">
      <c r="BB30267" t="s">
        <v>92467</v>
      </c>
    </row>
    <row r="30268" spans="54:54" x14ac:dyDescent="0.3">
      <c r="BB30268" t="s">
        <v>92468</v>
      </c>
    </row>
    <row r="30269" spans="54:54" x14ac:dyDescent="0.3">
      <c r="BB30269" t="s">
        <v>92469</v>
      </c>
    </row>
    <row r="30270" spans="54:54" x14ac:dyDescent="0.3">
      <c r="BB30270" t="s">
        <v>92470</v>
      </c>
    </row>
    <row r="30271" spans="54:54" x14ac:dyDescent="0.3">
      <c r="BB30271" t="s">
        <v>92471</v>
      </c>
    </row>
    <row r="30272" spans="54:54" x14ac:dyDescent="0.3">
      <c r="BB30272" t="s">
        <v>92472</v>
      </c>
    </row>
    <row r="30273" spans="54:54" x14ac:dyDescent="0.3">
      <c r="BB30273" t="s">
        <v>92473</v>
      </c>
    </row>
    <row r="30274" spans="54:54" x14ac:dyDescent="0.3">
      <c r="BB30274" t="s">
        <v>92474</v>
      </c>
    </row>
    <row r="30275" spans="54:54" x14ac:dyDescent="0.3">
      <c r="BB30275" t="s">
        <v>92475</v>
      </c>
    </row>
    <row r="30276" spans="54:54" x14ac:dyDescent="0.3">
      <c r="BB30276" t="s">
        <v>92476</v>
      </c>
    </row>
    <row r="30277" spans="54:54" x14ac:dyDescent="0.3">
      <c r="BB30277" t="s">
        <v>92477</v>
      </c>
    </row>
    <row r="30278" spans="54:54" x14ac:dyDescent="0.3">
      <c r="BB30278" t="s">
        <v>92478</v>
      </c>
    </row>
    <row r="30279" spans="54:54" x14ac:dyDescent="0.3">
      <c r="BB30279" t="s">
        <v>92479</v>
      </c>
    </row>
    <row r="30280" spans="54:54" x14ac:dyDescent="0.3">
      <c r="BB30280" t="s">
        <v>92480</v>
      </c>
    </row>
    <row r="30281" spans="54:54" x14ac:dyDescent="0.3">
      <c r="BB30281" t="s">
        <v>92481</v>
      </c>
    </row>
    <row r="30282" spans="54:54" x14ac:dyDescent="0.3">
      <c r="BB30282" t="s">
        <v>92482</v>
      </c>
    </row>
    <row r="30283" spans="54:54" x14ac:dyDescent="0.3">
      <c r="BB30283" t="s">
        <v>92483</v>
      </c>
    </row>
    <row r="30284" spans="54:54" x14ac:dyDescent="0.3">
      <c r="BB30284" t="s">
        <v>92484</v>
      </c>
    </row>
    <row r="30285" spans="54:54" x14ac:dyDescent="0.3">
      <c r="BB30285" t="s">
        <v>92485</v>
      </c>
    </row>
    <row r="30286" spans="54:54" x14ac:dyDescent="0.3">
      <c r="BB30286" t="s">
        <v>92486</v>
      </c>
    </row>
    <row r="30287" spans="54:54" x14ac:dyDescent="0.3">
      <c r="BB30287" t="s">
        <v>92487</v>
      </c>
    </row>
    <row r="30288" spans="54:54" x14ac:dyDescent="0.3">
      <c r="BB30288" t="s">
        <v>92488</v>
      </c>
    </row>
    <row r="30289" spans="54:54" x14ac:dyDescent="0.3">
      <c r="BB30289" t="s">
        <v>92489</v>
      </c>
    </row>
    <row r="30290" spans="54:54" x14ac:dyDescent="0.3">
      <c r="BB30290" t="s">
        <v>92490</v>
      </c>
    </row>
    <row r="30291" spans="54:54" x14ac:dyDescent="0.3">
      <c r="BB30291" t="s">
        <v>92491</v>
      </c>
    </row>
    <row r="30292" spans="54:54" x14ac:dyDescent="0.3">
      <c r="BB30292" t="s">
        <v>92492</v>
      </c>
    </row>
    <row r="30293" spans="54:54" x14ac:dyDescent="0.3">
      <c r="BB30293" t="s">
        <v>92493</v>
      </c>
    </row>
    <row r="30294" spans="54:54" x14ac:dyDescent="0.3">
      <c r="BB30294" t="s">
        <v>92494</v>
      </c>
    </row>
    <row r="30295" spans="54:54" x14ac:dyDescent="0.3">
      <c r="BB30295" t="s">
        <v>92495</v>
      </c>
    </row>
    <row r="30296" spans="54:54" x14ac:dyDescent="0.3">
      <c r="BB30296" t="s">
        <v>92496</v>
      </c>
    </row>
    <row r="30297" spans="54:54" x14ac:dyDescent="0.3">
      <c r="BB30297" t="s">
        <v>92497</v>
      </c>
    </row>
    <row r="30298" spans="54:54" x14ac:dyDescent="0.3">
      <c r="BB30298" t="s">
        <v>92498</v>
      </c>
    </row>
    <row r="30299" spans="54:54" x14ac:dyDescent="0.3">
      <c r="BB30299" t="s">
        <v>92499</v>
      </c>
    </row>
    <row r="30300" spans="54:54" x14ac:dyDescent="0.3">
      <c r="BB30300" t="s">
        <v>92500</v>
      </c>
    </row>
    <row r="30301" spans="54:54" x14ac:dyDescent="0.3">
      <c r="BB30301" t="s">
        <v>92501</v>
      </c>
    </row>
    <row r="30302" spans="54:54" x14ac:dyDescent="0.3">
      <c r="BB30302" t="s">
        <v>92502</v>
      </c>
    </row>
    <row r="30303" spans="54:54" x14ac:dyDescent="0.3">
      <c r="BB30303" t="s">
        <v>92503</v>
      </c>
    </row>
    <row r="30304" spans="54:54" x14ac:dyDescent="0.3">
      <c r="BB30304" t="s">
        <v>92504</v>
      </c>
    </row>
    <row r="30305" spans="54:54" x14ac:dyDescent="0.3">
      <c r="BB30305" t="s">
        <v>92505</v>
      </c>
    </row>
    <row r="30306" spans="54:54" x14ac:dyDescent="0.3">
      <c r="BB30306" t="s">
        <v>92506</v>
      </c>
    </row>
    <row r="30307" spans="54:54" x14ac:dyDescent="0.3">
      <c r="BB30307" t="s">
        <v>92507</v>
      </c>
    </row>
    <row r="30308" spans="54:54" x14ac:dyDescent="0.3">
      <c r="BB30308" t="s">
        <v>92508</v>
      </c>
    </row>
    <row r="30309" spans="54:54" x14ac:dyDescent="0.3">
      <c r="BB30309" t="s">
        <v>92509</v>
      </c>
    </row>
    <row r="30310" spans="54:54" x14ac:dyDescent="0.3">
      <c r="BB30310" t="s">
        <v>92510</v>
      </c>
    </row>
    <row r="30311" spans="54:54" x14ac:dyDescent="0.3">
      <c r="BB30311" t="s">
        <v>92511</v>
      </c>
    </row>
    <row r="30312" spans="54:54" x14ac:dyDescent="0.3">
      <c r="BB30312" t="s">
        <v>92512</v>
      </c>
    </row>
    <row r="30313" spans="54:54" x14ac:dyDescent="0.3">
      <c r="BB30313" t="s">
        <v>92513</v>
      </c>
    </row>
    <row r="30314" spans="54:54" x14ac:dyDescent="0.3">
      <c r="BB30314" t="s">
        <v>92514</v>
      </c>
    </row>
    <row r="30315" spans="54:54" x14ac:dyDescent="0.3">
      <c r="BB30315" t="s">
        <v>92515</v>
      </c>
    </row>
    <row r="30316" spans="54:54" x14ac:dyDescent="0.3">
      <c r="BB30316" t="s">
        <v>92516</v>
      </c>
    </row>
    <row r="30317" spans="54:54" x14ac:dyDescent="0.3">
      <c r="BB30317" t="s">
        <v>92517</v>
      </c>
    </row>
    <row r="30318" spans="54:54" x14ac:dyDescent="0.3">
      <c r="BB30318" t="s">
        <v>92518</v>
      </c>
    </row>
    <row r="30319" spans="54:54" x14ac:dyDescent="0.3">
      <c r="BB30319" t="s">
        <v>92519</v>
      </c>
    </row>
    <row r="30320" spans="54:54" x14ac:dyDescent="0.3">
      <c r="BB30320" t="s">
        <v>92520</v>
      </c>
    </row>
    <row r="30321" spans="54:54" x14ac:dyDescent="0.3">
      <c r="BB30321" t="s">
        <v>92521</v>
      </c>
    </row>
    <row r="30322" spans="54:54" x14ac:dyDescent="0.3">
      <c r="BB30322" t="s">
        <v>92522</v>
      </c>
    </row>
    <row r="30323" spans="54:54" x14ac:dyDescent="0.3">
      <c r="BB30323" t="s">
        <v>92523</v>
      </c>
    </row>
    <row r="30324" spans="54:54" x14ac:dyDescent="0.3">
      <c r="BB30324" t="s">
        <v>92524</v>
      </c>
    </row>
    <row r="30325" spans="54:54" x14ac:dyDescent="0.3">
      <c r="BB30325" t="s">
        <v>92525</v>
      </c>
    </row>
    <row r="30326" spans="54:54" x14ac:dyDescent="0.3">
      <c r="BB30326" t="s">
        <v>92526</v>
      </c>
    </row>
    <row r="30327" spans="54:54" x14ac:dyDescent="0.3">
      <c r="BB30327" t="s">
        <v>92527</v>
      </c>
    </row>
    <row r="30328" spans="54:54" x14ac:dyDescent="0.3">
      <c r="BB30328" t="s">
        <v>92528</v>
      </c>
    </row>
    <row r="30329" spans="54:54" x14ac:dyDescent="0.3">
      <c r="BB30329" t="s">
        <v>92529</v>
      </c>
    </row>
    <row r="30330" spans="54:54" x14ac:dyDescent="0.3">
      <c r="BB30330" t="s">
        <v>92530</v>
      </c>
    </row>
    <row r="30331" spans="54:54" x14ac:dyDescent="0.3">
      <c r="BB30331" t="s">
        <v>92531</v>
      </c>
    </row>
    <row r="30332" spans="54:54" x14ac:dyDescent="0.3">
      <c r="BB30332" t="s">
        <v>92532</v>
      </c>
    </row>
    <row r="30333" spans="54:54" x14ac:dyDescent="0.3">
      <c r="BB30333" t="s">
        <v>92533</v>
      </c>
    </row>
    <row r="30334" spans="54:54" x14ac:dyDescent="0.3">
      <c r="BB30334" t="s">
        <v>92534</v>
      </c>
    </row>
    <row r="30335" spans="54:54" x14ac:dyDescent="0.3">
      <c r="BB30335" t="s">
        <v>92535</v>
      </c>
    </row>
    <row r="30336" spans="54:54" x14ac:dyDescent="0.3">
      <c r="BB30336" t="s">
        <v>92536</v>
      </c>
    </row>
    <row r="30337" spans="54:54" x14ac:dyDescent="0.3">
      <c r="BB30337" t="s">
        <v>92537</v>
      </c>
    </row>
    <row r="30338" spans="54:54" x14ac:dyDescent="0.3">
      <c r="BB30338" t="s">
        <v>92538</v>
      </c>
    </row>
    <row r="30339" spans="54:54" x14ac:dyDescent="0.3">
      <c r="BB30339" t="s">
        <v>92539</v>
      </c>
    </row>
    <row r="30340" spans="54:54" x14ac:dyDescent="0.3">
      <c r="BB30340" t="s">
        <v>92540</v>
      </c>
    </row>
    <row r="30341" spans="54:54" x14ac:dyDescent="0.3">
      <c r="BB30341" t="s">
        <v>92541</v>
      </c>
    </row>
    <row r="30342" spans="54:54" x14ac:dyDescent="0.3">
      <c r="BB30342" t="s">
        <v>92542</v>
      </c>
    </row>
    <row r="30343" spans="54:54" x14ac:dyDescent="0.3">
      <c r="BB30343" t="s">
        <v>92543</v>
      </c>
    </row>
    <row r="30344" spans="54:54" x14ac:dyDescent="0.3">
      <c r="BB30344" t="s">
        <v>92544</v>
      </c>
    </row>
    <row r="30345" spans="54:54" x14ac:dyDescent="0.3">
      <c r="BB30345" t="s">
        <v>92545</v>
      </c>
    </row>
    <row r="30346" spans="54:54" x14ac:dyDescent="0.3">
      <c r="BB30346" t="s">
        <v>92546</v>
      </c>
    </row>
    <row r="30347" spans="54:54" x14ac:dyDescent="0.3">
      <c r="BB30347" t="s">
        <v>92547</v>
      </c>
    </row>
    <row r="30348" spans="54:54" x14ac:dyDescent="0.3">
      <c r="BB30348" t="s">
        <v>92548</v>
      </c>
    </row>
    <row r="30349" spans="54:54" x14ac:dyDescent="0.3">
      <c r="BB30349" t="s">
        <v>92549</v>
      </c>
    </row>
    <row r="30350" spans="54:54" x14ac:dyDescent="0.3">
      <c r="BB30350" t="s">
        <v>92550</v>
      </c>
    </row>
    <row r="30351" spans="54:54" x14ac:dyDescent="0.3">
      <c r="BB30351" t="s">
        <v>92551</v>
      </c>
    </row>
    <row r="30352" spans="54:54" x14ac:dyDescent="0.3">
      <c r="BB30352" t="s">
        <v>92552</v>
      </c>
    </row>
    <row r="30353" spans="54:54" x14ac:dyDescent="0.3">
      <c r="BB30353" t="s">
        <v>92553</v>
      </c>
    </row>
    <row r="30354" spans="54:54" x14ac:dyDescent="0.3">
      <c r="BB30354" t="s">
        <v>92554</v>
      </c>
    </row>
    <row r="30355" spans="54:54" x14ac:dyDescent="0.3">
      <c r="BB30355" t="s">
        <v>92555</v>
      </c>
    </row>
    <row r="30356" spans="54:54" x14ac:dyDescent="0.3">
      <c r="BB30356" t="s">
        <v>92556</v>
      </c>
    </row>
    <row r="30357" spans="54:54" x14ac:dyDescent="0.3">
      <c r="BB30357" t="s">
        <v>92557</v>
      </c>
    </row>
    <row r="30358" spans="54:54" x14ac:dyDescent="0.3">
      <c r="BB30358" t="s">
        <v>92558</v>
      </c>
    </row>
    <row r="30359" spans="54:54" x14ac:dyDescent="0.3">
      <c r="BB30359" t="s">
        <v>92559</v>
      </c>
    </row>
    <row r="30360" spans="54:54" x14ac:dyDescent="0.3">
      <c r="BB30360" t="s">
        <v>92560</v>
      </c>
    </row>
    <row r="30361" spans="54:54" x14ac:dyDescent="0.3">
      <c r="BB30361" t="s">
        <v>92561</v>
      </c>
    </row>
    <row r="30362" spans="54:54" x14ac:dyDescent="0.3">
      <c r="BB30362" t="s">
        <v>92562</v>
      </c>
    </row>
    <row r="30363" spans="54:54" x14ac:dyDescent="0.3">
      <c r="BB30363" t="s">
        <v>92563</v>
      </c>
    </row>
    <row r="30364" spans="54:54" x14ac:dyDescent="0.3">
      <c r="BB30364" t="s">
        <v>92564</v>
      </c>
    </row>
    <row r="30365" spans="54:54" x14ac:dyDescent="0.3">
      <c r="BB30365" t="s">
        <v>92565</v>
      </c>
    </row>
    <row r="30366" spans="54:54" x14ac:dyDescent="0.3">
      <c r="BB30366" t="s">
        <v>92566</v>
      </c>
    </row>
    <row r="30367" spans="54:54" x14ac:dyDescent="0.3">
      <c r="BB30367" t="s">
        <v>92567</v>
      </c>
    </row>
    <row r="30368" spans="54:54" x14ac:dyDescent="0.3">
      <c r="BB30368" t="s">
        <v>92568</v>
      </c>
    </row>
    <row r="30369" spans="54:54" x14ac:dyDescent="0.3">
      <c r="BB30369" t="s">
        <v>92569</v>
      </c>
    </row>
    <row r="30370" spans="54:54" x14ac:dyDescent="0.3">
      <c r="BB30370" t="s">
        <v>92570</v>
      </c>
    </row>
    <row r="30371" spans="54:54" x14ac:dyDescent="0.3">
      <c r="BB30371" t="s">
        <v>92571</v>
      </c>
    </row>
    <row r="30372" spans="54:54" x14ac:dyDescent="0.3">
      <c r="BB30372" t="s">
        <v>92572</v>
      </c>
    </row>
    <row r="30373" spans="54:54" x14ac:dyDescent="0.3">
      <c r="BB30373" t="s">
        <v>92573</v>
      </c>
    </row>
    <row r="30374" spans="54:54" x14ac:dyDescent="0.3">
      <c r="BB30374" t="s">
        <v>92574</v>
      </c>
    </row>
    <row r="30375" spans="54:54" x14ac:dyDescent="0.3">
      <c r="BB30375" t="s">
        <v>92575</v>
      </c>
    </row>
    <row r="30376" spans="54:54" x14ac:dyDescent="0.3">
      <c r="BB30376" t="s">
        <v>92576</v>
      </c>
    </row>
    <row r="30377" spans="54:54" x14ac:dyDescent="0.3">
      <c r="BB30377" t="s">
        <v>92577</v>
      </c>
    </row>
    <row r="30378" spans="54:54" x14ac:dyDescent="0.3">
      <c r="BB30378" t="s">
        <v>92578</v>
      </c>
    </row>
    <row r="30379" spans="54:54" x14ac:dyDescent="0.3">
      <c r="BB30379" t="s">
        <v>92579</v>
      </c>
    </row>
    <row r="30380" spans="54:54" x14ac:dyDescent="0.3">
      <c r="BB30380" t="s">
        <v>92580</v>
      </c>
    </row>
    <row r="30381" spans="54:54" x14ac:dyDescent="0.3">
      <c r="BB30381" t="s">
        <v>92581</v>
      </c>
    </row>
    <row r="30382" spans="54:54" x14ac:dyDescent="0.3">
      <c r="BB30382" t="s">
        <v>92582</v>
      </c>
    </row>
    <row r="30383" spans="54:54" x14ac:dyDescent="0.3">
      <c r="BB30383" t="s">
        <v>92583</v>
      </c>
    </row>
    <row r="30384" spans="54:54" x14ac:dyDescent="0.3">
      <c r="BB30384" t="s">
        <v>92584</v>
      </c>
    </row>
    <row r="30385" spans="54:54" x14ac:dyDescent="0.3">
      <c r="BB30385" t="s">
        <v>92585</v>
      </c>
    </row>
    <row r="30386" spans="54:54" x14ac:dyDescent="0.3">
      <c r="BB30386" t="s">
        <v>92586</v>
      </c>
    </row>
    <row r="30387" spans="54:54" x14ac:dyDescent="0.3">
      <c r="BB30387" t="s">
        <v>92587</v>
      </c>
    </row>
    <row r="30388" spans="54:54" x14ac:dyDescent="0.3">
      <c r="BB30388" t="s">
        <v>92588</v>
      </c>
    </row>
    <row r="30389" spans="54:54" x14ac:dyDescent="0.3">
      <c r="BB30389" t="s">
        <v>92589</v>
      </c>
    </row>
    <row r="30390" spans="54:54" x14ac:dyDescent="0.3">
      <c r="BB30390" t="s">
        <v>92590</v>
      </c>
    </row>
    <row r="30391" spans="54:54" x14ac:dyDescent="0.3">
      <c r="BB30391" t="s">
        <v>92591</v>
      </c>
    </row>
    <row r="30392" spans="54:54" x14ac:dyDescent="0.3">
      <c r="BB30392" t="s">
        <v>92592</v>
      </c>
    </row>
    <row r="30393" spans="54:54" x14ac:dyDescent="0.3">
      <c r="BB30393" t="s">
        <v>92593</v>
      </c>
    </row>
    <row r="30394" spans="54:54" x14ac:dyDescent="0.3">
      <c r="BB30394" t="s">
        <v>92594</v>
      </c>
    </row>
    <row r="30395" spans="54:54" x14ac:dyDescent="0.3">
      <c r="BB30395" t="s">
        <v>92595</v>
      </c>
    </row>
    <row r="30396" spans="54:54" x14ac:dyDescent="0.3">
      <c r="BB30396" t="s">
        <v>92596</v>
      </c>
    </row>
    <row r="30397" spans="54:54" x14ac:dyDescent="0.3">
      <c r="BB30397" t="s">
        <v>92597</v>
      </c>
    </row>
    <row r="30398" spans="54:54" x14ac:dyDescent="0.3">
      <c r="BB30398" t="s">
        <v>92598</v>
      </c>
    </row>
    <row r="30399" spans="54:54" x14ac:dyDescent="0.3">
      <c r="BB30399" t="s">
        <v>92599</v>
      </c>
    </row>
    <row r="30400" spans="54:54" x14ac:dyDescent="0.3">
      <c r="BB30400" t="s">
        <v>92600</v>
      </c>
    </row>
    <row r="30401" spans="54:54" x14ac:dyDescent="0.3">
      <c r="BB30401" t="s">
        <v>92601</v>
      </c>
    </row>
    <row r="30402" spans="54:54" x14ac:dyDescent="0.3">
      <c r="BB30402" t="s">
        <v>92602</v>
      </c>
    </row>
    <row r="30403" spans="54:54" x14ac:dyDescent="0.3">
      <c r="BB30403" t="s">
        <v>92603</v>
      </c>
    </row>
    <row r="30404" spans="54:54" x14ac:dyDescent="0.3">
      <c r="BB30404" t="s">
        <v>92604</v>
      </c>
    </row>
    <row r="30405" spans="54:54" x14ac:dyDescent="0.3">
      <c r="BB30405" t="s">
        <v>92605</v>
      </c>
    </row>
    <row r="30406" spans="54:54" x14ac:dyDescent="0.3">
      <c r="BB30406" t="s">
        <v>92606</v>
      </c>
    </row>
    <row r="30407" spans="54:54" x14ac:dyDescent="0.3">
      <c r="BB30407" t="s">
        <v>92607</v>
      </c>
    </row>
    <row r="30408" spans="54:54" x14ac:dyDescent="0.3">
      <c r="BB30408" t="s">
        <v>92608</v>
      </c>
    </row>
    <row r="30409" spans="54:54" x14ac:dyDescent="0.3">
      <c r="BB30409" t="s">
        <v>92609</v>
      </c>
    </row>
    <row r="30410" spans="54:54" x14ac:dyDescent="0.3">
      <c r="BB30410" t="s">
        <v>92610</v>
      </c>
    </row>
    <row r="30411" spans="54:54" x14ac:dyDescent="0.3">
      <c r="BB30411" t="s">
        <v>92611</v>
      </c>
    </row>
    <row r="30412" spans="54:54" x14ac:dyDescent="0.3">
      <c r="BB30412" t="s">
        <v>92612</v>
      </c>
    </row>
    <row r="30413" spans="54:54" x14ac:dyDescent="0.3">
      <c r="BB30413" t="s">
        <v>92613</v>
      </c>
    </row>
    <row r="30414" spans="54:54" x14ac:dyDescent="0.3">
      <c r="BB30414" t="s">
        <v>92614</v>
      </c>
    </row>
    <row r="30415" spans="54:54" x14ac:dyDescent="0.3">
      <c r="BB30415" t="s">
        <v>92615</v>
      </c>
    </row>
    <row r="30416" spans="54:54" x14ac:dyDescent="0.3">
      <c r="BB30416" t="s">
        <v>92616</v>
      </c>
    </row>
    <row r="30417" spans="54:54" x14ac:dyDescent="0.3">
      <c r="BB30417" t="s">
        <v>92617</v>
      </c>
    </row>
    <row r="30418" spans="54:54" x14ac:dyDescent="0.3">
      <c r="BB30418" t="s">
        <v>92618</v>
      </c>
    </row>
    <row r="30419" spans="54:54" x14ac:dyDescent="0.3">
      <c r="BB30419" t="s">
        <v>92619</v>
      </c>
    </row>
    <row r="30420" spans="54:54" x14ac:dyDescent="0.3">
      <c r="BB30420" t="s">
        <v>92620</v>
      </c>
    </row>
    <row r="30421" spans="54:54" x14ac:dyDescent="0.3">
      <c r="BB30421" t="s">
        <v>92621</v>
      </c>
    </row>
    <row r="30422" spans="54:54" x14ac:dyDescent="0.3">
      <c r="BB30422" t="s">
        <v>92622</v>
      </c>
    </row>
    <row r="30423" spans="54:54" x14ac:dyDescent="0.3">
      <c r="BB30423" t="s">
        <v>92623</v>
      </c>
    </row>
    <row r="30424" spans="54:54" x14ac:dyDescent="0.3">
      <c r="BB30424" t="s">
        <v>92624</v>
      </c>
    </row>
    <row r="30425" spans="54:54" x14ac:dyDescent="0.3">
      <c r="BB30425" t="s">
        <v>92625</v>
      </c>
    </row>
    <row r="30426" spans="54:54" x14ac:dyDescent="0.3">
      <c r="BB30426" t="s">
        <v>92626</v>
      </c>
    </row>
    <row r="30427" spans="54:54" x14ac:dyDescent="0.3">
      <c r="BB30427" t="s">
        <v>92627</v>
      </c>
    </row>
    <row r="30428" spans="54:54" x14ac:dyDescent="0.3">
      <c r="BB30428" t="s">
        <v>92628</v>
      </c>
    </row>
    <row r="30429" spans="54:54" x14ac:dyDescent="0.3">
      <c r="BB30429" t="s">
        <v>92629</v>
      </c>
    </row>
    <row r="30430" spans="54:54" x14ac:dyDescent="0.3">
      <c r="BB30430" t="s">
        <v>92630</v>
      </c>
    </row>
    <row r="30431" spans="54:54" x14ac:dyDescent="0.3">
      <c r="BB30431" t="s">
        <v>92631</v>
      </c>
    </row>
    <row r="30432" spans="54:54" x14ac:dyDescent="0.3">
      <c r="BB30432" t="s">
        <v>92632</v>
      </c>
    </row>
    <row r="30433" spans="54:54" x14ac:dyDescent="0.3">
      <c r="BB30433" t="s">
        <v>92633</v>
      </c>
    </row>
    <row r="30434" spans="54:54" x14ac:dyDescent="0.3">
      <c r="BB30434" t="s">
        <v>92634</v>
      </c>
    </row>
    <row r="30435" spans="54:54" x14ac:dyDescent="0.3">
      <c r="BB30435" t="s">
        <v>92635</v>
      </c>
    </row>
    <row r="30436" spans="54:54" x14ac:dyDescent="0.3">
      <c r="BB30436" t="s">
        <v>92636</v>
      </c>
    </row>
    <row r="30437" spans="54:54" x14ac:dyDescent="0.3">
      <c r="BB30437" t="s">
        <v>92637</v>
      </c>
    </row>
    <row r="30438" spans="54:54" x14ac:dyDescent="0.3">
      <c r="BB30438" t="s">
        <v>92638</v>
      </c>
    </row>
    <row r="30439" spans="54:54" x14ac:dyDescent="0.3">
      <c r="BB30439" t="s">
        <v>92639</v>
      </c>
    </row>
    <row r="30440" spans="54:54" x14ac:dyDescent="0.3">
      <c r="BB30440" t="s">
        <v>92640</v>
      </c>
    </row>
    <row r="30441" spans="54:54" x14ac:dyDescent="0.3">
      <c r="BB30441" t="s">
        <v>92641</v>
      </c>
    </row>
    <row r="30442" spans="54:54" x14ac:dyDescent="0.3">
      <c r="BB30442" t="s">
        <v>92642</v>
      </c>
    </row>
    <row r="30443" spans="54:54" x14ac:dyDescent="0.3">
      <c r="BB30443" t="s">
        <v>92643</v>
      </c>
    </row>
    <row r="30444" spans="54:54" x14ac:dyDescent="0.3">
      <c r="BB30444" t="s">
        <v>92644</v>
      </c>
    </row>
    <row r="30445" spans="54:54" x14ac:dyDescent="0.3">
      <c r="BB30445" t="s">
        <v>92645</v>
      </c>
    </row>
    <row r="30446" spans="54:54" x14ac:dyDescent="0.3">
      <c r="BB30446" t="s">
        <v>92646</v>
      </c>
    </row>
    <row r="30447" spans="54:54" x14ac:dyDescent="0.3">
      <c r="BB30447" t="s">
        <v>92647</v>
      </c>
    </row>
    <row r="30448" spans="54:54" x14ac:dyDescent="0.3">
      <c r="BB30448" t="s">
        <v>92648</v>
      </c>
    </row>
    <row r="30449" spans="54:54" x14ac:dyDescent="0.3">
      <c r="BB30449" t="s">
        <v>92649</v>
      </c>
    </row>
    <row r="30450" spans="54:54" x14ac:dyDescent="0.3">
      <c r="BB30450" t="s">
        <v>92650</v>
      </c>
    </row>
    <row r="30451" spans="54:54" x14ac:dyDescent="0.3">
      <c r="BB30451" t="s">
        <v>92651</v>
      </c>
    </row>
    <row r="30452" spans="54:54" x14ac:dyDescent="0.3">
      <c r="BB30452" t="s">
        <v>92652</v>
      </c>
    </row>
    <row r="30453" spans="54:54" x14ac:dyDescent="0.3">
      <c r="BB30453" t="s">
        <v>92653</v>
      </c>
    </row>
    <row r="30454" spans="54:54" x14ac:dyDescent="0.3">
      <c r="BB30454" t="s">
        <v>92654</v>
      </c>
    </row>
    <row r="30455" spans="54:54" x14ac:dyDescent="0.3">
      <c r="BB30455" t="s">
        <v>92655</v>
      </c>
    </row>
    <row r="30456" spans="54:54" x14ac:dyDescent="0.3">
      <c r="BB30456" t="s">
        <v>92656</v>
      </c>
    </row>
    <row r="30457" spans="54:54" x14ac:dyDescent="0.3">
      <c r="BB30457" t="s">
        <v>92657</v>
      </c>
    </row>
    <row r="30458" spans="54:54" x14ac:dyDescent="0.3">
      <c r="BB30458" t="s">
        <v>92658</v>
      </c>
    </row>
    <row r="30459" spans="54:54" x14ac:dyDescent="0.3">
      <c r="BB30459" t="s">
        <v>92659</v>
      </c>
    </row>
    <row r="30460" spans="54:54" x14ac:dyDescent="0.3">
      <c r="BB30460" t="s">
        <v>92660</v>
      </c>
    </row>
    <row r="30461" spans="54:54" x14ac:dyDescent="0.3">
      <c r="BB30461" t="s">
        <v>92661</v>
      </c>
    </row>
    <row r="30462" spans="54:54" x14ac:dyDescent="0.3">
      <c r="BB30462" t="s">
        <v>92662</v>
      </c>
    </row>
    <row r="30463" spans="54:54" x14ac:dyDescent="0.3">
      <c r="BB30463" t="s">
        <v>92663</v>
      </c>
    </row>
    <row r="30464" spans="54:54" x14ac:dyDescent="0.3">
      <c r="BB30464" t="s">
        <v>92664</v>
      </c>
    </row>
    <row r="30465" spans="54:54" x14ac:dyDescent="0.3">
      <c r="BB30465" t="s">
        <v>92665</v>
      </c>
    </row>
    <row r="30466" spans="54:54" x14ac:dyDescent="0.3">
      <c r="BB30466" t="s">
        <v>92666</v>
      </c>
    </row>
    <row r="30467" spans="54:54" x14ac:dyDescent="0.3">
      <c r="BB30467" t="s">
        <v>92667</v>
      </c>
    </row>
    <row r="30468" spans="54:54" x14ac:dyDescent="0.3">
      <c r="BB30468" t="s">
        <v>92668</v>
      </c>
    </row>
    <row r="30469" spans="54:54" x14ac:dyDescent="0.3">
      <c r="BB30469" t="s">
        <v>92669</v>
      </c>
    </row>
    <row r="30470" spans="54:54" x14ac:dyDescent="0.3">
      <c r="BB30470" t="s">
        <v>92670</v>
      </c>
    </row>
    <row r="30471" spans="54:54" x14ac:dyDescent="0.3">
      <c r="BB30471" t="s">
        <v>92671</v>
      </c>
    </row>
    <row r="30472" spans="54:54" x14ac:dyDescent="0.3">
      <c r="BB30472" t="s">
        <v>92672</v>
      </c>
    </row>
    <row r="30473" spans="54:54" x14ac:dyDescent="0.3">
      <c r="BB30473" t="s">
        <v>92673</v>
      </c>
    </row>
    <row r="30474" spans="54:54" x14ac:dyDescent="0.3">
      <c r="BB30474" t="s">
        <v>92674</v>
      </c>
    </row>
    <row r="30475" spans="54:54" x14ac:dyDescent="0.3">
      <c r="BB30475" t="s">
        <v>92675</v>
      </c>
    </row>
    <row r="30476" spans="54:54" x14ac:dyDescent="0.3">
      <c r="BB30476" t="s">
        <v>92676</v>
      </c>
    </row>
    <row r="30477" spans="54:54" x14ac:dyDescent="0.3">
      <c r="BB30477" t="s">
        <v>92677</v>
      </c>
    </row>
    <row r="30478" spans="54:54" x14ac:dyDescent="0.3">
      <c r="BB30478" t="s">
        <v>92678</v>
      </c>
    </row>
    <row r="30479" spans="54:54" x14ac:dyDescent="0.3">
      <c r="BB30479" t="s">
        <v>92679</v>
      </c>
    </row>
    <row r="30480" spans="54:54" x14ac:dyDescent="0.3">
      <c r="BB30480" t="s">
        <v>92680</v>
      </c>
    </row>
    <row r="30481" spans="54:54" x14ac:dyDescent="0.3">
      <c r="BB30481" t="s">
        <v>92681</v>
      </c>
    </row>
    <row r="30482" spans="54:54" x14ac:dyDescent="0.3">
      <c r="BB30482" t="s">
        <v>92682</v>
      </c>
    </row>
    <row r="30483" spans="54:54" x14ac:dyDescent="0.3">
      <c r="BB30483" t="s">
        <v>92683</v>
      </c>
    </row>
    <row r="30484" spans="54:54" x14ac:dyDescent="0.3">
      <c r="BB30484" t="s">
        <v>92684</v>
      </c>
    </row>
    <row r="30485" spans="54:54" x14ac:dyDescent="0.3">
      <c r="BB30485" t="s">
        <v>92685</v>
      </c>
    </row>
    <row r="30486" spans="54:54" x14ac:dyDescent="0.3">
      <c r="BB30486" t="s">
        <v>92686</v>
      </c>
    </row>
    <row r="30487" spans="54:54" x14ac:dyDescent="0.3">
      <c r="BB30487" t="s">
        <v>92687</v>
      </c>
    </row>
    <row r="30488" spans="54:54" x14ac:dyDescent="0.3">
      <c r="BB30488" t="s">
        <v>92688</v>
      </c>
    </row>
    <row r="30489" spans="54:54" x14ac:dyDescent="0.3">
      <c r="BB30489" t="s">
        <v>92689</v>
      </c>
    </row>
    <row r="30490" spans="54:54" x14ac:dyDescent="0.3">
      <c r="BB30490" t="s">
        <v>92690</v>
      </c>
    </row>
    <row r="30491" spans="54:54" x14ac:dyDescent="0.3">
      <c r="BB30491" t="s">
        <v>92691</v>
      </c>
    </row>
    <row r="30492" spans="54:54" x14ac:dyDescent="0.3">
      <c r="BB30492" t="s">
        <v>92692</v>
      </c>
    </row>
    <row r="30493" spans="54:54" x14ac:dyDescent="0.3">
      <c r="BB30493" t="s">
        <v>92693</v>
      </c>
    </row>
    <row r="30494" spans="54:54" x14ac:dyDescent="0.3">
      <c r="BB30494" t="s">
        <v>92694</v>
      </c>
    </row>
    <row r="30495" spans="54:54" x14ac:dyDescent="0.3">
      <c r="BB30495" t="s">
        <v>92695</v>
      </c>
    </row>
    <row r="30496" spans="54:54" x14ac:dyDescent="0.3">
      <c r="BB30496" t="s">
        <v>92696</v>
      </c>
    </row>
    <row r="30497" spans="54:54" x14ac:dyDescent="0.3">
      <c r="BB30497" t="s">
        <v>92697</v>
      </c>
    </row>
    <row r="30498" spans="54:54" x14ac:dyDescent="0.3">
      <c r="BB30498" t="s">
        <v>92698</v>
      </c>
    </row>
    <row r="30499" spans="54:54" x14ac:dyDescent="0.3">
      <c r="BB30499" t="s">
        <v>92699</v>
      </c>
    </row>
    <row r="30500" spans="54:54" x14ac:dyDescent="0.3">
      <c r="BB30500" t="s">
        <v>92700</v>
      </c>
    </row>
    <row r="30501" spans="54:54" x14ac:dyDescent="0.3">
      <c r="BB30501" t="s">
        <v>92701</v>
      </c>
    </row>
    <row r="30502" spans="54:54" x14ac:dyDescent="0.3">
      <c r="BB30502" t="s">
        <v>92702</v>
      </c>
    </row>
    <row r="30503" spans="54:54" x14ac:dyDescent="0.3">
      <c r="BB30503" t="s">
        <v>92703</v>
      </c>
    </row>
    <row r="30504" spans="54:54" x14ac:dyDescent="0.3">
      <c r="BB30504" t="s">
        <v>92704</v>
      </c>
    </row>
    <row r="30505" spans="54:54" x14ac:dyDescent="0.3">
      <c r="BB30505" t="s">
        <v>92705</v>
      </c>
    </row>
    <row r="30506" spans="54:54" x14ac:dyDescent="0.3">
      <c r="BB30506" t="s">
        <v>92706</v>
      </c>
    </row>
    <row r="30507" spans="54:54" x14ac:dyDescent="0.3">
      <c r="BB30507" t="s">
        <v>92707</v>
      </c>
    </row>
    <row r="30508" spans="54:54" x14ac:dyDescent="0.3">
      <c r="BB30508" t="s">
        <v>92708</v>
      </c>
    </row>
    <row r="30509" spans="54:54" x14ac:dyDescent="0.3">
      <c r="BB30509" t="s">
        <v>92709</v>
      </c>
    </row>
    <row r="30510" spans="54:54" x14ac:dyDescent="0.3">
      <c r="BB30510" t="s">
        <v>92710</v>
      </c>
    </row>
    <row r="30511" spans="54:54" x14ac:dyDescent="0.3">
      <c r="BB30511" t="s">
        <v>92711</v>
      </c>
    </row>
    <row r="30512" spans="54:54" x14ac:dyDescent="0.3">
      <c r="BB30512" t="s">
        <v>92712</v>
      </c>
    </row>
    <row r="30513" spans="54:54" x14ac:dyDescent="0.3">
      <c r="BB30513" t="s">
        <v>92713</v>
      </c>
    </row>
    <row r="30514" spans="54:54" x14ac:dyDescent="0.3">
      <c r="BB30514" t="s">
        <v>92714</v>
      </c>
    </row>
    <row r="30515" spans="54:54" x14ac:dyDescent="0.3">
      <c r="BB30515" t="s">
        <v>92715</v>
      </c>
    </row>
    <row r="30516" spans="54:54" x14ac:dyDescent="0.3">
      <c r="BB30516" t="s">
        <v>92716</v>
      </c>
    </row>
    <row r="30517" spans="54:54" x14ac:dyDescent="0.3">
      <c r="BB30517" t="s">
        <v>92717</v>
      </c>
    </row>
    <row r="30518" spans="54:54" x14ac:dyDescent="0.3">
      <c r="BB30518" t="s">
        <v>92718</v>
      </c>
    </row>
    <row r="30519" spans="54:54" x14ac:dyDescent="0.3">
      <c r="BB30519" t="s">
        <v>92719</v>
      </c>
    </row>
    <row r="30520" spans="54:54" x14ac:dyDescent="0.3">
      <c r="BB30520" t="s">
        <v>92720</v>
      </c>
    </row>
    <row r="30521" spans="54:54" x14ac:dyDescent="0.3">
      <c r="BB30521" t="s">
        <v>92721</v>
      </c>
    </row>
    <row r="30522" spans="54:54" x14ac:dyDescent="0.3">
      <c r="BB30522" t="s">
        <v>92722</v>
      </c>
    </row>
    <row r="30523" spans="54:54" x14ac:dyDescent="0.3">
      <c r="BB30523" t="s">
        <v>92723</v>
      </c>
    </row>
    <row r="30524" spans="54:54" x14ac:dyDescent="0.3">
      <c r="BB30524" t="s">
        <v>92724</v>
      </c>
    </row>
    <row r="30525" spans="54:54" x14ac:dyDescent="0.3">
      <c r="BB30525" t="s">
        <v>92725</v>
      </c>
    </row>
    <row r="30526" spans="54:54" x14ac:dyDescent="0.3">
      <c r="BB30526" t="s">
        <v>92726</v>
      </c>
    </row>
    <row r="30527" spans="54:54" x14ac:dyDescent="0.3">
      <c r="BB30527" t="s">
        <v>92727</v>
      </c>
    </row>
    <row r="30528" spans="54:54" x14ac:dyDescent="0.3">
      <c r="BB30528" t="s">
        <v>92728</v>
      </c>
    </row>
    <row r="30529" spans="54:54" x14ac:dyDescent="0.3">
      <c r="BB30529" t="s">
        <v>92729</v>
      </c>
    </row>
    <row r="30530" spans="54:54" x14ac:dyDescent="0.3">
      <c r="BB30530" t="s">
        <v>92730</v>
      </c>
    </row>
    <row r="30531" spans="54:54" x14ac:dyDescent="0.3">
      <c r="BB30531" t="s">
        <v>92731</v>
      </c>
    </row>
    <row r="30532" spans="54:54" x14ac:dyDescent="0.3">
      <c r="BB30532" t="s">
        <v>92732</v>
      </c>
    </row>
    <row r="30533" spans="54:54" x14ac:dyDescent="0.3">
      <c r="BB30533" t="s">
        <v>92733</v>
      </c>
    </row>
    <row r="30534" spans="54:54" x14ac:dyDescent="0.3">
      <c r="BB30534" t="s">
        <v>92734</v>
      </c>
    </row>
    <row r="30535" spans="54:54" x14ac:dyDescent="0.3">
      <c r="BB30535" t="s">
        <v>92735</v>
      </c>
    </row>
    <row r="30536" spans="54:54" x14ac:dyDescent="0.3">
      <c r="BB30536" t="s">
        <v>92736</v>
      </c>
    </row>
    <row r="30537" spans="54:54" x14ac:dyDescent="0.3">
      <c r="BB30537" t="s">
        <v>92737</v>
      </c>
    </row>
    <row r="30538" spans="54:54" x14ac:dyDescent="0.3">
      <c r="BB30538" t="s">
        <v>92738</v>
      </c>
    </row>
    <row r="30539" spans="54:54" x14ac:dyDescent="0.3">
      <c r="BB30539" t="s">
        <v>92739</v>
      </c>
    </row>
    <row r="30540" spans="54:54" x14ac:dyDescent="0.3">
      <c r="BB30540" t="s">
        <v>92740</v>
      </c>
    </row>
    <row r="30541" spans="54:54" x14ac:dyDescent="0.3">
      <c r="BB30541" t="s">
        <v>92741</v>
      </c>
    </row>
    <row r="30542" spans="54:54" x14ac:dyDescent="0.3">
      <c r="BB30542" t="s">
        <v>92742</v>
      </c>
    </row>
    <row r="30543" spans="54:54" x14ac:dyDescent="0.3">
      <c r="BB30543" t="s">
        <v>92743</v>
      </c>
    </row>
    <row r="30544" spans="54:54" x14ac:dyDescent="0.3">
      <c r="BB30544" t="s">
        <v>92744</v>
      </c>
    </row>
    <row r="30545" spans="54:54" x14ac:dyDescent="0.3">
      <c r="BB30545" t="s">
        <v>92745</v>
      </c>
    </row>
    <row r="30546" spans="54:54" x14ac:dyDescent="0.3">
      <c r="BB30546" t="s">
        <v>92746</v>
      </c>
    </row>
    <row r="30547" spans="54:54" x14ac:dyDescent="0.3">
      <c r="BB30547" t="s">
        <v>92747</v>
      </c>
    </row>
    <row r="30548" spans="54:54" x14ac:dyDescent="0.3">
      <c r="BB30548" t="s">
        <v>92748</v>
      </c>
    </row>
    <row r="30549" spans="54:54" x14ac:dyDescent="0.3">
      <c r="BB30549" t="s">
        <v>92749</v>
      </c>
    </row>
    <row r="30550" spans="54:54" x14ac:dyDescent="0.3">
      <c r="BB30550" t="s">
        <v>92750</v>
      </c>
    </row>
    <row r="30551" spans="54:54" x14ac:dyDescent="0.3">
      <c r="BB30551" t="s">
        <v>92751</v>
      </c>
    </row>
    <row r="30552" spans="54:54" x14ac:dyDescent="0.3">
      <c r="BB30552" t="s">
        <v>92752</v>
      </c>
    </row>
    <row r="30553" spans="54:54" x14ac:dyDescent="0.3">
      <c r="BB30553" t="s">
        <v>92753</v>
      </c>
    </row>
    <row r="30554" spans="54:54" x14ac:dyDescent="0.3">
      <c r="BB30554" t="s">
        <v>92754</v>
      </c>
    </row>
    <row r="30555" spans="54:54" x14ac:dyDescent="0.3">
      <c r="BB30555" t="s">
        <v>92755</v>
      </c>
    </row>
    <row r="30556" spans="54:54" x14ac:dyDescent="0.3">
      <c r="BB30556" t="s">
        <v>92756</v>
      </c>
    </row>
    <row r="30557" spans="54:54" x14ac:dyDescent="0.3">
      <c r="BB30557" t="s">
        <v>92757</v>
      </c>
    </row>
    <row r="30558" spans="54:54" x14ac:dyDescent="0.3">
      <c r="BB30558" t="s">
        <v>92758</v>
      </c>
    </row>
    <row r="30559" spans="54:54" x14ac:dyDescent="0.3">
      <c r="BB30559" t="s">
        <v>92759</v>
      </c>
    </row>
    <row r="30560" spans="54:54" x14ac:dyDescent="0.3">
      <c r="BB30560" t="s">
        <v>92760</v>
      </c>
    </row>
    <row r="30561" spans="54:54" x14ac:dyDescent="0.3">
      <c r="BB30561" t="s">
        <v>92761</v>
      </c>
    </row>
    <row r="30562" spans="54:54" x14ac:dyDescent="0.3">
      <c r="BB30562" t="s">
        <v>92762</v>
      </c>
    </row>
    <row r="30563" spans="54:54" x14ac:dyDescent="0.3">
      <c r="BB30563" t="s">
        <v>92763</v>
      </c>
    </row>
    <row r="30564" spans="54:54" x14ac:dyDescent="0.3">
      <c r="BB30564" t="s">
        <v>92764</v>
      </c>
    </row>
    <row r="30565" spans="54:54" x14ac:dyDescent="0.3">
      <c r="BB30565" t="s">
        <v>92765</v>
      </c>
    </row>
    <row r="30566" spans="54:54" x14ac:dyDescent="0.3">
      <c r="BB30566" t="s">
        <v>92766</v>
      </c>
    </row>
    <row r="30567" spans="54:54" x14ac:dyDescent="0.3">
      <c r="BB30567" t="s">
        <v>92767</v>
      </c>
    </row>
    <row r="30568" spans="54:54" x14ac:dyDescent="0.3">
      <c r="BB30568" t="s">
        <v>92768</v>
      </c>
    </row>
    <row r="30569" spans="54:54" x14ac:dyDescent="0.3">
      <c r="BB30569" t="s">
        <v>92769</v>
      </c>
    </row>
    <row r="30570" spans="54:54" x14ac:dyDescent="0.3">
      <c r="BB30570" t="s">
        <v>92770</v>
      </c>
    </row>
    <row r="30571" spans="54:54" x14ac:dyDescent="0.3">
      <c r="BB30571" t="s">
        <v>92771</v>
      </c>
    </row>
    <row r="30572" spans="54:54" x14ac:dyDescent="0.3">
      <c r="BB30572" t="s">
        <v>92772</v>
      </c>
    </row>
    <row r="30573" spans="54:54" x14ac:dyDescent="0.3">
      <c r="BB30573" t="s">
        <v>92773</v>
      </c>
    </row>
    <row r="30574" spans="54:54" x14ac:dyDescent="0.3">
      <c r="BB30574" t="s">
        <v>92774</v>
      </c>
    </row>
    <row r="30575" spans="54:54" x14ac:dyDescent="0.3">
      <c r="BB30575" t="s">
        <v>92775</v>
      </c>
    </row>
    <row r="30576" spans="54:54" x14ac:dyDescent="0.3">
      <c r="BB30576" t="s">
        <v>92776</v>
      </c>
    </row>
    <row r="30577" spans="54:54" x14ac:dyDescent="0.3">
      <c r="BB30577" t="s">
        <v>92777</v>
      </c>
    </row>
    <row r="30578" spans="54:54" x14ac:dyDescent="0.3">
      <c r="BB30578" t="s">
        <v>92778</v>
      </c>
    </row>
    <row r="30579" spans="54:54" x14ac:dyDescent="0.3">
      <c r="BB30579" t="s">
        <v>92779</v>
      </c>
    </row>
    <row r="30580" spans="54:54" x14ac:dyDescent="0.3">
      <c r="BB30580" t="s">
        <v>92780</v>
      </c>
    </row>
    <row r="30581" spans="54:54" x14ac:dyDescent="0.3">
      <c r="BB30581" t="s">
        <v>92781</v>
      </c>
    </row>
    <row r="30582" spans="54:54" x14ac:dyDescent="0.3">
      <c r="BB30582" t="s">
        <v>92782</v>
      </c>
    </row>
    <row r="30583" spans="54:54" x14ac:dyDescent="0.3">
      <c r="BB30583" t="s">
        <v>92783</v>
      </c>
    </row>
    <row r="30584" spans="54:54" x14ac:dyDescent="0.3">
      <c r="BB30584" t="s">
        <v>92784</v>
      </c>
    </row>
    <row r="30585" spans="54:54" x14ac:dyDescent="0.3">
      <c r="BB30585" t="s">
        <v>92785</v>
      </c>
    </row>
    <row r="30586" spans="54:54" x14ac:dyDescent="0.3">
      <c r="BB30586" t="s">
        <v>92786</v>
      </c>
    </row>
    <row r="30587" spans="54:54" x14ac:dyDescent="0.3">
      <c r="BB30587" t="s">
        <v>92787</v>
      </c>
    </row>
    <row r="30588" spans="54:54" x14ac:dyDescent="0.3">
      <c r="BB30588" t="s">
        <v>92788</v>
      </c>
    </row>
    <row r="30589" spans="54:54" x14ac:dyDescent="0.3">
      <c r="BB30589" t="s">
        <v>92789</v>
      </c>
    </row>
    <row r="30590" spans="54:54" x14ac:dyDescent="0.3">
      <c r="BB30590" t="s">
        <v>92790</v>
      </c>
    </row>
    <row r="30591" spans="54:54" x14ac:dyDescent="0.3">
      <c r="BB30591" t="s">
        <v>92791</v>
      </c>
    </row>
    <row r="30592" spans="54:54" x14ac:dyDescent="0.3">
      <c r="BB30592" t="s">
        <v>92792</v>
      </c>
    </row>
    <row r="30593" spans="54:54" x14ac:dyDescent="0.3">
      <c r="BB30593" t="s">
        <v>92793</v>
      </c>
    </row>
    <row r="30594" spans="54:54" x14ac:dyDescent="0.3">
      <c r="BB30594" t="s">
        <v>92794</v>
      </c>
    </row>
    <row r="30595" spans="54:54" x14ac:dyDescent="0.3">
      <c r="BB30595" t="s">
        <v>92795</v>
      </c>
    </row>
    <row r="30596" spans="54:54" x14ac:dyDescent="0.3">
      <c r="BB30596" t="s">
        <v>92796</v>
      </c>
    </row>
    <row r="30597" spans="54:54" x14ac:dyDescent="0.3">
      <c r="BB30597" t="s">
        <v>92797</v>
      </c>
    </row>
    <row r="30598" spans="54:54" x14ac:dyDescent="0.3">
      <c r="BB30598" t="s">
        <v>92798</v>
      </c>
    </row>
    <row r="30599" spans="54:54" x14ac:dyDescent="0.3">
      <c r="BB30599" t="s">
        <v>92799</v>
      </c>
    </row>
    <row r="30600" spans="54:54" x14ac:dyDescent="0.3">
      <c r="BB30600" t="s">
        <v>92800</v>
      </c>
    </row>
    <row r="30601" spans="54:54" x14ac:dyDescent="0.3">
      <c r="BB30601" t="s">
        <v>92801</v>
      </c>
    </row>
    <row r="30602" spans="54:54" x14ac:dyDescent="0.3">
      <c r="BB30602" t="s">
        <v>92802</v>
      </c>
    </row>
    <row r="30603" spans="54:54" x14ac:dyDescent="0.3">
      <c r="BB30603" t="s">
        <v>92803</v>
      </c>
    </row>
    <row r="30604" spans="54:54" x14ac:dyDescent="0.3">
      <c r="BB30604" t="s">
        <v>92804</v>
      </c>
    </row>
    <row r="30605" spans="54:54" x14ac:dyDescent="0.3">
      <c r="BB30605" t="s">
        <v>92805</v>
      </c>
    </row>
    <row r="30606" spans="54:54" x14ac:dyDescent="0.3">
      <c r="BB30606" t="s">
        <v>92806</v>
      </c>
    </row>
    <row r="30607" spans="54:54" x14ac:dyDescent="0.3">
      <c r="BB30607" t="s">
        <v>92807</v>
      </c>
    </row>
    <row r="30608" spans="54:54" x14ac:dyDescent="0.3">
      <c r="BB30608" t="s">
        <v>92808</v>
      </c>
    </row>
    <row r="30609" spans="54:54" x14ac:dyDescent="0.3">
      <c r="BB30609" t="s">
        <v>92809</v>
      </c>
    </row>
    <row r="30610" spans="54:54" x14ac:dyDescent="0.3">
      <c r="BB30610" t="s">
        <v>92810</v>
      </c>
    </row>
    <row r="30611" spans="54:54" x14ac:dyDescent="0.3">
      <c r="BB30611" t="s">
        <v>92811</v>
      </c>
    </row>
    <row r="30612" spans="54:54" x14ac:dyDescent="0.3">
      <c r="BB30612" t="s">
        <v>92812</v>
      </c>
    </row>
    <row r="30613" spans="54:54" x14ac:dyDescent="0.3">
      <c r="BB30613" t="s">
        <v>92813</v>
      </c>
    </row>
    <row r="30614" spans="54:54" x14ac:dyDescent="0.3">
      <c r="BB30614" t="s">
        <v>92814</v>
      </c>
    </row>
    <row r="30615" spans="54:54" x14ac:dyDescent="0.3">
      <c r="BB30615" t="s">
        <v>92815</v>
      </c>
    </row>
    <row r="30616" spans="54:54" x14ac:dyDescent="0.3">
      <c r="BB30616" t="s">
        <v>92816</v>
      </c>
    </row>
    <row r="30617" spans="54:54" x14ac:dyDescent="0.3">
      <c r="BB30617" t="s">
        <v>92817</v>
      </c>
    </row>
    <row r="30618" spans="54:54" x14ac:dyDescent="0.3">
      <c r="BB30618" t="s">
        <v>92818</v>
      </c>
    </row>
    <row r="30619" spans="54:54" x14ac:dyDescent="0.3">
      <c r="BB30619" t="s">
        <v>92819</v>
      </c>
    </row>
    <row r="30620" spans="54:54" x14ac:dyDescent="0.3">
      <c r="BB30620" t="s">
        <v>92820</v>
      </c>
    </row>
    <row r="30621" spans="54:54" x14ac:dyDescent="0.3">
      <c r="BB30621" t="s">
        <v>92821</v>
      </c>
    </row>
    <row r="30622" spans="54:54" x14ac:dyDescent="0.3">
      <c r="BB30622" t="s">
        <v>92822</v>
      </c>
    </row>
    <row r="30623" spans="54:54" x14ac:dyDescent="0.3">
      <c r="BB30623" t="s">
        <v>92823</v>
      </c>
    </row>
    <row r="30624" spans="54:54" x14ac:dyDescent="0.3">
      <c r="BB30624" t="s">
        <v>92824</v>
      </c>
    </row>
    <row r="30625" spans="54:54" x14ac:dyDescent="0.3">
      <c r="BB30625" t="s">
        <v>92825</v>
      </c>
    </row>
    <row r="30626" spans="54:54" x14ac:dyDescent="0.3">
      <c r="BB30626" t="s">
        <v>92826</v>
      </c>
    </row>
    <row r="30627" spans="54:54" x14ac:dyDescent="0.3">
      <c r="BB30627" t="s">
        <v>92827</v>
      </c>
    </row>
    <row r="30628" spans="54:54" x14ac:dyDescent="0.3">
      <c r="BB30628" t="s">
        <v>92828</v>
      </c>
    </row>
    <row r="30629" spans="54:54" x14ac:dyDescent="0.3">
      <c r="BB30629" t="s">
        <v>92829</v>
      </c>
    </row>
    <row r="30630" spans="54:54" x14ac:dyDescent="0.3">
      <c r="BB30630" t="s">
        <v>92830</v>
      </c>
    </row>
    <row r="30631" spans="54:54" x14ac:dyDescent="0.3">
      <c r="BB30631" t="s">
        <v>92831</v>
      </c>
    </row>
    <row r="30632" spans="54:54" x14ac:dyDescent="0.3">
      <c r="BB30632" t="s">
        <v>92832</v>
      </c>
    </row>
    <row r="30633" spans="54:54" x14ac:dyDescent="0.3">
      <c r="BB30633" t="s">
        <v>92833</v>
      </c>
    </row>
    <row r="30634" spans="54:54" x14ac:dyDescent="0.3">
      <c r="BB30634" t="s">
        <v>92834</v>
      </c>
    </row>
    <row r="30635" spans="54:54" x14ac:dyDescent="0.3">
      <c r="BB30635" t="s">
        <v>92835</v>
      </c>
    </row>
    <row r="30636" spans="54:54" x14ac:dyDescent="0.3">
      <c r="BB30636" t="s">
        <v>92836</v>
      </c>
    </row>
    <row r="30637" spans="54:54" x14ac:dyDescent="0.3">
      <c r="BB30637" t="s">
        <v>92837</v>
      </c>
    </row>
    <row r="30638" spans="54:54" x14ac:dyDescent="0.3">
      <c r="BB30638" t="s">
        <v>92838</v>
      </c>
    </row>
    <row r="30639" spans="54:54" x14ac:dyDescent="0.3">
      <c r="BB30639" t="s">
        <v>92839</v>
      </c>
    </row>
    <row r="30640" spans="54:54" x14ac:dyDescent="0.3">
      <c r="BB30640" t="s">
        <v>92840</v>
      </c>
    </row>
    <row r="30641" spans="54:54" x14ac:dyDescent="0.3">
      <c r="BB30641" t="s">
        <v>92841</v>
      </c>
    </row>
    <row r="30642" spans="54:54" x14ac:dyDescent="0.3">
      <c r="BB30642" t="s">
        <v>92842</v>
      </c>
    </row>
    <row r="30643" spans="54:54" x14ac:dyDescent="0.3">
      <c r="BB30643" t="s">
        <v>92843</v>
      </c>
    </row>
    <row r="30644" spans="54:54" x14ac:dyDescent="0.3">
      <c r="BB30644" t="s">
        <v>92844</v>
      </c>
    </row>
    <row r="30645" spans="54:54" x14ac:dyDescent="0.3">
      <c r="BB30645" t="s">
        <v>32549</v>
      </c>
    </row>
    <row r="30646" spans="54:54" x14ac:dyDescent="0.3">
      <c r="BB30646" t="s">
        <v>92845</v>
      </c>
    </row>
    <row r="30647" spans="54:54" x14ac:dyDescent="0.3">
      <c r="BB30647" t="s">
        <v>92846</v>
      </c>
    </row>
    <row r="30648" spans="54:54" x14ac:dyDescent="0.3">
      <c r="BB30648" t="s">
        <v>92847</v>
      </c>
    </row>
    <row r="30649" spans="54:54" x14ac:dyDescent="0.3">
      <c r="BB30649" t="s">
        <v>92848</v>
      </c>
    </row>
    <row r="30650" spans="54:54" x14ac:dyDescent="0.3">
      <c r="BB30650" t="s">
        <v>92849</v>
      </c>
    </row>
    <row r="30651" spans="54:54" x14ac:dyDescent="0.3">
      <c r="BB30651" t="s">
        <v>92850</v>
      </c>
    </row>
    <row r="30652" spans="54:54" x14ac:dyDescent="0.3">
      <c r="BB30652" t="s">
        <v>92851</v>
      </c>
    </row>
    <row r="30653" spans="54:54" x14ac:dyDescent="0.3">
      <c r="BB30653" t="s">
        <v>92852</v>
      </c>
    </row>
    <row r="30654" spans="54:54" x14ac:dyDescent="0.3">
      <c r="BB30654" t="s">
        <v>92853</v>
      </c>
    </row>
    <row r="30655" spans="54:54" x14ac:dyDescent="0.3">
      <c r="BB30655" t="s">
        <v>92854</v>
      </c>
    </row>
    <row r="30656" spans="54:54" x14ac:dyDescent="0.3">
      <c r="BB30656" t="s">
        <v>92855</v>
      </c>
    </row>
    <row r="30657" spans="54:54" x14ac:dyDescent="0.3">
      <c r="BB30657" t="s">
        <v>92856</v>
      </c>
    </row>
    <row r="30658" spans="54:54" x14ac:dyDescent="0.3">
      <c r="BB30658" t="s">
        <v>92857</v>
      </c>
    </row>
    <row r="30659" spans="54:54" x14ac:dyDescent="0.3">
      <c r="BB30659" t="s">
        <v>92858</v>
      </c>
    </row>
    <row r="30660" spans="54:54" x14ac:dyDescent="0.3">
      <c r="BB30660" t="s">
        <v>92859</v>
      </c>
    </row>
    <row r="30661" spans="54:54" x14ac:dyDescent="0.3">
      <c r="BB30661" t="s">
        <v>92860</v>
      </c>
    </row>
    <row r="30662" spans="54:54" x14ac:dyDescent="0.3">
      <c r="BB30662" t="s">
        <v>92861</v>
      </c>
    </row>
    <row r="30663" spans="54:54" x14ac:dyDescent="0.3">
      <c r="BB30663" t="s">
        <v>92862</v>
      </c>
    </row>
    <row r="30664" spans="54:54" x14ac:dyDescent="0.3">
      <c r="BB30664" t="s">
        <v>92863</v>
      </c>
    </row>
    <row r="30665" spans="54:54" x14ac:dyDescent="0.3">
      <c r="BB30665" t="s">
        <v>92864</v>
      </c>
    </row>
    <row r="30666" spans="54:54" x14ac:dyDescent="0.3">
      <c r="BB30666" t="s">
        <v>92865</v>
      </c>
    </row>
    <row r="30667" spans="54:54" x14ac:dyDescent="0.3">
      <c r="BB30667" t="s">
        <v>92866</v>
      </c>
    </row>
    <row r="30668" spans="54:54" x14ac:dyDescent="0.3">
      <c r="BB30668" t="s">
        <v>92867</v>
      </c>
    </row>
    <row r="30669" spans="54:54" x14ac:dyDescent="0.3">
      <c r="BB30669" t="s">
        <v>92868</v>
      </c>
    </row>
    <row r="30670" spans="54:54" x14ac:dyDescent="0.3">
      <c r="BB30670" t="s">
        <v>92869</v>
      </c>
    </row>
    <row r="30671" spans="54:54" x14ac:dyDescent="0.3">
      <c r="BB30671" t="s">
        <v>92870</v>
      </c>
    </row>
    <row r="30672" spans="54:54" x14ac:dyDescent="0.3">
      <c r="BB30672" t="s">
        <v>92871</v>
      </c>
    </row>
    <row r="30673" spans="54:54" x14ac:dyDescent="0.3">
      <c r="BB30673" t="s">
        <v>92872</v>
      </c>
    </row>
    <row r="30674" spans="54:54" x14ac:dyDescent="0.3">
      <c r="BB30674" t="s">
        <v>92873</v>
      </c>
    </row>
    <row r="30675" spans="54:54" x14ac:dyDescent="0.3">
      <c r="BB30675" t="s">
        <v>92874</v>
      </c>
    </row>
    <row r="30676" spans="54:54" x14ac:dyDescent="0.3">
      <c r="BB30676" t="s">
        <v>92875</v>
      </c>
    </row>
    <row r="30677" spans="54:54" x14ac:dyDescent="0.3">
      <c r="BB30677" t="s">
        <v>92876</v>
      </c>
    </row>
    <row r="30678" spans="54:54" x14ac:dyDescent="0.3">
      <c r="BB30678" t="s">
        <v>92877</v>
      </c>
    </row>
    <row r="30679" spans="54:54" x14ac:dyDescent="0.3">
      <c r="BB30679" t="s">
        <v>92878</v>
      </c>
    </row>
    <row r="30680" spans="54:54" x14ac:dyDescent="0.3">
      <c r="BB30680" t="s">
        <v>92879</v>
      </c>
    </row>
    <row r="30681" spans="54:54" x14ac:dyDescent="0.3">
      <c r="BB30681" t="s">
        <v>92880</v>
      </c>
    </row>
    <row r="30682" spans="54:54" x14ac:dyDescent="0.3">
      <c r="BB30682" t="s">
        <v>92881</v>
      </c>
    </row>
    <row r="30683" spans="54:54" x14ac:dyDescent="0.3">
      <c r="BB30683" t="s">
        <v>92882</v>
      </c>
    </row>
    <row r="30684" spans="54:54" x14ac:dyDescent="0.3">
      <c r="BB30684" t="s">
        <v>92883</v>
      </c>
    </row>
    <row r="30685" spans="54:54" x14ac:dyDescent="0.3">
      <c r="BB30685" t="s">
        <v>92884</v>
      </c>
    </row>
    <row r="30686" spans="54:54" x14ac:dyDescent="0.3">
      <c r="BB30686" t="s">
        <v>92885</v>
      </c>
    </row>
    <row r="30687" spans="54:54" x14ac:dyDescent="0.3">
      <c r="BB30687" t="s">
        <v>92886</v>
      </c>
    </row>
    <row r="30688" spans="54:54" x14ac:dyDescent="0.3">
      <c r="BB30688" t="s">
        <v>92887</v>
      </c>
    </row>
    <row r="30689" spans="54:54" x14ac:dyDescent="0.3">
      <c r="BB30689" t="s">
        <v>92888</v>
      </c>
    </row>
    <row r="30690" spans="54:54" x14ac:dyDescent="0.3">
      <c r="BB30690" t="s">
        <v>92889</v>
      </c>
    </row>
    <row r="30691" spans="54:54" x14ac:dyDescent="0.3">
      <c r="BB30691" t="s">
        <v>92890</v>
      </c>
    </row>
    <row r="30692" spans="54:54" x14ac:dyDescent="0.3">
      <c r="BB30692" t="s">
        <v>92891</v>
      </c>
    </row>
    <row r="30693" spans="54:54" x14ac:dyDescent="0.3">
      <c r="BB30693" t="s">
        <v>92892</v>
      </c>
    </row>
    <row r="30694" spans="54:54" x14ac:dyDescent="0.3">
      <c r="BB30694" t="s">
        <v>92893</v>
      </c>
    </row>
    <row r="30695" spans="54:54" x14ac:dyDescent="0.3">
      <c r="BB30695" t="s">
        <v>92894</v>
      </c>
    </row>
    <row r="30696" spans="54:54" x14ac:dyDescent="0.3">
      <c r="BB30696" t="s">
        <v>92895</v>
      </c>
    </row>
    <row r="30697" spans="54:54" x14ac:dyDescent="0.3">
      <c r="BB30697" t="s">
        <v>92896</v>
      </c>
    </row>
    <row r="30698" spans="54:54" x14ac:dyDescent="0.3">
      <c r="BB30698" t="s">
        <v>92897</v>
      </c>
    </row>
    <row r="30699" spans="54:54" x14ac:dyDescent="0.3">
      <c r="BB30699" t="s">
        <v>92898</v>
      </c>
    </row>
    <row r="30700" spans="54:54" x14ac:dyDescent="0.3">
      <c r="BB30700" t="s">
        <v>92899</v>
      </c>
    </row>
    <row r="30701" spans="54:54" x14ac:dyDescent="0.3">
      <c r="BB30701" t="s">
        <v>92900</v>
      </c>
    </row>
    <row r="30702" spans="54:54" x14ac:dyDescent="0.3">
      <c r="BB30702" t="s">
        <v>92901</v>
      </c>
    </row>
    <row r="30703" spans="54:54" x14ac:dyDescent="0.3">
      <c r="BB30703" t="s">
        <v>92902</v>
      </c>
    </row>
    <row r="30704" spans="54:54" x14ac:dyDescent="0.3">
      <c r="BB30704" t="s">
        <v>92903</v>
      </c>
    </row>
    <row r="30705" spans="54:54" x14ac:dyDescent="0.3">
      <c r="BB30705" t="s">
        <v>92904</v>
      </c>
    </row>
    <row r="30706" spans="54:54" x14ac:dyDescent="0.3">
      <c r="BB30706" t="s">
        <v>92905</v>
      </c>
    </row>
    <row r="30707" spans="54:54" x14ac:dyDescent="0.3">
      <c r="BB30707" t="s">
        <v>92906</v>
      </c>
    </row>
    <row r="30708" spans="54:54" x14ac:dyDescent="0.3">
      <c r="BB30708" t="s">
        <v>92907</v>
      </c>
    </row>
    <row r="30709" spans="54:54" x14ac:dyDescent="0.3">
      <c r="BB30709" t="s">
        <v>92908</v>
      </c>
    </row>
    <row r="30710" spans="54:54" x14ac:dyDescent="0.3">
      <c r="BB30710" t="s">
        <v>33952</v>
      </c>
    </row>
    <row r="30711" spans="54:54" x14ac:dyDescent="0.3">
      <c r="BB30711" t="s">
        <v>92909</v>
      </c>
    </row>
    <row r="30712" spans="54:54" x14ac:dyDescent="0.3">
      <c r="BB30712" t="s">
        <v>92910</v>
      </c>
    </row>
    <row r="30713" spans="54:54" x14ac:dyDescent="0.3">
      <c r="BB30713" t="s">
        <v>92911</v>
      </c>
    </row>
    <row r="30714" spans="54:54" x14ac:dyDescent="0.3">
      <c r="BB30714" t="s">
        <v>92912</v>
      </c>
    </row>
    <row r="30715" spans="54:54" x14ac:dyDescent="0.3">
      <c r="BB30715" t="s">
        <v>92913</v>
      </c>
    </row>
    <row r="30716" spans="54:54" x14ac:dyDescent="0.3">
      <c r="BB30716" t="s">
        <v>92914</v>
      </c>
    </row>
    <row r="30717" spans="54:54" x14ac:dyDescent="0.3">
      <c r="BB30717" t="s">
        <v>92915</v>
      </c>
    </row>
    <row r="30718" spans="54:54" x14ac:dyDescent="0.3">
      <c r="BB30718" t="s">
        <v>92916</v>
      </c>
    </row>
    <row r="30719" spans="54:54" x14ac:dyDescent="0.3">
      <c r="BB30719" t="s">
        <v>92917</v>
      </c>
    </row>
    <row r="30720" spans="54:54" x14ac:dyDescent="0.3">
      <c r="BB30720" t="s">
        <v>92918</v>
      </c>
    </row>
    <row r="30721" spans="54:54" x14ac:dyDescent="0.3">
      <c r="BB30721" t="s">
        <v>92919</v>
      </c>
    </row>
    <row r="30722" spans="54:54" x14ac:dyDescent="0.3">
      <c r="BB30722" t="s">
        <v>92920</v>
      </c>
    </row>
    <row r="30723" spans="54:54" x14ac:dyDescent="0.3">
      <c r="BB30723" t="s">
        <v>92921</v>
      </c>
    </row>
    <row r="30724" spans="54:54" x14ac:dyDescent="0.3">
      <c r="BB30724" t="s">
        <v>92922</v>
      </c>
    </row>
    <row r="30725" spans="54:54" x14ac:dyDescent="0.3">
      <c r="BB30725" t="s">
        <v>92923</v>
      </c>
    </row>
    <row r="30726" spans="54:54" x14ac:dyDescent="0.3">
      <c r="BB30726" t="s">
        <v>92924</v>
      </c>
    </row>
    <row r="30727" spans="54:54" x14ac:dyDescent="0.3">
      <c r="BB30727" t="s">
        <v>92925</v>
      </c>
    </row>
    <row r="30728" spans="54:54" x14ac:dyDescent="0.3">
      <c r="BB30728" t="s">
        <v>92926</v>
      </c>
    </row>
    <row r="30729" spans="54:54" x14ac:dyDescent="0.3">
      <c r="BB30729" t="s">
        <v>92927</v>
      </c>
    </row>
    <row r="30730" spans="54:54" x14ac:dyDescent="0.3">
      <c r="BB30730" t="s">
        <v>92928</v>
      </c>
    </row>
    <row r="30731" spans="54:54" x14ac:dyDescent="0.3">
      <c r="BB30731" t="s">
        <v>92929</v>
      </c>
    </row>
    <row r="30732" spans="54:54" x14ac:dyDescent="0.3">
      <c r="BB30732" t="s">
        <v>92930</v>
      </c>
    </row>
    <row r="30733" spans="54:54" x14ac:dyDescent="0.3">
      <c r="BB30733" t="s">
        <v>92931</v>
      </c>
    </row>
    <row r="30734" spans="54:54" x14ac:dyDescent="0.3">
      <c r="BB30734" t="s">
        <v>92932</v>
      </c>
    </row>
    <row r="30735" spans="54:54" x14ac:dyDescent="0.3">
      <c r="BB30735" t="s">
        <v>92933</v>
      </c>
    </row>
    <row r="30736" spans="54:54" x14ac:dyDescent="0.3">
      <c r="BB30736" t="s">
        <v>92934</v>
      </c>
    </row>
    <row r="30737" spans="54:54" x14ac:dyDescent="0.3">
      <c r="BB30737" t="s">
        <v>92935</v>
      </c>
    </row>
    <row r="30738" spans="54:54" x14ac:dyDescent="0.3">
      <c r="BB30738" t="s">
        <v>92936</v>
      </c>
    </row>
    <row r="30739" spans="54:54" x14ac:dyDescent="0.3">
      <c r="BB30739" t="s">
        <v>92937</v>
      </c>
    </row>
    <row r="30740" spans="54:54" x14ac:dyDescent="0.3">
      <c r="BB30740" t="s">
        <v>92938</v>
      </c>
    </row>
    <row r="30741" spans="54:54" x14ac:dyDescent="0.3">
      <c r="BB30741" t="s">
        <v>92939</v>
      </c>
    </row>
    <row r="30742" spans="54:54" x14ac:dyDescent="0.3">
      <c r="BB30742" t="s">
        <v>92940</v>
      </c>
    </row>
    <row r="30743" spans="54:54" x14ac:dyDescent="0.3">
      <c r="BB30743" t="s">
        <v>92941</v>
      </c>
    </row>
    <row r="30744" spans="54:54" x14ac:dyDescent="0.3">
      <c r="BB30744" t="s">
        <v>92942</v>
      </c>
    </row>
    <row r="30745" spans="54:54" x14ac:dyDescent="0.3">
      <c r="BB30745" t="s">
        <v>92943</v>
      </c>
    </row>
    <row r="30746" spans="54:54" x14ac:dyDescent="0.3">
      <c r="BB30746" t="s">
        <v>92944</v>
      </c>
    </row>
    <row r="30747" spans="54:54" x14ac:dyDescent="0.3">
      <c r="BB30747" t="s">
        <v>92945</v>
      </c>
    </row>
    <row r="30748" spans="54:54" x14ac:dyDescent="0.3">
      <c r="BB30748" t="s">
        <v>92946</v>
      </c>
    </row>
    <row r="30749" spans="54:54" x14ac:dyDescent="0.3">
      <c r="BB30749" t="s">
        <v>92947</v>
      </c>
    </row>
    <row r="30750" spans="54:54" x14ac:dyDescent="0.3">
      <c r="BB30750" t="s">
        <v>92948</v>
      </c>
    </row>
    <row r="30751" spans="54:54" x14ac:dyDescent="0.3">
      <c r="BB30751" t="s">
        <v>92949</v>
      </c>
    </row>
    <row r="30752" spans="54:54" x14ac:dyDescent="0.3">
      <c r="BB30752" t="s">
        <v>92950</v>
      </c>
    </row>
    <row r="30753" spans="54:54" x14ac:dyDescent="0.3">
      <c r="BB30753" t="s">
        <v>92951</v>
      </c>
    </row>
    <row r="30754" spans="54:54" x14ac:dyDescent="0.3">
      <c r="BB30754" t="s">
        <v>92952</v>
      </c>
    </row>
    <row r="30755" spans="54:54" x14ac:dyDescent="0.3">
      <c r="BB30755" t="s">
        <v>92953</v>
      </c>
    </row>
    <row r="30756" spans="54:54" x14ac:dyDescent="0.3">
      <c r="BB30756" t="s">
        <v>92954</v>
      </c>
    </row>
    <row r="30757" spans="54:54" x14ac:dyDescent="0.3">
      <c r="BB30757" t="s">
        <v>92955</v>
      </c>
    </row>
    <row r="30758" spans="54:54" x14ac:dyDescent="0.3">
      <c r="BB30758" t="s">
        <v>92956</v>
      </c>
    </row>
    <row r="30759" spans="54:54" x14ac:dyDescent="0.3">
      <c r="BB30759" t="s">
        <v>92957</v>
      </c>
    </row>
    <row r="30760" spans="54:54" x14ac:dyDescent="0.3">
      <c r="BB30760" t="s">
        <v>92958</v>
      </c>
    </row>
    <row r="30761" spans="54:54" x14ac:dyDescent="0.3">
      <c r="BB30761" t="s">
        <v>92959</v>
      </c>
    </row>
    <row r="30762" spans="54:54" x14ac:dyDescent="0.3">
      <c r="BB30762" t="s">
        <v>92960</v>
      </c>
    </row>
    <row r="30763" spans="54:54" x14ac:dyDescent="0.3">
      <c r="BB30763" t="s">
        <v>92961</v>
      </c>
    </row>
    <row r="30764" spans="54:54" x14ac:dyDescent="0.3">
      <c r="BB30764" t="s">
        <v>92962</v>
      </c>
    </row>
    <row r="30765" spans="54:54" x14ac:dyDescent="0.3">
      <c r="BB30765" t="s">
        <v>92963</v>
      </c>
    </row>
    <row r="30766" spans="54:54" x14ac:dyDescent="0.3">
      <c r="BB30766" t="s">
        <v>92964</v>
      </c>
    </row>
    <row r="30767" spans="54:54" x14ac:dyDescent="0.3">
      <c r="BB30767" t="s">
        <v>92965</v>
      </c>
    </row>
    <row r="30768" spans="54:54" x14ac:dyDescent="0.3">
      <c r="BB30768" t="s">
        <v>92966</v>
      </c>
    </row>
    <row r="30769" spans="54:54" x14ac:dyDescent="0.3">
      <c r="BB30769" t="s">
        <v>92967</v>
      </c>
    </row>
    <row r="30770" spans="54:54" x14ac:dyDescent="0.3">
      <c r="BB30770" t="s">
        <v>92968</v>
      </c>
    </row>
    <row r="30771" spans="54:54" x14ac:dyDescent="0.3">
      <c r="BB30771" t="s">
        <v>92969</v>
      </c>
    </row>
    <row r="30772" spans="54:54" x14ac:dyDescent="0.3">
      <c r="BB30772" t="s">
        <v>92970</v>
      </c>
    </row>
    <row r="30773" spans="54:54" x14ac:dyDescent="0.3">
      <c r="BB30773" t="s">
        <v>92971</v>
      </c>
    </row>
    <row r="30774" spans="54:54" x14ac:dyDescent="0.3">
      <c r="BB30774" t="s">
        <v>92972</v>
      </c>
    </row>
    <row r="30775" spans="54:54" x14ac:dyDescent="0.3">
      <c r="BB30775" t="s">
        <v>92973</v>
      </c>
    </row>
    <row r="30776" spans="54:54" x14ac:dyDescent="0.3">
      <c r="BB30776" t="s">
        <v>92974</v>
      </c>
    </row>
    <row r="30777" spans="54:54" x14ac:dyDescent="0.3">
      <c r="BB30777" t="s">
        <v>92975</v>
      </c>
    </row>
    <row r="30778" spans="54:54" x14ac:dyDescent="0.3">
      <c r="BB30778" t="s">
        <v>92976</v>
      </c>
    </row>
    <row r="30779" spans="54:54" x14ac:dyDescent="0.3">
      <c r="BB30779" t="s">
        <v>92977</v>
      </c>
    </row>
    <row r="30780" spans="54:54" x14ac:dyDescent="0.3">
      <c r="BB30780" t="s">
        <v>92978</v>
      </c>
    </row>
    <row r="30781" spans="54:54" x14ac:dyDescent="0.3">
      <c r="BB30781" t="s">
        <v>2771</v>
      </c>
    </row>
    <row r="30782" spans="54:54" x14ac:dyDescent="0.3">
      <c r="BB30782" t="s">
        <v>92979</v>
      </c>
    </row>
    <row r="30783" spans="54:54" x14ac:dyDescent="0.3">
      <c r="BB30783" t="s">
        <v>92980</v>
      </c>
    </row>
    <row r="30784" spans="54:54" x14ac:dyDescent="0.3">
      <c r="BB30784" t="s">
        <v>92981</v>
      </c>
    </row>
    <row r="30785" spans="54:54" x14ac:dyDescent="0.3">
      <c r="BB30785" t="s">
        <v>92982</v>
      </c>
    </row>
    <row r="30786" spans="54:54" x14ac:dyDescent="0.3">
      <c r="BB30786" t="s">
        <v>92983</v>
      </c>
    </row>
    <row r="30787" spans="54:54" x14ac:dyDescent="0.3">
      <c r="BB30787" t="s">
        <v>92984</v>
      </c>
    </row>
    <row r="30788" spans="54:54" x14ac:dyDescent="0.3">
      <c r="BB30788" t="s">
        <v>92985</v>
      </c>
    </row>
    <row r="30789" spans="54:54" x14ac:dyDescent="0.3">
      <c r="BB30789" t="s">
        <v>92986</v>
      </c>
    </row>
    <row r="30790" spans="54:54" x14ac:dyDescent="0.3">
      <c r="BB30790" t="s">
        <v>92987</v>
      </c>
    </row>
    <row r="30791" spans="54:54" x14ac:dyDescent="0.3">
      <c r="BB30791" t="s">
        <v>92988</v>
      </c>
    </row>
    <row r="30792" spans="54:54" x14ac:dyDescent="0.3">
      <c r="BB30792" t="s">
        <v>92989</v>
      </c>
    </row>
    <row r="30793" spans="54:54" x14ac:dyDescent="0.3">
      <c r="BB30793" t="s">
        <v>92990</v>
      </c>
    </row>
    <row r="30794" spans="54:54" x14ac:dyDescent="0.3">
      <c r="BB30794" t="s">
        <v>92991</v>
      </c>
    </row>
    <row r="30795" spans="54:54" x14ac:dyDescent="0.3">
      <c r="BB30795" t="s">
        <v>92992</v>
      </c>
    </row>
    <row r="30796" spans="54:54" x14ac:dyDescent="0.3">
      <c r="BB30796" t="s">
        <v>92993</v>
      </c>
    </row>
    <row r="30797" spans="54:54" x14ac:dyDescent="0.3">
      <c r="BB30797" t="s">
        <v>92994</v>
      </c>
    </row>
    <row r="30798" spans="54:54" x14ac:dyDescent="0.3">
      <c r="BB30798" t="s">
        <v>92995</v>
      </c>
    </row>
    <row r="30799" spans="54:54" x14ac:dyDescent="0.3">
      <c r="BB30799" t="s">
        <v>92996</v>
      </c>
    </row>
    <row r="30800" spans="54:54" x14ac:dyDescent="0.3">
      <c r="BB30800" t="s">
        <v>92997</v>
      </c>
    </row>
    <row r="30801" spans="54:54" x14ac:dyDescent="0.3">
      <c r="BB30801" t="s">
        <v>92998</v>
      </c>
    </row>
    <row r="30802" spans="54:54" x14ac:dyDescent="0.3">
      <c r="BB30802" t="s">
        <v>92999</v>
      </c>
    </row>
    <row r="30803" spans="54:54" x14ac:dyDescent="0.3">
      <c r="BB30803" t="s">
        <v>93000</v>
      </c>
    </row>
    <row r="30804" spans="54:54" x14ac:dyDescent="0.3">
      <c r="BB30804" t="s">
        <v>93001</v>
      </c>
    </row>
    <row r="30805" spans="54:54" x14ac:dyDescent="0.3">
      <c r="BB30805" t="s">
        <v>93002</v>
      </c>
    </row>
    <row r="30806" spans="54:54" x14ac:dyDescent="0.3">
      <c r="BB30806" t="s">
        <v>93003</v>
      </c>
    </row>
    <row r="30807" spans="54:54" x14ac:dyDescent="0.3">
      <c r="BB30807" t="s">
        <v>93004</v>
      </c>
    </row>
    <row r="30808" spans="54:54" x14ac:dyDescent="0.3">
      <c r="BB30808" t="s">
        <v>93005</v>
      </c>
    </row>
    <row r="30809" spans="54:54" x14ac:dyDescent="0.3">
      <c r="BB30809" t="s">
        <v>93006</v>
      </c>
    </row>
    <row r="30810" spans="54:54" x14ac:dyDescent="0.3">
      <c r="BB30810" t="s">
        <v>93007</v>
      </c>
    </row>
    <row r="30811" spans="54:54" x14ac:dyDescent="0.3">
      <c r="BB30811" t="s">
        <v>93008</v>
      </c>
    </row>
    <row r="30812" spans="54:54" x14ac:dyDescent="0.3">
      <c r="BB30812" t="s">
        <v>93009</v>
      </c>
    </row>
    <row r="30813" spans="54:54" x14ac:dyDescent="0.3">
      <c r="BB30813" t="s">
        <v>93010</v>
      </c>
    </row>
    <row r="30814" spans="54:54" x14ac:dyDescent="0.3">
      <c r="BB30814" t="s">
        <v>93011</v>
      </c>
    </row>
    <row r="30815" spans="54:54" x14ac:dyDescent="0.3">
      <c r="BB30815" t="s">
        <v>93012</v>
      </c>
    </row>
    <row r="30816" spans="54:54" x14ac:dyDescent="0.3">
      <c r="BB30816" t="s">
        <v>93013</v>
      </c>
    </row>
    <row r="30817" spans="54:54" x14ac:dyDescent="0.3">
      <c r="BB30817" t="s">
        <v>93014</v>
      </c>
    </row>
    <row r="30818" spans="54:54" x14ac:dyDescent="0.3">
      <c r="BB30818" t="s">
        <v>93015</v>
      </c>
    </row>
    <row r="30819" spans="54:54" x14ac:dyDescent="0.3">
      <c r="BB30819" t="s">
        <v>93016</v>
      </c>
    </row>
    <row r="30820" spans="54:54" x14ac:dyDescent="0.3">
      <c r="BB30820" t="s">
        <v>93017</v>
      </c>
    </row>
    <row r="30821" spans="54:54" x14ac:dyDescent="0.3">
      <c r="BB30821" t="s">
        <v>93018</v>
      </c>
    </row>
    <row r="30822" spans="54:54" x14ac:dyDescent="0.3">
      <c r="BB30822" t="s">
        <v>93019</v>
      </c>
    </row>
    <row r="30823" spans="54:54" x14ac:dyDescent="0.3">
      <c r="BB30823" t="s">
        <v>93020</v>
      </c>
    </row>
    <row r="30824" spans="54:54" x14ac:dyDescent="0.3">
      <c r="BB30824" t="s">
        <v>93021</v>
      </c>
    </row>
    <row r="30825" spans="54:54" x14ac:dyDescent="0.3">
      <c r="BB30825" t="s">
        <v>93022</v>
      </c>
    </row>
    <row r="30826" spans="54:54" x14ac:dyDescent="0.3">
      <c r="BB30826" t="s">
        <v>93023</v>
      </c>
    </row>
    <row r="30827" spans="54:54" x14ac:dyDescent="0.3">
      <c r="BB30827" t="s">
        <v>93024</v>
      </c>
    </row>
    <row r="30828" spans="54:54" x14ac:dyDescent="0.3">
      <c r="BB30828" t="s">
        <v>93025</v>
      </c>
    </row>
    <row r="30829" spans="54:54" x14ac:dyDescent="0.3">
      <c r="BB30829" t="s">
        <v>93026</v>
      </c>
    </row>
    <row r="30830" spans="54:54" x14ac:dyDescent="0.3">
      <c r="BB30830" t="s">
        <v>93027</v>
      </c>
    </row>
    <row r="30831" spans="54:54" x14ac:dyDescent="0.3">
      <c r="BB30831" t="s">
        <v>93028</v>
      </c>
    </row>
    <row r="30832" spans="54:54" x14ac:dyDescent="0.3">
      <c r="BB30832" t="s">
        <v>93029</v>
      </c>
    </row>
    <row r="30833" spans="54:54" x14ac:dyDescent="0.3">
      <c r="BB30833" t="s">
        <v>93030</v>
      </c>
    </row>
    <row r="30834" spans="54:54" x14ac:dyDescent="0.3">
      <c r="BB30834" t="s">
        <v>93031</v>
      </c>
    </row>
    <row r="30835" spans="54:54" x14ac:dyDescent="0.3">
      <c r="BB30835" t="s">
        <v>93032</v>
      </c>
    </row>
    <row r="30836" spans="54:54" x14ac:dyDescent="0.3">
      <c r="BB30836" t="s">
        <v>93033</v>
      </c>
    </row>
    <row r="30837" spans="54:54" x14ac:dyDescent="0.3">
      <c r="BB30837" t="s">
        <v>93034</v>
      </c>
    </row>
    <row r="30838" spans="54:54" x14ac:dyDescent="0.3">
      <c r="BB30838" t="s">
        <v>93035</v>
      </c>
    </row>
    <row r="30839" spans="54:54" x14ac:dyDescent="0.3">
      <c r="BB30839" t="s">
        <v>2772</v>
      </c>
    </row>
    <row r="30840" spans="54:54" x14ac:dyDescent="0.3">
      <c r="BB30840" t="s">
        <v>93036</v>
      </c>
    </row>
    <row r="30841" spans="54:54" x14ac:dyDescent="0.3">
      <c r="BB30841" t="s">
        <v>93037</v>
      </c>
    </row>
    <row r="30842" spans="54:54" x14ac:dyDescent="0.3">
      <c r="BB30842" t="s">
        <v>93038</v>
      </c>
    </row>
    <row r="30843" spans="54:54" x14ac:dyDescent="0.3">
      <c r="BB30843" t="s">
        <v>93039</v>
      </c>
    </row>
    <row r="30844" spans="54:54" x14ac:dyDescent="0.3">
      <c r="BB30844" t="s">
        <v>93040</v>
      </c>
    </row>
    <row r="30845" spans="54:54" x14ac:dyDescent="0.3">
      <c r="BB30845" t="s">
        <v>93041</v>
      </c>
    </row>
    <row r="30846" spans="54:54" x14ac:dyDescent="0.3">
      <c r="BB30846" t="s">
        <v>93042</v>
      </c>
    </row>
    <row r="30847" spans="54:54" x14ac:dyDescent="0.3">
      <c r="BB30847" t="s">
        <v>93043</v>
      </c>
    </row>
    <row r="30848" spans="54:54" x14ac:dyDescent="0.3">
      <c r="BB30848" t="s">
        <v>93044</v>
      </c>
    </row>
    <row r="30849" spans="54:54" x14ac:dyDescent="0.3">
      <c r="BB30849" t="s">
        <v>93045</v>
      </c>
    </row>
    <row r="30850" spans="54:54" x14ac:dyDescent="0.3">
      <c r="BB30850" t="s">
        <v>93046</v>
      </c>
    </row>
    <row r="30851" spans="54:54" x14ac:dyDescent="0.3">
      <c r="BB30851" t="s">
        <v>93047</v>
      </c>
    </row>
    <row r="30852" spans="54:54" x14ac:dyDescent="0.3">
      <c r="BB30852" t="s">
        <v>93048</v>
      </c>
    </row>
    <row r="30853" spans="54:54" x14ac:dyDescent="0.3">
      <c r="BB30853" t="s">
        <v>93049</v>
      </c>
    </row>
    <row r="30854" spans="54:54" x14ac:dyDescent="0.3">
      <c r="BB30854" t="s">
        <v>93050</v>
      </c>
    </row>
    <row r="30855" spans="54:54" x14ac:dyDescent="0.3">
      <c r="BB30855" t="s">
        <v>93051</v>
      </c>
    </row>
    <row r="30856" spans="54:54" x14ac:dyDescent="0.3">
      <c r="BB30856" t="s">
        <v>93052</v>
      </c>
    </row>
    <row r="30857" spans="54:54" x14ac:dyDescent="0.3">
      <c r="BB30857" t="s">
        <v>93053</v>
      </c>
    </row>
    <row r="30858" spans="54:54" x14ac:dyDescent="0.3">
      <c r="BB30858" t="s">
        <v>93054</v>
      </c>
    </row>
    <row r="30859" spans="54:54" x14ac:dyDescent="0.3">
      <c r="BB30859" t="s">
        <v>93055</v>
      </c>
    </row>
    <row r="30860" spans="54:54" x14ac:dyDescent="0.3">
      <c r="BB30860" t="s">
        <v>93056</v>
      </c>
    </row>
    <row r="30861" spans="54:54" x14ac:dyDescent="0.3">
      <c r="BB30861" t="s">
        <v>93057</v>
      </c>
    </row>
    <row r="30862" spans="54:54" x14ac:dyDescent="0.3">
      <c r="BB30862" t="s">
        <v>93058</v>
      </c>
    </row>
    <row r="30863" spans="54:54" x14ac:dyDescent="0.3">
      <c r="BB30863" t="s">
        <v>93059</v>
      </c>
    </row>
    <row r="30864" spans="54:54" x14ac:dyDescent="0.3">
      <c r="BB30864" t="s">
        <v>93060</v>
      </c>
    </row>
    <row r="30865" spans="54:54" x14ac:dyDescent="0.3">
      <c r="BB30865" t="s">
        <v>93061</v>
      </c>
    </row>
    <row r="30866" spans="54:54" x14ac:dyDescent="0.3">
      <c r="BB30866" t="s">
        <v>93062</v>
      </c>
    </row>
    <row r="30867" spans="54:54" x14ac:dyDescent="0.3">
      <c r="BB30867" t="s">
        <v>93063</v>
      </c>
    </row>
    <row r="30868" spans="54:54" x14ac:dyDescent="0.3">
      <c r="BB30868" t="s">
        <v>93064</v>
      </c>
    </row>
    <row r="30869" spans="54:54" x14ac:dyDescent="0.3">
      <c r="BB30869" t="s">
        <v>93065</v>
      </c>
    </row>
    <row r="30870" spans="54:54" x14ac:dyDescent="0.3">
      <c r="BB30870" t="s">
        <v>93066</v>
      </c>
    </row>
    <row r="30871" spans="54:54" x14ac:dyDescent="0.3">
      <c r="BB30871" t="s">
        <v>93067</v>
      </c>
    </row>
    <row r="30872" spans="54:54" x14ac:dyDescent="0.3">
      <c r="BB30872" t="s">
        <v>93068</v>
      </c>
    </row>
    <row r="30873" spans="54:54" x14ac:dyDescent="0.3">
      <c r="BB30873" t="s">
        <v>93069</v>
      </c>
    </row>
    <row r="30874" spans="54:54" x14ac:dyDescent="0.3">
      <c r="BB30874" t="s">
        <v>93070</v>
      </c>
    </row>
    <row r="30875" spans="54:54" x14ac:dyDescent="0.3">
      <c r="BB30875" t="s">
        <v>93071</v>
      </c>
    </row>
    <row r="30876" spans="54:54" x14ac:dyDescent="0.3">
      <c r="BB30876" t="s">
        <v>93072</v>
      </c>
    </row>
    <row r="30877" spans="54:54" x14ac:dyDescent="0.3">
      <c r="BB30877" t="s">
        <v>93073</v>
      </c>
    </row>
    <row r="30878" spans="54:54" x14ac:dyDescent="0.3">
      <c r="BB30878" t="s">
        <v>93074</v>
      </c>
    </row>
    <row r="30879" spans="54:54" x14ac:dyDescent="0.3">
      <c r="BB30879" t="s">
        <v>93075</v>
      </c>
    </row>
    <row r="30880" spans="54:54" x14ac:dyDescent="0.3">
      <c r="BB30880" t="s">
        <v>93076</v>
      </c>
    </row>
    <row r="30881" spans="54:54" x14ac:dyDescent="0.3">
      <c r="BB30881" t="s">
        <v>93077</v>
      </c>
    </row>
    <row r="30882" spans="54:54" x14ac:dyDescent="0.3">
      <c r="BB30882" t="s">
        <v>93078</v>
      </c>
    </row>
    <row r="30883" spans="54:54" x14ac:dyDescent="0.3">
      <c r="BB30883" t="s">
        <v>93079</v>
      </c>
    </row>
    <row r="30884" spans="54:54" x14ac:dyDescent="0.3">
      <c r="BB30884" t="s">
        <v>93080</v>
      </c>
    </row>
    <row r="30885" spans="54:54" x14ac:dyDescent="0.3">
      <c r="BB30885" t="s">
        <v>93081</v>
      </c>
    </row>
    <row r="30886" spans="54:54" x14ac:dyDescent="0.3">
      <c r="BB30886" t="s">
        <v>93082</v>
      </c>
    </row>
    <row r="30887" spans="54:54" x14ac:dyDescent="0.3">
      <c r="BB30887" t="s">
        <v>93083</v>
      </c>
    </row>
    <row r="30888" spans="54:54" x14ac:dyDescent="0.3">
      <c r="BB30888" t="s">
        <v>93084</v>
      </c>
    </row>
    <row r="30889" spans="54:54" x14ac:dyDescent="0.3">
      <c r="BB30889" t="s">
        <v>93085</v>
      </c>
    </row>
    <row r="30890" spans="54:54" x14ac:dyDescent="0.3">
      <c r="BB30890" t="s">
        <v>93086</v>
      </c>
    </row>
    <row r="30891" spans="54:54" x14ac:dyDescent="0.3">
      <c r="BB30891" t="s">
        <v>93087</v>
      </c>
    </row>
    <row r="30892" spans="54:54" x14ac:dyDescent="0.3">
      <c r="BB30892" t="s">
        <v>93088</v>
      </c>
    </row>
    <row r="30893" spans="54:54" x14ac:dyDescent="0.3">
      <c r="BB30893" t="s">
        <v>93089</v>
      </c>
    </row>
    <row r="30894" spans="54:54" x14ac:dyDescent="0.3">
      <c r="BB30894" t="s">
        <v>93090</v>
      </c>
    </row>
    <row r="30895" spans="54:54" x14ac:dyDescent="0.3">
      <c r="BB30895" t="s">
        <v>93091</v>
      </c>
    </row>
    <row r="30896" spans="54:54" x14ac:dyDescent="0.3">
      <c r="BB30896" t="s">
        <v>93092</v>
      </c>
    </row>
    <row r="30897" spans="54:54" x14ac:dyDescent="0.3">
      <c r="BB30897" t="s">
        <v>93093</v>
      </c>
    </row>
    <row r="30898" spans="54:54" x14ac:dyDescent="0.3">
      <c r="BB30898" t="s">
        <v>93094</v>
      </c>
    </row>
    <row r="30899" spans="54:54" x14ac:dyDescent="0.3">
      <c r="BB30899" t="s">
        <v>93095</v>
      </c>
    </row>
    <row r="30900" spans="54:54" x14ac:dyDescent="0.3">
      <c r="BB30900" t="s">
        <v>93096</v>
      </c>
    </row>
    <row r="30901" spans="54:54" x14ac:dyDescent="0.3">
      <c r="BB30901" t="s">
        <v>93097</v>
      </c>
    </row>
    <row r="30902" spans="54:54" x14ac:dyDescent="0.3">
      <c r="BB30902" t="s">
        <v>93098</v>
      </c>
    </row>
    <row r="30903" spans="54:54" x14ac:dyDescent="0.3">
      <c r="BB30903" t="s">
        <v>93099</v>
      </c>
    </row>
    <row r="30904" spans="54:54" x14ac:dyDescent="0.3">
      <c r="BB30904" t="s">
        <v>93100</v>
      </c>
    </row>
    <row r="30905" spans="54:54" x14ac:dyDescent="0.3">
      <c r="BB30905" t="s">
        <v>93101</v>
      </c>
    </row>
    <row r="30906" spans="54:54" x14ac:dyDescent="0.3">
      <c r="BB30906" t="s">
        <v>93102</v>
      </c>
    </row>
    <row r="30907" spans="54:54" x14ac:dyDescent="0.3">
      <c r="BB30907" t="s">
        <v>93103</v>
      </c>
    </row>
    <row r="30908" spans="54:54" x14ac:dyDescent="0.3">
      <c r="BB30908" t="s">
        <v>93104</v>
      </c>
    </row>
    <row r="30909" spans="54:54" x14ac:dyDescent="0.3">
      <c r="BB30909" t="s">
        <v>93105</v>
      </c>
    </row>
    <row r="30910" spans="54:54" x14ac:dyDescent="0.3">
      <c r="BB30910" t="s">
        <v>93106</v>
      </c>
    </row>
    <row r="30911" spans="54:54" x14ac:dyDescent="0.3">
      <c r="BB30911" t="s">
        <v>93107</v>
      </c>
    </row>
    <row r="30912" spans="54:54" x14ac:dyDescent="0.3">
      <c r="BB30912" t="s">
        <v>93108</v>
      </c>
    </row>
    <row r="30913" spans="54:54" x14ac:dyDescent="0.3">
      <c r="BB30913" t="s">
        <v>93109</v>
      </c>
    </row>
    <row r="30914" spans="54:54" x14ac:dyDescent="0.3">
      <c r="BB30914" t="s">
        <v>93110</v>
      </c>
    </row>
    <row r="30915" spans="54:54" x14ac:dyDescent="0.3">
      <c r="BB30915" t="s">
        <v>93111</v>
      </c>
    </row>
    <row r="30916" spans="54:54" x14ac:dyDescent="0.3">
      <c r="BB30916" t="s">
        <v>93112</v>
      </c>
    </row>
    <row r="30917" spans="54:54" x14ac:dyDescent="0.3">
      <c r="BB30917" t="s">
        <v>93113</v>
      </c>
    </row>
    <row r="30918" spans="54:54" x14ac:dyDescent="0.3">
      <c r="BB30918" t="s">
        <v>93114</v>
      </c>
    </row>
    <row r="30919" spans="54:54" x14ac:dyDescent="0.3">
      <c r="BB30919" t="s">
        <v>93115</v>
      </c>
    </row>
    <row r="30920" spans="54:54" x14ac:dyDescent="0.3">
      <c r="BB30920" t="s">
        <v>93116</v>
      </c>
    </row>
    <row r="30921" spans="54:54" x14ac:dyDescent="0.3">
      <c r="BB30921" t="s">
        <v>93117</v>
      </c>
    </row>
    <row r="30922" spans="54:54" x14ac:dyDescent="0.3">
      <c r="BB30922" t="s">
        <v>93118</v>
      </c>
    </row>
    <row r="30923" spans="54:54" x14ac:dyDescent="0.3">
      <c r="BB30923" t="s">
        <v>93119</v>
      </c>
    </row>
    <row r="30924" spans="54:54" x14ac:dyDescent="0.3">
      <c r="BB30924" t="s">
        <v>93120</v>
      </c>
    </row>
    <row r="30925" spans="54:54" x14ac:dyDescent="0.3">
      <c r="BB30925" t="s">
        <v>93121</v>
      </c>
    </row>
    <row r="30926" spans="54:54" x14ac:dyDescent="0.3">
      <c r="BB30926" t="s">
        <v>93122</v>
      </c>
    </row>
    <row r="30927" spans="54:54" x14ac:dyDescent="0.3">
      <c r="BB30927" t="s">
        <v>93123</v>
      </c>
    </row>
    <row r="30928" spans="54:54" x14ac:dyDescent="0.3">
      <c r="BB30928" t="s">
        <v>93124</v>
      </c>
    </row>
    <row r="30929" spans="54:54" x14ac:dyDescent="0.3">
      <c r="BB30929" t="s">
        <v>93125</v>
      </c>
    </row>
    <row r="30930" spans="54:54" x14ac:dyDescent="0.3">
      <c r="BB30930" t="s">
        <v>93126</v>
      </c>
    </row>
    <row r="30931" spans="54:54" x14ac:dyDescent="0.3">
      <c r="BB30931" t="s">
        <v>93127</v>
      </c>
    </row>
    <row r="30932" spans="54:54" x14ac:dyDescent="0.3">
      <c r="BB30932" t="s">
        <v>93128</v>
      </c>
    </row>
    <row r="30933" spans="54:54" x14ac:dyDescent="0.3">
      <c r="BB30933" t="s">
        <v>93129</v>
      </c>
    </row>
    <row r="30934" spans="54:54" x14ac:dyDescent="0.3">
      <c r="BB30934" t="s">
        <v>93130</v>
      </c>
    </row>
    <row r="30935" spans="54:54" x14ac:dyDescent="0.3">
      <c r="BB30935" t="s">
        <v>93131</v>
      </c>
    </row>
    <row r="30936" spans="54:54" x14ac:dyDescent="0.3">
      <c r="BB30936" t="s">
        <v>93132</v>
      </c>
    </row>
    <row r="30937" spans="54:54" x14ac:dyDescent="0.3">
      <c r="BB30937" t="s">
        <v>93133</v>
      </c>
    </row>
    <row r="30938" spans="54:54" x14ac:dyDescent="0.3">
      <c r="BB30938" t="s">
        <v>93134</v>
      </c>
    </row>
    <row r="30939" spans="54:54" x14ac:dyDescent="0.3">
      <c r="BB30939" t="s">
        <v>93135</v>
      </c>
    </row>
    <row r="30940" spans="54:54" x14ac:dyDescent="0.3">
      <c r="BB30940" t="s">
        <v>93136</v>
      </c>
    </row>
    <row r="30941" spans="54:54" x14ac:dyDescent="0.3">
      <c r="BB30941" t="s">
        <v>2783</v>
      </c>
    </row>
    <row r="30942" spans="54:54" x14ac:dyDescent="0.3">
      <c r="BB30942" t="s">
        <v>93137</v>
      </c>
    </row>
    <row r="30943" spans="54:54" x14ac:dyDescent="0.3">
      <c r="BB30943" t="s">
        <v>93138</v>
      </c>
    </row>
    <row r="30944" spans="54:54" x14ac:dyDescent="0.3">
      <c r="BB30944" t="s">
        <v>93139</v>
      </c>
    </row>
    <row r="30945" spans="54:54" x14ac:dyDescent="0.3">
      <c r="BB30945" t="s">
        <v>93140</v>
      </c>
    </row>
    <row r="30946" spans="54:54" x14ac:dyDescent="0.3">
      <c r="BB30946" t="s">
        <v>93141</v>
      </c>
    </row>
    <row r="30947" spans="54:54" x14ac:dyDescent="0.3">
      <c r="BB30947" t="s">
        <v>93142</v>
      </c>
    </row>
    <row r="30948" spans="54:54" x14ac:dyDescent="0.3">
      <c r="BB30948" t="s">
        <v>93143</v>
      </c>
    </row>
    <row r="30949" spans="54:54" x14ac:dyDescent="0.3">
      <c r="BB30949" t="s">
        <v>93144</v>
      </c>
    </row>
    <row r="30950" spans="54:54" x14ac:dyDescent="0.3">
      <c r="BB30950" t="s">
        <v>93145</v>
      </c>
    </row>
    <row r="30951" spans="54:54" x14ac:dyDescent="0.3">
      <c r="BB30951" t="s">
        <v>93146</v>
      </c>
    </row>
    <row r="30952" spans="54:54" x14ac:dyDescent="0.3">
      <c r="BB30952" t="s">
        <v>93147</v>
      </c>
    </row>
    <row r="30953" spans="54:54" x14ac:dyDescent="0.3">
      <c r="BB30953" t="s">
        <v>93148</v>
      </c>
    </row>
    <row r="30954" spans="54:54" x14ac:dyDescent="0.3">
      <c r="BB30954" t="s">
        <v>93149</v>
      </c>
    </row>
    <row r="30955" spans="54:54" x14ac:dyDescent="0.3">
      <c r="BB30955" t="s">
        <v>93150</v>
      </c>
    </row>
    <row r="30956" spans="54:54" x14ac:dyDescent="0.3">
      <c r="BB30956" t="s">
        <v>93151</v>
      </c>
    </row>
    <row r="30957" spans="54:54" x14ac:dyDescent="0.3">
      <c r="BB30957" t="s">
        <v>93152</v>
      </c>
    </row>
    <row r="30958" spans="54:54" x14ac:dyDescent="0.3">
      <c r="BB30958" t="s">
        <v>93153</v>
      </c>
    </row>
    <row r="30959" spans="54:54" x14ac:dyDescent="0.3">
      <c r="BB30959" t="s">
        <v>93154</v>
      </c>
    </row>
    <row r="30960" spans="54:54" x14ac:dyDescent="0.3">
      <c r="BB30960" t="s">
        <v>93155</v>
      </c>
    </row>
    <row r="30961" spans="54:54" x14ac:dyDescent="0.3">
      <c r="BB30961" t="s">
        <v>93156</v>
      </c>
    </row>
    <row r="30962" spans="54:54" x14ac:dyDescent="0.3">
      <c r="BB30962" t="s">
        <v>93157</v>
      </c>
    </row>
    <row r="30963" spans="54:54" x14ac:dyDescent="0.3">
      <c r="BB30963" t="s">
        <v>93158</v>
      </c>
    </row>
    <row r="30964" spans="54:54" x14ac:dyDescent="0.3">
      <c r="BB30964" t="s">
        <v>93159</v>
      </c>
    </row>
    <row r="30965" spans="54:54" x14ac:dyDescent="0.3">
      <c r="BB30965" t="s">
        <v>93160</v>
      </c>
    </row>
    <row r="30966" spans="54:54" x14ac:dyDescent="0.3">
      <c r="BB30966" t="s">
        <v>93161</v>
      </c>
    </row>
    <row r="30967" spans="54:54" x14ac:dyDescent="0.3">
      <c r="BB30967" t="s">
        <v>93162</v>
      </c>
    </row>
    <row r="30968" spans="54:54" x14ac:dyDescent="0.3">
      <c r="BB30968" t="s">
        <v>93163</v>
      </c>
    </row>
    <row r="30969" spans="54:54" x14ac:dyDescent="0.3">
      <c r="BB30969" t="s">
        <v>93164</v>
      </c>
    </row>
    <row r="30970" spans="54:54" x14ac:dyDescent="0.3">
      <c r="BB30970" t="s">
        <v>93165</v>
      </c>
    </row>
    <row r="30971" spans="54:54" x14ac:dyDescent="0.3">
      <c r="BB30971" t="s">
        <v>93166</v>
      </c>
    </row>
    <row r="30972" spans="54:54" x14ac:dyDescent="0.3">
      <c r="BB30972" t="s">
        <v>93167</v>
      </c>
    </row>
    <row r="30973" spans="54:54" x14ac:dyDescent="0.3">
      <c r="BB30973" t="s">
        <v>93168</v>
      </c>
    </row>
    <row r="30974" spans="54:54" x14ac:dyDescent="0.3">
      <c r="BB30974" t="s">
        <v>93169</v>
      </c>
    </row>
    <row r="30975" spans="54:54" x14ac:dyDescent="0.3">
      <c r="BB30975" t="s">
        <v>93170</v>
      </c>
    </row>
    <row r="30976" spans="54:54" x14ac:dyDescent="0.3">
      <c r="BB30976" t="s">
        <v>93171</v>
      </c>
    </row>
    <row r="30977" spans="54:54" x14ac:dyDescent="0.3">
      <c r="BB30977" t="s">
        <v>93172</v>
      </c>
    </row>
    <row r="30978" spans="54:54" x14ac:dyDescent="0.3">
      <c r="BB30978" t="s">
        <v>93173</v>
      </c>
    </row>
    <row r="30979" spans="54:54" x14ac:dyDescent="0.3">
      <c r="BB30979" t="s">
        <v>93174</v>
      </c>
    </row>
    <row r="30980" spans="54:54" x14ac:dyDescent="0.3">
      <c r="BB30980" t="s">
        <v>93175</v>
      </c>
    </row>
    <row r="30981" spans="54:54" x14ac:dyDescent="0.3">
      <c r="BB30981" t="s">
        <v>93176</v>
      </c>
    </row>
    <row r="30982" spans="54:54" x14ac:dyDescent="0.3">
      <c r="BB30982" t="s">
        <v>93177</v>
      </c>
    </row>
    <row r="30983" spans="54:54" x14ac:dyDescent="0.3">
      <c r="BB30983" t="s">
        <v>93178</v>
      </c>
    </row>
    <row r="30984" spans="54:54" x14ac:dyDescent="0.3">
      <c r="BB30984" t="s">
        <v>93179</v>
      </c>
    </row>
    <row r="30985" spans="54:54" x14ac:dyDescent="0.3">
      <c r="BB30985" t="s">
        <v>93180</v>
      </c>
    </row>
    <row r="30986" spans="54:54" x14ac:dyDescent="0.3">
      <c r="BB30986" t="s">
        <v>93181</v>
      </c>
    </row>
    <row r="30987" spans="54:54" x14ac:dyDescent="0.3">
      <c r="BB30987" t="s">
        <v>93182</v>
      </c>
    </row>
    <row r="30988" spans="54:54" x14ac:dyDescent="0.3">
      <c r="BB30988" t="s">
        <v>93183</v>
      </c>
    </row>
    <row r="30989" spans="54:54" x14ac:dyDescent="0.3">
      <c r="BB30989" t="s">
        <v>93184</v>
      </c>
    </row>
    <row r="30990" spans="54:54" x14ac:dyDescent="0.3">
      <c r="BB30990" t="s">
        <v>93185</v>
      </c>
    </row>
    <row r="30991" spans="54:54" x14ac:dyDescent="0.3">
      <c r="BB30991" t="s">
        <v>93186</v>
      </c>
    </row>
    <row r="30992" spans="54:54" x14ac:dyDescent="0.3">
      <c r="BB30992" t="s">
        <v>93187</v>
      </c>
    </row>
    <row r="30993" spans="54:54" x14ac:dyDescent="0.3">
      <c r="BB30993" t="s">
        <v>93188</v>
      </c>
    </row>
    <row r="30994" spans="54:54" x14ac:dyDescent="0.3">
      <c r="BB30994" t="s">
        <v>93189</v>
      </c>
    </row>
    <row r="30995" spans="54:54" x14ac:dyDescent="0.3">
      <c r="BB30995" t="s">
        <v>93190</v>
      </c>
    </row>
    <row r="30996" spans="54:54" x14ac:dyDescent="0.3">
      <c r="BB30996" t="s">
        <v>93191</v>
      </c>
    </row>
    <row r="30997" spans="54:54" x14ac:dyDescent="0.3">
      <c r="BB30997" t="s">
        <v>93192</v>
      </c>
    </row>
    <row r="30998" spans="54:54" x14ac:dyDescent="0.3">
      <c r="BB30998" t="s">
        <v>93193</v>
      </c>
    </row>
    <row r="30999" spans="54:54" x14ac:dyDescent="0.3">
      <c r="BB30999" t="s">
        <v>93194</v>
      </c>
    </row>
    <row r="31000" spans="54:54" x14ac:dyDescent="0.3">
      <c r="BB31000" t="s">
        <v>93195</v>
      </c>
    </row>
    <row r="31001" spans="54:54" x14ac:dyDescent="0.3">
      <c r="BB31001" t="s">
        <v>93196</v>
      </c>
    </row>
    <row r="31002" spans="54:54" x14ac:dyDescent="0.3">
      <c r="BB31002" t="s">
        <v>93197</v>
      </c>
    </row>
    <row r="31003" spans="54:54" x14ac:dyDescent="0.3">
      <c r="BB31003" t="s">
        <v>93198</v>
      </c>
    </row>
    <row r="31004" spans="54:54" x14ac:dyDescent="0.3">
      <c r="BB31004" t="s">
        <v>93199</v>
      </c>
    </row>
    <row r="31005" spans="54:54" x14ac:dyDescent="0.3">
      <c r="BB31005" t="s">
        <v>93200</v>
      </c>
    </row>
    <row r="31006" spans="54:54" x14ac:dyDescent="0.3">
      <c r="BB31006" t="s">
        <v>93201</v>
      </c>
    </row>
    <row r="31007" spans="54:54" x14ac:dyDescent="0.3">
      <c r="BB31007" t="s">
        <v>93202</v>
      </c>
    </row>
    <row r="31008" spans="54:54" x14ac:dyDescent="0.3">
      <c r="BB31008" t="s">
        <v>93203</v>
      </c>
    </row>
    <row r="31009" spans="54:54" x14ac:dyDescent="0.3">
      <c r="BB31009" t="s">
        <v>93204</v>
      </c>
    </row>
    <row r="31010" spans="54:54" x14ac:dyDescent="0.3">
      <c r="BB31010" t="s">
        <v>93205</v>
      </c>
    </row>
    <row r="31011" spans="54:54" x14ac:dyDescent="0.3">
      <c r="BB31011" t="s">
        <v>93206</v>
      </c>
    </row>
    <row r="31012" spans="54:54" x14ac:dyDescent="0.3">
      <c r="BB31012" t="s">
        <v>93207</v>
      </c>
    </row>
    <row r="31013" spans="54:54" x14ac:dyDescent="0.3">
      <c r="BB31013" t="s">
        <v>93208</v>
      </c>
    </row>
    <row r="31014" spans="54:54" x14ac:dyDescent="0.3">
      <c r="BB31014" t="s">
        <v>93209</v>
      </c>
    </row>
    <row r="31015" spans="54:54" x14ac:dyDescent="0.3">
      <c r="BB31015" t="s">
        <v>93210</v>
      </c>
    </row>
    <row r="31016" spans="54:54" x14ac:dyDescent="0.3">
      <c r="BB31016" t="s">
        <v>93211</v>
      </c>
    </row>
    <row r="31017" spans="54:54" x14ac:dyDescent="0.3">
      <c r="BB31017" t="s">
        <v>93212</v>
      </c>
    </row>
    <row r="31018" spans="54:54" x14ac:dyDescent="0.3">
      <c r="BB31018" t="s">
        <v>93213</v>
      </c>
    </row>
    <row r="31019" spans="54:54" x14ac:dyDescent="0.3">
      <c r="BB31019" t="s">
        <v>93214</v>
      </c>
    </row>
    <row r="31020" spans="54:54" x14ac:dyDescent="0.3">
      <c r="BB31020" t="s">
        <v>93215</v>
      </c>
    </row>
    <row r="31021" spans="54:54" x14ac:dyDescent="0.3">
      <c r="BB31021" t="s">
        <v>93216</v>
      </c>
    </row>
    <row r="31022" spans="54:54" x14ac:dyDescent="0.3">
      <c r="BB31022" t="s">
        <v>93217</v>
      </c>
    </row>
    <row r="31023" spans="54:54" x14ac:dyDescent="0.3">
      <c r="BB31023" t="s">
        <v>93218</v>
      </c>
    </row>
    <row r="31024" spans="54:54" x14ac:dyDescent="0.3">
      <c r="BB31024" t="s">
        <v>93219</v>
      </c>
    </row>
    <row r="31025" spans="54:54" x14ac:dyDescent="0.3">
      <c r="BB31025" t="s">
        <v>93220</v>
      </c>
    </row>
    <row r="31026" spans="54:54" x14ac:dyDescent="0.3">
      <c r="BB31026" t="s">
        <v>93221</v>
      </c>
    </row>
    <row r="31027" spans="54:54" x14ac:dyDescent="0.3">
      <c r="BB31027" t="s">
        <v>93222</v>
      </c>
    </row>
    <row r="31028" spans="54:54" x14ac:dyDescent="0.3">
      <c r="BB31028" t="s">
        <v>93223</v>
      </c>
    </row>
    <row r="31029" spans="54:54" x14ac:dyDescent="0.3">
      <c r="BB31029" t="s">
        <v>93224</v>
      </c>
    </row>
    <row r="31030" spans="54:54" x14ac:dyDescent="0.3">
      <c r="BB31030" t="s">
        <v>93225</v>
      </c>
    </row>
    <row r="31031" spans="54:54" x14ac:dyDescent="0.3">
      <c r="BB31031" t="s">
        <v>93226</v>
      </c>
    </row>
    <row r="31032" spans="54:54" x14ac:dyDescent="0.3">
      <c r="BB31032" t="s">
        <v>93227</v>
      </c>
    </row>
    <row r="31033" spans="54:54" x14ac:dyDescent="0.3">
      <c r="BB31033" t="s">
        <v>93228</v>
      </c>
    </row>
    <row r="31034" spans="54:54" x14ac:dyDescent="0.3">
      <c r="BB31034" t="s">
        <v>93229</v>
      </c>
    </row>
    <row r="31035" spans="54:54" x14ac:dyDescent="0.3">
      <c r="BB31035" t="s">
        <v>93230</v>
      </c>
    </row>
    <row r="31036" spans="54:54" x14ac:dyDescent="0.3">
      <c r="BB31036" t="s">
        <v>93231</v>
      </c>
    </row>
    <row r="31037" spans="54:54" x14ac:dyDescent="0.3">
      <c r="BB31037" t="s">
        <v>93232</v>
      </c>
    </row>
    <row r="31038" spans="54:54" x14ac:dyDescent="0.3">
      <c r="BB31038" t="s">
        <v>93233</v>
      </c>
    </row>
    <row r="31039" spans="54:54" x14ac:dyDescent="0.3">
      <c r="BB31039" t="s">
        <v>93234</v>
      </c>
    </row>
    <row r="31040" spans="54:54" x14ac:dyDescent="0.3">
      <c r="BB31040" t="s">
        <v>93235</v>
      </c>
    </row>
    <row r="31041" spans="54:54" x14ac:dyDescent="0.3">
      <c r="BB31041" t="s">
        <v>93236</v>
      </c>
    </row>
    <row r="31042" spans="54:54" x14ac:dyDescent="0.3">
      <c r="BB31042" t="s">
        <v>93237</v>
      </c>
    </row>
    <row r="31043" spans="54:54" x14ac:dyDescent="0.3">
      <c r="BB31043" t="s">
        <v>93238</v>
      </c>
    </row>
    <row r="31044" spans="54:54" x14ac:dyDescent="0.3">
      <c r="BB31044" t="s">
        <v>93239</v>
      </c>
    </row>
    <row r="31045" spans="54:54" x14ac:dyDescent="0.3">
      <c r="BB31045" t="s">
        <v>93240</v>
      </c>
    </row>
    <row r="31046" spans="54:54" x14ac:dyDescent="0.3">
      <c r="BB31046" t="s">
        <v>93241</v>
      </c>
    </row>
    <row r="31047" spans="54:54" x14ac:dyDescent="0.3">
      <c r="BB31047" t="s">
        <v>93242</v>
      </c>
    </row>
    <row r="31048" spans="54:54" x14ac:dyDescent="0.3">
      <c r="BB31048" t="s">
        <v>93243</v>
      </c>
    </row>
    <row r="31049" spans="54:54" x14ac:dyDescent="0.3">
      <c r="BB31049" t="s">
        <v>93244</v>
      </c>
    </row>
    <row r="31050" spans="54:54" x14ac:dyDescent="0.3">
      <c r="BB31050" t="s">
        <v>93245</v>
      </c>
    </row>
    <row r="31051" spans="54:54" x14ac:dyDescent="0.3">
      <c r="BB31051" t="s">
        <v>93246</v>
      </c>
    </row>
    <row r="31052" spans="54:54" x14ac:dyDescent="0.3">
      <c r="BB31052" t="s">
        <v>93247</v>
      </c>
    </row>
    <row r="31053" spans="54:54" x14ac:dyDescent="0.3">
      <c r="BB31053" t="s">
        <v>93248</v>
      </c>
    </row>
    <row r="31054" spans="54:54" x14ac:dyDescent="0.3">
      <c r="BB31054" t="s">
        <v>93249</v>
      </c>
    </row>
    <row r="31055" spans="54:54" x14ac:dyDescent="0.3">
      <c r="BB31055" t="s">
        <v>93250</v>
      </c>
    </row>
    <row r="31056" spans="54:54" x14ac:dyDescent="0.3">
      <c r="BB31056" t="s">
        <v>93251</v>
      </c>
    </row>
    <row r="31057" spans="54:54" x14ac:dyDescent="0.3">
      <c r="BB31057" t="s">
        <v>93252</v>
      </c>
    </row>
    <row r="31058" spans="54:54" x14ac:dyDescent="0.3">
      <c r="BB31058" t="s">
        <v>93253</v>
      </c>
    </row>
    <row r="31059" spans="54:54" x14ac:dyDescent="0.3">
      <c r="BB31059" t="s">
        <v>93254</v>
      </c>
    </row>
    <row r="31060" spans="54:54" x14ac:dyDescent="0.3">
      <c r="BB31060" t="s">
        <v>93255</v>
      </c>
    </row>
    <row r="31061" spans="54:54" x14ac:dyDescent="0.3">
      <c r="BB31061" t="s">
        <v>93256</v>
      </c>
    </row>
    <row r="31062" spans="54:54" x14ac:dyDescent="0.3">
      <c r="BB31062" t="s">
        <v>93257</v>
      </c>
    </row>
    <row r="31063" spans="54:54" x14ac:dyDescent="0.3">
      <c r="BB31063" t="s">
        <v>93258</v>
      </c>
    </row>
    <row r="31064" spans="54:54" x14ac:dyDescent="0.3">
      <c r="BB31064" t="s">
        <v>93259</v>
      </c>
    </row>
    <row r="31065" spans="54:54" x14ac:dyDescent="0.3">
      <c r="BB31065" t="s">
        <v>93260</v>
      </c>
    </row>
    <row r="31066" spans="54:54" x14ac:dyDescent="0.3">
      <c r="BB31066" t="s">
        <v>93261</v>
      </c>
    </row>
    <row r="31067" spans="54:54" x14ac:dyDescent="0.3">
      <c r="BB31067" t="s">
        <v>93262</v>
      </c>
    </row>
    <row r="31068" spans="54:54" x14ac:dyDescent="0.3">
      <c r="BB31068" t="s">
        <v>93263</v>
      </c>
    </row>
    <row r="31069" spans="54:54" x14ac:dyDescent="0.3">
      <c r="BB31069" t="s">
        <v>93264</v>
      </c>
    </row>
    <row r="31070" spans="54:54" x14ac:dyDescent="0.3">
      <c r="BB31070" t="s">
        <v>93265</v>
      </c>
    </row>
    <row r="31071" spans="54:54" x14ac:dyDescent="0.3">
      <c r="BB31071" t="s">
        <v>93266</v>
      </c>
    </row>
    <row r="31072" spans="54:54" x14ac:dyDescent="0.3">
      <c r="BB31072" t="s">
        <v>93267</v>
      </c>
    </row>
    <row r="31073" spans="54:54" x14ac:dyDescent="0.3">
      <c r="BB31073" t="s">
        <v>93268</v>
      </c>
    </row>
    <row r="31074" spans="54:54" x14ac:dyDescent="0.3">
      <c r="BB31074" t="s">
        <v>93269</v>
      </c>
    </row>
    <row r="31075" spans="54:54" x14ac:dyDescent="0.3">
      <c r="BB31075" t="s">
        <v>93270</v>
      </c>
    </row>
    <row r="31076" spans="54:54" x14ac:dyDescent="0.3">
      <c r="BB31076" t="s">
        <v>93271</v>
      </c>
    </row>
    <row r="31077" spans="54:54" x14ac:dyDescent="0.3">
      <c r="BB31077" t="s">
        <v>93272</v>
      </c>
    </row>
    <row r="31078" spans="54:54" x14ac:dyDescent="0.3">
      <c r="BB31078" t="s">
        <v>93273</v>
      </c>
    </row>
    <row r="31079" spans="54:54" x14ac:dyDescent="0.3">
      <c r="BB31079" t="s">
        <v>93274</v>
      </c>
    </row>
    <row r="31080" spans="54:54" x14ac:dyDescent="0.3">
      <c r="BB31080" t="s">
        <v>93275</v>
      </c>
    </row>
    <row r="31081" spans="54:54" x14ac:dyDescent="0.3">
      <c r="BB31081" t="s">
        <v>93276</v>
      </c>
    </row>
    <row r="31082" spans="54:54" x14ac:dyDescent="0.3">
      <c r="BB31082" t="s">
        <v>93277</v>
      </c>
    </row>
    <row r="31083" spans="54:54" x14ac:dyDescent="0.3">
      <c r="BB31083" t="s">
        <v>93278</v>
      </c>
    </row>
    <row r="31084" spans="54:54" x14ac:dyDescent="0.3">
      <c r="BB31084" t="s">
        <v>93279</v>
      </c>
    </row>
    <row r="31085" spans="54:54" x14ac:dyDescent="0.3">
      <c r="BB31085" t="s">
        <v>93280</v>
      </c>
    </row>
    <row r="31086" spans="54:54" x14ac:dyDescent="0.3">
      <c r="BB31086" t="s">
        <v>93281</v>
      </c>
    </row>
    <row r="31087" spans="54:54" x14ac:dyDescent="0.3">
      <c r="BB31087" t="s">
        <v>93282</v>
      </c>
    </row>
    <row r="31088" spans="54:54" x14ac:dyDescent="0.3">
      <c r="BB31088" t="s">
        <v>93283</v>
      </c>
    </row>
    <row r="31089" spans="54:54" x14ac:dyDescent="0.3">
      <c r="BB31089" t="s">
        <v>93284</v>
      </c>
    </row>
    <row r="31090" spans="54:54" x14ac:dyDescent="0.3">
      <c r="BB31090" t="s">
        <v>93285</v>
      </c>
    </row>
    <row r="31091" spans="54:54" x14ac:dyDescent="0.3">
      <c r="BB31091" t="s">
        <v>93286</v>
      </c>
    </row>
    <row r="31092" spans="54:54" x14ac:dyDescent="0.3">
      <c r="BB31092" t="s">
        <v>93287</v>
      </c>
    </row>
    <row r="31093" spans="54:54" x14ac:dyDescent="0.3">
      <c r="BB31093" t="s">
        <v>93288</v>
      </c>
    </row>
    <row r="31094" spans="54:54" x14ac:dyDescent="0.3">
      <c r="BB31094" t="s">
        <v>93289</v>
      </c>
    </row>
    <row r="31095" spans="54:54" x14ac:dyDescent="0.3">
      <c r="BB31095" t="s">
        <v>93290</v>
      </c>
    </row>
    <row r="31096" spans="54:54" x14ac:dyDescent="0.3">
      <c r="BB31096" t="s">
        <v>93291</v>
      </c>
    </row>
    <row r="31097" spans="54:54" x14ac:dyDescent="0.3">
      <c r="BB31097" t="s">
        <v>93292</v>
      </c>
    </row>
    <row r="31098" spans="54:54" x14ac:dyDescent="0.3">
      <c r="BB31098" t="s">
        <v>93293</v>
      </c>
    </row>
    <row r="31099" spans="54:54" x14ac:dyDescent="0.3">
      <c r="BB31099" t="s">
        <v>93294</v>
      </c>
    </row>
    <row r="31100" spans="54:54" x14ac:dyDescent="0.3">
      <c r="BB31100" t="s">
        <v>93295</v>
      </c>
    </row>
    <row r="31101" spans="54:54" x14ac:dyDescent="0.3">
      <c r="BB31101" t="s">
        <v>93296</v>
      </c>
    </row>
    <row r="31102" spans="54:54" x14ac:dyDescent="0.3">
      <c r="BB31102" t="s">
        <v>93297</v>
      </c>
    </row>
    <row r="31103" spans="54:54" x14ac:dyDescent="0.3">
      <c r="BB31103" t="s">
        <v>93298</v>
      </c>
    </row>
    <row r="31104" spans="54:54" x14ac:dyDescent="0.3">
      <c r="BB31104" t="s">
        <v>65600</v>
      </c>
    </row>
    <row r="31105" spans="54:54" x14ac:dyDescent="0.3">
      <c r="BB31105" t="s">
        <v>93299</v>
      </c>
    </row>
    <row r="31106" spans="54:54" x14ac:dyDescent="0.3">
      <c r="BB31106" t="s">
        <v>93300</v>
      </c>
    </row>
    <row r="31107" spans="54:54" x14ac:dyDescent="0.3">
      <c r="BB31107" t="s">
        <v>93301</v>
      </c>
    </row>
    <row r="31108" spans="54:54" x14ac:dyDescent="0.3">
      <c r="BB31108" t="s">
        <v>93302</v>
      </c>
    </row>
    <row r="31109" spans="54:54" x14ac:dyDescent="0.3">
      <c r="BB31109" t="s">
        <v>93303</v>
      </c>
    </row>
    <row r="31110" spans="54:54" x14ac:dyDescent="0.3">
      <c r="BB31110" t="s">
        <v>93304</v>
      </c>
    </row>
    <row r="31111" spans="54:54" x14ac:dyDescent="0.3">
      <c r="BB31111" t="s">
        <v>93305</v>
      </c>
    </row>
    <row r="31112" spans="54:54" x14ac:dyDescent="0.3">
      <c r="BB31112" t="s">
        <v>93306</v>
      </c>
    </row>
    <row r="31113" spans="54:54" x14ac:dyDescent="0.3">
      <c r="BB31113" t="s">
        <v>93307</v>
      </c>
    </row>
    <row r="31114" spans="54:54" x14ac:dyDescent="0.3">
      <c r="BB31114" t="s">
        <v>93308</v>
      </c>
    </row>
    <row r="31115" spans="54:54" x14ac:dyDescent="0.3">
      <c r="BB31115" t="s">
        <v>93309</v>
      </c>
    </row>
    <row r="31116" spans="54:54" x14ac:dyDescent="0.3">
      <c r="BB31116" t="s">
        <v>93310</v>
      </c>
    </row>
    <row r="31117" spans="54:54" x14ac:dyDescent="0.3">
      <c r="BB31117" t="s">
        <v>93311</v>
      </c>
    </row>
    <row r="31118" spans="54:54" x14ac:dyDescent="0.3">
      <c r="BB31118" t="s">
        <v>93312</v>
      </c>
    </row>
    <row r="31119" spans="54:54" x14ac:dyDescent="0.3">
      <c r="BB31119" t="s">
        <v>93313</v>
      </c>
    </row>
    <row r="31120" spans="54:54" x14ac:dyDescent="0.3">
      <c r="BB31120" t="s">
        <v>93314</v>
      </c>
    </row>
    <row r="31121" spans="54:54" x14ac:dyDescent="0.3">
      <c r="BB31121" t="s">
        <v>93315</v>
      </c>
    </row>
    <row r="31122" spans="54:54" x14ac:dyDescent="0.3">
      <c r="BB31122" t="s">
        <v>93316</v>
      </c>
    </row>
    <row r="31123" spans="54:54" x14ac:dyDescent="0.3">
      <c r="BB31123" t="s">
        <v>93317</v>
      </c>
    </row>
    <row r="31124" spans="54:54" x14ac:dyDescent="0.3">
      <c r="BB31124" t="s">
        <v>93318</v>
      </c>
    </row>
    <row r="31125" spans="54:54" x14ac:dyDescent="0.3">
      <c r="BB31125" t="s">
        <v>93319</v>
      </c>
    </row>
    <row r="31126" spans="54:54" x14ac:dyDescent="0.3">
      <c r="BB31126" t="s">
        <v>93320</v>
      </c>
    </row>
    <row r="31127" spans="54:54" x14ac:dyDescent="0.3">
      <c r="BB31127" t="s">
        <v>93321</v>
      </c>
    </row>
    <row r="31128" spans="54:54" x14ac:dyDescent="0.3">
      <c r="BB31128" t="s">
        <v>93322</v>
      </c>
    </row>
    <row r="31129" spans="54:54" x14ac:dyDescent="0.3">
      <c r="BB31129" t="s">
        <v>93323</v>
      </c>
    </row>
    <row r="31130" spans="54:54" x14ac:dyDescent="0.3">
      <c r="BB31130" t="s">
        <v>93324</v>
      </c>
    </row>
    <row r="31131" spans="54:54" x14ac:dyDescent="0.3">
      <c r="BB31131" t="s">
        <v>93325</v>
      </c>
    </row>
    <row r="31132" spans="54:54" x14ac:dyDescent="0.3">
      <c r="BB31132" t="s">
        <v>93326</v>
      </c>
    </row>
    <row r="31133" spans="54:54" x14ac:dyDescent="0.3">
      <c r="BB31133" t="s">
        <v>93327</v>
      </c>
    </row>
    <row r="31134" spans="54:54" x14ac:dyDescent="0.3">
      <c r="BB31134" t="s">
        <v>93328</v>
      </c>
    </row>
    <row r="31135" spans="54:54" x14ac:dyDescent="0.3">
      <c r="BB31135" t="s">
        <v>93329</v>
      </c>
    </row>
    <row r="31136" spans="54:54" x14ac:dyDescent="0.3">
      <c r="BB31136" t="s">
        <v>93330</v>
      </c>
    </row>
    <row r="31137" spans="54:54" x14ac:dyDescent="0.3">
      <c r="BB31137" t="s">
        <v>93331</v>
      </c>
    </row>
    <row r="31138" spans="54:54" x14ac:dyDescent="0.3">
      <c r="BB31138" t="s">
        <v>93332</v>
      </c>
    </row>
    <row r="31139" spans="54:54" x14ac:dyDescent="0.3">
      <c r="BB31139" t="s">
        <v>93333</v>
      </c>
    </row>
    <row r="31140" spans="54:54" x14ac:dyDescent="0.3">
      <c r="BB31140" t="s">
        <v>93334</v>
      </c>
    </row>
    <row r="31141" spans="54:54" x14ac:dyDescent="0.3">
      <c r="BB31141" t="s">
        <v>93335</v>
      </c>
    </row>
    <row r="31142" spans="54:54" x14ac:dyDescent="0.3">
      <c r="BB31142" t="s">
        <v>93336</v>
      </c>
    </row>
    <row r="31143" spans="54:54" x14ac:dyDescent="0.3">
      <c r="BB31143" t="s">
        <v>93337</v>
      </c>
    </row>
    <row r="31144" spans="54:54" x14ac:dyDescent="0.3">
      <c r="BB31144" t="s">
        <v>93338</v>
      </c>
    </row>
    <row r="31145" spans="54:54" x14ac:dyDescent="0.3">
      <c r="BB31145" t="s">
        <v>93339</v>
      </c>
    </row>
    <row r="31146" spans="54:54" x14ac:dyDescent="0.3">
      <c r="BB31146" t="s">
        <v>93340</v>
      </c>
    </row>
    <row r="31147" spans="54:54" x14ac:dyDescent="0.3">
      <c r="BB31147" t="s">
        <v>93341</v>
      </c>
    </row>
    <row r="31148" spans="54:54" x14ac:dyDescent="0.3">
      <c r="BB31148" t="s">
        <v>93342</v>
      </c>
    </row>
    <row r="31149" spans="54:54" x14ac:dyDescent="0.3">
      <c r="BB31149" t="s">
        <v>93343</v>
      </c>
    </row>
    <row r="31150" spans="54:54" x14ac:dyDescent="0.3">
      <c r="BB31150" t="s">
        <v>93344</v>
      </c>
    </row>
    <row r="31151" spans="54:54" x14ac:dyDescent="0.3">
      <c r="BB31151" t="s">
        <v>93345</v>
      </c>
    </row>
    <row r="31152" spans="54:54" x14ac:dyDescent="0.3">
      <c r="BB31152" t="s">
        <v>93346</v>
      </c>
    </row>
    <row r="31153" spans="54:54" x14ac:dyDescent="0.3">
      <c r="BB31153" t="s">
        <v>93347</v>
      </c>
    </row>
    <row r="31154" spans="54:54" x14ac:dyDescent="0.3">
      <c r="BB31154" t="s">
        <v>93348</v>
      </c>
    </row>
    <row r="31155" spans="54:54" x14ac:dyDescent="0.3">
      <c r="BB31155" t="s">
        <v>93349</v>
      </c>
    </row>
    <row r="31156" spans="54:54" x14ac:dyDescent="0.3">
      <c r="BB31156" t="s">
        <v>93350</v>
      </c>
    </row>
    <row r="31157" spans="54:54" x14ac:dyDescent="0.3">
      <c r="BB31157" t="s">
        <v>93351</v>
      </c>
    </row>
    <row r="31158" spans="54:54" x14ac:dyDescent="0.3">
      <c r="BB31158" t="s">
        <v>93352</v>
      </c>
    </row>
    <row r="31159" spans="54:54" x14ac:dyDescent="0.3">
      <c r="BB31159" t="s">
        <v>93353</v>
      </c>
    </row>
    <row r="31160" spans="54:54" x14ac:dyDescent="0.3">
      <c r="BB31160" t="s">
        <v>93354</v>
      </c>
    </row>
    <row r="31161" spans="54:54" x14ac:dyDescent="0.3">
      <c r="BB31161" t="s">
        <v>93355</v>
      </c>
    </row>
    <row r="31162" spans="54:54" x14ac:dyDescent="0.3">
      <c r="BB31162" t="s">
        <v>93356</v>
      </c>
    </row>
    <row r="31163" spans="54:54" x14ac:dyDescent="0.3">
      <c r="BB31163" t="s">
        <v>93357</v>
      </c>
    </row>
    <row r="31164" spans="54:54" x14ac:dyDescent="0.3">
      <c r="BB31164" t="s">
        <v>93358</v>
      </c>
    </row>
    <row r="31165" spans="54:54" x14ac:dyDescent="0.3">
      <c r="BB31165" t="s">
        <v>93359</v>
      </c>
    </row>
    <row r="31166" spans="54:54" x14ac:dyDescent="0.3">
      <c r="BB31166" t="s">
        <v>93360</v>
      </c>
    </row>
    <row r="31167" spans="54:54" x14ac:dyDescent="0.3">
      <c r="BB31167" t="s">
        <v>93361</v>
      </c>
    </row>
    <row r="31168" spans="54:54" x14ac:dyDescent="0.3">
      <c r="BB31168" t="s">
        <v>93362</v>
      </c>
    </row>
    <row r="31169" spans="54:54" x14ac:dyDescent="0.3">
      <c r="BB31169" t="s">
        <v>93363</v>
      </c>
    </row>
    <row r="31170" spans="54:54" x14ac:dyDescent="0.3">
      <c r="BB31170" t="s">
        <v>93364</v>
      </c>
    </row>
    <row r="31171" spans="54:54" x14ac:dyDescent="0.3">
      <c r="BB31171" t="s">
        <v>93365</v>
      </c>
    </row>
    <row r="31172" spans="54:54" x14ac:dyDescent="0.3">
      <c r="BB31172" t="s">
        <v>93366</v>
      </c>
    </row>
    <row r="31173" spans="54:54" x14ac:dyDescent="0.3">
      <c r="BB31173" t="s">
        <v>93367</v>
      </c>
    </row>
    <row r="31174" spans="54:54" x14ac:dyDescent="0.3">
      <c r="BB31174" t="s">
        <v>93368</v>
      </c>
    </row>
    <row r="31175" spans="54:54" x14ac:dyDescent="0.3">
      <c r="BB31175" t="s">
        <v>93369</v>
      </c>
    </row>
    <row r="31176" spans="54:54" x14ac:dyDescent="0.3">
      <c r="BB31176" t="s">
        <v>93370</v>
      </c>
    </row>
    <row r="31177" spans="54:54" x14ac:dyDescent="0.3">
      <c r="BB31177" t="s">
        <v>93371</v>
      </c>
    </row>
    <row r="31178" spans="54:54" x14ac:dyDescent="0.3">
      <c r="BB31178" t="s">
        <v>93372</v>
      </c>
    </row>
    <row r="31179" spans="54:54" x14ac:dyDescent="0.3">
      <c r="BB31179" t="s">
        <v>93373</v>
      </c>
    </row>
    <row r="31180" spans="54:54" x14ac:dyDescent="0.3">
      <c r="BB31180" t="s">
        <v>93374</v>
      </c>
    </row>
    <row r="31181" spans="54:54" x14ac:dyDescent="0.3">
      <c r="BB31181" t="s">
        <v>93375</v>
      </c>
    </row>
    <row r="31182" spans="54:54" x14ac:dyDescent="0.3">
      <c r="BB31182" t="s">
        <v>93376</v>
      </c>
    </row>
    <row r="31183" spans="54:54" x14ac:dyDescent="0.3">
      <c r="BB31183" t="s">
        <v>93377</v>
      </c>
    </row>
    <row r="31184" spans="54:54" x14ac:dyDescent="0.3">
      <c r="BB31184" t="s">
        <v>93378</v>
      </c>
    </row>
    <row r="31185" spans="54:54" x14ac:dyDescent="0.3">
      <c r="BB31185" t="s">
        <v>93379</v>
      </c>
    </row>
    <row r="31186" spans="54:54" x14ac:dyDescent="0.3">
      <c r="BB31186" t="s">
        <v>93380</v>
      </c>
    </row>
    <row r="31187" spans="54:54" x14ac:dyDescent="0.3">
      <c r="BB31187" t="s">
        <v>93381</v>
      </c>
    </row>
    <row r="31188" spans="54:54" x14ac:dyDescent="0.3">
      <c r="BB31188" t="s">
        <v>93382</v>
      </c>
    </row>
    <row r="31189" spans="54:54" x14ac:dyDescent="0.3">
      <c r="BB31189" t="s">
        <v>93383</v>
      </c>
    </row>
    <row r="31190" spans="54:54" x14ac:dyDescent="0.3">
      <c r="BB31190" t="s">
        <v>93384</v>
      </c>
    </row>
    <row r="31191" spans="54:54" x14ac:dyDescent="0.3">
      <c r="BB31191" t="s">
        <v>93385</v>
      </c>
    </row>
    <row r="31192" spans="54:54" x14ac:dyDescent="0.3">
      <c r="BB31192" t="s">
        <v>93386</v>
      </c>
    </row>
    <row r="31193" spans="54:54" x14ac:dyDescent="0.3">
      <c r="BB31193" t="s">
        <v>93387</v>
      </c>
    </row>
    <row r="31194" spans="54:54" x14ac:dyDescent="0.3">
      <c r="BB31194" t="s">
        <v>93388</v>
      </c>
    </row>
    <row r="31195" spans="54:54" x14ac:dyDescent="0.3">
      <c r="BB31195" t="s">
        <v>93389</v>
      </c>
    </row>
    <row r="31196" spans="54:54" x14ac:dyDescent="0.3">
      <c r="BB31196" t="s">
        <v>93390</v>
      </c>
    </row>
    <row r="31197" spans="54:54" x14ac:dyDescent="0.3">
      <c r="BB31197" t="s">
        <v>93391</v>
      </c>
    </row>
    <row r="31198" spans="54:54" x14ac:dyDescent="0.3">
      <c r="BB31198" t="s">
        <v>93392</v>
      </c>
    </row>
    <row r="31199" spans="54:54" x14ac:dyDescent="0.3">
      <c r="BB31199" t="s">
        <v>93393</v>
      </c>
    </row>
    <row r="31200" spans="54:54" x14ac:dyDescent="0.3">
      <c r="BB31200" t="s">
        <v>93394</v>
      </c>
    </row>
    <row r="31201" spans="54:54" x14ac:dyDescent="0.3">
      <c r="BB31201" t="s">
        <v>93395</v>
      </c>
    </row>
    <row r="31202" spans="54:54" x14ac:dyDescent="0.3">
      <c r="BB31202" t="s">
        <v>93396</v>
      </c>
    </row>
    <row r="31203" spans="54:54" x14ac:dyDescent="0.3">
      <c r="BB31203" t="s">
        <v>93397</v>
      </c>
    </row>
    <row r="31204" spans="54:54" x14ac:dyDescent="0.3">
      <c r="BB31204" t="s">
        <v>93398</v>
      </c>
    </row>
    <row r="31205" spans="54:54" x14ac:dyDescent="0.3">
      <c r="BB31205" t="s">
        <v>93399</v>
      </c>
    </row>
    <row r="31206" spans="54:54" x14ac:dyDescent="0.3">
      <c r="BB31206" t="s">
        <v>93400</v>
      </c>
    </row>
    <row r="31207" spans="54:54" x14ac:dyDescent="0.3">
      <c r="BB31207" t="s">
        <v>93401</v>
      </c>
    </row>
    <row r="31208" spans="54:54" x14ac:dyDescent="0.3">
      <c r="BB31208" t="s">
        <v>93402</v>
      </c>
    </row>
    <row r="31209" spans="54:54" x14ac:dyDescent="0.3">
      <c r="BB31209" t="s">
        <v>93403</v>
      </c>
    </row>
    <row r="31210" spans="54:54" x14ac:dyDescent="0.3">
      <c r="BB31210" t="s">
        <v>93404</v>
      </c>
    </row>
    <row r="31211" spans="54:54" x14ac:dyDescent="0.3">
      <c r="BB31211" t="s">
        <v>93405</v>
      </c>
    </row>
    <row r="31212" spans="54:54" x14ac:dyDescent="0.3">
      <c r="BB31212" t="s">
        <v>93406</v>
      </c>
    </row>
    <row r="31213" spans="54:54" x14ac:dyDescent="0.3">
      <c r="BB31213" t="s">
        <v>93407</v>
      </c>
    </row>
    <row r="31214" spans="54:54" x14ac:dyDescent="0.3">
      <c r="BB31214" t="s">
        <v>93408</v>
      </c>
    </row>
    <row r="31215" spans="54:54" x14ac:dyDescent="0.3">
      <c r="BB31215" t="s">
        <v>93409</v>
      </c>
    </row>
    <row r="31216" spans="54:54" x14ac:dyDescent="0.3">
      <c r="BB31216" t="s">
        <v>93410</v>
      </c>
    </row>
    <row r="31217" spans="54:54" x14ac:dyDescent="0.3">
      <c r="BB31217" t="s">
        <v>93411</v>
      </c>
    </row>
    <row r="31218" spans="54:54" x14ac:dyDescent="0.3">
      <c r="BB31218" t="s">
        <v>93412</v>
      </c>
    </row>
    <row r="31219" spans="54:54" x14ac:dyDescent="0.3">
      <c r="BB31219" t="s">
        <v>93413</v>
      </c>
    </row>
    <row r="31220" spans="54:54" x14ac:dyDescent="0.3">
      <c r="BB31220" t="s">
        <v>93414</v>
      </c>
    </row>
    <row r="31221" spans="54:54" x14ac:dyDescent="0.3">
      <c r="BB31221" t="s">
        <v>93415</v>
      </c>
    </row>
    <row r="31222" spans="54:54" x14ac:dyDescent="0.3">
      <c r="BB31222" t="s">
        <v>93416</v>
      </c>
    </row>
    <row r="31223" spans="54:54" x14ac:dyDescent="0.3">
      <c r="BB31223" t="s">
        <v>93417</v>
      </c>
    </row>
    <row r="31224" spans="54:54" x14ac:dyDescent="0.3">
      <c r="BB31224" t="s">
        <v>93418</v>
      </c>
    </row>
    <row r="31225" spans="54:54" x14ac:dyDescent="0.3">
      <c r="BB31225" t="s">
        <v>93419</v>
      </c>
    </row>
    <row r="31226" spans="54:54" x14ac:dyDescent="0.3">
      <c r="BB31226" t="s">
        <v>93420</v>
      </c>
    </row>
    <row r="31227" spans="54:54" x14ac:dyDescent="0.3">
      <c r="BB31227" t="s">
        <v>93421</v>
      </c>
    </row>
    <row r="31228" spans="54:54" x14ac:dyDescent="0.3">
      <c r="BB31228" t="s">
        <v>93422</v>
      </c>
    </row>
    <row r="31229" spans="54:54" x14ac:dyDescent="0.3">
      <c r="BB31229" t="s">
        <v>93423</v>
      </c>
    </row>
    <row r="31230" spans="54:54" x14ac:dyDescent="0.3">
      <c r="BB31230" t="s">
        <v>93424</v>
      </c>
    </row>
    <row r="31231" spans="54:54" x14ac:dyDescent="0.3">
      <c r="BB31231" t="s">
        <v>93425</v>
      </c>
    </row>
    <row r="31232" spans="54:54" x14ac:dyDescent="0.3">
      <c r="BB31232" t="s">
        <v>93426</v>
      </c>
    </row>
    <row r="31233" spans="54:54" x14ac:dyDescent="0.3">
      <c r="BB31233" t="s">
        <v>93427</v>
      </c>
    </row>
    <row r="31234" spans="54:54" x14ac:dyDescent="0.3">
      <c r="BB31234" t="s">
        <v>93428</v>
      </c>
    </row>
    <row r="31235" spans="54:54" x14ac:dyDescent="0.3">
      <c r="BB31235" t="s">
        <v>93429</v>
      </c>
    </row>
    <row r="31236" spans="54:54" x14ac:dyDescent="0.3">
      <c r="BB31236" t="s">
        <v>93430</v>
      </c>
    </row>
    <row r="31237" spans="54:54" x14ac:dyDescent="0.3">
      <c r="BB31237" t="s">
        <v>93431</v>
      </c>
    </row>
    <row r="31238" spans="54:54" x14ac:dyDescent="0.3">
      <c r="BB31238" t="s">
        <v>93432</v>
      </c>
    </row>
    <row r="31239" spans="54:54" x14ac:dyDescent="0.3">
      <c r="BB31239" t="s">
        <v>93433</v>
      </c>
    </row>
    <row r="31240" spans="54:54" x14ac:dyDescent="0.3">
      <c r="BB31240" t="s">
        <v>93434</v>
      </c>
    </row>
    <row r="31241" spans="54:54" x14ac:dyDescent="0.3">
      <c r="BB31241" t="s">
        <v>93435</v>
      </c>
    </row>
    <row r="31242" spans="54:54" x14ac:dyDescent="0.3">
      <c r="BB31242" t="s">
        <v>93436</v>
      </c>
    </row>
    <row r="31243" spans="54:54" x14ac:dyDescent="0.3">
      <c r="BB31243" t="s">
        <v>93437</v>
      </c>
    </row>
    <row r="31244" spans="54:54" x14ac:dyDescent="0.3">
      <c r="BB31244" t="s">
        <v>93438</v>
      </c>
    </row>
    <row r="31245" spans="54:54" x14ac:dyDescent="0.3">
      <c r="BB31245" t="s">
        <v>93439</v>
      </c>
    </row>
    <row r="31246" spans="54:54" x14ac:dyDescent="0.3">
      <c r="BB31246" t="s">
        <v>93440</v>
      </c>
    </row>
    <row r="31247" spans="54:54" x14ac:dyDescent="0.3">
      <c r="BB31247" t="s">
        <v>93441</v>
      </c>
    </row>
    <row r="31248" spans="54:54" x14ac:dyDescent="0.3">
      <c r="BB31248" t="s">
        <v>93442</v>
      </c>
    </row>
    <row r="31249" spans="54:54" x14ac:dyDescent="0.3">
      <c r="BB31249" t="s">
        <v>93443</v>
      </c>
    </row>
    <row r="31250" spans="54:54" x14ac:dyDescent="0.3">
      <c r="BB31250" t="s">
        <v>93444</v>
      </c>
    </row>
    <row r="31251" spans="54:54" x14ac:dyDescent="0.3">
      <c r="BB31251" t="s">
        <v>93445</v>
      </c>
    </row>
    <row r="31252" spans="54:54" x14ac:dyDescent="0.3">
      <c r="BB31252" t="s">
        <v>93446</v>
      </c>
    </row>
    <row r="31253" spans="54:54" x14ac:dyDescent="0.3">
      <c r="BB31253" t="s">
        <v>93447</v>
      </c>
    </row>
    <row r="31254" spans="54:54" x14ac:dyDescent="0.3">
      <c r="BB31254" t="s">
        <v>93448</v>
      </c>
    </row>
    <row r="31255" spans="54:54" x14ac:dyDescent="0.3">
      <c r="BB31255" t="s">
        <v>93449</v>
      </c>
    </row>
    <row r="31256" spans="54:54" x14ac:dyDescent="0.3">
      <c r="BB31256" t="s">
        <v>93450</v>
      </c>
    </row>
    <row r="31257" spans="54:54" x14ac:dyDescent="0.3">
      <c r="BB31257" t="s">
        <v>93451</v>
      </c>
    </row>
    <row r="31258" spans="54:54" x14ac:dyDescent="0.3">
      <c r="BB31258" t="s">
        <v>93452</v>
      </c>
    </row>
    <row r="31259" spans="54:54" x14ac:dyDescent="0.3">
      <c r="BB31259" t="s">
        <v>93453</v>
      </c>
    </row>
    <row r="31260" spans="54:54" x14ac:dyDescent="0.3">
      <c r="BB31260" t="s">
        <v>93454</v>
      </c>
    </row>
    <row r="31261" spans="54:54" x14ac:dyDescent="0.3">
      <c r="BB31261" t="s">
        <v>93455</v>
      </c>
    </row>
    <row r="31262" spans="54:54" x14ac:dyDescent="0.3">
      <c r="BB31262" t="s">
        <v>93456</v>
      </c>
    </row>
    <row r="31263" spans="54:54" x14ac:dyDescent="0.3">
      <c r="BB31263" t="s">
        <v>93457</v>
      </c>
    </row>
    <row r="31264" spans="54:54" x14ac:dyDescent="0.3">
      <c r="BB31264" t="s">
        <v>93458</v>
      </c>
    </row>
    <row r="31265" spans="54:54" x14ac:dyDescent="0.3">
      <c r="BB31265" t="s">
        <v>93459</v>
      </c>
    </row>
    <row r="31266" spans="54:54" x14ac:dyDescent="0.3">
      <c r="BB31266" t="s">
        <v>93460</v>
      </c>
    </row>
    <row r="31267" spans="54:54" x14ac:dyDescent="0.3">
      <c r="BB31267" t="s">
        <v>93461</v>
      </c>
    </row>
    <row r="31268" spans="54:54" x14ac:dyDescent="0.3">
      <c r="BB31268" t="s">
        <v>93462</v>
      </c>
    </row>
    <row r="31269" spans="54:54" x14ac:dyDescent="0.3">
      <c r="BB31269" t="s">
        <v>93463</v>
      </c>
    </row>
    <row r="31270" spans="54:54" x14ac:dyDescent="0.3">
      <c r="BB31270" t="s">
        <v>93464</v>
      </c>
    </row>
    <row r="31271" spans="54:54" x14ac:dyDescent="0.3">
      <c r="BB31271" t="s">
        <v>93465</v>
      </c>
    </row>
    <row r="31272" spans="54:54" x14ac:dyDescent="0.3">
      <c r="BB31272" t="s">
        <v>93466</v>
      </c>
    </row>
    <row r="31273" spans="54:54" x14ac:dyDescent="0.3">
      <c r="BB31273" t="s">
        <v>93467</v>
      </c>
    </row>
    <row r="31274" spans="54:54" x14ac:dyDescent="0.3">
      <c r="BB31274" t="s">
        <v>93468</v>
      </c>
    </row>
    <row r="31275" spans="54:54" x14ac:dyDescent="0.3">
      <c r="BB31275" t="s">
        <v>93469</v>
      </c>
    </row>
    <row r="31276" spans="54:54" x14ac:dyDescent="0.3">
      <c r="BB31276" t="s">
        <v>66267</v>
      </c>
    </row>
    <row r="31277" spans="54:54" x14ac:dyDescent="0.3">
      <c r="BB31277" t="s">
        <v>93470</v>
      </c>
    </row>
    <row r="31278" spans="54:54" x14ac:dyDescent="0.3">
      <c r="BB31278" t="s">
        <v>93471</v>
      </c>
    </row>
    <row r="31279" spans="54:54" x14ac:dyDescent="0.3">
      <c r="BB31279" t="s">
        <v>93472</v>
      </c>
    </row>
    <row r="31280" spans="54:54" x14ac:dyDescent="0.3">
      <c r="BB31280" t="s">
        <v>93473</v>
      </c>
    </row>
    <row r="31281" spans="54:54" x14ac:dyDescent="0.3">
      <c r="BB31281" t="s">
        <v>93474</v>
      </c>
    </row>
    <row r="31282" spans="54:54" x14ac:dyDescent="0.3">
      <c r="BB31282" t="s">
        <v>93475</v>
      </c>
    </row>
    <row r="31283" spans="54:54" x14ac:dyDescent="0.3">
      <c r="BB31283" t="s">
        <v>93476</v>
      </c>
    </row>
    <row r="31284" spans="54:54" x14ac:dyDescent="0.3">
      <c r="BB31284" t="s">
        <v>93477</v>
      </c>
    </row>
    <row r="31285" spans="54:54" x14ac:dyDescent="0.3">
      <c r="BB31285" t="s">
        <v>93478</v>
      </c>
    </row>
    <row r="31286" spans="54:54" x14ac:dyDescent="0.3">
      <c r="BB31286" t="s">
        <v>93479</v>
      </c>
    </row>
    <row r="31287" spans="54:54" x14ac:dyDescent="0.3">
      <c r="BB31287" t="s">
        <v>93480</v>
      </c>
    </row>
    <row r="31288" spans="54:54" x14ac:dyDescent="0.3">
      <c r="BB31288" t="s">
        <v>93481</v>
      </c>
    </row>
    <row r="31289" spans="54:54" x14ac:dyDescent="0.3">
      <c r="BB31289" t="s">
        <v>93482</v>
      </c>
    </row>
    <row r="31290" spans="54:54" x14ac:dyDescent="0.3">
      <c r="BB31290" t="s">
        <v>93483</v>
      </c>
    </row>
    <row r="31291" spans="54:54" x14ac:dyDescent="0.3">
      <c r="BB31291" t="s">
        <v>93484</v>
      </c>
    </row>
    <row r="31292" spans="54:54" x14ac:dyDescent="0.3">
      <c r="BB31292" t="s">
        <v>93485</v>
      </c>
    </row>
    <row r="31293" spans="54:54" x14ac:dyDescent="0.3">
      <c r="BB31293" t="s">
        <v>93486</v>
      </c>
    </row>
    <row r="31294" spans="54:54" x14ac:dyDescent="0.3">
      <c r="BB31294" t="s">
        <v>93487</v>
      </c>
    </row>
    <row r="31295" spans="54:54" x14ac:dyDescent="0.3">
      <c r="BB31295" t="s">
        <v>93488</v>
      </c>
    </row>
    <row r="31296" spans="54:54" x14ac:dyDescent="0.3">
      <c r="BB31296" t="s">
        <v>93489</v>
      </c>
    </row>
    <row r="31297" spans="54:54" x14ac:dyDescent="0.3">
      <c r="BB31297" t="s">
        <v>93490</v>
      </c>
    </row>
    <row r="31298" spans="54:54" x14ac:dyDescent="0.3">
      <c r="BB31298" t="s">
        <v>93491</v>
      </c>
    </row>
    <row r="31299" spans="54:54" x14ac:dyDescent="0.3">
      <c r="BB31299" t="s">
        <v>93492</v>
      </c>
    </row>
    <row r="31300" spans="54:54" x14ac:dyDescent="0.3">
      <c r="BB31300" t="s">
        <v>93493</v>
      </c>
    </row>
    <row r="31301" spans="54:54" x14ac:dyDescent="0.3">
      <c r="BB31301" t="s">
        <v>93494</v>
      </c>
    </row>
    <row r="31302" spans="54:54" x14ac:dyDescent="0.3">
      <c r="BB31302" t="s">
        <v>93495</v>
      </c>
    </row>
    <row r="31303" spans="54:54" x14ac:dyDescent="0.3">
      <c r="BB31303" t="s">
        <v>93496</v>
      </c>
    </row>
    <row r="31304" spans="54:54" x14ac:dyDescent="0.3">
      <c r="BB31304" t="s">
        <v>93497</v>
      </c>
    </row>
    <row r="31305" spans="54:54" x14ac:dyDescent="0.3">
      <c r="BB31305" t="s">
        <v>34173</v>
      </c>
    </row>
    <row r="31306" spans="54:54" x14ac:dyDescent="0.3">
      <c r="BB31306" t="s">
        <v>93498</v>
      </c>
    </row>
    <row r="31307" spans="54:54" x14ac:dyDescent="0.3">
      <c r="BB31307" t="s">
        <v>93499</v>
      </c>
    </row>
    <row r="31308" spans="54:54" x14ac:dyDescent="0.3">
      <c r="BB31308" t="s">
        <v>93500</v>
      </c>
    </row>
    <row r="31309" spans="54:54" x14ac:dyDescent="0.3">
      <c r="BB31309" t="s">
        <v>93501</v>
      </c>
    </row>
    <row r="31310" spans="54:54" x14ac:dyDescent="0.3">
      <c r="BB31310" t="s">
        <v>93502</v>
      </c>
    </row>
    <row r="31311" spans="54:54" x14ac:dyDescent="0.3">
      <c r="BB31311" t="s">
        <v>93503</v>
      </c>
    </row>
    <row r="31312" spans="54:54" x14ac:dyDescent="0.3">
      <c r="BB31312" t="s">
        <v>93504</v>
      </c>
    </row>
    <row r="31313" spans="54:54" x14ac:dyDescent="0.3">
      <c r="BB31313" t="s">
        <v>93505</v>
      </c>
    </row>
    <row r="31314" spans="54:54" x14ac:dyDescent="0.3">
      <c r="BB31314" t="s">
        <v>93506</v>
      </c>
    </row>
    <row r="31315" spans="54:54" x14ac:dyDescent="0.3">
      <c r="BB31315" t="s">
        <v>93507</v>
      </c>
    </row>
    <row r="31316" spans="54:54" x14ac:dyDescent="0.3">
      <c r="BB31316" t="s">
        <v>93508</v>
      </c>
    </row>
    <row r="31317" spans="54:54" x14ac:dyDescent="0.3">
      <c r="BB31317" t="s">
        <v>93509</v>
      </c>
    </row>
    <row r="31318" spans="54:54" x14ac:dyDescent="0.3">
      <c r="BB31318" t="s">
        <v>93510</v>
      </c>
    </row>
    <row r="31319" spans="54:54" x14ac:dyDescent="0.3">
      <c r="BB31319" t="s">
        <v>93511</v>
      </c>
    </row>
    <row r="31320" spans="54:54" x14ac:dyDescent="0.3">
      <c r="BB31320" t="s">
        <v>93512</v>
      </c>
    </row>
    <row r="31321" spans="54:54" x14ac:dyDescent="0.3">
      <c r="BB31321" t="s">
        <v>93513</v>
      </c>
    </row>
    <row r="31322" spans="54:54" x14ac:dyDescent="0.3">
      <c r="BB31322" t="s">
        <v>93514</v>
      </c>
    </row>
    <row r="31323" spans="54:54" x14ac:dyDescent="0.3">
      <c r="BB31323" t="s">
        <v>93515</v>
      </c>
    </row>
    <row r="31324" spans="54:54" x14ac:dyDescent="0.3">
      <c r="BB31324" t="s">
        <v>93516</v>
      </c>
    </row>
    <row r="31325" spans="54:54" x14ac:dyDescent="0.3">
      <c r="BB31325" t="s">
        <v>93517</v>
      </c>
    </row>
    <row r="31326" spans="54:54" x14ac:dyDescent="0.3">
      <c r="BB31326" t="s">
        <v>93518</v>
      </c>
    </row>
    <row r="31327" spans="54:54" x14ac:dyDescent="0.3">
      <c r="BB31327" t="s">
        <v>93519</v>
      </c>
    </row>
    <row r="31328" spans="54:54" x14ac:dyDescent="0.3">
      <c r="BB31328" t="s">
        <v>93520</v>
      </c>
    </row>
    <row r="31329" spans="54:54" x14ac:dyDescent="0.3">
      <c r="BB31329" t="s">
        <v>93521</v>
      </c>
    </row>
    <row r="31330" spans="54:54" x14ac:dyDescent="0.3">
      <c r="BB31330" t="s">
        <v>93522</v>
      </c>
    </row>
    <row r="31331" spans="54:54" x14ac:dyDescent="0.3">
      <c r="BB31331" t="s">
        <v>93523</v>
      </c>
    </row>
    <row r="31332" spans="54:54" x14ac:dyDescent="0.3">
      <c r="BB31332" t="s">
        <v>93524</v>
      </c>
    </row>
    <row r="31333" spans="54:54" x14ac:dyDescent="0.3">
      <c r="BB31333" t="s">
        <v>93525</v>
      </c>
    </row>
    <row r="31334" spans="54:54" x14ac:dyDescent="0.3">
      <c r="BB31334" t="s">
        <v>93526</v>
      </c>
    </row>
    <row r="31335" spans="54:54" x14ac:dyDescent="0.3">
      <c r="BB31335" t="s">
        <v>93527</v>
      </c>
    </row>
    <row r="31336" spans="54:54" x14ac:dyDescent="0.3">
      <c r="BB31336" t="s">
        <v>93528</v>
      </c>
    </row>
    <row r="31337" spans="54:54" x14ac:dyDescent="0.3">
      <c r="BB31337" t="s">
        <v>93529</v>
      </c>
    </row>
    <row r="31338" spans="54:54" x14ac:dyDescent="0.3">
      <c r="BB31338" t="s">
        <v>93530</v>
      </c>
    </row>
    <row r="31339" spans="54:54" x14ac:dyDescent="0.3">
      <c r="BB31339" t="s">
        <v>93531</v>
      </c>
    </row>
    <row r="31340" spans="54:54" x14ac:dyDescent="0.3">
      <c r="BB31340" t="s">
        <v>93532</v>
      </c>
    </row>
    <row r="31341" spans="54:54" x14ac:dyDescent="0.3">
      <c r="BB31341" t="s">
        <v>2804</v>
      </c>
    </row>
    <row r="31342" spans="54:54" x14ac:dyDescent="0.3">
      <c r="BB31342" t="s">
        <v>93533</v>
      </c>
    </row>
    <row r="31343" spans="54:54" x14ac:dyDescent="0.3">
      <c r="BB31343" t="s">
        <v>93534</v>
      </c>
    </row>
    <row r="31344" spans="54:54" x14ac:dyDescent="0.3">
      <c r="BB31344" t="s">
        <v>93535</v>
      </c>
    </row>
    <row r="31345" spans="54:54" x14ac:dyDescent="0.3">
      <c r="BB31345" t="s">
        <v>93536</v>
      </c>
    </row>
    <row r="31346" spans="54:54" x14ac:dyDescent="0.3">
      <c r="BB31346" t="s">
        <v>93537</v>
      </c>
    </row>
    <row r="31347" spans="54:54" x14ac:dyDescent="0.3">
      <c r="BB31347" t="s">
        <v>93538</v>
      </c>
    </row>
    <row r="31348" spans="54:54" x14ac:dyDescent="0.3">
      <c r="BB31348" t="s">
        <v>93539</v>
      </c>
    </row>
    <row r="31349" spans="54:54" x14ac:dyDescent="0.3">
      <c r="BB31349" t="s">
        <v>93540</v>
      </c>
    </row>
    <row r="31350" spans="54:54" x14ac:dyDescent="0.3">
      <c r="BB31350" t="s">
        <v>93541</v>
      </c>
    </row>
    <row r="31351" spans="54:54" x14ac:dyDescent="0.3">
      <c r="BB31351" t="s">
        <v>93542</v>
      </c>
    </row>
    <row r="31352" spans="54:54" x14ac:dyDescent="0.3">
      <c r="BB31352" t="s">
        <v>93543</v>
      </c>
    </row>
    <row r="31353" spans="54:54" x14ac:dyDescent="0.3">
      <c r="BB31353" t="s">
        <v>93544</v>
      </c>
    </row>
    <row r="31354" spans="54:54" x14ac:dyDescent="0.3">
      <c r="BB31354" t="s">
        <v>93545</v>
      </c>
    </row>
    <row r="31355" spans="54:54" x14ac:dyDescent="0.3">
      <c r="BB31355" t="s">
        <v>93546</v>
      </c>
    </row>
    <row r="31356" spans="54:54" x14ac:dyDescent="0.3">
      <c r="BB31356" t="s">
        <v>93547</v>
      </c>
    </row>
    <row r="31357" spans="54:54" x14ac:dyDescent="0.3">
      <c r="BB31357" t="s">
        <v>93548</v>
      </c>
    </row>
    <row r="31358" spans="54:54" x14ac:dyDescent="0.3">
      <c r="BB31358" t="s">
        <v>93549</v>
      </c>
    </row>
    <row r="31359" spans="54:54" x14ac:dyDescent="0.3">
      <c r="BB31359" t="s">
        <v>93550</v>
      </c>
    </row>
    <row r="31360" spans="54:54" x14ac:dyDescent="0.3">
      <c r="BB31360" t="s">
        <v>93551</v>
      </c>
    </row>
    <row r="31361" spans="54:54" x14ac:dyDescent="0.3">
      <c r="BB31361" t="s">
        <v>93552</v>
      </c>
    </row>
    <row r="31362" spans="54:54" x14ac:dyDescent="0.3">
      <c r="BB31362" t="s">
        <v>93553</v>
      </c>
    </row>
    <row r="31363" spans="54:54" x14ac:dyDescent="0.3">
      <c r="BB31363" t="s">
        <v>93554</v>
      </c>
    </row>
    <row r="31364" spans="54:54" x14ac:dyDescent="0.3">
      <c r="BB31364" t="s">
        <v>93555</v>
      </c>
    </row>
    <row r="31365" spans="54:54" x14ac:dyDescent="0.3">
      <c r="BB31365" t="s">
        <v>93556</v>
      </c>
    </row>
    <row r="31366" spans="54:54" x14ac:dyDescent="0.3">
      <c r="BB31366" t="s">
        <v>93557</v>
      </c>
    </row>
    <row r="31367" spans="54:54" x14ac:dyDescent="0.3">
      <c r="BB31367" t="s">
        <v>93558</v>
      </c>
    </row>
    <row r="31368" spans="54:54" x14ac:dyDescent="0.3">
      <c r="BB31368" t="s">
        <v>93559</v>
      </c>
    </row>
    <row r="31369" spans="54:54" x14ac:dyDescent="0.3">
      <c r="BB31369" t="s">
        <v>93560</v>
      </c>
    </row>
    <row r="31370" spans="54:54" x14ac:dyDescent="0.3">
      <c r="BB31370" t="s">
        <v>93561</v>
      </c>
    </row>
    <row r="31371" spans="54:54" x14ac:dyDescent="0.3">
      <c r="BB31371" t="s">
        <v>93562</v>
      </c>
    </row>
    <row r="31372" spans="54:54" x14ac:dyDescent="0.3">
      <c r="BB31372" t="s">
        <v>93563</v>
      </c>
    </row>
    <row r="31373" spans="54:54" x14ac:dyDescent="0.3">
      <c r="BB31373" t="s">
        <v>93564</v>
      </c>
    </row>
    <row r="31374" spans="54:54" x14ac:dyDescent="0.3">
      <c r="BB31374" t="s">
        <v>93565</v>
      </c>
    </row>
    <row r="31375" spans="54:54" x14ac:dyDescent="0.3">
      <c r="BB31375" t="s">
        <v>93566</v>
      </c>
    </row>
    <row r="31376" spans="54:54" x14ac:dyDescent="0.3">
      <c r="BB31376" t="s">
        <v>93567</v>
      </c>
    </row>
    <row r="31377" spans="54:54" x14ac:dyDescent="0.3">
      <c r="BB31377" t="s">
        <v>93568</v>
      </c>
    </row>
    <row r="31378" spans="54:54" x14ac:dyDescent="0.3">
      <c r="BB31378" t="s">
        <v>93569</v>
      </c>
    </row>
    <row r="31379" spans="54:54" x14ac:dyDescent="0.3">
      <c r="BB31379" t="s">
        <v>93570</v>
      </c>
    </row>
    <row r="31380" spans="54:54" x14ac:dyDescent="0.3">
      <c r="BB31380" t="s">
        <v>93571</v>
      </c>
    </row>
    <row r="31381" spans="54:54" x14ac:dyDescent="0.3">
      <c r="BB31381" t="s">
        <v>93572</v>
      </c>
    </row>
    <row r="31382" spans="54:54" x14ac:dyDescent="0.3">
      <c r="BB31382" t="s">
        <v>93573</v>
      </c>
    </row>
    <row r="31383" spans="54:54" x14ac:dyDescent="0.3">
      <c r="BB31383" t="s">
        <v>93574</v>
      </c>
    </row>
    <row r="31384" spans="54:54" x14ac:dyDescent="0.3">
      <c r="BB31384" t="s">
        <v>93575</v>
      </c>
    </row>
    <row r="31385" spans="54:54" x14ac:dyDescent="0.3">
      <c r="BB31385" t="s">
        <v>93576</v>
      </c>
    </row>
    <row r="31386" spans="54:54" x14ac:dyDescent="0.3">
      <c r="BB31386" t="s">
        <v>93577</v>
      </c>
    </row>
    <row r="31387" spans="54:54" x14ac:dyDescent="0.3">
      <c r="BB31387" t="s">
        <v>93578</v>
      </c>
    </row>
    <row r="31388" spans="54:54" x14ac:dyDescent="0.3">
      <c r="BB31388" t="s">
        <v>93579</v>
      </c>
    </row>
    <row r="31389" spans="54:54" x14ac:dyDescent="0.3">
      <c r="BB31389" t="s">
        <v>93580</v>
      </c>
    </row>
    <row r="31390" spans="54:54" x14ac:dyDescent="0.3">
      <c r="BB31390" t="s">
        <v>93581</v>
      </c>
    </row>
    <row r="31391" spans="54:54" x14ac:dyDescent="0.3">
      <c r="BB31391" t="s">
        <v>93582</v>
      </c>
    </row>
    <row r="31392" spans="54:54" x14ac:dyDescent="0.3">
      <c r="BB31392" t="s">
        <v>93583</v>
      </c>
    </row>
    <row r="31393" spans="54:54" x14ac:dyDescent="0.3">
      <c r="BB31393" t="s">
        <v>93584</v>
      </c>
    </row>
    <row r="31394" spans="54:54" x14ac:dyDescent="0.3">
      <c r="BB31394" t="s">
        <v>93585</v>
      </c>
    </row>
    <row r="31395" spans="54:54" x14ac:dyDescent="0.3">
      <c r="BB31395" t="s">
        <v>93586</v>
      </c>
    </row>
    <row r="31396" spans="54:54" x14ac:dyDescent="0.3">
      <c r="BB31396" t="s">
        <v>93587</v>
      </c>
    </row>
    <row r="31397" spans="54:54" x14ac:dyDescent="0.3">
      <c r="BB31397" t="s">
        <v>93588</v>
      </c>
    </row>
    <row r="31398" spans="54:54" x14ac:dyDescent="0.3">
      <c r="BB31398" t="s">
        <v>93589</v>
      </c>
    </row>
    <row r="31399" spans="54:54" x14ac:dyDescent="0.3">
      <c r="BB31399" t="s">
        <v>93590</v>
      </c>
    </row>
    <row r="31400" spans="54:54" x14ac:dyDescent="0.3">
      <c r="BB31400" t="s">
        <v>93591</v>
      </c>
    </row>
    <row r="31401" spans="54:54" x14ac:dyDescent="0.3">
      <c r="BB31401" t="s">
        <v>93592</v>
      </c>
    </row>
    <row r="31402" spans="54:54" x14ac:dyDescent="0.3">
      <c r="BB31402" t="s">
        <v>93593</v>
      </c>
    </row>
    <row r="31403" spans="54:54" x14ac:dyDescent="0.3">
      <c r="BB31403" t="s">
        <v>93594</v>
      </c>
    </row>
    <row r="31404" spans="54:54" x14ac:dyDescent="0.3">
      <c r="BB31404" t="s">
        <v>93595</v>
      </c>
    </row>
    <row r="31405" spans="54:54" x14ac:dyDescent="0.3">
      <c r="BB31405" t="s">
        <v>93596</v>
      </c>
    </row>
    <row r="31406" spans="54:54" x14ac:dyDescent="0.3">
      <c r="BB31406" t="s">
        <v>93597</v>
      </c>
    </row>
    <row r="31407" spans="54:54" x14ac:dyDescent="0.3">
      <c r="BB31407" t="s">
        <v>93598</v>
      </c>
    </row>
    <row r="31408" spans="54:54" x14ac:dyDescent="0.3">
      <c r="BB31408" t="s">
        <v>93599</v>
      </c>
    </row>
    <row r="31409" spans="54:54" x14ac:dyDescent="0.3">
      <c r="BB31409" t="s">
        <v>93600</v>
      </c>
    </row>
    <row r="31410" spans="54:54" x14ac:dyDescent="0.3">
      <c r="BB31410" t="s">
        <v>93601</v>
      </c>
    </row>
    <row r="31411" spans="54:54" x14ac:dyDescent="0.3">
      <c r="BB31411" t="s">
        <v>93602</v>
      </c>
    </row>
    <row r="31412" spans="54:54" x14ac:dyDescent="0.3">
      <c r="BB31412" t="s">
        <v>93603</v>
      </c>
    </row>
    <row r="31413" spans="54:54" x14ac:dyDescent="0.3">
      <c r="BB31413" t="s">
        <v>93604</v>
      </c>
    </row>
    <row r="31414" spans="54:54" x14ac:dyDescent="0.3">
      <c r="BB31414" t="s">
        <v>93605</v>
      </c>
    </row>
    <row r="31415" spans="54:54" x14ac:dyDescent="0.3">
      <c r="BB31415" t="s">
        <v>93606</v>
      </c>
    </row>
    <row r="31416" spans="54:54" x14ac:dyDescent="0.3">
      <c r="BB31416" t="s">
        <v>93607</v>
      </c>
    </row>
    <row r="31417" spans="54:54" x14ac:dyDescent="0.3">
      <c r="BB31417" t="s">
        <v>93608</v>
      </c>
    </row>
    <row r="31418" spans="54:54" x14ac:dyDescent="0.3">
      <c r="BB31418" t="s">
        <v>93609</v>
      </c>
    </row>
    <row r="31419" spans="54:54" x14ac:dyDescent="0.3">
      <c r="BB31419" t="s">
        <v>93610</v>
      </c>
    </row>
    <row r="31420" spans="54:54" x14ac:dyDescent="0.3">
      <c r="BB31420" t="s">
        <v>93611</v>
      </c>
    </row>
    <row r="31421" spans="54:54" x14ac:dyDescent="0.3">
      <c r="BB31421" t="s">
        <v>93612</v>
      </c>
    </row>
    <row r="31422" spans="54:54" x14ac:dyDescent="0.3">
      <c r="BB31422" t="s">
        <v>93613</v>
      </c>
    </row>
    <row r="31423" spans="54:54" x14ac:dyDescent="0.3">
      <c r="BB31423" t="s">
        <v>93614</v>
      </c>
    </row>
    <row r="31424" spans="54:54" x14ac:dyDescent="0.3">
      <c r="BB31424" t="s">
        <v>93615</v>
      </c>
    </row>
    <row r="31425" spans="54:54" x14ac:dyDescent="0.3">
      <c r="BB31425" t="s">
        <v>93616</v>
      </c>
    </row>
    <row r="31426" spans="54:54" x14ac:dyDescent="0.3">
      <c r="BB31426" t="s">
        <v>93617</v>
      </c>
    </row>
    <row r="31427" spans="54:54" x14ac:dyDescent="0.3">
      <c r="BB31427" t="s">
        <v>93618</v>
      </c>
    </row>
    <row r="31428" spans="54:54" x14ac:dyDescent="0.3">
      <c r="BB31428" t="s">
        <v>93619</v>
      </c>
    </row>
    <row r="31429" spans="54:54" x14ac:dyDescent="0.3">
      <c r="BB31429" t="s">
        <v>93620</v>
      </c>
    </row>
    <row r="31430" spans="54:54" x14ac:dyDescent="0.3">
      <c r="BB31430" t="s">
        <v>93621</v>
      </c>
    </row>
    <row r="31431" spans="54:54" x14ac:dyDescent="0.3">
      <c r="BB31431" t="s">
        <v>93622</v>
      </c>
    </row>
    <row r="31432" spans="54:54" x14ac:dyDescent="0.3">
      <c r="BB31432" t="s">
        <v>93623</v>
      </c>
    </row>
    <row r="31433" spans="54:54" x14ac:dyDescent="0.3">
      <c r="BB31433" t="s">
        <v>93624</v>
      </c>
    </row>
    <row r="31434" spans="54:54" x14ac:dyDescent="0.3">
      <c r="BB31434" t="s">
        <v>93625</v>
      </c>
    </row>
    <row r="31435" spans="54:54" x14ac:dyDescent="0.3">
      <c r="BB31435" t="s">
        <v>93626</v>
      </c>
    </row>
    <row r="31436" spans="54:54" x14ac:dyDescent="0.3">
      <c r="BB31436" t="s">
        <v>93627</v>
      </c>
    </row>
    <row r="31437" spans="54:54" x14ac:dyDescent="0.3">
      <c r="BB31437" t="s">
        <v>93628</v>
      </c>
    </row>
    <row r="31438" spans="54:54" x14ac:dyDescent="0.3">
      <c r="BB31438" t="s">
        <v>93629</v>
      </c>
    </row>
    <row r="31439" spans="54:54" x14ac:dyDescent="0.3">
      <c r="BB31439" t="s">
        <v>93630</v>
      </c>
    </row>
    <row r="31440" spans="54:54" x14ac:dyDescent="0.3">
      <c r="BB31440" t="s">
        <v>93631</v>
      </c>
    </row>
    <row r="31441" spans="54:54" x14ac:dyDescent="0.3">
      <c r="BB31441" t="s">
        <v>93632</v>
      </c>
    </row>
    <row r="31442" spans="54:54" x14ac:dyDescent="0.3">
      <c r="BB31442" t="s">
        <v>93633</v>
      </c>
    </row>
    <row r="31443" spans="54:54" x14ac:dyDescent="0.3">
      <c r="BB31443" t="s">
        <v>93634</v>
      </c>
    </row>
    <row r="31444" spans="54:54" x14ac:dyDescent="0.3">
      <c r="BB31444" t="s">
        <v>93635</v>
      </c>
    </row>
    <row r="31445" spans="54:54" x14ac:dyDescent="0.3">
      <c r="BB31445" t="s">
        <v>93636</v>
      </c>
    </row>
    <row r="31446" spans="54:54" x14ac:dyDescent="0.3">
      <c r="BB31446" t="s">
        <v>93637</v>
      </c>
    </row>
    <row r="31447" spans="54:54" x14ac:dyDescent="0.3">
      <c r="BB31447" t="s">
        <v>93638</v>
      </c>
    </row>
    <row r="31448" spans="54:54" x14ac:dyDescent="0.3">
      <c r="BB31448" t="s">
        <v>93639</v>
      </c>
    </row>
    <row r="31449" spans="54:54" x14ac:dyDescent="0.3">
      <c r="BB31449" t="s">
        <v>93640</v>
      </c>
    </row>
    <row r="31450" spans="54:54" x14ac:dyDescent="0.3">
      <c r="BB31450" t="s">
        <v>93641</v>
      </c>
    </row>
    <row r="31451" spans="54:54" x14ac:dyDescent="0.3">
      <c r="BB31451" t="s">
        <v>93642</v>
      </c>
    </row>
    <row r="31452" spans="54:54" x14ac:dyDescent="0.3">
      <c r="BB31452" t="s">
        <v>93643</v>
      </c>
    </row>
    <row r="31453" spans="54:54" x14ac:dyDescent="0.3">
      <c r="BB31453" t="s">
        <v>93644</v>
      </c>
    </row>
    <row r="31454" spans="54:54" x14ac:dyDescent="0.3">
      <c r="BB31454" t="s">
        <v>93645</v>
      </c>
    </row>
    <row r="31455" spans="54:54" x14ac:dyDescent="0.3">
      <c r="BB31455" t="s">
        <v>93646</v>
      </c>
    </row>
    <row r="31456" spans="54:54" x14ac:dyDescent="0.3">
      <c r="BB31456" t="s">
        <v>93647</v>
      </c>
    </row>
    <row r="31457" spans="54:54" x14ac:dyDescent="0.3">
      <c r="BB31457" t="s">
        <v>93648</v>
      </c>
    </row>
    <row r="31458" spans="54:54" x14ac:dyDescent="0.3">
      <c r="BB31458" t="s">
        <v>93649</v>
      </c>
    </row>
    <row r="31459" spans="54:54" x14ac:dyDescent="0.3">
      <c r="BB31459" t="s">
        <v>93650</v>
      </c>
    </row>
    <row r="31460" spans="54:54" x14ac:dyDescent="0.3">
      <c r="BB31460" t="s">
        <v>93651</v>
      </c>
    </row>
    <row r="31461" spans="54:54" x14ac:dyDescent="0.3">
      <c r="BB31461" t="s">
        <v>93652</v>
      </c>
    </row>
    <row r="31462" spans="54:54" x14ac:dyDescent="0.3">
      <c r="BB31462" t="s">
        <v>93653</v>
      </c>
    </row>
    <row r="31463" spans="54:54" x14ac:dyDescent="0.3">
      <c r="BB31463" t="s">
        <v>93654</v>
      </c>
    </row>
    <row r="31464" spans="54:54" x14ac:dyDescent="0.3">
      <c r="BB31464" t="s">
        <v>93655</v>
      </c>
    </row>
    <row r="31465" spans="54:54" x14ac:dyDescent="0.3">
      <c r="BB31465" t="s">
        <v>93656</v>
      </c>
    </row>
    <row r="31466" spans="54:54" x14ac:dyDescent="0.3">
      <c r="BB31466" t="s">
        <v>93657</v>
      </c>
    </row>
    <row r="31467" spans="54:54" x14ac:dyDescent="0.3">
      <c r="BB31467" t="s">
        <v>93658</v>
      </c>
    </row>
    <row r="31468" spans="54:54" x14ac:dyDescent="0.3">
      <c r="BB31468" t="s">
        <v>93659</v>
      </c>
    </row>
    <row r="31469" spans="54:54" x14ac:dyDescent="0.3">
      <c r="BB31469" t="s">
        <v>93660</v>
      </c>
    </row>
    <row r="31470" spans="54:54" x14ac:dyDescent="0.3">
      <c r="BB31470" t="s">
        <v>93661</v>
      </c>
    </row>
    <row r="31471" spans="54:54" x14ac:dyDescent="0.3">
      <c r="BB31471" t="s">
        <v>93662</v>
      </c>
    </row>
    <row r="31472" spans="54:54" x14ac:dyDescent="0.3">
      <c r="BB31472" t="s">
        <v>93663</v>
      </c>
    </row>
    <row r="31473" spans="54:54" x14ac:dyDescent="0.3">
      <c r="BB31473" t="s">
        <v>93664</v>
      </c>
    </row>
    <row r="31474" spans="54:54" x14ac:dyDescent="0.3">
      <c r="BB31474" t="s">
        <v>93665</v>
      </c>
    </row>
    <row r="31475" spans="54:54" x14ac:dyDescent="0.3">
      <c r="BB31475" t="s">
        <v>93666</v>
      </c>
    </row>
    <row r="31476" spans="54:54" x14ac:dyDescent="0.3">
      <c r="BB31476" t="s">
        <v>66458</v>
      </c>
    </row>
    <row r="31477" spans="54:54" x14ac:dyDescent="0.3">
      <c r="BB31477" t="s">
        <v>93667</v>
      </c>
    </row>
    <row r="31478" spans="54:54" x14ac:dyDescent="0.3">
      <c r="BB31478" t="s">
        <v>93668</v>
      </c>
    </row>
    <row r="31479" spans="54:54" x14ac:dyDescent="0.3">
      <c r="BB31479" t="s">
        <v>93669</v>
      </c>
    </row>
    <row r="31480" spans="54:54" x14ac:dyDescent="0.3">
      <c r="BB31480" t="s">
        <v>93670</v>
      </c>
    </row>
    <row r="31481" spans="54:54" x14ac:dyDescent="0.3">
      <c r="BB31481" t="s">
        <v>93671</v>
      </c>
    </row>
    <row r="31482" spans="54:54" x14ac:dyDescent="0.3">
      <c r="BB31482" t="s">
        <v>93672</v>
      </c>
    </row>
    <row r="31483" spans="54:54" x14ac:dyDescent="0.3">
      <c r="BB31483" t="s">
        <v>93673</v>
      </c>
    </row>
    <row r="31484" spans="54:54" x14ac:dyDescent="0.3">
      <c r="BB31484" t="s">
        <v>93674</v>
      </c>
    </row>
    <row r="31485" spans="54:54" x14ac:dyDescent="0.3">
      <c r="BB31485" t="s">
        <v>93675</v>
      </c>
    </row>
    <row r="31486" spans="54:54" x14ac:dyDescent="0.3">
      <c r="BB31486" t="s">
        <v>93676</v>
      </c>
    </row>
    <row r="31487" spans="54:54" x14ac:dyDescent="0.3">
      <c r="BB31487" t="s">
        <v>93677</v>
      </c>
    </row>
    <row r="31488" spans="54:54" x14ac:dyDescent="0.3">
      <c r="BB31488" t="s">
        <v>93678</v>
      </c>
    </row>
    <row r="31489" spans="54:54" x14ac:dyDescent="0.3">
      <c r="BB31489" t="s">
        <v>93679</v>
      </c>
    </row>
    <row r="31490" spans="54:54" x14ac:dyDescent="0.3">
      <c r="BB31490" t="s">
        <v>93680</v>
      </c>
    </row>
    <row r="31491" spans="54:54" x14ac:dyDescent="0.3">
      <c r="BB31491" t="s">
        <v>93681</v>
      </c>
    </row>
    <row r="31492" spans="54:54" x14ac:dyDescent="0.3">
      <c r="BB31492" t="s">
        <v>93682</v>
      </c>
    </row>
    <row r="31493" spans="54:54" x14ac:dyDescent="0.3">
      <c r="BB31493" t="s">
        <v>93683</v>
      </c>
    </row>
    <row r="31494" spans="54:54" x14ac:dyDescent="0.3">
      <c r="BB31494" t="s">
        <v>93684</v>
      </c>
    </row>
    <row r="31495" spans="54:54" x14ac:dyDescent="0.3">
      <c r="BB31495" t="s">
        <v>93685</v>
      </c>
    </row>
    <row r="31496" spans="54:54" x14ac:dyDescent="0.3">
      <c r="BB31496" t="s">
        <v>93686</v>
      </c>
    </row>
    <row r="31497" spans="54:54" x14ac:dyDescent="0.3">
      <c r="BB31497" t="s">
        <v>93687</v>
      </c>
    </row>
    <row r="31498" spans="54:54" x14ac:dyDescent="0.3">
      <c r="BB31498" t="s">
        <v>93688</v>
      </c>
    </row>
    <row r="31499" spans="54:54" x14ac:dyDescent="0.3">
      <c r="BB31499" t="s">
        <v>93689</v>
      </c>
    </row>
    <row r="31500" spans="54:54" x14ac:dyDescent="0.3">
      <c r="BB31500" t="s">
        <v>93690</v>
      </c>
    </row>
    <row r="31501" spans="54:54" x14ac:dyDescent="0.3">
      <c r="BB31501" t="s">
        <v>93691</v>
      </c>
    </row>
    <row r="31502" spans="54:54" x14ac:dyDescent="0.3">
      <c r="BB31502" t="s">
        <v>93692</v>
      </c>
    </row>
    <row r="31503" spans="54:54" x14ac:dyDescent="0.3">
      <c r="BB31503" t="s">
        <v>93693</v>
      </c>
    </row>
    <row r="31504" spans="54:54" x14ac:dyDescent="0.3">
      <c r="BB31504" t="s">
        <v>93694</v>
      </c>
    </row>
    <row r="31505" spans="54:54" x14ac:dyDescent="0.3">
      <c r="BB31505" t="s">
        <v>93695</v>
      </c>
    </row>
    <row r="31506" spans="54:54" x14ac:dyDescent="0.3">
      <c r="BB31506" t="s">
        <v>93696</v>
      </c>
    </row>
    <row r="31507" spans="54:54" x14ac:dyDescent="0.3">
      <c r="BB31507" t="s">
        <v>93697</v>
      </c>
    </row>
    <row r="31508" spans="54:54" x14ac:dyDescent="0.3">
      <c r="BB31508" t="s">
        <v>93698</v>
      </c>
    </row>
    <row r="31509" spans="54:54" x14ac:dyDescent="0.3">
      <c r="BB31509" t="s">
        <v>93699</v>
      </c>
    </row>
    <row r="31510" spans="54:54" x14ac:dyDescent="0.3">
      <c r="BB31510" t="s">
        <v>93700</v>
      </c>
    </row>
    <row r="31511" spans="54:54" x14ac:dyDescent="0.3">
      <c r="BB31511" t="s">
        <v>93701</v>
      </c>
    </row>
    <row r="31512" spans="54:54" x14ac:dyDescent="0.3">
      <c r="BB31512" t="s">
        <v>93702</v>
      </c>
    </row>
    <row r="31513" spans="54:54" x14ac:dyDescent="0.3">
      <c r="BB31513" t="s">
        <v>93703</v>
      </c>
    </row>
    <row r="31514" spans="54:54" x14ac:dyDescent="0.3">
      <c r="BB31514" t="s">
        <v>93704</v>
      </c>
    </row>
    <row r="31515" spans="54:54" x14ac:dyDescent="0.3">
      <c r="BB31515" t="s">
        <v>93705</v>
      </c>
    </row>
    <row r="31516" spans="54:54" x14ac:dyDescent="0.3">
      <c r="BB31516" t="s">
        <v>93706</v>
      </c>
    </row>
    <row r="31517" spans="54:54" x14ac:dyDescent="0.3">
      <c r="BB31517" t="s">
        <v>93707</v>
      </c>
    </row>
    <row r="31518" spans="54:54" x14ac:dyDescent="0.3">
      <c r="BB31518" t="s">
        <v>93708</v>
      </c>
    </row>
    <row r="31519" spans="54:54" x14ac:dyDescent="0.3">
      <c r="BB31519" t="s">
        <v>93709</v>
      </c>
    </row>
    <row r="31520" spans="54:54" x14ac:dyDescent="0.3">
      <c r="BB31520" t="s">
        <v>93710</v>
      </c>
    </row>
    <row r="31521" spans="54:54" x14ac:dyDescent="0.3">
      <c r="BB31521" t="s">
        <v>93711</v>
      </c>
    </row>
    <row r="31522" spans="54:54" x14ac:dyDescent="0.3">
      <c r="BB31522" t="s">
        <v>93712</v>
      </c>
    </row>
    <row r="31523" spans="54:54" x14ac:dyDescent="0.3">
      <c r="BB31523" t="s">
        <v>93713</v>
      </c>
    </row>
    <row r="31524" spans="54:54" x14ac:dyDescent="0.3">
      <c r="BB31524" t="s">
        <v>93714</v>
      </c>
    </row>
    <row r="31525" spans="54:54" x14ac:dyDescent="0.3">
      <c r="BB31525" t="s">
        <v>93715</v>
      </c>
    </row>
    <row r="31526" spans="54:54" x14ac:dyDescent="0.3">
      <c r="BB31526" t="s">
        <v>93716</v>
      </c>
    </row>
    <row r="31527" spans="54:54" x14ac:dyDescent="0.3">
      <c r="BB31527" t="s">
        <v>93717</v>
      </c>
    </row>
    <row r="31528" spans="54:54" x14ac:dyDescent="0.3">
      <c r="BB31528" t="s">
        <v>93718</v>
      </c>
    </row>
    <row r="31529" spans="54:54" x14ac:dyDescent="0.3">
      <c r="BB31529" t="s">
        <v>93719</v>
      </c>
    </row>
    <row r="31530" spans="54:54" x14ac:dyDescent="0.3">
      <c r="BB31530" t="s">
        <v>93720</v>
      </c>
    </row>
    <row r="31531" spans="54:54" x14ac:dyDescent="0.3">
      <c r="BB31531" t="s">
        <v>93721</v>
      </c>
    </row>
    <row r="31532" spans="54:54" x14ac:dyDescent="0.3">
      <c r="BB31532" t="s">
        <v>93722</v>
      </c>
    </row>
    <row r="31533" spans="54:54" x14ac:dyDescent="0.3">
      <c r="BB31533" t="s">
        <v>93723</v>
      </c>
    </row>
    <row r="31534" spans="54:54" x14ac:dyDescent="0.3">
      <c r="BB31534" t="s">
        <v>93724</v>
      </c>
    </row>
    <row r="31535" spans="54:54" x14ac:dyDescent="0.3">
      <c r="BB31535" t="s">
        <v>93725</v>
      </c>
    </row>
    <row r="31536" spans="54:54" x14ac:dyDescent="0.3">
      <c r="BB31536" t="s">
        <v>93726</v>
      </c>
    </row>
    <row r="31537" spans="54:54" x14ac:dyDescent="0.3">
      <c r="BB31537" t="s">
        <v>93727</v>
      </c>
    </row>
    <row r="31538" spans="54:54" x14ac:dyDescent="0.3">
      <c r="BB31538" t="s">
        <v>93728</v>
      </c>
    </row>
    <row r="31539" spans="54:54" x14ac:dyDescent="0.3">
      <c r="BB31539" t="s">
        <v>93729</v>
      </c>
    </row>
    <row r="31540" spans="54:54" x14ac:dyDescent="0.3">
      <c r="BB31540" t="s">
        <v>93730</v>
      </c>
    </row>
    <row r="31541" spans="54:54" x14ac:dyDescent="0.3">
      <c r="BB31541" t="s">
        <v>66659</v>
      </c>
    </row>
    <row r="31542" spans="54:54" x14ac:dyDescent="0.3">
      <c r="BB31542" t="s">
        <v>93731</v>
      </c>
    </row>
    <row r="31543" spans="54:54" x14ac:dyDescent="0.3">
      <c r="BB31543" t="s">
        <v>93732</v>
      </c>
    </row>
    <row r="31544" spans="54:54" x14ac:dyDescent="0.3">
      <c r="BB31544" t="s">
        <v>93733</v>
      </c>
    </row>
    <row r="31545" spans="54:54" x14ac:dyDescent="0.3">
      <c r="BB31545" t="s">
        <v>93734</v>
      </c>
    </row>
    <row r="31546" spans="54:54" x14ac:dyDescent="0.3">
      <c r="BB31546" t="s">
        <v>93735</v>
      </c>
    </row>
    <row r="31547" spans="54:54" x14ac:dyDescent="0.3">
      <c r="BB31547" t="s">
        <v>93736</v>
      </c>
    </row>
    <row r="31548" spans="54:54" x14ac:dyDescent="0.3">
      <c r="BB31548" t="s">
        <v>93737</v>
      </c>
    </row>
    <row r="31549" spans="54:54" x14ac:dyDescent="0.3">
      <c r="BB31549" t="s">
        <v>93738</v>
      </c>
    </row>
    <row r="31550" spans="54:54" x14ac:dyDescent="0.3">
      <c r="BB31550" t="s">
        <v>93739</v>
      </c>
    </row>
    <row r="31551" spans="54:54" x14ac:dyDescent="0.3">
      <c r="BB31551" t="s">
        <v>93740</v>
      </c>
    </row>
    <row r="31552" spans="54:54" x14ac:dyDescent="0.3">
      <c r="BB31552" t="s">
        <v>93741</v>
      </c>
    </row>
    <row r="31553" spans="54:54" x14ac:dyDescent="0.3">
      <c r="BB31553" t="s">
        <v>93742</v>
      </c>
    </row>
    <row r="31554" spans="54:54" x14ac:dyDescent="0.3">
      <c r="BB31554" t="s">
        <v>93743</v>
      </c>
    </row>
    <row r="31555" spans="54:54" x14ac:dyDescent="0.3">
      <c r="BB31555" t="s">
        <v>93744</v>
      </c>
    </row>
    <row r="31556" spans="54:54" x14ac:dyDescent="0.3">
      <c r="BB31556" t="s">
        <v>93745</v>
      </c>
    </row>
    <row r="31557" spans="54:54" x14ac:dyDescent="0.3">
      <c r="BB31557" t="s">
        <v>93746</v>
      </c>
    </row>
    <row r="31558" spans="54:54" x14ac:dyDescent="0.3">
      <c r="BB31558" t="s">
        <v>93747</v>
      </c>
    </row>
    <row r="31559" spans="54:54" x14ac:dyDescent="0.3">
      <c r="BB31559" t="s">
        <v>93748</v>
      </c>
    </row>
    <row r="31560" spans="54:54" x14ac:dyDescent="0.3">
      <c r="BB31560" t="s">
        <v>93749</v>
      </c>
    </row>
    <row r="31561" spans="54:54" x14ac:dyDescent="0.3">
      <c r="BB31561" t="s">
        <v>93750</v>
      </c>
    </row>
    <row r="31562" spans="54:54" x14ac:dyDescent="0.3">
      <c r="BB31562" t="s">
        <v>93751</v>
      </c>
    </row>
    <row r="31563" spans="54:54" x14ac:dyDescent="0.3">
      <c r="BB31563" t="s">
        <v>93752</v>
      </c>
    </row>
    <row r="31564" spans="54:54" x14ac:dyDescent="0.3">
      <c r="BB31564" t="s">
        <v>93753</v>
      </c>
    </row>
    <row r="31565" spans="54:54" x14ac:dyDescent="0.3">
      <c r="BB31565" t="s">
        <v>93754</v>
      </c>
    </row>
    <row r="31566" spans="54:54" x14ac:dyDescent="0.3">
      <c r="BB31566" t="s">
        <v>93755</v>
      </c>
    </row>
    <row r="31567" spans="54:54" x14ac:dyDescent="0.3">
      <c r="BB31567" t="s">
        <v>93756</v>
      </c>
    </row>
    <row r="31568" spans="54:54" x14ac:dyDescent="0.3">
      <c r="BB31568" t="s">
        <v>93757</v>
      </c>
    </row>
    <row r="31569" spans="54:54" x14ac:dyDescent="0.3">
      <c r="BB31569" t="s">
        <v>93758</v>
      </c>
    </row>
    <row r="31570" spans="54:54" x14ac:dyDescent="0.3">
      <c r="BB31570" t="s">
        <v>93759</v>
      </c>
    </row>
    <row r="31571" spans="54:54" x14ac:dyDescent="0.3">
      <c r="BB31571" t="s">
        <v>93760</v>
      </c>
    </row>
    <row r="31572" spans="54:54" x14ac:dyDescent="0.3">
      <c r="BB31572" t="s">
        <v>93761</v>
      </c>
    </row>
    <row r="31573" spans="54:54" x14ac:dyDescent="0.3">
      <c r="BB31573" t="s">
        <v>93762</v>
      </c>
    </row>
    <row r="31574" spans="54:54" x14ac:dyDescent="0.3">
      <c r="BB31574" t="s">
        <v>93763</v>
      </c>
    </row>
    <row r="31575" spans="54:54" x14ac:dyDescent="0.3">
      <c r="BB31575" t="s">
        <v>93764</v>
      </c>
    </row>
    <row r="31576" spans="54:54" x14ac:dyDescent="0.3">
      <c r="BB31576" t="s">
        <v>93765</v>
      </c>
    </row>
    <row r="31577" spans="54:54" x14ac:dyDescent="0.3">
      <c r="BB31577" t="s">
        <v>93766</v>
      </c>
    </row>
    <row r="31578" spans="54:54" x14ac:dyDescent="0.3">
      <c r="BB31578" t="s">
        <v>93767</v>
      </c>
    </row>
    <row r="31579" spans="54:54" x14ac:dyDescent="0.3">
      <c r="BB31579" t="s">
        <v>93768</v>
      </c>
    </row>
    <row r="31580" spans="54:54" x14ac:dyDescent="0.3">
      <c r="BB31580" t="s">
        <v>93769</v>
      </c>
    </row>
    <row r="31581" spans="54:54" x14ac:dyDescent="0.3">
      <c r="BB31581" t="s">
        <v>93770</v>
      </c>
    </row>
    <row r="31582" spans="54:54" x14ac:dyDescent="0.3">
      <c r="BB31582" t="s">
        <v>93771</v>
      </c>
    </row>
    <row r="31583" spans="54:54" x14ac:dyDescent="0.3">
      <c r="BB31583" t="s">
        <v>93772</v>
      </c>
    </row>
    <row r="31584" spans="54:54" x14ac:dyDescent="0.3">
      <c r="BB31584" t="s">
        <v>93773</v>
      </c>
    </row>
    <row r="31585" spans="54:54" x14ac:dyDescent="0.3">
      <c r="BB31585" t="s">
        <v>93774</v>
      </c>
    </row>
    <row r="31586" spans="54:54" x14ac:dyDescent="0.3">
      <c r="BB31586" t="s">
        <v>93775</v>
      </c>
    </row>
    <row r="31587" spans="54:54" x14ac:dyDescent="0.3">
      <c r="BB31587" t="s">
        <v>93776</v>
      </c>
    </row>
    <row r="31588" spans="54:54" x14ac:dyDescent="0.3">
      <c r="BB31588" t="s">
        <v>93777</v>
      </c>
    </row>
    <row r="31589" spans="54:54" x14ac:dyDescent="0.3">
      <c r="BB31589" t="s">
        <v>93778</v>
      </c>
    </row>
    <row r="31590" spans="54:54" x14ac:dyDescent="0.3">
      <c r="BB31590" t="s">
        <v>93779</v>
      </c>
    </row>
    <row r="31591" spans="54:54" x14ac:dyDescent="0.3">
      <c r="BB31591" t="s">
        <v>93780</v>
      </c>
    </row>
    <row r="31592" spans="54:54" x14ac:dyDescent="0.3">
      <c r="BB31592" t="s">
        <v>93781</v>
      </c>
    </row>
    <row r="31593" spans="54:54" x14ac:dyDescent="0.3">
      <c r="BB31593" t="s">
        <v>93782</v>
      </c>
    </row>
    <row r="31594" spans="54:54" x14ac:dyDescent="0.3">
      <c r="BB31594" t="s">
        <v>93783</v>
      </c>
    </row>
    <row r="31595" spans="54:54" x14ac:dyDescent="0.3">
      <c r="BB31595" t="s">
        <v>93784</v>
      </c>
    </row>
    <row r="31596" spans="54:54" x14ac:dyDescent="0.3">
      <c r="BB31596" t="s">
        <v>93785</v>
      </c>
    </row>
    <row r="31597" spans="54:54" x14ac:dyDescent="0.3">
      <c r="BB31597" t="s">
        <v>93786</v>
      </c>
    </row>
    <row r="31598" spans="54:54" x14ac:dyDescent="0.3">
      <c r="BB31598" t="s">
        <v>93787</v>
      </c>
    </row>
    <row r="31599" spans="54:54" x14ac:dyDescent="0.3">
      <c r="BB31599" t="s">
        <v>93788</v>
      </c>
    </row>
    <row r="31600" spans="54:54" x14ac:dyDescent="0.3">
      <c r="BB31600" t="s">
        <v>93789</v>
      </c>
    </row>
    <row r="31601" spans="54:54" x14ac:dyDescent="0.3">
      <c r="BB31601" t="s">
        <v>93790</v>
      </c>
    </row>
    <row r="31602" spans="54:54" x14ac:dyDescent="0.3">
      <c r="BB31602" t="s">
        <v>93791</v>
      </c>
    </row>
    <row r="31603" spans="54:54" x14ac:dyDescent="0.3">
      <c r="BB31603" t="s">
        <v>93792</v>
      </c>
    </row>
    <row r="31604" spans="54:54" x14ac:dyDescent="0.3">
      <c r="BB31604" t="s">
        <v>93793</v>
      </c>
    </row>
    <row r="31605" spans="54:54" x14ac:dyDescent="0.3">
      <c r="BB31605" t="s">
        <v>93794</v>
      </c>
    </row>
    <row r="31606" spans="54:54" x14ac:dyDescent="0.3">
      <c r="BB31606" t="s">
        <v>93795</v>
      </c>
    </row>
    <row r="31607" spans="54:54" x14ac:dyDescent="0.3">
      <c r="BB31607" t="s">
        <v>93796</v>
      </c>
    </row>
    <row r="31608" spans="54:54" x14ac:dyDescent="0.3">
      <c r="BB31608" t="s">
        <v>93797</v>
      </c>
    </row>
    <row r="31609" spans="54:54" x14ac:dyDescent="0.3">
      <c r="BB31609" t="s">
        <v>93798</v>
      </c>
    </row>
    <row r="31610" spans="54:54" x14ac:dyDescent="0.3">
      <c r="BB31610" t="s">
        <v>93799</v>
      </c>
    </row>
    <row r="31611" spans="54:54" x14ac:dyDescent="0.3">
      <c r="BB31611" t="s">
        <v>93800</v>
      </c>
    </row>
    <row r="31612" spans="54:54" x14ac:dyDescent="0.3">
      <c r="BB31612" t="s">
        <v>93801</v>
      </c>
    </row>
    <row r="31613" spans="54:54" x14ac:dyDescent="0.3">
      <c r="BB31613" t="s">
        <v>93802</v>
      </c>
    </row>
    <row r="31614" spans="54:54" x14ac:dyDescent="0.3">
      <c r="BB31614" t="s">
        <v>93803</v>
      </c>
    </row>
    <row r="31615" spans="54:54" x14ac:dyDescent="0.3">
      <c r="BB31615" t="s">
        <v>93804</v>
      </c>
    </row>
    <row r="31616" spans="54:54" x14ac:dyDescent="0.3">
      <c r="BB31616" t="s">
        <v>93805</v>
      </c>
    </row>
    <row r="31617" spans="54:54" x14ac:dyDescent="0.3">
      <c r="BB31617" t="s">
        <v>93806</v>
      </c>
    </row>
    <row r="31618" spans="54:54" x14ac:dyDescent="0.3">
      <c r="BB31618" t="s">
        <v>93807</v>
      </c>
    </row>
    <row r="31619" spans="54:54" x14ac:dyDescent="0.3">
      <c r="BB31619" t="s">
        <v>93808</v>
      </c>
    </row>
    <row r="31620" spans="54:54" x14ac:dyDescent="0.3">
      <c r="BB31620" t="s">
        <v>93809</v>
      </c>
    </row>
    <row r="31621" spans="54:54" x14ac:dyDescent="0.3">
      <c r="BB31621" t="s">
        <v>93810</v>
      </c>
    </row>
    <row r="31622" spans="54:54" x14ac:dyDescent="0.3">
      <c r="BB31622" t="s">
        <v>93811</v>
      </c>
    </row>
    <row r="31623" spans="54:54" x14ac:dyDescent="0.3">
      <c r="BB31623" t="s">
        <v>93812</v>
      </c>
    </row>
    <row r="31624" spans="54:54" x14ac:dyDescent="0.3">
      <c r="BB31624" t="s">
        <v>93813</v>
      </c>
    </row>
    <row r="31625" spans="54:54" x14ac:dyDescent="0.3">
      <c r="BB31625" t="s">
        <v>93814</v>
      </c>
    </row>
    <row r="31626" spans="54:54" x14ac:dyDescent="0.3">
      <c r="BB31626" t="s">
        <v>93815</v>
      </c>
    </row>
    <row r="31627" spans="54:54" x14ac:dyDescent="0.3">
      <c r="BB31627" t="s">
        <v>93816</v>
      </c>
    </row>
    <row r="31628" spans="54:54" x14ac:dyDescent="0.3">
      <c r="BB31628" t="s">
        <v>93817</v>
      </c>
    </row>
    <row r="31629" spans="54:54" x14ac:dyDescent="0.3">
      <c r="BB31629" t="s">
        <v>93818</v>
      </c>
    </row>
    <row r="31630" spans="54:54" x14ac:dyDescent="0.3">
      <c r="BB31630" t="s">
        <v>93819</v>
      </c>
    </row>
    <row r="31631" spans="54:54" x14ac:dyDescent="0.3">
      <c r="BB31631" t="s">
        <v>93820</v>
      </c>
    </row>
    <row r="31632" spans="54:54" x14ac:dyDescent="0.3">
      <c r="BB31632" t="s">
        <v>93821</v>
      </c>
    </row>
    <row r="31633" spans="54:54" x14ac:dyDescent="0.3">
      <c r="BB31633" t="s">
        <v>93822</v>
      </c>
    </row>
    <row r="31634" spans="54:54" x14ac:dyDescent="0.3">
      <c r="BB31634" t="s">
        <v>93823</v>
      </c>
    </row>
    <row r="31635" spans="54:54" x14ac:dyDescent="0.3">
      <c r="BB31635" t="s">
        <v>93824</v>
      </c>
    </row>
    <row r="31636" spans="54:54" x14ac:dyDescent="0.3">
      <c r="BB31636" t="s">
        <v>93825</v>
      </c>
    </row>
    <row r="31637" spans="54:54" x14ac:dyDescent="0.3">
      <c r="BB31637" t="s">
        <v>93826</v>
      </c>
    </row>
    <row r="31638" spans="54:54" x14ac:dyDescent="0.3">
      <c r="BB31638" t="s">
        <v>93827</v>
      </c>
    </row>
    <row r="31639" spans="54:54" x14ac:dyDescent="0.3">
      <c r="BB31639" t="s">
        <v>93828</v>
      </c>
    </row>
    <row r="31640" spans="54:54" x14ac:dyDescent="0.3">
      <c r="BB31640" t="s">
        <v>93829</v>
      </c>
    </row>
    <row r="31641" spans="54:54" x14ac:dyDescent="0.3">
      <c r="BB31641" t="s">
        <v>93830</v>
      </c>
    </row>
    <row r="31642" spans="54:54" x14ac:dyDescent="0.3">
      <c r="BB31642" t="s">
        <v>93831</v>
      </c>
    </row>
    <row r="31643" spans="54:54" x14ac:dyDescent="0.3">
      <c r="BB31643" t="s">
        <v>93832</v>
      </c>
    </row>
    <row r="31644" spans="54:54" x14ac:dyDescent="0.3">
      <c r="BB31644" t="s">
        <v>93833</v>
      </c>
    </row>
    <row r="31645" spans="54:54" x14ac:dyDescent="0.3">
      <c r="BB31645" t="s">
        <v>93834</v>
      </c>
    </row>
    <row r="31646" spans="54:54" x14ac:dyDescent="0.3">
      <c r="BB31646" t="s">
        <v>93835</v>
      </c>
    </row>
    <row r="31647" spans="54:54" x14ac:dyDescent="0.3">
      <c r="BB31647" t="s">
        <v>93836</v>
      </c>
    </row>
    <row r="31648" spans="54:54" x14ac:dyDescent="0.3">
      <c r="BB31648" t="s">
        <v>93837</v>
      </c>
    </row>
    <row r="31649" spans="54:54" x14ac:dyDescent="0.3">
      <c r="BB31649" t="s">
        <v>93838</v>
      </c>
    </row>
    <row r="31650" spans="54:54" x14ac:dyDescent="0.3">
      <c r="BB31650" t="s">
        <v>93839</v>
      </c>
    </row>
    <row r="31651" spans="54:54" x14ac:dyDescent="0.3">
      <c r="BB31651" t="s">
        <v>93840</v>
      </c>
    </row>
    <row r="31652" spans="54:54" x14ac:dyDescent="0.3">
      <c r="BB31652" t="s">
        <v>93841</v>
      </c>
    </row>
    <row r="31653" spans="54:54" x14ac:dyDescent="0.3">
      <c r="BB31653" t="s">
        <v>93842</v>
      </c>
    </row>
    <row r="31654" spans="54:54" x14ac:dyDescent="0.3">
      <c r="BB31654" t="s">
        <v>93843</v>
      </c>
    </row>
    <row r="31655" spans="54:54" x14ac:dyDescent="0.3">
      <c r="BB31655" t="s">
        <v>93844</v>
      </c>
    </row>
    <row r="31656" spans="54:54" x14ac:dyDescent="0.3">
      <c r="BB31656" t="s">
        <v>93845</v>
      </c>
    </row>
    <row r="31657" spans="54:54" x14ac:dyDescent="0.3">
      <c r="BB31657" t="s">
        <v>93846</v>
      </c>
    </row>
    <row r="31658" spans="54:54" x14ac:dyDescent="0.3">
      <c r="BB31658" t="s">
        <v>93847</v>
      </c>
    </row>
    <row r="31659" spans="54:54" x14ac:dyDescent="0.3">
      <c r="BB31659" t="s">
        <v>93848</v>
      </c>
    </row>
    <row r="31660" spans="54:54" x14ac:dyDescent="0.3">
      <c r="BB31660" t="s">
        <v>93849</v>
      </c>
    </row>
    <row r="31661" spans="54:54" x14ac:dyDescent="0.3">
      <c r="BB31661" t="s">
        <v>93850</v>
      </c>
    </row>
    <row r="31662" spans="54:54" x14ac:dyDescent="0.3">
      <c r="BB31662" t="s">
        <v>93851</v>
      </c>
    </row>
    <row r="31663" spans="54:54" x14ac:dyDescent="0.3">
      <c r="BB31663" t="s">
        <v>93852</v>
      </c>
    </row>
    <row r="31664" spans="54:54" x14ac:dyDescent="0.3">
      <c r="BB31664" t="s">
        <v>93853</v>
      </c>
    </row>
    <row r="31665" spans="54:54" x14ac:dyDescent="0.3">
      <c r="BB31665" t="s">
        <v>93854</v>
      </c>
    </row>
    <row r="31666" spans="54:54" x14ac:dyDescent="0.3">
      <c r="BB31666" t="s">
        <v>93855</v>
      </c>
    </row>
    <row r="31667" spans="54:54" x14ac:dyDescent="0.3">
      <c r="BB31667" t="s">
        <v>93856</v>
      </c>
    </row>
    <row r="31668" spans="54:54" x14ac:dyDescent="0.3">
      <c r="BB31668" t="s">
        <v>93857</v>
      </c>
    </row>
    <row r="31669" spans="54:54" x14ac:dyDescent="0.3">
      <c r="BB31669" t="s">
        <v>93858</v>
      </c>
    </row>
    <row r="31670" spans="54:54" x14ac:dyDescent="0.3">
      <c r="BB31670" t="s">
        <v>93859</v>
      </c>
    </row>
    <row r="31671" spans="54:54" x14ac:dyDescent="0.3">
      <c r="BB31671" t="s">
        <v>93860</v>
      </c>
    </row>
    <row r="31672" spans="54:54" x14ac:dyDescent="0.3">
      <c r="BB31672" t="s">
        <v>93861</v>
      </c>
    </row>
    <row r="31673" spans="54:54" x14ac:dyDescent="0.3">
      <c r="BB31673" t="s">
        <v>93862</v>
      </c>
    </row>
    <row r="31674" spans="54:54" x14ac:dyDescent="0.3">
      <c r="BB31674" t="s">
        <v>93863</v>
      </c>
    </row>
    <row r="31675" spans="54:54" x14ac:dyDescent="0.3">
      <c r="BB31675" t="s">
        <v>93864</v>
      </c>
    </row>
    <row r="31676" spans="54:54" x14ac:dyDescent="0.3">
      <c r="BB31676" t="s">
        <v>93865</v>
      </c>
    </row>
    <row r="31677" spans="54:54" x14ac:dyDescent="0.3">
      <c r="BB31677" t="s">
        <v>93866</v>
      </c>
    </row>
    <row r="31678" spans="54:54" x14ac:dyDescent="0.3">
      <c r="BB31678" t="s">
        <v>93867</v>
      </c>
    </row>
    <row r="31679" spans="54:54" x14ac:dyDescent="0.3">
      <c r="BB31679" t="s">
        <v>93868</v>
      </c>
    </row>
    <row r="31680" spans="54:54" x14ac:dyDescent="0.3">
      <c r="BB31680" t="s">
        <v>93869</v>
      </c>
    </row>
    <row r="31681" spans="54:54" x14ac:dyDescent="0.3">
      <c r="BB31681" t="s">
        <v>93870</v>
      </c>
    </row>
    <row r="31682" spans="54:54" x14ac:dyDescent="0.3">
      <c r="BB31682" t="s">
        <v>93871</v>
      </c>
    </row>
    <row r="31683" spans="54:54" x14ac:dyDescent="0.3">
      <c r="BB31683" t="s">
        <v>93872</v>
      </c>
    </row>
    <row r="31684" spans="54:54" x14ac:dyDescent="0.3">
      <c r="BB31684" t="s">
        <v>93873</v>
      </c>
    </row>
    <row r="31685" spans="54:54" x14ac:dyDescent="0.3">
      <c r="BB31685" t="s">
        <v>93874</v>
      </c>
    </row>
    <row r="31686" spans="54:54" x14ac:dyDescent="0.3">
      <c r="BB31686" t="s">
        <v>93875</v>
      </c>
    </row>
    <row r="31687" spans="54:54" x14ac:dyDescent="0.3">
      <c r="BB31687" t="s">
        <v>93876</v>
      </c>
    </row>
    <row r="31688" spans="54:54" x14ac:dyDescent="0.3">
      <c r="BB31688" t="s">
        <v>93877</v>
      </c>
    </row>
    <row r="31689" spans="54:54" x14ac:dyDescent="0.3">
      <c r="BB31689" t="s">
        <v>93878</v>
      </c>
    </row>
    <row r="31690" spans="54:54" x14ac:dyDescent="0.3">
      <c r="BB31690" t="s">
        <v>93879</v>
      </c>
    </row>
    <row r="31691" spans="54:54" x14ac:dyDescent="0.3">
      <c r="BB31691" t="s">
        <v>93880</v>
      </c>
    </row>
    <row r="31692" spans="54:54" x14ac:dyDescent="0.3">
      <c r="BB31692" t="s">
        <v>93881</v>
      </c>
    </row>
    <row r="31693" spans="54:54" x14ac:dyDescent="0.3">
      <c r="BB31693" t="s">
        <v>93882</v>
      </c>
    </row>
    <row r="31694" spans="54:54" x14ac:dyDescent="0.3">
      <c r="BB31694" t="s">
        <v>93883</v>
      </c>
    </row>
    <row r="31695" spans="54:54" x14ac:dyDescent="0.3">
      <c r="BB31695" t="s">
        <v>93884</v>
      </c>
    </row>
    <row r="31696" spans="54:54" x14ac:dyDescent="0.3">
      <c r="BB31696" t="s">
        <v>93885</v>
      </c>
    </row>
    <row r="31697" spans="54:54" x14ac:dyDescent="0.3">
      <c r="BB31697" t="s">
        <v>93886</v>
      </c>
    </row>
    <row r="31698" spans="54:54" x14ac:dyDescent="0.3">
      <c r="BB31698" t="s">
        <v>93887</v>
      </c>
    </row>
    <row r="31699" spans="54:54" x14ac:dyDescent="0.3">
      <c r="BB31699" t="s">
        <v>93888</v>
      </c>
    </row>
    <row r="31700" spans="54:54" x14ac:dyDescent="0.3">
      <c r="BB31700" t="s">
        <v>93889</v>
      </c>
    </row>
    <row r="31701" spans="54:54" x14ac:dyDescent="0.3">
      <c r="BB31701" t="s">
        <v>93890</v>
      </c>
    </row>
    <row r="31702" spans="54:54" x14ac:dyDescent="0.3">
      <c r="BB31702" t="s">
        <v>93891</v>
      </c>
    </row>
    <row r="31703" spans="54:54" x14ac:dyDescent="0.3">
      <c r="BB31703" t="s">
        <v>93892</v>
      </c>
    </row>
    <row r="31704" spans="54:54" x14ac:dyDescent="0.3">
      <c r="BB31704" t="s">
        <v>93893</v>
      </c>
    </row>
    <row r="31705" spans="54:54" x14ac:dyDescent="0.3">
      <c r="BB31705" t="s">
        <v>93894</v>
      </c>
    </row>
    <row r="31706" spans="54:54" x14ac:dyDescent="0.3">
      <c r="BB31706" t="s">
        <v>93895</v>
      </c>
    </row>
    <row r="31707" spans="54:54" x14ac:dyDescent="0.3">
      <c r="BB31707" t="s">
        <v>93896</v>
      </c>
    </row>
    <row r="31708" spans="54:54" x14ac:dyDescent="0.3">
      <c r="BB31708" t="s">
        <v>93897</v>
      </c>
    </row>
    <row r="31709" spans="54:54" x14ac:dyDescent="0.3">
      <c r="BB31709" t="s">
        <v>93898</v>
      </c>
    </row>
    <row r="31710" spans="54:54" x14ac:dyDescent="0.3">
      <c r="BB31710" t="s">
        <v>93899</v>
      </c>
    </row>
    <row r="31711" spans="54:54" x14ac:dyDescent="0.3">
      <c r="BB31711" t="s">
        <v>93900</v>
      </c>
    </row>
    <row r="31712" spans="54:54" x14ac:dyDescent="0.3">
      <c r="BB31712" t="s">
        <v>93901</v>
      </c>
    </row>
    <row r="31713" spans="54:54" x14ac:dyDescent="0.3">
      <c r="BB31713" t="s">
        <v>93902</v>
      </c>
    </row>
    <row r="31714" spans="54:54" x14ac:dyDescent="0.3">
      <c r="BB31714" t="s">
        <v>93903</v>
      </c>
    </row>
    <row r="31715" spans="54:54" x14ac:dyDescent="0.3">
      <c r="BB31715" t="s">
        <v>93904</v>
      </c>
    </row>
    <row r="31716" spans="54:54" x14ac:dyDescent="0.3">
      <c r="BB31716" t="s">
        <v>93905</v>
      </c>
    </row>
    <row r="31717" spans="54:54" x14ac:dyDescent="0.3">
      <c r="BB31717" t="s">
        <v>93906</v>
      </c>
    </row>
    <row r="31718" spans="54:54" x14ac:dyDescent="0.3">
      <c r="BB31718" t="s">
        <v>93907</v>
      </c>
    </row>
    <row r="31719" spans="54:54" x14ac:dyDescent="0.3">
      <c r="BB31719" t="s">
        <v>93908</v>
      </c>
    </row>
    <row r="31720" spans="54:54" x14ac:dyDescent="0.3">
      <c r="BB31720" t="s">
        <v>93909</v>
      </c>
    </row>
    <row r="31721" spans="54:54" x14ac:dyDescent="0.3">
      <c r="BB31721" t="s">
        <v>93910</v>
      </c>
    </row>
    <row r="31722" spans="54:54" x14ac:dyDescent="0.3">
      <c r="BB31722" t="s">
        <v>93911</v>
      </c>
    </row>
    <row r="31723" spans="54:54" x14ac:dyDescent="0.3">
      <c r="BB31723" t="s">
        <v>93912</v>
      </c>
    </row>
    <row r="31724" spans="54:54" x14ac:dyDescent="0.3">
      <c r="BB31724" t="s">
        <v>93913</v>
      </c>
    </row>
    <row r="31725" spans="54:54" x14ac:dyDescent="0.3">
      <c r="BB31725" t="s">
        <v>93914</v>
      </c>
    </row>
    <row r="31726" spans="54:54" x14ac:dyDescent="0.3">
      <c r="BB31726" t="s">
        <v>93915</v>
      </c>
    </row>
    <row r="31727" spans="54:54" x14ac:dyDescent="0.3">
      <c r="BB31727" t="s">
        <v>93916</v>
      </c>
    </row>
    <row r="31728" spans="54:54" x14ac:dyDescent="0.3">
      <c r="BB31728" t="s">
        <v>93917</v>
      </c>
    </row>
    <row r="31729" spans="54:54" x14ac:dyDescent="0.3">
      <c r="BB31729" t="s">
        <v>93918</v>
      </c>
    </row>
    <row r="31730" spans="54:54" x14ac:dyDescent="0.3">
      <c r="BB31730" t="s">
        <v>93919</v>
      </c>
    </row>
    <row r="31731" spans="54:54" x14ac:dyDescent="0.3">
      <c r="BB31731" t="s">
        <v>93920</v>
      </c>
    </row>
    <row r="31732" spans="54:54" x14ac:dyDescent="0.3">
      <c r="BB31732" t="s">
        <v>93921</v>
      </c>
    </row>
    <row r="31733" spans="54:54" x14ac:dyDescent="0.3">
      <c r="BB31733" t="s">
        <v>93922</v>
      </c>
    </row>
    <row r="31734" spans="54:54" x14ac:dyDescent="0.3">
      <c r="BB31734" t="s">
        <v>93923</v>
      </c>
    </row>
    <row r="31735" spans="54:54" x14ac:dyDescent="0.3">
      <c r="BB31735" t="s">
        <v>93924</v>
      </c>
    </row>
    <row r="31736" spans="54:54" x14ac:dyDescent="0.3">
      <c r="BB31736" t="s">
        <v>93925</v>
      </c>
    </row>
    <row r="31737" spans="54:54" x14ac:dyDescent="0.3">
      <c r="BB31737" t="s">
        <v>93926</v>
      </c>
    </row>
    <row r="31738" spans="54:54" x14ac:dyDescent="0.3">
      <c r="BB31738" t="s">
        <v>93927</v>
      </c>
    </row>
    <row r="31739" spans="54:54" x14ac:dyDescent="0.3">
      <c r="BB31739" t="s">
        <v>93928</v>
      </c>
    </row>
    <row r="31740" spans="54:54" x14ac:dyDescent="0.3">
      <c r="BB31740" t="s">
        <v>93929</v>
      </c>
    </row>
    <row r="31741" spans="54:54" x14ac:dyDescent="0.3">
      <c r="BB31741" t="s">
        <v>93930</v>
      </c>
    </row>
    <row r="31742" spans="54:54" x14ac:dyDescent="0.3">
      <c r="BB31742" t="s">
        <v>93931</v>
      </c>
    </row>
    <row r="31743" spans="54:54" x14ac:dyDescent="0.3">
      <c r="BB31743" t="s">
        <v>93932</v>
      </c>
    </row>
    <row r="31744" spans="54:54" x14ac:dyDescent="0.3">
      <c r="BB31744" t="s">
        <v>93933</v>
      </c>
    </row>
    <row r="31745" spans="54:54" x14ac:dyDescent="0.3">
      <c r="BB31745" t="s">
        <v>93934</v>
      </c>
    </row>
    <row r="31746" spans="54:54" x14ac:dyDescent="0.3">
      <c r="BB31746" t="s">
        <v>93935</v>
      </c>
    </row>
    <row r="31747" spans="54:54" x14ac:dyDescent="0.3">
      <c r="BB31747" t="s">
        <v>93936</v>
      </c>
    </row>
    <row r="31748" spans="54:54" x14ac:dyDescent="0.3">
      <c r="BB31748" t="s">
        <v>66987</v>
      </c>
    </row>
    <row r="31749" spans="54:54" x14ac:dyDescent="0.3">
      <c r="BB31749" t="s">
        <v>93937</v>
      </c>
    </row>
    <row r="31750" spans="54:54" x14ac:dyDescent="0.3">
      <c r="BB31750" t="s">
        <v>93938</v>
      </c>
    </row>
    <row r="31751" spans="54:54" x14ac:dyDescent="0.3">
      <c r="BB31751" t="s">
        <v>93939</v>
      </c>
    </row>
    <row r="31752" spans="54:54" x14ac:dyDescent="0.3">
      <c r="BB31752" t="s">
        <v>93940</v>
      </c>
    </row>
    <row r="31753" spans="54:54" x14ac:dyDescent="0.3">
      <c r="BB31753" t="s">
        <v>93941</v>
      </c>
    </row>
    <row r="31754" spans="54:54" x14ac:dyDescent="0.3">
      <c r="BB31754" t="s">
        <v>93942</v>
      </c>
    </row>
    <row r="31755" spans="54:54" x14ac:dyDescent="0.3">
      <c r="BB31755" t="s">
        <v>93943</v>
      </c>
    </row>
    <row r="31756" spans="54:54" x14ac:dyDescent="0.3">
      <c r="BB31756" t="s">
        <v>93944</v>
      </c>
    </row>
    <row r="31757" spans="54:54" x14ac:dyDescent="0.3">
      <c r="BB31757" t="s">
        <v>93945</v>
      </c>
    </row>
    <row r="31758" spans="54:54" x14ac:dyDescent="0.3">
      <c r="BB31758" t="s">
        <v>93946</v>
      </c>
    </row>
    <row r="31759" spans="54:54" x14ac:dyDescent="0.3">
      <c r="BB31759" t="s">
        <v>93947</v>
      </c>
    </row>
    <row r="31760" spans="54:54" x14ac:dyDescent="0.3">
      <c r="BB31760" t="s">
        <v>93948</v>
      </c>
    </row>
    <row r="31761" spans="54:54" x14ac:dyDescent="0.3">
      <c r="BB31761" t="s">
        <v>93949</v>
      </c>
    </row>
    <row r="31762" spans="54:54" x14ac:dyDescent="0.3">
      <c r="BB31762" t="s">
        <v>93950</v>
      </c>
    </row>
    <row r="31763" spans="54:54" x14ac:dyDescent="0.3">
      <c r="BB31763" t="s">
        <v>93951</v>
      </c>
    </row>
    <row r="31764" spans="54:54" x14ac:dyDescent="0.3">
      <c r="BB31764" t="s">
        <v>93952</v>
      </c>
    </row>
    <row r="31765" spans="54:54" x14ac:dyDescent="0.3">
      <c r="BB31765" t="s">
        <v>93953</v>
      </c>
    </row>
    <row r="31766" spans="54:54" x14ac:dyDescent="0.3">
      <c r="BB31766" t="s">
        <v>93954</v>
      </c>
    </row>
    <row r="31767" spans="54:54" x14ac:dyDescent="0.3">
      <c r="BB31767" t="s">
        <v>93955</v>
      </c>
    </row>
    <row r="31768" spans="54:54" x14ac:dyDescent="0.3">
      <c r="BB31768" t="s">
        <v>93956</v>
      </c>
    </row>
    <row r="31769" spans="54:54" x14ac:dyDescent="0.3">
      <c r="BB31769" t="s">
        <v>93957</v>
      </c>
    </row>
    <row r="31770" spans="54:54" x14ac:dyDescent="0.3">
      <c r="BB31770" t="s">
        <v>93958</v>
      </c>
    </row>
    <row r="31771" spans="54:54" x14ac:dyDescent="0.3">
      <c r="BB31771" t="s">
        <v>93959</v>
      </c>
    </row>
    <row r="31772" spans="54:54" x14ac:dyDescent="0.3">
      <c r="BB31772" t="s">
        <v>93960</v>
      </c>
    </row>
    <row r="31773" spans="54:54" x14ac:dyDescent="0.3">
      <c r="BB31773" t="s">
        <v>93961</v>
      </c>
    </row>
    <row r="31774" spans="54:54" x14ac:dyDescent="0.3">
      <c r="BB31774" t="s">
        <v>93962</v>
      </c>
    </row>
    <row r="31775" spans="54:54" x14ac:dyDescent="0.3">
      <c r="BB31775" t="s">
        <v>93963</v>
      </c>
    </row>
    <row r="31776" spans="54:54" x14ac:dyDescent="0.3">
      <c r="BB31776" t="s">
        <v>93964</v>
      </c>
    </row>
    <row r="31777" spans="54:54" x14ac:dyDescent="0.3">
      <c r="BB31777" t="s">
        <v>93965</v>
      </c>
    </row>
    <row r="31778" spans="54:54" x14ac:dyDescent="0.3">
      <c r="BB31778" t="s">
        <v>93966</v>
      </c>
    </row>
    <row r="31779" spans="54:54" x14ac:dyDescent="0.3">
      <c r="BB31779" t="s">
        <v>93967</v>
      </c>
    </row>
    <row r="31780" spans="54:54" x14ac:dyDescent="0.3">
      <c r="BB31780" t="s">
        <v>93968</v>
      </c>
    </row>
    <row r="31781" spans="54:54" x14ac:dyDescent="0.3">
      <c r="BB31781" t="s">
        <v>93969</v>
      </c>
    </row>
    <row r="31782" spans="54:54" x14ac:dyDescent="0.3">
      <c r="BB31782" t="s">
        <v>93970</v>
      </c>
    </row>
    <row r="31783" spans="54:54" x14ac:dyDescent="0.3">
      <c r="BB31783" t="s">
        <v>93971</v>
      </c>
    </row>
    <row r="31784" spans="54:54" x14ac:dyDescent="0.3">
      <c r="BB31784" t="s">
        <v>93972</v>
      </c>
    </row>
    <row r="31785" spans="54:54" x14ac:dyDescent="0.3">
      <c r="BB31785" t="s">
        <v>93973</v>
      </c>
    </row>
    <row r="31786" spans="54:54" x14ac:dyDescent="0.3">
      <c r="BB31786" t="s">
        <v>93974</v>
      </c>
    </row>
    <row r="31787" spans="54:54" x14ac:dyDescent="0.3">
      <c r="BB31787" t="s">
        <v>93975</v>
      </c>
    </row>
    <row r="31788" spans="54:54" x14ac:dyDescent="0.3">
      <c r="BB31788" t="s">
        <v>93976</v>
      </c>
    </row>
    <row r="31789" spans="54:54" x14ac:dyDescent="0.3">
      <c r="BB31789" t="s">
        <v>93977</v>
      </c>
    </row>
    <row r="31790" spans="54:54" x14ac:dyDescent="0.3">
      <c r="BB31790" t="s">
        <v>93978</v>
      </c>
    </row>
    <row r="31791" spans="54:54" x14ac:dyDescent="0.3">
      <c r="BB31791" t="s">
        <v>93979</v>
      </c>
    </row>
    <row r="31792" spans="54:54" x14ac:dyDescent="0.3">
      <c r="BB31792" t="s">
        <v>93980</v>
      </c>
    </row>
    <row r="31793" spans="54:54" x14ac:dyDescent="0.3">
      <c r="BB31793" t="s">
        <v>93981</v>
      </c>
    </row>
    <row r="31794" spans="54:54" x14ac:dyDescent="0.3">
      <c r="BB31794" t="s">
        <v>93982</v>
      </c>
    </row>
    <row r="31795" spans="54:54" x14ac:dyDescent="0.3">
      <c r="BB31795" t="s">
        <v>93983</v>
      </c>
    </row>
    <row r="31796" spans="54:54" x14ac:dyDescent="0.3">
      <c r="BB31796" t="s">
        <v>93984</v>
      </c>
    </row>
    <row r="31797" spans="54:54" x14ac:dyDescent="0.3">
      <c r="BB31797" t="s">
        <v>93985</v>
      </c>
    </row>
    <row r="31798" spans="54:54" x14ac:dyDescent="0.3">
      <c r="BB31798" t="s">
        <v>93986</v>
      </c>
    </row>
    <row r="31799" spans="54:54" x14ac:dyDescent="0.3">
      <c r="BB31799" t="s">
        <v>93987</v>
      </c>
    </row>
    <row r="31800" spans="54:54" x14ac:dyDescent="0.3">
      <c r="BB31800" t="s">
        <v>93988</v>
      </c>
    </row>
    <row r="31801" spans="54:54" x14ac:dyDescent="0.3">
      <c r="BB31801" t="s">
        <v>93989</v>
      </c>
    </row>
    <row r="31802" spans="54:54" x14ac:dyDescent="0.3">
      <c r="BB31802" t="s">
        <v>93990</v>
      </c>
    </row>
    <row r="31803" spans="54:54" x14ac:dyDescent="0.3">
      <c r="BB31803" t="s">
        <v>93991</v>
      </c>
    </row>
    <row r="31804" spans="54:54" x14ac:dyDescent="0.3">
      <c r="BB31804" t="s">
        <v>93992</v>
      </c>
    </row>
    <row r="31805" spans="54:54" x14ac:dyDescent="0.3">
      <c r="BB31805" t="s">
        <v>93993</v>
      </c>
    </row>
    <row r="31806" spans="54:54" x14ac:dyDescent="0.3">
      <c r="BB31806" t="s">
        <v>93994</v>
      </c>
    </row>
    <row r="31807" spans="54:54" x14ac:dyDescent="0.3">
      <c r="BB31807" t="s">
        <v>93995</v>
      </c>
    </row>
    <row r="31808" spans="54:54" x14ac:dyDescent="0.3">
      <c r="BB31808" t="s">
        <v>93996</v>
      </c>
    </row>
    <row r="31809" spans="54:54" x14ac:dyDescent="0.3">
      <c r="BB31809" t="s">
        <v>93997</v>
      </c>
    </row>
    <row r="31810" spans="54:54" x14ac:dyDescent="0.3">
      <c r="BB31810" t="s">
        <v>93998</v>
      </c>
    </row>
    <row r="31811" spans="54:54" x14ac:dyDescent="0.3">
      <c r="BB31811" t="s">
        <v>93999</v>
      </c>
    </row>
    <row r="31812" spans="54:54" x14ac:dyDescent="0.3">
      <c r="BB31812" t="s">
        <v>94000</v>
      </c>
    </row>
    <row r="31813" spans="54:54" x14ac:dyDescent="0.3">
      <c r="BB31813" t="s">
        <v>94001</v>
      </c>
    </row>
    <row r="31814" spans="54:54" x14ac:dyDescent="0.3">
      <c r="BB31814" t="s">
        <v>94002</v>
      </c>
    </row>
    <row r="31815" spans="54:54" x14ac:dyDescent="0.3">
      <c r="BB31815" t="s">
        <v>94003</v>
      </c>
    </row>
    <row r="31816" spans="54:54" x14ac:dyDescent="0.3">
      <c r="BB31816" t="s">
        <v>94004</v>
      </c>
    </row>
    <row r="31817" spans="54:54" x14ac:dyDescent="0.3">
      <c r="BB31817" t="s">
        <v>94005</v>
      </c>
    </row>
    <row r="31818" spans="54:54" x14ac:dyDescent="0.3">
      <c r="BB31818" t="s">
        <v>94006</v>
      </c>
    </row>
    <row r="31819" spans="54:54" x14ac:dyDescent="0.3">
      <c r="BB31819" t="s">
        <v>94007</v>
      </c>
    </row>
    <row r="31820" spans="54:54" x14ac:dyDescent="0.3">
      <c r="BB31820" t="s">
        <v>94008</v>
      </c>
    </row>
    <row r="31821" spans="54:54" x14ac:dyDescent="0.3">
      <c r="BB31821" t="s">
        <v>94009</v>
      </c>
    </row>
    <row r="31822" spans="54:54" x14ac:dyDescent="0.3">
      <c r="BB31822" t="s">
        <v>94010</v>
      </c>
    </row>
    <row r="31823" spans="54:54" x14ac:dyDescent="0.3">
      <c r="BB31823" t="s">
        <v>94011</v>
      </c>
    </row>
    <row r="31824" spans="54:54" x14ac:dyDescent="0.3">
      <c r="BB31824" t="s">
        <v>94012</v>
      </c>
    </row>
    <row r="31825" spans="54:54" x14ac:dyDescent="0.3">
      <c r="BB31825" t="s">
        <v>94013</v>
      </c>
    </row>
    <row r="31826" spans="54:54" x14ac:dyDescent="0.3">
      <c r="BB31826" t="s">
        <v>94014</v>
      </c>
    </row>
    <row r="31827" spans="54:54" x14ac:dyDescent="0.3">
      <c r="BB31827" t="s">
        <v>94015</v>
      </c>
    </row>
    <row r="31828" spans="54:54" x14ac:dyDescent="0.3">
      <c r="BB31828" t="s">
        <v>94016</v>
      </c>
    </row>
    <row r="31829" spans="54:54" x14ac:dyDescent="0.3">
      <c r="BB31829" t="s">
        <v>94017</v>
      </c>
    </row>
    <row r="31830" spans="54:54" x14ac:dyDescent="0.3">
      <c r="BB31830" t="s">
        <v>94018</v>
      </c>
    </row>
    <row r="31831" spans="54:54" x14ac:dyDescent="0.3">
      <c r="BB31831" t="s">
        <v>94019</v>
      </c>
    </row>
    <row r="31832" spans="54:54" x14ac:dyDescent="0.3">
      <c r="BB31832" t="s">
        <v>94020</v>
      </c>
    </row>
    <row r="31833" spans="54:54" x14ac:dyDescent="0.3">
      <c r="BB31833" t="s">
        <v>94021</v>
      </c>
    </row>
    <row r="31834" spans="54:54" x14ac:dyDescent="0.3">
      <c r="BB31834" t="s">
        <v>94022</v>
      </c>
    </row>
    <row r="31835" spans="54:54" x14ac:dyDescent="0.3">
      <c r="BB31835" t="s">
        <v>94023</v>
      </c>
    </row>
    <row r="31836" spans="54:54" x14ac:dyDescent="0.3">
      <c r="BB31836" t="s">
        <v>94024</v>
      </c>
    </row>
    <row r="31837" spans="54:54" x14ac:dyDescent="0.3">
      <c r="BB31837" t="s">
        <v>34394</v>
      </c>
    </row>
    <row r="31838" spans="54:54" x14ac:dyDescent="0.3">
      <c r="BB31838" t="s">
        <v>94025</v>
      </c>
    </row>
    <row r="31839" spans="54:54" x14ac:dyDescent="0.3">
      <c r="BB31839" t="s">
        <v>94026</v>
      </c>
    </row>
    <row r="31840" spans="54:54" x14ac:dyDescent="0.3">
      <c r="BB31840" t="s">
        <v>94027</v>
      </c>
    </row>
    <row r="31841" spans="54:54" x14ac:dyDescent="0.3">
      <c r="BB31841" t="s">
        <v>94028</v>
      </c>
    </row>
    <row r="31842" spans="54:54" x14ac:dyDescent="0.3">
      <c r="BB31842" t="s">
        <v>94029</v>
      </c>
    </row>
    <row r="31843" spans="54:54" x14ac:dyDescent="0.3">
      <c r="BB31843" t="s">
        <v>94030</v>
      </c>
    </row>
    <row r="31844" spans="54:54" x14ac:dyDescent="0.3">
      <c r="BB31844" t="s">
        <v>94031</v>
      </c>
    </row>
    <row r="31845" spans="54:54" x14ac:dyDescent="0.3">
      <c r="BB31845" t="s">
        <v>94032</v>
      </c>
    </row>
    <row r="31846" spans="54:54" x14ac:dyDescent="0.3">
      <c r="BB31846" t="s">
        <v>94033</v>
      </c>
    </row>
    <row r="31847" spans="54:54" x14ac:dyDescent="0.3">
      <c r="BB31847" t="s">
        <v>94034</v>
      </c>
    </row>
    <row r="31848" spans="54:54" x14ac:dyDescent="0.3">
      <c r="BB31848" t="s">
        <v>94035</v>
      </c>
    </row>
    <row r="31849" spans="54:54" x14ac:dyDescent="0.3">
      <c r="BB31849" t="s">
        <v>94036</v>
      </c>
    </row>
    <row r="31850" spans="54:54" x14ac:dyDescent="0.3">
      <c r="BB31850" t="s">
        <v>94037</v>
      </c>
    </row>
    <row r="31851" spans="54:54" x14ac:dyDescent="0.3">
      <c r="BB31851" t="s">
        <v>94038</v>
      </c>
    </row>
    <row r="31852" spans="54:54" x14ac:dyDescent="0.3">
      <c r="BB31852" t="s">
        <v>94039</v>
      </c>
    </row>
    <row r="31853" spans="54:54" x14ac:dyDescent="0.3">
      <c r="BB31853" t="s">
        <v>94040</v>
      </c>
    </row>
    <row r="31854" spans="54:54" x14ac:dyDescent="0.3">
      <c r="BB31854" t="s">
        <v>94041</v>
      </c>
    </row>
    <row r="31855" spans="54:54" x14ac:dyDescent="0.3">
      <c r="BB31855" t="s">
        <v>94042</v>
      </c>
    </row>
    <row r="31856" spans="54:54" x14ac:dyDescent="0.3">
      <c r="BB31856" t="s">
        <v>94043</v>
      </c>
    </row>
    <row r="31857" spans="54:54" x14ac:dyDescent="0.3">
      <c r="BB31857" t="s">
        <v>94044</v>
      </c>
    </row>
    <row r="31858" spans="54:54" x14ac:dyDescent="0.3">
      <c r="BB31858" t="s">
        <v>94045</v>
      </c>
    </row>
    <row r="31859" spans="54:54" x14ac:dyDescent="0.3">
      <c r="BB31859" t="s">
        <v>94046</v>
      </c>
    </row>
    <row r="31860" spans="54:54" x14ac:dyDescent="0.3">
      <c r="BB31860" t="s">
        <v>94047</v>
      </c>
    </row>
    <row r="31861" spans="54:54" x14ac:dyDescent="0.3">
      <c r="BB31861" t="s">
        <v>94048</v>
      </c>
    </row>
    <row r="31862" spans="54:54" x14ac:dyDescent="0.3">
      <c r="BB31862" t="s">
        <v>94049</v>
      </c>
    </row>
    <row r="31863" spans="54:54" x14ac:dyDescent="0.3">
      <c r="BB31863" t="s">
        <v>94050</v>
      </c>
    </row>
    <row r="31864" spans="54:54" x14ac:dyDescent="0.3">
      <c r="BB31864" t="s">
        <v>94051</v>
      </c>
    </row>
    <row r="31865" spans="54:54" x14ac:dyDescent="0.3">
      <c r="BB31865" t="s">
        <v>94052</v>
      </c>
    </row>
    <row r="31866" spans="54:54" x14ac:dyDescent="0.3">
      <c r="BB31866" t="s">
        <v>94053</v>
      </c>
    </row>
    <row r="31867" spans="54:54" x14ac:dyDescent="0.3">
      <c r="BB31867" t="s">
        <v>94054</v>
      </c>
    </row>
    <row r="31868" spans="54:54" x14ac:dyDescent="0.3">
      <c r="BB31868" t="s">
        <v>94055</v>
      </c>
    </row>
    <row r="31869" spans="54:54" x14ac:dyDescent="0.3">
      <c r="BB31869" t="s">
        <v>94056</v>
      </c>
    </row>
    <row r="31870" spans="54:54" x14ac:dyDescent="0.3">
      <c r="BB31870" t="s">
        <v>94057</v>
      </c>
    </row>
    <row r="31871" spans="54:54" x14ac:dyDescent="0.3">
      <c r="BB31871" t="s">
        <v>94058</v>
      </c>
    </row>
    <row r="31872" spans="54:54" x14ac:dyDescent="0.3">
      <c r="BB31872" t="s">
        <v>94059</v>
      </c>
    </row>
    <row r="31873" spans="54:54" x14ac:dyDescent="0.3">
      <c r="BB31873" t="s">
        <v>94060</v>
      </c>
    </row>
    <row r="31874" spans="54:54" x14ac:dyDescent="0.3">
      <c r="BB31874" t="s">
        <v>94061</v>
      </c>
    </row>
    <row r="31875" spans="54:54" x14ac:dyDescent="0.3">
      <c r="BB31875" t="s">
        <v>94062</v>
      </c>
    </row>
    <row r="31876" spans="54:54" x14ac:dyDescent="0.3">
      <c r="BB31876" t="s">
        <v>94063</v>
      </c>
    </row>
    <row r="31877" spans="54:54" x14ac:dyDescent="0.3">
      <c r="BB31877" t="s">
        <v>94064</v>
      </c>
    </row>
    <row r="31878" spans="54:54" x14ac:dyDescent="0.3">
      <c r="BB31878" t="s">
        <v>94065</v>
      </c>
    </row>
    <row r="31879" spans="54:54" x14ac:dyDescent="0.3">
      <c r="BB31879" t="s">
        <v>94066</v>
      </c>
    </row>
    <row r="31880" spans="54:54" x14ac:dyDescent="0.3">
      <c r="BB31880" t="s">
        <v>94067</v>
      </c>
    </row>
    <row r="31881" spans="54:54" x14ac:dyDescent="0.3">
      <c r="BB31881" t="s">
        <v>94068</v>
      </c>
    </row>
    <row r="31882" spans="54:54" x14ac:dyDescent="0.3">
      <c r="BB31882" t="s">
        <v>94069</v>
      </c>
    </row>
    <row r="31883" spans="54:54" x14ac:dyDescent="0.3">
      <c r="BB31883" t="s">
        <v>94070</v>
      </c>
    </row>
    <row r="31884" spans="54:54" x14ac:dyDescent="0.3">
      <c r="BB31884" t="s">
        <v>94071</v>
      </c>
    </row>
    <row r="31885" spans="54:54" x14ac:dyDescent="0.3">
      <c r="BB31885" t="s">
        <v>94072</v>
      </c>
    </row>
    <row r="31886" spans="54:54" x14ac:dyDescent="0.3">
      <c r="BB31886" t="s">
        <v>94073</v>
      </c>
    </row>
    <row r="31887" spans="54:54" x14ac:dyDescent="0.3">
      <c r="BB31887" t="s">
        <v>94074</v>
      </c>
    </row>
    <row r="31888" spans="54:54" x14ac:dyDescent="0.3">
      <c r="BB31888" t="s">
        <v>94075</v>
      </c>
    </row>
    <row r="31889" spans="54:54" x14ac:dyDescent="0.3">
      <c r="BB31889" t="s">
        <v>94076</v>
      </c>
    </row>
    <row r="31890" spans="54:54" x14ac:dyDescent="0.3">
      <c r="BB31890" t="s">
        <v>94077</v>
      </c>
    </row>
    <row r="31891" spans="54:54" x14ac:dyDescent="0.3">
      <c r="BB31891" t="s">
        <v>94078</v>
      </c>
    </row>
    <row r="31892" spans="54:54" x14ac:dyDescent="0.3">
      <c r="BB31892" t="s">
        <v>94079</v>
      </c>
    </row>
    <row r="31893" spans="54:54" x14ac:dyDescent="0.3">
      <c r="BB31893" t="s">
        <v>94080</v>
      </c>
    </row>
    <row r="31894" spans="54:54" x14ac:dyDescent="0.3">
      <c r="BB31894" t="s">
        <v>94081</v>
      </c>
    </row>
    <row r="31895" spans="54:54" x14ac:dyDescent="0.3">
      <c r="BB31895" t="s">
        <v>94082</v>
      </c>
    </row>
    <row r="31896" spans="54:54" x14ac:dyDescent="0.3">
      <c r="BB31896" t="s">
        <v>94083</v>
      </c>
    </row>
    <row r="31897" spans="54:54" x14ac:dyDescent="0.3">
      <c r="BB31897" t="s">
        <v>94084</v>
      </c>
    </row>
    <row r="31898" spans="54:54" x14ac:dyDescent="0.3">
      <c r="BB31898" t="s">
        <v>94085</v>
      </c>
    </row>
    <row r="31899" spans="54:54" x14ac:dyDescent="0.3">
      <c r="BB31899" t="s">
        <v>94086</v>
      </c>
    </row>
    <row r="31900" spans="54:54" x14ac:dyDescent="0.3">
      <c r="BB31900" t="s">
        <v>94087</v>
      </c>
    </row>
    <row r="31901" spans="54:54" x14ac:dyDescent="0.3">
      <c r="BB31901" t="s">
        <v>94088</v>
      </c>
    </row>
    <row r="31902" spans="54:54" x14ac:dyDescent="0.3">
      <c r="BB31902" t="s">
        <v>94089</v>
      </c>
    </row>
    <row r="31903" spans="54:54" x14ac:dyDescent="0.3">
      <c r="BB31903" t="s">
        <v>94090</v>
      </c>
    </row>
    <row r="31904" spans="54:54" x14ac:dyDescent="0.3">
      <c r="BB31904" t="s">
        <v>94091</v>
      </c>
    </row>
    <row r="31905" spans="54:54" x14ac:dyDescent="0.3">
      <c r="BB31905" t="s">
        <v>94092</v>
      </c>
    </row>
    <row r="31906" spans="54:54" x14ac:dyDescent="0.3">
      <c r="BB31906" t="s">
        <v>94093</v>
      </c>
    </row>
    <row r="31907" spans="54:54" x14ac:dyDescent="0.3">
      <c r="BB31907" t="s">
        <v>94094</v>
      </c>
    </row>
    <row r="31908" spans="54:54" x14ac:dyDescent="0.3">
      <c r="BB31908" t="s">
        <v>94095</v>
      </c>
    </row>
    <row r="31909" spans="54:54" x14ac:dyDescent="0.3">
      <c r="BB31909" t="s">
        <v>94096</v>
      </c>
    </row>
    <row r="31910" spans="54:54" x14ac:dyDescent="0.3">
      <c r="BB31910" t="s">
        <v>94097</v>
      </c>
    </row>
    <row r="31911" spans="54:54" x14ac:dyDescent="0.3">
      <c r="BB31911" t="s">
        <v>94098</v>
      </c>
    </row>
    <row r="31912" spans="54:54" x14ac:dyDescent="0.3">
      <c r="BB31912" t="s">
        <v>94099</v>
      </c>
    </row>
    <row r="31913" spans="54:54" x14ac:dyDescent="0.3">
      <c r="BB31913" t="s">
        <v>94100</v>
      </c>
    </row>
    <row r="31914" spans="54:54" x14ac:dyDescent="0.3">
      <c r="BB31914" t="s">
        <v>94101</v>
      </c>
    </row>
    <row r="31915" spans="54:54" x14ac:dyDescent="0.3">
      <c r="BB31915" t="s">
        <v>94102</v>
      </c>
    </row>
    <row r="31916" spans="54:54" x14ac:dyDescent="0.3">
      <c r="BB31916" t="s">
        <v>94103</v>
      </c>
    </row>
    <row r="31917" spans="54:54" x14ac:dyDescent="0.3">
      <c r="BB31917" t="s">
        <v>94104</v>
      </c>
    </row>
    <row r="31918" spans="54:54" x14ac:dyDescent="0.3">
      <c r="BB31918" t="s">
        <v>94105</v>
      </c>
    </row>
    <row r="31919" spans="54:54" x14ac:dyDescent="0.3">
      <c r="BB31919" t="s">
        <v>94106</v>
      </c>
    </row>
    <row r="31920" spans="54:54" x14ac:dyDescent="0.3">
      <c r="BB31920" t="s">
        <v>94107</v>
      </c>
    </row>
    <row r="31921" spans="54:54" x14ac:dyDescent="0.3">
      <c r="BB31921" t="s">
        <v>94108</v>
      </c>
    </row>
    <row r="31922" spans="54:54" x14ac:dyDescent="0.3">
      <c r="BB31922" t="s">
        <v>94109</v>
      </c>
    </row>
    <row r="31923" spans="54:54" x14ac:dyDescent="0.3">
      <c r="BB31923" t="s">
        <v>94110</v>
      </c>
    </row>
    <row r="31924" spans="54:54" x14ac:dyDescent="0.3">
      <c r="BB31924" t="s">
        <v>94111</v>
      </c>
    </row>
    <row r="31925" spans="54:54" x14ac:dyDescent="0.3">
      <c r="BB31925" t="s">
        <v>94112</v>
      </c>
    </row>
    <row r="31926" spans="54:54" x14ac:dyDescent="0.3">
      <c r="BB31926" t="s">
        <v>94113</v>
      </c>
    </row>
    <row r="31927" spans="54:54" x14ac:dyDescent="0.3">
      <c r="BB31927" t="s">
        <v>94114</v>
      </c>
    </row>
    <row r="31928" spans="54:54" x14ac:dyDescent="0.3">
      <c r="BB31928" t="s">
        <v>94115</v>
      </c>
    </row>
    <row r="31929" spans="54:54" x14ac:dyDescent="0.3">
      <c r="BB31929" t="s">
        <v>94116</v>
      </c>
    </row>
    <row r="31930" spans="54:54" x14ac:dyDescent="0.3">
      <c r="BB31930" t="s">
        <v>94117</v>
      </c>
    </row>
    <row r="31931" spans="54:54" x14ac:dyDescent="0.3">
      <c r="BB31931" t="s">
        <v>94118</v>
      </c>
    </row>
    <row r="31932" spans="54:54" x14ac:dyDescent="0.3">
      <c r="BB31932" t="s">
        <v>94119</v>
      </c>
    </row>
    <row r="31933" spans="54:54" x14ac:dyDescent="0.3">
      <c r="BB31933" t="s">
        <v>94120</v>
      </c>
    </row>
    <row r="31934" spans="54:54" x14ac:dyDescent="0.3">
      <c r="BB31934" t="s">
        <v>94121</v>
      </c>
    </row>
    <row r="31935" spans="54:54" x14ac:dyDescent="0.3">
      <c r="BB31935" t="s">
        <v>94122</v>
      </c>
    </row>
    <row r="31936" spans="54:54" x14ac:dyDescent="0.3">
      <c r="BB31936" t="s">
        <v>94123</v>
      </c>
    </row>
    <row r="31937" spans="54:54" x14ac:dyDescent="0.3">
      <c r="BB31937" t="s">
        <v>94124</v>
      </c>
    </row>
    <row r="31938" spans="54:54" x14ac:dyDescent="0.3">
      <c r="BB31938" t="s">
        <v>94125</v>
      </c>
    </row>
    <row r="31939" spans="54:54" x14ac:dyDescent="0.3">
      <c r="BB31939" t="s">
        <v>94126</v>
      </c>
    </row>
    <row r="31940" spans="54:54" x14ac:dyDescent="0.3">
      <c r="BB31940" t="s">
        <v>94127</v>
      </c>
    </row>
    <row r="31941" spans="54:54" x14ac:dyDescent="0.3">
      <c r="BB31941" t="s">
        <v>94128</v>
      </c>
    </row>
    <row r="31942" spans="54:54" x14ac:dyDescent="0.3">
      <c r="BB31942" t="s">
        <v>94129</v>
      </c>
    </row>
    <row r="31943" spans="54:54" x14ac:dyDescent="0.3">
      <c r="BB31943" t="s">
        <v>94130</v>
      </c>
    </row>
    <row r="31944" spans="54:54" x14ac:dyDescent="0.3">
      <c r="BB31944" t="s">
        <v>94131</v>
      </c>
    </row>
    <row r="31945" spans="54:54" x14ac:dyDescent="0.3">
      <c r="BB31945" t="s">
        <v>94132</v>
      </c>
    </row>
    <row r="31946" spans="54:54" x14ac:dyDescent="0.3">
      <c r="BB31946" t="s">
        <v>94133</v>
      </c>
    </row>
    <row r="31947" spans="54:54" x14ac:dyDescent="0.3">
      <c r="BB31947" t="s">
        <v>94134</v>
      </c>
    </row>
    <row r="31948" spans="54:54" x14ac:dyDescent="0.3">
      <c r="BB31948" t="s">
        <v>94135</v>
      </c>
    </row>
    <row r="31949" spans="54:54" x14ac:dyDescent="0.3">
      <c r="BB31949" t="s">
        <v>94136</v>
      </c>
    </row>
    <row r="31950" spans="54:54" x14ac:dyDescent="0.3">
      <c r="BB31950" t="s">
        <v>94137</v>
      </c>
    </row>
    <row r="31951" spans="54:54" x14ac:dyDescent="0.3">
      <c r="BB31951" t="s">
        <v>94138</v>
      </c>
    </row>
    <row r="31952" spans="54:54" x14ac:dyDescent="0.3">
      <c r="BB31952" t="s">
        <v>94139</v>
      </c>
    </row>
    <row r="31953" spans="54:54" x14ac:dyDescent="0.3">
      <c r="BB31953" t="s">
        <v>94140</v>
      </c>
    </row>
    <row r="31954" spans="54:54" x14ac:dyDescent="0.3">
      <c r="BB31954" t="s">
        <v>94141</v>
      </c>
    </row>
    <row r="31955" spans="54:54" x14ac:dyDescent="0.3">
      <c r="BB31955" t="s">
        <v>94142</v>
      </c>
    </row>
    <row r="31956" spans="54:54" x14ac:dyDescent="0.3">
      <c r="BB31956" t="s">
        <v>94143</v>
      </c>
    </row>
    <row r="31957" spans="54:54" x14ac:dyDescent="0.3">
      <c r="BB31957" t="s">
        <v>94144</v>
      </c>
    </row>
    <row r="31958" spans="54:54" x14ac:dyDescent="0.3">
      <c r="BB31958" t="s">
        <v>94145</v>
      </c>
    </row>
    <row r="31959" spans="54:54" x14ac:dyDescent="0.3">
      <c r="BB31959" t="s">
        <v>94146</v>
      </c>
    </row>
    <row r="31960" spans="54:54" x14ac:dyDescent="0.3">
      <c r="BB31960" t="s">
        <v>94147</v>
      </c>
    </row>
    <row r="31961" spans="54:54" x14ac:dyDescent="0.3">
      <c r="BB31961" t="s">
        <v>94148</v>
      </c>
    </row>
    <row r="31962" spans="54:54" x14ac:dyDescent="0.3">
      <c r="BB31962" t="s">
        <v>94149</v>
      </c>
    </row>
    <row r="31963" spans="54:54" x14ac:dyDescent="0.3">
      <c r="BB31963" t="s">
        <v>94150</v>
      </c>
    </row>
    <row r="31964" spans="54:54" x14ac:dyDescent="0.3">
      <c r="BB31964" t="s">
        <v>94151</v>
      </c>
    </row>
    <row r="31965" spans="54:54" x14ac:dyDescent="0.3">
      <c r="BB31965" t="s">
        <v>94152</v>
      </c>
    </row>
    <row r="31966" spans="54:54" x14ac:dyDescent="0.3">
      <c r="BB31966" t="s">
        <v>94153</v>
      </c>
    </row>
    <row r="31967" spans="54:54" x14ac:dyDescent="0.3">
      <c r="BB31967" t="s">
        <v>94154</v>
      </c>
    </row>
    <row r="31968" spans="54:54" x14ac:dyDescent="0.3">
      <c r="BB31968" t="s">
        <v>94155</v>
      </c>
    </row>
    <row r="31969" spans="54:54" x14ac:dyDescent="0.3">
      <c r="BB31969" t="s">
        <v>94156</v>
      </c>
    </row>
    <row r="31970" spans="54:54" x14ac:dyDescent="0.3">
      <c r="BB31970" t="s">
        <v>94157</v>
      </c>
    </row>
    <row r="31971" spans="54:54" x14ac:dyDescent="0.3">
      <c r="BB31971" t="s">
        <v>94158</v>
      </c>
    </row>
    <row r="31972" spans="54:54" x14ac:dyDescent="0.3">
      <c r="BB31972" t="s">
        <v>94159</v>
      </c>
    </row>
    <row r="31973" spans="54:54" x14ac:dyDescent="0.3">
      <c r="BB31973" t="s">
        <v>94160</v>
      </c>
    </row>
    <row r="31974" spans="54:54" x14ac:dyDescent="0.3">
      <c r="BB31974" t="s">
        <v>94161</v>
      </c>
    </row>
    <row r="31975" spans="54:54" x14ac:dyDescent="0.3">
      <c r="BB31975" t="s">
        <v>94162</v>
      </c>
    </row>
    <row r="31976" spans="54:54" x14ac:dyDescent="0.3">
      <c r="BB31976" t="s">
        <v>94163</v>
      </c>
    </row>
    <row r="31977" spans="54:54" x14ac:dyDescent="0.3">
      <c r="BB31977" t="s">
        <v>94164</v>
      </c>
    </row>
    <row r="31978" spans="54:54" x14ac:dyDescent="0.3">
      <c r="BB31978" t="s">
        <v>94165</v>
      </c>
    </row>
    <row r="31979" spans="54:54" x14ac:dyDescent="0.3">
      <c r="BB31979" t="s">
        <v>94166</v>
      </c>
    </row>
    <row r="31980" spans="54:54" x14ac:dyDescent="0.3">
      <c r="BB31980" t="s">
        <v>94167</v>
      </c>
    </row>
    <row r="31981" spans="54:54" x14ac:dyDescent="0.3">
      <c r="BB31981" t="s">
        <v>94168</v>
      </c>
    </row>
    <row r="31982" spans="54:54" x14ac:dyDescent="0.3">
      <c r="BB31982" t="s">
        <v>94169</v>
      </c>
    </row>
    <row r="31983" spans="54:54" x14ac:dyDescent="0.3">
      <c r="BB31983" t="s">
        <v>94170</v>
      </c>
    </row>
    <row r="31984" spans="54:54" x14ac:dyDescent="0.3">
      <c r="BB31984" t="s">
        <v>66999</v>
      </c>
    </row>
    <row r="31985" spans="54:54" x14ac:dyDescent="0.3">
      <c r="BB31985" t="s">
        <v>94171</v>
      </c>
    </row>
    <row r="31986" spans="54:54" x14ac:dyDescent="0.3">
      <c r="BB31986" t="s">
        <v>94172</v>
      </c>
    </row>
    <row r="31987" spans="54:54" x14ac:dyDescent="0.3">
      <c r="BB31987" t="s">
        <v>94173</v>
      </c>
    </row>
    <row r="31988" spans="54:54" x14ac:dyDescent="0.3">
      <c r="BB31988" t="s">
        <v>94174</v>
      </c>
    </row>
    <row r="31989" spans="54:54" x14ac:dyDescent="0.3">
      <c r="BB31989" t="s">
        <v>94175</v>
      </c>
    </row>
    <row r="31990" spans="54:54" x14ac:dyDescent="0.3">
      <c r="BB31990" t="s">
        <v>94176</v>
      </c>
    </row>
    <row r="31991" spans="54:54" x14ac:dyDescent="0.3">
      <c r="BB31991" t="s">
        <v>94177</v>
      </c>
    </row>
    <row r="31992" spans="54:54" x14ac:dyDescent="0.3">
      <c r="BB31992" t="s">
        <v>94178</v>
      </c>
    </row>
    <row r="31993" spans="54:54" x14ac:dyDescent="0.3">
      <c r="BB31993" t="s">
        <v>94179</v>
      </c>
    </row>
    <row r="31994" spans="54:54" x14ac:dyDescent="0.3">
      <c r="BB31994" t="s">
        <v>94180</v>
      </c>
    </row>
    <row r="31995" spans="54:54" x14ac:dyDescent="0.3">
      <c r="BB31995" t="s">
        <v>94181</v>
      </c>
    </row>
    <row r="31996" spans="54:54" x14ac:dyDescent="0.3">
      <c r="BB31996" t="s">
        <v>94182</v>
      </c>
    </row>
    <row r="31997" spans="54:54" x14ac:dyDescent="0.3">
      <c r="BB31997" t="s">
        <v>94183</v>
      </c>
    </row>
    <row r="31998" spans="54:54" x14ac:dyDescent="0.3">
      <c r="BB31998" t="s">
        <v>94184</v>
      </c>
    </row>
    <row r="31999" spans="54:54" x14ac:dyDescent="0.3">
      <c r="BB31999" t="s">
        <v>94185</v>
      </c>
    </row>
    <row r="32000" spans="54:54" x14ac:dyDescent="0.3">
      <c r="BB32000" t="s">
        <v>94186</v>
      </c>
    </row>
    <row r="32001" spans="54:54" x14ac:dyDescent="0.3">
      <c r="BB32001" t="s">
        <v>94187</v>
      </c>
    </row>
    <row r="32002" spans="54:54" x14ac:dyDescent="0.3">
      <c r="BB32002" t="s">
        <v>94188</v>
      </c>
    </row>
    <row r="32003" spans="54:54" x14ac:dyDescent="0.3">
      <c r="BB32003" t="s">
        <v>94189</v>
      </c>
    </row>
    <row r="32004" spans="54:54" x14ac:dyDescent="0.3">
      <c r="BB32004" t="s">
        <v>94190</v>
      </c>
    </row>
    <row r="32005" spans="54:54" x14ac:dyDescent="0.3">
      <c r="BB32005" t="s">
        <v>94191</v>
      </c>
    </row>
    <row r="32006" spans="54:54" x14ac:dyDescent="0.3">
      <c r="BB32006" t="s">
        <v>94192</v>
      </c>
    </row>
    <row r="32007" spans="54:54" x14ac:dyDescent="0.3">
      <c r="BB32007" t="s">
        <v>94193</v>
      </c>
    </row>
    <row r="32008" spans="54:54" x14ac:dyDescent="0.3">
      <c r="BB32008" t="s">
        <v>94194</v>
      </c>
    </row>
    <row r="32009" spans="54:54" x14ac:dyDescent="0.3">
      <c r="BB32009" t="s">
        <v>94195</v>
      </c>
    </row>
    <row r="32010" spans="54:54" x14ac:dyDescent="0.3">
      <c r="BB32010" t="s">
        <v>94196</v>
      </c>
    </row>
    <row r="32011" spans="54:54" x14ac:dyDescent="0.3">
      <c r="BB32011" t="s">
        <v>94197</v>
      </c>
    </row>
    <row r="32012" spans="54:54" x14ac:dyDescent="0.3">
      <c r="BB32012" t="s">
        <v>94198</v>
      </c>
    </row>
    <row r="32013" spans="54:54" x14ac:dyDescent="0.3">
      <c r="BB32013" t="s">
        <v>94199</v>
      </c>
    </row>
    <row r="32014" spans="54:54" x14ac:dyDescent="0.3">
      <c r="BB32014" t="s">
        <v>94200</v>
      </c>
    </row>
    <row r="32015" spans="54:54" x14ac:dyDescent="0.3">
      <c r="BB32015" t="s">
        <v>94201</v>
      </c>
    </row>
    <row r="32016" spans="54:54" x14ac:dyDescent="0.3">
      <c r="BB32016" t="s">
        <v>94202</v>
      </c>
    </row>
    <row r="32017" spans="54:54" x14ac:dyDescent="0.3">
      <c r="BB32017" t="s">
        <v>94203</v>
      </c>
    </row>
    <row r="32018" spans="54:54" x14ac:dyDescent="0.3">
      <c r="BB32018" t="s">
        <v>94204</v>
      </c>
    </row>
    <row r="32019" spans="54:54" x14ac:dyDescent="0.3">
      <c r="BB32019" t="s">
        <v>94205</v>
      </c>
    </row>
    <row r="32020" spans="54:54" x14ac:dyDescent="0.3">
      <c r="BB32020" t="s">
        <v>94206</v>
      </c>
    </row>
    <row r="32021" spans="54:54" x14ac:dyDescent="0.3">
      <c r="BB32021" t="s">
        <v>94207</v>
      </c>
    </row>
    <row r="32022" spans="54:54" x14ac:dyDescent="0.3">
      <c r="BB32022" t="s">
        <v>94208</v>
      </c>
    </row>
    <row r="32023" spans="54:54" x14ac:dyDescent="0.3">
      <c r="BB32023" t="s">
        <v>94209</v>
      </c>
    </row>
    <row r="32024" spans="54:54" x14ac:dyDescent="0.3">
      <c r="BB32024" t="s">
        <v>94210</v>
      </c>
    </row>
    <row r="32025" spans="54:54" x14ac:dyDescent="0.3">
      <c r="BB32025" t="s">
        <v>94211</v>
      </c>
    </row>
    <row r="32026" spans="54:54" x14ac:dyDescent="0.3">
      <c r="BB32026" t="s">
        <v>94212</v>
      </c>
    </row>
    <row r="32027" spans="54:54" x14ac:dyDescent="0.3">
      <c r="BB32027" t="s">
        <v>94213</v>
      </c>
    </row>
    <row r="32028" spans="54:54" x14ac:dyDescent="0.3">
      <c r="BB32028" t="s">
        <v>94214</v>
      </c>
    </row>
    <row r="32029" spans="54:54" x14ac:dyDescent="0.3">
      <c r="BB32029" t="s">
        <v>94215</v>
      </c>
    </row>
    <row r="32030" spans="54:54" x14ac:dyDescent="0.3">
      <c r="BB32030" t="s">
        <v>94216</v>
      </c>
    </row>
    <row r="32031" spans="54:54" x14ac:dyDescent="0.3">
      <c r="BB32031" t="s">
        <v>94217</v>
      </c>
    </row>
    <row r="32032" spans="54:54" x14ac:dyDescent="0.3">
      <c r="BB32032" t="s">
        <v>94218</v>
      </c>
    </row>
    <row r="32033" spans="54:54" x14ac:dyDescent="0.3">
      <c r="BB32033" t="s">
        <v>94219</v>
      </c>
    </row>
    <row r="32034" spans="54:54" x14ac:dyDescent="0.3">
      <c r="BB32034" t="s">
        <v>94220</v>
      </c>
    </row>
    <row r="32035" spans="54:54" x14ac:dyDescent="0.3">
      <c r="BB32035" t="s">
        <v>94221</v>
      </c>
    </row>
    <row r="32036" spans="54:54" x14ac:dyDescent="0.3">
      <c r="BB32036" t="s">
        <v>94222</v>
      </c>
    </row>
    <row r="32037" spans="54:54" x14ac:dyDescent="0.3">
      <c r="BB32037" t="s">
        <v>94223</v>
      </c>
    </row>
    <row r="32038" spans="54:54" x14ac:dyDescent="0.3">
      <c r="BB32038" t="s">
        <v>94224</v>
      </c>
    </row>
    <row r="32039" spans="54:54" x14ac:dyDescent="0.3">
      <c r="BB32039" t="s">
        <v>94225</v>
      </c>
    </row>
    <row r="32040" spans="54:54" x14ac:dyDescent="0.3">
      <c r="BB32040" t="s">
        <v>94226</v>
      </c>
    </row>
    <row r="32041" spans="54:54" x14ac:dyDescent="0.3">
      <c r="BB32041" t="s">
        <v>94227</v>
      </c>
    </row>
    <row r="32042" spans="54:54" x14ac:dyDescent="0.3">
      <c r="BB32042" t="s">
        <v>94228</v>
      </c>
    </row>
    <row r="32043" spans="54:54" x14ac:dyDescent="0.3">
      <c r="BB32043" t="s">
        <v>94229</v>
      </c>
    </row>
    <row r="32044" spans="54:54" x14ac:dyDescent="0.3">
      <c r="BB32044" t="s">
        <v>94230</v>
      </c>
    </row>
    <row r="32045" spans="54:54" x14ac:dyDescent="0.3">
      <c r="BB32045" t="s">
        <v>94231</v>
      </c>
    </row>
    <row r="32046" spans="54:54" x14ac:dyDescent="0.3">
      <c r="BB32046" t="s">
        <v>94232</v>
      </c>
    </row>
    <row r="32047" spans="54:54" x14ac:dyDescent="0.3">
      <c r="BB32047" t="s">
        <v>94233</v>
      </c>
    </row>
    <row r="32048" spans="54:54" x14ac:dyDescent="0.3">
      <c r="BB32048" t="s">
        <v>94234</v>
      </c>
    </row>
    <row r="32049" spans="54:54" x14ac:dyDescent="0.3">
      <c r="BB32049" t="s">
        <v>94235</v>
      </c>
    </row>
    <row r="32050" spans="54:54" x14ac:dyDescent="0.3">
      <c r="BB32050" t="s">
        <v>94236</v>
      </c>
    </row>
    <row r="32051" spans="54:54" x14ac:dyDescent="0.3">
      <c r="BB32051" t="s">
        <v>94237</v>
      </c>
    </row>
    <row r="32052" spans="54:54" x14ac:dyDescent="0.3">
      <c r="BB32052" t="s">
        <v>94238</v>
      </c>
    </row>
    <row r="32053" spans="54:54" x14ac:dyDescent="0.3">
      <c r="BB32053" t="s">
        <v>94239</v>
      </c>
    </row>
    <row r="32054" spans="54:54" x14ac:dyDescent="0.3">
      <c r="BB32054" t="s">
        <v>94240</v>
      </c>
    </row>
    <row r="32055" spans="54:54" x14ac:dyDescent="0.3">
      <c r="BB32055" t="s">
        <v>94241</v>
      </c>
    </row>
    <row r="32056" spans="54:54" x14ac:dyDescent="0.3">
      <c r="BB32056" t="s">
        <v>94242</v>
      </c>
    </row>
    <row r="32057" spans="54:54" x14ac:dyDescent="0.3">
      <c r="BB32057" t="s">
        <v>94243</v>
      </c>
    </row>
    <row r="32058" spans="54:54" x14ac:dyDescent="0.3">
      <c r="BB32058" t="s">
        <v>94244</v>
      </c>
    </row>
    <row r="32059" spans="54:54" x14ac:dyDescent="0.3">
      <c r="BB32059" t="s">
        <v>94245</v>
      </c>
    </row>
    <row r="32060" spans="54:54" x14ac:dyDescent="0.3">
      <c r="BB32060" t="s">
        <v>94246</v>
      </c>
    </row>
    <row r="32061" spans="54:54" x14ac:dyDescent="0.3">
      <c r="BB32061" t="s">
        <v>94247</v>
      </c>
    </row>
    <row r="32062" spans="54:54" x14ac:dyDescent="0.3">
      <c r="BB32062" t="s">
        <v>94248</v>
      </c>
    </row>
    <row r="32063" spans="54:54" x14ac:dyDescent="0.3">
      <c r="BB32063" t="s">
        <v>94249</v>
      </c>
    </row>
    <row r="32064" spans="54:54" x14ac:dyDescent="0.3">
      <c r="BB32064" t="s">
        <v>94250</v>
      </c>
    </row>
    <row r="32065" spans="54:54" x14ac:dyDescent="0.3">
      <c r="BB32065" t="s">
        <v>94251</v>
      </c>
    </row>
    <row r="32066" spans="54:54" x14ac:dyDescent="0.3">
      <c r="BB32066" t="s">
        <v>94252</v>
      </c>
    </row>
    <row r="32067" spans="54:54" x14ac:dyDescent="0.3">
      <c r="BB32067" t="s">
        <v>94253</v>
      </c>
    </row>
    <row r="32068" spans="54:54" x14ac:dyDescent="0.3">
      <c r="BB32068" t="s">
        <v>94254</v>
      </c>
    </row>
    <row r="32069" spans="54:54" x14ac:dyDescent="0.3">
      <c r="BB32069" t="s">
        <v>94255</v>
      </c>
    </row>
    <row r="32070" spans="54:54" x14ac:dyDescent="0.3">
      <c r="BB32070" t="s">
        <v>94256</v>
      </c>
    </row>
    <row r="32071" spans="54:54" x14ac:dyDescent="0.3">
      <c r="BB32071" t="s">
        <v>94257</v>
      </c>
    </row>
    <row r="32072" spans="54:54" x14ac:dyDescent="0.3">
      <c r="BB32072" t="s">
        <v>94258</v>
      </c>
    </row>
    <row r="32073" spans="54:54" x14ac:dyDescent="0.3">
      <c r="BB32073" t="s">
        <v>94259</v>
      </c>
    </row>
    <row r="32074" spans="54:54" x14ac:dyDescent="0.3">
      <c r="BB32074" t="s">
        <v>94260</v>
      </c>
    </row>
    <row r="32075" spans="54:54" x14ac:dyDescent="0.3">
      <c r="BB32075" t="s">
        <v>94261</v>
      </c>
    </row>
    <row r="32076" spans="54:54" x14ac:dyDescent="0.3">
      <c r="BB32076" t="s">
        <v>94262</v>
      </c>
    </row>
    <row r="32077" spans="54:54" x14ac:dyDescent="0.3">
      <c r="BB32077" t="s">
        <v>94263</v>
      </c>
    </row>
    <row r="32078" spans="54:54" x14ac:dyDescent="0.3">
      <c r="BB32078" t="s">
        <v>94264</v>
      </c>
    </row>
    <row r="32079" spans="54:54" x14ac:dyDescent="0.3">
      <c r="BB32079" t="s">
        <v>94265</v>
      </c>
    </row>
    <row r="32080" spans="54:54" x14ac:dyDescent="0.3">
      <c r="BB32080" t="s">
        <v>94266</v>
      </c>
    </row>
    <row r="32081" spans="54:54" x14ac:dyDescent="0.3">
      <c r="BB32081" t="s">
        <v>94267</v>
      </c>
    </row>
    <row r="32082" spans="54:54" x14ac:dyDescent="0.3">
      <c r="BB32082" t="s">
        <v>94268</v>
      </c>
    </row>
    <row r="32083" spans="54:54" x14ac:dyDescent="0.3">
      <c r="BB32083" t="s">
        <v>94269</v>
      </c>
    </row>
    <row r="32084" spans="54:54" x14ac:dyDescent="0.3">
      <c r="BB32084" t="s">
        <v>94270</v>
      </c>
    </row>
    <row r="32085" spans="54:54" x14ac:dyDescent="0.3">
      <c r="BB32085" t="s">
        <v>94271</v>
      </c>
    </row>
    <row r="32086" spans="54:54" x14ac:dyDescent="0.3">
      <c r="BB32086" t="s">
        <v>94272</v>
      </c>
    </row>
    <row r="32087" spans="54:54" x14ac:dyDescent="0.3">
      <c r="BB32087" t="s">
        <v>94273</v>
      </c>
    </row>
    <row r="32088" spans="54:54" x14ac:dyDescent="0.3">
      <c r="BB32088" t="s">
        <v>94274</v>
      </c>
    </row>
    <row r="32089" spans="54:54" x14ac:dyDescent="0.3">
      <c r="BB32089" t="s">
        <v>94275</v>
      </c>
    </row>
    <row r="32090" spans="54:54" x14ac:dyDescent="0.3">
      <c r="BB32090" t="s">
        <v>94276</v>
      </c>
    </row>
    <row r="32091" spans="54:54" x14ac:dyDescent="0.3">
      <c r="BB32091" t="s">
        <v>94277</v>
      </c>
    </row>
    <row r="32092" spans="54:54" x14ac:dyDescent="0.3">
      <c r="BB32092" t="s">
        <v>94278</v>
      </c>
    </row>
    <row r="32093" spans="54:54" x14ac:dyDescent="0.3">
      <c r="BB32093" t="s">
        <v>94279</v>
      </c>
    </row>
    <row r="32094" spans="54:54" x14ac:dyDescent="0.3">
      <c r="BB32094" t="s">
        <v>94280</v>
      </c>
    </row>
    <row r="32095" spans="54:54" x14ac:dyDescent="0.3">
      <c r="BB32095" t="s">
        <v>94281</v>
      </c>
    </row>
    <row r="32096" spans="54:54" x14ac:dyDescent="0.3">
      <c r="BB32096" t="s">
        <v>94282</v>
      </c>
    </row>
    <row r="32097" spans="54:54" x14ac:dyDescent="0.3">
      <c r="BB32097" t="s">
        <v>94283</v>
      </c>
    </row>
    <row r="32098" spans="54:54" x14ac:dyDescent="0.3">
      <c r="BB32098" t="s">
        <v>94284</v>
      </c>
    </row>
    <row r="32099" spans="54:54" x14ac:dyDescent="0.3">
      <c r="BB32099" t="s">
        <v>94285</v>
      </c>
    </row>
    <row r="32100" spans="54:54" x14ac:dyDescent="0.3">
      <c r="BB32100" t="s">
        <v>94286</v>
      </c>
    </row>
    <row r="32101" spans="54:54" x14ac:dyDescent="0.3">
      <c r="BB32101" t="s">
        <v>94287</v>
      </c>
    </row>
    <row r="32102" spans="54:54" x14ac:dyDescent="0.3">
      <c r="BB32102" t="s">
        <v>94288</v>
      </c>
    </row>
    <row r="32103" spans="54:54" x14ac:dyDescent="0.3">
      <c r="BB32103" t="s">
        <v>94289</v>
      </c>
    </row>
    <row r="32104" spans="54:54" x14ac:dyDescent="0.3">
      <c r="BB32104" t="s">
        <v>94290</v>
      </c>
    </row>
    <row r="32105" spans="54:54" x14ac:dyDescent="0.3">
      <c r="BB32105" t="s">
        <v>94291</v>
      </c>
    </row>
    <row r="32106" spans="54:54" x14ac:dyDescent="0.3">
      <c r="BB32106" t="s">
        <v>94292</v>
      </c>
    </row>
    <row r="32107" spans="54:54" x14ac:dyDescent="0.3">
      <c r="BB32107" t="s">
        <v>94293</v>
      </c>
    </row>
    <row r="32108" spans="54:54" x14ac:dyDescent="0.3">
      <c r="BB32108" t="s">
        <v>94294</v>
      </c>
    </row>
    <row r="32109" spans="54:54" x14ac:dyDescent="0.3">
      <c r="BB32109" t="s">
        <v>94295</v>
      </c>
    </row>
    <row r="32110" spans="54:54" x14ac:dyDescent="0.3">
      <c r="BB32110" t="s">
        <v>94296</v>
      </c>
    </row>
    <row r="32111" spans="54:54" x14ac:dyDescent="0.3">
      <c r="BB32111" t="s">
        <v>94297</v>
      </c>
    </row>
    <row r="32112" spans="54:54" x14ac:dyDescent="0.3">
      <c r="BB32112" t="s">
        <v>94298</v>
      </c>
    </row>
    <row r="32113" spans="54:54" x14ac:dyDescent="0.3">
      <c r="BB32113" t="s">
        <v>94299</v>
      </c>
    </row>
    <row r="32114" spans="54:54" x14ac:dyDescent="0.3">
      <c r="BB32114" t="s">
        <v>94300</v>
      </c>
    </row>
    <row r="32115" spans="54:54" x14ac:dyDescent="0.3">
      <c r="BB32115" t="s">
        <v>94301</v>
      </c>
    </row>
    <row r="32116" spans="54:54" x14ac:dyDescent="0.3">
      <c r="BB32116" t="s">
        <v>94302</v>
      </c>
    </row>
    <row r="32117" spans="54:54" x14ac:dyDescent="0.3">
      <c r="BB32117" t="s">
        <v>94303</v>
      </c>
    </row>
    <row r="32118" spans="54:54" x14ac:dyDescent="0.3">
      <c r="BB32118" t="s">
        <v>94304</v>
      </c>
    </row>
    <row r="32119" spans="54:54" x14ac:dyDescent="0.3">
      <c r="BB32119" t="s">
        <v>94305</v>
      </c>
    </row>
    <row r="32120" spans="54:54" x14ac:dyDescent="0.3">
      <c r="BB32120" t="s">
        <v>94306</v>
      </c>
    </row>
    <row r="32121" spans="54:54" x14ac:dyDescent="0.3">
      <c r="BB32121" t="s">
        <v>94307</v>
      </c>
    </row>
    <row r="32122" spans="54:54" x14ac:dyDescent="0.3">
      <c r="BB32122" t="s">
        <v>94308</v>
      </c>
    </row>
    <row r="32123" spans="54:54" x14ac:dyDescent="0.3">
      <c r="BB32123" t="s">
        <v>94309</v>
      </c>
    </row>
    <row r="32124" spans="54:54" x14ac:dyDescent="0.3">
      <c r="BB32124" t="s">
        <v>94310</v>
      </c>
    </row>
    <row r="32125" spans="54:54" x14ac:dyDescent="0.3">
      <c r="BB32125" t="s">
        <v>94311</v>
      </c>
    </row>
    <row r="32126" spans="54:54" x14ac:dyDescent="0.3">
      <c r="BB32126" t="s">
        <v>94312</v>
      </c>
    </row>
    <row r="32127" spans="54:54" x14ac:dyDescent="0.3">
      <c r="BB32127" t="s">
        <v>94313</v>
      </c>
    </row>
    <row r="32128" spans="54:54" x14ac:dyDescent="0.3">
      <c r="BB32128" t="s">
        <v>94314</v>
      </c>
    </row>
    <row r="32129" spans="54:54" x14ac:dyDescent="0.3">
      <c r="BB32129" t="s">
        <v>94315</v>
      </c>
    </row>
    <row r="32130" spans="54:54" x14ac:dyDescent="0.3">
      <c r="BB32130" t="s">
        <v>94316</v>
      </c>
    </row>
    <row r="32131" spans="54:54" x14ac:dyDescent="0.3">
      <c r="BB32131" t="s">
        <v>94317</v>
      </c>
    </row>
    <row r="32132" spans="54:54" x14ac:dyDescent="0.3">
      <c r="BB32132" t="s">
        <v>94318</v>
      </c>
    </row>
    <row r="32133" spans="54:54" x14ac:dyDescent="0.3">
      <c r="BB32133" t="s">
        <v>94319</v>
      </c>
    </row>
    <row r="32134" spans="54:54" x14ac:dyDescent="0.3">
      <c r="BB32134" t="s">
        <v>94320</v>
      </c>
    </row>
    <row r="32135" spans="54:54" x14ac:dyDescent="0.3">
      <c r="BB32135" t="s">
        <v>94321</v>
      </c>
    </row>
    <row r="32136" spans="54:54" x14ac:dyDescent="0.3">
      <c r="BB32136" t="s">
        <v>94322</v>
      </c>
    </row>
    <row r="32137" spans="54:54" x14ac:dyDescent="0.3">
      <c r="BB32137" t="s">
        <v>94323</v>
      </c>
    </row>
    <row r="32138" spans="54:54" x14ac:dyDescent="0.3">
      <c r="BB32138" t="s">
        <v>94324</v>
      </c>
    </row>
    <row r="32139" spans="54:54" x14ac:dyDescent="0.3">
      <c r="BB32139" t="s">
        <v>94325</v>
      </c>
    </row>
    <row r="32140" spans="54:54" x14ac:dyDescent="0.3">
      <c r="BB32140" t="s">
        <v>94326</v>
      </c>
    </row>
    <row r="32141" spans="54:54" x14ac:dyDescent="0.3">
      <c r="BB32141" t="s">
        <v>94327</v>
      </c>
    </row>
    <row r="32142" spans="54:54" x14ac:dyDescent="0.3">
      <c r="BB32142" t="s">
        <v>94328</v>
      </c>
    </row>
    <row r="32143" spans="54:54" x14ac:dyDescent="0.3">
      <c r="BB32143" t="s">
        <v>94329</v>
      </c>
    </row>
    <row r="32144" spans="54:54" x14ac:dyDescent="0.3">
      <c r="BB32144" t="s">
        <v>94330</v>
      </c>
    </row>
    <row r="32145" spans="54:54" x14ac:dyDescent="0.3">
      <c r="BB32145" t="s">
        <v>94331</v>
      </c>
    </row>
    <row r="32146" spans="54:54" x14ac:dyDescent="0.3">
      <c r="BB32146" t="s">
        <v>94332</v>
      </c>
    </row>
    <row r="32147" spans="54:54" x14ac:dyDescent="0.3">
      <c r="BB32147" t="s">
        <v>94333</v>
      </c>
    </row>
    <row r="32148" spans="54:54" x14ac:dyDescent="0.3">
      <c r="BB32148" t="s">
        <v>94334</v>
      </c>
    </row>
    <row r="32149" spans="54:54" x14ac:dyDescent="0.3">
      <c r="BB32149" t="s">
        <v>94335</v>
      </c>
    </row>
    <row r="32150" spans="54:54" x14ac:dyDescent="0.3">
      <c r="BB32150" t="s">
        <v>94336</v>
      </c>
    </row>
    <row r="32151" spans="54:54" x14ac:dyDescent="0.3">
      <c r="BB32151" t="s">
        <v>94337</v>
      </c>
    </row>
    <row r="32152" spans="54:54" x14ac:dyDescent="0.3">
      <c r="BB32152" t="s">
        <v>94338</v>
      </c>
    </row>
    <row r="32153" spans="54:54" x14ac:dyDescent="0.3">
      <c r="BB32153" t="s">
        <v>94339</v>
      </c>
    </row>
    <row r="32154" spans="54:54" x14ac:dyDescent="0.3">
      <c r="BB32154" t="s">
        <v>94340</v>
      </c>
    </row>
    <row r="32155" spans="54:54" x14ac:dyDescent="0.3">
      <c r="BB32155" t="s">
        <v>94341</v>
      </c>
    </row>
    <row r="32156" spans="54:54" x14ac:dyDescent="0.3">
      <c r="BB32156" t="s">
        <v>94342</v>
      </c>
    </row>
    <row r="32157" spans="54:54" x14ac:dyDescent="0.3">
      <c r="BB32157" t="s">
        <v>94343</v>
      </c>
    </row>
    <row r="32158" spans="54:54" x14ac:dyDescent="0.3">
      <c r="BB32158" t="s">
        <v>94344</v>
      </c>
    </row>
    <row r="32159" spans="54:54" x14ac:dyDescent="0.3">
      <c r="BB32159" t="s">
        <v>94345</v>
      </c>
    </row>
    <row r="32160" spans="54:54" x14ac:dyDescent="0.3">
      <c r="BB32160" t="s">
        <v>94346</v>
      </c>
    </row>
    <row r="32161" spans="54:54" x14ac:dyDescent="0.3">
      <c r="BB32161" t="s">
        <v>94347</v>
      </c>
    </row>
    <row r="32162" spans="54:54" x14ac:dyDescent="0.3">
      <c r="BB32162" t="s">
        <v>94348</v>
      </c>
    </row>
    <row r="32163" spans="54:54" x14ac:dyDescent="0.3">
      <c r="BB32163" t="s">
        <v>94349</v>
      </c>
    </row>
    <row r="32164" spans="54:54" x14ac:dyDescent="0.3">
      <c r="BB32164" t="s">
        <v>94350</v>
      </c>
    </row>
    <row r="32165" spans="54:54" x14ac:dyDescent="0.3">
      <c r="BB32165" t="s">
        <v>94351</v>
      </c>
    </row>
    <row r="32166" spans="54:54" x14ac:dyDescent="0.3">
      <c r="BB32166" t="s">
        <v>94352</v>
      </c>
    </row>
    <row r="32167" spans="54:54" x14ac:dyDescent="0.3">
      <c r="BB32167" t="s">
        <v>94353</v>
      </c>
    </row>
    <row r="32168" spans="54:54" x14ac:dyDescent="0.3">
      <c r="BB32168" t="s">
        <v>94354</v>
      </c>
    </row>
    <row r="32169" spans="54:54" x14ac:dyDescent="0.3">
      <c r="BB32169" t="s">
        <v>94355</v>
      </c>
    </row>
    <row r="32170" spans="54:54" x14ac:dyDescent="0.3">
      <c r="BB32170" t="s">
        <v>94356</v>
      </c>
    </row>
    <row r="32171" spans="54:54" x14ac:dyDescent="0.3">
      <c r="BB32171" t="s">
        <v>94357</v>
      </c>
    </row>
    <row r="32172" spans="54:54" x14ac:dyDescent="0.3">
      <c r="BB32172" t="s">
        <v>94358</v>
      </c>
    </row>
    <row r="32173" spans="54:54" x14ac:dyDescent="0.3">
      <c r="BB32173" t="s">
        <v>94359</v>
      </c>
    </row>
    <row r="32174" spans="54:54" x14ac:dyDescent="0.3">
      <c r="BB32174" t="s">
        <v>94360</v>
      </c>
    </row>
    <row r="32175" spans="54:54" x14ac:dyDescent="0.3">
      <c r="BB32175" t="s">
        <v>94361</v>
      </c>
    </row>
    <row r="32176" spans="54:54" x14ac:dyDescent="0.3">
      <c r="BB32176" t="s">
        <v>94362</v>
      </c>
    </row>
    <row r="32177" spans="54:54" x14ac:dyDescent="0.3">
      <c r="BB32177" t="s">
        <v>94363</v>
      </c>
    </row>
    <row r="32178" spans="54:54" x14ac:dyDescent="0.3">
      <c r="BB32178" t="s">
        <v>94364</v>
      </c>
    </row>
    <row r="32179" spans="54:54" x14ac:dyDescent="0.3">
      <c r="BB32179" t="s">
        <v>94365</v>
      </c>
    </row>
    <row r="32180" spans="54:54" x14ac:dyDescent="0.3">
      <c r="BB32180" t="s">
        <v>94366</v>
      </c>
    </row>
    <row r="32181" spans="54:54" x14ac:dyDescent="0.3">
      <c r="BB32181" t="s">
        <v>94367</v>
      </c>
    </row>
    <row r="32182" spans="54:54" x14ac:dyDescent="0.3">
      <c r="BB32182" t="s">
        <v>94368</v>
      </c>
    </row>
    <row r="32183" spans="54:54" x14ac:dyDescent="0.3">
      <c r="BB32183" t="s">
        <v>94369</v>
      </c>
    </row>
    <row r="32184" spans="54:54" x14ac:dyDescent="0.3">
      <c r="BB32184" t="s">
        <v>94370</v>
      </c>
    </row>
    <row r="32185" spans="54:54" x14ac:dyDescent="0.3">
      <c r="BB32185" t="s">
        <v>94371</v>
      </c>
    </row>
    <row r="32186" spans="54:54" x14ac:dyDescent="0.3">
      <c r="BB32186" t="s">
        <v>94372</v>
      </c>
    </row>
    <row r="32187" spans="54:54" x14ac:dyDescent="0.3">
      <c r="BB32187" t="s">
        <v>94373</v>
      </c>
    </row>
    <row r="32188" spans="54:54" x14ac:dyDescent="0.3">
      <c r="BB32188" t="s">
        <v>94374</v>
      </c>
    </row>
    <row r="32189" spans="54:54" x14ac:dyDescent="0.3">
      <c r="BB32189" t="s">
        <v>94375</v>
      </c>
    </row>
    <row r="32190" spans="54:54" x14ac:dyDescent="0.3">
      <c r="BB32190" t="s">
        <v>94376</v>
      </c>
    </row>
    <row r="32191" spans="54:54" x14ac:dyDescent="0.3">
      <c r="BB32191" t="s">
        <v>94377</v>
      </c>
    </row>
    <row r="32192" spans="54:54" x14ac:dyDescent="0.3">
      <c r="BB32192" t="s">
        <v>94378</v>
      </c>
    </row>
    <row r="32193" spans="54:54" x14ac:dyDescent="0.3">
      <c r="BB32193" t="s">
        <v>94379</v>
      </c>
    </row>
    <row r="32194" spans="54:54" x14ac:dyDescent="0.3">
      <c r="BB32194" t="s">
        <v>94380</v>
      </c>
    </row>
    <row r="32195" spans="54:54" x14ac:dyDescent="0.3">
      <c r="BB32195" t="s">
        <v>94381</v>
      </c>
    </row>
    <row r="32196" spans="54:54" x14ac:dyDescent="0.3">
      <c r="BB32196" t="s">
        <v>94382</v>
      </c>
    </row>
    <row r="32197" spans="54:54" x14ac:dyDescent="0.3">
      <c r="BB32197" t="s">
        <v>94383</v>
      </c>
    </row>
    <row r="32198" spans="54:54" x14ac:dyDescent="0.3">
      <c r="BB32198" t="s">
        <v>94384</v>
      </c>
    </row>
    <row r="32199" spans="54:54" x14ac:dyDescent="0.3">
      <c r="BB32199" t="s">
        <v>94385</v>
      </c>
    </row>
    <row r="32200" spans="54:54" x14ac:dyDescent="0.3">
      <c r="BB32200" t="s">
        <v>94386</v>
      </c>
    </row>
    <row r="32201" spans="54:54" x14ac:dyDescent="0.3">
      <c r="BB32201" t="s">
        <v>94387</v>
      </c>
    </row>
    <row r="32202" spans="54:54" x14ac:dyDescent="0.3">
      <c r="BB32202" t="s">
        <v>94388</v>
      </c>
    </row>
    <row r="32203" spans="54:54" x14ac:dyDescent="0.3">
      <c r="BB32203" t="s">
        <v>94389</v>
      </c>
    </row>
    <row r="32204" spans="54:54" x14ac:dyDescent="0.3">
      <c r="BB32204" t="s">
        <v>94390</v>
      </c>
    </row>
    <row r="32205" spans="54:54" x14ac:dyDescent="0.3">
      <c r="BB32205" t="s">
        <v>94391</v>
      </c>
    </row>
    <row r="32206" spans="54:54" x14ac:dyDescent="0.3">
      <c r="BB32206" t="s">
        <v>94392</v>
      </c>
    </row>
    <row r="32207" spans="54:54" x14ac:dyDescent="0.3">
      <c r="BB32207" t="s">
        <v>94393</v>
      </c>
    </row>
    <row r="32208" spans="54:54" x14ac:dyDescent="0.3">
      <c r="BB32208" t="s">
        <v>94394</v>
      </c>
    </row>
    <row r="32209" spans="54:54" x14ac:dyDescent="0.3">
      <c r="BB32209" t="s">
        <v>94395</v>
      </c>
    </row>
    <row r="32210" spans="54:54" x14ac:dyDescent="0.3">
      <c r="BB32210" t="s">
        <v>94396</v>
      </c>
    </row>
    <row r="32211" spans="54:54" x14ac:dyDescent="0.3">
      <c r="BB32211" t="s">
        <v>94397</v>
      </c>
    </row>
    <row r="32212" spans="54:54" x14ac:dyDescent="0.3">
      <c r="BB32212" t="s">
        <v>94398</v>
      </c>
    </row>
    <row r="32213" spans="54:54" x14ac:dyDescent="0.3">
      <c r="BB32213" t="s">
        <v>94399</v>
      </c>
    </row>
    <row r="32214" spans="54:54" x14ac:dyDescent="0.3">
      <c r="BB32214" t="s">
        <v>94400</v>
      </c>
    </row>
    <row r="32215" spans="54:54" x14ac:dyDescent="0.3">
      <c r="BB32215" t="s">
        <v>94401</v>
      </c>
    </row>
    <row r="32216" spans="54:54" x14ac:dyDescent="0.3">
      <c r="BB32216" t="s">
        <v>94402</v>
      </c>
    </row>
    <row r="32217" spans="54:54" x14ac:dyDescent="0.3">
      <c r="BB32217" t="s">
        <v>94403</v>
      </c>
    </row>
    <row r="32218" spans="54:54" x14ac:dyDescent="0.3">
      <c r="BB32218" t="s">
        <v>94404</v>
      </c>
    </row>
    <row r="32219" spans="54:54" x14ac:dyDescent="0.3">
      <c r="BB32219" t="s">
        <v>94405</v>
      </c>
    </row>
    <row r="32220" spans="54:54" x14ac:dyDescent="0.3">
      <c r="BB32220" t="s">
        <v>94406</v>
      </c>
    </row>
    <row r="32221" spans="54:54" x14ac:dyDescent="0.3">
      <c r="BB32221" t="s">
        <v>94407</v>
      </c>
    </row>
    <row r="32222" spans="54:54" x14ac:dyDescent="0.3">
      <c r="BB32222" t="s">
        <v>94408</v>
      </c>
    </row>
    <row r="32223" spans="54:54" x14ac:dyDescent="0.3">
      <c r="BB32223" t="s">
        <v>94409</v>
      </c>
    </row>
    <row r="32224" spans="54:54" x14ac:dyDescent="0.3">
      <c r="BB32224" t="s">
        <v>94410</v>
      </c>
    </row>
    <row r="32225" spans="54:54" x14ac:dyDescent="0.3">
      <c r="BB32225" t="s">
        <v>94411</v>
      </c>
    </row>
    <row r="32226" spans="54:54" x14ac:dyDescent="0.3">
      <c r="BB32226" t="s">
        <v>94412</v>
      </c>
    </row>
    <row r="32227" spans="54:54" x14ac:dyDescent="0.3">
      <c r="BB32227" t="s">
        <v>94413</v>
      </c>
    </row>
    <row r="32228" spans="54:54" x14ac:dyDescent="0.3">
      <c r="BB32228" t="s">
        <v>94414</v>
      </c>
    </row>
    <row r="32229" spans="54:54" x14ac:dyDescent="0.3">
      <c r="BB32229" t="s">
        <v>94415</v>
      </c>
    </row>
    <row r="32230" spans="54:54" x14ac:dyDescent="0.3">
      <c r="BB32230" t="s">
        <v>94416</v>
      </c>
    </row>
    <row r="32231" spans="54:54" x14ac:dyDescent="0.3">
      <c r="BB32231" t="s">
        <v>94417</v>
      </c>
    </row>
    <row r="32232" spans="54:54" x14ac:dyDescent="0.3">
      <c r="BB32232" t="s">
        <v>94418</v>
      </c>
    </row>
    <row r="32233" spans="54:54" x14ac:dyDescent="0.3">
      <c r="BB32233" t="s">
        <v>94419</v>
      </c>
    </row>
    <row r="32234" spans="54:54" x14ac:dyDescent="0.3">
      <c r="BB32234" t="s">
        <v>94420</v>
      </c>
    </row>
    <row r="32235" spans="54:54" x14ac:dyDescent="0.3">
      <c r="BB32235" t="s">
        <v>94421</v>
      </c>
    </row>
    <row r="32236" spans="54:54" x14ac:dyDescent="0.3">
      <c r="BB32236" t="s">
        <v>94422</v>
      </c>
    </row>
    <row r="32237" spans="54:54" x14ac:dyDescent="0.3">
      <c r="BB32237" t="s">
        <v>94423</v>
      </c>
    </row>
    <row r="32238" spans="54:54" x14ac:dyDescent="0.3">
      <c r="BB32238" t="s">
        <v>94424</v>
      </c>
    </row>
    <row r="32239" spans="54:54" x14ac:dyDescent="0.3">
      <c r="BB32239" t="s">
        <v>94425</v>
      </c>
    </row>
    <row r="32240" spans="54:54" x14ac:dyDescent="0.3">
      <c r="BB32240" t="s">
        <v>2855</v>
      </c>
    </row>
    <row r="32241" spans="54:54" x14ac:dyDescent="0.3">
      <c r="BB32241" t="s">
        <v>94426</v>
      </c>
    </row>
    <row r="32242" spans="54:54" x14ac:dyDescent="0.3">
      <c r="BB32242" t="s">
        <v>94427</v>
      </c>
    </row>
    <row r="32243" spans="54:54" x14ac:dyDescent="0.3">
      <c r="BB32243" t="s">
        <v>94428</v>
      </c>
    </row>
    <row r="32244" spans="54:54" x14ac:dyDescent="0.3">
      <c r="BB32244" t="s">
        <v>94429</v>
      </c>
    </row>
    <row r="32245" spans="54:54" x14ac:dyDescent="0.3">
      <c r="BB32245" t="s">
        <v>94430</v>
      </c>
    </row>
    <row r="32246" spans="54:54" x14ac:dyDescent="0.3">
      <c r="BB32246" t="s">
        <v>94431</v>
      </c>
    </row>
    <row r="32247" spans="54:54" x14ac:dyDescent="0.3">
      <c r="BB32247" t="s">
        <v>94432</v>
      </c>
    </row>
    <row r="32248" spans="54:54" x14ac:dyDescent="0.3">
      <c r="BB32248" t="s">
        <v>94433</v>
      </c>
    </row>
    <row r="32249" spans="54:54" x14ac:dyDescent="0.3">
      <c r="BB32249" t="s">
        <v>94434</v>
      </c>
    </row>
    <row r="32250" spans="54:54" x14ac:dyDescent="0.3">
      <c r="BB32250" t="s">
        <v>94435</v>
      </c>
    </row>
    <row r="32251" spans="54:54" x14ac:dyDescent="0.3">
      <c r="BB32251" t="s">
        <v>94436</v>
      </c>
    </row>
    <row r="32252" spans="54:54" x14ac:dyDescent="0.3">
      <c r="BB32252" t="s">
        <v>94437</v>
      </c>
    </row>
    <row r="32253" spans="54:54" x14ac:dyDescent="0.3">
      <c r="BB32253" t="s">
        <v>94438</v>
      </c>
    </row>
    <row r="32254" spans="54:54" x14ac:dyDescent="0.3">
      <c r="BB32254" t="s">
        <v>94439</v>
      </c>
    </row>
    <row r="32255" spans="54:54" x14ac:dyDescent="0.3">
      <c r="BB32255" t="s">
        <v>94440</v>
      </c>
    </row>
    <row r="32256" spans="54:54" x14ac:dyDescent="0.3">
      <c r="BB32256" t="s">
        <v>94441</v>
      </c>
    </row>
    <row r="32257" spans="54:54" x14ac:dyDescent="0.3">
      <c r="BB32257" t="s">
        <v>94442</v>
      </c>
    </row>
    <row r="32258" spans="54:54" x14ac:dyDescent="0.3">
      <c r="BB32258" t="s">
        <v>94443</v>
      </c>
    </row>
    <row r="32259" spans="54:54" x14ac:dyDescent="0.3">
      <c r="BB32259" t="s">
        <v>94444</v>
      </c>
    </row>
    <row r="32260" spans="54:54" x14ac:dyDescent="0.3">
      <c r="BB32260" t="s">
        <v>94445</v>
      </c>
    </row>
    <row r="32261" spans="54:54" x14ac:dyDescent="0.3">
      <c r="BB32261" t="s">
        <v>94446</v>
      </c>
    </row>
    <row r="32262" spans="54:54" x14ac:dyDescent="0.3">
      <c r="BB32262" t="s">
        <v>94447</v>
      </c>
    </row>
    <row r="32263" spans="54:54" x14ac:dyDescent="0.3">
      <c r="BB32263" t="s">
        <v>94448</v>
      </c>
    </row>
    <row r="32264" spans="54:54" x14ac:dyDescent="0.3">
      <c r="BB32264" t="s">
        <v>94449</v>
      </c>
    </row>
    <row r="32265" spans="54:54" x14ac:dyDescent="0.3">
      <c r="BB32265" t="s">
        <v>94450</v>
      </c>
    </row>
    <row r="32266" spans="54:54" x14ac:dyDescent="0.3">
      <c r="BB32266" t="s">
        <v>94451</v>
      </c>
    </row>
    <row r="32267" spans="54:54" x14ac:dyDescent="0.3">
      <c r="BB32267" t="s">
        <v>94452</v>
      </c>
    </row>
    <row r="32268" spans="54:54" x14ac:dyDescent="0.3">
      <c r="BB32268" t="s">
        <v>94453</v>
      </c>
    </row>
    <row r="32269" spans="54:54" x14ac:dyDescent="0.3">
      <c r="BB32269" t="s">
        <v>94454</v>
      </c>
    </row>
    <row r="32270" spans="54:54" x14ac:dyDescent="0.3">
      <c r="BB32270" t="s">
        <v>94455</v>
      </c>
    </row>
    <row r="32271" spans="54:54" x14ac:dyDescent="0.3">
      <c r="BB32271" t="s">
        <v>94456</v>
      </c>
    </row>
    <row r="32272" spans="54:54" x14ac:dyDescent="0.3">
      <c r="BB32272" t="s">
        <v>94457</v>
      </c>
    </row>
    <row r="32273" spans="54:54" x14ac:dyDescent="0.3">
      <c r="BB32273" t="s">
        <v>94458</v>
      </c>
    </row>
    <row r="32274" spans="54:54" x14ac:dyDescent="0.3">
      <c r="BB32274" t="s">
        <v>94459</v>
      </c>
    </row>
    <row r="32275" spans="54:54" x14ac:dyDescent="0.3">
      <c r="BB32275" t="s">
        <v>94460</v>
      </c>
    </row>
    <row r="32276" spans="54:54" x14ac:dyDescent="0.3">
      <c r="BB32276" t="s">
        <v>94461</v>
      </c>
    </row>
    <row r="32277" spans="54:54" x14ac:dyDescent="0.3">
      <c r="BB32277" t="s">
        <v>94462</v>
      </c>
    </row>
    <row r="32278" spans="54:54" x14ac:dyDescent="0.3">
      <c r="BB32278" t="s">
        <v>94463</v>
      </c>
    </row>
    <row r="32279" spans="54:54" x14ac:dyDescent="0.3">
      <c r="BB32279" t="s">
        <v>94464</v>
      </c>
    </row>
    <row r="32280" spans="54:54" x14ac:dyDescent="0.3">
      <c r="BB32280" t="s">
        <v>94465</v>
      </c>
    </row>
    <row r="32281" spans="54:54" x14ac:dyDescent="0.3">
      <c r="BB32281" t="s">
        <v>94466</v>
      </c>
    </row>
    <row r="32282" spans="54:54" x14ac:dyDescent="0.3">
      <c r="BB32282" t="s">
        <v>94467</v>
      </c>
    </row>
    <row r="32283" spans="54:54" x14ac:dyDescent="0.3">
      <c r="BB32283" t="s">
        <v>94468</v>
      </c>
    </row>
    <row r="32284" spans="54:54" x14ac:dyDescent="0.3">
      <c r="BB32284" t="s">
        <v>94469</v>
      </c>
    </row>
    <row r="32285" spans="54:54" x14ac:dyDescent="0.3">
      <c r="BB32285" t="s">
        <v>94470</v>
      </c>
    </row>
    <row r="32286" spans="54:54" x14ac:dyDescent="0.3">
      <c r="BB32286" t="s">
        <v>94471</v>
      </c>
    </row>
    <row r="32287" spans="54:54" x14ac:dyDescent="0.3">
      <c r="BB32287" t="s">
        <v>94472</v>
      </c>
    </row>
    <row r="32288" spans="54:54" x14ac:dyDescent="0.3">
      <c r="BB32288" t="s">
        <v>94473</v>
      </c>
    </row>
    <row r="32289" spans="54:54" x14ac:dyDescent="0.3">
      <c r="BB32289" t="s">
        <v>94474</v>
      </c>
    </row>
    <row r="32290" spans="54:54" x14ac:dyDescent="0.3">
      <c r="BB32290" t="s">
        <v>94475</v>
      </c>
    </row>
    <row r="32291" spans="54:54" x14ac:dyDescent="0.3">
      <c r="BB32291" t="s">
        <v>94476</v>
      </c>
    </row>
    <row r="32292" spans="54:54" x14ac:dyDescent="0.3">
      <c r="BB32292" t="s">
        <v>94477</v>
      </c>
    </row>
    <row r="32293" spans="54:54" x14ac:dyDescent="0.3">
      <c r="BB32293" t="s">
        <v>94478</v>
      </c>
    </row>
    <row r="32294" spans="54:54" x14ac:dyDescent="0.3">
      <c r="BB32294" t="s">
        <v>94479</v>
      </c>
    </row>
    <row r="32295" spans="54:54" x14ac:dyDescent="0.3">
      <c r="BB32295" t="s">
        <v>94480</v>
      </c>
    </row>
    <row r="32296" spans="54:54" x14ac:dyDescent="0.3">
      <c r="BB32296" t="s">
        <v>94481</v>
      </c>
    </row>
    <row r="32297" spans="54:54" x14ac:dyDescent="0.3">
      <c r="BB32297" t="s">
        <v>94482</v>
      </c>
    </row>
    <row r="32298" spans="54:54" x14ac:dyDescent="0.3">
      <c r="BB32298" t="s">
        <v>94483</v>
      </c>
    </row>
    <row r="32299" spans="54:54" x14ac:dyDescent="0.3">
      <c r="BB32299" t="s">
        <v>94484</v>
      </c>
    </row>
    <row r="32300" spans="54:54" x14ac:dyDescent="0.3">
      <c r="BB32300" t="s">
        <v>94485</v>
      </c>
    </row>
    <row r="32301" spans="54:54" x14ac:dyDescent="0.3">
      <c r="BB32301" t="s">
        <v>94486</v>
      </c>
    </row>
    <row r="32302" spans="54:54" x14ac:dyDescent="0.3">
      <c r="BB32302" t="s">
        <v>94487</v>
      </c>
    </row>
    <row r="32303" spans="54:54" x14ac:dyDescent="0.3">
      <c r="BB32303" t="s">
        <v>94488</v>
      </c>
    </row>
    <row r="32304" spans="54:54" x14ac:dyDescent="0.3">
      <c r="BB32304" t="s">
        <v>94489</v>
      </c>
    </row>
    <row r="32305" spans="54:54" x14ac:dyDescent="0.3">
      <c r="BB32305" t="s">
        <v>94490</v>
      </c>
    </row>
    <row r="32306" spans="54:54" x14ac:dyDescent="0.3">
      <c r="BB32306" t="s">
        <v>94491</v>
      </c>
    </row>
    <row r="32307" spans="54:54" x14ac:dyDescent="0.3">
      <c r="BB32307" t="s">
        <v>94492</v>
      </c>
    </row>
    <row r="32308" spans="54:54" x14ac:dyDescent="0.3">
      <c r="BB32308" t="s">
        <v>94493</v>
      </c>
    </row>
    <row r="32309" spans="54:54" x14ac:dyDescent="0.3">
      <c r="BB32309" t="s">
        <v>94494</v>
      </c>
    </row>
    <row r="32310" spans="54:54" x14ac:dyDescent="0.3">
      <c r="BB32310" t="s">
        <v>94495</v>
      </c>
    </row>
    <row r="32311" spans="54:54" x14ac:dyDescent="0.3">
      <c r="BB32311" t="s">
        <v>94496</v>
      </c>
    </row>
    <row r="32312" spans="54:54" x14ac:dyDescent="0.3">
      <c r="BB32312" t="s">
        <v>94497</v>
      </c>
    </row>
    <row r="32313" spans="54:54" x14ac:dyDescent="0.3">
      <c r="BB32313" t="s">
        <v>94498</v>
      </c>
    </row>
    <row r="32314" spans="54:54" x14ac:dyDescent="0.3">
      <c r="BB32314" t="s">
        <v>94499</v>
      </c>
    </row>
    <row r="32315" spans="54:54" x14ac:dyDescent="0.3">
      <c r="BB32315" t="s">
        <v>94500</v>
      </c>
    </row>
    <row r="32316" spans="54:54" x14ac:dyDescent="0.3">
      <c r="BB32316" t="s">
        <v>94501</v>
      </c>
    </row>
    <row r="32317" spans="54:54" x14ac:dyDescent="0.3">
      <c r="BB32317" t="s">
        <v>94502</v>
      </c>
    </row>
    <row r="32318" spans="54:54" x14ac:dyDescent="0.3">
      <c r="BB32318" t="s">
        <v>94503</v>
      </c>
    </row>
    <row r="32319" spans="54:54" x14ac:dyDescent="0.3">
      <c r="BB32319" t="s">
        <v>94504</v>
      </c>
    </row>
    <row r="32320" spans="54:54" x14ac:dyDescent="0.3">
      <c r="BB32320" t="s">
        <v>94505</v>
      </c>
    </row>
    <row r="32321" spans="54:54" x14ac:dyDescent="0.3">
      <c r="BB32321" t="s">
        <v>94506</v>
      </c>
    </row>
    <row r="32322" spans="54:54" x14ac:dyDescent="0.3">
      <c r="BB32322" t="s">
        <v>94507</v>
      </c>
    </row>
    <row r="32323" spans="54:54" x14ac:dyDescent="0.3">
      <c r="BB32323" t="s">
        <v>94508</v>
      </c>
    </row>
    <row r="32324" spans="54:54" x14ac:dyDescent="0.3">
      <c r="BB32324" t="s">
        <v>94509</v>
      </c>
    </row>
    <row r="32325" spans="54:54" x14ac:dyDescent="0.3">
      <c r="BB32325" t="s">
        <v>94510</v>
      </c>
    </row>
    <row r="32326" spans="54:54" x14ac:dyDescent="0.3">
      <c r="BB32326" t="s">
        <v>94511</v>
      </c>
    </row>
    <row r="32327" spans="54:54" x14ac:dyDescent="0.3">
      <c r="BB32327" t="s">
        <v>94512</v>
      </c>
    </row>
    <row r="32328" spans="54:54" x14ac:dyDescent="0.3">
      <c r="BB32328" t="s">
        <v>94513</v>
      </c>
    </row>
    <row r="32329" spans="54:54" x14ac:dyDescent="0.3">
      <c r="BB32329" t="s">
        <v>94514</v>
      </c>
    </row>
    <row r="32330" spans="54:54" x14ac:dyDescent="0.3">
      <c r="BB32330" t="s">
        <v>94515</v>
      </c>
    </row>
    <row r="32331" spans="54:54" x14ac:dyDescent="0.3">
      <c r="BB32331" t="s">
        <v>94516</v>
      </c>
    </row>
    <row r="32332" spans="54:54" x14ac:dyDescent="0.3">
      <c r="BB32332" t="s">
        <v>94517</v>
      </c>
    </row>
    <row r="32333" spans="54:54" x14ac:dyDescent="0.3">
      <c r="BB32333" t="s">
        <v>94518</v>
      </c>
    </row>
    <row r="32334" spans="54:54" x14ac:dyDescent="0.3">
      <c r="BB32334" t="s">
        <v>94519</v>
      </c>
    </row>
    <row r="32335" spans="54:54" x14ac:dyDescent="0.3">
      <c r="BB32335" t="s">
        <v>94520</v>
      </c>
    </row>
    <row r="32336" spans="54:54" x14ac:dyDescent="0.3">
      <c r="BB32336" t="s">
        <v>94521</v>
      </c>
    </row>
    <row r="32337" spans="54:54" x14ac:dyDescent="0.3">
      <c r="BB32337" t="s">
        <v>94522</v>
      </c>
    </row>
    <row r="32338" spans="54:54" x14ac:dyDescent="0.3">
      <c r="BB32338" t="s">
        <v>94523</v>
      </c>
    </row>
    <row r="32339" spans="54:54" x14ac:dyDescent="0.3">
      <c r="BB32339" t="s">
        <v>94524</v>
      </c>
    </row>
    <row r="32340" spans="54:54" x14ac:dyDescent="0.3">
      <c r="BB32340" t="s">
        <v>94525</v>
      </c>
    </row>
    <row r="32341" spans="54:54" x14ac:dyDescent="0.3">
      <c r="BB32341" t="s">
        <v>94526</v>
      </c>
    </row>
    <row r="32342" spans="54:54" x14ac:dyDescent="0.3">
      <c r="BB32342" t="s">
        <v>94527</v>
      </c>
    </row>
    <row r="32343" spans="54:54" x14ac:dyDescent="0.3">
      <c r="BB32343" t="s">
        <v>94528</v>
      </c>
    </row>
    <row r="32344" spans="54:54" x14ac:dyDescent="0.3">
      <c r="BB32344" t="s">
        <v>94529</v>
      </c>
    </row>
    <row r="32345" spans="54:54" x14ac:dyDescent="0.3">
      <c r="BB32345" t="s">
        <v>94530</v>
      </c>
    </row>
    <row r="32346" spans="54:54" x14ac:dyDescent="0.3">
      <c r="BB32346" t="s">
        <v>94531</v>
      </c>
    </row>
    <row r="32347" spans="54:54" x14ac:dyDescent="0.3">
      <c r="BB32347" t="s">
        <v>94532</v>
      </c>
    </row>
    <row r="32348" spans="54:54" x14ac:dyDescent="0.3">
      <c r="BB32348" t="s">
        <v>94533</v>
      </c>
    </row>
    <row r="32349" spans="54:54" x14ac:dyDescent="0.3">
      <c r="BB32349" t="s">
        <v>94534</v>
      </c>
    </row>
    <row r="32350" spans="54:54" x14ac:dyDescent="0.3">
      <c r="BB32350" t="s">
        <v>94535</v>
      </c>
    </row>
    <row r="32351" spans="54:54" x14ac:dyDescent="0.3">
      <c r="BB32351" t="s">
        <v>94536</v>
      </c>
    </row>
    <row r="32352" spans="54:54" x14ac:dyDescent="0.3">
      <c r="BB32352" t="s">
        <v>94537</v>
      </c>
    </row>
    <row r="32353" spans="54:54" x14ac:dyDescent="0.3">
      <c r="BB32353" t="s">
        <v>94538</v>
      </c>
    </row>
    <row r="32354" spans="54:54" x14ac:dyDescent="0.3">
      <c r="BB32354" t="s">
        <v>94539</v>
      </c>
    </row>
    <row r="32355" spans="54:54" x14ac:dyDescent="0.3">
      <c r="BB32355" t="s">
        <v>94540</v>
      </c>
    </row>
    <row r="32356" spans="54:54" x14ac:dyDescent="0.3">
      <c r="BB32356" t="s">
        <v>94541</v>
      </c>
    </row>
    <row r="32357" spans="54:54" x14ac:dyDescent="0.3">
      <c r="BB32357" t="s">
        <v>94542</v>
      </c>
    </row>
    <row r="32358" spans="54:54" x14ac:dyDescent="0.3">
      <c r="BB32358" t="s">
        <v>94543</v>
      </c>
    </row>
    <row r="32359" spans="54:54" x14ac:dyDescent="0.3">
      <c r="BB32359" t="s">
        <v>94544</v>
      </c>
    </row>
    <row r="32360" spans="54:54" x14ac:dyDescent="0.3">
      <c r="BB32360" t="s">
        <v>94545</v>
      </c>
    </row>
    <row r="32361" spans="54:54" x14ac:dyDescent="0.3">
      <c r="BB32361" t="s">
        <v>94546</v>
      </c>
    </row>
    <row r="32362" spans="54:54" x14ac:dyDescent="0.3">
      <c r="BB32362" t="s">
        <v>94547</v>
      </c>
    </row>
    <row r="32363" spans="54:54" x14ac:dyDescent="0.3">
      <c r="BB32363" t="s">
        <v>94548</v>
      </c>
    </row>
    <row r="32364" spans="54:54" x14ac:dyDescent="0.3">
      <c r="BB32364" t="s">
        <v>94549</v>
      </c>
    </row>
    <row r="32365" spans="54:54" x14ac:dyDescent="0.3">
      <c r="BB32365" t="s">
        <v>94550</v>
      </c>
    </row>
    <row r="32366" spans="54:54" x14ac:dyDescent="0.3">
      <c r="BB32366" t="s">
        <v>94551</v>
      </c>
    </row>
    <row r="32367" spans="54:54" x14ac:dyDescent="0.3">
      <c r="BB32367" t="s">
        <v>94552</v>
      </c>
    </row>
    <row r="32368" spans="54:54" x14ac:dyDescent="0.3">
      <c r="BB32368" t="s">
        <v>94553</v>
      </c>
    </row>
    <row r="32369" spans="54:54" x14ac:dyDescent="0.3">
      <c r="BB32369" t="s">
        <v>94554</v>
      </c>
    </row>
    <row r="32370" spans="54:54" x14ac:dyDescent="0.3">
      <c r="BB32370" t="s">
        <v>94555</v>
      </c>
    </row>
    <row r="32371" spans="54:54" x14ac:dyDescent="0.3">
      <c r="BB32371" t="s">
        <v>94556</v>
      </c>
    </row>
    <row r="32372" spans="54:54" x14ac:dyDescent="0.3">
      <c r="BB32372" t="s">
        <v>94557</v>
      </c>
    </row>
    <row r="32373" spans="54:54" x14ac:dyDescent="0.3">
      <c r="BB32373" t="s">
        <v>94558</v>
      </c>
    </row>
    <row r="32374" spans="54:54" x14ac:dyDescent="0.3">
      <c r="BB32374" t="s">
        <v>94559</v>
      </c>
    </row>
    <row r="32375" spans="54:54" x14ac:dyDescent="0.3">
      <c r="BB32375" t="s">
        <v>94560</v>
      </c>
    </row>
    <row r="32376" spans="54:54" x14ac:dyDescent="0.3">
      <c r="BB32376" t="s">
        <v>94561</v>
      </c>
    </row>
    <row r="32377" spans="54:54" x14ac:dyDescent="0.3">
      <c r="BB32377" t="s">
        <v>94562</v>
      </c>
    </row>
    <row r="32378" spans="54:54" x14ac:dyDescent="0.3">
      <c r="BB32378" t="s">
        <v>94563</v>
      </c>
    </row>
    <row r="32379" spans="54:54" x14ac:dyDescent="0.3">
      <c r="BB32379" t="s">
        <v>94564</v>
      </c>
    </row>
    <row r="32380" spans="54:54" x14ac:dyDescent="0.3">
      <c r="BB32380" t="s">
        <v>94565</v>
      </c>
    </row>
    <row r="32381" spans="54:54" x14ac:dyDescent="0.3">
      <c r="BB32381" t="s">
        <v>94566</v>
      </c>
    </row>
    <row r="32382" spans="54:54" x14ac:dyDescent="0.3">
      <c r="BB32382" t="s">
        <v>94567</v>
      </c>
    </row>
    <row r="32383" spans="54:54" x14ac:dyDescent="0.3">
      <c r="BB32383" t="s">
        <v>94568</v>
      </c>
    </row>
    <row r="32384" spans="54:54" x14ac:dyDescent="0.3">
      <c r="BB32384" t="s">
        <v>94569</v>
      </c>
    </row>
    <row r="32385" spans="54:54" x14ac:dyDescent="0.3">
      <c r="BB32385" t="s">
        <v>94570</v>
      </c>
    </row>
    <row r="32386" spans="54:54" x14ac:dyDescent="0.3">
      <c r="BB32386" t="s">
        <v>94571</v>
      </c>
    </row>
    <row r="32387" spans="54:54" x14ac:dyDescent="0.3">
      <c r="BB32387" t="s">
        <v>94572</v>
      </c>
    </row>
    <row r="32388" spans="54:54" x14ac:dyDescent="0.3">
      <c r="BB32388" t="s">
        <v>94573</v>
      </c>
    </row>
    <row r="32389" spans="54:54" x14ac:dyDescent="0.3">
      <c r="BB32389" t="s">
        <v>94574</v>
      </c>
    </row>
    <row r="32390" spans="54:54" x14ac:dyDescent="0.3">
      <c r="BB32390" t="s">
        <v>94575</v>
      </c>
    </row>
    <row r="32391" spans="54:54" x14ac:dyDescent="0.3">
      <c r="BB32391" t="s">
        <v>94576</v>
      </c>
    </row>
    <row r="32392" spans="54:54" x14ac:dyDescent="0.3">
      <c r="BB32392" t="s">
        <v>94577</v>
      </c>
    </row>
    <row r="32393" spans="54:54" x14ac:dyDescent="0.3">
      <c r="BB32393" t="s">
        <v>94578</v>
      </c>
    </row>
    <row r="32394" spans="54:54" x14ac:dyDescent="0.3">
      <c r="BB32394" t="s">
        <v>94579</v>
      </c>
    </row>
    <row r="32395" spans="54:54" x14ac:dyDescent="0.3">
      <c r="BB32395" t="s">
        <v>94580</v>
      </c>
    </row>
    <row r="32396" spans="54:54" x14ac:dyDescent="0.3">
      <c r="BB32396" t="s">
        <v>94581</v>
      </c>
    </row>
    <row r="32397" spans="54:54" x14ac:dyDescent="0.3">
      <c r="BB32397" t="s">
        <v>94582</v>
      </c>
    </row>
    <row r="32398" spans="54:54" x14ac:dyDescent="0.3">
      <c r="BB32398" t="s">
        <v>94583</v>
      </c>
    </row>
    <row r="32399" spans="54:54" x14ac:dyDescent="0.3">
      <c r="BB32399" t="s">
        <v>2903</v>
      </c>
    </row>
    <row r="32400" spans="54:54" x14ac:dyDescent="0.3">
      <c r="BB32400" t="s">
        <v>94584</v>
      </c>
    </row>
    <row r="32401" spans="54:54" x14ac:dyDescent="0.3">
      <c r="BB32401" t="s">
        <v>94585</v>
      </c>
    </row>
    <row r="32402" spans="54:54" x14ac:dyDescent="0.3">
      <c r="BB32402" t="s">
        <v>71286</v>
      </c>
    </row>
    <row r="32403" spans="54:54" x14ac:dyDescent="0.3">
      <c r="BB32403" t="s">
        <v>94586</v>
      </c>
    </row>
    <row r="32404" spans="54:54" x14ac:dyDescent="0.3">
      <c r="BB32404" t="s">
        <v>94587</v>
      </c>
    </row>
    <row r="32405" spans="54:54" x14ac:dyDescent="0.3">
      <c r="BB32405" t="s">
        <v>94588</v>
      </c>
    </row>
    <row r="32406" spans="54:54" x14ac:dyDescent="0.3">
      <c r="BB32406" t="s">
        <v>94589</v>
      </c>
    </row>
    <row r="32407" spans="54:54" x14ac:dyDescent="0.3">
      <c r="BB32407" t="s">
        <v>94590</v>
      </c>
    </row>
    <row r="32408" spans="54:54" x14ac:dyDescent="0.3">
      <c r="BB32408" t="s">
        <v>94591</v>
      </c>
    </row>
    <row r="32409" spans="54:54" x14ac:dyDescent="0.3">
      <c r="BB32409" t="s">
        <v>94592</v>
      </c>
    </row>
    <row r="32410" spans="54:54" x14ac:dyDescent="0.3">
      <c r="BB32410" t="s">
        <v>71381</v>
      </c>
    </row>
    <row r="32411" spans="54:54" x14ac:dyDescent="0.3">
      <c r="BB32411" t="s">
        <v>94593</v>
      </c>
    </row>
    <row r="32412" spans="54:54" x14ac:dyDescent="0.3">
      <c r="BB32412" t="s">
        <v>94594</v>
      </c>
    </row>
    <row r="32413" spans="54:54" x14ac:dyDescent="0.3">
      <c r="BB32413" t="s">
        <v>94595</v>
      </c>
    </row>
    <row r="32414" spans="54:54" x14ac:dyDescent="0.3">
      <c r="BB32414" t="s">
        <v>94596</v>
      </c>
    </row>
    <row r="32415" spans="54:54" x14ac:dyDescent="0.3">
      <c r="BB32415" t="s">
        <v>94597</v>
      </c>
    </row>
    <row r="32416" spans="54:54" x14ac:dyDescent="0.3">
      <c r="BB32416" t="s">
        <v>71437</v>
      </c>
    </row>
    <row r="32417" spans="54:54" x14ac:dyDescent="0.3">
      <c r="BB32417" t="s">
        <v>94598</v>
      </c>
    </row>
    <row r="32418" spans="54:54" x14ac:dyDescent="0.3">
      <c r="BB32418" t="s">
        <v>94599</v>
      </c>
    </row>
    <row r="32419" spans="54:54" x14ac:dyDescent="0.3">
      <c r="BB32419" t="s">
        <v>94600</v>
      </c>
    </row>
    <row r="32420" spans="54:54" x14ac:dyDescent="0.3">
      <c r="BB32420" t="s">
        <v>94601</v>
      </c>
    </row>
    <row r="32421" spans="54:54" x14ac:dyDescent="0.3">
      <c r="BB32421" t="s">
        <v>94602</v>
      </c>
    </row>
    <row r="32422" spans="54:54" x14ac:dyDescent="0.3">
      <c r="BB32422" t="s">
        <v>94603</v>
      </c>
    </row>
    <row r="32423" spans="54:54" x14ac:dyDescent="0.3">
      <c r="BB32423" t="s">
        <v>94604</v>
      </c>
    </row>
    <row r="32424" spans="54:54" x14ac:dyDescent="0.3">
      <c r="BB32424" t="s">
        <v>94605</v>
      </c>
    </row>
    <row r="32425" spans="54:54" x14ac:dyDescent="0.3">
      <c r="BB32425" t="s">
        <v>94606</v>
      </c>
    </row>
    <row r="32426" spans="54:54" x14ac:dyDescent="0.3">
      <c r="BB32426" t="s">
        <v>94607</v>
      </c>
    </row>
    <row r="32427" spans="54:54" x14ac:dyDescent="0.3">
      <c r="BB32427" t="s">
        <v>94608</v>
      </c>
    </row>
    <row r="32428" spans="54:54" x14ac:dyDescent="0.3">
      <c r="BB32428" t="s">
        <v>94609</v>
      </c>
    </row>
    <row r="32429" spans="54:54" x14ac:dyDescent="0.3">
      <c r="BB32429" t="s">
        <v>94610</v>
      </c>
    </row>
    <row r="32430" spans="54:54" x14ac:dyDescent="0.3">
      <c r="BB32430" t="s">
        <v>94611</v>
      </c>
    </row>
    <row r="32431" spans="54:54" x14ac:dyDescent="0.3">
      <c r="BB32431" t="s">
        <v>94612</v>
      </c>
    </row>
    <row r="32432" spans="54:54" x14ac:dyDescent="0.3">
      <c r="BB32432" t="s">
        <v>94613</v>
      </c>
    </row>
    <row r="32433" spans="54:54" x14ac:dyDescent="0.3">
      <c r="BB32433" t="s">
        <v>94614</v>
      </c>
    </row>
    <row r="32434" spans="54:54" x14ac:dyDescent="0.3">
      <c r="BB32434" t="s">
        <v>94615</v>
      </c>
    </row>
    <row r="32435" spans="54:54" x14ac:dyDescent="0.3">
      <c r="BB32435" t="s">
        <v>71540</v>
      </c>
    </row>
    <row r="32436" spans="54:54" x14ac:dyDescent="0.3">
      <c r="BB32436" t="s">
        <v>94616</v>
      </c>
    </row>
    <row r="32437" spans="54:54" x14ac:dyDescent="0.3">
      <c r="BB32437" t="s">
        <v>94617</v>
      </c>
    </row>
    <row r="32438" spans="54:54" x14ac:dyDescent="0.3">
      <c r="BB32438" t="s">
        <v>94618</v>
      </c>
    </row>
    <row r="32439" spans="54:54" x14ac:dyDescent="0.3">
      <c r="BB32439" t="s">
        <v>94619</v>
      </c>
    </row>
    <row r="32440" spans="54:54" x14ac:dyDescent="0.3">
      <c r="BB32440" t="s">
        <v>94620</v>
      </c>
    </row>
    <row r="32441" spans="54:54" x14ac:dyDescent="0.3">
      <c r="BB32441" t="s">
        <v>94621</v>
      </c>
    </row>
    <row r="32442" spans="54:54" x14ac:dyDescent="0.3">
      <c r="BB32442" t="s">
        <v>94622</v>
      </c>
    </row>
    <row r="32443" spans="54:54" x14ac:dyDescent="0.3">
      <c r="BB32443" t="s">
        <v>94623</v>
      </c>
    </row>
    <row r="32444" spans="54:54" x14ac:dyDescent="0.3">
      <c r="BB32444" t="s">
        <v>94624</v>
      </c>
    </row>
    <row r="32445" spans="54:54" x14ac:dyDescent="0.3">
      <c r="BB32445" t="s">
        <v>94625</v>
      </c>
    </row>
    <row r="32446" spans="54:54" x14ac:dyDescent="0.3">
      <c r="BB32446" t="s">
        <v>94626</v>
      </c>
    </row>
    <row r="32447" spans="54:54" x14ac:dyDescent="0.3">
      <c r="BB32447" t="s">
        <v>94627</v>
      </c>
    </row>
    <row r="32448" spans="54:54" x14ac:dyDescent="0.3">
      <c r="BB32448" t="s">
        <v>94628</v>
      </c>
    </row>
    <row r="32449" spans="54:54" x14ac:dyDescent="0.3">
      <c r="BB32449" t="s">
        <v>94629</v>
      </c>
    </row>
    <row r="32450" spans="54:54" x14ac:dyDescent="0.3">
      <c r="BB32450" t="s">
        <v>94630</v>
      </c>
    </row>
    <row r="32451" spans="54:54" x14ac:dyDescent="0.3">
      <c r="BB32451" t="s">
        <v>94631</v>
      </c>
    </row>
    <row r="32452" spans="54:54" x14ac:dyDescent="0.3">
      <c r="BB32452" t="s">
        <v>94632</v>
      </c>
    </row>
    <row r="32453" spans="54:54" x14ac:dyDescent="0.3">
      <c r="BB32453" t="s">
        <v>94633</v>
      </c>
    </row>
    <row r="32454" spans="54:54" x14ac:dyDescent="0.3">
      <c r="BB32454" t="s">
        <v>94634</v>
      </c>
    </row>
    <row r="32455" spans="54:54" x14ac:dyDescent="0.3">
      <c r="BB32455" t="s">
        <v>94635</v>
      </c>
    </row>
    <row r="32456" spans="54:54" x14ac:dyDescent="0.3">
      <c r="BB32456" t="s">
        <v>94636</v>
      </c>
    </row>
    <row r="32457" spans="54:54" x14ac:dyDescent="0.3">
      <c r="BB32457" t="s">
        <v>94637</v>
      </c>
    </row>
    <row r="32458" spans="54:54" x14ac:dyDescent="0.3">
      <c r="BB32458" t="s">
        <v>94638</v>
      </c>
    </row>
    <row r="32459" spans="54:54" x14ac:dyDescent="0.3">
      <c r="BB32459" t="s">
        <v>94639</v>
      </c>
    </row>
    <row r="32460" spans="54:54" x14ac:dyDescent="0.3">
      <c r="BB32460" t="s">
        <v>94640</v>
      </c>
    </row>
    <row r="32461" spans="54:54" x14ac:dyDescent="0.3">
      <c r="BB32461" t="s">
        <v>94641</v>
      </c>
    </row>
    <row r="32462" spans="54:54" x14ac:dyDescent="0.3">
      <c r="BB32462" t="s">
        <v>94642</v>
      </c>
    </row>
    <row r="32463" spans="54:54" x14ac:dyDescent="0.3">
      <c r="BB32463" t="s">
        <v>94643</v>
      </c>
    </row>
    <row r="32464" spans="54:54" x14ac:dyDescent="0.3">
      <c r="BB32464" t="s">
        <v>94644</v>
      </c>
    </row>
    <row r="32465" spans="54:54" x14ac:dyDescent="0.3">
      <c r="BB32465" t="s">
        <v>94645</v>
      </c>
    </row>
    <row r="32466" spans="54:54" x14ac:dyDescent="0.3">
      <c r="BB32466" t="s">
        <v>94646</v>
      </c>
    </row>
    <row r="32467" spans="54:54" x14ac:dyDescent="0.3">
      <c r="BB32467" t="s">
        <v>94647</v>
      </c>
    </row>
    <row r="32468" spans="54:54" x14ac:dyDescent="0.3">
      <c r="BB32468" t="s">
        <v>94648</v>
      </c>
    </row>
    <row r="32469" spans="54:54" x14ac:dyDescent="0.3">
      <c r="BB32469" t="s">
        <v>94649</v>
      </c>
    </row>
    <row r="32470" spans="54:54" x14ac:dyDescent="0.3">
      <c r="BB32470" t="s">
        <v>94650</v>
      </c>
    </row>
    <row r="32471" spans="54:54" x14ac:dyDescent="0.3">
      <c r="BB32471" t="s">
        <v>94651</v>
      </c>
    </row>
    <row r="32472" spans="54:54" x14ac:dyDescent="0.3">
      <c r="BB32472" t="s">
        <v>94652</v>
      </c>
    </row>
    <row r="32473" spans="54:54" x14ac:dyDescent="0.3">
      <c r="BB32473" t="s">
        <v>94653</v>
      </c>
    </row>
    <row r="32474" spans="54:54" x14ac:dyDescent="0.3">
      <c r="BB32474" t="s">
        <v>94654</v>
      </c>
    </row>
    <row r="32475" spans="54:54" x14ac:dyDescent="0.3">
      <c r="BB32475" t="s">
        <v>94655</v>
      </c>
    </row>
    <row r="32476" spans="54:54" x14ac:dyDescent="0.3">
      <c r="BB32476" t="s">
        <v>94656</v>
      </c>
    </row>
    <row r="32477" spans="54:54" x14ac:dyDescent="0.3">
      <c r="BB32477" t="s">
        <v>94657</v>
      </c>
    </row>
    <row r="32478" spans="54:54" x14ac:dyDescent="0.3">
      <c r="BB32478" t="s">
        <v>94658</v>
      </c>
    </row>
    <row r="32479" spans="54:54" x14ac:dyDescent="0.3">
      <c r="BB32479" t="s">
        <v>94659</v>
      </c>
    </row>
    <row r="32480" spans="54:54" x14ac:dyDescent="0.3">
      <c r="BB32480" t="s">
        <v>94660</v>
      </c>
    </row>
    <row r="32481" spans="54:54" x14ac:dyDescent="0.3">
      <c r="BB32481" t="s">
        <v>94661</v>
      </c>
    </row>
    <row r="32482" spans="54:54" x14ac:dyDescent="0.3">
      <c r="BB32482" t="s">
        <v>94662</v>
      </c>
    </row>
    <row r="32483" spans="54:54" x14ac:dyDescent="0.3">
      <c r="BB32483" t="s">
        <v>94663</v>
      </c>
    </row>
    <row r="32484" spans="54:54" x14ac:dyDescent="0.3">
      <c r="BB32484" t="s">
        <v>94664</v>
      </c>
    </row>
    <row r="32485" spans="54:54" x14ac:dyDescent="0.3">
      <c r="BB32485" t="s">
        <v>94665</v>
      </c>
    </row>
    <row r="32486" spans="54:54" x14ac:dyDescent="0.3">
      <c r="BB32486" t="s">
        <v>94666</v>
      </c>
    </row>
    <row r="32487" spans="54:54" x14ac:dyDescent="0.3">
      <c r="BB32487" t="s">
        <v>94667</v>
      </c>
    </row>
    <row r="32488" spans="54:54" x14ac:dyDescent="0.3">
      <c r="BB32488" t="s">
        <v>94668</v>
      </c>
    </row>
    <row r="32489" spans="54:54" x14ac:dyDescent="0.3">
      <c r="BB32489" t="s">
        <v>94669</v>
      </c>
    </row>
    <row r="32490" spans="54:54" x14ac:dyDescent="0.3">
      <c r="BB32490" t="s">
        <v>94670</v>
      </c>
    </row>
    <row r="32491" spans="54:54" x14ac:dyDescent="0.3">
      <c r="BB32491" t="s">
        <v>94671</v>
      </c>
    </row>
    <row r="32492" spans="54:54" x14ac:dyDescent="0.3">
      <c r="BB32492" t="s">
        <v>94672</v>
      </c>
    </row>
    <row r="32493" spans="54:54" x14ac:dyDescent="0.3">
      <c r="BB32493" t="s">
        <v>94673</v>
      </c>
    </row>
    <row r="32494" spans="54:54" x14ac:dyDescent="0.3">
      <c r="BB32494" t="s">
        <v>94674</v>
      </c>
    </row>
    <row r="32495" spans="54:54" x14ac:dyDescent="0.3">
      <c r="BB32495" t="s">
        <v>94675</v>
      </c>
    </row>
    <row r="32496" spans="54:54" x14ac:dyDescent="0.3">
      <c r="BB32496" t="s">
        <v>94676</v>
      </c>
    </row>
    <row r="32497" spans="54:54" x14ac:dyDescent="0.3">
      <c r="BB32497" t="s">
        <v>94677</v>
      </c>
    </row>
    <row r="32498" spans="54:54" x14ac:dyDescent="0.3">
      <c r="BB32498" t="s">
        <v>94678</v>
      </c>
    </row>
    <row r="32499" spans="54:54" x14ac:dyDescent="0.3">
      <c r="BB32499" t="s">
        <v>33934</v>
      </c>
    </row>
    <row r="32500" spans="54:54" x14ac:dyDescent="0.3">
      <c r="BB32500" t="s">
        <v>94679</v>
      </c>
    </row>
    <row r="32501" spans="54:54" x14ac:dyDescent="0.3">
      <c r="BB32501" t="s">
        <v>94680</v>
      </c>
    </row>
    <row r="32502" spans="54:54" x14ac:dyDescent="0.3">
      <c r="BB32502" t="s">
        <v>94681</v>
      </c>
    </row>
    <row r="32503" spans="54:54" x14ac:dyDescent="0.3">
      <c r="BB32503" t="s">
        <v>94682</v>
      </c>
    </row>
    <row r="32504" spans="54:54" x14ac:dyDescent="0.3">
      <c r="BB32504" t="s">
        <v>94683</v>
      </c>
    </row>
    <row r="32505" spans="54:54" x14ac:dyDescent="0.3">
      <c r="BB32505" t="s">
        <v>94684</v>
      </c>
    </row>
    <row r="32506" spans="54:54" x14ac:dyDescent="0.3">
      <c r="BB32506" t="s">
        <v>94685</v>
      </c>
    </row>
    <row r="32507" spans="54:54" x14ac:dyDescent="0.3">
      <c r="BB32507" t="s">
        <v>94686</v>
      </c>
    </row>
    <row r="32508" spans="54:54" x14ac:dyDescent="0.3">
      <c r="BB32508" t="s">
        <v>94687</v>
      </c>
    </row>
    <row r="32509" spans="54:54" x14ac:dyDescent="0.3">
      <c r="BB32509" t="s">
        <v>94688</v>
      </c>
    </row>
    <row r="32510" spans="54:54" x14ac:dyDescent="0.3">
      <c r="BB32510" t="s">
        <v>94689</v>
      </c>
    </row>
    <row r="32511" spans="54:54" x14ac:dyDescent="0.3">
      <c r="BB32511" t="s">
        <v>94690</v>
      </c>
    </row>
    <row r="32512" spans="54:54" x14ac:dyDescent="0.3">
      <c r="BB32512" t="s">
        <v>94691</v>
      </c>
    </row>
    <row r="32513" spans="54:54" x14ac:dyDescent="0.3">
      <c r="BB32513" t="s">
        <v>94692</v>
      </c>
    </row>
    <row r="32514" spans="54:54" x14ac:dyDescent="0.3">
      <c r="BB32514" t="s">
        <v>94693</v>
      </c>
    </row>
    <row r="32515" spans="54:54" x14ac:dyDescent="0.3">
      <c r="BB32515" t="s">
        <v>94694</v>
      </c>
    </row>
    <row r="32516" spans="54:54" x14ac:dyDescent="0.3">
      <c r="BB32516" t="s">
        <v>94695</v>
      </c>
    </row>
    <row r="32517" spans="54:54" x14ac:dyDescent="0.3">
      <c r="BB32517" t="s">
        <v>94696</v>
      </c>
    </row>
    <row r="32518" spans="54:54" x14ac:dyDescent="0.3">
      <c r="BB32518" t="s">
        <v>94697</v>
      </c>
    </row>
    <row r="32519" spans="54:54" x14ac:dyDescent="0.3">
      <c r="BB32519" t="s">
        <v>94698</v>
      </c>
    </row>
    <row r="32520" spans="54:54" x14ac:dyDescent="0.3">
      <c r="BB32520" t="s">
        <v>94699</v>
      </c>
    </row>
    <row r="32521" spans="54:54" x14ac:dyDescent="0.3">
      <c r="BB32521" t="s">
        <v>94700</v>
      </c>
    </row>
    <row r="32522" spans="54:54" x14ac:dyDescent="0.3">
      <c r="BB32522" t="s">
        <v>94701</v>
      </c>
    </row>
    <row r="32523" spans="54:54" x14ac:dyDescent="0.3">
      <c r="BB32523" t="s">
        <v>94702</v>
      </c>
    </row>
    <row r="32524" spans="54:54" x14ac:dyDescent="0.3">
      <c r="BB32524" t="s">
        <v>94703</v>
      </c>
    </row>
    <row r="32525" spans="54:54" x14ac:dyDescent="0.3">
      <c r="BB32525" t="s">
        <v>94704</v>
      </c>
    </row>
    <row r="32526" spans="54:54" x14ac:dyDescent="0.3">
      <c r="BB32526" t="s">
        <v>94705</v>
      </c>
    </row>
    <row r="32527" spans="54:54" x14ac:dyDescent="0.3">
      <c r="BB32527" t="s">
        <v>94706</v>
      </c>
    </row>
    <row r="32528" spans="54:54" x14ac:dyDescent="0.3">
      <c r="BB32528" t="s">
        <v>94707</v>
      </c>
    </row>
    <row r="32529" spans="54:54" x14ac:dyDescent="0.3">
      <c r="BB32529" t="s">
        <v>94708</v>
      </c>
    </row>
    <row r="32530" spans="54:54" x14ac:dyDescent="0.3">
      <c r="BB32530" t="s">
        <v>94709</v>
      </c>
    </row>
    <row r="32531" spans="54:54" x14ac:dyDescent="0.3">
      <c r="BB32531" t="s">
        <v>94710</v>
      </c>
    </row>
    <row r="32532" spans="54:54" x14ac:dyDescent="0.3">
      <c r="BB32532" t="s">
        <v>94711</v>
      </c>
    </row>
    <row r="32533" spans="54:54" x14ac:dyDescent="0.3">
      <c r="BB32533" t="s">
        <v>94712</v>
      </c>
    </row>
    <row r="32534" spans="54:54" x14ac:dyDescent="0.3">
      <c r="BB32534" t="s">
        <v>94713</v>
      </c>
    </row>
    <row r="32535" spans="54:54" x14ac:dyDescent="0.3">
      <c r="BB32535" t="s">
        <v>94714</v>
      </c>
    </row>
    <row r="32536" spans="54:54" x14ac:dyDescent="0.3">
      <c r="BB32536" t="s">
        <v>94715</v>
      </c>
    </row>
    <row r="32537" spans="54:54" x14ac:dyDescent="0.3">
      <c r="BB32537" t="s">
        <v>94716</v>
      </c>
    </row>
    <row r="32538" spans="54:54" x14ac:dyDescent="0.3">
      <c r="BB32538" t="s">
        <v>35683</v>
      </c>
    </row>
    <row r="32539" spans="54:54" x14ac:dyDescent="0.3">
      <c r="BB32539" t="s">
        <v>94717</v>
      </c>
    </row>
    <row r="32540" spans="54:54" x14ac:dyDescent="0.3">
      <c r="BB32540" t="s">
        <v>94718</v>
      </c>
    </row>
    <row r="32541" spans="54:54" x14ac:dyDescent="0.3">
      <c r="BB32541" t="s">
        <v>94719</v>
      </c>
    </row>
    <row r="32542" spans="54:54" x14ac:dyDescent="0.3">
      <c r="BB32542" t="s">
        <v>94720</v>
      </c>
    </row>
    <row r="32543" spans="54:54" x14ac:dyDescent="0.3">
      <c r="BB32543" t="s">
        <v>94721</v>
      </c>
    </row>
    <row r="32544" spans="54:54" x14ac:dyDescent="0.3">
      <c r="BB32544" t="s">
        <v>94722</v>
      </c>
    </row>
    <row r="32545" spans="54:54" x14ac:dyDescent="0.3">
      <c r="BB32545" t="s">
        <v>94723</v>
      </c>
    </row>
    <row r="32546" spans="54:54" x14ac:dyDescent="0.3">
      <c r="BB32546" t="s">
        <v>94724</v>
      </c>
    </row>
    <row r="32547" spans="54:54" x14ac:dyDescent="0.3">
      <c r="BB32547" t="s">
        <v>94725</v>
      </c>
    </row>
    <row r="32548" spans="54:54" x14ac:dyDescent="0.3">
      <c r="BB32548" t="s">
        <v>94726</v>
      </c>
    </row>
    <row r="32549" spans="54:54" x14ac:dyDescent="0.3">
      <c r="BB32549" t="s">
        <v>94727</v>
      </c>
    </row>
    <row r="32550" spans="54:54" x14ac:dyDescent="0.3">
      <c r="BB32550" t="s">
        <v>94728</v>
      </c>
    </row>
    <row r="32551" spans="54:54" x14ac:dyDescent="0.3">
      <c r="BB32551" t="s">
        <v>94729</v>
      </c>
    </row>
    <row r="32552" spans="54:54" x14ac:dyDescent="0.3">
      <c r="BB32552" t="s">
        <v>94730</v>
      </c>
    </row>
    <row r="32553" spans="54:54" x14ac:dyDescent="0.3">
      <c r="BB32553" t="s">
        <v>94731</v>
      </c>
    </row>
    <row r="32554" spans="54:54" x14ac:dyDescent="0.3">
      <c r="BB32554" t="s">
        <v>94732</v>
      </c>
    </row>
    <row r="32555" spans="54:54" x14ac:dyDescent="0.3">
      <c r="BB32555" t="s">
        <v>94733</v>
      </c>
    </row>
    <row r="32556" spans="54:54" x14ac:dyDescent="0.3">
      <c r="BB32556" t="s">
        <v>94734</v>
      </c>
    </row>
    <row r="32557" spans="54:54" x14ac:dyDescent="0.3">
      <c r="BB32557" t="s">
        <v>94735</v>
      </c>
    </row>
    <row r="32558" spans="54:54" x14ac:dyDescent="0.3">
      <c r="BB32558" t="s">
        <v>94736</v>
      </c>
    </row>
    <row r="32559" spans="54:54" x14ac:dyDescent="0.3">
      <c r="BB32559" t="s">
        <v>94737</v>
      </c>
    </row>
    <row r="32560" spans="54:54" x14ac:dyDescent="0.3">
      <c r="BB32560" t="s">
        <v>94738</v>
      </c>
    </row>
    <row r="32561" spans="54:54" x14ac:dyDescent="0.3">
      <c r="BB32561" t="s">
        <v>94739</v>
      </c>
    </row>
    <row r="32562" spans="54:54" x14ac:dyDescent="0.3">
      <c r="BB32562" t="s">
        <v>94740</v>
      </c>
    </row>
    <row r="32563" spans="54:54" x14ac:dyDescent="0.3">
      <c r="BB32563" t="s">
        <v>94741</v>
      </c>
    </row>
    <row r="32564" spans="54:54" x14ac:dyDescent="0.3">
      <c r="BB32564" t="s">
        <v>94742</v>
      </c>
    </row>
    <row r="32565" spans="54:54" x14ac:dyDescent="0.3">
      <c r="BB32565" t="s">
        <v>94743</v>
      </c>
    </row>
    <row r="32566" spans="54:54" x14ac:dyDescent="0.3">
      <c r="BB32566" t="s">
        <v>94744</v>
      </c>
    </row>
    <row r="32567" spans="54:54" x14ac:dyDescent="0.3">
      <c r="BB32567" t="s">
        <v>94745</v>
      </c>
    </row>
    <row r="32568" spans="54:54" x14ac:dyDescent="0.3">
      <c r="BB32568" t="s">
        <v>94746</v>
      </c>
    </row>
    <row r="32569" spans="54:54" x14ac:dyDescent="0.3">
      <c r="BB32569" t="s">
        <v>94747</v>
      </c>
    </row>
    <row r="32570" spans="54:54" x14ac:dyDescent="0.3">
      <c r="BB32570" t="s">
        <v>94748</v>
      </c>
    </row>
    <row r="32571" spans="54:54" x14ac:dyDescent="0.3">
      <c r="BB32571" t="s">
        <v>94749</v>
      </c>
    </row>
    <row r="32572" spans="54:54" x14ac:dyDescent="0.3">
      <c r="BB32572" t="s">
        <v>94750</v>
      </c>
    </row>
    <row r="32573" spans="54:54" x14ac:dyDescent="0.3">
      <c r="BB32573" t="s">
        <v>94751</v>
      </c>
    </row>
    <row r="32574" spans="54:54" x14ac:dyDescent="0.3">
      <c r="BB32574" t="s">
        <v>94752</v>
      </c>
    </row>
    <row r="32575" spans="54:54" x14ac:dyDescent="0.3">
      <c r="BB32575" t="s">
        <v>94753</v>
      </c>
    </row>
    <row r="32576" spans="54:54" x14ac:dyDescent="0.3">
      <c r="BB32576" t="s">
        <v>72605</v>
      </c>
    </row>
    <row r="32577" spans="54:54" x14ac:dyDescent="0.3">
      <c r="BB32577" t="s">
        <v>94754</v>
      </c>
    </row>
    <row r="32578" spans="54:54" x14ac:dyDescent="0.3">
      <c r="BB32578" t="s">
        <v>94755</v>
      </c>
    </row>
    <row r="32579" spans="54:54" x14ac:dyDescent="0.3">
      <c r="BB32579" t="s">
        <v>94756</v>
      </c>
    </row>
    <row r="32580" spans="54:54" x14ac:dyDescent="0.3">
      <c r="BB32580" t="s">
        <v>94757</v>
      </c>
    </row>
    <row r="32581" spans="54:54" x14ac:dyDescent="0.3">
      <c r="BB32581" t="s">
        <v>94758</v>
      </c>
    </row>
    <row r="32582" spans="54:54" x14ac:dyDescent="0.3">
      <c r="BB32582" t="s">
        <v>94759</v>
      </c>
    </row>
    <row r="32583" spans="54:54" x14ac:dyDescent="0.3">
      <c r="BB32583" t="s">
        <v>94760</v>
      </c>
    </row>
    <row r="32584" spans="54:54" x14ac:dyDescent="0.3">
      <c r="BB32584" t="s">
        <v>94761</v>
      </c>
    </row>
    <row r="32585" spans="54:54" x14ac:dyDescent="0.3">
      <c r="BB32585" t="s">
        <v>94762</v>
      </c>
    </row>
    <row r="32586" spans="54:54" x14ac:dyDescent="0.3">
      <c r="BB32586" t="s">
        <v>94763</v>
      </c>
    </row>
    <row r="32587" spans="54:54" x14ac:dyDescent="0.3">
      <c r="BB32587" t="s">
        <v>94764</v>
      </c>
    </row>
    <row r="32588" spans="54:54" x14ac:dyDescent="0.3">
      <c r="BB32588" t="s">
        <v>94765</v>
      </c>
    </row>
    <row r="32589" spans="54:54" x14ac:dyDescent="0.3">
      <c r="BB32589" t="s">
        <v>94766</v>
      </c>
    </row>
    <row r="32590" spans="54:54" x14ac:dyDescent="0.3">
      <c r="BB32590" t="s">
        <v>94767</v>
      </c>
    </row>
    <row r="32591" spans="54:54" x14ac:dyDescent="0.3">
      <c r="BB32591" t="s">
        <v>94768</v>
      </c>
    </row>
    <row r="32592" spans="54:54" x14ac:dyDescent="0.3">
      <c r="BB32592" t="s">
        <v>94769</v>
      </c>
    </row>
    <row r="32593" spans="54:54" x14ac:dyDescent="0.3">
      <c r="BB32593" t="s">
        <v>94770</v>
      </c>
    </row>
    <row r="32594" spans="54:54" x14ac:dyDescent="0.3">
      <c r="BB32594" t="s">
        <v>94771</v>
      </c>
    </row>
    <row r="32595" spans="54:54" x14ac:dyDescent="0.3">
      <c r="BB32595" t="s">
        <v>94772</v>
      </c>
    </row>
    <row r="32596" spans="54:54" x14ac:dyDescent="0.3">
      <c r="BB32596" t="s">
        <v>94773</v>
      </c>
    </row>
    <row r="32597" spans="54:54" x14ac:dyDescent="0.3">
      <c r="BB32597" t="s">
        <v>94774</v>
      </c>
    </row>
    <row r="32598" spans="54:54" x14ac:dyDescent="0.3">
      <c r="BB32598" t="s">
        <v>94775</v>
      </c>
    </row>
    <row r="32599" spans="54:54" x14ac:dyDescent="0.3">
      <c r="BB32599" t="s">
        <v>94776</v>
      </c>
    </row>
    <row r="32600" spans="54:54" x14ac:dyDescent="0.3">
      <c r="BB32600" t="s">
        <v>94777</v>
      </c>
    </row>
    <row r="32601" spans="54:54" x14ac:dyDescent="0.3">
      <c r="BB32601" t="s">
        <v>94778</v>
      </c>
    </row>
    <row r="32602" spans="54:54" x14ac:dyDescent="0.3">
      <c r="BB32602" t="s">
        <v>94779</v>
      </c>
    </row>
    <row r="32603" spans="54:54" x14ac:dyDescent="0.3">
      <c r="BB32603" t="s">
        <v>94780</v>
      </c>
    </row>
    <row r="32604" spans="54:54" x14ac:dyDescent="0.3">
      <c r="BB32604" t="s">
        <v>94781</v>
      </c>
    </row>
    <row r="32605" spans="54:54" x14ac:dyDescent="0.3">
      <c r="BB32605" t="s">
        <v>94782</v>
      </c>
    </row>
    <row r="32606" spans="54:54" x14ac:dyDescent="0.3">
      <c r="BB32606" t="s">
        <v>94783</v>
      </c>
    </row>
    <row r="32607" spans="54:54" x14ac:dyDescent="0.3">
      <c r="BB32607" t="s">
        <v>94784</v>
      </c>
    </row>
    <row r="32608" spans="54:54" x14ac:dyDescent="0.3">
      <c r="BB32608" t="s">
        <v>94785</v>
      </c>
    </row>
    <row r="32609" spans="54:54" x14ac:dyDescent="0.3">
      <c r="BB32609" t="s">
        <v>94786</v>
      </c>
    </row>
    <row r="32610" spans="54:54" x14ac:dyDescent="0.3">
      <c r="BB32610" t="s">
        <v>94787</v>
      </c>
    </row>
    <row r="32611" spans="54:54" x14ac:dyDescent="0.3">
      <c r="BB32611" t="s">
        <v>94788</v>
      </c>
    </row>
    <row r="32612" spans="54:54" x14ac:dyDescent="0.3">
      <c r="BB32612" t="s">
        <v>94789</v>
      </c>
    </row>
    <row r="32613" spans="54:54" x14ac:dyDescent="0.3">
      <c r="BB32613" t="s">
        <v>94790</v>
      </c>
    </row>
    <row r="32614" spans="54:54" x14ac:dyDescent="0.3">
      <c r="BB32614" t="s">
        <v>94791</v>
      </c>
    </row>
    <row r="32615" spans="54:54" x14ac:dyDescent="0.3">
      <c r="BB32615" t="s">
        <v>94792</v>
      </c>
    </row>
    <row r="32616" spans="54:54" x14ac:dyDescent="0.3">
      <c r="BB32616" t="s">
        <v>94793</v>
      </c>
    </row>
    <row r="32617" spans="54:54" x14ac:dyDescent="0.3">
      <c r="BB32617" t="s">
        <v>94794</v>
      </c>
    </row>
    <row r="32618" spans="54:54" x14ac:dyDescent="0.3">
      <c r="BB32618" t="s">
        <v>94795</v>
      </c>
    </row>
    <row r="32619" spans="54:54" x14ac:dyDescent="0.3">
      <c r="BB32619" t="s">
        <v>94796</v>
      </c>
    </row>
    <row r="32620" spans="54:54" x14ac:dyDescent="0.3">
      <c r="BB32620" t="s">
        <v>94797</v>
      </c>
    </row>
    <row r="32621" spans="54:54" x14ac:dyDescent="0.3">
      <c r="BB32621" t="s">
        <v>94798</v>
      </c>
    </row>
    <row r="32622" spans="54:54" x14ac:dyDescent="0.3">
      <c r="BB32622" t="s">
        <v>94799</v>
      </c>
    </row>
    <row r="32623" spans="54:54" x14ac:dyDescent="0.3">
      <c r="BB32623" t="s">
        <v>94800</v>
      </c>
    </row>
    <row r="32624" spans="54:54" x14ac:dyDescent="0.3">
      <c r="BB32624" t="s">
        <v>94801</v>
      </c>
    </row>
    <row r="32625" spans="54:54" x14ac:dyDescent="0.3">
      <c r="BB32625" t="s">
        <v>94802</v>
      </c>
    </row>
    <row r="32626" spans="54:54" x14ac:dyDescent="0.3">
      <c r="BB32626" t="s">
        <v>94803</v>
      </c>
    </row>
    <row r="32627" spans="54:54" x14ac:dyDescent="0.3">
      <c r="BB32627" t="s">
        <v>94804</v>
      </c>
    </row>
    <row r="32628" spans="54:54" x14ac:dyDescent="0.3">
      <c r="BB32628" t="s">
        <v>94805</v>
      </c>
    </row>
    <row r="32629" spans="54:54" x14ac:dyDescent="0.3">
      <c r="BB32629" t="s">
        <v>94806</v>
      </c>
    </row>
    <row r="32630" spans="54:54" x14ac:dyDescent="0.3">
      <c r="BB32630" t="s">
        <v>94807</v>
      </c>
    </row>
    <row r="32631" spans="54:54" x14ac:dyDescent="0.3">
      <c r="BB32631" t="s">
        <v>94808</v>
      </c>
    </row>
    <row r="32632" spans="54:54" x14ac:dyDescent="0.3">
      <c r="BB32632" t="s">
        <v>94809</v>
      </c>
    </row>
    <row r="32633" spans="54:54" x14ac:dyDescent="0.3">
      <c r="BB32633" t="s">
        <v>94810</v>
      </c>
    </row>
    <row r="32634" spans="54:54" x14ac:dyDescent="0.3">
      <c r="BB32634" t="s">
        <v>94811</v>
      </c>
    </row>
    <row r="32635" spans="54:54" x14ac:dyDescent="0.3">
      <c r="BB32635" t="s">
        <v>94812</v>
      </c>
    </row>
    <row r="32636" spans="54:54" x14ac:dyDescent="0.3">
      <c r="BB32636" t="s">
        <v>94813</v>
      </c>
    </row>
    <row r="32637" spans="54:54" x14ac:dyDescent="0.3">
      <c r="BB32637" t="s">
        <v>94814</v>
      </c>
    </row>
    <row r="32638" spans="54:54" x14ac:dyDescent="0.3">
      <c r="BB32638" t="s">
        <v>94815</v>
      </c>
    </row>
    <row r="32639" spans="54:54" x14ac:dyDescent="0.3">
      <c r="BB32639" t="s">
        <v>94816</v>
      </c>
    </row>
    <row r="32640" spans="54:54" x14ac:dyDescent="0.3">
      <c r="BB32640" t="s">
        <v>94817</v>
      </c>
    </row>
    <row r="32641" spans="54:54" x14ac:dyDescent="0.3">
      <c r="BB32641" t="s">
        <v>94818</v>
      </c>
    </row>
    <row r="32642" spans="54:54" x14ac:dyDescent="0.3">
      <c r="BB32642" t="s">
        <v>94819</v>
      </c>
    </row>
    <row r="32643" spans="54:54" x14ac:dyDescent="0.3">
      <c r="BB32643" t="s">
        <v>94820</v>
      </c>
    </row>
    <row r="32644" spans="54:54" x14ac:dyDescent="0.3">
      <c r="BB32644" t="s">
        <v>94821</v>
      </c>
    </row>
    <row r="32645" spans="54:54" x14ac:dyDescent="0.3">
      <c r="BB32645" t="s">
        <v>94822</v>
      </c>
    </row>
    <row r="32646" spans="54:54" x14ac:dyDescent="0.3">
      <c r="BB32646" t="s">
        <v>94823</v>
      </c>
    </row>
    <row r="32647" spans="54:54" x14ac:dyDescent="0.3">
      <c r="BB32647" t="s">
        <v>94824</v>
      </c>
    </row>
    <row r="32648" spans="54:54" x14ac:dyDescent="0.3">
      <c r="BB32648" t="s">
        <v>94825</v>
      </c>
    </row>
    <row r="32649" spans="54:54" x14ac:dyDescent="0.3">
      <c r="BB32649" t="s">
        <v>94826</v>
      </c>
    </row>
    <row r="32650" spans="54:54" x14ac:dyDescent="0.3">
      <c r="BB32650" t="s">
        <v>94827</v>
      </c>
    </row>
    <row r="32651" spans="54:54" x14ac:dyDescent="0.3">
      <c r="BB32651" t="s">
        <v>94828</v>
      </c>
    </row>
    <row r="32652" spans="54:54" x14ac:dyDescent="0.3">
      <c r="BB32652" t="s">
        <v>94829</v>
      </c>
    </row>
    <row r="32653" spans="54:54" x14ac:dyDescent="0.3">
      <c r="BB32653" t="s">
        <v>94830</v>
      </c>
    </row>
    <row r="32654" spans="54:54" x14ac:dyDescent="0.3">
      <c r="BB32654" t="s">
        <v>94831</v>
      </c>
    </row>
    <row r="32655" spans="54:54" x14ac:dyDescent="0.3">
      <c r="BB32655" t="s">
        <v>94832</v>
      </c>
    </row>
    <row r="32656" spans="54:54" x14ac:dyDescent="0.3">
      <c r="BB32656" t="s">
        <v>94833</v>
      </c>
    </row>
    <row r="32657" spans="54:54" x14ac:dyDescent="0.3">
      <c r="BB32657" t="s">
        <v>94834</v>
      </c>
    </row>
    <row r="32658" spans="54:54" x14ac:dyDescent="0.3">
      <c r="BB32658" t="s">
        <v>94835</v>
      </c>
    </row>
    <row r="32659" spans="54:54" x14ac:dyDescent="0.3">
      <c r="BB32659" t="s">
        <v>94836</v>
      </c>
    </row>
    <row r="32660" spans="54:54" x14ac:dyDescent="0.3">
      <c r="BB32660" t="s">
        <v>94837</v>
      </c>
    </row>
    <row r="32661" spans="54:54" x14ac:dyDescent="0.3">
      <c r="BB32661" t="s">
        <v>94838</v>
      </c>
    </row>
    <row r="32662" spans="54:54" x14ac:dyDescent="0.3">
      <c r="BB32662" t="s">
        <v>94839</v>
      </c>
    </row>
    <row r="32663" spans="54:54" x14ac:dyDescent="0.3">
      <c r="BB32663" t="s">
        <v>94840</v>
      </c>
    </row>
    <row r="32664" spans="54:54" x14ac:dyDescent="0.3">
      <c r="BB32664" t="s">
        <v>94841</v>
      </c>
    </row>
    <row r="32665" spans="54:54" x14ac:dyDescent="0.3">
      <c r="BB32665" t="s">
        <v>94842</v>
      </c>
    </row>
    <row r="32666" spans="54:54" x14ac:dyDescent="0.3">
      <c r="BB32666" t="s">
        <v>94843</v>
      </c>
    </row>
    <row r="32667" spans="54:54" x14ac:dyDescent="0.3">
      <c r="BB32667" t="s">
        <v>94844</v>
      </c>
    </row>
    <row r="32668" spans="54:54" x14ac:dyDescent="0.3">
      <c r="BB32668" t="s">
        <v>94845</v>
      </c>
    </row>
    <row r="32669" spans="54:54" x14ac:dyDescent="0.3">
      <c r="BB32669" t="s">
        <v>94846</v>
      </c>
    </row>
    <row r="32670" spans="54:54" x14ac:dyDescent="0.3">
      <c r="BB32670" t="s">
        <v>94847</v>
      </c>
    </row>
    <row r="32671" spans="54:54" x14ac:dyDescent="0.3">
      <c r="BB32671" t="s">
        <v>94848</v>
      </c>
    </row>
    <row r="32672" spans="54:54" x14ac:dyDescent="0.3">
      <c r="BB32672" t="s">
        <v>94849</v>
      </c>
    </row>
    <row r="32673" spans="54:54" x14ac:dyDescent="0.3">
      <c r="BB32673" t="s">
        <v>94850</v>
      </c>
    </row>
    <row r="32674" spans="54:54" x14ac:dyDescent="0.3">
      <c r="BB32674" t="s">
        <v>94851</v>
      </c>
    </row>
    <row r="32675" spans="54:54" x14ac:dyDescent="0.3">
      <c r="BB32675" t="s">
        <v>94852</v>
      </c>
    </row>
    <row r="32676" spans="54:54" x14ac:dyDescent="0.3">
      <c r="BB32676" t="s">
        <v>94853</v>
      </c>
    </row>
    <row r="32677" spans="54:54" x14ac:dyDescent="0.3">
      <c r="BB32677" t="s">
        <v>94854</v>
      </c>
    </row>
    <row r="32678" spans="54:54" x14ac:dyDescent="0.3">
      <c r="BB32678" t="s">
        <v>94855</v>
      </c>
    </row>
    <row r="32679" spans="54:54" x14ac:dyDescent="0.3">
      <c r="BB32679" t="s">
        <v>94856</v>
      </c>
    </row>
    <row r="32680" spans="54:54" x14ac:dyDescent="0.3">
      <c r="BB32680" t="s">
        <v>94857</v>
      </c>
    </row>
    <row r="32681" spans="54:54" x14ac:dyDescent="0.3">
      <c r="BB32681" t="s">
        <v>94858</v>
      </c>
    </row>
    <row r="32682" spans="54:54" x14ac:dyDescent="0.3">
      <c r="BB32682" t="s">
        <v>94859</v>
      </c>
    </row>
    <row r="32683" spans="54:54" x14ac:dyDescent="0.3">
      <c r="BB32683" t="s">
        <v>94860</v>
      </c>
    </row>
    <row r="32684" spans="54:54" x14ac:dyDescent="0.3">
      <c r="BB32684" t="s">
        <v>94861</v>
      </c>
    </row>
    <row r="32685" spans="54:54" x14ac:dyDescent="0.3">
      <c r="BB32685" t="s">
        <v>94862</v>
      </c>
    </row>
    <row r="32686" spans="54:54" x14ac:dyDescent="0.3">
      <c r="BB32686" t="s">
        <v>94863</v>
      </c>
    </row>
    <row r="32687" spans="54:54" x14ac:dyDescent="0.3">
      <c r="BB32687" t="s">
        <v>94864</v>
      </c>
    </row>
    <row r="32688" spans="54:54" x14ac:dyDescent="0.3">
      <c r="BB32688" t="s">
        <v>94865</v>
      </c>
    </row>
    <row r="32689" spans="54:54" x14ac:dyDescent="0.3">
      <c r="BB32689" t="s">
        <v>94866</v>
      </c>
    </row>
    <row r="32690" spans="54:54" x14ac:dyDescent="0.3">
      <c r="BB32690" t="s">
        <v>94867</v>
      </c>
    </row>
    <row r="32691" spans="54:54" x14ac:dyDescent="0.3">
      <c r="BB32691" t="s">
        <v>94868</v>
      </c>
    </row>
    <row r="32692" spans="54:54" x14ac:dyDescent="0.3">
      <c r="BB32692" t="s">
        <v>94869</v>
      </c>
    </row>
    <row r="32693" spans="54:54" x14ac:dyDescent="0.3">
      <c r="BB32693" t="s">
        <v>94870</v>
      </c>
    </row>
    <row r="32694" spans="54:54" x14ac:dyDescent="0.3">
      <c r="BB32694" t="s">
        <v>94871</v>
      </c>
    </row>
    <row r="32695" spans="54:54" x14ac:dyDescent="0.3">
      <c r="BB32695" t="s">
        <v>94872</v>
      </c>
    </row>
    <row r="32696" spans="54:54" x14ac:dyDescent="0.3">
      <c r="BB32696" t="s">
        <v>94873</v>
      </c>
    </row>
    <row r="32697" spans="54:54" x14ac:dyDescent="0.3">
      <c r="BB32697" t="s">
        <v>94874</v>
      </c>
    </row>
    <row r="32698" spans="54:54" x14ac:dyDescent="0.3">
      <c r="BB32698" t="s">
        <v>94875</v>
      </c>
    </row>
    <row r="32699" spans="54:54" x14ac:dyDescent="0.3">
      <c r="BB32699" t="s">
        <v>94876</v>
      </c>
    </row>
    <row r="32700" spans="54:54" x14ac:dyDescent="0.3">
      <c r="BB32700" t="s">
        <v>94877</v>
      </c>
    </row>
    <row r="32701" spans="54:54" x14ac:dyDescent="0.3">
      <c r="BB32701" t="s">
        <v>94878</v>
      </c>
    </row>
    <row r="32702" spans="54:54" x14ac:dyDescent="0.3">
      <c r="BB32702" t="s">
        <v>94879</v>
      </c>
    </row>
    <row r="32703" spans="54:54" x14ac:dyDescent="0.3">
      <c r="BB32703" t="s">
        <v>94880</v>
      </c>
    </row>
    <row r="32704" spans="54:54" x14ac:dyDescent="0.3">
      <c r="BB32704" t="s">
        <v>94881</v>
      </c>
    </row>
    <row r="32705" spans="54:54" x14ac:dyDescent="0.3">
      <c r="BB32705" t="s">
        <v>94882</v>
      </c>
    </row>
  </sheetData>
  <sheetProtection algorithmName="SHA-512" hashValue="nBJaSCzRmrqGCDe5MmdEaMVauHIvxQFzxxUAGlnBHwxgozBPIMCeGERKyTByMWGWcMBi8DEWf/VFYr3RgUrPTg==" saltValue="GPKxAl5ZkFuSb4EhysMicQ==" spinCount="100000" sheet="1" objects="1" scenarios="1"/>
  <phoneticPr fontId="17" type="noConversion"/>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9D370-5360-4393-86B7-26CE90D3D2F9}">
  <sheetPr codeName="Blad4"/>
  <dimension ref="A1:K20"/>
  <sheetViews>
    <sheetView showGridLines="0" workbookViewId="0"/>
  </sheetViews>
  <sheetFormatPr defaultColWidth="8.88671875" defaultRowHeight="14.4" x14ac:dyDescent="0.3"/>
  <cols>
    <col min="1" max="1" width="3.33203125" style="7" customWidth="1"/>
    <col min="2" max="2" width="6.6640625" style="7" customWidth="1"/>
    <col min="3" max="3" width="20" style="7" customWidth="1"/>
    <col min="4" max="4" width="28.21875" style="7" bestFit="1" customWidth="1"/>
    <col min="5" max="8" width="25" style="7" customWidth="1"/>
    <col min="9" max="11" width="19.44140625" style="7" customWidth="1"/>
    <col min="12" max="16384" width="8.88671875" style="7"/>
  </cols>
  <sheetData>
    <row r="1" spans="1:11" s="8" customFormat="1" ht="18" customHeight="1" x14ac:dyDescent="0.3">
      <c r="D1" s="17" t="s">
        <v>15</v>
      </c>
      <c r="E1" s="9" t="s">
        <v>48</v>
      </c>
      <c r="F1" s="18" t="s">
        <v>49</v>
      </c>
      <c r="G1" s="18" t="s">
        <v>50</v>
      </c>
      <c r="H1" s="9" t="s">
        <v>51</v>
      </c>
      <c r="I1" s="18" t="s">
        <v>20</v>
      </c>
      <c r="J1" s="18" t="s">
        <v>16</v>
      </c>
      <c r="K1" s="18" t="s">
        <v>14</v>
      </c>
    </row>
    <row r="2" spans="1:11" s="8" customFormat="1" ht="36" customHeight="1" x14ac:dyDescent="0.3">
      <c r="C2" s="19" t="s">
        <v>17</v>
      </c>
      <c r="D2" s="14" t="s">
        <v>94925</v>
      </c>
      <c r="E2" s="231">
        <f ca="1">_xlfn.SHEETS()-COUNTA(D4:D11)-3</f>
        <v>0</v>
      </c>
      <c r="F2" s="10">
        <f ca="1">COUNTA(F4:F11)-COUNTBLANK(F4:F11)</f>
        <v>0</v>
      </c>
      <c r="G2" s="10">
        <f ca="1">COUNTA(G4:G11)-COUNTBLANK(G4:G11)</f>
        <v>6</v>
      </c>
      <c r="H2" s="10">
        <f ca="1">COUNTA(H4:H11)-COUNTBLANK(H4:H11)</f>
        <v>0</v>
      </c>
      <c r="I2" s="10" t="e">
        <f ca="1">SUM(I4:I11)</f>
        <v>#REF!</v>
      </c>
      <c r="J2" s="10">
        <f>SUM(J4:J11)</f>
        <v>0</v>
      </c>
      <c r="K2" s="10">
        <f>SUM(K4:K11)</f>
        <v>0</v>
      </c>
    </row>
    <row r="3" spans="1:11" s="8" customFormat="1" ht="18" customHeight="1" x14ac:dyDescent="0.3">
      <c r="A3" s="338" t="s">
        <v>18</v>
      </c>
      <c r="B3" s="20" t="s">
        <v>19</v>
      </c>
      <c r="C3" s="21" t="s">
        <v>13</v>
      </c>
      <c r="D3" s="22"/>
      <c r="E3" s="23"/>
      <c r="F3" s="23"/>
      <c r="G3" s="23"/>
      <c r="H3" s="23"/>
      <c r="I3" s="23"/>
      <c r="J3" s="24"/>
      <c r="K3" s="25"/>
    </row>
    <row r="4" spans="1:11" s="8" customFormat="1" ht="18" customHeight="1" x14ac:dyDescent="0.3">
      <c r="A4" s="339"/>
      <c r="B4" s="11">
        <v>1</v>
      </c>
      <c r="C4" s="15" t="s">
        <v>94980</v>
      </c>
      <c r="D4" s="16" t="s">
        <v>46</v>
      </c>
      <c r="E4" s="12" t="s">
        <v>12</v>
      </c>
      <c r="F4" s="12" t="str">
        <f t="shared" ref="F4:F11" ca="1" si="0">IFERROR(IF(_xlfn.SHEET(INDIRECT("'"&amp;$D4&amp;"'!"&amp;$C4))&lt;&gt;$B4, "", ""), "Werkblad niet gevonden")</f>
        <v/>
      </c>
      <c r="G4" s="12" t="str">
        <f t="shared" ref="G4:G11" ca="1" si="1">IFERROR(IF(INDIRECT("'"&amp;$D4&amp;"'!"&amp;$C4)&lt;&gt;"Controleveld", "Structuur gewijzigd", ""), "")</f>
        <v/>
      </c>
      <c r="H4" s="12" t="str">
        <f ca="1">IFERROR(IF(_xlfn.SHEET(INDIRECT("'"&amp;$D4&amp;"'!"&amp;$C4))&lt;&gt;$B4, "Werkblad verplaatst", ""), "")</f>
        <v/>
      </c>
      <c r="I4" s="13" t="s">
        <v>12</v>
      </c>
      <c r="J4" s="13" t="s">
        <v>12</v>
      </c>
      <c r="K4" s="13" t="s">
        <v>12</v>
      </c>
    </row>
    <row r="5" spans="1:11" s="8" customFormat="1" ht="18" customHeight="1" x14ac:dyDescent="0.3">
      <c r="A5" s="339"/>
      <c r="B5" s="11">
        <v>2</v>
      </c>
      <c r="C5" s="15" t="s">
        <v>420</v>
      </c>
      <c r="D5" s="16" t="s">
        <v>419</v>
      </c>
      <c r="E5" s="12" t="s">
        <v>12</v>
      </c>
      <c r="F5" s="12" t="str">
        <f t="shared" ca="1" si="0"/>
        <v/>
      </c>
      <c r="G5" s="12" t="str">
        <f t="shared" ca="1" si="1"/>
        <v>Structuur gewijzigd</v>
      </c>
      <c r="H5" s="12" t="str">
        <f t="shared" ref="H5:H11" ca="1" si="2">IFERROR(IF(_xlfn.SHEET(INDIRECT("'"&amp;$D5&amp;"'!"&amp;$C5))&lt;&gt;$B5, "Werkblad verplaatst", ""), "")</f>
        <v/>
      </c>
      <c r="I5" s="13">
        <f>Activiteiten!BB1006+Activiteiten!R4</f>
        <v>1</v>
      </c>
      <c r="J5" s="13"/>
      <c r="K5" s="13"/>
    </row>
    <row r="6" spans="1:11" s="8" customFormat="1" ht="18" customHeight="1" x14ac:dyDescent="0.3">
      <c r="A6" s="339"/>
      <c r="B6" s="11">
        <v>3</v>
      </c>
      <c r="C6" s="15" t="s">
        <v>421</v>
      </c>
      <c r="D6" s="16" t="s">
        <v>94923</v>
      </c>
      <c r="E6" s="12" t="s">
        <v>12</v>
      </c>
      <c r="F6" s="12" t="str">
        <f t="shared" ca="1" si="0"/>
        <v/>
      </c>
      <c r="G6" s="12" t="str">
        <f t="shared" ca="1" si="1"/>
        <v>Structuur gewijzigd</v>
      </c>
      <c r="H6" s="12" t="str">
        <f t="shared" ca="1" si="2"/>
        <v/>
      </c>
      <c r="I6" s="13">
        <f>'Werknemers (binnen RSZ)'!AS506+'Werknemers (binnen RSZ)'!O4</f>
        <v>1</v>
      </c>
      <c r="J6" s="13"/>
      <c r="K6" s="13"/>
    </row>
    <row r="7" spans="1:11" s="8" customFormat="1" ht="18" customHeight="1" x14ac:dyDescent="0.3">
      <c r="A7" s="339"/>
      <c r="B7" s="11">
        <v>4</v>
      </c>
      <c r="C7" s="15" t="s">
        <v>429</v>
      </c>
      <c r="D7" s="16" t="s">
        <v>94924</v>
      </c>
      <c r="E7" s="12" t="s">
        <v>12</v>
      </c>
      <c r="F7" s="12" t="str">
        <f t="shared" ca="1" si="0"/>
        <v/>
      </c>
      <c r="G7" s="12" t="str">
        <f t="shared" ca="1" si="1"/>
        <v>Structuur gewijzigd</v>
      </c>
      <c r="H7" s="12" t="str">
        <f t="shared" ca="1" si="2"/>
        <v/>
      </c>
      <c r="I7" s="13">
        <f>'Medewerkers (buiten RSZ)'!$AJ$506+'Medewerkers (buiten RSZ)'!$J$4</f>
        <v>1</v>
      </c>
      <c r="J7" s="13"/>
      <c r="K7" s="13"/>
    </row>
    <row r="8" spans="1:11" s="8" customFormat="1" ht="18" customHeight="1" x14ac:dyDescent="0.3">
      <c r="A8" s="339"/>
      <c r="B8" s="11">
        <v>5</v>
      </c>
      <c r="C8" s="14" t="s">
        <v>422</v>
      </c>
      <c r="D8" s="224" t="str">
        <f>IF(Controleblad!D17="Aanvraag", "Begroting", "Resultatenrekening")</f>
        <v>Begroting</v>
      </c>
      <c r="E8" s="12" t="s">
        <v>12</v>
      </c>
      <c r="F8" s="12" t="str">
        <f t="shared" ca="1" si="0"/>
        <v/>
      </c>
      <c r="G8" s="12" t="str">
        <f t="shared" ca="1" si="1"/>
        <v>Structuur gewijzigd</v>
      </c>
      <c r="H8" s="12" t="str">
        <f t="shared" ca="1" si="2"/>
        <v/>
      </c>
      <c r="I8" s="13">
        <f ca="1">SUM(Begroting!BB150:BF150, Begroting!BL150:BP150, IF(AND(OR(Begroting!O57&lt;&gt;0, Begroting!R57&lt;&gt;0), OR(Begroting!O5&lt;&gt;0, Begroting!R5&lt;&gt;0)), 0, 1))</f>
        <v>1</v>
      </c>
      <c r="J8" s="13" t="s">
        <v>12</v>
      </c>
      <c r="K8" s="13" t="s">
        <v>12</v>
      </c>
    </row>
    <row r="9" spans="1:11" s="8" customFormat="1" ht="18" customHeight="1" x14ac:dyDescent="0.3">
      <c r="A9" s="339"/>
      <c r="B9" s="11">
        <v>6</v>
      </c>
      <c r="C9" s="14" t="s">
        <v>423</v>
      </c>
      <c r="D9" s="16" t="s">
        <v>54</v>
      </c>
      <c r="E9" s="12" t="s">
        <v>12</v>
      </c>
      <c r="F9" s="12" t="str">
        <f t="shared" ca="1" si="0"/>
        <v/>
      </c>
      <c r="G9" s="12" t="str">
        <f t="shared" ca="1" si="1"/>
        <v>Structuur gewijzigd</v>
      </c>
      <c r="H9" s="12" t="str">
        <f t="shared" ca="1" si="2"/>
        <v/>
      </c>
      <c r="I9" s="13">
        <f>Toelichting!AF150</f>
        <v>0</v>
      </c>
      <c r="J9" s="13" t="s">
        <v>12</v>
      </c>
      <c r="K9" s="13" t="s">
        <v>12</v>
      </c>
    </row>
    <row r="10" spans="1:11" s="8" customFormat="1" ht="18" customHeight="1" x14ac:dyDescent="0.3">
      <c r="A10" s="339"/>
      <c r="B10" s="11">
        <v>8</v>
      </c>
      <c r="C10" s="14" t="s">
        <v>95</v>
      </c>
      <c r="D10" s="16" t="s">
        <v>94982</v>
      </c>
      <c r="E10" s="12" t="s">
        <v>12</v>
      </c>
      <c r="F10" s="12" t="str">
        <f t="shared" ca="1" si="0"/>
        <v/>
      </c>
      <c r="G10" s="12" t="str">
        <f t="shared" ca="1" si="1"/>
        <v>Structuur gewijzigd</v>
      </c>
      <c r="H10" s="12" t="str">
        <f t="shared" ca="1" si="2"/>
        <v/>
      </c>
      <c r="I10" s="13" t="e">
        <f>SUM(#REF!)</f>
        <v>#REF!</v>
      </c>
      <c r="J10" s="13" t="s">
        <v>12</v>
      </c>
      <c r="K10" s="13" t="s">
        <v>12</v>
      </c>
    </row>
    <row r="11" spans="1:11" s="8" customFormat="1" ht="18" customHeight="1" x14ac:dyDescent="0.3">
      <c r="A11" s="339"/>
      <c r="B11" s="11">
        <v>9</v>
      </c>
      <c r="C11" s="14" t="s">
        <v>94981</v>
      </c>
      <c r="D11" s="16" t="s">
        <v>47</v>
      </c>
      <c r="E11" s="12" t="s">
        <v>12</v>
      </c>
      <c r="F11" s="12" t="str">
        <f t="shared" ca="1" si="0"/>
        <v/>
      </c>
      <c r="G11" s="12" t="str">
        <f t="shared" ca="1" si="1"/>
        <v/>
      </c>
      <c r="H11" s="12" t="str">
        <f t="shared" ca="1" si="2"/>
        <v/>
      </c>
      <c r="I11" s="13" t="s">
        <v>12</v>
      </c>
      <c r="J11" s="13" t="s">
        <v>12</v>
      </c>
      <c r="K11" s="13" t="s">
        <v>12</v>
      </c>
    </row>
    <row r="13" spans="1:11" x14ac:dyDescent="0.3">
      <c r="C13" s="19" t="s">
        <v>314</v>
      </c>
      <c r="D13" s="140">
        <v>44927</v>
      </c>
    </row>
    <row r="14" spans="1:11" x14ac:dyDescent="0.3">
      <c r="C14" s="19" t="s">
        <v>315</v>
      </c>
      <c r="D14" s="140">
        <v>46752</v>
      </c>
    </row>
    <row r="15" spans="1:11" x14ac:dyDescent="0.3">
      <c r="C15" s="19" t="s">
        <v>100</v>
      </c>
      <c r="D15" s="219">
        <v>2023</v>
      </c>
    </row>
    <row r="16" spans="1:11" x14ac:dyDescent="0.3">
      <c r="C16" s="215" t="s">
        <v>400</v>
      </c>
      <c r="D16" s="139" t="s">
        <v>401</v>
      </c>
    </row>
    <row r="17" spans="3:4" x14ac:dyDescent="0.3">
      <c r="C17" s="141" t="s">
        <v>102</v>
      </c>
      <c r="D17" s="142" t="s">
        <v>413</v>
      </c>
    </row>
    <row r="18" spans="3:4" x14ac:dyDescent="0.3">
      <c r="C18" s="19" t="s">
        <v>101</v>
      </c>
      <c r="D18" s="140">
        <v>44439</v>
      </c>
    </row>
    <row r="19" spans="3:4" x14ac:dyDescent="0.3">
      <c r="C19" s="19" t="s">
        <v>22</v>
      </c>
      <c r="D19" s="140">
        <v>44439</v>
      </c>
    </row>
    <row r="20" spans="3:4" x14ac:dyDescent="0.3">
      <c r="C20" s="141" t="s">
        <v>103</v>
      </c>
      <c r="D20" s="142" t="s">
        <v>414</v>
      </c>
    </row>
  </sheetData>
  <sheetProtection algorithmName="SHA-512" hashValue="VBYqsW3/TlrmCFcWgfLov0Qyr2EEtcjHqPYWBCv6xMfo7SaHkNg+IWe0xohA5Srb8AhsU71imiRYh3YWUQ28jg==" saltValue="YG0zSGB7qq9nvLx8xGwzJg==" spinCount="100000" sheet="1" objects="1" scenarios="1"/>
  <mergeCells count="1">
    <mergeCell ref="A3:A11"/>
  </mergeCells>
  <phoneticPr fontId="17" type="noConversion"/>
  <conditionalFormatting sqref="E4:K11">
    <cfRule type="expression" dxfId="5" priority="1">
      <formula>E4="nvt"</formula>
    </cfRule>
  </conditionalFormatting>
  <conditionalFormatting sqref="E2:G2 I2">
    <cfRule type="expression" dxfId="4" priority="2">
      <formula>E2&lt;&gt;0</formula>
    </cfRule>
  </conditionalFormatting>
  <conditionalFormatting sqref="J2:K2">
    <cfRule type="expression" dxfId="3" priority="5">
      <formula>J2&lt;&gt;0</formula>
    </cfRule>
  </conditionalFormatting>
  <conditionalFormatting sqref="I4:I11">
    <cfRule type="expression" dxfId="2" priority="4">
      <formula>I4&lt;&gt;0</formula>
    </cfRule>
  </conditionalFormatting>
  <conditionalFormatting sqref="J4:K11">
    <cfRule type="expression" dxfId="1" priority="8">
      <formula>J4&lt;&gt;0</formula>
    </cfRule>
  </conditionalFormatting>
  <conditionalFormatting sqref="F4:G11">
    <cfRule type="expression" dxfId="0" priority="3">
      <formula>F4&lt;&gt;""</formula>
    </cfRule>
  </conditionalFormatting>
  <dataValidations count="3">
    <dataValidation type="list" allowBlank="1" showInputMessage="1" showErrorMessage="1" sqref="D17" xr:uid="{9F799E74-2C33-48C3-86C6-A36393F91334}">
      <formula1>"Aanvraag,Verantwoording"</formula1>
    </dataValidation>
    <dataValidation type="list" allowBlank="1" showInputMessage="1" showErrorMessage="1" sqref="D20" xr:uid="{1BD6D519-FF41-4A8D-A2EB-1EEFA25F288B}">
      <formula1>"Test,Productie"</formula1>
    </dataValidation>
    <dataValidation type="list" allowBlank="1" showInputMessage="1" showErrorMessage="1" sqref="D16" xr:uid="{B16566AD-74EA-4EA5-8BA2-8BD42A487291}">
      <formula1>"Werking,Project"</formula1>
    </dataValidation>
  </dataValidation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7350-20D1-4D01-A0D0-C15427E92C15}">
  <sheetPr codeName="Blad8">
    <pageSetUpPr fitToPage="1"/>
  </sheetPr>
  <dimension ref="A1:CC1006"/>
  <sheetViews>
    <sheetView showGridLine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4" x14ac:dyDescent="0.3"/>
  <cols>
    <col min="1" max="1" width="2.33203125" style="145" customWidth="1"/>
    <col min="2" max="2" width="4.44140625" customWidth="1"/>
    <col min="3" max="3" width="56.33203125" customWidth="1"/>
    <col min="4" max="4" width="22.33203125" customWidth="1"/>
    <col min="5" max="5" width="13.6640625" bestFit="1" customWidth="1"/>
    <col min="6" max="6" width="56.33203125" customWidth="1"/>
    <col min="7" max="7" width="35.44140625" customWidth="1"/>
    <col min="8" max="8" width="22.21875" customWidth="1"/>
    <col min="9" max="9" width="15" bestFit="1" customWidth="1"/>
    <col min="10" max="10" width="34.6640625" customWidth="1"/>
    <col min="11" max="11" width="16.88671875" customWidth="1"/>
    <col min="12" max="12" width="23.77734375" customWidth="1"/>
    <col min="13" max="13" width="32.77734375" bestFit="1" customWidth="1"/>
    <col min="14" max="14" width="9.77734375" customWidth="1"/>
    <col min="15" max="15" width="31.77734375" customWidth="1"/>
    <col min="16" max="16" width="22.21875" customWidth="1"/>
    <col min="17" max="17" width="16.5546875" customWidth="1"/>
    <col min="18" max="18" width="8.88671875" style="42" hidden="1" customWidth="1"/>
    <col min="19" max="54" width="8.88671875" hidden="1" customWidth="1"/>
    <col min="55" max="55" width="2.33203125" style="31" customWidth="1"/>
  </cols>
  <sheetData>
    <row r="1" spans="1:81" ht="24.6" customHeight="1" x14ac:dyDescent="0.3">
      <c r="A1" s="232"/>
      <c r="D1" s="247" t="str" cm="1">
        <f t="array" aca="1" ref="D1" ca="1">IF(Sjabloon_status="Test", Watermark_test, IF((Datum_vervaldatum-TODAY())&lt;=0, Watermark_vervallen, IF((Datum_deadline-TODAY())&lt;0, Watermark_aanmaning, "")))</f>
        <v>Dit model dient enkel voor testdoeleinden. De definitieve versie kan hiervan afwijken. Niet gebruiken bij de echte aanvraag!</v>
      </c>
      <c r="E1" s="225"/>
      <c r="G1" s="225"/>
      <c r="H1" s="122" t="str">
        <f>IF(R4&lt;&gt;1, IF(BB1006=1, BB1006&amp;" rij bevat nog foutmeldingen. Controleer het blad.", IF(BB1006&gt;1, BB1006&amp;" rijen bevatten nog foutmeldingen. Controleer het blad.", "")), "Vul de onderstaande tabel in.")</f>
        <v>Vul de onderstaande tabel in.</v>
      </c>
      <c r="K1" s="122"/>
      <c r="BC1" s="146"/>
    </row>
    <row r="2" spans="1:81" s="1" customFormat="1" ht="9.6" customHeight="1" x14ac:dyDescent="0.3">
      <c r="A2" s="147"/>
      <c r="B2" s="331" t="s">
        <v>416</v>
      </c>
      <c r="C2" s="331"/>
      <c r="D2" s="108"/>
      <c r="E2" s="108"/>
      <c r="F2" s="108"/>
      <c r="G2" s="108"/>
      <c r="H2" s="108"/>
      <c r="I2" s="108"/>
      <c r="J2" s="108"/>
      <c r="K2" s="108"/>
      <c r="L2" s="108"/>
      <c r="M2" s="108"/>
      <c r="N2" s="108"/>
      <c r="O2" s="108"/>
      <c r="P2" s="108"/>
      <c r="Q2" s="108"/>
      <c r="R2" s="42"/>
      <c r="BC2" s="146"/>
    </row>
    <row r="3" spans="1:81" s="1" customFormat="1" ht="13.95" customHeight="1" x14ac:dyDescent="0.3">
      <c r="B3" s="331"/>
      <c r="C3" s="331"/>
      <c r="D3" s="300"/>
      <c r="E3" s="301"/>
      <c r="F3" s="165" t="s">
        <v>157</v>
      </c>
      <c r="G3" s="163"/>
      <c r="H3" s="163"/>
      <c r="J3" s="163"/>
      <c r="K3" s="163"/>
      <c r="L3" s="165" t="s">
        <v>3431</v>
      </c>
      <c r="M3" s="163"/>
      <c r="N3" s="163"/>
      <c r="O3" s="163"/>
      <c r="P3" s="165" t="s">
        <v>158</v>
      </c>
      <c r="Q3" s="165" t="s">
        <v>3435</v>
      </c>
      <c r="R3" s="42" t="s">
        <v>104</v>
      </c>
      <c r="S3" t="s">
        <v>105</v>
      </c>
      <c r="T3"/>
      <c r="U3"/>
      <c r="V3" s="166" t="s">
        <v>432</v>
      </c>
      <c r="W3" s="169"/>
      <c r="X3" s="169"/>
      <c r="Y3" s="169"/>
      <c r="Z3" s="169"/>
      <c r="AA3" s="169"/>
      <c r="AB3" s="169"/>
      <c r="AC3" s="169"/>
      <c r="AD3" s="169"/>
      <c r="AE3" s="169"/>
      <c r="AF3" s="169"/>
      <c r="AG3" s="169"/>
      <c r="AH3" s="169"/>
      <c r="AI3" s="169"/>
      <c r="AJ3" s="169"/>
      <c r="AK3" s="166" t="s">
        <v>160</v>
      </c>
      <c r="AQ3" s="169"/>
      <c r="AT3" s="169"/>
      <c r="AU3" s="169"/>
      <c r="AV3" s="169"/>
      <c r="AW3" s="169"/>
      <c r="AX3" s="169"/>
      <c r="AY3" s="169"/>
      <c r="AZ3" s="166" t="s">
        <v>106</v>
      </c>
      <c r="BA3" t="s">
        <v>107</v>
      </c>
      <c r="BB3"/>
      <c r="BC3" s="146"/>
    </row>
    <row r="4" spans="1:81" s="151" customFormat="1" ht="13.95" customHeight="1" x14ac:dyDescent="0.3">
      <c r="A4" s="148"/>
      <c r="B4" s="149" t="s">
        <v>108</v>
      </c>
      <c r="C4" s="149" t="s">
        <v>110</v>
      </c>
      <c r="D4" s="149" t="s">
        <v>111</v>
      </c>
      <c r="E4" s="149" t="s">
        <v>113</v>
      </c>
      <c r="F4" s="149" t="s">
        <v>112</v>
      </c>
      <c r="G4" s="149" t="s">
        <v>3432</v>
      </c>
      <c r="H4" s="149" t="s">
        <v>109</v>
      </c>
      <c r="I4" s="149" t="s">
        <v>3434</v>
      </c>
      <c r="J4" s="149" t="s">
        <v>3445</v>
      </c>
      <c r="K4" s="149" t="s">
        <v>94929</v>
      </c>
      <c r="L4" s="149" t="s">
        <v>3426</v>
      </c>
      <c r="M4" s="149" t="s">
        <v>3433</v>
      </c>
      <c r="N4" s="149" t="s">
        <v>114</v>
      </c>
      <c r="O4" s="149" t="s">
        <v>3427</v>
      </c>
      <c r="P4" s="149" t="s">
        <v>3446</v>
      </c>
      <c r="Q4" s="149" t="s">
        <v>115</v>
      </c>
      <c r="R4" s="150">
        <f>IF(SUM(S5:S949)&lt;&gt;0, 0, 1)</f>
        <v>1</v>
      </c>
      <c r="T4" s="151" t="s">
        <v>3158</v>
      </c>
      <c r="V4" s="167" t="str">
        <f t="shared" ref="V4:AI4" si="0">SUBSTITUTE(ADDRESS(1, COLUMN(C5), 4, 1), "1", "")</f>
        <v>C</v>
      </c>
      <c r="W4" s="170" t="str">
        <f t="shared" si="0"/>
        <v>D</v>
      </c>
      <c r="X4" s="170" t="str">
        <f t="shared" si="0"/>
        <v>E</v>
      </c>
      <c r="Y4" s="170" t="str">
        <f t="shared" si="0"/>
        <v>F</v>
      </c>
      <c r="Z4" s="170" t="str">
        <f t="shared" si="0"/>
        <v>G</v>
      </c>
      <c r="AA4" s="170" t="str">
        <f t="shared" si="0"/>
        <v>H</v>
      </c>
      <c r="AB4" s="170" t="str">
        <f t="shared" si="0"/>
        <v>I</v>
      </c>
      <c r="AC4" s="170" t="str">
        <f t="shared" si="0"/>
        <v>J</v>
      </c>
      <c r="AD4" s="170" t="str">
        <f t="shared" si="0"/>
        <v>K</v>
      </c>
      <c r="AE4" s="170" t="str">
        <f t="shared" si="0"/>
        <v>L</v>
      </c>
      <c r="AF4" s="170" t="str">
        <f t="shared" si="0"/>
        <v>M</v>
      </c>
      <c r="AG4" s="170" t="str">
        <f t="shared" si="0"/>
        <v>N</v>
      </c>
      <c r="AH4" s="170" t="str">
        <f t="shared" si="0"/>
        <v>O</v>
      </c>
      <c r="AI4" s="170" t="str">
        <f t="shared" si="0"/>
        <v>P</v>
      </c>
      <c r="AJ4" s="170" t="str">
        <f t="shared" ref="AJ4" si="1">SUBSTITUTE(ADDRESS(1, COLUMN(Q5), 4, 1), "1", "")</f>
        <v>Q</v>
      </c>
      <c r="AK4" s="167" t="str">
        <f t="shared" ref="AK4:AX4" si="2">SUBSTITUTE(ADDRESS(1, COLUMN(C5), 4, 1), "1", "")</f>
        <v>C</v>
      </c>
      <c r="AL4" s="170" t="str">
        <f t="shared" si="2"/>
        <v>D</v>
      </c>
      <c r="AM4" s="170" t="str">
        <f t="shared" si="2"/>
        <v>E</v>
      </c>
      <c r="AN4" s="170" t="str">
        <f t="shared" si="2"/>
        <v>F</v>
      </c>
      <c r="AO4" s="170" t="str">
        <f t="shared" si="2"/>
        <v>G</v>
      </c>
      <c r="AP4" s="170" t="str">
        <f t="shared" si="2"/>
        <v>H</v>
      </c>
      <c r="AQ4" s="170" t="str">
        <f t="shared" si="2"/>
        <v>I</v>
      </c>
      <c r="AR4" s="170" t="str">
        <f t="shared" si="2"/>
        <v>J</v>
      </c>
      <c r="AS4" s="170" t="str">
        <f t="shared" si="2"/>
        <v>K</v>
      </c>
      <c r="AT4" s="170" t="str">
        <f t="shared" si="2"/>
        <v>L</v>
      </c>
      <c r="AU4" s="170" t="str">
        <f t="shared" si="2"/>
        <v>M</v>
      </c>
      <c r="AV4" s="170" t="str">
        <f t="shared" si="2"/>
        <v>N</v>
      </c>
      <c r="AW4" s="170" t="str">
        <f t="shared" si="2"/>
        <v>O</v>
      </c>
      <c r="AX4" s="170" t="str">
        <f t="shared" si="2"/>
        <v>P</v>
      </c>
      <c r="AY4" s="170" t="str">
        <f t="shared" ref="AY4" si="3">SUBSTITUTE(ADDRESS(1, COLUMN(Q5), 4, 1), "1", "")</f>
        <v>Q</v>
      </c>
      <c r="AZ4" s="167"/>
      <c r="BC4" s="152"/>
      <c r="CC4" s="323" t="s">
        <v>3442</v>
      </c>
    </row>
    <row r="5" spans="1:81" s="158" customFormat="1" ht="14.4" customHeight="1" x14ac:dyDescent="0.3">
      <c r="A5" s="143" t="str">
        <f t="shared" ref="A5" si="4">IF(BC5&lt;&gt;"", "✘", "")</f>
        <v/>
      </c>
      <c r="B5" s="153" t="str">
        <f>IF(OR(S5&lt;&gt;0, BA5&lt;&gt;""), ROW()-4, "")</f>
        <v/>
      </c>
      <c r="C5" s="154"/>
      <c r="D5" s="173"/>
      <c r="E5" s="179"/>
      <c r="F5" s="156"/>
      <c r="G5" s="155"/>
      <c r="H5" s="155"/>
      <c r="I5" s="155"/>
      <c r="J5" s="155"/>
      <c r="K5" s="175"/>
      <c r="L5" s="155"/>
      <c r="M5" s="155"/>
      <c r="N5" s="155"/>
      <c r="O5" s="155"/>
      <c r="P5" s="155"/>
      <c r="Q5" s="179"/>
      <c r="R5" s="157" t="s">
        <v>98</v>
      </c>
      <c r="S5" s="158">
        <f>IF(C5&amp;D5&amp;E5&amp;F5&amp;G5&amp;H5&amp;I5&amp;J5&amp;K5&amp;L5&amp;M5&amp;N5&amp;O5&amp;P5&amp;Q5&lt;&gt;"", 1, 0)</f>
        <v>0</v>
      </c>
      <c r="T5" s="158" t="str">
        <f>IF(L5="Buiten België, in Europa", "lstLocatieNv2Europa", IF(L5="Buiten Europa", "lstLocatieNv2BuitenEuropa", ""))</f>
        <v/>
      </c>
      <c r="U5" s="158" t="str">
        <f>IF(L5="België", "lstLocatieBelgieGemeente", "lstLocatieNv3"&amp;SUBSTITUTE(M5, " ", ""))</f>
        <v>lstLocatieNv3</v>
      </c>
      <c r="V5" s="168">
        <f t="shared" ref="V5:AC5" si="5">IF($S5&lt;&gt;0, IF(C5&lt;&gt;"", 0, 1), 0)</f>
        <v>0</v>
      </c>
      <c r="W5" s="171">
        <f t="shared" si="5"/>
        <v>0</v>
      </c>
      <c r="X5" s="171">
        <f t="shared" si="5"/>
        <v>0</v>
      </c>
      <c r="Y5" s="171">
        <f t="shared" si="5"/>
        <v>0</v>
      </c>
      <c r="Z5" s="171">
        <f t="shared" si="5"/>
        <v>0</v>
      </c>
      <c r="AA5" s="171">
        <f t="shared" si="5"/>
        <v>0</v>
      </c>
      <c r="AB5" s="171">
        <f>IF($S5&lt;&gt;0, IF(OR($F5="Publieksvoorstelling", $F5="Tentoonstelling"), IF(I5&lt;&gt;"", 0, 1), -1), 0)</f>
        <v>0</v>
      </c>
      <c r="AC5" s="171">
        <f t="shared" si="5"/>
        <v>0</v>
      </c>
      <c r="AD5" s="171">
        <f>IF($S5&lt;&gt;0, IF(OR(F5="Publieksvoorstelling", F5="Tentoonstelling"), IF(K5&lt;&gt;"", 0, 1), -1), 0)</f>
        <v>0</v>
      </c>
      <c r="AE5" s="171">
        <f>IF($S5&lt;&gt;0, IF($F5&lt;&gt;"Opname / publicatie / game", IF(OR($J5="Fysieke aanwezigheid/product",$J5="Fysieke en digitale aanwezigheid/product"), IF(L5&lt;&gt;"", 0, 1), -1), -1), 0)</f>
        <v>0</v>
      </c>
      <c r="AF5" s="171">
        <f>IF($S5&lt;&gt;0, IF($F5&lt;&gt;"Opname / publicatie / game", IF(OR($J5="Fysieke aanwezigheid/product",$J5="Fysieke en digitale aanwezigheid/product"), IF($L5&lt;&gt;"België", IF(M5&lt;&gt;"", 0, 1), -1), -1), -1), 0)</f>
        <v>0</v>
      </c>
      <c r="AG5" s="171">
        <f>IF($S5&lt;&gt;0, IF($F5&lt;&gt;"Opname / publicatie / game", IF(OR($J5="Fysieke aanwezigheid/product",$J5="Fysieke en digitale aanwezigheid/product"), IF($L5="België", IF($O5&lt;&gt;"", -1, IF(N5&lt;&gt;"", 0, 1)), -1), -1), -1), 0)</f>
        <v>0</v>
      </c>
      <c r="AH5" s="171">
        <f>IF($S5&lt;&gt;0, IF($F5&lt;&gt;"Opname / publicatie / game", IF(OR($J5="Fysieke aanwezigheid/product",$J5="Fysieke en digitale aanwezigheid/product"), IF($L5&lt;&gt;"België", _xlfn.IFNA(IF(MATCH($M5, Keuzelijsten!$AR$2:$AR$32, 0)&gt;0, 0, -1), -1), IF($N5&lt;&gt;"", -1, IF(O5&lt;&gt;"", 0, 1))), -1), -1), 0)</f>
        <v>0</v>
      </c>
      <c r="AI5" s="171">
        <f>IF($S5&lt;&gt;0, IF(OR($F5="Publieksvoorstelling", $F5="Tentoonstelling"), IF($I5="Productief", IF(P5&lt;&gt;"", 0, 1), -1), -1), 0)</f>
        <v>0</v>
      </c>
      <c r="AJ5" s="171">
        <f>IF($S5&lt;&gt;0, IF(Q5&lt;&gt;"", 0, 1), 0)</f>
        <v>0</v>
      </c>
      <c r="AK5" s="168"/>
      <c r="AL5" s="322" t="str">
        <f t="shared" ref="AL5:AL68" si="6">IF($D5&lt;&gt;"", IF($D5&lt;Datum_beleidsperiode_begin, "| Veld '"&amp;AL4&amp;ROW()&amp;"': De startdatum mag niet voor het begin van de beleidsperiode vallen.  ", IF($D5&gt;Datum_beleidsperiode_einde, "| Veld '"&amp;AL4&amp;ROW()&amp;"': De startdatum mag niet na het einde van de beleidsperiode vallen.  ", "")), "")</f>
        <v/>
      </c>
      <c r="AM5" s="171"/>
      <c r="AN5" s="171"/>
      <c r="AO5" s="171"/>
      <c r="AP5" s="171"/>
      <c r="AQ5" s="171"/>
      <c r="AR5" s="171"/>
      <c r="AS5" s="171"/>
      <c r="AT5" s="171"/>
      <c r="AU5" s="171" t="str">
        <f>IF(AF5&lt;0, IF(M5&lt;&gt;"", "| Veld '"&amp;AU4&amp;ROW()&amp;"': Laat het veld leeg of maak een logische keuze in veld 'O"&amp;ROW()&amp;"'.", ""), "")</f>
        <v/>
      </c>
      <c r="AV5" s="171"/>
      <c r="AW5" s="171"/>
      <c r="AX5" s="171"/>
      <c r="AY5" s="171"/>
      <c r="AZ5" s="168" t="str">
        <f>IF(SUMIF(V5:AJ5, "&gt;0")&gt;0, "| Vul verplichte velden in.", "")</f>
        <v/>
      </c>
      <c r="BA5" s="158" t="str">
        <f>IF(S5&lt;&gt;1, IF(SUM(S5:$S$1004)&lt;&gt;0, "| Laat geen witruimte tussen ingevulde rijen.", ""), "")</f>
        <v/>
      </c>
      <c r="BC5" s="159" t="str">
        <f>IF(AK5&amp;AL5&amp;AM5&amp;AN5&amp;AO5&amp;AP5&amp;AQ5&amp;AR5&amp;AS5&amp;AT5&amp;AU5&amp;AV5&amp;AW5&amp;AX5&amp;AY5&lt;&gt;"", AK5&amp;AL5&amp;AM5&amp;AN5&amp;AO5&amp;AP5&amp;AQ5&amp;AR5&amp;AS5&amp;AT5&amp;AU5&amp;AV5&amp;AW5&amp;AX5&amp;AY5, AZ5&amp;BA5)</f>
        <v/>
      </c>
    </row>
    <row r="6" spans="1:81" s="158" customFormat="1" ht="14.4" customHeight="1" x14ac:dyDescent="0.3">
      <c r="A6" s="244" t="str">
        <f t="shared" ref="A6:A69" si="7">IF(BC6&lt;&gt;"", "✘", "")</f>
        <v/>
      </c>
      <c r="B6" s="153" t="str">
        <f t="shared" ref="B6:B69" si="8">IF(OR(S6&lt;&gt;0, BA6&lt;&gt;""), ROW()-4, "")</f>
        <v/>
      </c>
      <c r="C6" s="154"/>
      <c r="D6" s="173"/>
      <c r="E6" s="179"/>
      <c r="F6" s="156"/>
      <c r="G6" s="175"/>
      <c r="H6" s="175"/>
      <c r="I6" s="175"/>
      <c r="J6" s="175"/>
      <c r="K6" s="175"/>
      <c r="L6" s="175"/>
      <c r="M6" s="175"/>
      <c r="N6" s="175"/>
      <c r="O6" s="175"/>
      <c r="P6" s="175"/>
      <c r="Q6" s="179"/>
      <c r="R6" s="157" t="s">
        <v>98</v>
      </c>
      <c r="S6" s="158">
        <f t="shared" ref="S6:S69" si="9">IF(C6&amp;D6&amp;E6&amp;F6&amp;G6&amp;H6&amp;I6&amp;J6&amp;K6&amp;L6&amp;M6&amp;N6&amp;O6&amp;P6&amp;Q6&lt;&gt;"", 1, 0)</f>
        <v>0</v>
      </c>
      <c r="T6" s="158" t="str">
        <f t="shared" ref="T6:T69" si="10">IF(L6="Buiten België, in Europa", "lstLocatieNv2Europa", IF(L6="Buiten Europa", "lstLocatieNv2BuitenEuropa", ""))</f>
        <v/>
      </c>
      <c r="U6" s="158" t="str">
        <f t="shared" ref="U6:U69" si="11">IF(L6="België", "lstLocatieBelgieGemeente", "lstLocatieNv3"&amp;SUBSTITUTE(M6, " ", ""))</f>
        <v>lstLocatieNv3</v>
      </c>
      <c r="V6" s="168">
        <f t="shared" ref="V6:V69" si="12">IF($S6&lt;&gt;0, IF(C6&lt;&gt;"", 0, 1), 0)</f>
        <v>0</v>
      </c>
      <c r="W6" s="171">
        <f t="shared" ref="W6:W69" si="13">IF($S6&lt;&gt;0, IF(D6&lt;&gt;"", 0, 1), 0)</f>
        <v>0</v>
      </c>
      <c r="X6" s="171">
        <f t="shared" ref="X6:X69" si="14">IF($S6&lt;&gt;0, IF(E6&lt;&gt;"", 0, 1), 0)</f>
        <v>0</v>
      </c>
      <c r="Y6" s="171">
        <f t="shared" ref="Y6:Y69" si="15">IF($S6&lt;&gt;0, IF(F6&lt;&gt;"", 0, 1), 0)</f>
        <v>0</v>
      </c>
      <c r="Z6" s="171">
        <f t="shared" ref="Z6:Z69" si="16">IF($S6&lt;&gt;0, IF(G6&lt;&gt;"", 0, 1), 0)</f>
        <v>0</v>
      </c>
      <c r="AA6" s="171">
        <f t="shared" ref="AA6:AA69" si="17">IF($S6&lt;&gt;0, IF(H6&lt;&gt;"", 0, 1), 0)</f>
        <v>0</v>
      </c>
      <c r="AB6" s="171">
        <f t="shared" ref="AB6:AB69" si="18">IF($S6&lt;&gt;0, IF(OR($F6="Publieksvoorstelling", $F6="Tentoonstelling"), IF(I6&lt;&gt;"", 0, 1), -1), 0)</f>
        <v>0</v>
      </c>
      <c r="AC6" s="171">
        <f t="shared" ref="AC6:AC69" si="19">IF($S6&lt;&gt;0, IF(J6&lt;&gt;"", 0, 1), 0)</f>
        <v>0</v>
      </c>
      <c r="AD6" s="171">
        <f t="shared" ref="AD6:AD69" si="20">IF($S6&lt;&gt;0, IF(OR(F6="Publieksvoorstelling", F6="Tentoonstelling"), IF(K6&lt;&gt;"", 0, 1), -1), 0)</f>
        <v>0</v>
      </c>
      <c r="AE6" s="171">
        <f t="shared" ref="AE6:AE69" si="21">IF($S6&lt;&gt;0, IF($F6&lt;&gt;"Opname / publicatie / game", IF(OR($J6="Fysieke aanwezigheid/product",$J6="Fysieke en digitale aanwezigheid/product"), IF(L6&lt;&gt;"", 0, 1), -1), -1), 0)</f>
        <v>0</v>
      </c>
      <c r="AF6" s="171">
        <f t="shared" ref="AF6:AF69" si="22">IF($S6&lt;&gt;0, IF($F6&lt;&gt;"Opname / publicatie / game", IF(OR($J6="Fysieke aanwezigheid/product",$J6="Fysieke en digitale aanwezigheid/product"), IF($L6&lt;&gt;"België", IF(M6&lt;&gt;"", 0, 1), -1), -1), -1), 0)</f>
        <v>0</v>
      </c>
      <c r="AG6" s="171">
        <f t="shared" ref="AG6:AG69" si="23">IF($S6&lt;&gt;0, IF($F6&lt;&gt;"Opname / publicatie / game", IF(OR($J6="Fysieke aanwezigheid/product",$J6="Fysieke en digitale aanwezigheid/product"), IF($L6="België", IF($O6&lt;&gt;"", -1, IF(N6&lt;&gt;"", 0, 1)), -1), -1), -1), 0)</f>
        <v>0</v>
      </c>
      <c r="AH6" s="171">
        <f>IF($S6&lt;&gt;0, IF($F6&lt;&gt;"Opname / publicatie / game", IF(OR($J6="Fysieke aanwezigheid/product",$J6="Fysieke en digitale aanwezigheid/product"), IF($L6&lt;&gt;"België", _xlfn.IFNA(IF(MATCH($M6, Keuzelijsten!$AR$2:$AR$32, 0)&gt;0, 0, -1), -1), IF($N6&lt;&gt;"", -1, IF(O6&lt;&gt;"", 0, 1))), -1), -1), 0)</f>
        <v>0</v>
      </c>
      <c r="AI6" s="171">
        <f t="shared" ref="AI6:AI69" si="24">IF($S6&lt;&gt;0, IF(OR($F6="Publieksvoorstelling", $F6="Tentoonstelling"), IF($I6="Productief", IF(P6&lt;&gt;"", 0, 1), -1), -1), 0)</f>
        <v>0</v>
      </c>
      <c r="AJ6" s="171">
        <f t="shared" ref="AJ6:AJ69" si="25">IF($S6&lt;&gt;0, IF(Q6&lt;&gt;"", 0, 1), 0)</f>
        <v>0</v>
      </c>
      <c r="AK6" s="168"/>
      <c r="AL6" s="322" t="str">
        <f t="shared" si="6"/>
        <v/>
      </c>
      <c r="AM6" s="171"/>
      <c r="AN6" s="171"/>
      <c r="AO6" s="171"/>
      <c r="AP6" s="171"/>
      <c r="AQ6" s="171"/>
      <c r="AR6" s="171"/>
      <c r="AS6" s="171"/>
      <c r="AT6" s="171"/>
      <c r="AU6" s="171" t="str">
        <f t="shared" ref="AU6:AU69" si="26">IF(AF6&lt;0, IF(M6&lt;&gt;"", "| Veld '"&amp;AU5&amp;ROW()&amp;"': Laat het veld leeg of maak een logische keuze in veld 'O"&amp;ROW()&amp;"'.", ""), "")</f>
        <v/>
      </c>
      <c r="AV6" s="171"/>
      <c r="AW6" s="171"/>
      <c r="AX6" s="171"/>
      <c r="AY6" s="171"/>
      <c r="AZ6" s="168" t="str">
        <f t="shared" ref="AZ6:AZ69" si="27">IF(SUMIF(V6:AJ6, "&gt;0")&gt;0, "| Vul verplichte velden in.", "")</f>
        <v/>
      </c>
      <c r="BA6" s="158" t="str">
        <f>IF(S6&lt;&gt;1, IF(SUM(S6:$S$1004)&lt;&gt;0, "| Laat geen witruimte tussen ingevulde rijen.", ""), "")</f>
        <v/>
      </c>
      <c r="BC6" s="159" t="str">
        <f t="shared" ref="BC6:BC69" si="28">IF(AK6&amp;AL6&amp;AM6&amp;AN6&amp;AO6&amp;AP6&amp;AQ6&amp;AR6&amp;AS6&amp;AT6&amp;AU6&amp;AV6&amp;AW6&amp;AX6&amp;AY6&lt;&gt;"", AK6&amp;AL6&amp;AM6&amp;AN6&amp;AO6&amp;AP6&amp;AQ6&amp;AR6&amp;AS6&amp;AT6&amp;AU6&amp;AV6&amp;AW6&amp;AX6&amp;AY6, AZ6&amp;BA6)</f>
        <v/>
      </c>
    </row>
    <row r="7" spans="1:81" s="158" customFormat="1" ht="14.4" customHeight="1" x14ac:dyDescent="0.3">
      <c r="A7" s="244" t="str">
        <f t="shared" si="7"/>
        <v/>
      </c>
      <c r="B7" s="153" t="str">
        <f t="shared" si="8"/>
        <v/>
      </c>
      <c r="C7" s="154"/>
      <c r="D7" s="173"/>
      <c r="E7" s="179"/>
      <c r="F7" s="156"/>
      <c r="G7" s="175"/>
      <c r="H7" s="175"/>
      <c r="I7" s="175"/>
      <c r="J7" s="175"/>
      <c r="K7" s="175"/>
      <c r="L7" s="175"/>
      <c r="M7" s="175"/>
      <c r="N7" s="175"/>
      <c r="O7" s="175"/>
      <c r="P7" s="175"/>
      <c r="Q7" s="179"/>
      <c r="R7" s="157" t="s">
        <v>98</v>
      </c>
      <c r="S7" s="158">
        <f t="shared" si="9"/>
        <v>0</v>
      </c>
      <c r="T7" s="158" t="str">
        <f t="shared" si="10"/>
        <v/>
      </c>
      <c r="U7" s="158" t="str">
        <f t="shared" si="11"/>
        <v>lstLocatieNv3</v>
      </c>
      <c r="V7" s="168">
        <f t="shared" si="12"/>
        <v>0</v>
      </c>
      <c r="W7" s="171">
        <f t="shared" si="13"/>
        <v>0</v>
      </c>
      <c r="X7" s="171">
        <f t="shared" si="14"/>
        <v>0</v>
      </c>
      <c r="Y7" s="171">
        <f t="shared" si="15"/>
        <v>0</v>
      </c>
      <c r="Z7" s="171">
        <f t="shared" si="16"/>
        <v>0</v>
      </c>
      <c r="AA7" s="171">
        <f t="shared" si="17"/>
        <v>0</v>
      </c>
      <c r="AB7" s="171">
        <f t="shared" si="18"/>
        <v>0</v>
      </c>
      <c r="AC7" s="171">
        <f t="shared" si="19"/>
        <v>0</v>
      </c>
      <c r="AD7" s="171">
        <f t="shared" si="20"/>
        <v>0</v>
      </c>
      <c r="AE7" s="171">
        <f t="shared" si="21"/>
        <v>0</v>
      </c>
      <c r="AF7" s="171">
        <f t="shared" si="22"/>
        <v>0</v>
      </c>
      <c r="AG7" s="171">
        <f t="shared" si="23"/>
        <v>0</v>
      </c>
      <c r="AH7" s="171">
        <f>IF($S7&lt;&gt;0, IF($F7&lt;&gt;"Opname / publicatie / game", IF(OR($J7="Fysieke aanwezigheid/product",$J7="Fysieke en digitale aanwezigheid/product"), IF($L7&lt;&gt;"België", _xlfn.IFNA(IF(MATCH($M7, Keuzelijsten!$AR$2:$AR$32, 0)&gt;0, 0, -1), -1), IF($N7&lt;&gt;"", -1, IF(O7&lt;&gt;"", 0, 1))), -1), -1), 0)</f>
        <v>0</v>
      </c>
      <c r="AI7" s="171">
        <f t="shared" si="24"/>
        <v>0</v>
      </c>
      <c r="AJ7" s="171">
        <f t="shared" si="25"/>
        <v>0</v>
      </c>
      <c r="AK7" s="168"/>
      <c r="AL7" s="322" t="str">
        <f t="shared" si="6"/>
        <v/>
      </c>
      <c r="AM7" s="171"/>
      <c r="AN7" s="171"/>
      <c r="AO7" s="171"/>
      <c r="AP7" s="171"/>
      <c r="AQ7" s="171"/>
      <c r="AR7" s="171"/>
      <c r="AS7" s="171"/>
      <c r="AT7" s="171"/>
      <c r="AU7" s="171" t="str">
        <f t="shared" si="26"/>
        <v/>
      </c>
      <c r="AV7" s="171"/>
      <c r="AW7" s="171"/>
      <c r="AX7" s="171"/>
      <c r="AY7" s="171"/>
      <c r="AZ7" s="168" t="str">
        <f t="shared" si="27"/>
        <v/>
      </c>
      <c r="BA7" s="158" t="str">
        <f>IF(S7&lt;&gt;1, IF(SUM(S7:$S$1004)&lt;&gt;0, "| Laat geen witruimte tussen ingevulde rijen.", ""), "")</f>
        <v/>
      </c>
      <c r="BC7" s="159" t="str">
        <f t="shared" si="28"/>
        <v/>
      </c>
    </row>
    <row r="8" spans="1:81" s="158" customFormat="1" ht="14.4" customHeight="1" x14ac:dyDescent="0.3">
      <c r="A8" s="244" t="str">
        <f t="shared" si="7"/>
        <v/>
      </c>
      <c r="B8" s="153" t="str">
        <f t="shared" si="8"/>
        <v/>
      </c>
      <c r="C8" s="154"/>
      <c r="D8" s="173"/>
      <c r="E8" s="179"/>
      <c r="F8" s="156"/>
      <c r="G8" s="175"/>
      <c r="H8" s="175"/>
      <c r="I8" s="175"/>
      <c r="J8" s="175"/>
      <c r="K8" s="175"/>
      <c r="L8" s="175"/>
      <c r="M8" s="175"/>
      <c r="N8" s="175"/>
      <c r="O8" s="175"/>
      <c r="P8" s="175"/>
      <c r="Q8" s="179"/>
      <c r="R8" s="157" t="s">
        <v>98</v>
      </c>
      <c r="S8" s="158">
        <f t="shared" si="9"/>
        <v>0</v>
      </c>
      <c r="T8" s="158" t="str">
        <f t="shared" si="10"/>
        <v/>
      </c>
      <c r="U8" s="158" t="str">
        <f t="shared" si="11"/>
        <v>lstLocatieNv3</v>
      </c>
      <c r="V8" s="168">
        <f t="shared" si="12"/>
        <v>0</v>
      </c>
      <c r="W8" s="171">
        <f t="shared" si="13"/>
        <v>0</v>
      </c>
      <c r="X8" s="171">
        <f t="shared" si="14"/>
        <v>0</v>
      </c>
      <c r="Y8" s="171">
        <f t="shared" si="15"/>
        <v>0</v>
      </c>
      <c r="Z8" s="171">
        <f t="shared" si="16"/>
        <v>0</v>
      </c>
      <c r="AA8" s="171">
        <f t="shared" si="17"/>
        <v>0</v>
      </c>
      <c r="AB8" s="171">
        <f t="shared" si="18"/>
        <v>0</v>
      </c>
      <c r="AC8" s="171">
        <f t="shared" si="19"/>
        <v>0</v>
      </c>
      <c r="AD8" s="171">
        <f t="shared" si="20"/>
        <v>0</v>
      </c>
      <c r="AE8" s="171">
        <f t="shared" si="21"/>
        <v>0</v>
      </c>
      <c r="AF8" s="171">
        <f t="shared" si="22"/>
        <v>0</v>
      </c>
      <c r="AG8" s="171">
        <f t="shared" si="23"/>
        <v>0</v>
      </c>
      <c r="AH8" s="171">
        <f>IF($S8&lt;&gt;0, IF($F8&lt;&gt;"Opname / publicatie / game", IF(OR($J8="Fysieke aanwezigheid/product",$J8="Fysieke en digitale aanwezigheid/product"), IF($L8&lt;&gt;"België", _xlfn.IFNA(IF(MATCH($M8, Keuzelijsten!$AR$2:$AR$32, 0)&gt;0, 0, -1), -1), IF($N8&lt;&gt;"", -1, IF(O8&lt;&gt;"", 0, 1))), -1), -1), 0)</f>
        <v>0</v>
      </c>
      <c r="AI8" s="171">
        <f t="shared" si="24"/>
        <v>0</v>
      </c>
      <c r="AJ8" s="171">
        <f t="shared" si="25"/>
        <v>0</v>
      </c>
      <c r="AK8" s="168"/>
      <c r="AL8" s="322" t="str">
        <f t="shared" si="6"/>
        <v/>
      </c>
      <c r="AM8" s="171"/>
      <c r="AN8" s="171"/>
      <c r="AO8" s="171"/>
      <c r="AP8" s="171"/>
      <c r="AQ8" s="171"/>
      <c r="AR8" s="171"/>
      <c r="AS8" s="171"/>
      <c r="AT8" s="171"/>
      <c r="AU8" s="171" t="str">
        <f t="shared" si="26"/>
        <v/>
      </c>
      <c r="AV8" s="171"/>
      <c r="AW8" s="171"/>
      <c r="AX8" s="171"/>
      <c r="AY8" s="171"/>
      <c r="AZ8" s="168" t="str">
        <f t="shared" si="27"/>
        <v/>
      </c>
      <c r="BA8" s="158" t="str">
        <f>IF(S8&lt;&gt;1, IF(SUM(S8:$S$1004)&lt;&gt;0, "| Laat geen witruimte tussen ingevulde rijen.", ""), "")</f>
        <v/>
      </c>
      <c r="BC8" s="159" t="str">
        <f t="shared" si="28"/>
        <v/>
      </c>
    </row>
    <row r="9" spans="1:81" s="158" customFormat="1" ht="14.4" customHeight="1" x14ac:dyDescent="0.3">
      <c r="A9" s="244" t="str">
        <f t="shared" si="7"/>
        <v/>
      </c>
      <c r="B9" s="153" t="str">
        <f t="shared" si="8"/>
        <v/>
      </c>
      <c r="C9" s="154"/>
      <c r="D9" s="173"/>
      <c r="E9" s="179"/>
      <c r="F9" s="156"/>
      <c r="G9" s="175"/>
      <c r="H9" s="175"/>
      <c r="I9" s="175"/>
      <c r="J9" s="175"/>
      <c r="K9" s="175"/>
      <c r="L9" s="175"/>
      <c r="M9" s="175"/>
      <c r="N9" s="175"/>
      <c r="O9" s="175"/>
      <c r="P9" s="175"/>
      <c r="Q9" s="179"/>
      <c r="R9" s="157" t="s">
        <v>98</v>
      </c>
      <c r="S9" s="158">
        <f t="shared" si="9"/>
        <v>0</v>
      </c>
      <c r="T9" s="158" t="str">
        <f t="shared" si="10"/>
        <v/>
      </c>
      <c r="U9" s="158" t="str">
        <f t="shared" si="11"/>
        <v>lstLocatieNv3</v>
      </c>
      <c r="V9" s="168">
        <f t="shared" si="12"/>
        <v>0</v>
      </c>
      <c r="W9" s="171">
        <f t="shared" si="13"/>
        <v>0</v>
      </c>
      <c r="X9" s="171">
        <f t="shared" si="14"/>
        <v>0</v>
      </c>
      <c r="Y9" s="171">
        <f t="shared" si="15"/>
        <v>0</v>
      </c>
      <c r="Z9" s="171">
        <f t="shared" si="16"/>
        <v>0</v>
      </c>
      <c r="AA9" s="171">
        <f t="shared" si="17"/>
        <v>0</v>
      </c>
      <c r="AB9" s="171">
        <f t="shared" si="18"/>
        <v>0</v>
      </c>
      <c r="AC9" s="171">
        <f t="shared" si="19"/>
        <v>0</v>
      </c>
      <c r="AD9" s="171">
        <f t="shared" si="20"/>
        <v>0</v>
      </c>
      <c r="AE9" s="171">
        <f t="shared" si="21"/>
        <v>0</v>
      </c>
      <c r="AF9" s="171">
        <f t="shared" si="22"/>
        <v>0</v>
      </c>
      <c r="AG9" s="171">
        <f t="shared" si="23"/>
        <v>0</v>
      </c>
      <c r="AH9" s="171">
        <f>IF($S9&lt;&gt;0, IF($F9&lt;&gt;"Opname / publicatie / game", IF(OR($J9="Fysieke aanwezigheid/product",$J9="Fysieke en digitale aanwezigheid/product"), IF($L9&lt;&gt;"België", _xlfn.IFNA(IF(MATCH($M9, Keuzelijsten!$AR$2:$AR$32, 0)&gt;0, 0, -1), -1), IF($N9&lt;&gt;"", -1, IF(O9&lt;&gt;"", 0, 1))), -1), -1), 0)</f>
        <v>0</v>
      </c>
      <c r="AI9" s="171">
        <f t="shared" si="24"/>
        <v>0</v>
      </c>
      <c r="AJ9" s="171">
        <f t="shared" si="25"/>
        <v>0</v>
      </c>
      <c r="AK9" s="168"/>
      <c r="AL9" s="322" t="str">
        <f t="shared" si="6"/>
        <v/>
      </c>
      <c r="AM9" s="171"/>
      <c r="AN9" s="171"/>
      <c r="AO9" s="171"/>
      <c r="AP9" s="171"/>
      <c r="AQ9" s="171"/>
      <c r="AR9" s="171"/>
      <c r="AS9" s="171"/>
      <c r="AT9" s="171"/>
      <c r="AU9" s="171" t="str">
        <f t="shared" si="26"/>
        <v/>
      </c>
      <c r="AV9" s="171"/>
      <c r="AW9" s="171"/>
      <c r="AX9" s="171"/>
      <c r="AY9" s="171"/>
      <c r="AZ9" s="168" t="str">
        <f t="shared" si="27"/>
        <v/>
      </c>
      <c r="BA9" s="158" t="str">
        <f>IF(S9&lt;&gt;1, IF(SUM(S9:$S$1004)&lt;&gt;0, "| Laat geen witruimte tussen ingevulde rijen.", ""), "")</f>
        <v/>
      </c>
      <c r="BC9" s="159" t="str">
        <f t="shared" si="28"/>
        <v/>
      </c>
    </row>
    <row r="10" spans="1:81" s="158" customFormat="1" ht="14.4" customHeight="1" x14ac:dyDescent="0.3">
      <c r="A10" s="244" t="str">
        <f t="shared" si="7"/>
        <v/>
      </c>
      <c r="B10" s="153" t="str">
        <f t="shared" si="8"/>
        <v/>
      </c>
      <c r="C10" s="154"/>
      <c r="D10" s="173"/>
      <c r="E10" s="179"/>
      <c r="F10" s="156"/>
      <c r="G10" s="175"/>
      <c r="H10" s="175"/>
      <c r="I10" s="175"/>
      <c r="J10" s="175"/>
      <c r="K10" s="175"/>
      <c r="L10" s="175"/>
      <c r="M10" s="175"/>
      <c r="N10" s="175"/>
      <c r="O10" s="175"/>
      <c r="P10" s="175"/>
      <c r="Q10" s="179"/>
      <c r="R10" s="157" t="s">
        <v>98</v>
      </c>
      <c r="S10" s="158">
        <f t="shared" si="9"/>
        <v>0</v>
      </c>
      <c r="T10" s="158" t="str">
        <f t="shared" si="10"/>
        <v/>
      </c>
      <c r="U10" s="158" t="str">
        <f t="shared" si="11"/>
        <v>lstLocatieNv3</v>
      </c>
      <c r="V10" s="168">
        <f t="shared" si="12"/>
        <v>0</v>
      </c>
      <c r="W10" s="171">
        <f t="shared" si="13"/>
        <v>0</v>
      </c>
      <c r="X10" s="171">
        <f t="shared" si="14"/>
        <v>0</v>
      </c>
      <c r="Y10" s="171">
        <f t="shared" si="15"/>
        <v>0</v>
      </c>
      <c r="Z10" s="171">
        <f t="shared" si="16"/>
        <v>0</v>
      </c>
      <c r="AA10" s="171">
        <f t="shared" si="17"/>
        <v>0</v>
      </c>
      <c r="AB10" s="171">
        <f t="shared" si="18"/>
        <v>0</v>
      </c>
      <c r="AC10" s="171">
        <f t="shared" si="19"/>
        <v>0</v>
      </c>
      <c r="AD10" s="171">
        <f t="shared" si="20"/>
        <v>0</v>
      </c>
      <c r="AE10" s="171">
        <f t="shared" si="21"/>
        <v>0</v>
      </c>
      <c r="AF10" s="171">
        <f t="shared" si="22"/>
        <v>0</v>
      </c>
      <c r="AG10" s="171">
        <f t="shared" si="23"/>
        <v>0</v>
      </c>
      <c r="AH10" s="171">
        <f>IF($S10&lt;&gt;0, IF($F10&lt;&gt;"Opname / publicatie / game", IF(OR($J10="Fysieke aanwezigheid/product",$J10="Fysieke en digitale aanwezigheid/product"), IF($L10&lt;&gt;"België", _xlfn.IFNA(IF(MATCH($M10, Keuzelijsten!$AR$2:$AR$32, 0)&gt;0, 0, -1), -1), IF($N10&lt;&gt;"", -1, IF(O10&lt;&gt;"", 0, 1))), -1), -1), 0)</f>
        <v>0</v>
      </c>
      <c r="AI10" s="171">
        <f t="shared" si="24"/>
        <v>0</v>
      </c>
      <c r="AJ10" s="171">
        <f t="shared" si="25"/>
        <v>0</v>
      </c>
      <c r="AK10" s="168"/>
      <c r="AL10" s="322" t="str">
        <f t="shared" si="6"/>
        <v/>
      </c>
      <c r="AM10" s="171"/>
      <c r="AN10" s="171"/>
      <c r="AO10" s="171"/>
      <c r="AP10" s="171"/>
      <c r="AQ10" s="171"/>
      <c r="AR10" s="171"/>
      <c r="AS10" s="171"/>
      <c r="AT10" s="171"/>
      <c r="AU10" s="171" t="str">
        <f t="shared" si="26"/>
        <v/>
      </c>
      <c r="AV10" s="171"/>
      <c r="AW10" s="171"/>
      <c r="AX10" s="171"/>
      <c r="AY10" s="171"/>
      <c r="AZ10" s="168" t="str">
        <f t="shared" si="27"/>
        <v/>
      </c>
      <c r="BA10" s="158" t="str">
        <f>IF(S10&lt;&gt;1, IF(SUM(S10:$S$1004)&lt;&gt;0, "| Laat geen witruimte tussen ingevulde rijen.", ""), "")</f>
        <v/>
      </c>
      <c r="BC10" s="159" t="str">
        <f t="shared" si="28"/>
        <v/>
      </c>
    </row>
    <row r="11" spans="1:81" s="158" customFormat="1" ht="14.4" customHeight="1" x14ac:dyDescent="0.3">
      <c r="A11" s="244" t="str">
        <f t="shared" si="7"/>
        <v/>
      </c>
      <c r="B11" s="153" t="str">
        <f t="shared" si="8"/>
        <v/>
      </c>
      <c r="C11" s="154"/>
      <c r="D11" s="173"/>
      <c r="E11" s="179"/>
      <c r="F11" s="156"/>
      <c r="G11" s="175"/>
      <c r="H11" s="175"/>
      <c r="I11" s="175"/>
      <c r="J11" s="175"/>
      <c r="K11" s="175"/>
      <c r="L11" s="175"/>
      <c r="M11" s="175"/>
      <c r="N11" s="175"/>
      <c r="O11" s="175"/>
      <c r="P11" s="175"/>
      <c r="Q11" s="179"/>
      <c r="R11" s="157" t="s">
        <v>98</v>
      </c>
      <c r="S11" s="158">
        <f t="shared" si="9"/>
        <v>0</v>
      </c>
      <c r="T11" s="158" t="str">
        <f t="shared" si="10"/>
        <v/>
      </c>
      <c r="U11" s="158" t="str">
        <f t="shared" si="11"/>
        <v>lstLocatieNv3</v>
      </c>
      <c r="V11" s="168">
        <f t="shared" si="12"/>
        <v>0</v>
      </c>
      <c r="W11" s="171">
        <f t="shared" si="13"/>
        <v>0</v>
      </c>
      <c r="X11" s="171">
        <f t="shared" si="14"/>
        <v>0</v>
      </c>
      <c r="Y11" s="171">
        <f t="shared" si="15"/>
        <v>0</v>
      </c>
      <c r="Z11" s="171">
        <f t="shared" si="16"/>
        <v>0</v>
      </c>
      <c r="AA11" s="171">
        <f t="shared" si="17"/>
        <v>0</v>
      </c>
      <c r="AB11" s="171">
        <f t="shared" si="18"/>
        <v>0</v>
      </c>
      <c r="AC11" s="171">
        <f t="shared" si="19"/>
        <v>0</v>
      </c>
      <c r="AD11" s="171">
        <f t="shared" si="20"/>
        <v>0</v>
      </c>
      <c r="AE11" s="171">
        <f t="shared" si="21"/>
        <v>0</v>
      </c>
      <c r="AF11" s="171">
        <f t="shared" si="22"/>
        <v>0</v>
      </c>
      <c r="AG11" s="171">
        <f t="shared" si="23"/>
        <v>0</v>
      </c>
      <c r="AH11" s="171">
        <f>IF($S11&lt;&gt;0, IF($F11&lt;&gt;"Opname / publicatie / game", IF(OR($J11="Fysieke aanwezigheid/product",$J11="Fysieke en digitale aanwezigheid/product"), IF($L11&lt;&gt;"België", _xlfn.IFNA(IF(MATCH($M11, Keuzelijsten!$AR$2:$AR$32, 0)&gt;0, 0, -1), -1), IF($N11&lt;&gt;"", -1, IF(O11&lt;&gt;"", 0, 1))), -1), -1), 0)</f>
        <v>0</v>
      </c>
      <c r="AI11" s="171">
        <f t="shared" si="24"/>
        <v>0</v>
      </c>
      <c r="AJ11" s="171">
        <f t="shared" si="25"/>
        <v>0</v>
      </c>
      <c r="AK11" s="168"/>
      <c r="AL11" s="322" t="str">
        <f t="shared" si="6"/>
        <v/>
      </c>
      <c r="AM11" s="171"/>
      <c r="AN11" s="171"/>
      <c r="AO11" s="171"/>
      <c r="AP11" s="171"/>
      <c r="AQ11" s="171"/>
      <c r="AR11" s="171"/>
      <c r="AS11" s="171"/>
      <c r="AT11" s="171"/>
      <c r="AU11" s="171" t="str">
        <f t="shared" si="26"/>
        <v/>
      </c>
      <c r="AV11" s="171"/>
      <c r="AW11" s="171"/>
      <c r="AX11" s="171"/>
      <c r="AY11" s="171"/>
      <c r="AZ11" s="168" t="str">
        <f t="shared" si="27"/>
        <v/>
      </c>
      <c r="BA11" s="158" t="str">
        <f>IF(S11&lt;&gt;1, IF(SUM(S11:$S$1004)&lt;&gt;0, "| Laat geen witruimte tussen ingevulde rijen.", ""), "")</f>
        <v/>
      </c>
      <c r="BC11" s="159" t="str">
        <f t="shared" si="28"/>
        <v/>
      </c>
    </row>
    <row r="12" spans="1:81" s="158" customFormat="1" ht="14.4" customHeight="1" x14ac:dyDescent="0.3">
      <c r="A12" s="244" t="str">
        <f t="shared" si="7"/>
        <v/>
      </c>
      <c r="B12" s="153" t="str">
        <f t="shared" si="8"/>
        <v/>
      </c>
      <c r="C12" s="154"/>
      <c r="D12" s="173"/>
      <c r="E12" s="179"/>
      <c r="F12" s="156"/>
      <c r="G12" s="175"/>
      <c r="H12" s="175"/>
      <c r="I12" s="175"/>
      <c r="J12" s="175"/>
      <c r="K12" s="175"/>
      <c r="L12" s="175"/>
      <c r="M12" s="175"/>
      <c r="N12" s="175"/>
      <c r="O12" s="175"/>
      <c r="P12" s="175"/>
      <c r="Q12" s="179"/>
      <c r="R12" s="157" t="s">
        <v>98</v>
      </c>
      <c r="S12" s="158">
        <f t="shared" si="9"/>
        <v>0</v>
      </c>
      <c r="T12" s="158" t="str">
        <f t="shared" si="10"/>
        <v/>
      </c>
      <c r="U12" s="158" t="str">
        <f t="shared" si="11"/>
        <v>lstLocatieNv3</v>
      </c>
      <c r="V12" s="168">
        <f t="shared" si="12"/>
        <v>0</v>
      </c>
      <c r="W12" s="171">
        <f t="shared" si="13"/>
        <v>0</v>
      </c>
      <c r="X12" s="171">
        <f t="shared" si="14"/>
        <v>0</v>
      </c>
      <c r="Y12" s="171">
        <f t="shared" si="15"/>
        <v>0</v>
      </c>
      <c r="Z12" s="171">
        <f t="shared" si="16"/>
        <v>0</v>
      </c>
      <c r="AA12" s="171">
        <f t="shared" si="17"/>
        <v>0</v>
      </c>
      <c r="AB12" s="171">
        <f t="shared" si="18"/>
        <v>0</v>
      </c>
      <c r="AC12" s="171">
        <f t="shared" si="19"/>
        <v>0</v>
      </c>
      <c r="AD12" s="171">
        <f t="shared" si="20"/>
        <v>0</v>
      </c>
      <c r="AE12" s="171">
        <f t="shared" si="21"/>
        <v>0</v>
      </c>
      <c r="AF12" s="171">
        <f t="shared" si="22"/>
        <v>0</v>
      </c>
      <c r="AG12" s="171">
        <f t="shared" si="23"/>
        <v>0</v>
      </c>
      <c r="AH12" s="171">
        <f>IF($S12&lt;&gt;0, IF($F12&lt;&gt;"Opname / publicatie / game", IF(OR($J12="Fysieke aanwezigheid/product",$J12="Fysieke en digitale aanwezigheid/product"), IF($L12&lt;&gt;"België", _xlfn.IFNA(IF(MATCH($M12, Keuzelijsten!$AR$2:$AR$32, 0)&gt;0, 0, -1), -1), IF($N12&lt;&gt;"", -1, IF(O12&lt;&gt;"", 0, 1))), -1), -1), 0)</f>
        <v>0</v>
      </c>
      <c r="AI12" s="171">
        <f t="shared" si="24"/>
        <v>0</v>
      </c>
      <c r="AJ12" s="171">
        <f t="shared" si="25"/>
        <v>0</v>
      </c>
      <c r="AK12" s="168"/>
      <c r="AL12" s="322" t="str">
        <f t="shared" si="6"/>
        <v/>
      </c>
      <c r="AM12" s="171"/>
      <c r="AN12" s="171"/>
      <c r="AO12" s="171"/>
      <c r="AP12" s="171"/>
      <c r="AQ12" s="171"/>
      <c r="AR12" s="171"/>
      <c r="AS12" s="171"/>
      <c r="AT12" s="171"/>
      <c r="AU12" s="171" t="str">
        <f t="shared" si="26"/>
        <v/>
      </c>
      <c r="AV12" s="171"/>
      <c r="AW12" s="171"/>
      <c r="AX12" s="171"/>
      <c r="AY12" s="171"/>
      <c r="AZ12" s="168" t="str">
        <f t="shared" si="27"/>
        <v/>
      </c>
      <c r="BA12" s="158" t="str">
        <f>IF(S12&lt;&gt;1, IF(SUM(S12:$S$1004)&lt;&gt;0, "| Laat geen witruimte tussen ingevulde rijen.", ""), "")</f>
        <v/>
      </c>
      <c r="BC12" s="159" t="str">
        <f t="shared" si="28"/>
        <v/>
      </c>
    </row>
    <row r="13" spans="1:81" s="158" customFormat="1" ht="14.4" customHeight="1" x14ac:dyDescent="0.3">
      <c r="A13" s="244" t="str">
        <f t="shared" si="7"/>
        <v/>
      </c>
      <c r="B13" s="153" t="str">
        <f t="shared" si="8"/>
        <v/>
      </c>
      <c r="C13" s="154"/>
      <c r="D13" s="173"/>
      <c r="E13" s="179"/>
      <c r="F13" s="156"/>
      <c r="G13" s="175"/>
      <c r="H13" s="175"/>
      <c r="I13" s="175"/>
      <c r="J13" s="175"/>
      <c r="K13" s="175"/>
      <c r="L13" s="175"/>
      <c r="M13" s="175"/>
      <c r="N13" s="175"/>
      <c r="O13" s="175"/>
      <c r="P13" s="175"/>
      <c r="Q13" s="179"/>
      <c r="R13" s="157" t="s">
        <v>98</v>
      </c>
      <c r="S13" s="158">
        <f t="shared" si="9"/>
        <v>0</v>
      </c>
      <c r="T13" s="158" t="str">
        <f t="shared" si="10"/>
        <v/>
      </c>
      <c r="U13" s="158" t="str">
        <f t="shared" si="11"/>
        <v>lstLocatieNv3</v>
      </c>
      <c r="V13" s="168">
        <f t="shared" si="12"/>
        <v>0</v>
      </c>
      <c r="W13" s="171">
        <f t="shared" si="13"/>
        <v>0</v>
      </c>
      <c r="X13" s="171">
        <f t="shared" si="14"/>
        <v>0</v>
      </c>
      <c r="Y13" s="171">
        <f t="shared" si="15"/>
        <v>0</v>
      </c>
      <c r="Z13" s="171">
        <f t="shared" si="16"/>
        <v>0</v>
      </c>
      <c r="AA13" s="171">
        <f t="shared" si="17"/>
        <v>0</v>
      </c>
      <c r="AB13" s="171">
        <f t="shared" si="18"/>
        <v>0</v>
      </c>
      <c r="AC13" s="171">
        <f t="shared" si="19"/>
        <v>0</v>
      </c>
      <c r="AD13" s="171">
        <f t="shared" si="20"/>
        <v>0</v>
      </c>
      <c r="AE13" s="171">
        <f t="shared" si="21"/>
        <v>0</v>
      </c>
      <c r="AF13" s="171">
        <f t="shared" si="22"/>
        <v>0</v>
      </c>
      <c r="AG13" s="171">
        <f t="shared" si="23"/>
        <v>0</v>
      </c>
      <c r="AH13" s="171">
        <f>IF($S13&lt;&gt;0, IF($F13&lt;&gt;"Opname / publicatie / game", IF(OR($J13="Fysieke aanwezigheid/product",$J13="Fysieke en digitale aanwezigheid/product"), IF($L13&lt;&gt;"België", _xlfn.IFNA(IF(MATCH($M13, Keuzelijsten!$AR$2:$AR$32, 0)&gt;0, 0, -1), -1), IF($N13&lt;&gt;"", -1, IF(O13&lt;&gt;"", 0, 1))), -1), -1), 0)</f>
        <v>0</v>
      </c>
      <c r="AI13" s="171">
        <f t="shared" si="24"/>
        <v>0</v>
      </c>
      <c r="AJ13" s="171">
        <f t="shared" si="25"/>
        <v>0</v>
      </c>
      <c r="AK13" s="168"/>
      <c r="AL13" s="322" t="str">
        <f t="shared" si="6"/>
        <v/>
      </c>
      <c r="AM13" s="171"/>
      <c r="AN13" s="171"/>
      <c r="AO13" s="171"/>
      <c r="AP13" s="171"/>
      <c r="AQ13" s="171"/>
      <c r="AR13" s="171"/>
      <c r="AS13" s="171"/>
      <c r="AT13" s="171"/>
      <c r="AU13" s="171" t="str">
        <f t="shared" si="26"/>
        <v/>
      </c>
      <c r="AV13" s="171"/>
      <c r="AW13" s="171"/>
      <c r="AX13" s="171"/>
      <c r="AY13" s="171"/>
      <c r="AZ13" s="168" t="str">
        <f t="shared" si="27"/>
        <v/>
      </c>
      <c r="BA13" s="158" t="str">
        <f>IF(S13&lt;&gt;1, IF(SUM(S13:$S$1004)&lt;&gt;0, "| Laat geen witruimte tussen ingevulde rijen.", ""), "")</f>
        <v/>
      </c>
      <c r="BC13" s="159" t="str">
        <f t="shared" si="28"/>
        <v/>
      </c>
    </row>
    <row r="14" spans="1:81" s="158" customFormat="1" ht="14.4" customHeight="1" x14ac:dyDescent="0.3">
      <c r="A14" s="244" t="str">
        <f t="shared" si="7"/>
        <v/>
      </c>
      <c r="B14" s="153" t="str">
        <f t="shared" si="8"/>
        <v/>
      </c>
      <c r="C14" s="154"/>
      <c r="D14" s="173"/>
      <c r="E14" s="179"/>
      <c r="F14" s="156"/>
      <c r="G14" s="175"/>
      <c r="H14" s="175"/>
      <c r="I14" s="175"/>
      <c r="J14" s="175"/>
      <c r="K14" s="175"/>
      <c r="L14" s="175"/>
      <c r="M14" s="175"/>
      <c r="N14" s="175"/>
      <c r="O14" s="175"/>
      <c r="P14" s="175"/>
      <c r="Q14" s="179"/>
      <c r="R14" s="157" t="s">
        <v>98</v>
      </c>
      <c r="S14" s="158">
        <f t="shared" si="9"/>
        <v>0</v>
      </c>
      <c r="T14" s="158" t="str">
        <f t="shared" si="10"/>
        <v/>
      </c>
      <c r="U14" s="158" t="str">
        <f t="shared" si="11"/>
        <v>lstLocatieNv3</v>
      </c>
      <c r="V14" s="168">
        <f t="shared" si="12"/>
        <v>0</v>
      </c>
      <c r="W14" s="171">
        <f t="shared" si="13"/>
        <v>0</v>
      </c>
      <c r="X14" s="171">
        <f t="shared" si="14"/>
        <v>0</v>
      </c>
      <c r="Y14" s="171">
        <f t="shared" si="15"/>
        <v>0</v>
      </c>
      <c r="Z14" s="171">
        <f t="shared" si="16"/>
        <v>0</v>
      </c>
      <c r="AA14" s="171">
        <f t="shared" si="17"/>
        <v>0</v>
      </c>
      <c r="AB14" s="171">
        <f t="shared" si="18"/>
        <v>0</v>
      </c>
      <c r="AC14" s="171">
        <f t="shared" si="19"/>
        <v>0</v>
      </c>
      <c r="AD14" s="171">
        <f t="shared" si="20"/>
        <v>0</v>
      </c>
      <c r="AE14" s="171">
        <f t="shared" si="21"/>
        <v>0</v>
      </c>
      <c r="AF14" s="171">
        <f t="shared" si="22"/>
        <v>0</v>
      </c>
      <c r="AG14" s="171">
        <f t="shared" si="23"/>
        <v>0</v>
      </c>
      <c r="AH14" s="171">
        <f>IF($S14&lt;&gt;0, IF($F14&lt;&gt;"Opname / publicatie / game", IF(OR($J14="Fysieke aanwezigheid/product",$J14="Fysieke en digitale aanwezigheid/product"), IF($L14&lt;&gt;"België", _xlfn.IFNA(IF(MATCH($M14, Keuzelijsten!$AR$2:$AR$32, 0)&gt;0, 0, -1), -1), IF($N14&lt;&gt;"", -1, IF(O14&lt;&gt;"", 0, 1))), -1), -1), 0)</f>
        <v>0</v>
      </c>
      <c r="AI14" s="171">
        <f t="shared" si="24"/>
        <v>0</v>
      </c>
      <c r="AJ14" s="171">
        <f t="shared" si="25"/>
        <v>0</v>
      </c>
      <c r="AK14" s="168"/>
      <c r="AL14" s="322" t="str">
        <f t="shared" si="6"/>
        <v/>
      </c>
      <c r="AM14" s="171"/>
      <c r="AN14" s="171"/>
      <c r="AO14" s="171"/>
      <c r="AP14" s="171"/>
      <c r="AQ14" s="171"/>
      <c r="AR14" s="171"/>
      <c r="AS14" s="171"/>
      <c r="AT14" s="171"/>
      <c r="AU14" s="171" t="str">
        <f t="shared" si="26"/>
        <v/>
      </c>
      <c r="AV14" s="171"/>
      <c r="AW14" s="171"/>
      <c r="AX14" s="171"/>
      <c r="AY14" s="171"/>
      <c r="AZ14" s="168" t="str">
        <f t="shared" si="27"/>
        <v/>
      </c>
      <c r="BA14" s="158" t="str">
        <f>IF(S14&lt;&gt;1, IF(SUM(S14:$S$1004)&lt;&gt;0, "| Laat geen witruimte tussen ingevulde rijen.", ""), "")</f>
        <v/>
      </c>
      <c r="BC14" s="159" t="str">
        <f t="shared" si="28"/>
        <v/>
      </c>
    </row>
    <row r="15" spans="1:81" s="158" customFormat="1" ht="14.4" customHeight="1" x14ac:dyDescent="0.3">
      <c r="A15" s="244" t="str">
        <f t="shared" si="7"/>
        <v/>
      </c>
      <c r="B15" s="153" t="str">
        <f t="shared" si="8"/>
        <v/>
      </c>
      <c r="C15" s="154"/>
      <c r="D15" s="173"/>
      <c r="E15" s="179"/>
      <c r="F15" s="156"/>
      <c r="G15" s="175"/>
      <c r="H15" s="175"/>
      <c r="I15" s="175"/>
      <c r="J15" s="175"/>
      <c r="K15" s="175"/>
      <c r="L15" s="175"/>
      <c r="M15" s="175"/>
      <c r="N15" s="175"/>
      <c r="O15" s="175"/>
      <c r="P15" s="175"/>
      <c r="Q15" s="179"/>
      <c r="R15" s="157" t="s">
        <v>98</v>
      </c>
      <c r="S15" s="158">
        <f t="shared" si="9"/>
        <v>0</v>
      </c>
      <c r="T15" s="158" t="str">
        <f t="shared" si="10"/>
        <v/>
      </c>
      <c r="U15" s="158" t="str">
        <f t="shared" si="11"/>
        <v>lstLocatieNv3</v>
      </c>
      <c r="V15" s="168">
        <f t="shared" si="12"/>
        <v>0</v>
      </c>
      <c r="W15" s="171">
        <f t="shared" si="13"/>
        <v>0</v>
      </c>
      <c r="X15" s="171">
        <f t="shared" si="14"/>
        <v>0</v>
      </c>
      <c r="Y15" s="171">
        <f t="shared" si="15"/>
        <v>0</v>
      </c>
      <c r="Z15" s="171">
        <f t="shared" si="16"/>
        <v>0</v>
      </c>
      <c r="AA15" s="171">
        <f t="shared" si="17"/>
        <v>0</v>
      </c>
      <c r="AB15" s="171">
        <f t="shared" si="18"/>
        <v>0</v>
      </c>
      <c r="AC15" s="171">
        <f t="shared" si="19"/>
        <v>0</v>
      </c>
      <c r="AD15" s="171">
        <f t="shared" si="20"/>
        <v>0</v>
      </c>
      <c r="AE15" s="171">
        <f t="shared" si="21"/>
        <v>0</v>
      </c>
      <c r="AF15" s="171">
        <f t="shared" si="22"/>
        <v>0</v>
      </c>
      <c r="AG15" s="171">
        <f t="shared" si="23"/>
        <v>0</v>
      </c>
      <c r="AH15" s="171">
        <f>IF($S15&lt;&gt;0, IF($F15&lt;&gt;"Opname / publicatie / game", IF(OR($J15="Fysieke aanwezigheid/product",$J15="Fysieke en digitale aanwezigheid/product"), IF($L15&lt;&gt;"België", _xlfn.IFNA(IF(MATCH($M15, Keuzelijsten!$AR$2:$AR$32, 0)&gt;0, 0, -1), -1), IF($N15&lt;&gt;"", -1, IF(O15&lt;&gt;"", 0, 1))), -1), -1), 0)</f>
        <v>0</v>
      </c>
      <c r="AI15" s="171">
        <f t="shared" si="24"/>
        <v>0</v>
      </c>
      <c r="AJ15" s="171">
        <f t="shared" si="25"/>
        <v>0</v>
      </c>
      <c r="AK15" s="168"/>
      <c r="AL15" s="322" t="str">
        <f t="shared" si="6"/>
        <v/>
      </c>
      <c r="AM15" s="171"/>
      <c r="AN15" s="171"/>
      <c r="AO15" s="171"/>
      <c r="AP15" s="171"/>
      <c r="AQ15" s="171"/>
      <c r="AR15" s="171"/>
      <c r="AS15" s="171"/>
      <c r="AT15" s="171"/>
      <c r="AU15" s="171" t="str">
        <f t="shared" si="26"/>
        <v/>
      </c>
      <c r="AV15" s="171"/>
      <c r="AW15" s="171"/>
      <c r="AX15" s="171"/>
      <c r="AY15" s="171"/>
      <c r="AZ15" s="168" t="str">
        <f t="shared" si="27"/>
        <v/>
      </c>
      <c r="BA15" s="158" t="str">
        <f>IF(S15&lt;&gt;1, IF(SUM(S15:$S$1004)&lt;&gt;0, "| Laat geen witruimte tussen ingevulde rijen.", ""), "")</f>
        <v/>
      </c>
      <c r="BC15" s="159" t="str">
        <f t="shared" si="28"/>
        <v/>
      </c>
    </row>
    <row r="16" spans="1:81" s="158" customFormat="1" ht="14.4" customHeight="1" x14ac:dyDescent="0.3">
      <c r="A16" s="244" t="str">
        <f t="shared" si="7"/>
        <v/>
      </c>
      <c r="B16" s="153" t="str">
        <f t="shared" si="8"/>
        <v/>
      </c>
      <c r="C16" s="154"/>
      <c r="D16" s="173"/>
      <c r="E16" s="179"/>
      <c r="F16" s="156"/>
      <c r="G16" s="175"/>
      <c r="H16" s="175"/>
      <c r="I16" s="175"/>
      <c r="J16" s="175"/>
      <c r="K16" s="175"/>
      <c r="L16" s="175"/>
      <c r="M16" s="175"/>
      <c r="N16" s="175"/>
      <c r="O16" s="175"/>
      <c r="P16" s="175"/>
      <c r="Q16" s="179"/>
      <c r="R16" s="157" t="s">
        <v>98</v>
      </c>
      <c r="S16" s="158">
        <f t="shared" si="9"/>
        <v>0</v>
      </c>
      <c r="T16" s="158" t="str">
        <f t="shared" si="10"/>
        <v/>
      </c>
      <c r="U16" s="158" t="str">
        <f t="shared" si="11"/>
        <v>lstLocatieNv3</v>
      </c>
      <c r="V16" s="168">
        <f t="shared" si="12"/>
        <v>0</v>
      </c>
      <c r="W16" s="171">
        <f t="shared" si="13"/>
        <v>0</v>
      </c>
      <c r="X16" s="171">
        <f t="shared" si="14"/>
        <v>0</v>
      </c>
      <c r="Y16" s="171">
        <f t="shared" si="15"/>
        <v>0</v>
      </c>
      <c r="Z16" s="171">
        <f t="shared" si="16"/>
        <v>0</v>
      </c>
      <c r="AA16" s="171">
        <f t="shared" si="17"/>
        <v>0</v>
      </c>
      <c r="AB16" s="171">
        <f t="shared" si="18"/>
        <v>0</v>
      </c>
      <c r="AC16" s="171">
        <f t="shared" si="19"/>
        <v>0</v>
      </c>
      <c r="AD16" s="171">
        <f t="shared" si="20"/>
        <v>0</v>
      </c>
      <c r="AE16" s="171">
        <f t="shared" si="21"/>
        <v>0</v>
      </c>
      <c r="AF16" s="171">
        <f t="shared" si="22"/>
        <v>0</v>
      </c>
      <c r="AG16" s="171">
        <f t="shared" si="23"/>
        <v>0</v>
      </c>
      <c r="AH16" s="171">
        <f>IF($S16&lt;&gt;0, IF($F16&lt;&gt;"Opname / publicatie / game", IF(OR($J16="Fysieke aanwezigheid/product",$J16="Fysieke en digitale aanwezigheid/product"), IF($L16&lt;&gt;"België", _xlfn.IFNA(IF(MATCH($M16, Keuzelijsten!$AR$2:$AR$32, 0)&gt;0, 0, -1), -1), IF($N16&lt;&gt;"", -1, IF(O16&lt;&gt;"", 0, 1))), -1), -1), 0)</f>
        <v>0</v>
      </c>
      <c r="AI16" s="171">
        <f t="shared" si="24"/>
        <v>0</v>
      </c>
      <c r="AJ16" s="171">
        <f t="shared" si="25"/>
        <v>0</v>
      </c>
      <c r="AK16" s="168"/>
      <c r="AL16" s="322" t="str">
        <f t="shared" si="6"/>
        <v/>
      </c>
      <c r="AM16" s="171"/>
      <c r="AN16" s="171"/>
      <c r="AO16" s="171"/>
      <c r="AP16" s="171"/>
      <c r="AQ16" s="171"/>
      <c r="AR16" s="171"/>
      <c r="AS16" s="171"/>
      <c r="AT16" s="171"/>
      <c r="AU16" s="171" t="str">
        <f t="shared" si="26"/>
        <v/>
      </c>
      <c r="AV16" s="171"/>
      <c r="AW16" s="171"/>
      <c r="AX16" s="171"/>
      <c r="AY16" s="171"/>
      <c r="AZ16" s="168" t="str">
        <f t="shared" si="27"/>
        <v/>
      </c>
      <c r="BA16" s="158" t="str">
        <f>IF(S16&lt;&gt;1, IF(SUM(S16:$S$1004)&lt;&gt;0, "| Laat geen witruimte tussen ingevulde rijen.", ""), "")</f>
        <v/>
      </c>
      <c r="BC16" s="159" t="str">
        <f t="shared" si="28"/>
        <v/>
      </c>
    </row>
    <row r="17" spans="1:55" s="158" customFormat="1" ht="14.4" customHeight="1" x14ac:dyDescent="0.3">
      <c r="A17" s="244" t="str">
        <f t="shared" si="7"/>
        <v/>
      </c>
      <c r="B17" s="153" t="str">
        <f t="shared" si="8"/>
        <v/>
      </c>
      <c r="C17" s="154"/>
      <c r="D17" s="173"/>
      <c r="E17" s="179"/>
      <c r="F17" s="156"/>
      <c r="G17" s="175"/>
      <c r="H17" s="175"/>
      <c r="I17" s="175"/>
      <c r="J17" s="175"/>
      <c r="K17" s="175"/>
      <c r="L17" s="175"/>
      <c r="M17" s="175"/>
      <c r="N17" s="175"/>
      <c r="O17" s="175"/>
      <c r="P17" s="175"/>
      <c r="Q17" s="179"/>
      <c r="R17" s="157" t="s">
        <v>98</v>
      </c>
      <c r="S17" s="158">
        <f t="shared" si="9"/>
        <v>0</v>
      </c>
      <c r="T17" s="158" t="str">
        <f t="shared" si="10"/>
        <v/>
      </c>
      <c r="U17" s="158" t="str">
        <f t="shared" si="11"/>
        <v>lstLocatieNv3</v>
      </c>
      <c r="V17" s="168">
        <f t="shared" si="12"/>
        <v>0</v>
      </c>
      <c r="W17" s="171">
        <f t="shared" si="13"/>
        <v>0</v>
      </c>
      <c r="X17" s="171">
        <f t="shared" si="14"/>
        <v>0</v>
      </c>
      <c r="Y17" s="171">
        <f t="shared" si="15"/>
        <v>0</v>
      </c>
      <c r="Z17" s="171">
        <f t="shared" si="16"/>
        <v>0</v>
      </c>
      <c r="AA17" s="171">
        <f t="shared" si="17"/>
        <v>0</v>
      </c>
      <c r="AB17" s="171">
        <f t="shared" si="18"/>
        <v>0</v>
      </c>
      <c r="AC17" s="171">
        <f t="shared" si="19"/>
        <v>0</v>
      </c>
      <c r="AD17" s="171">
        <f t="shared" si="20"/>
        <v>0</v>
      </c>
      <c r="AE17" s="171">
        <f t="shared" si="21"/>
        <v>0</v>
      </c>
      <c r="AF17" s="171">
        <f t="shared" si="22"/>
        <v>0</v>
      </c>
      <c r="AG17" s="171">
        <f t="shared" si="23"/>
        <v>0</v>
      </c>
      <c r="AH17" s="171">
        <f>IF($S17&lt;&gt;0, IF($F17&lt;&gt;"Opname / publicatie / game", IF(OR($J17="Fysieke aanwezigheid/product",$J17="Fysieke en digitale aanwezigheid/product"), IF($L17&lt;&gt;"België", _xlfn.IFNA(IF(MATCH($M17, Keuzelijsten!$AR$2:$AR$32, 0)&gt;0, 0, -1), -1), IF($N17&lt;&gt;"", -1, IF(O17&lt;&gt;"", 0, 1))), -1), -1), 0)</f>
        <v>0</v>
      </c>
      <c r="AI17" s="171">
        <f t="shared" si="24"/>
        <v>0</v>
      </c>
      <c r="AJ17" s="171">
        <f t="shared" si="25"/>
        <v>0</v>
      </c>
      <c r="AK17" s="168"/>
      <c r="AL17" s="322" t="str">
        <f t="shared" si="6"/>
        <v/>
      </c>
      <c r="AM17" s="171"/>
      <c r="AN17" s="171"/>
      <c r="AO17" s="171"/>
      <c r="AP17" s="171"/>
      <c r="AQ17" s="171"/>
      <c r="AR17" s="171"/>
      <c r="AS17" s="171"/>
      <c r="AT17" s="171"/>
      <c r="AU17" s="171" t="str">
        <f t="shared" si="26"/>
        <v/>
      </c>
      <c r="AV17" s="171"/>
      <c r="AW17" s="171"/>
      <c r="AX17" s="171"/>
      <c r="AY17" s="171"/>
      <c r="AZ17" s="168" t="str">
        <f t="shared" si="27"/>
        <v/>
      </c>
      <c r="BA17" s="158" t="str">
        <f>IF(S17&lt;&gt;1, IF(SUM(S17:$S$1004)&lt;&gt;0, "| Laat geen witruimte tussen ingevulde rijen.", ""), "")</f>
        <v/>
      </c>
      <c r="BC17" s="159" t="str">
        <f t="shared" si="28"/>
        <v/>
      </c>
    </row>
    <row r="18" spans="1:55" s="158" customFormat="1" ht="14.4" customHeight="1" x14ac:dyDescent="0.3">
      <c r="A18" s="244" t="str">
        <f t="shared" si="7"/>
        <v/>
      </c>
      <c r="B18" s="153" t="str">
        <f t="shared" si="8"/>
        <v/>
      </c>
      <c r="C18" s="154"/>
      <c r="D18" s="173"/>
      <c r="E18" s="179"/>
      <c r="F18" s="156"/>
      <c r="G18" s="175"/>
      <c r="H18" s="175"/>
      <c r="I18" s="175"/>
      <c r="J18" s="175"/>
      <c r="K18" s="175"/>
      <c r="L18" s="175"/>
      <c r="M18" s="175"/>
      <c r="N18" s="175"/>
      <c r="O18" s="175"/>
      <c r="P18" s="175"/>
      <c r="Q18" s="179"/>
      <c r="R18" s="157" t="s">
        <v>98</v>
      </c>
      <c r="S18" s="158">
        <f t="shared" si="9"/>
        <v>0</v>
      </c>
      <c r="T18" s="158" t="str">
        <f t="shared" si="10"/>
        <v/>
      </c>
      <c r="U18" s="158" t="str">
        <f t="shared" si="11"/>
        <v>lstLocatieNv3</v>
      </c>
      <c r="V18" s="168">
        <f t="shared" si="12"/>
        <v>0</v>
      </c>
      <c r="W18" s="171">
        <f t="shared" si="13"/>
        <v>0</v>
      </c>
      <c r="X18" s="171">
        <f t="shared" si="14"/>
        <v>0</v>
      </c>
      <c r="Y18" s="171">
        <f t="shared" si="15"/>
        <v>0</v>
      </c>
      <c r="Z18" s="171">
        <f t="shared" si="16"/>
        <v>0</v>
      </c>
      <c r="AA18" s="171">
        <f t="shared" si="17"/>
        <v>0</v>
      </c>
      <c r="AB18" s="171">
        <f t="shared" si="18"/>
        <v>0</v>
      </c>
      <c r="AC18" s="171">
        <f t="shared" si="19"/>
        <v>0</v>
      </c>
      <c r="AD18" s="171">
        <f t="shared" si="20"/>
        <v>0</v>
      </c>
      <c r="AE18" s="171">
        <f t="shared" si="21"/>
        <v>0</v>
      </c>
      <c r="AF18" s="171">
        <f t="shared" si="22"/>
        <v>0</v>
      </c>
      <c r="AG18" s="171">
        <f t="shared" si="23"/>
        <v>0</v>
      </c>
      <c r="AH18" s="171">
        <f>IF($S18&lt;&gt;0, IF($F18&lt;&gt;"Opname / publicatie / game", IF(OR($J18="Fysieke aanwezigheid/product",$J18="Fysieke en digitale aanwezigheid/product"), IF($L18&lt;&gt;"België", _xlfn.IFNA(IF(MATCH($M18, Keuzelijsten!$AR$2:$AR$32, 0)&gt;0, 0, -1), -1), IF($N18&lt;&gt;"", -1, IF(O18&lt;&gt;"", 0, 1))), -1), -1), 0)</f>
        <v>0</v>
      </c>
      <c r="AI18" s="171">
        <f t="shared" si="24"/>
        <v>0</v>
      </c>
      <c r="AJ18" s="171">
        <f t="shared" si="25"/>
        <v>0</v>
      </c>
      <c r="AK18" s="168"/>
      <c r="AL18" s="322" t="str">
        <f t="shared" si="6"/>
        <v/>
      </c>
      <c r="AM18" s="171"/>
      <c r="AN18" s="171"/>
      <c r="AO18" s="171"/>
      <c r="AP18" s="171"/>
      <c r="AQ18" s="171"/>
      <c r="AR18" s="171"/>
      <c r="AS18" s="171"/>
      <c r="AT18" s="171"/>
      <c r="AU18" s="171" t="str">
        <f t="shared" si="26"/>
        <v/>
      </c>
      <c r="AV18" s="171"/>
      <c r="AW18" s="171"/>
      <c r="AX18" s="171"/>
      <c r="AY18" s="171"/>
      <c r="AZ18" s="168" t="str">
        <f t="shared" si="27"/>
        <v/>
      </c>
      <c r="BA18" s="158" t="str">
        <f>IF(S18&lt;&gt;1, IF(SUM(S18:$S$1004)&lt;&gt;0, "| Laat geen witruimte tussen ingevulde rijen.", ""), "")</f>
        <v/>
      </c>
      <c r="BC18" s="159" t="str">
        <f t="shared" si="28"/>
        <v/>
      </c>
    </row>
    <row r="19" spans="1:55" s="158" customFormat="1" ht="14.4" customHeight="1" x14ac:dyDescent="0.3">
      <c r="A19" s="244" t="str">
        <f t="shared" si="7"/>
        <v/>
      </c>
      <c r="B19" s="153" t="str">
        <f t="shared" si="8"/>
        <v/>
      </c>
      <c r="C19" s="154"/>
      <c r="D19" s="173"/>
      <c r="E19" s="179"/>
      <c r="F19" s="156"/>
      <c r="G19" s="175"/>
      <c r="H19" s="175"/>
      <c r="I19" s="175"/>
      <c r="J19" s="175"/>
      <c r="K19" s="175"/>
      <c r="L19" s="175"/>
      <c r="M19" s="175"/>
      <c r="N19" s="175"/>
      <c r="O19" s="175"/>
      <c r="P19" s="175"/>
      <c r="Q19" s="179"/>
      <c r="R19" s="157" t="s">
        <v>98</v>
      </c>
      <c r="S19" s="158">
        <f t="shared" si="9"/>
        <v>0</v>
      </c>
      <c r="T19" s="158" t="str">
        <f t="shared" si="10"/>
        <v/>
      </c>
      <c r="U19" s="158" t="str">
        <f t="shared" si="11"/>
        <v>lstLocatieNv3</v>
      </c>
      <c r="V19" s="168">
        <f t="shared" si="12"/>
        <v>0</v>
      </c>
      <c r="W19" s="171">
        <f t="shared" si="13"/>
        <v>0</v>
      </c>
      <c r="X19" s="171">
        <f t="shared" si="14"/>
        <v>0</v>
      </c>
      <c r="Y19" s="171">
        <f t="shared" si="15"/>
        <v>0</v>
      </c>
      <c r="Z19" s="171">
        <f t="shared" si="16"/>
        <v>0</v>
      </c>
      <c r="AA19" s="171">
        <f t="shared" si="17"/>
        <v>0</v>
      </c>
      <c r="AB19" s="171">
        <f t="shared" si="18"/>
        <v>0</v>
      </c>
      <c r="AC19" s="171">
        <f t="shared" si="19"/>
        <v>0</v>
      </c>
      <c r="AD19" s="171">
        <f t="shared" si="20"/>
        <v>0</v>
      </c>
      <c r="AE19" s="171">
        <f t="shared" si="21"/>
        <v>0</v>
      </c>
      <c r="AF19" s="171">
        <f t="shared" si="22"/>
        <v>0</v>
      </c>
      <c r="AG19" s="171">
        <f t="shared" si="23"/>
        <v>0</v>
      </c>
      <c r="AH19" s="171">
        <f>IF($S19&lt;&gt;0, IF($F19&lt;&gt;"Opname / publicatie / game", IF(OR($J19="Fysieke aanwezigheid/product",$J19="Fysieke en digitale aanwezigheid/product"), IF($L19&lt;&gt;"België", _xlfn.IFNA(IF(MATCH($M19, Keuzelijsten!$AR$2:$AR$32, 0)&gt;0, 0, -1), -1), IF($N19&lt;&gt;"", -1, IF(O19&lt;&gt;"", 0, 1))), -1), -1), 0)</f>
        <v>0</v>
      </c>
      <c r="AI19" s="171">
        <f t="shared" si="24"/>
        <v>0</v>
      </c>
      <c r="AJ19" s="171">
        <f t="shared" si="25"/>
        <v>0</v>
      </c>
      <c r="AK19" s="168"/>
      <c r="AL19" s="322" t="str">
        <f t="shared" si="6"/>
        <v/>
      </c>
      <c r="AM19" s="171"/>
      <c r="AN19" s="171"/>
      <c r="AO19" s="171"/>
      <c r="AP19" s="171"/>
      <c r="AQ19" s="171"/>
      <c r="AR19" s="171"/>
      <c r="AS19" s="171"/>
      <c r="AT19" s="171"/>
      <c r="AU19" s="171" t="str">
        <f t="shared" si="26"/>
        <v/>
      </c>
      <c r="AV19" s="171"/>
      <c r="AW19" s="171"/>
      <c r="AX19" s="171"/>
      <c r="AY19" s="171"/>
      <c r="AZ19" s="168" t="str">
        <f t="shared" si="27"/>
        <v/>
      </c>
      <c r="BA19" s="158" t="str">
        <f>IF(S19&lt;&gt;1, IF(SUM(S19:$S$1004)&lt;&gt;0, "| Laat geen witruimte tussen ingevulde rijen.", ""), "")</f>
        <v/>
      </c>
      <c r="BC19" s="159" t="str">
        <f t="shared" si="28"/>
        <v/>
      </c>
    </row>
    <row r="20" spans="1:55" s="158" customFormat="1" ht="14.4" customHeight="1" x14ac:dyDescent="0.3">
      <c r="A20" s="244" t="str">
        <f t="shared" si="7"/>
        <v/>
      </c>
      <c r="B20" s="153" t="str">
        <f t="shared" si="8"/>
        <v/>
      </c>
      <c r="C20" s="154"/>
      <c r="D20" s="173"/>
      <c r="E20" s="179"/>
      <c r="F20" s="156"/>
      <c r="G20" s="175"/>
      <c r="H20" s="175"/>
      <c r="I20" s="175"/>
      <c r="J20" s="175"/>
      <c r="K20" s="175"/>
      <c r="L20" s="175"/>
      <c r="M20" s="175"/>
      <c r="N20" s="175"/>
      <c r="O20" s="175"/>
      <c r="P20" s="175"/>
      <c r="Q20" s="179"/>
      <c r="R20" s="157" t="s">
        <v>98</v>
      </c>
      <c r="S20" s="158">
        <f t="shared" si="9"/>
        <v>0</v>
      </c>
      <c r="T20" s="158" t="str">
        <f t="shared" si="10"/>
        <v/>
      </c>
      <c r="U20" s="158" t="str">
        <f t="shared" si="11"/>
        <v>lstLocatieNv3</v>
      </c>
      <c r="V20" s="168">
        <f t="shared" si="12"/>
        <v>0</v>
      </c>
      <c r="W20" s="171">
        <f t="shared" si="13"/>
        <v>0</v>
      </c>
      <c r="X20" s="171">
        <f t="shared" si="14"/>
        <v>0</v>
      </c>
      <c r="Y20" s="171">
        <f t="shared" si="15"/>
        <v>0</v>
      </c>
      <c r="Z20" s="171">
        <f t="shared" si="16"/>
        <v>0</v>
      </c>
      <c r="AA20" s="171">
        <f t="shared" si="17"/>
        <v>0</v>
      </c>
      <c r="AB20" s="171">
        <f t="shared" si="18"/>
        <v>0</v>
      </c>
      <c r="AC20" s="171">
        <f t="shared" si="19"/>
        <v>0</v>
      </c>
      <c r="AD20" s="171">
        <f t="shared" si="20"/>
        <v>0</v>
      </c>
      <c r="AE20" s="171">
        <f t="shared" si="21"/>
        <v>0</v>
      </c>
      <c r="AF20" s="171">
        <f t="shared" si="22"/>
        <v>0</v>
      </c>
      <c r="AG20" s="171">
        <f t="shared" si="23"/>
        <v>0</v>
      </c>
      <c r="AH20" s="171">
        <f>IF($S20&lt;&gt;0, IF($F20&lt;&gt;"Opname / publicatie / game", IF(OR($J20="Fysieke aanwezigheid/product",$J20="Fysieke en digitale aanwezigheid/product"), IF($L20&lt;&gt;"België", _xlfn.IFNA(IF(MATCH($M20, Keuzelijsten!$AR$2:$AR$32, 0)&gt;0, 0, -1), -1), IF($N20&lt;&gt;"", -1, IF(O20&lt;&gt;"", 0, 1))), -1), -1), 0)</f>
        <v>0</v>
      </c>
      <c r="AI20" s="171">
        <f t="shared" si="24"/>
        <v>0</v>
      </c>
      <c r="AJ20" s="171">
        <f t="shared" si="25"/>
        <v>0</v>
      </c>
      <c r="AK20" s="168"/>
      <c r="AL20" s="322" t="str">
        <f t="shared" si="6"/>
        <v/>
      </c>
      <c r="AM20" s="171"/>
      <c r="AN20" s="171"/>
      <c r="AO20" s="171"/>
      <c r="AP20" s="171"/>
      <c r="AQ20" s="171"/>
      <c r="AR20" s="171"/>
      <c r="AS20" s="171"/>
      <c r="AT20" s="171"/>
      <c r="AU20" s="171" t="str">
        <f t="shared" si="26"/>
        <v/>
      </c>
      <c r="AV20" s="171"/>
      <c r="AW20" s="171"/>
      <c r="AX20" s="171"/>
      <c r="AY20" s="171"/>
      <c r="AZ20" s="168" t="str">
        <f t="shared" si="27"/>
        <v/>
      </c>
      <c r="BA20" s="158" t="str">
        <f>IF(S20&lt;&gt;1, IF(SUM(S20:$S$1004)&lt;&gt;0, "| Laat geen witruimte tussen ingevulde rijen.", ""), "")</f>
        <v/>
      </c>
      <c r="BC20" s="159" t="str">
        <f t="shared" si="28"/>
        <v/>
      </c>
    </row>
    <row r="21" spans="1:55" s="158" customFormat="1" ht="14.4" customHeight="1" x14ac:dyDescent="0.3">
      <c r="A21" s="244" t="str">
        <f t="shared" si="7"/>
        <v/>
      </c>
      <c r="B21" s="153" t="str">
        <f t="shared" si="8"/>
        <v/>
      </c>
      <c r="C21" s="154"/>
      <c r="D21" s="173"/>
      <c r="E21" s="179"/>
      <c r="F21" s="156"/>
      <c r="G21" s="175"/>
      <c r="H21" s="175"/>
      <c r="I21" s="175"/>
      <c r="J21" s="175"/>
      <c r="K21" s="175"/>
      <c r="L21" s="175"/>
      <c r="M21" s="175"/>
      <c r="N21" s="175"/>
      <c r="O21" s="175"/>
      <c r="P21" s="175"/>
      <c r="Q21" s="179"/>
      <c r="R21" s="157" t="s">
        <v>98</v>
      </c>
      <c r="S21" s="158">
        <f t="shared" si="9"/>
        <v>0</v>
      </c>
      <c r="T21" s="158" t="str">
        <f t="shared" si="10"/>
        <v/>
      </c>
      <c r="U21" s="158" t="str">
        <f t="shared" si="11"/>
        <v>lstLocatieNv3</v>
      </c>
      <c r="V21" s="168">
        <f t="shared" si="12"/>
        <v>0</v>
      </c>
      <c r="W21" s="171">
        <f t="shared" si="13"/>
        <v>0</v>
      </c>
      <c r="X21" s="171">
        <f t="shared" si="14"/>
        <v>0</v>
      </c>
      <c r="Y21" s="171">
        <f t="shared" si="15"/>
        <v>0</v>
      </c>
      <c r="Z21" s="171">
        <f t="shared" si="16"/>
        <v>0</v>
      </c>
      <c r="AA21" s="171">
        <f t="shared" si="17"/>
        <v>0</v>
      </c>
      <c r="AB21" s="171">
        <f t="shared" si="18"/>
        <v>0</v>
      </c>
      <c r="AC21" s="171">
        <f t="shared" si="19"/>
        <v>0</v>
      </c>
      <c r="AD21" s="171">
        <f t="shared" si="20"/>
        <v>0</v>
      </c>
      <c r="AE21" s="171">
        <f t="shared" si="21"/>
        <v>0</v>
      </c>
      <c r="AF21" s="171">
        <f t="shared" si="22"/>
        <v>0</v>
      </c>
      <c r="AG21" s="171">
        <f t="shared" si="23"/>
        <v>0</v>
      </c>
      <c r="AH21" s="171">
        <f>IF($S21&lt;&gt;0, IF($F21&lt;&gt;"Opname / publicatie / game", IF(OR($J21="Fysieke aanwezigheid/product",$J21="Fysieke en digitale aanwezigheid/product"), IF($L21&lt;&gt;"België", _xlfn.IFNA(IF(MATCH($M21, Keuzelijsten!$AR$2:$AR$32, 0)&gt;0, 0, -1), -1), IF($N21&lt;&gt;"", -1, IF(O21&lt;&gt;"", 0, 1))), -1), -1), 0)</f>
        <v>0</v>
      </c>
      <c r="AI21" s="171">
        <f t="shared" si="24"/>
        <v>0</v>
      </c>
      <c r="AJ21" s="171">
        <f t="shared" si="25"/>
        <v>0</v>
      </c>
      <c r="AK21" s="168"/>
      <c r="AL21" s="322" t="str">
        <f t="shared" si="6"/>
        <v/>
      </c>
      <c r="AM21" s="171"/>
      <c r="AN21" s="171"/>
      <c r="AO21" s="171"/>
      <c r="AP21" s="171"/>
      <c r="AQ21" s="171"/>
      <c r="AR21" s="171"/>
      <c r="AS21" s="171"/>
      <c r="AT21" s="171"/>
      <c r="AU21" s="171" t="str">
        <f t="shared" si="26"/>
        <v/>
      </c>
      <c r="AV21" s="171"/>
      <c r="AW21" s="171"/>
      <c r="AX21" s="171"/>
      <c r="AY21" s="171"/>
      <c r="AZ21" s="168" t="str">
        <f t="shared" si="27"/>
        <v/>
      </c>
      <c r="BA21" s="158" t="str">
        <f>IF(S21&lt;&gt;1, IF(SUM(S21:$S$1004)&lt;&gt;0, "| Laat geen witruimte tussen ingevulde rijen.", ""), "")</f>
        <v/>
      </c>
      <c r="BC21" s="159" t="str">
        <f t="shared" si="28"/>
        <v/>
      </c>
    </row>
    <row r="22" spans="1:55" s="158" customFormat="1" ht="14.4" customHeight="1" x14ac:dyDescent="0.3">
      <c r="A22" s="244" t="str">
        <f t="shared" si="7"/>
        <v/>
      </c>
      <c r="B22" s="153" t="str">
        <f t="shared" si="8"/>
        <v/>
      </c>
      <c r="C22" s="154"/>
      <c r="D22" s="173"/>
      <c r="E22" s="179"/>
      <c r="F22" s="156"/>
      <c r="G22" s="175"/>
      <c r="H22" s="175"/>
      <c r="I22" s="175"/>
      <c r="J22" s="175"/>
      <c r="K22" s="175"/>
      <c r="L22" s="175"/>
      <c r="M22" s="175"/>
      <c r="N22" s="175"/>
      <c r="O22" s="175"/>
      <c r="P22" s="175"/>
      <c r="Q22" s="179"/>
      <c r="R22" s="157" t="s">
        <v>98</v>
      </c>
      <c r="S22" s="158">
        <f t="shared" si="9"/>
        <v>0</v>
      </c>
      <c r="T22" s="158" t="str">
        <f t="shared" si="10"/>
        <v/>
      </c>
      <c r="U22" s="158" t="str">
        <f t="shared" si="11"/>
        <v>lstLocatieNv3</v>
      </c>
      <c r="V22" s="168">
        <f t="shared" si="12"/>
        <v>0</v>
      </c>
      <c r="W22" s="171">
        <f t="shared" si="13"/>
        <v>0</v>
      </c>
      <c r="X22" s="171">
        <f t="shared" si="14"/>
        <v>0</v>
      </c>
      <c r="Y22" s="171">
        <f t="shared" si="15"/>
        <v>0</v>
      </c>
      <c r="Z22" s="171">
        <f t="shared" si="16"/>
        <v>0</v>
      </c>
      <c r="AA22" s="171">
        <f t="shared" si="17"/>
        <v>0</v>
      </c>
      <c r="AB22" s="171">
        <f t="shared" si="18"/>
        <v>0</v>
      </c>
      <c r="AC22" s="171">
        <f t="shared" si="19"/>
        <v>0</v>
      </c>
      <c r="AD22" s="171">
        <f t="shared" si="20"/>
        <v>0</v>
      </c>
      <c r="AE22" s="171">
        <f t="shared" si="21"/>
        <v>0</v>
      </c>
      <c r="AF22" s="171">
        <f t="shared" si="22"/>
        <v>0</v>
      </c>
      <c r="AG22" s="171">
        <f t="shared" si="23"/>
        <v>0</v>
      </c>
      <c r="AH22" s="171">
        <f>IF($S22&lt;&gt;0, IF($F22&lt;&gt;"Opname / publicatie / game", IF(OR($J22="Fysieke aanwezigheid/product",$J22="Fysieke en digitale aanwezigheid/product"), IF($L22&lt;&gt;"België", _xlfn.IFNA(IF(MATCH($M22, Keuzelijsten!$AR$2:$AR$32, 0)&gt;0, 0, -1), -1), IF($N22&lt;&gt;"", -1, IF(O22&lt;&gt;"", 0, 1))), -1), -1), 0)</f>
        <v>0</v>
      </c>
      <c r="AI22" s="171">
        <f t="shared" si="24"/>
        <v>0</v>
      </c>
      <c r="AJ22" s="171">
        <f t="shared" si="25"/>
        <v>0</v>
      </c>
      <c r="AK22" s="168"/>
      <c r="AL22" s="322" t="str">
        <f t="shared" si="6"/>
        <v/>
      </c>
      <c r="AM22" s="171"/>
      <c r="AN22" s="171"/>
      <c r="AO22" s="171"/>
      <c r="AP22" s="171"/>
      <c r="AQ22" s="171"/>
      <c r="AR22" s="171"/>
      <c r="AS22" s="171"/>
      <c r="AT22" s="171"/>
      <c r="AU22" s="171" t="str">
        <f t="shared" si="26"/>
        <v/>
      </c>
      <c r="AV22" s="171"/>
      <c r="AW22" s="171"/>
      <c r="AX22" s="171"/>
      <c r="AY22" s="171"/>
      <c r="AZ22" s="168" t="str">
        <f t="shared" si="27"/>
        <v/>
      </c>
      <c r="BA22" s="158" t="str">
        <f>IF(S22&lt;&gt;1, IF(SUM(S22:$S$1004)&lt;&gt;0, "| Laat geen witruimte tussen ingevulde rijen.", ""), "")</f>
        <v/>
      </c>
      <c r="BC22" s="159" t="str">
        <f t="shared" si="28"/>
        <v/>
      </c>
    </row>
    <row r="23" spans="1:55" s="158" customFormat="1" ht="14.4" customHeight="1" x14ac:dyDescent="0.3">
      <c r="A23" s="244" t="str">
        <f t="shared" si="7"/>
        <v/>
      </c>
      <c r="B23" s="153" t="str">
        <f t="shared" si="8"/>
        <v/>
      </c>
      <c r="C23" s="154"/>
      <c r="D23" s="173"/>
      <c r="E23" s="179"/>
      <c r="F23" s="156"/>
      <c r="G23" s="175"/>
      <c r="H23" s="175"/>
      <c r="I23" s="175"/>
      <c r="J23" s="175"/>
      <c r="K23" s="175"/>
      <c r="L23" s="175"/>
      <c r="M23" s="175"/>
      <c r="N23" s="175"/>
      <c r="O23" s="175"/>
      <c r="P23" s="175"/>
      <c r="Q23" s="179"/>
      <c r="R23" s="157" t="s">
        <v>98</v>
      </c>
      <c r="S23" s="158">
        <f t="shared" si="9"/>
        <v>0</v>
      </c>
      <c r="T23" s="158" t="str">
        <f t="shared" si="10"/>
        <v/>
      </c>
      <c r="U23" s="158" t="str">
        <f t="shared" si="11"/>
        <v>lstLocatieNv3</v>
      </c>
      <c r="V23" s="168">
        <f t="shared" si="12"/>
        <v>0</v>
      </c>
      <c r="W23" s="171">
        <f t="shared" si="13"/>
        <v>0</v>
      </c>
      <c r="X23" s="171">
        <f t="shared" si="14"/>
        <v>0</v>
      </c>
      <c r="Y23" s="171">
        <f t="shared" si="15"/>
        <v>0</v>
      </c>
      <c r="Z23" s="171">
        <f t="shared" si="16"/>
        <v>0</v>
      </c>
      <c r="AA23" s="171">
        <f t="shared" si="17"/>
        <v>0</v>
      </c>
      <c r="AB23" s="171">
        <f t="shared" si="18"/>
        <v>0</v>
      </c>
      <c r="AC23" s="171">
        <f t="shared" si="19"/>
        <v>0</v>
      </c>
      <c r="AD23" s="171">
        <f t="shared" si="20"/>
        <v>0</v>
      </c>
      <c r="AE23" s="171">
        <f t="shared" si="21"/>
        <v>0</v>
      </c>
      <c r="AF23" s="171">
        <f t="shared" si="22"/>
        <v>0</v>
      </c>
      <c r="AG23" s="171">
        <f t="shared" si="23"/>
        <v>0</v>
      </c>
      <c r="AH23" s="171">
        <f>IF($S23&lt;&gt;0, IF($F23&lt;&gt;"Opname / publicatie / game", IF(OR($J23="Fysieke aanwezigheid/product",$J23="Fysieke en digitale aanwezigheid/product"), IF($L23&lt;&gt;"België", _xlfn.IFNA(IF(MATCH($M23, Keuzelijsten!$AR$2:$AR$32, 0)&gt;0, 0, -1), -1), IF($N23&lt;&gt;"", -1, IF(O23&lt;&gt;"", 0, 1))), -1), -1), 0)</f>
        <v>0</v>
      </c>
      <c r="AI23" s="171">
        <f t="shared" si="24"/>
        <v>0</v>
      </c>
      <c r="AJ23" s="171">
        <f t="shared" si="25"/>
        <v>0</v>
      </c>
      <c r="AK23" s="168"/>
      <c r="AL23" s="322" t="str">
        <f t="shared" si="6"/>
        <v/>
      </c>
      <c r="AM23" s="171"/>
      <c r="AN23" s="171"/>
      <c r="AO23" s="171"/>
      <c r="AP23" s="171"/>
      <c r="AQ23" s="171"/>
      <c r="AR23" s="171"/>
      <c r="AS23" s="171"/>
      <c r="AT23" s="171"/>
      <c r="AU23" s="171" t="str">
        <f t="shared" si="26"/>
        <v/>
      </c>
      <c r="AV23" s="171"/>
      <c r="AW23" s="171"/>
      <c r="AX23" s="171"/>
      <c r="AY23" s="171"/>
      <c r="AZ23" s="168" t="str">
        <f t="shared" si="27"/>
        <v/>
      </c>
      <c r="BA23" s="158" t="str">
        <f>IF(S23&lt;&gt;1, IF(SUM(S23:$S$1004)&lt;&gt;0, "| Laat geen witruimte tussen ingevulde rijen.", ""), "")</f>
        <v/>
      </c>
      <c r="BC23" s="159" t="str">
        <f t="shared" si="28"/>
        <v/>
      </c>
    </row>
    <row r="24" spans="1:55" s="158" customFormat="1" ht="14.4" customHeight="1" x14ac:dyDescent="0.3">
      <c r="A24" s="244" t="str">
        <f t="shared" si="7"/>
        <v/>
      </c>
      <c r="B24" s="153" t="str">
        <f t="shared" si="8"/>
        <v/>
      </c>
      <c r="C24" s="154"/>
      <c r="D24" s="173"/>
      <c r="E24" s="179"/>
      <c r="F24" s="156"/>
      <c r="G24" s="175"/>
      <c r="H24" s="175"/>
      <c r="I24" s="175"/>
      <c r="J24" s="175"/>
      <c r="K24" s="175"/>
      <c r="L24" s="175"/>
      <c r="M24" s="175"/>
      <c r="N24" s="175"/>
      <c r="O24" s="175"/>
      <c r="P24" s="175"/>
      <c r="Q24" s="179"/>
      <c r="R24" s="157" t="s">
        <v>98</v>
      </c>
      <c r="S24" s="158">
        <f t="shared" si="9"/>
        <v>0</v>
      </c>
      <c r="T24" s="158" t="str">
        <f t="shared" si="10"/>
        <v/>
      </c>
      <c r="U24" s="158" t="str">
        <f t="shared" si="11"/>
        <v>lstLocatieNv3</v>
      </c>
      <c r="V24" s="168">
        <f t="shared" si="12"/>
        <v>0</v>
      </c>
      <c r="W24" s="171">
        <f t="shared" si="13"/>
        <v>0</v>
      </c>
      <c r="X24" s="171">
        <f t="shared" si="14"/>
        <v>0</v>
      </c>
      <c r="Y24" s="171">
        <f t="shared" si="15"/>
        <v>0</v>
      </c>
      <c r="Z24" s="171">
        <f t="shared" si="16"/>
        <v>0</v>
      </c>
      <c r="AA24" s="171">
        <f t="shared" si="17"/>
        <v>0</v>
      </c>
      <c r="AB24" s="171">
        <f t="shared" si="18"/>
        <v>0</v>
      </c>
      <c r="AC24" s="171">
        <f t="shared" si="19"/>
        <v>0</v>
      </c>
      <c r="AD24" s="171">
        <f t="shared" si="20"/>
        <v>0</v>
      </c>
      <c r="AE24" s="171">
        <f t="shared" si="21"/>
        <v>0</v>
      </c>
      <c r="AF24" s="171">
        <f t="shared" si="22"/>
        <v>0</v>
      </c>
      <c r="AG24" s="171">
        <f t="shared" si="23"/>
        <v>0</v>
      </c>
      <c r="AH24" s="171">
        <f>IF($S24&lt;&gt;0, IF($F24&lt;&gt;"Opname / publicatie / game", IF(OR($J24="Fysieke aanwezigheid/product",$J24="Fysieke en digitale aanwezigheid/product"), IF($L24&lt;&gt;"België", _xlfn.IFNA(IF(MATCH($M24, Keuzelijsten!$AR$2:$AR$32, 0)&gt;0, 0, -1), -1), IF($N24&lt;&gt;"", -1, IF(O24&lt;&gt;"", 0, 1))), -1), -1), 0)</f>
        <v>0</v>
      </c>
      <c r="AI24" s="171">
        <f t="shared" si="24"/>
        <v>0</v>
      </c>
      <c r="AJ24" s="171">
        <f t="shared" si="25"/>
        <v>0</v>
      </c>
      <c r="AK24" s="168"/>
      <c r="AL24" s="322" t="str">
        <f t="shared" si="6"/>
        <v/>
      </c>
      <c r="AM24" s="171"/>
      <c r="AN24" s="171"/>
      <c r="AO24" s="171"/>
      <c r="AP24" s="171"/>
      <c r="AQ24" s="171"/>
      <c r="AR24" s="171"/>
      <c r="AS24" s="171"/>
      <c r="AT24" s="171"/>
      <c r="AU24" s="171" t="str">
        <f t="shared" si="26"/>
        <v/>
      </c>
      <c r="AV24" s="171"/>
      <c r="AW24" s="171"/>
      <c r="AX24" s="171"/>
      <c r="AY24" s="171"/>
      <c r="AZ24" s="168" t="str">
        <f t="shared" si="27"/>
        <v/>
      </c>
      <c r="BA24" s="158" t="str">
        <f>IF(S24&lt;&gt;1, IF(SUM(S24:$S$1004)&lt;&gt;0, "| Laat geen witruimte tussen ingevulde rijen.", ""), "")</f>
        <v/>
      </c>
      <c r="BC24" s="159" t="str">
        <f t="shared" si="28"/>
        <v/>
      </c>
    </row>
    <row r="25" spans="1:55" s="158" customFormat="1" ht="14.4" customHeight="1" x14ac:dyDescent="0.3">
      <c r="A25" s="244" t="str">
        <f t="shared" si="7"/>
        <v/>
      </c>
      <c r="B25" s="153" t="str">
        <f t="shared" si="8"/>
        <v/>
      </c>
      <c r="C25" s="154"/>
      <c r="D25" s="173"/>
      <c r="E25" s="179"/>
      <c r="F25" s="156"/>
      <c r="G25" s="175"/>
      <c r="H25" s="175"/>
      <c r="I25" s="175"/>
      <c r="J25" s="175"/>
      <c r="K25" s="175"/>
      <c r="L25" s="175"/>
      <c r="M25" s="175"/>
      <c r="N25" s="175"/>
      <c r="O25" s="175"/>
      <c r="P25" s="175"/>
      <c r="Q25" s="179"/>
      <c r="R25" s="157" t="s">
        <v>98</v>
      </c>
      <c r="S25" s="158">
        <f t="shared" si="9"/>
        <v>0</v>
      </c>
      <c r="T25" s="158" t="str">
        <f t="shared" si="10"/>
        <v/>
      </c>
      <c r="U25" s="158" t="str">
        <f t="shared" si="11"/>
        <v>lstLocatieNv3</v>
      </c>
      <c r="V25" s="168">
        <f t="shared" si="12"/>
        <v>0</v>
      </c>
      <c r="W25" s="171">
        <f t="shared" si="13"/>
        <v>0</v>
      </c>
      <c r="X25" s="171">
        <f t="shared" si="14"/>
        <v>0</v>
      </c>
      <c r="Y25" s="171">
        <f t="shared" si="15"/>
        <v>0</v>
      </c>
      <c r="Z25" s="171">
        <f t="shared" si="16"/>
        <v>0</v>
      </c>
      <c r="AA25" s="171">
        <f t="shared" si="17"/>
        <v>0</v>
      </c>
      <c r="AB25" s="171">
        <f t="shared" si="18"/>
        <v>0</v>
      </c>
      <c r="AC25" s="171">
        <f t="shared" si="19"/>
        <v>0</v>
      </c>
      <c r="AD25" s="171">
        <f t="shared" si="20"/>
        <v>0</v>
      </c>
      <c r="AE25" s="171">
        <f t="shared" si="21"/>
        <v>0</v>
      </c>
      <c r="AF25" s="171">
        <f t="shared" si="22"/>
        <v>0</v>
      </c>
      <c r="AG25" s="171">
        <f t="shared" si="23"/>
        <v>0</v>
      </c>
      <c r="AH25" s="171">
        <f>IF($S25&lt;&gt;0, IF($F25&lt;&gt;"Opname / publicatie / game", IF(OR($J25="Fysieke aanwezigheid/product",$J25="Fysieke en digitale aanwezigheid/product"), IF($L25&lt;&gt;"België", _xlfn.IFNA(IF(MATCH($M25, Keuzelijsten!$AR$2:$AR$32, 0)&gt;0, 0, -1), -1), IF($N25&lt;&gt;"", -1, IF(O25&lt;&gt;"", 0, 1))), -1), -1), 0)</f>
        <v>0</v>
      </c>
      <c r="AI25" s="171">
        <f t="shared" si="24"/>
        <v>0</v>
      </c>
      <c r="AJ25" s="171">
        <f t="shared" si="25"/>
        <v>0</v>
      </c>
      <c r="AK25" s="168"/>
      <c r="AL25" s="322" t="str">
        <f t="shared" si="6"/>
        <v/>
      </c>
      <c r="AM25" s="171"/>
      <c r="AN25" s="171"/>
      <c r="AO25" s="171"/>
      <c r="AP25" s="171"/>
      <c r="AQ25" s="171"/>
      <c r="AR25" s="171"/>
      <c r="AS25" s="171"/>
      <c r="AT25" s="171"/>
      <c r="AU25" s="171" t="str">
        <f t="shared" si="26"/>
        <v/>
      </c>
      <c r="AV25" s="171"/>
      <c r="AW25" s="171"/>
      <c r="AX25" s="171"/>
      <c r="AY25" s="171"/>
      <c r="AZ25" s="168" t="str">
        <f t="shared" si="27"/>
        <v/>
      </c>
      <c r="BA25" s="158" t="str">
        <f>IF(S25&lt;&gt;1, IF(SUM(S25:$S$1004)&lt;&gt;0, "| Laat geen witruimte tussen ingevulde rijen.", ""), "")</f>
        <v/>
      </c>
      <c r="BC25" s="159" t="str">
        <f t="shared" si="28"/>
        <v/>
      </c>
    </row>
    <row r="26" spans="1:55" s="158" customFormat="1" ht="14.4" customHeight="1" x14ac:dyDescent="0.3">
      <c r="A26" s="244" t="str">
        <f t="shared" si="7"/>
        <v/>
      </c>
      <c r="B26" s="153" t="str">
        <f t="shared" si="8"/>
        <v/>
      </c>
      <c r="C26" s="154"/>
      <c r="D26" s="173"/>
      <c r="E26" s="179"/>
      <c r="F26" s="156"/>
      <c r="G26" s="175"/>
      <c r="H26" s="175"/>
      <c r="I26" s="175"/>
      <c r="J26" s="175"/>
      <c r="K26" s="175"/>
      <c r="L26" s="175"/>
      <c r="M26" s="175"/>
      <c r="N26" s="175"/>
      <c r="O26" s="175"/>
      <c r="P26" s="175"/>
      <c r="Q26" s="179"/>
      <c r="R26" s="157" t="s">
        <v>98</v>
      </c>
      <c r="S26" s="158">
        <f t="shared" si="9"/>
        <v>0</v>
      </c>
      <c r="T26" s="158" t="str">
        <f t="shared" si="10"/>
        <v/>
      </c>
      <c r="U26" s="158" t="str">
        <f t="shared" si="11"/>
        <v>lstLocatieNv3</v>
      </c>
      <c r="V26" s="168">
        <f t="shared" si="12"/>
        <v>0</v>
      </c>
      <c r="W26" s="171">
        <f t="shared" si="13"/>
        <v>0</v>
      </c>
      <c r="X26" s="171">
        <f t="shared" si="14"/>
        <v>0</v>
      </c>
      <c r="Y26" s="171">
        <f t="shared" si="15"/>
        <v>0</v>
      </c>
      <c r="Z26" s="171">
        <f t="shared" si="16"/>
        <v>0</v>
      </c>
      <c r="AA26" s="171">
        <f t="shared" si="17"/>
        <v>0</v>
      </c>
      <c r="AB26" s="171">
        <f t="shared" si="18"/>
        <v>0</v>
      </c>
      <c r="AC26" s="171">
        <f t="shared" si="19"/>
        <v>0</v>
      </c>
      <c r="AD26" s="171">
        <f t="shared" si="20"/>
        <v>0</v>
      </c>
      <c r="AE26" s="171">
        <f t="shared" si="21"/>
        <v>0</v>
      </c>
      <c r="AF26" s="171">
        <f t="shared" si="22"/>
        <v>0</v>
      </c>
      <c r="AG26" s="171">
        <f t="shared" si="23"/>
        <v>0</v>
      </c>
      <c r="AH26" s="171">
        <f>IF($S26&lt;&gt;0, IF($F26&lt;&gt;"Opname / publicatie / game", IF(OR($J26="Fysieke aanwezigheid/product",$J26="Fysieke en digitale aanwezigheid/product"), IF($L26&lt;&gt;"België", _xlfn.IFNA(IF(MATCH($M26, Keuzelijsten!$AR$2:$AR$32, 0)&gt;0, 0, -1), -1), IF($N26&lt;&gt;"", -1, IF(O26&lt;&gt;"", 0, 1))), -1), -1), 0)</f>
        <v>0</v>
      </c>
      <c r="AI26" s="171">
        <f t="shared" si="24"/>
        <v>0</v>
      </c>
      <c r="AJ26" s="171">
        <f t="shared" si="25"/>
        <v>0</v>
      </c>
      <c r="AK26" s="168"/>
      <c r="AL26" s="322" t="str">
        <f t="shared" si="6"/>
        <v/>
      </c>
      <c r="AM26" s="171"/>
      <c r="AN26" s="171"/>
      <c r="AO26" s="171"/>
      <c r="AP26" s="171"/>
      <c r="AQ26" s="171"/>
      <c r="AR26" s="171"/>
      <c r="AS26" s="171"/>
      <c r="AT26" s="171"/>
      <c r="AU26" s="171" t="str">
        <f t="shared" si="26"/>
        <v/>
      </c>
      <c r="AV26" s="171"/>
      <c r="AW26" s="171"/>
      <c r="AX26" s="171"/>
      <c r="AY26" s="171"/>
      <c r="AZ26" s="168" t="str">
        <f t="shared" si="27"/>
        <v/>
      </c>
      <c r="BA26" s="158" t="str">
        <f>IF(S26&lt;&gt;1, IF(SUM(S26:$S$1004)&lt;&gt;0, "| Laat geen witruimte tussen ingevulde rijen.", ""), "")</f>
        <v/>
      </c>
      <c r="BC26" s="159" t="str">
        <f t="shared" si="28"/>
        <v/>
      </c>
    </row>
    <row r="27" spans="1:55" s="158" customFormat="1" ht="14.4" customHeight="1" x14ac:dyDescent="0.3">
      <c r="A27" s="244" t="str">
        <f t="shared" si="7"/>
        <v/>
      </c>
      <c r="B27" s="153" t="str">
        <f t="shared" si="8"/>
        <v/>
      </c>
      <c r="C27" s="154"/>
      <c r="D27" s="173"/>
      <c r="E27" s="179"/>
      <c r="F27" s="156"/>
      <c r="G27" s="175"/>
      <c r="H27" s="175"/>
      <c r="I27" s="175"/>
      <c r="J27" s="175"/>
      <c r="K27" s="175"/>
      <c r="L27" s="175"/>
      <c r="M27" s="175"/>
      <c r="N27" s="175"/>
      <c r="O27" s="175"/>
      <c r="P27" s="175"/>
      <c r="Q27" s="179"/>
      <c r="R27" s="157" t="s">
        <v>98</v>
      </c>
      <c r="S27" s="158">
        <f t="shared" si="9"/>
        <v>0</v>
      </c>
      <c r="T27" s="158" t="str">
        <f t="shared" si="10"/>
        <v/>
      </c>
      <c r="U27" s="158" t="str">
        <f t="shared" si="11"/>
        <v>lstLocatieNv3</v>
      </c>
      <c r="V27" s="168">
        <f t="shared" si="12"/>
        <v>0</v>
      </c>
      <c r="W27" s="171">
        <f t="shared" si="13"/>
        <v>0</v>
      </c>
      <c r="X27" s="171">
        <f t="shared" si="14"/>
        <v>0</v>
      </c>
      <c r="Y27" s="171">
        <f t="shared" si="15"/>
        <v>0</v>
      </c>
      <c r="Z27" s="171">
        <f t="shared" si="16"/>
        <v>0</v>
      </c>
      <c r="AA27" s="171">
        <f t="shared" si="17"/>
        <v>0</v>
      </c>
      <c r="AB27" s="171">
        <f t="shared" si="18"/>
        <v>0</v>
      </c>
      <c r="AC27" s="171">
        <f t="shared" si="19"/>
        <v>0</v>
      </c>
      <c r="AD27" s="171">
        <f t="shared" si="20"/>
        <v>0</v>
      </c>
      <c r="AE27" s="171">
        <f t="shared" si="21"/>
        <v>0</v>
      </c>
      <c r="AF27" s="171">
        <f t="shared" si="22"/>
        <v>0</v>
      </c>
      <c r="AG27" s="171">
        <f t="shared" si="23"/>
        <v>0</v>
      </c>
      <c r="AH27" s="171">
        <f>IF($S27&lt;&gt;0, IF($F27&lt;&gt;"Opname / publicatie / game", IF(OR($J27="Fysieke aanwezigheid/product",$J27="Fysieke en digitale aanwezigheid/product"), IF($L27&lt;&gt;"België", _xlfn.IFNA(IF(MATCH($M27, Keuzelijsten!$AR$2:$AR$32, 0)&gt;0, 0, -1), -1), IF($N27&lt;&gt;"", -1, IF(O27&lt;&gt;"", 0, 1))), -1), -1), 0)</f>
        <v>0</v>
      </c>
      <c r="AI27" s="171">
        <f t="shared" si="24"/>
        <v>0</v>
      </c>
      <c r="AJ27" s="171">
        <f t="shared" si="25"/>
        <v>0</v>
      </c>
      <c r="AK27" s="168"/>
      <c r="AL27" s="322" t="str">
        <f t="shared" si="6"/>
        <v/>
      </c>
      <c r="AM27" s="171"/>
      <c r="AN27" s="171"/>
      <c r="AO27" s="171"/>
      <c r="AP27" s="171"/>
      <c r="AQ27" s="171"/>
      <c r="AR27" s="171"/>
      <c r="AS27" s="171"/>
      <c r="AT27" s="171"/>
      <c r="AU27" s="171" t="str">
        <f t="shared" si="26"/>
        <v/>
      </c>
      <c r="AV27" s="171"/>
      <c r="AW27" s="171"/>
      <c r="AX27" s="171"/>
      <c r="AY27" s="171"/>
      <c r="AZ27" s="168" t="str">
        <f t="shared" si="27"/>
        <v/>
      </c>
      <c r="BA27" s="158" t="str">
        <f>IF(S27&lt;&gt;1, IF(SUM(S27:$S$1004)&lt;&gt;0, "| Laat geen witruimte tussen ingevulde rijen.", ""), "")</f>
        <v/>
      </c>
      <c r="BC27" s="159" t="str">
        <f t="shared" si="28"/>
        <v/>
      </c>
    </row>
    <row r="28" spans="1:55" s="158" customFormat="1" ht="14.4" customHeight="1" x14ac:dyDescent="0.3">
      <c r="A28" s="244" t="str">
        <f t="shared" si="7"/>
        <v/>
      </c>
      <c r="B28" s="153" t="str">
        <f t="shared" si="8"/>
        <v/>
      </c>
      <c r="C28" s="154"/>
      <c r="D28" s="173"/>
      <c r="E28" s="179"/>
      <c r="F28" s="156"/>
      <c r="G28" s="175"/>
      <c r="H28" s="175"/>
      <c r="I28" s="175"/>
      <c r="J28" s="175"/>
      <c r="K28" s="175"/>
      <c r="L28" s="175"/>
      <c r="M28" s="175"/>
      <c r="N28" s="175"/>
      <c r="O28" s="175"/>
      <c r="P28" s="175"/>
      <c r="Q28" s="179"/>
      <c r="R28" s="157" t="s">
        <v>98</v>
      </c>
      <c r="S28" s="158">
        <f t="shared" si="9"/>
        <v>0</v>
      </c>
      <c r="T28" s="158" t="str">
        <f t="shared" si="10"/>
        <v/>
      </c>
      <c r="U28" s="158" t="str">
        <f t="shared" si="11"/>
        <v>lstLocatieNv3</v>
      </c>
      <c r="V28" s="168">
        <f t="shared" si="12"/>
        <v>0</v>
      </c>
      <c r="W28" s="171">
        <f t="shared" si="13"/>
        <v>0</v>
      </c>
      <c r="X28" s="171">
        <f t="shared" si="14"/>
        <v>0</v>
      </c>
      <c r="Y28" s="171">
        <f t="shared" si="15"/>
        <v>0</v>
      </c>
      <c r="Z28" s="171">
        <f t="shared" si="16"/>
        <v>0</v>
      </c>
      <c r="AA28" s="171">
        <f t="shared" si="17"/>
        <v>0</v>
      </c>
      <c r="AB28" s="171">
        <f t="shared" si="18"/>
        <v>0</v>
      </c>
      <c r="AC28" s="171">
        <f t="shared" si="19"/>
        <v>0</v>
      </c>
      <c r="AD28" s="171">
        <f t="shared" si="20"/>
        <v>0</v>
      </c>
      <c r="AE28" s="171">
        <f t="shared" si="21"/>
        <v>0</v>
      </c>
      <c r="AF28" s="171">
        <f t="shared" si="22"/>
        <v>0</v>
      </c>
      <c r="AG28" s="171">
        <f t="shared" si="23"/>
        <v>0</v>
      </c>
      <c r="AH28" s="171">
        <f>IF($S28&lt;&gt;0, IF($F28&lt;&gt;"Opname / publicatie / game", IF(OR($J28="Fysieke aanwezigheid/product",$J28="Fysieke en digitale aanwezigheid/product"), IF($L28&lt;&gt;"België", _xlfn.IFNA(IF(MATCH($M28, Keuzelijsten!$AR$2:$AR$32, 0)&gt;0, 0, -1), -1), IF($N28&lt;&gt;"", -1, IF(O28&lt;&gt;"", 0, 1))), -1), -1), 0)</f>
        <v>0</v>
      </c>
      <c r="AI28" s="171">
        <f t="shared" si="24"/>
        <v>0</v>
      </c>
      <c r="AJ28" s="171">
        <f t="shared" si="25"/>
        <v>0</v>
      </c>
      <c r="AK28" s="168"/>
      <c r="AL28" s="322" t="str">
        <f t="shared" si="6"/>
        <v/>
      </c>
      <c r="AM28" s="171"/>
      <c r="AN28" s="171"/>
      <c r="AO28" s="171"/>
      <c r="AP28" s="171"/>
      <c r="AQ28" s="171"/>
      <c r="AR28" s="171"/>
      <c r="AS28" s="171"/>
      <c r="AT28" s="171"/>
      <c r="AU28" s="171" t="str">
        <f t="shared" si="26"/>
        <v/>
      </c>
      <c r="AV28" s="171"/>
      <c r="AW28" s="171"/>
      <c r="AX28" s="171"/>
      <c r="AY28" s="171"/>
      <c r="AZ28" s="168" t="str">
        <f t="shared" si="27"/>
        <v/>
      </c>
      <c r="BA28" s="158" t="str">
        <f>IF(S28&lt;&gt;1, IF(SUM(S28:$S$1004)&lt;&gt;0, "| Laat geen witruimte tussen ingevulde rijen.", ""), "")</f>
        <v/>
      </c>
      <c r="BC28" s="159" t="str">
        <f t="shared" si="28"/>
        <v/>
      </c>
    </row>
    <row r="29" spans="1:55" s="158" customFormat="1" ht="14.4" customHeight="1" x14ac:dyDescent="0.3">
      <c r="A29" s="244" t="str">
        <f t="shared" si="7"/>
        <v/>
      </c>
      <c r="B29" s="153" t="str">
        <f t="shared" si="8"/>
        <v/>
      </c>
      <c r="C29" s="154"/>
      <c r="D29" s="173"/>
      <c r="E29" s="179"/>
      <c r="F29" s="156"/>
      <c r="G29" s="175"/>
      <c r="H29" s="175"/>
      <c r="I29" s="175"/>
      <c r="J29" s="175"/>
      <c r="K29" s="175"/>
      <c r="L29" s="175"/>
      <c r="M29" s="175"/>
      <c r="N29" s="175"/>
      <c r="O29" s="175"/>
      <c r="P29" s="175"/>
      <c r="Q29" s="179"/>
      <c r="R29" s="157" t="s">
        <v>98</v>
      </c>
      <c r="S29" s="158">
        <f t="shared" si="9"/>
        <v>0</v>
      </c>
      <c r="T29" s="158" t="str">
        <f t="shared" si="10"/>
        <v/>
      </c>
      <c r="U29" s="158" t="str">
        <f t="shared" si="11"/>
        <v>lstLocatieNv3</v>
      </c>
      <c r="V29" s="168">
        <f t="shared" si="12"/>
        <v>0</v>
      </c>
      <c r="W29" s="171">
        <f t="shared" si="13"/>
        <v>0</v>
      </c>
      <c r="X29" s="171">
        <f t="shared" si="14"/>
        <v>0</v>
      </c>
      <c r="Y29" s="171">
        <f t="shared" si="15"/>
        <v>0</v>
      </c>
      <c r="Z29" s="171">
        <f t="shared" si="16"/>
        <v>0</v>
      </c>
      <c r="AA29" s="171">
        <f t="shared" si="17"/>
        <v>0</v>
      </c>
      <c r="AB29" s="171">
        <f t="shared" si="18"/>
        <v>0</v>
      </c>
      <c r="AC29" s="171">
        <f t="shared" si="19"/>
        <v>0</v>
      </c>
      <c r="AD29" s="171">
        <f t="shared" si="20"/>
        <v>0</v>
      </c>
      <c r="AE29" s="171">
        <f t="shared" si="21"/>
        <v>0</v>
      </c>
      <c r="AF29" s="171">
        <f t="shared" si="22"/>
        <v>0</v>
      </c>
      <c r="AG29" s="171">
        <f t="shared" si="23"/>
        <v>0</v>
      </c>
      <c r="AH29" s="171">
        <f>IF($S29&lt;&gt;0, IF($F29&lt;&gt;"Opname / publicatie / game", IF(OR($J29="Fysieke aanwezigheid/product",$J29="Fysieke en digitale aanwezigheid/product"), IF($L29&lt;&gt;"België", _xlfn.IFNA(IF(MATCH($M29, Keuzelijsten!$AR$2:$AR$32, 0)&gt;0, 0, -1), -1), IF($N29&lt;&gt;"", -1, IF(O29&lt;&gt;"", 0, 1))), -1), -1), 0)</f>
        <v>0</v>
      </c>
      <c r="AI29" s="171">
        <f t="shared" si="24"/>
        <v>0</v>
      </c>
      <c r="AJ29" s="171">
        <f t="shared" si="25"/>
        <v>0</v>
      </c>
      <c r="AK29" s="168"/>
      <c r="AL29" s="322" t="str">
        <f t="shared" si="6"/>
        <v/>
      </c>
      <c r="AM29" s="171"/>
      <c r="AN29" s="171"/>
      <c r="AO29" s="171"/>
      <c r="AP29" s="171"/>
      <c r="AQ29" s="171"/>
      <c r="AR29" s="171"/>
      <c r="AS29" s="171"/>
      <c r="AT29" s="171"/>
      <c r="AU29" s="171" t="str">
        <f t="shared" si="26"/>
        <v/>
      </c>
      <c r="AV29" s="171"/>
      <c r="AW29" s="171"/>
      <c r="AX29" s="171"/>
      <c r="AY29" s="171"/>
      <c r="AZ29" s="168" t="str">
        <f t="shared" si="27"/>
        <v/>
      </c>
      <c r="BA29" s="158" t="str">
        <f>IF(S29&lt;&gt;1, IF(SUM(S29:$S$1004)&lt;&gt;0, "| Laat geen witruimte tussen ingevulde rijen.", ""), "")</f>
        <v/>
      </c>
      <c r="BC29" s="159" t="str">
        <f t="shared" si="28"/>
        <v/>
      </c>
    </row>
    <row r="30" spans="1:55" s="158" customFormat="1" ht="14.4" customHeight="1" x14ac:dyDescent="0.3">
      <c r="A30" s="244" t="str">
        <f t="shared" si="7"/>
        <v/>
      </c>
      <c r="B30" s="153" t="str">
        <f t="shared" si="8"/>
        <v/>
      </c>
      <c r="C30" s="154"/>
      <c r="D30" s="173"/>
      <c r="E30" s="179"/>
      <c r="F30" s="156"/>
      <c r="G30" s="175"/>
      <c r="H30" s="175"/>
      <c r="I30" s="175"/>
      <c r="J30" s="175"/>
      <c r="K30" s="175"/>
      <c r="L30" s="175"/>
      <c r="M30" s="175"/>
      <c r="N30" s="175"/>
      <c r="O30" s="175"/>
      <c r="P30" s="175"/>
      <c r="Q30" s="179"/>
      <c r="R30" s="157" t="s">
        <v>98</v>
      </c>
      <c r="S30" s="158">
        <f t="shared" si="9"/>
        <v>0</v>
      </c>
      <c r="T30" s="158" t="str">
        <f t="shared" si="10"/>
        <v/>
      </c>
      <c r="U30" s="158" t="str">
        <f t="shared" si="11"/>
        <v>lstLocatieNv3</v>
      </c>
      <c r="V30" s="168">
        <f t="shared" si="12"/>
        <v>0</v>
      </c>
      <c r="W30" s="171">
        <f t="shared" si="13"/>
        <v>0</v>
      </c>
      <c r="X30" s="171">
        <f t="shared" si="14"/>
        <v>0</v>
      </c>
      <c r="Y30" s="171">
        <f t="shared" si="15"/>
        <v>0</v>
      </c>
      <c r="Z30" s="171">
        <f t="shared" si="16"/>
        <v>0</v>
      </c>
      <c r="AA30" s="171">
        <f t="shared" si="17"/>
        <v>0</v>
      </c>
      <c r="AB30" s="171">
        <f t="shared" si="18"/>
        <v>0</v>
      </c>
      <c r="AC30" s="171">
        <f t="shared" si="19"/>
        <v>0</v>
      </c>
      <c r="AD30" s="171">
        <f t="shared" si="20"/>
        <v>0</v>
      </c>
      <c r="AE30" s="171">
        <f t="shared" si="21"/>
        <v>0</v>
      </c>
      <c r="AF30" s="171">
        <f t="shared" si="22"/>
        <v>0</v>
      </c>
      <c r="AG30" s="171">
        <f t="shared" si="23"/>
        <v>0</v>
      </c>
      <c r="AH30" s="171">
        <f>IF($S30&lt;&gt;0, IF($F30&lt;&gt;"Opname / publicatie / game", IF(OR($J30="Fysieke aanwezigheid/product",$J30="Fysieke en digitale aanwezigheid/product"), IF($L30&lt;&gt;"België", _xlfn.IFNA(IF(MATCH($M30, Keuzelijsten!$AR$2:$AR$32, 0)&gt;0, 0, -1), -1), IF($N30&lt;&gt;"", -1, IF(O30&lt;&gt;"", 0, 1))), -1), -1), 0)</f>
        <v>0</v>
      </c>
      <c r="AI30" s="171">
        <f t="shared" si="24"/>
        <v>0</v>
      </c>
      <c r="AJ30" s="171">
        <f t="shared" si="25"/>
        <v>0</v>
      </c>
      <c r="AK30" s="168"/>
      <c r="AL30" s="322" t="str">
        <f t="shared" si="6"/>
        <v/>
      </c>
      <c r="AM30" s="171"/>
      <c r="AN30" s="171"/>
      <c r="AO30" s="171"/>
      <c r="AP30" s="171"/>
      <c r="AQ30" s="171"/>
      <c r="AR30" s="171"/>
      <c r="AS30" s="171"/>
      <c r="AT30" s="171"/>
      <c r="AU30" s="171" t="str">
        <f t="shared" si="26"/>
        <v/>
      </c>
      <c r="AV30" s="171"/>
      <c r="AW30" s="171"/>
      <c r="AX30" s="171"/>
      <c r="AY30" s="171"/>
      <c r="AZ30" s="168" t="str">
        <f t="shared" si="27"/>
        <v/>
      </c>
      <c r="BA30" s="158" t="str">
        <f>IF(S30&lt;&gt;1, IF(SUM(S30:$S$1004)&lt;&gt;0, "| Laat geen witruimte tussen ingevulde rijen.", ""), "")</f>
        <v/>
      </c>
      <c r="BC30" s="159" t="str">
        <f t="shared" si="28"/>
        <v/>
      </c>
    </row>
    <row r="31" spans="1:55" s="158" customFormat="1" ht="14.4" customHeight="1" x14ac:dyDescent="0.3">
      <c r="A31" s="244" t="str">
        <f t="shared" si="7"/>
        <v/>
      </c>
      <c r="B31" s="153" t="str">
        <f t="shared" si="8"/>
        <v/>
      </c>
      <c r="C31" s="154"/>
      <c r="D31" s="173"/>
      <c r="E31" s="179"/>
      <c r="F31" s="156"/>
      <c r="G31" s="175"/>
      <c r="H31" s="175"/>
      <c r="I31" s="175"/>
      <c r="J31" s="175"/>
      <c r="K31" s="175"/>
      <c r="L31" s="175"/>
      <c r="M31" s="175"/>
      <c r="N31" s="175"/>
      <c r="O31" s="175"/>
      <c r="P31" s="175"/>
      <c r="Q31" s="179"/>
      <c r="R31" s="157" t="s">
        <v>98</v>
      </c>
      <c r="S31" s="158">
        <f t="shared" si="9"/>
        <v>0</v>
      </c>
      <c r="T31" s="158" t="str">
        <f t="shared" si="10"/>
        <v/>
      </c>
      <c r="U31" s="158" t="str">
        <f t="shared" si="11"/>
        <v>lstLocatieNv3</v>
      </c>
      <c r="V31" s="168">
        <f t="shared" si="12"/>
        <v>0</v>
      </c>
      <c r="W31" s="171">
        <f t="shared" si="13"/>
        <v>0</v>
      </c>
      <c r="X31" s="171">
        <f t="shared" si="14"/>
        <v>0</v>
      </c>
      <c r="Y31" s="171">
        <f t="shared" si="15"/>
        <v>0</v>
      </c>
      <c r="Z31" s="171">
        <f t="shared" si="16"/>
        <v>0</v>
      </c>
      <c r="AA31" s="171">
        <f t="shared" si="17"/>
        <v>0</v>
      </c>
      <c r="AB31" s="171">
        <f t="shared" si="18"/>
        <v>0</v>
      </c>
      <c r="AC31" s="171">
        <f t="shared" si="19"/>
        <v>0</v>
      </c>
      <c r="AD31" s="171">
        <f t="shared" si="20"/>
        <v>0</v>
      </c>
      <c r="AE31" s="171">
        <f t="shared" si="21"/>
        <v>0</v>
      </c>
      <c r="AF31" s="171">
        <f t="shared" si="22"/>
        <v>0</v>
      </c>
      <c r="AG31" s="171">
        <f t="shared" si="23"/>
        <v>0</v>
      </c>
      <c r="AH31" s="171">
        <f>IF($S31&lt;&gt;0, IF($F31&lt;&gt;"Opname / publicatie / game", IF(OR($J31="Fysieke aanwezigheid/product",$J31="Fysieke en digitale aanwezigheid/product"), IF($L31&lt;&gt;"België", _xlfn.IFNA(IF(MATCH($M31, Keuzelijsten!$AR$2:$AR$32, 0)&gt;0, 0, -1), -1), IF($N31&lt;&gt;"", -1, IF(O31&lt;&gt;"", 0, 1))), -1), -1), 0)</f>
        <v>0</v>
      </c>
      <c r="AI31" s="171">
        <f t="shared" si="24"/>
        <v>0</v>
      </c>
      <c r="AJ31" s="171">
        <f t="shared" si="25"/>
        <v>0</v>
      </c>
      <c r="AK31" s="168"/>
      <c r="AL31" s="322" t="str">
        <f t="shared" si="6"/>
        <v/>
      </c>
      <c r="AM31" s="171"/>
      <c r="AN31" s="171"/>
      <c r="AO31" s="171"/>
      <c r="AP31" s="171"/>
      <c r="AQ31" s="171"/>
      <c r="AR31" s="171"/>
      <c r="AS31" s="171"/>
      <c r="AT31" s="171"/>
      <c r="AU31" s="171" t="str">
        <f t="shared" si="26"/>
        <v/>
      </c>
      <c r="AV31" s="171"/>
      <c r="AW31" s="171"/>
      <c r="AX31" s="171"/>
      <c r="AY31" s="171"/>
      <c r="AZ31" s="168" t="str">
        <f t="shared" si="27"/>
        <v/>
      </c>
      <c r="BA31" s="158" t="str">
        <f>IF(S31&lt;&gt;1, IF(SUM(S31:$S$1004)&lt;&gt;0, "| Laat geen witruimte tussen ingevulde rijen.", ""), "")</f>
        <v/>
      </c>
      <c r="BC31" s="159" t="str">
        <f t="shared" si="28"/>
        <v/>
      </c>
    </row>
    <row r="32" spans="1:55" s="158" customFormat="1" ht="14.4" customHeight="1" x14ac:dyDescent="0.3">
      <c r="A32" s="244" t="str">
        <f t="shared" si="7"/>
        <v/>
      </c>
      <c r="B32" s="153" t="str">
        <f t="shared" si="8"/>
        <v/>
      </c>
      <c r="C32" s="154"/>
      <c r="D32" s="173"/>
      <c r="E32" s="179"/>
      <c r="F32" s="156"/>
      <c r="G32" s="175"/>
      <c r="H32" s="175"/>
      <c r="I32" s="175"/>
      <c r="J32" s="175"/>
      <c r="K32" s="175"/>
      <c r="L32" s="175"/>
      <c r="M32" s="175"/>
      <c r="N32" s="175"/>
      <c r="O32" s="175"/>
      <c r="P32" s="175"/>
      <c r="Q32" s="179"/>
      <c r="R32" s="157" t="s">
        <v>98</v>
      </c>
      <c r="S32" s="158">
        <f t="shared" si="9"/>
        <v>0</v>
      </c>
      <c r="T32" s="158" t="str">
        <f t="shared" si="10"/>
        <v/>
      </c>
      <c r="U32" s="158" t="str">
        <f t="shared" si="11"/>
        <v>lstLocatieNv3</v>
      </c>
      <c r="V32" s="168">
        <f t="shared" si="12"/>
        <v>0</v>
      </c>
      <c r="W32" s="171">
        <f t="shared" si="13"/>
        <v>0</v>
      </c>
      <c r="X32" s="171">
        <f t="shared" si="14"/>
        <v>0</v>
      </c>
      <c r="Y32" s="171">
        <f t="shared" si="15"/>
        <v>0</v>
      </c>
      <c r="Z32" s="171">
        <f t="shared" si="16"/>
        <v>0</v>
      </c>
      <c r="AA32" s="171">
        <f t="shared" si="17"/>
        <v>0</v>
      </c>
      <c r="AB32" s="171">
        <f t="shared" si="18"/>
        <v>0</v>
      </c>
      <c r="AC32" s="171">
        <f t="shared" si="19"/>
        <v>0</v>
      </c>
      <c r="AD32" s="171">
        <f t="shared" si="20"/>
        <v>0</v>
      </c>
      <c r="AE32" s="171">
        <f t="shared" si="21"/>
        <v>0</v>
      </c>
      <c r="AF32" s="171">
        <f t="shared" si="22"/>
        <v>0</v>
      </c>
      <c r="AG32" s="171">
        <f t="shared" si="23"/>
        <v>0</v>
      </c>
      <c r="AH32" s="171">
        <f>IF($S32&lt;&gt;0, IF($F32&lt;&gt;"Opname / publicatie / game", IF(OR($J32="Fysieke aanwezigheid/product",$J32="Fysieke en digitale aanwezigheid/product"), IF($L32&lt;&gt;"België", _xlfn.IFNA(IF(MATCH($M32, Keuzelijsten!$AR$2:$AR$32, 0)&gt;0, 0, -1), -1), IF($N32&lt;&gt;"", -1, IF(O32&lt;&gt;"", 0, 1))), -1), -1), 0)</f>
        <v>0</v>
      </c>
      <c r="AI32" s="171">
        <f t="shared" si="24"/>
        <v>0</v>
      </c>
      <c r="AJ32" s="171">
        <f t="shared" si="25"/>
        <v>0</v>
      </c>
      <c r="AK32" s="168"/>
      <c r="AL32" s="322" t="str">
        <f t="shared" si="6"/>
        <v/>
      </c>
      <c r="AM32" s="171"/>
      <c r="AN32" s="171"/>
      <c r="AO32" s="171"/>
      <c r="AP32" s="171"/>
      <c r="AQ32" s="171"/>
      <c r="AR32" s="171"/>
      <c r="AS32" s="171"/>
      <c r="AT32" s="171"/>
      <c r="AU32" s="171" t="str">
        <f t="shared" si="26"/>
        <v/>
      </c>
      <c r="AV32" s="171"/>
      <c r="AW32" s="171"/>
      <c r="AX32" s="171"/>
      <c r="AY32" s="171"/>
      <c r="AZ32" s="168" t="str">
        <f t="shared" si="27"/>
        <v/>
      </c>
      <c r="BA32" s="158" t="str">
        <f>IF(S32&lt;&gt;1, IF(SUM(S32:$S$1004)&lt;&gt;0, "| Laat geen witruimte tussen ingevulde rijen.", ""), "")</f>
        <v/>
      </c>
      <c r="BC32" s="159" t="str">
        <f t="shared" si="28"/>
        <v/>
      </c>
    </row>
    <row r="33" spans="1:55" s="158" customFormat="1" ht="14.4" customHeight="1" x14ac:dyDescent="0.3">
      <c r="A33" s="244" t="str">
        <f t="shared" si="7"/>
        <v/>
      </c>
      <c r="B33" s="153" t="str">
        <f t="shared" si="8"/>
        <v/>
      </c>
      <c r="C33" s="154"/>
      <c r="D33" s="173"/>
      <c r="E33" s="179"/>
      <c r="F33" s="156"/>
      <c r="G33" s="175"/>
      <c r="H33" s="175"/>
      <c r="I33" s="175"/>
      <c r="J33" s="175"/>
      <c r="K33" s="175"/>
      <c r="L33" s="175"/>
      <c r="M33" s="175"/>
      <c r="N33" s="175"/>
      <c r="O33" s="175"/>
      <c r="P33" s="175"/>
      <c r="Q33" s="179"/>
      <c r="R33" s="157" t="s">
        <v>98</v>
      </c>
      <c r="S33" s="158">
        <f t="shared" si="9"/>
        <v>0</v>
      </c>
      <c r="T33" s="158" t="str">
        <f t="shared" si="10"/>
        <v/>
      </c>
      <c r="U33" s="158" t="str">
        <f t="shared" si="11"/>
        <v>lstLocatieNv3</v>
      </c>
      <c r="V33" s="168">
        <f t="shared" si="12"/>
        <v>0</v>
      </c>
      <c r="W33" s="171">
        <f t="shared" si="13"/>
        <v>0</v>
      </c>
      <c r="X33" s="171">
        <f t="shared" si="14"/>
        <v>0</v>
      </c>
      <c r="Y33" s="171">
        <f t="shared" si="15"/>
        <v>0</v>
      </c>
      <c r="Z33" s="171">
        <f t="shared" si="16"/>
        <v>0</v>
      </c>
      <c r="AA33" s="171">
        <f t="shared" si="17"/>
        <v>0</v>
      </c>
      <c r="AB33" s="171">
        <f t="shared" si="18"/>
        <v>0</v>
      </c>
      <c r="AC33" s="171">
        <f t="shared" si="19"/>
        <v>0</v>
      </c>
      <c r="AD33" s="171">
        <f t="shared" si="20"/>
        <v>0</v>
      </c>
      <c r="AE33" s="171">
        <f t="shared" si="21"/>
        <v>0</v>
      </c>
      <c r="AF33" s="171">
        <f t="shared" si="22"/>
        <v>0</v>
      </c>
      <c r="AG33" s="171">
        <f t="shared" si="23"/>
        <v>0</v>
      </c>
      <c r="AH33" s="171">
        <f>IF($S33&lt;&gt;0, IF($F33&lt;&gt;"Opname / publicatie / game", IF(OR($J33="Fysieke aanwezigheid/product",$J33="Fysieke en digitale aanwezigheid/product"), IF($L33&lt;&gt;"België", _xlfn.IFNA(IF(MATCH($M33, Keuzelijsten!$AR$2:$AR$32, 0)&gt;0, 0, -1), -1), IF($N33&lt;&gt;"", -1, IF(O33&lt;&gt;"", 0, 1))), -1), -1), 0)</f>
        <v>0</v>
      </c>
      <c r="AI33" s="171">
        <f t="shared" si="24"/>
        <v>0</v>
      </c>
      <c r="AJ33" s="171">
        <f t="shared" si="25"/>
        <v>0</v>
      </c>
      <c r="AK33" s="168"/>
      <c r="AL33" s="322" t="str">
        <f t="shared" si="6"/>
        <v/>
      </c>
      <c r="AM33" s="171"/>
      <c r="AN33" s="171"/>
      <c r="AO33" s="171"/>
      <c r="AP33" s="171"/>
      <c r="AQ33" s="171"/>
      <c r="AR33" s="171"/>
      <c r="AS33" s="171"/>
      <c r="AT33" s="171"/>
      <c r="AU33" s="171" t="str">
        <f t="shared" si="26"/>
        <v/>
      </c>
      <c r="AV33" s="171"/>
      <c r="AW33" s="171"/>
      <c r="AX33" s="171"/>
      <c r="AY33" s="171"/>
      <c r="AZ33" s="168" t="str">
        <f t="shared" si="27"/>
        <v/>
      </c>
      <c r="BA33" s="158" t="str">
        <f>IF(S33&lt;&gt;1, IF(SUM(S33:$S$1004)&lt;&gt;0, "| Laat geen witruimte tussen ingevulde rijen.", ""), "")</f>
        <v/>
      </c>
      <c r="BC33" s="159" t="str">
        <f t="shared" si="28"/>
        <v/>
      </c>
    </row>
    <row r="34" spans="1:55" s="158" customFormat="1" ht="14.4" customHeight="1" x14ac:dyDescent="0.3">
      <c r="A34" s="244" t="str">
        <f t="shared" si="7"/>
        <v/>
      </c>
      <c r="B34" s="153" t="str">
        <f t="shared" si="8"/>
        <v/>
      </c>
      <c r="C34" s="154"/>
      <c r="D34" s="173"/>
      <c r="E34" s="179"/>
      <c r="F34" s="156"/>
      <c r="G34" s="175"/>
      <c r="H34" s="175"/>
      <c r="I34" s="175"/>
      <c r="J34" s="175"/>
      <c r="K34" s="175"/>
      <c r="L34" s="175"/>
      <c r="M34" s="175"/>
      <c r="N34" s="175"/>
      <c r="O34" s="175"/>
      <c r="P34" s="175"/>
      <c r="Q34" s="179"/>
      <c r="R34" s="157" t="s">
        <v>98</v>
      </c>
      <c r="S34" s="158">
        <f t="shared" si="9"/>
        <v>0</v>
      </c>
      <c r="T34" s="158" t="str">
        <f t="shared" si="10"/>
        <v/>
      </c>
      <c r="U34" s="158" t="str">
        <f t="shared" si="11"/>
        <v>lstLocatieNv3</v>
      </c>
      <c r="V34" s="168">
        <f t="shared" si="12"/>
        <v>0</v>
      </c>
      <c r="W34" s="171">
        <f t="shared" si="13"/>
        <v>0</v>
      </c>
      <c r="X34" s="171">
        <f t="shared" si="14"/>
        <v>0</v>
      </c>
      <c r="Y34" s="171">
        <f t="shared" si="15"/>
        <v>0</v>
      </c>
      <c r="Z34" s="171">
        <f t="shared" si="16"/>
        <v>0</v>
      </c>
      <c r="AA34" s="171">
        <f t="shared" si="17"/>
        <v>0</v>
      </c>
      <c r="AB34" s="171">
        <f t="shared" si="18"/>
        <v>0</v>
      </c>
      <c r="AC34" s="171">
        <f t="shared" si="19"/>
        <v>0</v>
      </c>
      <c r="AD34" s="171">
        <f t="shared" si="20"/>
        <v>0</v>
      </c>
      <c r="AE34" s="171">
        <f t="shared" si="21"/>
        <v>0</v>
      </c>
      <c r="AF34" s="171">
        <f t="shared" si="22"/>
        <v>0</v>
      </c>
      <c r="AG34" s="171">
        <f t="shared" si="23"/>
        <v>0</v>
      </c>
      <c r="AH34" s="171">
        <f>IF($S34&lt;&gt;0, IF($F34&lt;&gt;"Opname / publicatie / game", IF(OR($J34="Fysieke aanwezigheid/product",$J34="Fysieke en digitale aanwezigheid/product"), IF($L34&lt;&gt;"België", _xlfn.IFNA(IF(MATCH($M34, Keuzelijsten!$AR$2:$AR$32, 0)&gt;0, 0, -1), -1), IF($N34&lt;&gt;"", -1, IF(O34&lt;&gt;"", 0, 1))), -1), -1), 0)</f>
        <v>0</v>
      </c>
      <c r="AI34" s="171">
        <f t="shared" si="24"/>
        <v>0</v>
      </c>
      <c r="AJ34" s="171">
        <f t="shared" si="25"/>
        <v>0</v>
      </c>
      <c r="AK34" s="168"/>
      <c r="AL34" s="322" t="str">
        <f t="shared" si="6"/>
        <v/>
      </c>
      <c r="AM34" s="171"/>
      <c r="AN34" s="171"/>
      <c r="AO34" s="171"/>
      <c r="AP34" s="171"/>
      <c r="AQ34" s="171"/>
      <c r="AR34" s="171"/>
      <c r="AS34" s="171"/>
      <c r="AT34" s="171"/>
      <c r="AU34" s="171" t="str">
        <f t="shared" si="26"/>
        <v/>
      </c>
      <c r="AV34" s="171"/>
      <c r="AW34" s="171"/>
      <c r="AX34" s="171"/>
      <c r="AY34" s="171"/>
      <c r="AZ34" s="168" t="str">
        <f t="shared" si="27"/>
        <v/>
      </c>
      <c r="BA34" s="158" t="str">
        <f>IF(S34&lt;&gt;1, IF(SUM(S34:$S$1004)&lt;&gt;0, "| Laat geen witruimte tussen ingevulde rijen.", ""), "")</f>
        <v/>
      </c>
      <c r="BC34" s="159" t="str">
        <f t="shared" si="28"/>
        <v/>
      </c>
    </row>
    <row r="35" spans="1:55" s="158" customFormat="1" ht="14.4" customHeight="1" x14ac:dyDescent="0.3">
      <c r="A35" s="244" t="str">
        <f t="shared" si="7"/>
        <v/>
      </c>
      <c r="B35" s="153" t="str">
        <f t="shared" si="8"/>
        <v/>
      </c>
      <c r="C35" s="154"/>
      <c r="D35" s="173"/>
      <c r="E35" s="179"/>
      <c r="F35" s="156"/>
      <c r="G35" s="175"/>
      <c r="H35" s="175"/>
      <c r="I35" s="175"/>
      <c r="J35" s="175"/>
      <c r="K35" s="175"/>
      <c r="L35" s="175"/>
      <c r="M35" s="175"/>
      <c r="N35" s="175"/>
      <c r="O35" s="175"/>
      <c r="P35" s="175"/>
      <c r="Q35" s="179"/>
      <c r="R35" s="157" t="s">
        <v>98</v>
      </c>
      <c r="S35" s="158">
        <f t="shared" si="9"/>
        <v>0</v>
      </c>
      <c r="T35" s="158" t="str">
        <f t="shared" si="10"/>
        <v/>
      </c>
      <c r="U35" s="158" t="str">
        <f t="shared" si="11"/>
        <v>lstLocatieNv3</v>
      </c>
      <c r="V35" s="168">
        <f t="shared" si="12"/>
        <v>0</v>
      </c>
      <c r="W35" s="171">
        <f t="shared" si="13"/>
        <v>0</v>
      </c>
      <c r="X35" s="171">
        <f t="shared" si="14"/>
        <v>0</v>
      </c>
      <c r="Y35" s="171">
        <f t="shared" si="15"/>
        <v>0</v>
      </c>
      <c r="Z35" s="171">
        <f t="shared" si="16"/>
        <v>0</v>
      </c>
      <c r="AA35" s="171">
        <f t="shared" si="17"/>
        <v>0</v>
      </c>
      <c r="AB35" s="171">
        <f t="shared" si="18"/>
        <v>0</v>
      </c>
      <c r="AC35" s="171">
        <f t="shared" si="19"/>
        <v>0</v>
      </c>
      <c r="AD35" s="171">
        <f t="shared" si="20"/>
        <v>0</v>
      </c>
      <c r="AE35" s="171">
        <f t="shared" si="21"/>
        <v>0</v>
      </c>
      <c r="AF35" s="171">
        <f t="shared" si="22"/>
        <v>0</v>
      </c>
      <c r="AG35" s="171">
        <f t="shared" si="23"/>
        <v>0</v>
      </c>
      <c r="AH35" s="171">
        <f>IF($S35&lt;&gt;0, IF($F35&lt;&gt;"Opname / publicatie / game", IF(OR($J35="Fysieke aanwezigheid/product",$J35="Fysieke en digitale aanwezigheid/product"), IF($L35&lt;&gt;"België", _xlfn.IFNA(IF(MATCH($M35, Keuzelijsten!$AR$2:$AR$32, 0)&gt;0, 0, -1), -1), IF($N35&lt;&gt;"", -1, IF(O35&lt;&gt;"", 0, 1))), -1), -1), 0)</f>
        <v>0</v>
      </c>
      <c r="AI35" s="171">
        <f t="shared" si="24"/>
        <v>0</v>
      </c>
      <c r="AJ35" s="171">
        <f t="shared" si="25"/>
        <v>0</v>
      </c>
      <c r="AK35" s="168"/>
      <c r="AL35" s="322" t="str">
        <f t="shared" si="6"/>
        <v/>
      </c>
      <c r="AM35" s="171"/>
      <c r="AN35" s="171"/>
      <c r="AO35" s="171"/>
      <c r="AP35" s="171"/>
      <c r="AQ35" s="171"/>
      <c r="AR35" s="171"/>
      <c r="AS35" s="171"/>
      <c r="AT35" s="171"/>
      <c r="AU35" s="171" t="str">
        <f t="shared" si="26"/>
        <v/>
      </c>
      <c r="AV35" s="171"/>
      <c r="AW35" s="171"/>
      <c r="AX35" s="171"/>
      <c r="AY35" s="171"/>
      <c r="AZ35" s="168" t="str">
        <f t="shared" si="27"/>
        <v/>
      </c>
      <c r="BA35" s="158" t="str">
        <f>IF(S35&lt;&gt;1, IF(SUM(S35:$S$1004)&lt;&gt;0, "| Laat geen witruimte tussen ingevulde rijen.", ""), "")</f>
        <v/>
      </c>
      <c r="BC35" s="159" t="str">
        <f t="shared" si="28"/>
        <v/>
      </c>
    </row>
    <row r="36" spans="1:55" s="158" customFormat="1" ht="14.4" customHeight="1" x14ac:dyDescent="0.3">
      <c r="A36" s="244" t="str">
        <f t="shared" si="7"/>
        <v/>
      </c>
      <c r="B36" s="153" t="str">
        <f t="shared" si="8"/>
        <v/>
      </c>
      <c r="C36" s="154"/>
      <c r="D36" s="173"/>
      <c r="E36" s="179"/>
      <c r="F36" s="156"/>
      <c r="G36" s="175"/>
      <c r="H36" s="175"/>
      <c r="I36" s="175"/>
      <c r="J36" s="175"/>
      <c r="K36" s="175"/>
      <c r="L36" s="175"/>
      <c r="M36" s="175"/>
      <c r="N36" s="175"/>
      <c r="O36" s="175"/>
      <c r="P36" s="175"/>
      <c r="Q36" s="179"/>
      <c r="R36" s="157" t="s">
        <v>98</v>
      </c>
      <c r="S36" s="158">
        <f t="shared" si="9"/>
        <v>0</v>
      </c>
      <c r="T36" s="158" t="str">
        <f t="shared" si="10"/>
        <v/>
      </c>
      <c r="U36" s="158" t="str">
        <f t="shared" si="11"/>
        <v>lstLocatieNv3</v>
      </c>
      <c r="V36" s="168">
        <f t="shared" si="12"/>
        <v>0</v>
      </c>
      <c r="W36" s="171">
        <f t="shared" si="13"/>
        <v>0</v>
      </c>
      <c r="X36" s="171">
        <f t="shared" si="14"/>
        <v>0</v>
      </c>
      <c r="Y36" s="171">
        <f t="shared" si="15"/>
        <v>0</v>
      </c>
      <c r="Z36" s="171">
        <f t="shared" si="16"/>
        <v>0</v>
      </c>
      <c r="AA36" s="171">
        <f t="shared" si="17"/>
        <v>0</v>
      </c>
      <c r="AB36" s="171">
        <f t="shared" si="18"/>
        <v>0</v>
      </c>
      <c r="AC36" s="171">
        <f t="shared" si="19"/>
        <v>0</v>
      </c>
      <c r="AD36" s="171">
        <f t="shared" si="20"/>
        <v>0</v>
      </c>
      <c r="AE36" s="171">
        <f t="shared" si="21"/>
        <v>0</v>
      </c>
      <c r="AF36" s="171">
        <f t="shared" si="22"/>
        <v>0</v>
      </c>
      <c r="AG36" s="171">
        <f t="shared" si="23"/>
        <v>0</v>
      </c>
      <c r="AH36" s="171">
        <f>IF($S36&lt;&gt;0, IF($F36&lt;&gt;"Opname / publicatie / game", IF(OR($J36="Fysieke aanwezigheid/product",$J36="Fysieke en digitale aanwezigheid/product"), IF($L36&lt;&gt;"België", _xlfn.IFNA(IF(MATCH($M36, Keuzelijsten!$AR$2:$AR$32, 0)&gt;0, 0, -1), -1), IF($N36&lt;&gt;"", -1, IF(O36&lt;&gt;"", 0, 1))), -1), -1), 0)</f>
        <v>0</v>
      </c>
      <c r="AI36" s="171">
        <f t="shared" si="24"/>
        <v>0</v>
      </c>
      <c r="AJ36" s="171">
        <f t="shared" si="25"/>
        <v>0</v>
      </c>
      <c r="AK36" s="168"/>
      <c r="AL36" s="322" t="str">
        <f t="shared" si="6"/>
        <v/>
      </c>
      <c r="AM36" s="171"/>
      <c r="AN36" s="171"/>
      <c r="AO36" s="171"/>
      <c r="AP36" s="171"/>
      <c r="AQ36" s="171"/>
      <c r="AR36" s="171"/>
      <c r="AS36" s="171"/>
      <c r="AT36" s="171"/>
      <c r="AU36" s="171" t="str">
        <f t="shared" si="26"/>
        <v/>
      </c>
      <c r="AV36" s="171"/>
      <c r="AW36" s="171"/>
      <c r="AX36" s="171"/>
      <c r="AY36" s="171"/>
      <c r="AZ36" s="168" t="str">
        <f t="shared" si="27"/>
        <v/>
      </c>
      <c r="BA36" s="158" t="str">
        <f>IF(S36&lt;&gt;1, IF(SUM(S36:$S$1004)&lt;&gt;0, "| Laat geen witruimte tussen ingevulde rijen.", ""), "")</f>
        <v/>
      </c>
      <c r="BC36" s="159" t="str">
        <f t="shared" si="28"/>
        <v/>
      </c>
    </row>
    <row r="37" spans="1:55" s="158" customFormat="1" ht="14.4" customHeight="1" x14ac:dyDescent="0.3">
      <c r="A37" s="244" t="str">
        <f t="shared" si="7"/>
        <v/>
      </c>
      <c r="B37" s="153" t="str">
        <f t="shared" si="8"/>
        <v/>
      </c>
      <c r="C37" s="154"/>
      <c r="D37" s="173"/>
      <c r="E37" s="179"/>
      <c r="F37" s="156"/>
      <c r="G37" s="175"/>
      <c r="H37" s="175"/>
      <c r="I37" s="175"/>
      <c r="J37" s="175"/>
      <c r="K37" s="175"/>
      <c r="L37" s="175"/>
      <c r="M37" s="175"/>
      <c r="N37" s="175"/>
      <c r="O37" s="175"/>
      <c r="P37" s="175"/>
      <c r="Q37" s="179"/>
      <c r="R37" s="157" t="s">
        <v>98</v>
      </c>
      <c r="S37" s="158">
        <f t="shared" si="9"/>
        <v>0</v>
      </c>
      <c r="T37" s="158" t="str">
        <f t="shared" si="10"/>
        <v/>
      </c>
      <c r="U37" s="158" t="str">
        <f t="shared" si="11"/>
        <v>lstLocatieNv3</v>
      </c>
      <c r="V37" s="168">
        <f t="shared" si="12"/>
        <v>0</v>
      </c>
      <c r="W37" s="171">
        <f t="shared" si="13"/>
        <v>0</v>
      </c>
      <c r="X37" s="171">
        <f t="shared" si="14"/>
        <v>0</v>
      </c>
      <c r="Y37" s="171">
        <f t="shared" si="15"/>
        <v>0</v>
      </c>
      <c r="Z37" s="171">
        <f t="shared" si="16"/>
        <v>0</v>
      </c>
      <c r="AA37" s="171">
        <f t="shared" si="17"/>
        <v>0</v>
      </c>
      <c r="AB37" s="171">
        <f t="shared" si="18"/>
        <v>0</v>
      </c>
      <c r="AC37" s="171">
        <f t="shared" si="19"/>
        <v>0</v>
      </c>
      <c r="AD37" s="171">
        <f t="shared" si="20"/>
        <v>0</v>
      </c>
      <c r="AE37" s="171">
        <f t="shared" si="21"/>
        <v>0</v>
      </c>
      <c r="AF37" s="171">
        <f t="shared" si="22"/>
        <v>0</v>
      </c>
      <c r="AG37" s="171">
        <f t="shared" si="23"/>
        <v>0</v>
      </c>
      <c r="AH37" s="171">
        <f>IF($S37&lt;&gt;0, IF($F37&lt;&gt;"Opname / publicatie / game", IF(OR($J37="Fysieke aanwezigheid/product",$J37="Fysieke en digitale aanwezigheid/product"), IF($L37&lt;&gt;"België", _xlfn.IFNA(IF(MATCH($M37, Keuzelijsten!$AR$2:$AR$32, 0)&gt;0, 0, -1), -1), IF($N37&lt;&gt;"", -1, IF(O37&lt;&gt;"", 0, 1))), -1), -1), 0)</f>
        <v>0</v>
      </c>
      <c r="AI37" s="171">
        <f t="shared" si="24"/>
        <v>0</v>
      </c>
      <c r="AJ37" s="171">
        <f t="shared" si="25"/>
        <v>0</v>
      </c>
      <c r="AK37" s="168"/>
      <c r="AL37" s="322" t="str">
        <f t="shared" si="6"/>
        <v/>
      </c>
      <c r="AM37" s="171"/>
      <c r="AN37" s="171"/>
      <c r="AO37" s="171"/>
      <c r="AP37" s="171"/>
      <c r="AQ37" s="171"/>
      <c r="AR37" s="171"/>
      <c r="AS37" s="171"/>
      <c r="AT37" s="171"/>
      <c r="AU37" s="171" t="str">
        <f t="shared" si="26"/>
        <v/>
      </c>
      <c r="AV37" s="171"/>
      <c r="AW37" s="171"/>
      <c r="AX37" s="171"/>
      <c r="AY37" s="171"/>
      <c r="AZ37" s="168" t="str">
        <f t="shared" si="27"/>
        <v/>
      </c>
      <c r="BA37" s="158" t="str">
        <f>IF(S37&lt;&gt;1, IF(SUM(S37:$S$1004)&lt;&gt;0, "| Laat geen witruimte tussen ingevulde rijen.", ""), "")</f>
        <v/>
      </c>
      <c r="BC37" s="159" t="str">
        <f t="shared" si="28"/>
        <v/>
      </c>
    </row>
    <row r="38" spans="1:55" s="158" customFormat="1" ht="14.4" customHeight="1" x14ac:dyDescent="0.3">
      <c r="A38" s="244" t="str">
        <f t="shared" si="7"/>
        <v/>
      </c>
      <c r="B38" s="153" t="str">
        <f t="shared" si="8"/>
        <v/>
      </c>
      <c r="C38" s="154"/>
      <c r="D38" s="173"/>
      <c r="E38" s="179"/>
      <c r="F38" s="156"/>
      <c r="G38" s="175"/>
      <c r="H38" s="175"/>
      <c r="I38" s="175"/>
      <c r="J38" s="175"/>
      <c r="K38" s="175"/>
      <c r="L38" s="175"/>
      <c r="M38" s="175"/>
      <c r="N38" s="175"/>
      <c r="O38" s="175"/>
      <c r="P38" s="175"/>
      <c r="Q38" s="179"/>
      <c r="R38" s="157" t="s">
        <v>98</v>
      </c>
      <c r="S38" s="158">
        <f t="shared" si="9"/>
        <v>0</v>
      </c>
      <c r="T38" s="158" t="str">
        <f t="shared" si="10"/>
        <v/>
      </c>
      <c r="U38" s="158" t="str">
        <f t="shared" si="11"/>
        <v>lstLocatieNv3</v>
      </c>
      <c r="V38" s="168">
        <f t="shared" si="12"/>
        <v>0</v>
      </c>
      <c r="W38" s="171">
        <f t="shared" si="13"/>
        <v>0</v>
      </c>
      <c r="X38" s="171">
        <f t="shared" si="14"/>
        <v>0</v>
      </c>
      <c r="Y38" s="171">
        <f t="shared" si="15"/>
        <v>0</v>
      </c>
      <c r="Z38" s="171">
        <f t="shared" si="16"/>
        <v>0</v>
      </c>
      <c r="AA38" s="171">
        <f t="shared" si="17"/>
        <v>0</v>
      </c>
      <c r="AB38" s="171">
        <f t="shared" si="18"/>
        <v>0</v>
      </c>
      <c r="AC38" s="171">
        <f t="shared" si="19"/>
        <v>0</v>
      </c>
      <c r="AD38" s="171">
        <f t="shared" si="20"/>
        <v>0</v>
      </c>
      <c r="AE38" s="171">
        <f t="shared" si="21"/>
        <v>0</v>
      </c>
      <c r="AF38" s="171">
        <f t="shared" si="22"/>
        <v>0</v>
      </c>
      <c r="AG38" s="171">
        <f t="shared" si="23"/>
        <v>0</v>
      </c>
      <c r="AH38" s="171">
        <f>IF($S38&lt;&gt;0, IF($F38&lt;&gt;"Opname / publicatie / game", IF(OR($J38="Fysieke aanwezigheid/product",$J38="Fysieke en digitale aanwezigheid/product"), IF($L38&lt;&gt;"België", _xlfn.IFNA(IF(MATCH($M38, Keuzelijsten!$AR$2:$AR$32, 0)&gt;0, 0, -1), -1), IF($N38&lt;&gt;"", -1, IF(O38&lt;&gt;"", 0, 1))), -1), -1), 0)</f>
        <v>0</v>
      </c>
      <c r="AI38" s="171">
        <f t="shared" si="24"/>
        <v>0</v>
      </c>
      <c r="AJ38" s="171">
        <f t="shared" si="25"/>
        <v>0</v>
      </c>
      <c r="AK38" s="168"/>
      <c r="AL38" s="322" t="str">
        <f t="shared" si="6"/>
        <v/>
      </c>
      <c r="AM38" s="171"/>
      <c r="AN38" s="171"/>
      <c r="AO38" s="171"/>
      <c r="AP38" s="171"/>
      <c r="AQ38" s="171"/>
      <c r="AR38" s="171"/>
      <c r="AS38" s="171"/>
      <c r="AT38" s="171"/>
      <c r="AU38" s="171" t="str">
        <f t="shared" si="26"/>
        <v/>
      </c>
      <c r="AV38" s="171"/>
      <c r="AW38" s="171"/>
      <c r="AX38" s="171"/>
      <c r="AY38" s="171"/>
      <c r="AZ38" s="168" t="str">
        <f t="shared" si="27"/>
        <v/>
      </c>
      <c r="BA38" s="158" t="str">
        <f>IF(S38&lt;&gt;1, IF(SUM(S38:$S$1004)&lt;&gt;0, "| Laat geen witruimte tussen ingevulde rijen.", ""), "")</f>
        <v/>
      </c>
      <c r="BC38" s="159" t="str">
        <f t="shared" si="28"/>
        <v/>
      </c>
    </row>
    <row r="39" spans="1:55" s="158" customFormat="1" ht="14.4" customHeight="1" x14ac:dyDescent="0.3">
      <c r="A39" s="244" t="str">
        <f t="shared" si="7"/>
        <v/>
      </c>
      <c r="B39" s="153" t="str">
        <f t="shared" si="8"/>
        <v/>
      </c>
      <c r="C39" s="154"/>
      <c r="D39" s="173"/>
      <c r="E39" s="179"/>
      <c r="F39" s="156"/>
      <c r="G39" s="175"/>
      <c r="H39" s="175"/>
      <c r="I39" s="175"/>
      <c r="J39" s="175"/>
      <c r="K39" s="175"/>
      <c r="L39" s="175"/>
      <c r="M39" s="175"/>
      <c r="N39" s="175"/>
      <c r="O39" s="175"/>
      <c r="P39" s="175"/>
      <c r="Q39" s="179"/>
      <c r="R39" s="157" t="s">
        <v>98</v>
      </c>
      <c r="S39" s="158">
        <f t="shared" si="9"/>
        <v>0</v>
      </c>
      <c r="T39" s="158" t="str">
        <f t="shared" si="10"/>
        <v/>
      </c>
      <c r="U39" s="158" t="str">
        <f t="shared" si="11"/>
        <v>lstLocatieNv3</v>
      </c>
      <c r="V39" s="168">
        <f t="shared" si="12"/>
        <v>0</v>
      </c>
      <c r="W39" s="171">
        <f t="shared" si="13"/>
        <v>0</v>
      </c>
      <c r="X39" s="171">
        <f t="shared" si="14"/>
        <v>0</v>
      </c>
      <c r="Y39" s="171">
        <f t="shared" si="15"/>
        <v>0</v>
      </c>
      <c r="Z39" s="171">
        <f t="shared" si="16"/>
        <v>0</v>
      </c>
      <c r="AA39" s="171">
        <f t="shared" si="17"/>
        <v>0</v>
      </c>
      <c r="AB39" s="171">
        <f t="shared" si="18"/>
        <v>0</v>
      </c>
      <c r="AC39" s="171">
        <f t="shared" si="19"/>
        <v>0</v>
      </c>
      <c r="AD39" s="171">
        <f t="shared" si="20"/>
        <v>0</v>
      </c>
      <c r="AE39" s="171">
        <f t="shared" si="21"/>
        <v>0</v>
      </c>
      <c r="AF39" s="171">
        <f t="shared" si="22"/>
        <v>0</v>
      </c>
      <c r="AG39" s="171">
        <f t="shared" si="23"/>
        <v>0</v>
      </c>
      <c r="AH39" s="171">
        <f>IF($S39&lt;&gt;0, IF($F39&lt;&gt;"Opname / publicatie / game", IF(OR($J39="Fysieke aanwezigheid/product",$J39="Fysieke en digitale aanwezigheid/product"), IF($L39&lt;&gt;"België", _xlfn.IFNA(IF(MATCH($M39, Keuzelijsten!$AR$2:$AR$32, 0)&gt;0, 0, -1), -1), IF($N39&lt;&gt;"", -1, IF(O39&lt;&gt;"", 0, 1))), -1), -1), 0)</f>
        <v>0</v>
      </c>
      <c r="AI39" s="171">
        <f t="shared" si="24"/>
        <v>0</v>
      </c>
      <c r="AJ39" s="171">
        <f t="shared" si="25"/>
        <v>0</v>
      </c>
      <c r="AK39" s="168"/>
      <c r="AL39" s="322" t="str">
        <f t="shared" si="6"/>
        <v/>
      </c>
      <c r="AM39" s="171"/>
      <c r="AN39" s="171"/>
      <c r="AO39" s="171"/>
      <c r="AP39" s="171"/>
      <c r="AQ39" s="171"/>
      <c r="AR39" s="171"/>
      <c r="AS39" s="171"/>
      <c r="AT39" s="171"/>
      <c r="AU39" s="171" t="str">
        <f t="shared" si="26"/>
        <v/>
      </c>
      <c r="AV39" s="171"/>
      <c r="AW39" s="171"/>
      <c r="AX39" s="171"/>
      <c r="AY39" s="171"/>
      <c r="AZ39" s="168" t="str">
        <f t="shared" si="27"/>
        <v/>
      </c>
      <c r="BA39" s="158" t="str">
        <f>IF(S39&lt;&gt;1, IF(SUM(S39:$S$1004)&lt;&gt;0, "| Laat geen witruimte tussen ingevulde rijen.", ""), "")</f>
        <v/>
      </c>
      <c r="BC39" s="159" t="str">
        <f t="shared" si="28"/>
        <v/>
      </c>
    </row>
    <row r="40" spans="1:55" s="158" customFormat="1" ht="14.4" customHeight="1" x14ac:dyDescent="0.3">
      <c r="A40" s="244" t="str">
        <f t="shared" si="7"/>
        <v/>
      </c>
      <c r="B40" s="153" t="str">
        <f t="shared" si="8"/>
        <v/>
      </c>
      <c r="C40" s="154"/>
      <c r="D40" s="173"/>
      <c r="E40" s="179"/>
      <c r="F40" s="156"/>
      <c r="G40" s="175"/>
      <c r="H40" s="175"/>
      <c r="I40" s="175"/>
      <c r="J40" s="175"/>
      <c r="K40" s="175"/>
      <c r="L40" s="175"/>
      <c r="M40" s="175"/>
      <c r="N40" s="175"/>
      <c r="O40" s="175"/>
      <c r="P40" s="175"/>
      <c r="Q40" s="179"/>
      <c r="R40" s="157" t="s">
        <v>98</v>
      </c>
      <c r="S40" s="158">
        <f t="shared" si="9"/>
        <v>0</v>
      </c>
      <c r="T40" s="158" t="str">
        <f t="shared" si="10"/>
        <v/>
      </c>
      <c r="U40" s="158" t="str">
        <f t="shared" si="11"/>
        <v>lstLocatieNv3</v>
      </c>
      <c r="V40" s="168">
        <f t="shared" si="12"/>
        <v>0</v>
      </c>
      <c r="W40" s="171">
        <f t="shared" si="13"/>
        <v>0</v>
      </c>
      <c r="X40" s="171">
        <f t="shared" si="14"/>
        <v>0</v>
      </c>
      <c r="Y40" s="171">
        <f t="shared" si="15"/>
        <v>0</v>
      </c>
      <c r="Z40" s="171">
        <f t="shared" si="16"/>
        <v>0</v>
      </c>
      <c r="AA40" s="171">
        <f t="shared" si="17"/>
        <v>0</v>
      </c>
      <c r="AB40" s="171">
        <f t="shared" si="18"/>
        <v>0</v>
      </c>
      <c r="AC40" s="171">
        <f t="shared" si="19"/>
        <v>0</v>
      </c>
      <c r="AD40" s="171">
        <f t="shared" si="20"/>
        <v>0</v>
      </c>
      <c r="AE40" s="171">
        <f t="shared" si="21"/>
        <v>0</v>
      </c>
      <c r="AF40" s="171">
        <f t="shared" si="22"/>
        <v>0</v>
      </c>
      <c r="AG40" s="171">
        <f t="shared" si="23"/>
        <v>0</v>
      </c>
      <c r="AH40" s="171">
        <f>IF($S40&lt;&gt;0, IF($F40&lt;&gt;"Opname / publicatie / game", IF(OR($J40="Fysieke aanwezigheid/product",$J40="Fysieke en digitale aanwezigheid/product"), IF($L40&lt;&gt;"België", _xlfn.IFNA(IF(MATCH($M40, Keuzelijsten!$AR$2:$AR$32, 0)&gt;0, 0, -1), -1), IF($N40&lt;&gt;"", -1, IF(O40&lt;&gt;"", 0, 1))), -1), -1), 0)</f>
        <v>0</v>
      </c>
      <c r="AI40" s="171">
        <f t="shared" si="24"/>
        <v>0</v>
      </c>
      <c r="AJ40" s="171">
        <f t="shared" si="25"/>
        <v>0</v>
      </c>
      <c r="AK40" s="168"/>
      <c r="AL40" s="322" t="str">
        <f t="shared" si="6"/>
        <v/>
      </c>
      <c r="AM40" s="171"/>
      <c r="AN40" s="171"/>
      <c r="AO40" s="171"/>
      <c r="AP40" s="171"/>
      <c r="AQ40" s="171"/>
      <c r="AR40" s="171"/>
      <c r="AS40" s="171"/>
      <c r="AT40" s="171"/>
      <c r="AU40" s="171" t="str">
        <f t="shared" si="26"/>
        <v/>
      </c>
      <c r="AV40" s="171"/>
      <c r="AW40" s="171"/>
      <c r="AX40" s="171"/>
      <c r="AY40" s="171"/>
      <c r="AZ40" s="168" t="str">
        <f t="shared" si="27"/>
        <v/>
      </c>
      <c r="BA40" s="158" t="str">
        <f>IF(S40&lt;&gt;1, IF(SUM(S40:$S$1004)&lt;&gt;0, "| Laat geen witruimte tussen ingevulde rijen.", ""), "")</f>
        <v/>
      </c>
      <c r="BC40" s="159" t="str">
        <f t="shared" si="28"/>
        <v/>
      </c>
    </row>
    <row r="41" spans="1:55" s="158" customFormat="1" ht="14.4" customHeight="1" x14ac:dyDescent="0.3">
      <c r="A41" s="244" t="str">
        <f t="shared" si="7"/>
        <v/>
      </c>
      <c r="B41" s="153" t="str">
        <f t="shared" si="8"/>
        <v/>
      </c>
      <c r="C41" s="154"/>
      <c r="D41" s="173"/>
      <c r="E41" s="179"/>
      <c r="F41" s="156"/>
      <c r="G41" s="175"/>
      <c r="H41" s="175"/>
      <c r="I41" s="175"/>
      <c r="J41" s="175"/>
      <c r="K41" s="175"/>
      <c r="L41" s="175"/>
      <c r="M41" s="175"/>
      <c r="N41" s="175"/>
      <c r="O41" s="175"/>
      <c r="P41" s="175"/>
      <c r="Q41" s="179"/>
      <c r="R41" s="157" t="s">
        <v>98</v>
      </c>
      <c r="S41" s="158">
        <f t="shared" si="9"/>
        <v>0</v>
      </c>
      <c r="T41" s="158" t="str">
        <f t="shared" si="10"/>
        <v/>
      </c>
      <c r="U41" s="158" t="str">
        <f t="shared" si="11"/>
        <v>lstLocatieNv3</v>
      </c>
      <c r="V41" s="168">
        <f t="shared" si="12"/>
        <v>0</v>
      </c>
      <c r="W41" s="171">
        <f t="shared" si="13"/>
        <v>0</v>
      </c>
      <c r="X41" s="171">
        <f t="shared" si="14"/>
        <v>0</v>
      </c>
      <c r="Y41" s="171">
        <f t="shared" si="15"/>
        <v>0</v>
      </c>
      <c r="Z41" s="171">
        <f t="shared" si="16"/>
        <v>0</v>
      </c>
      <c r="AA41" s="171">
        <f t="shared" si="17"/>
        <v>0</v>
      </c>
      <c r="AB41" s="171">
        <f t="shared" si="18"/>
        <v>0</v>
      </c>
      <c r="AC41" s="171">
        <f t="shared" si="19"/>
        <v>0</v>
      </c>
      <c r="AD41" s="171">
        <f t="shared" si="20"/>
        <v>0</v>
      </c>
      <c r="AE41" s="171">
        <f t="shared" si="21"/>
        <v>0</v>
      </c>
      <c r="AF41" s="171">
        <f t="shared" si="22"/>
        <v>0</v>
      </c>
      <c r="AG41" s="171">
        <f t="shared" si="23"/>
        <v>0</v>
      </c>
      <c r="AH41" s="171">
        <f>IF($S41&lt;&gt;0, IF($F41&lt;&gt;"Opname / publicatie / game", IF(OR($J41="Fysieke aanwezigheid/product",$J41="Fysieke en digitale aanwezigheid/product"), IF($L41&lt;&gt;"België", _xlfn.IFNA(IF(MATCH($M41, Keuzelijsten!$AR$2:$AR$32, 0)&gt;0, 0, -1), -1), IF($N41&lt;&gt;"", -1, IF(O41&lt;&gt;"", 0, 1))), -1), -1), 0)</f>
        <v>0</v>
      </c>
      <c r="AI41" s="171">
        <f t="shared" si="24"/>
        <v>0</v>
      </c>
      <c r="AJ41" s="171">
        <f t="shared" si="25"/>
        <v>0</v>
      </c>
      <c r="AK41" s="168"/>
      <c r="AL41" s="322" t="str">
        <f t="shared" si="6"/>
        <v/>
      </c>
      <c r="AM41" s="171"/>
      <c r="AN41" s="171"/>
      <c r="AO41" s="171"/>
      <c r="AP41" s="171"/>
      <c r="AQ41" s="171"/>
      <c r="AR41" s="171"/>
      <c r="AS41" s="171"/>
      <c r="AT41" s="171"/>
      <c r="AU41" s="171" t="str">
        <f t="shared" si="26"/>
        <v/>
      </c>
      <c r="AV41" s="171"/>
      <c r="AW41" s="171"/>
      <c r="AX41" s="171"/>
      <c r="AY41" s="171"/>
      <c r="AZ41" s="168" t="str">
        <f t="shared" si="27"/>
        <v/>
      </c>
      <c r="BA41" s="158" t="str">
        <f>IF(S41&lt;&gt;1, IF(SUM(S41:$S$1004)&lt;&gt;0, "| Laat geen witruimte tussen ingevulde rijen.", ""), "")</f>
        <v/>
      </c>
      <c r="BC41" s="159" t="str">
        <f t="shared" si="28"/>
        <v/>
      </c>
    </row>
    <row r="42" spans="1:55" s="158" customFormat="1" ht="14.4" customHeight="1" x14ac:dyDescent="0.3">
      <c r="A42" s="244" t="str">
        <f t="shared" si="7"/>
        <v/>
      </c>
      <c r="B42" s="153" t="str">
        <f t="shared" si="8"/>
        <v/>
      </c>
      <c r="C42" s="154"/>
      <c r="D42" s="173"/>
      <c r="E42" s="179"/>
      <c r="F42" s="156"/>
      <c r="G42" s="175"/>
      <c r="H42" s="175"/>
      <c r="I42" s="175"/>
      <c r="J42" s="175"/>
      <c r="K42" s="175"/>
      <c r="L42" s="175"/>
      <c r="M42" s="175"/>
      <c r="N42" s="175"/>
      <c r="O42" s="175"/>
      <c r="P42" s="175"/>
      <c r="Q42" s="179"/>
      <c r="R42" s="157" t="s">
        <v>98</v>
      </c>
      <c r="S42" s="158">
        <f t="shared" si="9"/>
        <v>0</v>
      </c>
      <c r="T42" s="158" t="str">
        <f t="shared" si="10"/>
        <v/>
      </c>
      <c r="U42" s="158" t="str">
        <f t="shared" si="11"/>
        <v>lstLocatieNv3</v>
      </c>
      <c r="V42" s="168">
        <f t="shared" si="12"/>
        <v>0</v>
      </c>
      <c r="W42" s="171">
        <f t="shared" si="13"/>
        <v>0</v>
      </c>
      <c r="X42" s="171">
        <f t="shared" si="14"/>
        <v>0</v>
      </c>
      <c r="Y42" s="171">
        <f t="shared" si="15"/>
        <v>0</v>
      </c>
      <c r="Z42" s="171">
        <f t="shared" si="16"/>
        <v>0</v>
      </c>
      <c r="AA42" s="171">
        <f t="shared" si="17"/>
        <v>0</v>
      </c>
      <c r="AB42" s="171">
        <f t="shared" si="18"/>
        <v>0</v>
      </c>
      <c r="AC42" s="171">
        <f t="shared" si="19"/>
        <v>0</v>
      </c>
      <c r="AD42" s="171">
        <f t="shared" si="20"/>
        <v>0</v>
      </c>
      <c r="AE42" s="171">
        <f t="shared" si="21"/>
        <v>0</v>
      </c>
      <c r="AF42" s="171">
        <f t="shared" si="22"/>
        <v>0</v>
      </c>
      <c r="AG42" s="171">
        <f t="shared" si="23"/>
        <v>0</v>
      </c>
      <c r="AH42" s="171">
        <f>IF($S42&lt;&gt;0, IF($F42&lt;&gt;"Opname / publicatie / game", IF(OR($J42="Fysieke aanwezigheid/product",$J42="Fysieke en digitale aanwezigheid/product"), IF($L42&lt;&gt;"België", _xlfn.IFNA(IF(MATCH($M42, Keuzelijsten!$AR$2:$AR$32, 0)&gt;0, 0, -1), -1), IF($N42&lt;&gt;"", -1, IF(O42&lt;&gt;"", 0, 1))), -1), -1), 0)</f>
        <v>0</v>
      </c>
      <c r="AI42" s="171">
        <f t="shared" si="24"/>
        <v>0</v>
      </c>
      <c r="AJ42" s="171">
        <f t="shared" si="25"/>
        <v>0</v>
      </c>
      <c r="AK42" s="168"/>
      <c r="AL42" s="322" t="str">
        <f t="shared" si="6"/>
        <v/>
      </c>
      <c r="AM42" s="171"/>
      <c r="AN42" s="171"/>
      <c r="AO42" s="171"/>
      <c r="AP42" s="171"/>
      <c r="AQ42" s="171"/>
      <c r="AR42" s="171"/>
      <c r="AS42" s="171"/>
      <c r="AT42" s="171"/>
      <c r="AU42" s="171" t="str">
        <f t="shared" si="26"/>
        <v/>
      </c>
      <c r="AV42" s="171"/>
      <c r="AW42" s="171"/>
      <c r="AX42" s="171"/>
      <c r="AY42" s="171"/>
      <c r="AZ42" s="168" t="str">
        <f t="shared" si="27"/>
        <v/>
      </c>
      <c r="BA42" s="158" t="str">
        <f>IF(S42&lt;&gt;1, IF(SUM(S42:$S$1004)&lt;&gt;0, "| Laat geen witruimte tussen ingevulde rijen.", ""), "")</f>
        <v/>
      </c>
      <c r="BC42" s="159" t="str">
        <f t="shared" si="28"/>
        <v/>
      </c>
    </row>
    <row r="43" spans="1:55" s="158" customFormat="1" ht="14.4" customHeight="1" x14ac:dyDescent="0.3">
      <c r="A43" s="244" t="str">
        <f t="shared" si="7"/>
        <v/>
      </c>
      <c r="B43" s="153" t="str">
        <f t="shared" si="8"/>
        <v/>
      </c>
      <c r="C43" s="154"/>
      <c r="D43" s="173"/>
      <c r="E43" s="179"/>
      <c r="F43" s="156"/>
      <c r="G43" s="175"/>
      <c r="H43" s="175"/>
      <c r="I43" s="175"/>
      <c r="J43" s="175"/>
      <c r="K43" s="175"/>
      <c r="L43" s="175"/>
      <c r="M43" s="175"/>
      <c r="N43" s="175"/>
      <c r="O43" s="175"/>
      <c r="P43" s="175"/>
      <c r="Q43" s="179"/>
      <c r="R43" s="157" t="s">
        <v>98</v>
      </c>
      <c r="S43" s="158">
        <f t="shared" si="9"/>
        <v>0</v>
      </c>
      <c r="T43" s="158" t="str">
        <f t="shared" si="10"/>
        <v/>
      </c>
      <c r="U43" s="158" t="str">
        <f t="shared" si="11"/>
        <v>lstLocatieNv3</v>
      </c>
      <c r="V43" s="168">
        <f t="shared" si="12"/>
        <v>0</v>
      </c>
      <c r="W43" s="171">
        <f t="shared" si="13"/>
        <v>0</v>
      </c>
      <c r="X43" s="171">
        <f t="shared" si="14"/>
        <v>0</v>
      </c>
      <c r="Y43" s="171">
        <f t="shared" si="15"/>
        <v>0</v>
      </c>
      <c r="Z43" s="171">
        <f t="shared" si="16"/>
        <v>0</v>
      </c>
      <c r="AA43" s="171">
        <f t="shared" si="17"/>
        <v>0</v>
      </c>
      <c r="AB43" s="171">
        <f t="shared" si="18"/>
        <v>0</v>
      </c>
      <c r="AC43" s="171">
        <f t="shared" si="19"/>
        <v>0</v>
      </c>
      <c r="AD43" s="171">
        <f t="shared" si="20"/>
        <v>0</v>
      </c>
      <c r="AE43" s="171">
        <f t="shared" si="21"/>
        <v>0</v>
      </c>
      <c r="AF43" s="171">
        <f t="shared" si="22"/>
        <v>0</v>
      </c>
      <c r="AG43" s="171">
        <f t="shared" si="23"/>
        <v>0</v>
      </c>
      <c r="AH43" s="171">
        <f>IF($S43&lt;&gt;0, IF($F43&lt;&gt;"Opname / publicatie / game", IF(OR($J43="Fysieke aanwezigheid/product",$J43="Fysieke en digitale aanwezigheid/product"), IF($L43&lt;&gt;"België", _xlfn.IFNA(IF(MATCH($M43, Keuzelijsten!$AR$2:$AR$32, 0)&gt;0, 0, -1), -1), IF($N43&lt;&gt;"", -1, IF(O43&lt;&gt;"", 0, 1))), -1), -1), 0)</f>
        <v>0</v>
      </c>
      <c r="AI43" s="171">
        <f t="shared" si="24"/>
        <v>0</v>
      </c>
      <c r="AJ43" s="171">
        <f t="shared" si="25"/>
        <v>0</v>
      </c>
      <c r="AK43" s="168"/>
      <c r="AL43" s="322" t="str">
        <f t="shared" si="6"/>
        <v/>
      </c>
      <c r="AM43" s="171"/>
      <c r="AN43" s="171"/>
      <c r="AO43" s="171"/>
      <c r="AP43" s="171"/>
      <c r="AQ43" s="171"/>
      <c r="AR43" s="171"/>
      <c r="AS43" s="171"/>
      <c r="AT43" s="171"/>
      <c r="AU43" s="171" t="str">
        <f t="shared" si="26"/>
        <v/>
      </c>
      <c r="AV43" s="171"/>
      <c r="AW43" s="171"/>
      <c r="AX43" s="171"/>
      <c r="AY43" s="171"/>
      <c r="AZ43" s="168" t="str">
        <f t="shared" si="27"/>
        <v/>
      </c>
      <c r="BA43" s="158" t="str">
        <f>IF(S43&lt;&gt;1, IF(SUM(S43:$S$1004)&lt;&gt;0, "| Laat geen witruimte tussen ingevulde rijen.", ""), "")</f>
        <v/>
      </c>
      <c r="BC43" s="159" t="str">
        <f t="shared" si="28"/>
        <v/>
      </c>
    </row>
    <row r="44" spans="1:55" s="158" customFormat="1" ht="14.4" customHeight="1" x14ac:dyDescent="0.3">
      <c r="A44" s="244" t="str">
        <f t="shared" si="7"/>
        <v/>
      </c>
      <c r="B44" s="153" t="str">
        <f t="shared" si="8"/>
        <v/>
      </c>
      <c r="C44" s="154"/>
      <c r="D44" s="173"/>
      <c r="E44" s="179"/>
      <c r="F44" s="156"/>
      <c r="G44" s="175"/>
      <c r="H44" s="175"/>
      <c r="I44" s="175"/>
      <c r="J44" s="175"/>
      <c r="K44" s="175"/>
      <c r="L44" s="175"/>
      <c r="M44" s="175"/>
      <c r="N44" s="175"/>
      <c r="O44" s="175"/>
      <c r="P44" s="175"/>
      <c r="Q44" s="179"/>
      <c r="R44" s="157" t="s">
        <v>98</v>
      </c>
      <c r="S44" s="158">
        <f t="shared" si="9"/>
        <v>0</v>
      </c>
      <c r="T44" s="158" t="str">
        <f t="shared" si="10"/>
        <v/>
      </c>
      <c r="U44" s="158" t="str">
        <f t="shared" si="11"/>
        <v>lstLocatieNv3</v>
      </c>
      <c r="V44" s="168">
        <f t="shared" si="12"/>
        <v>0</v>
      </c>
      <c r="W44" s="171">
        <f t="shared" si="13"/>
        <v>0</v>
      </c>
      <c r="X44" s="171">
        <f t="shared" si="14"/>
        <v>0</v>
      </c>
      <c r="Y44" s="171">
        <f t="shared" si="15"/>
        <v>0</v>
      </c>
      <c r="Z44" s="171">
        <f t="shared" si="16"/>
        <v>0</v>
      </c>
      <c r="AA44" s="171">
        <f t="shared" si="17"/>
        <v>0</v>
      </c>
      <c r="AB44" s="171">
        <f t="shared" si="18"/>
        <v>0</v>
      </c>
      <c r="AC44" s="171">
        <f t="shared" si="19"/>
        <v>0</v>
      </c>
      <c r="AD44" s="171">
        <f t="shared" si="20"/>
        <v>0</v>
      </c>
      <c r="AE44" s="171">
        <f t="shared" si="21"/>
        <v>0</v>
      </c>
      <c r="AF44" s="171">
        <f t="shared" si="22"/>
        <v>0</v>
      </c>
      <c r="AG44" s="171">
        <f t="shared" si="23"/>
        <v>0</v>
      </c>
      <c r="AH44" s="171">
        <f>IF($S44&lt;&gt;0, IF($F44&lt;&gt;"Opname / publicatie / game", IF(OR($J44="Fysieke aanwezigheid/product",$J44="Fysieke en digitale aanwezigheid/product"), IF($L44&lt;&gt;"België", _xlfn.IFNA(IF(MATCH($M44, Keuzelijsten!$AR$2:$AR$32, 0)&gt;0, 0, -1), -1), IF($N44&lt;&gt;"", -1, IF(O44&lt;&gt;"", 0, 1))), -1), -1), 0)</f>
        <v>0</v>
      </c>
      <c r="AI44" s="171">
        <f t="shared" si="24"/>
        <v>0</v>
      </c>
      <c r="AJ44" s="171">
        <f t="shared" si="25"/>
        <v>0</v>
      </c>
      <c r="AK44" s="168"/>
      <c r="AL44" s="322" t="str">
        <f t="shared" si="6"/>
        <v/>
      </c>
      <c r="AM44" s="171"/>
      <c r="AN44" s="171"/>
      <c r="AO44" s="171"/>
      <c r="AP44" s="171"/>
      <c r="AQ44" s="171"/>
      <c r="AR44" s="171"/>
      <c r="AS44" s="171"/>
      <c r="AT44" s="171"/>
      <c r="AU44" s="171" t="str">
        <f t="shared" si="26"/>
        <v/>
      </c>
      <c r="AV44" s="171"/>
      <c r="AW44" s="171"/>
      <c r="AX44" s="171"/>
      <c r="AY44" s="171"/>
      <c r="AZ44" s="168" t="str">
        <f t="shared" si="27"/>
        <v/>
      </c>
      <c r="BA44" s="158" t="str">
        <f>IF(S44&lt;&gt;1, IF(SUM(S44:$S$1004)&lt;&gt;0, "| Laat geen witruimte tussen ingevulde rijen.", ""), "")</f>
        <v/>
      </c>
      <c r="BC44" s="159" t="str">
        <f t="shared" si="28"/>
        <v/>
      </c>
    </row>
    <row r="45" spans="1:55" s="158" customFormat="1" ht="14.4" customHeight="1" x14ac:dyDescent="0.3">
      <c r="A45" s="244" t="str">
        <f t="shared" si="7"/>
        <v/>
      </c>
      <c r="B45" s="153" t="str">
        <f t="shared" si="8"/>
        <v/>
      </c>
      <c r="C45" s="154"/>
      <c r="D45" s="173"/>
      <c r="E45" s="179"/>
      <c r="F45" s="156"/>
      <c r="G45" s="175"/>
      <c r="H45" s="175"/>
      <c r="I45" s="175"/>
      <c r="J45" s="175"/>
      <c r="K45" s="175"/>
      <c r="L45" s="175"/>
      <c r="M45" s="175"/>
      <c r="N45" s="175"/>
      <c r="O45" s="175"/>
      <c r="P45" s="175"/>
      <c r="Q45" s="179"/>
      <c r="R45" s="157" t="s">
        <v>98</v>
      </c>
      <c r="S45" s="158">
        <f t="shared" si="9"/>
        <v>0</v>
      </c>
      <c r="T45" s="158" t="str">
        <f t="shared" si="10"/>
        <v/>
      </c>
      <c r="U45" s="158" t="str">
        <f t="shared" si="11"/>
        <v>lstLocatieNv3</v>
      </c>
      <c r="V45" s="168">
        <f t="shared" si="12"/>
        <v>0</v>
      </c>
      <c r="W45" s="171">
        <f t="shared" si="13"/>
        <v>0</v>
      </c>
      <c r="X45" s="171">
        <f t="shared" si="14"/>
        <v>0</v>
      </c>
      <c r="Y45" s="171">
        <f t="shared" si="15"/>
        <v>0</v>
      </c>
      <c r="Z45" s="171">
        <f t="shared" si="16"/>
        <v>0</v>
      </c>
      <c r="AA45" s="171">
        <f t="shared" si="17"/>
        <v>0</v>
      </c>
      <c r="AB45" s="171">
        <f t="shared" si="18"/>
        <v>0</v>
      </c>
      <c r="AC45" s="171">
        <f t="shared" si="19"/>
        <v>0</v>
      </c>
      <c r="AD45" s="171">
        <f t="shared" si="20"/>
        <v>0</v>
      </c>
      <c r="AE45" s="171">
        <f t="shared" si="21"/>
        <v>0</v>
      </c>
      <c r="AF45" s="171">
        <f t="shared" si="22"/>
        <v>0</v>
      </c>
      <c r="AG45" s="171">
        <f t="shared" si="23"/>
        <v>0</v>
      </c>
      <c r="AH45" s="171">
        <f>IF($S45&lt;&gt;0, IF($F45&lt;&gt;"Opname / publicatie / game", IF(OR($J45="Fysieke aanwezigheid/product",$J45="Fysieke en digitale aanwezigheid/product"), IF($L45&lt;&gt;"België", _xlfn.IFNA(IF(MATCH($M45, Keuzelijsten!$AR$2:$AR$32, 0)&gt;0, 0, -1), -1), IF($N45&lt;&gt;"", -1, IF(O45&lt;&gt;"", 0, 1))), -1), -1), 0)</f>
        <v>0</v>
      </c>
      <c r="AI45" s="171">
        <f t="shared" si="24"/>
        <v>0</v>
      </c>
      <c r="AJ45" s="171">
        <f t="shared" si="25"/>
        <v>0</v>
      </c>
      <c r="AK45" s="168"/>
      <c r="AL45" s="322" t="str">
        <f t="shared" si="6"/>
        <v/>
      </c>
      <c r="AM45" s="171"/>
      <c r="AN45" s="171"/>
      <c r="AO45" s="171"/>
      <c r="AP45" s="171"/>
      <c r="AQ45" s="171"/>
      <c r="AR45" s="171"/>
      <c r="AS45" s="171"/>
      <c r="AT45" s="171"/>
      <c r="AU45" s="171" t="str">
        <f t="shared" si="26"/>
        <v/>
      </c>
      <c r="AV45" s="171"/>
      <c r="AW45" s="171"/>
      <c r="AX45" s="171"/>
      <c r="AY45" s="171"/>
      <c r="AZ45" s="168" t="str">
        <f t="shared" si="27"/>
        <v/>
      </c>
      <c r="BA45" s="158" t="str">
        <f>IF(S45&lt;&gt;1, IF(SUM(S45:$S$1004)&lt;&gt;0, "| Laat geen witruimte tussen ingevulde rijen.", ""), "")</f>
        <v/>
      </c>
      <c r="BC45" s="159" t="str">
        <f t="shared" si="28"/>
        <v/>
      </c>
    </row>
    <row r="46" spans="1:55" s="158" customFormat="1" ht="14.4" customHeight="1" x14ac:dyDescent="0.3">
      <c r="A46" s="244" t="str">
        <f t="shared" si="7"/>
        <v/>
      </c>
      <c r="B46" s="153" t="str">
        <f t="shared" si="8"/>
        <v/>
      </c>
      <c r="C46" s="154"/>
      <c r="D46" s="173"/>
      <c r="E46" s="179"/>
      <c r="F46" s="156"/>
      <c r="G46" s="175"/>
      <c r="H46" s="175"/>
      <c r="I46" s="175"/>
      <c r="J46" s="175"/>
      <c r="K46" s="175"/>
      <c r="L46" s="175"/>
      <c r="M46" s="175"/>
      <c r="N46" s="175"/>
      <c r="O46" s="175"/>
      <c r="P46" s="175"/>
      <c r="Q46" s="179"/>
      <c r="R46" s="157" t="s">
        <v>98</v>
      </c>
      <c r="S46" s="158">
        <f t="shared" si="9"/>
        <v>0</v>
      </c>
      <c r="T46" s="158" t="str">
        <f t="shared" si="10"/>
        <v/>
      </c>
      <c r="U46" s="158" t="str">
        <f t="shared" si="11"/>
        <v>lstLocatieNv3</v>
      </c>
      <c r="V46" s="168">
        <f t="shared" si="12"/>
        <v>0</v>
      </c>
      <c r="W46" s="171">
        <f t="shared" si="13"/>
        <v>0</v>
      </c>
      <c r="X46" s="171">
        <f t="shared" si="14"/>
        <v>0</v>
      </c>
      <c r="Y46" s="171">
        <f t="shared" si="15"/>
        <v>0</v>
      </c>
      <c r="Z46" s="171">
        <f t="shared" si="16"/>
        <v>0</v>
      </c>
      <c r="AA46" s="171">
        <f t="shared" si="17"/>
        <v>0</v>
      </c>
      <c r="AB46" s="171">
        <f t="shared" si="18"/>
        <v>0</v>
      </c>
      <c r="AC46" s="171">
        <f t="shared" si="19"/>
        <v>0</v>
      </c>
      <c r="AD46" s="171">
        <f t="shared" si="20"/>
        <v>0</v>
      </c>
      <c r="AE46" s="171">
        <f t="shared" si="21"/>
        <v>0</v>
      </c>
      <c r="AF46" s="171">
        <f t="shared" si="22"/>
        <v>0</v>
      </c>
      <c r="AG46" s="171">
        <f t="shared" si="23"/>
        <v>0</v>
      </c>
      <c r="AH46" s="171">
        <f>IF($S46&lt;&gt;0, IF($F46&lt;&gt;"Opname / publicatie / game", IF(OR($J46="Fysieke aanwezigheid/product",$J46="Fysieke en digitale aanwezigheid/product"), IF($L46&lt;&gt;"België", _xlfn.IFNA(IF(MATCH($M46, Keuzelijsten!$AR$2:$AR$32, 0)&gt;0, 0, -1), -1), IF($N46&lt;&gt;"", -1, IF(O46&lt;&gt;"", 0, 1))), -1), -1), 0)</f>
        <v>0</v>
      </c>
      <c r="AI46" s="171">
        <f t="shared" si="24"/>
        <v>0</v>
      </c>
      <c r="AJ46" s="171">
        <f t="shared" si="25"/>
        <v>0</v>
      </c>
      <c r="AK46" s="168"/>
      <c r="AL46" s="322" t="str">
        <f t="shared" si="6"/>
        <v/>
      </c>
      <c r="AM46" s="171"/>
      <c r="AN46" s="171"/>
      <c r="AO46" s="171"/>
      <c r="AP46" s="171"/>
      <c r="AQ46" s="171"/>
      <c r="AR46" s="171"/>
      <c r="AS46" s="171"/>
      <c r="AT46" s="171"/>
      <c r="AU46" s="171" t="str">
        <f t="shared" si="26"/>
        <v/>
      </c>
      <c r="AV46" s="171"/>
      <c r="AW46" s="171"/>
      <c r="AX46" s="171"/>
      <c r="AY46" s="171"/>
      <c r="AZ46" s="168" t="str">
        <f t="shared" si="27"/>
        <v/>
      </c>
      <c r="BA46" s="158" t="str">
        <f>IF(S46&lt;&gt;1, IF(SUM(S46:$S$1004)&lt;&gt;0, "| Laat geen witruimte tussen ingevulde rijen.", ""), "")</f>
        <v/>
      </c>
      <c r="BC46" s="159" t="str">
        <f t="shared" si="28"/>
        <v/>
      </c>
    </row>
    <row r="47" spans="1:55" s="158" customFormat="1" ht="14.4" customHeight="1" x14ac:dyDescent="0.3">
      <c r="A47" s="244" t="str">
        <f t="shared" si="7"/>
        <v/>
      </c>
      <c r="B47" s="153" t="str">
        <f t="shared" si="8"/>
        <v/>
      </c>
      <c r="C47" s="154"/>
      <c r="D47" s="173"/>
      <c r="E47" s="179"/>
      <c r="F47" s="156"/>
      <c r="G47" s="175"/>
      <c r="H47" s="175"/>
      <c r="I47" s="175"/>
      <c r="J47" s="175"/>
      <c r="K47" s="175"/>
      <c r="L47" s="175"/>
      <c r="M47" s="175"/>
      <c r="N47" s="175"/>
      <c r="O47" s="175"/>
      <c r="P47" s="175"/>
      <c r="Q47" s="179"/>
      <c r="R47" s="157" t="s">
        <v>98</v>
      </c>
      <c r="S47" s="158">
        <f t="shared" si="9"/>
        <v>0</v>
      </c>
      <c r="T47" s="158" t="str">
        <f t="shared" si="10"/>
        <v/>
      </c>
      <c r="U47" s="158" t="str">
        <f t="shared" si="11"/>
        <v>lstLocatieNv3</v>
      </c>
      <c r="V47" s="168">
        <f t="shared" si="12"/>
        <v>0</v>
      </c>
      <c r="W47" s="171">
        <f t="shared" si="13"/>
        <v>0</v>
      </c>
      <c r="X47" s="171">
        <f t="shared" si="14"/>
        <v>0</v>
      </c>
      <c r="Y47" s="171">
        <f t="shared" si="15"/>
        <v>0</v>
      </c>
      <c r="Z47" s="171">
        <f t="shared" si="16"/>
        <v>0</v>
      </c>
      <c r="AA47" s="171">
        <f t="shared" si="17"/>
        <v>0</v>
      </c>
      <c r="AB47" s="171">
        <f t="shared" si="18"/>
        <v>0</v>
      </c>
      <c r="AC47" s="171">
        <f t="shared" si="19"/>
        <v>0</v>
      </c>
      <c r="AD47" s="171">
        <f t="shared" si="20"/>
        <v>0</v>
      </c>
      <c r="AE47" s="171">
        <f t="shared" si="21"/>
        <v>0</v>
      </c>
      <c r="AF47" s="171">
        <f t="shared" si="22"/>
        <v>0</v>
      </c>
      <c r="AG47" s="171">
        <f t="shared" si="23"/>
        <v>0</v>
      </c>
      <c r="AH47" s="171">
        <f>IF($S47&lt;&gt;0, IF($F47&lt;&gt;"Opname / publicatie / game", IF(OR($J47="Fysieke aanwezigheid/product",$J47="Fysieke en digitale aanwezigheid/product"), IF($L47&lt;&gt;"België", _xlfn.IFNA(IF(MATCH($M47, Keuzelijsten!$AR$2:$AR$32, 0)&gt;0, 0, -1), -1), IF($N47&lt;&gt;"", -1, IF(O47&lt;&gt;"", 0, 1))), -1), -1), 0)</f>
        <v>0</v>
      </c>
      <c r="AI47" s="171">
        <f t="shared" si="24"/>
        <v>0</v>
      </c>
      <c r="AJ47" s="171">
        <f t="shared" si="25"/>
        <v>0</v>
      </c>
      <c r="AK47" s="168"/>
      <c r="AL47" s="322" t="str">
        <f t="shared" si="6"/>
        <v/>
      </c>
      <c r="AM47" s="171"/>
      <c r="AN47" s="171"/>
      <c r="AO47" s="171"/>
      <c r="AP47" s="171"/>
      <c r="AQ47" s="171"/>
      <c r="AR47" s="171"/>
      <c r="AS47" s="171"/>
      <c r="AT47" s="171"/>
      <c r="AU47" s="171" t="str">
        <f t="shared" si="26"/>
        <v/>
      </c>
      <c r="AV47" s="171"/>
      <c r="AW47" s="171"/>
      <c r="AX47" s="171"/>
      <c r="AY47" s="171"/>
      <c r="AZ47" s="168" t="str">
        <f t="shared" si="27"/>
        <v/>
      </c>
      <c r="BA47" s="158" t="str">
        <f>IF(S47&lt;&gt;1, IF(SUM(S47:$S$1004)&lt;&gt;0, "| Laat geen witruimte tussen ingevulde rijen.", ""), "")</f>
        <v/>
      </c>
      <c r="BC47" s="159" t="str">
        <f t="shared" si="28"/>
        <v/>
      </c>
    </row>
    <row r="48" spans="1:55" s="158" customFormat="1" ht="14.4" customHeight="1" x14ac:dyDescent="0.3">
      <c r="A48" s="244" t="str">
        <f t="shared" si="7"/>
        <v/>
      </c>
      <c r="B48" s="153" t="str">
        <f t="shared" si="8"/>
        <v/>
      </c>
      <c r="C48" s="154"/>
      <c r="D48" s="173"/>
      <c r="E48" s="179"/>
      <c r="F48" s="156"/>
      <c r="G48" s="175"/>
      <c r="H48" s="175"/>
      <c r="I48" s="175"/>
      <c r="J48" s="175"/>
      <c r="K48" s="175"/>
      <c r="L48" s="175"/>
      <c r="M48" s="175"/>
      <c r="N48" s="175"/>
      <c r="O48" s="175"/>
      <c r="P48" s="175"/>
      <c r="Q48" s="179"/>
      <c r="R48" s="157" t="s">
        <v>98</v>
      </c>
      <c r="S48" s="158">
        <f t="shared" si="9"/>
        <v>0</v>
      </c>
      <c r="T48" s="158" t="str">
        <f t="shared" si="10"/>
        <v/>
      </c>
      <c r="U48" s="158" t="str">
        <f t="shared" si="11"/>
        <v>lstLocatieNv3</v>
      </c>
      <c r="V48" s="168">
        <f t="shared" si="12"/>
        <v>0</v>
      </c>
      <c r="W48" s="171">
        <f t="shared" si="13"/>
        <v>0</v>
      </c>
      <c r="X48" s="171">
        <f t="shared" si="14"/>
        <v>0</v>
      </c>
      <c r="Y48" s="171">
        <f t="shared" si="15"/>
        <v>0</v>
      </c>
      <c r="Z48" s="171">
        <f t="shared" si="16"/>
        <v>0</v>
      </c>
      <c r="AA48" s="171">
        <f t="shared" si="17"/>
        <v>0</v>
      </c>
      <c r="AB48" s="171">
        <f t="shared" si="18"/>
        <v>0</v>
      </c>
      <c r="AC48" s="171">
        <f t="shared" si="19"/>
        <v>0</v>
      </c>
      <c r="AD48" s="171">
        <f t="shared" si="20"/>
        <v>0</v>
      </c>
      <c r="AE48" s="171">
        <f t="shared" si="21"/>
        <v>0</v>
      </c>
      <c r="AF48" s="171">
        <f t="shared" si="22"/>
        <v>0</v>
      </c>
      <c r="AG48" s="171">
        <f t="shared" si="23"/>
        <v>0</v>
      </c>
      <c r="AH48" s="171">
        <f>IF($S48&lt;&gt;0, IF($F48&lt;&gt;"Opname / publicatie / game", IF(OR($J48="Fysieke aanwezigheid/product",$J48="Fysieke en digitale aanwezigheid/product"), IF($L48&lt;&gt;"België", _xlfn.IFNA(IF(MATCH($M48, Keuzelijsten!$AR$2:$AR$32, 0)&gt;0, 0, -1), -1), IF($N48&lt;&gt;"", -1, IF(O48&lt;&gt;"", 0, 1))), -1), -1), 0)</f>
        <v>0</v>
      </c>
      <c r="AI48" s="171">
        <f t="shared" si="24"/>
        <v>0</v>
      </c>
      <c r="AJ48" s="171">
        <f t="shared" si="25"/>
        <v>0</v>
      </c>
      <c r="AK48" s="168"/>
      <c r="AL48" s="322" t="str">
        <f t="shared" si="6"/>
        <v/>
      </c>
      <c r="AM48" s="171"/>
      <c r="AN48" s="171"/>
      <c r="AO48" s="171"/>
      <c r="AP48" s="171"/>
      <c r="AQ48" s="171"/>
      <c r="AR48" s="171"/>
      <c r="AS48" s="171"/>
      <c r="AT48" s="171"/>
      <c r="AU48" s="171" t="str">
        <f t="shared" si="26"/>
        <v/>
      </c>
      <c r="AV48" s="171"/>
      <c r="AW48" s="171"/>
      <c r="AX48" s="171"/>
      <c r="AY48" s="171"/>
      <c r="AZ48" s="168" t="str">
        <f t="shared" si="27"/>
        <v/>
      </c>
      <c r="BA48" s="158" t="str">
        <f>IF(S48&lt;&gt;1, IF(SUM(S48:$S$1004)&lt;&gt;0, "| Laat geen witruimte tussen ingevulde rijen.", ""), "")</f>
        <v/>
      </c>
      <c r="BC48" s="159" t="str">
        <f t="shared" si="28"/>
        <v/>
      </c>
    </row>
    <row r="49" spans="1:55" s="158" customFormat="1" ht="14.4" customHeight="1" x14ac:dyDescent="0.3">
      <c r="A49" s="244" t="str">
        <f t="shared" si="7"/>
        <v/>
      </c>
      <c r="B49" s="153" t="str">
        <f t="shared" si="8"/>
        <v/>
      </c>
      <c r="C49" s="154"/>
      <c r="D49" s="173"/>
      <c r="E49" s="179"/>
      <c r="F49" s="156"/>
      <c r="G49" s="175"/>
      <c r="H49" s="175"/>
      <c r="I49" s="175"/>
      <c r="J49" s="175"/>
      <c r="K49" s="175"/>
      <c r="L49" s="175"/>
      <c r="M49" s="175"/>
      <c r="N49" s="175"/>
      <c r="O49" s="175"/>
      <c r="P49" s="175"/>
      <c r="Q49" s="179"/>
      <c r="R49" s="157" t="s">
        <v>98</v>
      </c>
      <c r="S49" s="158">
        <f t="shared" si="9"/>
        <v>0</v>
      </c>
      <c r="T49" s="158" t="str">
        <f t="shared" si="10"/>
        <v/>
      </c>
      <c r="U49" s="158" t="str">
        <f t="shared" si="11"/>
        <v>lstLocatieNv3</v>
      </c>
      <c r="V49" s="168">
        <f t="shared" si="12"/>
        <v>0</v>
      </c>
      <c r="W49" s="171">
        <f t="shared" si="13"/>
        <v>0</v>
      </c>
      <c r="X49" s="171">
        <f t="shared" si="14"/>
        <v>0</v>
      </c>
      <c r="Y49" s="171">
        <f t="shared" si="15"/>
        <v>0</v>
      </c>
      <c r="Z49" s="171">
        <f t="shared" si="16"/>
        <v>0</v>
      </c>
      <c r="AA49" s="171">
        <f t="shared" si="17"/>
        <v>0</v>
      </c>
      <c r="AB49" s="171">
        <f t="shared" si="18"/>
        <v>0</v>
      </c>
      <c r="AC49" s="171">
        <f t="shared" si="19"/>
        <v>0</v>
      </c>
      <c r="AD49" s="171">
        <f t="shared" si="20"/>
        <v>0</v>
      </c>
      <c r="AE49" s="171">
        <f t="shared" si="21"/>
        <v>0</v>
      </c>
      <c r="AF49" s="171">
        <f t="shared" si="22"/>
        <v>0</v>
      </c>
      <c r="AG49" s="171">
        <f t="shared" si="23"/>
        <v>0</v>
      </c>
      <c r="AH49" s="171">
        <f>IF($S49&lt;&gt;0, IF($F49&lt;&gt;"Opname / publicatie / game", IF(OR($J49="Fysieke aanwezigheid/product",$J49="Fysieke en digitale aanwezigheid/product"), IF($L49&lt;&gt;"België", _xlfn.IFNA(IF(MATCH($M49, Keuzelijsten!$AR$2:$AR$32, 0)&gt;0, 0, -1), -1), IF($N49&lt;&gt;"", -1, IF(O49&lt;&gt;"", 0, 1))), -1), -1), 0)</f>
        <v>0</v>
      </c>
      <c r="AI49" s="171">
        <f t="shared" si="24"/>
        <v>0</v>
      </c>
      <c r="AJ49" s="171">
        <f t="shared" si="25"/>
        <v>0</v>
      </c>
      <c r="AK49" s="168"/>
      <c r="AL49" s="322" t="str">
        <f t="shared" si="6"/>
        <v/>
      </c>
      <c r="AM49" s="171"/>
      <c r="AN49" s="171"/>
      <c r="AO49" s="171"/>
      <c r="AP49" s="171"/>
      <c r="AQ49" s="171"/>
      <c r="AR49" s="171"/>
      <c r="AS49" s="171"/>
      <c r="AT49" s="171"/>
      <c r="AU49" s="171" t="str">
        <f t="shared" si="26"/>
        <v/>
      </c>
      <c r="AV49" s="171"/>
      <c r="AW49" s="171"/>
      <c r="AX49" s="171"/>
      <c r="AY49" s="171"/>
      <c r="AZ49" s="168" t="str">
        <f t="shared" si="27"/>
        <v/>
      </c>
      <c r="BA49" s="158" t="str">
        <f>IF(S49&lt;&gt;1, IF(SUM(S49:$S$1004)&lt;&gt;0, "| Laat geen witruimte tussen ingevulde rijen.", ""), "")</f>
        <v/>
      </c>
      <c r="BC49" s="159" t="str">
        <f t="shared" si="28"/>
        <v/>
      </c>
    </row>
    <row r="50" spans="1:55" s="158" customFormat="1" ht="14.4" customHeight="1" x14ac:dyDescent="0.3">
      <c r="A50" s="244" t="str">
        <f t="shared" si="7"/>
        <v/>
      </c>
      <c r="B50" s="153" t="str">
        <f t="shared" si="8"/>
        <v/>
      </c>
      <c r="C50" s="154"/>
      <c r="D50" s="173"/>
      <c r="E50" s="179"/>
      <c r="F50" s="156"/>
      <c r="G50" s="175"/>
      <c r="H50" s="175"/>
      <c r="I50" s="175"/>
      <c r="J50" s="175"/>
      <c r="K50" s="175"/>
      <c r="L50" s="175"/>
      <c r="M50" s="175"/>
      <c r="N50" s="175"/>
      <c r="O50" s="175"/>
      <c r="P50" s="175"/>
      <c r="Q50" s="179"/>
      <c r="R50" s="157" t="s">
        <v>98</v>
      </c>
      <c r="S50" s="158">
        <f t="shared" si="9"/>
        <v>0</v>
      </c>
      <c r="T50" s="158" t="str">
        <f t="shared" si="10"/>
        <v/>
      </c>
      <c r="U50" s="158" t="str">
        <f t="shared" si="11"/>
        <v>lstLocatieNv3</v>
      </c>
      <c r="V50" s="168">
        <f t="shared" si="12"/>
        <v>0</v>
      </c>
      <c r="W50" s="171">
        <f t="shared" si="13"/>
        <v>0</v>
      </c>
      <c r="X50" s="171">
        <f t="shared" si="14"/>
        <v>0</v>
      </c>
      <c r="Y50" s="171">
        <f t="shared" si="15"/>
        <v>0</v>
      </c>
      <c r="Z50" s="171">
        <f t="shared" si="16"/>
        <v>0</v>
      </c>
      <c r="AA50" s="171">
        <f t="shared" si="17"/>
        <v>0</v>
      </c>
      <c r="AB50" s="171">
        <f t="shared" si="18"/>
        <v>0</v>
      </c>
      <c r="AC50" s="171">
        <f t="shared" si="19"/>
        <v>0</v>
      </c>
      <c r="AD50" s="171">
        <f t="shared" si="20"/>
        <v>0</v>
      </c>
      <c r="AE50" s="171">
        <f t="shared" si="21"/>
        <v>0</v>
      </c>
      <c r="AF50" s="171">
        <f t="shared" si="22"/>
        <v>0</v>
      </c>
      <c r="AG50" s="171">
        <f t="shared" si="23"/>
        <v>0</v>
      </c>
      <c r="AH50" s="171">
        <f>IF($S50&lt;&gt;0, IF($F50&lt;&gt;"Opname / publicatie / game", IF(OR($J50="Fysieke aanwezigheid/product",$J50="Fysieke en digitale aanwezigheid/product"), IF($L50&lt;&gt;"België", _xlfn.IFNA(IF(MATCH($M50, Keuzelijsten!$AR$2:$AR$32, 0)&gt;0, 0, -1), -1), IF($N50&lt;&gt;"", -1, IF(O50&lt;&gt;"", 0, 1))), -1), -1), 0)</f>
        <v>0</v>
      </c>
      <c r="AI50" s="171">
        <f t="shared" si="24"/>
        <v>0</v>
      </c>
      <c r="AJ50" s="171">
        <f t="shared" si="25"/>
        <v>0</v>
      </c>
      <c r="AK50" s="168"/>
      <c r="AL50" s="322" t="str">
        <f t="shared" si="6"/>
        <v/>
      </c>
      <c r="AM50" s="171"/>
      <c r="AN50" s="171"/>
      <c r="AO50" s="171"/>
      <c r="AP50" s="171"/>
      <c r="AQ50" s="171"/>
      <c r="AR50" s="171"/>
      <c r="AS50" s="171"/>
      <c r="AT50" s="171"/>
      <c r="AU50" s="171" t="str">
        <f t="shared" si="26"/>
        <v/>
      </c>
      <c r="AV50" s="171"/>
      <c r="AW50" s="171"/>
      <c r="AX50" s="171"/>
      <c r="AY50" s="171"/>
      <c r="AZ50" s="168" t="str">
        <f t="shared" si="27"/>
        <v/>
      </c>
      <c r="BA50" s="158" t="str">
        <f>IF(S50&lt;&gt;1, IF(SUM(S50:$S$1004)&lt;&gt;0, "| Laat geen witruimte tussen ingevulde rijen.", ""), "")</f>
        <v/>
      </c>
      <c r="BC50" s="159" t="str">
        <f t="shared" si="28"/>
        <v/>
      </c>
    </row>
    <row r="51" spans="1:55" s="158" customFormat="1" ht="14.4" customHeight="1" x14ac:dyDescent="0.3">
      <c r="A51" s="244" t="str">
        <f t="shared" si="7"/>
        <v/>
      </c>
      <c r="B51" s="153" t="str">
        <f t="shared" si="8"/>
        <v/>
      </c>
      <c r="C51" s="154"/>
      <c r="D51" s="173"/>
      <c r="E51" s="179"/>
      <c r="F51" s="156"/>
      <c r="G51" s="175"/>
      <c r="H51" s="175"/>
      <c r="I51" s="175"/>
      <c r="J51" s="175"/>
      <c r="K51" s="175"/>
      <c r="L51" s="175"/>
      <c r="M51" s="175"/>
      <c r="N51" s="175"/>
      <c r="O51" s="175"/>
      <c r="P51" s="175"/>
      <c r="Q51" s="179"/>
      <c r="R51" s="157" t="s">
        <v>98</v>
      </c>
      <c r="S51" s="158">
        <f t="shared" si="9"/>
        <v>0</v>
      </c>
      <c r="T51" s="158" t="str">
        <f t="shared" si="10"/>
        <v/>
      </c>
      <c r="U51" s="158" t="str">
        <f t="shared" si="11"/>
        <v>lstLocatieNv3</v>
      </c>
      <c r="V51" s="168">
        <f t="shared" si="12"/>
        <v>0</v>
      </c>
      <c r="W51" s="171">
        <f t="shared" si="13"/>
        <v>0</v>
      </c>
      <c r="X51" s="171">
        <f t="shared" si="14"/>
        <v>0</v>
      </c>
      <c r="Y51" s="171">
        <f t="shared" si="15"/>
        <v>0</v>
      </c>
      <c r="Z51" s="171">
        <f t="shared" si="16"/>
        <v>0</v>
      </c>
      <c r="AA51" s="171">
        <f t="shared" si="17"/>
        <v>0</v>
      </c>
      <c r="AB51" s="171">
        <f t="shared" si="18"/>
        <v>0</v>
      </c>
      <c r="AC51" s="171">
        <f t="shared" si="19"/>
        <v>0</v>
      </c>
      <c r="AD51" s="171">
        <f t="shared" si="20"/>
        <v>0</v>
      </c>
      <c r="AE51" s="171">
        <f t="shared" si="21"/>
        <v>0</v>
      </c>
      <c r="AF51" s="171">
        <f t="shared" si="22"/>
        <v>0</v>
      </c>
      <c r="AG51" s="171">
        <f t="shared" si="23"/>
        <v>0</v>
      </c>
      <c r="AH51" s="171">
        <f>IF($S51&lt;&gt;0, IF($F51&lt;&gt;"Opname / publicatie / game", IF(OR($J51="Fysieke aanwezigheid/product",$J51="Fysieke en digitale aanwezigheid/product"), IF($L51&lt;&gt;"België", _xlfn.IFNA(IF(MATCH($M51, Keuzelijsten!$AR$2:$AR$32, 0)&gt;0, 0, -1), -1), IF($N51&lt;&gt;"", -1, IF(O51&lt;&gt;"", 0, 1))), -1), -1), 0)</f>
        <v>0</v>
      </c>
      <c r="AI51" s="171">
        <f t="shared" si="24"/>
        <v>0</v>
      </c>
      <c r="AJ51" s="171">
        <f t="shared" si="25"/>
        <v>0</v>
      </c>
      <c r="AK51" s="168"/>
      <c r="AL51" s="322" t="str">
        <f t="shared" si="6"/>
        <v/>
      </c>
      <c r="AM51" s="171"/>
      <c r="AN51" s="171"/>
      <c r="AO51" s="171"/>
      <c r="AP51" s="171"/>
      <c r="AQ51" s="171"/>
      <c r="AR51" s="171"/>
      <c r="AS51" s="171"/>
      <c r="AT51" s="171"/>
      <c r="AU51" s="171" t="str">
        <f t="shared" si="26"/>
        <v/>
      </c>
      <c r="AV51" s="171"/>
      <c r="AW51" s="171"/>
      <c r="AX51" s="171"/>
      <c r="AY51" s="171"/>
      <c r="AZ51" s="168" t="str">
        <f t="shared" si="27"/>
        <v/>
      </c>
      <c r="BA51" s="158" t="str">
        <f>IF(S51&lt;&gt;1, IF(SUM(S51:$S$1004)&lt;&gt;0, "| Laat geen witruimte tussen ingevulde rijen.", ""), "")</f>
        <v/>
      </c>
      <c r="BC51" s="159" t="str">
        <f t="shared" si="28"/>
        <v/>
      </c>
    </row>
    <row r="52" spans="1:55" s="158" customFormat="1" ht="14.4" customHeight="1" x14ac:dyDescent="0.3">
      <c r="A52" s="244" t="str">
        <f t="shared" si="7"/>
        <v/>
      </c>
      <c r="B52" s="153" t="str">
        <f t="shared" si="8"/>
        <v/>
      </c>
      <c r="C52" s="154"/>
      <c r="D52" s="173"/>
      <c r="E52" s="179"/>
      <c r="F52" s="156"/>
      <c r="G52" s="175"/>
      <c r="H52" s="175"/>
      <c r="I52" s="175"/>
      <c r="J52" s="175"/>
      <c r="K52" s="175"/>
      <c r="L52" s="175"/>
      <c r="M52" s="175"/>
      <c r="N52" s="175"/>
      <c r="O52" s="175"/>
      <c r="P52" s="175"/>
      <c r="Q52" s="179"/>
      <c r="R52" s="157" t="s">
        <v>98</v>
      </c>
      <c r="S52" s="158">
        <f t="shared" si="9"/>
        <v>0</v>
      </c>
      <c r="T52" s="158" t="str">
        <f t="shared" si="10"/>
        <v/>
      </c>
      <c r="U52" s="158" t="str">
        <f t="shared" si="11"/>
        <v>lstLocatieNv3</v>
      </c>
      <c r="V52" s="168">
        <f t="shared" si="12"/>
        <v>0</v>
      </c>
      <c r="W52" s="171">
        <f t="shared" si="13"/>
        <v>0</v>
      </c>
      <c r="X52" s="171">
        <f t="shared" si="14"/>
        <v>0</v>
      </c>
      <c r="Y52" s="171">
        <f t="shared" si="15"/>
        <v>0</v>
      </c>
      <c r="Z52" s="171">
        <f t="shared" si="16"/>
        <v>0</v>
      </c>
      <c r="AA52" s="171">
        <f t="shared" si="17"/>
        <v>0</v>
      </c>
      <c r="AB52" s="171">
        <f t="shared" si="18"/>
        <v>0</v>
      </c>
      <c r="AC52" s="171">
        <f t="shared" si="19"/>
        <v>0</v>
      </c>
      <c r="AD52" s="171">
        <f t="shared" si="20"/>
        <v>0</v>
      </c>
      <c r="AE52" s="171">
        <f t="shared" si="21"/>
        <v>0</v>
      </c>
      <c r="AF52" s="171">
        <f t="shared" si="22"/>
        <v>0</v>
      </c>
      <c r="AG52" s="171">
        <f t="shared" si="23"/>
        <v>0</v>
      </c>
      <c r="AH52" s="171">
        <f>IF($S52&lt;&gt;0, IF($F52&lt;&gt;"Opname / publicatie / game", IF(OR($J52="Fysieke aanwezigheid/product",$J52="Fysieke en digitale aanwezigheid/product"), IF($L52&lt;&gt;"België", _xlfn.IFNA(IF(MATCH($M52, Keuzelijsten!$AR$2:$AR$32, 0)&gt;0, 0, -1), -1), IF($N52&lt;&gt;"", -1, IF(O52&lt;&gt;"", 0, 1))), -1), -1), 0)</f>
        <v>0</v>
      </c>
      <c r="AI52" s="171">
        <f t="shared" si="24"/>
        <v>0</v>
      </c>
      <c r="AJ52" s="171">
        <f t="shared" si="25"/>
        <v>0</v>
      </c>
      <c r="AK52" s="168"/>
      <c r="AL52" s="322" t="str">
        <f t="shared" si="6"/>
        <v/>
      </c>
      <c r="AM52" s="171"/>
      <c r="AN52" s="171"/>
      <c r="AO52" s="171"/>
      <c r="AP52" s="171"/>
      <c r="AQ52" s="171"/>
      <c r="AR52" s="171"/>
      <c r="AS52" s="171"/>
      <c r="AT52" s="171"/>
      <c r="AU52" s="171" t="str">
        <f t="shared" si="26"/>
        <v/>
      </c>
      <c r="AV52" s="171"/>
      <c r="AW52" s="171"/>
      <c r="AX52" s="171"/>
      <c r="AY52" s="171"/>
      <c r="AZ52" s="168" t="str">
        <f t="shared" si="27"/>
        <v/>
      </c>
      <c r="BA52" s="158" t="str">
        <f>IF(S52&lt;&gt;1, IF(SUM(S52:$S$1004)&lt;&gt;0, "| Laat geen witruimte tussen ingevulde rijen.", ""), "")</f>
        <v/>
      </c>
      <c r="BC52" s="159" t="str">
        <f t="shared" si="28"/>
        <v/>
      </c>
    </row>
    <row r="53" spans="1:55" s="158" customFormat="1" ht="14.4" customHeight="1" x14ac:dyDescent="0.3">
      <c r="A53" s="244" t="str">
        <f t="shared" si="7"/>
        <v/>
      </c>
      <c r="B53" s="153" t="str">
        <f t="shared" si="8"/>
        <v/>
      </c>
      <c r="C53" s="154"/>
      <c r="D53" s="173"/>
      <c r="E53" s="179"/>
      <c r="F53" s="156"/>
      <c r="G53" s="175"/>
      <c r="H53" s="175"/>
      <c r="I53" s="175"/>
      <c r="J53" s="175"/>
      <c r="K53" s="175"/>
      <c r="L53" s="175"/>
      <c r="M53" s="175"/>
      <c r="N53" s="175"/>
      <c r="O53" s="175"/>
      <c r="P53" s="175"/>
      <c r="Q53" s="179"/>
      <c r="R53" s="157" t="s">
        <v>98</v>
      </c>
      <c r="S53" s="158">
        <f t="shared" si="9"/>
        <v>0</v>
      </c>
      <c r="T53" s="158" t="str">
        <f t="shared" si="10"/>
        <v/>
      </c>
      <c r="U53" s="158" t="str">
        <f t="shared" si="11"/>
        <v>lstLocatieNv3</v>
      </c>
      <c r="V53" s="168">
        <f t="shared" si="12"/>
        <v>0</v>
      </c>
      <c r="W53" s="171">
        <f t="shared" si="13"/>
        <v>0</v>
      </c>
      <c r="X53" s="171">
        <f t="shared" si="14"/>
        <v>0</v>
      </c>
      <c r="Y53" s="171">
        <f t="shared" si="15"/>
        <v>0</v>
      </c>
      <c r="Z53" s="171">
        <f t="shared" si="16"/>
        <v>0</v>
      </c>
      <c r="AA53" s="171">
        <f t="shared" si="17"/>
        <v>0</v>
      </c>
      <c r="AB53" s="171">
        <f t="shared" si="18"/>
        <v>0</v>
      </c>
      <c r="AC53" s="171">
        <f t="shared" si="19"/>
        <v>0</v>
      </c>
      <c r="AD53" s="171">
        <f t="shared" si="20"/>
        <v>0</v>
      </c>
      <c r="AE53" s="171">
        <f t="shared" si="21"/>
        <v>0</v>
      </c>
      <c r="AF53" s="171">
        <f t="shared" si="22"/>
        <v>0</v>
      </c>
      <c r="AG53" s="171">
        <f t="shared" si="23"/>
        <v>0</v>
      </c>
      <c r="AH53" s="171">
        <f>IF($S53&lt;&gt;0, IF($F53&lt;&gt;"Opname / publicatie / game", IF(OR($J53="Fysieke aanwezigheid/product",$J53="Fysieke en digitale aanwezigheid/product"), IF($L53&lt;&gt;"België", _xlfn.IFNA(IF(MATCH($M53, Keuzelijsten!$AR$2:$AR$32, 0)&gt;0, 0, -1), -1), IF($N53&lt;&gt;"", -1, IF(O53&lt;&gt;"", 0, 1))), -1), -1), 0)</f>
        <v>0</v>
      </c>
      <c r="AI53" s="171">
        <f t="shared" si="24"/>
        <v>0</v>
      </c>
      <c r="AJ53" s="171">
        <f t="shared" si="25"/>
        <v>0</v>
      </c>
      <c r="AK53" s="168"/>
      <c r="AL53" s="322" t="str">
        <f t="shared" si="6"/>
        <v/>
      </c>
      <c r="AM53" s="171"/>
      <c r="AN53" s="171"/>
      <c r="AO53" s="171"/>
      <c r="AP53" s="171"/>
      <c r="AQ53" s="171"/>
      <c r="AR53" s="171"/>
      <c r="AS53" s="171"/>
      <c r="AT53" s="171"/>
      <c r="AU53" s="171" t="str">
        <f t="shared" si="26"/>
        <v/>
      </c>
      <c r="AV53" s="171"/>
      <c r="AW53" s="171"/>
      <c r="AX53" s="171"/>
      <c r="AY53" s="171"/>
      <c r="AZ53" s="168" t="str">
        <f t="shared" si="27"/>
        <v/>
      </c>
      <c r="BA53" s="158" t="str">
        <f>IF(S53&lt;&gt;1, IF(SUM(S53:$S$1004)&lt;&gt;0, "| Laat geen witruimte tussen ingevulde rijen.", ""), "")</f>
        <v/>
      </c>
      <c r="BC53" s="159" t="str">
        <f t="shared" si="28"/>
        <v/>
      </c>
    </row>
    <row r="54" spans="1:55" s="158" customFormat="1" ht="14.4" customHeight="1" x14ac:dyDescent="0.3">
      <c r="A54" s="244" t="str">
        <f t="shared" si="7"/>
        <v/>
      </c>
      <c r="B54" s="153" t="str">
        <f t="shared" si="8"/>
        <v/>
      </c>
      <c r="C54" s="154"/>
      <c r="D54" s="173"/>
      <c r="E54" s="179"/>
      <c r="F54" s="156"/>
      <c r="G54" s="175"/>
      <c r="H54" s="175"/>
      <c r="I54" s="175"/>
      <c r="J54" s="175"/>
      <c r="K54" s="175"/>
      <c r="L54" s="175"/>
      <c r="M54" s="175"/>
      <c r="N54" s="175"/>
      <c r="O54" s="175"/>
      <c r="P54" s="175"/>
      <c r="Q54" s="179"/>
      <c r="R54" s="157" t="s">
        <v>98</v>
      </c>
      <c r="S54" s="158">
        <f t="shared" si="9"/>
        <v>0</v>
      </c>
      <c r="T54" s="158" t="str">
        <f t="shared" si="10"/>
        <v/>
      </c>
      <c r="U54" s="158" t="str">
        <f t="shared" si="11"/>
        <v>lstLocatieNv3</v>
      </c>
      <c r="V54" s="168">
        <f t="shared" si="12"/>
        <v>0</v>
      </c>
      <c r="W54" s="171">
        <f t="shared" si="13"/>
        <v>0</v>
      </c>
      <c r="X54" s="171">
        <f t="shared" si="14"/>
        <v>0</v>
      </c>
      <c r="Y54" s="171">
        <f t="shared" si="15"/>
        <v>0</v>
      </c>
      <c r="Z54" s="171">
        <f t="shared" si="16"/>
        <v>0</v>
      </c>
      <c r="AA54" s="171">
        <f t="shared" si="17"/>
        <v>0</v>
      </c>
      <c r="AB54" s="171">
        <f t="shared" si="18"/>
        <v>0</v>
      </c>
      <c r="AC54" s="171">
        <f t="shared" si="19"/>
        <v>0</v>
      </c>
      <c r="AD54" s="171">
        <f t="shared" si="20"/>
        <v>0</v>
      </c>
      <c r="AE54" s="171">
        <f t="shared" si="21"/>
        <v>0</v>
      </c>
      <c r="AF54" s="171">
        <f t="shared" si="22"/>
        <v>0</v>
      </c>
      <c r="AG54" s="171">
        <f t="shared" si="23"/>
        <v>0</v>
      </c>
      <c r="AH54" s="171">
        <f>IF($S54&lt;&gt;0, IF($F54&lt;&gt;"Opname / publicatie / game", IF(OR($J54="Fysieke aanwezigheid/product",$J54="Fysieke en digitale aanwezigheid/product"), IF($L54&lt;&gt;"België", _xlfn.IFNA(IF(MATCH($M54, Keuzelijsten!$AR$2:$AR$32, 0)&gt;0, 0, -1), -1), IF($N54&lt;&gt;"", -1, IF(O54&lt;&gt;"", 0, 1))), -1), -1), 0)</f>
        <v>0</v>
      </c>
      <c r="AI54" s="171">
        <f t="shared" si="24"/>
        <v>0</v>
      </c>
      <c r="AJ54" s="171">
        <f t="shared" si="25"/>
        <v>0</v>
      </c>
      <c r="AK54" s="168"/>
      <c r="AL54" s="322" t="str">
        <f t="shared" si="6"/>
        <v/>
      </c>
      <c r="AM54" s="171"/>
      <c r="AN54" s="171"/>
      <c r="AO54" s="171"/>
      <c r="AP54" s="171"/>
      <c r="AQ54" s="171"/>
      <c r="AR54" s="171"/>
      <c r="AS54" s="171"/>
      <c r="AT54" s="171"/>
      <c r="AU54" s="171" t="str">
        <f t="shared" si="26"/>
        <v/>
      </c>
      <c r="AV54" s="171"/>
      <c r="AW54" s="171"/>
      <c r="AX54" s="171"/>
      <c r="AY54" s="171"/>
      <c r="AZ54" s="168" t="str">
        <f t="shared" si="27"/>
        <v/>
      </c>
      <c r="BA54" s="158" t="str">
        <f>IF(S54&lt;&gt;1, IF(SUM(S54:$S$1004)&lt;&gt;0, "| Laat geen witruimte tussen ingevulde rijen.", ""), "")</f>
        <v/>
      </c>
      <c r="BC54" s="159" t="str">
        <f t="shared" si="28"/>
        <v/>
      </c>
    </row>
    <row r="55" spans="1:55" s="158" customFormat="1" ht="14.4" customHeight="1" x14ac:dyDescent="0.3">
      <c r="A55" s="244" t="str">
        <f t="shared" si="7"/>
        <v/>
      </c>
      <c r="B55" s="153" t="str">
        <f t="shared" si="8"/>
        <v/>
      </c>
      <c r="C55" s="154"/>
      <c r="D55" s="173"/>
      <c r="E55" s="179"/>
      <c r="F55" s="156"/>
      <c r="G55" s="175"/>
      <c r="H55" s="175"/>
      <c r="I55" s="175"/>
      <c r="J55" s="175"/>
      <c r="K55" s="175"/>
      <c r="L55" s="175"/>
      <c r="M55" s="175"/>
      <c r="N55" s="175"/>
      <c r="O55" s="175"/>
      <c r="P55" s="175"/>
      <c r="Q55" s="179"/>
      <c r="R55" s="157" t="s">
        <v>98</v>
      </c>
      <c r="S55" s="158">
        <f t="shared" si="9"/>
        <v>0</v>
      </c>
      <c r="T55" s="158" t="str">
        <f t="shared" si="10"/>
        <v/>
      </c>
      <c r="U55" s="158" t="str">
        <f t="shared" si="11"/>
        <v>lstLocatieNv3</v>
      </c>
      <c r="V55" s="168">
        <f t="shared" si="12"/>
        <v>0</v>
      </c>
      <c r="W55" s="171">
        <f t="shared" si="13"/>
        <v>0</v>
      </c>
      <c r="X55" s="171">
        <f t="shared" si="14"/>
        <v>0</v>
      </c>
      <c r="Y55" s="171">
        <f t="shared" si="15"/>
        <v>0</v>
      </c>
      <c r="Z55" s="171">
        <f t="shared" si="16"/>
        <v>0</v>
      </c>
      <c r="AA55" s="171">
        <f t="shared" si="17"/>
        <v>0</v>
      </c>
      <c r="AB55" s="171">
        <f t="shared" si="18"/>
        <v>0</v>
      </c>
      <c r="AC55" s="171">
        <f t="shared" si="19"/>
        <v>0</v>
      </c>
      <c r="AD55" s="171">
        <f t="shared" si="20"/>
        <v>0</v>
      </c>
      <c r="AE55" s="171">
        <f t="shared" si="21"/>
        <v>0</v>
      </c>
      <c r="AF55" s="171">
        <f t="shared" si="22"/>
        <v>0</v>
      </c>
      <c r="AG55" s="171">
        <f t="shared" si="23"/>
        <v>0</v>
      </c>
      <c r="AH55" s="171">
        <f>IF($S55&lt;&gt;0, IF($F55&lt;&gt;"Opname / publicatie / game", IF(OR($J55="Fysieke aanwezigheid/product",$J55="Fysieke en digitale aanwezigheid/product"), IF($L55&lt;&gt;"België", _xlfn.IFNA(IF(MATCH($M55, Keuzelijsten!$AR$2:$AR$32, 0)&gt;0, 0, -1), -1), IF($N55&lt;&gt;"", -1, IF(O55&lt;&gt;"", 0, 1))), -1), -1), 0)</f>
        <v>0</v>
      </c>
      <c r="AI55" s="171">
        <f t="shared" si="24"/>
        <v>0</v>
      </c>
      <c r="AJ55" s="171">
        <f t="shared" si="25"/>
        <v>0</v>
      </c>
      <c r="AK55" s="168"/>
      <c r="AL55" s="322" t="str">
        <f t="shared" si="6"/>
        <v/>
      </c>
      <c r="AM55" s="171"/>
      <c r="AN55" s="171"/>
      <c r="AO55" s="171"/>
      <c r="AP55" s="171"/>
      <c r="AQ55" s="171"/>
      <c r="AR55" s="171"/>
      <c r="AS55" s="171"/>
      <c r="AT55" s="171"/>
      <c r="AU55" s="171" t="str">
        <f t="shared" si="26"/>
        <v/>
      </c>
      <c r="AV55" s="171"/>
      <c r="AW55" s="171"/>
      <c r="AX55" s="171"/>
      <c r="AY55" s="171"/>
      <c r="AZ55" s="168" t="str">
        <f t="shared" si="27"/>
        <v/>
      </c>
      <c r="BA55" s="158" t="str">
        <f>IF(S55&lt;&gt;1, IF(SUM(S55:$S$1004)&lt;&gt;0, "| Laat geen witruimte tussen ingevulde rijen.", ""), "")</f>
        <v/>
      </c>
      <c r="BC55" s="159" t="str">
        <f t="shared" si="28"/>
        <v/>
      </c>
    </row>
    <row r="56" spans="1:55" s="158" customFormat="1" ht="14.4" customHeight="1" x14ac:dyDescent="0.3">
      <c r="A56" s="244" t="str">
        <f t="shared" si="7"/>
        <v/>
      </c>
      <c r="B56" s="153" t="str">
        <f t="shared" si="8"/>
        <v/>
      </c>
      <c r="C56" s="154"/>
      <c r="D56" s="173"/>
      <c r="E56" s="179"/>
      <c r="F56" s="156"/>
      <c r="G56" s="175"/>
      <c r="H56" s="175"/>
      <c r="I56" s="175"/>
      <c r="J56" s="175"/>
      <c r="K56" s="175"/>
      <c r="L56" s="175"/>
      <c r="M56" s="175"/>
      <c r="N56" s="175"/>
      <c r="O56" s="175"/>
      <c r="P56" s="175"/>
      <c r="Q56" s="179"/>
      <c r="R56" s="157" t="s">
        <v>98</v>
      </c>
      <c r="S56" s="158">
        <f t="shared" si="9"/>
        <v>0</v>
      </c>
      <c r="T56" s="158" t="str">
        <f t="shared" si="10"/>
        <v/>
      </c>
      <c r="U56" s="158" t="str">
        <f t="shared" si="11"/>
        <v>lstLocatieNv3</v>
      </c>
      <c r="V56" s="168">
        <f t="shared" si="12"/>
        <v>0</v>
      </c>
      <c r="W56" s="171">
        <f t="shared" si="13"/>
        <v>0</v>
      </c>
      <c r="X56" s="171">
        <f t="shared" si="14"/>
        <v>0</v>
      </c>
      <c r="Y56" s="171">
        <f t="shared" si="15"/>
        <v>0</v>
      </c>
      <c r="Z56" s="171">
        <f t="shared" si="16"/>
        <v>0</v>
      </c>
      <c r="AA56" s="171">
        <f t="shared" si="17"/>
        <v>0</v>
      </c>
      <c r="AB56" s="171">
        <f t="shared" si="18"/>
        <v>0</v>
      </c>
      <c r="AC56" s="171">
        <f t="shared" si="19"/>
        <v>0</v>
      </c>
      <c r="AD56" s="171">
        <f t="shared" si="20"/>
        <v>0</v>
      </c>
      <c r="AE56" s="171">
        <f t="shared" si="21"/>
        <v>0</v>
      </c>
      <c r="AF56" s="171">
        <f t="shared" si="22"/>
        <v>0</v>
      </c>
      <c r="AG56" s="171">
        <f t="shared" si="23"/>
        <v>0</v>
      </c>
      <c r="AH56" s="171">
        <f>IF($S56&lt;&gt;0, IF($F56&lt;&gt;"Opname / publicatie / game", IF(OR($J56="Fysieke aanwezigheid/product",$J56="Fysieke en digitale aanwezigheid/product"), IF($L56&lt;&gt;"België", _xlfn.IFNA(IF(MATCH($M56, Keuzelijsten!$AR$2:$AR$32, 0)&gt;0, 0, -1), -1), IF($N56&lt;&gt;"", -1, IF(O56&lt;&gt;"", 0, 1))), -1), -1), 0)</f>
        <v>0</v>
      </c>
      <c r="AI56" s="171">
        <f t="shared" si="24"/>
        <v>0</v>
      </c>
      <c r="AJ56" s="171">
        <f t="shared" si="25"/>
        <v>0</v>
      </c>
      <c r="AK56" s="168"/>
      <c r="AL56" s="322" t="str">
        <f t="shared" si="6"/>
        <v/>
      </c>
      <c r="AM56" s="171"/>
      <c r="AN56" s="171"/>
      <c r="AO56" s="171"/>
      <c r="AP56" s="171"/>
      <c r="AQ56" s="171"/>
      <c r="AR56" s="171"/>
      <c r="AS56" s="171"/>
      <c r="AT56" s="171"/>
      <c r="AU56" s="171" t="str">
        <f t="shared" si="26"/>
        <v/>
      </c>
      <c r="AV56" s="171"/>
      <c r="AW56" s="171"/>
      <c r="AX56" s="171"/>
      <c r="AY56" s="171"/>
      <c r="AZ56" s="168" t="str">
        <f t="shared" si="27"/>
        <v/>
      </c>
      <c r="BA56" s="158" t="str">
        <f>IF(S56&lt;&gt;1, IF(SUM(S56:$S$1004)&lt;&gt;0, "| Laat geen witruimte tussen ingevulde rijen.", ""), "")</f>
        <v/>
      </c>
      <c r="BC56" s="159" t="str">
        <f t="shared" si="28"/>
        <v/>
      </c>
    </row>
    <row r="57" spans="1:55" s="158" customFormat="1" ht="14.4" customHeight="1" x14ac:dyDescent="0.3">
      <c r="A57" s="244" t="str">
        <f t="shared" si="7"/>
        <v/>
      </c>
      <c r="B57" s="153" t="str">
        <f t="shared" si="8"/>
        <v/>
      </c>
      <c r="C57" s="154"/>
      <c r="D57" s="173"/>
      <c r="E57" s="179"/>
      <c r="F57" s="156"/>
      <c r="G57" s="175"/>
      <c r="H57" s="175"/>
      <c r="I57" s="175"/>
      <c r="J57" s="175"/>
      <c r="K57" s="175"/>
      <c r="L57" s="175"/>
      <c r="M57" s="175"/>
      <c r="N57" s="175"/>
      <c r="O57" s="175"/>
      <c r="P57" s="175"/>
      <c r="Q57" s="179"/>
      <c r="R57" s="157" t="s">
        <v>98</v>
      </c>
      <c r="S57" s="158">
        <f t="shared" si="9"/>
        <v>0</v>
      </c>
      <c r="T57" s="158" t="str">
        <f t="shared" si="10"/>
        <v/>
      </c>
      <c r="U57" s="158" t="str">
        <f t="shared" si="11"/>
        <v>lstLocatieNv3</v>
      </c>
      <c r="V57" s="168">
        <f t="shared" si="12"/>
        <v>0</v>
      </c>
      <c r="W57" s="171">
        <f t="shared" si="13"/>
        <v>0</v>
      </c>
      <c r="X57" s="171">
        <f t="shared" si="14"/>
        <v>0</v>
      </c>
      <c r="Y57" s="171">
        <f t="shared" si="15"/>
        <v>0</v>
      </c>
      <c r="Z57" s="171">
        <f t="shared" si="16"/>
        <v>0</v>
      </c>
      <c r="AA57" s="171">
        <f t="shared" si="17"/>
        <v>0</v>
      </c>
      <c r="AB57" s="171">
        <f t="shared" si="18"/>
        <v>0</v>
      </c>
      <c r="AC57" s="171">
        <f t="shared" si="19"/>
        <v>0</v>
      </c>
      <c r="AD57" s="171">
        <f t="shared" si="20"/>
        <v>0</v>
      </c>
      <c r="AE57" s="171">
        <f t="shared" si="21"/>
        <v>0</v>
      </c>
      <c r="AF57" s="171">
        <f t="shared" si="22"/>
        <v>0</v>
      </c>
      <c r="AG57" s="171">
        <f t="shared" si="23"/>
        <v>0</v>
      </c>
      <c r="AH57" s="171">
        <f>IF($S57&lt;&gt;0, IF($F57&lt;&gt;"Opname / publicatie / game", IF(OR($J57="Fysieke aanwezigheid/product",$J57="Fysieke en digitale aanwezigheid/product"), IF($L57&lt;&gt;"België", _xlfn.IFNA(IF(MATCH($M57, Keuzelijsten!$AR$2:$AR$32, 0)&gt;0, 0, -1), -1), IF($N57&lt;&gt;"", -1, IF(O57&lt;&gt;"", 0, 1))), -1), -1), 0)</f>
        <v>0</v>
      </c>
      <c r="AI57" s="171">
        <f t="shared" si="24"/>
        <v>0</v>
      </c>
      <c r="AJ57" s="171">
        <f t="shared" si="25"/>
        <v>0</v>
      </c>
      <c r="AK57" s="168"/>
      <c r="AL57" s="322" t="str">
        <f t="shared" si="6"/>
        <v/>
      </c>
      <c r="AM57" s="171"/>
      <c r="AN57" s="171"/>
      <c r="AO57" s="171"/>
      <c r="AP57" s="171"/>
      <c r="AQ57" s="171"/>
      <c r="AR57" s="171"/>
      <c r="AS57" s="171"/>
      <c r="AT57" s="171"/>
      <c r="AU57" s="171" t="str">
        <f t="shared" si="26"/>
        <v/>
      </c>
      <c r="AV57" s="171"/>
      <c r="AW57" s="171"/>
      <c r="AX57" s="171"/>
      <c r="AY57" s="171"/>
      <c r="AZ57" s="168" t="str">
        <f t="shared" si="27"/>
        <v/>
      </c>
      <c r="BA57" s="158" t="str">
        <f>IF(S57&lt;&gt;1, IF(SUM(S57:$S$1004)&lt;&gt;0, "| Laat geen witruimte tussen ingevulde rijen.", ""), "")</f>
        <v/>
      </c>
      <c r="BC57" s="159" t="str">
        <f t="shared" si="28"/>
        <v/>
      </c>
    </row>
    <row r="58" spans="1:55" s="158" customFormat="1" ht="14.4" customHeight="1" x14ac:dyDescent="0.3">
      <c r="A58" s="244" t="str">
        <f t="shared" si="7"/>
        <v/>
      </c>
      <c r="B58" s="153" t="str">
        <f t="shared" si="8"/>
        <v/>
      </c>
      <c r="C58" s="154"/>
      <c r="D58" s="173"/>
      <c r="E58" s="179"/>
      <c r="F58" s="156"/>
      <c r="G58" s="175"/>
      <c r="H58" s="175"/>
      <c r="I58" s="175"/>
      <c r="J58" s="175"/>
      <c r="K58" s="175"/>
      <c r="L58" s="175"/>
      <c r="M58" s="175"/>
      <c r="N58" s="175"/>
      <c r="O58" s="175"/>
      <c r="P58" s="175"/>
      <c r="Q58" s="179"/>
      <c r="R58" s="157" t="s">
        <v>98</v>
      </c>
      <c r="S58" s="158">
        <f t="shared" si="9"/>
        <v>0</v>
      </c>
      <c r="T58" s="158" t="str">
        <f t="shared" si="10"/>
        <v/>
      </c>
      <c r="U58" s="158" t="str">
        <f t="shared" si="11"/>
        <v>lstLocatieNv3</v>
      </c>
      <c r="V58" s="168">
        <f t="shared" si="12"/>
        <v>0</v>
      </c>
      <c r="W58" s="171">
        <f t="shared" si="13"/>
        <v>0</v>
      </c>
      <c r="X58" s="171">
        <f t="shared" si="14"/>
        <v>0</v>
      </c>
      <c r="Y58" s="171">
        <f t="shared" si="15"/>
        <v>0</v>
      </c>
      <c r="Z58" s="171">
        <f t="shared" si="16"/>
        <v>0</v>
      </c>
      <c r="AA58" s="171">
        <f t="shared" si="17"/>
        <v>0</v>
      </c>
      <c r="AB58" s="171">
        <f t="shared" si="18"/>
        <v>0</v>
      </c>
      <c r="AC58" s="171">
        <f t="shared" si="19"/>
        <v>0</v>
      </c>
      <c r="AD58" s="171">
        <f t="shared" si="20"/>
        <v>0</v>
      </c>
      <c r="AE58" s="171">
        <f t="shared" si="21"/>
        <v>0</v>
      </c>
      <c r="AF58" s="171">
        <f t="shared" si="22"/>
        <v>0</v>
      </c>
      <c r="AG58" s="171">
        <f t="shared" si="23"/>
        <v>0</v>
      </c>
      <c r="AH58" s="171">
        <f>IF($S58&lt;&gt;0, IF($F58&lt;&gt;"Opname / publicatie / game", IF(OR($J58="Fysieke aanwezigheid/product",$J58="Fysieke en digitale aanwezigheid/product"), IF($L58&lt;&gt;"België", _xlfn.IFNA(IF(MATCH($M58, Keuzelijsten!$AR$2:$AR$32, 0)&gt;0, 0, -1), -1), IF($N58&lt;&gt;"", -1, IF(O58&lt;&gt;"", 0, 1))), -1), -1), 0)</f>
        <v>0</v>
      </c>
      <c r="AI58" s="171">
        <f t="shared" si="24"/>
        <v>0</v>
      </c>
      <c r="AJ58" s="171">
        <f t="shared" si="25"/>
        <v>0</v>
      </c>
      <c r="AK58" s="168"/>
      <c r="AL58" s="322" t="str">
        <f t="shared" si="6"/>
        <v/>
      </c>
      <c r="AM58" s="171"/>
      <c r="AN58" s="171"/>
      <c r="AO58" s="171"/>
      <c r="AP58" s="171"/>
      <c r="AQ58" s="171"/>
      <c r="AR58" s="171"/>
      <c r="AS58" s="171"/>
      <c r="AT58" s="171"/>
      <c r="AU58" s="171" t="str">
        <f t="shared" si="26"/>
        <v/>
      </c>
      <c r="AV58" s="171"/>
      <c r="AW58" s="171"/>
      <c r="AX58" s="171"/>
      <c r="AY58" s="171"/>
      <c r="AZ58" s="168" t="str">
        <f t="shared" si="27"/>
        <v/>
      </c>
      <c r="BA58" s="158" t="str">
        <f>IF(S58&lt;&gt;1, IF(SUM(S58:$S$1004)&lt;&gt;0, "| Laat geen witruimte tussen ingevulde rijen.", ""), "")</f>
        <v/>
      </c>
      <c r="BC58" s="159" t="str">
        <f t="shared" si="28"/>
        <v/>
      </c>
    </row>
    <row r="59" spans="1:55" s="158" customFormat="1" ht="14.4" customHeight="1" x14ac:dyDescent="0.3">
      <c r="A59" s="244" t="str">
        <f t="shared" si="7"/>
        <v/>
      </c>
      <c r="B59" s="153" t="str">
        <f t="shared" si="8"/>
        <v/>
      </c>
      <c r="C59" s="154"/>
      <c r="D59" s="173"/>
      <c r="E59" s="179"/>
      <c r="F59" s="156"/>
      <c r="G59" s="175"/>
      <c r="H59" s="175"/>
      <c r="I59" s="175"/>
      <c r="J59" s="175"/>
      <c r="K59" s="175"/>
      <c r="L59" s="175"/>
      <c r="M59" s="175"/>
      <c r="N59" s="175"/>
      <c r="O59" s="175"/>
      <c r="P59" s="175"/>
      <c r="Q59" s="179"/>
      <c r="R59" s="157" t="s">
        <v>98</v>
      </c>
      <c r="S59" s="158">
        <f t="shared" si="9"/>
        <v>0</v>
      </c>
      <c r="T59" s="158" t="str">
        <f t="shared" si="10"/>
        <v/>
      </c>
      <c r="U59" s="158" t="str">
        <f t="shared" si="11"/>
        <v>lstLocatieNv3</v>
      </c>
      <c r="V59" s="168">
        <f t="shared" si="12"/>
        <v>0</v>
      </c>
      <c r="W59" s="171">
        <f t="shared" si="13"/>
        <v>0</v>
      </c>
      <c r="X59" s="171">
        <f t="shared" si="14"/>
        <v>0</v>
      </c>
      <c r="Y59" s="171">
        <f t="shared" si="15"/>
        <v>0</v>
      </c>
      <c r="Z59" s="171">
        <f t="shared" si="16"/>
        <v>0</v>
      </c>
      <c r="AA59" s="171">
        <f t="shared" si="17"/>
        <v>0</v>
      </c>
      <c r="AB59" s="171">
        <f t="shared" si="18"/>
        <v>0</v>
      </c>
      <c r="AC59" s="171">
        <f t="shared" si="19"/>
        <v>0</v>
      </c>
      <c r="AD59" s="171">
        <f t="shared" si="20"/>
        <v>0</v>
      </c>
      <c r="AE59" s="171">
        <f t="shared" si="21"/>
        <v>0</v>
      </c>
      <c r="AF59" s="171">
        <f t="shared" si="22"/>
        <v>0</v>
      </c>
      <c r="AG59" s="171">
        <f t="shared" si="23"/>
        <v>0</v>
      </c>
      <c r="AH59" s="171">
        <f>IF($S59&lt;&gt;0, IF($F59&lt;&gt;"Opname / publicatie / game", IF(OR($J59="Fysieke aanwezigheid/product",$J59="Fysieke en digitale aanwezigheid/product"), IF($L59&lt;&gt;"België", _xlfn.IFNA(IF(MATCH($M59, Keuzelijsten!$AR$2:$AR$32, 0)&gt;0, 0, -1), -1), IF($N59&lt;&gt;"", -1, IF(O59&lt;&gt;"", 0, 1))), -1), -1), 0)</f>
        <v>0</v>
      </c>
      <c r="AI59" s="171">
        <f t="shared" si="24"/>
        <v>0</v>
      </c>
      <c r="AJ59" s="171">
        <f t="shared" si="25"/>
        <v>0</v>
      </c>
      <c r="AK59" s="168"/>
      <c r="AL59" s="322" t="str">
        <f t="shared" si="6"/>
        <v/>
      </c>
      <c r="AM59" s="171"/>
      <c r="AN59" s="171"/>
      <c r="AO59" s="171"/>
      <c r="AP59" s="171"/>
      <c r="AQ59" s="171"/>
      <c r="AR59" s="171"/>
      <c r="AS59" s="171"/>
      <c r="AT59" s="171"/>
      <c r="AU59" s="171" t="str">
        <f t="shared" si="26"/>
        <v/>
      </c>
      <c r="AV59" s="171"/>
      <c r="AW59" s="171"/>
      <c r="AX59" s="171"/>
      <c r="AY59" s="171"/>
      <c r="AZ59" s="168" t="str">
        <f t="shared" si="27"/>
        <v/>
      </c>
      <c r="BA59" s="158" t="str">
        <f>IF(S59&lt;&gt;1, IF(SUM(S59:$S$1004)&lt;&gt;0, "| Laat geen witruimte tussen ingevulde rijen.", ""), "")</f>
        <v/>
      </c>
      <c r="BC59" s="159" t="str">
        <f t="shared" si="28"/>
        <v/>
      </c>
    </row>
    <row r="60" spans="1:55" s="158" customFormat="1" ht="14.4" customHeight="1" x14ac:dyDescent="0.3">
      <c r="A60" s="244" t="str">
        <f t="shared" si="7"/>
        <v/>
      </c>
      <c r="B60" s="153" t="str">
        <f t="shared" si="8"/>
        <v/>
      </c>
      <c r="C60" s="154"/>
      <c r="D60" s="173"/>
      <c r="E60" s="179"/>
      <c r="F60" s="156"/>
      <c r="G60" s="175"/>
      <c r="H60" s="175"/>
      <c r="I60" s="175"/>
      <c r="J60" s="175"/>
      <c r="K60" s="175"/>
      <c r="L60" s="175"/>
      <c r="M60" s="175"/>
      <c r="N60" s="175"/>
      <c r="O60" s="175"/>
      <c r="P60" s="175"/>
      <c r="Q60" s="179"/>
      <c r="R60" s="157" t="s">
        <v>98</v>
      </c>
      <c r="S60" s="158">
        <f t="shared" si="9"/>
        <v>0</v>
      </c>
      <c r="T60" s="158" t="str">
        <f t="shared" si="10"/>
        <v/>
      </c>
      <c r="U60" s="158" t="str">
        <f t="shared" si="11"/>
        <v>lstLocatieNv3</v>
      </c>
      <c r="V60" s="168">
        <f t="shared" si="12"/>
        <v>0</v>
      </c>
      <c r="W60" s="171">
        <f t="shared" si="13"/>
        <v>0</v>
      </c>
      <c r="X60" s="171">
        <f t="shared" si="14"/>
        <v>0</v>
      </c>
      <c r="Y60" s="171">
        <f t="shared" si="15"/>
        <v>0</v>
      </c>
      <c r="Z60" s="171">
        <f t="shared" si="16"/>
        <v>0</v>
      </c>
      <c r="AA60" s="171">
        <f t="shared" si="17"/>
        <v>0</v>
      </c>
      <c r="AB60" s="171">
        <f t="shared" si="18"/>
        <v>0</v>
      </c>
      <c r="AC60" s="171">
        <f t="shared" si="19"/>
        <v>0</v>
      </c>
      <c r="AD60" s="171">
        <f t="shared" si="20"/>
        <v>0</v>
      </c>
      <c r="AE60" s="171">
        <f t="shared" si="21"/>
        <v>0</v>
      </c>
      <c r="AF60" s="171">
        <f t="shared" si="22"/>
        <v>0</v>
      </c>
      <c r="AG60" s="171">
        <f t="shared" si="23"/>
        <v>0</v>
      </c>
      <c r="AH60" s="171">
        <f>IF($S60&lt;&gt;0, IF($F60&lt;&gt;"Opname / publicatie / game", IF(OR($J60="Fysieke aanwezigheid/product",$J60="Fysieke en digitale aanwezigheid/product"), IF($L60&lt;&gt;"België", _xlfn.IFNA(IF(MATCH($M60, Keuzelijsten!$AR$2:$AR$32, 0)&gt;0, 0, -1), -1), IF($N60&lt;&gt;"", -1, IF(O60&lt;&gt;"", 0, 1))), -1), -1), 0)</f>
        <v>0</v>
      </c>
      <c r="AI60" s="171">
        <f t="shared" si="24"/>
        <v>0</v>
      </c>
      <c r="AJ60" s="171">
        <f t="shared" si="25"/>
        <v>0</v>
      </c>
      <c r="AK60" s="168"/>
      <c r="AL60" s="322" t="str">
        <f t="shared" si="6"/>
        <v/>
      </c>
      <c r="AM60" s="171"/>
      <c r="AN60" s="171"/>
      <c r="AO60" s="171"/>
      <c r="AP60" s="171"/>
      <c r="AQ60" s="171"/>
      <c r="AR60" s="171"/>
      <c r="AS60" s="171"/>
      <c r="AT60" s="171"/>
      <c r="AU60" s="171" t="str">
        <f t="shared" si="26"/>
        <v/>
      </c>
      <c r="AV60" s="171"/>
      <c r="AW60" s="171"/>
      <c r="AX60" s="171"/>
      <c r="AY60" s="171"/>
      <c r="AZ60" s="168" t="str">
        <f t="shared" si="27"/>
        <v/>
      </c>
      <c r="BA60" s="158" t="str">
        <f>IF(S60&lt;&gt;1, IF(SUM(S60:$S$1004)&lt;&gt;0, "| Laat geen witruimte tussen ingevulde rijen.", ""), "")</f>
        <v/>
      </c>
      <c r="BC60" s="159" t="str">
        <f t="shared" si="28"/>
        <v/>
      </c>
    </row>
    <row r="61" spans="1:55" s="158" customFormat="1" ht="14.4" customHeight="1" x14ac:dyDescent="0.3">
      <c r="A61" s="244" t="str">
        <f t="shared" si="7"/>
        <v/>
      </c>
      <c r="B61" s="153" t="str">
        <f t="shared" si="8"/>
        <v/>
      </c>
      <c r="C61" s="154"/>
      <c r="D61" s="173"/>
      <c r="E61" s="179"/>
      <c r="F61" s="156"/>
      <c r="G61" s="175"/>
      <c r="H61" s="175"/>
      <c r="I61" s="175"/>
      <c r="J61" s="175"/>
      <c r="K61" s="175"/>
      <c r="L61" s="175"/>
      <c r="M61" s="175"/>
      <c r="N61" s="175"/>
      <c r="O61" s="175"/>
      <c r="P61" s="175"/>
      <c r="Q61" s="179"/>
      <c r="R61" s="157" t="s">
        <v>98</v>
      </c>
      <c r="S61" s="158">
        <f t="shared" si="9"/>
        <v>0</v>
      </c>
      <c r="T61" s="158" t="str">
        <f t="shared" si="10"/>
        <v/>
      </c>
      <c r="U61" s="158" t="str">
        <f t="shared" si="11"/>
        <v>lstLocatieNv3</v>
      </c>
      <c r="V61" s="168">
        <f t="shared" si="12"/>
        <v>0</v>
      </c>
      <c r="W61" s="171">
        <f t="shared" si="13"/>
        <v>0</v>
      </c>
      <c r="X61" s="171">
        <f t="shared" si="14"/>
        <v>0</v>
      </c>
      <c r="Y61" s="171">
        <f t="shared" si="15"/>
        <v>0</v>
      </c>
      <c r="Z61" s="171">
        <f t="shared" si="16"/>
        <v>0</v>
      </c>
      <c r="AA61" s="171">
        <f t="shared" si="17"/>
        <v>0</v>
      </c>
      <c r="AB61" s="171">
        <f t="shared" si="18"/>
        <v>0</v>
      </c>
      <c r="AC61" s="171">
        <f t="shared" si="19"/>
        <v>0</v>
      </c>
      <c r="AD61" s="171">
        <f t="shared" si="20"/>
        <v>0</v>
      </c>
      <c r="AE61" s="171">
        <f t="shared" si="21"/>
        <v>0</v>
      </c>
      <c r="AF61" s="171">
        <f t="shared" si="22"/>
        <v>0</v>
      </c>
      <c r="AG61" s="171">
        <f t="shared" si="23"/>
        <v>0</v>
      </c>
      <c r="AH61" s="171">
        <f>IF($S61&lt;&gt;0, IF($F61&lt;&gt;"Opname / publicatie / game", IF(OR($J61="Fysieke aanwezigheid/product",$J61="Fysieke en digitale aanwezigheid/product"), IF($L61&lt;&gt;"België", _xlfn.IFNA(IF(MATCH($M61, Keuzelijsten!$AR$2:$AR$32, 0)&gt;0, 0, -1), -1), IF($N61&lt;&gt;"", -1, IF(O61&lt;&gt;"", 0, 1))), -1), -1), 0)</f>
        <v>0</v>
      </c>
      <c r="AI61" s="171">
        <f t="shared" si="24"/>
        <v>0</v>
      </c>
      <c r="AJ61" s="171">
        <f t="shared" si="25"/>
        <v>0</v>
      </c>
      <c r="AK61" s="168"/>
      <c r="AL61" s="322" t="str">
        <f t="shared" si="6"/>
        <v/>
      </c>
      <c r="AM61" s="171"/>
      <c r="AN61" s="171"/>
      <c r="AO61" s="171"/>
      <c r="AP61" s="171"/>
      <c r="AQ61" s="171"/>
      <c r="AR61" s="171"/>
      <c r="AS61" s="171"/>
      <c r="AT61" s="171"/>
      <c r="AU61" s="171" t="str">
        <f t="shared" si="26"/>
        <v/>
      </c>
      <c r="AV61" s="171"/>
      <c r="AW61" s="171"/>
      <c r="AX61" s="171"/>
      <c r="AY61" s="171"/>
      <c r="AZ61" s="168" t="str">
        <f t="shared" si="27"/>
        <v/>
      </c>
      <c r="BA61" s="158" t="str">
        <f>IF(S61&lt;&gt;1, IF(SUM(S61:$S$1004)&lt;&gt;0, "| Laat geen witruimte tussen ingevulde rijen.", ""), "")</f>
        <v/>
      </c>
      <c r="BC61" s="159" t="str">
        <f t="shared" si="28"/>
        <v/>
      </c>
    </row>
    <row r="62" spans="1:55" s="158" customFormat="1" ht="14.4" customHeight="1" x14ac:dyDescent="0.3">
      <c r="A62" s="244" t="str">
        <f t="shared" si="7"/>
        <v/>
      </c>
      <c r="B62" s="153" t="str">
        <f t="shared" si="8"/>
        <v/>
      </c>
      <c r="C62" s="154"/>
      <c r="D62" s="173"/>
      <c r="E62" s="179"/>
      <c r="F62" s="156"/>
      <c r="G62" s="175"/>
      <c r="H62" s="175"/>
      <c r="I62" s="175"/>
      <c r="J62" s="175"/>
      <c r="K62" s="175"/>
      <c r="L62" s="175"/>
      <c r="M62" s="175"/>
      <c r="N62" s="175"/>
      <c r="O62" s="175"/>
      <c r="P62" s="175"/>
      <c r="Q62" s="179"/>
      <c r="R62" s="157" t="s">
        <v>98</v>
      </c>
      <c r="S62" s="158">
        <f t="shared" si="9"/>
        <v>0</v>
      </c>
      <c r="T62" s="158" t="str">
        <f t="shared" si="10"/>
        <v/>
      </c>
      <c r="U62" s="158" t="str">
        <f t="shared" si="11"/>
        <v>lstLocatieNv3</v>
      </c>
      <c r="V62" s="168">
        <f t="shared" si="12"/>
        <v>0</v>
      </c>
      <c r="W62" s="171">
        <f t="shared" si="13"/>
        <v>0</v>
      </c>
      <c r="X62" s="171">
        <f t="shared" si="14"/>
        <v>0</v>
      </c>
      <c r="Y62" s="171">
        <f t="shared" si="15"/>
        <v>0</v>
      </c>
      <c r="Z62" s="171">
        <f t="shared" si="16"/>
        <v>0</v>
      </c>
      <c r="AA62" s="171">
        <f t="shared" si="17"/>
        <v>0</v>
      </c>
      <c r="AB62" s="171">
        <f t="shared" si="18"/>
        <v>0</v>
      </c>
      <c r="AC62" s="171">
        <f t="shared" si="19"/>
        <v>0</v>
      </c>
      <c r="AD62" s="171">
        <f t="shared" si="20"/>
        <v>0</v>
      </c>
      <c r="AE62" s="171">
        <f t="shared" si="21"/>
        <v>0</v>
      </c>
      <c r="AF62" s="171">
        <f t="shared" si="22"/>
        <v>0</v>
      </c>
      <c r="AG62" s="171">
        <f t="shared" si="23"/>
        <v>0</v>
      </c>
      <c r="AH62" s="171">
        <f>IF($S62&lt;&gt;0, IF($F62&lt;&gt;"Opname / publicatie / game", IF(OR($J62="Fysieke aanwezigheid/product",$J62="Fysieke en digitale aanwezigheid/product"), IF($L62&lt;&gt;"België", _xlfn.IFNA(IF(MATCH($M62, Keuzelijsten!$AR$2:$AR$32, 0)&gt;0, 0, -1), -1), IF($N62&lt;&gt;"", -1, IF(O62&lt;&gt;"", 0, 1))), -1), -1), 0)</f>
        <v>0</v>
      </c>
      <c r="AI62" s="171">
        <f t="shared" si="24"/>
        <v>0</v>
      </c>
      <c r="AJ62" s="171">
        <f t="shared" si="25"/>
        <v>0</v>
      </c>
      <c r="AK62" s="168"/>
      <c r="AL62" s="322" t="str">
        <f t="shared" si="6"/>
        <v/>
      </c>
      <c r="AM62" s="171"/>
      <c r="AN62" s="171"/>
      <c r="AO62" s="171"/>
      <c r="AP62" s="171"/>
      <c r="AQ62" s="171"/>
      <c r="AR62" s="171"/>
      <c r="AS62" s="171"/>
      <c r="AT62" s="171"/>
      <c r="AU62" s="171" t="str">
        <f t="shared" si="26"/>
        <v/>
      </c>
      <c r="AV62" s="171"/>
      <c r="AW62" s="171"/>
      <c r="AX62" s="171"/>
      <c r="AY62" s="171"/>
      <c r="AZ62" s="168" t="str">
        <f t="shared" si="27"/>
        <v/>
      </c>
      <c r="BA62" s="158" t="str">
        <f>IF(S62&lt;&gt;1, IF(SUM(S62:$S$1004)&lt;&gt;0, "| Laat geen witruimte tussen ingevulde rijen.", ""), "")</f>
        <v/>
      </c>
      <c r="BC62" s="159" t="str">
        <f t="shared" si="28"/>
        <v/>
      </c>
    </row>
    <row r="63" spans="1:55" s="158" customFormat="1" ht="14.4" customHeight="1" x14ac:dyDescent="0.3">
      <c r="A63" s="244" t="str">
        <f t="shared" si="7"/>
        <v/>
      </c>
      <c r="B63" s="153" t="str">
        <f t="shared" si="8"/>
        <v/>
      </c>
      <c r="C63" s="154"/>
      <c r="D63" s="173"/>
      <c r="E63" s="179"/>
      <c r="F63" s="156"/>
      <c r="G63" s="175"/>
      <c r="H63" s="175"/>
      <c r="I63" s="175"/>
      <c r="J63" s="175"/>
      <c r="K63" s="175"/>
      <c r="L63" s="175"/>
      <c r="M63" s="175"/>
      <c r="N63" s="175"/>
      <c r="O63" s="175"/>
      <c r="P63" s="175"/>
      <c r="Q63" s="179"/>
      <c r="R63" s="157" t="s">
        <v>98</v>
      </c>
      <c r="S63" s="158">
        <f t="shared" si="9"/>
        <v>0</v>
      </c>
      <c r="T63" s="158" t="str">
        <f t="shared" si="10"/>
        <v/>
      </c>
      <c r="U63" s="158" t="str">
        <f t="shared" si="11"/>
        <v>lstLocatieNv3</v>
      </c>
      <c r="V63" s="168">
        <f t="shared" si="12"/>
        <v>0</v>
      </c>
      <c r="W63" s="171">
        <f t="shared" si="13"/>
        <v>0</v>
      </c>
      <c r="X63" s="171">
        <f t="shared" si="14"/>
        <v>0</v>
      </c>
      <c r="Y63" s="171">
        <f t="shared" si="15"/>
        <v>0</v>
      </c>
      <c r="Z63" s="171">
        <f t="shared" si="16"/>
        <v>0</v>
      </c>
      <c r="AA63" s="171">
        <f t="shared" si="17"/>
        <v>0</v>
      </c>
      <c r="AB63" s="171">
        <f t="shared" si="18"/>
        <v>0</v>
      </c>
      <c r="AC63" s="171">
        <f t="shared" si="19"/>
        <v>0</v>
      </c>
      <c r="AD63" s="171">
        <f t="shared" si="20"/>
        <v>0</v>
      </c>
      <c r="AE63" s="171">
        <f t="shared" si="21"/>
        <v>0</v>
      </c>
      <c r="AF63" s="171">
        <f t="shared" si="22"/>
        <v>0</v>
      </c>
      <c r="AG63" s="171">
        <f t="shared" si="23"/>
        <v>0</v>
      </c>
      <c r="AH63" s="171">
        <f>IF($S63&lt;&gt;0, IF($F63&lt;&gt;"Opname / publicatie / game", IF(OR($J63="Fysieke aanwezigheid/product",$J63="Fysieke en digitale aanwezigheid/product"), IF($L63&lt;&gt;"België", _xlfn.IFNA(IF(MATCH($M63, Keuzelijsten!$AR$2:$AR$32, 0)&gt;0, 0, -1), -1), IF($N63&lt;&gt;"", -1, IF(O63&lt;&gt;"", 0, 1))), -1), -1), 0)</f>
        <v>0</v>
      </c>
      <c r="AI63" s="171">
        <f t="shared" si="24"/>
        <v>0</v>
      </c>
      <c r="AJ63" s="171">
        <f t="shared" si="25"/>
        <v>0</v>
      </c>
      <c r="AK63" s="168"/>
      <c r="AL63" s="322" t="str">
        <f t="shared" si="6"/>
        <v/>
      </c>
      <c r="AM63" s="171"/>
      <c r="AN63" s="171"/>
      <c r="AO63" s="171"/>
      <c r="AP63" s="171"/>
      <c r="AQ63" s="171"/>
      <c r="AR63" s="171"/>
      <c r="AS63" s="171"/>
      <c r="AT63" s="171"/>
      <c r="AU63" s="171" t="str">
        <f t="shared" si="26"/>
        <v/>
      </c>
      <c r="AV63" s="171"/>
      <c r="AW63" s="171"/>
      <c r="AX63" s="171"/>
      <c r="AY63" s="171"/>
      <c r="AZ63" s="168" t="str">
        <f t="shared" si="27"/>
        <v/>
      </c>
      <c r="BA63" s="158" t="str">
        <f>IF(S63&lt;&gt;1, IF(SUM(S63:$S$1004)&lt;&gt;0, "| Laat geen witruimte tussen ingevulde rijen.", ""), "")</f>
        <v/>
      </c>
      <c r="BC63" s="159" t="str">
        <f t="shared" si="28"/>
        <v/>
      </c>
    </row>
    <row r="64" spans="1:55" s="158" customFormat="1" ht="14.4" customHeight="1" x14ac:dyDescent="0.3">
      <c r="A64" s="244" t="str">
        <f t="shared" si="7"/>
        <v/>
      </c>
      <c r="B64" s="153" t="str">
        <f t="shared" si="8"/>
        <v/>
      </c>
      <c r="C64" s="154"/>
      <c r="D64" s="173"/>
      <c r="E64" s="179"/>
      <c r="F64" s="156"/>
      <c r="G64" s="175"/>
      <c r="H64" s="175"/>
      <c r="I64" s="175"/>
      <c r="J64" s="175"/>
      <c r="K64" s="175"/>
      <c r="L64" s="175"/>
      <c r="M64" s="175"/>
      <c r="N64" s="175"/>
      <c r="O64" s="175"/>
      <c r="P64" s="175"/>
      <c r="Q64" s="179"/>
      <c r="R64" s="157" t="s">
        <v>98</v>
      </c>
      <c r="S64" s="158">
        <f t="shared" si="9"/>
        <v>0</v>
      </c>
      <c r="T64" s="158" t="str">
        <f t="shared" si="10"/>
        <v/>
      </c>
      <c r="U64" s="158" t="str">
        <f t="shared" si="11"/>
        <v>lstLocatieNv3</v>
      </c>
      <c r="V64" s="168">
        <f t="shared" si="12"/>
        <v>0</v>
      </c>
      <c r="W64" s="171">
        <f t="shared" si="13"/>
        <v>0</v>
      </c>
      <c r="X64" s="171">
        <f t="shared" si="14"/>
        <v>0</v>
      </c>
      <c r="Y64" s="171">
        <f t="shared" si="15"/>
        <v>0</v>
      </c>
      <c r="Z64" s="171">
        <f t="shared" si="16"/>
        <v>0</v>
      </c>
      <c r="AA64" s="171">
        <f t="shared" si="17"/>
        <v>0</v>
      </c>
      <c r="AB64" s="171">
        <f t="shared" si="18"/>
        <v>0</v>
      </c>
      <c r="AC64" s="171">
        <f t="shared" si="19"/>
        <v>0</v>
      </c>
      <c r="AD64" s="171">
        <f t="shared" si="20"/>
        <v>0</v>
      </c>
      <c r="AE64" s="171">
        <f t="shared" si="21"/>
        <v>0</v>
      </c>
      <c r="AF64" s="171">
        <f t="shared" si="22"/>
        <v>0</v>
      </c>
      <c r="AG64" s="171">
        <f t="shared" si="23"/>
        <v>0</v>
      </c>
      <c r="AH64" s="171">
        <f>IF($S64&lt;&gt;0, IF($F64&lt;&gt;"Opname / publicatie / game", IF(OR($J64="Fysieke aanwezigheid/product",$J64="Fysieke en digitale aanwezigheid/product"), IF($L64&lt;&gt;"België", _xlfn.IFNA(IF(MATCH($M64, Keuzelijsten!$AR$2:$AR$32, 0)&gt;0, 0, -1), -1), IF($N64&lt;&gt;"", -1, IF(O64&lt;&gt;"", 0, 1))), -1), -1), 0)</f>
        <v>0</v>
      </c>
      <c r="AI64" s="171">
        <f t="shared" si="24"/>
        <v>0</v>
      </c>
      <c r="AJ64" s="171">
        <f t="shared" si="25"/>
        <v>0</v>
      </c>
      <c r="AK64" s="168"/>
      <c r="AL64" s="322" t="str">
        <f t="shared" si="6"/>
        <v/>
      </c>
      <c r="AM64" s="171"/>
      <c r="AN64" s="171"/>
      <c r="AO64" s="171"/>
      <c r="AP64" s="171"/>
      <c r="AQ64" s="171"/>
      <c r="AR64" s="171"/>
      <c r="AS64" s="171"/>
      <c r="AT64" s="171"/>
      <c r="AU64" s="171" t="str">
        <f t="shared" si="26"/>
        <v/>
      </c>
      <c r="AV64" s="171"/>
      <c r="AW64" s="171"/>
      <c r="AX64" s="171"/>
      <c r="AY64" s="171"/>
      <c r="AZ64" s="168" t="str">
        <f t="shared" si="27"/>
        <v/>
      </c>
      <c r="BA64" s="158" t="str">
        <f>IF(S64&lt;&gt;1, IF(SUM(S64:$S$1004)&lt;&gt;0, "| Laat geen witruimte tussen ingevulde rijen.", ""), "")</f>
        <v/>
      </c>
      <c r="BC64" s="159" t="str">
        <f t="shared" si="28"/>
        <v/>
      </c>
    </row>
    <row r="65" spans="1:55" s="158" customFormat="1" ht="14.4" customHeight="1" x14ac:dyDescent="0.3">
      <c r="A65" s="244" t="str">
        <f t="shared" si="7"/>
        <v/>
      </c>
      <c r="B65" s="153" t="str">
        <f t="shared" si="8"/>
        <v/>
      </c>
      <c r="C65" s="154"/>
      <c r="D65" s="173"/>
      <c r="E65" s="179"/>
      <c r="F65" s="156"/>
      <c r="G65" s="175"/>
      <c r="H65" s="175"/>
      <c r="I65" s="175"/>
      <c r="J65" s="175"/>
      <c r="K65" s="175"/>
      <c r="L65" s="175"/>
      <c r="M65" s="175"/>
      <c r="N65" s="175"/>
      <c r="O65" s="175"/>
      <c r="P65" s="175"/>
      <c r="Q65" s="179"/>
      <c r="R65" s="157" t="s">
        <v>98</v>
      </c>
      <c r="S65" s="158">
        <f t="shared" si="9"/>
        <v>0</v>
      </c>
      <c r="T65" s="158" t="str">
        <f t="shared" si="10"/>
        <v/>
      </c>
      <c r="U65" s="158" t="str">
        <f t="shared" si="11"/>
        <v>lstLocatieNv3</v>
      </c>
      <c r="V65" s="168">
        <f t="shared" si="12"/>
        <v>0</v>
      </c>
      <c r="W65" s="171">
        <f t="shared" si="13"/>
        <v>0</v>
      </c>
      <c r="X65" s="171">
        <f t="shared" si="14"/>
        <v>0</v>
      </c>
      <c r="Y65" s="171">
        <f t="shared" si="15"/>
        <v>0</v>
      </c>
      <c r="Z65" s="171">
        <f t="shared" si="16"/>
        <v>0</v>
      </c>
      <c r="AA65" s="171">
        <f t="shared" si="17"/>
        <v>0</v>
      </c>
      <c r="AB65" s="171">
        <f t="shared" si="18"/>
        <v>0</v>
      </c>
      <c r="AC65" s="171">
        <f t="shared" si="19"/>
        <v>0</v>
      </c>
      <c r="AD65" s="171">
        <f t="shared" si="20"/>
        <v>0</v>
      </c>
      <c r="AE65" s="171">
        <f t="shared" si="21"/>
        <v>0</v>
      </c>
      <c r="AF65" s="171">
        <f t="shared" si="22"/>
        <v>0</v>
      </c>
      <c r="AG65" s="171">
        <f t="shared" si="23"/>
        <v>0</v>
      </c>
      <c r="AH65" s="171">
        <f>IF($S65&lt;&gt;0, IF($F65&lt;&gt;"Opname / publicatie / game", IF(OR($J65="Fysieke aanwezigheid/product",$J65="Fysieke en digitale aanwezigheid/product"), IF($L65&lt;&gt;"België", _xlfn.IFNA(IF(MATCH($M65, Keuzelijsten!$AR$2:$AR$32, 0)&gt;0, 0, -1), -1), IF($N65&lt;&gt;"", -1, IF(O65&lt;&gt;"", 0, 1))), -1), -1), 0)</f>
        <v>0</v>
      </c>
      <c r="AI65" s="171">
        <f t="shared" si="24"/>
        <v>0</v>
      </c>
      <c r="AJ65" s="171">
        <f t="shared" si="25"/>
        <v>0</v>
      </c>
      <c r="AK65" s="168"/>
      <c r="AL65" s="322" t="str">
        <f t="shared" si="6"/>
        <v/>
      </c>
      <c r="AM65" s="171"/>
      <c r="AN65" s="171"/>
      <c r="AO65" s="171"/>
      <c r="AP65" s="171"/>
      <c r="AQ65" s="171"/>
      <c r="AR65" s="171"/>
      <c r="AS65" s="171"/>
      <c r="AT65" s="171"/>
      <c r="AU65" s="171" t="str">
        <f t="shared" si="26"/>
        <v/>
      </c>
      <c r="AV65" s="171"/>
      <c r="AW65" s="171"/>
      <c r="AX65" s="171"/>
      <c r="AY65" s="171"/>
      <c r="AZ65" s="168" t="str">
        <f t="shared" si="27"/>
        <v/>
      </c>
      <c r="BA65" s="158" t="str">
        <f>IF(S65&lt;&gt;1, IF(SUM(S65:$S$1004)&lt;&gt;0, "| Laat geen witruimte tussen ingevulde rijen.", ""), "")</f>
        <v/>
      </c>
      <c r="BC65" s="159" t="str">
        <f t="shared" si="28"/>
        <v/>
      </c>
    </row>
    <row r="66" spans="1:55" s="158" customFormat="1" ht="14.4" customHeight="1" x14ac:dyDescent="0.3">
      <c r="A66" s="244" t="str">
        <f t="shared" si="7"/>
        <v/>
      </c>
      <c r="B66" s="153" t="str">
        <f t="shared" si="8"/>
        <v/>
      </c>
      <c r="C66" s="154"/>
      <c r="D66" s="173"/>
      <c r="E66" s="179"/>
      <c r="F66" s="156"/>
      <c r="G66" s="175"/>
      <c r="H66" s="175"/>
      <c r="I66" s="175"/>
      <c r="J66" s="175"/>
      <c r="K66" s="175"/>
      <c r="L66" s="175"/>
      <c r="M66" s="175"/>
      <c r="N66" s="175"/>
      <c r="O66" s="175"/>
      <c r="P66" s="175"/>
      <c r="Q66" s="179"/>
      <c r="R66" s="157" t="s">
        <v>98</v>
      </c>
      <c r="S66" s="158">
        <f t="shared" si="9"/>
        <v>0</v>
      </c>
      <c r="T66" s="158" t="str">
        <f t="shared" si="10"/>
        <v/>
      </c>
      <c r="U66" s="158" t="str">
        <f t="shared" si="11"/>
        <v>lstLocatieNv3</v>
      </c>
      <c r="V66" s="168">
        <f t="shared" si="12"/>
        <v>0</v>
      </c>
      <c r="W66" s="171">
        <f t="shared" si="13"/>
        <v>0</v>
      </c>
      <c r="X66" s="171">
        <f t="shared" si="14"/>
        <v>0</v>
      </c>
      <c r="Y66" s="171">
        <f t="shared" si="15"/>
        <v>0</v>
      </c>
      <c r="Z66" s="171">
        <f t="shared" si="16"/>
        <v>0</v>
      </c>
      <c r="AA66" s="171">
        <f t="shared" si="17"/>
        <v>0</v>
      </c>
      <c r="AB66" s="171">
        <f t="shared" si="18"/>
        <v>0</v>
      </c>
      <c r="AC66" s="171">
        <f t="shared" si="19"/>
        <v>0</v>
      </c>
      <c r="AD66" s="171">
        <f t="shared" si="20"/>
        <v>0</v>
      </c>
      <c r="AE66" s="171">
        <f t="shared" si="21"/>
        <v>0</v>
      </c>
      <c r="AF66" s="171">
        <f t="shared" si="22"/>
        <v>0</v>
      </c>
      <c r="AG66" s="171">
        <f t="shared" si="23"/>
        <v>0</v>
      </c>
      <c r="AH66" s="171">
        <f>IF($S66&lt;&gt;0, IF($F66&lt;&gt;"Opname / publicatie / game", IF(OR($J66="Fysieke aanwezigheid/product",$J66="Fysieke en digitale aanwezigheid/product"), IF($L66&lt;&gt;"België", _xlfn.IFNA(IF(MATCH($M66, Keuzelijsten!$AR$2:$AR$32, 0)&gt;0, 0, -1), -1), IF($N66&lt;&gt;"", -1, IF(O66&lt;&gt;"", 0, 1))), -1), -1), 0)</f>
        <v>0</v>
      </c>
      <c r="AI66" s="171">
        <f t="shared" si="24"/>
        <v>0</v>
      </c>
      <c r="AJ66" s="171">
        <f t="shared" si="25"/>
        <v>0</v>
      </c>
      <c r="AK66" s="168"/>
      <c r="AL66" s="322" t="str">
        <f t="shared" si="6"/>
        <v/>
      </c>
      <c r="AM66" s="171"/>
      <c r="AN66" s="171"/>
      <c r="AO66" s="171"/>
      <c r="AP66" s="171"/>
      <c r="AQ66" s="171"/>
      <c r="AR66" s="171"/>
      <c r="AS66" s="171"/>
      <c r="AT66" s="171"/>
      <c r="AU66" s="171" t="str">
        <f t="shared" si="26"/>
        <v/>
      </c>
      <c r="AV66" s="171"/>
      <c r="AW66" s="171"/>
      <c r="AX66" s="171"/>
      <c r="AY66" s="171"/>
      <c r="AZ66" s="168" t="str">
        <f t="shared" si="27"/>
        <v/>
      </c>
      <c r="BA66" s="158" t="str">
        <f>IF(S66&lt;&gt;1, IF(SUM(S66:$S$1004)&lt;&gt;0, "| Laat geen witruimte tussen ingevulde rijen.", ""), "")</f>
        <v/>
      </c>
      <c r="BC66" s="159" t="str">
        <f t="shared" si="28"/>
        <v/>
      </c>
    </row>
    <row r="67" spans="1:55" s="158" customFormat="1" ht="14.4" customHeight="1" x14ac:dyDescent="0.3">
      <c r="A67" s="244" t="str">
        <f t="shared" si="7"/>
        <v/>
      </c>
      <c r="B67" s="153" t="str">
        <f t="shared" si="8"/>
        <v/>
      </c>
      <c r="C67" s="154"/>
      <c r="D67" s="173"/>
      <c r="E67" s="179"/>
      <c r="F67" s="156"/>
      <c r="G67" s="175"/>
      <c r="H67" s="175"/>
      <c r="I67" s="175"/>
      <c r="J67" s="175"/>
      <c r="K67" s="175"/>
      <c r="L67" s="175"/>
      <c r="M67" s="175"/>
      <c r="N67" s="175"/>
      <c r="O67" s="175"/>
      <c r="P67" s="175"/>
      <c r="Q67" s="179"/>
      <c r="R67" s="157" t="s">
        <v>98</v>
      </c>
      <c r="S67" s="158">
        <f t="shared" si="9"/>
        <v>0</v>
      </c>
      <c r="T67" s="158" t="str">
        <f t="shared" si="10"/>
        <v/>
      </c>
      <c r="U67" s="158" t="str">
        <f t="shared" si="11"/>
        <v>lstLocatieNv3</v>
      </c>
      <c r="V67" s="168">
        <f t="shared" si="12"/>
        <v>0</v>
      </c>
      <c r="W67" s="171">
        <f t="shared" si="13"/>
        <v>0</v>
      </c>
      <c r="X67" s="171">
        <f t="shared" si="14"/>
        <v>0</v>
      </c>
      <c r="Y67" s="171">
        <f t="shared" si="15"/>
        <v>0</v>
      </c>
      <c r="Z67" s="171">
        <f t="shared" si="16"/>
        <v>0</v>
      </c>
      <c r="AA67" s="171">
        <f t="shared" si="17"/>
        <v>0</v>
      </c>
      <c r="AB67" s="171">
        <f t="shared" si="18"/>
        <v>0</v>
      </c>
      <c r="AC67" s="171">
        <f t="shared" si="19"/>
        <v>0</v>
      </c>
      <c r="AD67" s="171">
        <f t="shared" si="20"/>
        <v>0</v>
      </c>
      <c r="AE67" s="171">
        <f t="shared" si="21"/>
        <v>0</v>
      </c>
      <c r="AF67" s="171">
        <f t="shared" si="22"/>
        <v>0</v>
      </c>
      <c r="AG67" s="171">
        <f t="shared" si="23"/>
        <v>0</v>
      </c>
      <c r="AH67" s="171">
        <f>IF($S67&lt;&gt;0, IF($F67&lt;&gt;"Opname / publicatie / game", IF(OR($J67="Fysieke aanwezigheid/product",$J67="Fysieke en digitale aanwezigheid/product"), IF($L67&lt;&gt;"België", _xlfn.IFNA(IF(MATCH($M67, Keuzelijsten!$AR$2:$AR$32, 0)&gt;0, 0, -1), -1), IF($N67&lt;&gt;"", -1, IF(O67&lt;&gt;"", 0, 1))), -1), -1), 0)</f>
        <v>0</v>
      </c>
      <c r="AI67" s="171">
        <f t="shared" si="24"/>
        <v>0</v>
      </c>
      <c r="AJ67" s="171">
        <f t="shared" si="25"/>
        <v>0</v>
      </c>
      <c r="AK67" s="168"/>
      <c r="AL67" s="322" t="str">
        <f t="shared" si="6"/>
        <v/>
      </c>
      <c r="AM67" s="171"/>
      <c r="AN67" s="171"/>
      <c r="AO67" s="171"/>
      <c r="AP67" s="171"/>
      <c r="AQ67" s="171"/>
      <c r="AR67" s="171"/>
      <c r="AS67" s="171"/>
      <c r="AT67" s="171"/>
      <c r="AU67" s="171" t="str">
        <f t="shared" si="26"/>
        <v/>
      </c>
      <c r="AV67" s="171"/>
      <c r="AW67" s="171"/>
      <c r="AX67" s="171"/>
      <c r="AY67" s="171"/>
      <c r="AZ67" s="168" t="str">
        <f t="shared" si="27"/>
        <v/>
      </c>
      <c r="BA67" s="158" t="str">
        <f>IF(S67&lt;&gt;1, IF(SUM(S67:$S$1004)&lt;&gt;0, "| Laat geen witruimte tussen ingevulde rijen.", ""), "")</f>
        <v/>
      </c>
      <c r="BC67" s="159" t="str">
        <f t="shared" si="28"/>
        <v/>
      </c>
    </row>
    <row r="68" spans="1:55" s="158" customFormat="1" ht="14.4" customHeight="1" x14ac:dyDescent="0.3">
      <c r="A68" s="244" t="str">
        <f t="shared" si="7"/>
        <v/>
      </c>
      <c r="B68" s="153" t="str">
        <f t="shared" si="8"/>
        <v/>
      </c>
      <c r="C68" s="154"/>
      <c r="D68" s="173"/>
      <c r="E68" s="179"/>
      <c r="F68" s="156"/>
      <c r="G68" s="175"/>
      <c r="H68" s="175"/>
      <c r="I68" s="175"/>
      <c r="J68" s="175"/>
      <c r="K68" s="175"/>
      <c r="L68" s="175"/>
      <c r="M68" s="175"/>
      <c r="N68" s="175"/>
      <c r="O68" s="175"/>
      <c r="P68" s="175"/>
      <c r="Q68" s="179"/>
      <c r="R68" s="157" t="s">
        <v>98</v>
      </c>
      <c r="S68" s="158">
        <f t="shared" si="9"/>
        <v>0</v>
      </c>
      <c r="T68" s="158" t="str">
        <f t="shared" si="10"/>
        <v/>
      </c>
      <c r="U68" s="158" t="str">
        <f t="shared" si="11"/>
        <v>lstLocatieNv3</v>
      </c>
      <c r="V68" s="168">
        <f t="shared" si="12"/>
        <v>0</v>
      </c>
      <c r="W68" s="171">
        <f t="shared" si="13"/>
        <v>0</v>
      </c>
      <c r="X68" s="171">
        <f t="shared" si="14"/>
        <v>0</v>
      </c>
      <c r="Y68" s="171">
        <f t="shared" si="15"/>
        <v>0</v>
      </c>
      <c r="Z68" s="171">
        <f t="shared" si="16"/>
        <v>0</v>
      </c>
      <c r="AA68" s="171">
        <f t="shared" si="17"/>
        <v>0</v>
      </c>
      <c r="AB68" s="171">
        <f t="shared" si="18"/>
        <v>0</v>
      </c>
      <c r="AC68" s="171">
        <f t="shared" si="19"/>
        <v>0</v>
      </c>
      <c r="AD68" s="171">
        <f t="shared" si="20"/>
        <v>0</v>
      </c>
      <c r="AE68" s="171">
        <f t="shared" si="21"/>
        <v>0</v>
      </c>
      <c r="AF68" s="171">
        <f t="shared" si="22"/>
        <v>0</v>
      </c>
      <c r="AG68" s="171">
        <f t="shared" si="23"/>
        <v>0</v>
      </c>
      <c r="AH68" s="171">
        <f>IF($S68&lt;&gt;0, IF($F68&lt;&gt;"Opname / publicatie / game", IF(OR($J68="Fysieke aanwezigheid/product",$J68="Fysieke en digitale aanwezigheid/product"), IF($L68&lt;&gt;"België", _xlfn.IFNA(IF(MATCH($M68, Keuzelijsten!$AR$2:$AR$32, 0)&gt;0, 0, -1), -1), IF($N68&lt;&gt;"", -1, IF(O68&lt;&gt;"", 0, 1))), -1), -1), 0)</f>
        <v>0</v>
      </c>
      <c r="AI68" s="171">
        <f t="shared" si="24"/>
        <v>0</v>
      </c>
      <c r="AJ68" s="171">
        <f t="shared" si="25"/>
        <v>0</v>
      </c>
      <c r="AK68" s="168"/>
      <c r="AL68" s="322" t="str">
        <f t="shared" si="6"/>
        <v/>
      </c>
      <c r="AM68" s="171"/>
      <c r="AN68" s="171"/>
      <c r="AO68" s="171"/>
      <c r="AP68" s="171"/>
      <c r="AQ68" s="171"/>
      <c r="AR68" s="171"/>
      <c r="AS68" s="171"/>
      <c r="AT68" s="171"/>
      <c r="AU68" s="171" t="str">
        <f t="shared" si="26"/>
        <v/>
      </c>
      <c r="AV68" s="171"/>
      <c r="AW68" s="171"/>
      <c r="AX68" s="171"/>
      <c r="AY68" s="171"/>
      <c r="AZ68" s="168" t="str">
        <f t="shared" si="27"/>
        <v/>
      </c>
      <c r="BA68" s="158" t="str">
        <f>IF(S68&lt;&gt;1, IF(SUM(S68:$S$1004)&lt;&gt;0, "| Laat geen witruimte tussen ingevulde rijen.", ""), "")</f>
        <v/>
      </c>
      <c r="BC68" s="159" t="str">
        <f t="shared" si="28"/>
        <v/>
      </c>
    </row>
    <row r="69" spans="1:55" s="158" customFormat="1" ht="14.4" customHeight="1" x14ac:dyDescent="0.3">
      <c r="A69" s="244" t="str">
        <f t="shared" si="7"/>
        <v/>
      </c>
      <c r="B69" s="153" t="str">
        <f t="shared" si="8"/>
        <v/>
      </c>
      <c r="C69" s="154"/>
      <c r="D69" s="173"/>
      <c r="E69" s="179"/>
      <c r="F69" s="156"/>
      <c r="G69" s="175"/>
      <c r="H69" s="175"/>
      <c r="I69" s="175"/>
      <c r="J69" s="175"/>
      <c r="K69" s="175"/>
      <c r="L69" s="175"/>
      <c r="M69" s="175"/>
      <c r="N69" s="175"/>
      <c r="O69" s="175"/>
      <c r="P69" s="175"/>
      <c r="Q69" s="179"/>
      <c r="R69" s="157" t="s">
        <v>98</v>
      </c>
      <c r="S69" s="158">
        <f t="shared" si="9"/>
        <v>0</v>
      </c>
      <c r="T69" s="158" t="str">
        <f t="shared" si="10"/>
        <v/>
      </c>
      <c r="U69" s="158" t="str">
        <f t="shared" si="11"/>
        <v>lstLocatieNv3</v>
      </c>
      <c r="V69" s="168">
        <f t="shared" si="12"/>
        <v>0</v>
      </c>
      <c r="W69" s="171">
        <f t="shared" si="13"/>
        <v>0</v>
      </c>
      <c r="X69" s="171">
        <f t="shared" si="14"/>
        <v>0</v>
      </c>
      <c r="Y69" s="171">
        <f t="shared" si="15"/>
        <v>0</v>
      </c>
      <c r="Z69" s="171">
        <f t="shared" si="16"/>
        <v>0</v>
      </c>
      <c r="AA69" s="171">
        <f t="shared" si="17"/>
        <v>0</v>
      </c>
      <c r="AB69" s="171">
        <f t="shared" si="18"/>
        <v>0</v>
      </c>
      <c r="AC69" s="171">
        <f t="shared" si="19"/>
        <v>0</v>
      </c>
      <c r="AD69" s="171">
        <f t="shared" si="20"/>
        <v>0</v>
      </c>
      <c r="AE69" s="171">
        <f t="shared" si="21"/>
        <v>0</v>
      </c>
      <c r="AF69" s="171">
        <f t="shared" si="22"/>
        <v>0</v>
      </c>
      <c r="AG69" s="171">
        <f t="shared" si="23"/>
        <v>0</v>
      </c>
      <c r="AH69" s="171">
        <f>IF($S69&lt;&gt;0, IF($F69&lt;&gt;"Opname / publicatie / game", IF(OR($J69="Fysieke aanwezigheid/product",$J69="Fysieke en digitale aanwezigheid/product"), IF($L69&lt;&gt;"België", _xlfn.IFNA(IF(MATCH($M69, Keuzelijsten!$AR$2:$AR$32, 0)&gt;0, 0, -1), -1), IF($N69&lt;&gt;"", -1, IF(O69&lt;&gt;"", 0, 1))), -1), -1), 0)</f>
        <v>0</v>
      </c>
      <c r="AI69" s="171">
        <f t="shared" si="24"/>
        <v>0</v>
      </c>
      <c r="AJ69" s="171">
        <f t="shared" si="25"/>
        <v>0</v>
      </c>
      <c r="AK69" s="168"/>
      <c r="AL69" s="322" t="str">
        <f t="shared" ref="AL69:AL132" si="29">IF($D69&lt;&gt;"", IF($D69&lt;Datum_beleidsperiode_begin, "| Veld '"&amp;AL68&amp;ROW()&amp;"': De startdatum mag niet voor het begin van de beleidsperiode vallen.  ", IF($D69&gt;Datum_beleidsperiode_einde, "| Veld '"&amp;AL68&amp;ROW()&amp;"': De startdatum mag niet na het einde van de beleidsperiode vallen.  ", "")), "")</f>
        <v/>
      </c>
      <c r="AM69" s="171"/>
      <c r="AN69" s="171"/>
      <c r="AO69" s="171"/>
      <c r="AP69" s="171"/>
      <c r="AQ69" s="171"/>
      <c r="AR69" s="171"/>
      <c r="AS69" s="171"/>
      <c r="AT69" s="171"/>
      <c r="AU69" s="171" t="str">
        <f t="shared" si="26"/>
        <v/>
      </c>
      <c r="AV69" s="171"/>
      <c r="AW69" s="171"/>
      <c r="AX69" s="171"/>
      <c r="AY69" s="171"/>
      <c r="AZ69" s="168" t="str">
        <f t="shared" si="27"/>
        <v/>
      </c>
      <c r="BA69" s="158" t="str">
        <f>IF(S69&lt;&gt;1, IF(SUM(S69:$S$1004)&lt;&gt;0, "| Laat geen witruimte tussen ingevulde rijen.", ""), "")</f>
        <v/>
      </c>
      <c r="BC69" s="159" t="str">
        <f t="shared" si="28"/>
        <v/>
      </c>
    </row>
    <row r="70" spans="1:55" s="158" customFormat="1" ht="14.4" customHeight="1" x14ac:dyDescent="0.3">
      <c r="A70" s="244" t="str">
        <f t="shared" ref="A70:A133" si="30">IF(BC70&lt;&gt;"", "✘", "")</f>
        <v/>
      </c>
      <c r="B70" s="153" t="str">
        <f t="shared" ref="B70:B133" si="31">IF(OR(S70&lt;&gt;0, BA70&lt;&gt;""), ROW()-4, "")</f>
        <v/>
      </c>
      <c r="C70" s="154"/>
      <c r="D70" s="173"/>
      <c r="E70" s="179"/>
      <c r="F70" s="156"/>
      <c r="G70" s="175"/>
      <c r="H70" s="175"/>
      <c r="I70" s="175"/>
      <c r="J70" s="175"/>
      <c r="K70" s="175"/>
      <c r="L70" s="175"/>
      <c r="M70" s="175"/>
      <c r="N70" s="175"/>
      <c r="O70" s="175"/>
      <c r="P70" s="175"/>
      <c r="Q70" s="179"/>
      <c r="R70" s="157" t="s">
        <v>98</v>
      </c>
      <c r="S70" s="158">
        <f t="shared" ref="S70:S133" si="32">IF(C70&amp;D70&amp;E70&amp;F70&amp;G70&amp;H70&amp;I70&amp;J70&amp;K70&amp;L70&amp;M70&amp;N70&amp;O70&amp;P70&amp;Q70&lt;&gt;"", 1, 0)</f>
        <v>0</v>
      </c>
      <c r="T70" s="158" t="str">
        <f t="shared" ref="T70:T133" si="33">IF(L70="Buiten België, in Europa", "lstLocatieNv2Europa", IF(L70="Buiten Europa", "lstLocatieNv2BuitenEuropa", ""))</f>
        <v/>
      </c>
      <c r="U70" s="158" t="str">
        <f t="shared" ref="U70:U133" si="34">IF(L70="België", "lstLocatieBelgieGemeente", "lstLocatieNv3"&amp;SUBSTITUTE(M70, " ", ""))</f>
        <v>lstLocatieNv3</v>
      </c>
      <c r="V70" s="168">
        <f t="shared" ref="V70:V133" si="35">IF($S70&lt;&gt;0, IF(C70&lt;&gt;"", 0, 1), 0)</f>
        <v>0</v>
      </c>
      <c r="W70" s="171">
        <f t="shared" ref="W70:W133" si="36">IF($S70&lt;&gt;0, IF(D70&lt;&gt;"", 0, 1), 0)</f>
        <v>0</v>
      </c>
      <c r="X70" s="171">
        <f t="shared" ref="X70:X133" si="37">IF($S70&lt;&gt;0, IF(E70&lt;&gt;"", 0, 1), 0)</f>
        <v>0</v>
      </c>
      <c r="Y70" s="171">
        <f t="shared" ref="Y70:Y133" si="38">IF($S70&lt;&gt;0, IF(F70&lt;&gt;"", 0, 1), 0)</f>
        <v>0</v>
      </c>
      <c r="Z70" s="171">
        <f t="shared" ref="Z70:Z133" si="39">IF($S70&lt;&gt;0, IF(G70&lt;&gt;"", 0, 1), 0)</f>
        <v>0</v>
      </c>
      <c r="AA70" s="171">
        <f t="shared" ref="AA70:AA133" si="40">IF($S70&lt;&gt;0, IF(H70&lt;&gt;"", 0, 1), 0)</f>
        <v>0</v>
      </c>
      <c r="AB70" s="171">
        <f t="shared" ref="AB70:AB133" si="41">IF($S70&lt;&gt;0, IF(OR($F70="Publieksvoorstelling", $F70="Tentoonstelling"), IF(I70&lt;&gt;"", 0, 1), -1), 0)</f>
        <v>0</v>
      </c>
      <c r="AC70" s="171">
        <f t="shared" ref="AC70:AC133" si="42">IF($S70&lt;&gt;0, IF(J70&lt;&gt;"", 0, 1), 0)</f>
        <v>0</v>
      </c>
      <c r="AD70" s="171">
        <f t="shared" ref="AD70:AD133" si="43">IF($S70&lt;&gt;0, IF(OR(F70="Publieksvoorstelling", F70="Tentoonstelling"), IF(K70&lt;&gt;"", 0, 1), -1), 0)</f>
        <v>0</v>
      </c>
      <c r="AE70" s="171">
        <f t="shared" ref="AE70:AE133" si="44">IF($S70&lt;&gt;0, IF($F70&lt;&gt;"Opname / publicatie / game", IF(OR($J70="Fysieke aanwezigheid/product",$J70="Fysieke en digitale aanwezigheid/product"), IF(L70&lt;&gt;"", 0, 1), -1), -1), 0)</f>
        <v>0</v>
      </c>
      <c r="AF70" s="171">
        <f t="shared" ref="AF70:AF133" si="45">IF($S70&lt;&gt;0, IF($F70&lt;&gt;"Opname / publicatie / game", IF(OR($J70="Fysieke aanwezigheid/product",$J70="Fysieke en digitale aanwezigheid/product"), IF($L70&lt;&gt;"België", IF(M70&lt;&gt;"", 0, 1), -1), -1), -1), 0)</f>
        <v>0</v>
      </c>
      <c r="AG70" s="171">
        <f t="shared" ref="AG70:AG133" si="46">IF($S70&lt;&gt;0, IF($F70&lt;&gt;"Opname / publicatie / game", IF(OR($J70="Fysieke aanwezigheid/product",$J70="Fysieke en digitale aanwezigheid/product"), IF($L70="België", IF($O70&lt;&gt;"", -1, IF(N70&lt;&gt;"", 0, 1)), -1), -1), -1), 0)</f>
        <v>0</v>
      </c>
      <c r="AH70" s="171">
        <f>IF($S70&lt;&gt;0, IF($F70&lt;&gt;"Opname / publicatie / game", IF(OR($J70="Fysieke aanwezigheid/product",$J70="Fysieke en digitale aanwezigheid/product"), IF($L70&lt;&gt;"België", _xlfn.IFNA(IF(MATCH($M70, Keuzelijsten!$AR$2:$AR$32, 0)&gt;0, 0, -1), -1), IF($N70&lt;&gt;"", -1, IF(O70&lt;&gt;"", 0, 1))), -1), -1), 0)</f>
        <v>0</v>
      </c>
      <c r="AI70" s="171">
        <f t="shared" ref="AI70:AI133" si="47">IF($S70&lt;&gt;0, IF(OR($F70="Publieksvoorstelling", $F70="Tentoonstelling"), IF($I70="Productief", IF(P70&lt;&gt;"", 0, 1), -1), -1), 0)</f>
        <v>0</v>
      </c>
      <c r="AJ70" s="171">
        <f t="shared" ref="AJ70:AJ133" si="48">IF($S70&lt;&gt;0, IF(Q70&lt;&gt;"", 0, 1), 0)</f>
        <v>0</v>
      </c>
      <c r="AK70" s="168"/>
      <c r="AL70" s="322" t="str">
        <f t="shared" si="29"/>
        <v/>
      </c>
      <c r="AM70" s="171"/>
      <c r="AN70" s="171"/>
      <c r="AO70" s="171"/>
      <c r="AP70" s="171"/>
      <c r="AQ70" s="171"/>
      <c r="AR70" s="171"/>
      <c r="AS70" s="171"/>
      <c r="AT70" s="171"/>
      <c r="AU70" s="171" t="str">
        <f t="shared" ref="AU70:AU133" si="49">IF(AF70&lt;0, IF(M70&lt;&gt;"", "| Veld '"&amp;AU69&amp;ROW()&amp;"': Laat het veld leeg of maak een logische keuze in veld 'O"&amp;ROW()&amp;"'.", ""), "")</f>
        <v/>
      </c>
      <c r="AV70" s="171"/>
      <c r="AW70" s="171"/>
      <c r="AX70" s="171"/>
      <c r="AY70" s="171"/>
      <c r="AZ70" s="168" t="str">
        <f t="shared" ref="AZ70:AZ133" si="50">IF(SUMIF(V70:AJ70, "&gt;0")&gt;0, "| Vul verplichte velden in.", "")</f>
        <v/>
      </c>
      <c r="BA70" s="158" t="str">
        <f>IF(S70&lt;&gt;1, IF(SUM(S70:$S$1004)&lt;&gt;0, "| Laat geen witruimte tussen ingevulde rijen.", ""), "")</f>
        <v/>
      </c>
      <c r="BC70" s="159" t="str">
        <f t="shared" ref="BC70:BC133" si="51">IF(AK70&amp;AL70&amp;AM70&amp;AN70&amp;AO70&amp;AP70&amp;AQ70&amp;AR70&amp;AS70&amp;AT70&amp;AU70&amp;AV70&amp;AW70&amp;AX70&amp;AY70&lt;&gt;"", AK70&amp;AL70&amp;AM70&amp;AN70&amp;AO70&amp;AP70&amp;AQ70&amp;AR70&amp;AS70&amp;AT70&amp;AU70&amp;AV70&amp;AW70&amp;AX70&amp;AY70, AZ70&amp;BA70)</f>
        <v/>
      </c>
    </row>
    <row r="71" spans="1:55" s="158" customFormat="1" ht="14.4" customHeight="1" x14ac:dyDescent="0.3">
      <c r="A71" s="244" t="str">
        <f t="shared" si="30"/>
        <v/>
      </c>
      <c r="B71" s="153" t="str">
        <f t="shared" si="31"/>
        <v/>
      </c>
      <c r="C71" s="154"/>
      <c r="D71" s="173"/>
      <c r="E71" s="179"/>
      <c r="F71" s="156"/>
      <c r="G71" s="175"/>
      <c r="H71" s="175"/>
      <c r="I71" s="175"/>
      <c r="J71" s="175"/>
      <c r="K71" s="175"/>
      <c r="L71" s="175"/>
      <c r="M71" s="175"/>
      <c r="N71" s="175"/>
      <c r="O71" s="175"/>
      <c r="P71" s="175"/>
      <c r="Q71" s="179"/>
      <c r="R71" s="157" t="s">
        <v>98</v>
      </c>
      <c r="S71" s="158">
        <f t="shared" si="32"/>
        <v>0</v>
      </c>
      <c r="T71" s="158" t="str">
        <f t="shared" si="33"/>
        <v/>
      </c>
      <c r="U71" s="158" t="str">
        <f t="shared" si="34"/>
        <v>lstLocatieNv3</v>
      </c>
      <c r="V71" s="168">
        <f t="shared" si="35"/>
        <v>0</v>
      </c>
      <c r="W71" s="171">
        <f t="shared" si="36"/>
        <v>0</v>
      </c>
      <c r="X71" s="171">
        <f t="shared" si="37"/>
        <v>0</v>
      </c>
      <c r="Y71" s="171">
        <f t="shared" si="38"/>
        <v>0</v>
      </c>
      <c r="Z71" s="171">
        <f t="shared" si="39"/>
        <v>0</v>
      </c>
      <c r="AA71" s="171">
        <f t="shared" si="40"/>
        <v>0</v>
      </c>
      <c r="AB71" s="171">
        <f t="shared" si="41"/>
        <v>0</v>
      </c>
      <c r="AC71" s="171">
        <f t="shared" si="42"/>
        <v>0</v>
      </c>
      <c r="AD71" s="171">
        <f t="shared" si="43"/>
        <v>0</v>
      </c>
      <c r="AE71" s="171">
        <f t="shared" si="44"/>
        <v>0</v>
      </c>
      <c r="AF71" s="171">
        <f t="shared" si="45"/>
        <v>0</v>
      </c>
      <c r="AG71" s="171">
        <f t="shared" si="46"/>
        <v>0</v>
      </c>
      <c r="AH71" s="171">
        <f>IF($S71&lt;&gt;0, IF($F71&lt;&gt;"Opname / publicatie / game", IF(OR($J71="Fysieke aanwezigheid/product",$J71="Fysieke en digitale aanwezigheid/product"), IF($L71&lt;&gt;"België", _xlfn.IFNA(IF(MATCH($M71, Keuzelijsten!$AR$2:$AR$32, 0)&gt;0, 0, -1), -1), IF($N71&lt;&gt;"", -1, IF(O71&lt;&gt;"", 0, 1))), -1), -1), 0)</f>
        <v>0</v>
      </c>
      <c r="AI71" s="171">
        <f t="shared" si="47"/>
        <v>0</v>
      </c>
      <c r="AJ71" s="171">
        <f t="shared" si="48"/>
        <v>0</v>
      </c>
      <c r="AK71" s="168"/>
      <c r="AL71" s="322" t="str">
        <f t="shared" si="29"/>
        <v/>
      </c>
      <c r="AM71" s="171"/>
      <c r="AN71" s="171"/>
      <c r="AO71" s="171"/>
      <c r="AP71" s="171"/>
      <c r="AQ71" s="171"/>
      <c r="AR71" s="171"/>
      <c r="AS71" s="171"/>
      <c r="AT71" s="171"/>
      <c r="AU71" s="171" t="str">
        <f t="shared" si="49"/>
        <v/>
      </c>
      <c r="AV71" s="171"/>
      <c r="AW71" s="171"/>
      <c r="AX71" s="171"/>
      <c r="AY71" s="171"/>
      <c r="AZ71" s="168" t="str">
        <f t="shared" si="50"/>
        <v/>
      </c>
      <c r="BA71" s="158" t="str">
        <f>IF(S71&lt;&gt;1, IF(SUM(S71:$S$1004)&lt;&gt;0, "| Laat geen witruimte tussen ingevulde rijen.", ""), "")</f>
        <v/>
      </c>
      <c r="BC71" s="159" t="str">
        <f t="shared" si="51"/>
        <v/>
      </c>
    </row>
    <row r="72" spans="1:55" s="158" customFormat="1" ht="14.4" customHeight="1" x14ac:dyDescent="0.3">
      <c r="A72" s="244" t="str">
        <f t="shared" si="30"/>
        <v/>
      </c>
      <c r="B72" s="153" t="str">
        <f t="shared" si="31"/>
        <v/>
      </c>
      <c r="C72" s="154"/>
      <c r="D72" s="173"/>
      <c r="E72" s="179"/>
      <c r="F72" s="156"/>
      <c r="G72" s="175"/>
      <c r="H72" s="175"/>
      <c r="I72" s="175"/>
      <c r="J72" s="175"/>
      <c r="K72" s="175"/>
      <c r="L72" s="175"/>
      <c r="M72" s="175"/>
      <c r="N72" s="175"/>
      <c r="O72" s="175"/>
      <c r="P72" s="175"/>
      <c r="Q72" s="179"/>
      <c r="R72" s="157" t="s">
        <v>98</v>
      </c>
      <c r="S72" s="158">
        <f t="shared" si="32"/>
        <v>0</v>
      </c>
      <c r="T72" s="158" t="str">
        <f t="shared" si="33"/>
        <v/>
      </c>
      <c r="U72" s="158" t="str">
        <f t="shared" si="34"/>
        <v>lstLocatieNv3</v>
      </c>
      <c r="V72" s="168">
        <f t="shared" si="35"/>
        <v>0</v>
      </c>
      <c r="W72" s="171">
        <f t="shared" si="36"/>
        <v>0</v>
      </c>
      <c r="X72" s="171">
        <f t="shared" si="37"/>
        <v>0</v>
      </c>
      <c r="Y72" s="171">
        <f t="shared" si="38"/>
        <v>0</v>
      </c>
      <c r="Z72" s="171">
        <f t="shared" si="39"/>
        <v>0</v>
      </c>
      <c r="AA72" s="171">
        <f t="shared" si="40"/>
        <v>0</v>
      </c>
      <c r="AB72" s="171">
        <f t="shared" si="41"/>
        <v>0</v>
      </c>
      <c r="AC72" s="171">
        <f t="shared" si="42"/>
        <v>0</v>
      </c>
      <c r="AD72" s="171">
        <f t="shared" si="43"/>
        <v>0</v>
      </c>
      <c r="AE72" s="171">
        <f t="shared" si="44"/>
        <v>0</v>
      </c>
      <c r="AF72" s="171">
        <f t="shared" si="45"/>
        <v>0</v>
      </c>
      <c r="AG72" s="171">
        <f t="shared" si="46"/>
        <v>0</v>
      </c>
      <c r="AH72" s="171">
        <f>IF($S72&lt;&gt;0, IF($F72&lt;&gt;"Opname / publicatie / game", IF(OR($J72="Fysieke aanwezigheid/product",$J72="Fysieke en digitale aanwezigheid/product"), IF($L72&lt;&gt;"België", _xlfn.IFNA(IF(MATCH($M72, Keuzelijsten!$AR$2:$AR$32, 0)&gt;0, 0, -1), -1), IF($N72&lt;&gt;"", -1, IF(O72&lt;&gt;"", 0, 1))), -1), -1), 0)</f>
        <v>0</v>
      </c>
      <c r="AI72" s="171">
        <f t="shared" si="47"/>
        <v>0</v>
      </c>
      <c r="AJ72" s="171">
        <f t="shared" si="48"/>
        <v>0</v>
      </c>
      <c r="AK72" s="168"/>
      <c r="AL72" s="322" t="str">
        <f t="shared" si="29"/>
        <v/>
      </c>
      <c r="AM72" s="171"/>
      <c r="AN72" s="171"/>
      <c r="AO72" s="171"/>
      <c r="AP72" s="171"/>
      <c r="AQ72" s="171"/>
      <c r="AR72" s="171"/>
      <c r="AS72" s="171"/>
      <c r="AT72" s="171"/>
      <c r="AU72" s="171" t="str">
        <f t="shared" si="49"/>
        <v/>
      </c>
      <c r="AV72" s="171"/>
      <c r="AW72" s="171"/>
      <c r="AX72" s="171"/>
      <c r="AY72" s="171"/>
      <c r="AZ72" s="168" t="str">
        <f t="shared" si="50"/>
        <v/>
      </c>
      <c r="BA72" s="158" t="str">
        <f>IF(S72&lt;&gt;1, IF(SUM(S72:$S$1004)&lt;&gt;0, "| Laat geen witruimte tussen ingevulde rijen.", ""), "")</f>
        <v/>
      </c>
      <c r="BC72" s="159" t="str">
        <f t="shared" si="51"/>
        <v/>
      </c>
    </row>
    <row r="73" spans="1:55" s="158" customFormat="1" ht="14.4" customHeight="1" x14ac:dyDescent="0.3">
      <c r="A73" s="244" t="str">
        <f t="shared" si="30"/>
        <v/>
      </c>
      <c r="B73" s="153" t="str">
        <f t="shared" si="31"/>
        <v/>
      </c>
      <c r="C73" s="154"/>
      <c r="D73" s="173"/>
      <c r="E73" s="179"/>
      <c r="F73" s="156"/>
      <c r="G73" s="175"/>
      <c r="H73" s="175"/>
      <c r="I73" s="175"/>
      <c r="J73" s="175"/>
      <c r="K73" s="175"/>
      <c r="L73" s="175"/>
      <c r="M73" s="175"/>
      <c r="N73" s="175"/>
      <c r="O73" s="175"/>
      <c r="P73" s="175"/>
      <c r="Q73" s="179"/>
      <c r="R73" s="157" t="s">
        <v>98</v>
      </c>
      <c r="S73" s="158">
        <f t="shared" si="32"/>
        <v>0</v>
      </c>
      <c r="T73" s="158" t="str">
        <f t="shared" si="33"/>
        <v/>
      </c>
      <c r="U73" s="158" t="str">
        <f t="shared" si="34"/>
        <v>lstLocatieNv3</v>
      </c>
      <c r="V73" s="168">
        <f t="shared" si="35"/>
        <v>0</v>
      </c>
      <c r="W73" s="171">
        <f t="shared" si="36"/>
        <v>0</v>
      </c>
      <c r="X73" s="171">
        <f t="shared" si="37"/>
        <v>0</v>
      </c>
      <c r="Y73" s="171">
        <f t="shared" si="38"/>
        <v>0</v>
      </c>
      <c r="Z73" s="171">
        <f t="shared" si="39"/>
        <v>0</v>
      </c>
      <c r="AA73" s="171">
        <f t="shared" si="40"/>
        <v>0</v>
      </c>
      <c r="AB73" s="171">
        <f t="shared" si="41"/>
        <v>0</v>
      </c>
      <c r="AC73" s="171">
        <f t="shared" si="42"/>
        <v>0</v>
      </c>
      <c r="AD73" s="171">
        <f t="shared" si="43"/>
        <v>0</v>
      </c>
      <c r="AE73" s="171">
        <f t="shared" si="44"/>
        <v>0</v>
      </c>
      <c r="AF73" s="171">
        <f t="shared" si="45"/>
        <v>0</v>
      </c>
      <c r="AG73" s="171">
        <f t="shared" si="46"/>
        <v>0</v>
      </c>
      <c r="AH73" s="171">
        <f>IF($S73&lt;&gt;0, IF($F73&lt;&gt;"Opname / publicatie / game", IF(OR($J73="Fysieke aanwezigheid/product",$J73="Fysieke en digitale aanwezigheid/product"), IF($L73&lt;&gt;"België", _xlfn.IFNA(IF(MATCH($M73, Keuzelijsten!$AR$2:$AR$32, 0)&gt;0, 0, -1), -1), IF($N73&lt;&gt;"", -1, IF(O73&lt;&gt;"", 0, 1))), -1), -1), 0)</f>
        <v>0</v>
      </c>
      <c r="AI73" s="171">
        <f t="shared" si="47"/>
        <v>0</v>
      </c>
      <c r="AJ73" s="171">
        <f t="shared" si="48"/>
        <v>0</v>
      </c>
      <c r="AK73" s="168"/>
      <c r="AL73" s="322" t="str">
        <f t="shared" si="29"/>
        <v/>
      </c>
      <c r="AM73" s="171"/>
      <c r="AN73" s="171"/>
      <c r="AO73" s="171"/>
      <c r="AP73" s="171"/>
      <c r="AQ73" s="171"/>
      <c r="AR73" s="171"/>
      <c r="AS73" s="171"/>
      <c r="AT73" s="171"/>
      <c r="AU73" s="171" t="str">
        <f t="shared" si="49"/>
        <v/>
      </c>
      <c r="AV73" s="171"/>
      <c r="AW73" s="171"/>
      <c r="AX73" s="171"/>
      <c r="AY73" s="171"/>
      <c r="AZ73" s="168" t="str">
        <f t="shared" si="50"/>
        <v/>
      </c>
      <c r="BA73" s="158" t="str">
        <f>IF(S73&lt;&gt;1, IF(SUM(S73:$S$1004)&lt;&gt;0, "| Laat geen witruimte tussen ingevulde rijen.", ""), "")</f>
        <v/>
      </c>
      <c r="BC73" s="159" t="str">
        <f t="shared" si="51"/>
        <v/>
      </c>
    </row>
    <row r="74" spans="1:55" s="158" customFormat="1" ht="14.4" customHeight="1" x14ac:dyDescent="0.3">
      <c r="A74" s="244" t="str">
        <f t="shared" si="30"/>
        <v/>
      </c>
      <c r="B74" s="153" t="str">
        <f t="shared" si="31"/>
        <v/>
      </c>
      <c r="C74" s="154"/>
      <c r="D74" s="173"/>
      <c r="E74" s="179"/>
      <c r="F74" s="156"/>
      <c r="G74" s="175"/>
      <c r="H74" s="175"/>
      <c r="I74" s="175"/>
      <c r="J74" s="175"/>
      <c r="K74" s="175"/>
      <c r="L74" s="175"/>
      <c r="M74" s="175"/>
      <c r="N74" s="175"/>
      <c r="O74" s="175"/>
      <c r="P74" s="175"/>
      <c r="Q74" s="179"/>
      <c r="R74" s="157" t="s">
        <v>98</v>
      </c>
      <c r="S74" s="158">
        <f t="shared" si="32"/>
        <v>0</v>
      </c>
      <c r="T74" s="158" t="str">
        <f t="shared" si="33"/>
        <v/>
      </c>
      <c r="U74" s="158" t="str">
        <f t="shared" si="34"/>
        <v>lstLocatieNv3</v>
      </c>
      <c r="V74" s="168">
        <f t="shared" si="35"/>
        <v>0</v>
      </c>
      <c r="W74" s="171">
        <f t="shared" si="36"/>
        <v>0</v>
      </c>
      <c r="X74" s="171">
        <f t="shared" si="37"/>
        <v>0</v>
      </c>
      <c r="Y74" s="171">
        <f t="shared" si="38"/>
        <v>0</v>
      </c>
      <c r="Z74" s="171">
        <f t="shared" si="39"/>
        <v>0</v>
      </c>
      <c r="AA74" s="171">
        <f t="shared" si="40"/>
        <v>0</v>
      </c>
      <c r="AB74" s="171">
        <f t="shared" si="41"/>
        <v>0</v>
      </c>
      <c r="AC74" s="171">
        <f t="shared" si="42"/>
        <v>0</v>
      </c>
      <c r="AD74" s="171">
        <f t="shared" si="43"/>
        <v>0</v>
      </c>
      <c r="AE74" s="171">
        <f t="shared" si="44"/>
        <v>0</v>
      </c>
      <c r="AF74" s="171">
        <f t="shared" si="45"/>
        <v>0</v>
      </c>
      <c r="AG74" s="171">
        <f t="shared" si="46"/>
        <v>0</v>
      </c>
      <c r="AH74" s="171">
        <f>IF($S74&lt;&gt;0, IF($F74&lt;&gt;"Opname / publicatie / game", IF(OR($J74="Fysieke aanwezigheid/product",$J74="Fysieke en digitale aanwezigheid/product"), IF($L74&lt;&gt;"België", _xlfn.IFNA(IF(MATCH($M74, Keuzelijsten!$AR$2:$AR$32, 0)&gt;0, 0, -1), -1), IF($N74&lt;&gt;"", -1, IF(O74&lt;&gt;"", 0, 1))), -1), -1), 0)</f>
        <v>0</v>
      </c>
      <c r="AI74" s="171">
        <f t="shared" si="47"/>
        <v>0</v>
      </c>
      <c r="AJ74" s="171">
        <f t="shared" si="48"/>
        <v>0</v>
      </c>
      <c r="AK74" s="168"/>
      <c r="AL74" s="322" t="str">
        <f t="shared" si="29"/>
        <v/>
      </c>
      <c r="AM74" s="171"/>
      <c r="AN74" s="171"/>
      <c r="AO74" s="171"/>
      <c r="AP74" s="171"/>
      <c r="AQ74" s="171"/>
      <c r="AR74" s="171"/>
      <c r="AS74" s="171"/>
      <c r="AT74" s="171"/>
      <c r="AU74" s="171" t="str">
        <f t="shared" si="49"/>
        <v/>
      </c>
      <c r="AV74" s="171"/>
      <c r="AW74" s="171"/>
      <c r="AX74" s="171"/>
      <c r="AY74" s="171"/>
      <c r="AZ74" s="168" t="str">
        <f t="shared" si="50"/>
        <v/>
      </c>
      <c r="BA74" s="158" t="str">
        <f>IF(S74&lt;&gt;1, IF(SUM(S74:$S$1004)&lt;&gt;0, "| Laat geen witruimte tussen ingevulde rijen.", ""), "")</f>
        <v/>
      </c>
      <c r="BC74" s="159" t="str">
        <f t="shared" si="51"/>
        <v/>
      </c>
    </row>
    <row r="75" spans="1:55" s="158" customFormat="1" ht="14.4" customHeight="1" x14ac:dyDescent="0.3">
      <c r="A75" s="244" t="str">
        <f t="shared" si="30"/>
        <v/>
      </c>
      <c r="B75" s="153" t="str">
        <f t="shared" si="31"/>
        <v/>
      </c>
      <c r="C75" s="154"/>
      <c r="D75" s="173"/>
      <c r="E75" s="179"/>
      <c r="F75" s="156"/>
      <c r="G75" s="175"/>
      <c r="H75" s="175"/>
      <c r="I75" s="175"/>
      <c r="J75" s="175"/>
      <c r="K75" s="175"/>
      <c r="L75" s="175"/>
      <c r="M75" s="175"/>
      <c r="N75" s="175"/>
      <c r="O75" s="175"/>
      <c r="P75" s="175"/>
      <c r="Q75" s="179"/>
      <c r="R75" s="157" t="s">
        <v>98</v>
      </c>
      <c r="S75" s="158">
        <f t="shared" si="32"/>
        <v>0</v>
      </c>
      <c r="T75" s="158" t="str">
        <f t="shared" si="33"/>
        <v/>
      </c>
      <c r="U75" s="158" t="str">
        <f t="shared" si="34"/>
        <v>lstLocatieNv3</v>
      </c>
      <c r="V75" s="168">
        <f t="shared" si="35"/>
        <v>0</v>
      </c>
      <c r="W75" s="171">
        <f t="shared" si="36"/>
        <v>0</v>
      </c>
      <c r="X75" s="171">
        <f t="shared" si="37"/>
        <v>0</v>
      </c>
      <c r="Y75" s="171">
        <f t="shared" si="38"/>
        <v>0</v>
      </c>
      <c r="Z75" s="171">
        <f t="shared" si="39"/>
        <v>0</v>
      </c>
      <c r="AA75" s="171">
        <f t="shared" si="40"/>
        <v>0</v>
      </c>
      <c r="AB75" s="171">
        <f t="shared" si="41"/>
        <v>0</v>
      </c>
      <c r="AC75" s="171">
        <f t="shared" si="42"/>
        <v>0</v>
      </c>
      <c r="AD75" s="171">
        <f t="shared" si="43"/>
        <v>0</v>
      </c>
      <c r="AE75" s="171">
        <f t="shared" si="44"/>
        <v>0</v>
      </c>
      <c r="AF75" s="171">
        <f t="shared" si="45"/>
        <v>0</v>
      </c>
      <c r="AG75" s="171">
        <f t="shared" si="46"/>
        <v>0</v>
      </c>
      <c r="AH75" s="171">
        <f>IF($S75&lt;&gt;0, IF($F75&lt;&gt;"Opname / publicatie / game", IF(OR($J75="Fysieke aanwezigheid/product",$J75="Fysieke en digitale aanwezigheid/product"), IF($L75&lt;&gt;"België", _xlfn.IFNA(IF(MATCH($M75, Keuzelijsten!$AR$2:$AR$32, 0)&gt;0, 0, -1), -1), IF($N75&lt;&gt;"", -1, IF(O75&lt;&gt;"", 0, 1))), -1), -1), 0)</f>
        <v>0</v>
      </c>
      <c r="AI75" s="171">
        <f t="shared" si="47"/>
        <v>0</v>
      </c>
      <c r="AJ75" s="171">
        <f t="shared" si="48"/>
        <v>0</v>
      </c>
      <c r="AK75" s="168"/>
      <c r="AL75" s="322" t="str">
        <f t="shared" si="29"/>
        <v/>
      </c>
      <c r="AM75" s="171"/>
      <c r="AN75" s="171"/>
      <c r="AO75" s="171"/>
      <c r="AP75" s="171"/>
      <c r="AQ75" s="171"/>
      <c r="AR75" s="171"/>
      <c r="AS75" s="171"/>
      <c r="AT75" s="171"/>
      <c r="AU75" s="171" t="str">
        <f t="shared" si="49"/>
        <v/>
      </c>
      <c r="AV75" s="171"/>
      <c r="AW75" s="171"/>
      <c r="AX75" s="171"/>
      <c r="AY75" s="171"/>
      <c r="AZ75" s="168" t="str">
        <f t="shared" si="50"/>
        <v/>
      </c>
      <c r="BA75" s="158" t="str">
        <f>IF(S75&lt;&gt;1, IF(SUM(S75:$S$1004)&lt;&gt;0, "| Laat geen witruimte tussen ingevulde rijen.", ""), "")</f>
        <v/>
      </c>
      <c r="BC75" s="159" t="str">
        <f t="shared" si="51"/>
        <v/>
      </c>
    </row>
    <row r="76" spans="1:55" s="158" customFormat="1" ht="14.4" customHeight="1" x14ac:dyDescent="0.3">
      <c r="A76" s="244" t="str">
        <f t="shared" si="30"/>
        <v/>
      </c>
      <c r="B76" s="153" t="str">
        <f t="shared" si="31"/>
        <v/>
      </c>
      <c r="C76" s="154"/>
      <c r="D76" s="173"/>
      <c r="E76" s="179"/>
      <c r="F76" s="156"/>
      <c r="G76" s="175"/>
      <c r="H76" s="175"/>
      <c r="I76" s="175"/>
      <c r="J76" s="175"/>
      <c r="K76" s="175"/>
      <c r="L76" s="175"/>
      <c r="M76" s="175"/>
      <c r="N76" s="175"/>
      <c r="O76" s="175"/>
      <c r="P76" s="175"/>
      <c r="Q76" s="179"/>
      <c r="R76" s="157" t="s">
        <v>98</v>
      </c>
      <c r="S76" s="158">
        <f t="shared" si="32"/>
        <v>0</v>
      </c>
      <c r="T76" s="158" t="str">
        <f t="shared" si="33"/>
        <v/>
      </c>
      <c r="U76" s="158" t="str">
        <f t="shared" si="34"/>
        <v>lstLocatieNv3</v>
      </c>
      <c r="V76" s="168">
        <f t="shared" si="35"/>
        <v>0</v>
      </c>
      <c r="W76" s="171">
        <f t="shared" si="36"/>
        <v>0</v>
      </c>
      <c r="X76" s="171">
        <f t="shared" si="37"/>
        <v>0</v>
      </c>
      <c r="Y76" s="171">
        <f t="shared" si="38"/>
        <v>0</v>
      </c>
      <c r="Z76" s="171">
        <f t="shared" si="39"/>
        <v>0</v>
      </c>
      <c r="AA76" s="171">
        <f t="shared" si="40"/>
        <v>0</v>
      </c>
      <c r="AB76" s="171">
        <f t="shared" si="41"/>
        <v>0</v>
      </c>
      <c r="AC76" s="171">
        <f t="shared" si="42"/>
        <v>0</v>
      </c>
      <c r="AD76" s="171">
        <f t="shared" si="43"/>
        <v>0</v>
      </c>
      <c r="AE76" s="171">
        <f t="shared" si="44"/>
        <v>0</v>
      </c>
      <c r="AF76" s="171">
        <f t="shared" si="45"/>
        <v>0</v>
      </c>
      <c r="AG76" s="171">
        <f t="shared" si="46"/>
        <v>0</v>
      </c>
      <c r="AH76" s="171">
        <f>IF($S76&lt;&gt;0, IF($F76&lt;&gt;"Opname / publicatie / game", IF(OR($J76="Fysieke aanwezigheid/product",$J76="Fysieke en digitale aanwezigheid/product"), IF($L76&lt;&gt;"België", _xlfn.IFNA(IF(MATCH($M76, Keuzelijsten!$AR$2:$AR$32, 0)&gt;0, 0, -1), -1), IF($N76&lt;&gt;"", -1, IF(O76&lt;&gt;"", 0, 1))), -1), -1), 0)</f>
        <v>0</v>
      </c>
      <c r="AI76" s="171">
        <f t="shared" si="47"/>
        <v>0</v>
      </c>
      <c r="AJ76" s="171">
        <f t="shared" si="48"/>
        <v>0</v>
      </c>
      <c r="AK76" s="168"/>
      <c r="AL76" s="322" t="str">
        <f t="shared" si="29"/>
        <v/>
      </c>
      <c r="AM76" s="171"/>
      <c r="AN76" s="171"/>
      <c r="AO76" s="171"/>
      <c r="AP76" s="171"/>
      <c r="AQ76" s="171"/>
      <c r="AR76" s="171"/>
      <c r="AS76" s="171"/>
      <c r="AT76" s="171"/>
      <c r="AU76" s="171" t="str">
        <f t="shared" si="49"/>
        <v/>
      </c>
      <c r="AV76" s="171"/>
      <c r="AW76" s="171"/>
      <c r="AX76" s="171"/>
      <c r="AY76" s="171"/>
      <c r="AZ76" s="168" t="str">
        <f t="shared" si="50"/>
        <v/>
      </c>
      <c r="BA76" s="158" t="str">
        <f>IF(S76&lt;&gt;1, IF(SUM(S76:$S$1004)&lt;&gt;0, "| Laat geen witruimte tussen ingevulde rijen.", ""), "")</f>
        <v/>
      </c>
      <c r="BC76" s="159" t="str">
        <f t="shared" si="51"/>
        <v/>
      </c>
    </row>
    <row r="77" spans="1:55" s="158" customFormat="1" ht="14.4" customHeight="1" x14ac:dyDescent="0.3">
      <c r="A77" s="244" t="str">
        <f t="shared" si="30"/>
        <v/>
      </c>
      <c r="B77" s="153" t="str">
        <f t="shared" si="31"/>
        <v/>
      </c>
      <c r="C77" s="154"/>
      <c r="D77" s="173"/>
      <c r="E77" s="179"/>
      <c r="F77" s="156"/>
      <c r="G77" s="175"/>
      <c r="H77" s="175"/>
      <c r="I77" s="175"/>
      <c r="J77" s="175"/>
      <c r="K77" s="175"/>
      <c r="L77" s="175"/>
      <c r="M77" s="175"/>
      <c r="N77" s="175"/>
      <c r="O77" s="175"/>
      <c r="P77" s="175"/>
      <c r="Q77" s="179"/>
      <c r="R77" s="157" t="s">
        <v>98</v>
      </c>
      <c r="S77" s="158">
        <f t="shared" si="32"/>
        <v>0</v>
      </c>
      <c r="T77" s="158" t="str">
        <f t="shared" si="33"/>
        <v/>
      </c>
      <c r="U77" s="158" t="str">
        <f t="shared" si="34"/>
        <v>lstLocatieNv3</v>
      </c>
      <c r="V77" s="168">
        <f t="shared" si="35"/>
        <v>0</v>
      </c>
      <c r="W77" s="171">
        <f t="shared" si="36"/>
        <v>0</v>
      </c>
      <c r="X77" s="171">
        <f t="shared" si="37"/>
        <v>0</v>
      </c>
      <c r="Y77" s="171">
        <f t="shared" si="38"/>
        <v>0</v>
      </c>
      <c r="Z77" s="171">
        <f t="shared" si="39"/>
        <v>0</v>
      </c>
      <c r="AA77" s="171">
        <f t="shared" si="40"/>
        <v>0</v>
      </c>
      <c r="AB77" s="171">
        <f t="shared" si="41"/>
        <v>0</v>
      </c>
      <c r="AC77" s="171">
        <f t="shared" si="42"/>
        <v>0</v>
      </c>
      <c r="AD77" s="171">
        <f t="shared" si="43"/>
        <v>0</v>
      </c>
      <c r="AE77" s="171">
        <f t="shared" si="44"/>
        <v>0</v>
      </c>
      <c r="AF77" s="171">
        <f t="shared" si="45"/>
        <v>0</v>
      </c>
      <c r="AG77" s="171">
        <f t="shared" si="46"/>
        <v>0</v>
      </c>
      <c r="AH77" s="171">
        <f>IF($S77&lt;&gt;0, IF($F77&lt;&gt;"Opname / publicatie / game", IF(OR($J77="Fysieke aanwezigheid/product",$J77="Fysieke en digitale aanwezigheid/product"), IF($L77&lt;&gt;"België", _xlfn.IFNA(IF(MATCH($M77, Keuzelijsten!$AR$2:$AR$32, 0)&gt;0, 0, -1), -1), IF($N77&lt;&gt;"", -1, IF(O77&lt;&gt;"", 0, 1))), -1), -1), 0)</f>
        <v>0</v>
      </c>
      <c r="AI77" s="171">
        <f t="shared" si="47"/>
        <v>0</v>
      </c>
      <c r="AJ77" s="171">
        <f t="shared" si="48"/>
        <v>0</v>
      </c>
      <c r="AK77" s="168"/>
      <c r="AL77" s="322" t="str">
        <f t="shared" si="29"/>
        <v/>
      </c>
      <c r="AM77" s="171"/>
      <c r="AN77" s="171"/>
      <c r="AO77" s="171"/>
      <c r="AP77" s="171"/>
      <c r="AQ77" s="171"/>
      <c r="AR77" s="171"/>
      <c r="AS77" s="171"/>
      <c r="AT77" s="171"/>
      <c r="AU77" s="171" t="str">
        <f t="shared" si="49"/>
        <v/>
      </c>
      <c r="AV77" s="171"/>
      <c r="AW77" s="171"/>
      <c r="AX77" s="171"/>
      <c r="AY77" s="171"/>
      <c r="AZ77" s="168" t="str">
        <f t="shared" si="50"/>
        <v/>
      </c>
      <c r="BA77" s="158" t="str">
        <f>IF(S77&lt;&gt;1, IF(SUM(S77:$S$1004)&lt;&gt;0, "| Laat geen witruimte tussen ingevulde rijen.", ""), "")</f>
        <v/>
      </c>
      <c r="BC77" s="159" t="str">
        <f t="shared" si="51"/>
        <v/>
      </c>
    </row>
    <row r="78" spans="1:55" s="158" customFormat="1" ht="14.4" customHeight="1" x14ac:dyDescent="0.3">
      <c r="A78" s="244" t="str">
        <f t="shared" si="30"/>
        <v/>
      </c>
      <c r="B78" s="153" t="str">
        <f t="shared" si="31"/>
        <v/>
      </c>
      <c r="C78" s="154"/>
      <c r="D78" s="173"/>
      <c r="E78" s="179"/>
      <c r="F78" s="156"/>
      <c r="G78" s="175"/>
      <c r="H78" s="175"/>
      <c r="I78" s="175"/>
      <c r="J78" s="175"/>
      <c r="K78" s="175"/>
      <c r="L78" s="175"/>
      <c r="M78" s="175"/>
      <c r="N78" s="175"/>
      <c r="O78" s="175"/>
      <c r="P78" s="175"/>
      <c r="Q78" s="179"/>
      <c r="R78" s="157" t="s">
        <v>98</v>
      </c>
      <c r="S78" s="158">
        <f t="shared" si="32"/>
        <v>0</v>
      </c>
      <c r="T78" s="158" t="str">
        <f t="shared" si="33"/>
        <v/>
      </c>
      <c r="U78" s="158" t="str">
        <f t="shared" si="34"/>
        <v>lstLocatieNv3</v>
      </c>
      <c r="V78" s="168">
        <f t="shared" si="35"/>
        <v>0</v>
      </c>
      <c r="W78" s="171">
        <f t="shared" si="36"/>
        <v>0</v>
      </c>
      <c r="X78" s="171">
        <f t="shared" si="37"/>
        <v>0</v>
      </c>
      <c r="Y78" s="171">
        <f t="shared" si="38"/>
        <v>0</v>
      </c>
      <c r="Z78" s="171">
        <f t="shared" si="39"/>
        <v>0</v>
      </c>
      <c r="AA78" s="171">
        <f t="shared" si="40"/>
        <v>0</v>
      </c>
      <c r="AB78" s="171">
        <f t="shared" si="41"/>
        <v>0</v>
      </c>
      <c r="AC78" s="171">
        <f t="shared" si="42"/>
        <v>0</v>
      </c>
      <c r="AD78" s="171">
        <f t="shared" si="43"/>
        <v>0</v>
      </c>
      <c r="AE78" s="171">
        <f t="shared" si="44"/>
        <v>0</v>
      </c>
      <c r="AF78" s="171">
        <f t="shared" si="45"/>
        <v>0</v>
      </c>
      <c r="AG78" s="171">
        <f t="shared" si="46"/>
        <v>0</v>
      </c>
      <c r="AH78" s="171">
        <f>IF($S78&lt;&gt;0, IF($F78&lt;&gt;"Opname / publicatie / game", IF(OR($J78="Fysieke aanwezigheid/product",$J78="Fysieke en digitale aanwezigheid/product"), IF($L78&lt;&gt;"België", _xlfn.IFNA(IF(MATCH($M78, Keuzelijsten!$AR$2:$AR$32, 0)&gt;0, 0, -1), -1), IF($N78&lt;&gt;"", -1, IF(O78&lt;&gt;"", 0, 1))), -1), -1), 0)</f>
        <v>0</v>
      </c>
      <c r="AI78" s="171">
        <f t="shared" si="47"/>
        <v>0</v>
      </c>
      <c r="AJ78" s="171">
        <f t="shared" si="48"/>
        <v>0</v>
      </c>
      <c r="AK78" s="168"/>
      <c r="AL78" s="322" t="str">
        <f t="shared" si="29"/>
        <v/>
      </c>
      <c r="AM78" s="171"/>
      <c r="AN78" s="171"/>
      <c r="AO78" s="171"/>
      <c r="AP78" s="171"/>
      <c r="AQ78" s="171"/>
      <c r="AR78" s="171"/>
      <c r="AS78" s="171"/>
      <c r="AT78" s="171"/>
      <c r="AU78" s="171" t="str">
        <f t="shared" si="49"/>
        <v/>
      </c>
      <c r="AV78" s="171"/>
      <c r="AW78" s="171"/>
      <c r="AX78" s="171"/>
      <c r="AY78" s="171"/>
      <c r="AZ78" s="168" t="str">
        <f t="shared" si="50"/>
        <v/>
      </c>
      <c r="BA78" s="158" t="str">
        <f>IF(S78&lt;&gt;1, IF(SUM(S78:$S$1004)&lt;&gt;0, "| Laat geen witruimte tussen ingevulde rijen.", ""), "")</f>
        <v/>
      </c>
      <c r="BC78" s="159" t="str">
        <f t="shared" si="51"/>
        <v/>
      </c>
    </row>
    <row r="79" spans="1:55" s="158" customFormat="1" ht="14.4" customHeight="1" x14ac:dyDescent="0.3">
      <c r="A79" s="244" t="str">
        <f t="shared" si="30"/>
        <v/>
      </c>
      <c r="B79" s="153" t="str">
        <f t="shared" si="31"/>
        <v/>
      </c>
      <c r="C79" s="154"/>
      <c r="D79" s="173"/>
      <c r="E79" s="179"/>
      <c r="F79" s="156"/>
      <c r="G79" s="175"/>
      <c r="H79" s="175"/>
      <c r="I79" s="175"/>
      <c r="J79" s="175"/>
      <c r="K79" s="175"/>
      <c r="L79" s="175"/>
      <c r="M79" s="175"/>
      <c r="N79" s="175"/>
      <c r="O79" s="175"/>
      <c r="P79" s="175"/>
      <c r="Q79" s="179"/>
      <c r="R79" s="157" t="s">
        <v>98</v>
      </c>
      <c r="S79" s="158">
        <f t="shared" si="32"/>
        <v>0</v>
      </c>
      <c r="T79" s="158" t="str">
        <f t="shared" si="33"/>
        <v/>
      </c>
      <c r="U79" s="158" t="str">
        <f t="shared" si="34"/>
        <v>lstLocatieNv3</v>
      </c>
      <c r="V79" s="168">
        <f t="shared" si="35"/>
        <v>0</v>
      </c>
      <c r="W79" s="171">
        <f t="shared" si="36"/>
        <v>0</v>
      </c>
      <c r="X79" s="171">
        <f t="shared" si="37"/>
        <v>0</v>
      </c>
      <c r="Y79" s="171">
        <f t="shared" si="38"/>
        <v>0</v>
      </c>
      <c r="Z79" s="171">
        <f t="shared" si="39"/>
        <v>0</v>
      </c>
      <c r="AA79" s="171">
        <f t="shared" si="40"/>
        <v>0</v>
      </c>
      <c r="AB79" s="171">
        <f t="shared" si="41"/>
        <v>0</v>
      </c>
      <c r="AC79" s="171">
        <f t="shared" si="42"/>
        <v>0</v>
      </c>
      <c r="AD79" s="171">
        <f t="shared" si="43"/>
        <v>0</v>
      </c>
      <c r="AE79" s="171">
        <f t="shared" si="44"/>
        <v>0</v>
      </c>
      <c r="AF79" s="171">
        <f t="shared" si="45"/>
        <v>0</v>
      </c>
      <c r="AG79" s="171">
        <f t="shared" si="46"/>
        <v>0</v>
      </c>
      <c r="AH79" s="171">
        <f>IF($S79&lt;&gt;0, IF($F79&lt;&gt;"Opname / publicatie / game", IF(OR($J79="Fysieke aanwezigheid/product",$J79="Fysieke en digitale aanwezigheid/product"), IF($L79&lt;&gt;"België", _xlfn.IFNA(IF(MATCH($M79, Keuzelijsten!$AR$2:$AR$32, 0)&gt;0, 0, -1), -1), IF($N79&lt;&gt;"", -1, IF(O79&lt;&gt;"", 0, 1))), -1), -1), 0)</f>
        <v>0</v>
      </c>
      <c r="AI79" s="171">
        <f t="shared" si="47"/>
        <v>0</v>
      </c>
      <c r="AJ79" s="171">
        <f t="shared" si="48"/>
        <v>0</v>
      </c>
      <c r="AK79" s="168"/>
      <c r="AL79" s="322" t="str">
        <f t="shared" si="29"/>
        <v/>
      </c>
      <c r="AM79" s="171"/>
      <c r="AN79" s="171"/>
      <c r="AO79" s="171"/>
      <c r="AP79" s="171"/>
      <c r="AQ79" s="171"/>
      <c r="AR79" s="171"/>
      <c r="AS79" s="171"/>
      <c r="AT79" s="171"/>
      <c r="AU79" s="171" t="str">
        <f t="shared" si="49"/>
        <v/>
      </c>
      <c r="AV79" s="171"/>
      <c r="AW79" s="171"/>
      <c r="AX79" s="171"/>
      <c r="AY79" s="171"/>
      <c r="AZ79" s="168" t="str">
        <f t="shared" si="50"/>
        <v/>
      </c>
      <c r="BA79" s="158" t="str">
        <f>IF(S79&lt;&gt;1, IF(SUM(S79:$S$1004)&lt;&gt;0, "| Laat geen witruimte tussen ingevulde rijen.", ""), "")</f>
        <v/>
      </c>
      <c r="BC79" s="159" t="str">
        <f t="shared" si="51"/>
        <v/>
      </c>
    </row>
    <row r="80" spans="1:55" s="158" customFormat="1" ht="14.4" customHeight="1" x14ac:dyDescent="0.3">
      <c r="A80" s="244" t="str">
        <f t="shared" si="30"/>
        <v/>
      </c>
      <c r="B80" s="153" t="str">
        <f t="shared" si="31"/>
        <v/>
      </c>
      <c r="C80" s="154"/>
      <c r="D80" s="173"/>
      <c r="E80" s="179"/>
      <c r="F80" s="156"/>
      <c r="G80" s="175"/>
      <c r="H80" s="175"/>
      <c r="I80" s="175"/>
      <c r="J80" s="175"/>
      <c r="K80" s="175"/>
      <c r="L80" s="175"/>
      <c r="M80" s="175"/>
      <c r="N80" s="175"/>
      <c r="O80" s="175"/>
      <c r="P80" s="175"/>
      <c r="Q80" s="179"/>
      <c r="R80" s="157" t="s">
        <v>98</v>
      </c>
      <c r="S80" s="158">
        <f t="shared" si="32"/>
        <v>0</v>
      </c>
      <c r="T80" s="158" t="str">
        <f t="shared" si="33"/>
        <v/>
      </c>
      <c r="U80" s="158" t="str">
        <f t="shared" si="34"/>
        <v>lstLocatieNv3</v>
      </c>
      <c r="V80" s="168">
        <f t="shared" si="35"/>
        <v>0</v>
      </c>
      <c r="W80" s="171">
        <f t="shared" si="36"/>
        <v>0</v>
      </c>
      <c r="X80" s="171">
        <f t="shared" si="37"/>
        <v>0</v>
      </c>
      <c r="Y80" s="171">
        <f t="shared" si="38"/>
        <v>0</v>
      </c>
      <c r="Z80" s="171">
        <f t="shared" si="39"/>
        <v>0</v>
      </c>
      <c r="AA80" s="171">
        <f t="shared" si="40"/>
        <v>0</v>
      </c>
      <c r="AB80" s="171">
        <f t="shared" si="41"/>
        <v>0</v>
      </c>
      <c r="AC80" s="171">
        <f t="shared" si="42"/>
        <v>0</v>
      </c>
      <c r="AD80" s="171">
        <f t="shared" si="43"/>
        <v>0</v>
      </c>
      <c r="AE80" s="171">
        <f t="shared" si="44"/>
        <v>0</v>
      </c>
      <c r="AF80" s="171">
        <f t="shared" si="45"/>
        <v>0</v>
      </c>
      <c r="AG80" s="171">
        <f t="shared" si="46"/>
        <v>0</v>
      </c>
      <c r="AH80" s="171">
        <f>IF($S80&lt;&gt;0, IF($F80&lt;&gt;"Opname / publicatie / game", IF(OR($J80="Fysieke aanwezigheid/product",$J80="Fysieke en digitale aanwezigheid/product"), IF($L80&lt;&gt;"België", _xlfn.IFNA(IF(MATCH($M80, Keuzelijsten!$AR$2:$AR$32, 0)&gt;0, 0, -1), -1), IF($N80&lt;&gt;"", -1, IF(O80&lt;&gt;"", 0, 1))), -1), -1), 0)</f>
        <v>0</v>
      </c>
      <c r="AI80" s="171">
        <f t="shared" si="47"/>
        <v>0</v>
      </c>
      <c r="AJ80" s="171">
        <f t="shared" si="48"/>
        <v>0</v>
      </c>
      <c r="AK80" s="168"/>
      <c r="AL80" s="322" t="str">
        <f t="shared" si="29"/>
        <v/>
      </c>
      <c r="AM80" s="171"/>
      <c r="AN80" s="171"/>
      <c r="AO80" s="171"/>
      <c r="AP80" s="171"/>
      <c r="AQ80" s="171"/>
      <c r="AR80" s="171"/>
      <c r="AS80" s="171"/>
      <c r="AT80" s="171"/>
      <c r="AU80" s="171" t="str">
        <f t="shared" si="49"/>
        <v/>
      </c>
      <c r="AV80" s="171"/>
      <c r="AW80" s="171"/>
      <c r="AX80" s="171"/>
      <c r="AY80" s="171"/>
      <c r="AZ80" s="168" t="str">
        <f t="shared" si="50"/>
        <v/>
      </c>
      <c r="BA80" s="158" t="str">
        <f>IF(S80&lt;&gt;1, IF(SUM(S80:$S$1004)&lt;&gt;0, "| Laat geen witruimte tussen ingevulde rijen.", ""), "")</f>
        <v/>
      </c>
      <c r="BC80" s="159" t="str">
        <f t="shared" si="51"/>
        <v/>
      </c>
    </row>
    <row r="81" spans="1:55" s="158" customFormat="1" ht="14.4" customHeight="1" x14ac:dyDescent="0.3">
      <c r="A81" s="244" t="str">
        <f t="shared" si="30"/>
        <v/>
      </c>
      <c r="B81" s="153" t="str">
        <f t="shared" si="31"/>
        <v/>
      </c>
      <c r="C81" s="154"/>
      <c r="D81" s="173"/>
      <c r="E81" s="179"/>
      <c r="F81" s="156"/>
      <c r="G81" s="175"/>
      <c r="H81" s="175"/>
      <c r="I81" s="175"/>
      <c r="J81" s="175"/>
      <c r="K81" s="175"/>
      <c r="L81" s="175"/>
      <c r="M81" s="175"/>
      <c r="N81" s="175"/>
      <c r="O81" s="175"/>
      <c r="P81" s="175"/>
      <c r="Q81" s="179"/>
      <c r="R81" s="157" t="s">
        <v>98</v>
      </c>
      <c r="S81" s="158">
        <f t="shared" si="32"/>
        <v>0</v>
      </c>
      <c r="T81" s="158" t="str">
        <f t="shared" si="33"/>
        <v/>
      </c>
      <c r="U81" s="158" t="str">
        <f t="shared" si="34"/>
        <v>lstLocatieNv3</v>
      </c>
      <c r="V81" s="168">
        <f t="shared" si="35"/>
        <v>0</v>
      </c>
      <c r="W81" s="171">
        <f t="shared" si="36"/>
        <v>0</v>
      </c>
      <c r="X81" s="171">
        <f t="shared" si="37"/>
        <v>0</v>
      </c>
      <c r="Y81" s="171">
        <f t="shared" si="38"/>
        <v>0</v>
      </c>
      <c r="Z81" s="171">
        <f t="shared" si="39"/>
        <v>0</v>
      </c>
      <c r="AA81" s="171">
        <f t="shared" si="40"/>
        <v>0</v>
      </c>
      <c r="AB81" s="171">
        <f t="shared" si="41"/>
        <v>0</v>
      </c>
      <c r="AC81" s="171">
        <f t="shared" si="42"/>
        <v>0</v>
      </c>
      <c r="AD81" s="171">
        <f t="shared" si="43"/>
        <v>0</v>
      </c>
      <c r="AE81" s="171">
        <f t="shared" si="44"/>
        <v>0</v>
      </c>
      <c r="AF81" s="171">
        <f t="shared" si="45"/>
        <v>0</v>
      </c>
      <c r="AG81" s="171">
        <f t="shared" si="46"/>
        <v>0</v>
      </c>
      <c r="AH81" s="171">
        <f>IF($S81&lt;&gt;0, IF($F81&lt;&gt;"Opname / publicatie / game", IF(OR($J81="Fysieke aanwezigheid/product",$J81="Fysieke en digitale aanwezigheid/product"), IF($L81&lt;&gt;"België", _xlfn.IFNA(IF(MATCH($M81, Keuzelijsten!$AR$2:$AR$32, 0)&gt;0, 0, -1), -1), IF($N81&lt;&gt;"", -1, IF(O81&lt;&gt;"", 0, 1))), -1), -1), 0)</f>
        <v>0</v>
      </c>
      <c r="AI81" s="171">
        <f t="shared" si="47"/>
        <v>0</v>
      </c>
      <c r="AJ81" s="171">
        <f t="shared" si="48"/>
        <v>0</v>
      </c>
      <c r="AK81" s="168"/>
      <c r="AL81" s="322" t="str">
        <f t="shared" si="29"/>
        <v/>
      </c>
      <c r="AM81" s="171"/>
      <c r="AN81" s="171"/>
      <c r="AO81" s="171"/>
      <c r="AP81" s="171"/>
      <c r="AQ81" s="171"/>
      <c r="AR81" s="171"/>
      <c r="AS81" s="171"/>
      <c r="AT81" s="171"/>
      <c r="AU81" s="171" t="str">
        <f t="shared" si="49"/>
        <v/>
      </c>
      <c r="AV81" s="171"/>
      <c r="AW81" s="171"/>
      <c r="AX81" s="171"/>
      <c r="AY81" s="171"/>
      <c r="AZ81" s="168" t="str">
        <f t="shared" si="50"/>
        <v/>
      </c>
      <c r="BA81" s="158" t="str">
        <f>IF(S81&lt;&gt;1, IF(SUM(S81:$S$1004)&lt;&gt;0, "| Laat geen witruimte tussen ingevulde rijen.", ""), "")</f>
        <v/>
      </c>
      <c r="BC81" s="159" t="str">
        <f t="shared" si="51"/>
        <v/>
      </c>
    </row>
    <row r="82" spans="1:55" s="158" customFormat="1" ht="14.4" customHeight="1" x14ac:dyDescent="0.3">
      <c r="A82" s="244" t="str">
        <f t="shared" si="30"/>
        <v/>
      </c>
      <c r="B82" s="153" t="str">
        <f t="shared" si="31"/>
        <v/>
      </c>
      <c r="C82" s="154"/>
      <c r="D82" s="173"/>
      <c r="E82" s="179"/>
      <c r="F82" s="156"/>
      <c r="G82" s="175"/>
      <c r="H82" s="175"/>
      <c r="I82" s="175"/>
      <c r="J82" s="175"/>
      <c r="K82" s="175"/>
      <c r="L82" s="175"/>
      <c r="M82" s="175"/>
      <c r="N82" s="175"/>
      <c r="O82" s="175"/>
      <c r="P82" s="175"/>
      <c r="Q82" s="179"/>
      <c r="R82" s="157" t="s">
        <v>98</v>
      </c>
      <c r="S82" s="158">
        <f t="shared" si="32"/>
        <v>0</v>
      </c>
      <c r="T82" s="158" t="str">
        <f t="shared" si="33"/>
        <v/>
      </c>
      <c r="U82" s="158" t="str">
        <f t="shared" si="34"/>
        <v>lstLocatieNv3</v>
      </c>
      <c r="V82" s="168">
        <f t="shared" si="35"/>
        <v>0</v>
      </c>
      <c r="W82" s="171">
        <f t="shared" si="36"/>
        <v>0</v>
      </c>
      <c r="X82" s="171">
        <f t="shared" si="37"/>
        <v>0</v>
      </c>
      <c r="Y82" s="171">
        <f t="shared" si="38"/>
        <v>0</v>
      </c>
      <c r="Z82" s="171">
        <f t="shared" si="39"/>
        <v>0</v>
      </c>
      <c r="AA82" s="171">
        <f t="shared" si="40"/>
        <v>0</v>
      </c>
      <c r="AB82" s="171">
        <f t="shared" si="41"/>
        <v>0</v>
      </c>
      <c r="AC82" s="171">
        <f t="shared" si="42"/>
        <v>0</v>
      </c>
      <c r="AD82" s="171">
        <f t="shared" si="43"/>
        <v>0</v>
      </c>
      <c r="AE82" s="171">
        <f t="shared" si="44"/>
        <v>0</v>
      </c>
      <c r="AF82" s="171">
        <f t="shared" si="45"/>
        <v>0</v>
      </c>
      <c r="AG82" s="171">
        <f t="shared" si="46"/>
        <v>0</v>
      </c>
      <c r="AH82" s="171">
        <f>IF($S82&lt;&gt;0, IF($F82&lt;&gt;"Opname / publicatie / game", IF(OR($J82="Fysieke aanwezigheid/product",$J82="Fysieke en digitale aanwezigheid/product"), IF($L82&lt;&gt;"België", _xlfn.IFNA(IF(MATCH($M82, Keuzelijsten!$AR$2:$AR$32, 0)&gt;0, 0, -1), -1), IF($N82&lt;&gt;"", -1, IF(O82&lt;&gt;"", 0, 1))), -1), -1), 0)</f>
        <v>0</v>
      </c>
      <c r="AI82" s="171">
        <f t="shared" si="47"/>
        <v>0</v>
      </c>
      <c r="AJ82" s="171">
        <f t="shared" si="48"/>
        <v>0</v>
      </c>
      <c r="AK82" s="168"/>
      <c r="AL82" s="322" t="str">
        <f t="shared" si="29"/>
        <v/>
      </c>
      <c r="AM82" s="171"/>
      <c r="AN82" s="171"/>
      <c r="AO82" s="171"/>
      <c r="AP82" s="171"/>
      <c r="AQ82" s="171"/>
      <c r="AR82" s="171"/>
      <c r="AS82" s="171"/>
      <c r="AT82" s="171"/>
      <c r="AU82" s="171" t="str">
        <f t="shared" si="49"/>
        <v/>
      </c>
      <c r="AV82" s="171"/>
      <c r="AW82" s="171"/>
      <c r="AX82" s="171"/>
      <c r="AY82" s="171"/>
      <c r="AZ82" s="168" t="str">
        <f t="shared" si="50"/>
        <v/>
      </c>
      <c r="BA82" s="158" t="str">
        <f>IF(S82&lt;&gt;1, IF(SUM(S82:$S$1004)&lt;&gt;0, "| Laat geen witruimte tussen ingevulde rijen.", ""), "")</f>
        <v/>
      </c>
      <c r="BC82" s="159" t="str">
        <f t="shared" si="51"/>
        <v/>
      </c>
    </row>
    <row r="83" spans="1:55" s="158" customFormat="1" ht="14.4" customHeight="1" x14ac:dyDescent="0.3">
      <c r="A83" s="244" t="str">
        <f t="shared" si="30"/>
        <v/>
      </c>
      <c r="B83" s="153" t="str">
        <f t="shared" si="31"/>
        <v/>
      </c>
      <c r="C83" s="154"/>
      <c r="D83" s="173"/>
      <c r="E83" s="179"/>
      <c r="F83" s="156"/>
      <c r="G83" s="175"/>
      <c r="H83" s="175"/>
      <c r="I83" s="175"/>
      <c r="J83" s="175"/>
      <c r="K83" s="175"/>
      <c r="L83" s="175"/>
      <c r="M83" s="175"/>
      <c r="N83" s="175"/>
      <c r="O83" s="175"/>
      <c r="P83" s="175"/>
      <c r="Q83" s="179"/>
      <c r="R83" s="157" t="s">
        <v>98</v>
      </c>
      <c r="S83" s="158">
        <f t="shared" si="32"/>
        <v>0</v>
      </c>
      <c r="T83" s="158" t="str">
        <f t="shared" si="33"/>
        <v/>
      </c>
      <c r="U83" s="158" t="str">
        <f t="shared" si="34"/>
        <v>lstLocatieNv3</v>
      </c>
      <c r="V83" s="168">
        <f t="shared" si="35"/>
        <v>0</v>
      </c>
      <c r="W83" s="171">
        <f t="shared" si="36"/>
        <v>0</v>
      </c>
      <c r="X83" s="171">
        <f t="shared" si="37"/>
        <v>0</v>
      </c>
      <c r="Y83" s="171">
        <f t="shared" si="38"/>
        <v>0</v>
      </c>
      <c r="Z83" s="171">
        <f t="shared" si="39"/>
        <v>0</v>
      </c>
      <c r="AA83" s="171">
        <f t="shared" si="40"/>
        <v>0</v>
      </c>
      <c r="AB83" s="171">
        <f t="shared" si="41"/>
        <v>0</v>
      </c>
      <c r="AC83" s="171">
        <f t="shared" si="42"/>
        <v>0</v>
      </c>
      <c r="AD83" s="171">
        <f t="shared" si="43"/>
        <v>0</v>
      </c>
      <c r="AE83" s="171">
        <f t="shared" si="44"/>
        <v>0</v>
      </c>
      <c r="AF83" s="171">
        <f t="shared" si="45"/>
        <v>0</v>
      </c>
      <c r="AG83" s="171">
        <f t="shared" si="46"/>
        <v>0</v>
      </c>
      <c r="AH83" s="171">
        <f>IF($S83&lt;&gt;0, IF($F83&lt;&gt;"Opname / publicatie / game", IF(OR($J83="Fysieke aanwezigheid/product",$J83="Fysieke en digitale aanwezigheid/product"), IF($L83&lt;&gt;"België", _xlfn.IFNA(IF(MATCH($M83, Keuzelijsten!$AR$2:$AR$32, 0)&gt;0, 0, -1), -1), IF($N83&lt;&gt;"", -1, IF(O83&lt;&gt;"", 0, 1))), -1), -1), 0)</f>
        <v>0</v>
      </c>
      <c r="AI83" s="171">
        <f t="shared" si="47"/>
        <v>0</v>
      </c>
      <c r="AJ83" s="171">
        <f t="shared" si="48"/>
        <v>0</v>
      </c>
      <c r="AK83" s="168"/>
      <c r="AL83" s="322" t="str">
        <f t="shared" si="29"/>
        <v/>
      </c>
      <c r="AM83" s="171"/>
      <c r="AN83" s="171"/>
      <c r="AO83" s="171"/>
      <c r="AP83" s="171"/>
      <c r="AQ83" s="171"/>
      <c r="AR83" s="171"/>
      <c r="AS83" s="171"/>
      <c r="AT83" s="171"/>
      <c r="AU83" s="171" t="str">
        <f t="shared" si="49"/>
        <v/>
      </c>
      <c r="AV83" s="171"/>
      <c r="AW83" s="171"/>
      <c r="AX83" s="171"/>
      <c r="AY83" s="171"/>
      <c r="AZ83" s="168" t="str">
        <f t="shared" si="50"/>
        <v/>
      </c>
      <c r="BA83" s="158" t="str">
        <f>IF(S83&lt;&gt;1, IF(SUM(S83:$S$1004)&lt;&gt;0, "| Laat geen witruimte tussen ingevulde rijen.", ""), "")</f>
        <v/>
      </c>
      <c r="BC83" s="159" t="str">
        <f t="shared" si="51"/>
        <v/>
      </c>
    </row>
    <row r="84" spans="1:55" s="158" customFormat="1" ht="14.4" customHeight="1" x14ac:dyDescent="0.3">
      <c r="A84" s="244" t="str">
        <f t="shared" si="30"/>
        <v/>
      </c>
      <c r="B84" s="153" t="str">
        <f t="shared" si="31"/>
        <v/>
      </c>
      <c r="C84" s="154"/>
      <c r="D84" s="173"/>
      <c r="E84" s="179"/>
      <c r="F84" s="156"/>
      <c r="G84" s="175"/>
      <c r="H84" s="175"/>
      <c r="I84" s="175"/>
      <c r="J84" s="175"/>
      <c r="K84" s="175"/>
      <c r="L84" s="175"/>
      <c r="M84" s="175"/>
      <c r="N84" s="175"/>
      <c r="O84" s="175"/>
      <c r="P84" s="175"/>
      <c r="Q84" s="179"/>
      <c r="R84" s="157" t="s">
        <v>98</v>
      </c>
      <c r="S84" s="158">
        <f t="shared" si="32"/>
        <v>0</v>
      </c>
      <c r="T84" s="158" t="str">
        <f t="shared" si="33"/>
        <v/>
      </c>
      <c r="U84" s="158" t="str">
        <f t="shared" si="34"/>
        <v>lstLocatieNv3</v>
      </c>
      <c r="V84" s="168">
        <f t="shared" si="35"/>
        <v>0</v>
      </c>
      <c r="W84" s="171">
        <f t="shared" si="36"/>
        <v>0</v>
      </c>
      <c r="X84" s="171">
        <f t="shared" si="37"/>
        <v>0</v>
      </c>
      <c r="Y84" s="171">
        <f t="shared" si="38"/>
        <v>0</v>
      </c>
      <c r="Z84" s="171">
        <f t="shared" si="39"/>
        <v>0</v>
      </c>
      <c r="AA84" s="171">
        <f t="shared" si="40"/>
        <v>0</v>
      </c>
      <c r="AB84" s="171">
        <f t="shared" si="41"/>
        <v>0</v>
      </c>
      <c r="AC84" s="171">
        <f t="shared" si="42"/>
        <v>0</v>
      </c>
      <c r="AD84" s="171">
        <f t="shared" si="43"/>
        <v>0</v>
      </c>
      <c r="AE84" s="171">
        <f t="shared" si="44"/>
        <v>0</v>
      </c>
      <c r="AF84" s="171">
        <f t="shared" si="45"/>
        <v>0</v>
      </c>
      <c r="AG84" s="171">
        <f t="shared" si="46"/>
        <v>0</v>
      </c>
      <c r="AH84" s="171">
        <f>IF($S84&lt;&gt;0, IF($F84&lt;&gt;"Opname / publicatie / game", IF(OR($J84="Fysieke aanwezigheid/product",$J84="Fysieke en digitale aanwezigheid/product"), IF($L84&lt;&gt;"België", _xlfn.IFNA(IF(MATCH($M84, Keuzelijsten!$AR$2:$AR$32, 0)&gt;0, 0, -1), -1), IF($N84&lt;&gt;"", -1, IF(O84&lt;&gt;"", 0, 1))), -1), -1), 0)</f>
        <v>0</v>
      </c>
      <c r="AI84" s="171">
        <f t="shared" si="47"/>
        <v>0</v>
      </c>
      <c r="AJ84" s="171">
        <f t="shared" si="48"/>
        <v>0</v>
      </c>
      <c r="AK84" s="168"/>
      <c r="AL84" s="322" t="str">
        <f t="shared" si="29"/>
        <v/>
      </c>
      <c r="AM84" s="171"/>
      <c r="AN84" s="171"/>
      <c r="AO84" s="171"/>
      <c r="AP84" s="171"/>
      <c r="AQ84" s="171"/>
      <c r="AR84" s="171"/>
      <c r="AS84" s="171"/>
      <c r="AT84" s="171"/>
      <c r="AU84" s="171" t="str">
        <f t="shared" si="49"/>
        <v/>
      </c>
      <c r="AV84" s="171"/>
      <c r="AW84" s="171"/>
      <c r="AX84" s="171"/>
      <c r="AY84" s="171"/>
      <c r="AZ84" s="168" t="str">
        <f t="shared" si="50"/>
        <v/>
      </c>
      <c r="BA84" s="158" t="str">
        <f>IF(S84&lt;&gt;1, IF(SUM(S84:$S$1004)&lt;&gt;0, "| Laat geen witruimte tussen ingevulde rijen.", ""), "")</f>
        <v/>
      </c>
      <c r="BC84" s="159" t="str">
        <f t="shared" si="51"/>
        <v/>
      </c>
    </row>
    <row r="85" spans="1:55" s="158" customFormat="1" ht="14.4" customHeight="1" x14ac:dyDescent="0.3">
      <c r="A85" s="244" t="str">
        <f t="shared" si="30"/>
        <v/>
      </c>
      <c r="B85" s="153" t="str">
        <f t="shared" si="31"/>
        <v/>
      </c>
      <c r="C85" s="154"/>
      <c r="D85" s="173"/>
      <c r="E85" s="179"/>
      <c r="F85" s="156"/>
      <c r="G85" s="175"/>
      <c r="H85" s="175"/>
      <c r="I85" s="175"/>
      <c r="J85" s="175"/>
      <c r="K85" s="175"/>
      <c r="L85" s="175"/>
      <c r="M85" s="175"/>
      <c r="N85" s="175"/>
      <c r="O85" s="175"/>
      <c r="P85" s="175"/>
      <c r="Q85" s="179"/>
      <c r="R85" s="157" t="s">
        <v>98</v>
      </c>
      <c r="S85" s="158">
        <f t="shared" si="32"/>
        <v>0</v>
      </c>
      <c r="T85" s="158" t="str">
        <f t="shared" si="33"/>
        <v/>
      </c>
      <c r="U85" s="158" t="str">
        <f t="shared" si="34"/>
        <v>lstLocatieNv3</v>
      </c>
      <c r="V85" s="168">
        <f t="shared" si="35"/>
        <v>0</v>
      </c>
      <c r="W85" s="171">
        <f t="shared" si="36"/>
        <v>0</v>
      </c>
      <c r="X85" s="171">
        <f t="shared" si="37"/>
        <v>0</v>
      </c>
      <c r="Y85" s="171">
        <f t="shared" si="38"/>
        <v>0</v>
      </c>
      <c r="Z85" s="171">
        <f t="shared" si="39"/>
        <v>0</v>
      </c>
      <c r="AA85" s="171">
        <f t="shared" si="40"/>
        <v>0</v>
      </c>
      <c r="AB85" s="171">
        <f t="shared" si="41"/>
        <v>0</v>
      </c>
      <c r="AC85" s="171">
        <f t="shared" si="42"/>
        <v>0</v>
      </c>
      <c r="AD85" s="171">
        <f t="shared" si="43"/>
        <v>0</v>
      </c>
      <c r="AE85" s="171">
        <f t="shared" si="44"/>
        <v>0</v>
      </c>
      <c r="AF85" s="171">
        <f t="shared" si="45"/>
        <v>0</v>
      </c>
      <c r="AG85" s="171">
        <f t="shared" si="46"/>
        <v>0</v>
      </c>
      <c r="AH85" s="171">
        <f>IF($S85&lt;&gt;0, IF($F85&lt;&gt;"Opname / publicatie / game", IF(OR($J85="Fysieke aanwezigheid/product",$J85="Fysieke en digitale aanwezigheid/product"), IF($L85&lt;&gt;"België", _xlfn.IFNA(IF(MATCH($M85, Keuzelijsten!$AR$2:$AR$32, 0)&gt;0, 0, -1), -1), IF($N85&lt;&gt;"", -1, IF(O85&lt;&gt;"", 0, 1))), -1), -1), 0)</f>
        <v>0</v>
      </c>
      <c r="AI85" s="171">
        <f t="shared" si="47"/>
        <v>0</v>
      </c>
      <c r="AJ85" s="171">
        <f t="shared" si="48"/>
        <v>0</v>
      </c>
      <c r="AK85" s="168"/>
      <c r="AL85" s="322" t="str">
        <f t="shared" si="29"/>
        <v/>
      </c>
      <c r="AM85" s="171"/>
      <c r="AN85" s="171"/>
      <c r="AO85" s="171"/>
      <c r="AP85" s="171"/>
      <c r="AQ85" s="171"/>
      <c r="AR85" s="171"/>
      <c r="AS85" s="171"/>
      <c r="AT85" s="171"/>
      <c r="AU85" s="171" t="str">
        <f t="shared" si="49"/>
        <v/>
      </c>
      <c r="AV85" s="171"/>
      <c r="AW85" s="171"/>
      <c r="AX85" s="171"/>
      <c r="AY85" s="171"/>
      <c r="AZ85" s="168" t="str">
        <f t="shared" si="50"/>
        <v/>
      </c>
      <c r="BA85" s="158" t="str">
        <f>IF(S85&lt;&gt;1, IF(SUM(S85:$S$1004)&lt;&gt;0, "| Laat geen witruimte tussen ingevulde rijen.", ""), "")</f>
        <v/>
      </c>
      <c r="BC85" s="159" t="str">
        <f t="shared" si="51"/>
        <v/>
      </c>
    </row>
    <row r="86" spans="1:55" s="158" customFormat="1" ht="14.4" customHeight="1" x14ac:dyDescent="0.3">
      <c r="A86" s="244" t="str">
        <f t="shared" si="30"/>
        <v/>
      </c>
      <c r="B86" s="153" t="str">
        <f t="shared" si="31"/>
        <v/>
      </c>
      <c r="C86" s="154"/>
      <c r="D86" s="173"/>
      <c r="E86" s="179"/>
      <c r="F86" s="156"/>
      <c r="G86" s="175"/>
      <c r="H86" s="175"/>
      <c r="I86" s="175"/>
      <c r="J86" s="175"/>
      <c r="K86" s="175"/>
      <c r="L86" s="175"/>
      <c r="M86" s="175"/>
      <c r="N86" s="175"/>
      <c r="O86" s="175"/>
      <c r="P86" s="175"/>
      <c r="Q86" s="179"/>
      <c r="R86" s="157" t="s">
        <v>98</v>
      </c>
      <c r="S86" s="158">
        <f t="shared" si="32"/>
        <v>0</v>
      </c>
      <c r="T86" s="158" t="str">
        <f t="shared" si="33"/>
        <v/>
      </c>
      <c r="U86" s="158" t="str">
        <f t="shared" si="34"/>
        <v>lstLocatieNv3</v>
      </c>
      <c r="V86" s="168">
        <f t="shared" si="35"/>
        <v>0</v>
      </c>
      <c r="W86" s="171">
        <f t="shared" si="36"/>
        <v>0</v>
      </c>
      <c r="X86" s="171">
        <f t="shared" si="37"/>
        <v>0</v>
      </c>
      <c r="Y86" s="171">
        <f t="shared" si="38"/>
        <v>0</v>
      </c>
      <c r="Z86" s="171">
        <f t="shared" si="39"/>
        <v>0</v>
      </c>
      <c r="AA86" s="171">
        <f t="shared" si="40"/>
        <v>0</v>
      </c>
      <c r="AB86" s="171">
        <f t="shared" si="41"/>
        <v>0</v>
      </c>
      <c r="AC86" s="171">
        <f t="shared" si="42"/>
        <v>0</v>
      </c>
      <c r="AD86" s="171">
        <f t="shared" si="43"/>
        <v>0</v>
      </c>
      <c r="AE86" s="171">
        <f t="shared" si="44"/>
        <v>0</v>
      </c>
      <c r="AF86" s="171">
        <f t="shared" si="45"/>
        <v>0</v>
      </c>
      <c r="AG86" s="171">
        <f t="shared" si="46"/>
        <v>0</v>
      </c>
      <c r="AH86" s="171">
        <f>IF($S86&lt;&gt;0, IF($F86&lt;&gt;"Opname / publicatie / game", IF(OR($J86="Fysieke aanwezigheid/product",$J86="Fysieke en digitale aanwezigheid/product"), IF($L86&lt;&gt;"België", _xlfn.IFNA(IF(MATCH($M86, Keuzelijsten!$AR$2:$AR$32, 0)&gt;0, 0, -1), -1), IF($N86&lt;&gt;"", -1, IF(O86&lt;&gt;"", 0, 1))), -1), -1), 0)</f>
        <v>0</v>
      </c>
      <c r="AI86" s="171">
        <f t="shared" si="47"/>
        <v>0</v>
      </c>
      <c r="AJ86" s="171">
        <f t="shared" si="48"/>
        <v>0</v>
      </c>
      <c r="AK86" s="168"/>
      <c r="AL86" s="322" t="str">
        <f t="shared" si="29"/>
        <v/>
      </c>
      <c r="AM86" s="171"/>
      <c r="AN86" s="171"/>
      <c r="AO86" s="171"/>
      <c r="AP86" s="171"/>
      <c r="AQ86" s="171"/>
      <c r="AR86" s="171"/>
      <c r="AS86" s="171"/>
      <c r="AT86" s="171"/>
      <c r="AU86" s="171" t="str">
        <f t="shared" si="49"/>
        <v/>
      </c>
      <c r="AV86" s="171"/>
      <c r="AW86" s="171"/>
      <c r="AX86" s="171"/>
      <c r="AY86" s="171"/>
      <c r="AZ86" s="168" t="str">
        <f t="shared" si="50"/>
        <v/>
      </c>
      <c r="BA86" s="158" t="str">
        <f>IF(S86&lt;&gt;1, IF(SUM(S86:$S$1004)&lt;&gt;0, "| Laat geen witruimte tussen ingevulde rijen.", ""), "")</f>
        <v/>
      </c>
      <c r="BC86" s="159" t="str">
        <f t="shared" si="51"/>
        <v/>
      </c>
    </row>
    <row r="87" spans="1:55" s="158" customFormat="1" ht="14.4" customHeight="1" x14ac:dyDescent="0.3">
      <c r="A87" s="244" t="str">
        <f t="shared" si="30"/>
        <v/>
      </c>
      <c r="B87" s="153" t="str">
        <f t="shared" si="31"/>
        <v/>
      </c>
      <c r="C87" s="154"/>
      <c r="D87" s="173"/>
      <c r="E87" s="179"/>
      <c r="F87" s="156"/>
      <c r="G87" s="175"/>
      <c r="H87" s="175"/>
      <c r="I87" s="175"/>
      <c r="J87" s="175"/>
      <c r="K87" s="175"/>
      <c r="L87" s="175"/>
      <c r="M87" s="175"/>
      <c r="N87" s="175"/>
      <c r="O87" s="175"/>
      <c r="P87" s="175"/>
      <c r="Q87" s="179"/>
      <c r="R87" s="157" t="s">
        <v>98</v>
      </c>
      <c r="S87" s="158">
        <f t="shared" si="32"/>
        <v>0</v>
      </c>
      <c r="T87" s="158" t="str">
        <f t="shared" si="33"/>
        <v/>
      </c>
      <c r="U87" s="158" t="str">
        <f t="shared" si="34"/>
        <v>lstLocatieNv3</v>
      </c>
      <c r="V87" s="168">
        <f t="shared" si="35"/>
        <v>0</v>
      </c>
      <c r="W87" s="171">
        <f t="shared" si="36"/>
        <v>0</v>
      </c>
      <c r="X87" s="171">
        <f t="shared" si="37"/>
        <v>0</v>
      </c>
      <c r="Y87" s="171">
        <f t="shared" si="38"/>
        <v>0</v>
      </c>
      <c r="Z87" s="171">
        <f t="shared" si="39"/>
        <v>0</v>
      </c>
      <c r="AA87" s="171">
        <f t="shared" si="40"/>
        <v>0</v>
      </c>
      <c r="AB87" s="171">
        <f t="shared" si="41"/>
        <v>0</v>
      </c>
      <c r="AC87" s="171">
        <f t="shared" si="42"/>
        <v>0</v>
      </c>
      <c r="AD87" s="171">
        <f t="shared" si="43"/>
        <v>0</v>
      </c>
      <c r="AE87" s="171">
        <f t="shared" si="44"/>
        <v>0</v>
      </c>
      <c r="AF87" s="171">
        <f t="shared" si="45"/>
        <v>0</v>
      </c>
      <c r="AG87" s="171">
        <f t="shared" si="46"/>
        <v>0</v>
      </c>
      <c r="AH87" s="171">
        <f>IF($S87&lt;&gt;0, IF($F87&lt;&gt;"Opname / publicatie / game", IF(OR($J87="Fysieke aanwezigheid/product",$J87="Fysieke en digitale aanwezigheid/product"), IF($L87&lt;&gt;"België", _xlfn.IFNA(IF(MATCH($M87, Keuzelijsten!$AR$2:$AR$32, 0)&gt;0, 0, -1), -1), IF($N87&lt;&gt;"", -1, IF(O87&lt;&gt;"", 0, 1))), -1), -1), 0)</f>
        <v>0</v>
      </c>
      <c r="AI87" s="171">
        <f t="shared" si="47"/>
        <v>0</v>
      </c>
      <c r="AJ87" s="171">
        <f t="shared" si="48"/>
        <v>0</v>
      </c>
      <c r="AK87" s="168"/>
      <c r="AL87" s="322" t="str">
        <f t="shared" si="29"/>
        <v/>
      </c>
      <c r="AM87" s="171"/>
      <c r="AN87" s="171"/>
      <c r="AO87" s="171"/>
      <c r="AP87" s="171"/>
      <c r="AQ87" s="171"/>
      <c r="AR87" s="171"/>
      <c r="AS87" s="171"/>
      <c r="AT87" s="171"/>
      <c r="AU87" s="171" t="str">
        <f t="shared" si="49"/>
        <v/>
      </c>
      <c r="AV87" s="171"/>
      <c r="AW87" s="171"/>
      <c r="AX87" s="171"/>
      <c r="AY87" s="171"/>
      <c r="AZ87" s="168" t="str">
        <f t="shared" si="50"/>
        <v/>
      </c>
      <c r="BA87" s="158" t="str">
        <f>IF(S87&lt;&gt;1, IF(SUM(S87:$S$1004)&lt;&gt;0, "| Laat geen witruimte tussen ingevulde rijen.", ""), "")</f>
        <v/>
      </c>
      <c r="BC87" s="159" t="str">
        <f t="shared" si="51"/>
        <v/>
      </c>
    </row>
    <row r="88" spans="1:55" s="158" customFormat="1" ht="14.4" customHeight="1" x14ac:dyDescent="0.3">
      <c r="A88" s="244" t="str">
        <f t="shared" si="30"/>
        <v/>
      </c>
      <c r="B88" s="153" t="str">
        <f t="shared" si="31"/>
        <v/>
      </c>
      <c r="C88" s="154"/>
      <c r="D88" s="173"/>
      <c r="E88" s="179"/>
      <c r="F88" s="156"/>
      <c r="G88" s="175"/>
      <c r="H88" s="175"/>
      <c r="I88" s="175"/>
      <c r="J88" s="175"/>
      <c r="K88" s="175"/>
      <c r="L88" s="175"/>
      <c r="M88" s="175"/>
      <c r="N88" s="175"/>
      <c r="O88" s="175"/>
      <c r="P88" s="175"/>
      <c r="Q88" s="179"/>
      <c r="R88" s="157" t="s">
        <v>98</v>
      </c>
      <c r="S88" s="158">
        <f t="shared" si="32"/>
        <v>0</v>
      </c>
      <c r="T88" s="158" t="str">
        <f t="shared" si="33"/>
        <v/>
      </c>
      <c r="U88" s="158" t="str">
        <f t="shared" si="34"/>
        <v>lstLocatieNv3</v>
      </c>
      <c r="V88" s="168">
        <f t="shared" si="35"/>
        <v>0</v>
      </c>
      <c r="W88" s="171">
        <f t="shared" si="36"/>
        <v>0</v>
      </c>
      <c r="X88" s="171">
        <f t="shared" si="37"/>
        <v>0</v>
      </c>
      <c r="Y88" s="171">
        <f t="shared" si="38"/>
        <v>0</v>
      </c>
      <c r="Z88" s="171">
        <f t="shared" si="39"/>
        <v>0</v>
      </c>
      <c r="AA88" s="171">
        <f t="shared" si="40"/>
        <v>0</v>
      </c>
      <c r="AB88" s="171">
        <f t="shared" si="41"/>
        <v>0</v>
      </c>
      <c r="AC88" s="171">
        <f t="shared" si="42"/>
        <v>0</v>
      </c>
      <c r="AD88" s="171">
        <f t="shared" si="43"/>
        <v>0</v>
      </c>
      <c r="AE88" s="171">
        <f t="shared" si="44"/>
        <v>0</v>
      </c>
      <c r="AF88" s="171">
        <f t="shared" si="45"/>
        <v>0</v>
      </c>
      <c r="AG88" s="171">
        <f t="shared" si="46"/>
        <v>0</v>
      </c>
      <c r="AH88" s="171">
        <f>IF($S88&lt;&gt;0, IF($F88&lt;&gt;"Opname / publicatie / game", IF(OR($J88="Fysieke aanwezigheid/product",$J88="Fysieke en digitale aanwezigheid/product"), IF($L88&lt;&gt;"België", _xlfn.IFNA(IF(MATCH($M88, Keuzelijsten!$AR$2:$AR$32, 0)&gt;0, 0, -1), -1), IF($N88&lt;&gt;"", -1, IF(O88&lt;&gt;"", 0, 1))), -1), -1), 0)</f>
        <v>0</v>
      </c>
      <c r="AI88" s="171">
        <f t="shared" si="47"/>
        <v>0</v>
      </c>
      <c r="AJ88" s="171">
        <f t="shared" si="48"/>
        <v>0</v>
      </c>
      <c r="AK88" s="168"/>
      <c r="AL88" s="322" t="str">
        <f t="shared" si="29"/>
        <v/>
      </c>
      <c r="AM88" s="171"/>
      <c r="AN88" s="171"/>
      <c r="AO88" s="171"/>
      <c r="AP88" s="171"/>
      <c r="AQ88" s="171"/>
      <c r="AR88" s="171"/>
      <c r="AS88" s="171"/>
      <c r="AT88" s="171"/>
      <c r="AU88" s="171" t="str">
        <f t="shared" si="49"/>
        <v/>
      </c>
      <c r="AV88" s="171"/>
      <c r="AW88" s="171"/>
      <c r="AX88" s="171"/>
      <c r="AY88" s="171"/>
      <c r="AZ88" s="168" t="str">
        <f t="shared" si="50"/>
        <v/>
      </c>
      <c r="BA88" s="158" t="str">
        <f>IF(S88&lt;&gt;1, IF(SUM(S88:$S$1004)&lt;&gt;0, "| Laat geen witruimte tussen ingevulde rijen.", ""), "")</f>
        <v/>
      </c>
      <c r="BC88" s="159" t="str">
        <f t="shared" si="51"/>
        <v/>
      </c>
    </row>
    <row r="89" spans="1:55" s="158" customFormat="1" ht="14.4" customHeight="1" x14ac:dyDescent="0.3">
      <c r="A89" s="244" t="str">
        <f t="shared" si="30"/>
        <v/>
      </c>
      <c r="B89" s="153" t="str">
        <f t="shared" si="31"/>
        <v/>
      </c>
      <c r="C89" s="154"/>
      <c r="D89" s="173"/>
      <c r="E89" s="179"/>
      <c r="F89" s="156"/>
      <c r="G89" s="175"/>
      <c r="H89" s="175"/>
      <c r="I89" s="175"/>
      <c r="J89" s="175"/>
      <c r="K89" s="175"/>
      <c r="L89" s="175"/>
      <c r="M89" s="175"/>
      <c r="N89" s="175"/>
      <c r="O89" s="175"/>
      <c r="P89" s="175"/>
      <c r="Q89" s="179"/>
      <c r="R89" s="157" t="s">
        <v>98</v>
      </c>
      <c r="S89" s="158">
        <f t="shared" si="32"/>
        <v>0</v>
      </c>
      <c r="T89" s="158" t="str">
        <f t="shared" si="33"/>
        <v/>
      </c>
      <c r="U89" s="158" t="str">
        <f t="shared" si="34"/>
        <v>lstLocatieNv3</v>
      </c>
      <c r="V89" s="168">
        <f t="shared" si="35"/>
        <v>0</v>
      </c>
      <c r="W89" s="171">
        <f t="shared" si="36"/>
        <v>0</v>
      </c>
      <c r="X89" s="171">
        <f t="shared" si="37"/>
        <v>0</v>
      </c>
      <c r="Y89" s="171">
        <f t="shared" si="38"/>
        <v>0</v>
      </c>
      <c r="Z89" s="171">
        <f t="shared" si="39"/>
        <v>0</v>
      </c>
      <c r="AA89" s="171">
        <f t="shared" si="40"/>
        <v>0</v>
      </c>
      <c r="AB89" s="171">
        <f t="shared" si="41"/>
        <v>0</v>
      </c>
      <c r="AC89" s="171">
        <f t="shared" si="42"/>
        <v>0</v>
      </c>
      <c r="AD89" s="171">
        <f t="shared" si="43"/>
        <v>0</v>
      </c>
      <c r="AE89" s="171">
        <f t="shared" si="44"/>
        <v>0</v>
      </c>
      <c r="AF89" s="171">
        <f t="shared" si="45"/>
        <v>0</v>
      </c>
      <c r="AG89" s="171">
        <f t="shared" si="46"/>
        <v>0</v>
      </c>
      <c r="AH89" s="171">
        <f>IF($S89&lt;&gt;0, IF($F89&lt;&gt;"Opname / publicatie / game", IF(OR($J89="Fysieke aanwezigheid/product",$J89="Fysieke en digitale aanwezigheid/product"), IF($L89&lt;&gt;"België", _xlfn.IFNA(IF(MATCH($M89, Keuzelijsten!$AR$2:$AR$32, 0)&gt;0, 0, -1), -1), IF($N89&lt;&gt;"", -1, IF(O89&lt;&gt;"", 0, 1))), -1), -1), 0)</f>
        <v>0</v>
      </c>
      <c r="AI89" s="171">
        <f t="shared" si="47"/>
        <v>0</v>
      </c>
      <c r="AJ89" s="171">
        <f t="shared" si="48"/>
        <v>0</v>
      </c>
      <c r="AK89" s="168"/>
      <c r="AL89" s="322" t="str">
        <f t="shared" si="29"/>
        <v/>
      </c>
      <c r="AM89" s="171"/>
      <c r="AN89" s="171"/>
      <c r="AO89" s="171"/>
      <c r="AP89" s="171"/>
      <c r="AQ89" s="171"/>
      <c r="AR89" s="171"/>
      <c r="AS89" s="171"/>
      <c r="AT89" s="171"/>
      <c r="AU89" s="171" t="str">
        <f t="shared" si="49"/>
        <v/>
      </c>
      <c r="AV89" s="171"/>
      <c r="AW89" s="171"/>
      <c r="AX89" s="171"/>
      <c r="AY89" s="171"/>
      <c r="AZ89" s="168" t="str">
        <f t="shared" si="50"/>
        <v/>
      </c>
      <c r="BA89" s="158" t="str">
        <f>IF(S89&lt;&gt;1, IF(SUM(S89:$S$1004)&lt;&gt;0, "| Laat geen witruimte tussen ingevulde rijen.", ""), "")</f>
        <v/>
      </c>
      <c r="BC89" s="159" t="str">
        <f t="shared" si="51"/>
        <v/>
      </c>
    </row>
    <row r="90" spans="1:55" s="158" customFormat="1" ht="14.4" customHeight="1" x14ac:dyDescent="0.3">
      <c r="A90" s="244" t="str">
        <f t="shared" si="30"/>
        <v/>
      </c>
      <c r="B90" s="153" t="str">
        <f t="shared" si="31"/>
        <v/>
      </c>
      <c r="C90" s="154"/>
      <c r="D90" s="173"/>
      <c r="E90" s="179"/>
      <c r="F90" s="156"/>
      <c r="G90" s="175"/>
      <c r="H90" s="175"/>
      <c r="I90" s="175"/>
      <c r="J90" s="175"/>
      <c r="K90" s="175"/>
      <c r="L90" s="175"/>
      <c r="M90" s="175"/>
      <c r="N90" s="175"/>
      <c r="O90" s="175"/>
      <c r="P90" s="175"/>
      <c r="Q90" s="179"/>
      <c r="R90" s="157" t="s">
        <v>98</v>
      </c>
      <c r="S90" s="158">
        <f t="shared" si="32"/>
        <v>0</v>
      </c>
      <c r="T90" s="158" t="str">
        <f t="shared" si="33"/>
        <v/>
      </c>
      <c r="U90" s="158" t="str">
        <f t="shared" si="34"/>
        <v>lstLocatieNv3</v>
      </c>
      <c r="V90" s="168">
        <f t="shared" si="35"/>
        <v>0</v>
      </c>
      <c r="W90" s="171">
        <f t="shared" si="36"/>
        <v>0</v>
      </c>
      <c r="X90" s="171">
        <f t="shared" si="37"/>
        <v>0</v>
      </c>
      <c r="Y90" s="171">
        <f t="shared" si="38"/>
        <v>0</v>
      </c>
      <c r="Z90" s="171">
        <f t="shared" si="39"/>
        <v>0</v>
      </c>
      <c r="AA90" s="171">
        <f t="shared" si="40"/>
        <v>0</v>
      </c>
      <c r="AB90" s="171">
        <f t="shared" si="41"/>
        <v>0</v>
      </c>
      <c r="AC90" s="171">
        <f t="shared" si="42"/>
        <v>0</v>
      </c>
      <c r="AD90" s="171">
        <f t="shared" si="43"/>
        <v>0</v>
      </c>
      <c r="AE90" s="171">
        <f t="shared" si="44"/>
        <v>0</v>
      </c>
      <c r="AF90" s="171">
        <f t="shared" si="45"/>
        <v>0</v>
      </c>
      <c r="AG90" s="171">
        <f t="shared" si="46"/>
        <v>0</v>
      </c>
      <c r="AH90" s="171">
        <f>IF($S90&lt;&gt;0, IF($F90&lt;&gt;"Opname / publicatie / game", IF(OR($J90="Fysieke aanwezigheid/product",$J90="Fysieke en digitale aanwezigheid/product"), IF($L90&lt;&gt;"België", _xlfn.IFNA(IF(MATCH($M90, Keuzelijsten!$AR$2:$AR$32, 0)&gt;0, 0, -1), -1), IF($N90&lt;&gt;"", -1, IF(O90&lt;&gt;"", 0, 1))), -1), -1), 0)</f>
        <v>0</v>
      </c>
      <c r="AI90" s="171">
        <f t="shared" si="47"/>
        <v>0</v>
      </c>
      <c r="AJ90" s="171">
        <f t="shared" si="48"/>
        <v>0</v>
      </c>
      <c r="AK90" s="168"/>
      <c r="AL90" s="322" t="str">
        <f t="shared" si="29"/>
        <v/>
      </c>
      <c r="AM90" s="171"/>
      <c r="AN90" s="171"/>
      <c r="AO90" s="171"/>
      <c r="AP90" s="171"/>
      <c r="AQ90" s="171"/>
      <c r="AR90" s="171"/>
      <c r="AS90" s="171"/>
      <c r="AT90" s="171"/>
      <c r="AU90" s="171" t="str">
        <f t="shared" si="49"/>
        <v/>
      </c>
      <c r="AV90" s="171"/>
      <c r="AW90" s="171"/>
      <c r="AX90" s="171"/>
      <c r="AY90" s="171"/>
      <c r="AZ90" s="168" t="str">
        <f t="shared" si="50"/>
        <v/>
      </c>
      <c r="BA90" s="158" t="str">
        <f>IF(S90&lt;&gt;1, IF(SUM(S90:$S$1004)&lt;&gt;0, "| Laat geen witruimte tussen ingevulde rijen.", ""), "")</f>
        <v/>
      </c>
      <c r="BC90" s="159" t="str">
        <f t="shared" si="51"/>
        <v/>
      </c>
    </row>
    <row r="91" spans="1:55" s="158" customFormat="1" ht="14.4" customHeight="1" x14ac:dyDescent="0.3">
      <c r="A91" s="244" t="str">
        <f t="shared" si="30"/>
        <v/>
      </c>
      <c r="B91" s="153" t="str">
        <f t="shared" si="31"/>
        <v/>
      </c>
      <c r="C91" s="154"/>
      <c r="D91" s="173"/>
      <c r="E91" s="179"/>
      <c r="F91" s="156"/>
      <c r="G91" s="175"/>
      <c r="H91" s="175"/>
      <c r="I91" s="175"/>
      <c r="J91" s="175"/>
      <c r="K91" s="175"/>
      <c r="L91" s="175"/>
      <c r="M91" s="175"/>
      <c r="N91" s="175"/>
      <c r="O91" s="175"/>
      <c r="P91" s="175"/>
      <c r="Q91" s="179"/>
      <c r="R91" s="157" t="s">
        <v>98</v>
      </c>
      <c r="S91" s="158">
        <f t="shared" si="32"/>
        <v>0</v>
      </c>
      <c r="T91" s="158" t="str">
        <f t="shared" si="33"/>
        <v/>
      </c>
      <c r="U91" s="158" t="str">
        <f t="shared" si="34"/>
        <v>lstLocatieNv3</v>
      </c>
      <c r="V91" s="168">
        <f t="shared" si="35"/>
        <v>0</v>
      </c>
      <c r="W91" s="171">
        <f t="shared" si="36"/>
        <v>0</v>
      </c>
      <c r="X91" s="171">
        <f t="shared" si="37"/>
        <v>0</v>
      </c>
      <c r="Y91" s="171">
        <f t="shared" si="38"/>
        <v>0</v>
      </c>
      <c r="Z91" s="171">
        <f t="shared" si="39"/>
        <v>0</v>
      </c>
      <c r="AA91" s="171">
        <f t="shared" si="40"/>
        <v>0</v>
      </c>
      <c r="AB91" s="171">
        <f t="shared" si="41"/>
        <v>0</v>
      </c>
      <c r="AC91" s="171">
        <f t="shared" si="42"/>
        <v>0</v>
      </c>
      <c r="AD91" s="171">
        <f t="shared" si="43"/>
        <v>0</v>
      </c>
      <c r="AE91" s="171">
        <f t="shared" si="44"/>
        <v>0</v>
      </c>
      <c r="AF91" s="171">
        <f t="shared" si="45"/>
        <v>0</v>
      </c>
      <c r="AG91" s="171">
        <f t="shared" si="46"/>
        <v>0</v>
      </c>
      <c r="AH91" s="171">
        <f>IF($S91&lt;&gt;0, IF($F91&lt;&gt;"Opname / publicatie / game", IF(OR($J91="Fysieke aanwezigheid/product",$J91="Fysieke en digitale aanwezigheid/product"), IF($L91&lt;&gt;"België", _xlfn.IFNA(IF(MATCH($M91, Keuzelijsten!$AR$2:$AR$32, 0)&gt;0, 0, -1), -1), IF($N91&lt;&gt;"", -1, IF(O91&lt;&gt;"", 0, 1))), -1), -1), 0)</f>
        <v>0</v>
      </c>
      <c r="AI91" s="171">
        <f t="shared" si="47"/>
        <v>0</v>
      </c>
      <c r="AJ91" s="171">
        <f t="shared" si="48"/>
        <v>0</v>
      </c>
      <c r="AK91" s="168"/>
      <c r="AL91" s="322" t="str">
        <f t="shared" si="29"/>
        <v/>
      </c>
      <c r="AM91" s="171"/>
      <c r="AN91" s="171"/>
      <c r="AO91" s="171"/>
      <c r="AP91" s="171"/>
      <c r="AQ91" s="171"/>
      <c r="AR91" s="171"/>
      <c r="AS91" s="171"/>
      <c r="AT91" s="171"/>
      <c r="AU91" s="171" t="str">
        <f t="shared" si="49"/>
        <v/>
      </c>
      <c r="AV91" s="171"/>
      <c r="AW91" s="171"/>
      <c r="AX91" s="171"/>
      <c r="AY91" s="171"/>
      <c r="AZ91" s="168" t="str">
        <f t="shared" si="50"/>
        <v/>
      </c>
      <c r="BA91" s="158" t="str">
        <f>IF(S91&lt;&gt;1, IF(SUM(S91:$S$1004)&lt;&gt;0, "| Laat geen witruimte tussen ingevulde rijen.", ""), "")</f>
        <v/>
      </c>
      <c r="BC91" s="159" t="str">
        <f t="shared" si="51"/>
        <v/>
      </c>
    </row>
    <row r="92" spans="1:55" s="158" customFormat="1" ht="14.4" customHeight="1" x14ac:dyDescent="0.3">
      <c r="A92" s="244" t="str">
        <f t="shared" si="30"/>
        <v/>
      </c>
      <c r="B92" s="153" t="str">
        <f t="shared" si="31"/>
        <v/>
      </c>
      <c r="C92" s="154"/>
      <c r="D92" s="173"/>
      <c r="E92" s="179"/>
      <c r="F92" s="156"/>
      <c r="G92" s="175"/>
      <c r="H92" s="175"/>
      <c r="I92" s="175"/>
      <c r="J92" s="175"/>
      <c r="K92" s="175"/>
      <c r="L92" s="175"/>
      <c r="M92" s="175"/>
      <c r="N92" s="175"/>
      <c r="O92" s="175"/>
      <c r="P92" s="175"/>
      <c r="Q92" s="179"/>
      <c r="R92" s="157" t="s">
        <v>98</v>
      </c>
      <c r="S92" s="158">
        <f t="shared" si="32"/>
        <v>0</v>
      </c>
      <c r="T92" s="158" t="str">
        <f t="shared" si="33"/>
        <v/>
      </c>
      <c r="U92" s="158" t="str">
        <f t="shared" si="34"/>
        <v>lstLocatieNv3</v>
      </c>
      <c r="V92" s="168">
        <f t="shared" si="35"/>
        <v>0</v>
      </c>
      <c r="W92" s="171">
        <f t="shared" si="36"/>
        <v>0</v>
      </c>
      <c r="X92" s="171">
        <f t="shared" si="37"/>
        <v>0</v>
      </c>
      <c r="Y92" s="171">
        <f t="shared" si="38"/>
        <v>0</v>
      </c>
      <c r="Z92" s="171">
        <f t="shared" si="39"/>
        <v>0</v>
      </c>
      <c r="AA92" s="171">
        <f t="shared" si="40"/>
        <v>0</v>
      </c>
      <c r="AB92" s="171">
        <f t="shared" si="41"/>
        <v>0</v>
      </c>
      <c r="AC92" s="171">
        <f t="shared" si="42"/>
        <v>0</v>
      </c>
      <c r="AD92" s="171">
        <f t="shared" si="43"/>
        <v>0</v>
      </c>
      <c r="AE92" s="171">
        <f t="shared" si="44"/>
        <v>0</v>
      </c>
      <c r="AF92" s="171">
        <f t="shared" si="45"/>
        <v>0</v>
      </c>
      <c r="AG92" s="171">
        <f t="shared" si="46"/>
        <v>0</v>
      </c>
      <c r="AH92" s="171">
        <f>IF($S92&lt;&gt;0, IF($F92&lt;&gt;"Opname / publicatie / game", IF(OR($J92="Fysieke aanwezigheid/product",$J92="Fysieke en digitale aanwezigheid/product"), IF($L92&lt;&gt;"België", _xlfn.IFNA(IF(MATCH($M92, Keuzelijsten!$AR$2:$AR$32, 0)&gt;0, 0, -1), -1), IF($N92&lt;&gt;"", -1, IF(O92&lt;&gt;"", 0, 1))), -1), -1), 0)</f>
        <v>0</v>
      </c>
      <c r="AI92" s="171">
        <f t="shared" si="47"/>
        <v>0</v>
      </c>
      <c r="AJ92" s="171">
        <f t="shared" si="48"/>
        <v>0</v>
      </c>
      <c r="AK92" s="168"/>
      <c r="AL92" s="322" t="str">
        <f t="shared" si="29"/>
        <v/>
      </c>
      <c r="AM92" s="171"/>
      <c r="AN92" s="171"/>
      <c r="AO92" s="171"/>
      <c r="AP92" s="171"/>
      <c r="AQ92" s="171"/>
      <c r="AR92" s="171"/>
      <c r="AS92" s="171"/>
      <c r="AT92" s="171"/>
      <c r="AU92" s="171" t="str">
        <f t="shared" si="49"/>
        <v/>
      </c>
      <c r="AV92" s="171"/>
      <c r="AW92" s="171"/>
      <c r="AX92" s="171"/>
      <c r="AY92" s="171"/>
      <c r="AZ92" s="168" t="str">
        <f t="shared" si="50"/>
        <v/>
      </c>
      <c r="BA92" s="158" t="str">
        <f>IF(S92&lt;&gt;1, IF(SUM(S92:$S$1004)&lt;&gt;0, "| Laat geen witruimte tussen ingevulde rijen.", ""), "")</f>
        <v/>
      </c>
      <c r="BC92" s="159" t="str">
        <f t="shared" si="51"/>
        <v/>
      </c>
    </row>
    <row r="93" spans="1:55" s="158" customFormat="1" ht="14.4" customHeight="1" x14ac:dyDescent="0.3">
      <c r="A93" s="244" t="str">
        <f t="shared" si="30"/>
        <v/>
      </c>
      <c r="B93" s="153" t="str">
        <f t="shared" si="31"/>
        <v/>
      </c>
      <c r="C93" s="154"/>
      <c r="D93" s="173"/>
      <c r="E93" s="179"/>
      <c r="F93" s="156"/>
      <c r="G93" s="175"/>
      <c r="H93" s="175"/>
      <c r="I93" s="175"/>
      <c r="J93" s="175"/>
      <c r="K93" s="175"/>
      <c r="L93" s="175"/>
      <c r="M93" s="175"/>
      <c r="N93" s="175"/>
      <c r="O93" s="175"/>
      <c r="P93" s="175"/>
      <c r="Q93" s="179"/>
      <c r="R93" s="157" t="s">
        <v>98</v>
      </c>
      <c r="S93" s="158">
        <f t="shared" si="32"/>
        <v>0</v>
      </c>
      <c r="T93" s="158" t="str">
        <f t="shared" si="33"/>
        <v/>
      </c>
      <c r="U93" s="158" t="str">
        <f t="shared" si="34"/>
        <v>lstLocatieNv3</v>
      </c>
      <c r="V93" s="168">
        <f t="shared" si="35"/>
        <v>0</v>
      </c>
      <c r="W93" s="171">
        <f t="shared" si="36"/>
        <v>0</v>
      </c>
      <c r="X93" s="171">
        <f t="shared" si="37"/>
        <v>0</v>
      </c>
      <c r="Y93" s="171">
        <f t="shared" si="38"/>
        <v>0</v>
      </c>
      <c r="Z93" s="171">
        <f t="shared" si="39"/>
        <v>0</v>
      </c>
      <c r="AA93" s="171">
        <f t="shared" si="40"/>
        <v>0</v>
      </c>
      <c r="AB93" s="171">
        <f t="shared" si="41"/>
        <v>0</v>
      </c>
      <c r="AC93" s="171">
        <f t="shared" si="42"/>
        <v>0</v>
      </c>
      <c r="AD93" s="171">
        <f t="shared" si="43"/>
        <v>0</v>
      </c>
      <c r="AE93" s="171">
        <f t="shared" si="44"/>
        <v>0</v>
      </c>
      <c r="AF93" s="171">
        <f t="shared" si="45"/>
        <v>0</v>
      </c>
      <c r="AG93" s="171">
        <f t="shared" si="46"/>
        <v>0</v>
      </c>
      <c r="AH93" s="171">
        <f>IF($S93&lt;&gt;0, IF($F93&lt;&gt;"Opname / publicatie / game", IF(OR($J93="Fysieke aanwezigheid/product",$J93="Fysieke en digitale aanwezigheid/product"), IF($L93&lt;&gt;"België", _xlfn.IFNA(IF(MATCH($M93, Keuzelijsten!$AR$2:$AR$32, 0)&gt;0, 0, -1), -1), IF($N93&lt;&gt;"", -1, IF(O93&lt;&gt;"", 0, 1))), -1), -1), 0)</f>
        <v>0</v>
      </c>
      <c r="AI93" s="171">
        <f t="shared" si="47"/>
        <v>0</v>
      </c>
      <c r="AJ93" s="171">
        <f t="shared" si="48"/>
        <v>0</v>
      </c>
      <c r="AK93" s="168"/>
      <c r="AL93" s="322" t="str">
        <f t="shared" si="29"/>
        <v/>
      </c>
      <c r="AM93" s="171"/>
      <c r="AN93" s="171"/>
      <c r="AO93" s="171"/>
      <c r="AP93" s="171"/>
      <c r="AQ93" s="171"/>
      <c r="AR93" s="171"/>
      <c r="AS93" s="171"/>
      <c r="AT93" s="171"/>
      <c r="AU93" s="171" t="str">
        <f t="shared" si="49"/>
        <v/>
      </c>
      <c r="AV93" s="171"/>
      <c r="AW93" s="171"/>
      <c r="AX93" s="171"/>
      <c r="AY93" s="171"/>
      <c r="AZ93" s="168" t="str">
        <f t="shared" si="50"/>
        <v/>
      </c>
      <c r="BA93" s="158" t="str">
        <f>IF(S93&lt;&gt;1, IF(SUM(S93:$S$1004)&lt;&gt;0, "| Laat geen witruimte tussen ingevulde rijen.", ""), "")</f>
        <v/>
      </c>
      <c r="BC93" s="159" t="str">
        <f t="shared" si="51"/>
        <v/>
      </c>
    </row>
    <row r="94" spans="1:55" s="158" customFormat="1" ht="14.4" customHeight="1" x14ac:dyDescent="0.3">
      <c r="A94" s="244" t="str">
        <f t="shared" si="30"/>
        <v/>
      </c>
      <c r="B94" s="153" t="str">
        <f t="shared" si="31"/>
        <v/>
      </c>
      <c r="C94" s="154"/>
      <c r="D94" s="173"/>
      <c r="E94" s="179"/>
      <c r="F94" s="156"/>
      <c r="G94" s="175"/>
      <c r="H94" s="175"/>
      <c r="I94" s="175"/>
      <c r="J94" s="175"/>
      <c r="K94" s="175"/>
      <c r="L94" s="175"/>
      <c r="M94" s="175"/>
      <c r="N94" s="175"/>
      <c r="O94" s="175"/>
      <c r="P94" s="175"/>
      <c r="Q94" s="179"/>
      <c r="R94" s="157" t="s">
        <v>98</v>
      </c>
      <c r="S94" s="158">
        <f t="shared" si="32"/>
        <v>0</v>
      </c>
      <c r="T94" s="158" t="str">
        <f t="shared" si="33"/>
        <v/>
      </c>
      <c r="U94" s="158" t="str">
        <f t="shared" si="34"/>
        <v>lstLocatieNv3</v>
      </c>
      <c r="V94" s="168">
        <f t="shared" si="35"/>
        <v>0</v>
      </c>
      <c r="W94" s="171">
        <f t="shared" si="36"/>
        <v>0</v>
      </c>
      <c r="X94" s="171">
        <f t="shared" si="37"/>
        <v>0</v>
      </c>
      <c r="Y94" s="171">
        <f t="shared" si="38"/>
        <v>0</v>
      </c>
      <c r="Z94" s="171">
        <f t="shared" si="39"/>
        <v>0</v>
      </c>
      <c r="AA94" s="171">
        <f t="shared" si="40"/>
        <v>0</v>
      </c>
      <c r="AB94" s="171">
        <f t="shared" si="41"/>
        <v>0</v>
      </c>
      <c r="AC94" s="171">
        <f t="shared" si="42"/>
        <v>0</v>
      </c>
      <c r="AD94" s="171">
        <f t="shared" si="43"/>
        <v>0</v>
      </c>
      <c r="AE94" s="171">
        <f t="shared" si="44"/>
        <v>0</v>
      </c>
      <c r="AF94" s="171">
        <f t="shared" si="45"/>
        <v>0</v>
      </c>
      <c r="AG94" s="171">
        <f t="shared" si="46"/>
        <v>0</v>
      </c>
      <c r="AH94" s="171">
        <f>IF($S94&lt;&gt;0, IF($F94&lt;&gt;"Opname / publicatie / game", IF(OR($J94="Fysieke aanwezigheid/product",$J94="Fysieke en digitale aanwezigheid/product"), IF($L94&lt;&gt;"België", _xlfn.IFNA(IF(MATCH($M94, Keuzelijsten!$AR$2:$AR$32, 0)&gt;0, 0, -1), -1), IF($N94&lt;&gt;"", -1, IF(O94&lt;&gt;"", 0, 1))), -1), -1), 0)</f>
        <v>0</v>
      </c>
      <c r="AI94" s="171">
        <f t="shared" si="47"/>
        <v>0</v>
      </c>
      <c r="AJ94" s="171">
        <f t="shared" si="48"/>
        <v>0</v>
      </c>
      <c r="AK94" s="168"/>
      <c r="AL94" s="322" t="str">
        <f t="shared" si="29"/>
        <v/>
      </c>
      <c r="AM94" s="171"/>
      <c r="AN94" s="171"/>
      <c r="AO94" s="171"/>
      <c r="AP94" s="171"/>
      <c r="AQ94" s="171"/>
      <c r="AR94" s="171"/>
      <c r="AS94" s="171"/>
      <c r="AT94" s="171"/>
      <c r="AU94" s="171" t="str">
        <f t="shared" si="49"/>
        <v/>
      </c>
      <c r="AV94" s="171"/>
      <c r="AW94" s="171"/>
      <c r="AX94" s="171"/>
      <c r="AY94" s="171"/>
      <c r="AZ94" s="168" t="str">
        <f t="shared" si="50"/>
        <v/>
      </c>
      <c r="BA94" s="158" t="str">
        <f>IF(S94&lt;&gt;1, IF(SUM(S94:$S$1004)&lt;&gt;0, "| Laat geen witruimte tussen ingevulde rijen.", ""), "")</f>
        <v/>
      </c>
      <c r="BC94" s="159" t="str">
        <f t="shared" si="51"/>
        <v/>
      </c>
    </row>
    <row r="95" spans="1:55" s="158" customFormat="1" ht="14.4" customHeight="1" x14ac:dyDescent="0.3">
      <c r="A95" s="244" t="str">
        <f t="shared" si="30"/>
        <v/>
      </c>
      <c r="B95" s="153" t="str">
        <f t="shared" si="31"/>
        <v/>
      </c>
      <c r="C95" s="154"/>
      <c r="D95" s="173"/>
      <c r="E95" s="179"/>
      <c r="F95" s="156"/>
      <c r="G95" s="175"/>
      <c r="H95" s="175"/>
      <c r="I95" s="175"/>
      <c r="J95" s="175"/>
      <c r="K95" s="175"/>
      <c r="L95" s="175"/>
      <c r="M95" s="175"/>
      <c r="N95" s="175"/>
      <c r="O95" s="175"/>
      <c r="P95" s="175"/>
      <c r="Q95" s="179"/>
      <c r="R95" s="157" t="s">
        <v>98</v>
      </c>
      <c r="S95" s="158">
        <f t="shared" si="32"/>
        <v>0</v>
      </c>
      <c r="T95" s="158" t="str">
        <f t="shared" si="33"/>
        <v/>
      </c>
      <c r="U95" s="158" t="str">
        <f t="shared" si="34"/>
        <v>lstLocatieNv3</v>
      </c>
      <c r="V95" s="168">
        <f t="shared" si="35"/>
        <v>0</v>
      </c>
      <c r="W95" s="171">
        <f t="shared" si="36"/>
        <v>0</v>
      </c>
      <c r="X95" s="171">
        <f t="shared" si="37"/>
        <v>0</v>
      </c>
      <c r="Y95" s="171">
        <f t="shared" si="38"/>
        <v>0</v>
      </c>
      <c r="Z95" s="171">
        <f t="shared" si="39"/>
        <v>0</v>
      </c>
      <c r="AA95" s="171">
        <f t="shared" si="40"/>
        <v>0</v>
      </c>
      <c r="AB95" s="171">
        <f t="shared" si="41"/>
        <v>0</v>
      </c>
      <c r="AC95" s="171">
        <f t="shared" si="42"/>
        <v>0</v>
      </c>
      <c r="AD95" s="171">
        <f t="shared" si="43"/>
        <v>0</v>
      </c>
      <c r="AE95" s="171">
        <f t="shared" si="44"/>
        <v>0</v>
      </c>
      <c r="AF95" s="171">
        <f t="shared" si="45"/>
        <v>0</v>
      </c>
      <c r="AG95" s="171">
        <f t="shared" si="46"/>
        <v>0</v>
      </c>
      <c r="AH95" s="171">
        <f>IF($S95&lt;&gt;0, IF($F95&lt;&gt;"Opname / publicatie / game", IF(OR($J95="Fysieke aanwezigheid/product",$J95="Fysieke en digitale aanwezigheid/product"), IF($L95&lt;&gt;"België", _xlfn.IFNA(IF(MATCH($M95, Keuzelijsten!$AR$2:$AR$32, 0)&gt;0, 0, -1), -1), IF($N95&lt;&gt;"", -1, IF(O95&lt;&gt;"", 0, 1))), -1), -1), 0)</f>
        <v>0</v>
      </c>
      <c r="AI95" s="171">
        <f t="shared" si="47"/>
        <v>0</v>
      </c>
      <c r="AJ95" s="171">
        <f t="shared" si="48"/>
        <v>0</v>
      </c>
      <c r="AK95" s="168"/>
      <c r="AL95" s="322" t="str">
        <f t="shared" si="29"/>
        <v/>
      </c>
      <c r="AM95" s="171"/>
      <c r="AN95" s="171"/>
      <c r="AO95" s="171"/>
      <c r="AP95" s="171"/>
      <c r="AQ95" s="171"/>
      <c r="AR95" s="171"/>
      <c r="AS95" s="171"/>
      <c r="AT95" s="171"/>
      <c r="AU95" s="171" t="str">
        <f t="shared" si="49"/>
        <v/>
      </c>
      <c r="AV95" s="171"/>
      <c r="AW95" s="171"/>
      <c r="AX95" s="171"/>
      <c r="AY95" s="171"/>
      <c r="AZ95" s="168" t="str">
        <f t="shared" si="50"/>
        <v/>
      </c>
      <c r="BA95" s="158" t="str">
        <f>IF(S95&lt;&gt;1, IF(SUM(S95:$S$1004)&lt;&gt;0, "| Laat geen witruimte tussen ingevulde rijen.", ""), "")</f>
        <v/>
      </c>
      <c r="BC95" s="159" t="str">
        <f t="shared" si="51"/>
        <v/>
      </c>
    </row>
    <row r="96" spans="1:55" s="158" customFormat="1" ht="14.4" customHeight="1" x14ac:dyDescent="0.3">
      <c r="A96" s="244" t="str">
        <f t="shared" si="30"/>
        <v/>
      </c>
      <c r="B96" s="153" t="str">
        <f t="shared" si="31"/>
        <v/>
      </c>
      <c r="C96" s="154"/>
      <c r="D96" s="173"/>
      <c r="E96" s="179"/>
      <c r="F96" s="156"/>
      <c r="G96" s="175"/>
      <c r="H96" s="175"/>
      <c r="I96" s="175"/>
      <c r="J96" s="175"/>
      <c r="K96" s="175"/>
      <c r="L96" s="175"/>
      <c r="M96" s="175"/>
      <c r="N96" s="175"/>
      <c r="O96" s="175"/>
      <c r="P96" s="175"/>
      <c r="Q96" s="179"/>
      <c r="R96" s="157" t="s">
        <v>98</v>
      </c>
      <c r="S96" s="158">
        <f t="shared" si="32"/>
        <v>0</v>
      </c>
      <c r="T96" s="158" t="str">
        <f t="shared" si="33"/>
        <v/>
      </c>
      <c r="U96" s="158" t="str">
        <f t="shared" si="34"/>
        <v>lstLocatieNv3</v>
      </c>
      <c r="V96" s="168">
        <f t="shared" si="35"/>
        <v>0</v>
      </c>
      <c r="W96" s="171">
        <f t="shared" si="36"/>
        <v>0</v>
      </c>
      <c r="X96" s="171">
        <f t="shared" si="37"/>
        <v>0</v>
      </c>
      <c r="Y96" s="171">
        <f t="shared" si="38"/>
        <v>0</v>
      </c>
      <c r="Z96" s="171">
        <f t="shared" si="39"/>
        <v>0</v>
      </c>
      <c r="AA96" s="171">
        <f t="shared" si="40"/>
        <v>0</v>
      </c>
      <c r="AB96" s="171">
        <f t="shared" si="41"/>
        <v>0</v>
      </c>
      <c r="AC96" s="171">
        <f t="shared" si="42"/>
        <v>0</v>
      </c>
      <c r="AD96" s="171">
        <f t="shared" si="43"/>
        <v>0</v>
      </c>
      <c r="AE96" s="171">
        <f t="shared" si="44"/>
        <v>0</v>
      </c>
      <c r="AF96" s="171">
        <f t="shared" si="45"/>
        <v>0</v>
      </c>
      <c r="AG96" s="171">
        <f t="shared" si="46"/>
        <v>0</v>
      </c>
      <c r="AH96" s="171">
        <f>IF($S96&lt;&gt;0, IF($F96&lt;&gt;"Opname / publicatie / game", IF(OR($J96="Fysieke aanwezigheid/product",$J96="Fysieke en digitale aanwezigheid/product"), IF($L96&lt;&gt;"België", _xlfn.IFNA(IF(MATCH($M96, Keuzelijsten!$AR$2:$AR$32, 0)&gt;0, 0, -1), -1), IF($N96&lt;&gt;"", -1, IF(O96&lt;&gt;"", 0, 1))), -1), -1), 0)</f>
        <v>0</v>
      </c>
      <c r="AI96" s="171">
        <f t="shared" si="47"/>
        <v>0</v>
      </c>
      <c r="AJ96" s="171">
        <f t="shared" si="48"/>
        <v>0</v>
      </c>
      <c r="AK96" s="168"/>
      <c r="AL96" s="322" t="str">
        <f t="shared" si="29"/>
        <v/>
      </c>
      <c r="AM96" s="171"/>
      <c r="AN96" s="171"/>
      <c r="AO96" s="171"/>
      <c r="AP96" s="171"/>
      <c r="AQ96" s="171"/>
      <c r="AR96" s="171"/>
      <c r="AS96" s="171"/>
      <c r="AT96" s="171"/>
      <c r="AU96" s="171" t="str">
        <f t="shared" si="49"/>
        <v/>
      </c>
      <c r="AV96" s="171"/>
      <c r="AW96" s="171"/>
      <c r="AX96" s="171"/>
      <c r="AY96" s="171"/>
      <c r="AZ96" s="168" t="str">
        <f t="shared" si="50"/>
        <v/>
      </c>
      <c r="BA96" s="158" t="str">
        <f>IF(S96&lt;&gt;1, IF(SUM(S96:$S$1004)&lt;&gt;0, "| Laat geen witruimte tussen ingevulde rijen.", ""), "")</f>
        <v/>
      </c>
      <c r="BC96" s="159" t="str">
        <f t="shared" si="51"/>
        <v/>
      </c>
    </row>
    <row r="97" spans="1:55" s="158" customFormat="1" ht="14.4" customHeight="1" x14ac:dyDescent="0.3">
      <c r="A97" s="244" t="str">
        <f t="shared" si="30"/>
        <v/>
      </c>
      <c r="B97" s="153" t="str">
        <f t="shared" si="31"/>
        <v/>
      </c>
      <c r="C97" s="154"/>
      <c r="D97" s="173"/>
      <c r="E97" s="179"/>
      <c r="F97" s="156"/>
      <c r="G97" s="175"/>
      <c r="H97" s="175"/>
      <c r="I97" s="175"/>
      <c r="J97" s="175"/>
      <c r="K97" s="175"/>
      <c r="L97" s="175"/>
      <c r="M97" s="175"/>
      <c r="N97" s="175"/>
      <c r="O97" s="175"/>
      <c r="P97" s="175"/>
      <c r="Q97" s="179"/>
      <c r="R97" s="157" t="s">
        <v>98</v>
      </c>
      <c r="S97" s="158">
        <f t="shared" si="32"/>
        <v>0</v>
      </c>
      <c r="T97" s="158" t="str">
        <f t="shared" si="33"/>
        <v/>
      </c>
      <c r="U97" s="158" t="str">
        <f t="shared" si="34"/>
        <v>lstLocatieNv3</v>
      </c>
      <c r="V97" s="168">
        <f t="shared" si="35"/>
        <v>0</v>
      </c>
      <c r="W97" s="171">
        <f t="shared" si="36"/>
        <v>0</v>
      </c>
      <c r="X97" s="171">
        <f t="shared" si="37"/>
        <v>0</v>
      </c>
      <c r="Y97" s="171">
        <f t="shared" si="38"/>
        <v>0</v>
      </c>
      <c r="Z97" s="171">
        <f t="shared" si="39"/>
        <v>0</v>
      </c>
      <c r="AA97" s="171">
        <f t="shared" si="40"/>
        <v>0</v>
      </c>
      <c r="AB97" s="171">
        <f t="shared" si="41"/>
        <v>0</v>
      </c>
      <c r="AC97" s="171">
        <f t="shared" si="42"/>
        <v>0</v>
      </c>
      <c r="AD97" s="171">
        <f t="shared" si="43"/>
        <v>0</v>
      </c>
      <c r="AE97" s="171">
        <f t="shared" si="44"/>
        <v>0</v>
      </c>
      <c r="AF97" s="171">
        <f t="shared" si="45"/>
        <v>0</v>
      </c>
      <c r="AG97" s="171">
        <f t="shared" si="46"/>
        <v>0</v>
      </c>
      <c r="AH97" s="171">
        <f>IF($S97&lt;&gt;0, IF($F97&lt;&gt;"Opname / publicatie / game", IF(OR($J97="Fysieke aanwezigheid/product",$J97="Fysieke en digitale aanwezigheid/product"), IF($L97&lt;&gt;"België", _xlfn.IFNA(IF(MATCH($M97, Keuzelijsten!$AR$2:$AR$32, 0)&gt;0, 0, -1), -1), IF($N97&lt;&gt;"", -1, IF(O97&lt;&gt;"", 0, 1))), -1), -1), 0)</f>
        <v>0</v>
      </c>
      <c r="AI97" s="171">
        <f t="shared" si="47"/>
        <v>0</v>
      </c>
      <c r="AJ97" s="171">
        <f t="shared" si="48"/>
        <v>0</v>
      </c>
      <c r="AK97" s="168"/>
      <c r="AL97" s="322" t="str">
        <f t="shared" si="29"/>
        <v/>
      </c>
      <c r="AM97" s="171"/>
      <c r="AN97" s="171"/>
      <c r="AO97" s="171"/>
      <c r="AP97" s="171"/>
      <c r="AQ97" s="171"/>
      <c r="AR97" s="171"/>
      <c r="AS97" s="171"/>
      <c r="AT97" s="171"/>
      <c r="AU97" s="171" t="str">
        <f t="shared" si="49"/>
        <v/>
      </c>
      <c r="AV97" s="171"/>
      <c r="AW97" s="171"/>
      <c r="AX97" s="171"/>
      <c r="AY97" s="171"/>
      <c r="AZ97" s="168" t="str">
        <f t="shared" si="50"/>
        <v/>
      </c>
      <c r="BA97" s="158" t="str">
        <f>IF(S97&lt;&gt;1, IF(SUM(S97:$S$1004)&lt;&gt;0, "| Laat geen witruimte tussen ingevulde rijen.", ""), "")</f>
        <v/>
      </c>
      <c r="BC97" s="159" t="str">
        <f t="shared" si="51"/>
        <v/>
      </c>
    </row>
    <row r="98" spans="1:55" s="158" customFormat="1" ht="14.4" customHeight="1" x14ac:dyDescent="0.3">
      <c r="A98" s="244" t="str">
        <f t="shared" si="30"/>
        <v/>
      </c>
      <c r="B98" s="153" t="str">
        <f t="shared" si="31"/>
        <v/>
      </c>
      <c r="C98" s="154"/>
      <c r="D98" s="173"/>
      <c r="E98" s="179"/>
      <c r="F98" s="156"/>
      <c r="G98" s="175"/>
      <c r="H98" s="175"/>
      <c r="I98" s="175"/>
      <c r="J98" s="175"/>
      <c r="K98" s="175"/>
      <c r="L98" s="175"/>
      <c r="M98" s="175"/>
      <c r="N98" s="175"/>
      <c r="O98" s="175"/>
      <c r="P98" s="175"/>
      <c r="Q98" s="179"/>
      <c r="R98" s="157" t="s">
        <v>98</v>
      </c>
      <c r="S98" s="158">
        <f t="shared" si="32"/>
        <v>0</v>
      </c>
      <c r="T98" s="158" t="str">
        <f t="shared" si="33"/>
        <v/>
      </c>
      <c r="U98" s="158" t="str">
        <f t="shared" si="34"/>
        <v>lstLocatieNv3</v>
      </c>
      <c r="V98" s="168">
        <f t="shared" si="35"/>
        <v>0</v>
      </c>
      <c r="W98" s="171">
        <f t="shared" si="36"/>
        <v>0</v>
      </c>
      <c r="X98" s="171">
        <f t="shared" si="37"/>
        <v>0</v>
      </c>
      <c r="Y98" s="171">
        <f t="shared" si="38"/>
        <v>0</v>
      </c>
      <c r="Z98" s="171">
        <f t="shared" si="39"/>
        <v>0</v>
      </c>
      <c r="AA98" s="171">
        <f t="shared" si="40"/>
        <v>0</v>
      </c>
      <c r="AB98" s="171">
        <f t="shared" si="41"/>
        <v>0</v>
      </c>
      <c r="AC98" s="171">
        <f t="shared" si="42"/>
        <v>0</v>
      </c>
      <c r="AD98" s="171">
        <f t="shared" si="43"/>
        <v>0</v>
      </c>
      <c r="AE98" s="171">
        <f t="shared" si="44"/>
        <v>0</v>
      </c>
      <c r="AF98" s="171">
        <f t="shared" si="45"/>
        <v>0</v>
      </c>
      <c r="AG98" s="171">
        <f t="shared" si="46"/>
        <v>0</v>
      </c>
      <c r="AH98" s="171">
        <f>IF($S98&lt;&gt;0, IF($F98&lt;&gt;"Opname / publicatie / game", IF(OR($J98="Fysieke aanwezigheid/product",$J98="Fysieke en digitale aanwezigheid/product"), IF($L98&lt;&gt;"België", _xlfn.IFNA(IF(MATCH($M98, Keuzelijsten!$AR$2:$AR$32, 0)&gt;0, 0, -1), -1), IF($N98&lt;&gt;"", -1, IF(O98&lt;&gt;"", 0, 1))), -1), -1), 0)</f>
        <v>0</v>
      </c>
      <c r="AI98" s="171">
        <f t="shared" si="47"/>
        <v>0</v>
      </c>
      <c r="AJ98" s="171">
        <f t="shared" si="48"/>
        <v>0</v>
      </c>
      <c r="AK98" s="168"/>
      <c r="AL98" s="322" t="str">
        <f t="shared" si="29"/>
        <v/>
      </c>
      <c r="AM98" s="171"/>
      <c r="AN98" s="171"/>
      <c r="AO98" s="171"/>
      <c r="AP98" s="171"/>
      <c r="AQ98" s="171"/>
      <c r="AR98" s="171"/>
      <c r="AS98" s="171"/>
      <c r="AT98" s="171"/>
      <c r="AU98" s="171" t="str">
        <f t="shared" si="49"/>
        <v/>
      </c>
      <c r="AV98" s="171"/>
      <c r="AW98" s="171"/>
      <c r="AX98" s="171"/>
      <c r="AY98" s="171"/>
      <c r="AZ98" s="168" t="str">
        <f t="shared" si="50"/>
        <v/>
      </c>
      <c r="BA98" s="158" t="str">
        <f>IF(S98&lt;&gt;1, IF(SUM(S98:$S$1004)&lt;&gt;0, "| Laat geen witruimte tussen ingevulde rijen.", ""), "")</f>
        <v/>
      </c>
      <c r="BC98" s="159" t="str">
        <f t="shared" si="51"/>
        <v/>
      </c>
    </row>
    <row r="99" spans="1:55" s="158" customFormat="1" ht="14.4" customHeight="1" x14ac:dyDescent="0.3">
      <c r="A99" s="244" t="str">
        <f t="shared" si="30"/>
        <v/>
      </c>
      <c r="B99" s="153" t="str">
        <f t="shared" si="31"/>
        <v/>
      </c>
      <c r="C99" s="154"/>
      <c r="D99" s="173"/>
      <c r="E99" s="179"/>
      <c r="F99" s="156"/>
      <c r="G99" s="175"/>
      <c r="H99" s="175"/>
      <c r="I99" s="175"/>
      <c r="J99" s="175"/>
      <c r="K99" s="175"/>
      <c r="L99" s="175"/>
      <c r="M99" s="175"/>
      <c r="N99" s="175"/>
      <c r="O99" s="175"/>
      <c r="P99" s="175"/>
      <c r="Q99" s="179"/>
      <c r="R99" s="157" t="s">
        <v>98</v>
      </c>
      <c r="S99" s="158">
        <f t="shared" si="32"/>
        <v>0</v>
      </c>
      <c r="T99" s="158" t="str">
        <f t="shared" si="33"/>
        <v/>
      </c>
      <c r="U99" s="158" t="str">
        <f t="shared" si="34"/>
        <v>lstLocatieNv3</v>
      </c>
      <c r="V99" s="168">
        <f t="shared" si="35"/>
        <v>0</v>
      </c>
      <c r="W99" s="171">
        <f t="shared" si="36"/>
        <v>0</v>
      </c>
      <c r="X99" s="171">
        <f t="shared" si="37"/>
        <v>0</v>
      </c>
      <c r="Y99" s="171">
        <f t="shared" si="38"/>
        <v>0</v>
      </c>
      <c r="Z99" s="171">
        <f t="shared" si="39"/>
        <v>0</v>
      </c>
      <c r="AA99" s="171">
        <f t="shared" si="40"/>
        <v>0</v>
      </c>
      <c r="AB99" s="171">
        <f t="shared" si="41"/>
        <v>0</v>
      </c>
      <c r="AC99" s="171">
        <f t="shared" si="42"/>
        <v>0</v>
      </c>
      <c r="AD99" s="171">
        <f t="shared" si="43"/>
        <v>0</v>
      </c>
      <c r="AE99" s="171">
        <f t="shared" si="44"/>
        <v>0</v>
      </c>
      <c r="AF99" s="171">
        <f t="shared" si="45"/>
        <v>0</v>
      </c>
      <c r="AG99" s="171">
        <f t="shared" si="46"/>
        <v>0</v>
      </c>
      <c r="AH99" s="171">
        <f>IF($S99&lt;&gt;0, IF($F99&lt;&gt;"Opname / publicatie / game", IF(OR($J99="Fysieke aanwezigheid/product",$J99="Fysieke en digitale aanwezigheid/product"), IF($L99&lt;&gt;"België", _xlfn.IFNA(IF(MATCH($M99, Keuzelijsten!$AR$2:$AR$32, 0)&gt;0, 0, -1), -1), IF($N99&lt;&gt;"", -1, IF(O99&lt;&gt;"", 0, 1))), -1), -1), 0)</f>
        <v>0</v>
      </c>
      <c r="AI99" s="171">
        <f t="shared" si="47"/>
        <v>0</v>
      </c>
      <c r="AJ99" s="171">
        <f t="shared" si="48"/>
        <v>0</v>
      </c>
      <c r="AK99" s="168"/>
      <c r="AL99" s="322" t="str">
        <f t="shared" si="29"/>
        <v/>
      </c>
      <c r="AM99" s="171"/>
      <c r="AN99" s="171"/>
      <c r="AO99" s="171"/>
      <c r="AP99" s="171"/>
      <c r="AQ99" s="171"/>
      <c r="AR99" s="171"/>
      <c r="AS99" s="171"/>
      <c r="AT99" s="171"/>
      <c r="AU99" s="171" t="str">
        <f t="shared" si="49"/>
        <v/>
      </c>
      <c r="AV99" s="171"/>
      <c r="AW99" s="171"/>
      <c r="AX99" s="171"/>
      <c r="AY99" s="171"/>
      <c r="AZ99" s="168" t="str">
        <f t="shared" si="50"/>
        <v/>
      </c>
      <c r="BA99" s="158" t="str">
        <f>IF(S99&lt;&gt;1, IF(SUM(S99:$S$1004)&lt;&gt;0, "| Laat geen witruimte tussen ingevulde rijen.", ""), "")</f>
        <v/>
      </c>
      <c r="BC99" s="159" t="str">
        <f t="shared" si="51"/>
        <v/>
      </c>
    </row>
    <row r="100" spans="1:55" s="158" customFormat="1" ht="14.4" customHeight="1" x14ac:dyDescent="0.3">
      <c r="A100" s="244" t="str">
        <f t="shared" si="30"/>
        <v/>
      </c>
      <c r="B100" s="153" t="str">
        <f t="shared" si="31"/>
        <v/>
      </c>
      <c r="C100" s="154"/>
      <c r="D100" s="173"/>
      <c r="E100" s="179"/>
      <c r="F100" s="156"/>
      <c r="G100" s="175"/>
      <c r="H100" s="175"/>
      <c r="I100" s="175"/>
      <c r="J100" s="175"/>
      <c r="K100" s="175"/>
      <c r="L100" s="175"/>
      <c r="M100" s="175"/>
      <c r="N100" s="175"/>
      <c r="O100" s="175"/>
      <c r="P100" s="175"/>
      <c r="Q100" s="179"/>
      <c r="R100" s="157" t="s">
        <v>98</v>
      </c>
      <c r="S100" s="158">
        <f t="shared" si="32"/>
        <v>0</v>
      </c>
      <c r="T100" s="158" t="str">
        <f t="shared" si="33"/>
        <v/>
      </c>
      <c r="U100" s="158" t="str">
        <f t="shared" si="34"/>
        <v>lstLocatieNv3</v>
      </c>
      <c r="V100" s="168">
        <f t="shared" si="35"/>
        <v>0</v>
      </c>
      <c r="W100" s="171">
        <f t="shared" si="36"/>
        <v>0</v>
      </c>
      <c r="X100" s="171">
        <f t="shared" si="37"/>
        <v>0</v>
      </c>
      <c r="Y100" s="171">
        <f t="shared" si="38"/>
        <v>0</v>
      </c>
      <c r="Z100" s="171">
        <f t="shared" si="39"/>
        <v>0</v>
      </c>
      <c r="AA100" s="171">
        <f t="shared" si="40"/>
        <v>0</v>
      </c>
      <c r="AB100" s="171">
        <f t="shared" si="41"/>
        <v>0</v>
      </c>
      <c r="AC100" s="171">
        <f t="shared" si="42"/>
        <v>0</v>
      </c>
      <c r="AD100" s="171">
        <f t="shared" si="43"/>
        <v>0</v>
      </c>
      <c r="AE100" s="171">
        <f t="shared" si="44"/>
        <v>0</v>
      </c>
      <c r="AF100" s="171">
        <f t="shared" si="45"/>
        <v>0</v>
      </c>
      <c r="AG100" s="171">
        <f t="shared" si="46"/>
        <v>0</v>
      </c>
      <c r="AH100" s="171">
        <f>IF($S100&lt;&gt;0, IF($F100&lt;&gt;"Opname / publicatie / game", IF(OR($J100="Fysieke aanwezigheid/product",$J100="Fysieke en digitale aanwezigheid/product"), IF($L100&lt;&gt;"België", _xlfn.IFNA(IF(MATCH($M100, Keuzelijsten!$AR$2:$AR$32, 0)&gt;0, 0, -1), -1), IF($N100&lt;&gt;"", -1, IF(O100&lt;&gt;"", 0, 1))), -1), -1), 0)</f>
        <v>0</v>
      </c>
      <c r="AI100" s="171">
        <f t="shared" si="47"/>
        <v>0</v>
      </c>
      <c r="AJ100" s="171">
        <f t="shared" si="48"/>
        <v>0</v>
      </c>
      <c r="AK100" s="168"/>
      <c r="AL100" s="322" t="str">
        <f t="shared" si="29"/>
        <v/>
      </c>
      <c r="AM100" s="171"/>
      <c r="AN100" s="171"/>
      <c r="AO100" s="171"/>
      <c r="AP100" s="171"/>
      <c r="AQ100" s="171"/>
      <c r="AR100" s="171"/>
      <c r="AS100" s="171"/>
      <c r="AT100" s="171"/>
      <c r="AU100" s="171" t="str">
        <f t="shared" si="49"/>
        <v/>
      </c>
      <c r="AV100" s="171"/>
      <c r="AW100" s="171"/>
      <c r="AX100" s="171"/>
      <c r="AY100" s="171"/>
      <c r="AZ100" s="168" t="str">
        <f t="shared" si="50"/>
        <v/>
      </c>
      <c r="BA100" s="158" t="str">
        <f>IF(S100&lt;&gt;1, IF(SUM(S100:$S$1004)&lt;&gt;0, "| Laat geen witruimte tussen ingevulde rijen.", ""), "")</f>
        <v/>
      </c>
      <c r="BC100" s="159" t="str">
        <f t="shared" si="51"/>
        <v/>
      </c>
    </row>
    <row r="101" spans="1:55" s="158" customFormat="1" ht="14.4" customHeight="1" x14ac:dyDescent="0.3">
      <c r="A101" s="244" t="str">
        <f t="shared" si="30"/>
        <v/>
      </c>
      <c r="B101" s="153" t="str">
        <f t="shared" si="31"/>
        <v/>
      </c>
      <c r="C101" s="154"/>
      <c r="D101" s="173"/>
      <c r="E101" s="179"/>
      <c r="F101" s="156"/>
      <c r="G101" s="175"/>
      <c r="H101" s="175"/>
      <c r="I101" s="175"/>
      <c r="J101" s="175"/>
      <c r="K101" s="175"/>
      <c r="L101" s="175"/>
      <c r="M101" s="175"/>
      <c r="N101" s="175"/>
      <c r="O101" s="175"/>
      <c r="P101" s="175"/>
      <c r="Q101" s="179"/>
      <c r="R101" s="157" t="s">
        <v>98</v>
      </c>
      <c r="S101" s="158">
        <f t="shared" si="32"/>
        <v>0</v>
      </c>
      <c r="T101" s="158" t="str">
        <f t="shared" si="33"/>
        <v/>
      </c>
      <c r="U101" s="158" t="str">
        <f t="shared" si="34"/>
        <v>lstLocatieNv3</v>
      </c>
      <c r="V101" s="168">
        <f t="shared" si="35"/>
        <v>0</v>
      </c>
      <c r="W101" s="171">
        <f t="shared" si="36"/>
        <v>0</v>
      </c>
      <c r="X101" s="171">
        <f t="shared" si="37"/>
        <v>0</v>
      </c>
      <c r="Y101" s="171">
        <f t="shared" si="38"/>
        <v>0</v>
      </c>
      <c r="Z101" s="171">
        <f t="shared" si="39"/>
        <v>0</v>
      </c>
      <c r="AA101" s="171">
        <f t="shared" si="40"/>
        <v>0</v>
      </c>
      <c r="AB101" s="171">
        <f t="shared" si="41"/>
        <v>0</v>
      </c>
      <c r="AC101" s="171">
        <f t="shared" si="42"/>
        <v>0</v>
      </c>
      <c r="AD101" s="171">
        <f t="shared" si="43"/>
        <v>0</v>
      </c>
      <c r="AE101" s="171">
        <f t="shared" si="44"/>
        <v>0</v>
      </c>
      <c r="AF101" s="171">
        <f t="shared" si="45"/>
        <v>0</v>
      </c>
      <c r="AG101" s="171">
        <f t="shared" si="46"/>
        <v>0</v>
      </c>
      <c r="AH101" s="171">
        <f>IF($S101&lt;&gt;0, IF($F101&lt;&gt;"Opname / publicatie / game", IF(OR($J101="Fysieke aanwezigheid/product",$J101="Fysieke en digitale aanwezigheid/product"), IF($L101&lt;&gt;"België", _xlfn.IFNA(IF(MATCH($M101, Keuzelijsten!$AR$2:$AR$32, 0)&gt;0, 0, -1), -1), IF($N101&lt;&gt;"", -1, IF(O101&lt;&gt;"", 0, 1))), -1), -1), 0)</f>
        <v>0</v>
      </c>
      <c r="AI101" s="171">
        <f t="shared" si="47"/>
        <v>0</v>
      </c>
      <c r="AJ101" s="171">
        <f t="shared" si="48"/>
        <v>0</v>
      </c>
      <c r="AK101" s="168"/>
      <c r="AL101" s="322" t="str">
        <f t="shared" si="29"/>
        <v/>
      </c>
      <c r="AM101" s="171"/>
      <c r="AN101" s="171"/>
      <c r="AO101" s="171"/>
      <c r="AP101" s="171"/>
      <c r="AQ101" s="171"/>
      <c r="AR101" s="171"/>
      <c r="AS101" s="171"/>
      <c r="AT101" s="171"/>
      <c r="AU101" s="171" t="str">
        <f t="shared" si="49"/>
        <v/>
      </c>
      <c r="AV101" s="171"/>
      <c r="AW101" s="171"/>
      <c r="AX101" s="171"/>
      <c r="AY101" s="171"/>
      <c r="AZ101" s="168" t="str">
        <f t="shared" si="50"/>
        <v/>
      </c>
      <c r="BA101" s="158" t="str">
        <f>IF(S101&lt;&gt;1, IF(SUM(S101:$S$1004)&lt;&gt;0, "| Laat geen witruimte tussen ingevulde rijen.", ""), "")</f>
        <v/>
      </c>
      <c r="BC101" s="159" t="str">
        <f t="shared" si="51"/>
        <v/>
      </c>
    </row>
    <row r="102" spans="1:55" s="158" customFormat="1" ht="14.4" customHeight="1" x14ac:dyDescent="0.3">
      <c r="A102" s="244" t="str">
        <f t="shared" si="30"/>
        <v/>
      </c>
      <c r="B102" s="153" t="str">
        <f t="shared" si="31"/>
        <v/>
      </c>
      <c r="C102" s="154"/>
      <c r="D102" s="173"/>
      <c r="E102" s="179"/>
      <c r="F102" s="156"/>
      <c r="G102" s="175"/>
      <c r="H102" s="175"/>
      <c r="I102" s="175"/>
      <c r="J102" s="175"/>
      <c r="K102" s="175"/>
      <c r="L102" s="175"/>
      <c r="M102" s="175"/>
      <c r="N102" s="175"/>
      <c r="O102" s="175"/>
      <c r="P102" s="175"/>
      <c r="Q102" s="179"/>
      <c r="R102" s="157" t="s">
        <v>98</v>
      </c>
      <c r="S102" s="158">
        <f t="shared" si="32"/>
        <v>0</v>
      </c>
      <c r="T102" s="158" t="str">
        <f t="shared" si="33"/>
        <v/>
      </c>
      <c r="U102" s="158" t="str">
        <f t="shared" si="34"/>
        <v>lstLocatieNv3</v>
      </c>
      <c r="V102" s="168">
        <f t="shared" si="35"/>
        <v>0</v>
      </c>
      <c r="W102" s="171">
        <f t="shared" si="36"/>
        <v>0</v>
      </c>
      <c r="X102" s="171">
        <f t="shared" si="37"/>
        <v>0</v>
      </c>
      <c r="Y102" s="171">
        <f t="shared" si="38"/>
        <v>0</v>
      </c>
      <c r="Z102" s="171">
        <f t="shared" si="39"/>
        <v>0</v>
      </c>
      <c r="AA102" s="171">
        <f t="shared" si="40"/>
        <v>0</v>
      </c>
      <c r="AB102" s="171">
        <f t="shared" si="41"/>
        <v>0</v>
      </c>
      <c r="AC102" s="171">
        <f t="shared" si="42"/>
        <v>0</v>
      </c>
      <c r="AD102" s="171">
        <f t="shared" si="43"/>
        <v>0</v>
      </c>
      <c r="AE102" s="171">
        <f t="shared" si="44"/>
        <v>0</v>
      </c>
      <c r="AF102" s="171">
        <f t="shared" si="45"/>
        <v>0</v>
      </c>
      <c r="AG102" s="171">
        <f t="shared" si="46"/>
        <v>0</v>
      </c>
      <c r="AH102" s="171">
        <f>IF($S102&lt;&gt;0, IF($F102&lt;&gt;"Opname / publicatie / game", IF(OR($J102="Fysieke aanwezigheid/product",$J102="Fysieke en digitale aanwezigheid/product"), IF($L102&lt;&gt;"België", _xlfn.IFNA(IF(MATCH($M102, Keuzelijsten!$AR$2:$AR$32, 0)&gt;0, 0, -1), -1), IF($N102&lt;&gt;"", -1, IF(O102&lt;&gt;"", 0, 1))), -1), -1), 0)</f>
        <v>0</v>
      </c>
      <c r="AI102" s="171">
        <f t="shared" si="47"/>
        <v>0</v>
      </c>
      <c r="AJ102" s="171">
        <f t="shared" si="48"/>
        <v>0</v>
      </c>
      <c r="AK102" s="168"/>
      <c r="AL102" s="322" t="str">
        <f t="shared" si="29"/>
        <v/>
      </c>
      <c r="AM102" s="171"/>
      <c r="AN102" s="171"/>
      <c r="AO102" s="171"/>
      <c r="AP102" s="171"/>
      <c r="AQ102" s="171"/>
      <c r="AR102" s="171"/>
      <c r="AS102" s="171"/>
      <c r="AT102" s="171"/>
      <c r="AU102" s="171" t="str">
        <f t="shared" si="49"/>
        <v/>
      </c>
      <c r="AV102" s="171"/>
      <c r="AW102" s="171"/>
      <c r="AX102" s="171"/>
      <c r="AY102" s="171"/>
      <c r="AZ102" s="168" t="str">
        <f t="shared" si="50"/>
        <v/>
      </c>
      <c r="BA102" s="158" t="str">
        <f>IF(S102&lt;&gt;1, IF(SUM(S102:$S$1004)&lt;&gt;0, "| Laat geen witruimte tussen ingevulde rijen.", ""), "")</f>
        <v/>
      </c>
      <c r="BC102" s="159" t="str">
        <f t="shared" si="51"/>
        <v/>
      </c>
    </row>
    <row r="103" spans="1:55" s="158" customFormat="1" ht="14.4" customHeight="1" x14ac:dyDescent="0.3">
      <c r="A103" s="244" t="str">
        <f t="shared" si="30"/>
        <v/>
      </c>
      <c r="B103" s="153" t="str">
        <f t="shared" si="31"/>
        <v/>
      </c>
      <c r="C103" s="154"/>
      <c r="D103" s="173"/>
      <c r="E103" s="179"/>
      <c r="F103" s="156"/>
      <c r="G103" s="175"/>
      <c r="H103" s="175"/>
      <c r="I103" s="175"/>
      <c r="J103" s="175"/>
      <c r="K103" s="175"/>
      <c r="L103" s="175"/>
      <c r="M103" s="175"/>
      <c r="N103" s="175"/>
      <c r="O103" s="175"/>
      <c r="P103" s="175"/>
      <c r="Q103" s="179"/>
      <c r="R103" s="157" t="s">
        <v>98</v>
      </c>
      <c r="S103" s="158">
        <f t="shared" si="32"/>
        <v>0</v>
      </c>
      <c r="T103" s="158" t="str">
        <f t="shared" si="33"/>
        <v/>
      </c>
      <c r="U103" s="158" t="str">
        <f t="shared" si="34"/>
        <v>lstLocatieNv3</v>
      </c>
      <c r="V103" s="168">
        <f t="shared" si="35"/>
        <v>0</v>
      </c>
      <c r="W103" s="171">
        <f t="shared" si="36"/>
        <v>0</v>
      </c>
      <c r="X103" s="171">
        <f t="shared" si="37"/>
        <v>0</v>
      </c>
      <c r="Y103" s="171">
        <f t="shared" si="38"/>
        <v>0</v>
      </c>
      <c r="Z103" s="171">
        <f t="shared" si="39"/>
        <v>0</v>
      </c>
      <c r="AA103" s="171">
        <f t="shared" si="40"/>
        <v>0</v>
      </c>
      <c r="AB103" s="171">
        <f t="shared" si="41"/>
        <v>0</v>
      </c>
      <c r="AC103" s="171">
        <f t="shared" si="42"/>
        <v>0</v>
      </c>
      <c r="AD103" s="171">
        <f t="shared" si="43"/>
        <v>0</v>
      </c>
      <c r="AE103" s="171">
        <f t="shared" si="44"/>
        <v>0</v>
      </c>
      <c r="AF103" s="171">
        <f t="shared" si="45"/>
        <v>0</v>
      </c>
      <c r="AG103" s="171">
        <f t="shared" si="46"/>
        <v>0</v>
      </c>
      <c r="AH103" s="171">
        <f>IF($S103&lt;&gt;0, IF($F103&lt;&gt;"Opname / publicatie / game", IF(OR($J103="Fysieke aanwezigheid/product",$J103="Fysieke en digitale aanwezigheid/product"), IF($L103&lt;&gt;"België", _xlfn.IFNA(IF(MATCH($M103, Keuzelijsten!$AR$2:$AR$32, 0)&gt;0, 0, -1), -1), IF($N103&lt;&gt;"", -1, IF(O103&lt;&gt;"", 0, 1))), -1), -1), 0)</f>
        <v>0</v>
      </c>
      <c r="AI103" s="171">
        <f t="shared" si="47"/>
        <v>0</v>
      </c>
      <c r="AJ103" s="171">
        <f t="shared" si="48"/>
        <v>0</v>
      </c>
      <c r="AK103" s="168"/>
      <c r="AL103" s="322" t="str">
        <f t="shared" si="29"/>
        <v/>
      </c>
      <c r="AM103" s="171"/>
      <c r="AN103" s="171"/>
      <c r="AO103" s="171"/>
      <c r="AP103" s="171"/>
      <c r="AQ103" s="171"/>
      <c r="AR103" s="171"/>
      <c r="AS103" s="171"/>
      <c r="AT103" s="171"/>
      <c r="AU103" s="171" t="str">
        <f t="shared" si="49"/>
        <v/>
      </c>
      <c r="AV103" s="171"/>
      <c r="AW103" s="171"/>
      <c r="AX103" s="171"/>
      <c r="AY103" s="171"/>
      <c r="AZ103" s="168" t="str">
        <f t="shared" si="50"/>
        <v/>
      </c>
      <c r="BA103" s="158" t="str">
        <f>IF(S103&lt;&gt;1, IF(SUM(S103:$S$1004)&lt;&gt;0, "| Laat geen witruimte tussen ingevulde rijen.", ""), "")</f>
        <v/>
      </c>
      <c r="BC103" s="159" t="str">
        <f t="shared" si="51"/>
        <v/>
      </c>
    </row>
    <row r="104" spans="1:55" s="158" customFormat="1" ht="14.4" customHeight="1" x14ac:dyDescent="0.3">
      <c r="A104" s="244" t="str">
        <f t="shared" si="30"/>
        <v/>
      </c>
      <c r="B104" s="153" t="str">
        <f t="shared" si="31"/>
        <v/>
      </c>
      <c r="C104" s="154"/>
      <c r="D104" s="173"/>
      <c r="E104" s="179"/>
      <c r="F104" s="156"/>
      <c r="G104" s="175"/>
      <c r="H104" s="175"/>
      <c r="I104" s="175"/>
      <c r="J104" s="175"/>
      <c r="K104" s="175"/>
      <c r="L104" s="175"/>
      <c r="M104" s="175"/>
      <c r="N104" s="175"/>
      <c r="O104" s="175"/>
      <c r="P104" s="175"/>
      <c r="Q104" s="179"/>
      <c r="R104" s="157" t="s">
        <v>98</v>
      </c>
      <c r="S104" s="158">
        <f t="shared" si="32"/>
        <v>0</v>
      </c>
      <c r="T104" s="158" t="str">
        <f t="shared" si="33"/>
        <v/>
      </c>
      <c r="U104" s="158" t="str">
        <f t="shared" si="34"/>
        <v>lstLocatieNv3</v>
      </c>
      <c r="V104" s="168">
        <f t="shared" si="35"/>
        <v>0</v>
      </c>
      <c r="W104" s="171">
        <f t="shared" si="36"/>
        <v>0</v>
      </c>
      <c r="X104" s="171">
        <f t="shared" si="37"/>
        <v>0</v>
      </c>
      <c r="Y104" s="171">
        <f t="shared" si="38"/>
        <v>0</v>
      </c>
      <c r="Z104" s="171">
        <f t="shared" si="39"/>
        <v>0</v>
      </c>
      <c r="AA104" s="171">
        <f t="shared" si="40"/>
        <v>0</v>
      </c>
      <c r="AB104" s="171">
        <f t="shared" si="41"/>
        <v>0</v>
      </c>
      <c r="AC104" s="171">
        <f t="shared" si="42"/>
        <v>0</v>
      </c>
      <c r="AD104" s="171">
        <f t="shared" si="43"/>
        <v>0</v>
      </c>
      <c r="AE104" s="171">
        <f t="shared" si="44"/>
        <v>0</v>
      </c>
      <c r="AF104" s="171">
        <f t="shared" si="45"/>
        <v>0</v>
      </c>
      <c r="AG104" s="171">
        <f t="shared" si="46"/>
        <v>0</v>
      </c>
      <c r="AH104" s="171">
        <f>IF($S104&lt;&gt;0, IF($F104&lt;&gt;"Opname / publicatie / game", IF(OR($J104="Fysieke aanwezigheid/product",$J104="Fysieke en digitale aanwezigheid/product"), IF($L104&lt;&gt;"België", _xlfn.IFNA(IF(MATCH($M104, Keuzelijsten!$AR$2:$AR$32, 0)&gt;0, 0, -1), -1), IF($N104&lt;&gt;"", -1, IF(O104&lt;&gt;"", 0, 1))), -1), -1), 0)</f>
        <v>0</v>
      </c>
      <c r="AI104" s="171">
        <f t="shared" si="47"/>
        <v>0</v>
      </c>
      <c r="AJ104" s="171">
        <f t="shared" si="48"/>
        <v>0</v>
      </c>
      <c r="AK104" s="168"/>
      <c r="AL104" s="322" t="str">
        <f t="shared" si="29"/>
        <v/>
      </c>
      <c r="AM104" s="171"/>
      <c r="AN104" s="171"/>
      <c r="AO104" s="171"/>
      <c r="AP104" s="171"/>
      <c r="AQ104" s="171"/>
      <c r="AR104" s="171"/>
      <c r="AS104" s="171"/>
      <c r="AT104" s="171"/>
      <c r="AU104" s="171" t="str">
        <f t="shared" si="49"/>
        <v/>
      </c>
      <c r="AV104" s="171"/>
      <c r="AW104" s="171"/>
      <c r="AX104" s="171"/>
      <c r="AY104" s="171"/>
      <c r="AZ104" s="168" t="str">
        <f t="shared" si="50"/>
        <v/>
      </c>
      <c r="BA104" s="158" t="str">
        <f>IF(S104&lt;&gt;1, IF(SUM(S104:$S$1004)&lt;&gt;0, "| Laat geen witruimte tussen ingevulde rijen.", ""), "")</f>
        <v/>
      </c>
      <c r="BC104" s="159" t="str">
        <f t="shared" si="51"/>
        <v/>
      </c>
    </row>
    <row r="105" spans="1:55" s="158" customFormat="1" ht="14.4" customHeight="1" x14ac:dyDescent="0.3">
      <c r="A105" s="244" t="str">
        <f t="shared" si="30"/>
        <v/>
      </c>
      <c r="B105" s="153" t="str">
        <f t="shared" si="31"/>
        <v/>
      </c>
      <c r="C105" s="154"/>
      <c r="D105" s="173"/>
      <c r="E105" s="179"/>
      <c r="F105" s="156"/>
      <c r="G105" s="175"/>
      <c r="H105" s="175"/>
      <c r="I105" s="175"/>
      <c r="J105" s="175"/>
      <c r="K105" s="175"/>
      <c r="L105" s="175"/>
      <c r="M105" s="175"/>
      <c r="N105" s="175"/>
      <c r="O105" s="175"/>
      <c r="P105" s="175"/>
      <c r="Q105" s="179"/>
      <c r="R105" s="157" t="s">
        <v>98</v>
      </c>
      <c r="S105" s="158">
        <f t="shared" si="32"/>
        <v>0</v>
      </c>
      <c r="T105" s="158" t="str">
        <f t="shared" si="33"/>
        <v/>
      </c>
      <c r="U105" s="158" t="str">
        <f t="shared" si="34"/>
        <v>lstLocatieNv3</v>
      </c>
      <c r="V105" s="168">
        <f t="shared" si="35"/>
        <v>0</v>
      </c>
      <c r="W105" s="171">
        <f t="shared" si="36"/>
        <v>0</v>
      </c>
      <c r="X105" s="171">
        <f t="shared" si="37"/>
        <v>0</v>
      </c>
      <c r="Y105" s="171">
        <f t="shared" si="38"/>
        <v>0</v>
      </c>
      <c r="Z105" s="171">
        <f t="shared" si="39"/>
        <v>0</v>
      </c>
      <c r="AA105" s="171">
        <f t="shared" si="40"/>
        <v>0</v>
      </c>
      <c r="AB105" s="171">
        <f t="shared" si="41"/>
        <v>0</v>
      </c>
      <c r="AC105" s="171">
        <f t="shared" si="42"/>
        <v>0</v>
      </c>
      <c r="AD105" s="171">
        <f t="shared" si="43"/>
        <v>0</v>
      </c>
      <c r="AE105" s="171">
        <f t="shared" si="44"/>
        <v>0</v>
      </c>
      <c r="AF105" s="171">
        <f t="shared" si="45"/>
        <v>0</v>
      </c>
      <c r="AG105" s="171">
        <f t="shared" si="46"/>
        <v>0</v>
      </c>
      <c r="AH105" s="171">
        <f>IF($S105&lt;&gt;0, IF($F105&lt;&gt;"Opname / publicatie / game", IF(OR($J105="Fysieke aanwezigheid/product",$J105="Fysieke en digitale aanwezigheid/product"), IF($L105&lt;&gt;"België", _xlfn.IFNA(IF(MATCH($M105, Keuzelijsten!$AR$2:$AR$32, 0)&gt;0, 0, -1), -1), IF($N105&lt;&gt;"", -1, IF(O105&lt;&gt;"", 0, 1))), -1), -1), 0)</f>
        <v>0</v>
      </c>
      <c r="AI105" s="171">
        <f t="shared" si="47"/>
        <v>0</v>
      </c>
      <c r="AJ105" s="171">
        <f t="shared" si="48"/>
        <v>0</v>
      </c>
      <c r="AK105" s="168"/>
      <c r="AL105" s="322" t="str">
        <f t="shared" si="29"/>
        <v/>
      </c>
      <c r="AM105" s="171"/>
      <c r="AN105" s="171"/>
      <c r="AO105" s="171"/>
      <c r="AP105" s="171"/>
      <c r="AQ105" s="171"/>
      <c r="AR105" s="171"/>
      <c r="AS105" s="171"/>
      <c r="AT105" s="171"/>
      <c r="AU105" s="171" t="str">
        <f t="shared" si="49"/>
        <v/>
      </c>
      <c r="AV105" s="171"/>
      <c r="AW105" s="171"/>
      <c r="AX105" s="171"/>
      <c r="AY105" s="171"/>
      <c r="AZ105" s="168" t="str">
        <f t="shared" si="50"/>
        <v/>
      </c>
      <c r="BA105" s="158" t="str">
        <f>IF(S105&lt;&gt;1, IF(SUM(S105:$S$1004)&lt;&gt;0, "| Laat geen witruimte tussen ingevulde rijen.", ""), "")</f>
        <v/>
      </c>
      <c r="BC105" s="159" t="str">
        <f t="shared" si="51"/>
        <v/>
      </c>
    </row>
    <row r="106" spans="1:55" s="158" customFormat="1" ht="14.4" customHeight="1" x14ac:dyDescent="0.3">
      <c r="A106" s="244" t="str">
        <f t="shared" si="30"/>
        <v/>
      </c>
      <c r="B106" s="153" t="str">
        <f t="shared" si="31"/>
        <v/>
      </c>
      <c r="C106" s="154"/>
      <c r="D106" s="173"/>
      <c r="E106" s="179"/>
      <c r="F106" s="156"/>
      <c r="G106" s="175"/>
      <c r="H106" s="175"/>
      <c r="I106" s="175"/>
      <c r="J106" s="175"/>
      <c r="K106" s="175"/>
      <c r="L106" s="175"/>
      <c r="M106" s="175"/>
      <c r="N106" s="175"/>
      <c r="O106" s="175"/>
      <c r="P106" s="175"/>
      <c r="Q106" s="179"/>
      <c r="R106" s="157" t="s">
        <v>98</v>
      </c>
      <c r="S106" s="158">
        <f t="shared" si="32"/>
        <v>0</v>
      </c>
      <c r="T106" s="158" t="str">
        <f t="shared" si="33"/>
        <v/>
      </c>
      <c r="U106" s="158" t="str">
        <f t="shared" si="34"/>
        <v>lstLocatieNv3</v>
      </c>
      <c r="V106" s="168">
        <f t="shared" si="35"/>
        <v>0</v>
      </c>
      <c r="W106" s="171">
        <f t="shared" si="36"/>
        <v>0</v>
      </c>
      <c r="X106" s="171">
        <f t="shared" si="37"/>
        <v>0</v>
      </c>
      <c r="Y106" s="171">
        <f t="shared" si="38"/>
        <v>0</v>
      </c>
      <c r="Z106" s="171">
        <f t="shared" si="39"/>
        <v>0</v>
      </c>
      <c r="AA106" s="171">
        <f t="shared" si="40"/>
        <v>0</v>
      </c>
      <c r="AB106" s="171">
        <f t="shared" si="41"/>
        <v>0</v>
      </c>
      <c r="AC106" s="171">
        <f t="shared" si="42"/>
        <v>0</v>
      </c>
      <c r="AD106" s="171">
        <f t="shared" si="43"/>
        <v>0</v>
      </c>
      <c r="AE106" s="171">
        <f t="shared" si="44"/>
        <v>0</v>
      </c>
      <c r="AF106" s="171">
        <f t="shared" si="45"/>
        <v>0</v>
      </c>
      <c r="AG106" s="171">
        <f t="shared" si="46"/>
        <v>0</v>
      </c>
      <c r="AH106" s="171">
        <f>IF($S106&lt;&gt;0, IF($F106&lt;&gt;"Opname / publicatie / game", IF(OR($J106="Fysieke aanwezigheid/product",$J106="Fysieke en digitale aanwezigheid/product"), IF($L106&lt;&gt;"België", _xlfn.IFNA(IF(MATCH($M106, Keuzelijsten!$AR$2:$AR$32, 0)&gt;0, 0, -1), -1), IF($N106&lt;&gt;"", -1, IF(O106&lt;&gt;"", 0, 1))), -1), -1), 0)</f>
        <v>0</v>
      </c>
      <c r="AI106" s="171">
        <f t="shared" si="47"/>
        <v>0</v>
      </c>
      <c r="AJ106" s="171">
        <f t="shared" si="48"/>
        <v>0</v>
      </c>
      <c r="AK106" s="168"/>
      <c r="AL106" s="322" t="str">
        <f t="shared" si="29"/>
        <v/>
      </c>
      <c r="AM106" s="171"/>
      <c r="AN106" s="171"/>
      <c r="AO106" s="171"/>
      <c r="AP106" s="171"/>
      <c r="AQ106" s="171"/>
      <c r="AR106" s="171"/>
      <c r="AS106" s="171"/>
      <c r="AT106" s="171"/>
      <c r="AU106" s="171" t="str">
        <f t="shared" si="49"/>
        <v/>
      </c>
      <c r="AV106" s="171"/>
      <c r="AW106" s="171"/>
      <c r="AX106" s="171"/>
      <c r="AY106" s="171"/>
      <c r="AZ106" s="168" t="str">
        <f t="shared" si="50"/>
        <v/>
      </c>
      <c r="BA106" s="158" t="str">
        <f>IF(S106&lt;&gt;1, IF(SUM(S106:$S$1004)&lt;&gt;0, "| Laat geen witruimte tussen ingevulde rijen.", ""), "")</f>
        <v/>
      </c>
      <c r="BC106" s="159" t="str">
        <f t="shared" si="51"/>
        <v/>
      </c>
    </row>
    <row r="107" spans="1:55" s="158" customFormat="1" ht="14.4" customHeight="1" x14ac:dyDescent="0.3">
      <c r="A107" s="244" t="str">
        <f t="shared" si="30"/>
        <v/>
      </c>
      <c r="B107" s="153" t="str">
        <f t="shared" si="31"/>
        <v/>
      </c>
      <c r="C107" s="154"/>
      <c r="D107" s="173"/>
      <c r="E107" s="179"/>
      <c r="F107" s="156"/>
      <c r="G107" s="175"/>
      <c r="H107" s="175"/>
      <c r="I107" s="175"/>
      <c r="J107" s="175"/>
      <c r="K107" s="175"/>
      <c r="L107" s="175"/>
      <c r="M107" s="175"/>
      <c r="N107" s="175"/>
      <c r="O107" s="175"/>
      <c r="P107" s="175"/>
      <c r="Q107" s="179"/>
      <c r="R107" s="157" t="s">
        <v>98</v>
      </c>
      <c r="S107" s="158">
        <f t="shared" si="32"/>
        <v>0</v>
      </c>
      <c r="T107" s="158" t="str">
        <f t="shared" si="33"/>
        <v/>
      </c>
      <c r="U107" s="158" t="str">
        <f t="shared" si="34"/>
        <v>lstLocatieNv3</v>
      </c>
      <c r="V107" s="168">
        <f t="shared" si="35"/>
        <v>0</v>
      </c>
      <c r="W107" s="171">
        <f t="shared" si="36"/>
        <v>0</v>
      </c>
      <c r="X107" s="171">
        <f t="shared" si="37"/>
        <v>0</v>
      </c>
      <c r="Y107" s="171">
        <f t="shared" si="38"/>
        <v>0</v>
      </c>
      <c r="Z107" s="171">
        <f t="shared" si="39"/>
        <v>0</v>
      </c>
      <c r="AA107" s="171">
        <f t="shared" si="40"/>
        <v>0</v>
      </c>
      <c r="AB107" s="171">
        <f t="shared" si="41"/>
        <v>0</v>
      </c>
      <c r="AC107" s="171">
        <f t="shared" si="42"/>
        <v>0</v>
      </c>
      <c r="AD107" s="171">
        <f t="shared" si="43"/>
        <v>0</v>
      </c>
      <c r="AE107" s="171">
        <f t="shared" si="44"/>
        <v>0</v>
      </c>
      <c r="AF107" s="171">
        <f t="shared" si="45"/>
        <v>0</v>
      </c>
      <c r="AG107" s="171">
        <f t="shared" si="46"/>
        <v>0</v>
      </c>
      <c r="AH107" s="171">
        <f>IF($S107&lt;&gt;0, IF($F107&lt;&gt;"Opname / publicatie / game", IF(OR($J107="Fysieke aanwezigheid/product",$J107="Fysieke en digitale aanwezigheid/product"), IF($L107&lt;&gt;"België", _xlfn.IFNA(IF(MATCH($M107, Keuzelijsten!$AR$2:$AR$32, 0)&gt;0, 0, -1), -1), IF($N107&lt;&gt;"", -1, IF(O107&lt;&gt;"", 0, 1))), -1), -1), 0)</f>
        <v>0</v>
      </c>
      <c r="AI107" s="171">
        <f t="shared" si="47"/>
        <v>0</v>
      </c>
      <c r="AJ107" s="171">
        <f t="shared" si="48"/>
        <v>0</v>
      </c>
      <c r="AK107" s="168"/>
      <c r="AL107" s="322" t="str">
        <f t="shared" si="29"/>
        <v/>
      </c>
      <c r="AM107" s="171"/>
      <c r="AN107" s="171"/>
      <c r="AO107" s="171"/>
      <c r="AP107" s="171"/>
      <c r="AQ107" s="171"/>
      <c r="AR107" s="171"/>
      <c r="AS107" s="171"/>
      <c r="AT107" s="171"/>
      <c r="AU107" s="171" t="str">
        <f t="shared" si="49"/>
        <v/>
      </c>
      <c r="AV107" s="171"/>
      <c r="AW107" s="171"/>
      <c r="AX107" s="171"/>
      <c r="AY107" s="171"/>
      <c r="AZ107" s="168" t="str">
        <f t="shared" si="50"/>
        <v/>
      </c>
      <c r="BA107" s="158" t="str">
        <f>IF(S107&lt;&gt;1, IF(SUM(S107:$S$1004)&lt;&gt;0, "| Laat geen witruimte tussen ingevulde rijen.", ""), "")</f>
        <v/>
      </c>
      <c r="BC107" s="159" t="str">
        <f t="shared" si="51"/>
        <v/>
      </c>
    </row>
    <row r="108" spans="1:55" s="158" customFormat="1" ht="14.4" customHeight="1" x14ac:dyDescent="0.3">
      <c r="A108" s="244" t="str">
        <f t="shared" si="30"/>
        <v/>
      </c>
      <c r="B108" s="153" t="str">
        <f t="shared" si="31"/>
        <v/>
      </c>
      <c r="C108" s="154"/>
      <c r="D108" s="173"/>
      <c r="E108" s="179"/>
      <c r="F108" s="156"/>
      <c r="G108" s="175"/>
      <c r="H108" s="175"/>
      <c r="I108" s="175"/>
      <c r="J108" s="175"/>
      <c r="K108" s="175"/>
      <c r="L108" s="175"/>
      <c r="M108" s="175"/>
      <c r="N108" s="175"/>
      <c r="O108" s="175"/>
      <c r="P108" s="175"/>
      <c r="Q108" s="179"/>
      <c r="R108" s="157" t="s">
        <v>98</v>
      </c>
      <c r="S108" s="158">
        <f t="shared" si="32"/>
        <v>0</v>
      </c>
      <c r="T108" s="158" t="str">
        <f t="shared" si="33"/>
        <v/>
      </c>
      <c r="U108" s="158" t="str">
        <f t="shared" si="34"/>
        <v>lstLocatieNv3</v>
      </c>
      <c r="V108" s="168">
        <f t="shared" si="35"/>
        <v>0</v>
      </c>
      <c r="W108" s="171">
        <f t="shared" si="36"/>
        <v>0</v>
      </c>
      <c r="X108" s="171">
        <f t="shared" si="37"/>
        <v>0</v>
      </c>
      <c r="Y108" s="171">
        <f t="shared" si="38"/>
        <v>0</v>
      </c>
      <c r="Z108" s="171">
        <f t="shared" si="39"/>
        <v>0</v>
      </c>
      <c r="AA108" s="171">
        <f t="shared" si="40"/>
        <v>0</v>
      </c>
      <c r="AB108" s="171">
        <f t="shared" si="41"/>
        <v>0</v>
      </c>
      <c r="AC108" s="171">
        <f t="shared" si="42"/>
        <v>0</v>
      </c>
      <c r="AD108" s="171">
        <f t="shared" si="43"/>
        <v>0</v>
      </c>
      <c r="AE108" s="171">
        <f t="shared" si="44"/>
        <v>0</v>
      </c>
      <c r="AF108" s="171">
        <f t="shared" si="45"/>
        <v>0</v>
      </c>
      <c r="AG108" s="171">
        <f t="shared" si="46"/>
        <v>0</v>
      </c>
      <c r="AH108" s="171">
        <f>IF($S108&lt;&gt;0, IF($F108&lt;&gt;"Opname / publicatie / game", IF(OR($J108="Fysieke aanwezigheid/product",$J108="Fysieke en digitale aanwezigheid/product"), IF($L108&lt;&gt;"België", _xlfn.IFNA(IF(MATCH($M108, Keuzelijsten!$AR$2:$AR$32, 0)&gt;0, 0, -1), -1), IF($N108&lt;&gt;"", -1, IF(O108&lt;&gt;"", 0, 1))), -1), -1), 0)</f>
        <v>0</v>
      </c>
      <c r="AI108" s="171">
        <f t="shared" si="47"/>
        <v>0</v>
      </c>
      <c r="AJ108" s="171">
        <f t="shared" si="48"/>
        <v>0</v>
      </c>
      <c r="AK108" s="168"/>
      <c r="AL108" s="322" t="str">
        <f t="shared" si="29"/>
        <v/>
      </c>
      <c r="AM108" s="171"/>
      <c r="AN108" s="171"/>
      <c r="AO108" s="171"/>
      <c r="AP108" s="171"/>
      <c r="AQ108" s="171"/>
      <c r="AR108" s="171"/>
      <c r="AS108" s="171"/>
      <c r="AT108" s="171"/>
      <c r="AU108" s="171" t="str">
        <f t="shared" si="49"/>
        <v/>
      </c>
      <c r="AV108" s="171"/>
      <c r="AW108" s="171"/>
      <c r="AX108" s="171"/>
      <c r="AY108" s="171"/>
      <c r="AZ108" s="168" t="str">
        <f t="shared" si="50"/>
        <v/>
      </c>
      <c r="BA108" s="158" t="str">
        <f>IF(S108&lt;&gt;1, IF(SUM(S108:$S$1004)&lt;&gt;0, "| Laat geen witruimte tussen ingevulde rijen.", ""), "")</f>
        <v/>
      </c>
      <c r="BC108" s="159" t="str">
        <f t="shared" si="51"/>
        <v/>
      </c>
    </row>
    <row r="109" spans="1:55" s="158" customFormat="1" ht="14.4" customHeight="1" x14ac:dyDescent="0.3">
      <c r="A109" s="244" t="str">
        <f t="shared" si="30"/>
        <v/>
      </c>
      <c r="B109" s="153" t="str">
        <f t="shared" si="31"/>
        <v/>
      </c>
      <c r="C109" s="154"/>
      <c r="D109" s="173"/>
      <c r="E109" s="179"/>
      <c r="F109" s="156"/>
      <c r="G109" s="175"/>
      <c r="H109" s="175"/>
      <c r="I109" s="175"/>
      <c r="J109" s="175"/>
      <c r="K109" s="175"/>
      <c r="L109" s="175"/>
      <c r="M109" s="175"/>
      <c r="N109" s="175"/>
      <c r="O109" s="175"/>
      <c r="P109" s="175"/>
      <c r="Q109" s="179"/>
      <c r="R109" s="157" t="s">
        <v>98</v>
      </c>
      <c r="S109" s="158">
        <f t="shared" si="32"/>
        <v>0</v>
      </c>
      <c r="T109" s="158" t="str">
        <f t="shared" si="33"/>
        <v/>
      </c>
      <c r="U109" s="158" t="str">
        <f t="shared" si="34"/>
        <v>lstLocatieNv3</v>
      </c>
      <c r="V109" s="168">
        <f t="shared" si="35"/>
        <v>0</v>
      </c>
      <c r="W109" s="171">
        <f t="shared" si="36"/>
        <v>0</v>
      </c>
      <c r="X109" s="171">
        <f t="shared" si="37"/>
        <v>0</v>
      </c>
      <c r="Y109" s="171">
        <f t="shared" si="38"/>
        <v>0</v>
      </c>
      <c r="Z109" s="171">
        <f t="shared" si="39"/>
        <v>0</v>
      </c>
      <c r="AA109" s="171">
        <f t="shared" si="40"/>
        <v>0</v>
      </c>
      <c r="AB109" s="171">
        <f t="shared" si="41"/>
        <v>0</v>
      </c>
      <c r="AC109" s="171">
        <f t="shared" si="42"/>
        <v>0</v>
      </c>
      <c r="AD109" s="171">
        <f t="shared" si="43"/>
        <v>0</v>
      </c>
      <c r="AE109" s="171">
        <f t="shared" si="44"/>
        <v>0</v>
      </c>
      <c r="AF109" s="171">
        <f t="shared" si="45"/>
        <v>0</v>
      </c>
      <c r="AG109" s="171">
        <f t="shared" si="46"/>
        <v>0</v>
      </c>
      <c r="AH109" s="171">
        <f>IF($S109&lt;&gt;0, IF($F109&lt;&gt;"Opname / publicatie / game", IF(OR($J109="Fysieke aanwezigheid/product",$J109="Fysieke en digitale aanwezigheid/product"), IF($L109&lt;&gt;"België", _xlfn.IFNA(IF(MATCH($M109, Keuzelijsten!$AR$2:$AR$32, 0)&gt;0, 0, -1), -1), IF($N109&lt;&gt;"", -1, IF(O109&lt;&gt;"", 0, 1))), -1), -1), 0)</f>
        <v>0</v>
      </c>
      <c r="AI109" s="171">
        <f t="shared" si="47"/>
        <v>0</v>
      </c>
      <c r="AJ109" s="171">
        <f t="shared" si="48"/>
        <v>0</v>
      </c>
      <c r="AK109" s="168"/>
      <c r="AL109" s="322" t="str">
        <f t="shared" si="29"/>
        <v/>
      </c>
      <c r="AM109" s="171"/>
      <c r="AN109" s="171"/>
      <c r="AO109" s="171"/>
      <c r="AP109" s="171"/>
      <c r="AQ109" s="171"/>
      <c r="AR109" s="171"/>
      <c r="AS109" s="171"/>
      <c r="AT109" s="171"/>
      <c r="AU109" s="171" t="str">
        <f t="shared" si="49"/>
        <v/>
      </c>
      <c r="AV109" s="171"/>
      <c r="AW109" s="171"/>
      <c r="AX109" s="171"/>
      <c r="AY109" s="171"/>
      <c r="AZ109" s="168" t="str">
        <f t="shared" si="50"/>
        <v/>
      </c>
      <c r="BA109" s="158" t="str">
        <f>IF(S109&lt;&gt;1, IF(SUM(S109:$S$1004)&lt;&gt;0, "| Laat geen witruimte tussen ingevulde rijen.", ""), "")</f>
        <v/>
      </c>
      <c r="BC109" s="159" t="str">
        <f t="shared" si="51"/>
        <v/>
      </c>
    </row>
    <row r="110" spans="1:55" s="158" customFormat="1" ht="14.4" customHeight="1" x14ac:dyDescent="0.3">
      <c r="A110" s="244" t="str">
        <f t="shared" si="30"/>
        <v/>
      </c>
      <c r="B110" s="153" t="str">
        <f t="shared" si="31"/>
        <v/>
      </c>
      <c r="C110" s="154"/>
      <c r="D110" s="173"/>
      <c r="E110" s="179"/>
      <c r="F110" s="156"/>
      <c r="G110" s="175"/>
      <c r="H110" s="175"/>
      <c r="I110" s="175"/>
      <c r="J110" s="175"/>
      <c r="K110" s="175"/>
      <c r="L110" s="175"/>
      <c r="M110" s="175"/>
      <c r="N110" s="175"/>
      <c r="O110" s="175"/>
      <c r="P110" s="175"/>
      <c r="Q110" s="179"/>
      <c r="R110" s="157" t="s">
        <v>98</v>
      </c>
      <c r="S110" s="158">
        <f t="shared" si="32"/>
        <v>0</v>
      </c>
      <c r="T110" s="158" t="str">
        <f t="shared" si="33"/>
        <v/>
      </c>
      <c r="U110" s="158" t="str">
        <f t="shared" si="34"/>
        <v>lstLocatieNv3</v>
      </c>
      <c r="V110" s="168">
        <f t="shared" si="35"/>
        <v>0</v>
      </c>
      <c r="W110" s="171">
        <f t="shared" si="36"/>
        <v>0</v>
      </c>
      <c r="X110" s="171">
        <f t="shared" si="37"/>
        <v>0</v>
      </c>
      <c r="Y110" s="171">
        <f t="shared" si="38"/>
        <v>0</v>
      </c>
      <c r="Z110" s="171">
        <f t="shared" si="39"/>
        <v>0</v>
      </c>
      <c r="AA110" s="171">
        <f t="shared" si="40"/>
        <v>0</v>
      </c>
      <c r="AB110" s="171">
        <f t="shared" si="41"/>
        <v>0</v>
      </c>
      <c r="AC110" s="171">
        <f t="shared" si="42"/>
        <v>0</v>
      </c>
      <c r="AD110" s="171">
        <f t="shared" si="43"/>
        <v>0</v>
      </c>
      <c r="AE110" s="171">
        <f t="shared" si="44"/>
        <v>0</v>
      </c>
      <c r="AF110" s="171">
        <f t="shared" si="45"/>
        <v>0</v>
      </c>
      <c r="AG110" s="171">
        <f t="shared" si="46"/>
        <v>0</v>
      </c>
      <c r="AH110" s="171">
        <f>IF($S110&lt;&gt;0, IF($F110&lt;&gt;"Opname / publicatie / game", IF(OR($J110="Fysieke aanwezigheid/product",$J110="Fysieke en digitale aanwezigheid/product"), IF($L110&lt;&gt;"België", _xlfn.IFNA(IF(MATCH($M110, Keuzelijsten!$AR$2:$AR$32, 0)&gt;0, 0, -1), -1), IF($N110&lt;&gt;"", -1, IF(O110&lt;&gt;"", 0, 1))), -1), -1), 0)</f>
        <v>0</v>
      </c>
      <c r="AI110" s="171">
        <f t="shared" si="47"/>
        <v>0</v>
      </c>
      <c r="AJ110" s="171">
        <f t="shared" si="48"/>
        <v>0</v>
      </c>
      <c r="AK110" s="168"/>
      <c r="AL110" s="322" t="str">
        <f t="shared" si="29"/>
        <v/>
      </c>
      <c r="AM110" s="171"/>
      <c r="AN110" s="171"/>
      <c r="AO110" s="171"/>
      <c r="AP110" s="171"/>
      <c r="AQ110" s="171"/>
      <c r="AR110" s="171"/>
      <c r="AS110" s="171"/>
      <c r="AT110" s="171"/>
      <c r="AU110" s="171" t="str">
        <f t="shared" si="49"/>
        <v/>
      </c>
      <c r="AV110" s="171"/>
      <c r="AW110" s="171"/>
      <c r="AX110" s="171"/>
      <c r="AY110" s="171"/>
      <c r="AZ110" s="168" t="str">
        <f t="shared" si="50"/>
        <v/>
      </c>
      <c r="BA110" s="158" t="str">
        <f>IF(S110&lt;&gt;1, IF(SUM(S110:$S$1004)&lt;&gt;0, "| Laat geen witruimte tussen ingevulde rijen.", ""), "")</f>
        <v/>
      </c>
      <c r="BC110" s="159" t="str">
        <f t="shared" si="51"/>
        <v/>
      </c>
    </row>
    <row r="111" spans="1:55" s="158" customFormat="1" ht="14.4" customHeight="1" x14ac:dyDescent="0.3">
      <c r="A111" s="244" t="str">
        <f t="shared" si="30"/>
        <v/>
      </c>
      <c r="B111" s="153" t="str">
        <f t="shared" si="31"/>
        <v/>
      </c>
      <c r="C111" s="154"/>
      <c r="D111" s="173"/>
      <c r="E111" s="179"/>
      <c r="F111" s="156"/>
      <c r="G111" s="175"/>
      <c r="H111" s="175"/>
      <c r="I111" s="175"/>
      <c r="J111" s="175"/>
      <c r="K111" s="175"/>
      <c r="L111" s="175"/>
      <c r="M111" s="175"/>
      <c r="N111" s="175"/>
      <c r="O111" s="175"/>
      <c r="P111" s="175"/>
      <c r="Q111" s="179"/>
      <c r="R111" s="157" t="s">
        <v>98</v>
      </c>
      <c r="S111" s="158">
        <f t="shared" si="32"/>
        <v>0</v>
      </c>
      <c r="T111" s="158" t="str">
        <f t="shared" si="33"/>
        <v/>
      </c>
      <c r="U111" s="158" t="str">
        <f t="shared" si="34"/>
        <v>lstLocatieNv3</v>
      </c>
      <c r="V111" s="168">
        <f t="shared" si="35"/>
        <v>0</v>
      </c>
      <c r="W111" s="171">
        <f t="shared" si="36"/>
        <v>0</v>
      </c>
      <c r="X111" s="171">
        <f t="shared" si="37"/>
        <v>0</v>
      </c>
      <c r="Y111" s="171">
        <f t="shared" si="38"/>
        <v>0</v>
      </c>
      <c r="Z111" s="171">
        <f t="shared" si="39"/>
        <v>0</v>
      </c>
      <c r="AA111" s="171">
        <f t="shared" si="40"/>
        <v>0</v>
      </c>
      <c r="AB111" s="171">
        <f t="shared" si="41"/>
        <v>0</v>
      </c>
      <c r="AC111" s="171">
        <f t="shared" si="42"/>
        <v>0</v>
      </c>
      <c r="AD111" s="171">
        <f t="shared" si="43"/>
        <v>0</v>
      </c>
      <c r="AE111" s="171">
        <f t="shared" si="44"/>
        <v>0</v>
      </c>
      <c r="AF111" s="171">
        <f t="shared" si="45"/>
        <v>0</v>
      </c>
      <c r="AG111" s="171">
        <f t="shared" si="46"/>
        <v>0</v>
      </c>
      <c r="AH111" s="171">
        <f>IF($S111&lt;&gt;0, IF($F111&lt;&gt;"Opname / publicatie / game", IF(OR($J111="Fysieke aanwezigheid/product",$J111="Fysieke en digitale aanwezigheid/product"), IF($L111&lt;&gt;"België", _xlfn.IFNA(IF(MATCH($M111, Keuzelijsten!$AR$2:$AR$32, 0)&gt;0, 0, -1), -1), IF($N111&lt;&gt;"", -1, IF(O111&lt;&gt;"", 0, 1))), -1), -1), 0)</f>
        <v>0</v>
      </c>
      <c r="AI111" s="171">
        <f t="shared" si="47"/>
        <v>0</v>
      </c>
      <c r="AJ111" s="171">
        <f t="shared" si="48"/>
        <v>0</v>
      </c>
      <c r="AK111" s="168"/>
      <c r="AL111" s="322" t="str">
        <f t="shared" si="29"/>
        <v/>
      </c>
      <c r="AM111" s="171"/>
      <c r="AN111" s="171"/>
      <c r="AO111" s="171"/>
      <c r="AP111" s="171"/>
      <c r="AQ111" s="171"/>
      <c r="AR111" s="171"/>
      <c r="AS111" s="171"/>
      <c r="AT111" s="171"/>
      <c r="AU111" s="171" t="str">
        <f t="shared" si="49"/>
        <v/>
      </c>
      <c r="AV111" s="171"/>
      <c r="AW111" s="171"/>
      <c r="AX111" s="171"/>
      <c r="AY111" s="171"/>
      <c r="AZ111" s="168" t="str">
        <f t="shared" si="50"/>
        <v/>
      </c>
      <c r="BA111" s="158" t="str">
        <f>IF(S111&lt;&gt;1, IF(SUM(S111:$S$1004)&lt;&gt;0, "| Laat geen witruimte tussen ingevulde rijen.", ""), "")</f>
        <v/>
      </c>
      <c r="BC111" s="159" t="str">
        <f t="shared" si="51"/>
        <v/>
      </c>
    </row>
    <row r="112" spans="1:55" s="158" customFormat="1" ht="14.4" customHeight="1" x14ac:dyDescent="0.3">
      <c r="A112" s="244" t="str">
        <f t="shared" si="30"/>
        <v/>
      </c>
      <c r="B112" s="153" t="str">
        <f t="shared" si="31"/>
        <v/>
      </c>
      <c r="C112" s="154"/>
      <c r="D112" s="173"/>
      <c r="E112" s="179"/>
      <c r="F112" s="156"/>
      <c r="G112" s="175"/>
      <c r="H112" s="175"/>
      <c r="I112" s="175"/>
      <c r="J112" s="175"/>
      <c r="K112" s="175"/>
      <c r="L112" s="175"/>
      <c r="M112" s="175"/>
      <c r="N112" s="175"/>
      <c r="O112" s="175"/>
      <c r="P112" s="175"/>
      <c r="Q112" s="179"/>
      <c r="R112" s="157" t="s">
        <v>98</v>
      </c>
      <c r="S112" s="158">
        <f t="shared" si="32"/>
        <v>0</v>
      </c>
      <c r="T112" s="158" t="str">
        <f t="shared" si="33"/>
        <v/>
      </c>
      <c r="U112" s="158" t="str">
        <f t="shared" si="34"/>
        <v>lstLocatieNv3</v>
      </c>
      <c r="V112" s="168">
        <f t="shared" si="35"/>
        <v>0</v>
      </c>
      <c r="W112" s="171">
        <f t="shared" si="36"/>
        <v>0</v>
      </c>
      <c r="X112" s="171">
        <f t="shared" si="37"/>
        <v>0</v>
      </c>
      <c r="Y112" s="171">
        <f t="shared" si="38"/>
        <v>0</v>
      </c>
      <c r="Z112" s="171">
        <f t="shared" si="39"/>
        <v>0</v>
      </c>
      <c r="AA112" s="171">
        <f t="shared" si="40"/>
        <v>0</v>
      </c>
      <c r="AB112" s="171">
        <f t="shared" si="41"/>
        <v>0</v>
      </c>
      <c r="AC112" s="171">
        <f t="shared" si="42"/>
        <v>0</v>
      </c>
      <c r="AD112" s="171">
        <f t="shared" si="43"/>
        <v>0</v>
      </c>
      <c r="AE112" s="171">
        <f t="shared" si="44"/>
        <v>0</v>
      </c>
      <c r="AF112" s="171">
        <f t="shared" si="45"/>
        <v>0</v>
      </c>
      <c r="AG112" s="171">
        <f t="shared" si="46"/>
        <v>0</v>
      </c>
      <c r="AH112" s="171">
        <f>IF($S112&lt;&gt;0, IF($F112&lt;&gt;"Opname / publicatie / game", IF(OR($J112="Fysieke aanwezigheid/product",$J112="Fysieke en digitale aanwezigheid/product"), IF($L112&lt;&gt;"België", _xlfn.IFNA(IF(MATCH($M112, Keuzelijsten!$AR$2:$AR$32, 0)&gt;0, 0, -1), -1), IF($N112&lt;&gt;"", -1, IF(O112&lt;&gt;"", 0, 1))), -1), -1), 0)</f>
        <v>0</v>
      </c>
      <c r="AI112" s="171">
        <f t="shared" si="47"/>
        <v>0</v>
      </c>
      <c r="AJ112" s="171">
        <f t="shared" si="48"/>
        <v>0</v>
      </c>
      <c r="AK112" s="168"/>
      <c r="AL112" s="322" t="str">
        <f t="shared" si="29"/>
        <v/>
      </c>
      <c r="AM112" s="171"/>
      <c r="AN112" s="171"/>
      <c r="AO112" s="171"/>
      <c r="AP112" s="171"/>
      <c r="AQ112" s="171"/>
      <c r="AR112" s="171"/>
      <c r="AS112" s="171"/>
      <c r="AT112" s="171"/>
      <c r="AU112" s="171" t="str">
        <f t="shared" si="49"/>
        <v/>
      </c>
      <c r="AV112" s="171"/>
      <c r="AW112" s="171"/>
      <c r="AX112" s="171"/>
      <c r="AY112" s="171"/>
      <c r="AZ112" s="168" t="str">
        <f t="shared" si="50"/>
        <v/>
      </c>
      <c r="BA112" s="158" t="str">
        <f>IF(S112&lt;&gt;1, IF(SUM(S112:$S$1004)&lt;&gt;0, "| Laat geen witruimte tussen ingevulde rijen.", ""), "")</f>
        <v/>
      </c>
      <c r="BC112" s="159" t="str">
        <f t="shared" si="51"/>
        <v/>
      </c>
    </row>
    <row r="113" spans="1:55" s="158" customFormat="1" ht="14.4" customHeight="1" x14ac:dyDescent="0.3">
      <c r="A113" s="244" t="str">
        <f t="shared" si="30"/>
        <v/>
      </c>
      <c r="B113" s="153" t="str">
        <f t="shared" si="31"/>
        <v/>
      </c>
      <c r="C113" s="154"/>
      <c r="D113" s="173"/>
      <c r="E113" s="179"/>
      <c r="F113" s="156"/>
      <c r="G113" s="175"/>
      <c r="H113" s="175"/>
      <c r="I113" s="175"/>
      <c r="J113" s="175"/>
      <c r="K113" s="175"/>
      <c r="L113" s="175"/>
      <c r="M113" s="175"/>
      <c r="N113" s="175"/>
      <c r="O113" s="175"/>
      <c r="P113" s="175"/>
      <c r="Q113" s="179"/>
      <c r="R113" s="157" t="s">
        <v>98</v>
      </c>
      <c r="S113" s="158">
        <f t="shared" si="32"/>
        <v>0</v>
      </c>
      <c r="T113" s="158" t="str">
        <f t="shared" si="33"/>
        <v/>
      </c>
      <c r="U113" s="158" t="str">
        <f t="shared" si="34"/>
        <v>lstLocatieNv3</v>
      </c>
      <c r="V113" s="168">
        <f t="shared" si="35"/>
        <v>0</v>
      </c>
      <c r="W113" s="171">
        <f t="shared" si="36"/>
        <v>0</v>
      </c>
      <c r="X113" s="171">
        <f t="shared" si="37"/>
        <v>0</v>
      </c>
      <c r="Y113" s="171">
        <f t="shared" si="38"/>
        <v>0</v>
      </c>
      <c r="Z113" s="171">
        <f t="shared" si="39"/>
        <v>0</v>
      </c>
      <c r="AA113" s="171">
        <f t="shared" si="40"/>
        <v>0</v>
      </c>
      <c r="AB113" s="171">
        <f t="shared" si="41"/>
        <v>0</v>
      </c>
      <c r="AC113" s="171">
        <f t="shared" si="42"/>
        <v>0</v>
      </c>
      <c r="AD113" s="171">
        <f t="shared" si="43"/>
        <v>0</v>
      </c>
      <c r="AE113" s="171">
        <f t="shared" si="44"/>
        <v>0</v>
      </c>
      <c r="AF113" s="171">
        <f t="shared" si="45"/>
        <v>0</v>
      </c>
      <c r="AG113" s="171">
        <f t="shared" si="46"/>
        <v>0</v>
      </c>
      <c r="AH113" s="171">
        <f>IF($S113&lt;&gt;0, IF($F113&lt;&gt;"Opname / publicatie / game", IF(OR($J113="Fysieke aanwezigheid/product",$J113="Fysieke en digitale aanwezigheid/product"), IF($L113&lt;&gt;"België", _xlfn.IFNA(IF(MATCH($M113, Keuzelijsten!$AR$2:$AR$32, 0)&gt;0, 0, -1), -1), IF($N113&lt;&gt;"", -1, IF(O113&lt;&gt;"", 0, 1))), -1), -1), 0)</f>
        <v>0</v>
      </c>
      <c r="AI113" s="171">
        <f t="shared" si="47"/>
        <v>0</v>
      </c>
      <c r="AJ113" s="171">
        <f t="shared" si="48"/>
        <v>0</v>
      </c>
      <c r="AK113" s="168"/>
      <c r="AL113" s="322" t="str">
        <f t="shared" si="29"/>
        <v/>
      </c>
      <c r="AM113" s="171"/>
      <c r="AN113" s="171"/>
      <c r="AO113" s="171"/>
      <c r="AP113" s="171"/>
      <c r="AQ113" s="171"/>
      <c r="AR113" s="171"/>
      <c r="AS113" s="171"/>
      <c r="AT113" s="171"/>
      <c r="AU113" s="171" t="str">
        <f t="shared" si="49"/>
        <v/>
      </c>
      <c r="AV113" s="171"/>
      <c r="AW113" s="171"/>
      <c r="AX113" s="171"/>
      <c r="AY113" s="171"/>
      <c r="AZ113" s="168" t="str">
        <f t="shared" si="50"/>
        <v/>
      </c>
      <c r="BA113" s="158" t="str">
        <f>IF(S113&lt;&gt;1, IF(SUM(S113:$S$1004)&lt;&gt;0, "| Laat geen witruimte tussen ingevulde rijen.", ""), "")</f>
        <v/>
      </c>
      <c r="BC113" s="159" t="str">
        <f t="shared" si="51"/>
        <v/>
      </c>
    </row>
    <row r="114" spans="1:55" s="158" customFormat="1" ht="14.4" customHeight="1" x14ac:dyDescent="0.3">
      <c r="A114" s="244" t="str">
        <f t="shared" si="30"/>
        <v/>
      </c>
      <c r="B114" s="153" t="str">
        <f t="shared" si="31"/>
        <v/>
      </c>
      <c r="C114" s="154"/>
      <c r="D114" s="173"/>
      <c r="E114" s="179"/>
      <c r="F114" s="156"/>
      <c r="G114" s="175"/>
      <c r="H114" s="175"/>
      <c r="I114" s="175"/>
      <c r="J114" s="175"/>
      <c r="K114" s="175"/>
      <c r="L114" s="175"/>
      <c r="M114" s="175"/>
      <c r="N114" s="175"/>
      <c r="O114" s="175"/>
      <c r="P114" s="175"/>
      <c r="Q114" s="179"/>
      <c r="R114" s="157" t="s">
        <v>98</v>
      </c>
      <c r="S114" s="158">
        <f t="shared" si="32"/>
        <v>0</v>
      </c>
      <c r="T114" s="158" t="str">
        <f t="shared" si="33"/>
        <v/>
      </c>
      <c r="U114" s="158" t="str">
        <f t="shared" si="34"/>
        <v>lstLocatieNv3</v>
      </c>
      <c r="V114" s="168">
        <f t="shared" si="35"/>
        <v>0</v>
      </c>
      <c r="W114" s="171">
        <f t="shared" si="36"/>
        <v>0</v>
      </c>
      <c r="X114" s="171">
        <f t="shared" si="37"/>
        <v>0</v>
      </c>
      <c r="Y114" s="171">
        <f t="shared" si="38"/>
        <v>0</v>
      </c>
      <c r="Z114" s="171">
        <f t="shared" si="39"/>
        <v>0</v>
      </c>
      <c r="AA114" s="171">
        <f t="shared" si="40"/>
        <v>0</v>
      </c>
      <c r="AB114" s="171">
        <f t="shared" si="41"/>
        <v>0</v>
      </c>
      <c r="AC114" s="171">
        <f t="shared" si="42"/>
        <v>0</v>
      </c>
      <c r="AD114" s="171">
        <f t="shared" si="43"/>
        <v>0</v>
      </c>
      <c r="AE114" s="171">
        <f t="shared" si="44"/>
        <v>0</v>
      </c>
      <c r="AF114" s="171">
        <f t="shared" si="45"/>
        <v>0</v>
      </c>
      <c r="AG114" s="171">
        <f t="shared" si="46"/>
        <v>0</v>
      </c>
      <c r="AH114" s="171">
        <f>IF($S114&lt;&gt;0, IF($F114&lt;&gt;"Opname / publicatie / game", IF(OR($J114="Fysieke aanwezigheid/product",$J114="Fysieke en digitale aanwezigheid/product"), IF($L114&lt;&gt;"België", _xlfn.IFNA(IF(MATCH($M114, Keuzelijsten!$AR$2:$AR$32, 0)&gt;0, 0, -1), -1), IF($N114&lt;&gt;"", -1, IF(O114&lt;&gt;"", 0, 1))), -1), -1), 0)</f>
        <v>0</v>
      </c>
      <c r="AI114" s="171">
        <f t="shared" si="47"/>
        <v>0</v>
      </c>
      <c r="AJ114" s="171">
        <f t="shared" si="48"/>
        <v>0</v>
      </c>
      <c r="AK114" s="168"/>
      <c r="AL114" s="322" t="str">
        <f t="shared" si="29"/>
        <v/>
      </c>
      <c r="AM114" s="171"/>
      <c r="AN114" s="171"/>
      <c r="AO114" s="171"/>
      <c r="AP114" s="171"/>
      <c r="AQ114" s="171"/>
      <c r="AR114" s="171"/>
      <c r="AS114" s="171"/>
      <c r="AT114" s="171"/>
      <c r="AU114" s="171" t="str">
        <f t="shared" si="49"/>
        <v/>
      </c>
      <c r="AV114" s="171"/>
      <c r="AW114" s="171"/>
      <c r="AX114" s="171"/>
      <c r="AY114" s="171"/>
      <c r="AZ114" s="168" t="str">
        <f t="shared" si="50"/>
        <v/>
      </c>
      <c r="BA114" s="158" t="str">
        <f>IF(S114&lt;&gt;1, IF(SUM(S114:$S$1004)&lt;&gt;0, "| Laat geen witruimte tussen ingevulde rijen.", ""), "")</f>
        <v/>
      </c>
      <c r="BC114" s="159" t="str">
        <f t="shared" si="51"/>
        <v/>
      </c>
    </row>
    <row r="115" spans="1:55" s="158" customFormat="1" ht="14.4" customHeight="1" x14ac:dyDescent="0.3">
      <c r="A115" s="244" t="str">
        <f t="shared" si="30"/>
        <v/>
      </c>
      <c r="B115" s="153" t="str">
        <f t="shared" si="31"/>
        <v/>
      </c>
      <c r="C115" s="154"/>
      <c r="D115" s="173"/>
      <c r="E115" s="179"/>
      <c r="F115" s="156"/>
      <c r="G115" s="175"/>
      <c r="H115" s="175"/>
      <c r="I115" s="175"/>
      <c r="J115" s="175"/>
      <c r="K115" s="175"/>
      <c r="L115" s="175"/>
      <c r="M115" s="175"/>
      <c r="N115" s="175"/>
      <c r="O115" s="175"/>
      <c r="P115" s="175"/>
      <c r="Q115" s="179"/>
      <c r="R115" s="157" t="s">
        <v>98</v>
      </c>
      <c r="S115" s="158">
        <f t="shared" si="32"/>
        <v>0</v>
      </c>
      <c r="T115" s="158" t="str">
        <f t="shared" si="33"/>
        <v/>
      </c>
      <c r="U115" s="158" t="str">
        <f t="shared" si="34"/>
        <v>lstLocatieNv3</v>
      </c>
      <c r="V115" s="168">
        <f t="shared" si="35"/>
        <v>0</v>
      </c>
      <c r="W115" s="171">
        <f t="shared" si="36"/>
        <v>0</v>
      </c>
      <c r="X115" s="171">
        <f t="shared" si="37"/>
        <v>0</v>
      </c>
      <c r="Y115" s="171">
        <f t="shared" si="38"/>
        <v>0</v>
      </c>
      <c r="Z115" s="171">
        <f t="shared" si="39"/>
        <v>0</v>
      </c>
      <c r="AA115" s="171">
        <f t="shared" si="40"/>
        <v>0</v>
      </c>
      <c r="AB115" s="171">
        <f t="shared" si="41"/>
        <v>0</v>
      </c>
      <c r="AC115" s="171">
        <f t="shared" si="42"/>
        <v>0</v>
      </c>
      <c r="AD115" s="171">
        <f t="shared" si="43"/>
        <v>0</v>
      </c>
      <c r="AE115" s="171">
        <f t="shared" si="44"/>
        <v>0</v>
      </c>
      <c r="AF115" s="171">
        <f t="shared" si="45"/>
        <v>0</v>
      </c>
      <c r="AG115" s="171">
        <f t="shared" si="46"/>
        <v>0</v>
      </c>
      <c r="AH115" s="171">
        <f>IF($S115&lt;&gt;0, IF($F115&lt;&gt;"Opname / publicatie / game", IF(OR($J115="Fysieke aanwezigheid/product",$J115="Fysieke en digitale aanwezigheid/product"), IF($L115&lt;&gt;"België", _xlfn.IFNA(IF(MATCH($M115, Keuzelijsten!$AR$2:$AR$32, 0)&gt;0, 0, -1), -1), IF($N115&lt;&gt;"", -1, IF(O115&lt;&gt;"", 0, 1))), -1), -1), 0)</f>
        <v>0</v>
      </c>
      <c r="AI115" s="171">
        <f t="shared" si="47"/>
        <v>0</v>
      </c>
      <c r="AJ115" s="171">
        <f t="shared" si="48"/>
        <v>0</v>
      </c>
      <c r="AK115" s="168"/>
      <c r="AL115" s="322" t="str">
        <f t="shared" si="29"/>
        <v/>
      </c>
      <c r="AM115" s="171"/>
      <c r="AN115" s="171"/>
      <c r="AO115" s="171"/>
      <c r="AP115" s="171"/>
      <c r="AQ115" s="171"/>
      <c r="AR115" s="171"/>
      <c r="AS115" s="171"/>
      <c r="AT115" s="171"/>
      <c r="AU115" s="171" t="str">
        <f t="shared" si="49"/>
        <v/>
      </c>
      <c r="AV115" s="171"/>
      <c r="AW115" s="171"/>
      <c r="AX115" s="171"/>
      <c r="AY115" s="171"/>
      <c r="AZ115" s="168" t="str">
        <f t="shared" si="50"/>
        <v/>
      </c>
      <c r="BA115" s="158" t="str">
        <f>IF(S115&lt;&gt;1, IF(SUM(S115:$S$1004)&lt;&gt;0, "| Laat geen witruimte tussen ingevulde rijen.", ""), "")</f>
        <v/>
      </c>
      <c r="BC115" s="159" t="str">
        <f t="shared" si="51"/>
        <v/>
      </c>
    </row>
    <row r="116" spans="1:55" s="158" customFormat="1" ht="14.4" customHeight="1" x14ac:dyDescent="0.3">
      <c r="A116" s="244" t="str">
        <f t="shared" si="30"/>
        <v/>
      </c>
      <c r="B116" s="153" t="str">
        <f t="shared" si="31"/>
        <v/>
      </c>
      <c r="C116" s="154"/>
      <c r="D116" s="173"/>
      <c r="E116" s="179"/>
      <c r="F116" s="156"/>
      <c r="G116" s="175"/>
      <c r="H116" s="175"/>
      <c r="I116" s="175"/>
      <c r="J116" s="175"/>
      <c r="K116" s="175"/>
      <c r="L116" s="175"/>
      <c r="M116" s="175"/>
      <c r="N116" s="175"/>
      <c r="O116" s="175"/>
      <c r="P116" s="175"/>
      <c r="Q116" s="179"/>
      <c r="R116" s="157" t="s">
        <v>98</v>
      </c>
      <c r="S116" s="158">
        <f t="shared" si="32"/>
        <v>0</v>
      </c>
      <c r="T116" s="158" t="str">
        <f t="shared" si="33"/>
        <v/>
      </c>
      <c r="U116" s="158" t="str">
        <f t="shared" si="34"/>
        <v>lstLocatieNv3</v>
      </c>
      <c r="V116" s="168">
        <f t="shared" si="35"/>
        <v>0</v>
      </c>
      <c r="W116" s="171">
        <f t="shared" si="36"/>
        <v>0</v>
      </c>
      <c r="X116" s="171">
        <f t="shared" si="37"/>
        <v>0</v>
      </c>
      <c r="Y116" s="171">
        <f t="shared" si="38"/>
        <v>0</v>
      </c>
      <c r="Z116" s="171">
        <f t="shared" si="39"/>
        <v>0</v>
      </c>
      <c r="AA116" s="171">
        <f t="shared" si="40"/>
        <v>0</v>
      </c>
      <c r="AB116" s="171">
        <f t="shared" si="41"/>
        <v>0</v>
      </c>
      <c r="AC116" s="171">
        <f t="shared" si="42"/>
        <v>0</v>
      </c>
      <c r="AD116" s="171">
        <f t="shared" si="43"/>
        <v>0</v>
      </c>
      <c r="AE116" s="171">
        <f t="shared" si="44"/>
        <v>0</v>
      </c>
      <c r="AF116" s="171">
        <f t="shared" si="45"/>
        <v>0</v>
      </c>
      <c r="AG116" s="171">
        <f t="shared" si="46"/>
        <v>0</v>
      </c>
      <c r="AH116" s="171">
        <f>IF($S116&lt;&gt;0, IF($F116&lt;&gt;"Opname / publicatie / game", IF(OR($J116="Fysieke aanwezigheid/product",$J116="Fysieke en digitale aanwezigheid/product"), IF($L116&lt;&gt;"België", _xlfn.IFNA(IF(MATCH($M116, Keuzelijsten!$AR$2:$AR$32, 0)&gt;0, 0, -1), -1), IF($N116&lt;&gt;"", -1, IF(O116&lt;&gt;"", 0, 1))), -1), -1), 0)</f>
        <v>0</v>
      </c>
      <c r="AI116" s="171">
        <f t="shared" si="47"/>
        <v>0</v>
      </c>
      <c r="AJ116" s="171">
        <f t="shared" si="48"/>
        <v>0</v>
      </c>
      <c r="AK116" s="168"/>
      <c r="AL116" s="322" t="str">
        <f t="shared" si="29"/>
        <v/>
      </c>
      <c r="AM116" s="171"/>
      <c r="AN116" s="171"/>
      <c r="AO116" s="171"/>
      <c r="AP116" s="171"/>
      <c r="AQ116" s="171"/>
      <c r="AR116" s="171"/>
      <c r="AS116" s="171"/>
      <c r="AT116" s="171"/>
      <c r="AU116" s="171" t="str">
        <f t="shared" si="49"/>
        <v/>
      </c>
      <c r="AV116" s="171"/>
      <c r="AW116" s="171"/>
      <c r="AX116" s="171"/>
      <c r="AY116" s="171"/>
      <c r="AZ116" s="168" t="str">
        <f t="shared" si="50"/>
        <v/>
      </c>
      <c r="BA116" s="158" t="str">
        <f>IF(S116&lt;&gt;1, IF(SUM(S116:$S$1004)&lt;&gt;0, "| Laat geen witruimte tussen ingevulde rijen.", ""), "")</f>
        <v/>
      </c>
      <c r="BC116" s="159" t="str">
        <f t="shared" si="51"/>
        <v/>
      </c>
    </row>
    <row r="117" spans="1:55" s="158" customFormat="1" ht="14.4" customHeight="1" x14ac:dyDescent="0.3">
      <c r="A117" s="244" t="str">
        <f t="shared" si="30"/>
        <v/>
      </c>
      <c r="B117" s="153" t="str">
        <f t="shared" si="31"/>
        <v/>
      </c>
      <c r="C117" s="154"/>
      <c r="D117" s="173"/>
      <c r="E117" s="179"/>
      <c r="F117" s="156"/>
      <c r="G117" s="175"/>
      <c r="H117" s="175"/>
      <c r="I117" s="175"/>
      <c r="J117" s="175"/>
      <c r="K117" s="175"/>
      <c r="L117" s="175"/>
      <c r="M117" s="175"/>
      <c r="N117" s="175"/>
      <c r="O117" s="175"/>
      <c r="P117" s="175"/>
      <c r="Q117" s="179"/>
      <c r="R117" s="157" t="s">
        <v>98</v>
      </c>
      <c r="S117" s="158">
        <f t="shared" si="32"/>
        <v>0</v>
      </c>
      <c r="T117" s="158" t="str">
        <f t="shared" si="33"/>
        <v/>
      </c>
      <c r="U117" s="158" t="str">
        <f t="shared" si="34"/>
        <v>lstLocatieNv3</v>
      </c>
      <c r="V117" s="168">
        <f t="shared" si="35"/>
        <v>0</v>
      </c>
      <c r="W117" s="171">
        <f t="shared" si="36"/>
        <v>0</v>
      </c>
      <c r="X117" s="171">
        <f t="shared" si="37"/>
        <v>0</v>
      </c>
      <c r="Y117" s="171">
        <f t="shared" si="38"/>
        <v>0</v>
      </c>
      <c r="Z117" s="171">
        <f t="shared" si="39"/>
        <v>0</v>
      </c>
      <c r="AA117" s="171">
        <f t="shared" si="40"/>
        <v>0</v>
      </c>
      <c r="AB117" s="171">
        <f t="shared" si="41"/>
        <v>0</v>
      </c>
      <c r="AC117" s="171">
        <f t="shared" si="42"/>
        <v>0</v>
      </c>
      <c r="AD117" s="171">
        <f t="shared" si="43"/>
        <v>0</v>
      </c>
      <c r="AE117" s="171">
        <f t="shared" si="44"/>
        <v>0</v>
      </c>
      <c r="AF117" s="171">
        <f t="shared" si="45"/>
        <v>0</v>
      </c>
      <c r="AG117" s="171">
        <f t="shared" si="46"/>
        <v>0</v>
      </c>
      <c r="AH117" s="171">
        <f>IF($S117&lt;&gt;0, IF($F117&lt;&gt;"Opname / publicatie / game", IF(OR($J117="Fysieke aanwezigheid/product",$J117="Fysieke en digitale aanwezigheid/product"), IF($L117&lt;&gt;"België", _xlfn.IFNA(IF(MATCH($M117, Keuzelijsten!$AR$2:$AR$32, 0)&gt;0, 0, -1), -1), IF($N117&lt;&gt;"", -1, IF(O117&lt;&gt;"", 0, 1))), -1), -1), 0)</f>
        <v>0</v>
      </c>
      <c r="AI117" s="171">
        <f t="shared" si="47"/>
        <v>0</v>
      </c>
      <c r="AJ117" s="171">
        <f t="shared" si="48"/>
        <v>0</v>
      </c>
      <c r="AK117" s="168"/>
      <c r="AL117" s="322" t="str">
        <f t="shared" si="29"/>
        <v/>
      </c>
      <c r="AM117" s="171"/>
      <c r="AN117" s="171"/>
      <c r="AO117" s="171"/>
      <c r="AP117" s="171"/>
      <c r="AQ117" s="171"/>
      <c r="AR117" s="171"/>
      <c r="AS117" s="171"/>
      <c r="AT117" s="171"/>
      <c r="AU117" s="171" t="str">
        <f t="shared" si="49"/>
        <v/>
      </c>
      <c r="AV117" s="171"/>
      <c r="AW117" s="171"/>
      <c r="AX117" s="171"/>
      <c r="AY117" s="171"/>
      <c r="AZ117" s="168" t="str">
        <f t="shared" si="50"/>
        <v/>
      </c>
      <c r="BA117" s="158" t="str">
        <f>IF(S117&lt;&gt;1, IF(SUM(S117:$S$1004)&lt;&gt;0, "| Laat geen witruimte tussen ingevulde rijen.", ""), "")</f>
        <v/>
      </c>
      <c r="BC117" s="159" t="str">
        <f t="shared" si="51"/>
        <v/>
      </c>
    </row>
    <row r="118" spans="1:55" s="158" customFormat="1" ht="14.4" customHeight="1" x14ac:dyDescent="0.3">
      <c r="A118" s="244" t="str">
        <f t="shared" si="30"/>
        <v/>
      </c>
      <c r="B118" s="153" t="str">
        <f t="shared" si="31"/>
        <v/>
      </c>
      <c r="C118" s="154"/>
      <c r="D118" s="173"/>
      <c r="E118" s="179"/>
      <c r="F118" s="156"/>
      <c r="G118" s="175"/>
      <c r="H118" s="175"/>
      <c r="I118" s="175"/>
      <c r="J118" s="175"/>
      <c r="K118" s="175"/>
      <c r="L118" s="175"/>
      <c r="M118" s="175"/>
      <c r="N118" s="175"/>
      <c r="O118" s="175"/>
      <c r="P118" s="175"/>
      <c r="Q118" s="179"/>
      <c r="R118" s="157" t="s">
        <v>98</v>
      </c>
      <c r="S118" s="158">
        <f t="shared" si="32"/>
        <v>0</v>
      </c>
      <c r="T118" s="158" t="str">
        <f t="shared" si="33"/>
        <v/>
      </c>
      <c r="U118" s="158" t="str">
        <f t="shared" si="34"/>
        <v>lstLocatieNv3</v>
      </c>
      <c r="V118" s="168">
        <f t="shared" si="35"/>
        <v>0</v>
      </c>
      <c r="W118" s="171">
        <f t="shared" si="36"/>
        <v>0</v>
      </c>
      <c r="X118" s="171">
        <f t="shared" si="37"/>
        <v>0</v>
      </c>
      <c r="Y118" s="171">
        <f t="shared" si="38"/>
        <v>0</v>
      </c>
      <c r="Z118" s="171">
        <f t="shared" si="39"/>
        <v>0</v>
      </c>
      <c r="AA118" s="171">
        <f t="shared" si="40"/>
        <v>0</v>
      </c>
      <c r="AB118" s="171">
        <f t="shared" si="41"/>
        <v>0</v>
      </c>
      <c r="AC118" s="171">
        <f t="shared" si="42"/>
        <v>0</v>
      </c>
      <c r="AD118" s="171">
        <f t="shared" si="43"/>
        <v>0</v>
      </c>
      <c r="AE118" s="171">
        <f t="shared" si="44"/>
        <v>0</v>
      </c>
      <c r="AF118" s="171">
        <f t="shared" si="45"/>
        <v>0</v>
      </c>
      <c r="AG118" s="171">
        <f t="shared" si="46"/>
        <v>0</v>
      </c>
      <c r="AH118" s="171">
        <f>IF($S118&lt;&gt;0, IF($F118&lt;&gt;"Opname / publicatie / game", IF(OR($J118="Fysieke aanwezigheid/product",$J118="Fysieke en digitale aanwezigheid/product"), IF($L118&lt;&gt;"België", _xlfn.IFNA(IF(MATCH($M118, Keuzelijsten!$AR$2:$AR$32, 0)&gt;0, 0, -1), -1), IF($N118&lt;&gt;"", -1, IF(O118&lt;&gt;"", 0, 1))), -1), -1), 0)</f>
        <v>0</v>
      </c>
      <c r="AI118" s="171">
        <f t="shared" si="47"/>
        <v>0</v>
      </c>
      <c r="AJ118" s="171">
        <f t="shared" si="48"/>
        <v>0</v>
      </c>
      <c r="AK118" s="168"/>
      <c r="AL118" s="322" t="str">
        <f t="shared" si="29"/>
        <v/>
      </c>
      <c r="AM118" s="171"/>
      <c r="AN118" s="171"/>
      <c r="AO118" s="171"/>
      <c r="AP118" s="171"/>
      <c r="AQ118" s="171"/>
      <c r="AR118" s="171"/>
      <c r="AS118" s="171"/>
      <c r="AT118" s="171"/>
      <c r="AU118" s="171" t="str">
        <f t="shared" si="49"/>
        <v/>
      </c>
      <c r="AV118" s="171"/>
      <c r="AW118" s="171"/>
      <c r="AX118" s="171"/>
      <c r="AY118" s="171"/>
      <c r="AZ118" s="168" t="str">
        <f t="shared" si="50"/>
        <v/>
      </c>
      <c r="BA118" s="158" t="str">
        <f>IF(S118&lt;&gt;1, IF(SUM(S118:$S$1004)&lt;&gt;0, "| Laat geen witruimte tussen ingevulde rijen.", ""), "")</f>
        <v/>
      </c>
      <c r="BC118" s="159" t="str">
        <f t="shared" si="51"/>
        <v/>
      </c>
    </row>
    <row r="119" spans="1:55" s="158" customFormat="1" ht="14.4" customHeight="1" x14ac:dyDescent="0.3">
      <c r="A119" s="244" t="str">
        <f t="shared" si="30"/>
        <v/>
      </c>
      <c r="B119" s="153" t="str">
        <f t="shared" si="31"/>
        <v/>
      </c>
      <c r="C119" s="154"/>
      <c r="D119" s="173"/>
      <c r="E119" s="179"/>
      <c r="F119" s="156"/>
      <c r="G119" s="175"/>
      <c r="H119" s="175"/>
      <c r="I119" s="175"/>
      <c r="J119" s="175"/>
      <c r="K119" s="175"/>
      <c r="L119" s="175"/>
      <c r="M119" s="175"/>
      <c r="N119" s="175"/>
      <c r="O119" s="175"/>
      <c r="P119" s="175"/>
      <c r="Q119" s="179"/>
      <c r="R119" s="157" t="s">
        <v>98</v>
      </c>
      <c r="S119" s="158">
        <f t="shared" si="32"/>
        <v>0</v>
      </c>
      <c r="T119" s="158" t="str">
        <f t="shared" si="33"/>
        <v/>
      </c>
      <c r="U119" s="158" t="str">
        <f t="shared" si="34"/>
        <v>lstLocatieNv3</v>
      </c>
      <c r="V119" s="168">
        <f t="shared" si="35"/>
        <v>0</v>
      </c>
      <c r="W119" s="171">
        <f t="shared" si="36"/>
        <v>0</v>
      </c>
      <c r="X119" s="171">
        <f t="shared" si="37"/>
        <v>0</v>
      </c>
      <c r="Y119" s="171">
        <f t="shared" si="38"/>
        <v>0</v>
      </c>
      <c r="Z119" s="171">
        <f t="shared" si="39"/>
        <v>0</v>
      </c>
      <c r="AA119" s="171">
        <f t="shared" si="40"/>
        <v>0</v>
      </c>
      <c r="AB119" s="171">
        <f t="shared" si="41"/>
        <v>0</v>
      </c>
      <c r="AC119" s="171">
        <f t="shared" si="42"/>
        <v>0</v>
      </c>
      <c r="AD119" s="171">
        <f t="shared" si="43"/>
        <v>0</v>
      </c>
      <c r="AE119" s="171">
        <f t="shared" si="44"/>
        <v>0</v>
      </c>
      <c r="AF119" s="171">
        <f t="shared" si="45"/>
        <v>0</v>
      </c>
      <c r="AG119" s="171">
        <f t="shared" si="46"/>
        <v>0</v>
      </c>
      <c r="AH119" s="171">
        <f>IF($S119&lt;&gt;0, IF($F119&lt;&gt;"Opname / publicatie / game", IF(OR($J119="Fysieke aanwezigheid/product",$J119="Fysieke en digitale aanwezigheid/product"), IF($L119&lt;&gt;"België", _xlfn.IFNA(IF(MATCH($M119, Keuzelijsten!$AR$2:$AR$32, 0)&gt;0, 0, -1), -1), IF($N119&lt;&gt;"", -1, IF(O119&lt;&gt;"", 0, 1))), -1), -1), 0)</f>
        <v>0</v>
      </c>
      <c r="AI119" s="171">
        <f t="shared" si="47"/>
        <v>0</v>
      </c>
      <c r="AJ119" s="171">
        <f t="shared" si="48"/>
        <v>0</v>
      </c>
      <c r="AK119" s="168"/>
      <c r="AL119" s="322" t="str">
        <f t="shared" si="29"/>
        <v/>
      </c>
      <c r="AM119" s="171"/>
      <c r="AN119" s="171"/>
      <c r="AO119" s="171"/>
      <c r="AP119" s="171"/>
      <c r="AQ119" s="171"/>
      <c r="AR119" s="171"/>
      <c r="AS119" s="171"/>
      <c r="AT119" s="171"/>
      <c r="AU119" s="171" t="str">
        <f t="shared" si="49"/>
        <v/>
      </c>
      <c r="AV119" s="171"/>
      <c r="AW119" s="171"/>
      <c r="AX119" s="171"/>
      <c r="AY119" s="171"/>
      <c r="AZ119" s="168" t="str">
        <f t="shared" si="50"/>
        <v/>
      </c>
      <c r="BA119" s="158" t="str">
        <f>IF(S119&lt;&gt;1, IF(SUM(S119:$S$1004)&lt;&gt;0, "| Laat geen witruimte tussen ingevulde rijen.", ""), "")</f>
        <v/>
      </c>
      <c r="BC119" s="159" t="str">
        <f t="shared" si="51"/>
        <v/>
      </c>
    </row>
    <row r="120" spans="1:55" s="158" customFormat="1" ht="14.4" customHeight="1" x14ac:dyDescent="0.3">
      <c r="A120" s="244" t="str">
        <f t="shared" si="30"/>
        <v/>
      </c>
      <c r="B120" s="153" t="str">
        <f t="shared" si="31"/>
        <v/>
      </c>
      <c r="C120" s="154"/>
      <c r="D120" s="173"/>
      <c r="E120" s="179"/>
      <c r="F120" s="156"/>
      <c r="G120" s="175"/>
      <c r="H120" s="175"/>
      <c r="I120" s="175"/>
      <c r="J120" s="175"/>
      <c r="K120" s="175"/>
      <c r="L120" s="175"/>
      <c r="M120" s="175"/>
      <c r="N120" s="175"/>
      <c r="O120" s="175"/>
      <c r="P120" s="175"/>
      <c r="Q120" s="179"/>
      <c r="R120" s="157" t="s">
        <v>98</v>
      </c>
      <c r="S120" s="158">
        <f t="shared" si="32"/>
        <v>0</v>
      </c>
      <c r="T120" s="158" t="str">
        <f t="shared" si="33"/>
        <v/>
      </c>
      <c r="U120" s="158" t="str">
        <f t="shared" si="34"/>
        <v>lstLocatieNv3</v>
      </c>
      <c r="V120" s="168">
        <f t="shared" si="35"/>
        <v>0</v>
      </c>
      <c r="W120" s="171">
        <f t="shared" si="36"/>
        <v>0</v>
      </c>
      <c r="X120" s="171">
        <f t="shared" si="37"/>
        <v>0</v>
      </c>
      <c r="Y120" s="171">
        <f t="shared" si="38"/>
        <v>0</v>
      </c>
      <c r="Z120" s="171">
        <f t="shared" si="39"/>
        <v>0</v>
      </c>
      <c r="AA120" s="171">
        <f t="shared" si="40"/>
        <v>0</v>
      </c>
      <c r="AB120" s="171">
        <f t="shared" si="41"/>
        <v>0</v>
      </c>
      <c r="AC120" s="171">
        <f t="shared" si="42"/>
        <v>0</v>
      </c>
      <c r="AD120" s="171">
        <f t="shared" si="43"/>
        <v>0</v>
      </c>
      <c r="AE120" s="171">
        <f t="shared" si="44"/>
        <v>0</v>
      </c>
      <c r="AF120" s="171">
        <f t="shared" si="45"/>
        <v>0</v>
      </c>
      <c r="AG120" s="171">
        <f t="shared" si="46"/>
        <v>0</v>
      </c>
      <c r="AH120" s="171">
        <f>IF($S120&lt;&gt;0, IF($F120&lt;&gt;"Opname / publicatie / game", IF(OR($J120="Fysieke aanwezigheid/product",$J120="Fysieke en digitale aanwezigheid/product"), IF($L120&lt;&gt;"België", _xlfn.IFNA(IF(MATCH($M120, Keuzelijsten!$AR$2:$AR$32, 0)&gt;0, 0, -1), -1), IF($N120&lt;&gt;"", -1, IF(O120&lt;&gt;"", 0, 1))), -1), -1), 0)</f>
        <v>0</v>
      </c>
      <c r="AI120" s="171">
        <f t="shared" si="47"/>
        <v>0</v>
      </c>
      <c r="AJ120" s="171">
        <f t="shared" si="48"/>
        <v>0</v>
      </c>
      <c r="AK120" s="168"/>
      <c r="AL120" s="322" t="str">
        <f t="shared" si="29"/>
        <v/>
      </c>
      <c r="AM120" s="171"/>
      <c r="AN120" s="171"/>
      <c r="AO120" s="171"/>
      <c r="AP120" s="171"/>
      <c r="AQ120" s="171"/>
      <c r="AR120" s="171"/>
      <c r="AS120" s="171"/>
      <c r="AT120" s="171"/>
      <c r="AU120" s="171" t="str">
        <f t="shared" si="49"/>
        <v/>
      </c>
      <c r="AV120" s="171"/>
      <c r="AW120" s="171"/>
      <c r="AX120" s="171"/>
      <c r="AY120" s="171"/>
      <c r="AZ120" s="168" t="str">
        <f t="shared" si="50"/>
        <v/>
      </c>
      <c r="BA120" s="158" t="str">
        <f>IF(S120&lt;&gt;1, IF(SUM(S120:$S$1004)&lt;&gt;0, "| Laat geen witruimte tussen ingevulde rijen.", ""), "")</f>
        <v/>
      </c>
      <c r="BC120" s="159" t="str">
        <f t="shared" si="51"/>
        <v/>
      </c>
    </row>
    <row r="121" spans="1:55" s="158" customFormat="1" ht="14.4" customHeight="1" x14ac:dyDescent="0.3">
      <c r="A121" s="244" t="str">
        <f t="shared" si="30"/>
        <v/>
      </c>
      <c r="B121" s="153" t="str">
        <f t="shared" si="31"/>
        <v/>
      </c>
      <c r="C121" s="154"/>
      <c r="D121" s="173"/>
      <c r="E121" s="179"/>
      <c r="F121" s="156"/>
      <c r="G121" s="175"/>
      <c r="H121" s="175"/>
      <c r="I121" s="175"/>
      <c r="J121" s="175"/>
      <c r="K121" s="175"/>
      <c r="L121" s="175"/>
      <c r="M121" s="175"/>
      <c r="N121" s="175"/>
      <c r="O121" s="175"/>
      <c r="P121" s="175"/>
      <c r="Q121" s="179"/>
      <c r="R121" s="157" t="s">
        <v>98</v>
      </c>
      <c r="S121" s="158">
        <f t="shared" si="32"/>
        <v>0</v>
      </c>
      <c r="T121" s="158" t="str">
        <f t="shared" si="33"/>
        <v/>
      </c>
      <c r="U121" s="158" t="str">
        <f t="shared" si="34"/>
        <v>lstLocatieNv3</v>
      </c>
      <c r="V121" s="168">
        <f t="shared" si="35"/>
        <v>0</v>
      </c>
      <c r="W121" s="171">
        <f t="shared" si="36"/>
        <v>0</v>
      </c>
      <c r="X121" s="171">
        <f t="shared" si="37"/>
        <v>0</v>
      </c>
      <c r="Y121" s="171">
        <f t="shared" si="38"/>
        <v>0</v>
      </c>
      <c r="Z121" s="171">
        <f t="shared" si="39"/>
        <v>0</v>
      </c>
      <c r="AA121" s="171">
        <f t="shared" si="40"/>
        <v>0</v>
      </c>
      <c r="AB121" s="171">
        <f t="shared" si="41"/>
        <v>0</v>
      </c>
      <c r="AC121" s="171">
        <f t="shared" si="42"/>
        <v>0</v>
      </c>
      <c r="AD121" s="171">
        <f t="shared" si="43"/>
        <v>0</v>
      </c>
      <c r="AE121" s="171">
        <f t="shared" si="44"/>
        <v>0</v>
      </c>
      <c r="AF121" s="171">
        <f t="shared" si="45"/>
        <v>0</v>
      </c>
      <c r="AG121" s="171">
        <f t="shared" si="46"/>
        <v>0</v>
      </c>
      <c r="AH121" s="171">
        <f>IF($S121&lt;&gt;0, IF($F121&lt;&gt;"Opname / publicatie / game", IF(OR($J121="Fysieke aanwezigheid/product",$J121="Fysieke en digitale aanwezigheid/product"), IF($L121&lt;&gt;"België", _xlfn.IFNA(IF(MATCH($M121, Keuzelijsten!$AR$2:$AR$32, 0)&gt;0, 0, -1), -1), IF($N121&lt;&gt;"", -1, IF(O121&lt;&gt;"", 0, 1))), -1), -1), 0)</f>
        <v>0</v>
      </c>
      <c r="AI121" s="171">
        <f t="shared" si="47"/>
        <v>0</v>
      </c>
      <c r="AJ121" s="171">
        <f t="shared" si="48"/>
        <v>0</v>
      </c>
      <c r="AK121" s="168"/>
      <c r="AL121" s="322" t="str">
        <f t="shared" si="29"/>
        <v/>
      </c>
      <c r="AM121" s="171"/>
      <c r="AN121" s="171"/>
      <c r="AO121" s="171"/>
      <c r="AP121" s="171"/>
      <c r="AQ121" s="171"/>
      <c r="AR121" s="171"/>
      <c r="AS121" s="171"/>
      <c r="AT121" s="171"/>
      <c r="AU121" s="171" t="str">
        <f t="shared" si="49"/>
        <v/>
      </c>
      <c r="AV121" s="171"/>
      <c r="AW121" s="171"/>
      <c r="AX121" s="171"/>
      <c r="AY121" s="171"/>
      <c r="AZ121" s="168" t="str">
        <f t="shared" si="50"/>
        <v/>
      </c>
      <c r="BA121" s="158" t="str">
        <f>IF(S121&lt;&gt;1, IF(SUM(S121:$S$1004)&lt;&gt;0, "| Laat geen witruimte tussen ingevulde rijen.", ""), "")</f>
        <v/>
      </c>
      <c r="BC121" s="159" t="str">
        <f t="shared" si="51"/>
        <v/>
      </c>
    </row>
    <row r="122" spans="1:55" s="158" customFormat="1" ht="14.4" customHeight="1" x14ac:dyDescent="0.3">
      <c r="A122" s="244" t="str">
        <f t="shared" si="30"/>
        <v/>
      </c>
      <c r="B122" s="153" t="str">
        <f t="shared" si="31"/>
        <v/>
      </c>
      <c r="C122" s="154"/>
      <c r="D122" s="173"/>
      <c r="E122" s="179"/>
      <c r="F122" s="156"/>
      <c r="G122" s="175"/>
      <c r="H122" s="175"/>
      <c r="I122" s="175"/>
      <c r="J122" s="175"/>
      <c r="K122" s="175"/>
      <c r="L122" s="175"/>
      <c r="M122" s="175"/>
      <c r="N122" s="175"/>
      <c r="O122" s="175"/>
      <c r="P122" s="175"/>
      <c r="Q122" s="179"/>
      <c r="R122" s="157" t="s">
        <v>98</v>
      </c>
      <c r="S122" s="158">
        <f t="shared" si="32"/>
        <v>0</v>
      </c>
      <c r="T122" s="158" t="str">
        <f t="shared" si="33"/>
        <v/>
      </c>
      <c r="U122" s="158" t="str">
        <f t="shared" si="34"/>
        <v>lstLocatieNv3</v>
      </c>
      <c r="V122" s="168">
        <f t="shared" si="35"/>
        <v>0</v>
      </c>
      <c r="W122" s="171">
        <f t="shared" si="36"/>
        <v>0</v>
      </c>
      <c r="X122" s="171">
        <f t="shared" si="37"/>
        <v>0</v>
      </c>
      <c r="Y122" s="171">
        <f t="shared" si="38"/>
        <v>0</v>
      </c>
      <c r="Z122" s="171">
        <f t="shared" si="39"/>
        <v>0</v>
      </c>
      <c r="AA122" s="171">
        <f t="shared" si="40"/>
        <v>0</v>
      </c>
      <c r="AB122" s="171">
        <f t="shared" si="41"/>
        <v>0</v>
      </c>
      <c r="AC122" s="171">
        <f t="shared" si="42"/>
        <v>0</v>
      </c>
      <c r="AD122" s="171">
        <f t="shared" si="43"/>
        <v>0</v>
      </c>
      <c r="AE122" s="171">
        <f t="shared" si="44"/>
        <v>0</v>
      </c>
      <c r="AF122" s="171">
        <f t="shared" si="45"/>
        <v>0</v>
      </c>
      <c r="AG122" s="171">
        <f t="shared" si="46"/>
        <v>0</v>
      </c>
      <c r="AH122" s="171">
        <f>IF($S122&lt;&gt;0, IF($F122&lt;&gt;"Opname / publicatie / game", IF(OR($J122="Fysieke aanwezigheid/product",$J122="Fysieke en digitale aanwezigheid/product"), IF($L122&lt;&gt;"België", _xlfn.IFNA(IF(MATCH($M122, Keuzelijsten!$AR$2:$AR$32, 0)&gt;0, 0, -1), -1), IF($N122&lt;&gt;"", -1, IF(O122&lt;&gt;"", 0, 1))), -1), -1), 0)</f>
        <v>0</v>
      </c>
      <c r="AI122" s="171">
        <f t="shared" si="47"/>
        <v>0</v>
      </c>
      <c r="AJ122" s="171">
        <f t="shared" si="48"/>
        <v>0</v>
      </c>
      <c r="AK122" s="168"/>
      <c r="AL122" s="322" t="str">
        <f t="shared" si="29"/>
        <v/>
      </c>
      <c r="AM122" s="171"/>
      <c r="AN122" s="171"/>
      <c r="AO122" s="171"/>
      <c r="AP122" s="171"/>
      <c r="AQ122" s="171"/>
      <c r="AR122" s="171"/>
      <c r="AS122" s="171"/>
      <c r="AT122" s="171"/>
      <c r="AU122" s="171" t="str">
        <f t="shared" si="49"/>
        <v/>
      </c>
      <c r="AV122" s="171"/>
      <c r="AW122" s="171"/>
      <c r="AX122" s="171"/>
      <c r="AY122" s="171"/>
      <c r="AZ122" s="168" t="str">
        <f t="shared" si="50"/>
        <v/>
      </c>
      <c r="BA122" s="158" t="str">
        <f>IF(S122&lt;&gt;1, IF(SUM(S122:$S$1004)&lt;&gt;0, "| Laat geen witruimte tussen ingevulde rijen.", ""), "")</f>
        <v/>
      </c>
      <c r="BC122" s="159" t="str">
        <f t="shared" si="51"/>
        <v/>
      </c>
    </row>
    <row r="123" spans="1:55" s="158" customFormat="1" ht="14.4" customHeight="1" x14ac:dyDescent="0.3">
      <c r="A123" s="244" t="str">
        <f t="shared" si="30"/>
        <v/>
      </c>
      <c r="B123" s="153" t="str">
        <f t="shared" si="31"/>
        <v/>
      </c>
      <c r="C123" s="154"/>
      <c r="D123" s="173"/>
      <c r="E123" s="179"/>
      <c r="F123" s="156"/>
      <c r="G123" s="175"/>
      <c r="H123" s="175"/>
      <c r="I123" s="175"/>
      <c r="J123" s="175"/>
      <c r="K123" s="175"/>
      <c r="L123" s="175"/>
      <c r="M123" s="175"/>
      <c r="N123" s="175"/>
      <c r="O123" s="175"/>
      <c r="P123" s="175"/>
      <c r="Q123" s="179"/>
      <c r="R123" s="157" t="s">
        <v>98</v>
      </c>
      <c r="S123" s="158">
        <f t="shared" si="32"/>
        <v>0</v>
      </c>
      <c r="T123" s="158" t="str">
        <f t="shared" si="33"/>
        <v/>
      </c>
      <c r="U123" s="158" t="str">
        <f t="shared" si="34"/>
        <v>lstLocatieNv3</v>
      </c>
      <c r="V123" s="168">
        <f t="shared" si="35"/>
        <v>0</v>
      </c>
      <c r="W123" s="171">
        <f t="shared" si="36"/>
        <v>0</v>
      </c>
      <c r="X123" s="171">
        <f t="shared" si="37"/>
        <v>0</v>
      </c>
      <c r="Y123" s="171">
        <f t="shared" si="38"/>
        <v>0</v>
      </c>
      <c r="Z123" s="171">
        <f t="shared" si="39"/>
        <v>0</v>
      </c>
      <c r="AA123" s="171">
        <f t="shared" si="40"/>
        <v>0</v>
      </c>
      <c r="AB123" s="171">
        <f t="shared" si="41"/>
        <v>0</v>
      </c>
      <c r="AC123" s="171">
        <f t="shared" si="42"/>
        <v>0</v>
      </c>
      <c r="AD123" s="171">
        <f t="shared" si="43"/>
        <v>0</v>
      </c>
      <c r="AE123" s="171">
        <f t="shared" si="44"/>
        <v>0</v>
      </c>
      <c r="AF123" s="171">
        <f t="shared" si="45"/>
        <v>0</v>
      </c>
      <c r="AG123" s="171">
        <f t="shared" si="46"/>
        <v>0</v>
      </c>
      <c r="AH123" s="171">
        <f>IF($S123&lt;&gt;0, IF($F123&lt;&gt;"Opname / publicatie / game", IF(OR($J123="Fysieke aanwezigheid/product",$J123="Fysieke en digitale aanwezigheid/product"), IF($L123&lt;&gt;"België", _xlfn.IFNA(IF(MATCH($M123, Keuzelijsten!$AR$2:$AR$32, 0)&gt;0, 0, -1), -1), IF($N123&lt;&gt;"", -1, IF(O123&lt;&gt;"", 0, 1))), -1), -1), 0)</f>
        <v>0</v>
      </c>
      <c r="AI123" s="171">
        <f t="shared" si="47"/>
        <v>0</v>
      </c>
      <c r="AJ123" s="171">
        <f t="shared" si="48"/>
        <v>0</v>
      </c>
      <c r="AK123" s="168"/>
      <c r="AL123" s="322" t="str">
        <f t="shared" si="29"/>
        <v/>
      </c>
      <c r="AM123" s="171"/>
      <c r="AN123" s="171"/>
      <c r="AO123" s="171"/>
      <c r="AP123" s="171"/>
      <c r="AQ123" s="171"/>
      <c r="AR123" s="171"/>
      <c r="AS123" s="171"/>
      <c r="AT123" s="171"/>
      <c r="AU123" s="171" t="str">
        <f t="shared" si="49"/>
        <v/>
      </c>
      <c r="AV123" s="171"/>
      <c r="AW123" s="171"/>
      <c r="AX123" s="171"/>
      <c r="AY123" s="171"/>
      <c r="AZ123" s="168" t="str">
        <f t="shared" si="50"/>
        <v/>
      </c>
      <c r="BA123" s="158" t="str">
        <f>IF(S123&lt;&gt;1, IF(SUM(S123:$S$1004)&lt;&gt;0, "| Laat geen witruimte tussen ingevulde rijen.", ""), "")</f>
        <v/>
      </c>
      <c r="BC123" s="159" t="str">
        <f t="shared" si="51"/>
        <v/>
      </c>
    </row>
    <row r="124" spans="1:55" s="158" customFormat="1" ht="14.4" customHeight="1" x14ac:dyDescent="0.3">
      <c r="A124" s="244" t="str">
        <f t="shared" si="30"/>
        <v/>
      </c>
      <c r="B124" s="153" t="str">
        <f t="shared" si="31"/>
        <v/>
      </c>
      <c r="C124" s="154"/>
      <c r="D124" s="173"/>
      <c r="E124" s="179"/>
      <c r="F124" s="156"/>
      <c r="G124" s="175"/>
      <c r="H124" s="175"/>
      <c r="I124" s="175"/>
      <c r="J124" s="175"/>
      <c r="K124" s="175"/>
      <c r="L124" s="175"/>
      <c r="M124" s="175"/>
      <c r="N124" s="175"/>
      <c r="O124" s="175"/>
      <c r="P124" s="175"/>
      <c r="Q124" s="179"/>
      <c r="R124" s="157" t="s">
        <v>98</v>
      </c>
      <c r="S124" s="158">
        <f t="shared" si="32"/>
        <v>0</v>
      </c>
      <c r="T124" s="158" t="str">
        <f t="shared" si="33"/>
        <v/>
      </c>
      <c r="U124" s="158" t="str">
        <f t="shared" si="34"/>
        <v>lstLocatieNv3</v>
      </c>
      <c r="V124" s="168">
        <f t="shared" si="35"/>
        <v>0</v>
      </c>
      <c r="W124" s="171">
        <f t="shared" si="36"/>
        <v>0</v>
      </c>
      <c r="X124" s="171">
        <f t="shared" si="37"/>
        <v>0</v>
      </c>
      <c r="Y124" s="171">
        <f t="shared" si="38"/>
        <v>0</v>
      </c>
      <c r="Z124" s="171">
        <f t="shared" si="39"/>
        <v>0</v>
      </c>
      <c r="AA124" s="171">
        <f t="shared" si="40"/>
        <v>0</v>
      </c>
      <c r="AB124" s="171">
        <f t="shared" si="41"/>
        <v>0</v>
      </c>
      <c r="AC124" s="171">
        <f t="shared" si="42"/>
        <v>0</v>
      </c>
      <c r="AD124" s="171">
        <f t="shared" si="43"/>
        <v>0</v>
      </c>
      <c r="AE124" s="171">
        <f t="shared" si="44"/>
        <v>0</v>
      </c>
      <c r="AF124" s="171">
        <f t="shared" si="45"/>
        <v>0</v>
      </c>
      <c r="AG124" s="171">
        <f t="shared" si="46"/>
        <v>0</v>
      </c>
      <c r="AH124" s="171">
        <f>IF($S124&lt;&gt;0, IF($F124&lt;&gt;"Opname / publicatie / game", IF(OR($J124="Fysieke aanwezigheid/product",$J124="Fysieke en digitale aanwezigheid/product"), IF($L124&lt;&gt;"België", _xlfn.IFNA(IF(MATCH($M124, Keuzelijsten!$AR$2:$AR$32, 0)&gt;0, 0, -1), -1), IF($N124&lt;&gt;"", -1, IF(O124&lt;&gt;"", 0, 1))), -1), -1), 0)</f>
        <v>0</v>
      </c>
      <c r="AI124" s="171">
        <f t="shared" si="47"/>
        <v>0</v>
      </c>
      <c r="AJ124" s="171">
        <f t="shared" si="48"/>
        <v>0</v>
      </c>
      <c r="AK124" s="168"/>
      <c r="AL124" s="322" t="str">
        <f t="shared" si="29"/>
        <v/>
      </c>
      <c r="AM124" s="171"/>
      <c r="AN124" s="171"/>
      <c r="AO124" s="171"/>
      <c r="AP124" s="171"/>
      <c r="AQ124" s="171"/>
      <c r="AR124" s="171"/>
      <c r="AS124" s="171"/>
      <c r="AT124" s="171"/>
      <c r="AU124" s="171" t="str">
        <f t="shared" si="49"/>
        <v/>
      </c>
      <c r="AV124" s="171"/>
      <c r="AW124" s="171"/>
      <c r="AX124" s="171"/>
      <c r="AY124" s="171"/>
      <c r="AZ124" s="168" t="str">
        <f t="shared" si="50"/>
        <v/>
      </c>
      <c r="BA124" s="158" t="str">
        <f>IF(S124&lt;&gt;1, IF(SUM(S124:$S$1004)&lt;&gt;0, "| Laat geen witruimte tussen ingevulde rijen.", ""), "")</f>
        <v/>
      </c>
      <c r="BC124" s="159" t="str">
        <f t="shared" si="51"/>
        <v/>
      </c>
    </row>
    <row r="125" spans="1:55" s="158" customFormat="1" ht="14.4" customHeight="1" x14ac:dyDescent="0.3">
      <c r="A125" s="244" t="str">
        <f t="shared" si="30"/>
        <v/>
      </c>
      <c r="B125" s="153" t="str">
        <f t="shared" si="31"/>
        <v/>
      </c>
      <c r="C125" s="154"/>
      <c r="D125" s="173"/>
      <c r="E125" s="179"/>
      <c r="F125" s="156"/>
      <c r="G125" s="175"/>
      <c r="H125" s="175"/>
      <c r="I125" s="175"/>
      <c r="J125" s="175"/>
      <c r="K125" s="175"/>
      <c r="L125" s="175"/>
      <c r="M125" s="175"/>
      <c r="N125" s="175"/>
      <c r="O125" s="175"/>
      <c r="P125" s="175"/>
      <c r="Q125" s="179"/>
      <c r="R125" s="157" t="s">
        <v>98</v>
      </c>
      <c r="S125" s="158">
        <f t="shared" si="32"/>
        <v>0</v>
      </c>
      <c r="T125" s="158" t="str">
        <f t="shared" si="33"/>
        <v/>
      </c>
      <c r="U125" s="158" t="str">
        <f t="shared" si="34"/>
        <v>lstLocatieNv3</v>
      </c>
      <c r="V125" s="168">
        <f t="shared" si="35"/>
        <v>0</v>
      </c>
      <c r="W125" s="171">
        <f t="shared" si="36"/>
        <v>0</v>
      </c>
      <c r="X125" s="171">
        <f t="shared" si="37"/>
        <v>0</v>
      </c>
      <c r="Y125" s="171">
        <f t="shared" si="38"/>
        <v>0</v>
      </c>
      <c r="Z125" s="171">
        <f t="shared" si="39"/>
        <v>0</v>
      </c>
      <c r="AA125" s="171">
        <f t="shared" si="40"/>
        <v>0</v>
      </c>
      <c r="AB125" s="171">
        <f t="shared" si="41"/>
        <v>0</v>
      </c>
      <c r="AC125" s="171">
        <f t="shared" si="42"/>
        <v>0</v>
      </c>
      <c r="AD125" s="171">
        <f t="shared" si="43"/>
        <v>0</v>
      </c>
      <c r="AE125" s="171">
        <f t="shared" si="44"/>
        <v>0</v>
      </c>
      <c r="AF125" s="171">
        <f t="shared" si="45"/>
        <v>0</v>
      </c>
      <c r="AG125" s="171">
        <f t="shared" si="46"/>
        <v>0</v>
      </c>
      <c r="AH125" s="171">
        <f>IF($S125&lt;&gt;0, IF($F125&lt;&gt;"Opname / publicatie / game", IF(OR($J125="Fysieke aanwezigheid/product",$J125="Fysieke en digitale aanwezigheid/product"), IF($L125&lt;&gt;"België", _xlfn.IFNA(IF(MATCH($M125, Keuzelijsten!$AR$2:$AR$32, 0)&gt;0, 0, -1), -1), IF($N125&lt;&gt;"", -1, IF(O125&lt;&gt;"", 0, 1))), -1), -1), 0)</f>
        <v>0</v>
      </c>
      <c r="AI125" s="171">
        <f t="shared" si="47"/>
        <v>0</v>
      </c>
      <c r="AJ125" s="171">
        <f t="shared" si="48"/>
        <v>0</v>
      </c>
      <c r="AK125" s="168"/>
      <c r="AL125" s="322" t="str">
        <f t="shared" si="29"/>
        <v/>
      </c>
      <c r="AM125" s="171"/>
      <c r="AN125" s="171"/>
      <c r="AO125" s="171"/>
      <c r="AP125" s="171"/>
      <c r="AQ125" s="171"/>
      <c r="AR125" s="171"/>
      <c r="AS125" s="171"/>
      <c r="AT125" s="171"/>
      <c r="AU125" s="171" t="str">
        <f t="shared" si="49"/>
        <v/>
      </c>
      <c r="AV125" s="171"/>
      <c r="AW125" s="171"/>
      <c r="AX125" s="171"/>
      <c r="AY125" s="171"/>
      <c r="AZ125" s="168" t="str">
        <f t="shared" si="50"/>
        <v/>
      </c>
      <c r="BA125" s="158" t="str">
        <f>IF(S125&lt;&gt;1, IF(SUM(S125:$S$1004)&lt;&gt;0, "| Laat geen witruimte tussen ingevulde rijen.", ""), "")</f>
        <v/>
      </c>
      <c r="BC125" s="159" t="str">
        <f t="shared" si="51"/>
        <v/>
      </c>
    </row>
    <row r="126" spans="1:55" s="158" customFormat="1" ht="14.4" customHeight="1" x14ac:dyDescent="0.3">
      <c r="A126" s="244" t="str">
        <f t="shared" si="30"/>
        <v/>
      </c>
      <c r="B126" s="153" t="str">
        <f t="shared" si="31"/>
        <v/>
      </c>
      <c r="C126" s="154"/>
      <c r="D126" s="173"/>
      <c r="E126" s="179"/>
      <c r="F126" s="156"/>
      <c r="G126" s="175"/>
      <c r="H126" s="175"/>
      <c r="I126" s="175"/>
      <c r="J126" s="175"/>
      <c r="K126" s="175"/>
      <c r="L126" s="175"/>
      <c r="M126" s="175"/>
      <c r="N126" s="175"/>
      <c r="O126" s="175"/>
      <c r="P126" s="175"/>
      <c r="Q126" s="179"/>
      <c r="R126" s="157" t="s">
        <v>98</v>
      </c>
      <c r="S126" s="158">
        <f t="shared" si="32"/>
        <v>0</v>
      </c>
      <c r="T126" s="158" t="str">
        <f t="shared" si="33"/>
        <v/>
      </c>
      <c r="U126" s="158" t="str">
        <f t="shared" si="34"/>
        <v>lstLocatieNv3</v>
      </c>
      <c r="V126" s="168">
        <f t="shared" si="35"/>
        <v>0</v>
      </c>
      <c r="W126" s="171">
        <f t="shared" si="36"/>
        <v>0</v>
      </c>
      <c r="X126" s="171">
        <f t="shared" si="37"/>
        <v>0</v>
      </c>
      <c r="Y126" s="171">
        <f t="shared" si="38"/>
        <v>0</v>
      </c>
      <c r="Z126" s="171">
        <f t="shared" si="39"/>
        <v>0</v>
      </c>
      <c r="AA126" s="171">
        <f t="shared" si="40"/>
        <v>0</v>
      </c>
      <c r="AB126" s="171">
        <f t="shared" si="41"/>
        <v>0</v>
      </c>
      <c r="AC126" s="171">
        <f t="shared" si="42"/>
        <v>0</v>
      </c>
      <c r="AD126" s="171">
        <f t="shared" si="43"/>
        <v>0</v>
      </c>
      <c r="AE126" s="171">
        <f t="shared" si="44"/>
        <v>0</v>
      </c>
      <c r="AF126" s="171">
        <f t="shared" si="45"/>
        <v>0</v>
      </c>
      <c r="AG126" s="171">
        <f t="shared" si="46"/>
        <v>0</v>
      </c>
      <c r="AH126" s="171">
        <f>IF($S126&lt;&gt;0, IF($F126&lt;&gt;"Opname / publicatie / game", IF(OR($J126="Fysieke aanwezigheid/product",$J126="Fysieke en digitale aanwezigheid/product"), IF($L126&lt;&gt;"België", _xlfn.IFNA(IF(MATCH($M126, Keuzelijsten!$AR$2:$AR$32, 0)&gt;0, 0, -1), -1), IF($N126&lt;&gt;"", -1, IF(O126&lt;&gt;"", 0, 1))), -1), -1), 0)</f>
        <v>0</v>
      </c>
      <c r="AI126" s="171">
        <f t="shared" si="47"/>
        <v>0</v>
      </c>
      <c r="AJ126" s="171">
        <f t="shared" si="48"/>
        <v>0</v>
      </c>
      <c r="AK126" s="168"/>
      <c r="AL126" s="322" t="str">
        <f t="shared" si="29"/>
        <v/>
      </c>
      <c r="AM126" s="171"/>
      <c r="AN126" s="171"/>
      <c r="AO126" s="171"/>
      <c r="AP126" s="171"/>
      <c r="AQ126" s="171"/>
      <c r="AR126" s="171"/>
      <c r="AS126" s="171"/>
      <c r="AT126" s="171"/>
      <c r="AU126" s="171" t="str">
        <f t="shared" si="49"/>
        <v/>
      </c>
      <c r="AV126" s="171"/>
      <c r="AW126" s="171"/>
      <c r="AX126" s="171"/>
      <c r="AY126" s="171"/>
      <c r="AZ126" s="168" t="str">
        <f t="shared" si="50"/>
        <v/>
      </c>
      <c r="BA126" s="158" t="str">
        <f>IF(S126&lt;&gt;1, IF(SUM(S126:$S$1004)&lt;&gt;0, "| Laat geen witruimte tussen ingevulde rijen.", ""), "")</f>
        <v/>
      </c>
      <c r="BC126" s="159" t="str">
        <f t="shared" si="51"/>
        <v/>
      </c>
    </row>
    <row r="127" spans="1:55" s="158" customFormat="1" ht="14.4" customHeight="1" x14ac:dyDescent="0.3">
      <c r="A127" s="244" t="str">
        <f t="shared" si="30"/>
        <v/>
      </c>
      <c r="B127" s="153" t="str">
        <f t="shared" si="31"/>
        <v/>
      </c>
      <c r="C127" s="154"/>
      <c r="D127" s="173"/>
      <c r="E127" s="179"/>
      <c r="F127" s="156"/>
      <c r="G127" s="175"/>
      <c r="H127" s="175"/>
      <c r="I127" s="175"/>
      <c r="J127" s="175"/>
      <c r="K127" s="175"/>
      <c r="L127" s="175"/>
      <c r="M127" s="175"/>
      <c r="N127" s="175"/>
      <c r="O127" s="175"/>
      <c r="P127" s="175"/>
      <c r="Q127" s="179"/>
      <c r="R127" s="157" t="s">
        <v>98</v>
      </c>
      <c r="S127" s="158">
        <f t="shared" si="32"/>
        <v>0</v>
      </c>
      <c r="T127" s="158" t="str">
        <f t="shared" si="33"/>
        <v/>
      </c>
      <c r="U127" s="158" t="str">
        <f t="shared" si="34"/>
        <v>lstLocatieNv3</v>
      </c>
      <c r="V127" s="168">
        <f t="shared" si="35"/>
        <v>0</v>
      </c>
      <c r="W127" s="171">
        <f t="shared" si="36"/>
        <v>0</v>
      </c>
      <c r="X127" s="171">
        <f t="shared" si="37"/>
        <v>0</v>
      </c>
      <c r="Y127" s="171">
        <f t="shared" si="38"/>
        <v>0</v>
      </c>
      <c r="Z127" s="171">
        <f t="shared" si="39"/>
        <v>0</v>
      </c>
      <c r="AA127" s="171">
        <f t="shared" si="40"/>
        <v>0</v>
      </c>
      <c r="AB127" s="171">
        <f t="shared" si="41"/>
        <v>0</v>
      </c>
      <c r="AC127" s="171">
        <f t="shared" si="42"/>
        <v>0</v>
      </c>
      <c r="AD127" s="171">
        <f t="shared" si="43"/>
        <v>0</v>
      </c>
      <c r="AE127" s="171">
        <f t="shared" si="44"/>
        <v>0</v>
      </c>
      <c r="AF127" s="171">
        <f t="shared" si="45"/>
        <v>0</v>
      </c>
      <c r="AG127" s="171">
        <f t="shared" si="46"/>
        <v>0</v>
      </c>
      <c r="AH127" s="171">
        <f>IF($S127&lt;&gt;0, IF($F127&lt;&gt;"Opname / publicatie / game", IF(OR($J127="Fysieke aanwezigheid/product",$J127="Fysieke en digitale aanwezigheid/product"), IF($L127&lt;&gt;"België", _xlfn.IFNA(IF(MATCH($M127, Keuzelijsten!$AR$2:$AR$32, 0)&gt;0, 0, -1), -1), IF($N127&lt;&gt;"", -1, IF(O127&lt;&gt;"", 0, 1))), -1), -1), 0)</f>
        <v>0</v>
      </c>
      <c r="AI127" s="171">
        <f t="shared" si="47"/>
        <v>0</v>
      </c>
      <c r="AJ127" s="171">
        <f t="shared" si="48"/>
        <v>0</v>
      </c>
      <c r="AK127" s="168"/>
      <c r="AL127" s="322" t="str">
        <f t="shared" si="29"/>
        <v/>
      </c>
      <c r="AM127" s="171"/>
      <c r="AN127" s="171"/>
      <c r="AO127" s="171"/>
      <c r="AP127" s="171"/>
      <c r="AQ127" s="171"/>
      <c r="AR127" s="171"/>
      <c r="AS127" s="171"/>
      <c r="AT127" s="171"/>
      <c r="AU127" s="171" t="str">
        <f t="shared" si="49"/>
        <v/>
      </c>
      <c r="AV127" s="171"/>
      <c r="AW127" s="171"/>
      <c r="AX127" s="171"/>
      <c r="AY127" s="171"/>
      <c r="AZ127" s="168" t="str">
        <f t="shared" si="50"/>
        <v/>
      </c>
      <c r="BA127" s="158" t="str">
        <f>IF(S127&lt;&gt;1, IF(SUM(S127:$S$1004)&lt;&gt;0, "| Laat geen witruimte tussen ingevulde rijen.", ""), "")</f>
        <v/>
      </c>
      <c r="BC127" s="159" t="str">
        <f t="shared" si="51"/>
        <v/>
      </c>
    </row>
    <row r="128" spans="1:55" s="158" customFormat="1" ht="14.4" customHeight="1" x14ac:dyDescent="0.3">
      <c r="A128" s="244" t="str">
        <f t="shared" si="30"/>
        <v/>
      </c>
      <c r="B128" s="153" t="str">
        <f t="shared" si="31"/>
        <v/>
      </c>
      <c r="C128" s="154"/>
      <c r="D128" s="173"/>
      <c r="E128" s="179"/>
      <c r="F128" s="156"/>
      <c r="G128" s="175"/>
      <c r="H128" s="175"/>
      <c r="I128" s="175"/>
      <c r="J128" s="175"/>
      <c r="K128" s="175"/>
      <c r="L128" s="175"/>
      <c r="M128" s="175"/>
      <c r="N128" s="175"/>
      <c r="O128" s="175"/>
      <c r="P128" s="175"/>
      <c r="Q128" s="179"/>
      <c r="R128" s="157" t="s">
        <v>98</v>
      </c>
      <c r="S128" s="158">
        <f t="shared" si="32"/>
        <v>0</v>
      </c>
      <c r="T128" s="158" t="str">
        <f t="shared" si="33"/>
        <v/>
      </c>
      <c r="U128" s="158" t="str">
        <f t="shared" si="34"/>
        <v>lstLocatieNv3</v>
      </c>
      <c r="V128" s="168">
        <f t="shared" si="35"/>
        <v>0</v>
      </c>
      <c r="W128" s="171">
        <f t="shared" si="36"/>
        <v>0</v>
      </c>
      <c r="X128" s="171">
        <f t="shared" si="37"/>
        <v>0</v>
      </c>
      <c r="Y128" s="171">
        <f t="shared" si="38"/>
        <v>0</v>
      </c>
      <c r="Z128" s="171">
        <f t="shared" si="39"/>
        <v>0</v>
      </c>
      <c r="AA128" s="171">
        <f t="shared" si="40"/>
        <v>0</v>
      </c>
      <c r="AB128" s="171">
        <f t="shared" si="41"/>
        <v>0</v>
      </c>
      <c r="AC128" s="171">
        <f t="shared" si="42"/>
        <v>0</v>
      </c>
      <c r="AD128" s="171">
        <f t="shared" si="43"/>
        <v>0</v>
      </c>
      <c r="AE128" s="171">
        <f t="shared" si="44"/>
        <v>0</v>
      </c>
      <c r="AF128" s="171">
        <f t="shared" si="45"/>
        <v>0</v>
      </c>
      <c r="AG128" s="171">
        <f t="shared" si="46"/>
        <v>0</v>
      </c>
      <c r="AH128" s="171">
        <f>IF($S128&lt;&gt;0, IF($F128&lt;&gt;"Opname / publicatie / game", IF(OR($J128="Fysieke aanwezigheid/product",$J128="Fysieke en digitale aanwezigheid/product"), IF($L128&lt;&gt;"België", _xlfn.IFNA(IF(MATCH($M128, Keuzelijsten!$AR$2:$AR$32, 0)&gt;0, 0, -1), -1), IF($N128&lt;&gt;"", -1, IF(O128&lt;&gt;"", 0, 1))), -1), -1), 0)</f>
        <v>0</v>
      </c>
      <c r="AI128" s="171">
        <f t="shared" si="47"/>
        <v>0</v>
      </c>
      <c r="AJ128" s="171">
        <f t="shared" si="48"/>
        <v>0</v>
      </c>
      <c r="AK128" s="168"/>
      <c r="AL128" s="322" t="str">
        <f t="shared" si="29"/>
        <v/>
      </c>
      <c r="AM128" s="171"/>
      <c r="AN128" s="171"/>
      <c r="AO128" s="171"/>
      <c r="AP128" s="171"/>
      <c r="AQ128" s="171"/>
      <c r="AR128" s="171"/>
      <c r="AS128" s="171"/>
      <c r="AT128" s="171"/>
      <c r="AU128" s="171" t="str">
        <f t="shared" si="49"/>
        <v/>
      </c>
      <c r="AV128" s="171"/>
      <c r="AW128" s="171"/>
      <c r="AX128" s="171"/>
      <c r="AY128" s="171"/>
      <c r="AZ128" s="168" t="str">
        <f t="shared" si="50"/>
        <v/>
      </c>
      <c r="BA128" s="158" t="str">
        <f>IF(S128&lt;&gt;1, IF(SUM(S128:$S$1004)&lt;&gt;0, "| Laat geen witruimte tussen ingevulde rijen.", ""), "")</f>
        <v/>
      </c>
      <c r="BC128" s="159" t="str">
        <f t="shared" si="51"/>
        <v/>
      </c>
    </row>
    <row r="129" spans="1:55" s="158" customFormat="1" ht="14.4" customHeight="1" x14ac:dyDescent="0.3">
      <c r="A129" s="244" t="str">
        <f t="shared" si="30"/>
        <v/>
      </c>
      <c r="B129" s="153" t="str">
        <f t="shared" si="31"/>
        <v/>
      </c>
      <c r="C129" s="154"/>
      <c r="D129" s="173"/>
      <c r="E129" s="179"/>
      <c r="F129" s="156"/>
      <c r="G129" s="175"/>
      <c r="H129" s="175"/>
      <c r="I129" s="175"/>
      <c r="J129" s="175"/>
      <c r="K129" s="175"/>
      <c r="L129" s="175"/>
      <c r="M129" s="175"/>
      <c r="N129" s="175"/>
      <c r="O129" s="175"/>
      <c r="P129" s="175"/>
      <c r="Q129" s="179"/>
      <c r="R129" s="157" t="s">
        <v>98</v>
      </c>
      <c r="S129" s="158">
        <f t="shared" si="32"/>
        <v>0</v>
      </c>
      <c r="T129" s="158" t="str">
        <f t="shared" si="33"/>
        <v/>
      </c>
      <c r="U129" s="158" t="str">
        <f t="shared" si="34"/>
        <v>lstLocatieNv3</v>
      </c>
      <c r="V129" s="168">
        <f t="shared" si="35"/>
        <v>0</v>
      </c>
      <c r="W129" s="171">
        <f t="shared" si="36"/>
        <v>0</v>
      </c>
      <c r="X129" s="171">
        <f t="shared" si="37"/>
        <v>0</v>
      </c>
      <c r="Y129" s="171">
        <f t="shared" si="38"/>
        <v>0</v>
      </c>
      <c r="Z129" s="171">
        <f t="shared" si="39"/>
        <v>0</v>
      </c>
      <c r="AA129" s="171">
        <f t="shared" si="40"/>
        <v>0</v>
      </c>
      <c r="AB129" s="171">
        <f t="shared" si="41"/>
        <v>0</v>
      </c>
      <c r="AC129" s="171">
        <f t="shared" si="42"/>
        <v>0</v>
      </c>
      <c r="AD129" s="171">
        <f t="shared" si="43"/>
        <v>0</v>
      </c>
      <c r="AE129" s="171">
        <f t="shared" si="44"/>
        <v>0</v>
      </c>
      <c r="AF129" s="171">
        <f t="shared" si="45"/>
        <v>0</v>
      </c>
      <c r="AG129" s="171">
        <f t="shared" si="46"/>
        <v>0</v>
      </c>
      <c r="AH129" s="171">
        <f>IF($S129&lt;&gt;0, IF($F129&lt;&gt;"Opname / publicatie / game", IF(OR($J129="Fysieke aanwezigheid/product",$J129="Fysieke en digitale aanwezigheid/product"), IF($L129&lt;&gt;"België", _xlfn.IFNA(IF(MATCH($M129, Keuzelijsten!$AR$2:$AR$32, 0)&gt;0, 0, -1), -1), IF($N129&lt;&gt;"", -1, IF(O129&lt;&gt;"", 0, 1))), -1), -1), 0)</f>
        <v>0</v>
      </c>
      <c r="AI129" s="171">
        <f t="shared" si="47"/>
        <v>0</v>
      </c>
      <c r="AJ129" s="171">
        <f t="shared" si="48"/>
        <v>0</v>
      </c>
      <c r="AK129" s="168"/>
      <c r="AL129" s="322" t="str">
        <f t="shared" si="29"/>
        <v/>
      </c>
      <c r="AM129" s="171"/>
      <c r="AN129" s="171"/>
      <c r="AO129" s="171"/>
      <c r="AP129" s="171"/>
      <c r="AQ129" s="171"/>
      <c r="AR129" s="171"/>
      <c r="AS129" s="171"/>
      <c r="AT129" s="171"/>
      <c r="AU129" s="171" t="str">
        <f t="shared" si="49"/>
        <v/>
      </c>
      <c r="AV129" s="171"/>
      <c r="AW129" s="171"/>
      <c r="AX129" s="171"/>
      <c r="AY129" s="171"/>
      <c r="AZ129" s="168" t="str">
        <f t="shared" si="50"/>
        <v/>
      </c>
      <c r="BA129" s="158" t="str">
        <f>IF(S129&lt;&gt;1, IF(SUM(S129:$S$1004)&lt;&gt;0, "| Laat geen witruimte tussen ingevulde rijen.", ""), "")</f>
        <v/>
      </c>
      <c r="BC129" s="159" t="str">
        <f t="shared" si="51"/>
        <v/>
      </c>
    </row>
    <row r="130" spans="1:55" s="158" customFormat="1" ht="14.4" customHeight="1" x14ac:dyDescent="0.3">
      <c r="A130" s="244" t="str">
        <f t="shared" si="30"/>
        <v/>
      </c>
      <c r="B130" s="153" t="str">
        <f t="shared" si="31"/>
        <v/>
      </c>
      <c r="C130" s="154"/>
      <c r="D130" s="173"/>
      <c r="E130" s="179"/>
      <c r="F130" s="156"/>
      <c r="G130" s="175"/>
      <c r="H130" s="175"/>
      <c r="I130" s="175"/>
      <c r="J130" s="175"/>
      <c r="K130" s="175"/>
      <c r="L130" s="175"/>
      <c r="M130" s="175"/>
      <c r="N130" s="175"/>
      <c r="O130" s="175"/>
      <c r="P130" s="175"/>
      <c r="Q130" s="179"/>
      <c r="R130" s="157" t="s">
        <v>98</v>
      </c>
      <c r="S130" s="158">
        <f t="shared" si="32"/>
        <v>0</v>
      </c>
      <c r="T130" s="158" t="str">
        <f t="shared" si="33"/>
        <v/>
      </c>
      <c r="U130" s="158" t="str">
        <f t="shared" si="34"/>
        <v>lstLocatieNv3</v>
      </c>
      <c r="V130" s="168">
        <f t="shared" si="35"/>
        <v>0</v>
      </c>
      <c r="W130" s="171">
        <f t="shared" si="36"/>
        <v>0</v>
      </c>
      <c r="X130" s="171">
        <f t="shared" si="37"/>
        <v>0</v>
      </c>
      <c r="Y130" s="171">
        <f t="shared" si="38"/>
        <v>0</v>
      </c>
      <c r="Z130" s="171">
        <f t="shared" si="39"/>
        <v>0</v>
      </c>
      <c r="AA130" s="171">
        <f t="shared" si="40"/>
        <v>0</v>
      </c>
      <c r="AB130" s="171">
        <f t="shared" si="41"/>
        <v>0</v>
      </c>
      <c r="AC130" s="171">
        <f t="shared" si="42"/>
        <v>0</v>
      </c>
      <c r="AD130" s="171">
        <f t="shared" si="43"/>
        <v>0</v>
      </c>
      <c r="AE130" s="171">
        <f t="shared" si="44"/>
        <v>0</v>
      </c>
      <c r="AF130" s="171">
        <f t="shared" si="45"/>
        <v>0</v>
      </c>
      <c r="AG130" s="171">
        <f t="shared" si="46"/>
        <v>0</v>
      </c>
      <c r="AH130" s="171">
        <f>IF($S130&lt;&gt;0, IF($F130&lt;&gt;"Opname / publicatie / game", IF(OR($J130="Fysieke aanwezigheid/product",$J130="Fysieke en digitale aanwezigheid/product"), IF($L130&lt;&gt;"België", _xlfn.IFNA(IF(MATCH($M130, Keuzelijsten!$AR$2:$AR$32, 0)&gt;0, 0, -1), -1), IF($N130&lt;&gt;"", -1, IF(O130&lt;&gt;"", 0, 1))), -1), -1), 0)</f>
        <v>0</v>
      </c>
      <c r="AI130" s="171">
        <f t="shared" si="47"/>
        <v>0</v>
      </c>
      <c r="AJ130" s="171">
        <f t="shared" si="48"/>
        <v>0</v>
      </c>
      <c r="AK130" s="168"/>
      <c r="AL130" s="322" t="str">
        <f t="shared" si="29"/>
        <v/>
      </c>
      <c r="AM130" s="171"/>
      <c r="AN130" s="171"/>
      <c r="AO130" s="171"/>
      <c r="AP130" s="171"/>
      <c r="AQ130" s="171"/>
      <c r="AR130" s="171"/>
      <c r="AS130" s="171"/>
      <c r="AT130" s="171"/>
      <c r="AU130" s="171" t="str">
        <f t="shared" si="49"/>
        <v/>
      </c>
      <c r="AV130" s="171"/>
      <c r="AW130" s="171"/>
      <c r="AX130" s="171"/>
      <c r="AY130" s="171"/>
      <c r="AZ130" s="168" t="str">
        <f t="shared" si="50"/>
        <v/>
      </c>
      <c r="BA130" s="158" t="str">
        <f>IF(S130&lt;&gt;1, IF(SUM(S130:$S$1004)&lt;&gt;0, "| Laat geen witruimte tussen ingevulde rijen.", ""), "")</f>
        <v/>
      </c>
      <c r="BC130" s="159" t="str">
        <f t="shared" si="51"/>
        <v/>
      </c>
    </row>
    <row r="131" spans="1:55" s="158" customFormat="1" ht="14.4" customHeight="1" x14ac:dyDescent="0.3">
      <c r="A131" s="244" t="str">
        <f t="shared" si="30"/>
        <v/>
      </c>
      <c r="B131" s="153" t="str">
        <f t="shared" si="31"/>
        <v/>
      </c>
      <c r="C131" s="154"/>
      <c r="D131" s="173"/>
      <c r="E131" s="179"/>
      <c r="F131" s="156"/>
      <c r="G131" s="175"/>
      <c r="H131" s="175"/>
      <c r="I131" s="175"/>
      <c r="J131" s="175"/>
      <c r="K131" s="175"/>
      <c r="L131" s="175"/>
      <c r="M131" s="175"/>
      <c r="N131" s="175"/>
      <c r="O131" s="175"/>
      <c r="P131" s="175"/>
      <c r="Q131" s="179"/>
      <c r="R131" s="157" t="s">
        <v>98</v>
      </c>
      <c r="S131" s="158">
        <f t="shared" si="32"/>
        <v>0</v>
      </c>
      <c r="T131" s="158" t="str">
        <f t="shared" si="33"/>
        <v/>
      </c>
      <c r="U131" s="158" t="str">
        <f t="shared" si="34"/>
        <v>lstLocatieNv3</v>
      </c>
      <c r="V131" s="168">
        <f t="shared" si="35"/>
        <v>0</v>
      </c>
      <c r="W131" s="171">
        <f t="shared" si="36"/>
        <v>0</v>
      </c>
      <c r="X131" s="171">
        <f t="shared" si="37"/>
        <v>0</v>
      </c>
      <c r="Y131" s="171">
        <f t="shared" si="38"/>
        <v>0</v>
      </c>
      <c r="Z131" s="171">
        <f t="shared" si="39"/>
        <v>0</v>
      </c>
      <c r="AA131" s="171">
        <f t="shared" si="40"/>
        <v>0</v>
      </c>
      <c r="AB131" s="171">
        <f t="shared" si="41"/>
        <v>0</v>
      </c>
      <c r="AC131" s="171">
        <f t="shared" si="42"/>
        <v>0</v>
      </c>
      <c r="AD131" s="171">
        <f t="shared" si="43"/>
        <v>0</v>
      </c>
      <c r="AE131" s="171">
        <f t="shared" si="44"/>
        <v>0</v>
      </c>
      <c r="AF131" s="171">
        <f t="shared" si="45"/>
        <v>0</v>
      </c>
      <c r="AG131" s="171">
        <f t="shared" si="46"/>
        <v>0</v>
      </c>
      <c r="AH131" s="171">
        <f>IF($S131&lt;&gt;0, IF($F131&lt;&gt;"Opname / publicatie / game", IF(OR($J131="Fysieke aanwezigheid/product",$J131="Fysieke en digitale aanwezigheid/product"), IF($L131&lt;&gt;"België", _xlfn.IFNA(IF(MATCH($M131, Keuzelijsten!$AR$2:$AR$32, 0)&gt;0, 0, -1), -1), IF($N131&lt;&gt;"", -1, IF(O131&lt;&gt;"", 0, 1))), -1), -1), 0)</f>
        <v>0</v>
      </c>
      <c r="AI131" s="171">
        <f t="shared" si="47"/>
        <v>0</v>
      </c>
      <c r="AJ131" s="171">
        <f t="shared" si="48"/>
        <v>0</v>
      </c>
      <c r="AK131" s="168"/>
      <c r="AL131" s="322" t="str">
        <f t="shared" si="29"/>
        <v/>
      </c>
      <c r="AM131" s="171"/>
      <c r="AN131" s="171"/>
      <c r="AO131" s="171"/>
      <c r="AP131" s="171"/>
      <c r="AQ131" s="171"/>
      <c r="AR131" s="171"/>
      <c r="AS131" s="171"/>
      <c r="AT131" s="171"/>
      <c r="AU131" s="171" t="str">
        <f t="shared" si="49"/>
        <v/>
      </c>
      <c r="AV131" s="171"/>
      <c r="AW131" s="171"/>
      <c r="AX131" s="171"/>
      <c r="AY131" s="171"/>
      <c r="AZ131" s="168" t="str">
        <f t="shared" si="50"/>
        <v/>
      </c>
      <c r="BA131" s="158" t="str">
        <f>IF(S131&lt;&gt;1, IF(SUM(S131:$S$1004)&lt;&gt;0, "| Laat geen witruimte tussen ingevulde rijen.", ""), "")</f>
        <v/>
      </c>
      <c r="BC131" s="159" t="str">
        <f t="shared" si="51"/>
        <v/>
      </c>
    </row>
    <row r="132" spans="1:55" s="158" customFormat="1" ht="14.4" customHeight="1" x14ac:dyDescent="0.3">
      <c r="A132" s="244" t="str">
        <f t="shared" si="30"/>
        <v/>
      </c>
      <c r="B132" s="153" t="str">
        <f t="shared" si="31"/>
        <v/>
      </c>
      <c r="C132" s="154"/>
      <c r="D132" s="173"/>
      <c r="E132" s="179"/>
      <c r="F132" s="156"/>
      <c r="G132" s="175"/>
      <c r="H132" s="175"/>
      <c r="I132" s="175"/>
      <c r="J132" s="175"/>
      <c r="K132" s="175"/>
      <c r="L132" s="175"/>
      <c r="M132" s="175"/>
      <c r="N132" s="175"/>
      <c r="O132" s="175"/>
      <c r="P132" s="175"/>
      <c r="Q132" s="179"/>
      <c r="R132" s="157" t="s">
        <v>98</v>
      </c>
      <c r="S132" s="158">
        <f t="shared" si="32"/>
        <v>0</v>
      </c>
      <c r="T132" s="158" t="str">
        <f t="shared" si="33"/>
        <v/>
      </c>
      <c r="U132" s="158" t="str">
        <f t="shared" si="34"/>
        <v>lstLocatieNv3</v>
      </c>
      <c r="V132" s="168">
        <f t="shared" si="35"/>
        <v>0</v>
      </c>
      <c r="W132" s="171">
        <f t="shared" si="36"/>
        <v>0</v>
      </c>
      <c r="X132" s="171">
        <f t="shared" si="37"/>
        <v>0</v>
      </c>
      <c r="Y132" s="171">
        <f t="shared" si="38"/>
        <v>0</v>
      </c>
      <c r="Z132" s="171">
        <f t="shared" si="39"/>
        <v>0</v>
      </c>
      <c r="AA132" s="171">
        <f t="shared" si="40"/>
        <v>0</v>
      </c>
      <c r="AB132" s="171">
        <f t="shared" si="41"/>
        <v>0</v>
      </c>
      <c r="AC132" s="171">
        <f t="shared" si="42"/>
        <v>0</v>
      </c>
      <c r="AD132" s="171">
        <f t="shared" si="43"/>
        <v>0</v>
      </c>
      <c r="AE132" s="171">
        <f t="shared" si="44"/>
        <v>0</v>
      </c>
      <c r="AF132" s="171">
        <f t="shared" si="45"/>
        <v>0</v>
      </c>
      <c r="AG132" s="171">
        <f t="shared" si="46"/>
        <v>0</v>
      </c>
      <c r="AH132" s="171">
        <f>IF($S132&lt;&gt;0, IF($F132&lt;&gt;"Opname / publicatie / game", IF(OR($J132="Fysieke aanwezigheid/product",$J132="Fysieke en digitale aanwezigheid/product"), IF($L132&lt;&gt;"België", _xlfn.IFNA(IF(MATCH($M132, Keuzelijsten!$AR$2:$AR$32, 0)&gt;0, 0, -1), -1), IF($N132&lt;&gt;"", -1, IF(O132&lt;&gt;"", 0, 1))), -1), -1), 0)</f>
        <v>0</v>
      </c>
      <c r="AI132" s="171">
        <f t="shared" si="47"/>
        <v>0</v>
      </c>
      <c r="AJ132" s="171">
        <f t="shared" si="48"/>
        <v>0</v>
      </c>
      <c r="AK132" s="168"/>
      <c r="AL132" s="322" t="str">
        <f t="shared" si="29"/>
        <v/>
      </c>
      <c r="AM132" s="171"/>
      <c r="AN132" s="171"/>
      <c r="AO132" s="171"/>
      <c r="AP132" s="171"/>
      <c r="AQ132" s="171"/>
      <c r="AR132" s="171"/>
      <c r="AS132" s="171"/>
      <c r="AT132" s="171"/>
      <c r="AU132" s="171" t="str">
        <f t="shared" si="49"/>
        <v/>
      </c>
      <c r="AV132" s="171"/>
      <c r="AW132" s="171"/>
      <c r="AX132" s="171"/>
      <c r="AY132" s="171"/>
      <c r="AZ132" s="168" t="str">
        <f t="shared" si="50"/>
        <v/>
      </c>
      <c r="BA132" s="158" t="str">
        <f>IF(S132&lt;&gt;1, IF(SUM(S132:$S$1004)&lt;&gt;0, "| Laat geen witruimte tussen ingevulde rijen.", ""), "")</f>
        <v/>
      </c>
      <c r="BC132" s="159" t="str">
        <f t="shared" si="51"/>
        <v/>
      </c>
    </row>
    <row r="133" spans="1:55" s="158" customFormat="1" ht="14.4" customHeight="1" x14ac:dyDescent="0.3">
      <c r="A133" s="244" t="str">
        <f t="shared" si="30"/>
        <v/>
      </c>
      <c r="B133" s="153" t="str">
        <f t="shared" si="31"/>
        <v/>
      </c>
      <c r="C133" s="154"/>
      <c r="D133" s="173"/>
      <c r="E133" s="179"/>
      <c r="F133" s="156"/>
      <c r="G133" s="175"/>
      <c r="H133" s="175"/>
      <c r="I133" s="175"/>
      <c r="J133" s="175"/>
      <c r="K133" s="175"/>
      <c r="L133" s="175"/>
      <c r="M133" s="175"/>
      <c r="N133" s="175"/>
      <c r="O133" s="175"/>
      <c r="P133" s="175"/>
      <c r="Q133" s="179"/>
      <c r="R133" s="157" t="s">
        <v>98</v>
      </c>
      <c r="S133" s="158">
        <f t="shared" si="32"/>
        <v>0</v>
      </c>
      <c r="T133" s="158" t="str">
        <f t="shared" si="33"/>
        <v/>
      </c>
      <c r="U133" s="158" t="str">
        <f t="shared" si="34"/>
        <v>lstLocatieNv3</v>
      </c>
      <c r="V133" s="168">
        <f t="shared" si="35"/>
        <v>0</v>
      </c>
      <c r="W133" s="171">
        <f t="shared" si="36"/>
        <v>0</v>
      </c>
      <c r="X133" s="171">
        <f t="shared" si="37"/>
        <v>0</v>
      </c>
      <c r="Y133" s="171">
        <f t="shared" si="38"/>
        <v>0</v>
      </c>
      <c r="Z133" s="171">
        <f t="shared" si="39"/>
        <v>0</v>
      </c>
      <c r="AA133" s="171">
        <f t="shared" si="40"/>
        <v>0</v>
      </c>
      <c r="AB133" s="171">
        <f t="shared" si="41"/>
        <v>0</v>
      </c>
      <c r="AC133" s="171">
        <f t="shared" si="42"/>
        <v>0</v>
      </c>
      <c r="AD133" s="171">
        <f t="shared" si="43"/>
        <v>0</v>
      </c>
      <c r="AE133" s="171">
        <f t="shared" si="44"/>
        <v>0</v>
      </c>
      <c r="AF133" s="171">
        <f t="shared" si="45"/>
        <v>0</v>
      </c>
      <c r="AG133" s="171">
        <f t="shared" si="46"/>
        <v>0</v>
      </c>
      <c r="AH133" s="171">
        <f>IF($S133&lt;&gt;0, IF($F133&lt;&gt;"Opname / publicatie / game", IF(OR($J133="Fysieke aanwezigheid/product",$J133="Fysieke en digitale aanwezigheid/product"), IF($L133&lt;&gt;"België", _xlfn.IFNA(IF(MATCH($M133, Keuzelijsten!$AR$2:$AR$32, 0)&gt;0, 0, -1), -1), IF($N133&lt;&gt;"", -1, IF(O133&lt;&gt;"", 0, 1))), -1), -1), 0)</f>
        <v>0</v>
      </c>
      <c r="AI133" s="171">
        <f t="shared" si="47"/>
        <v>0</v>
      </c>
      <c r="AJ133" s="171">
        <f t="shared" si="48"/>
        <v>0</v>
      </c>
      <c r="AK133" s="168"/>
      <c r="AL133" s="322" t="str">
        <f t="shared" ref="AL133:AL196" si="52">IF($D133&lt;&gt;"", IF($D133&lt;Datum_beleidsperiode_begin, "| Veld '"&amp;AL132&amp;ROW()&amp;"': De startdatum mag niet voor het begin van de beleidsperiode vallen.  ", IF($D133&gt;Datum_beleidsperiode_einde, "| Veld '"&amp;AL132&amp;ROW()&amp;"': De startdatum mag niet na het einde van de beleidsperiode vallen.  ", "")), "")</f>
        <v/>
      </c>
      <c r="AM133" s="171"/>
      <c r="AN133" s="171"/>
      <c r="AO133" s="171"/>
      <c r="AP133" s="171"/>
      <c r="AQ133" s="171"/>
      <c r="AR133" s="171"/>
      <c r="AS133" s="171"/>
      <c r="AT133" s="171"/>
      <c r="AU133" s="171" t="str">
        <f t="shared" si="49"/>
        <v/>
      </c>
      <c r="AV133" s="171"/>
      <c r="AW133" s="171"/>
      <c r="AX133" s="171"/>
      <c r="AY133" s="171"/>
      <c r="AZ133" s="168" t="str">
        <f t="shared" si="50"/>
        <v/>
      </c>
      <c r="BA133" s="158" t="str">
        <f>IF(S133&lt;&gt;1, IF(SUM(S133:$S$1004)&lt;&gt;0, "| Laat geen witruimte tussen ingevulde rijen.", ""), "")</f>
        <v/>
      </c>
      <c r="BC133" s="159" t="str">
        <f t="shared" si="51"/>
        <v/>
      </c>
    </row>
    <row r="134" spans="1:55" s="158" customFormat="1" ht="14.4" customHeight="1" x14ac:dyDescent="0.3">
      <c r="A134" s="244" t="str">
        <f t="shared" ref="A134:A197" si="53">IF(BC134&lt;&gt;"", "✘", "")</f>
        <v/>
      </c>
      <c r="B134" s="153" t="str">
        <f t="shared" ref="B134:B197" si="54">IF(OR(S134&lt;&gt;0, BA134&lt;&gt;""), ROW()-4, "")</f>
        <v/>
      </c>
      <c r="C134" s="154"/>
      <c r="D134" s="173"/>
      <c r="E134" s="179"/>
      <c r="F134" s="156"/>
      <c r="G134" s="175"/>
      <c r="H134" s="175"/>
      <c r="I134" s="175"/>
      <c r="J134" s="175"/>
      <c r="K134" s="175"/>
      <c r="L134" s="175"/>
      <c r="M134" s="175"/>
      <c r="N134" s="175"/>
      <c r="O134" s="175"/>
      <c r="P134" s="175"/>
      <c r="Q134" s="179"/>
      <c r="R134" s="157" t="s">
        <v>98</v>
      </c>
      <c r="S134" s="158">
        <f t="shared" ref="S134:S197" si="55">IF(C134&amp;D134&amp;E134&amp;F134&amp;G134&amp;H134&amp;I134&amp;J134&amp;K134&amp;L134&amp;M134&amp;N134&amp;O134&amp;P134&amp;Q134&lt;&gt;"", 1, 0)</f>
        <v>0</v>
      </c>
      <c r="T134" s="158" t="str">
        <f t="shared" ref="T134:T197" si="56">IF(L134="Buiten België, in Europa", "lstLocatieNv2Europa", IF(L134="Buiten Europa", "lstLocatieNv2BuitenEuropa", ""))</f>
        <v/>
      </c>
      <c r="U134" s="158" t="str">
        <f t="shared" ref="U134:U197" si="57">IF(L134="België", "lstLocatieBelgieGemeente", "lstLocatieNv3"&amp;SUBSTITUTE(M134, " ", ""))</f>
        <v>lstLocatieNv3</v>
      </c>
      <c r="V134" s="168">
        <f t="shared" ref="V134:V197" si="58">IF($S134&lt;&gt;0, IF(C134&lt;&gt;"", 0, 1), 0)</f>
        <v>0</v>
      </c>
      <c r="W134" s="171">
        <f t="shared" ref="W134:W197" si="59">IF($S134&lt;&gt;0, IF(D134&lt;&gt;"", 0, 1), 0)</f>
        <v>0</v>
      </c>
      <c r="X134" s="171">
        <f t="shared" ref="X134:X197" si="60">IF($S134&lt;&gt;0, IF(E134&lt;&gt;"", 0, 1), 0)</f>
        <v>0</v>
      </c>
      <c r="Y134" s="171">
        <f t="shared" ref="Y134:Y197" si="61">IF($S134&lt;&gt;0, IF(F134&lt;&gt;"", 0, 1), 0)</f>
        <v>0</v>
      </c>
      <c r="Z134" s="171">
        <f t="shared" ref="Z134:Z197" si="62">IF($S134&lt;&gt;0, IF(G134&lt;&gt;"", 0, 1), 0)</f>
        <v>0</v>
      </c>
      <c r="AA134" s="171">
        <f t="shared" ref="AA134:AA197" si="63">IF($S134&lt;&gt;0, IF(H134&lt;&gt;"", 0, 1), 0)</f>
        <v>0</v>
      </c>
      <c r="AB134" s="171">
        <f t="shared" ref="AB134:AB197" si="64">IF($S134&lt;&gt;0, IF(OR($F134="Publieksvoorstelling", $F134="Tentoonstelling"), IF(I134&lt;&gt;"", 0, 1), -1), 0)</f>
        <v>0</v>
      </c>
      <c r="AC134" s="171">
        <f t="shared" ref="AC134:AC197" si="65">IF($S134&lt;&gt;0, IF(J134&lt;&gt;"", 0, 1), 0)</f>
        <v>0</v>
      </c>
      <c r="AD134" s="171">
        <f t="shared" ref="AD134:AD197" si="66">IF($S134&lt;&gt;0, IF(OR(F134="Publieksvoorstelling", F134="Tentoonstelling"), IF(K134&lt;&gt;"", 0, 1), -1), 0)</f>
        <v>0</v>
      </c>
      <c r="AE134" s="171">
        <f t="shared" ref="AE134:AE197" si="67">IF($S134&lt;&gt;0, IF($F134&lt;&gt;"Opname / publicatie / game", IF(OR($J134="Fysieke aanwezigheid/product",$J134="Fysieke en digitale aanwezigheid/product"), IF(L134&lt;&gt;"", 0, 1), -1), -1), 0)</f>
        <v>0</v>
      </c>
      <c r="AF134" s="171">
        <f t="shared" ref="AF134:AF197" si="68">IF($S134&lt;&gt;0, IF($F134&lt;&gt;"Opname / publicatie / game", IF(OR($J134="Fysieke aanwezigheid/product",$J134="Fysieke en digitale aanwezigheid/product"), IF($L134&lt;&gt;"België", IF(M134&lt;&gt;"", 0, 1), -1), -1), -1), 0)</f>
        <v>0</v>
      </c>
      <c r="AG134" s="171">
        <f t="shared" ref="AG134:AG197" si="69">IF($S134&lt;&gt;0, IF($F134&lt;&gt;"Opname / publicatie / game", IF(OR($J134="Fysieke aanwezigheid/product",$J134="Fysieke en digitale aanwezigheid/product"), IF($L134="België", IF($O134&lt;&gt;"", -1, IF(N134&lt;&gt;"", 0, 1)), -1), -1), -1), 0)</f>
        <v>0</v>
      </c>
      <c r="AH134" s="171">
        <f>IF($S134&lt;&gt;0, IF($F134&lt;&gt;"Opname / publicatie / game", IF(OR($J134="Fysieke aanwezigheid/product",$J134="Fysieke en digitale aanwezigheid/product"), IF($L134&lt;&gt;"België", _xlfn.IFNA(IF(MATCH($M134, Keuzelijsten!$AR$2:$AR$32, 0)&gt;0, 0, -1), -1), IF($N134&lt;&gt;"", -1, IF(O134&lt;&gt;"", 0, 1))), -1), -1), 0)</f>
        <v>0</v>
      </c>
      <c r="AI134" s="171">
        <f t="shared" ref="AI134:AI197" si="70">IF($S134&lt;&gt;0, IF(OR($F134="Publieksvoorstelling", $F134="Tentoonstelling"), IF($I134="Productief", IF(P134&lt;&gt;"", 0, 1), -1), -1), 0)</f>
        <v>0</v>
      </c>
      <c r="AJ134" s="171">
        <f t="shared" ref="AJ134:AJ197" si="71">IF($S134&lt;&gt;0, IF(Q134&lt;&gt;"", 0, 1), 0)</f>
        <v>0</v>
      </c>
      <c r="AK134" s="168"/>
      <c r="AL134" s="322" t="str">
        <f t="shared" si="52"/>
        <v/>
      </c>
      <c r="AM134" s="171"/>
      <c r="AN134" s="171"/>
      <c r="AO134" s="171"/>
      <c r="AP134" s="171"/>
      <c r="AQ134" s="171"/>
      <c r="AR134" s="171"/>
      <c r="AS134" s="171"/>
      <c r="AT134" s="171"/>
      <c r="AU134" s="171" t="str">
        <f t="shared" ref="AU134:AU197" si="72">IF(AF134&lt;0, IF(M134&lt;&gt;"", "| Veld '"&amp;AU133&amp;ROW()&amp;"': Laat het veld leeg of maak een logische keuze in veld 'O"&amp;ROW()&amp;"'.", ""), "")</f>
        <v/>
      </c>
      <c r="AV134" s="171"/>
      <c r="AW134" s="171"/>
      <c r="AX134" s="171"/>
      <c r="AY134" s="171"/>
      <c r="AZ134" s="168" t="str">
        <f t="shared" ref="AZ134:AZ197" si="73">IF(SUMIF(V134:AJ134, "&gt;0")&gt;0, "| Vul verplichte velden in.", "")</f>
        <v/>
      </c>
      <c r="BA134" s="158" t="str">
        <f>IF(S134&lt;&gt;1, IF(SUM(S134:$S$1004)&lt;&gt;0, "| Laat geen witruimte tussen ingevulde rijen.", ""), "")</f>
        <v/>
      </c>
      <c r="BC134" s="159" t="str">
        <f t="shared" ref="BC134:BC197" si="74">IF(AK134&amp;AL134&amp;AM134&amp;AN134&amp;AO134&amp;AP134&amp;AQ134&amp;AR134&amp;AS134&amp;AT134&amp;AU134&amp;AV134&amp;AW134&amp;AX134&amp;AY134&lt;&gt;"", AK134&amp;AL134&amp;AM134&amp;AN134&amp;AO134&amp;AP134&amp;AQ134&amp;AR134&amp;AS134&amp;AT134&amp;AU134&amp;AV134&amp;AW134&amp;AX134&amp;AY134, AZ134&amp;BA134)</f>
        <v/>
      </c>
    </row>
    <row r="135" spans="1:55" s="158" customFormat="1" ht="14.4" customHeight="1" x14ac:dyDescent="0.3">
      <c r="A135" s="244" t="str">
        <f t="shared" si="53"/>
        <v/>
      </c>
      <c r="B135" s="153" t="str">
        <f t="shared" si="54"/>
        <v/>
      </c>
      <c r="C135" s="154"/>
      <c r="D135" s="173"/>
      <c r="E135" s="179"/>
      <c r="F135" s="156"/>
      <c r="G135" s="175"/>
      <c r="H135" s="175"/>
      <c r="I135" s="175"/>
      <c r="J135" s="175"/>
      <c r="K135" s="175"/>
      <c r="L135" s="175"/>
      <c r="M135" s="175"/>
      <c r="N135" s="175"/>
      <c r="O135" s="175"/>
      <c r="P135" s="175"/>
      <c r="Q135" s="179"/>
      <c r="R135" s="157" t="s">
        <v>98</v>
      </c>
      <c r="S135" s="158">
        <f t="shared" si="55"/>
        <v>0</v>
      </c>
      <c r="T135" s="158" t="str">
        <f t="shared" si="56"/>
        <v/>
      </c>
      <c r="U135" s="158" t="str">
        <f t="shared" si="57"/>
        <v>lstLocatieNv3</v>
      </c>
      <c r="V135" s="168">
        <f t="shared" si="58"/>
        <v>0</v>
      </c>
      <c r="W135" s="171">
        <f t="shared" si="59"/>
        <v>0</v>
      </c>
      <c r="X135" s="171">
        <f t="shared" si="60"/>
        <v>0</v>
      </c>
      <c r="Y135" s="171">
        <f t="shared" si="61"/>
        <v>0</v>
      </c>
      <c r="Z135" s="171">
        <f t="shared" si="62"/>
        <v>0</v>
      </c>
      <c r="AA135" s="171">
        <f t="shared" si="63"/>
        <v>0</v>
      </c>
      <c r="AB135" s="171">
        <f t="shared" si="64"/>
        <v>0</v>
      </c>
      <c r="AC135" s="171">
        <f t="shared" si="65"/>
        <v>0</v>
      </c>
      <c r="AD135" s="171">
        <f t="shared" si="66"/>
        <v>0</v>
      </c>
      <c r="AE135" s="171">
        <f t="shared" si="67"/>
        <v>0</v>
      </c>
      <c r="AF135" s="171">
        <f t="shared" si="68"/>
        <v>0</v>
      </c>
      <c r="AG135" s="171">
        <f t="shared" si="69"/>
        <v>0</v>
      </c>
      <c r="AH135" s="171">
        <f>IF($S135&lt;&gt;0, IF($F135&lt;&gt;"Opname / publicatie / game", IF(OR($J135="Fysieke aanwezigheid/product",$J135="Fysieke en digitale aanwezigheid/product"), IF($L135&lt;&gt;"België", _xlfn.IFNA(IF(MATCH($M135, Keuzelijsten!$AR$2:$AR$32, 0)&gt;0, 0, -1), -1), IF($N135&lt;&gt;"", -1, IF(O135&lt;&gt;"", 0, 1))), -1), -1), 0)</f>
        <v>0</v>
      </c>
      <c r="AI135" s="171">
        <f t="shared" si="70"/>
        <v>0</v>
      </c>
      <c r="AJ135" s="171">
        <f t="shared" si="71"/>
        <v>0</v>
      </c>
      <c r="AK135" s="168"/>
      <c r="AL135" s="322" t="str">
        <f t="shared" si="52"/>
        <v/>
      </c>
      <c r="AM135" s="171"/>
      <c r="AN135" s="171"/>
      <c r="AO135" s="171"/>
      <c r="AP135" s="171"/>
      <c r="AQ135" s="171"/>
      <c r="AR135" s="171"/>
      <c r="AS135" s="171"/>
      <c r="AT135" s="171"/>
      <c r="AU135" s="171" t="str">
        <f t="shared" si="72"/>
        <v/>
      </c>
      <c r="AV135" s="171"/>
      <c r="AW135" s="171"/>
      <c r="AX135" s="171"/>
      <c r="AY135" s="171"/>
      <c r="AZ135" s="168" t="str">
        <f t="shared" si="73"/>
        <v/>
      </c>
      <c r="BA135" s="158" t="str">
        <f>IF(S135&lt;&gt;1, IF(SUM(S135:$S$1004)&lt;&gt;0, "| Laat geen witruimte tussen ingevulde rijen.", ""), "")</f>
        <v/>
      </c>
      <c r="BC135" s="159" t="str">
        <f t="shared" si="74"/>
        <v/>
      </c>
    </row>
    <row r="136" spans="1:55" s="158" customFormat="1" ht="14.4" customHeight="1" x14ac:dyDescent="0.3">
      <c r="A136" s="244" t="str">
        <f t="shared" si="53"/>
        <v/>
      </c>
      <c r="B136" s="153" t="str">
        <f t="shared" si="54"/>
        <v/>
      </c>
      <c r="C136" s="154"/>
      <c r="D136" s="173"/>
      <c r="E136" s="179"/>
      <c r="F136" s="156"/>
      <c r="G136" s="175"/>
      <c r="H136" s="175"/>
      <c r="I136" s="175"/>
      <c r="J136" s="175"/>
      <c r="K136" s="175"/>
      <c r="L136" s="175"/>
      <c r="M136" s="175"/>
      <c r="N136" s="175"/>
      <c r="O136" s="175"/>
      <c r="P136" s="175"/>
      <c r="Q136" s="179"/>
      <c r="R136" s="157" t="s">
        <v>98</v>
      </c>
      <c r="S136" s="158">
        <f t="shared" si="55"/>
        <v>0</v>
      </c>
      <c r="T136" s="158" t="str">
        <f t="shared" si="56"/>
        <v/>
      </c>
      <c r="U136" s="158" t="str">
        <f t="shared" si="57"/>
        <v>lstLocatieNv3</v>
      </c>
      <c r="V136" s="168">
        <f t="shared" si="58"/>
        <v>0</v>
      </c>
      <c r="W136" s="171">
        <f t="shared" si="59"/>
        <v>0</v>
      </c>
      <c r="X136" s="171">
        <f t="shared" si="60"/>
        <v>0</v>
      </c>
      <c r="Y136" s="171">
        <f t="shared" si="61"/>
        <v>0</v>
      </c>
      <c r="Z136" s="171">
        <f t="shared" si="62"/>
        <v>0</v>
      </c>
      <c r="AA136" s="171">
        <f t="shared" si="63"/>
        <v>0</v>
      </c>
      <c r="AB136" s="171">
        <f t="shared" si="64"/>
        <v>0</v>
      </c>
      <c r="AC136" s="171">
        <f t="shared" si="65"/>
        <v>0</v>
      </c>
      <c r="AD136" s="171">
        <f t="shared" si="66"/>
        <v>0</v>
      </c>
      <c r="AE136" s="171">
        <f t="shared" si="67"/>
        <v>0</v>
      </c>
      <c r="AF136" s="171">
        <f t="shared" si="68"/>
        <v>0</v>
      </c>
      <c r="AG136" s="171">
        <f t="shared" si="69"/>
        <v>0</v>
      </c>
      <c r="AH136" s="171">
        <f>IF($S136&lt;&gt;0, IF($F136&lt;&gt;"Opname / publicatie / game", IF(OR($J136="Fysieke aanwezigheid/product",$J136="Fysieke en digitale aanwezigheid/product"), IF($L136&lt;&gt;"België", _xlfn.IFNA(IF(MATCH($M136, Keuzelijsten!$AR$2:$AR$32, 0)&gt;0, 0, -1), -1), IF($N136&lt;&gt;"", -1, IF(O136&lt;&gt;"", 0, 1))), -1), -1), 0)</f>
        <v>0</v>
      </c>
      <c r="AI136" s="171">
        <f t="shared" si="70"/>
        <v>0</v>
      </c>
      <c r="AJ136" s="171">
        <f t="shared" si="71"/>
        <v>0</v>
      </c>
      <c r="AK136" s="168"/>
      <c r="AL136" s="322" t="str">
        <f t="shared" si="52"/>
        <v/>
      </c>
      <c r="AM136" s="171"/>
      <c r="AN136" s="171"/>
      <c r="AO136" s="171"/>
      <c r="AP136" s="171"/>
      <c r="AQ136" s="171"/>
      <c r="AR136" s="171"/>
      <c r="AS136" s="171"/>
      <c r="AT136" s="171"/>
      <c r="AU136" s="171" t="str">
        <f t="shared" si="72"/>
        <v/>
      </c>
      <c r="AV136" s="171"/>
      <c r="AW136" s="171"/>
      <c r="AX136" s="171"/>
      <c r="AY136" s="171"/>
      <c r="AZ136" s="168" t="str">
        <f t="shared" si="73"/>
        <v/>
      </c>
      <c r="BA136" s="158" t="str">
        <f>IF(S136&lt;&gt;1, IF(SUM(S136:$S$1004)&lt;&gt;0, "| Laat geen witruimte tussen ingevulde rijen.", ""), "")</f>
        <v/>
      </c>
      <c r="BC136" s="159" t="str">
        <f t="shared" si="74"/>
        <v/>
      </c>
    </row>
    <row r="137" spans="1:55" s="158" customFormat="1" ht="14.4" customHeight="1" x14ac:dyDescent="0.3">
      <c r="A137" s="244" t="str">
        <f t="shared" si="53"/>
        <v/>
      </c>
      <c r="B137" s="153" t="str">
        <f t="shared" si="54"/>
        <v/>
      </c>
      <c r="C137" s="154"/>
      <c r="D137" s="173"/>
      <c r="E137" s="179"/>
      <c r="F137" s="156"/>
      <c r="G137" s="175"/>
      <c r="H137" s="175"/>
      <c r="I137" s="175"/>
      <c r="J137" s="175"/>
      <c r="K137" s="175"/>
      <c r="L137" s="175"/>
      <c r="M137" s="175"/>
      <c r="N137" s="175"/>
      <c r="O137" s="175"/>
      <c r="P137" s="175"/>
      <c r="Q137" s="179"/>
      <c r="R137" s="157" t="s">
        <v>98</v>
      </c>
      <c r="S137" s="158">
        <f t="shared" si="55"/>
        <v>0</v>
      </c>
      <c r="T137" s="158" t="str">
        <f t="shared" si="56"/>
        <v/>
      </c>
      <c r="U137" s="158" t="str">
        <f t="shared" si="57"/>
        <v>lstLocatieNv3</v>
      </c>
      <c r="V137" s="168">
        <f t="shared" si="58"/>
        <v>0</v>
      </c>
      <c r="W137" s="171">
        <f t="shared" si="59"/>
        <v>0</v>
      </c>
      <c r="X137" s="171">
        <f t="shared" si="60"/>
        <v>0</v>
      </c>
      <c r="Y137" s="171">
        <f t="shared" si="61"/>
        <v>0</v>
      </c>
      <c r="Z137" s="171">
        <f t="shared" si="62"/>
        <v>0</v>
      </c>
      <c r="AA137" s="171">
        <f t="shared" si="63"/>
        <v>0</v>
      </c>
      <c r="AB137" s="171">
        <f t="shared" si="64"/>
        <v>0</v>
      </c>
      <c r="AC137" s="171">
        <f t="shared" si="65"/>
        <v>0</v>
      </c>
      <c r="AD137" s="171">
        <f t="shared" si="66"/>
        <v>0</v>
      </c>
      <c r="AE137" s="171">
        <f t="shared" si="67"/>
        <v>0</v>
      </c>
      <c r="AF137" s="171">
        <f t="shared" si="68"/>
        <v>0</v>
      </c>
      <c r="AG137" s="171">
        <f t="shared" si="69"/>
        <v>0</v>
      </c>
      <c r="AH137" s="171">
        <f>IF($S137&lt;&gt;0, IF($F137&lt;&gt;"Opname / publicatie / game", IF(OR($J137="Fysieke aanwezigheid/product",$J137="Fysieke en digitale aanwezigheid/product"), IF($L137&lt;&gt;"België", _xlfn.IFNA(IF(MATCH($M137, Keuzelijsten!$AR$2:$AR$32, 0)&gt;0, 0, -1), -1), IF($N137&lt;&gt;"", -1, IF(O137&lt;&gt;"", 0, 1))), -1), -1), 0)</f>
        <v>0</v>
      </c>
      <c r="AI137" s="171">
        <f t="shared" si="70"/>
        <v>0</v>
      </c>
      <c r="AJ137" s="171">
        <f t="shared" si="71"/>
        <v>0</v>
      </c>
      <c r="AK137" s="168"/>
      <c r="AL137" s="322" t="str">
        <f t="shared" si="52"/>
        <v/>
      </c>
      <c r="AM137" s="171"/>
      <c r="AN137" s="171"/>
      <c r="AO137" s="171"/>
      <c r="AP137" s="171"/>
      <c r="AQ137" s="171"/>
      <c r="AR137" s="171"/>
      <c r="AS137" s="171"/>
      <c r="AT137" s="171"/>
      <c r="AU137" s="171" t="str">
        <f t="shared" si="72"/>
        <v/>
      </c>
      <c r="AV137" s="171"/>
      <c r="AW137" s="171"/>
      <c r="AX137" s="171"/>
      <c r="AY137" s="171"/>
      <c r="AZ137" s="168" t="str">
        <f t="shared" si="73"/>
        <v/>
      </c>
      <c r="BA137" s="158" t="str">
        <f>IF(S137&lt;&gt;1, IF(SUM(S137:$S$1004)&lt;&gt;0, "| Laat geen witruimte tussen ingevulde rijen.", ""), "")</f>
        <v/>
      </c>
      <c r="BC137" s="159" t="str">
        <f t="shared" si="74"/>
        <v/>
      </c>
    </row>
    <row r="138" spans="1:55" s="158" customFormat="1" ht="14.4" customHeight="1" x14ac:dyDescent="0.3">
      <c r="A138" s="244" t="str">
        <f t="shared" si="53"/>
        <v/>
      </c>
      <c r="B138" s="153" t="str">
        <f t="shared" si="54"/>
        <v/>
      </c>
      <c r="C138" s="154"/>
      <c r="D138" s="173"/>
      <c r="E138" s="179"/>
      <c r="F138" s="156"/>
      <c r="G138" s="175"/>
      <c r="H138" s="175"/>
      <c r="I138" s="175"/>
      <c r="J138" s="175"/>
      <c r="K138" s="175"/>
      <c r="L138" s="175"/>
      <c r="M138" s="175"/>
      <c r="N138" s="175"/>
      <c r="O138" s="175"/>
      <c r="P138" s="175"/>
      <c r="Q138" s="179"/>
      <c r="R138" s="157" t="s">
        <v>98</v>
      </c>
      <c r="S138" s="158">
        <f t="shared" si="55"/>
        <v>0</v>
      </c>
      <c r="T138" s="158" t="str">
        <f t="shared" si="56"/>
        <v/>
      </c>
      <c r="U138" s="158" t="str">
        <f t="shared" si="57"/>
        <v>lstLocatieNv3</v>
      </c>
      <c r="V138" s="168">
        <f t="shared" si="58"/>
        <v>0</v>
      </c>
      <c r="W138" s="171">
        <f t="shared" si="59"/>
        <v>0</v>
      </c>
      <c r="X138" s="171">
        <f t="shared" si="60"/>
        <v>0</v>
      </c>
      <c r="Y138" s="171">
        <f t="shared" si="61"/>
        <v>0</v>
      </c>
      <c r="Z138" s="171">
        <f t="shared" si="62"/>
        <v>0</v>
      </c>
      <c r="AA138" s="171">
        <f t="shared" si="63"/>
        <v>0</v>
      </c>
      <c r="AB138" s="171">
        <f t="shared" si="64"/>
        <v>0</v>
      </c>
      <c r="AC138" s="171">
        <f t="shared" si="65"/>
        <v>0</v>
      </c>
      <c r="AD138" s="171">
        <f t="shared" si="66"/>
        <v>0</v>
      </c>
      <c r="AE138" s="171">
        <f t="shared" si="67"/>
        <v>0</v>
      </c>
      <c r="AF138" s="171">
        <f t="shared" si="68"/>
        <v>0</v>
      </c>
      <c r="AG138" s="171">
        <f t="shared" si="69"/>
        <v>0</v>
      </c>
      <c r="AH138" s="171">
        <f>IF($S138&lt;&gt;0, IF($F138&lt;&gt;"Opname / publicatie / game", IF(OR($J138="Fysieke aanwezigheid/product",$J138="Fysieke en digitale aanwezigheid/product"), IF($L138&lt;&gt;"België", _xlfn.IFNA(IF(MATCH($M138, Keuzelijsten!$AR$2:$AR$32, 0)&gt;0, 0, -1), -1), IF($N138&lt;&gt;"", -1, IF(O138&lt;&gt;"", 0, 1))), -1), -1), 0)</f>
        <v>0</v>
      </c>
      <c r="AI138" s="171">
        <f t="shared" si="70"/>
        <v>0</v>
      </c>
      <c r="AJ138" s="171">
        <f t="shared" si="71"/>
        <v>0</v>
      </c>
      <c r="AK138" s="168"/>
      <c r="AL138" s="322" t="str">
        <f t="shared" si="52"/>
        <v/>
      </c>
      <c r="AM138" s="171"/>
      <c r="AN138" s="171"/>
      <c r="AO138" s="171"/>
      <c r="AP138" s="171"/>
      <c r="AQ138" s="171"/>
      <c r="AR138" s="171"/>
      <c r="AS138" s="171"/>
      <c r="AT138" s="171"/>
      <c r="AU138" s="171" t="str">
        <f t="shared" si="72"/>
        <v/>
      </c>
      <c r="AV138" s="171"/>
      <c r="AW138" s="171"/>
      <c r="AX138" s="171"/>
      <c r="AY138" s="171"/>
      <c r="AZ138" s="168" t="str">
        <f t="shared" si="73"/>
        <v/>
      </c>
      <c r="BA138" s="158" t="str">
        <f>IF(S138&lt;&gt;1, IF(SUM(S138:$S$1004)&lt;&gt;0, "| Laat geen witruimte tussen ingevulde rijen.", ""), "")</f>
        <v/>
      </c>
      <c r="BC138" s="159" t="str">
        <f t="shared" si="74"/>
        <v/>
      </c>
    </row>
    <row r="139" spans="1:55" s="158" customFormat="1" ht="14.4" customHeight="1" x14ac:dyDescent="0.3">
      <c r="A139" s="244" t="str">
        <f t="shared" si="53"/>
        <v/>
      </c>
      <c r="B139" s="153" t="str">
        <f t="shared" si="54"/>
        <v/>
      </c>
      <c r="C139" s="154"/>
      <c r="D139" s="173"/>
      <c r="E139" s="179"/>
      <c r="F139" s="156"/>
      <c r="G139" s="175"/>
      <c r="H139" s="175"/>
      <c r="I139" s="175"/>
      <c r="J139" s="175"/>
      <c r="K139" s="175"/>
      <c r="L139" s="175"/>
      <c r="M139" s="175"/>
      <c r="N139" s="175"/>
      <c r="O139" s="175"/>
      <c r="P139" s="175"/>
      <c r="Q139" s="179"/>
      <c r="R139" s="157" t="s">
        <v>98</v>
      </c>
      <c r="S139" s="158">
        <f t="shared" si="55"/>
        <v>0</v>
      </c>
      <c r="T139" s="158" t="str">
        <f t="shared" si="56"/>
        <v/>
      </c>
      <c r="U139" s="158" t="str">
        <f t="shared" si="57"/>
        <v>lstLocatieNv3</v>
      </c>
      <c r="V139" s="168">
        <f t="shared" si="58"/>
        <v>0</v>
      </c>
      <c r="W139" s="171">
        <f t="shared" si="59"/>
        <v>0</v>
      </c>
      <c r="X139" s="171">
        <f t="shared" si="60"/>
        <v>0</v>
      </c>
      <c r="Y139" s="171">
        <f t="shared" si="61"/>
        <v>0</v>
      </c>
      <c r="Z139" s="171">
        <f t="shared" si="62"/>
        <v>0</v>
      </c>
      <c r="AA139" s="171">
        <f t="shared" si="63"/>
        <v>0</v>
      </c>
      <c r="AB139" s="171">
        <f t="shared" si="64"/>
        <v>0</v>
      </c>
      <c r="AC139" s="171">
        <f t="shared" si="65"/>
        <v>0</v>
      </c>
      <c r="AD139" s="171">
        <f t="shared" si="66"/>
        <v>0</v>
      </c>
      <c r="AE139" s="171">
        <f t="shared" si="67"/>
        <v>0</v>
      </c>
      <c r="AF139" s="171">
        <f t="shared" si="68"/>
        <v>0</v>
      </c>
      <c r="AG139" s="171">
        <f t="shared" si="69"/>
        <v>0</v>
      </c>
      <c r="AH139" s="171">
        <f>IF($S139&lt;&gt;0, IF($F139&lt;&gt;"Opname / publicatie / game", IF(OR($J139="Fysieke aanwezigheid/product",$J139="Fysieke en digitale aanwezigheid/product"), IF($L139&lt;&gt;"België", _xlfn.IFNA(IF(MATCH($M139, Keuzelijsten!$AR$2:$AR$32, 0)&gt;0, 0, -1), -1), IF($N139&lt;&gt;"", -1, IF(O139&lt;&gt;"", 0, 1))), -1), -1), 0)</f>
        <v>0</v>
      </c>
      <c r="AI139" s="171">
        <f t="shared" si="70"/>
        <v>0</v>
      </c>
      <c r="AJ139" s="171">
        <f t="shared" si="71"/>
        <v>0</v>
      </c>
      <c r="AK139" s="168"/>
      <c r="AL139" s="322" t="str">
        <f t="shared" si="52"/>
        <v/>
      </c>
      <c r="AM139" s="171"/>
      <c r="AN139" s="171"/>
      <c r="AO139" s="171"/>
      <c r="AP139" s="171"/>
      <c r="AQ139" s="171"/>
      <c r="AR139" s="171"/>
      <c r="AS139" s="171"/>
      <c r="AT139" s="171"/>
      <c r="AU139" s="171" t="str">
        <f t="shared" si="72"/>
        <v/>
      </c>
      <c r="AV139" s="171"/>
      <c r="AW139" s="171"/>
      <c r="AX139" s="171"/>
      <c r="AY139" s="171"/>
      <c r="AZ139" s="168" t="str">
        <f t="shared" si="73"/>
        <v/>
      </c>
      <c r="BA139" s="158" t="str">
        <f>IF(S139&lt;&gt;1, IF(SUM(S139:$S$1004)&lt;&gt;0, "| Laat geen witruimte tussen ingevulde rijen.", ""), "")</f>
        <v/>
      </c>
      <c r="BC139" s="159" t="str">
        <f t="shared" si="74"/>
        <v/>
      </c>
    </row>
    <row r="140" spans="1:55" s="158" customFormat="1" ht="14.4" customHeight="1" x14ac:dyDescent="0.3">
      <c r="A140" s="244" t="str">
        <f t="shared" si="53"/>
        <v/>
      </c>
      <c r="B140" s="153" t="str">
        <f t="shared" si="54"/>
        <v/>
      </c>
      <c r="C140" s="154"/>
      <c r="D140" s="173"/>
      <c r="E140" s="179"/>
      <c r="F140" s="156"/>
      <c r="G140" s="175"/>
      <c r="H140" s="175"/>
      <c r="I140" s="175"/>
      <c r="J140" s="175"/>
      <c r="K140" s="175"/>
      <c r="L140" s="175"/>
      <c r="M140" s="175"/>
      <c r="N140" s="175"/>
      <c r="O140" s="175"/>
      <c r="P140" s="175"/>
      <c r="Q140" s="179"/>
      <c r="R140" s="157" t="s">
        <v>98</v>
      </c>
      <c r="S140" s="158">
        <f t="shared" si="55"/>
        <v>0</v>
      </c>
      <c r="T140" s="158" t="str">
        <f t="shared" si="56"/>
        <v/>
      </c>
      <c r="U140" s="158" t="str">
        <f t="shared" si="57"/>
        <v>lstLocatieNv3</v>
      </c>
      <c r="V140" s="168">
        <f t="shared" si="58"/>
        <v>0</v>
      </c>
      <c r="W140" s="171">
        <f t="shared" si="59"/>
        <v>0</v>
      </c>
      <c r="X140" s="171">
        <f t="shared" si="60"/>
        <v>0</v>
      </c>
      <c r="Y140" s="171">
        <f t="shared" si="61"/>
        <v>0</v>
      </c>
      <c r="Z140" s="171">
        <f t="shared" si="62"/>
        <v>0</v>
      </c>
      <c r="AA140" s="171">
        <f t="shared" si="63"/>
        <v>0</v>
      </c>
      <c r="AB140" s="171">
        <f t="shared" si="64"/>
        <v>0</v>
      </c>
      <c r="AC140" s="171">
        <f t="shared" si="65"/>
        <v>0</v>
      </c>
      <c r="AD140" s="171">
        <f t="shared" si="66"/>
        <v>0</v>
      </c>
      <c r="AE140" s="171">
        <f t="shared" si="67"/>
        <v>0</v>
      </c>
      <c r="AF140" s="171">
        <f t="shared" si="68"/>
        <v>0</v>
      </c>
      <c r="AG140" s="171">
        <f t="shared" si="69"/>
        <v>0</v>
      </c>
      <c r="AH140" s="171">
        <f>IF($S140&lt;&gt;0, IF($F140&lt;&gt;"Opname / publicatie / game", IF(OR($J140="Fysieke aanwezigheid/product",$J140="Fysieke en digitale aanwezigheid/product"), IF($L140&lt;&gt;"België", _xlfn.IFNA(IF(MATCH($M140, Keuzelijsten!$AR$2:$AR$32, 0)&gt;0, 0, -1), -1), IF($N140&lt;&gt;"", -1, IF(O140&lt;&gt;"", 0, 1))), -1), -1), 0)</f>
        <v>0</v>
      </c>
      <c r="AI140" s="171">
        <f t="shared" si="70"/>
        <v>0</v>
      </c>
      <c r="AJ140" s="171">
        <f t="shared" si="71"/>
        <v>0</v>
      </c>
      <c r="AK140" s="168"/>
      <c r="AL140" s="322" t="str">
        <f t="shared" si="52"/>
        <v/>
      </c>
      <c r="AM140" s="171"/>
      <c r="AN140" s="171"/>
      <c r="AO140" s="171"/>
      <c r="AP140" s="171"/>
      <c r="AQ140" s="171"/>
      <c r="AR140" s="171"/>
      <c r="AS140" s="171"/>
      <c r="AT140" s="171"/>
      <c r="AU140" s="171" t="str">
        <f t="shared" si="72"/>
        <v/>
      </c>
      <c r="AV140" s="171"/>
      <c r="AW140" s="171"/>
      <c r="AX140" s="171"/>
      <c r="AY140" s="171"/>
      <c r="AZ140" s="168" t="str">
        <f t="shared" si="73"/>
        <v/>
      </c>
      <c r="BA140" s="158" t="str">
        <f>IF(S140&lt;&gt;1, IF(SUM(S140:$S$1004)&lt;&gt;0, "| Laat geen witruimte tussen ingevulde rijen.", ""), "")</f>
        <v/>
      </c>
      <c r="BC140" s="159" t="str">
        <f t="shared" si="74"/>
        <v/>
      </c>
    </row>
    <row r="141" spans="1:55" s="158" customFormat="1" ht="14.4" customHeight="1" x14ac:dyDescent="0.3">
      <c r="A141" s="244" t="str">
        <f t="shared" si="53"/>
        <v/>
      </c>
      <c r="B141" s="153" t="str">
        <f t="shared" si="54"/>
        <v/>
      </c>
      <c r="C141" s="154"/>
      <c r="D141" s="173"/>
      <c r="E141" s="179"/>
      <c r="F141" s="156"/>
      <c r="G141" s="175"/>
      <c r="H141" s="175"/>
      <c r="I141" s="175"/>
      <c r="J141" s="175"/>
      <c r="K141" s="175"/>
      <c r="L141" s="175"/>
      <c r="M141" s="175"/>
      <c r="N141" s="175"/>
      <c r="O141" s="175"/>
      <c r="P141" s="175"/>
      <c r="Q141" s="179"/>
      <c r="R141" s="157" t="s">
        <v>98</v>
      </c>
      <c r="S141" s="158">
        <f t="shared" si="55"/>
        <v>0</v>
      </c>
      <c r="T141" s="158" t="str">
        <f t="shared" si="56"/>
        <v/>
      </c>
      <c r="U141" s="158" t="str">
        <f t="shared" si="57"/>
        <v>lstLocatieNv3</v>
      </c>
      <c r="V141" s="168">
        <f t="shared" si="58"/>
        <v>0</v>
      </c>
      <c r="W141" s="171">
        <f t="shared" si="59"/>
        <v>0</v>
      </c>
      <c r="X141" s="171">
        <f t="shared" si="60"/>
        <v>0</v>
      </c>
      <c r="Y141" s="171">
        <f t="shared" si="61"/>
        <v>0</v>
      </c>
      <c r="Z141" s="171">
        <f t="shared" si="62"/>
        <v>0</v>
      </c>
      <c r="AA141" s="171">
        <f t="shared" si="63"/>
        <v>0</v>
      </c>
      <c r="AB141" s="171">
        <f t="shared" si="64"/>
        <v>0</v>
      </c>
      <c r="AC141" s="171">
        <f t="shared" si="65"/>
        <v>0</v>
      </c>
      <c r="AD141" s="171">
        <f t="shared" si="66"/>
        <v>0</v>
      </c>
      <c r="AE141" s="171">
        <f t="shared" si="67"/>
        <v>0</v>
      </c>
      <c r="AF141" s="171">
        <f t="shared" si="68"/>
        <v>0</v>
      </c>
      <c r="AG141" s="171">
        <f t="shared" si="69"/>
        <v>0</v>
      </c>
      <c r="AH141" s="171">
        <f>IF($S141&lt;&gt;0, IF($F141&lt;&gt;"Opname / publicatie / game", IF(OR($J141="Fysieke aanwezigheid/product",$J141="Fysieke en digitale aanwezigheid/product"), IF($L141&lt;&gt;"België", _xlfn.IFNA(IF(MATCH($M141, Keuzelijsten!$AR$2:$AR$32, 0)&gt;0, 0, -1), -1), IF($N141&lt;&gt;"", -1, IF(O141&lt;&gt;"", 0, 1))), -1), -1), 0)</f>
        <v>0</v>
      </c>
      <c r="AI141" s="171">
        <f t="shared" si="70"/>
        <v>0</v>
      </c>
      <c r="AJ141" s="171">
        <f t="shared" si="71"/>
        <v>0</v>
      </c>
      <c r="AK141" s="168"/>
      <c r="AL141" s="322" t="str">
        <f t="shared" si="52"/>
        <v/>
      </c>
      <c r="AM141" s="171"/>
      <c r="AN141" s="171"/>
      <c r="AO141" s="171"/>
      <c r="AP141" s="171"/>
      <c r="AQ141" s="171"/>
      <c r="AR141" s="171"/>
      <c r="AS141" s="171"/>
      <c r="AT141" s="171"/>
      <c r="AU141" s="171" t="str">
        <f t="shared" si="72"/>
        <v/>
      </c>
      <c r="AV141" s="171"/>
      <c r="AW141" s="171"/>
      <c r="AX141" s="171"/>
      <c r="AY141" s="171"/>
      <c r="AZ141" s="168" t="str">
        <f t="shared" si="73"/>
        <v/>
      </c>
      <c r="BA141" s="158" t="str">
        <f>IF(S141&lt;&gt;1, IF(SUM(S141:$S$1004)&lt;&gt;0, "| Laat geen witruimte tussen ingevulde rijen.", ""), "")</f>
        <v/>
      </c>
      <c r="BC141" s="159" t="str">
        <f t="shared" si="74"/>
        <v/>
      </c>
    </row>
    <row r="142" spans="1:55" s="158" customFormat="1" ht="14.4" customHeight="1" x14ac:dyDescent="0.3">
      <c r="A142" s="244" t="str">
        <f t="shared" si="53"/>
        <v/>
      </c>
      <c r="B142" s="153" t="str">
        <f t="shared" si="54"/>
        <v/>
      </c>
      <c r="C142" s="154"/>
      <c r="D142" s="173"/>
      <c r="E142" s="179"/>
      <c r="F142" s="156"/>
      <c r="G142" s="175"/>
      <c r="H142" s="175"/>
      <c r="I142" s="175"/>
      <c r="J142" s="175"/>
      <c r="K142" s="175"/>
      <c r="L142" s="175"/>
      <c r="M142" s="175"/>
      <c r="N142" s="175"/>
      <c r="O142" s="175"/>
      <c r="P142" s="175"/>
      <c r="Q142" s="179"/>
      <c r="R142" s="157" t="s">
        <v>98</v>
      </c>
      <c r="S142" s="158">
        <f t="shared" si="55"/>
        <v>0</v>
      </c>
      <c r="T142" s="158" t="str">
        <f t="shared" si="56"/>
        <v/>
      </c>
      <c r="U142" s="158" t="str">
        <f t="shared" si="57"/>
        <v>lstLocatieNv3</v>
      </c>
      <c r="V142" s="168">
        <f t="shared" si="58"/>
        <v>0</v>
      </c>
      <c r="W142" s="171">
        <f t="shared" si="59"/>
        <v>0</v>
      </c>
      <c r="X142" s="171">
        <f t="shared" si="60"/>
        <v>0</v>
      </c>
      <c r="Y142" s="171">
        <f t="shared" si="61"/>
        <v>0</v>
      </c>
      <c r="Z142" s="171">
        <f t="shared" si="62"/>
        <v>0</v>
      </c>
      <c r="AA142" s="171">
        <f t="shared" si="63"/>
        <v>0</v>
      </c>
      <c r="AB142" s="171">
        <f t="shared" si="64"/>
        <v>0</v>
      </c>
      <c r="AC142" s="171">
        <f t="shared" si="65"/>
        <v>0</v>
      </c>
      <c r="AD142" s="171">
        <f t="shared" si="66"/>
        <v>0</v>
      </c>
      <c r="AE142" s="171">
        <f t="shared" si="67"/>
        <v>0</v>
      </c>
      <c r="AF142" s="171">
        <f t="shared" si="68"/>
        <v>0</v>
      </c>
      <c r="AG142" s="171">
        <f t="shared" si="69"/>
        <v>0</v>
      </c>
      <c r="AH142" s="171">
        <f>IF($S142&lt;&gt;0, IF($F142&lt;&gt;"Opname / publicatie / game", IF(OR($J142="Fysieke aanwezigheid/product",$J142="Fysieke en digitale aanwezigheid/product"), IF($L142&lt;&gt;"België", _xlfn.IFNA(IF(MATCH($M142, Keuzelijsten!$AR$2:$AR$32, 0)&gt;0, 0, -1), -1), IF($N142&lt;&gt;"", -1, IF(O142&lt;&gt;"", 0, 1))), -1), -1), 0)</f>
        <v>0</v>
      </c>
      <c r="AI142" s="171">
        <f t="shared" si="70"/>
        <v>0</v>
      </c>
      <c r="AJ142" s="171">
        <f t="shared" si="71"/>
        <v>0</v>
      </c>
      <c r="AK142" s="168"/>
      <c r="AL142" s="322" t="str">
        <f t="shared" si="52"/>
        <v/>
      </c>
      <c r="AM142" s="171"/>
      <c r="AN142" s="171"/>
      <c r="AO142" s="171"/>
      <c r="AP142" s="171"/>
      <c r="AQ142" s="171"/>
      <c r="AR142" s="171"/>
      <c r="AS142" s="171"/>
      <c r="AT142" s="171"/>
      <c r="AU142" s="171" t="str">
        <f t="shared" si="72"/>
        <v/>
      </c>
      <c r="AV142" s="171"/>
      <c r="AW142" s="171"/>
      <c r="AX142" s="171"/>
      <c r="AY142" s="171"/>
      <c r="AZ142" s="168" t="str">
        <f t="shared" si="73"/>
        <v/>
      </c>
      <c r="BA142" s="158" t="str">
        <f>IF(S142&lt;&gt;1, IF(SUM(S142:$S$1004)&lt;&gt;0, "| Laat geen witruimte tussen ingevulde rijen.", ""), "")</f>
        <v/>
      </c>
      <c r="BC142" s="159" t="str">
        <f t="shared" si="74"/>
        <v/>
      </c>
    </row>
    <row r="143" spans="1:55" s="158" customFormat="1" ht="14.4" customHeight="1" x14ac:dyDescent="0.3">
      <c r="A143" s="244" t="str">
        <f t="shared" si="53"/>
        <v/>
      </c>
      <c r="B143" s="153" t="str">
        <f t="shared" si="54"/>
        <v/>
      </c>
      <c r="C143" s="154"/>
      <c r="D143" s="173"/>
      <c r="E143" s="179"/>
      <c r="F143" s="156"/>
      <c r="G143" s="175"/>
      <c r="H143" s="175"/>
      <c r="I143" s="175"/>
      <c r="J143" s="175"/>
      <c r="K143" s="175"/>
      <c r="L143" s="175"/>
      <c r="M143" s="175"/>
      <c r="N143" s="175"/>
      <c r="O143" s="175"/>
      <c r="P143" s="175"/>
      <c r="Q143" s="179"/>
      <c r="R143" s="157" t="s">
        <v>98</v>
      </c>
      <c r="S143" s="158">
        <f t="shared" si="55"/>
        <v>0</v>
      </c>
      <c r="T143" s="158" t="str">
        <f t="shared" si="56"/>
        <v/>
      </c>
      <c r="U143" s="158" t="str">
        <f t="shared" si="57"/>
        <v>lstLocatieNv3</v>
      </c>
      <c r="V143" s="168">
        <f t="shared" si="58"/>
        <v>0</v>
      </c>
      <c r="W143" s="171">
        <f t="shared" si="59"/>
        <v>0</v>
      </c>
      <c r="X143" s="171">
        <f t="shared" si="60"/>
        <v>0</v>
      </c>
      <c r="Y143" s="171">
        <f t="shared" si="61"/>
        <v>0</v>
      </c>
      <c r="Z143" s="171">
        <f t="shared" si="62"/>
        <v>0</v>
      </c>
      <c r="AA143" s="171">
        <f t="shared" si="63"/>
        <v>0</v>
      </c>
      <c r="AB143" s="171">
        <f t="shared" si="64"/>
        <v>0</v>
      </c>
      <c r="AC143" s="171">
        <f t="shared" si="65"/>
        <v>0</v>
      </c>
      <c r="AD143" s="171">
        <f t="shared" si="66"/>
        <v>0</v>
      </c>
      <c r="AE143" s="171">
        <f t="shared" si="67"/>
        <v>0</v>
      </c>
      <c r="AF143" s="171">
        <f t="shared" si="68"/>
        <v>0</v>
      </c>
      <c r="AG143" s="171">
        <f t="shared" si="69"/>
        <v>0</v>
      </c>
      <c r="AH143" s="171">
        <f>IF($S143&lt;&gt;0, IF($F143&lt;&gt;"Opname / publicatie / game", IF(OR($J143="Fysieke aanwezigheid/product",$J143="Fysieke en digitale aanwezigheid/product"), IF($L143&lt;&gt;"België", _xlfn.IFNA(IF(MATCH($M143, Keuzelijsten!$AR$2:$AR$32, 0)&gt;0, 0, -1), -1), IF($N143&lt;&gt;"", -1, IF(O143&lt;&gt;"", 0, 1))), -1), -1), 0)</f>
        <v>0</v>
      </c>
      <c r="AI143" s="171">
        <f t="shared" si="70"/>
        <v>0</v>
      </c>
      <c r="AJ143" s="171">
        <f t="shared" si="71"/>
        <v>0</v>
      </c>
      <c r="AK143" s="168"/>
      <c r="AL143" s="322" t="str">
        <f t="shared" si="52"/>
        <v/>
      </c>
      <c r="AM143" s="171"/>
      <c r="AN143" s="171"/>
      <c r="AO143" s="171"/>
      <c r="AP143" s="171"/>
      <c r="AQ143" s="171"/>
      <c r="AR143" s="171"/>
      <c r="AS143" s="171"/>
      <c r="AT143" s="171"/>
      <c r="AU143" s="171" t="str">
        <f t="shared" si="72"/>
        <v/>
      </c>
      <c r="AV143" s="171"/>
      <c r="AW143" s="171"/>
      <c r="AX143" s="171"/>
      <c r="AY143" s="171"/>
      <c r="AZ143" s="168" t="str">
        <f t="shared" si="73"/>
        <v/>
      </c>
      <c r="BA143" s="158" t="str">
        <f>IF(S143&lt;&gt;1, IF(SUM(S143:$S$1004)&lt;&gt;0, "| Laat geen witruimte tussen ingevulde rijen.", ""), "")</f>
        <v/>
      </c>
      <c r="BC143" s="159" t="str">
        <f t="shared" si="74"/>
        <v/>
      </c>
    </row>
    <row r="144" spans="1:55" s="158" customFormat="1" ht="14.4" customHeight="1" x14ac:dyDescent="0.3">
      <c r="A144" s="244" t="str">
        <f t="shared" si="53"/>
        <v/>
      </c>
      <c r="B144" s="153" t="str">
        <f t="shared" si="54"/>
        <v/>
      </c>
      <c r="C144" s="154"/>
      <c r="D144" s="173"/>
      <c r="E144" s="179"/>
      <c r="F144" s="156"/>
      <c r="G144" s="175"/>
      <c r="H144" s="175"/>
      <c r="I144" s="175"/>
      <c r="J144" s="175"/>
      <c r="K144" s="175"/>
      <c r="L144" s="175"/>
      <c r="M144" s="175"/>
      <c r="N144" s="175"/>
      <c r="O144" s="175"/>
      <c r="P144" s="175"/>
      <c r="Q144" s="179"/>
      <c r="R144" s="157" t="s">
        <v>98</v>
      </c>
      <c r="S144" s="158">
        <f t="shared" si="55"/>
        <v>0</v>
      </c>
      <c r="T144" s="158" t="str">
        <f t="shared" si="56"/>
        <v/>
      </c>
      <c r="U144" s="158" t="str">
        <f t="shared" si="57"/>
        <v>lstLocatieNv3</v>
      </c>
      <c r="V144" s="168">
        <f t="shared" si="58"/>
        <v>0</v>
      </c>
      <c r="W144" s="171">
        <f t="shared" si="59"/>
        <v>0</v>
      </c>
      <c r="X144" s="171">
        <f t="shared" si="60"/>
        <v>0</v>
      </c>
      <c r="Y144" s="171">
        <f t="shared" si="61"/>
        <v>0</v>
      </c>
      <c r="Z144" s="171">
        <f t="shared" si="62"/>
        <v>0</v>
      </c>
      <c r="AA144" s="171">
        <f t="shared" si="63"/>
        <v>0</v>
      </c>
      <c r="AB144" s="171">
        <f t="shared" si="64"/>
        <v>0</v>
      </c>
      <c r="AC144" s="171">
        <f t="shared" si="65"/>
        <v>0</v>
      </c>
      <c r="AD144" s="171">
        <f t="shared" si="66"/>
        <v>0</v>
      </c>
      <c r="AE144" s="171">
        <f t="shared" si="67"/>
        <v>0</v>
      </c>
      <c r="AF144" s="171">
        <f t="shared" si="68"/>
        <v>0</v>
      </c>
      <c r="AG144" s="171">
        <f t="shared" si="69"/>
        <v>0</v>
      </c>
      <c r="AH144" s="171">
        <f>IF($S144&lt;&gt;0, IF($F144&lt;&gt;"Opname / publicatie / game", IF(OR($J144="Fysieke aanwezigheid/product",$J144="Fysieke en digitale aanwezigheid/product"), IF($L144&lt;&gt;"België", _xlfn.IFNA(IF(MATCH($M144, Keuzelijsten!$AR$2:$AR$32, 0)&gt;0, 0, -1), -1), IF($N144&lt;&gt;"", -1, IF(O144&lt;&gt;"", 0, 1))), -1), -1), 0)</f>
        <v>0</v>
      </c>
      <c r="AI144" s="171">
        <f t="shared" si="70"/>
        <v>0</v>
      </c>
      <c r="AJ144" s="171">
        <f t="shared" si="71"/>
        <v>0</v>
      </c>
      <c r="AK144" s="168"/>
      <c r="AL144" s="322" t="str">
        <f t="shared" si="52"/>
        <v/>
      </c>
      <c r="AM144" s="171"/>
      <c r="AN144" s="171"/>
      <c r="AO144" s="171"/>
      <c r="AP144" s="171"/>
      <c r="AQ144" s="171"/>
      <c r="AR144" s="171"/>
      <c r="AS144" s="171"/>
      <c r="AT144" s="171"/>
      <c r="AU144" s="171" t="str">
        <f t="shared" si="72"/>
        <v/>
      </c>
      <c r="AV144" s="171"/>
      <c r="AW144" s="171"/>
      <c r="AX144" s="171"/>
      <c r="AY144" s="171"/>
      <c r="AZ144" s="168" t="str">
        <f t="shared" si="73"/>
        <v/>
      </c>
      <c r="BA144" s="158" t="str">
        <f>IF(S144&lt;&gt;1, IF(SUM(S144:$S$1004)&lt;&gt;0, "| Laat geen witruimte tussen ingevulde rijen.", ""), "")</f>
        <v/>
      </c>
      <c r="BC144" s="159" t="str">
        <f t="shared" si="74"/>
        <v/>
      </c>
    </row>
    <row r="145" spans="1:55" s="158" customFormat="1" ht="14.4" customHeight="1" x14ac:dyDescent="0.3">
      <c r="A145" s="244" t="str">
        <f t="shared" si="53"/>
        <v/>
      </c>
      <c r="B145" s="153" t="str">
        <f t="shared" si="54"/>
        <v/>
      </c>
      <c r="C145" s="154"/>
      <c r="D145" s="173"/>
      <c r="E145" s="179"/>
      <c r="F145" s="156"/>
      <c r="G145" s="175"/>
      <c r="H145" s="175"/>
      <c r="I145" s="175"/>
      <c r="J145" s="175"/>
      <c r="K145" s="175"/>
      <c r="L145" s="175"/>
      <c r="M145" s="175"/>
      <c r="N145" s="175"/>
      <c r="O145" s="175"/>
      <c r="P145" s="175"/>
      <c r="Q145" s="179"/>
      <c r="R145" s="157" t="s">
        <v>98</v>
      </c>
      <c r="S145" s="158">
        <f t="shared" si="55"/>
        <v>0</v>
      </c>
      <c r="T145" s="158" t="str">
        <f t="shared" si="56"/>
        <v/>
      </c>
      <c r="U145" s="158" t="str">
        <f t="shared" si="57"/>
        <v>lstLocatieNv3</v>
      </c>
      <c r="V145" s="168">
        <f t="shared" si="58"/>
        <v>0</v>
      </c>
      <c r="W145" s="171">
        <f t="shared" si="59"/>
        <v>0</v>
      </c>
      <c r="X145" s="171">
        <f t="shared" si="60"/>
        <v>0</v>
      </c>
      <c r="Y145" s="171">
        <f t="shared" si="61"/>
        <v>0</v>
      </c>
      <c r="Z145" s="171">
        <f t="shared" si="62"/>
        <v>0</v>
      </c>
      <c r="AA145" s="171">
        <f t="shared" si="63"/>
        <v>0</v>
      </c>
      <c r="AB145" s="171">
        <f t="shared" si="64"/>
        <v>0</v>
      </c>
      <c r="AC145" s="171">
        <f t="shared" si="65"/>
        <v>0</v>
      </c>
      <c r="AD145" s="171">
        <f t="shared" si="66"/>
        <v>0</v>
      </c>
      <c r="AE145" s="171">
        <f t="shared" si="67"/>
        <v>0</v>
      </c>
      <c r="AF145" s="171">
        <f t="shared" si="68"/>
        <v>0</v>
      </c>
      <c r="AG145" s="171">
        <f t="shared" si="69"/>
        <v>0</v>
      </c>
      <c r="AH145" s="171">
        <f>IF($S145&lt;&gt;0, IF($F145&lt;&gt;"Opname / publicatie / game", IF(OR($J145="Fysieke aanwezigheid/product",$J145="Fysieke en digitale aanwezigheid/product"), IF($L145&lt;&gt;"België", _xlfn.IFNA(IF(MATCH($M145, Keuzelijsten!$AR$2:$AR$32, 0)&gt;0, 0, -1), -1), IF($N145&lt;&gt;"", -1, IF(O145&lt;&gt;"", 0, 1))), -1), -1), 0)</f>
        <v>0</v>
      </c>
      <c r="AI145" s="171">
        <f t="shared" si="70"/>
        <v>0</v>
      </c>
      <c r="AJ145" s="171">
        <f t="shared" si="71"/>
        <v>0</v>
      </c>
      <c r="AK145" s="168"/>
      <c r="AL145" s="322" t="str">
        <f t="shared" si="52"/>
        <v/>
      </c>
      <c r="AM145" s="171"/>
      <c r="AN145" s="171"/>
      <c r="AO145" s="171"/>
      <c r="AP145" s="171"/>
      <c r="AQ145" s="171"/>
      <c r="AR145" s="171"/>
      <c r="AS145" s="171"/>
      <c r="AT145" s="171"/>
      <c r="AU145" s="171" t="str">
        <f t="shared" si="72"/>
        <v/>
      </c>
      <c r="AV145" s="171"/>
      <c r="AW145" s="171"/>
      <c r="AX145" s="171"/>
      <c r="AY145" s="171"/>
      <c r="AZ145" s="168" t="str">
        <f t="shared" si="73"/>
        <v/>
      </c>
      <c r="BA145" s="158" t="str">
        <f>IF(S145&lt;&gt;1, IF(SUM(S145:$S$1004)&lt;&gt;0, "| Laat geen witruimte tussen ingevulde rijen.", ""), "")</f>
        <v/>
      </c>
      <c r="BC145" s="159" t="str">
        <f t="shared" si="74"/>
        <v/>
      </c>
    </row>
    <row r="146" spans="1:55" s="158" customFormat="1" ht="14.4" customHeight="1" x14ac:dyDescent="0.3">
      <c r="A146" s="244" t="str">
        <f t="shared" si="53"/>
        <v/>
      </c>
      <c r="B146" s="153" t="str">
        <f t="shared" si="54"/>
        <v/>
      </c>
      <c r="C146" s="154"/>
      <c r="D146" s="173"/>
      <c r="E146" s="179"/>
      <c r="F146" s="156"/>
      <c r="G146" s="175"/>
      <c r="H146" s="175"/>
      <c r="I146" s="175"/>
      <c r="J146" s="175"/>
      <c r="K146" s="175"/>
      <c r="L146" s="175"/>
      <c r="M146" s="175"/>
      <c r="N146" s="175"/>
      <c r="O146" s="175"/>
      <c r="P146" s="175"/>
      <c r="Q146" s="179"/>
      <c r="R146" s="157" t="s">
        <v>98</v>
      </c>
      <c r="S146" s="158">
        <f t="shared" si="55"/>
        <v>0</v>
      </c>
      <c r="T146" s="158" t="str">
        <f t="shared" si="56"/>
        <v/>
      </c>
      <c r="U146" s="158" t="str">
        <f t="shared" si="57"/>
        <v>lstLocatieNv3</v>
      </c>
      <c r="V146" s="168">
        <f t="shared" si="58"/>
        <v>0</v>
      </c>
      <c r="W146" s="171">
        <f t="shared" si="59"/>
        <v>0</v>
      </c>
      <c r="X146" s="171">
        <f t="shared" si="60"/>
        <v>0</v>
      </c>
      <c r="Y146" s="171">
        <f t="shared" si="61"/>
        <v>0</v>
      </c>
      <c r="Z146" s="171">
        <f t="shared" si="62"/>
        <v>0</v>
      </c>
      <c r="AA146" s="171">
        <f t="shared" si="63"/>
        <v>0</v>
      </c>
      <c r="AB146" s="171">
        <f t="shared" si="64"/>
        <v>0</v>
      </c>
      <c r="AC146" s="171">
        <f t="shared" si="65"/>
        <v>0</v>
      </c>
      <c r="AD146" s="171">
        <f t="shared" si="66"/>
        <v>0</v>
      </c>
      <c r="AE146" s="171">
        <f t="shared" si="67"/>
        <v>0</v>
      </c>
      <c r="AF146" s="171">
        <f t="shared" si="68"/>
        <v>0</v>
      </c>
      <c r="AG146" s="171">
        <f t="shared" si="69"/>
        <v>0</v>
      </c>
      <c r="AH146" s="171">
        <f>IF($S146&lt;&gt;0, IF($F146&lt;&gt;"Opname / publicatie / game", IF(OR($J146="Fysieke aanwezigheid/product",$J146="Fysieke en digitale aanwezigheid/product"), IF($L146&lt;&gt;"België", _xlfn.IFNA(IF(MATCH($M146, Keuzelijsten!$AR$2:$AR$32, 0)&gt;0, 0, -1), -1), IF($N146&lt;&gt;"", -1, IF(O146&lt;&gt;"", 0, 1))), -1), -1), 0)</f>
        <v>0</v>
      </c>
      <c r="AI146" s="171">
        <f t="shared" si="70"/>
        <v>0</v>
      </c>
      <c r="AJ146" s="171">
        <f t="shared" si="71"/>
        <v>0</v>
      </c>
      <c r="AK146" s="168"/>
      <c r="AL146" s="322" t="str">
        <f t="shared" si="52"/>
        <v/>
      </c>
      <c r="AM146" s="171"/>
      <c r="AN146" s="171"/>
      <c r="AO146" s="171"/>
      <c r="AP146" s="171"/>
      <c r="AQ146" s="171"/>
      <c r="AR146" s="171"/>
      <c r="AS146" s="171"/>
      <c r="AT146" s="171"/>
      <c r="AU146" s="171" t="str">
        <f t="shared" si="72"/>
        <v/>
      </c>
      <c r="AV146" s="171"/>
      <c r="AW146" s="171"/>
      <c r="AX146" s="171"/>
      <c r="AY146" s="171"/>
      <c r="AZ146" s="168" t="str">
        <f t="shared" si="73"/>
        <v/>
      </c>
      <c r="BA146" s="158" t="str">
        <f>IF(S146&lt;&gt;1, IF(SUM(S146:$S$1004)&lt;&gt;0, "| Laat geen witruimte tussen ingevulde rijen.", ""), "")</f>
        <v/>
      </c>
      <c r="BC146" s="159" t="str">
        <f t="shared" si="74"/>
        <v/>
      </c>
    </row>
    <row r="147" spans="1:55" s="158" customFormat="1" ht="14.4" customHeight="1" x14ac:dyDescent="0.3">
      <c r="A147" s="244" t="str">
        <f t="shared" si="53"/>
        <v/>
      </c>
      <c r="B147" s="153" t="str">
        <f t="shared" si="54"/>
        <v/>
      </c>
      <c r="C147" s="154"/>
      <c r="D147" s="173"/>
      <c r="E147" s="179"/>
      <c r="F147" s="156"/>
      <c r="G147" s="175"/>
      <c r="H147" s="175"/>
      <c r="I147" s="175"/>
      <c r="J147" s="175"/>
      <c r="K147" s="175"/>
      <c r="L147" s="175"/>
      <c r="M147" s="175"/>
      <c r="N147" s="175"/>
      <c r="O147" s="175"/>
      <c r="P147" s="175"/>
      <c r="Q147" s="179"/>
      <c r="R147" s="157" t="s">
        <v>98</v>
      </c>
      <c r="S147" s="158">
        <f t="shared" si="55"/>
        <v>0</v>
      </c>
      <c r="T147" s="158" t="str">
        <f t="shared" si="56"/>
        <v/>
      </c>
      <c r="U147" s="158" t="str">
        <f t="shared" si="57"/>
        <v>lstLocatieNv3</v>
      </c>
      <c r="V147" s="168">
        <f t="shared" si="58"/>
        <v>0</v>
      </c>
      <c r="W147" s="171">
        <f t="shared" si="59"/>
        <v>0</v>
      </c>
      <c r="X147" s="171">
        <f t="shared" si="60"/>
        <v>0</v>
      </c>
      <c r="Y147" s="171">
        <f t="shared" si="61"/>
        <v>0</v>
      </c>
      <c r="Z147" s="171">
        <f t="shared" si="62"/>
        <v>0</v>
      </c>
      <c r="AA147" s="171">
        <f t="shared" si="63"/>
        <v>0</v>
      </c>
      <c r="AB147" s="171">
        <f t="shared" si="64"/>
        <v>0</v>
      </c>
      <c r="AC147" s="171">
        <f t="shared" si="65"/>
        <v>0</v>
      </c>
      <c r="AD147" s="171">
        <f t="shared" si="66"/>
        <v>0</v>
      </c>
      <c r="AE147" s="171">
        <f t="shared" si="67"/>
        <v>0</v>
      </c>
      <c r="AF147" s="171">
        <f t="shared" si="68"/>
        <v>0</v>
      </c>
      <c r="AG147" s="171">
        <f t="shared" si="69"/>
        <v>0</v>
      </c>
      <c r="AH147" s="171">
        <f>IF($S147&lt;&gt;0, IF($F147&lt;&gt;"Opname / publicatie / game", IF(OR($J147="Fysieke aanwezigheid/product",$J147="Fysieke en digitale aanwezigheid/product"), IF($L147&lt;&gt;"België", _xlfn.IFNA(IF(MATCH($M147, Keuzelijsten!$AR$2:$AR$32, 0)&gt;0, 0, -1), -1), IF($N147&lt;&gt;"", -1, IF(O147&lt;&gt;"", 0, 1))), -1), -1), 0)</f>
        <v>0</v>
      </c>
      <c r="AI147" s="171">
        <f t="shared" si="70"/>
        <v>0</v>
      </c>
      <c r="AJ147" s="171">
        <f t="shared" si="71"/>
        <v>0</v>
      </c>
      <c r="AK147" s="168"/>
      <c r="AL147" s="322" t="str">
        <f t="shared" si="52"/>
        <v/>
      </c>
      <c r="AM147" s="171"/>
      <c r="AN147" s="171"/>
      <c r="AO147" s="171"/>
      <c r="AP147" s="171"/>
      <c r="AQ147" s="171"/>
      <c r="AR147" s="171"/>
      <c r="AS147" s="171"/>
      <c r="AT147" s="171"/>
      <c r="AU147" s="171" t="str">
        <f t="shared" si="72"/>
        <v/>
      </c>
      <c r="AV147" s="171"/>
      <c r="AW147" s="171"/>
      <c r="AX147" s="171"/>
      <c r="AY147" s="171"/>
      <c r="AZ147" s="168" t="str">
        <f t="shared" si="73"/>
        <v/>
      </c>
      <c r="BA147" s="158" t="str">
        <f>IF(S147&lt;&gt;1, IF(SUM(S147:$S$1004)&lt;&gt;0, "| Laat geen witruimte tussen ingevulde rijen.", ""), "")</f>
        <v/>
      </c>
      <c r="BC147" s="159" t="str">
        <f t="shared" si="74"/>
        <v/>
      </c>
    </row>
    <row r="148" spans="1:55" s="158" customFormat="1" ht="14.4" customHeight="1" x14ac:dyDescent="0.3">
      <c r="A148" s="244" t="str">
        <f t="shared" si="53"/>
        <v/>
      </c>
      <c r="B148" s="153" t="str">
        <f t="shared" si="54"/>
        <v/>
      </c>
      <c r="C148" s="154"/>
      <c r="D148" s="173"/>
      <c r="E148" s="179"/>
      <c r="F148" s="156"/>
      <c r="G148" s="175"/>
      <c r="H148" s="175"/>
      <c r="I148" s="175"/>
      <c r="J148" s="175"/>
      <c r="K148" s="175"/>
      <c r="L148" s="175"/>
      <c r="M148" s="175"/>
      <c r="N148" s="175"/>
      <c r="O148" s="175"/>
      <c r="P148" s="175"/>
      <c r="Q148" s="179"/>
      <c r="R148" s="157" t="s">
        <v>98</v>
      </c>
      <c r="S148" s="158">
        <f t="shared" si="55"/>
        <v>0</v>
      </c>
      <c r="T148" s="158" t="str">
        <f t="shared" si="56"/>
        <v/>
      </c>
      <c r="U148" s="158" t="str">
        <f t="shared" si="57"/>
        <v>lstLocatieNv3</v>
      </c>
      <c r="V148" s="168">
        <f t="shared" si="58"/>
        <v>0</v>
      </c>
      <c r="W148" s="171">
        <f t="shared" si="59"/>
        <v>0</v>
      </c>
      <c r="X148" s="171">
        <f t="shared" si="60"/>
        <v>0</v>
      </c>
      <c r="Y148" s="171">
        <f t="shared" si="61"/>
        <v>0</v>
      </c>
      <c r="Z148" s="171">
        <f t="shared" si="62"/>
        <v>0</v>
      </c>
      <c r="AA148" s="171">
        <f t="shared" si="63"/>
        <v>0</v>
      </c>
      <c r="AB148" s="171">
        <f t="shared" si="64"/>
        <v>0</v>
      </c>
      <c r="AC148" s="171">
        <f t="shared" si="65"/>
        <v>0</v>
      </c>
      <c r="AD148" s="171">
        <f t="shared" si="66"/>
        <v>0</v>
      </c>
      <c r="AE148" s="171">
        <f t="shared" si="67"/>
        <v>0</v>
      </c>
      <c r="AF148" s="171">
        <f t="shared" si="68"/>
        <v>0</v>
      </c>
      <c r="AG148" s="171">
        <f t="shared" si="69"/>
        <v>0</v>
      </c>
      <c r="AH148" s="171">
        <f>IF($S148&lt;&gt;0, IF($F148&lt;&gt;"Opname / publicatie / game", IF(OR($J148="Fysieke aanwezigheid/product",$J148="Fysieke en digitale aanwezigheid/product"), IF($L148&lt;&gt;"België", _xlfn.IFNA(IF(MATCH($M148, Keuzelijsten!$AR$2:$AR$32, 0)&gt;0, 0, -1), -1), IF($N148&lt;&gt;"", -1, IF(O148&lt;&gt;"", 0, 1))), -1), -1), 0)</f>
        <v>0</v>
      </c>
      <c r="AI148" s="171">
        <f t="shared" si="70"/>
        <v>0</v>
      </c>
      <c r="AJ148" s="171">
        <f t="shared" si="71"/>
        <v>0</v>
      </c>
      <c r="AK148" s="168"/>
      <c r="AL148" s="322" t="str">
        <f t="shared" si="52"/>
        <v/>
      </c>
      <c r="AM148" s="171"/>
      <c r="AN148" s="171"/>
      <c r="AO148" s="171"/>
      <c r="AP148" s="171"/>
      <c r="AQ148" s="171"/>
      <c r="AR148" s="171"/>
      <c r="AS148" s="171"/>
      <c r="AT148" s="171"/>
      <c r="AU148" s="171" t="str">
        <f t="shared" si="72"/>
        <v/>
      </c>
      <c r="AV148" s="171"/>
      <c r="AW148" s="171"/>
      <c r="AX148" s="171"/>
      <c r="AY148" s="171"/>
      <c r="AZ148" s="168" t="str">
        <f t="shared" si="73"/>
        <v/>
      </c>
      <c r="BA148" s="158" t="str">
        <f>IF(S148&lt;&gt;1, IF(SUM(S148:$S$1004)&lt;&gt;0, "| Laat geen witruimte tussen ingevulde rijen.", ""), "")</f>
        <v/>
      </c>
      <c r="BC148" s="159" t="str">
        <f t="shared" si="74"/>
        <v/>
      </c>
    </row>
    <row r="149" spans="1:55" s="158" customFormat="1" ht="14.4" customHeight="1" x14ac:dyDescent="0.3">
      <c r="A149" s="244" t="str">
        <f t="shared" si="53"/>
        <v/>
      </c>
      <c r="B149" s="153" t="str">
        <f t="shared" si="54"/>
        <v/>
      </c>
      <c r="C149" s="154"/>
      <c r="D149" s="173"/>
      <c r="E149" s="179"/>
      <c r="F149" s="156"/>
      <c r="G149" s="175"/>
      <c r="H149" s="175"/>
      <c r="I149" s="175"/>
      <c r="J149" s="175"/>
      <c r="K149" s="175"/>
      <c r="L149" s="175"/>
      <c r="M149" s="175"/>
      <c r="N149" s="175"/>
      <c r="O149" s="175"/>
      <c r="P149" s="175"/>
      <c r="Q149" s="179"/>
      <c r="R149" s="157" t="s">
        <v>98</v>
      </c>
      <c r="S149" s="158">
        <f t="shared" si="55"/>
        <v>0</v>
      </c>
      <c r="T149" s="158" t="str">
        <f t="shared" si="56"/>
        <v/>
      </c>
      <c r="U149" s="158" t="str">
        <f t="shared" si="57"/>
        <v>lstLocatieNv3</v>
      </c>
      <c r="V149" s="168">
        <f t="shared" si="58"/>
        <v>0</v>
      </c>
      <c r="W149" s="171">
        <f t="shared" si="59"/>
        <v>0</v>
      </c>
      <c r="X149" s="171">
        <f t="shared" si="60"/>
        <v>0</v>
      </c>
      <c r="Y149" s="171">
        <f t="shared" si="61"/>
        <v>0</v>
      </c>
      <c r="Z149" s="171">
        <f t="shared" si="62"/>
        <v>0</v>
      </c>
      <c r="AA149" s="171">
        <f t="shared" si="63"/>
        <v>0</v>
      </c>
      <c r="AB149" s="171">
        <f t="shared" si="64"/>
        <v>0</v>
      </c>
      <c r="AC149" s="171">
        <f t="shared" si="65"/>
        <v>0</v>
      </c>
      <c r="AD149" s="171">
        <f t="shared" si="66"/>
        <v>0</v>
      </c>
      <c r="AE149" s="171">
        <f t="shared" si="67"/>
        <v>0</v>
      </c>
      <c r="AF149" s="171">
        <f t="shared" si="68"/>
        <v>0</v>
      </c>
      <c r="AG149" s="171">
        <f t="shared" si="69"/>
        <v>0</v>
      </c>
      <c r="AH149" s="171">
        <f>IF($S149&lt;&gt;0, IF($F149&lt;&gt;"Opname / publicatie / game", IF(OR($J149="Fysieke aanwezigheid/product",$J149="Fysieke en digitale aanwezigheid/product"), IF($L149&lt;&gt;"België", _xlfn.IFNA(IF(MATCH($M149, Keuzelijsten!$AR$2:$AR$32, 0)&gt;0, 0, -1), -1), IF($N149&lt;&gt;"", -1, IF(O149&lt;&gt;"", 0, 1))), -1), -1), 0)</f>
        <v>0</v>
      </c>
      <c r="AI149" s="171">
        <f t="shared" si="70"/>
        <v>0</v>
      </c>
      <c r="AJ149" s="171">
        <f t="shared" si="71"/>
        <v>0</v>
      </c>
      <c r="AK149" s="168"/>
      <c r="AL149" s="322" t="str">
        <f t="shared" si="52"/>
        <v/>
      </c>
      <c r="AM149" s="171"/>
      <c r="AN149" s="171"/>
      <c r="AO149" s="171"/>
      <c r="AP149" s="171"/>
      <c r="AQ149" s="171"/>
      <c r="AR149" s="171"/>
      <c r="AS149" s="171"/>
      <c r="AT149" s="171"/>
      <c r="AU149" s="171" t="str">
        <f t="shared" si="72"/>
        <v/>
      </c>
      <c r="AV149" s="171"/>
      <c r="AW149" s="171"/>
      <c r="AX149" s="171"/>
      <c r="AY149" s="171"/>
      <c r="AZ149" s="168" t="str">
        <f t="shared" si="73"/>
        <v/>
      </c>
      <c r="BA149" s="158" t="str">
        <f>IF(S149&lt;&gt;1, IF(SUM(S149:$S$1004)&lt;&gt;0, "| Laat geen witruimte tussen ingevulde rijen.", ""), "")</f>
        <v/>
      </c>
      <c r="BC149" s="159" t="str">
        <f t="shared" si="74"/>
        <v/>
      </c>
    </row>
    <row r="150" spans="1:55" s="158" customFormat="1" ht="14.4" customHeight="1" x14ac:dyDescent="0.3">
      <c r="A150" s="244" t="str">
        <f t="shared" si="53"/>
        <v/>
      </c>
      <c r="B150" s="153" t="str">
        <f t="shared" si="54"/>
        <v/>
      </c>
      <c r="C150" s="154"/>
      <c r="D150" s="173"/>
      <c r="E150" s="179"/>
      <c r="F150" s="156"/>
      <c r="G150" s="175"/>
      <c r="H150" s="175"/>
      <c r="I150" s="175"/>
      <c r="J150" s="175"/>
      <c r="K150" s="175"/>
      <c r="L150" s="175"/>
      <c r="M150" s="175"/>
      <c r="N150" s="175"/>
      <c r="O150" s="175"/>
      <c r="P150" s="175"/>
      <c r="Q150" s="179"/>
      <c r="R150" s="157" t="s">
        <v>98</v>
      </c>
      <c r="S150" s="158">
        <f t="shared" si="55"/>
        <v>0</v>
      </c>
      <c r="T150" s="158" t="str">
        <f t="shared" si="56"/>
        <v/>
      </c>
      <c r="U150" s="158" t="str">
        <f t="shared" si="57"/>
        <v>lstLocatieNv3</v>
      </c>
      <c r="V150" s="168">
        <f t="shared" si="58"/>
        <v>0</v>
      </c>
      <c r="W150" s="171">
        <f t="shared" si="59"/>
        <v>0</v>
      </c>
      <c r="X150" s="171">
        <f t="shared" si="60"/>
        <v>0</v>
      </c>
      <c r="Y150" s="171">
        <f t="shared" si="61"/>
        <v>0</v>
      </c>
      <c r="Z150" s="171">
        <f t="shared" si="62"/>
        <v>0</v>
      </c>
      <c r="AA150" s="171">
        <f t="shared" si="63"/>
        <v>0</v>
      </c>
      <c r="AB150" s="171">
        <f t="shared" si="64"/>
        <v>0</v>
      </c>
      <c r="AC150" s="171">
        <f t="shared" si="65"/>
        <v>0</v>
      </c>
      <c r="AD150" s="171">
        <f t="shared" si="66"/>
        <v>0</v>
      </c>
      <c r="AE150" s="171">
        <f t="shared" si="67"/>
        <v>0</v>
      </c>
      <c r="AF150" s="171">
        <f t="shared" si="68"/>
        <v>0</v>
      </c>
      <c r="AG150" s="171">
        <f t="shared" si="69"/>
        <v>0</v>
      </c>
      <c r="AH150" s="171">
        <f>IF($S150&lt;&gt;0, IF($F150&lt;&gt;"Opname / publicatie / game", IF(OR($J150="Fysieke aanwezigheid/product",$J150="Fysieke en digitale aanwezigheid/product"), IF($L150&lt;&gt;"België", _xlfn.IFNA(IF(MATCH($M150, Keuzelijsten!$AR$2:$AR$32, 0)&gt;0, 0, -1), -1), IF($N150&lt;&gt;"", -1, IF(O150&lt;&gt;"", 0, 1))), -1), -1), 0)</f>
        <v>0</v>
      </c>
      <c r="AI150" s="171">
        <f t="shared" si="70"/>
        <v>0</v>
      </c>
      <c r="AJ150" s="171">
        <f t="shared" si="71"/>
        <v>0</v>
      </c>
      <c r="AK150" s="168"/>
      <c r="AL150" s="322" t="str">
        <f t="shared" si="52"/>
        <v/>
      </c>
      <c r="AM150" s="171"/>
      <c r="AN150" s="171"/>
      <c r="AO150" s="171"/>
      <c r="AP150" s="171"/>
      <c r="AQ150" s="171"/>
      <c r="AR150" s="171"/>
      <c r="AS150" s="171"/>
      <c r="AT150" s="171"/>
      <c r="AU150" s="171" t="str">
        <f t="shared" si="72"/>
        <v/>
      </c>
      <c r="AV150" s="171"/>
      <c r="AW150" s="171"/>
      <c r="AX150" s="171"/>
      <c r="AY150" s="171"/>
      <c r="AZ150" s="168" t="str">
        <f t="shared" si="73"/>
        <v/>
      </c>
      <c r="BA150" s="158" t="str">
        <f>IF(S150&lt;&gt;1, IF(SUM(S150:$S$1004)&lt;&gt;0, "| Laat geen witruimte tussen ingevulde rijen.", ""), "")</f>
        <v/>
      </c>
      <c r="BC150" s="159" t="str">
        <f t="shared" si="74"/>
        <v/>
      </c>
    </row>
    <row r="151" spans="1:55" s="158" customFormat="1" ht="14.4" customHeight="1" x14ac:dyDescent="0.3">
      <c r="A151" s="244" t="str">
        <f t="shared" si="53"/>
        <v/>
      </c>
      <c r="B151" s="153" t="str">
        <f t="shared" si="54"/>
        <v/>
      </c>
      <c r="C151" s="154"/>
      <c r="D151" s="173"/>
      <c r="E151" s="179"/>
      <c r="F151" s="156"/>
      <c r="G151" s="175"/>
      <c r="H151" s="175"/>
      <c r="I151" s="175"/>
      <c r="J151" s="175"/>
      <c r="K151" s="175"/>
      <c r="L151" s="175"/>
      <c r="M151" s="175"/>
      <c r="N151" s="175"/>
      <c r="O151" s="175"/>
      <c r="P151" s="175"/>
      <c r="Q151" s="179"/>
      <c r="R151" s="157" t="s">
        <v>98</v>
      </c>
      <c r="S151" s="158">
        <f t="shared" si="55"/>
        <v>0</v>
      </c>
      <c r="T151" s="158" t="str">
        <f t="shared" si="56"/>
        <v/>
      </c>
      <c r="U151" s="158" t="str">
        <f t="shared" si="57"/>
        <v>lstLocatieNv3</v>
      </c>
      <c r="V151" s="168">
        <f t="shared" si="58"/>
        <v>0</v>
      </c>
      <c r="W151" s="171">
        <f t="shared" si="59"/>
        <v>0</v>
      </c>
      <c r="X151" s="171">
        <f t="shared" si="60"/>
        <v>0</v>
      </c>
      <c r="Y151" s="171">
        <f t="shared" si="61"/>
        <v>0</v>
      </c>
      <c r="Z151" s="171">
        <f t="shared" si="62"/>
        <v>0</v>
      </c>
      <c r="AA151" s="171">
        <f t="shared" si="63"/>
        <v>0</v>
      </c>
      <c r="AB151" s="171">
        <f t="shared" si="64"/>
        <v>0</v>
      </c>
      <c r="AC151" s="171">
        <f t="shared" si="65"/>
        <v>0</v>
      </c>
      <c r="AD151" s="171">
        <f t="shared" si="66"/>
        <v>0</v>
      </c>
      <c r="AE151" s="171">
        <f t="shared" si="67"/>
        <v>0</v>
      </c>
      <c r="AF151" s="171">
        <f t="shared" si="68"/>
        <v>0</v>
      </c>
      <c r="AG151" s="171">
        <f t="shared" si="69"/>
        <v>0</v>
      </c>
      <c r="AH151" s="171">
        <f>IF($S151&lt;&gt;0, IF($F151&lt;&gt;"Opname / publicatie / game", IF(OR($J151="Fysieke aanwezigheid/product",$J151="Fysieke en digitale aanwezigheid/product"), IF($L151&lt;&gt;"België", _xlfn.IFNA(IF(MATCH($M151, Keuzelijsten!$AR$2:$AR$32, 0)&gt;0, 0, -1), -1), IF($N151&lt;&gt;"", -1, IF(O151&lt;&gt;"", 0, 1))), -1), -1), 0)</f>
        <v>0</v>
      </c>
      <c r="AI151" s="171">
        <f t="shared" si="70"/>
        <v>0</v>
      </c>
      <c r="AJ151" s="171">
        <f t="shared" si="71"/>
        <v>0</v>
      </c>
      <c r="AK151" s="168"/>
      <c r="AL151" s="322" t="str">
        <f t="shared" si="52"/>
        <v/>
      </c>
      <c r="AM151" s="171"/>
      <c r="AN151" s="171"/>
      <c r="AO151" s="171"/>
      <c r="AP151" s="171"/>
      <c r="AQ151" s="171"/>
      <c r="AR151" s="171"/>
      <c r="AS151" s="171"/>
      <c r="AT151" s="171"/>
      <c r="AU151" s="171" t="str">
        <f t="shared" si="72"/>
        <v/>
      </c>
      <c r="AV151" s="171"/>
      <c r="AW151" s="171"/>
      <c r="AX151" s="171"/>
      <c r="AY151" s="171"/>
      <c r="AZ151" s="168" t="str">
        <f t="shared" si="73"/>
        <v/>
      </c>
      <c r="BA151" s="158" t="str">
        <f>IF(S151&lt;&gt;1, IF(SUM(S151:$S$1004)&lt;&gt;0, "| Laat geen witruimte tussen ingevulde rijen.", ""), "")</f>
        <v/>
      </c>
      <c r="BC151" s="159" t="str">
        <f t="shared" si="74"/>
        <v/>
      </c>
    </row>
    <row r="152" spans="1:55" s="158" customFormat="1" ht="14.4" customHeight="1" x14ac:dyDescent="0.3">
      <c r="A152" s="244" t="str">
        <f t="shared" si="53"/>
        <v/>
      </c>
      <c r="B152" s="153" t="str">
        <f t="shared" si="54"/>
        <v/>
      </c>
      <c r="C152" s="154"/>
      <c r="D152" s="173"/>
      <c r="E152" s="179"/>
      <c r="F152" s="156"/>
      <c r="G152" s="175"/>
      <c r="H152" s="175"/>
      <c r="I152" s="175"/>
      <c r="J152" s="175"/>
      <c r="K152" s="175"/>
      <c r="L152" s="175"/>
      <c r="M152" s="175"/>
      <c r="N152" s="175"/>
      <c r="O152" s="175"/>
      <c r="P152" s="175"/>
      <c r="Q152" s="179"/>
      <c r="R152" s="157" t="s">
        <v>98</v>
      </c>
      <c r="S152" s="158">
        <f t="shared" si="55"/>
        <v>0</v>
      </c>
      <c r="T152" s="158" t="str">
        <f t="shared" si="56"/>
        <v/>
      </c>
      <c r="U152" s="158" t="str">
        <f t="shared" si="57"/>
        <v>lstLocatieNv3</v>
      </c>
      <c r="V152" s="168">
        <f t="shared" si="58"/>
        <v>0</v>
      </c>
      <c r="W152" s="171">
        <f t="shared" si="59"/>
        <v>0</v>
      </c>
      <c r="X152" s="171">
        <f t="shared" si="60"/>
        <v>0</v>
      </c>
      <c r="Y152" s="171">
        <f t="shared" si="61"/>
        <v>0</v>
      </c>
      <c r="Z152" s="171">
        <f t="shared" si="62"/>
        <v>0</v>
      </c>
      <c r="AA152" s="171">
        <f t="shared" si="63"/>
        <v>0</v>
      </c>
      <c r="AB152" s="171">
        <f t="shared" si="64"/>
        <v>0</v>
      </c>
      <c r="AC152" s="171">
        <f t="shared" si="65"/>
        <v>0</v>
      </c>
      <c r="AD152" s="171">
        <f t="shared" si="66"/>
        <v>0</v>
      </c>
      <c r="AE152" s="171">
        <f t="shared" si="67"/>
        <v>0</v>
      </c>
      <c r="AF152" s="171">
        <f t="shared" si="68"/>
        <v>0</v>
      </c>
      <c r="AG152" s="171">
        <f t="shared" si="69"/>
        <v>0</v>
      </c>
      <c r="AH152" s="171">
        <f>IF($S152&lt;&gt;0, IF($F152&lt;&gt;"Opname / publicatie / game", IF(OR($J152="Fysieke aanwezigheid/product",$J152="Fysieke en digitale aanwezigheid/product"), IF($L152&lt;&gt;"België", _xlfn.IFNA(IF(MATCH($M152, Keuzelijsten!$AR$2:$AR$32, 0)&gt;0, 0, -1), -1), IF($N152&lt;&gt;"", -1, IF(O152&lt;&gt;"", 0, 1))), -1), -1), 0)</f>
        <v>0</v>
      </c>
      <c r="AI152" s="171">
        <f t="shared" si="70"/>
        <v>0</v>
      </c>
      <c r="AJ152" s="171">
        <f t="shared" si="71"/>
        <v>0</v>
      </c>
      <c r="AK152" s="168"/>
      <c r="AL152" s="322" t="str">
        <f t="shared" si="52"/>
        <v/>
      </c>
      <c r="AM152" s="171"/>
      <c r="AN152" s="171"/>
      <c r="AO152" s="171"/>
      <c r="AP152" s="171"/>
      <c r="AQ152" s="171"/>
      <c r="AR152" s="171"/>
      <c r="AS152" s="171"/>
      <c r="AT152" s="171"/>
      <c r="AU152" s="171" t="str">
        <f t="shared" si="72"/>
        <v/>
      </c>
      <c r="AV152" s="171"/>
      <c r="AW152" s="171"/>
      <c r="AX152" s="171"/>
      <c r="AY152" s="171"/>
      <c r="AZ152" s="168" t="str">
        <f t="shared" si="73"/>
        <v/>
      </c>
      <c r="BA152" s="158" t="str">
        <f>IF(S152&lt;&gt;1, IF(SUM(S152:$S$1004)&lt;&gt;0, "| Laat geen witruimte tussen ingevulde rijen.", ""), "")</f>
        <v/>
      </c>
      <c r="BC152" s="159" t="str">
        <f t="shared" si="74"/>
        <v/>
      </c>
    </row>
    <row r="153" spans="1:55" s="158" customFormat="1" ht="14.4" customHeight="1" x14ac:dyDescent="0.3">
      <c r="A153" s="244" t="str">
        <f t="shared" si="53"/>
        <v/>
      </c>
      <c r="B153" s="153" t="str">
        <f t="shared" si="54"/>
        <v/>
      </c>
      <c r="C153" s="154"/>
      <c r="D153" s="173"/>
      <c r="E153" s="179"/>
      <c r="F153" s="156"/>
      <c r="G153" s="175"/>
      <c r="H153" s="175"/>
      <c r="I153" s="175"/>
      <c r="J153" s="175"/>
      <c r="K153" s="175"/>
      <c r="L153" s="175"/>
      <c r="M153" s="175"/>
      <c r="N153" s="175"/>
      <c r="O153" s="175"/>
      <c r="P153" s="175"/>
      <c r="Q153" s="179"/>
      <c r="R153" s="157" t="s">
        <v>98</v>
      </c>
      <c r="S153" s="158">
        <f t="shared" si="55"/>
        <v>0</v>
      </c>
      <c r="T153" s="158" t="str">
        <f t="shared" si="56"/>
        <v/>
      </c>
      <c r="U153" s="158" t="str">
        <f t="shared" si="57"/>
        <v>lstLocatieNv3</v>
      </c>
      <c r="V153" s="168">
        <f t="shared" si="58"/>
        <v>0</v>
      </c>
      <c r="W153" s="171">
        <f t="shared" si="59"/>
        <v>0</v>
      </c>
      <c r="X153" s="171">
        <f t="shared" si="60"/>
        <v>0</v>
      </c>
      <c r="Y153" s="171">
        <f t="shared" si="61"/>
        <v>0</v>
      </c>
      <c r="Z153" s="171">
        <f t="shared" si="62"/>
        <v>0</v>
      </c>
      <c r="AA153" s="171">
        <f t="shared" si="63"/>
        <v>0</v>
      </c>
      <c r="AB153" s="171">
        <f t="shared" si="64"/>
        <v>0</v>
      </c>
      <c r="AC153" s="171">
        <f t="shared" si="65"/>
        <v>0</v>
      </c>
      <c r="AD153" s="171">
        <f t="shared" si="66"/>
        <v>0</v>
      </c>
      <c r="AE153" s="171">
        <f t="shared" si="67"/>
        <v>0</v>
      </c>
      <c r="AF153" s="171">
        <f t="shared" si="68"/>
        <v>0</v>
      </c>
      <c r="AG153" s="171">
        <f t="shared" si="69"/>
        <v>0</v>
      </c>
      <c r="AH153" s="171">
        <f>IF($S153&lt;&gt;0, IF($F153&lt;&gt;"Opname / publicatie / game", IF(OR($J153="Fysieke aanwezigheid/product",$J153="Fysieke en digitale aanwezigheid/product"), IF($L153&lt;&gt;"België", _xlfn.IFNA(IF(MATCH($M153, Keuzelijsten!$AR$2:$AR$32, 0)&gt;0, 0, -1), -1), IF($N153&lt;&gt;"", -1, IF(O153&lt;&gt;"", 0, 1))), -1), -1), 0)</f>
        <v>0</v>
      </c>
      <c r="AI153" s="171">
        <f t="shared" si="70"/>
        <v>0</v>
      </c>
      <c r="AJ153" s="171">
        <f t="shared" si="71"/>
        <v>0</v>
      </c>
      <c r="AK153" s="168"/>
      <c r="AL153" s="322" t="str">
        <f t="shared" si="52"/>
        <v/>
      </c>
      <c r="AM153" s="171"/>
      <c r="AN153" s="171"/>
      <c r="AO153" s="171"/>
      <c r="AP153" s="171"/>
      <c r="AQ153" s="171"/>
      <c r="AR153" s="171"/>
      <c r="AS153" s="171"/>
      <c r="AT153" s="171"/>
      <c r="AU153" s="171" t="str">
        <f t="shared" si="72"/>
        <v/>
      </c>
      <c r="AV153" s="171"/>
      <c r="AW153" s="171"/>
      <c r="AX153" s="171"/>
      <c r="AY153" s="171"/>
      <c r="AZ153" s="168" t="str">
        <f t="shared" si="73"/>
        <v/>
      </c>
      <c r="BA153" s="158" t="str">
        <f>IF(S153&lt;&gt;1, IF(SUM(S153:$S$1004)&lt;&gt;0, "| Laat geen witruimte tussen ingevulde rijen.", ""), "")</f>
        <v/>
      </c>
      <c r="BC153" s="159" t="str">
        <f t="shared" si="74"/>
        <v/>
      </c>
    </row>
    <row r="154" spans="1:55" s="158" customFormat="1" ht="14.4" customHeight="1" x14ac:dyDescent="0.3">
      <c r="A154" s="244" t="str">
        <f t="shared" si="53"/>
        <v/>
      </c>
      <c r="B154" s="153" t="str">
        <f t="shared" si="54"/>
        <v/>
      </c>
      <c r="C154" s="154"/>
      <c r="D154" s="173"/>
      <c r="E154" s="179"/>
      <c r="F154" s="156"/>
      <c r="G154" s="175"/>
      <c r="H154" s="175"/>
      <c r="I154" s="175"/>
      <c r="J154" s="175"/>
      <c r="K154" s="175"/>
      <c r="L154" s="175"/>
      <c r="M154" s="175"/>
      <c r="N154" s="175"/>
      <c r="O154" s="175"/>
      <c r="P154" s="175"/>
      <c r="Q154" s="179"/>
      <c r="R154" s="157" t="s">
        <v>98</v>
      </c>
      <c r="S154" s="158">
        <f t="shared" si="55"/>
        <v>0</v>
      </c>
      <c r="T154" s="158" t="str">
        <f t="shared" si="56"/>
        <v/>
      </c>
      <c r="U154" s="158" t="str">
        <f t="shared" si="57"/>
        <v>lstLocatieNv3</v>
      </c>
      <c r="V154" s="168">
        <f t="shared" si="58"/>
        <v>0</v>
      </c>
      <c r="W154" s="171">
        <f t="shared" si="59"/>
        <v>0</v>
      </c>
      <c r="X154" s="171">
        <f t="shared" si="60"/>
        <v>0</v>
      </c>
      <c r="Y154" s="171">
        <f t="shared" si="61"/>
        <v>0</v>
      </c>
      <c r="Z154" s="171">
        <f t="shared" si="62"/>
        <v>0</v>
      </c>
      <c r="AA154" s="171">
        <f t="shared" si="63"/>
        <v>0</v>
      </c>
      <c r="AB154" s="171">
        <f t="shared" si="64"/>
        <v>0</v>
      </c>
      <c r="AC154" s="171">
        <f t="shared" si="65"/>
        <v>0</v>
      </c>
      <c r="AD154" s="171">
        <f t="shared" si="66"/>
        <v>0</v>
      </c>
      <c r="AE154" s="171">
        <f t="shared" si="67"/>
        <v>0</v>
      </c>
      <c r="AF154" s="171">
        <f t="shared" si="68"/>
        <v>0</v>
      </c>
      <c r="AG154" s="171">
        <f t="shared" si="69"/>
        <v>0</v>
      </c>
      <c r="AH154" s="171">
        <f>IF($S154&lt;&gt;0, IF($F154&lt;&gt;"Opname / publicatie / game", IF(OR($J154="Fysieke aanwezigheid/product",$J154="Fysieke en digitale aanwezigheid/product"), IF($L154&lt;&gt;"België", _xlfn.IFNA(IF(MATCH($M154, Keuzelijsten!$AR$2:$AR$32, 0)&gt;0, 0, -1), -1), IF($N154&lt;&gt;"", -1, IF(O154&lt;&gt;"", 0, 1))), -1), -1), 0)</f>
        <v>0</v>
      </c>
      <c r="AI154" s="171">
        <f t="shared" si="70"/>
        <v>0</v>
      </c>
      <c r="AJ154" s="171">
        <f t="shared" si="71"/>
        <v>0</v>
      </c>
      <c r="AK154" s="168"/>
      <c r="AL154" s="322" t="str">
        <f t="shared" si="52"/>
        <v/>
      </c>
      <c r="AM154" s="171"/>
      <c r="AN154" s="171"/>
      <c r="AO154" s="171"/>
      <c r="AP154" s="171"/>
      <c r="AQ154" s="171"/>
      <c r="AR154" s="171"/>
      <c r="AS154" s="171"/>
      <c r="AT154" s="171"/>
      <c r="AU154" s="171" t="str">
        <f t="shared" si="72"/>
        <v/>
      </c>
      <c r="AV154" s="171"/>
      <c r="AW154" s="171"/>
      <c r="AX154" s="171"/>
      <c r="AY154" s="171"/>
      <c r="AZ154" s="168" t="str">
        <f t="shared" si="73"/>
        <v/>
      </c>
      <c r="BA154" s="158" t="str">
        <f>IF(S154&lt;&gt;1, IF(SUM(S154:$S$1004)&lt;&gt;0, "| Laat geen witruimte tussen ingevulde rijen.", ""), "")</f>
        <v/>
      </c>
      <c r="BC154" s="159" t="str">
        <f t="shared" si="74"/>
        <v/>
      </c>
    </row>
    <row r="155" spans="1:55" s="158" customFormat="1" ht="14.4" customHeight="1" x14ac:dyDescent="0.3">
      <c r="A155" s="244" t="str">
        <f t="shared" si="53"/>
        <v/>
      </c>
      <c r="B155" s="153" t="str">
        <f t="shared" si="54"/>
        <v/>
      </c>
      <c r="C155" s="154"/>
      <c r="D155" s="173"/>
      <c r="E155" s="179"/>
      <c r="F155" s="156"/>
      <c r="G155" s="175"/>
      <c r="H155" s="175"/>
      <c r="I155" s="175"/>
      <c r="J155" s="175"/>
      <c r="K155" s="175"/>
      <c r="L155" s="175"/>
      <c r="M155" s="175"/>
      <c r="N155" s="175"/>
      <c r="O155" s="175"/>
      <c r="P155" s="175"/>
      <c r="Q155" s="179"/>
      <c r="R155" s="157" t="s">
        <v>98</v>
      </c>
      <c r="S155" s="158">
        <f t="shared" si="55"/>
        <v>0</v>
      </c>
      <c r="T155" s="158" t="str">
        <f t="shared" si="56"/>
        <v/>
      </c>
      <c r="U155" s="158" t="str">
        <f t="shared" si="57"/>
        <v>lstLocatieNv3</v>
      </c>
      <c r="V155" s="168">
        <f t="shared" si="58"/>
        <v>0</v>
      </c>
      <c r="W155" s="171">
        <f t="shared" si="59"/>
        <v>0</v>
      </c>
      <c r="X155" s="171">
        <f t="shared" si="60"/>
        <v>0</v>
      </c>
      <c r="Y155" s="171">
        <f t="shared" si="61"/>
        <v>0</v>
      </c>
      <c r="Z155" s="171">
        <f t="shared" si="62"/>
        <v>0</v>
      </c>
      <c r="AA155" s="171">
        <f t="shared" si="63"/>
        <v>0</v>
      </c>
      <c r="AB155" s="171">
        <f t="shared" si="64"/>
        <v>0</v>
      </c>
      <c r="AC155" s="171">
        <f t="shared" si="65"/>
        <v>0</v>
      </c>
      <c r="AD155" s="171">
        <f t="shared" si="66"/>
        <v>0</v>
      </c>
      <c r="AE155" s="171">
        <f t="shared" si="67"/>
        <v>0</v>
      </c>
      <c r="AF155" s="171">
        <f t="shared" si="68"/>
        <v>0</v>
      </c>
      <c r="AG155" s="171">
        <f t="shared" si="69"/>
        <v>0</v>
      </c>
      <c r="AH155" s="171">
        <f>IF($S155&lt;&gt;0, IF($F155&lt;&gt;"Opname / publicatie / game", IF(OR($J155="Fysieke aanwezigheid/product",$J155="Fysieke en digitale aanwezigheid/product"), IF($L155&lt;&gt;"België", _xlfn.IFNA(IF(MATCH($M155, Keuzelijsten!$AR$2:$AR$32, 0)&gt;0, 0, -1), -1), IF($N155&lt;&gt;"", -1, IF(O155&lt;&gt;"", 0, 1))), -1), -1), 0)</f>
        <v>0</v>
      </c>
      <c r="AI155" s="171">
        <f t="shared" si="70"/>
        <v>0</v>
      </c>
      <c r="AJ155" s="171">
        <f t="shared" si="71"/>
        <v>0</v>
      </c>
      <c r="AK155" s="168"/>
      <c r="AL155" s="322" t="str">
        <f t="shared" si="52"/>
        <v/>
      </c>
      <c r="AM155" s="171"/>
      <c r="AN155" s="171"/>
      <c r="AO155" s="171"/>
      <c r="AP155" s="171"/>
      <c r="AQ155" s="171"/>
      <c r="AR155" s="171"/>
      <c r="AS155" s="171"/>
      <c r="AT155" s="171"/>
      <c r="AU155" s="171" t="str">
        <f t="shared" si="72"/>
        <v/>
      </c>
      <c r="AV155" s="171"/>
      <c r="AW155" s="171"/>
      <c r="AX155" s="171"/>
      <c r="AY155" s="171"/>
      <c r="AZ155" s="168" t="str">
        <f t="shared" si="73"/>
        <v/>
      </c>
      <c r="BA155" s="158" t="str">
        <f>IF(S155&lt;&gt;1, IF(SUM(S155:$S$1004)&lt;&gt;0, "| Laat geen witruimte tussen ingevulde rijen.", ""), "")</f>
        <v/>
      </c>
      <c r="BC155" s="159" t="str">
        <f t="shared" si="74"/>
        <v/>
      </c>
    </row>
    <row r="156" spans="1:55" s="158" customFormat="1" ht="14.4" customHeight="1" x14ac:dyDescent="0.3">
      <c r="A156" s="244" t="str">
        <f t="shared" si="53"/>
        <v/>
      </c>
      <c r="B156" s="153" t="str">
        <f t="shared" si="54"/>
        <v/>
      </c>
      <c r="C156" s="154"/>
      <c r="D156" s="173"/>
      <c r="E156" s="179"/>
      <c r="F156" s="156"/>
      <c r="G156" s="175"/>
      <c r="H156" s="175"/>
      <c r="I156" s="175"/>
      <c r="J156" s="175"/>
      <c r="K156" s="175"/>
      <c r="L156" s="175"/>
      <c r="M156" s="175"/>
      <c r="N156" s="175"/>
      <c r="O156" s="175"/>
      <c r="P156" s="175"/>
      <c r="Q156" s="179"/>
      <c r="R156" s="157" t="s">
        <v>98</v>
      </c>
      <c r="S156" s="158">
        <f t="shared" si="55"/>
        <v>0</v>
      </c>
      <c r="T156" s="158" t="str">
        <f t="shared" si="56"/>
        <v/>
      </c>
      <c r="U156" s="158" t="str">
        <f t="shared" si="57"/>
        <v>lstLocatieNv3</v>
      </c>
      <c r="V156" s="168">
        <f t="shared" si="58"/>
        <v>0</v>
      </c>
      <c r="W156" s="171">
        <f t="shared" si="59"/>
        <v>0</v>
      </c>
      <c r="X156" s="171">
        <f t="shared" si="60"/>
        <v>0</v>
      </c>
      <c r="Y156" s="171">
        <f t="shared" si="61"/>
        <v>0</v>
      </c>
      <c r="Z156" s="171">
        <f t="shared" si="62"/>
        <v>0</v>
      </c>
      <c r="AA156" s="171">
        <f t="shared" si="63"/>
        <v>0</v>
      </c>
      <c r="AB156" s="171">
        <f t="shared" si="64"/>
        <v>0</v>
      </c>
      <c r="AC156" s="171">
        <f t="shared" si="65"/>
        <v>0</v>
      </c>
      <c r="AD156" s="171">
        <f t="shared" si="66"/>
        <v>0</v>
      </c>
      <c r="AE156" s="171">
        <f t="shared" si="67"/>
        <v>0</v>
      </c>
      <c r="AF156" s="171">
        <f t="shared" si="68"/>
        <v>0</v>
      </c>
      <c r="AG156" s="171">
        <f t="shared" si="69"/>
        <v>0</v>
      </c>
      <c r="AH156" s="171">
        <f>IF($S156&lt;&gt;0, IF($F156&lt;&gt;"Opname / publicatie / game", IF(OR($J156="Fysieke aanwezigheid/product",$J156="Fysieke en digitale aanwezigheid/product"), IF($L156&lt;&gt;"België", _xlfn.IFNA(IF(MATCH($M156, Keuzelijsten!$AR$2:$AR$32, 0)&gt;0, 0, -1), -1), IF($N156&lt;&gt;"", -1, IF(O156&lt;&gt;"", 0, 1))), -1), -1), 0)</f>
        <v>0</v>
      </c>
      <c r="AI156" s="171">
        <f t="shared" si="70"/>
        <v>0</v>
      </c>
      <c r="AJ156" s="171">
        <f t="shared" si="71"/>
        <v>0</v>
      </c>
      <c r="AK156" s="168"/>
      <c r="AL156" s="322" t="str">
        <f t="shared" si="52"/>
        <v/>
      </c>
      <c r="AM156" s="171"/>
      <c r="AN156" s="171"/>
      <c r="AO156" s="171"/>
      <c r="AP156" s="171"/>
      <c r="AQ156" s="171"/>
      <c r="AR156" s="171"/>
      <c r="AS156" s="171"/>
      <c r="AT156" s="171"/>
      <c r="AU156" s="171" t="str">
        <f t="shared" si="72"/>
        <v/>
      </c>
      <c r="AV156" s="171"/>
      <c r="AW156" s="171"/>
      <c r="AX156" s="171"/>
      <c r="AY156" s="171"/>
      <c r="AZ156" s="168" t="str">
        <f t="shared" si="73"/>
        <v/>
      </c>
      <c r="BA156" s="158" t="str">
        <f>IF(S156&lt;&gt;1, IF(SUM(S156:$S$1004)&lt;&gt;0, "| Laat geen witruimte tussen ingevulde rijen.", ""), "")</f>
        <v/>
      </c>
      <c r="BC156" s="159" t="str">
        <f t="shared" si="74"/>
        <v/>
      </c>
    </row>
    <row r="157" spans="1:55" s="158" customFormat="1" ht="14.4" customHeight="1" x14ac:dyDescent="0.3">
      <c r="A157" s="244" t="str">
        <f t="shared" si="53"/>
        <v/>
      </c>
      <c r="B157" s="153" t="str">
        <f t="shared" si="54"/>
        <v/>
      </c>
      <c r="C157" s="154"/>
      <c r="D157" s="173"/>
      <c r="E157" s="179"/>
      <c r="F157" s="156"/>
      <c r="G157" s="175"/>
      <c r="H157" s="175"/>
      <c r="I157" s="175"/>
      <c r="J157" s="175"/>
      <c r="K157" s="175"/>
      <c r="L157" s="175"/>
      <c r="M157" s="175"/>
      <c r="N157" s="175"/>
      <c r="O157" s="175"/>
      <c r="P157" s="175"/>
      <c r="Q157" s="179"/>
      <c r="R157" s="157" t="s">
        <v>98</v>
      </c>
      <c r="S157" s="158">
        <f t="shared" si="55"/>
        <v>0</v>
      </c>
      <c r="T157" s="158" t="str">
        <f t="shared" si="56"/>
        <v/>
      </c>
      <c r="U157" s="158" t="str">
        <f t="shared" si="57"/>
        <v>lstLocatieNv3</v>
      </c>
      <c r="V157" s="168">
        <f t="shared" si="58"/>
        <v>0</v>
      </c>
      <c r="W157" s="171">
        <f t="shared" si="59"/>
        <v>0</v>
      </c>
      <c r="X157" s="171">
        <f t="shared" si="60"/>
        <v>0</v>
      </c>
      <c r="Y157" s="171">
        <f t="shared" si="61"/>
        <v>0</v>
      </c>
      <c r="Z157" s="171">
        <f t="shared" si="62"/>
        <v>0</v>
      </c>
      <c r="AA157" s="171">
        <f t="shared" si="63"/>
        <v>0</v>
      </c>
      <c r="AB157" s="171">
        <f t="shared" si="64"/>
        <v>0</v>
      </c>
      <c r="AC157" s="171">
        <f t="shared" si="65"/>
        <v>0</v>
      </c>
      <c r="AD157" s="171">
        <f t="shared" si="66"/>
        <v>0</v>
      </c>
      <c r="AE157" s="171">
        <f t="shared" si="67"/>
        <v>0</v>
      </c>
      <c r="AF157" s="171">
        <f t="shared" si="68"/>
        <v>0</v>
      </c>
      <c r="AG157" s="171">
        <f t="shared" si="69"/>
        <v>0</v>
      </c>
      <c r="AH157" s="171">
        <f>IF($S157&lt;&gt;0, IF($F157&lt;&gt;"Opname / publicatie / game", IF(OR($J157="Fysieke aanwezigheid/product",$J157="Fysieke en digitale aanwezigheid/product"), IF($L157&lt;&gt;"België", _xlfn.IFNA(IF(MATCH($M157, Keuzelijsten!$AR$2:$AR$32, 0)&gt;0, 0, -1), -1), IF($N157&lt;&gt;"", -1, IF(O157&lt;&gt;"", 0, 1))), -1), -1), 0)</f>
        <v>0</v>
      </c>
      <c r="AI157" s="171">
        <f t="shared" si="70"/>
        <v>0</v>
      </c>
      <c r="AJ157" s="171">
        <f t="shared" si="71"/>
        <v>0</v>
      </c>
      <c r="AK157" s="168"/>
      <c r="AL157" s="322" t="str">
        <f t="shared" si="52"/>
        <v/>
      </c>
      <c r="AM157" s="171"/>
      <c r="AN157" s="171"/>
      <c r="AO157" s="171"/>
      <c r="AP157" s="171"/>
      <c r="AQ157" s="171"/>
      <c r="AR157" s="171"/>
      <c r="AS157" s="171"/>
      <c r="AT157" s="171"/>
      <c r="AU157" s="171" t="str">
        <f t="shared" si="72"/>
        <v/>
      </c>
      <c r="AV157" s="171"/>
      <c r="AW157" s="171"/>
      <c r="AX157" s="171"/>
      <c r="AY157" s="171"/>
      <c r="AZ157" s="168" t="str">
        <f t="shared" si="73"/>
        <v/>
      </c>
      <c r="BA157" s="158" t="str">
        <f>IF(S157&lt;&gt;1, IF(SUM(S157:$S$1004)&lt;&gt;0, "| Laat geen witruimte tussen ingevulde rijen.", ""), "")</f>
        <v/>
      </c>
      <c r="BC157" s="159" t="str">
        <f t="shared" si="74"/>
        <v/>
      </c>
    </row>
    <row r="158" spans="1:55" s="158" customFormat="1" ht="14.4" customHeight="1" x14ac:dyDescent="0.3">
      <c r="A158" s="244" t="str">
        <f t="shared" si="53"/>
        <v/>
      </c>
      <c r="B158" s="153" t="str">
        <f t="shared" si="54"/>
        <v/>
      </c>
      <c r="C158" s="154"/>
      <c r="D158" s="173"/>
      <c r="E158" s="179"/>
      <c r="F158" s="156"/>
      <c r="G158" s="175"/>
      <c r="H158" s="175"/>
      <c r="I158" s="175"/>
      <c r="J158" s="175"/>
      <c r="K158" s="175"/>
      <c r="L158" s="175"/>
      <c r="M158" s="175"/>
      <c r="N158" s="175"/>
      <c r="O158" s="175"/>
      <c r="P158" s="175"/>
      <c r="Q158" s="179"/>
      <c r="R158" s="157" t="s">
        <v>98</v>
      </c>
      <c r="S158" s="158">
        <f t="shared" si="55"/>
        <v>0</v>
      </c>
      <c r="T158" s="158" t="str">
        <f t="shared" si="56"/>
        <v/>
      </c>
      <c r="U158" s="158" t="str">
        <f t="shared" si="57"/>
        <v>lstLocatieNv3</v>
      </c>
      <c r="V158" s="168">
        <f t="shared" si="58"/>
        <v>0</v>
      </c>
      <c r="W158" s="171">
        <f t="shared" si="59"/>
        <v>0</v>
      </c>
      <c r="X158" s="171">
        <f t="shared" si="60"/>
        <v>0</v>
      </c>
      <c r="Y158" s="171">
        <f t="shared" si="61"/>
        <v>0</v>
      </c>
      <c r="Z158" s="171">
        <f t="shared" si="62"/>
        <v>0</v>
      </c>
      <c r="AA158" s="171">
        <f t="shared" si="63"/>
        <v>0</v>
      </c>
      <c r="AB158" s="171">
        <f t="shared" si="64"/>
        <v>0</v>
      </c>
      <c r="AC158" s="171">
        <f t="shared" si="65"/>
        <v>0</v>
      </c>
      <c r="AD158" s="171">
        <f t="shared" si="66"/>
        <v>0</v>
      </c>
      <c r="AE158" s="171">
        <f t="shared" si="67"/>
        <v>0</v>
      </c>
      <c r="AF158" s="171">
        <f t="shared" si="68"/>
        <v>0</v>
      </c>
      <c r="AG158" s="171">
        <f t="shared" si="69"/>
        <v>0</v>
      </c>
      <c r="AH158" s="171">
        <f>IF($S158&lt;&gt;0, IF($F158&lt;&gt;"Opname / publicatie / game", IF(OR($J158="Fysieke aanwezigheid/product",$J158="Fysieke en digitale aanwezigheid/product"), IF($L158&lt;&gt;"België", _xlfn.IFNA(IF(MATCH($M158, Keuzelijsten!$AR$2:$AR$32, 0)&gt;0, 0, -1), -1), IF($N158&lt;&gt;"", -1, IF(O158&lt;&gt;"", 0, 1))), -1), -1), 0)</f>
        <v>0</v>
      </c>
      <c r="AI158" s="171">
        <f t="shared" si="70"/>
        <v>0</v>
      </c>
      <c r="AJ158" s="171">
        <f t="shared" si="71"/>
        <v>0</v>
      </c>
      <c r="AK158" s="168"/>
      <c r="AL158" s="322" t="str">
        <f t="shared" si="52"/>
        <v/>
      </c>
      <c r="AM158" s="171"/>
      <c r="AN158" s="171"/>
      <c r="AO158" s="171"/>
      <c r="AP158" s="171"/>
      <c r="AQ158" s="171"/>
      <c r="AR158" s="171"/>
      <c r="AS158" s="171"/>
      <c r="AT158" s="171"/>
      <c r="AU158" s="171" t="str">
        <f t="shared" si="72"/>
        <v/>
      </c>
      <c r="AV158" s="171"/>
      <c r="AW158" s="171"/>
      <c r="AX158" s="171"/>
      <c r="AY158" s="171"/>
      <c r="AZ158" s="168" t="str">
        <f t="shared" si="73"/>
        <v/>
      </c>
      <c r="BA158" s="158" t="str">
        <f>IF(S158&lt;&gt;1, IF(SUM(S158:$S$1004)&lt;&gt;0, "| Laat geen witruimte tussen ingevulde rijen.", ""), "")</f>
        <v/>
      </c>
      <c r="BC158" s="159" t="str">
        <f t="shared" si="74"/>
        <v/>
      </c>
    </row>
    <row r="159" spans="1:55" s="158" customFormat="1" ht="14.4" customHeight="1" x14ac:dyDescent="0.3">
      <c r="A159" s="244" t="str">
        <f t="shared" si="53"/>
        <v/>
      </c>
      <c r="B159" s="153" t="str">
        <f t="shared" si="54"/>
        <v/>
      </c>
      <c r="C159" s="154"/>
      <c r="D159" s="173"/>
      <c r="E159" s="179"/>
      <c r="F159" s="156"/>
      <c r="G159" s="175"/>
      <c r="H159" s="175"/>
      <c r="I159" s="175"/>
      <c r="J159" s="175"/>
      <c r="K159" s="175"/>
      <c r="L159" s="175"/>
      <c r="M159" s="175"/>
      <c r="N159" s="175"/>
      <c r="O159" s="175"/>
      <c r="P159" s="175"/>
      <c r="Q159" s="179"/>
      <c r="R159" s="157" t="s">
        <v>98</v>
      </c>
      <c r="S159" s="158">
        <f t="shared" si="55"/>
        <v>0</v>
      </c>
      <c r="T159" s="158" t="str">
        <f t="shared" si="56"/>
        <v/>
      </c>
      <c r="U159" s="158" t="str">
        <f t="shared" si="57"/>
        <v>lstLocatieNv3</v>
      </c>
      <c r="V159" s="168">
        <f t="shared" si="58"/>
        <v>0</v>
      </c>
      <c r="W159" s="171">
        <f t="shared" si="59"/>
        <v>0</v>
      </c>
      <c r="X159" s="171">
        <f t="shared" si="60"/>
        <v>0</v>
      </c>
      <c r="Y159" s="171">
        <f t="shared" si="61"/>
        <v>0</v>
      </c>
      <c r="Z159" s="171">
        <f t="shared" si="62"/>
        <v>0</v>
      </c>
      <c r="AA159" s="171">
        <f t="shared" si="63"/>
        <v>0</v>
      </c>
      <c r="AB159" s="171">
        <f t="shared" si="64"/>
        <v>0</v>
      </c>
      <c r="AC159" s="171">
        <f t="shared" si="65"/>
        <v>0</v>
      </c>
      <c r="AD159" s="171">
        <f t="shared" si="66"/>
        <v>0</v>
      </c>
      <c r="AE159" s="171">
        <f t="shared" si="67"/>
        <v>0</v>
      </c>
      <c r="AF159" s="171">
        <f t="shared" si="68"/>
        <v>0</v>
      </c>
      <c r="AG159" s="171">
        <f t="shared" si="69"/>
        <v>0</v>
      </c>
      <c r="AH159" s="171">
        <f>IF($S159&lt;&gt;0, IF($F159&lt;&gt;"Opname / publicatie / game", IF(OR($J159="Fysieke aanwezigheid/product",$J159="Fysieke en digitale aanwezigheid/product"), IF($L159&lt;&gt;"België", _xlfn.IFNA(IF(MATCH($M159, Keuzelijsten!$AR$2:$AR$32, 0)&gt;0, 0, -1), -1), IF($N159&lt;&gt;"", -1, IF(O159&lt;&gt;"", 0, 1))), -1), -1), 0)</f>
        <v>0</v>
      </c>
      <c r="AI159" s="171">
        <f t="shared" si="70"/>
        <v>0</v>
      </c>
      <c r="AJ159" s="171">
        <f t="shared" si="71"/>
        <v>0</v>
      </c>
      <c r="AK159" s="168"/>
      <c r="AL159" s="322" t="str">
        <f t="shared" si="52"/>
        <v/>
      </c>
      <c r="AM159" s="171"/>
      <c r="AN159" s="171"/>
      <c r="AO159" s="171"/>
      <c r="AP159" s="171"/>
      <c r="AQ159" s="171"/>
      <c r="AR159" s="171"/>
      <c r="AS159" s="171"/>
      <c r="AT159" s="171"/>
      <c r="AU159" s="171" t="str">
        <f t="shared" si="72"/>
        <v/>
      </c>
      <c r="AV159" s="171"/>
      <c r="AW159" s="171"/>
      <c r="AX159" s="171"/>
      <c r="AY159" s="171"/>
      <c r="AZ159" s="168" t="str">
        <f t="shared" si="73"/>
        <v/>
      </c>
      <c r="BA159" s="158" t="str">
        <f>IF(S159&lt;&gt;1, IF(SUM(S159:$S$1004)&lt;&gt;0, "| Laat geen witruimte tussen ingevulde rijen.", ""), "")</f>
        <v/>
      </c>
      <c r="BC159" s="159" t="str">
        <f t="shared" si="74"/>
        <v/>
      </c>
    </row>
    <row r="160" spans="1:55" s="158" customFormat="1" ht="14.4" customHeight="1" x14ac:dyDescent="0.3">
      <c r="A160" s="244" t="str">
        <f t="shared" si="53"/>
        <v/>
      </c>
      <c r="B160" s="153" t="str">
        <f t="shared" si="54"/>
        <v/>
      </c>
      <c r="C160" s="154"/>
      <c r="D160" s="173"/>
      <c r="E160" s="179"/>
      <c r="F160" s="156"/>
      <c r="G160" s="175"/>
      <c r="H160" s="175"/>
      <c r="I160" s="175"/>
      <c r="J160" s="175"/>
      <c r="K160" s="175"/>
      <c r="L160" s="175"/>
      <c r="M160" s="175"/>
      <c r="N160" s="175"/>
      <c r="O160" s="175"/>
      <c r="P160" s="175"/>
      <c r="Q160" s="179"/>
      <c r="R160" s="157" t="s">
        <v>98</v>
      </c>
      <c r="S160" s="158">
        <f t="shared" si="55"/>
        <v>0</v>
      </c>
      <c r="T160" s="158" t="str">
        <f t="shared" si="56"/>
        <v/>
      </c>
      <c r="U160" s="158" t="str">
        <f t="shared" si="57"/>
        <v>lstLocatieNv3</v>
      </c>
      <c r="V160" s="168">
        <f t="shared" si="58"/>
        <v>0</v>
      </c>
      <c r="W160" s="171">
        <f t="shared" si="59"/>
        <v>0</v>
      </c>
      <c r="X160" s="171">
        <f t="shared" si="60"/>
        <v>0</v>
      </c>
      <c r="Y160" s="171">
        <f t="shared" si="61"/>
        <v>0</v>
      </c>
      <c r="Z160" s="171">
        <f t="shared" si="62"/>
        <v>0</v>
      </c>
      <c r="AA160" s="171">
        <f t="shared" si="63"/>
        <v>0</v>
      </c>
      <c r="AB160" s="171">
        <f t="shared" si="64"/>
        <v>0</v>
      </c>
      <c r="AC160" s="171">
        <f t="shared" si="65"/>
        <v>0</v>
      </c>
      <c r="AD160" s="171">
        <f t="shared" si="66"/>
        <v>0</v>
      </c>
      <c r="AE160" s="171">
        <f t="shared" si="67"/>
        <v>0</v>
      </c>
      <c r="AF160" s="171">
        <f t="shared" si="68"/>
        <v>0</v>
      </c>
      <c r="AG160" s="171">
        <f t="shared" si="69"/>
        <v>0</v>
      </c>
      <c r="AH160" s="171">
        <f>IF($S160&lt;&gt;0, IF($F160&lt;&gt;"Opname / publicatie / game", IF(OR($J160="Fysieke aanwezigheid/product",$J160="Fysieke en digitale aanwezigheid/product"), IF($L160&lt;&gt;"België", _xlfn.IFNA(IF(MATCH($M160, Keuzelijsten!$AR$2:$AR$32, 0)&gt;0, 0, -1), -1), IF($N160&lt;&gt;"", -1, IF(O160&lt;&gt;"", 0, 1))), -1), -1), 0)</f>
        <v>0</v>
      </c>
      <c r="AI160" s="171">
        <f t="shared" si="70"/>
        <v>0</v>
      </c>
      <c r="AJ160" s="171">
        <f t="shared" si="71"/>
        <v>0</v>
      </c>
      <c r="AK160" s="168"/>
      <c r="AL160" s="322" t="str">
        <f t="shared" si="52"/>
        <v/>
      </c>
      <c r="AM160" s="171"/>
      <c r="AN160" s="171"/>
      <c r="AO160" s="171"/>
      <c r="AP160" s="171"/>
      <c r="AQ160" s="171"/>
      <c r="AR160" s="171"/>
      <c r="AS160" s="171"/>
      <c r="AT160" s="171"/>
      <c r="AU160" s="171" t="str">
        <f t="shared" si="72"/>
        <v/>
      </c>
      <c r="AV160" s="171"/>
      <c r="AW160" s="171"/>
      <c r="AX160" s="171"/>
      <c r="AY160" s="171"/>
      <c r="AZ160" s="168" t="str">
        <f t="shared" si="73"/>
        <v/>
      </c>
      <c r="BA160" s="158" t="str">
        <f>IF(S160&lt;&gt;1, IF(SUM(S160:$S$1004)&lt;&gt;0, "| Laat geen witruimte tussen ingevulde rijen.", ""), "")</f>
        <v/>
      </c>
      <c r="BC160" s="159" t="str">
        <f t="shared" si="74"/>
        <v/>
      </c>
    </row>
    <row r="161" spans="1:55" s="158" customFormat="1" ht="14.4" customHeight="1" x14ac:dyDescent="0.3">
      <c r="A161" s="244" t="str">
        <f t="shared" si="53"/>
        <v/>
      </c>
      <c r="B161" s="153" t="str">
        <f t="shared" si="54"/>
        <v/>
      </c>
      <c r="C161" s="154"/>
      <c r="D161" s="173"/>
      <c r="E161" s="179"/>
      <c r="F161" s="156"/>
      <c r="G161" s="175"/>
      <c r="H161" s="175"/>
      <c r="I161" s="175"/>
      <c r="J161" s="175"/>
      <c r="K161" s="175"/>
      <c r="L161" s="175"/>
      <c r="M161" s="175"/>
      <c r="N161" s="175"/>
      <c r="O161" s="175"/>
      <c r="P161" s="175"/>
      <c r="Q161" s="179"/>
      <c r="R161" s="157" t="s">
        <v>98</v>
      </c>
      <c r="S161" s="158">
        <f t="shared" si="55"/>
        <v>0</v>
      </c>
      <c r="T161" s="158" t="str">
        <f t="shared" si="56"/>
        <v/>
      </c>
      <c r="U161" s="158" t="str">
        <f t="shared" si="57"/>
        <v>lstLocatieNv3</v>
      </c>
      <c r="V161" s="168">
        <f t="shared" si="58"/>
        <v>0</v>
      </c>
      <c r="W161" s="171">
        <f t="shared" si="59"/>
        <v>0</v>
      </c>
      <c r="X161" s="171">
        <f t="shared" si="60"/>
        <v>0</v>
      </c>
      <c r="Y161" s="171">
        <f t="shared" si="61"/>
        <v>0</v>
      </c>
      <c r="Z161" s="171">
        <f t="shared" si="62"/>
        <v>0</v>
      </c>
      <c r="AA161" s="171">
        <f t="shared" si="63"/>
        <v>0</v>
      </c>
      <c r="AB161" s="171">
        <f t="shared" si="64"/>
        <v>0</v>
      </c>
      <c r="AC161" s="171">
        <f t="shared" si="65"/>
        <v>0</v>
      </c>
      <c r="AD161" s="171">
        <f t="shared" si="66"/>
        <v>0</v>
      </c>
      <c r="AE161" s="171">
        <f t="shared" si="67"/>
        <v>0</v>
      </c>
      <c r="AF161" s="171">
        <f t="shared" si="68"/>
        <v>0</v>
      </c>
      <c r="AG161" s="171">
        <f t="shared" si="69"/>
        <v>0</v>
      </c>
      <c r="AH161" s="171">
        <f>IF($S161&lt;&gt;0, IF($F161&lt;&gt;"Opname / publicatie / game", IF(OR($J161="Fysieke aanwezigheid/product",$J161="Fysieke en digitale aanwezigheid/product"), IF($L161&lt;&gt;"België", _xlfn.IFNA(IF(MATCH($M161, Keuzelijsten!$AR$2:$AR$32, 0)&gt;0, 0, -1), -1), IF($N161&lt;&gt;"", -1, IF(O161&lt;&gt;"", 0, 1))), -1), -1), 0)</f>
        <v>0</v>
      </c>
      <c r="AI161" s="171">
        <f t="shared" si="70"/>
        <v>0</v>
      </c>
      <c r="AJ161" s="171">
        <f t="shared" si="71"/>
        <v>0</v>
      </c>
      <c r="AK161" s="168"/>
      <c r="AL161" s="322" t="str">
        <f t="shared" si="52"/>
        <v/>
      </c>
      <c r="AM161" s="171"/>
      <c r="AN161" s="171"/>
      <c r="AO161" s="171"/>
      <c r="AP161" s="171"/>
      <c r="AQ161" s="171"/>
      <c r="AR161" s="171"/>
      <c r="AS161" s="171"/>
      <c r="AT161" s="171"/>
      <c r="AU161" s="171" t="str">
        <f t="shared" si="72"/>
        <v/>
      </c>
      <c r="AV161" s="171"/>
      <c r="AW161" s="171"/>
      <c r="AX161" s="171"/>
      <c r="AY161" s="171"/>
      <c r="AZ161" s="168" t="str">
        <f t="shared" si="73"/>
        <v/>
      </c>
      <c r="BA161" s="158" t="str">
        <f>IF(S161&lt;&gt;1, IF(SUM(S161:$S$1004)&lt;&gt;0, "| Laat geen witruimte tussen ingevulde rijen.", ""), "")</f>
        <v/>
      </c>
      <c r="BC161" s="159" t="str">
        <f t="shared" si="74"/>
        <v/>
      </c>
    </row>
    <row r="162" spans="1:55" s="158" customFormat="1" ht="14.4" customHeight="1" x14ac:dyDescent="0.3">
      <c r="A162" s="244" t="str">
        <f t="shared" si="53"/>
        <v/>
      </c>
      <c r="B162" s="153" t="str">
        <f t="shared" si="54"/>
        <v/>
      </c>
      <c r="C162" s="154"/>
      <c r="D162" s="173"/>
      <c r="E162" s="179"/>
      <c r="F162" s="156"/>
      <c r="G162" s="175"/>
      <c r="H162" s="175"/>
      <c r="I162" s="175"/>
      <c r="J162" s="175"/>
      <c r="K162" s="175"/>
      <c r="L162" s="175"/>
      <c r="M162" s="175"/>
      <c r="N162" s="175"/>
      <c r="O162" s="175"/>
      <c r="P162" s="175"/>
      <c r="Q162" s="179"/>
      <c r="R162" s="157" t="s">
        <v>98</v>
      </c>
      <c r="S162" s="158">
        <f t="shared" si="55"/>
        <v>0</v>
      </c>
      <c r="T162" s="158" t="str">
        <f t="shared" si="56"/>
        <v/>
      </c>
      <c r="U162" s="158" t="str">
        <f t="shared" si="57"/>
        <v>lstLocatieNv3</v>
      </c>
      <c r="V162" s="168">
        <f t="shared" si="58"/>
        <v>0</v>
      </c>
      <c r="W162" s="171">
        <f t="shared" si="59"/>
        <v>0</v>
      </c>
      <c r="X162" s="171">
        <f t="shared" si="60"/>
        <v>0</v>
      </c>
      <c r="Y162" s="171">
        <f t="shared" si="61"/>
        <v>0</v>
      </c>
      <c r="Z162" s="171">
        <f t="shared" si="62"/>
        <v>0</v>
      </c>
      <c r="AA162" s="171">
        <f t="shared" si="63"/>
        <v>0</v>
      </c>
      <c r="AB162" s="171">
        <f t="shared" si="64"/>
        <v>0</v>
      </c>
      <c r="AC162" s="171">
        <f t="shared" si="65"/>
        <v>0</v>
      </c>
      <c r="AD162" s="171">
        <f t="shared" si="66"/>
        <v>0</v>
      </c>
      <c r="AE162" s="171">
        <f t="shared" si="67"/>
        <v>0</v>
      </c>
      <c r="AF162" s="171">
        <f t="shared" si="68"/>
        <v>0</v>
      </c>
      <c r="AG162" s="171">
        <f t="shared" si="69"/>
        <v>0</v>
      </c>
      <c r="AH162" s="171">
        <f>IF($S162&lt;&gt;0, IF($F162&lt;&gt;"Opname / publicatie / game", IF(OR($J162="Fysieke aanwezigheid/product",$J162="Fysieke en digitale aanwezigheid/product"), IF($L162&lt;&gt;"België", _xlfn.IFNA(IF(MATCH($M162, Keuzelijsten!$AR$2:$AR$32, 0)&gt;0, 0, -1), -1), IF($N162&lt;&gt;"", -1, IF(O162&lt;&gt;"", 0, 1))), -1), -1), 0)</f>
        <v>0</v>
      </c>
      <c r="AI162" s="171">
        <f t="shared" si="70"/>
        <v>0</v>
      </c>
      <c r="AJ162" s="171">
        <f t="shared" si="71"/>
        <v>0</v>
      </c>
      <c r="AK162" s="168"/>
      <c r="AL162" s="322" t="str">
        <f t="shared" si="52"/>
        <v/>
      </c>
      <c r="AM162" s="171"/>
      <c r="AN162" s="171"/>
      <c r="AO162" s="171"/>
      <c r="AP162" s="171"/>
      <c r="AQ162" s="171"/>
      <c r="AR162" s="171"/>
      <c r="AS162" s="171"/>
      <c r="AT162" s="171"/>
      <c r="AU162" s="171" t="str">
        <f t="shared" si="72"/>
        <v/>
      </c>
      <c r="AV162" s="171"/>
      <c r="AW162" s="171"/>
      <c r="AX162" s="171"/>
      <c r="AY162" s="171"/>
      <c r="AZ162" s="168" t="str">
        <f t="shared" si="73"/>
        <v/>
      </c>
      <c r="BA162" s="158" t="str">
        <f>IF(S162&lt;&gt;1, IF(SUM(S162:$S$1004)&lt;&gt;0, "| Laat geen witruimte tussen ingevulde rijen.", ""), "")</f>
        <v/>
      </c>
      <c r="BC162" s="159" t="str">
        <f t="shared" si="74"/>
        <v/>
      </c>
    </row>
    <row r="163" spans="1:55" s="158" customFormat="1" ht="14.4" customHeight="1" x14ac:dyDescent="0.3">
      <c r="A163" s="244" t="str">
        <f t="shared" si="53"/>
        <v/>
      </c>
      <c r="B163" s="153" t="str">
        <f t="shared" si="54"/>
        <v/>
      </c>
      <c r="C163" s="154"/>
      <c r="D163" s="173"/>
      <c r="E163" s="179"/>
      <c r="F163" s="156"/>
      <c r="G163" s="175"/>
      <c r="H163" s="175"/>
      <c r="I163" s="175"/>
      <c r="J163" s="175"/>
      <c r="K163" s="175"/>
      <c r="L163" s="175"/>
      <c r="M163" s="175"/>
      <c r="N163" s="175"/>
      <c r="O163" s="175"/>
      <c r="P163" s="175"/>
      <c r="Q163" s="179"/>
      <c r="R163" s="157" t="s">
        <v>98</v>
      </c>
      <c r="S163" s="158">
        <f t="shared" si="55"/>
        <v>0</v>
      </c>
      <c r="T163" s="158" t="str">
        <f t="shared" si="56"/>
        <v/>
      </c>
      <c r="U163" s="158" t="str">
        <f t="shared" si="57"/>
        <v>lstLocatieNv3</v>
      </c>
      <c r="V163" s="168">
        <f t="shared" si="58"/>
        <v>0</v>
      </c>
      <c r="W163" s="171">
        <f t="shared" si="59"/>
        <v>0</v>
      </c>
      <c r="X163" s="171">
        <f t="shared" si="60"/>
        <v>0</v>
      </c>
      <c r="Y163" s="171">
        <f t="shared" si="61"/>
        <v>0</v>
      </c>
      <c r="Z163" s="171">
        <f t="shared" si="62"/>
        <v>0</v>
      </c>
      <c r="AA163" s="171">
        <f t="shared" si="63"/>
        <v>0</v>
      </c>
      <c r="AB163" s="171">
        <f t="shared" si="64"/>
        <v>0</v>
      </c>
      <c r="AC163" s="171">
        <f t="shared" si="65"/>
        <v>0</v>
      </c>
      <c r="AD163" s="171">
        <f t="shared" si="66"/>
        <v>0</v>
      </c>
      <c r="AE163" s="171">
        <f t="shared" si="67"/>
        <v>0</v>
      </c>
      <c r="AF163" s="171">
        <f t="shared" si="68"/>
        <v>0</v>
      </c>
      <c r="AG163" s="171">
        <f t="shared" si="69"/>
        <v>0</v>
      </c>
      <c r="AH163" s="171">
        <f>IF($S163&lt;&gt;0, IF($F163&lt;&gt;"Opname / publicatie / game", IF(OR($J163="Fysieke aanwezigheid/product",$J163="Fysieke en digitale aanwezigheid/product"), IF($L163&lt;&gt;"België", _xlfn.IFNA(IF(MATCH($M163, Keuzelijsten!$AR$2:$AR$32, 0)&gt;0, 0, -1), -1), IF($N163&lt;&gt;"", -1, IF(O163&lt;&gt;"", 0, 1))), -1), -1), 0)</f>
        <v>0</v>
      </c>
      <c r="AI163" s="171">
        <f t="shared" si="70"/>
        <v>0</v>
      </c>
      <c r="AJ163" s="171">
        <f t="shared" si="71"/>
        <v>0</v>
      </c>
      <c r="AK163" s="168"/>
      <c r="AL163" s="322" t="str">
        <f t="shared" si="52"/>
        <v/>
      </c>
      <c r="AM163" s="171"/>
      <c r="AN163" s="171"/>
      <c r="AO163" s="171"/>
      <c r="AP163" s="171"/>
      <c r="AQ163" s="171"/>
      <c r="AR163" s="171"/>
      <c r="AS163" s="171"/>
      <c r="AT163" s="171"/>
      <c r="AU163" s="171" t="str">
        <f t="shared" si="72"/>
        <v/>
      </c>
      <c r="AV163" s="171"/>
      <c r="AW163" s="171"/>
      <c r="AX163" s="171"/>
      <c r="AY163" s="171"/>
      <c r="AZ163" s="168" t="str">
        <f t="shared" si="73"/>
        <v/>
      </c>
      <c r="BA163" s="158" t="str">
        <f>IF(S163&lt;&gt;1, IF(SUM(S163:$S$1004)&lt;&gt;0, "| Laat geen witruimte tussen ingevulde rijen.", ""), "")</f>
        <v/>
      </c>
      <c r="BC163" s="159" t="str">
        <f t="shared" si="74"/>
        <v/>
      </c>
    </row>
    <row r="164" spans="1:55" s="158" customFormat="1" ht="14.4" customHeight="1" x14ac:dyDescent="0.3">
      <c r="A164" s="244" t="str">
        <f t="shared" si="53"/>
        <v/>
      </c>
      <c r="B164" s="153" t="str">
        <f t="shared" si="54"/>
        <v/>
      </c>
      <c r="C164" s="154"/>
      <c r="D164" s="173"/>
      <c r="E164" s="179"/>
      <c r="F164" s="156"/>
      <c r="G164" s="175"/>
      <c r="H164" s="175"/>
      <c r="I164" s="175"/>
      <c r="J164" s="175"/>
      <c r="K164" s="175"/>
      <c r="L164" s="175"/>
      <c r="M164" s="175"/>
      <c r="N164" s="175"/>
      <c r="O164" s="175"/>
      <c r="P164" s="175"/>
      <c r="Q164" s="179"/>
      <c r="R164" s="157" t="s">
        <v>98</v>
      </c>
      <c r="S164" s="158">
        <f t="shared" si="55"/>
        <v>0</v>
      </c>
      <c r="T164" s="158" t="str">
        <f t="shared" si="56"/>
        <v/>
      </c>
      <c r="U164" s="158" t="str">
        <f t="shared" si="57"/>
        <v>lstLocatieNv3</v>
      </c>
      <c r="V164" s="168">
        <f t="shared" si="58"/>
        <v>0</v>
      </c>
      <c r="W164" s="171">
        <f t="shared" si="59"/>
        <v>0</v>
      </c>
      <c r="X164" s="171">
        <f t="shared" si="60"/>
        <v>0</v>
      </c>
      <c r="Y164" s="171">
        <f t="shared" si="61"/>
        <v>0</v>
      </c>
      <c r="Z164" s="171">
        <f t="shared" si="62"/>
        <v>0</v>
      </c>
      <c r="AA164" s="171">
        <f t="shared" si="63"/>
        <v>0</v>
      </c>
      <c r="AB164" s="171">
        <f t="shared" si="64"/>
        <v>0</v>
      </c>
      <c r="AC164" s="171">
        <f t="shared" si="65"/>
        <v>0</v>
      </c>
      <c r="AD164" s="171">
        <f t="shared" si="66"/>
        <v>0</v>
      </c>
      <c r="AE164" s="171">
        <f t="shared" si="67"/>
        <v>0</v>
      </c>
      <c r="AF164" s="171">
        <f t="shared" si="68"/>
        <v>0</v>
      </c>
      <c r="AG164" s="171">
        <f t="shared" si="69"/>
        <v>0</v>
      </c>
      <c r="AH164" s="171">
        <f>IF($S164&lt;&gt;0, IF($F164&lt;&gt;"Opname / publicatie / game", IF(OR($J164="Fysieke aanwezigheid/product",$J164="Fysieke en digitale aanwezigheid/product"), IF($L164&lt;&gt;"België", _xlfn.IFNA(IF(MATCH($M164, Keuzelijsten!$AR$2:$AR$32, 0)&gt;0, 0, -1), -1), IF($N164&lt;&gt;"", -1, IF(O164&lt;&gt;"", 0, 1))), -1), -1), 0)</f>
        <v>0</v>
      </c>
      <c r="AI164" s="171">
        <f t="shared" si="70"/>
        <v>0</v>
      </c>
      <c r="AJ164" s="171">
        <f t="shared" si="71"/>
        <v>0</v>
      </c>
      <c r="AK164" s="168"/>
      <c r="AL164" s="322" t="str">
        <f t="shared" si="52"/>
        <v/>
      </c>
      <c r="AM164" s="171"/>
      <c r="AN164" s="171"/>
      <c r="AO164" s="171"/>
      <c r="AP164" s="171"/>
      <c r="AQ164" s="171"/>
      <c r="AR164" s="171"/>
      <c r="AS164" s="171"/>
      <c r="AT164" s="171"/>
      <c r="AU164" s="171" t="str">
        <f t="shared" si="72"/>
        <v/>
      </c>
      <c r="AV164" s="171"/>
      <c r="AW164" s="171"/>
      <c r="AX164" s="171"/>
      <c r="AY164" s="171"/>
      <c r="AZ164" s="168" t="str">
        <f t="shared" si="73"/>
        <v/>
      </c>
      <c r="BA164" s="158" t="str">
        <f>IF(S164&lt;&gt;1, IF(SUM(S164:$S$1004)&lt;&gt;0, "| Laat geen witruimte tussen ingevulde rijen.", ""), "")</f>
        <v/>
      </c>
      <c r="BC164" s="159" t="str">
        <f t="shared" si="74"/>
        <v/>
      </c>
    </row>
    <row r="165" spans="1:55" s="158" customFormat="1" ht="14.4" customHeight="1" x14ac:dyDescent="0.3">
      <c r="A165" s="244" t="str">
        <f t="shared" si="53"/>
        <v/>
      </c>
      <c r="B165" s="153" t="str">
        <f t="shared" si="54"/>
        <v/>
      </c>
      <c r="C165" s="154"/>
      <c r="D165" s="173"/>
      <c r="E165" s="179"/>
      <c r="F165" s="156"/>
      <c r="G165" s="175"/>
      <c r="H165" s="175"/>
      <c r="I165" s="175"/>
      <c r="J165" s="175"/>
      <c r="K165" s="175"/>
      <c r="L165" s="175"/>
      <c r="M165" s="175"/>
      <c r="N165" s="175"/>
      <c r="O165" s="175"/>
      <c r="P165" s="175"/>
      <c r="Q165" s="179"/>
      <c r="R165" s="157" t="s">
        <v>98</v>
      </c>
      <c r="S165" s="158">
        <f t="shared" si="55"/>
        <v>0</v>
      </c>
      <c r="T165" s="158" t="str">
        <f t="shared" si="56"/>
        <v/>
      </c>
      <c r="U165" s="158" t="str">
        <f t="shared" si="57"/>
        <v>lstLocatieNv3</v>
      </c>
      <c r="V165" s="168">
        <f t="shared" si="58"/>
        <v>0</v>
      </c>
      <c r="W165" s="171">
        <f t="shared" si="59"/>
        <v>0</v>
      </c>
      <c r="X165" s="171">
        <f t="shared" si="60"/>
        <v>0</v>
      </c>
      <c r="Y165" s="171">
        <f t="shared" si="61"/>
        <v>0</v>
      </c>
      <c r="Z165" s="171">
        <f t="shared" si="62"/>
        <v>0</v>
      </c>
      <c r="AA165" s="171">
        <f t="shared" si="63"/>
        <v>0</v>
      </c>
      <c r="AB165" s="171">
        <f t="shared" si="64"/>
        <v>0</v>
      </c>
      <c r="AC165" s="171">
        <f t="shared" si="65"/>
        <v>0</v>
      </c>
      <c r="AD165" s="171">
        <f t="shared" si="66"/>
        <v>0</v>
      </c>
      <c r="AE165" s="171">
        <f t="shared" si="67"/>
        <v>0</v>
      </c>
      <c r="AF165" s="171">
        <f t="shared" si="68"/>
        <v>0</v>
      </c>
      <c r="AG165" s="171">
        <f t="shared" si="69"/>
        <v>0</v>
      </c>
      <c r="AH165" s="171">
        <f>IF($S165&lt;&gt;0, IF($F165&lt;&gt;"Opname / publicatie / game", IF(OR($J165="Fysieke aanwezigheid/product",$J165="Fysieke en digitale aanwezigheid/product"), IF($L165&lt;&gt;"België", _xlfn.IFNA(IF(MATCH($M165, Keuzelijsten!$AR$2:$AR$32, 0)&gt;0, 0, -1), -1), IF($N165&lt;&gt;"", -1, IF(O165&lt;&gt;"", 0, 1))), -1), -1), 0)</f>
        <v>0</v>
      </c>
      <c r="AI165" s="171">
        <f t="shared" si="70"/>
        <v>0</v>
      </c>
      <c r="AJ165" s="171">
        <f t="shared" si="71"/>
        <v>0</v>
      </c>
      <c r="AK165" s="168"/>
      <c r="AL165" s="322" t="str">
        <f t="shared" si="52"/>
        <v/>
      </c>
      <c r="AM165" s="171"/>
      <c r="AN165" s="171"/>
      <c r="AO165" s="171"/>
      <c r="AP165" s="171"/>
      <c r="AQ165" s="171"/>
      <c r="AR165" s="171"/>
      <c r="AS165" s="171"/>
      <c r="AT165" s="171"/>
      <c r="AU165" s="171" t="str">
        <f t="shared" si="72"/>
        <v/>
      </c>
      <c r="AV165" s="171"/>
      <c r="AW165" s="171"/>
      <c r="AX165" s="171"/>
      <c r="AY165" s="171"/>
      <c r="AZ165" s="168" t="str">
        <f t="shared" si="73"/>
        <v/>
      </c>
      <c r="BA165" s="158" t="str">
        <f>IF(S165&lt;&gt;1, IF(SUM(S165:$S$1004)&lt;&gt;0, "| Laat geen witruimte tussen ingevulde rijen.", ""), "")</f>
        <v/>
      </c>
      <c r="BC165" s="159" t="str">
        <f t="shared" si="74"/>
        <v/>
      </c>
    </row>
    <row r="166" spans="1:55" s="158" customFormat="1" ht="14.4" customHeight="1" x14ac:dyDescent="0.3">
      <c r="A166" s="244" t="str">
        <f t="shared" si="53"/>
        <v/>
      </c>
      <c r="B166" s="153" t="str">
        <f t="shared" si="54"/>
        <v/>
      </c>
      <c r="C166" s="154"/>
      <c r="D166" s="173"/>
      <c r="E166" s="179"/>
      <c r="F166" s="156"/>
      <c r="G166" s="175"/>
      <c r="H166" s="175"/>
      <c r="I166" s="175"/>
      <c r="J166" s="175"/>
      <c r="K166" s="175"/>
      <c r="L166" s="175"/>
      <c r="M166" s="175"/>
      <c r="N166" s="175"/>
      <c r="O166" s="175"/>
      <c r="P166" s="175"/>
      <c r="Q166" s="179"/>
      <c r="R166" s="157" t="s">
        <v>98</v>
      </c>
      <c r="S166" s="158">
        <f t="shared" si="55"/>
        <v>0</v>
      </c>
      <c r="T166" s="158" t="str">
        <f t="shared" si="56"/>
        <v/>
      </c>
      <c r="U166" s="158" t="str">
        <f t="shared" si="57"/>
        <v>lstLocatieNv3</v>
      </c>
      <c r="V166" s="168">
        <f t="shared" si="58"/>
        <v>0</v>
      </c>
      <c r="W166" s="171">
        <f t="shared" si="59"/>
        <v>0</v>
      </c>
      <c r="X166" s="171">
        <f t="shared" si="60"/>
        <v>0</v>
      </c>
      <c r="Y166" s="171">
        <f t="shared" si="61"/>
        <v>0</v>
      </c>
      <c r="Z166" s="171">
        <f t="shared" si="62"/>
        <v>0</v>
      </c>
      <c r="AA166" s="171">
        <f t="shared" si="63"/>
        <v>0</v>
      </c>
      <c r="AB166" s="171">
        <f t="shared" si="64"/>
        <v>0</v>
      </c>
      <c r="AC166" s="171">
        <f t="shared" si="65"/>
        <v>0</v>
      </c>
      <c r="AD166" s="171">
        <f t="shared" si="66"/>
        <v>0</v>
      </c>
      <c r="AE166" s="171">
        <f t="shared" si="67"/>
        <v>0</v>
      </c>
      <c r="AF166" s="171">
        <f t="shared" si="68"/>
        <v>0</v>
      </c>
      <c r="AG166" s="171">
        <f t="shared" si="69"/>
        <v>0</v>
      </c>
      <c r="AH166" s="171">
        <f>IF($S166&lt;&gt;0, IF($F166&lt;&gt;"Opname / publicatie / game", IF(OR($J166="Fysieke aanwezigheid/product",$J166="Fysieke en digitale aanwezigheid/product"), IF($L166&lt;&gt;"België", _xlfn.IFNA(IF(MATCH($M166, Keuzelijsten!$AR$2:$AR$32, 0)&gt;0, 0, -1), -1), IF($N166&lt;&gt;"", -1, IF(O166&lt;&gt;"", 0, 1))), -1), -1), 0)</f>
        <v>0</v>
      </c>
      <c r="AI166" s="171">
        <f t="shared" si="70"/>
        <v>0</v>
      </c>
      <c r="AJ166" s="171">
        <f t="shared" si="71"/>
        <v>0</v>
      </c>
      <c r="AK166" s="168"/>
      <c r="AL166" s="322" t="str">
        <f t="shared" si="52"/>
        <v/>
      </c>
      <c r="AM166" s="171"/>
      <c r="AN166" s="171"/>
      <c r="AO166" s="171"/>
      <c r="AP166" s="171"/>
      <c r="AQ166" s="171"/>
      <c r="AR166" s="171"/>
      <c r="AS166" s="171"/>
      <c r="AT166" s="171"/>
      <c r="AU166" s="171" t="str">
        <f t="shared" si="72"/>
        <v/>
      </c>
      <c r="AV166" s="171"/>
      <c r="AW166" s="171"/>
      <c r="AX166" s="171"/>
      <c r="AY166" s="171"/>
      <c r="AZ166" s="168" t="str">
        <f t="shared" si="73"/>
        <v/>
      </c>
      <c r="BA166" s="158" t="str">
        <f>IF(S166&lt;&gt;1, IF(SUM(S166:$S$1004)&lt;&gt;0, "| Laat geen witruimte tussen ingevulde rijen.", ""), "")</f>
        <v/>
      </c>
      <c r="BC166" s="159" t="str">
        <f t="shared" si="74"/>
        <v/>
      </c>
    </row>
    <row r="167" spans="1:55" s="158" customFormat="1" ht="14.4" customHeight="1" x14ac:dyDescent="0.3">
      <c r="A167" s="244" t="str">
        <f t="shared" si="53"/>
        <v/>
      </c>
      <c r="B167" s="153" t="str">
        <f t="shared" si="54"/>
        <v/>
      </c>
      <c r="C167" s="154"/>
      <c r="D167" s="173"/>
      <c r="E167" s="179"/>
      <c r="F167" s="156"/>
      <c r="G167" s="175"/>
      <c r="H167" s="175"/>
      <c r="I167" s="175"/>
      <c r="J167" s="175"/>
      <c r="K167" s="175"/>
      <c r="L167" s="175"/>
      <c r="M167" s="175"/>
      <c r="N167" s="175"/>
      <c r="O167" s="175"/>
      <c r="P167" s="175"/>
      <c r="Q167" s="179"/>
      <c r="R167" s="157" t="s">
        <v>98</v>
      </c>
      <c r="S167" s="158">
        <f t="shared" si="55"/>
        <v>0</v>
      </c>
      <c r="T167" s="158" t="str">
        <f t="shared" si="56"/>
        <v/>
      </c>
      <c r="U167" s="158" t="str">
        <f t="shared" si="57"/>
        <v>lstLocatieNv3</v>
      </c>
      <c r="V167" s="168">
        <f t="shared" si="58"/>
        <v>0</v>
      </c>
      <c r="W167" s="171">
        <f t="shared" si="59"/>
        <v>0</v>
      </c>
      <c r="X167" s="171">
        <f t="shared" si="60"/>
        <v>0</v>
      </c>
      <c r="Y167" s="171">
        <f t="shared" si="61"/>
        <v>0</v>
      </c>
      <c r="Z167" s="171">
        <f t="shared" si="62"/>
        <v>0</v>
      </c>
      <c r="AA167" s="171">
        <f t="shared" si="63"/>
        <v>0</v>
      </c>
      <c r="AB167" s="171">
        <f t="shared" si="64"/>
        <v>0</v>
      </c>
      <c r="AC167" s="171">
        <f t="shared" si="65"/>
        <v>0</v>
      </c>
      <c r="AD167" s="171">
        <f t="shared" si="66"/>
        <v>0</v>
      </c>
      <c r="AE167" s="171">
        <f t="shared" si="67"/>
        <v>0</v>
      </c>
      <c r="AF167" s="171">
        <f t="shared" si="68"/>
        <v>0</v>
      </c>
      <c r="AG167" s="171">
        <f t="shared" si="69"/>
        <v>0</v>
      </c>
      <c r="AH167" s="171">
        <f>IF($S167&lt;&gt;0, IF($F167&lt;&gt;"Opname / publicatie / game", IF(OR($J167="Fysieke aanwezigheid/product",$J167="Fysieke en digitale aanwezigheid/product"), IF($L167&lt;&gt;"België", _xlfn.IFNA(IF(MATCH($M167, Keuzelijsten!$AR$2:$AR$32, 0)&gt;0, 0, -1), -1), IF($N167&lt;&gt;"", -1, IF(O167&lt;&gt;"", 0, 1))), -1), -1), 0)</f>
        <v>0</v>
      </c>
      <c r="AI167" s="171">
        <f t="shared" si="70"/>
        <v>0</v>
      </c>
      <c r="AJ167" s="171">
        <f t="shared" si="71"/>
        <v>0</v>
      </c>
      <c r="AK167" s="168"/>
      <c r="AL167" s="322" t="str">
        <f t="shared" si="52"/>
        <v/>
      </c>
      <c r="AM167" s="171"/>
      <c r="AN167" s="171"/>
      <c r="AO167" s="171"/>
      <c r="AP167" s="171"/>
      <c r="AQ167" s="171"/>
      <c r="AR167" s="171"/>
      <c r="AS167" s="171"/>
      <c r="AT167" s="171"/>
      <c r="AU167" s="171" t="str">
        <f t="shared" si="72"/>
        <v/>
      </c>
      <c r="AV167" s="171"/>
      <c r="AW167" s="171"/>
      <c r="AX167" s="171"/>
      <c r="AY167" s="171"/>
      <c r="AZ167" s="168" t="str">
        <f t="shared" si="73"/>
        <v/>
      </c>
      <c r="BA167" s="158" t="str">
        <f>IF(S167&lt;&gt;1, IF(SUM(S167:$S$1004)&lt;&gt;0, "| Laat geen witruimte tussen ingevulde rijen.", ""), "")</f>
        <v/>
      </c>
      <c r="BC167" s="159" t="str">
        <f t="shared" si="74"/>
        <v/>
      </c>
    </row>
    <row r="168" spans="1:55" s="158" customFormat="1" ht="14.4" customHeight="1" x14ac:dyDescent="0.3">
      <c r="A168" s="244" t="str">
        <f t="shared" si="53"/>
        <v/>
      </c>
      <c r="B168" s="153" t="str">
        <f t="shared" si="54"/>
        <v/>
      </c>
      <c r="C168" s="154"/>
      <c r="D168" s="173"/>
      <c r="E168" s="179"/>
      <c r="F168" s="156"/>
      <c r="G168" s="175"/>
      <c r="H168" s="175"/>
      <c r="I168" s="175"/>
      <c r="J168" s="175"/>
      <c r="K168" s="175"/>
      <c r="L168" s="175"/>
      <c r="M168" s="175"/>
      <c r="N168" s="175"/>
      <c r="O168" s="175"/>
      <c r="P168" s="175"/>
      <c r="Q168" s="179"/>
      <c r="R168" s="157" t="s">
        <v>98</v>
      </c>
      <c r="S168" s="158">
        <f t="shared" si="55"/>
        <v>0</v>
      </c>
      <c r="T168" s="158" t="str">
        <f t="shared" si="56"/>
        <v/>
      </c>
      <c r="U168" s="158" t="str">
        <f t="shared" si="57"/>
        <v>lstLocatieNv3</v>
      </c>
      <c r="V168" s="168">
        <f t="shared" si="58"/>
        <v>0</v>
      </c>
      <c r="W168" s="171">
        <f t="shared" si="59"/>
        <v>0</v>
      </c>
      <c r="X168" s="171">
        <f t="shared" si="60"/>
        <v>0</v>
      </c>
      <c r="Y168" s="171">
        <f t="shared" si="61"/>
        <v>0</v>
      </c>
      <c r="Z168" s="171">
        <f t="shared" si="62"/>
        <v>0</v>
      </c>
      <c r="AA168" s="171">
        <f t="shared" si="63"/>
        <v>0</v>
      </c>
      <c r="AB168" s="171">
        <f t="shared" si="64"/>
        <v>0</v>
      </c>
      <c r="AC168" s="171">
        <f t="shared" si="65"/>
        <v>0</v>
      </c>
      <c r="AD168" s="171">
        <f t="shared" si="66"/>
        <v>0</v>
      </c>
      <c r="AE168" s="171">
        <f t="shared" si="67"/>
        <v>0</v>
      </c>
      <c r="AF168" s="171">
        <f t="shared" si="68"/>
        <v>0</v>
      </c>
      <c r="AG168" s="171">
        <f t="shared" si="69"/>
        <v>0</v>
      </c>
      <c r="AH168" s="171">
        <f>IF($S168&lt;&gt;0, IF($F168&lt;&gt;"Opname / publicatie / game", IF(OR($J168="Fysieke aanwezigheid/product",$J168="Fysieke en digitale aanwezigheid/product"), IF($L168&lt;&gt;"België", _xlfn.IFNA(IF(MATCH($M168, Keuzelijsten!$AR$2:$AR$32, 0)&gt;0, 0, -1), -1), IF($N168&lt;&gt;"", -1, IF(O168&lt;&gt;"", 0, 1))), -1), -1), 0)</f>
        <v>0</v>
      </c>
      <c r="AI168" s="171">
        <f t="shared" si="70"/>
        <v>0</v>
      </c>
      <c r="AJ168" s="171">
        <f t="shared" si="71"/>
        <v>0</v>
      </c>
      <c r="AK168" s="168"/>
      <c r="AL168" s="322" t="str">
        <f t="shared" si="52"/>
        <v/>
      </c>
      <c r="AM168" s="171"/>
      <c r="AN168" s="171"/>
      <c r="AO168" s="171"/>
      <c r="AP168" s="171"/>
      <c r="AQ168" s="171"/>
      <c r="AR168" s="171"/>
      <c r="AS168" s="171"/>
      <c r="AT168" s="171"/>
      <c r="AU168" s="171" t="str">
        <f t="shared" si="72"/>
        <v/>
      </c>
      <c r="AV168" s="171"/>
      <c r="AW168" s="171"/>
      <c r="AX168" s="171"/>
      <c r="AY168" s="171"/>
      <c r="AZ168" s="168" t="str">
        <f t="shared" si="73"/>
        <v/>
      </c>
      <c r="BA168" s="158" t="str">
        <f>IF(S168&lt;&gt;1, IF(SUM(S168:$S$1004)&lt;&gt;0, "| Laat geen witruimte tussen ingevulde rijen.", ""), "")</f>
        <v/>
      </c>
      <c r="BC168" s="159" t="str">
        <f t="shared" si="74"/>
        <v/>
      </c>
    </row>
    <row r="169" spans="1:55" s="158" customFormat="1" ht="14.4" customHeight="1" x14ac:dyDescent="0.3">
      <c r="A169" s="244" t="str">
        <f t="shared" si="53"/>
        <v/>
      </c>
      <c r="B169" s="153" t="str">
        <f t="shared" si="54"/>
        <v/>
      </c>
      <c r="C169" s="154"/>
      <c r="D169" s="173"/>
      <c r="E169" s="179"/>
      <c r="F169" s="156"/>
      <c r="G169" s="175"/>
      <c r="H169" s="175"/>
      <c r="I169" s="175"/>
      <c r="J169" s="175"/>
      <c r="K169" s="175"/>
      <c r="L169" s="175"/>
      <c r="M169" s="175"/>
      <c r="N169" s="175"/>
      <c r="O169" s="175"/>
      <c r="P169" s="175"/>
      <c r="Q169" s="179"/>
      <c r="R169" s="157" t="s">
        <v>98</v>
      </c>
      <c r="S169" s="158">
        <f t="shared" si="55"/>
        <v>0</v>
      </c>
      <c r="T169" s="158" t="str">
        <f t="shared" si="56"/>
        <v/>
      </c>
      <c r="U169" s="158" t="str">
        <f t="shared" si="57"/>
        <v>lstLocatieNv3</v>
      </c>
      <c r="V169" s="168">
        <f t="shared" si="58"/>
        <v>0</v>
      </c>
      <c r="W169" s="171">
        <f t="shared" si="59"/>
        <v>0</v>
      </c>
      <c r="X169" s="171">
        <f t="shared" si="60"/>
        <v>0</v>
      </c>
      <c r="Y169" s="171">
        <f t="shared" si="61"/>
        <v>0</v>
      </c>
      <c r="Z169" s="171">
        <f t="shared" si="62"/>
        <v>0</v>
      </c>
      <c r="AA169" s="171">
        <f t="shared" si="63"/>
        <v>0</v>
      </c>
      <c r="AB169" s="171">
        <f t="shared" si="64"/>
        <v>0</v>
      </c>
      <c r="AC169" s="171">
        <f t="shared" si="65"/>
        <v>0</v>
      </c>
      <c r="AD169" s="171">
        <f t="shared" si="66"/>
        <v>0</v>
      </c>
      <c r="AE169" s="171">
        <f t="shared" si="67"/>
        <v>0</v>
      </c>
      <c r="AF169" s="171">
        <f t="shared" si="68"/>
        <v>0</v>
      </c>
      <c r="AG169" s="171">
        <f t="shared" si="69"/>
        <v>0</v>
      </c>
      <c r="AH169" s="171">
        <f>IF($S169&lt;&gt;0, IF($F169&lt;&gt;"Opname / publicatie / game", IF(OR($J169="Fysieke aanwezigheid/product",$J169="Fysieke en digitale aanwezigheid/product"), IF($L169&lt;&gt;"België", _xlfn.IFNA(IF(MATCH($M169, Keuzelijsten!$AR$2:$AR$32, 0)&gt;0, 0, -1), -1), IF($N169&lt;&gt;"", -1, IF(O169&lt;&gt;"", 0, 1))), -1), -1), 0)</f>
        <v>0</v>
      </c>
      <c r="AI169" s="171">
        <f t="shared" si="70"/>
        <v>0</v>
      </c>
      <c r="AJ169" s="171">
        <f t="shared" si="71"/>
        <v>0</v>
      </c>
      <c r="AK169" s="168"/>
      <c r="AL169" s="322" t="str">
        <f t="shared" si="52"/>
        <v/>
      </c>
      <c r="AM169" s="171"/>
      <c r="AN169" s="171"/>
      <c r="AO169" s="171"/>
      <c r="AP169" s="171"/>
      <c r="AQ169" s="171"/>
      <c r="AR169" s="171"/>
      <c r="AS169" s="171"/>
      <c r="AT169" s="171"/>
      <c r="AU169" s="171" t="str">
        <f t="shared" si="72"/>
        <v/>
      </c>
      <c r="AV169" s="171"/>
      <c r="AW169" s="171"/>
      <c r="AX169" s="171"/>
      <c r="AY169" s="171"/>
      <c r="AZ169" s="168" t="str">
        <f t="shared" si="73"/>
        <v/>
      </c>
      <c r="BA169" s="158" t="str">
        <f>IF(S169&lt;&gt;1, IF(SUM(S169:$S$1004)&lt;&gt;0, "| Laat geen witruimte tussen ingevulde rijen.", ""), "")</f>
        <v/>
      </c>
      <c r="BC169" s="159" t="str">
        <f t="shared" si="74"/>
        <v/>
      </c>
    </row>
    <row r="170" spans="1:55" s="158" customFormat="1" ht="14.4" customHeight="1" x14ac:dyDescent="0.3">
      <c r="A170" s="244" t="str">
        <f t="shared" si="53"/>
        <v/>
      </c>
      <c r="B170" s="153" t="str">
        <f t="shared" si="54"/>
        <v/>
      </c>
      <c r="C170" s="154"/>
      <c r="D170" s="173"/>
      <c r="E170" s="179"/>
      <c r="F170" s="156"/>
      <c r="G170" s="175"/>
      <c r="H170" s="175"/>
      <c r="I170" s="175"/>
      <c r="J170" s="175"/>
      <c r="K170" s="175"/>
      <c r="L170" s="175"/>
      <c r="M170" s="175"/>
      <c r="N170" s="175"/>
      <c r="O170" s="175"/>
      <c r="P170" s="175"/>
      <c r="Q170" s="179"/>
      <c r="R170" s="157" t="s">
        <v>98</v>
      </c>
      <c r="S170" s="158">
        <f t="shared" si="55"/>
        <v>0</v>
      </c>
      <c r="T170" s="158" t="str">
        <f t="shared" si="56"/>
        <v/>
      </c>
      <c r="U170" s="158" t="str">
        <f t="shared" si="57"/>
        <v>lstLocatieNv3</v>
      </c>
      <c r="V170" s="168">
        <f t="shared" si="58"/>
        <v>0</v>
      </c>
      <c r="W170" s="171">
        <f t="shared" si="59"/>
        <v>0</v>
      </c>
      <c r="X170" s="171">
        <f t="shared" si="60"/>
        <v>0</v>
      </c>
      <c r="Y170" s="171">
        <f t="shared" si="61"/>
        <v>0</v>
      </c>
      <c r="Z170" s="171">
        <f t="shared" si="62"/>
        <v>0</v>
      </c>
      <c r="AA170" s="171">
        <f t="shared" si="63"/>
        <v>0</v>
      </c>
      <c r="AB170" s="171">
        <f t="shared" si="64"/>
        <v>0</v>
      </c>
      <c r="AC170" s="171">
        <f t="shared" si="65"/>
        <v>0</v>
      </c>
      <c r="AD170" s="171">
        <f t="shared" si="66"/>
        <v>0</v>
      </c>
      <c r="AE170" s="171">
        <f t="shared" si="67"/>
        <v>0</v>
      </c>
      <c r="AF170" s="171">
        <f t="shared" si="68"/>
        <v>0</v>
      </c>
      <c r="AG170" s="171">
        <f t="shared" si="69"/>
        <v>0</v>
      </c>
      <c r="AH170" s="171">
        <f>IF($S170&lt;&gt;0, IF($F170&lt;&gt;"Opname / publicatie / game", IF(OR($J170="Fysieke aanwezigheid/product",$J170="Fysieke en digitale aanwezigheid/product"), IF($L170&lt;&gt;"België", _xlfn.IFNA(IF(MATCH($M170, Keuzelijsten!$AR$2:$AR$32, 0)&gt;0, 0, -1), -1), IF($N170&lt;&gt;"", -1, IF(O170&lt;&gt;"", 0, 1))), -1), -1), 0)</f>
        <v>0</v>
      </c>
      <c r="AI170" s="171">
        <f t="shared" si="70"/>
        <v>0</v>
      </c>
      <c r="AJ170" s="171">
        <f t="shared" si="71"/>
        <v>0</v>
      </c>
      <c r="AK170" s="168"/>
      <c r="AL170" s="322" t="str">
        <f t="shared" si="52"/>
        <v/>
      </c>
      <c r="AM170" s="171"/>
      <c r="AN170" s="171"/>
      <c r="AO170" s="171"/>
      <c r="AP170" s="171"/>
      <c r="AQ170" s="171"/>
      <c r="AR170" s="171"/>
      <c r="AS170" s="171"/>
      <c r="AT170" s="171"/>
      <c r="AU170" s="171" t="str">
        <f t="shared" si="72"/>
        <v/>
      </c>
      <c r="AV170" s="171"/>
      <c r="AW170" s="171"/>
      <c r="AX170" s="171"/>
      <c r="AY170" s="171"/>
      <c r="AZ170" s="168" t="str">
        <f t="shared" si="73"/>
        <v/>
      </c>
      <c r="BA170" s="158" t="str">
        <f>IF(S170&lt;&gt;1, IF(SUM(S170:$S$1004)&lt;&gt;0, "| Laat geen witruimte tussen ingevulde rijen.", ""), "")</f>
        <v/>
      </c>
      <c r="BC170" s="159" t="str">
        <f t="shared" si="74"/>
        <v/>
      </c>
    </row>
    <row r="171" spans="1:55" s="158" customFormat="1" ht="14.4" customHeight="1" x14ac:dyDescent="0.3">
      <c r="A171" s="244" t="str">
        <f t="shared" si="53"/>
        <v/>
      </c>
      <c r="B171" s="153" t="str">
        <f t="shared" si="54"/>
        <v/>
      </c>
      <c r="C171" s="154"/>
      <c r="D171" s="173"/>
      <c r="E171" s="179"/>
      <c r="F171" s="156"/>
      <c r="G171" s="175"/>
      <c r="H171" s="175"/>
      <c r="I171" s="175"/>
      <c r="J171" s="175"/>
      <c r="K171" s="175"/>
      <c r="L171" s="175"/>
      <c r="M171" s="175"/>
      <c r="N171" s="175"/>
      <c r="O171" s="175"/>
      <c r="P171" s="175"/>
      <c r="Q171" s="179"/>
      <c r="R171" s="157" t="s">
        <v>98</v>
      </c>
      <c r="S171" s="158">
        <f t="shared" si="55"/>
        <v>0</v>
      </c>
      <c r="T171" s="158" t="str">
        <f t="shared" si="56"/>
        <v/>
      </c>
      <c r="U171" s="158" t="str">
        <f t="shared" si="57"/>
        <v>lstLocatieNv3</v>
      </c>
      <c r="V171" s="168">
        <f t="shared" si="58"/>
        <v>0</v>
      </c>
      <c r="W171" s="171">
        <f t="shared" si="59"/>
        <v>0</v>
      </c>
      <c r="X171" s="171">
        <f t="shared" si="60"/>
        <v>0</v>
      </c>
      <c r="Y171" s="171">
        <f t="shared" si="61"/>
        <v>0</v>
      </c>
      <c r="Z171" s="171">
        <f t="shared" si="62"/>
        <v>0</v>
      </c>
      <c r="AA171" s="171">
        <f t="shared" si="63"/>
        <v>0</v>
      </c>
      <c r="AB171" s="171">
        <f t="shared" si="64"/>
        <v>0</v>
      </c>
      <c r="AC171" s="171">
        <f t="shared" si="65"/>
        <v>0</v>
      </c>
      <c r="AD171" s="171">
        <f t="shared" si="66"/>
        <v>0</v>
      </c>
      <c r="AE171" s="171">
        <f t="shared" si="67"/>
        <v>0</v>
      </c>
      <c r="AF171" s="171">
        <f t="shared" si="68"/>
        <v>0</v>
      </c>
      <c r="AG171" s="171">
        <f t="shared" si="69"/>
        <v>0</v>
      </c>
      <c r="AH171" s="171">
        <f>IF($S171&lt;&gt;0, IF($F171&lt;&gt;"Opname / publicatie / game", IF(OR($J171="Fysieke aanwezigheid/product",$J171="Fysieke en digitale aanwezigheid/product"), IF($L171&lt;&gt;"België", _xlfn.IFNA(IF(MATCH($M171, Keuzelijsten!$AR$2:$AR$32, 0)&gt;0, 0, -1), -1), IF($N171&lt;&gt;"", -1, IF(O171&lt;&gt;"", 0, 1))), -1), -1), 0)</f>
        <v>0</v>
      </c>
      <c r="AI171" s="171">
        <f t="shared" si="70"/>
        <v>0</v>
      </c>
      <c r="AJ171" s="171">
        <f t="shared" si="71"/>
        <v>0</v>
      </c>
      <c r="AK171" s="168"/>
      <c r="AL171" s="322" t="str">
        <f t="shared" si="52"/>
        <v/>
      </c>
      <c r="AM171" s="171"/>
      <c r="AN171" s="171"/>
      <c r="AO171" s="171"/>
      <c r="AP171" s="171"/>
      <c r="AQ171" s="171"/>
      <c r="AR171" s="171"/>
      <c r="AS171" s="171"/>
      <c r="AT171" s="171"/>
      <c r="AU171" s="171" t="str">
        <f t="shared" si="72"/>
        <v/>
      </c>
      <c r="AV171" s="171"/>
      <c r="AW171" s="171"/>
      <c r="AX171" s="171"/>
      <c r="AY171" s="171"/>
      <c r="AZ171" s="168" t="str">
        <f t="shared" si="73"/>
        <v/>
      </c>
      <c r="BA171" s="158" t="str">
        <f>IF(S171&lt;&gt;1, IF(SUM(S171:$S$1004)&lt;&gt;0, "| Laat geen witruimte tussen ingevulde rijen.", ""), "")</f>
        <v/>
      </c>
      <c r="BC171" s="159" t="str">
        <f t="shared" si="74"/>
        <v/>
      </c>
    </row>
    <row r="172" spans="1:55" s="158" customFormat="1" ht="14.4" customHeight="1" x14ac:dyDescent="0.3">
      <c r="A172" s="244" t="str">
        <f t="shared" si="53"/>
        <v/>
      </c>
      <c r="B172" s="153" t="str">
        <f t="shared" si="54"/>
        <v/>
      </c>
      <c r="C172" s="154"/>
      <c r="D172" s="173"/>
      <c r="E172" s="179"/>
      <c r="F172" s="156"/>
      <c r="G172" s="175"/>
      <c r="H172" s="175"/>
      <c r="I172" s="175"/>
      <c r="J172" s="175"/>
      <c r="K172" s="175"/>
      <c r="L172" s="175"/>
      <c r="M172" s="175"/>
      <c r="N172" s="175"/>
      <c r="O172" s="175"/>
      <c r="P172" s="175"/>
      <c r="Q172" s="179"/>
      <c r="R172" s="157" t="s">
        <v>98</v>
      </c>
      <c r="S172" s="158">
        <f t="shared" si="55"/>
        <v>0</v>
      </c>
      <c r="T172" s="158" t="str">
        <f t="shared" si="56"/>
        <v/>
      </c>
      <c r="U172" s="158" t="str">
        <f t="shared" si="57"/>
        <v>lstLocatieNv3</v>
      </c>
      <c r="V172" s="168">
        <f t="shared" si="58"/>
        <v>0</v>
      </c>
      <c r="W172" s="171">
        <f t="shared" si="59"/>
        <v>0</v>
      </c>
      <c r="X172" s="171">
        <f t="shared" si="60"/>
        <v>0</v>
      </c>
      <c r="Y172" s="171">
        <f t="shared" si="61"/>
        <v>0</v>
      </c>
      <c r="Z172" s="171">
        <f t="shared" si="62"/>
        <v>0</v>
      </c>
      <c r="AA172" s="171">
        <f t="shared" si="63"/>
        <v>0</v>
      </c>
      <c r="AB172" s="171">
        <f t="shared" si="64"/>
        <v>0</v>
      </c>
      <c r="AC172" s="171">
        <f t="shared" si="65"/>
        <v>0</v>
      </c>
      <c r="AD172" s="171">
        <f t="shared" si="66"/>
        <v>0</v>
      </c>
      <c r="AE172" s="171">
        <f t="shared" si="67"/>
        <v>0</v>
      </c>
      <c r="AF172" s="171">
        <f t="shared" si="68"/>
        <v>0</v>
      </c>
      <c r="AG172" s="171">
        <f t="shared" si="69"/>
        <v>0</v>
      </c>
      <c r="AH172" s="171">
        <f>IF($S172&lt;&gt;0, IF($F172&lt;&gt;"Opname / publicatie / game", IF(OR($J172="Fysieke aanwezigheid/product",$J172="Fysieke en digitale aanwezigheid/product"), IF($L172&lt;&gt;"België", _xlfn.IFNA(IF(MATCH($M172, Keuzelijsten!$AR$2:$AR$32, 0)&gt;0, 0, -1), -1), IF($N172&lt;&gt;"", -1, IF(O172&lt;&gt;"", 0, 1))), -1), -1), 0)</f>
        <v>0</v>
      </c>
      <c r="AI172" s="171">
        <f t="shared" si="70"/>
        <v>0</v>
      </c>
      <c r="AJ172" s="171">
        <f t="shared" si="71"/>
        <v>0</v>
      </c>
      <c r="AK172" s="168"/>
      <c r="AL172" s="322" t="str">
        <f t="shared" si="52"/>
        <v/>
      </c>
      <c r="AM172" s="171"/>
      <c r="AN172" s="171"/>
      <c r="AO172" s="171"/>
      <c r="AP172" s="171"/>
      <c r="AQ172" s="171"/>
      <c r="AR172" s="171"/>
      <c r="AS172" s="171"/>
      <c r="AT172" s="171"/>
      <c r="AU172" s="171" t="str">
        <f t="shared" si="72"/>
        <v/>
      </c>
      <c r="AV172" s="171"/>
      <c r="AW172" s="171"/>
      <c r="AX172" s="171"/>
      <c r="AY172" s="171"/>
      <c r="AZ172" s="168" t="str">
        <f t="shared" si="73"/>
        <v/>
      </c>
      <c r="BA172" s="158" t="str">
        <f>IF(S172&lt;&gt;1, IF(SUM(S172:$S$1004)&lt;&gt;0, "| Laat geen witruimte tussen ingevulde rijen.", ""), "")</f>
        <v/>
      </c>
      <c r="BC172" s="159" t="str">
        <f t="shared" si="74"/>
        <v/>
      </c>
    </row>
    <row r="173" spans="1:55" s="158" customFormat="1" ht="14.4" customHeight="1" x14ac:dyDescent="0.3">
      <c r="A173" s="244" t="str">
        <f t="shared" si="53"/>
        <v/>
      </c>
      <c r="B173" s="153" t="str">
        <f t="shared" si="54"/>
        <v/>
      </c>
      <c r="C173" s="154"/>
      <c r="D173" s="173"/>
      <c r="E173" s="179"/>
      <c r="F173" s="156"/>
      <c r="G173" s="175"/>
      <c r="H173" s="175"/>
      <c r="I173" s="175"/>
      <c r="J173" s="175"/>
      <c r="K173" s="175"/>
      <c r="L173" s="175"/>
      <c r="M173" s="175"/>
      <c r="N173" s="175"/>
      <c r="O173" s="175"/>
      <c r="P173" s="175"/>
      <c r="Q173" s="179"/>
      <c r="R173" s="157" t="s">
        <v>98</v>
      </c>
      <c r="S173" s="158">
        <f t="shared" si="55"/>
        <v>0</v>
      </c>
      <c r="T173" s="158" t="str">
        <f t="shared" si="56"/>
        <v/>
      </c>
      <c r="U173" s="158" t="str">
        <f t="shared" si="57"/>
        <v>lstLocatieNv3</v>
      </c>
      <c r="V173" s="168">
        <f t="shared" si="58"/>
        <v>0</v>
      </c>
      <c r="W173" s="171">
        <f t="shared" si="59"/>
        <v>0</v>
      </c>
      <c r="X173" s="171">
        <f t="shared" si="60"/>
        <v>0</v>
      </c>
      <c r="Y173" s="171">
        <f t="shared" si="61"/>
        <v>0</v>
      </c>
      <c r="Z173" s="171">
        <f t="shared" si="62"/>
        <v>0</v>
      </c>
      <c r="AA173" s="171">
        <f t="shared" si="63"/>
        <v>0</v>
      </c>
      <c r="AB173" s="171">
        <f t="shared" si="64"/>
        <v>0</v>
      </c>
      <c r="AC173" s="171">
        <f t="shared" si="65"/>
        <v>0</v>
      </c>
      <c r="AD173" s="171">
        <f t="shared" si="66"/>
        <v>0</v>
      </c>
      <c r="AE173" s="171">
        <f t="shared" si="67"/>
        <v>0</v>
      </c>
      <c r="AF173" s="171">
        <f t="shared" si="68"/>
        <v>0</v>
      </c>
      <c r="AG173" s="171">
        <f t="shared" si="69"/>
        <v>0</v>
      </c>
      <c r="AH173" s="171">
        <f>IF($S173&lt;&gt;0, IF($F173&lt;&gt;"Opname / publicatie / game", IF(OR($J173="Fysieke aanwezigheid/product",$J173="Fysieke en digitale aanwezigheid/product"), IF($L173&lt;&gt;"België", _xlfn.IFNA(IF(MATCH($M173, Keuzelijsten!$AR$2:$AR$32, 0)&gt;0, 0, -1), -1), IF($N173&lt;&gt;"", -1, IF(O173&lt;&gt;"", 0, 1))), -1), -1), 0)</f>
        <v>0</v>
      </c>
      <c r="AI173" s="171">
        <f t="shared" si="70"/>
        <v>0</v>
      </c>
      <c r="AJ173" s="171">
        <f t="shared" si="71"/>
        <v>0</v>
      </c>
      <c r="AK173" s="168"/>
      <c r="AL173" s="322" t="str">
        <f t="shared" si="52"/>
        <v/>
      </c>
      <c r="AM173" s="171"/>
      <c r="AN173" s="171"/>
      <c r="AO173" s="171"/>
      <c r="AP173" s="171"/>
      <c r="AQ173" s="171"/>
      <c r="AR173" s="171"/>
      <c r="AS173" s="171"/>
      <c r="AT173" s="171"/>
      <c r="AU173" s="171" t="str">
        <f t="shared" si="72"/>
        <v/>
      </c>
      <c r="AV173" s="171"/>
      <c r="AW173" s="171"/>
      <c r="AX173" s="171"/>
      <c r="AY173" s="171"/>
      <c r="AZ173" s="168" t="str">
        <f t="shared" si="73"/>
        <v/>
      </c>
      <c r="BA173" s="158" t="str">
        <f>IF(S173&lt;&gt;1, IF(SUM(S173:$S$1004)&lt;&gt;0, "| Laat geen witruimte tussen ingevulde rijen.", ""), "")</f>
        <v/>
      </c>
      <c r="BC173" s="159" t="str">
        <f t="shared" si="74"/>
        <v/>
      </c>
    </row>
    <row r="174" spans="1:55" s="158" customFormat="1" ht="14.4" customHeight="1" x14ac:dyDescent="0.3">
      <c r="A174" s="244" t="str">
        <f t="shared" si="53"/>
        <v/>
      </c>
      <c r="B174" s="153" t="str">
        <f t="shared" si="54"/>
        <v/>
      </c>
      <c r="C174" s="154"/>
      <c r="D174" s="173"/>
      <c r="E174" s="179"/>
      <c r="F174" s="156"/>
      <c r="G174" s="175"/>
      <c r="H174" s="175"/>
      <c r="I174" s="175"/>
      <c r="J174" s="175"/>
      <c r="K174" s="175"/>
      <c r="L174" s="175"/>
      <c r="M174" s="175"/>
      <c r="N174" s="175"/>
      <c r="O174" s="175"/>
      <c r="P174" s="175"/>
      <c r="Q174" s="179"/>
      <c r="R174" s="157" t="s">
        <v>98</v>
      </c>
      <c r="S174" s="158">
        <f t="shared" si="55"/>
        <v>0</v>
      </c>
      <c r="T174" s="158" t="str">
        <f t="shared" si="56"/>
        <v/>
      </c>
      <c r="U174" s="158" t="str">
        <f t="shared" si="57"/>
        <v>lstLocatieNv3</v>
      </c>
      <c r="V174" s="168">
        <f t="shared" si="58"/>
        <v>0</v>
      </c>
      <c r="W174" s="171">
        <f t="shared" si="59"/>
        <v>0</v>
      </c>
      <c r="X174" s="171">
        <f t="shared" si="60"/>
        <v>0</v>
      </c>
      <c r="Y174" s="171">
        <f t="shared" si="61"/>
        <v>0</v>
      </c>
      <c r="Z174" s="171">
        <f t="shared" si="62"/>
        <v>0</v>
      </c>
      <c r="AA174" s="171">
        <f t="shared" si="63"/>
        <v>0</v>
      </c>
      <c r="AB174" s="171">
        <f t="shared" si="64"/>
        <v>0</v>
      </c>
      <c r="AC174" s="171">
        <f t="shared" si="65"/>
        <v>0</v>
      </c>
      <c r="AD174" s="171">
        <f t="shared" si="66"/>
        <v>0</v>
      </c>
      <c r="AE174" s="171">
        <f t="shared" si="67"/>
        <v>0</v>
      </c>
      <c r="AF174" s="171">
        <f t="shared" si="68"/>
        <v>0</v>
      </c>
      <c r="AG174" s="171">
        <f t="shared" si="69"/>
        <v>0</v>
      </c>
      <c r="AH174" s="171">
        <f>IF($S174&lt;&gt;0, IF($F174&lt;&gt;"Opname / publicatie / game", IF(OR($J174="Fysieke aanwezigheid/product",$J174="Fysieke en digitale aanwezigheid/product"), IF($L174&lt;&gt;"België", _xlfn.IFNA(IF(MATCH($M174, Keuzelijsten!$AR$2:$AR$32, 0)&gt;0, 0, -1), -1), IF($N174&lt;&gt;"", -1, IF(O174&lt;&gt;"", 0, 1))), -1), -1), 0)</f>
        <v>0</v>
      </c>
      <c r="AI174" s="171">
        <f t="shared" si="70"/>
        <v>0</v>
      </c>
      <c r="AJ174" s="171">
        <f t="shared" si="71"/>
        <v>0</v>
      </c>
      <c r="AK174" s="168"/>
      <c r="AL174" s="322" t="str">
        <f t="shared" si="52"/>
        <v/>
      </c>
      <c r="AM174" s="171"/>
      <c r="AN174" s="171"/>
      <c r="AO174" s="171"/>
      <c r="AP174" s="171"/>
      <c r="AQ174" s="171"/>
      <c r="AR174" s="171"/>
      <c r="AS174" s="171"/>
      <c r="AT174" s="171"/>
      <c r="AU174" s="171" t="str">
        <f t="shared" si="72"/>
        <v/>
      </c>
      <c r="AV174" s="171"/>
      <c r="AW174" s="171"/>
      <c r="AX174" s="171"/>
      <c r="AY174" s="171"/>
      <c r="AZ174" s="168" t="str">
        <f t="shared" si="73"/>
        <v/>
      </c>
      <c r="BA174" s="158" t="str">
        <f>IF(S174&lt;&gt;1, IF(SUM(S174:$S$1004)&lt;&gt;0, "| Laat geen witruimte tussen ingevulde rijen.", ""), "")</f>
        <v/>
      </c>
      <c r="BC174" s="159" t="str">
        <f t="shared" si="74"/>
        <v/>
      </c>
    </row>
    <row r="175" spans="1:55" s="158" customFormat="1" ht="14.4" customHeight="1" x14ac:dyDescent="0.3">
      <c r="A175" s="244" t="str">
        <f t="shared" si="53"/>
        <v/>
      </c>
      <c r="B175" s="153" t="str">
        <f t="shared" si="54"/>
        <v/>
      </c>
      <c r="C175" s="154"/>
      <c r="D175" s="173"/>
      <c r="E175" s="179"/>
      <c r="F175" s="156"/>
      <c r="G175" s="175"/>
      <c r="H175" s="175"/>
      <c r="I175" s="175"/>
      <c r="J175" s="175"/>
      <c r="K175" s="175"/>
      <c r="L175" s="175"/>
      <c r="M175" s="175"/>
      <c r="N175" s="175"/>
      <c r="O175" s="175"/>
      <c r="P175" s="175"/>
      <c r="Q175" s="179"/>
      <c r="R175" s="157" t="s">
        <v>98</v>
      </c>
      <c r="S175" s="158">
        <f t="shared" si="55"/>
        <v>0</v>
      </c>
      <c r="T175" s="158" t="str">
        <f t="shared" si="56"/>
        <v/>
      </c>
      <c r="U175" s="158" t="str">
        <f t="shared" si="57"/>
        <v>lstLocatieNv3</v>
      </c>
      <c r="V175" s="168">
        <f t="shared" si="58"/>
        <v>0</v>
      </c>
      <c r="W175" s="171">
        <f t="shared" si="59"/>
        <v>0</v>
      </c>
      <c r="X175" s="171">
        <f t="shared" si="60"/>
        <v>0</v>
      </c>
      <c r="Y175" s="171">
        <f t="shared" si="61"/>
        <v>0</v>
      </c>
      <c r="Z175" s="171">
        <f t="shared" si="62"/>
        <v>0</v>
      </c>
      <c r="AA175" s="171">
        <f t="shared" si="63"/>
        <v>0</v>
      </c>
      <c r="AB175" s="171">
        <f t="shared" si="64"/>
        <v>0</v>
      </c>
      <c r="AC175" s="171">
        <f t="shared" si="65"/>
        <v>0</v>
      </c>
      <c r="AD175" s="171">
        <f t="shared" si="66"/>
        <v>0</v>
      </c>
      <c r="AE175" s="171">
        <f t="shared" si="67"/>
        <v>0</v>
      </c>
      <c r="AF175" s="171">
        <f t="shared" si="68"/>
        <v>0</v>
      </c>
      <c r="AG175" s="171">
        <f t="shared" si="69"/>
        <v>0</v>
      </c>
      <c r="AH175" s="171">
        <f>IF($S175&lt;&gt;0, IF($F175&lt;&gt;"Opname / publicatie / game", IF(OR($J175="Fysieke aanwezigheid/product",$J175="Fysieke en digitale aanwezigheid/product"), IF($L175&lt;&gt;"België", _xlfn.IFNA(IF(MATCH($M175, Keuzelijsten!$AR$2:$AR$32, 0)&gt;0, 0, -1), -1), IF($N175&lt;&gt;"", -1, IF(O175&lt;&gt;"", 0, 1))), -1), -1), 0)</f>
        <v>0</v>
      </c>
      <c r="AI175" s="171">
        <f t="shared" si="70"/>
        <v>0</v>
      </c>
      <c r="AJ175" s="171">
        <f t="shared" si="71"/>
        <v>0</v>
      </c>
      <c r="AK175" s="168"/>
      <c r="AL175" s="322" t="str">
        <f t="shared" si="52"/>
        <v/>
      </c>
      <c r="AM175" s="171"/>
      <c r="AN175" s="171"/>
      <c r="AO175" s="171"/>
      <c r="AP175" s="171"/>
      <c r="AQ175" s="171"/>
      <c r="AR175" s="171"/>
      <c r="AS175" s="171"/>
      <c r="AT175" s="171"/>
      <c r="AU175" s="171" t="str">
        <f t="shared" si="72"/>
        <v/>
      </c>
      <c r="AV175" s="171"/>
      <c r="AW175" s="171"/>
      <c r="AX175" s="171"/>
      <c r="AY175" s="171"/>
      <c r="AZ175" s="168" t="str">
        <f t="shared" si="73"/>
        <v/>
      </c>
      <c r="BA175" s="158" t="str">
        <f>IF(S175&lt;&gt;1, IF(SUM(S175:$S$1004)&lt;&gt;0, "| Laat geen witruimte tussen ingevulde rijen.", ""), "")</f>
        <v/>
      </c>
      <c r="BC175" s="159" t="str">
        <f t="shared" si="74"/>
        <v/>
      </c>
    </row>
    <row r="176" spans="1:55" s="158" customFormat="1" ht="14.4" customHeight="1" x14ac:dyDescent="0.3">
      <c r="A176" s="244" t="str">
        <f t="shared" si="53"/>
        <v/>
      </c>
      <c r="B176" s="153" t="str">
        <f t="shared" si="54"/>
        <v/>
      </c>
      <c r="C176" s="154"/>
      <c r="D176" s="173"/>
      <c r="E176" s="179"/>
      <c r="F176" s="156"/>
      <c r="G176" s="175"/>
      <c r="H176" s="175"/>
      <c r="I176" s="175"/>
      <c r="J176" s="175"/>
      <c r="K176" s="175"/>
      <c r="L176" s="175"/>
      <c r="M176" s="175"/>
      <c r="N176" s="175"/>
      <c r="O176" s="175"/>
      <c r="P176" s="175"/>
      <c r="Q176" s="179"/>
      <c r="R176" s="157" t="s">
        <v>98</v>
      </c>
      <c r="S176" s="158">
        <f t="shared" si="55"/>
        <v>0</v>
      </c>
      <c r="T176" s="158" t="str">
        <f t="shared" si="56"/>
        <v/>
      </c>
      <c r="U176" s="158" t="str">
        <f t="shared" si="57"/>
        <v>lstLocatieNv3</v>
      </c>
      <c r="V176" s="168">
        <f t="shared" si="58"/>
        <v>0</v>
      </c>
      <c r="W176" s="171">
        <f t="shared" si="59"/>
        <v>0</v>
      </c>
      <c r="X176" s="171">
        <f t="shared" si="60"/>
        <v>0</v>
      </c>
      <c r="Y176" s="171">
        <f t="shared" si="61"/>
        <v>0</v>
      </c>
      <c r="Z176" s="171">
        <f t="shared" si="62"/>
        <v>0</v>
      </c>
      <c r="AA176" s="171">
        <f t="shared" si="63"/>
        <v>0</v>
      </c>
      <c r="AB176" s="171">
        <f t="shared" si="64"/>
        <v>0</v>
      </c>
      <c r="AC176" s="171">
        <f t="shared" si="65"/>
        <v>0</v>
      </c>
      <c r="AD176" s="171">
        <f t="shared" si="66"/>
        <v>0</v>
      </c>
      <c r="AE176" s="171">
        <f t="shared" si="67"/>
        <v>0</v>
      </c>
      <c r="AF176" s="171">
        <f t="shared" si="68"/>
        <v>0</v>
      </c>
      <c r="AG176" s="171">
        <f t="shared" si="69"/>
        <v>0</v>
      </c>
      <c r="AH176" s="171">
        <f>IF($S176&lt;&gt;0, IF($F176&lt;&gt;"Opname / publicatie / game", IF(OR($J176="Fysieke aanwezigheid/product",$J176="Fysieke en digitale aanwezigheid/product"), IF($L176&lt;&gt;"België", _xlfn.IFNA(IF(MATCH($M176, Keuzelijsten!$AR$2:$AR$32, 0)&gt;0, 0, -1), -1), IF($N176&lt;&gt;"", -1, IF(O176&lt;&gt;"", 0, 1))), -1), -1), 0)</f>
        <v>0</v>
      </c>
      <c r="AI176" s="171">
        <f t="shared" si="70"/>
        <v>0</v>
      </c>
      <c r="AJ176" s="171">
        <f t="shared" si="71"/>
        <v>0</v>
      </c>
      <c r="AK176" s="168"/>
      <c r="AL176" s="322" t="str">
        <f t="shared" si="52"/>
        <v/>
      </c>
      <c r="AM176" s="171"/>
      <c r="AN176" s="171"/>
      <c r="AO176" s="171"/>
      <c r="AP176" s="171"/>
      <c r="AQ176" s="171"/>
      <c r="AR176" s="171"/>
      <c r="AS176" s="171"/>
      <c r="AT176" s="171"/>
      <c r="AU176" s="171" t="str">
        <f t="shared" si="72"/>
        <v/>
      </c>
      <c r="AV176" s="171"/>
      <c r="AW176" s="171"/>
      <c r="AX176" s="171"/>
      <c r="AY176" s="171"/>
      <c r="AZ176" s="168" t="str">
        <f t="shared" si="73"/>
        <v/>
      </c>
      <c r="BA176" s="158" t="str">
        <f>IF(S176&lt;&gt;1, IF(SUM(S176:$S$1004)&lt;&gt;0, "| Laat geen witruimte tussen ingevulde rijen.", ""), "")</f>
        <v/>
      </c>
      <c r="BC176" s="159" t="str">
        <f t="shared" si="74"/>
        <v/>
      </c>
    </row>
    <row r="177" spans="1:55" s="158" customFormat="1" ht="14.4" customHeight="1" x14ac:dyDescent="0.3">
      <c r="A177" s="244" t="str">
        <f t="shared" si="53"/>
        <v/>
      </c>
      <c r="B177" s="153" t="str">
        <f t="shared" si="54"/>
        <v/>
      </c>
      <c r="C177" s="154"/>
      <c r="D177" s="173"/>
      <c r="E177" s="179"/>
      <c r="F177" s="156"/>
      <c r="G177" s="175"/>
      <c r="H177" s="175"/>
      <c r="I177" s="175"/>
      <c r="J177" s="175"/>
      <c r="K177" s="175"/>
      <c r="L177" s="175"/>
      <c r="M177" s="175"/>
      <c r="N177" s="175"/>
      <c r="O177" s="175"/>
      <c r="P177" s="175"/>
      <c r="Q177" s="179"/>
      <c r="R177" s="157" t="s">
        <v>98</v>
      </c>
      <c r="S177" s="158">
        <f t="shared" si="55"/>
        <v>0</v>
      </c>
      <c r="T177" s="158" t="str">
        <f t="shared" si="56"/>
        <v/>
      </c>
      <c r="U177" s="158" t="str">
        <f t="shared" si="57"/>
        <v>lstLocatieNv3</v>
      </c>
      <c r="V177" s="168">
        <f t="shared" si="58"/>
        <v>0</v>
      </c>
      <c r="W177" s="171">
        <f t="shared" si="59"/>
        <v>0</v>
      </c>
      <c r="X177" s="171">
        <f t="shared" si="60"/>
        <v>0</v>
      </c>
      <c r="Y177" s="171">
        <f t="shared" si="61"/>
        <v>0</v>
      </c>
      <c r="Z177" s="171">
        <f t="shared" si="62"/>
        <v>0</v>
      </c>
      <c r="AA177" s="171">
        <f t="shared" si="63"/>
        <v>0</v>
      </c>
      <c r="AB177" s="171">
        <f t="shared" si="64"/>
        <v>0</v>
      </c>
      <c r="AC177" s="171">
        <f t="shared" si="65"/>
        <v>0</v>
      </c>
      <c r="AD177" s="171">
        <f t="shared" si="66"/>
        <v>0</v>
      </c>
      <c r="AE177" s="171">
        <f t="shared" si="67"/>
        <v>0</v>
      </c>
      <c r="AF177" s="171">
        <f t="shared" si="68"/>
        <v>0</v>
      </c>
      <c r="AG177" s="171">
        <f t="shared" si="69"/>
        <v>0</v>
      </c>
      <c r="AH177" s="171">
        <f>IF($S177&lt;&gt;0, IF($F177&lt;&gt;"Opname / publicatie / game", IF(OR($J177="Fysieke aanwezigheid/product",$J177="Fysieke en digitale aanwezigheid/product"), IF($L177&lt;&gt;"België", _xlfn.IFNA(IF(MATCH($M177, Keuzelijsten!$AR$2:$AR$32, 0)&gt;0, 0, -1), -1), IF($N177&lt;&gt;"", -1, IF(O177&lt;&gt;"", 0, 1))), -1), -1), 0)</f>
        <v>0</v>
      </c>
      <c r="AI177" s="171">
        <f t="shared" si="70"/>
        <v>0</v>
      </c>
      <c r="AJ177" s="171">
        <f t="shared" si="71"/>
        <v>0</v>
      </c>
      <c r="AK177" s="168"/>
      <c r="AL177" s="322" t="str">
        <f t="shared" si="52"/>
        <v/>
      </c>
      <c r="AM177" s="171"/>
      <c r="AN177" s="171"/>
      <c r="AO177" s="171"/>
      <c r="AP177" s="171"/>
      <c r="AQ177" s="171"/>
      <c r="AR177" s="171"/>
      <c r="AS177" s="171"/>
      <c r="AT177" s="171"/>
      <c r="AU177" s="171" t="str">
        <f t="shared" si="72"/>
        <v/>
      </c>
      <c r="AV177" s="171"/>
      <c r="AW177" s="171"/>
      <c r="AX177" s="171"/>
      <c r="AY177" s="171"/>
      <c r="AZ177" s="168" t="str">
        <f t="shared" si="73"/>
        <v/>
      </c>
      <c r="BA177" s="158" t="str">
        <f>IF(S177&lt;&gt;1, IF(SUM(S177:$S$1004)&lt;&gt;0, "| Laat geen witruimte tussen ingevulde rijen.", ""), "")</f>
        <v/>
      </c>
      <c r="BC177" s="159" t="str">
        <f t="shared" si="74"/>
        <v/>
      </c>
    </row>
    <row r="178" spans="1:55" s="158" customFormat="1" ht="14.4" customHeight="1" x14ac:dyDescent="0.3">
      <c r="A178" s="244" t="str">
        <f t="shared" si="53"/>
        <v/>
      </c>
      <c r="B178" s="153" t="str">
        <f t="shared" si="54"/>
        <v/>
      </c>
      <c r="C178" s="154"/>
      <c r="D178" s="173"/>
      <c r="E178" s="179"/>
      <c r="F178" s="156"/>
      <c r="G178" s="175"/>
      <c r="H178" s="175"/>
      <c r="I178" s="175"/>
      <c r="J178" s="175"/>
      <c r="K178" s="175"/>
      <c r="L178" s="175"/>
      <c r="M178" s="175"/>
      <c r="N178" s="175"/>
      <c r="O178" s="175"/>
      <c r="P178" s="175"/>
      <c r="Q178" s="179"/>
      <c r="R178" s="157" t="s">
        <v>98</v>
      </c>
      <c r="S178" s="158">
        <f t="shared" si="55"/>
        <v>0</v>
      </c>
      <c r="T178" s="158" t="str">
        <f t="shared" si="56"/>
        <v/>
      </c>
      <c r="U178" s="158" t="str">
        <f t="shared" si="57"/>
        <v>lstLocatieNv3</v>
      </c>
      <c r="V178" s="168">
        <f t="shared" si="58"/>
        <v>0</v>
      </c>
      <c r="W178" s="171">
        <f t="shared" si="59"/>
        <v>0</v>
      </c>
      <c r="X178" s="171">
        <f t="shared" si="60"/>
        <v>0</v>
      </c>
      <c r="Y178" s="171">
        <f t="shared" si="61"/>
        <v>0</v>
      </c>
      <c r="Z178" s="171">
        <f t="shared" si="62"/>
        <v>0</v>
      </c>
      <c r="AA178" s="171">
        <f t="shared" si="63"/>
        <v>0</v>
      </c>
      <c r="AB178" s="171">
        <f t="shared" si="64"/>
        <v>0</v>
      </c>
      <c r="AC178" s="171">
        <f t="shared" si="65"/>
        <v>0</v>
      </c>
      <c r="AD178" s="171">
        <f t="shared" si="66"/>
        <v>0</v>
      </c>
      <c r="AE178" s="171">
        <f t="shared" si="67"/>
        <v>0</v>
      </c>
      <c r="AF178" s="171">
        <f t="shared" si="68"/>
        <v>0</v>
      </c>
      <c r="AG178" s="171">
        <f t="shared" si="69"/>
        <v>0</v>
      </c>
      <c r="AH178" s="171">
        <f>IF($S178&lt;&gt;0, IF($F178&lt;&gt;"Opname / publicatie / game", IF(OR($J178="Fysieke aanwezigheid/product",$J178="Fysieke en digitale aanwezigheid/product"), IF($L178&lt;&gt;"België", _xlfn.IFNA(IF(MATCH($M178, Keuzelijsten!$AR$2:$AR$32, 0)&gt;0, 0, -1), -1), IF($N178&lt;&gt;"", -1, IF(O178&lt;&gt;"", 0, 1))), -1), -1), 0)</f>
        <v>0</v>
      </c>
      <c r="AI178" s="171">
        <f t="shared" si="70"/>
        <v>0</v>
      </c>
      <c r="AJ178" s="171">
        <f t="shared" si="71"/>
        <v>0</v>
      </c>
      <c r="AK178" s="168"/>
      <c r="AL178" s="322" t="str">
        <f t="shared" si="52"/>
        <v/>
      </c>
      <c r="AM178" s="171"/>
      <c r="AN178" s="171"/>
      <c r="AO178" s="171"/>
      <c r="AP178" s="171"/>
      <c r="AQ178" s="171"/>
      <c r="AR178" s="171"/>
      <c r="AS178" s="171"/>
      <c r="AT178" s="171"/>
      <c r="AU178" s="171" t="str">
        <f t="shared" si="72"/>
        <v/>
      </c>
      <c r="AV178" s="171"/>
      <c r="AW178" s="171"/>
      <c r="AX178" s="171"/>
      <c r="AY178" s="171"/>
      <c r="AZ178" s="168" t="str">
        <f t="shared" si="73"/>
        <v/>
      </c>
      <c r="BA178" s="158" t="str">
        <f>IF(S178&lt;&gt;1, IF(SUM(S178:$S$1004)&lt;&gt;0, "| Laat geen witruimte tussen ingevulde rijen.", ""), "")</f>
        <v/>
      </c>
      <c r="BC178" s="159" t="str">
        <f t="shared" si="74"/>
        <v/>
      </c>
    </row>
    <row r="179" spans="1:55" s="158" customFormat="1" ht="14.4" customHeight="1" x14ac:dyDescent="0.3">
      <c r="A179" s="244" t="str">
        <f t="shared" si="53"/>
        <v/>
      </c>
      <c r="B179" s="153" t="str">
        <f t="shared" si="54"/>
        <v/>
      </c>
      <c r="C179" s="154"/>
      <c r="D179" s="173"/>
      <c r="E179" s="179"/>
      <c r="F179" s="156"/>
      <c r="G179" s="175"/>
      <c r="H179" s="175"/>
      <c r="I179" s="175"/>
      <c r="J179" s="175"/>
      <c r="K179" s="175"/>
      <c r="L179" s="175"/>
      <c r="M179" s="175"/>
      <c r="N179" s="175"/>
      <c r="O179" s="175"/>
      <c r="P179" s="175"/>
      <c r="Q179" s="179"/>
      <c r="R179" s="157" t="s">
        <v>98</v>
      </c>
      <c r="S179" s="158">
        <f t="shared" si="55"/>
        <v>0</v>
      </c>
      <c r="T179" s="158" t="str">
        <f t="shared" si="56"/>
        <v/>
      </c>
      <c r="U179" s="158" t="str">
        <f t="shared" si="57"/>
        <v>lstLocatieNv3</v>
      </c>
      <c r="V179" s="168">
        <f t="shared" si="58"/>
        <v>0</v>
      </c>
      <c r="W179" s="171">
        <f t="shared" si="59"/>
        <v>0</v>
      </c>
      <c r="X179" s="171">
        <f t="shared" si="60"/>
        <v>0</v>
      </c>
      <c r="Y179" s="171">
        <f t="shared" si="61"/>
        <v>0</v>
      </c>
      <c r="Z179" s="171">
        <f t="shared" si="62"/>
        <v>0</v>
      </c>
      <c r="AA179" s="171">
        <f t="shared" si="63"/>
        <v>0</v>
      </c>
      <c r="AB179" s="171">
        <f t="shared" si="64"/>
        <v>0</v>
      </c>
      <c r="AC179" s="171">
        <f t="shared" si="65"/>
        <v>0</v>
      </c>
      <c r="AD179" s="171">
        <f t="shared" si="66"/>
        <v>0</v>
      </c>
      <c r="AE179" s="171">
        <f t="shared" si="67"/>
        <v>0</v>
      </c>
      <c r="AF179" s="171">
        <f t="shared" si="68"/>
        <v>0</v>
      </c>
      <c r="AG179" s="171">
        <f t="shared" si="69"/>
        <v>0</v>
      </c>
      <c r="AH179" s="171">
        <f>IF($S179&lt;&gt;0, IF($F179&lt;&gt;"Opname / publicatie / game", IF(OR($J179="Fysieke aanwezigheid/product",$J179="Fysieke en digitale aanwezigheid/product"), IF($L179&lt;&gt;"België", _xlfn.IFNA(IF(MATCH($M179, Keuzelijsten!$AR$2:$AR$32, 0)&gt;0, 0, -1), -1), IF($N179&lt;&gt;"", -1, IF(O179&lt;&gt;"", 0, 1))), -1), -1), 0)</f>
        <v>0</v>
      </c>
      <c r="AI179" s="171">
        <f t="shared" si="70"/>
        <v>0</v>
      </c>
      <c r="AJ179" s="171">
        <f t="shared" si="71"/>
        <v>0</v>
      </c>
      <c r="AK179" s="168"/>
      <c r="AL179" s="322" t="str">
        <f t="shared" si="52"/>
        <v/>
      </c>
      <c r="AM179" s="171"/>
      <c r="AN179" s="171"/>
      <c r="AO179" s="171"/>
      <c r="AP179" s="171"/>
      <c r="AQ179" s="171"/>
      <c r="AR179" s="171"/>
      <c r="AS179" s="171"/>
      <c r="AT179" s="171"/>
      <c r="AU179" s="171" t="str">
        <f t="shared" si="72"/>
        <v/>
      </c>
      <c r="AV179" s="171"/>
      <c r="AW179" s="171"/>
      <c r="AX179" s="171"/>
      <c r="AY179" s="171"/>
      <c r="AZ179" s="168" t="str">
        <f t="shared" si="73"/>
        <v/>
      </c>
      <c r="BA179" s="158" t="str">
        <f>IF(S179&lt;&gt;1, IF(SUM(S179:$S$1004)&lt;&gt;0, "| Laat geen witruimte tussen ingevulde rijen.", ""), "")</f>
        <v/>
      </c>
      <c r="BC179" s="159" t="str">
        <f t="shared" si="74"/>
        <v/>
      </c>
    </row>
    <row r="180" spans="1:55" s="158" customFormat="1" ht="14.4" customHeight="1" x14ac:dyDescent="0.3">
      <c r="A180" s="244" t="str">
        <f t="shared" si="53"/>
        <v/>
      </c>
      <c r="B180" s="153" t="str">
        <f t="shared" si="54"/>
        <v/>
      </c>
      <c r="C180" s="154"/>
      <c r="D180" s="173"/>
      <c r="E180" s="179"/>
      <c r="F180" s="156"/>
      <c r="G180" s="175"/>
      <c r="H180" s="175"/>
      <c r="I180" s="175"/>
      <c r="J180" s="175"/>
      <c r="K180" s="175"/>
      <c r="L180" s="175"/>
      <c r="M180" s="175"/>
      <c r="N180" s="175"/>
      <c r="O180" s="175"/>
      <c r="P180" s="175"/>
      <c r="Q180" s="179"/>
      <c r="R180" s="157" t="s">
        <v>98</v>
      </c>
      <c r="S180" s="158">
        <f t="shared" si="55"/>
        <v>0</v>
      </c>
      <c r="T180" s="158" t="str">
        <f t="shared" si="56"/>
        <v/>
      </c>
      <c r="U180" s="158" t="str">
        <f t="shared" si="57"/>
        <v>lstLocatieNv3</v>
      </c>
      <c r="V180" s="168">
        <f t="shared" si="58"/>
        <v>0</v>
      </c>
      <c r="W180" s="171">
        <f t="shared" si="59"/>
        <v>0</v>
      </c>
      <c r="X180" s="171">
        <f t="shared" si="60"/>
        <v>0</v>
      </c>
      <c r="Y180" s="171">
        <f t="shared" si="61"/>
        <v>0</v>
      </c>
      <c r="Z180" s="171">
        <f t="shared" si="62"/>
        <v>0</v>
      </c>
      <c r="AA180" s="171">
        <f t="shared" si="63"/>
        <v>0</v>
      </c>
      <c r="AB180" s="171">
        <f t="shared" si="64"/>
        <v>0</v>
      </c>
      <c r="AC180" s="171">
        <f t="shared" si="65"/>
        <v>0</v>
      </c>
      <c r="AD180" s="171">
        <f t="shared" si="66"/>
        <v>0</v>
      </c>
      <c r="AE180" s="171">
        <f t="shared" si="67"/>
        <v>0</v>
      </c>
      <c r="AF180" s="171">
        <f t="shared" si="68"/>
        <v>0</v>
      </c>
      <c r="AG180" s="171">
        <f t="shared" si="69"/>
        <v>0</v>
      </c>
      <c r="AH180" s="171">
        <f>IF($S180&lt;&gt;0, IF($F180&lt;&gt;"Opname / publicatie / game", IF(OR($J180="Fysieke aanwezigheid/product",$J180="Fysieke en digitale aanwezigheid/product"), IF($L180&lt;&gt;"België", _xlfn.IFNA(IF(MATCH($M180, Keuzelijsten!$AR$2:$AR$32, 0)&gt;0, 0, -1), -1), IF($N180&lt;&gt;"", -1, IF(O180&lt;&gt;"", 0, 1))), -1), -1), 0)</f>
        <v>0</v>
      </c>
      <c r="AI180" s="171">
        <f t="shared" si="70"/>
        <v>0</v>
      </c>
      <c r="AJ180" s="171">
        <f t="shared" si="71"/>
        <v>0</v>
      </c>
      <c r="AK180" s="168"/>
      <c r="AL180" s="322" t="str">
        <f t="shared" si="52"/>
        <v/>
      </c>
      <c r="AM180" s="171"/>
      <c r="AN180" s="171"/>
      <c r="AO180" s="171"/>
      <c r="AP180" s="171"/>
      <c r="AQ180" s="171"/>
      <c r="AR180" s="171"/>
      <c r="AS180" s="171"/>
      <c r="AT180" s="171"/>
      <c r="AU180" s="171" t="str">
        <f t="shared" si="72"/>
        <v/>
      </c>
      <c r="AV180" s="171"/>
      <c r="AW180" s="171"/>
      <c r="AX180" s="171"/>
      <c r="AY180" s="171"/>
      <c r="AZ180" s="168" t="str">
        <f t="shared" si="73"/>
        <v/>
      </c>
      <c r="BA180" s="158" t="str">
        <f>IF(S180&lt;&gt;1, IF(SUM(S180:$S$1004)&lt;&gt;0, "| Laat geen witruimte tussen ingevulde rijen.", ""), "")</f>
        <v/>
      </c>
      <c r="BC180" s="159" t="str">
        <f t="shared" si="74"/>
        <v/>
      </c>
    </row>
    <row r="181" spans="1:55" s="158" customFormat="1" ht="14.4" customHeight="1" x14ac:dyDescent="0.3">
      <c r="A181" s="244" t="str">
        <f t="shared" si="53"/>
        <v/>
      </c>
      <c r="B181" s="153" t="str">
        <f t="shared" si="54"/>
        <v/>
      </c>
      <c r="C181" s="154"/>
      <c r="D181" s="173"/>
      <c r="E181" s="179"/>
      <c r="F181" s="156"/>
      <c r="G181" s="175"/>
      <c r="H181" s="175"/>
      <c r="I181" s="175"/>
      <c r="J181" s="175"/>
      <c r="K181" s="175"/>
      <c r="L181" s="175"/>
      <c r="M181" s="175"/>
      <c r="N181" s="175"/>
      <c r="O181" s="175"/>
      <c r="P181" s="175"/>
      <c r="Q181" s="179"/>
      <c r="R181" s="157" t="s">
        <v>98</v>
      </c>
      <c r="S181" s="158">
        <f t="shared" si="55"/>
        <v>0</v>
      </c>
      <c r="T181" s="158" t="str">
        <f t="shared" si="56"/>
        <v/>
      </c>
      <c r="U181" s="158" t="str">
        <f t="shared" si="57"/>
        <v>lstLocatieNv3</v>
      </c>
      <c r="V181" s="168">
        <f t="shared" si="58"/>
        <v>0</v>
      </c>
      <c r="W181" s="171">
        <f t="shared" si="59"/>
        <v>0</v>
      </c>
      <c r="X181" s="171">
        <f t="shared" si="60"/>
        <v>0</v>
      </c>
      <c r="Y181" s="171">
        <f t="shared" si="61"/>
        <v>0</v>
      </c>
      <c r="Z181" s="171">
        <f t="shared" si="62"/>
        <v>0</v>
      </c>
      <c r="AA181" s="171">
        <f t="shared" si="63"/>
        <v>0</v>
      </c>
      <c r="AB181" s="171">
        <f t="shared" si="64"/>
        <v>0</v>
      </c>
      <c r="AC181" s="171">
        <f t="shared" si="65"/>
        <v>0</v>
      </c>
      <c r="AD181" s="171">
        <f t="shared" si="66"/>
        <v>0</v>
      </c>
      <c r="AE181" s="171">
        <f t="shared" si="67"/>
        <v>0</v>
      </c>
      <c r="AF181" s="171">
        <f t="shared" si="68"/>
        <v>0</v>
      </c>
      <c r="AG181" s="171">
        <f t="shared" si="69"/>
        <v>0</v>
      </c>
      <c r="AH181" s="171">
        <f>IF($S181&lt;&gt;0, IF($F181&lt;&gt;"Opname / publicatie / game", IF(OR($J181="Fysieke aanwezigheid/product",$J181="Fysieke en digitale aanwezigheid/product"), IF($L181&lt;&gt;"België", _xlfn.IFNA(IF(MATCH($M181, Keuzelijsten!$AR$2:$AR$32, 0)&gt;0, 0, -1), -1), IF($N181&lt;&gt;"", -1, IF(O181&lt;&gt;"", 0, 1))), -1), -1), 0)</f>
        <v>0</v>
      </c>
      <c r="AI181" s="171">
        <f t="shared" si="70"/>
        <v>0</v>
      </c>
      <c r="AJ181" s="171">
        <f t="shared" si="71"/>
        <v>0</v>
      </c>
      <c r="AK181" s="168"/>
      <c r="AL181" s="322" t="str">
        <f t="shared" si="52"/>
        <v/>
      </c>
      <c r="AM181" s="171"/>
      <c r="AN181" s="171"/>
      <c r="AO181" s="171"/>
      <c r="AP181" s="171"/>
      <c r="AQ181" s="171"/>
      <c r="AR181" s="171"/>
      <c r="AS181" s="171"/>
      <c r="AT181" s="171"/>
      <c r="AU181" s="171" t="str">
        <f t="shared" si="72"/>
        <v/>
      </c>
      <c r="AV181" s="171"/>
      <c r="AW181" s="171"/>
      <c r="AX181" s="171"/>
      <c r="AY181" s="171"/>
      <c r="AZ181" s="168" t="str">
        <f t="shared" si="73"/>
        <v/>
      </c>
      <c r="BA181" s="158" t="str">
        <f>IF(S181&lt;&gt;1, IF(SUM(S181:$S$1004)&lt;&gt;0, "| Laat geen witruimte tussen ingevulde rijen.", ""), "")</f>
        <v/>
      </c>
      <c r="BC181" s="159" t="str">
        <f t="shared" si="74"/>
        <v/>
      </c>
    </row>
    <row r="182" spans="1:55" s="158" customFormat="1" ht="14.4" customHeight="1" x14ac:dyDescent="0.3">
      <c r="A182" s="244" t="str">
        <f t="shared" si="53"/>
        <v/>
      </c>
      <c r="B182" s="153" t="str">
        <f t="shared" si="54"/>
        <v/>
      </c>
      <c r="C182" s="154"/>
      <c r="D182" s="173"/>
      <c r="E182" s="179"/>
      <c r="F182" s="156"/>
      <c r="G182" s="175"/>
      <c r="H182" s="175"/>
      <c r="I182" s="175"/>
      <c r="J182" s="175"/>
      <c r="K182" s="175"/>
      <c r="L182" s="175"/>
      <c r="M182" s="175"/>
      <c r="N182" s="175"/>
      <c r="O182" s="175"/>
      <c r="P182" s="175"/>
      <c r="Q182" s="179"/>
      <c r="R182" s="157" t="s">
        <v>98</v>
      </c>
      <c r="S182" s="158">
        <f t="shared" si="55"/>
        <v>0</v>
      </c>
      <c r="T182" s="158" t="str">
        <f t="shared" si="56"/>
        <v/>
      </c>
      <c r="U182" s="158" t="str">
        <f t="shared" si="57"/>
        <v>lstLocatieNv3</v>
      </c>
      <c r="V182" s="168">
        <f t="shared" si="58"/>
        <v>0</v>
      </c>
      <c r="W182" s="171">
        <f t="shared" si="59"/>
        <v>0</v>
      </c>
      <c r="X182" s="171">
        <f t="shared" si="60"/>
        <v>0</v>
      </c>
      <c r="Y182" s="171">
        <f t="shared" si="61"/>
        <v>0</v>
      </c>
      <c r="Z182" s="171">
        <f t="shared" si="62"/>
        <v>0</v>
      </c>
      <c r="AA182" s="171">
        <f t="shared" si="63"/>
        <v>0</v>
      </c>
      <c r="AB182" s="171">
        <f t="shared" si="64"/>
        <v>0</v>
      </c>
      <c r="AC182" s="171">
        <f t="shared" si="65"/>
        <v>0</v>
      </c>
      <c r="AD182" s="171">
        <f t="shared" si="66"/>
        <v>0</v>
      </c>
      <c r="AE182" s="171">
        <f t="shared" si="67"/>
        <v>0</v>
      </c>
      <c r="AF182" s="171">
        <f t="shared" si="68"/>
        <v>0</v>
      </c>
      <c r="AG182" s="171">
        <f t="shared" si="69"/>
        <v>0</v>
      </c>
      <c r="AH182" s="171">
        <f>IF($S182&lt;&gt;0, IF($F182&lt;&gt;"Opname / publicatie / game", IF(OR($J182="Fysieke aanwezigheid/product",$J182="Fysieke en digitale aanwezigheid/product"), IF($L182&lt;&gt;"België", _xlfn.IFNA(IF(MATCH($M182, Keuzelijsten!$AR$2:$AR$32, 0)&gt;0, 0, -1), -1), IF($N182&lt;&gt;"", -1, IF(O182&lt;&gt;"", 0, 1))), -1), -1), 0)</f>
        <v>0</v>
      </c>
      <c r="AI182" s="171">
        <f t="shared" si="70"/>
        <v>0</v>
      </c>
      <c r="AJ182" s="171">
        <f t="shared" si="71"/>
        <v>0</v>
      </c>
      <c r="AK182" s="168"/>
      <c r="AL182" s="322" t="str">
        <f t="shared" si="52"/>
        <v/>
      </c>
      <c r="AM182" s="171"/>
      <c r="AN182" s="171"/>
      <c r="AO182" s="171"/>
      <c r="AP182" s="171"/>
      <c r="AQ182" s="171"/>
      <c r="AR182" s="171"/>
      <c r="AS182" s="171"/>
      <c r="AT182" s="171"/>
      <c r="AU182" s="171" t="str">
        <f t="shared" si="72"/>
        <v/>
      </c>
      <c r="AV182" s="171"/>
      <c r="AW182" s="171"/>
      <c r="AX182" s="171"/>
      <c r="AY182" s="171"/>
      <c r="AZ182" s="168" t="str">
        <f t="shared" si="73"/>
        <v/>
      </c>
      <c r="BA182" s="158" t="str">
        <f>IF(S182&lt;&gt;1, IF(SUM(S182:$S$1004)&lt;&gt;0, "| Laat geen witruimte tussen ingevulde rijen.", ""), "")</f>
        <v/>
      </c>
      <c r="BC182" s="159" t="str">
        <f t="shared" si="74"/>
        <v/>
      </c>
    </row>
    <row r="183" spans="1:55" s="158" customFormat="1" ht="14.4" customHeight="1" x14ac:dyDescent="0.3">
      <c r="A183" s="244" t="str">
        <f t="shared" si="53"/>
        <v/>
      </c>
      <c r="B183" s="153" t="str">
        <f t="shared" si="54"/>
        <v/>
      </c>
      <c r="C183" s="154"/>
      <c r="D183" s="173"/>
      <c r="E183" s="179"/>
      <c r="F183" s="156"/>
      <c r="G183" s="175"/>
      <c r="H183" s="175"/>
      <c r="I183" s="175"/>
      <c r="J183" s="175"/>
      <c r="K183" s="175"/>
      <c r="L183" s="175"/>
      <c r="M183" s="175"/>
      <c r="N183" s="175"/>
      <c r="O183" s="175"/>
      <c r="P183" s="175"/>
      <c r="Q183" s="179"/>
      <c r="R183" s="157" t="s">
        <v>98</v>
      </c>
      <c r="S183" s="158">
        <f t="shared" si="55"/>
        <v>0</v>
      </c>
      <c r="T183" s="158" t="str">
        <f t="shared" si="56"/>
        <v/>
      </c>
      <c r="U183" s="158" t="str">
        <f t="shared" si="57"/>
        <v>lstLocatieNv3</v>
      </c>
      <c r="V183" s="168">
        <f t="shared" si="58"/>
        <v>0</v>
      </c>
      <c r="W183" s="171">
        <f t="shared" si="59"/>
        <v>0</v>
      </c>
      <c r="X183" s="171">
        <f t="shared" si="60"/>
        <v>0</v>
      </c>
      <c r="Y183" s="171">
        <f t="shared" si="61"/>
        <v>0</v>
      </c>
      <c r="Z183" s="171">
        <f t="shared" si="62"/>
        <v>0</v>
      </c>
      <c r="AA183" s="171">
        <f t="shared" si="63"/>
        <v>0</v>
      </c>
      <c r="AB183" s="171">
        <f t="shared" si="64"/>
        <v>0</v>
      </c>
      <c r="AC183" s="171">
        <f t="shared" si="65"/>
        <v>0</v>
      </c>
      <c r="AD183" s="171">
        <f t="shared" si="66"/>
        <v>0</v>
      </c>
      <c r="AE183" s="171">
        <f t="shared" si="67"/>
        <v>0</v>
      </c>
      <c r="AF183" s="171">
        <f t="shared" si="68"/>
        <v>0</v>
      </c>
      <c r="AG183" s="171">
        <f t="shared" si="69"/>
        <v>0</v>
      </c>
      <c r="AH183" s="171">
        <f>IF($S183&lt;&gt;0, IF($F183&lt;&gt;"Opname / publicatie / game", IF(OR($J183="Fysieke aanwezigheid/product",$J183="Fysieke en digitale aanwezigheid/product"), IF($L183&lt;&gt;"België", _xlfn.IFNA(IF(MATCH($M183, Keuzelijsten!$AR$2:$AR$32, 0)&gt;0, 0, -1), -1), IF($N183&lt;&gt;"", -1, IF(O183&lt;&gt;"", 0, 1))), -1), -1), 0)</f>
        <v>0</v>
      </c>
      <c r="AI183" s="171">
        <f t="shared" si="70"/>
        <v>0</v>
      </c>
      <c r="AJ183" s="171">
        <f t="shared" si="71"/>
        <v>0</v>
      </c>
      <c r="AK183" s="168"/>
      <c r="AL183" s="322" t="str">
        <f t="shared" si="52"/>
        <v/>
      </c>
      <c r="AM183" s="171"/>
      <c r="AN183" s="171"/>
      <c r="AO183" s="171"/>
      <c r="AP183" s="171"/>
      <c r="AQ183" s="171"/>
      <c r="AR183" s="171"/>
      <c r="AS183" s="171"/>
      <c r="AT183" s="171"/>
      <c r="AU183" s="171" t="str">
        <f t="shared" si="72"/>
        <v/>
      </c>
      <c r="AV183" s="171"/>
      <c r="AW183" s="171"/>
      <c r="AX183" s="171"/>
      <c r="AY183" s="171"/>
      <c r="AZ183" s="168" t="str">
        <f t="shared" si="73"/>
        <v/>
      </c>
      <c r="BA183" s="158" t="str">
        <f>IF(S183&lt;&gt;1, IF(SUM(S183:$S$1004)&lt;&gt;0, "| Laat geen witruimte tussen ingevulde rijen.", ""), "")</f>
        <v/>
      </c>
      <c r="BC183" s="159" t="str">
        <f t="shared" si="74"/>
        <v/>
      </c>
    </row>
    <row r="184" spans="1:55" s="158" customFormat="1" ht="14.4" customHeight="1" x14ac:dyDescent="0.3">
      <c r="A184" s="244" t="str">
        <f t="shared" si="53"/>
        <v/>
      </c>
      <c r="B184" s="153" t="str">
        <f t="shared" si="54"/>
        <v/>
      </c>
      <c r="C184" s="154"/>
      <c r="D184" s="173"/>
      <c r="E184" s="179"/>
      <c r="F184" s="156"/>
      <c r="G184" s="175"/>
      <c r="H184" s="175"/>
      <c r="I184" s="175"/>
      <c r="J184" s="175"/>
      <c r="K184" s="175"/>
      <c r="L184" s="175"/>
      <c r="M184" s="175"/>
      <c r="N184" s="175"/>
      <c r="O184" s="175"/>
      <c r="P184" s="175"/>
      <c r="Q184" s="179"/>
      <c r="R184" s="157" t="s">
        <v>98</v>
      </c>
      <c r="S184" s="158">
        <f t="shared" si="55"/>
        <v>0</v>
      </c>
      <c r="T184" s="158" t="str">
        <f t="shared" si="56"/>
        <v/>
      </c>
      <c r="U184" s="158" t="str">
        <f t="shared" si="57"/>
        <v>lstLocatieNv3</v>
      </c>
      <c r="V184" s="168">
        <f t="shared" si="58"/>
        <v>0</v>
      </c>
      <c r="W184" s="171">
        <f t="shared" si="59"/>
        <v>0</v>
      </c>
      <c r="X184" s="171">
        <f t="shared" si="60"/>
        <v>0</v>
      </c>
      <c r="Y184" s="171">
        <f t="shared" si="61"/>
        <v>0</v>
      </c>
      <c r="Z184" s="171">
        <f t="shared" si="62"/>
        <v>0</v>
      </c>
      <c r="AA184" s="171">
        <f t="shared" si="63"/>
        <v>0</v>
      </c>
      <c r="AB184" s="171">
        <f t="shared" si="64"/>
        <v>0</v>
      </c>
      <c r="AC184" s="171">
        <f t="shared" si="65"/>
        <v>0</v>
      </c>
      <c r="AD184" s="171">
        <f t="shared" si="66"/>
        <v>0</v>
      </c>
      <c r="AE184" s="171">
        <f t="shared" si="67"/>
        <v>0</v>
      </c>
      <c r="AF184" s="171">
        <f t="shared" si="68"/>
        <v>0</v>
      </c>
      <c r="AG184" s="171">
        <f t="shared" si="69"/>
        <v>0</v>
      </c>
      <c r="AH184" s="171">
        <f>IF($S184&lt;&gt;0, IF($F184&lt;&gt;"Opname / publicatie / game", IF(OR($J184="Fysieke aanwezigheid/product",$J184="Fysieke en digitale aanwezigheid/product"), IF($L184&lt;&gt;"België", _xlfn.IFNA(IF(MATCH($M184, Keuzelijsten!$AR$2:$AR$32, 0)&gt;0, 0, -1), -1), IF($N184&lt;&gt;"", -1, IF(O184&lt;&gt;"", 0, 1))), -1), -1), 0)</f>
        <v>0</v>
      </c>
      <c r="AI184" s="171">
        <f t="shared" si="70"/>
        <v>0</v>
      </c>
      <c r="AJ184" s="171">
        <f t="shared" si="71"/>
        <v>0</v>
      </c>
      <c r="AK184" s="168"/>
      <c r="AL184" s="322" t="str">
        <f t="shared" si="52"/>
        <v/>
      </c>
      <c r="AM184" s="171"/>
      <c r="AN184" s="171"/>
      <c r="AO184" s="171"/>
      <c r="AP184" s="171"/>
      <c r="AQ184" s="171"/>
      <c r="AR184" s="171"/>
      <c r="AS184" s="171"/>
      <c r="AT184" s="171"/>
      <c r="AU184" s="171" t="str">
        <f t="shared" si="72"/>
        <v/>
      </c>
      <c r="AV184" s="171"/>
      <c r="AW184" s="171"/>
      <c r="AX184" s="171"/>
      <c r="AY184" s="171"/>
      <c r="AZ184" s="168" t="str">
        <f t="shared" si="73"/>
        <v/>
      </c>
      <c r="BA184" s="158" t="str">
        <f>IF(S184&lt;&gt;1, IF(SUM(S184:$S$1004)&lt;&gt;0, "| Laat geen witruimte tussen ingevulde rijen.", ""), "")</f>
        <v/>
      </c>
      <c r="BC184" s="159" t="str">
        <f t="shared" si="74"/>
        <v/>
      </c>
    </row>
    <row r="185" spans="1:55" s="158" customFormat="1" ht="14.4" customHeight="1" x14ac:dyDescent="0.3">
      <c r="A185" s="244" t="str">
        <f t="shared" si="53"/>
        <v/>
      </c>
      <c r="B185" s="153" t="str">
        <f t="shared" si="54"/>
        <v/>
      </c>
      <c r="C185" s="154"/>
      <c r="D185" s="173"/>
      <c r="E185" s="179"/>
      <c r="F185" s="156"/>
      <c r="G185" s="175"/>
      <c r="H185" s="175"/>
      <c r="I185" s="175"/>
      <c r="J185" s="175"/>
      <c r="K185" s="175"/>
      <c r="L185" s="175"/>
      <c r="M185" s="175"/>
      <c r="N185" s="175"/>
      <c r="O185" s="175"/>
      <c r="P185" s="175"/>
      <c r="Q185" s="179"/>
      <c r="R185" s="157" t="s">
        <v>98</v>
      </c>
      <c r="S185" s="158">
        <f t="shared" si="55"/>
        <v>0</v>
      </c>
      <c r="T185" s="158" t="str">
        <f t="shared" si="56"/>
        <v/>
      </c>
      <c r="U185" s="158" t="str">
        <f t="shared" si="57"/>
        <v>lstLocatieNv3</v>
      </c>
      <c r="V185" s="168">
        <f t="shared" si="58"/>
        <v>0</v>
      </c>
      <c r="W185" s="171">
        <f t="shared" si="59"/>
        <v>0</v>
      </c>
      <c r="X185" s="171">
        <f t="shared" si="60"/>
        <v>0</v>
      </c>
      <c r="Y185" s="171">
        <f t="shared" si="61"/>
        <v>0</v>
      </c>
      <c r="Z185" s="171">
        <f t="shared" si="62"/>
        <v>0</v>
      </c>
      <c r="AA185" s="171">
        <f t="shared" si="63"/>
        <v>0</v>
      </c>
      <c r="AB185" s="171">
        <f t="shared" si="64"/>
        <v>0</v>
      </c>
      <c r="AC185" s="171">
        <f t="shared" si="65"/>
        <v>0</v>
      </c>
      <c r="AD185" s="171">
        <f t="shared" si="66"/>
        <v>0</v>
      </c>
      <c r="AE185" s="171">
        <f t="shared" si="67"/>
        <v>0</v>
      </c>
      <c r="AF185" s="171">
        <f t="shared" si="68"/>
        <v>0</v>
      </c>
      <c r="AG185" s="171">
        <f t="shared" si="69"/>
        <v>0</v>
      </c>
      <c r="AH185" s="171">
        <f>IF($S185&lt;&gt;0, IF($F185&lt;&gt;"Opname / publicatie / game", IF(OR($J185="Fysieke aanwezigheid/product",$J185="Fysieke en digitale aanwezigheid/product"), IF($L185&lt;&gt;"België", _xlfn.IFNA(IF(MATCH($M185, Keuzelijsten!$AR$2:$AR$32, 0)&gt;0, 0, -1), -1), IF($N185&lt;&gt;"", -1, IF(O185&lt;&gt;"", 0, 1))), -1), -1), 0)</f>
        <v>0</v>
      </c>
      <c r="AI185" s="171">
        <f t="shared" si="70"/>
        <v>0</v>
      </c>
      <c r="AJ185" s="171">
        <f t="shared" si="71"/>
        <v>0</v>
      </c>
      <c r="AK185" s="168"/>
      <c r="AL185" s="322" t="str">
        <f t="shared" si="52"/>
        <v/>
      </c>
      <c r="AM185" s="171"/>
      <c r="AN185" s="171"/>
      <c r="AO185" s="171"/>
      <c r="AP185" s="171"/>
      <c r="AQ185" s="171"/>
      <c r="AR185" s="171"/>
      <c r="AS185" s="171"/>
      <c r="AT185" s="171"/>
      <c r="AU185" s="171" t="str">
        <f t="shared" si="72"/>
        <v/>
      </c>
      <c r="AV185" s="171"/>
      <c r="AW185" s="171"/>
      <c r="AX185" s="171"/>
      <c r="AY185" s="171"/>
      <c r="AZ185" s="168" t="str">
        <f t="shared" si="73"/>
        <v/>
      </c>
      <c r="BA185" s="158" t="str">
        <f>IF(S185&lt;&gt;1, IF(SUM(S185:$S$1004)&lt;&gt;0, "| Laat geen witruimte tussen ingevulde rijen.", ""), "")</f>
        <v/>
      </c>
      <c r="BC185" s="159" t="str">
        <f t="shared" si="74"/>
        <v/>
      </c>
    </row>
    <row r="186" spans="1:55" s="158" customFormat="1" ht="14.4" customHeight="1" x14ac:dyDescent="0.3">
      <c r="A186" s="244" t="str">
        <f t="shared" si="53"/>
        <v/>
      </c>
      <c r="B186" s="153" t="str">
        <f t="shared" si="54"/>
        <v/>
      </c>
      <c r="C186" s="154"/>
      <c r="D186" s="173"/>
      <c r="E186" s="179"/>
      <c r="F186" s="156"/>
      <c r="G186" s="175"/>
      <c r="H186" s="175"/>
      <c r="I186" s="175"/>
      <c r="J186" s="175"/>
      <c r="K186" s="175"/>
      <c r="L186" s="175"/>
      <c r="M186" s="175"/>
      <c r="N186" s="175"/>
      <c r="O186" s="175"/>
      <c r="P186" s="175"/>
      <c r="Q186" s="179"/>
      <c r="R186" s="157" t="s">
        <v>98</v>
      </c>
      <c r="S186" s="158">
        <f t="shared" si="55"/>
        <v>0</v>
      </c>
      <c r="T186" s="158" t="str">
        <f t="shared" si="56"/>
        <v/>
      </c>
      <c r="U186" s="158" t="str">
        <f t="shared" si="57"/>
        <v>lstLocatieNv3</v>
      </c>
      <c r="V186" s="168">
        <f t="shared" si="58"/>
        <v>0</v>
      </c>
      <c r="W186" s="171">
        <f t="shared" si="59"/>
        <v>0</v>
      </c>
      <c r="X186" s="171">
        <f t="shared" si="60"/>
        <v>0</v>
      </c>
      <c r="Y186" s="171">
        <f t="shared" si="61"/>
        <v>0</v>
      </c>
      <c r="Z186" s="171">
        <f t="shared" si="62"/>
        <v>0</v>
      </c>
      <c r="AA186" s="171">
        <f t="shared" si="63"/>
        <v>0</v>
      </c>
      <c r="AB186" s="171">
        <f t="shared" si="64"/>
        <v>0</v>
      </c>
      <c r="AC186" s="171">
        <f t="shared" si="65"/>
        <v>0</v>
      </c>
      <c r="AD186" s="171">
        <f t="shared" si="66"/>
        <v>0</v>
      </c>
      <c r="AE186" s="171">
        <f t="shared" si="67"/>
        <v>0</v>
      </c>
      <c r="AF186" s="171">
        <f t="shared" si="68"/>
        <v>0</v>
      </c>
      <c r="AG186" s="171">
        <f t="shared" si="69"/>
        <v>0</v>
      </c>
      <c r="AH186" s="171">
        <f>IF($S186&lt;&gt;0, IF($F186&lt;&gt;"Opname / publicatie / game", IF(OR($J186="Fysieke aanwezigheid/product",$J186="Fysieke en digitale aanwezigheid/product"), IF($L186&lt;&gt;"België", _xlfn.IFNA(IF(MATCH($M186, Keuzelijsten!$AR$2:$AR$32, 0)&gt;0, 0, -1), -1), IF($N186&lt;&gt;"", -1, IF(O186&lt;&gt;"", 0, 1))), -1), -1), 0)</f>
        <v>0</v>
      </c>
      <c r="AI186" s="171">
        <f t="shared" si="70"/>
        <v>0</v>
      </c>
      <c r="AJ186" s="171">
        <f t="shared" si="71"/>
        <v>0</v>
      </c>
      <c r="AK186" s="168"/>
      <c r="AL186" s="322" t="str">
        <f t="shared" si="52"/>
        <v/>
      </c>
      <c r="AM186" s="171"/>
      <c r="AN186" s="171"/>
      <c r="AO186" s="171"/>
      <c r="AP186" s="171"/>
      <c r="AQ186" s="171"/>
      <c r="AR186" s="171"/>
      <c r="AS186" s="171"/>
      <c r="AT186" s="171"/>
      <c r="AU186" s="171" t="str">
        <f t="shared" si="72"/>
        <v/>
      </c>
      <c r="AV186" s="171"/>
      <c r="AW186" s="171"/>
      <c r="AX186" s="171"/>
      <c r="AY186" s="171"/>
      <c r="AZ186" s="168" t="str">
        <f t="shared" si="73"/>
        <v/>
      </c>
      <c r="BA186" s="158" t="str">
        <f>IF(S186&lt;&gt;1, IF(SUM(S186:$S$1004)&lt;&gt;0, "| Laat geen witruimte tussen ingevulde rijen.", ""), "")</f>
        <v/>
      </c>
      <c r="BC186" s="159" t="str">
        <f t="shared" si="74"/>
        <v/>
      </c>
    </row>
    <row r="187" spans="1:55" s="158" customFormat="1" ht="14.4" customHeight="1" x14ac:dyDescent="0.3">
      <c r="A187" s="244" t="str">
        <f t="shared" si="53"/>
        <v/>
      </c>
      <c r="B187" s="153" t="str">
        <f t="shared" si="54"/>
        <v/>
      </c>
      <c r="C187" s="154"/>
      <c r="D187" s="173"/>
      <c r="E187" s="179"/>
      <c r="F187" s="156"/>
      <c r="G187" s="175"/>
      <c r="H187" s="175"/>
      <c r="I187" s="175"/>
      <c r="J187" s="175"/>
      <c r="K187" s="175"/>
      <c r="L187" s="175"/>
      <c r="M187" s="175"/>
      <c r="N187" s="175"/>
      <c r="O187" s="175"/>
      <c r="P187" s="175"/>
      <c r="Q187" s="179"/>
      <c r="R187" s="157" t="s">
        <v>98</v>
      </c>
      <c r="S187" s="158">
        <f t="shared" si="55"/>
        <v>0</v>
      </c>
      <c r="T187" s="158" t="str">
        <f t="shared" si="56"/>
        <v/>
      </c>
      <c r="U187" s="158" t="str">
        <f t="shared" si="57"/>
        <v>lstLocatieNv3</v>
      </c>
      <c r="V187" s="168">
        <f t="shared" si="58"/>
        <v>0</v>
      </c>
      <c r="W187" s="171">
        <f t="shared" si="59"/>
        <v>0</v>
      </c>
      <c r="X187" s="171">
        <f t="shared" si="60"/>
        <v>0</v>
      </c>
      <c r="Y187" s="171">
        <f t="shared" si="61"/>
        <v>0</v>
      </c>
      <c r="Z187" s="171">
        <f t="shared" si="62"/>
        <v>0</v>
      </c>
      <c r="AA187" s="171">
        <f t="shared" si="63"/>
        <v>0</v>
      </c>
      <c r="AB187" s="171">
        <f t="shared" si="64"/>
        <v>0</v>
      </c>
      <c r="AC187" s="171">
        <f t="shared" si="65"/>
        <v>0</v>
      </c>
      <c r="AD187" s="171">
        <f t="shared" si="66"/>
        <v>0</v>
      </c>
      <c r="AE187" s="171">
        <f t="shared" si="67"/>
        <v>0</v>
      </c>
      <c r="AF187" s="171">
        <f t="shared" si="68"/>
        <v>0</v>
      </c>
      <c r="AG187" s="171">
        <f t="shared" si="69"/>
        <v>0</v>
      </c>
      <c r="AH187" s="171">
        <f>IF($S187&lt;&gt;0, IF($F187&lt;&gt;"Opname / publicatie / game", IF(OR($J187="Fysieke aanwezigheid/product",$J187="Fysieke en digitale aanwezigheid/product"), IF($L187&lt;&gt;"België", _xlfn.IFNA(IF(MATCH($M187, Keuzelijsten!$AR$2:$AR$32, 0)&gt;0, 0, -1), -1), IF($N187&lt;&gt;"", -1, IF(O187&lt;&gt;"", 0, 1))), -1), -1), 0)</f>
        <v>0</v>
      </c>
      <c r="AI187" s="171">
        <f t="shared" si="70"/>
        <v>0</v>
      </c>
      <c r="AJ187" s="171">
        <f t="shared" si="71"/>
        <v>0</v>
      </c>
      <c r="AK187" s="168"/>
      <c r="AL187" s="322" t="str">
        <f t="shared" si="52"/>
        <v/>
      </c>
      <c r="AM187" s="171"/>
      <c r="AN187" s="171"/>
      <c r="AO187" s="171"/>
      <c r="AP187" s="171"/>
      <c r="AQ187" s="171"/>
      <c r="AR187" s="171"/>
      <c r="AS187" s="171"/>
      <c r="AT187" s="171"/>
      <c r="AU187" s="171" t="str">
        <f t="shared" si="72"/>
        <v/>
      </c>
      <c r="AV187" s="171"/>
      <c r="AW187" s="171"/>
      <c r="AX187" s="171"/>
      <c r="AY187" s="171"/>
      <c r="AZ187" s="168" t="str">
        <f t="shared" si="73"/>
        <v/>
      </c>
      <c r="BA187" s="158" t="str">
        <f>IF(S187&lt;&gt;1, IF(SUM(S187:$S$1004)&lt;&gt;0, "| Laat geen witruimte tussen ingevulde rijen.", ""), "")</f>
        <v/>
      </c>
      <c r="BC187" s="159" t="str">
        <f t="shared" si="74"/>
        <v/>
      </c>
    </row>
    <row r="188" spans="1:55" s="158" customFormat="1" ht="14.4" customHeight="1" x14ac:dyDescent="0.3">
      <c r="A188" s="244" t="str">
        <f t="shared" si="53"/>
        <v/>
      </c>
      <c r="B188" s="153" t="str">
        <f t="shared" si="54"/>
        <v/>
      </c>
      <c r="C188" s="154"/>
      <c r="D188" s="173"/>
      <c r="E188" s="179"/>
      <c r="F188" s="156"/>
      <c r="G188" s="175"/>
      <c r="H188" s="175"/>
      <c r="I188" s="175"/>
      <c r="J188" s="175"/>
      <c r="K188" s="175"/>
      <c r="L188" s="175"/>
      <c r="M188" s="175"/>
      <c r="N188" s="175"/>
      <c r="O188" s="175"/>
      <c r="P188" s="175"/>
      <c r="Q188" s="179"/>
      <c r="R188" s="157" t="s">
        <v>98</v>
      </c>
      <c r="S188" s="158">
        <f t="shared" si="55"/>
        <v>0</v>
      </c>
      <c r="T188" s="158" t="str">
        <f t="shared" si="56"/>
        <v/>
      </c>
      <c r="U188" s="158" t="str">
        <f t="shared" si="57"/>
        <v>lstLocatieNv3</v>
      </c>
      <c r="V188" s="168">
        <f t="shared" si="58"/>
        <v>0</v>
      </c>
      <c r="W188" s="171">
        <f t="shared" si="59"/>
        <v>0</v>
      </c>
      <c r="X188" s="171">
        <f t="shared" si="60"/>
        <v>0</v>
      </c>
      <c r="Y188" s="171">
        <f t="shared" si="61"/>
        <v>0</v>
      </c>
      <c r="Z188" s="171">
        <f t="shared" si="62"/>
        <v>0</v>
      </c>
      <c r="AA188" s="171">
        <f t="shared" si="63"/>
        <v>0</v>
      </c>
      <c r="AB188" s="171">
        <f t="shared" si="64"/>
        <v>0</v>
      </c>
      <c r="AC188" s="171">
        <f t="shared" si="65"/>
        <v>0</v>
      </c>
      <c r="AD188" s="171">
        <f t="shared" si="66"/>
        <v>0</v>
      </c>
      <c r="AE188" s="171">
        <f t="shared" si="67"/>
        <v>0</v>
      </c>
      <c r="AF188" s="171">
        <f t="shared" si="68"/>
        <v>0</v>
      </c>
      <c r="AG188" s="171">
        <f t="shared" si="69"/>
        <v>0</v>
      </c>
      <c r="AH188" s="171">
        <f>IF($S188&lt;&gt;0, IF($F188&lt;&gt;"Opname / publicatie / game", IF(OR($J188="Fysieke aanwezigheid/product",$J188="Fysieke en digitale aanwezigheid/product"), IF($L188&lt;&gt;"België", _xlfn.IFNA(IF(MATCH($M188, Keuzelijsten!$AR$2:$AR$32, 0)&gt;0, 0, -1), -1), IF($N188&lt;&gt;"", -1, IF(O188&lt;&gt;"", 0, 1))), -1), -1), 0)</f>
        <v>0</v>
      </c>
      <c r="AI188" s="171">
        <f t="shared" si="70"/>
        <v>0</v>
      </c>
      <c r="AJ188" s="171">
        <f t="shared" si="71"/>
        <v>0</v>
      </c>
      <c r="AK188" s="168"/>
      <c r="AL188" s="322" t="str">
        <f t="shared" si="52"/>
        <v/>
      </c>
      <c r="AM188" s="171"/>
      <c r="AN188" s="171"/>
      <c r="AO188" s="171"/>
      <c r="AP188" s="171"/>
      <c r="AQ188" s="171"/>
      <c r="AR188" s="171"/>
      <c r="AS188" s="171"/>
      <c r="AT188" s="171"/>
      <c r="AU188" s="171" t="str">
        <f t="shared" si="72"/>
        <v/>
      </c>
      <c r="AV188" s="171"/>
      <c r="AW188" s="171"/>
      <c r="AX188" s="171"/>
      <c r="AY188" s="171"/>
      <c r="AZ188" s="168" t="str">
        <f t="shared" si="73"/>
        <v/>
      </c>
      <c r="BA188" s="158" t="str">
        <f>IF(S188&lt;&gt;1, IF(SUM(S188:$S$1004)&lt;&gt;0, "| Laat geen witruimte tussen ingevulde rijen.", ""), "")</f>
        <v/>
      </c>
      <c r="BC188" s="159" t="str">
        <f t="shared" si="74"/>
        <v/>
      </c>
    </row>
    <row r="189" spans="1:55" s="158" customFormat="1" ht="14.4" customHeight="1" x14ac:dyDescent="0.3">
      <c r="A189" s="244" t="str">
        <f t="shared" si="53"/>
        <v/>
      </c>
      <c r="B189" s="153" t="str">
        <f t="shared" si="54"/>
        <v/>
      </c>
      <c r="C189" s="154"/>
      <c r="D189" s="173"/>
      <c r="E189" s="179"/>
      <c r="F189" s="156"/>
      <c r="G189" s="175"/>
      <c r="H189" s="175"/>
      <c r="I189" s="175"/>
      <c r="J189" s="175"/>
      <c r="K189" s="175"/>
      <c r="L189" s="175"/>
      <c r="M189" s="175"/>
      <c r="N189" s="175"/>
      <c r="O189" s="175"/>
      <c r="P189" s="175"/>
      <c r="Q189" s="179"/>
      <c r="R189" s="157" t="s">
        <v>98</v>
      </c>
      <c r="S189" s="158">
        <f t="shared" si="55"/>
        <v>0</v>
      </c>
      <c r="T189" s="158" t="str">
        <f t="shared" si="56"/>
        <v/>
      </c>
      <c r="U189" s="158" t="str">
        <f t="shared" si="57"/>
        <v>lstLocatieNv3</v>
      </c>
      <c r="V189" s="168">
        <f t="shared" si="58"/>
        <v>0</v>
      </c>
      <c r="W189" s="171">
        <f t="shared" si="59"/>
        <v>0</v>
      </c>
      <c r="X189" s="171">
        <f t="shared" si="60"/>
        <v>0</v>
      </c>
      <c r="Y189" s="171">
        <f t="shared" si="61"/>
        <v>0</v>
      </c>
      <c r="Z189" s="171">
        <f t="shared" si="62"/>
        <v>0</v>
      </c>
      <c r="AA189" s="171">
        <f t="shared" si="63"/>
        <v>0</v>
      </c>
      <c r="AB189" s="171">
        <f t="shared" si="64"/>
        <v>0</v>
      </c>
      <c r="AC189" s="171">
        <f t="shared" si="65"/>
        <v>0</v>
      </c>
      <c r="AD189" s="171">
        <f t="shared" si="66"/>
        <v>0</v>
      </c>
      <c r="AE189" s="171">
        <f t="shared" si="67"/>
        <v>0</v>
      </c>
      <c r="AF189" s="171">
        <f t="shared" si="68"/>
        <v>0</v>
      </c>
      <c r="AG189" s="171">
        <f t="shared" si="69"/>
        <v>0</v>
      </c>
      <c r="AH189" s="171">
        <f>IF($S189&lt;&gt;0, IF($F189&lt;&gt;"Opname / publicatie / game", IF(OR($J189="Fysieke aanwezigheid/product",$J189="Fysieke en digitale aanwezigheid/product"), IF($L189&lt;&gt;"België", _xlfn.IFNA(IF(MATCH($M189, Keuzelijsten!$AR$2:$AR$32, 0)&gt;0, 0, -1), -1), IF($N189&lt;&gt;"", -1, IF(O189&lt;&gt;"", 0, 1))), -1), -1), 0)</f>
        <v>0</v>
      </c>
      <c r="AI189" s="171">
        <f t="shared" si="70"/>
        <v>0</v>
      </c>
      <c r="AJ189" s="171">
        <f t="shared" si="71"/>
        <v>0</v>
      </c>
      <c r="AK189" s="168"/>
      <c r="AL189" s="322" t="str">
        <f t="shared" si="52"/>
        <v/>
      </c>
      <c r="AM189" s="171"/>
      <c r="AN189" s="171"/>
      <c r="AO189" s="171"/>
      <c r="AP189" s="171"/>
      <c r="AQ189" s="171"/>
      <c r="AR189" s="171"/>
      <c r="AS189" s="171"/>
      <c r="AT189" s="171"/>
      <c r="AU189" s="171" t="str">
        <f t="shared" si="72"/>
        <v/>
      </c>
      <c r="AV189" s="171"/>
      <c r="AW189" s="171"/>
      <c r="AX189" s="171"/>
      <c r="AY189" s="171"/>
      <c r="AZ189" s="168" t="str">
        <f t="shared" si="73"/>
        <v/>
      </c>
      <c r="BA189" s="158" t="str">
        <f>IF(S189&lt;&gt;1, IF(SUM(S189:$S$1004)&lt;&gt;0, "| Laat geen witruimte tussen ingevulde rijen.", ""), "")</f>
        <v/>
      </c>
      <c r="BC189" s="159" t="str">
        <f t="shared" si="74"/>
        <v/>
      </c>
    </row>
    <row r="190" spans="1:55" s="158" customFormat="1" ht="14.4" customHeight="1" x14ac:dyDescent="0.3">
      <c r="A190" s="244" t="str">
        <f t="shared" si="53"/>
        <v/>
      </c>
      <c r="B190" s="153" t="str">
        <f t="shared" si="54"/>
        <v/>
      </c>
      <c r="C190" s="154"/>
      <c r="D190" s="173"/>
      <c r="E190" s="179"/>
      <c r="F190" s="156"/>
      <c r="G190" s="175"/>
      <c r="H190" s="175"/>
      <c r="I190" s="175"/>
      <c r="J190" s="175"/>
      <c r="K190" s="175"/>
      <c r="L190" s="175"/>
      <c r="M190" s="175"/>
      <c r="N190" s="175"/>
      <c r="O190" s="175"/>
      <c r="P190" s="175"/>
      <c r="Q190" s="179"/>
      <c r="R190" s="157" t="s">
        <v>98</v>
      </c>
      <c r="S190" s="158">
        <f t="shared" si="55"/>
        <v>0</v>
      </c>
      <c r="T190" s="158" t="str">
        <f t="shared" si="56"/>
        <v/>
      </c>
      <c r="U190" s="158" t="str">
        <f t="shared" si="57"/>
        <v>lstLocatieNv3</v>
      </c>
      <c r="V190" s="168">
        <f t="shared" si="58"/>
        <v>0</v>
      </c>
      <c r="W190" s="171">
        <f t="shared" si="59"/>
        <v>0</v>
      </c>
      <c r="X190" s="171">
        <f t="shared" si="60"/>
        <v>0</v>
      </c>
      <c r="Y190" s="171">
        <f t="shared" si="61"/>
        <v>0</v>
      </c>
      <c r="Z190" s="171">
        <f t="shared" si="62"/>
        <v>0</v>
      </c>
      <c r="AA190" s="171">
        <f t="shared" si="63"/>
        <v>0</v>
      </c>
      <c r="AB190" s="171">
        <f t="shared" si="64"/>
        <v>0</v>
      </c>
      <c r="AC190" s="171">
        <f t="shared" si="65"/>
        <v>0</v>
      </c>
      <c r="AD190" s="171">
        <f t="shared" si="66"/>
        <v>0</v>
      </c>
      <c r="AE190" s="171">
        <f t="shared" si="67"/>
        <v>0</v>
      </c>
      <c r="AF190" s="171">
        <f t="shared" si="68"/>
        <v>0</v>
      </c>
      <c r="AG190" s="171">
        <f t="shared" si="69"/>
        <v>0</v>
      </c>
      <c r="AH190" s="171">
        <f>IF($S190&lt;&gt;0, IF($F190&lt;&gt;"Opname / publicatie / game", IF(OR($J190="Fysieke aanwezigheid/product",$J190="Fysieke en digitale aanwezigheid/product"), IF($L190&lt;&gt;"België", _xlfn.IFNA(IF(MATCH($M190, Keuzelijsten!$AR$2:$AR$32, 0)&gt;0, 0, -1), -1), IF($N190&lt;&gt;"", -1, IF(O190&lt;&gt;"", 0, 1))), -1), -1), 0)</f>
        <v>0</v>
      </c>
      <c r="AI190" s="171">
        <f t="shared" si="70"/>
        <v>0</v>
      </c>
      <c r="AJ190" s="171">
        <f t="shared" si="71"/>
        <v>0</v>
      </c>
      <c r="AK190" s="168"/>
      <c r="AL190" s="322" t="str">
        <f t="shared" si="52"/>
        <v/>
      </c>
      <c r="AM190" s="171"/>
      <c r="AN190" s="171"/>
      <c r="AO190" s="171"/>
      <c r="AP190" s="171"/>
      <c r="AQ190" s="171"/>
      <c r="AR190" s="171"/>
      <c r="AS190" s="171"/>
      <c r="AT190" s="171"/>
      <c r="AU190" s="171" t="str">
        <f t="shared" si="72"/>
        <v/>
      </c>
      <c r="AV190" s="171"/>
      <c r="AW190" s="171"/>
      <c r="AX190" s="171"/>
      <c r="AY190" s="171"/>
      <c r="AZ190" s="168" t="str">
        <f t="shared" si="73"/>
        <v/>
      </c>
      <c r="BA190" s="158" t="str">
        <f>IF(S190&lt;&gt;1, IF(SUM(S190:$S$1004)&lt;&gt;0, "| Laat geen witruimte tussen ingevulde rijen.", ""), "")</f>
        <v/>
      </c>
      <c r="BC190" s="159" t="str">
        <f t="shared" si="74"/>
        <v/>
      </c>
    </row>
    <row r="191" spans="1:55" s="158" customFormat="1" ht="14.4" customHeight="1" x14ac:dyDescent="0.3">
      <c r="A191" s="244" t="str">
        <f t="shared" si="53"/>
        <v/>
      </c>
      <c r="B191" s="153" t="str">
        <f t="shared" si="54"/>
        <v/>
      </c>
      <c r="C191" s="154"/>
      <c r="D191" s="173"/>
      <c r="E191" s="179"/>
      <c r="F191" s="156"/>
      <c r="G191" s="175"/>
      <c r="H191" s="175"/>
      <c r="I191" s="175"/>
      <c r="J191" s="175"/>
      <c r="K191" s="175"/>
      <c r="L191" s="175"/>
      <c r="M191" s="175"/>
      <c r="N191" s="175"/>
      <c r="O191" s="175"/>
      <c r="P191" s="175"/>
      <c r="Q191" s="179"/>
      <c r="R191" s="157" t="s">
        <v>98</v>
      </c>
      <c r="S191" s="158">
        <f t="shared" si="55"/>
        <v>0</v>
      </c>
      <c r="T191" s="158" t="str">
        <f t="shared" si="56"/>
        <v/>
      </c>
      <c r="U191" s="158" t="str">
        <f t="shared" si="57"/>
        <v>lstLocatieNv3</v>
      </c>
      <c r="V191" s="168">
        <f t="shared" si="58"/>
        <v>0</v>
      </c>
      <c r="W191" s="171">
        <f t="shared" si="59"/>
        <v>0</v>
      </c>
      <c r="X191" s="171">
        <f t="shared" si="60"/>
        <v>0</v>
      </c>
      <c r="Y191" s="171">
        <f t="shared" si="61"/>
        <v>0</v>
      </c>
      <c r="Z191" s="171">
        <f t="shared" si="62"/>
        <v>0</v>
      </c>
      <c r="AA191" s="171">
        <f t="shared" si="63"/>
        <v>0</v>
      </c>
      <c r="AB191" s="171">
        <f t="shared" si="64"/>
        <v>0</v>
      </c>
      <c r="AC191" s="171">
        <f t="shared" si="65"/>
        <v>0</v>
      </c>
      <c r="AD191" s="171">
        <f t="shared" si="66"/>
        <v>0</v>
      </c>
      <c r="AE191" s="171">
        <f t="shared" si="67"/>
        <v>0</v>
      </c>
      <c r="AF191" s="171">
        <f t="shared" si="68"/>
        <v>0</v>
      </c>
      <c r="AG191" s="171">
        <f t="shared" si="69"/>
        <v>0</v>
      </c>
      <c r="AH191" s="171">
        <f>IF($S191&lt;&gt;0, IF($F191&lt;&gt;"Opname / publicatie / game", IF(OR($J191="Fysieke aanwezigheid/product",$J191="Fysieke en digitale aanwezigheid/product"), IF($L191&lt;&gt;"België", _xlfn.IFNA(IF(MATCH($M191, Keuzelijsten!$AR$2:$AR$32, 0)&gt;0, 0, -1), -1), IF($N191&lt;&gt;"", -1, IF(O191&lt;&gt;"", 0, 1))), -1), -1), 0)</f>
        <v>0</v>
      </c>
      <c r="AI191" s="171">
        <f t="shared" si="70"/>
        <v>0</v>
      </c>
      <c r="AJ191" s="171">
        <f t="shared" si="71"/>
        <v>0</v>
      </c>
      <c r="AK191" s="168"/>
      <c r="AL191" s="322" t="str">
        <f t="shared" si="52"/>
        <v/>
      </c>
      <c r="AM191" s="171"/>
      <c r="AN191" s="171"/>
      <c r="AO191" s="171"/>
      <c r="AP191" s="171"/>
      <c r="AQ191" s="171"/>
      <c r="AR191" s="171"/>
      <c r="AS191" s="171"/>
      <c r="AT191" s="171"/>
      <c r="AU191" s="171" t="str">
        <f t="shared" si="72"/>
        <v/>
      </c>
      <c r="AV191" s="171"/>
      <c r="AW191" s="171"/>
      <c r="AX191" s="171"/>
      <c r="AY191" s="171"/>
      <c r="AZ191" s="168" t="str">
        <f t="shared" si="73"/>
        <v/>
      </c>
      <c r="BA191" s="158" t="str">
        <f>IF(S191&lt;&gt;1, IF(SUM(S191:$S$1004)&lt;&gt;0, "| Laat geen witruimte tussen ingevulde rijen.", ""), "")</f>
        <v/>
      </c>
      <c r="BC191" s="159" t="str">
        <f t="shared" si="74"/>
        <v/>
      </c>
    </row>
    <row r="192" spans="1:55" s="158" customFormat="1" ht="14.4" customHeight="1" x14ac:dyDescent="0.3">
      <c r="A192" s="244" t="str">
        <f t="shared" si="53"/>
        <v/>
      </c>
      <c r="B192" s="153" t="str">
        <f t="shared" si="54"/>
        <v/>
      </c>
      <c r="C192" s="154"/>
      <c r="D192" s="173"/>
      <c r="E192" s="179"/>
      <c r="F192" s="156"/>
      <c r="G192" s="175"/>
      <c r="H192" s="175"/>
      <c r="I192" s="175"/>
      <c r="J192" s="175"/>
      <c r="K192" s="175"/>
      <c r="L192" s="175"/>
      <c r="M192" s="175"/>
      <c r="N192" s="175"/>
      <c r="O192" s="175"/>
      <c r="P192" s="175"/>
      <c r="Q192" s="179"/>
      <c r="R192" s="157" t="s">
        <v>98</v>
      </c>
      <c r="S192" s="158">
        <f t="shared" si="55"/>
        <v>0</v>
      </c>
      <c r="T192" s="158" t="str">
        <f t="shared" si="56"/>
        <v/>
      </c>
      <c r="U192" s="158" t="str">
        <f t="shared" si="57"/>
        <v>lstLocatieNv3</v>
      </c>
      <c r="V192" s="168">
        <f t="shared" si="58"/>
        <v>0</v>
      </c>
      <c r="W192" s="171">
        <f t="shared" si="59"/>
        <v>0</v>
      </c>
      <c r="X192" s="171">
        <f t="shared" si="60"/>
        <v>0</v>
      </c>
      <c r="Y192" s="171">
        <f t="shared" si="61"/>
        <v>0</v>
      </c>
      <c r="Z192" s="171">
        <f t="shared" si="62"/>
        <v>0</v>
      </c>
      <c r="AA192" s="171">
        <f t="shared" si="63"/>
        <v>0</v>
      </c>
      <c r="AB192" s="171">
        <f t="shared" si="64"/>
        <v>0</v>
      </c>
      <c r="AC192" s="171">
        <f t="shared" si="65"/>
        <v>0</v>
      </c>
      <c r="AD192" s="171">
        <f t="shared" si="66"/>
        <v>0</v>
      </c>
      <c r="AE192" s="171">
        <f t="shared" si="67"/>
        <v>0</v>
      </c>
      <c r="AF192" s="171">
        <f t="shared" si="68"/>
        <v>0</v>
      </c>
      <c r="AG192" s="171">
        <f t="shared" si="69"/>
        <v>0</v>
      </c>
      <c r="AH192" s="171">
        <f>IF($S192&lt;&gt;0, IF($F192&lt;&gt;"Opname / publicatie / game", IF(OR($J192="Fysieke aanwezigheid/product",$J192="Fysieke en digitale aanwezigheid/product"), IF($L192&lt;&gt;"België", _xlfn.IFNA(IF(MATCH($M192, Keuzelijsten!$AR$2:$AR$32, 0)&gt;0, 0, -1), -1), IF($N192&lt;&gt;"", -1, IF(O192&lt;&gt;"", 0, 1))), -1), -1), 0)</f>
        <v>0</v>
      </c>
      <c r="AI192" s="171">
        <f t="shared" si="70"/>
        <v>0</v>
      </c>
      <c r="AJ192" s="171">
        <f t="shared" si="71"/>
        <v>0</v>
      </c>
      <c r="AK192" s="168"/>
      <c r="AL192" s="322" t="str">
        <f t="shared" si="52"/>
        <v/>
      </c>
      <c r="AM192" s="171"/>
      <c r="AN192" s="171"/>
      <c r="AO192" s="171"/>
      <c r="AP192" s="171"/>
      <c r="AQ192" s="171"/>
      <c r="AR192" s="171"/>
      <c r="AS192" s="171"/>
      <c r="AT192" s="171"/>
      <c r="AU192" s="171" t="str">
        <f t="shared" si="72"/>
        <v/>
      </c>
      <c r="AV192" s="171"/>
      <c r="AW192" s="171"/>
      <c r="AX192" s="171"/>
      <c r="AY192" s="171"/>
      <c r="AZ192" s="168" t="str">
        <f t="shared" si="73"/>
        <v/>
      </c>
      <c r="BA192" s="158" t="str">
        <f>IF(S192&lt;&gt;1, IF(SUM(S192:$S$1004)&lt;&gt;0, "| Laat geen witruimte tussen ingevulde rijen.", ""), "")</f>
        <v/>
      </c>
      <c r="BC192" s="159" t="str">
        <f t="shared" si="74"/>
        <v/>
      </c>
    </row>
    <row r="193" spans="1:55" s="158" customFormat="1" ht="14.4" customHeight="1" x14ac:dyDescent="0.3">
      <c r="A193" s="244" t="str">
        <f t="shared" si="53"/>
        <v/>
      </c>
      <c r="B193" s="153" t="str">
        <f t="shared" si="54"/>
        <v/>
      </c>
      <c r="C193" s="154"/>
      <c r="D193" s="173"/>
      <c r="E193" s="179"/>
      <c r="F193" s="156"/>
      <c r="G193" s="175"/>
      <c r="H193" s="175"/>
      <c r="I193" s="175"/>
      <c r="J193" s="175"/>
      <c r="K193" s="175"/>
      <c r="L193" s="175"/>
      <c r="M193" s="175"/>
      <c r="N193" s="175"/>
      <c r="O193" s="175"/>
      <c r="P193" s="175"/>
      <c r="Q193" s="179"/>
      <c r="R193" s="157" t="s">
        <v>98</v>
      </c>
      <c r="S193" s="158">
        <f t="shared" si="55"/>
        <v>0</v>
      </c>
      <c r="T193" s="158" t="str">
        <f t="shared" si="56"/>
        <v/>
      </c>
      <c r="U193" s="158" t="str">
        <f t="shared" si="57"/>
        <v>lstLocatieNv3</v>
      </c>
      <c r="V193" s="168">
        <f t="shared" si="58"/>
        <v>0</v>
      </c>
      <c r="W193" s="171">
        <f t="shared" si="59"/>
        <v>0</v>
      </c>
      <c r="X193" s="171">
        <f t="shared" si="60"/>
        <v>0</v>
      </c>
      <c r="Y193" s="171">
        <f t="shared" si="61"/>
        <v>0</v>
      </c>
      <c r="Z193" s="171">
        <f t="shared" si="62"/>
        <v>0</v>
      </c>
      <c r="AA193" s="171">
        <f t="shared" si="63"/>
        <v>0</v>
      </c>
      <c r="AB193" s="171">
        <f t="shared" si="64"/>
        <v>0</v>
      </c>
      <c r="AC193" s="171">
        <f t="shared" si="65"/>
        <v>0</v>
      </c>
      <c r="AD193" s="171">
        <f t="shared" si="66"/>
        <v>0</v>
      </c>
      <c r="AE193" s="171">
        <f t="shared" si="67"/>
        <v>0</v>
      </c>
      <c r="AF193" s="171">
        <f t="shared" si="68"/>
        <v>0</v>
      </c>
      <c r="AG193" s="171">
        <f t="shared" si="69"/>
        <v>0</v>
      </c>
      <c r="AH193" s="171">
        <f>IF($S193&lt;&gt;0, IF($F193&lt;&gt;"Opname / publicatie / game", IF(OR($J193="Fysieke aanwezigheid/product",$J193="Fysieke en digitale aanwezigheid/product"), IF($L193&lt;&gt;"België", _xlfn.IFNA(IF(MATCH($M193, Keuzelijsten!$AR$2:$AR$32, 0)&gt;0, 0, -1), -1), IF($N193&lt;&gt;"", -1, IF(O193&lt;&gt;"", 0, 1))), -1), -1), 0)</f>
        <v>0</v>
      </c>
      <c r="AI193" s="171">
        <f t="shared" si="70"/>
        <v>0</v>
      </c>
      <c r="AJ193" s="171">
        <f t="shared" si="71"/>
        <v>0</v>
      </c>
      <c r="AK193" s="168"/>
      <c r="AL193" s="322" t="str">
        <f t="shared" si="52"/>
        <v/>
      </c>
      <c r="AM193" s="171"/>
      <c r="AN193" s="171"/>
      <c r="AO193" s="171"/>
      <c r="AP193" s="171"/>
      <c r="AQ193" s="171"/>
      <c r="AR193" s="171"/>
      <c r="AS193" s="171"/>
      <c r="AT193" s="171"/>
      <c r="AU193" s="171" t="str">
        <f t="shared" si="72"/>
        <v/>
      </c>
      <c r="AV193" s="171"/>
      <c r="AW193" s="171"/>
      <c r="AX193" s="171"/>
      <c r="AY193" s="171"/>
      <c r="AZ193" s="168" t="str">
        <f t="shared" si="73"/>
        <v/>
      </c>
      <c r="BA193" s="158" t="str">
        <f>IF(S193&lt;&gt;1, IF(SUM(S193:$S$1004)&lt;&gt;0, "| Laat geen witruimte tussen ingevulde rijen.", ""), "")</f>
        <v/>
      </c>
      <c r="BC193" s="159" t="str">
        <f t="shared" si="74"/>
        <v/>
      </c>
    </row>
    <row r="194" spans="1:55" s="158" customFormat="1" ht="14.4" customHeight="1" x14ac:dyDescent="0.3">
      <c r="A194" s="244" t="str">
        <f t="shared" si="53"/>
        <v/>
      </c>
      <c r="B194" s="153" t="str">
        <f t="shared" si="54"/>
        <v/>
      </c>
      <c r="C194" s="154"/>
      <c r="D194" s="173"/>
      <c r="E194" s="179"/>
      <c r="F194" s="156"/>
      <c r="G194" s="175"/>
      <c r="H194" s="175"/>
      <c r="I194" s="175"/>
      <c r="J194" s="175"/>
      <c r="K194" s="175"/>
      <c r="L194" s="175"/>
      <c r="M194" s="175"/>
      <c r="N194" s="175"/>
      <c r="O194" s="175"/>
      <c r="P194" s="175"/>
      <c r="Q194" s="179"/>
      <c r="R194" s="157" t="s">
        <v>98</v>
      </c>
      <c r="S194" s="158">
        <f t="shared" si="55"/>
        <v>0</v>
      </c>
      <c r="T194" s="158" t="str">
        <f t="shared" si="56"/>
        <v/>
      </c>
      <c r="U194" s="158" t="str">
        <f t="shared" si="57"/>
        <v>lstLocatieNv3</v>
      </c>
      <c r="V194" s="168">
        <f t="shared" si="58"/>
        <v>0</v>
      </c>
      <c r="W194" s="171">
        <f t="shared" si="59"/>
        <v>0</v>
      </c>
      <c r="X194" s="171">
        <f t="shared" si="60"/>
        <v>0</v>
      </c>
      <c r="Y194" s="171">
        <f t="shared" si="61"/>
        <v>0</v>
      </c>
      <c r="Z194" s="171">
        <f t="shared" si="62"/>
        <v>0</v>
      </c>
      <c r="AA194" s="171">
        <f t="shared" si="63"/>
        <v>0</v>
      </c>
      <c r="AB194" s="171">
        <f t="shared" si="64"/>
        <v>0</v>
      </c>
      <c r="AC194" s="171">
        <f t="shared" si="65"/>
        <v>0</v>
      </c>
      <c r="AD194" s="171">
        <f t="shared" si="66"/>
        <v>0</v>
      </c>
      <c r="AE194" s="171">
        <f t="shared" si="67"/>
        <v>0</v>
      </c>
      <c r="AF194" s="171">
        <f t="shared" si="68"/>
        <v>0</v>
      </c>
      <c r="AG194" s="171">
        <f t="shared" si="69"/>
        <v>0</v>
      </c>
      <c r="AH194" s="171">
        <f>IF($S194&lt;&gt;0, IF($F194&lt;&gt;"Opname / publicatie / game", IF(OR($J194="Fysieke aanwezigheid/product",$J194="Fysieke en digitale aanwezigheid/product"), IF($L194&lt;&gt;"België", _xlfn.IFNA(IF(MATCH($M194, Keuzelijsten!$AR$2:$AR$32, 0)&gt;0, 0, -1), -1), IF($N194&lt;&gt;"", -1, IF(O194&lt;&gt;"", 0, 1))), -1), -1), 0)</f>
        <v>0</v>
      </c>
      <c r="AI194" s="171">
        <f t="shared" si="70"/>
        <v>0</v>
      </c>
      <c r="AJ194" s="171">
        <f t="shared" si="71"/>
        <v>0</v>
      </c>
      <c r="AK194" s="168"/>
      <c r="AL194" s="322" t="str">
        <f t="shared" si="52"/>
        <v/>
      </c>
      <c r="AM194" s="171"/>
      <c r="AN194" s="171"/>
      <c r="AO194" s="171"/>
      <c r="AP194" s="171"/>
      <c r="AQ194" s="171"/>
      <c r="AR194" s="171"/>
      <c r="AS194" s="171"/>
      <c r="AT194" s="171"/>
      <c r="AU194" s="171" t="str">
        <f t="shared" si="72"/>
        <v/>
      </c>
      <c r="AV194" s="171"/>
      <c r="AW194" s="171"/>
      <c r="AX194" s="171"/>
      <c r="AY194" s="171"/>
      <c r="AZ194" s="168" t="str">
        <f t="shared" si="73"/>
        <v/>
      </c>
      <c r="BA194" s="158" t="str">
        <f>IF(S194&lt;&gt;1, IF(SUM(S194:$S$1004)&lt;&gt;0, "| Laat geen witruimte tussen ingevulde rijen.", ""), "")</f>
        <v/>
      </c>
      <c r="BC194" s="159" t="str">
        <f t="shared" si="74"/>
        <v/>
      </c>
    </row>
    <row r="195" spans="1:55" s="158" customFormat="1" ht="14.4" customHeight="1" x14ac:dyDescent="0.3">
      <c r="A195" s="244" t="str">
        <f t="shared" si="53"/>
        <v/>
      </c>
      <c r="B195" s="153" t="str">
        <f t="shared" si="54"/>
        <v/>
      </c>
      <c r="C195" s="154"/>
      <c r="D195" s="173"/>
      <c r="E195" s="179"/>
      <c r="F195" s="156"/>
      <c r="G195" s="175"/>
      <c r="H195" s="175"/>
      <c r="I195" s="175"/>
      <c r="J195" s="175"/>
      <c r="K195" s="175"/>
      <c r="L195" s="175"/>
      <c r="M195" s="175"/>
      <c r="N195" s="175"/>
      <c r="O195" s="175"/>
      <c r="P195" s="175"/>
      <c r="Q195" s="179"/>
      <c r="R195" s="157" t="s">
        <v>98</v>
      </c>
      <c r="S195" s="158">
        <f t="shared" si="55"/>
        <v>0</v>
      </c>
      <c r="T195" s="158" t="str">
        <f t="shared" si="56"/>
        <v/>
      </c>
      <c r="U195" s="158" t="str">
        <f t="shared" si="57"/>
        <v>lstLocatieNv3</v>
      </c>
      <c r="V195" s="168">
        <f t="shared" si="58"/>
        <v>0</v>
      </c>
      <c r="W195" s="171">
        <f t="shared" si="59"/>
        <v>0</v>
      </c>
      <c r="X195" s="171">
        <f t="shared" si="60"/>
        <v>0</v>
      </c>
      <c r="Y195" s="171">
        <f t="shared" si="61"/>
        <v>0</v>
      </c>
      <c r="Z195" s="171">
        <f t="shared" si="62"/>
        <v>0</v>
      </c>
      <c r="AA195" s="171">
        <f t="shared" si="63"/>
        <v>0</v>
      </c>
      <c r="AB195" s="171">
        <f t="shared" si="64"/>
        <v>0</v>
      </c>
      <c r="AC195" s="171">
        <f t="shared" si="65"/>
        <v>0</v>
      </c>
      <c r="AD195" s="171">
        <f t="shared" si="66"/>
        <v>0</v>
      </c>
      <c r="AE195" s="171">
        <f t="shared" si="67"/>
        <v>0</v>
      </c>
      <c r="AF195" s="171">
        <f t="shared" si="68"/>
        <v>0</v>
      </c>
      <c r="AG195" s="171">
        <f t="shared" si="69"/>
        <v>0</v>
      </c>
      <c r="AH195" s="171">
        <f>IF($S195&lt;&gt;0, IF($F195&lt;&gt;"Opname / publicatie / game", IF(OR($J195="Fysieke aanwezigheid/product",$J195="Fysieke en digitale aanwezigheid/product"), IF($L195&lt;&gt;"België", _xlfn.IFNA(IF(MATCH($M195, Keuzelijsten!$AR$2:$AR$32, 0)&gt;0, 0, -1), -1), IF($N195&lt;&gt;"", -1, IF(O195&lt;&gt;"", 0, 1))), -1), -1), 0)</f>
        <v>0</v>
      </c>
      <c r="AI195" s="171">
        <f t="shared" si="70"/>
        <v>0</v>
      </c>
      <c r="AJ195" s="171">
        <f t="shared" si="71"/>
        <v>0</v>
      </c>
      <c r="AK195" s="168"/>
      <c r="AL195" s="322" t="str">
        <f t="shared" si="52"/>
        <v/>
      </c>
      <c r="AM195" s="171"/>
      <c r="AN195" s="171"/>
      <c r="AO195" s="171"/>
      <c r="AP195" s="171"/>
      <c r="AQ195" s="171"/>
      <c r="AR195" s="171"/>
      <c r="AS195" s="171"/>
      <c r="AT195" s="171"/>
      <c r="AU195" s="171" t="str">
        <f t="shared" si="72"/>
        <v/>
      </c>
      <c r="AV195" s="171"/>
      <c r="AW195" s="171"/>
      <c r="AX195" s="171"/>
      <c r="AY195" s="171"/>
      <c r="AZ195" s="168" t="str">
        <f t="shared" si="73"/>
        <v/>
      </c>
      <c r="BA195" s="158" t="str">
        <f>IF(S195&lt;&gt;1, IF(SUM(S195:$S$1004)&lt;&gt;0, "| Laat geen witruimte tussen ingevulde rijen.", ""), "")</f>
        <v/>
      </c>
      <c r="BC195" s="159" t="str">
        <f t="shared" si="74"/>
        <v/>
      </c>
    </row>
    <row r="196" spans="1:55" s="158" customFormat="1" ht="14.4" customHeight="1" x14ac:dyDescent="0.3">
      <c r="A196" s="244" t="str">
        <f t="shared" si="53"/>
        <v/>
      </c>
      <c r="B196" s="153" t="str">
        <f t="shared" si="54"/>
        <v/>
      </c>
      <c r="C196" s="154"/>
      <c r="D196" s="173"/>
      <c r="E196" s="179"/>
      <c r="F196" s="156"/>
      <c r="G196" s="175"/>
      <c r="H196" s="175"/>
      <c r="I196" s="175"/>
      <c r="J196" s="175"/>
      <c r="K196" s="175"/>
      <c r="L196" s="175"/>
      <c r="M196" s="175"/>
      <c r="N196" s="175"/>
      <c r="O196" s="175"/>
      <c r="P196" s="175"/>
      <c r="Q196" s="179"/>
      <c r="R196" s="157" t="s">
        <v>98</v>
      </c>
      <c r="S196" s="158">
        <f t="shared" si="55"/>
        <v>0</v>
      </c>
      <c r="T196" s="158" t="str">
        <f t="shared" si="56"/>
        <v/>
      </c>
      <c r="U196" s="158" t="str">
        <f t="shared" si="57"/>
        <v>lstLocatieNv3</v>
      </c>
      <c r="V196" s="168">
        <f t="shared" si="58"/>
        <v>0</v>
      </c>
      <c r="W196" s="171">
        <f t="shared" si="59"/>
        <v>0</v>
      </c>
      <c r="X196" s="171">
        <f t="shared" si="60"/>
        <v>0</v>
      </c>
      <c r="Y196" s="171">
        <f t="shared" si="61"/>
        <v>0</v>
      </c>
      <c r="Z196" s="171">
        <f t="shared" si="62"/>
        <v>0</v>
      </c>
      <c r="AA196" s="171">
        <f t="shared" si="63"/>
        <v>0</v>
      </c>
      <c r="AB196" s="171">
        <f t="shared" si="64"/>
        <v>0</v>
      </c>
      <c r="AC196" s="171">
        <f t="shared" si="65"/>
        <v>0</v>
      </c>
      <c r="AD196" s="171">
        <f t="shared" si="66"/>
        <v>0</v>
      </c>
      <c r="AE196" s="171">
        <f t="shared" si="67"/>
        <v>0</v>
      </c>
      <c r="AF196" s="171">
        <f t="shared" si="68"/>
        <v>0</v>
      </c>
      <c r="AG196" s="171">
        <f t="shared" si="69"/>
        <v>0</v>
      </c>
      <c r="AH196" s="171">
        <f>IF($S196&lt;&gt;0, IF($F196&lt;&gt;"Opname / publicatie / game", IF(OR($J196="Fysieke aanwezigheid/product",$J196="Fysieke en digitale aanwezigheid/product"), IF($L196&lt;&gt;"België", _xlfn.IFNA(IF(MATCH($M196, Keuzelijsten!$AR$2:$AR$32, 0)&gt;0, 0, -1), -1), IF($N196&lt;&gt;"", -1, IF(O196&lt;&gt;"", 0, 1))), -1), -1), 0)</f>
        <v>0</v>
      </c>
      <c r="AI196" s="171">
        <f t="shared" si="70"/>
        <v>0</v>
      </c>
      <c r="AJ196" s="171">
        <f t="shared" si="71"/>
        <v>0</v>
      </c>
      <c r="AK196" s="168"/>
      <c r="AL196" s="322" t="str">
        <f t="shared" si="52"/>
        <v/>
      </c>
      <c r="AM196" s="171"/>
      <c r="AN196" s="171"/>
      <c r="AO196" s="171"/>
      <c r="AP196" s="171"/>
      <c r="AQ196" s="171"/>
      <c r="AR196" s="171"/>
      <c r="AS196" s="171"/>
      <c r="AT196" s="171"/>
      <c r="AU196" s="171" t="str">
        <f t="shared" si="72"/>
        <v/>
      </c>
      <c r="AV196" s="171"/>
      <c r="AW196" s="171"/>
      <c r="AX196" s="171"/>
      <c r="AY196" s="171"/>
      <c r="AZ196" s="168" t="str">
        <f t="shared" si="73"/>
        <v/>
      </c>
      <c r="BA196" s="158" t="str">
        <f>IF(S196&lt;&gt;1, IF(SUM(S196:$S$1004)&lt;&gt;0, "| Laat geen witruimte tussen ingevulde rijen.", ""), "")</f>
        <v/>
      </c>
      <c r="BC196" s="159" t="str">
        <f t="shared" si="74"/>
        <v/>
      </c>
    </row>
    <row r="197" spans="1:55" s="158" customFormat="1" ht="14.4" customHeight="1" x14ac:dyDescent="0.3">
      <c r="A197" s="244" t="str">
        <f t="shared" si="53"/>
        <v/>
      </c>
      <c r="B197" s="153" t="str">
        <f t="shared" si="54"/>
        <v/>
      </c>
      <c r="C197" s="154"/>
      <c r="D197" s="173"/>
      <c r="E197" s="179"/>
      <c r="F197" s="156"/>
      <c r="G197" s="175"/>
      <c r="H197" s="175"/>
      <c r="I197" s="175"/>
      <c r="J197" s="175"/>
      <c r="K197" s="175"/>
      <c r="L197" s="175"/>
      <c r="M197" s="175"/>
      <c r="N197" s="175"/>
      <c r="O197" s="175"/>
      <c r="P197" s="175"/>
      <c r="Q197" s="179"/>
      <c r="R197" s="157" t="s">
        <v>98</v>
      </c>
      <c r="S197" s="158">
        <f t="shared" si="55"/>
        <v>0</v>
      </c>
      <c r="T197" s="158" t="str">
        <f t="shared" si="56"/>
        <v/>
      </c>
      <c r="U197" s="158" t="str">
        <f t="shared" si="57"/>
        <v>lstLocatieNv3</v>
      </c>
      <c r="V197" s="168">
        <f t="shared" si="58"/>
        <v>0</v>
      </c>
      <c r="W197" s="171">
        <f t="shared" si="59"/>
        <v>0</v>
      </c>
      <c r="X197" s="171">
        <f t="shared" si="60"/>
        <v>0</v>
      </c>
      <c r="Y197" s="171">
        <f t="shared" si="61"/>
        <v>0</v>
      </c>
      <c r="Z197" s="171">
        <f t="shared" si="62"/>
        <v>0</v>
      </c>
      <c r="AA197" s="171">
        <f t="shared" si="63"/>
        <v>0</v>
      </c>
      <c r="AB197" s="171">
        <f t="shared" si="64"/>
        <v>0</v>
      </c>
      <c r="AC197" s="171">
        <f t="shared" si="65"/>
        <v>0</v>
      </c>
      <c r="AD197" s="171">
        <f t="shared" si="66"/>
        <v>0</v>
      </c>
      <c r="AE197" s="171">
        <f t="shared" si="67"/>
        <v>0</v>
      </c>
      <c r="AF197" s="171">
        <f t="shared" si="68"/>
        <v>0</v>
      </c>
      <c r="AG197" s="171">
        <f t="shared" si="69"/>
        <v>0</v>
      </c>
      <c r="AH197" s="171">
        <f>IF($S197&lt;&gt;0, IF($F197&lt;&gt;"Opname / publicatie / game", IF(OR($J197="Fysieke aanwezigheid/product",$J197="Fysieke en digitale aanwezigheid/product"), IF($L197&lt;&gt;"België", _xlfn.IFNA(IF(MATCH($M197, Keuzelijsten!$AR$2:$AR$32, 0)&gt;0, 0, -1), -1), IF($N197&lt;&gt;"", -1, IF(O197&lt;&gt;"", 0, 1))), -1), -1), 0)</f>
        <v>0</v>
      </c>
      <c r="AI197" s="171">
        <f t="shared" si="70"/>
        <v>0</v>
      </c>
      <c r="AJ197" s="171">
        <f t="shared" si="71"/>
        <v>0</v>
      </c>
      <c r="AK197" s="168"/>
      <c r="AL197" s="322" t="str">
        <f t="shared" ref="AL197:AL260" si="75">IF($D197&lt;&gt;"", IF($D197&lt;Datum_beleidsperiode_begin, "| Veld '"&amp;AL196&amp;ROW()&amp;"': De startdatum mag niet voor het begin van de beleidsperiode vallen.  ", IF($D197&gt;Datum_beleidsperiode_einde, "| Veld '"&amp;AL196&amp;ROW()&amp;"': De startdatum mag niet na het einde van de beleidsperiode vallen.  ", "")), "")</f>
        <v/>
      </c>
      <c r="AM197" s="171"/>
      <c r="AN197" s="171"/>
      <c r="AO197" s="171"/>
      <c r="AP197" s="171"/>
      <c r="AQ197" s="171"/>
      <c r="AR197" s="171"/>
      <c r="AS197" s="171"/>
      <c r="AT197" s="171"/>
      <c r="AU197" s="171" t="str">
        <f t="shared" si="72"/>
        <v/>
      </c>
      <c r="AV197" s="171"/>
      <c r="AW197" s="171"/>
      <c r="AX197" s="171"/>
      <c r="AY197" s="171"/>
      <c r="AZ197" s="168" t="str">
        <f t="shared" si="73"/>
        <v/>
      </c>
      <c r="BA197" s="158" t="str">
        <f>IF(S197&lt;&gt;1, IF(SUM(S197:$S$1004)&lt;&gt;0, "| Laat geen witruimte tussen ingevulde rijen.", ""), "")</f>
        <v/>
      </c>
      <c r="BC197" s="159" t="str">
        <f t="shared" si="74"/>
        <v/>
      </c>
    </row>
    <row r="198" spans="1:55" s="158" customFormat="1" ht="14.4" customHeight="1" x14ac:dyDescent="0.3">
      <c r="A198" s="244" t="str">
        <f t="shared" ref="A198:A261" si="76">IF(BC198&lt;&gt;"", "✘", "")</f>
        <v/>
      </c>
      <c r="B198" s="153" t="str">
        <f t="shared" ref="B198:B261" si="77">IF(OR(S198&lt;&gt;0, BA198&lt;&gt;""), ROW()-4, "")</f>
        <v/>
      </c>
      <c r="C198" s="154"/>
      <c r="D198" s="173"/>
      <c r="E198" s="179"/>
      <c r="F198" s="156"/>
      <c r="G198" s="175"/>
      <c r="H198" s="175"/>
      <c r="I198" s="175"/>
      <c r="J198" s="175"/>
      <c r="K198" s="175"/>
      <c r="L198" s="175"/>
      <c r="M198" s="175"/>
      <c r="N198" s="175"/>
      <c r="O198" s="175"/>
      <c r="P198" s="175"/>
      <c r="Q198" s="179"/>
      <c r="R198" s="157" t="s">
        <v>98</v>
      </c>
      <c r="S198" s="158">
        <f t="shared" ref="S198:S261" si="78">IF(C198&amp;D198&amp;E198&amp;F198&amp;G198&amp;H198&amp;I198&amp;J198&amp;K198&amp;L198&amp;M198&amp;N198&amp;O198&amp;P198&amp;Q198&lt;&gt;"", 1, 0)</f>
        <v>0</v>
      </c>
      <c r="T198" s="158" t="str">
        <f t="shared" ref="T198:T261" si="79">IF(L198="Buiten België, in Europa", "lstLocatieNv2Europa", IF(L198="Buiten Europa", "lstLocatieNv2BuitenEuropa", ""))</f>
        <v/>
      </c>
      <c r="U198" s="158" t="str">
        <f t="shared" ref="U198:U261" si="80">IF(L198="België", "lstLocatieBelgieGemeente", "lstLocatieNv3"&amp;SUBSTITUTE(M198, " ", ""))</f>
        <v>lstLocatieNv3</v>
      </c>
      <c r="V198" s="168">
        <f t="shared" ref="V198:V261" si="81">IF($S198&lt;&gt;0, IF(C198&lt;&gt;"", 0, 1), 0)</f>
        <v>0</v>
      </c>
      <c r="W198" s="171">
        <f t="shared" ref="W198:W261" si="82">IF($S198&lt;&gt;0, IF(D198&lt;&gt;"", 0, 1), 0)</f>
        <v>0</v>
      </c>
      <c r="X198" s="171">
        <f t="shared" ref="X198:X261" si="83">IF($S198&lt;&gt;0, IF(E198&lt;&gt;"", 0, 1), 0)</f>
        <v>0</v>
      </c>
      <c r="Y198" s="171">
        <f t="shared" ref="Y198:Y261" si="84">IF($S198&lt;&gt;0, IF(F198&lt;&gt;"", 0, 1), 0)</f>
        <v>0</v>
      </c>
      <c r="Z198" s="171">
        <f t="shared" ref="Z198:Z261" si="85">IF($S198&lt;&gt;0, IF(G198&lt;&gt;"", 0, 1), 0)</f>
        <v>0</v>
      </c>
      <c r="AA198" s="171">
        <f t="shared" ref="AA198:AA261" si="86">IF($S198&lt;&gt;0, IF(H198&lt;&gt;"", 0, 1), 0)</f>
        <v>0</v>
      </c>
      <c r="AB198" s="171">
        <f t="shared" ref="AB198:AB261" si="87">IF($S198&lt;&gt;0, IF(OR($F198="Publieksvoorstelling", $F198="Tentoonstelling"), IF(I198&lt;&gt;"", 0, 1), -1), 0)</f>
        <v>0</v>
      </c>
      <c r="AC198" s="171">
        <f t="shared" ref="AC198:AC261" si="88">IF($S198&lt;&gt;0, IF(J198&lt;&gt;"", 0, 1), 0)</f>
        <v>0</v>
      </c>
      <c r="AD198" s="171">
        <f t="shared" ref="AD198:AD261" si="89">IF($S198&lt;&gt;0, IF(OR(F198="Publieksvoorstelling", F198="Tentoonstelling"), IF(K198&lt;&gt;"", 0, 1), -1), 0)</f>
        <v>0</v>
      </c>
      <c r="AE198" s="171">
        <f t="shared" ref="AE198:AE261" si="90">IF($S198&lt;&gt;0, IF($F198&lt;&gt;"Opname / publicatie / game", IF(OR($J198="Fysieke aanwezigheid/product",$J198="Fysieke en digitale aanwezigheid/product"), IF(L198&lt;&gt;"", 0, 1), -1), -1), 0)</f>
        <v>0</v>
      </c>
      <c r="AF198" s="171">
        <f t="shared" ref="AF198:AF261" si="91">IF($S198&lt;&gt;0, IF($F198&lt;&gt;"Opname / publicatie / game", IF(OR($J198="Fysieke aanwezigheid/product",$J198="Fysieke en digitale aanwezigheid/product"), IF($L198&lt;&gt;"België", IF(M198&lt;&gt;"", 0, 1), -1), -1), -1), 0)</f>
        <v>0</v>
      </c>
      <c r="AG198" s="171">
        <f t="shared" ref="AG198:AG261" si="92">IF($S198&lt;&gt;0, IF($F198&lt;&gt;"Opname / publicatie / game", IF(OR($J198="Fysieke aanwezigheid/product",$J198="Fysieke en digitale aanwezigheid/product"), IF($L198="België", IF($O198&lt;&gt;"", -1, IF(N198&lt;&gt;"", 0, 1)), -1), -1), -1), 0)</f>
        <v>0</v>
      </c>
      <c r="AH198" s="171">
        <f>IF($S198&lt;&gt;0, IF($F198&lt;&gt;"Opname / publicatie / game", IF(OR($J198="Fysieke aanwezigheid/product",$J198="Fysieke en digitale aanwezigheid/product"), IF($L198&lt;&gt;"België", _xlfn.IFNA(IF(MATCH($M198, Keuzelijsten!$AR$2:$AR$32, 0)&gt;0, 0, -1), -1), IF($N198&lt;&gt;"", -1, IF(O198&lt;&gt;"", 0, 1))), -1), -1), 0)</f>
        <v>0</v>
      </c>
      <c r="AI198" s="171">
        <f t="shared" ref="AI198:AI261" si="93">IF($S198&lt;&gt;0, IF(OR($F198="Publieksvoorstelling", $F198="Tentoonstelling"), IF($I198="Productief", IF(P198&lt;&gt;"", 0, 1), -1), -1), 0)</f>
        <v>0</v>
      </c>
      <c r="AJ198" s="171">
        <f t="shared" ref="AJ198:AJ261" si="94">IF($S198&lt;&gt;0, IF(Q198&lt;&gt;"", 0, 1), 0)</f>
        <v>0</v>
      </c>
      <c r="AK198" s="168"/>
      <c r="AL198" s="322" t="str">
        <f t="shared" si="75"/>
        <v/>
      </c>
      <c r="AM198" s="171"/>
      <c r="AN198" s="171"/>
      <c r="AO198" s="171"/>
      <c r="AP198" s="171"/>
      <c r="AQ198" s="171"/>
      <c r="AR198" s="171"/>
      <c r="AS198" s="171"/>
      <c r="AT198" s="171"/>
      <c r="AU198" s="171" t="str">
        <f t="shared" ref="AU198:AU261" si="95">IF(AF198&lt;0, IF(M198&lt;&gt;"", "| Veld '"&amp;AU197&amp;ROW()&amp;"': Laat het veld leeg of maak een logische keuze in veld 'O"&amp;ROW()&amp;"'.", ""), "")</f>
        <v/>
      </c>
      <c r="AV198" s="171"/>
      <c r="AW198" s="171"/>
      <c r="AX198" s="171"/>
      <c r="AY198" s="171"/>
      <c r="AZ198" s="168" t="str">
        <f t="shared" ref="AZ198:AZ261" si="96">IF(SUMIF(V198:AJ198, "&gt;0")&gt;0, "| Vul verplichte velden in.", "")</f>
        <v/>
      </c>
      <c r="BA198" s="158" t="str">
        <f>IF(S198&lt;&gt;1, IF(SUM(S198:$S$1004)&lt;&gt;0, "| Laat geen witruimte tussen ingevulde rijen.", ""), "")</f>
        <v/>
      </c>
      <c r="BC198" s="159" t="str">
        <f t="shared" ref="BC198:BC261" si="97">IF(AK198&amp;AL198&amp;AM198&amp;AN198&amp;AO198&amp;AP198&amp;AQ198&amp;AR198&amp;AS198&amp;AT198&amp;AU198&amp;AV198&amp;AW198&amp;AX198&amp;AY198&lt;&gt;"", AK198&amp;AL198&amp;AM198&amp;AN198&amp;AO198&amp;AP198&amp;AQ198&amp;AR198&amp;AS198&amp;AT198&amp;AU198&amp;AV198&amp;AW198&amp;AX198&amp;AY198, AZ198&amp;BA198)</f>
        <v/>
      </c>
    </row>
    <row r="199" spans="1:55" s="158" customFormat="1" ht="14.4" customHeight="1" x14ac:dyDescent="0.3">
      <c r="A199" s="244" t="str">
        <f t="shared" si="76"/>
        <v/>
      </c>
      <c r="B199" s="153" t="str">
        <f t="shared" si="77"/>
        <v/>
      </c>
      <c r="C199" s="154"/>
      <c r="D199" s="173"/>
      <c r="E199" s="179"/>
      <c r="F199" s="156"/>
      <c r="G199" s="175"/>
      <c r="H199" s="175"/>
      <c r="I199" s="175"/>
      <c r="J199" s="175"/>
      <c r="K199" s="175"/>
      <c r="L199" s="175"/>
      <c r="M199" s="175"/>
      <c r="N199" s="175"/>
      <c r="O199" s="175"/>
      <c r="P199" s="175"/>
      <c r="Q199" s="179"/>
      <c r="R199" s="157" t="s">
        <v>98</v>
      </c>
      <c r="S199" s="158">
        <f t="shared" si="78"/>
        <v>0</v>
      </c>
      <c r="T199" s="158" t="str">
        <f t="shared" si="79"/>
        <v/>
      </c>
      <c r="U199" s="158" t="str">
        <f t="shared" si="80"/>
        <v>lstLocatieNv3</v>
      </c>
      <c r="V199" s="168">
        <f t="shared" si="81"/>
        <v>0</v>
      </c>
      <c r="W199" s="171">
        <f t="shared" si="82"/>
        <v>0</v>
      </c>
      <c r="X199" s="171">
        <f t="shared" si="83"/>
        <v>0</v>
      </c>
      <c r="Y199" s="171">
        <f t="shared" si="84"/>
        <v>0</v>
      </c>
      <c r="Z199" s="171">
        <f t="shared" si="85"/>
        <v>0</v>
      </c>
      <c r="AA199" s="171">
        <f t="shared" si="86"/>
        <v>0</v>
      </c>
      <c r="AB199" s="171">
        <f t="shared" si="87"/>
        <v>0</v>
      </c>
      <c r="AC199" s="171">
        <f t="shared" si="88"/>
        <v>0</v>
      </c>
      <c r="AD199" s="171">
        <f t="shared" si="89"/>
        <v>0</v>
      </c>
      <c r="AE199" s="171">
        <f t="shared" si="90"/>
        <v>0</v>
      </c>
      <c r="AF199" s="171">
        <f t="shared" si="91"/>
        <v>0</v>
      </c>
      <c r="AG199" s="171">
        <f t="shared" si="92"/>
        <v>0</v>
      </c>
      <c r="AH199" s="171">
        <f>IF($S199&lt;&gt;0, IF($F199&lt;&gt;"Opname / publicatie / game", IF(OR($J199="Fysieke aanwezigheid/product",$J199="Fysieke en digitale aanwezigheid/product"), IF($L199&lt;&gt;"België", _xlfn.IFNA(IF(MATCH($M199, Keuzelijsten!$AR$2:$AR$32, 0)&gt;0, 0, -1), -1), IF($N199&lt;&gt;"", -1, IF(O199&lt;&gt;"", 0, 1))), -1), -1), 0)</f>
        <v>0</v>
      </c>
      <c r="AI199" s="171">
        <f t="shared" si="93"/>
        <v>0</v>
      </c>
      <c r="AJ199" s="171">
        <f t="shared" si="94"/>
        <v>0</v>
      </c>
      <c r="AK199" s="168"/>
      <c r="AL199" s="322" t="str">
        <f t="shared" si="75"/>
        <v/>
      </c>
      <c r="AM199" s="171"/>
      <c r="AN199" s="171"/>
      <c r="AO199" s="171"/>
      <c r="AP199" s="171"/>
      <c r="AQ199" s="171"/>
      <c r="AR199" s="171"/>
      <c r="AS199" s="171"/>
      <c r="AT199" s="171"/>
      <c r="AU199" s="171" t="str">
        <f t="shared" si="95"/>
        <v/>
      </c>
      <c r="AV199" s="171"/>
      <c r="AW199" s="171"/>
      <c r="AX199" s="171"/>
      <c r="AY199" s="171"/>
      <c r="AZ199" s="168" t="str">
        <f t="shared" si="96"/>
        <v/>
      </c>
      <c r="BA199" s="158" t="str">
        <f>IF(S199&lt;&gt;1, IF(SUM(S199:$S$1004)&lt;&gt;0, "| Laat geen witruimte tussen ingevulde rijen.", ""), "")</f>
        <v/>
      </c>
      <c r="BC199" s="159" t="str">
        <f t="shared" si="97"/>
        <v/>
      </c>
    </row>
    <row r="200" spans="1:55" s="158" customFormat="1" ht="14.4" customHeight="1" x14ac:dyDescent="0.3">
      <c r="A200" s="244" t="str">
        <f t="shared" si="76"/>
        <v/>
      </c>
      <c r="B200" s="153" t="str">
        <f t="shared" si="77"/>
        <v/>
      </c>
      <c r="C200" s="154"/>
      <c r="D200" s="173"/>
      <c r="E200" s="179"/>
      <c r="F200" s="156"/>
      <c r="G200" s="175"/>
      <c r="H200" s="175"/>
      <c r="I200" s="175"/>
      <c r="J200" s="175"/>
      <c r="K200" s="175"/>
      <c r="L200" s="175"/>
      <c r="M200" s="175"/>
      <c r="N200" s="175"/>
      <c r="O200" s="175"/>
      <c r="P200" s="175"/>
      <c r="Q200" s="179"/>
      <c r="R200" s="157" t="s">
        <v>98</v>
      </c>
      <c r="S200" s="158">
        <f t="shared" si="78"/>
        <v>0</v>
      </c>
      <c r="T200" s="158" t="str">
        <f t="shared" si="79"/>
        <v/>
      </c>
      <c r="U200" s="158" t="str">
        <f t="shared" si="80"/>
        <v>lstLocatieNv3</v>
      </c>
      <c r="V200" s="168">
        <f t="shared" si="81"/>
        <v>0</v>
      </c>
      <c r="W200" s="171">
        <f t="shared" si="82"/>
        <v>0</v>
      </c>
      <c r="X200" s="171">
        <f t="shared" si="83"/>
        <v>0</v>
      </c>
      <c r="Y200" s="171">
        <f t="shared" si="84"/>
        <v>0</v>
      </c>
      <c r="Z200" s="171">
        <f t="shared" si="85"/>
        <v>0</v>
      </c>
      <c r="AA200" s="171">
        <f t="shared" si="86"/>
        <v>0</v>
      </c>
      <c r="AB200" s="171">
        <f t="shared" si="87"/>
        <v>0</v>
      </c>
      <c r="AC200" s="171">
        <f t="shared" si="88"/>
        <v>0</v>
      </c>
      <c r="AD200" s="171">
        <f t="shared" si="89"/>
        <v>0</v>
      </c>
      <c r="AE200" s="171">
        <f t="shared" si="90"/>
        <v>0</v>
      </c>
      <c r="AF200" s="171">
        <f t="shared" si="91"/>
        <v>0</v>
      </c>
      <c r="AG200" s="171">
        <f t="shared" si="92"/>
        <v>0</v>
      </c>
      <c r="AH200" s="171">
        <f>IF($S200&lt;&gt;0, IF($F200&lt;&gt;"Opname / publicatie / game", IF(OR($J200="Fysieke aanwezigheid/product",$J200="Fysieke en digitale aanwezigheid/product"), IF($L200&lt;&gt;"België", _xlfn.IFNA(IF(MATCH($M200, Keuzelijsten!$AR$2:$AR$32, 0)&gt;0, 0, -1), -1), IF($N200&lt;&gt;"", -1, IF(O200&lt;&gt;"", 0, 1))), -1), -1), 0)</f>
        <v>0</v>
      </c>
      <c r="AI200" s="171">
        <f t="shared" si="93"/>
        <v>0</v>
      </c>
      <c r="AJ200" s="171">
        <f t="shared" si="94"/>
        <v>0</v>
      </c>
      <c r="AK200" s="168"/>
      <c r="AL200" s="322" t="str">
        <f t="shared" si="75"/>
        <v/>
      </c>
      <c r="AM200" s="171"/>
      <c r="AN200" s="171"/>
      <c r="AO200" s="171"/>
      <c r="AP200" s="171"/>
      <c r="AQ200" s="171"/>
      <c r="AR200" s="171"/>
      <c r="AS200" s="171"/>
      <c r="AT200" s="171"/>
      <c r="AU200" s="171" t="str">
        <f t="shared" si="95"/>
        <v/>
      </c>
      <c r="AV200" s="171"/>
      <c r="AW200" s="171"/>
      <c r="AX200" s="171"/>
      <c r="AY200" s="171"/>
      <c r="AZ200" s="168" t="str">
        <f t="shared" si="96"/>
        <v/>
      </c>
      <c r="BA200" s="158" t="str">
        <f>IF(S200&lt;&gt;1, IF(SUM(S200:$S$1004)&lt;&gt;0, "| Laat geen witruimte tussen ingevulde rijen.", ""), "")</f>
        <v/>
      </c>
      <c r="BC200" s="159" t="str">
        <f t="shared" si="97"/>
        <v/>
      </c>
    </row>
    <row r="201" spans="1:55" s="158" customFormat="1" ht="14.4" customHeight="1" x14ac:dyDescent="0.3">
      <c r="A201" s="244" t="str">
        <f t="shared" si="76"/>
        <v/>
      </c>
      <c r="B201" s="153" t="str">
        <f t="shared" si="77"/>
        <v/>
      </c>
      <c r="C201" s="154"/>
      <c r="D201" s="173"/>
      <c r="E201" s="179"/>
      <c r="F201" s="156"/>
      <c r="G201" s="175"/>
      <c r="H201" s="175"/>
      <c r="I201" s="175"/>
      <c r="J201" s="175"/>
      <c r="K201" s="175"/>
      <c r="L201" s="175"/>
      <c r="M201" s="175"/>
      <c r="N201" s="175"/>
      <c r="O201" s="175"/>
      <c r="P201" s="175"/>
      <c r="Q201" s="179"/>
      <c r="R201" s="157" t="s">
        <v>98</v>
      </c>
      <c r="S201" s="158">
        <f t="shared" si="78"/>
        <v>0</v>
      </c>
      <c r="T201" s="158" t="str">
        <f t="shared" si="79"/>
        <v/>
      </c>
      <c r="U201" s="158" t="str">
        <f t="shared" si="80"/>
        <v>lstLocatieNv3</v>
      </c>
      <c r="V201" s="168">
        <f t="shared" si="81"/>
        <v>0</v>
      </c>
      <c r="W201" s="171">
        <f t="shared" si="82"/>
        <v>0</v>
      </c>
      <c r="X201" s="171">
        <f t="shared" si="83"/>
        <v>0</v>
      </c>
      <c r="Y201" s="171">
        <f t="shared" si="84"/>
        <v>0</v>
      </c>
      <c r="Z201" s="171">
        <f t="shared" si="85"/>
        <v>0</v>
      </c>
      <c r="AA201" s="171">
        <f t="shared" si="86"/>
        <v>0</v>
      </c>
      <c r="AB201" s="171">
        <f t="shared" si="87"/>
        <v>0</v>
      </c>
      <c r="AC201" s="171">
        <f t="shared" si="88"/>
        <v>0</v>
      </c>
      <c r="AD201" s="171">
        <f t="shared" si="89"/>
        <v>0</v>
      </c>
      <c r="AE201" s="171">
        <f t="shared" si="90"/>
        <v>0</v>
      </c>
      <c r="AF201" s="171">
        <f t="shared" si="91"/>
        <v>0</v>
      </c>
      <c r="AG201" s="171">
        <f t="shared" si="92"/>
        <v>0</v>
      </c>
      <c r="AH201" s="171">
        <f>IF($S201&lt;&gt;0, IF($F201&lt;&gt;"Opname / publicatie / game", IF(OR($J201="Fysieke aanwezigheid/product",$J201="Fysieke en digitale aanwezigheid/product"), IF($L201&lt;&gt;"België", _xlfn.IFNA(IF(MATCH($M201, Keuzelijsten!$AR$2:$AR$32, 0)&gt;0, 0, -1), -1), IF($N201&lt;&gt;"", -1, IF(O201&lt;&gt;"", 0, 1))), -1), -1), 0)</f>
        <v>0</v>
      </c>
      <c r="AI201" s="171">
        <f t="shared" si="93"/>
        <v>0</v>
      </c>
      <c r="AJ201" s="171">
        <f t="shared" si="94"/>
        <v>0</v>
      </c>
      <c r="AK201" s="168"/>
      <c r="AL201" s="322" t="str">
        <f t="shared" si="75"/>
        <v/>
      </c>
      <c r="AM201" s="171"/>
      <c r="AN201" s="171"/>
      <c r="AO201" s="171"/>
      <c r="AP201" s="171"/>
      <c r="AQ201" s="171"/>
      <c r="AR201" s="171"/>
      <c r="AS201" s="171"/>
      <c r="AT201" s="171"/>
      <c r="AU201" s="171" t="str">
        <f t="shared" si="95"/>
        <v/>
      </c>
      <c r="AV201" s="171"/>
      <c r="AW201" s="171"/>
      <c r="AX201" s="171"/>
      <c r="AY201" s="171"/>
      <c r="AZ201" s="168" t="str">
        <f t="shared" si="96"/>
        <v/>
      </c>
      <c r="BA201" s="158" t="str">
        <f>IF(S201&lt;&gt;1, IF(SUM(S201:$S$1004)&lt;&gt;0, "| Laat geen witruimte tussen ingevulde rijen.", ""), "")</f>
        <v/>
      </c>
      <c r="BC201" s="159" t="str">
        <f t="shared" si="97"/>
        <v/>
      </c>
    </row>
    <row r="202" spans="1:55" s="158" customFormat="1" ht="14.4" customHeight="1" x14ac:dyDescent="0.3">
      <c r="A202" s="244" t="str">
        <f t="shared" si="76"/>
        <v/>
      </c>
      <c r="B202" s="153" t="str">
        <f t="shared" si="77"/>
        <v/>
      </c>
      <c r="C202" s="154"/>
      <c r="D202" s="173"/>
      <c r="E202" s="179"/>
      <c r="F202" s="156"/>
      <c r="G202" s="175"/>
      <c r="H202" s="175"/>
      <c r="I202" s="175"/>
      <c r="J202" s="175"/>
      <c r="K202" s="175"/>
      <c r="L202" s="175"/>
      <c r="M202" s="175"/>
      <c r="N202" s="175"/>
      <c r="O202" s="175"/>
      <c r="P202" s="175"/>
      <c r="Q202" s="179"/>
      <c r="R202" s="157" t="s">
        <v>98</v>
      </c>
      <c r="S202" s="158">
        <f t="shared" si="78"/>
        <v>0</v>
      </c>
      <c r="T202" s="158" t="str">
        <f t="shared" si="79"/>
        <v/>
      </c>
      <c r="U202" s="158" t="str">
        <f t="shared" si="80"/>
        <v>lstLocatieNv3</v>
      </c>
      <c r="V202" s="168">
        <f t="shared" si="81"/>
        <v>0</v>
      </c>
      <c r="W202" s="171">
        <f t="shared" si="82"/>
        <v>0</v>
      </c>
      <c r="X202" s="171">
        <f t="shared" si="83"/>
        <v>0</v>
      </c>
      <c r="Y202" s="171">
        <f t="shared" si="84"/>
        <v>0</v>
      </c>
      <c r="Z202" s="171">
        <f t="shared" si="85"/>
        <v>0</v>
      </c>
      <c r="AA202" s="171">
        <f t="shared" si="86"/>
        <v>0</v>
      </c>
      <c r="AB202" s="171">
        <f t="shared" si="87"/>
        <v>0</v>
      </c>
      <c r="AC202" s="171">
        <f t="shared" si="88"/>
        <v>0</v>
      </c>
      <c r="AD202" s="171">
        <f t="shared" si="89"/>
        <v>0</v>
      </c>
      <c r="AE202" s="171">
        <f t="shared" si="90"/>
        <v>0</v>
      </c>
      <c r="AF202" s="171">
        <f t="shared" si="91"/>
        <v>0</v>
      </c>
      <c r="AG202" s="171">
        <f t="shared" si="92"/>
        <v>0</v>
      </c>
      <c r="AH202" s="171">
        <f>IF($S202&lt;&gt;0, IF($F202&lt;&gt;"Opname / publicatie / game", IF(OR($J202="Fysieke aanwezigheid/product",$J202="Fysieke en digitale aanwezigheid/product"), IF($L202&lt;&gt;"België", _xlfn.IFNA(IF(MATCH($M202, Keuzelijsten!$AR$2:$AR$32, 0)&gt;0, 0, -1), -1), IF($N202&lt;&gt;"", -1, IF(O202&lt;&gt;"", 0, 1))), -1), -1), 0)</f>
        <v>0</v>
      </c>
      <c r="AI202" s="171">
        <f t="shared" si="93"/>
        <v>0</v>
      </c>
      <c r="AJ202" s="171">
        <f t="shared" si="94"/>
        <v>0</v>
      </c>
      <c r="AK202" s="168"/>
      <c r="AL202" s="322" t="str">
        <f t="shared" si="75"/>
        <v/>
      </c>
      <c r="AM202" s="171"/>
      <c r="AN202" s="171"/>
      <c r="AO202" s="171"/>
      <c r="AP202" s="171"/>
      <c r="AQ202" s="171"/>
      <c r="AR202" s="171"/>
      <c r="AS202" s="171"/>
      <c r="AT202" s="171"/>
      <c r="AU202" s="171" t="str">
        <f t="shared" si="95"/>
        <v/>
      </c>
      <c r="AV202" s="171"/>
      <c r="AW202" s="171"/>
      <c r="AX202" s="171"/>
      <c r="AY202" s="171"/>
      <c r="AZ202" s="168" t="str">
        <f t="shared" si="96"/>
        <v/>
      </c>
      <c r="BA202" s="158" t="str">
        <f>IF(S202&lt;&gt;1, IF(SUM(S202:$S$1004)&lt;&gt;0, "| Laat geen witruimte tussen ingevulde rijen.", ""), "")</f>
        <v/>
      </c>
      <c r="BC202" s="159" t="str">
        <f t="shared" si="97"/>
        <v/>
      </c>
    </row>
    <row r="203" spans="1:55" s="158" customFormat="1" ht="14.4" customHeight="1" x14ac:dyDescent="0.3">
      <c r="A203" s="244" t="str">
        <f t="shared" si="76"/>
        <v/>
      </c>
      <c r="B203" s="153" t="str">
        <f t="shared" si="77"/>
        <v/>
      </c>
      <c r="C203" s="154"/>
      <c r="D203" s="173"/>
      <c r="E203" s="179"/>
      <c r="F203" s="156"/>
      <c r="G203" s="175"/>
      <c r="H203" s="175"/>
      <c r="I203" s="175"/>
      <c r="J203" s="175"/>
      <c r="K203" s="175"/>
      <c r="L203" s="175"/>
      <c r="M203" s="175"/>
      <c r="N203" s="175"/>
      <c r="O203" s="175"/>
      <c r="P203" s="175"/>
      <c r="Q203" s="179"/>
      <c r="R203" s="157" t="s">
        <v>98</v>
      </c>
      <c r="S203" s="158">
        <f t="shared" si="78"/>
        <v>0</v>
      </c>
      <c r="T203" s="158" t="str">
        <f t="shared" si="79"/>
        <v/>
      </c>
      <c r="U203" s="158" t="str">
        <f t="shared" si="80"/>
        <v>lstLocatieNv3</v>
      </c>
      <c r="V203" s="168">
        <f t="shared" si="81"/>
        <v>0</v>
      </c>
      <c r="W203" s="171">
        <f t="shared" si="82"/>
        <v>0</v>
      </c>
      <c r="X203" s="171">
        <f t="shared" si="83"/>
        <v>0</v>
      </c>
      <c r="Y203" s="171">
        <f t="shared" si="84"/>
        <v>0</v>
      </c>
      <c r="Z203" s="171">
        <f t="shared" si="85"/>
        <v>0</v>
      </c>
      <c r="AA203" s="171">
        <f t="shared" si="86"/>
        <v>0</v>
      </c>
      <c r="AB203" s="171">
        <f t="shared" si="87"/>
        <v>0</v>
      </c>
      <c r="AC203" s="171">
        <f t="shared" si="88"/>
        <v>0</v>
      </c>
      <c r="AD203" s="171">
        <f t="shared" si="89"/>
        <v>0</v>
      </c>
      <c r="AE203" s="171">
        <f t="shared" si="90"/>
        <v>0</v>
      </c>
      <c r="AF203" s="171">
        <f t="shared" si="91"/>
        <v>0</v>
      </c>
      <c r="AG203" s="171">
        <f t="shared" si="92"/>
        <v>0</v>
      </c>
      <c r="AH203" s="171">
        <f>IF($S203&lt;&gt;0, IF($F203&lt;&gt;"Opname / publicatie / game", IF(OR($J203="Fysieke aanwezigheid/product",$J203="Fysieke en digitale aanwezigheid/product"), IF($L203&lt;&gt;"België", _xlfn.IFNA(IF(MATCH($M203, Keuzelijsten!$AR$2:$AR$32, 0)&gt;0, 0, -1), -1), IF($N203&lt;&gt;"", -1, IF(O203&lt;&gt;"", 0, 1))), -1), -1), 0)</f>
        <v>0</v>
      </c>
      <c r="AI203" s="171">
        <f t="shared" si="93"/>
        <v>0</v>
      </c>
      <c r="AJ203" s="171">
        <f t="shared" si="94"/>
        <v>0</v>
      </c>
      <c r="AK203" s="168"/>
      <c r="AL203" s="322" t="str">
        <f t="shared" si="75"/>
        <v/>
      </c>
      <c r="AM203" s="171"/>
      <c r="AN203" s="171"/>
      <c r="AO203" s="171"/>
      <c r="AP203" s="171"/>
      <c r="AQ203" s="171"/>
      <c r="AR203" s="171"/>
      <c r="AS203" s="171"/>
      <c r="AT203" s="171"/>
      <c r="AU203" s="171" t="str">
        <f t="shared" si="95"/>
        <v/>
      </c>
      <c r="AV203" s="171"/>
      <c r="AW203" s="171"/>
      <c r="AX203" s="171"/>
      <c r="AY203" s="171"/>
      <c r="AZ203" s="168" t="str">
        <f t="shared" si="96"/>
        <v/>
      </c>
      <c r="BA203" s="158" t="str">
        <f>IF(S203&lt;&gt;1, IF(SUM(S203:$S$1004)&lt;&gt;0, "| Laat geen witruimte tussen ingevulde rijen.", ""), "")</f>
        <v/>
      </c>
      <c r="BC203" s="159" t="str">
        <f t="shared" si="97"/>
        <v/>
      </c>
    </row>
    <row r="204" spans="1:55" s="158" customFormat="1" ht="14.4" customHeight="1" x14ac:dyDescent="0.3">
      <c r="A204" s="244" t="str">
        <f t="shared" si="76"/>
        <v/>
      </c>
      <c r="B204" s="153" t="str">
        <f t="shared" si="77"/>
        <v/>
      </c>
      <c r="C204" s="154"/>
      <c r="D204" s="173"/>
      <c r="E204" s="179"/>
      <c r="F204" s="156"/>
      <c r="G204" s="175"/>
      <c r="H204" s="175"/>
      <c r="I204" s="175"/>
      <c r="J204" s="175"/>
      <c r="K204" s="175"/>
      <c r="L204" s="175"/>
      <c r="M204" s="175"/>
      <c r="N204" s="175"/>
      <c r="O204" s="175"/>
      <c r="P204" s="175"/>
      <c r="Q204" s="179"/>
      <c r="R204" s="157" t="s">
        <v>98</v>
      </c>
      <c r="S204" s="158">
        <f t="shared" si="78"/>
        <v>0</v>
      </c>
      <c r="T204" s="158" t="str">
        <f t="shared" si="79"/>
        <v/>
      </c>
      <c r="U204" s="158" t="str">
        <f t="shared" si="80"/>
        <v>lstLocatieNv3</v>
      </c>
      <c r="V204" s="168">
        <f t="shared" si="81"/>
        <v>0</v>
      </c>
      <c r="W204" s="171">
        <f t="shared" si="82"/>
        <v>0</v>
      </c>
      <c r="X204" s="171">
        <f t="shared" si="83"/>
        <v>0</v>
      </c>
      <c r="Y204" s="171">
        <f t="shared" si="84"/>
        <v>0</v>
      </c>
      <c r="Z204" s="171">
        <f t="shared" si="85"/>
        <v>0</v>
      </c>
      <c r="AA204" s="171">
        <f t="shared" si="86"/>
        <v>0</v>
      </c>
      <c r="AB204" s="171">
        <f t="shared" si="87"/>
        <v>0</v>
      </c>
      <c r="AC204" s="171">
        <f t="shared" si="88"/>
        <v>0</v>
      </c>
      <c r="AD204" s="171">
        <f t="shared" si="89"/>
        <v>0</v>
      </c>
      <c r="AE204" s="171">
        <f t="shared" si="90"/>
        <v>0</v>
      </c>
      <c r="AF204" s="171">
        <f t="shared" si="91"/>
        <v>0</v>
      </c>
      <c r="AG204" s="171">
        <f t="shared" si="92"/>
        <v>0</v>
      </c>
      <c r="AH204" s="171">
        <f>IF($S204&lt;&gt;0, IF($F204&lt;&gt;"Opname / publicatie / game", IF(OR($J204="Fysieke aanwezigheid/product",$J204="Fysieke en digitale aanwezigheid/product"), IF($L204&lt;&gt;"België", _xlfn.IFNA(IF(MATCH($M204, Keuzelijsten!$AR$2:$AR$32, 0)&gt;0, 0, -1), -1), IF($N204&lt;&gt;"", -1, IF(O204&lt;&gt;"", 0, 1))), -1), -1), 0)</f>
        <v>0</v>
      </c>
      <c r="AI204" s="171">
        <f t="shared" si="93"/>
        <v>0</v>
      </c>
      <c r="AJ204" s="171">
        <f t="shared" si="94"/>
        <v>0</v>
      </c>
      <c r="AK204" s="168"/>
      <c r="AL204" s="322" t="str">
        <f t="shared" si="75"/>
        <v/>
      </c>
      <c r="AM204" s="171"/>
      <c r="AN204" s="171"/>
      <c r="AO204" s="171"/>
      <c r="AP204" s="171"/>
      <c r="AQ204" s="171"/>
      <c r="AR204" s="171"/>
      <c r="AS204" s="171"/>
      <c r="AT204" s="171"/>
      <c r="AU204" s="171" t="str">
        <f t="shared" si="95"/>
        <v/>
      </c>
      <c r="AV204" s="171"/>
      <c r="AW204" s="171"/>
      <c r="AX204" s="171"/>
      <c r="AY204" s="171"/>
      <c r="AZ204" s="168" t="str">
        <f t="shared" si="96"/>
        <v/>
      </c>
      <c r="BA204" s="158" t="str">
        <f>IF(S204&lt;&gt;1, IF(SUM(S204:$S$1004)&lt;&gt;0, "| Laat geen witruimte tussen ingevulde rijen.", ""), "")</f>
        <v/>
      </c>
      <c r="BC204" s="159" t="str">
        <f t="shared" si="97"/>
        <v/>
      </c>
    </row>
    <row r="205" spans="1:55" s="158" customFormat="1" ht="14.4" customHeight="1" x14ac:dyDescent="0.3">
      <c r="A205" s="244" t="str">
        <f t="shared" si="76"/>
        <v/>
      </c>
      <c r="B205" s="153" t="str">
        <f t="shared" si="77"/>
        <v/>
      </c>
      <c r="C205" s="154"/>
      <c r="D205" s="173"/>
      <c r="E205" s="179"/>
      <c r="F205" s="156"/>
      <c r="G205" s="175"/>
      <c r="H205" s="175"/>
      <c r="I205" s="175"/>
      <c r="J205" s="175"/>
      <c r="K205" s="175"/>
      <c r="L205" s="175"/>
      <c r="M205" s="175"/>
      <c r="N205" s="175"/>
      <c r="O205" s="175"/>
      <c r="P205" s="175"/>
      <c r="Q205" s="179"/>
      <c r="R205" s="157" t="s">
        <v>98</v>
      </c>
      <c r="S205" s="158">
        <f t="shared" si="78"/>
        <v>0</v>
      </c>
      <c r="T205" s="158" t="str">
        <f t="shared" si="79"/>
        <v/>
      </c>
      <c r="U205" s="158" t="str">
        <f t="shared" si="80"/>
        <v>lstLocatieNv3</v>
      </c>
      <c r="V205" s="168">
        <f t="shared" si="81"/>
        <v>0</v>
      </c>
      <c r="W205" s="171">
        <f t="shared" si="82"/>
        <v>0</v>
      </c>
      <c r="X205" s="171">
        <f t="shared" si="83"/>
        <v>0</v>
      </c>
      <c r="Y205" s="171">
        <f t="shared" si="84"/>
        <v>0</v>
      </c>
      <c r="Z205" s="171">
        <f t="shared" si="85"/>
        <v>0</v>
      </c>
      <c r="AA205" s="171">
        <f t="shared" si="86"/>
        <v>0</v>
      </c>
      <c r="AB205" s="171">
        <f t="shared" si="87"/>
        <v>0</v>
      </c>
      <c r="AC205" s="171">
        <f t="shared" si="88"/>
        <v>0</v>
      </c>
      <c r="AD205" s="171">
        <f t="shared" si="89"/>
        <v>0</v>
      </c>
      <c r="AE205" s="171">
        <f t="shared" si="90"/>
        <v>0</v>
      </c>
      <c r="AF205" s="171">
        <f t="shared" si="91"/>
        <v>0</v>
      </c>
      <c r="AG205" s="171">
        <f t="shared" si="92"/>
        <v>0</v>
      </c>
      <c r="AH205" s="171">
        <f>IF($S205&lt;&gt;0, IF($F205&lt;&gt;"Opname / publicatie / game", IF(OR($J205="Fysieke aanwezigheid/product",$J205="Fysieke en digitale aanwezigheid/product"), IF($L205&lt;&gt;"België", _xlfn.IFNA(IF(MATCH($M205, Keuzelijsten!$AR$2:$AR$32, 0)&gt;0, 0, -1), -1), IF($N205&lt;&gt;"", -1, IF(O205&lt;&gt;"", 0, 1))), -1), -1), 0)</f>
        <v>0</v>
      </c>
      <c r="AI205" s="171">
        <f t="shared" si="93"/>
        <v>0</v>
      </c>
      <c r="AJ205" s="171">
        <f t="shared" si="94"/>
        <v>0</v>
      </c>
      <c r="AK205" s="168"/>
      <c r="AL205" s="322" t="str">
        <f t="shared" si="75"/>
        <v/>
      </c>
      <c r="AM205" s="171"/>
      <c r="AN205" s="171"/>
      <c r="AO205" s="171"/>
      <c r="AP205" s="171"/>
      <c r="AQ205" s="171"/>
      <c r="AR205" s="171"/>
      <c r="AS205" s="171"/>
      <c r="AT205" s="171"/>
      <c r="AU205" s="171" t="str">
        <f t="shared" si="95"/>
        <v/>
      </c>
      <c r="AV205" s="171"/>
      <c r="AW205" s="171"/>
      <c r="AX205" s="171"/>
      <c r="AY205" s="171"/>
      <c r="AZ205" s="168" t="str">
        <f t="shared" si="96"/>
        <v/>
      </c>
      <c r="BA205" s="158" t="str">
        <f>IF(S205&lt;&gt;1, IF(SUM(S205:$S$1004)&lt;&gt;0, "| Laat geen witruimte tussen ingevulde rijen.", ""), "")</f>
        <v/>
      </c>
      <c r="BC205" s="159" t="str">
        <f t="shared" si="97"/>
        <v/>
      </c>
    </row>
    <row r="206" spans="1:55" s="158" customFormat="1" ht="14.4" customHeight="1" x14ac:dyDescent="0.3">
      <c r="A206" s="244" t="str">
        <f t="shared" si="76"/>
        <v/>
      </c>
      <c r="B206" s="153" t="str">
        <f t="shared" si="77"/>
        <v/>
      </c>
      <c r="C206" s="154"/>
      <c r="D206" s="173"/>
      <c r="E206" s="179"/>
      <c r="F206" s="156"/>
      <c r="G206" s="175"/>
      <c r="H206" s="175"/>
      <c r="I206" s="175"/>
      <c r="J206" s="175"/>
      <c r="K206" s="175"/>
      <c r="L206" s="175"/>
      <c r="M206" s="175"/>
      <c r="N206" s="175"/>
      <c r="O206" s="175"/>
      <c r="P206" s="175"/>
      <c r="Q206" s="179"/>
      <c r="R206" s="157" t="s">
        <v>98</v>
      </c>
      <c r="S206" s="158">
        <f t="shared" si="78"/>
        <v>0</v>
      </c>
      <c r="T206" s="158" t="str">
        <f t="shared" si="79"/>
        <v/>
      </c>
      <c r="U206" s="158" t="str">
        <f t="shared" si="80"/>
        <v>lstLocatieNv3</v>
      </c>
      <c r="V206" s="168">
        <f t="shared" si="81"/>
        <v>0</v>
      </c>
      <c r="W206" s="171">
        <f t="shared" si="82"/>
        <v>0</v>
      </c>
      <c r="X206" s="171">
        <f t="shared" si="83"/>
        <v>0</v>
      </c>
      <c r="Y206" s="171">
        <f t="shared" si="84"/>
        <v>0</v>
      </c>
      <c r="Z206" s="171">
        <f t="shared" si="85"/>
        <v>0</v>
      </c>
      <c r="AA206" s="171">
        <f t="shared" si="86"/>
        <v>0</v>
      </c>
      <c r="AB206" s="171">
        <f t="shared" si="87"/>
        <v>0</v>
      </c>
      <c r="AC206" s="171">
        <f t="shared" si="88"/>
        <v>0</v>
      </c>
      <c r="AD206" s="171">
        <f t="shared" si="89"/>
        <v>0</v>
      </c>
      <c r="AE206" s="171">
        <f t="shared" si="90"/>
        <v>0</v>
      </c>
      <c r="AF206" s="171">
        <f t="shared" si="91"/>
        <v>0</v>
      </c>
      <c r="AG206" s="171">
        <f t="shared" si="92"/>
        <v>0</v>
      </c>
      <c r="AH206" s="171">
        <f>IF($S206&lt;&gt;0, IF($F206&lt;&gt;"Opname / publicatie / game", IF(OR($J206="Fysieke aanwezigheid/product",$J206="Fysieke en digitale aanwezigheid/product"), IF($L206&lt;&gt;"België", _xlfn.IFNA(IF(MATCH($M206, Keuzelijsten!$AR$2:$AR$32, 0)&gt;0, 0, -1), -1), IF($N206&lt;&gt;"", -1, IF(O206&lt;&gt;"", 0, 1))), -1), -1), 0)</f>
        <v>0</v>
      </c>
      <c r="AI206" s="171">
        <f t="shared" si="93"/>
        <v>0</v>
      </c>
      <c r="AJ206" s="171">
        <f t="shared" si="94"/>
        <v>0</v>
      </c>
      <c r="AK206" s="168"/>
      <c r="AL206" s="322" t="str">
        <f t="shared" si="75"/>
        <v/>
      </c>
      <c r="AM206" s="171"/>
      <c r="AN206" s="171"/>
      <c r="AO206" s="171"/>
      <c r="AP206" s="171"/>
      <c r="AQ206" s="171"/>
      <c r="AR206" s="171"/>
      <c r="AS206" s="171"/>
      <c r="AT206" s="171"/>
      <c r="AU206" s="171" t="str">
        <f t="shared" si="95"/>
        <v/>
      </c>
      <c r="AV206" s="171"/>
      <c r="AW206" s="171"/>
      <c r="AX206" s="171"/>
      <c r="AY206" s="171"/>
      <c r="AZ206" s="168" t="str">
        <f t="shared" si="96"/>
        <v/>
      </c>
      <c r="BA206" s="158" t="str">
        <f>IF(S206&lt;&gt;1, IF(SUM(S206:$S$1004)&lt;&gt;0, "| Laat geen witruimte tussen ingevulde rijen.", ""), "")</f>
        <v/>
      </c>
      <c r="BC206" s="159" t="str">
        <f t="shared" si="97"/>
        <v/>
      </c>
    </row>
    <row r="207" spans="1:55" s="158" customFormat="1" ht="14.4" customHeight="1" x14ac:dyDescent="0.3">
      <c r="A207" s="244" t="str">
        <f t="shared" si="76"/>
        <v/>
      </c>
      <c r="B207" s="153" t="str">
        <f t="shared" si="77"/>
        <v/>
      </c>
      <c r="C207" s="154"/>
      <c r="D207" s="173"/>
      <c r="E207" s="179"/>
      <c r="F207" s="156"/>
      <c r="G207" s="175"/>
      <c r="H207" s="175"/>
      <c r="I207" s="175"/>
      <c r="J207" s="175"/>
      <c r="K207" s="175"/>
      <c r="L207" s="175"/>
      <c r="M207" s="175"/>
      <c r="N207" s="175"/>
      <c r="O207" s="175"/>
      <c r="P207" s="175"/>
      <c r="Q207" s="179"/>
      <c r="R207" s="157" t="s">
        <v>98</v>
      </c>
      <c r="S207" s="158">
        <f t="shared" si="78"/>
        <v>0</v>
      </c>
      <c r="T207" s="158" t="str">
        <f t="shared" si="79"/>
        <v/>
      </c>
      <c r="U207" s="158" t="str">
        <f t="shared" si="80"/>
        <v>lstLocatieNv3</v>
      </c>
      <c r="V207" s="168">
        <f t="shared" si="81"/>
        <v>0</v>
      </c>
      <c r="W207" s="171">
        <f t="shared" si="82"/>
        <v>0</v>
      </c>
      <c r="X207" s="171">
        <f t="shared" si="83"/>
        <v>0</v>
      </c>
      <c r="Y207" s="171">
        <f t="shared" si="84"/>
        <v>0</v>
      </c>
      <c r="Z207" s="171">
        <f t="shared" si="85"/>
        <v>0</v>
      </c>
      <c r="AA207" s="171">
        <f t="shared" si="86"/>
        <v>0</v>
      </c>
      <c r="AB207" s="171">
        <f t="shared" si="87"/>
        <v>0</v>
      </c>
      <c r="AC207" s="171">
        <f t="shared" si="88"/>
        <v>0</v>
      </c>
      <c r="AD207" s="171">
        <f t="shared" si="89"/>
        <v>0</v>
      </c>
      <c r="AE207" s="171">
        <f t="shared" si="90"/>
        <v>0</v>
      </c>
      <c r="AF207" s="171">
        <f t="shared" si="91"/>
        <v>0</v>
      </c>
      <c r="AG207" s="171">
        <f t="shared" si="92"/>
        <v>0</v>
      </c>
      <c r="AH207" s="171">
        <f>IF($S207&lt;&gt;0, IF($F207&lt;&gt;"Opname / publicatie / game", IF(OR($J207="Fysieke aanwezigheid/product",$J207="Fysieke en digitale aanwezigheid/product"), IF($L207&lt;&gt;"België", _xlfn.IFNA(IF(MATCH($M207, Keuzelijsten!$AR$2:$AR$32, 0)&gt;0, 0, -1), -1), IF($N207&lt;&gt;"", -1, IF(O207&lt;&gt;"", 0, 1))), -1), -1), 0)</f>
        <v>0</v>
      </c>
      <c r="AI207" s="171">
        <f t="shared" si="93"/>
        <v>0</v>
      </c>
      <c r="AJ207" s="171">
        <f t="shared" si="94"/>
        <v>0</v>
      </c>
      <c r="AK207" s="168"/>
      <c r="AL207" s="322" t="str">
        <f t="shared" si="75"/>
        <v/>
      </c>
      <c r="AM207" s="171"/>
      <c r="AN207" s="171"/>
      <c r="AO207" s="171"/>
      <c r="AP207" s="171"/>
      <c r="AQ207" s="171"/>
      <c r="AR207" s="171"/>
      <c r="AS207" s="171"/>
      <c r="AT207" s="171"/>
      <c r="AU207" s="171" t="str">
        <f t="shared" si="95"/>
        <v/>
      </c>
      <c r="AV207" s="171"/>
      <c r="AW207" s="171"/>
      <c r="AX207" s="171"/>
      <c r="AY207" s="171"/>
      <c r="AZ207" s="168" t="str">
        <f t="shared" si="96"/>
        <v/>
      </c>
      <c r="BA207" s="158" t="str">
        <f>IF(S207&lt;&gt;1, IF(SUM(S207:$S$1004)&lt;&gt;0, "| Laat geen witruimte tussen ingevulde rijen.", ""), "")</f>
        <v/>
      </c>
      <c r="BC207" s="159" t="str">
        <f t="shared" si="97"/>
        <v/>
      </c>
    </row>
    <row r="208" spans="1:55" s="158" customFormat="1" ht="14.4" customHeight="1" x14ac:dyDescent="0.3">
      <c r="A208" s="244" t="str">
        <f t="shared" si="76"/>
        <v/>
      </c>
      <c r="B208" s="153" t="str">
        <f t="shared" si="77"/>
        <v/>
      </c>
      <c r="C208" s="154"/>
      <c r="D208" s="173"/>
      <c r="E208" s="179"/>
      <c r="F208" s="156"/>
      <c r="G208" s="175"/>
      <c r="H208" s="175"/>
      <c r="I208" s="175"/>
      <c r="J208" s="175"/>
      <c r="K208" s="175"/>
      <c r="L208" s="175"/>
      <c r="M208" s="175"/>
      <c r="N208" s="175"/>
      <c r="O208" s="175"/>
      <c r="P208" s="175"/>
      <c r="Q208" s="179"/>
      <c r="R208" s="157" t="s">
        <v>98</v>
      </c>
      <c r="S208" s="158">
        <f t="shared" si="78"/>
        <v>0</v>
      </c>
      <c r="T208" s="158" t="str">
        <f t="shared" si="79"/>
        <v/>
      </c>
      <c r="U208" s="158" t="str">
        <f t="shared" si="80"/>
        <v>lstLocatieNv3</v>
      </c>
      <c r="V208" s="168">
        <f t="shared" si="81"/>
        <v>0</v>
      </c>
      <c r="W208" s="171">
        <f t="shared" si="82"/>
        <v>0</v>
      </c>
      <c r="X208" s="171">
        <f t="shared" si="83"/>
        <v>0</v>
      </c>
      <c r="Y208" s="171">
        <f t="shared" si="84"/>
        <v>0</v>
      </c>
      <c r="Z208" s="171">
        <f t="shared" si="85"/>
        <v>0</v>
      </c>
      <c r="AA208" s="171">
        <f t="shared" si="86"/>
        <v>0</v>
      </c>
      <c r="AB208" s="171">
        <f t="shared" si="87"/>
        <v>0</v>
      </c>
      <c r="AC208" s="171">
        <f t="shared" si="88"/>
        <v>0</v>
      </c>
      <c r="AD208" s="171">
        <f t="shared" si="89"/>
        <v>0</v>
      </c>
      <c r="AE208" s="171">
        <f t="shared" si="90"/>
        <v>0</v>
      </c>
      <c r="AF208" s="171">
        <f t="shared" si="91"/>
        <v>0</v>
      </c>
      <c r="AG208" s="171">
        <f t="shared" si="92"/>
        <v>0</v>
      </c>
      <c r="AH208" s="171">
        <f>IF($S208&lt;&gt;0, IF($F208&lt;&gt;"Opname / publicatie / game", IF(OR($J208="Fysieke aanwezigheid/product",$J208="Fysieke en digitale aanwezigheid/product"), IF($L208&lt;&gt;"België", _xlfn.IFNA(IF(MATCH($M208, Keuzelijsten!$AR$2:$AR$32, 0)&gt;0, 0, -1), -1), IF($N208&lt;&gt;"", -1, IF(O208&lt;&gt;"", 0, 1))), -1), -1), 0)</f>
        <v>0</v>
      </c>
      <c r="AI208" s="171">
        <f t="shared" si="93"/>
        <v>0</v>
      </c>
      <c r="AJ208" s="171">
        <f t="shared" si="94"/>
        <v>0</v>
      </c>
      <c r="AK208" s="168"/>
      <c r="AL208" s="322" t="str">
        <f t="shared" si="75"/>
        <v/>
      </c>
      <c r="AM208" s="171"/>
      <c r="AN208" s="171"/>
      <c r="AO208" s="171"/>
      <c r="AP208" s="171"/>
      <c r="AQ208" s="171"/>
      <c r="AR208" s="171"/>
      <c r="AS208" s="171"/>
      <c r="AT208" s="171"/>
      <c r="AU208" s="171" t="str">
        <f t="shared" si="95"/>
        <v/>
      </c>
      <c r="AV208" s="171"/>
      <c r="AW208" s="171"/>
      <c r="AX208" s="171"/>
      <c r="AY208" s="171"/>
      <c r="AZ208" s="168" t="str">
        <f t="shared" si="96"/>
        <v/>
      </c>
      <c r="BA208" s="158" t="str">
        <f>IF(S208&lt;&gt;1, IF(SUM(S208:$S$1004)&lt;&gt;0, "| Laat geen witruimte tussen ingevulde rijen.", ""), "")</f>
        <v/>
      </c>
      <c r="BC208" s="159" t="str">
        <f t="shared" si="97"/>
        <v/>
      </c>
    </row>
    <row r="209" spans="1:55" s="158" customFormat="1" ht="14.4" customHeight="1" x14ac:dyDescent="0.3">
      <c r="A209" s="244" t="str">
        <f t="shared" si="76"/>
        <v/>
      </c>
      <c r="B209" s="153" t="str">
        <f t="shared" si="77"/>
        <v/>
      </c>
      <c r="C209" s="154"/>
      <c r="D209" s="173"/>
      <c r="E209" s="179"/>
      <c r="F209" s="156"/>
      <c r="G209" s="175"/>
      <c r="H209" s="175"/>
      <c r="I209" s="175"/>
      <c r="J209" s="175"/>
      <c r="K209" s="175"/>
      <c r="L209" s="175"/>
      <c r="M209" s="175"/>
      <c r="N209" s="175"/>
      <c r="O209" s="175"/>
      <c r="P209" s="175"/>
      <c r="Q209" s="179"/>
      <c r="R209" s="157" t="s">
        <v>98</v>
      </c>
      <c r="S209" s="158">
        <f t="shared" si="78"/>
        <v>0</v>
      </c>
      <c r="T209" s="158" t="str">
        <f t="shared" si="79"/>
        <v/>
      </c>
      <c r="U209" s="158" t="str">
        <f t="shared" si="80"/>
        <v>lstLocatieNv3</v>
      </c>
      <c r="V209" s="168">
        <f t="shared" si="81"/>
        <v>0</v>
      </c>
      <c r="W209" s="171">
        <f t="shared" si="82"/>
        <v>0</v>
      </c>
      <c r="X209" s="171">
        <f t="shared" si="83"/>
        <v>0</v>
      </c>
      <c r="Y209" s="171">
        <f t="shared" si="84"/>
        <v>0</v>
      </c>
      <c r="Z209" s="171">
        <f t="shared" si="85"/>
        <v>0</v>
      </c>
      <c r="AA209" s="171">
        <f t="shared" si="86"/>
        <v>0</v>
      </c>
      <c r="AB209" s="171">
        <f t="shared" si="87"/>
        <v>0</v>
      </c>
      <c r="AC209" s="171">
        <f t="shared" si="88"/>
        <v>0</v>
      </c>
      <c r="AD209" s="171">
        <f t="shared" si="89"/>
        <v>0</v>
      </c>
      <c r="AE209" s="171">
        <f t="shared" si="90"/>
        <v>0</v>
      </c>
      <c r="AF209" s="171">
        <f t="shared" si="91"/>
        <v>0</v>
      </c>
      <c r="AG209" s="171">
        <f t="shared" si="92"/>
        <v>0</v>
      </c>
      <c r="AH209" s="171">
        <f>IF($S209&lt;&gt;0, IF($F209&lt;&gt;"Opname / publicatie / game", IF(OR($J209="Fysieke aanwezigheid/product",$J209="Fysieke en digitale aanwezigheid/product"), IF($L209&lt;&gt;"België", _xlfn.IFNA(IF(MATCH($M209, Keuzelijsten!$AR$2:$AR$32, 0)&gt;0, 0, -1), -1), IF($N209&lt;&gt;"", -1, IF(O209&lt;&gt;"", 0, 1))), -1), -1), 0)</f>
        <v>0</v>
      </c>
      <c r="AI209" s="171">
        <f t="shared" si="93"/>
        <v>0</v>
      </c>
      <c r="AJ209" s="171">
        <f t="shared" si="94"/>
        <v>0</v>
      </c>
      <c r="AK209" s="168"/>
      <c r="AL209" s="322" t="str">
        <f t="shared" si="75"/>
        <v/>
      </c>
      <c r="AM209" s="171"/>
      <c r="AN209" s="171"/>
      <c r="AO209" s="171"/>
      <c r="AP209" s="171"/>
      <c r="AQ209" s="171"/>
      <c r="AR209" s="171"/>
      <c r="AS209" s="171"/>
      <c r="AT209" s="171"/>
      <c r="AU209" s="171" t="str">
        <f t="shared" si="95"/>
        <v/>
      </c>
      <c r="AV209" s="171"/>
      <c r="AW209" s="171"/>
      <c r="AX209" s="171"/>
      <c r="AY209" s="171"/>
      <c r="AZ209" s="168" t="str">
        <f t="shared" si="96"/>
        <v/>
      </c>
      <c r="BA209" s="158" t="str">
        <f>IF(S209&lt;&gt;1, IF(SUM(S209:$S$1004)&lt;&gt;0, "| Laat geen witruimte tussen ingevulde rijen.", ""), "")</f>
        <v/>
      </c>
      <c r="BC209" s="159" t="str">
        <f t="shared" si="97"/>
        <v/>
      </c>
    </row>
    <row r="210" spans="1:55" s="158" customFormat="1" ht="14.4" customHeight="1" x14ac:dyDescent="0.3">
      <c r="A210" s="244" t="str">
        <f t="shared" si="76"/>
        <v/>
      </c>
      <c r="B210" s="153" t="str">
        <f t="shared" si="77"/>
        <v/>
      </c>
      <c r="C210" s="154"/>
      <c r="D210" s="173"/>
      <c r="E210" s="179"/>
      <c r="F210" s="156"/>
      <c r="G210" s="175"/>
      <c r="H210" s="175"/>
      <c r="I210" s="175"/>
      <c r="J210" s="175"/>
      <c r="K210" s="175"/>
      <c r="L210" s="175"/>
      <c r="M210" s="175"/>
      <c r="N210" s="175"/>
      <c r="O210" s="175"/>
      <c r="P210" s="175"/>
      <c r="Q210" s="179"/>
      <c r="R210" s="157" t="s">
        <v>98</v>
      </c>
      <c r="S210" s="158">
        <f t="shared" si="78"/>
        <v>0</v>
      </c>
      <c r="T210" s="158" t="str">
        <f t="shared" si="79"/>
        <v/>
      </c>
      <c r="U210" s="158" t="str">
        <f t="shared" si="80"/>
        <v>lstLocatieNv3</v>
      </c>
      <c r="V210" s="168">
        <f t="shared" si="81"/>
        <v>0</v>
      </c>
      <c r="W210" s="171">
        <f t="shared" si="82"/>
        <v>0</v>
      </c>
      <c r="X210" s="171">
        <f t="shared" si="83"/>
        <v>0</v>
      </c>
      <c r="Y210" s="171">
        <f t="shared" si="84"/>
        <v>0</v>
      </c>
      <c r="Z210" s="171">
        <f t="shared" si="85"/>
        <v>0</v>
      </c>
      <c r="AA210" s="171">
        <f t="shared" si="86"/>
        <v>0</v>
      </c>
      <c r="AB210" s="171">
        <f t="shared" si="87"/>
        <v>0</v>
      </c>
      <c r="AC210" s="171">
        <f t="shared" si="88"/>
        <v>0</v>
      </c>
      <c r="AD210" s="171">
        <f t="shared" si="89"/>
        <v>0</v>
      </c>
      <c r="AE210" s="171">
        <f t="shared" si="90"/>
        <v>0</v>
      </c>
      <c r="AF210" s="171">
        <f t="shared" si="91"/>
        <v>0</v>
      </c>
      <c r="AG210" s="171">
        <f t="shared" si="92"/>
        <v>0</v>
      </c>
      <c r="AH210" s="171">
        <f>IF($S210&lt;&gt;0, IF($F210&lt;&gt;"Opname / publicatie / game", IF(OR($J210="Fysieke aanwezigheid/product",$J210="Fysieke en digitale aanwezigheid/product"), IF($L210&lt;&gt;"België", _xlfn.IFNA(IF(MATCH($M210, Keuzelijsten!$AR$2:$AR$32, 0)&gt;0, 0, -1), -1), IF($N210&lt;&gt;"", -1, IF(O210&lt;&gt;"", 0, 1))), -1), -1), 0)</f>
        <v>0</v>
      </c>
      <c r="AI210" s="171">
        <f t="shared" si="93"/>
        <v>0</v>
      </c>
      <c r="AJ210" s="171">
        <f t="shared" si="94"/>
        <v>0</v>
      </c>
      <c r="AK210" s="168"/>
      <c r="AL210" s="322" t="str">
        <f t="shared" si="75"/>
        <v/>
      </c>
      <c r="AM210" s="171"/>
      <c r="AN210" s="171"/>
      <c r="AO210" s="171"/>
      <c r="AP210" s="171"/>
      <c r="AQ210" s="171"/>
      <c r="AR210" s="171"/>
      <c r="AS210" s="171"/>
      <c r="AT210" s="171"/>
      <c r="AU210" s="171" t="str">
        <f t="shared" si="95"/>
        <v/>
      </c>
      <c r="AV210" s="171"/>
      <c r="AW210" s="171"/>
      <c r="AX210" s="171"/>
      <c r="AY210" s="171"/>
      <c r="AZ210" s="168" t="str">
        <f t="shared" si="96"/>
        <v/>
      </c>
      <c r="BA210" s="158" t="str">
        <f>IF(S210&lt;&gt;1, IF(SUM(S210:$S$1004)&lt;&gt;0, "| Laat geen witruimte tussen ingevulde rijen.", ""), "")</f>
        <v/>
      </c>
      <c r="BC210" s="159" t="str">
        <f t="shared" si="97"/>
        <v/>
      </c>
    </row>
    <row r="211" spans="1:55" s="158" customFormat="1" ht="14.4" customHeight="1" x14ac:dyDescent="0.3">
      <c r="A211" s="244" t="str">
        <f t="shared" si="76"/>
        <v/>
      </c>
      <c r="B211" s="153" t="str">
        <f t="shared" si="77"/>
        <v/>
      </c>
      <c r="C211" s="154"/>
      <c r="D211" s="173"/>
      <c r="E211" s="179"/>
      <c r="F211" s="156"/>
      <c r="G211" s="175"/>
      <c r="H211" s="175"/>
      <c r="I211" s="175"/>
      <c r="J211" s="175"/>
      <c r="K211" s="175"/>
      <c r="L211" s="175"/>
      <c r="M211" s="175"/>
      <c r="N211" s="175"/>
      <c r="O211" s="175"/>
      <c r="P211" s="175"/>
      <c r="Q211" s="179"/>
      <c r="R211" s="157" t="s">
        <v>98</v>
      </c>
      <c r="S211" s="158">
        <f t="shared" si="78"/>
        <v>0</v>
      </c>
      <c r="T211" s="158" t="str">
        <f t="shared" si="79"/>
        <v/>
      </c>
      <c r="U211" s="158" t="str">
        <f t="shared" si="80"/>
        <v>lstLocatieNv3</v>
      </c>
      <c r="V211" s="168">
        <f t="shared" si="81"/>
        <v>0</v>
      </c>
      <c r="W211" s="171">
        <f t="shared" si="82"/>
        <v>0</v>
      </c>
      <c r="X211" s="171">
        <f t="shared" si="83"/>
        <v>0</v>
      </c>
      <c r="Y211" s="171">
        <f t="shared" si="84"/>
        <v>0</v>
      </c>
      <c r="Z211" s="171">
        <f t="shared" si="85"/>
        <v>0</v>
      </c>
      <c r="AA211" s="171">
        <f t="shared" si="86"/>
        <v>0</v>
      </c>
      <c r="AB211" s="171">
        <f t="shared" si="87"/>
        <v>0</v>
      </c>
      <c r="AC211" s="171">
        <f t="shared" si="88"/>
        <v>0</v>
      </c>
      <c r="AD211" s="171">
        <f t="shared" si="89"/>
        <v>0</v>
      </c>
      <c r="AE211" s="171">
        <f t="shared" si="90"/>
        <v>0</v>
      </c>
      <c r="AF211" s="171">
        <f t="shared" si="91"/>
        <v>0</v>
      </c>
      <c r="AG211" s="171">
        <f t="shared" si="92"/>
        <v>0</v>
      </c>
      <c r="AH211" s="171">
        <f>IF($S211&lt;&gt;0, IF($F211&lt;&gt;"Opname / publicatie / game", IF(OR($J211="Fysieke aanwezigheid/product",$J211="Fysieke en digitale aanwezigheid/product"), IF($L211&lt;&gt;"België", _xlfn.IFNA(IF(MATCH($M211, Keuzelijsten!$AR$2:$AR$32, 0)&gt;0, 0, -1), -1), IF($N211&lt;&gt;"", -1, IF(O211&lt;&gt;"", 0, 1))), -1), -1), 0)</f>
        <v>0</v>
      </c>
      <c r="AI211" s="171">
        <f t="shared" si="93"/>
        <v>0</v>
      </c>
      <c r="AJ211" s="171">
        <f t="shared" si="94"/>
        <v>0</v>
      </c>
      <c r="AK211" s="168"/>
      <c r="AL211" s="322" t="str">
        <f t="shared" si="75"/>
        <v/>
      </c>
      <c r="AM211" s="171"/>
      <c r="AN211" s="171"/>
      <c r="AO211" s="171"/>
      <c r="AP211" s="171"/>
      <c r="AQ211" s="171"/>
      <c r="AR211" s="171"/>
      <c r="AS211" s="171"/>
      <c r="AT211" s="171"/>
      <c r="AU211" s="171" t="str">
        <f t="shared" si="95"/>
        <v/>
      </c>
      <c r="AV211" s="171"/>
      <c r="AW211" s="171"/>
      <c r="AX211" s="171"/>
      <c r="AY211" s="171"/>
      <c r="AZ211" s="168" t="str">
        <f t="shared" si="96"/>
        <v/>
      </c>
      <c r="BA211" s="158" t="str">
        <f>IF(S211&lt;&gt;1, IF(SUM(S211:$S$1004)&lt;&gt;0, "| Laat geen witruimte tussen ingevulde rijen.", ""), "")</f>
        <v/>
      </c>
      <c r="BC211" s="159" t="str">
        <f t="shared" si="97"/>
        <v/>
      </c>
    </row>
    <row r="212" spans="1:55" s="158" customFormat="1" ht="14.4" customHeight="1" x14ac:dyDescent="0.3">
      <c r="A212" s="244" t="str">
        <f t="shared" si="76"/>
        <v/>
      </c>
      <c r="B212" s="153" t="str">
        <f t="shared" si="77"/>
        <v/>
      </c>
      <c r="C212" s="154"/>
      <c r="D212" s="173"/>
      <c r="E212" s="179"/>
      <c r="F212" s="156"/>
      <c r="G212" s="175"/>
      <c r="H212" s="175"/>
      <c r="I212" s="175"/>
      <c r="J212" s="175"/>
      <c r="K212" s="175"/>
      <c r="L212" s="175"/>
      <c r="M212" s="175"/>
      <c r="N212" s="175"/>
      <c r="O212" s="175"/>
      <c r="P212" s="175"/>
      <c r="Q212" s="179"/>
      <c r="R212" s="157" t="s">
        <v>98</v>
      </c>
      <c r="S212" s="158">
        <f t="shared" si="78"/>
        <v>0</v>
      </c>
      <c r="T212" s="158" t="str">
        <f t="shared" si="79"/>
        <v/>
      </c>
      <c r="U212" s="158" t="str">
        <f t="shared" si="80"/>
        <v>lstLocatieNv3</v>
      </c>
      <c r="V212" s="168">
        <f t="shared" si="81"/>
        <v>0</v>
      </c>
      <c r="W212" s="171">
        <f t="shared" si="82"/>
        <v>0</v>
      </c>
      <c r="X212" s="171">
        <f t="shared" si="83"/>
        <v>0</v>
      </c>
      <c r="Y212" s="171">
        <f t="shared" si="84"/>
        <v>0</v>
      </c>
      <c r="Z212" s="171">
        <f t="shared" si="85"/>
        <v>0</v>
      </c>
      <c r="AA212" s="171">
        <f t="shared" si="86"/>
        <v>0</v>
      </c>
      <c r="AB212" s="171">
        <f t="shared" si="87"/>
        <v>0</v>
      </c>
      <c r="AC212" s="171">
        <f t="shared" si="88"/>
        <v>0</v>
      </c>
      <c r="AD212" s="171">
        <f t="shared" si="89"/>
        <v>0</v>
      </c>
      <c r="AE212" s="171">
        <f t="shared" si="90"/>
        <v>0</v>
      </c>
      <c r="AF212" s="171">
        <f t="shared" si="91"/>
        <v>0</v>
      </c>
      <c r="AG212" s="171">
        <f t="shared" si="92"/>
        <v>0</v>
      </c>
      <c r="AH212" s="171">
        <f>IF($S212&lt;&gt;0, IF($F212&lt;&gt;"Opname / publicatie / game", IF(OR($J212="Fysieke aanwezigheid/product",$J212="Fysieke en digitale aanwezigheid/product"), IF($L212&lt;&gt;"België", _xlfn.IFNA(IF(MATCH($M212, Keuzelijsten!$AR$2:$AR$32, 0)&gt;0, 0, -1), -1), IF($N212&lt;&gt;"", -1, IF(O212&lt;&gt;"", 0, 1))), -1), -1), 0)</f>
        <v>0</v>
      </c>
      <c r="AI212" s="171">
        <f t="shared" si="93"/>
        <v>0</v>
      </c>
      <c r="AJ212" s="171">
        <f t="shared" si="94"/>
        <v>0</v>
      </c>
      <c r="AK212" s="168"/>
      <c r="AL212" s="322" t="str">
        <f t="shared" si="75"/>
        <v/>
      </c>
      <c r="AM212" s="171"/>
      <c r="AN212" s="171"/>
      <c r="AO212" s="171"/>
      <c r="AP212" s="171"/>
      <c r="AQ212" s="171"/>
      <c r="AR212" s="171"/>
      <c r="AS212" s="171"/>
      <c r="AT212" s="171"/>
      <c r="AU212" s="171" t="str">
        <f t="shared" si="95"/>
        <v/>
      </c>
      <c r="AV212" s="171"/>
      <c r="AW212" s="171"/>
      <c r="AX212" s="171"/>
      <c r="AY212" s="171"/>
      <c r="AZ212" s="168" t="str">
        <f t="shared" si="96"/>
        <v/>
      </c>
      <c r="BA212" s="158" t="str">
        <f>IF(S212&lt;&gt;1, IF(SUM(S212:$S$1004)&lt;&gt;0, "| Laat geen witruimte tussen ingevulde rijen.", ""), "")</f>
        <v/>
      </c>
      <c r="BC212" s="159" t="str">
        <f t="shared" si="97"/>
        <v/>
      </c>
    </row>
    <row r="213" spans="1:55" s="158" customFormat="1" ht="14.4" customHeight="1" x14ac:dyDescent="0.3">
      <c r="A213" s="244" t="str">
        <f t="shared" si="76"/>
        <v/>
      </c>
      <c r="B213" s="153" t="str">
        <f t="shared" si="77"/>
        <v/>
      </c>
      <c r="C213" s="154"/>
      <c r="D213" s="173"/>
      <c r="E213" s="179"/>
      <c r="F213" s="156"/>
      <c r="G213" s="175"/>
      <c r="H213" s="175"/>
      <c r="I213" s="175"/>
      <c r="J213" s="175"/>
      <c r="K213" s="175"/>
      <c r="L213" s="175"/>
      <c r="M213" s="175"/>
      <c r="N213" s="175"/>
      <c r="O213" s="175"/>
      <c r="P213" s="175"/>
      <c r="Q213" s="179"/>
      <c r="R213" s="157" t="s">
        <v>98</v>
      </c>
      <c r="S213" s="158">
        <f t="shared" si="78"/>
        <v>0</v>
      </c>
      <c r="T213" s="158" t="str">
        <f t="shared" si="79"/>
        <v/>
      </c>
      <c r="U213" s="158" t="str">
        <f t="shared" si="80"/>
        <v>lstLocatieNv3</v>
      </c>
      <c r="V213" s="168">
        <f t="shared" si="81"/>
        <v>0</v>
      </c>
      <c r="W213" s="171">
        <f t="shared" si="82"/>
        <v>0</v>
      </c>
      <c r="X213" s="171">
        <f t="shared" si="83"/>
        <v>0</v>
      </c>
      <c r="Y213" s="171">
        <f t="shared" si="84"/>
        <v>0</v>
      </c>
      <c r="Z213" s="171">
        <f t="shared" si="85"/>
        <v>0</v>
      </c>
      <c r="AA213" s="171">
        <f t="shared" si="86"/>
        <v>0</v>
      </c>
      <c r="AB213" s="171">
        <f t="shared" si="87"/>
        <v>0</v>
      </c>
      <c r="AC213" s="171">
        <f t="shared" si="88"/>
        <v>0</v>
      </c>
      <c r="AD213" s="171">
        <f t="shared" si="89"/>
        <v>0</v>
      </c>
      <c r="AE213" s="171">
        <f t="shared" si="90"/>
        <v>0</v>
      </c>
      <c r="AF213" s="171">
        <f t="shared" si="91"/>
        <v>0</v>
      </c>
      <c r="AG213" s="171">
        <f t="shared" si="92"/>
        <v>0</v>
      </c>
      <c r="AH213" s="171">
        <f>IF($S213&lt;&gt;0, IF($F213&lt;&gt;"Opname / publicatie / game", IF(OR($J213="Fysieke aanwezigheid/product",$J213="Fysieke en digitale aanwezigheid/product"), IF($L213&lt;&gt;"België", _xlfn.IFNA(IF(MATCH($M213, Keuzelijsten!$AR$2:$AR$32, 0)&gt;0, 0, -1), -1), IF($N213&lt;&gt;"", -1, IF(O213&lt;&gt;"", 0, 1))), -1), -1), 0)</f>
        <v>0</v>
      </c>
      <c r="AI213" s="171">
        <f t="shared" si="93"/>
        <v>0</v>
      </c>
      <c r="AJ213" s="171">
        <f t="shared" si="94"/>
        <v>0</v>
      </c>
      <c r="AK213" s="168"/>
      <c r="AL213" s="322" t="str">
        <f t="shared" si="75"/>
        <v/>
      </c>
      <c r="AM213" s="171"/>
      <c r="AN213" s="171"/>
      <c r="AO213" s="171"/>
      <c r="AP213" s="171"/>
      <c r="AQ213" s="171"/>
      <c r="AR213" s="171"/>
      <c r="AS213" s="171"/>
      <c r="AT213" s="171"/>
      <c r="AU213" s="171" t="str">
        <f t="shared" si="95"/>
        <v/>
      </c>
      <c r="AV213" s="171"/>
      <c r="AW213" s="171"/>
      <c r="AX213" s="171"/>
      <c r="AY213" s="171"/>
      <c r="AZ213" s="168" t="str">
        <f t="shared" si="96"/>
        <v/>
      </c>
      <c r="BA213" s="158" t="str">
        <f>IF(S213&lt;&gt;1, IF(SUM(S213:$S$1004)&lt;&gt;0, "| Laat geen witruimte tussen ingevulde rijen.", ""), "")</f>
        <v/>
      </c>
      <c r="BC213" s="159" t="str">
        <f t="shared" si="97"/>
        <v/>
      </c>
    </row>
    <row r="214" spans="1:55" s="158" customFormat="1" ht="14.4" customHeight="1" x14ac:dyDescent="0.3">
      <c r="A214" s="244" t="str">
        <f t="shared" si="76"/>
        <v/>
      </c>
      <c r="B214" s="153" t="str">
        <f t="shared" si="77"/>
        <v/>
      </c>
      <c r="C214" s="154"/>
      <c r="D214" s="173"/>
      <c r="E214" s="179"/>
      <c r="F214" s="156"/>
      <c r="G214" s="175"/>
      <c r="H214" s="175"/>
      <c r="I214" s="175"/>
      <c r="J214" s="175"/>
      <c r="K214" s="175"/>
      <c r="L214" s="175"/>
      <c r="M214" s="175"/>
      <c r="N214" s="175"/>
      <c r="O214" s="175"/>
      <c r="P214" s="175"/>
      <c r="Q214" s="179"/>
      <c r="R214" s="157" t="s">
        <v>98</v>
      </c>
      <c r="S214" s="158">
        <f t="shared" si="78"/>
        <v>0</v>
      </c>
      <c r="T214" s="158" t="str">
        <f t="shared" si="79"/>
        <v/>
      </c>
      <c r="U214" s="158" t="str">
        <f t="shared" si="80"/>
        <v>lstLocatieNv3</v>
      </c>
      <c r="V214" s="168">
        <f t="shared" si="81"/>
        <v>0</v>
      </c>
      <c r="W214" s="171">
        <f t="shared" si="82"/>
        <v>0</v>
      </c>
      <c r="X214" s="171">
        <f t="shared" si="83"/>
        <v>0</v>
      </c>
      <c r="Y214" s="171">
        <f t="shared" si="84"/>
        <v>0</v>
      </c>
      <c r="Z214" s="171">
        <f t="shared" si="85"/>
        <v>0</v>
      </c>
      <c r="AA214" s="171">
        <f t="shared" si="86"/>
        <v>0</v>
      </c>
      <c r="AB214" s="171">
        <f t="shared" si="87"/>
        <v>0</v>
      </c>
      <c r="AC214" s="171">
        <f t="shared" si="88"/>
        <v>0</v>
      </c>
      <c r="AD214" s="171">
        <f t="shared" si="89"/>
        <v>0</v>
      </c>
      <c r="AE214" s="171">
        <f t="shared" si="90"/>
        <v>0</v>
      </c>
      <c r="AF214" s="171">
        <f t="shared" si="91"/>
        <v>0</v>
      </c>
      <c r="AG214" s="171">
        <f t="shared" si="92"/>
        <v>0</v>
      </c>
      <c r="AH214" s="171">
        <f>IF($S214&lt;&gt;0, IF($F214&lt;&gt;"Opname / publicatie / game", IF(OR($J214="Fysieke aanwezigheid/product",$J214="Fysieke en digitale aanwezigheid/product"), IF($L214&lt;&gt;"België", _xlfn.IFNA(IF(MATCH($M214, Keuzelijsten!$AR$2:$AR$32, 0)&gt;0, 0, -1), -1), IF($N214&lt;&gt;"", -1, IF(O214&lt;&gt;"", 0, 1))), -1), -1), 0)</f>
        <v>0</v>
      </c>
      <c r="AI214" s="171">
        <f t="shared" si="93"/>
        <v>0</v>
      </c>
      <c r="AJ214" s="171">
        <f t="shared" si="94"/>
        <v>0</v>
      </c>
      <c r="AK214" s="168"/>
      <c r="AL214" s="322" t="str">
        <f t="shared" si="75"/>
        <v/>
      </c>
      <c r="AM214" s="171"/>
      <c r="AN214" s="171"/>
      <c r="AO214" s="171"/>
      <c r="AP214" s="171"/>
      <c r="AQ214" s="171"/>
      <c r="AR214" s="171"/>
      <c r="AS214" s="171"/>
      <c r="AT214" s="171"/>
      <c r="AU214" s="171" t="str">
        <f t="shared" si="95"/>
        <v/>
      </c>
      <c r="AV214" s="171"/>
      <c r="AW214" s="171"/>
      <c r="AX214" s="171"/>
      <c r="AY214" s="171"/>
      <c r="AZ214" s="168" t="str">
        <f t="shared" si="96"/>
        <v/>
      </c>
      <c r="BA214" s="158" t="str">
        <f>IF(S214&lt;&gt;1, IF(SUM(S214:$S$1004)&lt;&gt;0, "| Laat geen witruimte tussen ingevulde rijen.", ""), "")</f>
        <v/>
      </c>
      <c r="BC214" s="159" t="str">
        <f t="shared" si="97"/>
        <v/>
      </c>
    </row>
    <row r="215" spans="1:55" s="158" customFormat="1" ht="14.4" customHeight="1" x14ac:dyDescent="0.3">
      <c r="A215" s="244" t="str">
        <f t="shared" si="76"/>
        <v/>
      </c>
      <c r="B215" s="153" t="str">
        <f t="shared" si="77"/>
        <v/>
      </c>
      <c r="C215" s="154"/>
      <c r="D215" s="173"/>
      <c r="E215" s="179"/>
      <c r="F215" s="156"/>
      <c r="G215" s="175"/>
      <c r="H215" s="175"/>
      <c r="I215" s="175"/>
      <c r="J215" s="175"/>
      <c r="K215" s="175"/>
      <c r="L215" s="175"/>
      <c r="M215" s="175"/>
      <c r="N215" s="175"/>
      <c r="O215" s="175"/>
      <c r="P215" s="175"/>
      <c r="Q215" s="179"/>
      <c r="R215" s="157" t="s">
        <v>98</v>
      </c>
      <c r="S215" s="158">
        <f t="shared" si="78"/>
        <v>0</v>
      </c>
      <c r="T215" s="158" t="str">
        <f t="shared" si="79"/>
        <v/>
      </c>
      <c r="U215" s="158" t="str">
        <f t="shared" si="80"/>
        <v>lstLocatieNv3</v>
      </c>
      <c r="V215" s="168">
        <f t="shared" si="81"/>
        <v>0</v>
      </c>
      <c r="W215" s="171">
        <f t="shared" si="82"/>
        <v>0</v>
      </c>
      <c r="X215" s="171">
        <f t="shared" si="83"/>
        <v>0</v>
      </c>
      <c r="Y215" s="171">
        <f t="shared" si="84"/>
        <v>0</v>
      </c>
      <c r="Z215" s="171">
        <f t="shared" si="85"/>
        <v>0</v>
      </c>
      <c r="AA215" s="171">
        <f t="shared" si="86"/>
        <v>0</v>
      </c>
      <c r="AB215" s="171">
        <f t="shared" si="87"/>
        <v>0</v>
      </c>
      <c r="AC215" s="171">
        <f t="shared" si="88"/>
        <v>0</v>
      </c>
      <c r="AD215" s="171">
        <f t="shared" si="89"/>
        <v>0</v>
      </c>
      <c r="AE215" s="171">
        <f t="shared" si="90"/>
        <v>0</v>
      </c>
      <c r="AF215" s="171">
        <f t="shared" si="91"/>
        <v>0</v>
      </c>
      <c r="AG215" s="171">
        <f t="shared" si="92"/>
        <v>0</v>
      </c>
      <c r="AH215" s="171">
        <f>IF($S215&lt;&gt;0, IF($F215&lt;&gt;"Opname / publicatie / game", IF(OR($J215="Fysieke aanwezigheid/product",$J215="Fysieke en digitale aanwezigheid/product"), IF($L215&lt;&gt;"België", _xlfn.IFNA(IF(MATCH($M215, Keuzelijsten!$AR$2:$AR$32, 0)&gt;0, 0, -1), -1), IF($N215&lt;&gt;"", -1, IF(O215&lt;&gt;"", 0, 1))), -1), -1), 0)</f>
        <v>0</v>
      </c>
      <c r="AI215" s="171">
        <f t="shared" si="93"/>
        <v>0</v>
      </c>
      <c r="AJ215" s="171">
        <f t="shared" si="94"/>
        <v>0</v>
      </c>
      <c r="AK215" s="168"/>
      <c r="AL215" s="322" t="str">
        <f t="shared" si="75"/>
        <v/>
      </c>
      <c r="AM215" s="171"/>
      <c r="AN215" s="171"/>
      <c r="AO215" s="171"/>
      <c r="AP215" s="171"/>
      <c r="AQ215" s="171"/>
      <c r="AR215" s="171"/>
      <c r="AS215" s="171"/>
      <c r="AT215" s="171"/>
      <c r="AU215" s="171" t="str">
        <f t="shared" si="95"/>
        <v/>
      </c>
      <c r="AV215" s="171"/>
      <c r="AW215" s="171"/>
      <c r="AX215" s="171"/>
      <c r="AY215" s="171"/>
      <c r="AZ215" s="168" t="str">
        <f t="shared" si="96"/>
        <v/>
      </c>
      <c r="BA215" s="158" t="str">
        <f>IF(S215&lt;&gt;1, IF(SUM(S215:$S$1004)&lt;&gt;0, "| Laat geen witruimte tussen ingevulde rijen.", ""), "")</f>
        <v/>
      </c>
      <c r="BC215" s="159" t="str">
        <f t="shared" si="97"/>
        <v/>
      </c>
    </row>
    <row r="216" spans="1:55" s="158" customFormat="1" ht="14.4" customHeight="1" x14ac:dyDescent="0.3">
      <c r="A216" s="244" t="str">
        <f t="shared" si="76"/>
        <v/>
      </c>
      <c r="B216" s="153" t="str">
        <f t="shared" si="77"/>
        <v/>
      </c>
      <c r="C216" s="154"/>
      <c r="D216" s="173"/>
      <c r="E216" s="179"/>
      <c r="F216" s="156"/>
      <c r="G216" s="175"/>
      <c r="H216" s="175"/>
      <c r="I216" s="175"/>
      <c r="J216" s="175"/>
      <c r="K216" s="175"/>
      <c r="L216" s="175"/>
      <c r="M216" s="175"/>
      <c r="N216" s="175"/>
      <c r="O216" s="175"/>
      <c r="P216" s="175"/>
      <c r="Q216" s="179"/>
      <c r="R216" s="157" t="s">
        <v>98</v>
      </c>
      <c r="S216" s="158">
        <f t="shared" si="78"/>
        <v>0</v>
      </c>
      <c r="T216" s="158" t="str">
        <f t="shared" si="79"/>
        <v/>
      </c>
      <c r="U216" s="158" t="str">
        <f t="shared" si="80"/>
        <v>lstLocatieNv3</v>
      </c>
      <c r="V216" s="168">
        <f t="shared" si="81"/>
        <v>0</v>
      </c>
      <c r="W216" s="171">
        <f t="shared" si="82"/>
        <v>0</v>
      </c>
      <c r="X216" s="171">
        <f t="shared" si="83"/>
        <v>0</v>
      </c>
      <c r="Y216" s="171">
        <f t="shared" si="84"/>
        <v>0</v>
      </c>
      <c r="Z216" s="171">
        <f t="shared" si="85"/>
        <v>0</v>
      </c>
      <c r="AA216" s="171">
        <f t="shared" si="86"/>
        <v>0</v>
      </c>
      <c r="AB216" s="171">
        <f t="shared" si="87"/>
        <v>0</v>
      </c>
      <c r="AC216" s="171">
        <f t="shared" si="88"/>
        <v>0</v>
      </c>
      <c r="AD216" s="171">
        <f t="shared" si="89"/>
        <v>0</v>
      </c>
      <c r="AE216" s="171">
        <f t="shared" si="90"/>
        <v>0</v>
      </c>
      <c r="AF216" s="171">
        <f t="shared" si="91"/>
        <v>0</v>
      </c>
      <c r="AG216" s="171">
        <f t="shared" si="92"/>
        <v>0</v>
      </c>
      <c r="AH216" s="171">
        <f>IF($S216&lt;&gt;0, IF($F216&lt;&gt;"Opname / publicatie / game", IF(OR($J216="Fysieke aanwezigheid/product",$J216="Fysieke en digitale aanwezigheid/product"), IF($L216&lt;&gt;"België", _xlfn.IFNA(IF(MATCH($M216, Keuzelijsten!$AR$2:$AR$32, 0)&gt;0, 0, -1), -1), IF($N216&lt;&gt;"", -1, IF(O216&lt;&gt;"", 0, 1))), -1), -1), 0)</f>
        <v>0</v>
      </c>
      <c r="AI216" s="171">
        <f t="shared" si="93"/>
        <v>0</v>
      </c>
      <c r="AJ216" s="171">
        <f t="shared" si="94"/>
        <v>0</v>
      </c>
      <c r="AK216" s="168"/>
      <c r="AL216" s="322" t="str">
        <f t="shared" si="75"/>
        <v/>
      </c>
      <c r="AM216" s="171"/>
      <c r="AN216" s="171"/>
      <c r="AO216" s="171"/>
      <c r="AP216" s="171"/>
      <c r="AQ216" s="171"/>
      <c r="AR216" s="171"/>
      <c r="AS216" s="171"/>
      <c r="AT216" s="171"/>
      <c r="AU216" s="171" t="str">
        <f t="shared" si="95"/>
        <v/>
      </c>
      <c r="AV216" s="171"/>
      <c r="AW216" s="171"/>
      <c r="AX216" s="171"/>
      <c r="AY216" s="171"/>
      <c r="AZ216" s="168" t="str">
        <f t="shared" si="96"/>
        <v/>
      </c>
      <c r="BA216" s="158" t="str">
        <f>IF(S216&lt;&gt;1, IF(SUM(S216:$S$1004)&lt;&gt;0, "| Laat geen witruimte tussen ingevulde rijen.", ""), "")</f>
        <v/>
      </c>
      <c r="BC216" s="159" t="str">
        <f t="shared" si="97"/>
        <v/>
      </c>
    </row>
    <row r="217" spans="1:55" s="158" customFormat="1" ht="14.4" customHeight="1" x14ac:dyDescent="0.3">
      <c r="A217" s="244" t="str">
        <f t="shared" si="76"/>
        <v/>
      </c>
      <c r="B217" s="153" t="str">
        <f t="shared" si="77"/>
        <v/>
      </c>
      <c r="C217" s="154"/>
      <c r="D217" s="173"/>
      <c r="E217" s="179"/>
      <c r="F217" s="156"/>
      <c r="G217" s="175"/>
      <c r="H217" s="175"/>
      <c r="I217" s="175"/>
      <c r="J217" s="175"/>
      <c r="K217" s="175"/>
      <c r="L217" s="175"/>
      <c r="M217" s="175"/>
      <c r="N217" s="175"/>
      <c r="O217" s="175"/>
      <c r="P217" s="175"/>
      <c r="Q217" s="179"/>
      <c r="R217" s="157" t="s">
        <v>98</v>
      </c>
      <c r="S217" s="158">
        <f t="shared" si="78"/>
        <v>0</v>
      </c>
      <c r="T217" s="158" t="str">
        <f t="shared" si="79"/>
        <v/>
      </c>
      <c r="U217" s="158" t="str">
        <f t="shared" si="80"/>
        <v>lstLocatieNv3</v>
      </c>
      <c r="V217" s="168">
        <f t="shared" si="81"/>
        <v>0</v>
      </c>
      <c r="W217" s="171">
        <f t="shared" si="82"/>
        <v>0</v>
      </c>
      <c r="X217" s="171">
        <f t="shared" si="83"/>
        <v>0</v>
      </c>
      <c r="Y217" s="171">
        <f t="shared" si="84"/>
        <v>0</v>
      </c>
      <c r="Z217" s="171">
        <f t="shared" si="85"/>
        <v>0</v>
      </c>
      <c r="AA217" s="171">
        <f t="shared" si="86"/>
        <v>0</v>
      </c>
      <c r="AB217" s="171">
        <f t="shared" si="87"/>
        <v>0</v>
      </c>
      <c r="AC217" s="171">
        <f t="shared" si="88"/>
        <v>0</v>
      </c>
      <c r="AD217" s="171">
        <f t="shared" si="89"/>
        <v>0</v>
      </c>
      <c r="AE217" s="171">
        <f t="shared" si="90"/>
        <v>0</v>
      </c>
      <c r="AF217" s="171">
        <f t="shared" si="91"/>
        <v>0</v>
      </c>
      <c r="AG217" s="171">
        <f t="shared" si="92"/>
        <v>0</v>
      </c>
      <c r="AH217" s="171">
        <f>IF($S217&lt;&gt;0, IF($F217&lt;&gt;"Opname / publicatie / game", IF(OR($J217="Fysieke aanwezigheid/product",$J217="Fysieke en digitale aanwezigheid/product"), IF($L217&lt;&gt;"België", _xlfn.IFNA(IF(MATCH($M217, Keuzelijsten!$AR$2:$AR$32, 0)&gt;0, 0, -1), -1), IF($N217&lt;&gt;"", -1, IF(O217&lt;&gt;"", 0, 1))), -1), -1), 0)</f>
        <v>0</v>
      </c>
      <c r="AI217" s="171">
        <f t="shared" si="93"/>
        <v>0</v>
      </c>
      <c r="AJ217" s="171">
        <f t="shared" si="94"/>
        <v>0</v>
      </c>
      <c r="AK217" s="168"/>
      <c r="AL217" s="322" t="str">
        <f t="shared" si="75"/>
        <v/>
      </c>
      <c r="AM217" s="171"/>
      <c r="AN217" s="171"/>
      <c r="AO217" s="171"/>
      <c r="AP217" s="171"/>
      <c r="AQ217" s="171"/>
      <c r="AR217" s="171"/>
      <c r="AS217" s="171"/>
      <c r="AT217" s="171"/>
      <c r="AU217" s="171" t="str">
        <f t="shared" si="95"/>
        <v/>
      </c>
      <c r="AV217" s="171"/>
      <c r="AW217" s="171"/>
      <c r="AX217" s="171"/>
      <c r="AY217" s="171"/>
      <c r="AZ217" s="168" t="str">
        <f t="shared" si="96"/>
        <v/>
      </c>
      <c r="BA217" s="158" t="str">
        <f>IF(S217&lt;&gt;1, IF(SUM(S217:$S$1004)&lt;&gt;0, "| Laat geen witruimte tussen ingevulde rijen.", ""), "")</f>
        <v/>
      </c>
      <c r="BC217" s="159" t="str">
        <f t="shared" si="97"/>
        <v/>
      </c>
    </row>
    <row r="218" spans="1:55" s="158" customFormat="1" ht="14.4" customHeight="1" x14ac:dyDescent="0.3">
      <c r="A218" s="244" t="str">
        <f t="shared" si="76"/>
        <v/>
      </c>
      <c r="B218" s="153" t="str">
        <f t="shared" si="77"/>
        <v/>
      </c>
      <c r="C218" s="154"/>
      <c r="D218" s="173"/>
      <c r="E218" s="179"/>
      <c r="F218" s="156"/>
      <c r="G218" s="175"/>
      <c r="H218" s="175"/>
      <c r="I218" s="175"/>
      <c r="J218" s="175"/>
      <c r="K218" s="175"/>
      <c r="L218" s="175"/>
      <c r="M218" s="175"/>
      <c r="N218" s="175"/>
      <c r="O218" s="175"/>
      <c r="P218" s="175"/>
      <c r="Q218" s="179"/>
      <c r="R218" s="157" t="s">
        <v>98</v>
      </c>
      <c r="S218" s="158">
        <f t="shared" si="78"/>
        <v>0</v>
      </c>
      <c r="T218" s="158" t="str">
        <f t="shared" si="79"/>
        <v/>
      </c>
      <c r="U218" s="158" t="str">
        <f t="shared" si="80"/>
        <v>lstLocatieNv3</v>
      </c>
      <c r="V218" s="168">
        <f t="shared" si="81"/>
        <v>0</v>
      </c>
      <c r="W218" s="171">
        <f t="shared" si="82"/>
        <v>0</v>
      </c>
      <c r="X218" s="171">
        <f t="shared" si="83"/>
        <v>0</v>
      </c>
      <c r="Y218" s="171">
        <f t="shared" si="84"/>
        <v>0</v>
      </c>
      <c r="Z218" s="171">
        <f t="shared" si="85"/>
        <v>0</v>
      </c>
      <c r="AA218" s="171">
        <f t="shared" si="86"/>
        <v>0</v>
      </c>
      <c r="AB218" s="171">
        <f t="shared" si="87"/>
        <v>0</v>
      </c>
      <c r="AC218" s="171">
        <f t="shared" si="88"/>
        <v>0</v>
      </c>
      <c r="AD218" s="171">
        <f t="shared" si="89"/>
        <v>0</v>
      </c>
      <c r="AE218" s="171">
        <f t="shared" si="90"/>
        <v>0</v>
      </c>
      <c r="AF218" s="171">
        <f t="shared" si="91"/>
        <v>0</v>
      </c>
      <c r="AG218" s="171">
        <f t="shared" si="92"/>
        <v>0</v>
      </c>
      <c r="AH218" s="171">
        <f>IF($S218&lt;&gt;0, IF($F218&lt;&gt;"Opname / publicatie / game", IF(OR($J218="Fysieke aanwezigheid/product",$J218="Fysieke en digitale aanwezigheid/product"), IF($L218&lt;&gt;"België", _xlfn.IFNA(IF(MATCH($M218, Keuzelijsten!$AR$2:$AR$32, 0)&gt;0, 0, -1), -1), IF($N218&lt;&gt;"", -1, IF(O218&lt;&gt;"", 0, 1))), -1), -1), 0)</f>
        <v>0</v>
      </c>
      <c r="AI218" s="171">
        <f t="shared" si="93"/>
        <v>0</v>
      </c>
      <c r="AJ218" s="171">
        <f t="shared" si="94"/>
        <v>0</v>
      </c>
      <c r="AK218" s="168"/>
      <c r="AL218" s="322" t="str">
        <f t="shared" si="75"/>
        <v/>
      </c>
      <c r="AM218" s="171"/>
      <c r="AN218" s="171"/>
      <c r="AO218" s="171"/>
      <c r="AP218" s="171"/>
      <c r="AQ218" s="171"/>
      <c r="AR218" s="171"/>
      <c r="AS218" s="171"/>
      <c r="AT218" s="171"/>
      <c r="AU218" s="171" t="str">
        <f t="shared" si="95"/>
        <v/>
      </c>
      <c r="AV218" s="171"/>
      <c r="AW218" s="171"/>
      <c r="AX218" s="171"/>
      <c r="AY218" s="171"/>
      <c r="AZ218" s="168" t="str">
        <f t="shared" si="96"/>
        <v/>
      </c>
      <c r="BA218" s="158" t="str">
        <f>IF(S218&lt;&gt;1, IF(SUM(S218:$S$1004)&lt;&gt;0, "| Laat geen witruimte tussen ingevulde rijen.", ""), "")</f>
        <v/>
      </c>
      <c r="BC218" s="159" t="str">
        <f t="shared" si="97"/>
        <v/>
      </c>
    </row>
    <row r="219" spans="1:55" s="158" customFormat="1" ht="14.4" customHeight="1" x14ac:dyDescent="0.3">
      <c r="A219" s="244" t="str">
        <f t="shared" si="76"/>
        <v/>
      </c>
      <c r="B219" s="153" t="str">
        <f t="shared" si="77"/>
        <v/>
      </c>
      <c r="C219" s="154"/>
      <c r="D219" s="173"/>
      <c r="E219" s="179"/>
      <c r="F219" s="156"/>
      <c r="G219" s="175"/>
      <c r="H219" s="175"/>
      <c r="I219" s="175"/>
      <c r="J219" s="175"/>
      <c r="K219" s="175"/>
      <c r="L219" s="175"/>
      <c r="M219" s="175"/>
      <c r="N219" s="175"/>
      <c r="O219" s="175"/>
      <c r="P219" s="175"/>
      <c r="Q219" s="179"/>
      <c r="R219" s="157" t="s">
        <v>98</v>
      </c>
      <c r="S219" s="158">
        <f t="shared" si="78"/>
        <v>0</v>
      </c>
      <c r="T219" s="158" t="str">
        <f t="shared" si="79"/>
        <v/>
      </c>
      <c r="U219" s="158" t="str">
        <f t="shared" si="80"/>
        <v>lstLocatieNv3</v>
      </c>
      <c r="V219" s="168">
        <f t="shared" si="81"/>
        <v>0</v>
      </c>
      <c r="W219" s="171">
        <f t="shared" si="82"/>
        <v>0</v>
      </c>
      <c r="X219" s="171">
        <f t="shared" si="83"/>
        <v>0</v>
      </c>
      <c r="Y219" s="171">
        <f t="shared" si="84"/>
        <v>0</v>
      </c>
      <c r="Z219" s="171">
        <f t="shared" si="85"/>
        <v>0</v>
      </c>
      <c r="AA219" s="171">
        <f t="shared" si="86"/>
        <v>0</v>
      </c>
      <c r="AB219" s="171">
        <f t="shared" si="87"/>
        <v>0</v>
      </c>
      <c r="AC219" s="171">
        <f t="shared" si="88"/>
        <v>0</v>
      </c>
      <c r="AD219" s="171">
        <f t="shared" si="89"/>
        <v>0</v>
      </c>
      <c r="AE219" s="171">
        <f t="shared" si="90"/>
        <v>0</v>
      </c>
      <c r="AF219" s="171">
        <f t="shared" si="91"/>
        <v>0</v>
      </c>
      <c r="AG219" s="171">
        <f t="shared" si="92"/>
        <v>0</v>
      </c>
      <c r="AH219" s="171">
        <f>IF($S219&lt;&gt;0, IF($F219&lt;&gt;"Opname / publicatie / game", IF(OR($J219="Fysieke aanwezigheid/product",$J219="Fysieke en digitale aanwezigheid/product"), IF($L219&lt;&gt;"België", _xlfn.IFNA(IF(MATCH($M219, Keuzelijsten!$AR$2:$AR$32, 0)&gt;0, 0, -1), -1), IF($N219&lt;&gt;"", -1, IF(O219&lt;&gt;"", 0, 1))), -1), -1), 0)</f>
        <v>0</v>
      </c>
      <c r="AI219" s="171">
        <f t="shared" si="93"/>
        <v>0</v>
      </c>
      <c r="AJ219" s="171">
        <f t="shared" si="94"/>
        <v>0</v>
      </c>
      <c r="AK219" s="168"/>
      <c r="AL219" s="322" t="str">
        <f t="shared" si="75"/>
        <v/>
      </c>
      <c r="AM219" s="171"/>
      <c r="AN219" s="171"/>
      <c r="AO219" s="171"/>
      <c r="AP219" s="171"/>
      <c r="AQ219" s="171"/>
      <c r="AR219" s="171"/>
      <c r="AS219" s="171"/>
      <c r="AT219" s="171"/>
      <c r="AU219" s="171" t="str">
        <f t="shared" si="95"/>
        <v/>
      </c>
      <c r="AV219" s="171"/>
      <c r="AW219" s="171"/>
      <c r="AX219" s="171"/>
      <c r="AY219" s="171"/>
      <c r="AZ219" s="168" t="str">
        <f t="shared" si="96"/>
        <v/>
      </c>
      <c r="BA219" s="158" t="str">
        <f>IF(S219&lt;&gt;1, IF(SUM(S219:$S$1004)&lt;&gt;0, "| Laat geen witruimte tussen ingevulde rijen.", ""), "")</f>
        <v/>
      </c>
      <c r="BC219" s="159" t="str">
        <f t="shared" si="97"/>
        <v/>
      </c>
    </row>
    <row r="220" spans="1:55" s="158" customFormat="1" ht="14.4" customHeight="1" x14ac:dyDescent="0.3">
      <c r="A220" s="244" t="str">
        <f t="shared" si="76"/>
        <v/>
      </c>
      <c r="B220" s="153" t="str">
        <f t="shared" si="77"/>
        <v/>
      </c>
      <c r="C220" s="154"/>
      <c r="D220" s="173"/>
      <c r="E220" s="179"/>
      <c r="F220" s="156"/>
      <c r="G220" s="175"/>
      <c r="H220" s="175"/>
      <c r="I220" s="175"/>
      <c r="J220" s="175"/>
      <c r="K220" s="175"/>
      <c r="L220" s="175"/>
      <c r="M220" s="175"/>
      <c r="N220" s="175"/>
      <c r="O220" s="175"/>
      <c r="P220" s="175"/>
      <c r="Q220" s="179"/>
      <c r="R220" s="157" t="s">
        <v>98</v>
      </c>
      <c r="S220" s="158">
        <f t="shared" si="78"/>
        <v>0</v>
      </c>
      <c r="T220" s="158" t="str">
        <f t="shared" si="79"/>
        <v/>
      </c>
      <c r="U220" s="158" t="str">
        <f t="shared" si="80"/>
        <v>lstLocatieNv3</v>
      </c>
      <c r="V220" s="168">
        <f t="shared" si="81"/>
        <v>0</v>
      </c>
      <c r="W220" s="171">
        <f t="shared" si="82"/>
        <v>0</v>
      </c>
      <c r="X220" s="171">
        <f t="shared" si="83"/>
        <v>0</v>
      </c>
      <c r="Y220" s="171">
        <f t="shared" si="84"/>
        <v>0</v>
      </c>
      <c r="Z220" s="171">
        <f t="shared" si="85"/>
        <v>0</v>
      </c>
      <c r="AA220" s="171">
        <f t="shared" si="86"/>
        <v>0</v>
      </c>
      <c r="AB220" s="171">
        <f t="shared" si="87"/>
        <v>0</v>
      </c>
      <c r="AC220" s="171">
        <f t="shared" si="88"/>
        <v>0</v>
      </c>
      <c r="AD220" s="171">
        <f t="shared" si="89"/>
        <v>0</v>
      </c>
      <c r="AE220" s="171">
        <f t="shared" si="90"/>
        <v>0</v>
      </c>
      <c r="AF220" s="171">
        <f t="shared" si="91"/>
        <v>0</v>
      </c>
      <c r="AG220" s="171">
        <f t="shared" si="92"/>
        <v>0</v>
      </c>
      <c r="AH220" s="171">
        <f>IF($S220&lt;&gt;0, IF($F220&lt;&gt;"Opname / publicatie / game", IF(OR($J220="Fysieke aanwezigheid/product",$J220="Fysieke en digitale aanwezigheid/product"), IF($L220&lt;&gt;"België", _xlfn.IFNA(IF(MATCH($M220, Keuzelijsten!$AR$2:$AR$32, 0)&gt;0, 0, -1), -1), IF($N220&lt;&gt;"", -1, IF(O220&lt;&gt;"", 0, 1))), -1), -1), 0)</f>
        <v>0</v>
      </c>
      <c r="AI220" s="171">
        <f t="shared" si="93"/>
        <v>0</v>
      </c>
      <c r="AJ220" s="171">
        <f t="shared" si="94"/>
        <v>0</v>
      </c>
      <c r="AK220" s="168"/>
      <c r="AL220" s="322" t="str">
        <f t="shared" si="75"/>
        <v/>
      </c>
      <c r="AM220" s="171"/>
      <c r="AN220" s="171"/>
      <c r="AO220" s="171"/>
      <c r="AP220" s="171"/>
      <c r="AQ220" s="171"/>
      <c r="AR220" s="171"/>
      <c r="AS220" s="171"/>
      <c r="AT220" s="171"/>
      <c r="AU220" s="171" t="str">
        <f t="shared" si="95"/>
        <v/>
      </c>
      <c r="AV220" s="171"/>
      <c r="AW220" s="171"/>
      <c r="AX220" s="171"/>
      <c r="AY220" s="171"/>
      <c r="AZ220" s="168" t="str">
        <f t="shared" si="96"/>
        <v/>
      </c>
      <c r="BA220" s="158" t="str">
        <f>IF(S220&lt;&gt;1, IF(SUM(S220:$S$1004)&lt;&gt;0, "| Laat geen witruimte tussen ingevulde rijen.", ""), "")</f>
        <v/>
      </c>
      <c r="BC220" s="159" t="str">
        <f t="shared" si="97"/>
        <v/>
      </c>
    </row>
    <row r="221" spans="1:55" s="158" customFormat="1" ht="14.4" customHeight="1" x14ac:dyDescent="0.3">
      <c r="A221" s="244" t="str">
        <f t="shared" si="76"/>
        <v/>
      </c>
      <c r="B221" s="153" t="str">
        <f t="shared" si="77"/>
        <v/>
      </c>
      <c r="C221" s="154"/>
      <c r="D221" s="173"/>
      <c r="E221" s="179"/>
      <c r="F221" s="156"/>
      <c r="G221" s="175"/>
      <c r="H221" s="175"/>
      <c r="I221" s="175"/>
      <c r="J221" s="175"/>
      <c r="K221" s="175"/>
      <c r="L221" s="175"/>
      <c r="M221" s="175"/>
      <c r="N221" s="175"/>
      <c r="O221" s="175"/>
      <c r="P221" s="175"/>
      <c r="Q221" s="179"/>
      <c r="R221" s="157" t="s">
        <v>98</v>
      </c>
      <c r="S221" s="158">
        <f t="shared" si="78"/>
        <v>0</v>
      </c>
      <c r="T221" s="158" t="str">
        <f t="shared" si="79"/>
        <v/>
      </c>
      <c r="U221" s="158" t="str">
        <f t="shared" si="80"/>
        <v>lstLocatieNv3</v>
      </c>
      <c r="V221" s="168">
        <f t="shared" si="81"/>
        <v>0</v>
      </c>
      <c r="W221" s="171">
        <f t="shared" si="82"/>
        <v>0</v>
      </c>
      <c r="X221" s="171">
        <f t="shared" si="83"/>
        <v>0</v>
      </c>
      <c r="Y221" s="171">
        <f t="shared" si="84"/>
        <v>0</v>
      </c>
      <c r="Z221" s="171">
        <f t="shared" si="85"/>
        <v>0</v>
      </c>
      <c r="AA221" s="171">
        <f t="shared" si="86"/>
        <v>0</v>
      </c>
      <c r="AB221" s="171">
        <f t="shared" si="87"/>
        <v>0</v>
      </c>
      <c r="AC221" s="171">
        <f t="shared" si="88"/>
        <v>0</v>
      </c>
      <c r="AD221" s="171">
        <f t="shared" si="89"/>
        <v>0</v>
      </c>
      <c r="AE221" s="171">
        <f t="shared" si="90"/>
        <v>0</v>
      </c>
      <c r="AF221" s="171">
        <f t="shared" si="91"/>
        <v>0</v>
      </c>
      <c r="AG221" s="171">
        <f t="shared" si="92"/>
        <v>0</v>
      </c>
      <c r="AH221" s="171">
        <f>IF($S221&lt;&gt;0, IF($F221&lt;&gt;"Opname / publicatie / game", IF(OR($J221="Fysieke aanwezigheid/product",$J221="Fysieke en digitale aanwezigheid/product"), IF($L221&lt;&gt;"België", _xlfn.IFNA(IF(MATCH($M221, Keuzelijsten!$AR$2:$AR$32, 0)&gt;0, 0, -1), -1), IF($N221&lt;&gt;"", -1, IF(O221&lt;&gt;"", 0, 1))), -1), -1), 0)</f>
        <v>0</v>
      </c>
      <c r="AI221" s="171">
        <f t="shared" si="93"/>
        <v>0</v>
      </c>
      <c r="AJ221" s="171">
        <f t="shared" si="94"/>
        <v>0</v>
      </c>
      <c r="AK221" s="168"/>
      <c r="AL221" s="322" t="str">
        <f t="shared" si="75"/>
        <v/>
      </c>
      <c r="AM221" s="171"/>
      <c r="AN221" s="171"/>
      <c r="AO221" s="171"/>
      <c r="AP221" s="171"/>
      <c r="AQ221" s="171"/>
      <c r="AR221" s="171"/>
      <c r="AS221" s="171"/>
      <c r="AT221" s="171"/>
      <c r="AU221" s="171" t="str">
        <f t="shared" si="95"/>
        <v/>
      </c>
      <c r="AV221" s="171"/>
      <c r="AW221" s="171"/>
      <c r="AX221" s="171"/>
      <c r="AY221" s="171"/>
      <c r="AZ221" s="168" t="str">
        <f t="shared" si="96"/>
        <v/>
      </c>
      <c r="BA221" s="158" t="str">
        <f>IF(S221&lt;&gt;1, IF(SUM(S221:$S$1004)&lt;&gt;0, "| Laat geen witruimte tussen ingevulde rijen.", ""), "")</f>
        <v/>
      </c>
      <c r="BC221" s="159" t="str">
        <f t="shared" si="97"/>
        <v/>
      </c>
    </row>
    <row r="222" spans="1:55" s="158" customFormat="1" ht="14.4" customHeight="1" x14ac:dyDescent="0.3">
      <c r="A222" s="244" t="str">
        <f t="shared" si="76"/>
        <v/>
      </c>
      <c r="B222" s="153" t="str">
        <f t="shared" si="77"/>
        <v/>
      </c>
      <c r="C222" s="154"/>
      <c r="D222" s="173"/>
      <c r="E222" s="179"/>
      <c r="F222" s="156"/>
      <c r="G222" s="175"/>
      <c r="H222" s="175"/>
      <c r="I222" s="175"/>
      <c r="J222" s="175"/>
      <c r="K222" s="175"/>
      <c r="L222" s="175"/>
      <c r="M222" s="175"/>
      <c r="N222" s="175"/>
      <c r="O222" s="175"/>
      <c r="P222" s="175"/>
      <c r="Q222" s="179"/>
      <c r="R222" s="157" t="s">
        <v>98</v>
      </c>
      <c r="S222" s="158">
        <f t="shared" si="78"/>
        <v>0</v>
      </c>
      <c r="T222" s="158" t="str">
        <f t="shared" si="79"/>
        <v/>
      </c>
      <c r="U222" s="158" t="str">
        <f t="shared" si="80"/>
        <v>lstLocatieNv3</v>
      </c>
      <c r="V222" s="168">
        <f t="shared" si="81"/>
        <v>0</v>
      </c>
      <c r="W222" s="171">
        <f t="shared" si="82"/>
        <v>0</v>
      </c>
      <c r="X222" s="171">
        <f t="shared" si="83"/>
        <v>0</v>
      </c>
      <c r="Y222" s="171">
        <f t="shared" si="84"/>
        <v>0</v>
      </c>
      <c r="Z222" s="171">
        <f t="shared" si="85"/>
        <v>0</v>
      </c>
      <c r="AA222" s="171">
        <f t="shared" si="86"/>
        <v>0</v>
      </c>
      <c r="AB222" s="171">
        <f t="shared" si="87"/>
        <v>0</v>
      </c>
      <c r="AC222" s="171">
        <f t="shared" si="88"/>
        <v>0</v>
      </c>
      <c r="AD222" s="171">
        <f t="shared" si="89"/>
        <v>0</v>
      </c>
      <c r="AE222" s="171">
        <f t="shared" si="90"/>
        <v>0</v>
      </c>
      <c r="AF222" s="171">
        <f t="shared" si="91"/>
        <v>0</v>
      </c>
      <c r="AG222" s="171">
        <f t="shared" si="92"/>
        <v>0</v>
      </c>
      <c r="AH222" s="171">
        <f>IF($S222&lt;&gt;0, IF($F222&lt;&gt;"Opname / publicatie / game", IF(OR($J222="Fysieke aanwezigheid/product",$J222="Fysieke en digitale aanwezigheid/product"), IF($L222&lt;&gt;"België", _xlfn.IFNA(IF(MATCH($M222, Keuzelijsten!$AR$2:$AR$32, 0)&gt;0, 0, -1), -1), IF($N222&lt;&gt;"", -1, IF(O222&lt;&gt;"", 0, 1))), -1), -1), 0)</f>
        <v>0</v>
      </c>
      <c r="AI222" s="171">
        <f t="shared" si="93"/>
        <v>0</v>
      </c>
      <c r="AJ222" s="171">
        <f t="shared" si="94"/>
        <v>0</v>
      </c>
      <c r="AK222" s="168"/>
      <c r="AL222" s="322" t="str">
        <f t="shared" si="75"/>
        <v/>
      </c>
      <c r="AM222" s="171"/>
      <c r="AN222" s="171"/>
      <c r="AO222" s="171"/>
      <c r="AP222" s="171"/>
      <c r="AQ222" s="171"/>
      <c r="AR222" s="171"/>
      <c r="AS222" s="171"/>
      <c r="AT222" s="171"/>
      <c r="AU222" s="171" t="str">
        <f t="shared" si="95"/>
        <v/>
      </c>
      <c r="AV222" s="171"/>
      <c r="AW222" s="171"/>
      <c r="AX222" s="171"/>
      <c r="AY222" s="171"/>
      <c r="AZ222" s="168" t="str">
        <f t="shared" si="96"/>
        <v/>
      </c>
      <c r="BA222" s="158" t="str">
        <f>IF(S222&lt;&gt;1, IF(SUM(S222:$S$1004)&lt;&gt;0, "| Laat geen witruimte tussen ingevulde rijen.", ""), "")</f>
        <v/>
      </c>
      <c r="BC222" s="159" t="str">
        <f t="shared" si="97"/>
        <v/>
      </c>
    </row>
    <row r="223" spans="1:55" s="158" customFormat="1" ht="14.4" customHeight="1" x14ac:dyDescent="0.3">
      <c r="A223" s="244" t="str">
        <f t="shared" si="76"/>
        <v/>
      </c>
      <c r="B223" s="153" t="str">
        <f t="shared" si="77"/>
        <v/>
      </c>
      <c r="C223" s="154"/>
      <c r="D223" s="173"/>
      <c r="E223" s="179"/>
      <c r="F223" s="156"/>
      <c r="G223" s="175"/>
      <c r="H223" s="175"/>
      <c r="I223" s="175"/>
      <c r="J223" s="175"/>
      <c r="K223" s="175"/>
      <c r="L223" s="175"/>
      <c r="M223" s="175"/>
      <c r="N223" s="175"/>
      <c r="O223" s="175"/>
      <c r="P223" s="175"/>
      <c r="Q223" s="179"/>
      <c r="R223" s="157" t="s">
        <v>98</v>
      </c>
      <c r="S223" s="158">
        <f t="shared" si="78"/>
        <v>0</v>
      </c>
      <c r="T223" s="158" t="str">
        <f t="shared" si="79"/>
        <v/>
      </c>
      <c r="U223" s="158" t="str">
        <f t="shared" si="80"/>
        <v>lstLocatieNv3</v>
      </c>
      <c r="V223" s="168">
        <f t="shared" si="81"/>
        <v>0</v>
      </c>
      <c r="W223" s="171">
        <f t="shared" si="82"/>
        <v>0</v>
      </c>
      <c r="X223" s="171">
        <f t="shared" si="83"/>
        <v>0</v>
      </c>
      <c r="Y223" s="171">
        <f t="shared" si="84"/>
        <v>0</v>
      </c>
      <c r="Z223" s="171">
        <f t="shared" si="85"/>
        <v>0</v>
      </c>
      <c r="AA223" s="171">
        <f t="shared" si="86"/>
        <v>0</v>
      </c>
      <c r="AB223" s="171">
        <f t="shared" si="87"/>
        <v>0</v>
      </c>
      <c r="AC223" s="171">
        <f t="shared" si="88"/>
        <v>0</v>
      </c>
      <c r="AD223" s="171">
        <f t="shared" si="89"/>
        <v>0</v>
      </c>
      <c r="AE223" s="171">
        <f t="shared" si="90"/>
        <v>0</v>
      </c>
      <c r="AF223" s="171">
        <f t="shared" si="91"/>
        <v>0</v>
      </c>
      <c r="AG223" s="171">
        <f t="shared" si="92"/>
        <v>0</v>
      </c>
      <c r="AH223" s="171">
        <f>IF($S223&lt;&gt;0, IF($F223&lt;&gt;"Opname / publicatie / game", IF(OR($J223="Fysieke aanwezigheid/product",$J223="Fysieke en digitale aanwezigheid/product"), IF($L223&lt;&gt;"België", _xlfn.IFNA(IF(MATCH($M223, Keuzelijsten!$AR$2:$AR$32, 0)&gt;0, 0, -1), -1), IF($N223&lt;&gt;"", -1, IF(O223&lt;&gt;"", 0, 1))), -1), -1), 0)</f>
        <v>0</v>
      </c>
      <c r="AI223" s="171">
        <f t="shared" si="93"/>
        <v>0</v>
      </c>
      <c r="AJ223" s="171">
        <f t="shared" si="94"/>
        <v>0</v>
      </c>
      <c r="AK223" s="168"/>
      <c r="AL223" s="322" t="str">
        <f t="shared" si="75"/>
        <v/>
      </c>
      <c r="AM223" s="171"/>
      <c r="AN223" s="171"/>
      <c r="AO223" s="171"/>
      <c r="AP223" s="171"/>
      <c r="AQ223" s="171"/>
      <c r="AR223" s="171"/>
      <c r="AS223" s="171"/>
      <c r="AT223" s="171"/>
      <c r="AU223" s="171" t="str">
        <f t="shared" si="95"/>
        <v/>
      </c>
      <c r="AV223" s="171"/>
      <c r="AW223" s="171"/>
      <c r="AX223" s="171"/>
      <c r="AY223" s="171"/>
      <c r="AZ223" s="168" t="str">
        <f t="shared" si="96"/>
        <v/>
      </c>
      <c r="BA223" s="158" t="str">
        <f>IF(S223&lt;&gt;1, IF(SUM(S223:$S$1004)&lt;&gt;0, "| Laat geen witruimte tussen ingevulde rijen.", ""), "")</f>
        <v/>
      </c>
      <c r="BC223" s="159" t="str">
        <f t="shared" si="97"/>
        <v/>
      </c>
    </row>
    <row r="224" spans="1:55" s="158" customFormat="1" ht="14.4" customHeight="1" x14ac:dyDescent="0.3">
      <c r="A224" s="244" t="str">
        <f t="shared" si="76"/>
        <v/>
      </c>
      <c r="B224" s="153" t="str">
        <f t="shared" si="77"/>
        <v/>
      </c>
      <c r="C224" s="154"/>
      <c r="D224" s="173"/>
      <c r="E224" s="179"/>
      <c r="F224" s="156"/>
      <c r="G224" s="175"/>
      <c r="H224" s="175"/>
      <c r="I224" s="175"/>
      <c r="J224" s="175"/>
      <c r="K224" s="175"/>
      <c r="L224" s="175"/>
      <c r="M224" s="175"/>
      <c r="N224" s="175"/>
      <c r="O224" s="175"/>
      <c r="P224" s="175"/>
      <c r="Q224" s="179"/>
      <c r="R224" s="157" t="s">
        <v>98</v>
      </c>
      <c r="S224" s="158">
        <f t="shared" si="78"/>
        <v>0</v>
      </c>
      <c r="T224" s="158" t="str">
        <f t="shared" si="79"/>
        <v/>
      </c>
      <c r="U224" s="158" t="str">
        <f t="shared" si="80"/>
        <v>lstLocatieNv3</v>
      </c>
      <c r="V224" s="168">
        <f t="shared" si="81"/>
        <v>0</v>
      </c>
      <c r="W224" s="171">
        <f t="shared" si="82"/>
        <v>0</v>
      </c>
      <c r="X224" s="171">
        <f t="shared" si="83"/>
        <v>0</v>
      </c>
      <c r="Y224" s="171">
        <f t="shared" si="84"/>
        <v>0</v>
      </c>
      <c r="Z224" s="171">
        <f t="shared" si="85"/>
        <v>0</v>
      </c>
      <c r="AA224" s="171">
        <f t="shared" si="86"/>
        <v>0</v>
      </c>
      <c r="AB224" s="171">
        <f t="shared" si="87"/>
        <v>0</v>
      </c>
      <c r="AC224" s="171">
        <f t="shared" si="88"/>
        <v>0</v>
      </c>
      <c r="AD224" s="171">
        <f t="shared" si="89"/>
        <v>0</v>
      </c>
      <c r="AE224" s="171">
        <f t="shared" si="90"/>
        <v>0</v>
      </c>
      <c r="AF224" s="171">
        <f t="shared" si="91"/>
        <v>0</v>
      </c>
      <c r="AG224" s="171">
        <f t="shared" si="92"/>
        <v>0</v>
      </c>
      <c r="AH224" s="171">
        <f>IF($S224&lt;&gt;0, IF($F224&lt;&gt;"Opname / publicatie / game", IF(OR($J224="Fysieke aanwezigheid/product",$J224="Fysieke en digitale aanwezigheid/product"), IF($L224&lt;&gt;"België", _xlfn.IFNA(IF(MATCH($M224, Keuzelijsten!$AR$2:$AR$32, 0)&gt;0, 0, -1), -1), IF($N224&lt;&gt;"", -1, IF(O224&lt;&gt;"", 0, 1))), -1), -1), 0)</f>
        <v>0</v>
      </c>
      <c r="AI224" s="171">
        <f t="shared" si="93"/>
        <v>0</v>
      </c>
      <c r="AJ224" s="171">
        <f t="shared" si="94"/>
        <v>0</v>
      </c>
      <c r="AK224" s="168"/>
      <c r="AL224" s="322" t="str">
        <f t="shared" si="75"/>
        <v/>
      </c>
      <c r="AM224" s="171"/>
      <c r="AN224" s="171"/>
      <c r="AO224" s="171"/>
      <c r="AP224" s="171"/>
      <c r="AQ224" s="171"/>
      <c r="AR224" s="171"/>
      <c r="AS224" s="171"/>
      <c r="AT224" s="171"/>
      <c r="AU224" s="171" t="str">
        <f t="shared" si="95"/>
        <v/>
      </c>
      <c r="AV224" s="171"/>
      <c r="AW224" s="171"/>
      <c r="AX224" s="171"/>
      <c r="AY224" s="171"/>
      <c r="AZ224" s="168" t="str">
        <f t="shared" si="96"/>
        <v/>
      </c>
      <c r="BA224" s="158" t="str">
        <f>IF(S224&lt;&gt;1, IF(SUM(S224:$S$1004)&lt;&gt;0, "| Laat geen witruimte tussen ingevulde rijen.", ""), "")</f>
        <v/>
      </c>
      <c r="BC224" s="159" t="str">
        <f t="shared" si="97"/>
        <v/>
      </c>
    </row>
    <row r="225" spans="1:55" s="158" customFormat="1" ht="14.4" customHeight="1" x14ac:dyDescent="0.3">
      <c r="A225" s="244" t="str">
        <f t="shared" si="76"/>
        <v/>
      </c>
      <c r="B225" s="153" t="str">
        <f t="shared" si="77"/>
        <v/>
      </c>
      <c r="C225" s="154"/>
      <c r="D225" s="173"/>
      <c r="E225" s="179"/>
      <c r="F225" s="156"/>
      <c r="G225" s="175"/>
      <c r="H225" s="175"/>
      <c r="I225" s="175"/>
      <c r="J225" s="175"/>
      <c r="K225" s="175"/>
      <c r="L225" s="175"/>
      <c r="M225" s="175"/>
      <c r="N225" s="175"/>
      <c r="O225" s="175"/>
      <c r="P225" s="175"/>
      <c r="Q225" s="179"/>
      <c r="R225" s="157" t="s">
        <v>98</v>
      </c>
      <c r="S225" s="158">
        <f t="shared" si="78"/>
        <v>0</v>
      </c>
      <c r="T225" s="158" t="str">
        <f t="shared" si="79"/>
        <v/>
      </c>
      <c r="U225" s="158" t="str">
        <f t="shared" si="80"/>
        <v>lstLocatieNv3</v>
      </c>
      <c r="V225" s="168">
        <f t="shared" si="81"/>
        <v>0</v>
      </c>
      <c r="W225" s="171">
        <f t="shared" si="82"/>
        <v>0</v>
      </c>
      <c r="X225" s="171">
        <f t="shared" si="83"/>
        <v>0</v>
      </c>
      <c r="Y225" s="171">
        <f t="shared" si="84"/>
        <v>0</v>
      </c>
      <c r="Z225" s="171">
        <f t="shared" si="85"/>
        <v>0</v>
      </c>
      <c r="AA225" s="171">
        <f t="shared" si="86"/>
        <v>0</v>
      </c>
      <c r="AB225" s="171">
        <f t="shared" si="87"/>
        <v>0</v>
      </c>
      <c r="AC225" s="171">
        <f t="shared" si="88"/>
        <v>0</v>
      </c>
      <c r="AD225" s="171">
        <f t="shared" si="89"/>
        <v>0</v>
      </c>
      <c r="AE225" s="171">
        <f t="shared" si="90"/>
        <v>0</v>
      </c>
      <c r="AF225" s="171">
        <f t="shared" si="91"/>
        <v>0</v>
      </c>
      <c r="AG225" s="171">
        <f t="shared" si="92"/>
        <v>0</v>
      </c>
      <c r="AH225" s="171">
        <f>IF($S225&lt;&gt;0, IF($F225&lt;&gt;"Opname / publicatie / game", IF(OR($J225="Fysieke aanwezigheid/product",$J225="Fysieke en digitale aanwezigheid/product"), IF($L225&lt;&gt;"België", _xlfn.IFNA(IF(MATCH($M225, Keuzelijsten!$AR$2:$AR$32, 0)&gt;0, 0, -1), -1), IF($N225&lt;&gt;"", -1, IF(O225&lt;&gt;"", 0, 1))), -1), -1), 0)</f>
        <v>0</v>
      </c>
      <c r="AI225" s="171">
        <f t="shared" si="93"/>
        <v>0</v>
      </c>
      <c r="AJ225" s="171">
        <f t="shared" si="94"/>
        <v>0</v>
      </c>
      <c r="AK225" s="168"/>
      <c r="AL225" s="322" t="str">
        <f t="shared" si="75"/>
        <v/>
      </c>
      <c r="AM225" s="171"/>
      <c r="AN225" s="171"/>
      <c r="AO225" s="171"/>
      <c r="AP225" s="171"/>
      <c r="AQ225" s="171"/>
      <c r="AR225" s="171"/>
      <c r="AS225" s="171"/>
      <c r="AT225" s="171"/>
      <c r="AU225" s="171" t="str">
        <f t="shared" si="95"/>
        <v/>
      </c>
      <c r="AV225" s="171"/>
      <c r="AW225" s="171"/>
      <c r="AX225" s="171"/>
      <c r="AY225" s="171"/>
      <c r="AZ225" s="168" t="str">
        <f t="shared" si="96"/>
        <v/>
      </c>
      <c r="BA225" s="158" t="str">
        <f>IF(S225&lt;&gt;1, IF(SUM(S225:$S$1004)&lt;&gt;0, "| Laat geen witruimte tussen ingevulde rijen.", ""), "")</f>
        <v/>
      </c>
      <c r="BC225" s="159" t="str">
        <f t="shared" si="97"/>
        <v/>
      </c>
    </row>
    <row r="226" spans="1:55" s="158" customFormat="1" ht="14.4" customHeight="1" x14ac:dyDescent="0.3">
      <c r="A226" s="244" t="str">
        <f t="shared" si="76"/>
        <v/>
      </c>
      <c r="B226" s="153" t="str">
        <f t="shared" si="77"/>
        <v/>
      </c>
      <c r="C226" s="154"/>
      <c r="D226" s="173"/>
      <c r="E226" s="179"/>
      <c r="F226" s="156"/>
      <c r="G226" s="175"/>
      <c r="H226" s="175"/>
      <c r="I226" s="175"/>
      <c r="J226" s="175"/>
      <c r="K226" s="175"/>
      <c r="L226" s="175"/>
      <c r="M226" s="175"/>
      <c r="N226" s="175"/>
      <c r="O226" s="175"/>
      <c r="P226" s="175"/>
      <c r="Q226" s="179"/>
      <c r="R226" s="157" t="s">
        <v>98</v>
      </c>
      <c r="S226" s="158">
        <f t="shared" si="78"/>
        <v>0</v>
      </c>
      <c r="T226" s="158" t="str">
        <f t="shared" si="79"/>
        <v/>
      </c>
      <c r="U226" s="158" t="str">
        <f t="shared" si="80"/>
        <v>lstLocatieNv3</v>
      </c>
      <c r="V226" s="168">
        <f t="shared" si="81"/>
        <v>0</v>
      </c>
      <c r="W226" s="171">
        <f t="shared" si="82"/>
        <v>0</v>
      </c>
      <c r="X226" s="171">
        <f t="shared" si="83"/>
        <v>0</v>
      </c>
      <c r="Y226" s="171">
        <f t="shared" si="84"/>
        <v>0</v>
      </c>
      <c r="Z226" s="171">
        <f t="shared" si="85"/>
        <v>0</v>
      </c>
      <c r="AA226" s="171">
        <f t="shared" si="86"/>
        <v>0</v>
      </c>
      <c r="AB226" s="171">
        <f t="shared" si="87"/>
        <v>0</v>
      </c>
      <c r="AC226" s="171">
        <f t="shared" si="88"/>
        <v>0</v>
      </c>
      <c r="AD226" s="171">
        <f t="shared" si="89"/>
        <v>0</v>
      </c>
      <c r="AE226" s="171">
        <f t="shared" si="90"/>
        <v>0</v>
      </c>
      <c r="AF226" s="171">
        <f t="shared" si="91"/>
        <v>0</v>
      </c>
      <c r="AG226" s="171">
        <f t="shared" si="92"/>
        <v>0</v>
      </c>
      <c r="AH226" s="171">
        <f>IF($S226&lt;&gt;0, IF($F226&lt;&gt;"Opname / publicatie / game", IF(OR($J226="Fysieke aanwezigheid/product",$J226="Fysieke en digitale aanwezigheid/product"), IF($L226&lt;&gt;"België", _xlfn.IFNA(IF(MATCH($M226, Keuzelijsten!$AR$2:$AR$32, 0)&gt;0, 0, -1), -1), IF($N226&lt;&gt;"", -1, IF(O226&lt;&gt;"", 0, 1))), -1), -1), 0)</f>
        <v>0</v>
      </c>
      <c r="AI226" s="171">
        <f t="shared" si="93"/>
        <v>0</v>
      </c>
      <c r="AJ226" s="171">
        <f t="shared" si="94"/>
        <v>0</v>
      </c>
      <c r="AK226" s="168"/>
      <c r="AL226" s="322" t="str">
        <f t="shared" si="75"/>
        <v/>
      </c>
      <c r="AM226" s="171"/>
      <c r="AN226" s="171"/>
      <c r="AO226" s="171"/>
      <c r="AP226" s="171"/>
      <c r="AQ226" s="171"/>
      <c r="AR226" s="171"/>
      <c r="AS226" s="171"/>
      <c r="AT226" s="171"/>
      <c r="AU226" s="171" t="str">
        <f t="shared" si="95"/>
        <v/>
      </c>
      <c r="AV226" s="171"/>
      <c r="AW226" s="171"/>
      <c r="AX226" s="171"/>
      <c r="AY226" s="171"/>
      <c r="AZ226" s="168" t="str">
        <f t="shared" si="96"/>
        <v/>
      </c>
      <c r="BA226" s="158" t="str">
        <f>IF(S226&lt;&gt;1, IF(SUM(S226:$S$1004)&lt;&gt;0, "| Laat geen witruimte tussen ingevulde rijen.", ""), "")</f>
        <v/>
      </c>
      <c r="BC226" s="159" t="str">
        <f t="shared" si="97"/>
        <v/>
      </c>
    </row>
    <row r="227" spans="1:55" s="158" customFormat="1" ht="14.4" customHeight="1" x14ac:dyDescent="0.3">
      <c r="A227" s="244" t="str">
        <f t="shared" si="76"/>
        <v/>
      </c>
      <c r="B227" s="153" t="str">
        <f t="shared" si="77"/>
        <v/>
      </c>
      <c r="C227" s="154"/>
      <c r="D227" s="173"/>
      <c r="E227" s="179"/>
      <c r="F227" s="156"/>
      <c r="G227" s="175"/>
      <c r="H227" s="175"/>
      <c r="I227" s="175"/>
      <c r="J227" s="175"/>
      <c r="K227" s="175"/>
      <c r="L227" s="175"/>
      <c r="M227" s="175"/>
      <c r="N227" s="175"/>
      <c r="O227" s="175"/>
      <c r="P227" s="175"/>
      <c r="Q227" s="179"/>
      <c r="R227" s="157" t="s">
        <v>98</v>
      </c>
      <c r="S227" s="158">
        <f t="shared" si="78"/>
        <v>0</v>
      </c>
      <c r="T227" s="158" t="str">
        <f t="shared" si="79"/>
        <v/>
      </c>
      <c r="U227" s="158" t="str">
        <f t="shared" si="80"/>
        <v>lstLocatieNv3</v>
      </c>
      <c r="V227" s="168">
        <f t="shared" si="81"/>
        <v>0</v>
      </c>
      <c r="W227" s="171">
        <f t="shared" si="82"/>
        <v>0</v>
      </c>
      <c r="X227" s="171">
        <f t="shared" si="83"/>
        <v>0</v>
      </c>
      <c r="Y227" s="171">
        <f t="shared" si="84"/>
        <v>0</v>
      </c>
      <c r="Z227" s="171">
        <f t="shared" si="85"/>
        <v>0</v>
      </c>
      <c r="AA227" s="171">
        <f t="shared" si="86"/>
        <v>0</v>
      </c>
      <c r="AB227" s="171">
        <f t="shared" si="87"/>
        <v>0</v>
      </c>
      <c r="AC227" s="171">
        <f t="shared" si="88"/>
        <v>0</v>
      </c>
      <c r="AD227" s="171">
        <f t="shared" si="89"/>
        <v>0</v>
      </c>
      <c r="AE227" s="171">
        <f t="shared" si="90"/>
        <v>0</v>
      </c>
      <c r="AF227" s="171">
        <f t="shared" si="91"/>
        <v>0</v>
      </c>
      <c r="AG227" s="171">
        <f t="shared" si="92"/>
        <v>0</v>
      </c>
      <c r="AH227" s="171">
        <f>IF($S227&lt;&gt;0, IF($F227&lt;&gt;"Opname / publicatie / game", IF(OR($J227="Fysieke aanwezigheid/product",$J227="Fysieke en digitale aanwezigheid/product"), IF($L227&lt;&gt;"België", _xlfn.IFNA(IF(MATCH($M227, Keuzelijsten!$AR$2:$AR$32, 0)&gt;0, 0, -1), -1), IF($N227&lt;&gt;"", -1, IF(O227&lt;&gt;"", 0, 1))), -1), -1), 0)</f>
        <v>0</v>
      </c>
      <c r="AI227" s="171">
        <f t="shared" si="93"/>
        <v>0</v>
      </c>
      <c r="AJ227" s="171">
        <f t="shared" si="94"/>
        <v>0</v>
      </c>
      <c r="AK227" s="168"/>
      <c r="AL227" s="322" t="str">
        <f t="shared" si="75"/>
        <v/>
      </c>
      <c r="AM227" s="171"/>
      <c r="AN227" s="171"/>
      <c r="AO227" s="171"/>
      <c r="AP227" s="171"/>
      <c r="AQ227" s="171"/>
      <c r="AR227" s="171"/>
      <c r="AS227" s="171"/>
      <c r="AT227" s="171"/>
      <c r="AU227" s="171" t="str">
        <f t="shared" si="95"/>
        <v/>
      </c>
      <c r="AV227" s="171"/>
      <c r="AW227" s="171"/>
      <c r="AX227" s="171"/>
      <c r="AY227" s="171"/>
      <c r="AZ227" s="168" t="str">
        <f t="shared" si="96"/>
        <v/>
      </c>
      <c r="BA227" s="158" t="str">
        <f>IF(S227&lt;&gt;1, IF(SUM(S227:$S$1004)&lt;&gt;0, "| Laat geen witruimte tussen ingevulde rijen.", ""), "")</f>
        <v/>
      </c>
      <c r="BC227" s="159" t="str">
        <f t="shared" si="97"/>
        <v/>
      </c>
    </row>
    <row r="228" spans="1:55" s="158" customFormat="1" ht="14.4" customHeight="1" x14ac:dyDescent="0.3">
      <c r="A228" s="244" t="str">
        <f t="shared" si="76"/>
        <v/>
      </c>
      <c r="B228" s="153" t="str">
        <f t="shared" si="77"/>
        <v/>
      </c>
      <c r="C228" s="154"/>
      <c r="D228" s="173"/>
      <c r="E228" s="179"/>
      <c r="F228" s="156"/>
      <c r="G228" s="175"/>
      <c r="H228" s="175"/>
      <c r="I228" s="175"/>
      <c r="J228" s="175"/>
      <c r="K228" s="175"/>
      <c r="L228" s="175"/>
      <c r="M228" s="175"/>
      <c r="N228" s="175"/>
      <c r="O228" s="175"/>
      <c r="P228" s="175"/>
      <c r="Q228" s="179"/>
      <c r="R228" s="157" t="s">
        <v>98</v>
      </c>
      <c r="S228" s="158">
        <f t="shared" si="78"/>
        <v>0</v>
      </c>
      <c r="T228" s="158" t="str">
        <f t="shared" si="79"/>
        <v/>
      </c>
      <c r="U228" s="158" t="str">
        <f t="shared" si="80"/>
        <v>lstLocatieNv3</v>
      </c>
      <c r="V228" s="168">
        <f t="shared" si="81"/>
        <v>0</v>
      </c>
      <c r="W228" s="171">
        <f t="shared" si="82"/>
        <v>0</v>
      </c>
      <c r="X228" s="171">
        <f t="shared" si="83"/>
        <v>0</v>
      </c>
      <c r="Y228" s="171">
        <f t="shared" si="84"/>
        <v>0</v>
      </c>
      <c r="Z228" s="171">
        <f t="shared" si="85"/>
        <v>0</v>
      </c>
      <c r="AA228" s="171">
        <f t="shared" si="86"/>
        <v>0</v>
      </c>
      <c r="AB228" s="171">
        <f t="shared" si="87"/>
        <v>0</v>
      </c>
      <c r="AC228" s="171">
        <f t="shared" si="88"/>
        <v>0</v>
      </c>
      <c r="AD228" s="171">
        <f t="shared" si="89"/>
        <v>0</v>
      </c>
      <c r="AE228" s="171">
        <f t="shared" si="90"/>
        <v>0</v>
      </c>
      <c r="AF228" s="171">
        <f t="shared" si="91"/>
        <v>0</v>
      </c>
      <c r="AG228" s="171">
        <f t="shared" si="92"/>
        <v>0</v>
      </c>
      <c r="AH228" s="171">
        <f>IF($S228&lt;&gt;0, IF($F228&lt;&gt;"Opname / publicatie / game", IF(OR($J228="Fysieke aanwezigheid/product",$J228="Fysieke en digitale aanwezigheid/product"), IF($L228&lt;&gt;"België", _xlfn.IFNA(IF(MATCH($M228, Keuzelijsten!$AR$2:$AR$32, 0)&gt;0, 0, -1), -1), IF($N228&lt;&gt;"", -1, IF(O228&lt;&gt;"", 0, 1))), -1), -1), 0)</f>
        <v>0</v>
      </c>
      <c r="AI228" s="171">
        <f t="shared" si="93"/>
        <v>0</v>
      </c>
      <c r="AJ228" s="171">
        <f t="shared" si="94"/>
        <v>0</v>
      </c>
      <c r="AK228" s="168"/>
      <c r="AL228" s="322" t="str">
        <f t="shared" si="75"/>
        <v/>
      </c>
      <c r="AM228" s="171"/>
      <c r="AN228" s="171"/>
      <c r="AO228" s="171"/>
      <c r="AP228" s="171"/>
      <c r="AQ228" s="171"/>
      <c r="AR228" s="171"/>
      <c r="AS228" s="171"/>
      <c r="AT228" s="171"/>
      <c r="AU228" s="171" t="str">
        <f t="shared" si="95"/>
        <v/>
      </c>
      <c r="AV228" s="171"/>
      <c r="AW228" s="171"/>
      <c r="AX228" s="171"/>
      <c r="AY228" s="171"/>
      <c r="AZ228" s="168" t="str">
        <f t="shared" si="96"/>
        <v/>
      </c>
      <c r="BA228" s="158" t="str">
        <f>IF(S228&lt;&gt;1, IF(SUM(S228:$S$1004)&lt;&gt;0, "| Laat geen witruimte tussen ingevulde rijen.", ""), "")</f>
        <v/>
      </c>
      <c r="BC228" s="159" t="str">
        <f t="shared" si="97"/>
        <v/>
      </c>
    </row>
    <row r="229" spans="1:55" s="158" customFormat="1" ht="14.4" customHeight="1" x14ac:dyDescent="0.3">
      <c r="A229" s="244" t="str">
        <f t="shared" si="76"/>
        <v/>
      </c>
      <c r="B229" s="153" t="str">
        <f t="shared" si="77"/>
        <v/>
      </c>
      <c r="C229" s="154"/>
      <c r="D229" s="173"/>
      <c r="E229" s="179"/>
      <c r="F229" s="156"/>
      <c r="G229" s="175"/>
      <c r="H229" s="175"/>
      <c r="I229" s="175"/>
      <c r="J229" s="175"/>
      <c r="K229" s="175"/>
      <c r="L229" s="175"/>
      <c r="M229" s="175"/>
      <c r="N229" s="175"/>
      <c r="O229" s="175"/>
      <c r="P229" s="175"/>
      <c r="Q229" s="179"/>
      <c r="R229" s="157" t="s">
        <v>98</v>
      </c>
      <c r="S229" s="158">
        <f t="shared" si="78"/>
        <v>0</v>
      </c>
      <c r="T229" s="158" t="str">
        <f t="shared" si="79"/>
        <v/>
      </c>
      <c r="U229" s="158" t="str">
        <f t="shared" si="80"/>
        <v>lstLocatieNv3</v>
      </c>
      <c r="V229" s="168">
        <f t="shared" si="81"/>
        <v>0</v>
      </c>
      <c r="W229" s="171">
        <f t="shared" si="82"/>
        <v>0</v>
      </c>
      <c r="X229" s="171">
        <f t="shared" si="83"/>
        <v>0</v>
      </c>
      <c r="Y229" s="171">
        <f t="shared" si="84"/>
        <v>0</v>
      </c>
      <c r="Z229" s="171">
        <f t="shared" si="85"/>
        <v>0</v>
      </c>
      <c r="AA229" s="171">
        <f t="shared" si="86"/>
        <v>0</v>
      </c>
      <c r="AB229" s="171">
        <f t="shared" si="87"/>
        <v>0</v>
      </c>
      <c r="AC229" s="171">
        <f t="shared" si="88"/>
        <v>0</v>
      </c>
      <c r="AD229" s="171">
        <f t="shared" si="89"/>
        <v>0</v>
      </c>
      <c r="AE229" s="171">
        <f t="shared" si="90"/>
        <v>0</v>
      </c>
      <c r="AF229" s="171">
        <f t="shared" si="91"/>
        <v>0</v>
      </c>
      <c r="AG229" s="171">
        <f t="shared" si="92"/>
        <v>0</v>
      </c>
      <c r="AH229" s="171">
        <f>IF($S229&lt;&gt;0, IF($F229&lt;&gt;"Opname / publicatie / game", IF(OR($J229="Fysieke aanwezigheid/product",$J229="Fysieke en digitale aanwezigheid/product"), IF($L229&lt;&gt;"België", _xlfn.IFNA(IF(MATCH($M229, Keuzelijsten!$AR$2:$AR$32, 0)&gt;0, 0, -1), -1), IF($N229&lt;&gt;"", -1, IF(O229&lt;&gt;"", 0, 1))), -1), -1), 0)</f>
        <v>0</v>
      </c>
      <c r="AI229" s="171">
        <f t="shared" si="93"/>
        <v>0</v>
      </c>
      <c r="AJ229" s="171">
        <f t="shared" si="94"/>
        <v>0</v>
      </c>
      <c r="AK229" s="168"/>
      <c r="AL229" s="322" t="str">
        <f t="shared" si="75"/>
        <v/>
      </c>
      <c r="AM229" s="171"/>
      <c r="AN229" s="171"/>
      <c r="AO229" s="171"/>
      <c r="AP229" s="171"/>
      <c r="AQ229" s="171"/>
      <c r="AR229" s="171"/>
      <c r="AS229" s="171"/>
      <c r="AT229" s="171"/>
      <c r="AU229" s="171" t="str">
        <f t="shared" si="95"/>
        <v/>
      </c>
      <c r="AV229" s="171"/>
      <c r="AW229" s="171"/>
      <c r="AX229" s="171"/>
      <c r="AY229" s="171"/>
      <c r="AZ229" s="168" t="str">
        <f t="shared" si="96"/>
        <v/>
      </c>
      <c r="BA229" s="158" t="str">
        <f>IF(S229&lt;&gt;1, IF(SUM(S229:$S$1004)&lt;&gt;0, "| Laat geen witruimte tussen ingevulde rijen.", ""), "")</f>
        <v/>
      </c>
      <c r="BC229" s="159" t="str">
        <f t="shared" si="97"/>
        <v/>
      </c>
    </row>
    <row r="230" spans="1:55" s="158" customFormat="1" ht="14.4" customHeight="1" x14ac:dyDescent="0.3">
      <c r="A230" s="244" t="str">
        <f t="shared" si="76"/>
        <v/>
      </c>
      <c r="B230" s="153" t="str">
        <f t="shared" si="77"/>
        <v/>
      </c>
      <c r="C230" s="154"/>
      <c r="D230" s="173"/>
      <c r="E230" s="179"/>
      <c r="F230" s="156"/>
      <c r="G230" s="175"/>
      <c r="H230" s="175"/>
      <c r="I230" s="175"/>
      <c r="J230" s="175"/>
      <c r="K230" s="175"/>
      <c r="L230" s="175"/>
      <c r="M230" s="175"/>
      <c r="N230" s="175"/>
      <c r="O230" s="175"/>
      <c r="P230" s="175"/>
      <c r="Q230" s="179"/>
      <c r="R230" s="157" t="s">
        <v>98</v>
      </c>
      <c r="S230" s="158">
        <f t="shared" si="78"/>
        <v>0</v>
      </c>
      <c r="T230" s="158" t="str">
        <f t="shared" si="79"/>
        <v/>
      </c>
      <c r="U230" s="158" t="str">
        <f t="shared" si="80"/>
        <v>lstLocatieNv3</v>
      </c>
      <c r="V230" s="168">
        <f t="shared" si="81"/>
        <v>0</v>
      </c>
      <c r="W230" s="171">
        <f t="shared" si="82"/>
        <v>0</v>
      </c>
      <c r="X230" s="171">
        <f t="shared" si="83"/>
        <v>0</v>
      </c>
      <c r="Y230" s="171">
        <f t="shared" si="84"/>
        <v>0</v>
      </c>
      <c r="Z230" s="171">
        <f t="shared" si="85"/>
        <v>0</v>
      </c>
      <c r="AA230" s="171">
        <f t="shared" si="86"/>
        <v>0</v>
      </c>
      <c r="AB230" s="171">
        <f t="shared" si="87"/>
        <v>0</v>
      </c>
      <c r="AC230" s="171">
        <f t="shared" si="88"/>
        <v>0</v>
      </c>
      <c r="AD230" s="171">
        <f t="shared" si="89"/>
        <v>0</v>
      </c>
      <c r="AE230" s="171">
        <f t="shared" si="90"/>
        <v>0</v>
      </c>
      <c r="AF230" s="171">
        <f t="shared" si="91"/>
        <v>0</v>
      </c>
      <c r="AG230" s="171">
        <f t="shared" si="92"/>
        <v>0</v>
      </c>
      <c r="AH230" s="171">
        <f>IF($S230&lt;&gt;0, IF($F230&lt;&gt;"Opname / publicatie / game", IF(OR($J230="Fysieke aanwezigheid/product",$J230="Fysieke en digitale aanwezigheid/product"), IF($L230&lt;&gt;"België", _xlfn.IFNA(IF(MATCH($M230, Keuzelijsten!$AR$2:$AR$32, 0)&gt;0, 0, -1), -1), IF($N230&lt;&gt;"", -1, IF(O230&lt;&gt;"", 0, 1))), -1), -1), 0)</f>
        <v>0</v>
      </c>
      <c r="AI230" s="171">
        <f t="shared" si="93"/>
        <v>0</v>
      </c>
      <c r="AJ230" s="171">
        <f t="shared" si="94"/>
        <v>0</v>
      </c>
      <c r="AK230" s="168"/>
      <c r="AL230" s="322" t="str">
        <f t="shared" si="75"/>
        <v/>
      </c>
      <c r="AM230" s="171"/>
      <c r="AN230" s="171"/>
      <c r="AO230" s="171"/>
      <c r="AP230" s="171"/>
      <c r="AQ230" s="171"/>
      <c r="AR230" s="171"/>
      <c r="AS230" s="171"/>
      <c r="AT230" s="171"/>
      <c r="AU230" s="171" t="str">
        <f t="shared" si="95"/>
        <v/>
      </c>
      <c r="AV230" s="171"/>
      <c r="AW230" s="171"/>
      <c r="AX230" s="171"/>
      <c r="AY230" s="171"/>
      <c r="AZ230" s="168" t="str">
        <f t="shared" si="96"/>
        <v/>
      </c>
      <c r="BA230" s="158" t="str">
        <f>IF(S230&lt;&gt;1, IF(SUM(S230:$S$1004)&lt;&gt;0, "| Laat geen witruimte tussen ingevulde rijen.", ""), "")</f>
        <v/>
      </c>
      <c r="BC230" s="159" t="str">
        <f t="shared" si="97"/>
        <v/>
      </c>
    </row>
    <row r="231" spans="1:55" s="158" customFormat="1" ht="14.4" customHeight="1" x14ac:dyDescent="0.3">
      <c r="A231" s="244" t="str">
        <f t="shared" si="76"/>
        <v/>
      </c>
      <c r="B231" s="153" t="str">
        <f t="shared" si="77"/>
        <v/>
      </c>
      <c r="C231" s="154"/>
      <c r="D231" s="173"/>
      <c r="E231" s="179"/>
      <c r="F231" s="156"/>
      <c r="G231" s="175"/>
      <c r="H231" s="175"/>
      <c r="I231" s="175"/>
      <c r="J231" s="175"/>
      <c r="K231" s="175"/>
      <c r="L231" s="175"/>
      <c r="M231" s="175"/>
      <c r="N231" s="175"/>
      <c r="O231" s="175"/>
      <c r="P231" s="175"/>
      <c r="Q231" s="179"/>
      <c r="R231" s="157" t="s">
        <v>98</v>
      </c>
      <c r="S231" s="158">
        <f t="shared" si="78"/>
        <v>0</v>
      </c>
      <c r="T231" s="158" t="str">
        <f t="shared" si="79"/>
        <v/>
      </c>
      <c r="U231" s="158" t="str">
        <f t="shared" si="80"/>
        <v>lstLocatieNv3</v>
      </c>
      <c r="V231" s="168">
        <f t="shared" si="81"/>
        <v>0</v>
      </c>
      <c r="W231" s="171">
        <f t="shared" si="82"/>
        <v>0</v>
      </c>
      <c r="X231" s="171">
        <f t="shared" si="83"/>
        <v>0</v>
      </c>
      <c r="Y231" s="171">
        <f t="shared" si="84"/>
        <v>0</v>
      </c>
      <c r="Z231" s="171">
        <f t="shared" si="85"/>
        <v>0</v>
      </c>
      <c r="AA231" s="171">
        <f t="shared" si="86"/>
        <v>0</v>
      </c>
      <c r="AB231" s="171">
        <f t="shared" si="87"/>
        <v>0</v>
      </c>
      <c r="AC231" s="171">
        <f t="shared" si="88"/>
        <v>0</v>
      </c>
      <c r="AD231" s="171">
        <f t="shared" si="89"/>
        <v>0</v>
      </c>
      <c r="AE231" s="171">
        <f t="shared" si="90"/>
        <v>0</v>
      </c>
      <c r="AF231" s="171">
        <f t="shared" si="91"/>
        <v>0</v>
      </c>
      <c r="AG231" s="171">
        <f t="shared" si="92"/>
        <v>0</v>
      </c>
      <c r="AH231" s="171">
        <f>IF($S231&lt;&gt;0, IF($F231&lt;&gt;"Opname / publicatie / game", IF(OR($J231="Fysieke aanwezigheid/product",$J231="Fysieke en digitale aanwezigheid/product"), IF($L231&lt;&gt;"België", _xlfn.IFNA(IF(MATCH($M231, Keuzelijsten!$AR$2:$AR$32, 0)&gt;0, 0, -1), -1), IF($N231&lt;&gt;"", -1, IF(O231&lt;&gt;"", 0, 1))), -1), -1), 0)</f>
        <v>0</v>
      </c>
      <c r="AI231" s="171">
        <f t="shared" si="93"/>
        <v>0</v>
      </c>
      <c r="AJ231" s="171">
        <f t="shared" si="94"/>
        <v>0</v>
      </c>
      <c r="AK231" s="168"/>
      <c r="AL231" s="322" t="str">
        <f t="shared" si="75"/>
        <v/>
      </c>
      <c r="AM231" s="171"/>
      <c r="AN231" s="171"/>
      <c r="AO231" s="171"/>
      <c r="AP231" s="171"/>
      <c r="AQ231" s="171"/>
      <c r="AR231" s="171"/>
      <c r="AS231" s="171"/>
      <c r="AT231" s="171"/>
      <c r="AU231" s="171" t="str">
        <f t="shared" si="95"/>
        <v/>
      </c>
      <c r="AV231" s="171"/>
      <c r="AW231" s="171"/>
      <c r="AX231" s="171"/>
      <c r="AY231" s="171"/>
      <c r="AZ231" s="168" t="str">
        <f t="shared" si="96"/>
        <v/>
      </c>
      <c r="BA231" s="158" t="str">
        <f>IF(S231&lt;&gt;1, IF(SUM(S231:$S$1004)&lt;&gt;0, "| Laat geen witruimte tussen ingevulde rijen.", ""), "")</f>
        <v/>
      </c>
      <c r="BC231" s="159" t="str">
        <f t="shared" si="97"/>
        <v/>
      </c>
    </row>
    <row r="232" spans="1:55" s="158" customFormat="1" ht="14.4" customHeight="1" x14ac:dyDescent="0.3">
      <c r="A232" s="244" t="str">
        <f t="shared" si="76"/>
        <v/>
      </c>
      <c r="B232" s="153" t="str">
        <f t="shared" si="77"/>
        <v/>
      </c>
      <c r="C232" s="154"/>
      <c r="D232" s="173"/>
      <c r="E232" s="179"/>
      <c r="F232" s="156"/>
      <c r="G232" s="175"/>
      <c r="H232" s="175"/>
      <c r="I232" s="175"/>
      <c r="J232" s="175"/>
      <c r="K232" s="175"/>
      <c r="L232" s="175"/>
      <c r="M232" s="175"/>
      <c r="N232" s="175"/>
      <c r="O232" s="175"/>
      <c r="P232" s="175"/>
      <c r="Q232" s="179"/>
      <c r="R232" s="157" t="s">
        <v>98</v>
      </c>
      <c r="S232" s="158">
        <f t="shared" si="78"/>
        <v>0</v>
      </c>
      <c r="T232" s="158" t="str">
        <f t="shared" si="79"/>
        <v/>
      </c>
      <c r="U232" s="158" t="str">
        <f t="shared" si="80"/>
        <v>lstLocatieNv3</v>
      </c>
      <c r="V232" s="168">
        <f t="shared" si="81"/>
        <v>0</v>
      </c>
      <c r="W232" s="171">
        <f t="shared" si="82"/>
        <v>0</v>
      </c>
      <c r="X232" s="171">
        <f t="shared" si="83"/>
        <v>0</v>
      </c>
      <c r="Y232" s="171">
        <f t="shared" si="84"/>
        <v>0</v>
      </c>
      <c r="Z232" s="171">
        <f t="shared" si="85"/>
        <v>0</v>
      </c>
      <c r="AA232" s="171">
        <f t="shared" si="86"/>
        <v>0</v>
      </c>
      <c r="AB232" s="171">
        <f t="shared" si="87"/>
        <v>0</v>
      </c>
      <c r="AC232" s="171">
        <f t="shared" si="88"/>
        <v>0</v>
      </c>
      <c r="AD232" s="171">
        <f t="shared" si="89"/>
        <v>0</v>
      </c>
      <c r="AE232" s="171">
        <f t="shared" si="90"/>
        <v>0</v>
      </c>
      <c r="AF232" s="171">
        <f t="shared" si="91"/>
        <v>0</v>
      </c>
      <c r="AG232" s="171">
        <f t="shared" si="92"/>
        <v>0</v>
      </c>
      <c r="AH232" s="171">
        <f>IF($S232&lt;&gt;0, IF($F232&lt;&gt;"Opname / publicatie / game", IF(OR($J232="Fysieke aanwezigheid/product",$J232="Fysieke en digitale aanwezigheid/product"), IF($L232&lt;&gt;"België", _xlfn.IFNA(IF(MATCH($M232, Keuzelijsten!$AR$2:$AR$32, 0)&gt;0, 0, -1), -1), IF($N232&lt;&gt;"", -1, IF(O232&lt;&gt;"", 0, 1))), -1), -1), 0)</f>
        <v>0</v>
      </c>
      <c r="AI232" s="171">
        <f t="shared" si="93"/>
        <v>0</v>
      </c>
      <c r="AJ232" s="171">
        <f t="shared" si="94"/>
        <v>0</v>
      </c>
      <c r="AK232" s="168"/>
      <c r="AL232" s="322" t="str">
        <f t="shared" si="75"/>
        <v/>
      </c>
      <c r="AM232" s="171"/>
      <c r="AN232" s="171"/>
      <c r="AO232" s="171"/>
      <c r="AP232" s="171"/>
      <c r="AQ232" s="171"/>
      <c r="AR232" s="171"/>
      <c r="AS232" s="171"/>
      <c r="AT232" s="171"/>
      <c r="AU232" s="171" t="str">
        <f t="shared" si="95"/>
        <v/>
      </c>
      <c r="AV232" s="171"/>
      <c r="AW232" s="171"/>
      <c r="AX232" s="171"/>
      <c r="AY232" s="171"/>
      <c r="AZ232" s="168" t="str">
        <f t="shared" si="96"/>
        <v/>
      </c>
      <c r="BA232" s="158" t="str">
        <f>IF(S232&lt;&gt;1, IF(SUM(S232:$S$1004)&lt;&gt;0, "| Laat geen witruimte tussen ingevulde rijen.", ""), "")</f>
        <v/>
      </c>
      <c r="BC232" s="159" t="str">
        <f t="shared" si="97"/>
        <v/>
      </c>
    </row>
    <row r="233" spans="1:55" s="158" customFormat="1" ht="14.4" customHeight="1" x14ac:dyDescent="0.3">
      <c r="A233" s="244" t="str">
        <f t="shared" si="76"/>
        <v/>
      </c>
      <c r="B233" s="153" t="str">
        <f t="shared" si="77"/>
        <v/>
      </c>
      <c r="C233" s="154"/>
      <c r="D233" s="173"/>
      <c r="E233" s="179"/>
      <c r="F233" s="156"/>
      <c r="G233" s="175"/>
      <c r="H233" s="175"/>
      <c r="I233" s="175"/>
      <c r="J233" s="175"/>
      <c r="K233" s="175"/>
      <c r="L233" s="175"/>
      <c r="M233" s="175"/>
      <c r="N233" s="175"/>
      <c r="O233" s="175"/>
      <c r="P233" s="175"/>
      <c r="Q233" s="179"/>
      <c r="R233" s="157" t="s">
        <v>98</v>
      </c>
      <c r="S233" s="158">
        <f t="shared" si="78"/>
        <v>0</v>
      </c>
      <c r="T233" s="158" t="str">
        <f t="shared" si="79"/>
        <v/>
      </c>
      <c r="U233" s="158" t="str">
        <f t="shared" si="80"/>
        <v>lstLocatieNv3</v>
      </c>
      <c r="V233" s="168">
        <f t="shared" si="81"/>
        <v>0</v>
      </c>
      <c r="W233" s="171">
        <f t="shared" si="82"/>
        <v>0</v>
      </c>
      <c r="X233" s="171">
        <f t="shared" si="83"/>
        <v>0</v>
      </c>
      <c r="Y233" s="171">
        <f t="shared" si="84"/>
        <v>0</v>
      </c>
      <c r="Z233" s="171">
        <f t="shared" si="85"/>
        <v>0</v>
      </c>
      <c r="AA233" s="171">
        <f t="shared" si="86"/>
        <v>0</v>
      </c>
      <c r="AB233" s="171">
        <f t="shared" si="87"/>
        <v>0</v>
      </c>
      <c r="AC233" s="171">
        <f t="shared" si="88"/>
        <v>0</v>
      </c>
      <c r="AD233" s="171">
        <f t="shared" si="89"/>
        <v>0</v>
      </c>
      <c r="AE233" s="171">
        <f t="shared" si="90"/>
        <v>0</v>
      </c>
      <c r="AF233" s="171">
        <f t="shared" si="91"/>
        <v>0</v>
      </c>
      <c r="AG233" s="171">
        <f t="shared" si="92"/>
        <v>0</v>
      </c>
      <c r="AH233" s="171">
        <f>IF($S233&lt;&gt;0, IF($F233&lt;&gt;"Opname / publicatie / game", IF(OR($J233="Fysieke aanwezigheid/product",$J233="Fysieke en digitale aanwezigheid/product"), IF($L233&lt;&gt;"België", _xlfn.IFNA(IF(MATCH($M233, Keuzelijsten!$AR$2:$AR$32, 0)&gt;0, 0, -1), -1), IF($N233&lt;&gt;"", -1, IF(O233&lt;&gt;"", 0, 1))), -1), -1), 0)</f>
        <v>0</v>
      </c>
      <c r="AI233" s="171">
        <f t="shared" si="93"/>
        <v>0</v>
      </c>
      <c r="AJ233" s="171">
        <f t="shared" si="94"/>
        <v>0</v>
      </c>
      <c r="AK233" s="168"/>
      <c r="AL233" s="322" t="str">
        <f t="shared" si="75"/>
        <v/>
      </c>
      <c r="AM233" s="171"/>
      <c r="AN233" s="171"/>
      <c r="AO233" s="171"/>
      <c r="AP233" s="171"/>
      <c r="AQ233" s="171"/>
      <c r="AR233" s="171"/>
      <c r="AS233" s="171"/>
      <c r="AT233" s="171"/>
      <c r="AU233" s="171" t="str">
        <f t="shared" si="95"/>
        <v/>
      </c>
      <c r="AV233" s="171"/>
      <c r="AW233" s="171"/>
      <c r="AX233" s="171"/>
      <c r="AY233" s="171"/>
      <c r="AZ233" s="168" t="str">
        <f t="shared" si="96"/>
        <v/>
      </c>
      <c r="BA233" s="158" t="str">
        <f>IF(S233&lt;&gt;1, IF(SUM(S233:$S$1004)&lt;&gt;0, "| Laat geen witruimte tussen ingevulde rijen.", ""), "")</f>
        <v/>
      </c>
      <c r="BC233" s="159" t="str">
        <f t="shared" si="97"/>
        <v/>
      </c>
    </row>
    <row r="234" spans="1:55" s="158" customFormat="1" ht="14.4" customHeight="1" x14ac:dyDescent="0.3">
      <c r="A234" s="244" t="str">
        <f t="shared" si="76"/>
        <v/>
      </c>
      <c r="B234" s="153" t="str">
        <f t="shared" si="77"/>
        <v/>
      </c>
      <c r="C234" s="154"/>
      <c r="D234" s="173"/>
      <c r="E234" s="179"/>
      <c r="F234" s="156"/>
      <c r="G234" s="175"/>
      <c r="H234" s="175"/>
      <c r="I234" s="175"/>
      <c r="J234" s="175"/>
      <c r="K234" s="175"/>
      <c r="L234" s="175"/>
      <c r="M234" s="175"/>
      <c r="N234" s="175"/>
      <c r="O234" s="175"/>
      <c r="P234" s="175"/>
      <c r="Q234" s="179"/>
      <c r="R234" s="157" t="s">
        <v>98</v>
      </c>
      <c r="S234" s="158">
        <f t="shared" si="78"/>
        <v>0</v>
      </c>
      <c r="T234" s="158" t="str">
        <f t="shared" si="79"/>
        <v/>
      </c>
      <c r="U234" s="158" t="str">
        <f t="shared" si="80"/>
        <v>lstLocatieNv3</v>
      </c>
      <c r="V234" s="168">
        <f t="shared" si="81"/>
        <v>0</v>
      </c>
      <c r="W234" s="171">
        <f t="shared" si="82"/>
        <v>0</v>
      </c>
      <c r="X234" s="171">
        <f t="shared" si="83"/>
        <v>0</v>
      </c>
      <c r="Y234" s="171">
        <f t="shared" si="84"/>
        <v>0</v>
      </c>
      <c r="Z234" s="171">
        <f t="shared" si="85"/>
        <v>0</v>
      </c>
      <c r="AA234" s="171">
        <f t="shared" si="86"/>
        <v>0</v>
      </c>
      <c r="AB234" s="171">
        <f t="shared" si="87"/>
        <v>0</v>
      </c>
      <c r="AC234" s="171">
        <f t="shared" si="88"/>
        <v>0</v>
      </c>
      <c r="AD234" s="171">
        <f t="shared" si="89"/>
        <v>0</v>
      </c>
      <c r="AE234" s="171">
        <f t="shared" si="90"/>
        <v>0</v>
      </c>
      <c r="AF234" s="171">
        <f t="shared" si="91"/>
        <v>0</v>
      </c>
      <c r="AG234" s="171">
        <f t="shared" si="92"/>
        <v>0</v>
      </c>
      <c r="AH234" s="171">
        <f>IF($S234&lt;&gt;0, IF($F234&lt;&gt;"Opname / publicatie / game", IF(OR($J234="Fysieke aanwezigheid/product",$J234="Fysieke en digitale aanwezigheid/product"), IF($L234&lt;&gt;"België", _xlfn.IFNA(IF(MATCH($M234, Keuzelijsten!$AR$2:$AR$32, 0)&gt;0, 0, -1), -1), IF($N234&lt;&gt;"", -1, IF(O234&lt;&gt;"", 0, 1))), -1), -1), 0)</f>
        <v>0</v>
      </c>
      <c r="AI234" s="171">
        <f t="shared" si="93"/>
        <v>0</v>
      </c>
      <c r="AJ234" s="171">
        <f t="shared" si="94"/>
        <v>0</v>
      </c>
      <c r="AK234" s="168"/>
      <c r="AL234" s="322" t="str">
        <f t="shared" si="75"/>
        <v/>
      </c>
      <c r="AM234" s="171"/>
      <c r="AN234" s="171"/>
      <c r="AO234" s="171"/>
      <c r="AP234" s="171"/>
      <c r="AQ234" s="171"/>
      <c r="AR234" s="171"/>
      <c r="AS234" s="171"/>
      <c r="AT234" s="171"/>
      <c r="AU234" s="171" t="str">
        <f t="shared" si="95"/>
        <v/>
      </c>
      <c r="AV234" s="171"/>
      <c r="AW234" s="171"/>
      <c r="AX234" s="171"/>
      <c r="AY234" s="171"/>
      <c r="AZ234" s="168" t="str">
        <f t="shared" si="96"/>
        <v/>
      </c>
      <c r="BA234" s="158" t="str">
        <f>IF(S234&lt;&gt;1, IF(SUM(S234:$S$1004)&lt;&gt;0, "| Laat geen witruimte tussen ingevulde rijen.", ""), "")</f>
        <v/>
      </c>
      <c r="BC234" s="159" t="str">
        <f t="shared" si="97"/>
        <v/>
      </c>
    </row>
    <row r="235" spans="1:55" s="158" customFormat="1" ht="14.4" customHeight="1" x14ac:dyDescent="0.3">
      <c r="A235" s="244" t="str">
        <f t="shared" si="76"/>
        <v/>
      </c>
      <c r="B235" s="153" t="str">
        <f t="shared" si="77"/>
        <v/>
      </c>
      <c r="C235" s="154"/>
      <c r="D235" s="173"/>
      <c r="E235" s="179"/>
      <c r="F235" s="156"/>
      <c r="G235" s="175"/>
      <c r="H235" s="175"/>
      <c r="I235" s="175"/>
      <c r="J235" s="175"/>
      <c r="K235" s="175"/>
      <c r="L235" s="175"/>
      <c r="M235" s="175"/>
      <c r="N235" s="175"/>
      <c r="O235" s="175"/>
      <c r="P235" s="175"/>
      <c r="Q235" s="179"/>
      <c r="R235" s="157" t="s">
        <v>98</v>
      </c>
      <c r="S235" s="158">
        <f t="shared" si="78"/>
        <v>0</v>
      </c>
      <c r="T235" s="158" t="str">
        <f t="shared" si="79"/>
        <v/>
      </c>
      <c r="U235" s="158" t="str">
        <f t="shared" si="80"/>
        <v>lstLocatieNv3</v>
      </c>
      <c r="V235" s="168">
        <f t="shared" si="81"/>
        <v>0</v>
      </c>
      <c r="W235" s="171">
        <f t="shared" si="82"/>
        <v>0</v>
      </c>
      <c r="X235" s="171">
        <f t="shared" si="83"/>
        <v>0</v>
      </c>
      <c r="Y235" s="171">
        <f t="shared" si="84"/>
        <v>0</v>
      </c>
      <c r="Z235" s="171">
        <f t="shared" si="85"/>
        <v>0</v>
      </c>
      <c r="AA235" s="171">
        <f t="shared" si="86"/>
        <v>0</v>
      </c>
      <c r="AB235" s="171">
        <f t="shared" si="87"/>
        <v>0</v>
      </c>
      <c r="AC235" s="171">
        <f t="shared" si="88"/>
        <v>0</v>
      </c>
      <c r="AD235" s="171">
        <f t="shared" si="89"/>
        <v>0</v>
      </c>
      <c r="AE235" s="171">
        <f t="shared" si="90"/>
        <v>0</v>
      </c>
      <c r="AF235" s="171">
        <f t="shared" si="91"/>
        <v>0</v>
      </c>
      <c r="AG235" s="171">
        <f t="shared" si="92"/>
        <v>0</v>
      </c>
      <c r="AH235" s="171">
        <f>IF($S235&lt;&gt;0, IF($F235&lt;&gt;"Opname / publicatie / game", IF(OR($J235="Fysieke aanwezigheid/product",$J235="Fysieke en digitale aanwezigheid/product"), IF($L235&lt;&gt;"België", _xlfn.IFNA(IF(MATCH($M235, Keuzelijsten!$AR$2:$AR$32, 0)&gt;0, 0, -1), -1), IF($N235&lt;&gt;"", -1, IF(O235&lt;&gt;"", 0, 1))), -1), -1), 0)</f>
        <v>0</v>
      </c>
      <c r="AI235" s="171">
        <f t="shared" si="93"/>
        <v>0</v>
      </c>
      <c r="AJ235" s="171">
        <f t="shared" si="94"/>
        <v>0</v>
      </c>
      <c r="AK235" s="168"/>
      <c r="AL235" s="322" t="str">
        <f t="shared" si="75"/>
        <v/>
      </c>
      <c r="AM235" s="171"/>
      <c r="AN235" s="171"/>
      <c r="AO235" s="171"/>
      <c r="AP235" s="171"/>
      <c r="AQ235" s="171"/>
      <c r="AR235" s="171"/>
      <c r="AS235" s="171"/>
      <c r="AT235" s="171"/>
      <c r="AU235" s="171" t="str">
        <f t="shared" si="95"/>
        <v/>
      </c>
      <c r="AV235" s="171"/>
      <c r="AW235" s="171"/>
      <c r="AX235" s="171"/>
      <c r="AY235" s="171"/>
      <c r="AZ235" s="168" t="str">
        <f t="shared" si="96"/>
        <v/>
      </c>
      <c r="BA235" s="158" t="str">
        <f>IF(S235&lt;&gt;1, IF(SUM(S235:$S$1004)&lt;&gt;0, "| Laat geen witruimte tussen ingevulde rijen.", ""), "")</f>
        <v/>
      </c>
      <c r="BC235" s="159" t="str">
        <f t="shared" si="97"/>
        <v/>
      </c>
    </row>
    <row r="236" spans="1:55" s="158" customFormat="1" ht="14.4" customHeight="1" x14ac:dyDescent="0.3">
      <c r="A236" s="244" t="str">
        <f t="shared" si="76"/>
        <v/>
      </c>
      <c r="B236" s="153" t="str">
        <f t="shared" si="77"/>
        <v/>
      </c>
      <c r="C236" s="154"/>
      <c r="D236" s="173"/>
      <c r="E236" s="179"/>
      <c r="F236" s="156"/>
      <c r="G236" s="175"/>
      <c r="H236" s="175"/>
      <c r="I236" s="175"/>
      <c r="J236" s="175"/>
      <c r="K236" s="175"/>
      <c r="L236" s="175"/>
      <c r="M236" s="175"/>
      <c r="N236" s="175"/>
      <c r="O236" s="175"/>
      <c r="P236" s="175"/>
      <c r="Q236" s="179"/>
      <c r="R236" s="157" t="s">
        <v>98</v>
      </c>
      <c r="S236" s="158">
        <f t="shared" si="78"/>
        <v>0</v>
      </c>
      <c r="T236" s="158" t="str">
        <f t="shared" si="79"/>
        <v/>
      </c>
      <c r="U236" s="158" t="str">
        <f t="shared" si="80"/>
        <v>lstLocatieNv3</v>
      </c>
      <c r="V236" s="168">
        <f t="shared" si="81"/>
        <v>0</v>
      </c>
      <c r="W236" s="171">
        <f t="shared" si="82"/>
        <v>0</v>
      </c>
      <c r="X236" s="171">
        <f t="shared" si="83"/>
        <v>0</v>
      </c>
      <c r="Y236" s="171">
        <f t="shared" si="84"/>
        <v>0</v>
      </c>
      <c r="Z236" s="171">
        <f t="shared" si="85"/>
        <v>0</v>
      </c>
      <c r="AA236" s="171">
        <f t="shared" si="86"/>
        <v>0</v>
      </c>
      <c r="AB236" s="171">
        <f t="shared" si="87"/>
        <v>0</v>
      </c>
      <c r="AC236" s="171">
        <f t="shared" si="88"/>
        <v>0</v>
      </c>
      <c r="AD236" s="171">
        <f t="shared" si="89"/>
        <v>0</v>
      </c>
      <c r="AE236" s="171">
        <f t="shared" si="90"/>
        <v>0</v>
      </c>
      <c r="AF236" s="171">
        <f t="shared" si="91"/>
        <v>0</v>
      </c>
      <c r="AG236" s="171">
        <f t="shared" si="92"/>
        <v>0</v>
      </c>
      <c r="AH236" s="171">
        <f>IF($S236&lt;&gt;0, IF($F236&lt;&gt;"Opname / publicatie / game", IF(OR($J236="Fysieke aanwezigheid/product",$J236="Fysieke en digitale aanwezigheid/product"), IF($L236&lt;&gt;"België", _xlfn.IFNA(IF(MATCH($M236, Keuzelijsten!$AR$2:$AR$32, 0)&gt;0, 0, -1), -1), IF($N236&lt;&gt;"", -1, IF(O236&lt;&gt;"", 0, 1))), -1), -1), 0)</f>
        <v>0</v>
      </c>
      <c r="AI236" s="171">
        <f t="shared" si="93"/>
        <v>0</v>
      </c>
      <c r="AJ236" s="171">
        <f t="shared" si="94"/>
        <v>0</v>
      </c>
      <c r="AK236" s="168"/>
      <c r="AL236" s="322" t="str">
        <f t="shared" si="75"/>
        <v/>
      </c>
      <c r="AM236" s="171"/>
      <c r="AN236" s="171"/>
      <c r="AO236" s="171"/>
      <c r="AP236" s="171"/>
      <c r="AQ236" s="171"/>
      <c r="AR236" s="171"/>
      <c r="AS236" s="171"/>
      <c r="AT236" s="171"/>
      <c r="AU236" s="171" t="str">
        <f t="shared" si="95"/>
        <v/>
      </c>
      <c r="AV236" s="171"/>
      <c r="AW236" s="171"/>
      <c r="AX236" s="171"/>
      <c r="AY236" s="171"/>
      <c r="AZ236" s="168" t="str">
        <f t="shared" si="96"/>
        <v/>
      </c>
      <c r="BA236" s="158" t="str">
        <f>IF(S236&lt;&gt;1, IF(SUM(S236:$S$1004)&lt;&gt;0, "| Laat geen witruimte tussen ingevulde rijen.", ""), "")</f>
        <v/>
      </c>
      <c r="BC236" s="159" t="str">
        <f t="shared" si="97"/>
        <v/>
      </c>
    </row>
    <row r="237" spans="1:55" s="158" customFormat="1" ht="14.4" customHeight="1" x14ac:dyDescent="0.3">
      <c r="A237" s="244" t="str">
        <f t="shared" si="76"/>
        <v/>
      </c>
      <c r="B237" s="153" t="str">
        <f t="shared" si="77"/>
        <v/>
      </c>
      <c r="C237" s="154"/>
      <c r="D237" s="173"/>
      <c r="E237" s="179"/>
      <c r="F237" s="156"/>
      <c r="G237" s="175"/>
      <c r="H237" s="175"/>
      <c r="I237" s="175"/>
      <c r="J237" s="175"/>
      <c r="K237" s="175"/>
      <c r="L237" s="175"/>
      <c r="M237" s="175"/>
      <c r="N237" s="175"/>
      <c r="O237" s="175"/>
      <c r="P237" s="175"/>
      <c r="Q237" s="179"/>
      <c r="R237" s="157" t="s">
        <v>98</v>
      </c>
      <c r="S237" s="158">
        <f t="shared" si="78"/>
        <v>0</v>
      </c>
      <c r="T237" s="158" t="str">
        <f t="shared" si="79"/>
        <v/>
      </c>
      <c r="U237" s="158" t="str">
        <f t="shared" si="80"/>
        <v>lstLocatieNv3</v>
      </c>
      <c r="V237" s="168">
        <f t="shared" si="81"/>
        <v>0</v>
      </c>
      <c r="W237" s="171">
        <f t="shared" si="82"/>
        <v>0</v>
      </c>
      <c r="X237" s="171">
        <f t="shared" si="83"/>
        <v>0</v>
      </c>
      <c r="Y237" s="171">
        <f t="shared" si="84"/>
        <v>0</v>
      </c>
      <c r="Z237" s="171">
        <f t="shared" si="85"/>
        <v>0</v>
      </c>
      <c r="AA237" s="171">
        <f t="shared" si="86"/>
        <v>0</v>
      </c>
      <c r="AB237" s="171">
        <f t="shared" si="87"/>
        <v>0</v>
      </c>
      <c r="AC237" s="171">
        <f t="shared" si="88"/>
        <v>0</v>
      </c>
      <c r="AD237" s="171">
        <f t="shared" si="89"/>
        <v>0</v>
      </c>
      <c r="AE237" s="171">
        <f t="shared" si="90"/>
        <v>0</v>
      </c>
      <c r="AF237" s="171">
        <f t="shared" si="91"/>
        <v>0</v>
      </c>
      <c r="AG237" s="171">
        <f t="shared" si="92"/>
        <v>0</v>
      </c>
      <c r="AH237" s="171">
        <f>IF($S237&lt;&gt;0, IF($F237&lt;&gt;"Opname / publicatie / game", IF(OR($J237="Fysieke aanwezigheid/product",$J237="Fysieke en digitale aanwezigheid/product"), IF($L237&lt;&gt;"België", _xlfn.IFNA(IF(MATCH($M237, Keuzelijsten!$AR$2:$AR$32, 0)&gt;0, 0, -1), -1), IF($N237&lt;&gt;"", -1, IF(O237&lt;&gt;"", 0, 1))), -1), -1), 0)</f>
        <v>0</v>
      </c>
      <c r="AI237" s="171">
        <f t="shared" si="93"/>
        <v>0</v>
      </c>
      <c r="AJ237" s="171">
        <f t="shared" si="94"/>
        <v>0</v>
      </c>
      <c r="AK237" s="168"/>
      <c r="AL237" s="322" t="str">
        <f t="shared" si="75"/>
        <v/>
      </c>
      <c r="AM237" s="171"/>
      <c r="AN237" s="171"/>
      <c r="AO237" s="171"/>
      <c r="AP237" s="171"/>
      <c r="AQ237" s="171"/>
      <c r="AR237" s="171"/>
      <c r="AS237" s="171"/>
      <c r="AT237" s="171"/>
      <c r="AU237" s="171" t="str">
        <f t="shared" si="95"/>
        <v/>
      </c>
      <c r="AV237" s="171"/>
      <c r="AW237" s="171"/>
      <c r="AX237" s="171"/>
      <c r="AY237" s="171"/>
      <c r="AZ237" s="168" t="str">
        <f t="shared" si="96"/>
        <v/>
      </c>
      <c r="BA237" s="158" t="str">
        <f>IF(S237&lt;&gt;1, IF(SUM(S237:$S$1004)&lt;&gt;0, "| Laat geen witruimte tussen ingevulde rijen.", ""), "")</f>
        <v/>
      </c>
      <c r="BC237" s="159" t="str">
        <f t="shared" si="97"/>
        <v/>
      </c>
    </row>
    <row r="238" spans="1:55" s="158" customFormat="1" ht="14.4" customHeight="1" x14ac:dyDescent="0.3">
      <c r="A238" s="244" t="str">
        <f t="shared" si="76"/>
        <v/>
      </c>
      <c r="B238" s="153" t="str">
        <f t="shared" si="77"/>
        <v/>
      </c>
      <c r="C238" s="154"/>
      <c r="D238" s="173"/>
      <c r="E238" s="179"/>
      <c r="F238" s="156"/>
      <c r="G238" s="175"/>
      <c r="H238" s="175"/>
      <c r="I238" s="175"/>
      <c r="J238" s="175"/>
      <c r="K238" s="175"/>
      <c r="L238" s="175"/>
      <c r="M238" s="175"/>
      <c r="N238" s="175"/>
      <c r="O238" s="175"/>
      <c r="P238" s="175"/>
      <c r="Q238" s="179"/>
      <c r="R238" s="157" t="s">
        <v>98</v>
      </c>
      <c r="S238" s="158">
        <f t="shared" si="78"/>
        <v>0</v>
      </c>
      <c r="T238" s="158" t="str">
        <f t="shared" si="79"/>
        <v/>
      </c>
      <c r="U238" s="158" t="str">
        <f t="shared" si="80"/>
        <v>lstLocatieNv3</v>
      </c>
      <c r="V238" s="168">
        <f t="shared" si="81"/>
        <v>0</v>
      </c>
      <c r="W238" s="171">
        <f t="shared" si="82"/>
        <v>0</v>
      </c>
      <c r="X238" s="171">
        <f t="shared" si="83"/>
        <v>0</v>
      </c>
      <c r="Y238" s="171">
        <f t="shared" si="84"/>
        <v>0</v>
      </c>
      <c r="Z238" s="171">
        <f t="shared" si="85"/>
        <v>0</v>
      </c>
      <c r="AA238" s="171">
        <f t="shared" si="86"/>
        <v>0</v>
      </c>
      <c r="AB238" s="171">
        <f t="shared" si="87"/>
        <v>0</v>
      </c>
      <c r="AC238" s="171">
        <f t="shared" si="88"/>
        <v>0</v>
      </c>
      <c r="AD238" s="171">
        <f t="shared" si="89"/>
        <v>0</v>
      </c>
      <c r="AE238" s="171">
        <f t="shared" si="90"/>
        <v>0</v>
      </c>
      <c r="AF238" s="171">
        <f t="shared" si="91"/>
        <v>0</v>
      </c>
      <c r="AG238" s="171">
        <f t="shared" si="92"/>
        <v>0</v>
      </c>
      <c r="AH238" s="171">
        <f>IF($S238&lt;&gt;0, IF($F238&lt;&gt;"Opname / publicatie / game", IF(OR($J238="Fysieke aanwezigheid/product",$J238="Fysieke en digitale aanwezigheid/product"), IF($L238&lt;&gt;"België", _xlfn.IFNA(IF(MATCH($M238, Keuzelijsten!$AR$2:$AR$32, 0)&gt;0, 0, -1), -1), IF($N238&lt;&gt;"", -1, IF(O238&lt;&gt;"", 0, 1))), -1), -1), 0)</f>
        <v>0</v>
      </c>
      <c r="AI238" s="171">
        <f t="shared" si="93"/>
        <v>0</v>
      </c>
      <c r="AJ238" s="171">
        <f t="shared" si="94"/>
        <v>0</v>
      </c>
      <c r="AK238" s="168"/>
      <c r="AL238" s="322" t="str">
        <f t="shared" si="75"/>
        <v/>
      </c>
      <c r="AM238" s="171"/>
      <c r="AN238" s="171"/>
      <c r="AO238" s="171"/>
      <c r="AP238" s="171"/>
      <c r="AQ238" s="171"/>
      <c r="AR238" s="171"/>
      <c r="AS238" s="171"/>
      <c r="AT238" s="171"/>
      <c r="AU238" s="171" t="str">
        <f t="shared" si="95"/>
        <v/>
      </c>
      <c r="AV238" s="171"/>
      <c r="AW238" s="171"/>
      <c r="AX238" s="171"/>
      <c r="AY238" s="171"/>
      <c r="AZ238" s="168" t="str">
        <f t="shared" si="96"/>
        <v/>
      </c>
      <c r="BA238" s="158" t="str">
        <f>IF(S238&lt;&gt;1, IF(SUM(S238:$S$1004)&lt;&gt;0, "| Laat geen witruimte tussen ingevulde rijen.", ""), "")</f>
        <v/>
      </c>
      <c r="BC238" s="159" t="str">
        <f t="shared" si="97"/>
        <v/>
      </c>
    </row>
    <row r="239" spans="1:55" s="158" customFormat="1" ht="14.4" customHeight="1" x14ac:dyDescent="0.3">
      <c r="A239" s="244" t="str">
        <f t="shared" si="76"/>
        <v/>
      </c>
      <c r="B239" s="153" t="str">
        <f t="shared" si="77"/>
        <v/>
      </c>
      <c r="C239" s="154"/>
      <c r="D239" s="173"/>
      <c r="E239" s="179"/>
      <c r="F239" s="156"/>
      <c r="G239" s="175"/>
      <c r="H239" s="175"/>
      <c r="I239" s="175"/>
      <c r="J239" s="175"/>
      <c r="K239" s="175"/>
      <c r="L239" s="175"/>
      <c r="M239" s="175"/>
      <c r="N239" s="175"/>
      <c r="O239" s="175"/>
      <c r="P239" s="175"/>
      <c r="Q239" s="179"/>
      <c r="R239" s="157" t="s">
        <v>98</v>
      </c>
      <c r="S239" s="158">
        <f t="shared" si="78"/>
        <v>0</v>
      </c>
      <c r="T239" s="158" t="str">
        <f t="shared" si="79"/>
        <v/>
      </c>
      <c r="U239" s="158" t="str">
        <f t="shared" si="80"/>
        <v>lstLocatieNv3</v>
      </c>
      <c r="V239" s="168">
        <f t="shared" si="81"/>
        <v>0</v>
      </c>
      <c r="W239" s="171">
        <f t="shared" si="82"/>
        <v>0</v>
      </c>
      <c r="X239" s="171">
        <f t="shared" si="83"/>
        <v>0</v>
      </c>
      <c r="Y239" s="171">
        <f t="shared" si="84"/>
        <v>0</v>
      </c>
      <c r="Z239" s="171">
        <f t="shared" si="85"/>
        <v>0</v>
      </c>
      <c r="AA239" s="171">
        <f t="shared" si="86"/>
        <v>0</v>
      </c>
      <c r="AB239" s="171">
        <f t="shared" si="87"/>
        <v>0</v>
      </c>
      <c r="AC239" s="171">
        <f t="shared" si="88"/>
        <v>0</v>
      </c>
      <c r="AD239" s="171">
        <f t="shared" si="89"/>
        <v>0</v>
      </c>
      <c r="AE239" s="171">
        <f t="shared" si="90"/>
        <v>0</v>
      </c>
      <c r="AF239" s="171">
        <f t="shared" si="91"/>
        <v>0</v>
      </c>
      <c r="AG239" s="171">
        <f t="shared" si="92"/>
        <v>0</v>
      </c>
      <c r="AH239" s="171">
        <f>IF($S239&lt;&gt;0, IF($F239&lt;&gt;"Opname / publicatie / game", IF(OR($J239="Fysieke aanwezigheid/product",$J239="Fysieke en digitale aanwezigheid/product"), IF($L239&lt;&gt;"België", _xlfn.IFNA(IF(MATCH($M239, Keuzelijsten!$AR$2:$AR$32, 0)&gt;0, 0, -1), -1), IF($N239&lt;&gt;"", -1, IF(O239&lt;&gt;"", 0, 1))), -1), -1), 0)</f>
        <v>0</v>
      </c>
      <c r="AI239" s="171">
        <f t="shared" si="93"/>
        <v>0</v>
      </c>
      <c r="AJ239" s="171">
        <f t="shared" si="94"/>
        <v>0</v>
      </c>
      <c r="AK239" s="168"/>
      <c r="AL239" s="322" t="str">
        <f t="shared" si="75"/>
        <v/>
      </c>
      <c r="AM239" s="171"/>
      <c r="AN239" s="171"/>
      <c r="AO239" s="171"/>
      <c r="AP239" s="171"/>
      <c r="AQ239" s="171"/>
      <c r="AR239" s="171"/>
      <c r="AS239" s="171"/>
      <c r="AT239" s="171"/>
      <c r="AU239" s="171" t="str">
        <f t="shared" si="95"/>
        <v/>
      </c>
      <c r="AV239" s="171"/>
      <c r="AW239" s="171"/>
      <c r="AX239" s="171"/>
      <c r="AY239" s="171"/>
      <c r="AZ239" s="168" t="str">
        <f t="shared" si="96"/>
        <v/>
      </c>
      <c r="BA239" s="158" t="str">
        <f>IF(S239&lt;&gt;1, IF(SUM(S239:$S$1004)&lt;&gt;0, "| Laat geen witruimte tussen ingevulde rijen.", ""), "")</f>
        <v/>
      </c>
      <c r="BC239" s="159" t="str">
        <f t="shared" si="97"/>
        <v/>
      </c>
    </row>
    <row r="240" spans="1:55" s="158" customFormat="1" ht="14.4" customHeight="1" x14ac:dyDescent="0.3">
      <c r="A240" s="244" t="str">
        <f t="shared" si="76"/>
        <v/>
      </c>
      <c r="B240" s="153" t="str">
        <f t="shared" si="77"/>
        <v/>
      </c>
      <c r="C240" s="154"/>
      <c r="D240" s="173"/>
      <c r="E240" s="179"/>
      <c r="F240" s="156"/>
      <c r="G240" s="175"/>
      <c r="H240" s="175"/>
      <c r="I240" s="175"/>
      <c r="J240" s="175"/>
      <c r="K240" s="175"/>
      <c r="L240" s="175"/>
      <c r="M240" s="175"/>
      <c r="N240" s="175"/>
      <c r="O240" s="175"/>
      <c r="P240" s="175"/>
      <c r="Q240" s="179"/>
      <c r="R240" s="157" t="s">
        <v>98</v>
      </c>
      <c r="S240" s="158">
        <f t="shared" si="78"/>
        <v>0</v>
      </c>
      <c r="T240" s="158" t="str">
        <f t="shared" si="79"/>
        <v/>
      </c>
      <c r="U240" s="158" t="str">
        <f t="shared" si="80"/>
        <v>lstLocatieNv3</v>
      </c>
      <c r="V240" s="168">
        <f t="shared" si="81"/>
        <v>0</v>
      </c>
      <c r="W240" s="171">
        <f t="shared" si="82"/>
        <v>0</v>
      </c>
      <c r="X240" s="171">
        <f t="shared" si="83"/>
        <v>0</v>
      </c>
      <c r="Y240" s="171">
        <f t="shared" si="84"/>
        <v>0</v>
      </c>
      <c r="Z240" s="171">
        <f t="shared" si="85"/>
        <v>0</v>
      </c>
      <c r="AA240" s="171">
        <f t="shared" si="86"/>
        <v>0</v>
      </c>
      <c r="AB240" s="171">
        <f t="shared" si="87"/>
        <v>0</v>
      </c>
      <c r="AC240" s="171">
        <f t="shared" si="88"/>
        <v>0</v>
      </c>
      <c r="AD240" s="171">
        <f t="shared" si="89"/>
        <v>0</v>
      </c>
      <c r="AE240" s="171">
        <f t="shared" si="90"/>
        <v>0</v>
      </c>
      <c r="AF240" s="171">
        <f t="shared" si="91"/>
        <v>0</v>
      </c>
      <c r="AG240" s="171">
        <f t="shared" si="92"/>
        <v>0</v>
      </c>
      <c r="AH240" s="171">
        <f>IF($S240&lt;&gt;0, IF($F240&lt;&gt;"Opname / publicatie / game", IF(OR($J240="Fysieke aanwezigheid/product",$J240="Fysieke en digitale aanwezigheid/product"), IF($L240&lt;&gt;"België", _xlfn.IFNA(IF(MATCH($M240, Keuzelijsten!$AR$2:$AR$32, 0)&gt;0, 0, -1), -1), IF($N240&lt;&gt;"", -1, IF(O240&lt;&gt;"", 0, 1))), -1), -1), 0)</f>
        <v>0</v>
      </c>
      <c r="AI240" s="171">
        <f t="shared" si="93"/>
        <v>0</v>
      </c>
      <c r="AJ240" s="171">
        <f t="shared" si="94"/>
        <v>0</v>
      </c>
      <c r="AK240" s="168"/>
      <c r="AL240" s="322" t="str">
        <f t="shared" si="75"/>
        <v/>
      </c>
      <c r="AM240" s="171"/>
      <c r="AN240" s="171"/>
      <c r="AO240" s="171"/>
      <c r="AP240" s="171"/>
      <c r="AQ240" s="171"/>
      <c r="AR240" s="171"/>
      <c r="AS240" s="171"/>
      <c r="AT240" s="171"/>
      <c r="AU240" s="171" t="str">
        <f t="shared" si="95"/>
        <v/>
      </c>
      <c r="AV240" s="171"/>
      <c r="AW240" s="171"/>
      <c r="AX240" s="171"/>
      <c r="AY240" s="171"/>
      <c r="AZ240" s="168" t="str">
        <f t="shared" si="96"/>
        <v/>
      </c>
      <c r="BA240" s="158" t="str">
        <f>IF(S240&lt;&gt;1, IF(SUM(S240:$S$1004)&lt;&gt;0, "| Laat geen witruimte tussen ingevulde rijen.", ""), "")</f>
        <v/>
      </c>
      <c r="BC240" s="159" t="str">
        <f t="shared" si="97"/>
        <v/>
      </c>
    </row>
    <row r="241" spans="1:55" s="158" customFormat="1" ht="14.4" customHeight="1" x14ac:dyDescent="0.3">
      <c r="A241" s="244" t="str">
        <f t="shared" si="76"/>
        <v/>
      </c>
      <c r="B241" s="153" t="str">
        <f t="shared" si="77"/>
        <v/>
      </c>
      <c r="C241" s="154"/>
      <c r="D241" s="173"/>
      <c r="E241" s="179"/>
      <c r="F241" s="156"/>
      <c r="G241" s="175"/>
      <c r="H241" s="175"/>
      <c r="I241" s="175"/>
      <c r="J241" s="175"/>
      <c r="K241" s="175"/>
      <c r="L241" s="175"/>
      <c r="M241" s="175"/>
      <c r="N241" s="175"/>
      <c r="O241" s="175"/>
      <c r="P241" s="175"/>
      <c r="Q241" s="179"/>
      <c r="R241" s="157" t="s">
        <v>98</v>
      </c>
      <c r="S241" s="158">
        <f t="shared" si="78"/>
        <v>0</v>
      </c>
      <c r="T241" s="158" t="str">
        <f t="shared" si="79"/>
        <v/>
      </c>
      <c r="U241" s="158" t="str">
        <f t="shared" si="80"/>
        <v>lstLocatieNv3</v>
      </c>
      <c r="V241" s="168">
        <f t="shared" si="81"/>
        <v>0</v>
      </c>
      <c r="W241" s="171">
        <f t="shared" si="82"/>
        <v>0</v>
      </c>
      <c r="X241" s="171">
        <f t="shared" si="83"/>
        <v>0</v>
      </c>
      <c r="Y241" s="171">
        <f t="shared" si="84"/>
        <v>0</v>
      </c>
      <c r="Z241" s="171">
        <f t="shared" si="85"/>
        <v>0</v>
      </c>
      <c r="AA241" s="171">
        <f t="shared" si="86"/>
        <v>0</v>
      </c>
      <c r="AB241" s="171">
        <f t="shared" si="87"/>
        <v>0</v>
      </c>
      <c r="AC241" s="171">
        <f t="shared" si="88"/>
        <v>0</v>
      </c>
      <c r="AD241" s="171">
        <f t="shared" si="89"/>
        <v>0</v>
      </c>
      <c r="AE241" s="171">
        <f t="shared" si="90"/>
        <v>0</v>
      </c>
      <c r="AF241" s="171">
        <f t="shared" si="91"/>
        <v>0</v>
      </c>
      <c r="AG241" s="171">
        <f t="shared" si="92"/>
        <v>0</v>
      </c>
      <c r="AH241" s="171">
        <f>IF($S241&lt;&gt;0, IF($F241&lt;&gt;"Opname / publicatie / game", IF(OR($J241="Fysieke aanwezigheid/product",$J241="Fysieke en digitale aanwezigheid/product"), IF($L241&lt;&gt;"België", _xlfn.IFNA(IF(MATCH($M241, Keuzelijsten!$AR$2:$AR$32, 0)&gt;0, 0, -1), -1), IF($N241&lt;&gt;"", -1, IF(O241&lt;&gt;"", 0, 1))), -1), -1), 0)</f>
        <v>0</v>
      </c>
      <c r="AI241" s="171">
        <f t="shared" si="93"/>
        <v>0</v>
      </c>
      <c r="AJ241" s="171">
        <f t="shared" si="94"/>
        <v>0</v>
      </c>
      <c r="AK241" s="168"/>
      <c r="AL241" s="322" t="str">
        <f t="shared" si="75"/>
        <v/>
      </c>
      <c r="AM241" s="171"/>
      <c r="AN241" s="171"/>
      <c r="AO241" s="171"/>
      <c r="AP241" s="171"/>
      <c r="AQ241" s="171"/>
      <c r="AR241" s="171"/>
      <c r="AS241" s="171"/>
      <c r="AT241" s="171"/>
      <c r="AU241" s="171" t="str">
        <f t="shared" si="95"/>
        <v/>
      </c>
      <c r="AV241" s="171"/>
      <c r="AW241" s="171"/>
      <c r="AX241" s="171"/>
      <c r="AY241" s="171"/>
      <c r="AZ241" s="168" t="str">
        <f t="shared" si="96"/>
        <v/>
      </c>
      <c r="BA241" s="158" t="str">
        <f>IF(S241&lt;&gt;1, IF(SUM(S241:$S$1004)&lt;&gt;0, "| Laat geen witruimte tussen ingevulde rijen.", ""), "")</f>
        <v/>
      </c>
      <c r="BC241" s="159" t="str">
        <f t="shared" si="97"/>
        <v/>
      </c>
    </row>
    <row r="242" spans="1:55" s="158" customFormat="1" ht="14.4" customHeight="1" x14ac:dyDescent="0.3">
      <c r="A242" s="244" t="str">
        <f t="shared" si="76"/>
        <v/>
      </c>
      <c r="B242" s="153" t="str">
        <f t="shared" si="77"/>
        <v/>
      </c>
      <c r="C242" s="154"/>
      <c r="D242" s="173"/>
      <c r="E242" s="179"/>
      <c r="F242" s="156"/>
      <c r="G242" s="175"/>
      <c r="H242" s="175"/>
      <c r="I242" s="175"/>
      <c r="J242" s="175"/>
      <c r="K242" s="175"/>
      <c r="L242" s="175"/>
      <c r="M242" s="175"/>
      <c r="N242" s="175"/>
      <c r="O242" s="175"/>
      <c r="P242" s="175"/>
      <c r="Q242" s="179"/>
      <c r="R242" s="157" t="s">
        <v>98</v>
      </c>
      <c r="S242" s="158">
        <f t="shared" si="78"/>
        <v>0</v>
      </c>
      <c r="T242" s="158" t="str">
        <f t="shared" si="79"/>
        <v/>
      </c>
      <c r="U242" s="158" t="str">
        <f t="shared" si="80"/>
        <v>lstLocatieNv3</v>
      </c>
      <c r="V242" s="168">
        <f t="shared" si="81"/>
        <v>0</v>
      </c>
      <c r="W242" s="171">
        <f t="shared" si="82"/>
        <v>0</v>
      </c>
      <c r="X242" s="171">
        <f t="shared" si="83"/>
        <v>0</v>
      </c>
      <c r="Y242" s="171">
        <f t="shared" si="84"/>
        <v>0</v>
      </c>
      <c r="Z242" s="171">
        <f t="shared" si="85"/>
        <v>0</v>
      </c>
      <c r="AA242" s="171">
        <f t="shared" si="86"/>
        <v>0</v>
      </c>
      <c r="AB242" s="171">
        <f t="shared" si="87"/>
        <v>0</v>
      </c>
      <c r="AC242" s="171">
        <f t="shared" si="88"/>
        <v>0</v>
      </c>
      <c r="AD242" s="171">
        <f t="shared" si="89"/>
        <v>0</v>
      </c>
      <c r="AE242" s="171">
        <f t="shared" si="90"/>
        <v>0</v>
      </c>
      <c r="AF242" s="171">
        <f t="shared" si="91"/>
        <v>0</v>
      </c>
      <c r="AG242" s="171">
        <f t="shared" si="92"/>
        <v>0</v>
      </c>
      <c r="AH242" s="171">
        <f>IF($S242&lt;&gt;0, IF($F242&lt;&gt;"Opname / publicatie / game", IF(OR($J242="Fysieke aanwezigheid/product",$J242="Fysieke en digitale aanwezigheid/product"), IF($L242&lt;&gt;"België", _xlfn.IFNA(IF(MATCH($M242, Keuzelijsten!$AR$2:$AR$32, 0)&gt;0, 0, -1), -1), IF($N242&lt;&gt;"", -1, IF(O242&lt;&gt;"", 0, 1))), -1), -1), 0)</f>
        <v>0</v>
      </c>
      <c r="AI242" s="171">
        <f t="shared" si="93"/>
        <v>0</v>
      </c>
      <c r="AJ242" s="171">
        <f t="shared" si="94"/>
        <v>0</v>
      </c>
      <c r="AK242" s="168"/>
      <c r="AL242" s="322" t="str">
        <f t="shared" si="75"/>
        <v/>
      </c>
      <c r="AM242" s="171"/>
      <c r="AN242" s="171"/>
      <c r="AO242" s="171"/>
      <c r="AP242" s="171"/>
      <c r="AQ242" s="171"/>
      <c r="AR242" s="171"/>
      <c r="AS242" s="171"/>
      <c r="AT242" s="171"/>
      <c r="AU242" s="171" t="str">
        <f t="shared" si="95"/>
        <v/>
      </c>
      <c r="AV242" s="171"/>
      <c r="AW242" s="171"/>
      <c r="AX242" s="171"/>
      <c r="AY242" s="171"/>
      <c r="AZ242" s="168" t="str">
        <f t="shared" si="96"/>
        <v/>
      </c>
      <c r="BA242" s="158" t="str">
        <f>IF(S242&lt;&gt;1, IF(SUM(S242:$S$1004)&lt;&gt;0, "| Laat geen witruimte tussen ingevulde rijen.", ""), "")</f>
        <v/>
      </c>
      <c r="BC242" s="159" t="str">
        <f t="shared" si="97"/>
        <v/>
      </c>
    </row>
    <row r="243" spans="1:55" s="158" customFormat="1" ht="14.4" customHeight="1" x14ac:dyDescent="0.3">
      <c r="A243" s="244" t="str">
        <f t="shared" si="76"/>
        <v/>
      </c>
      <c r="B243" s="153" t="str">
        <f t="shared" si="77"/>
        <v/>
      </c>
      <c r="C243" s="154"/>
      <c r="D243" s="173"/>
      <c r="E243" s="179"/>
      <c r="F243" s="156"/>
      <c r="G243" s="175"/>
      <c r="H243" s="175"/>
      <c r="I243" s="175"/>
      <c r="J243" s="175"/>
      <c r="K243" s="175"/>
      <c r="L243" s="175"/>
      <c r="M243" s="175"/>
      <c r="N243" s="175"/>
      <c r="O243" s="175"/>
      <c r="P243" s="175"/>
      <c r="Q243" s="179"/>
      <c r="R243" s="157" t="s">
        <v>98</v>
      </c>
      <c r="S243" s="158">
        <f t="shared" si="78"/>
        <v>0</v>
      </c>
      <c r="T243" s="158" t="str">
        <f t="shared" si="79"/>
        <v/>
      </c>
      <c r="U243" s="158" t="str">
        <f t="shared" si="80"/>
        <v>lstLocatieNv3</v>
      </c>
      <c r="V243" s="168">
        <f t="shared" si="81"/>
        <v>0</v>
      </c>
      <c r="W243" s="171">
        <f t="shared" si="82"/>
        <v>0</v>
      </c>
      <c r="X243" s="171">
        <f t="shared" si="83"/>
        <v>0</v>
      </c>
      <c r="Y243" s="171">
        <f t="shared" si="84"/>
        <v>0</v>
      </c>
      <c r="Z243" s="171">
        <f t="shared" si="85"/>
        <v>0</v>
      </c>
      <c r="AA243" s="171">
        <f t="shared" si="86"/>
        <v>0</v>
      </c>
      <c r="AB243" s="171">
        <f t="shared" si="87"/>
        <v>0</v>
      </c>
      <c r="AC243" s="171">
        <f t="shared" si="88"/>
        <v>0</v>
      </c>
      <c r="AD243" s="171">
        <f t="shared" si="89"/>
        <v>0</v>
      </c>
      <c r="AE243" s="171">
        <f t="shared" si="90"/>
        <v>0</v>
      </c>
      <c r="AF243" s="171">
        <f t="shared" si="91"/>
        <v>0</v>
      </c>
      <c r="AG243" s="171">
        <f t="shared" si="92"/>
        <v>0</v>
      </c>
      <c r="AH243" s="171">
        <f>IF($S243&lt;&gt;0, IF($F243&lt;&gt;"Opname / publicatie / game", IF(OR($J243="Fysieke aanwezigheid/product",$J243="Fysieke en digitale aanwezigheid/product"), IF($L243&lt;&gt;"België", _xlfn.IFNA(IF(MATCH($M243, Keuzelijsten!$AR$2:$AR$32, 0)&gt;0, 0, -1), -1), IF($N243&lt;&gt;"", -1, IF(O243&lt;&gt;"", 0, 1))), -1), -1), 0)</f>
        <v>0</v>
      </c>
      <c r="AI243" s="171">
        <f t="shared" si="93"/>
        <v>0</v>
      </c>
      <c r="AJ243" s="171">
        <f t="shared" si="94"/>
        <v>0</v>
      </c>
      <c r="AK243" s="168"/>
      <c r="AL243" s="322" t="str">
        <f t="shared" si="75"/>
        <v/>
      </c>
      <c r="AM243" s="171"/>
      <c r="AN243" s="171"/>
      <c r="AO243" s="171"/>
      <c r="AP243" s="171"/>
      <c r="AQ243" s="171"/>
      <c r="AR243" s="171"/>
      <c r="AS243" s="171"/>
      <c r="AT243" s="171"/>
      <c r="AU243" s="171" t="str">
        <f t="shared" si="95"/>
        <v/>
      </c>
      <c r="AV243" s="171"/>
      <c r="AW243" s="171"/>
      <c r="AX243" s="171"/>
      <c r="AY243" s="171"/>
      <c r="AZ243" s="168" t="str">
        <f t="shared" si="96"/>
        <v/>
      </c>
      <c r="BA243" s="158" t="str">
        <f>IF(S243&lt;&gt;1, IF(SUM(S243:$S$1004)&lt;&gt;0, "| Laat geen witruimte tussen ingevulde rijen.", ""), "")</f>
        <v/>
      </c>
      <c r="BC243" s="159" t="str">
        <f t="shared" si="97"/>
        <v/>
      </c>
    </row>
    <row r="244" spans="1:55" s="158" customFormat="1" ht="14.4" customHeight="1" x14ac:dyDescent="0.3">
      <c r="A244" s="244" t="str">
        <f t="shared" si="76"/>
        <v/>
      </c>
      <c r="B244" s="153" t="str">
        <f t="shared" si="77"/>
        <v/>
      </c>
      <c r="C244" s="154"/>
      <c r="D244" s="173"/>
      <c r="E244" s="179"/>
      <c r="F244" s="156"/>
      <c r="G244" s="175"/>
      <c r="H244" s="175"/>
      <c r="I244" s="175"/>
      <c r="J244" s="175"/>
      <c r="K244" s="175"/>
      <c r="L244" s="175"/>
      <c r="M244" s="175"/>
      <c r="N244" s="175"/>
      <c r="O244" s="175"/>
      <c r="P244" s="175"/>
      <c r="Q244" s="179"/>
      <c r="R244" s="157" t="s">
        <v>98</v>
      </c>
      <c r="S244" s="158">
        <f t="shared" si="78"/>
        <v>0</v>
      </c>
      <c r="T244" s="158" t="str">
        <f t="shared" si="79"/>
        <v/>
      </c>
      <c r="U244" s="158" t="str">
        <f t="shared" si="80"/>
        <v>lstLocatieNv3</v>
      </c>
      <c r="V244" s="168">
        <f t="shared" si="81"/>
        <v>0</v>
      </c>
      <c r="W244" s="171">
        <f t="shared" si="82"/>
        <v>0</v>
      </c>
      <c r="X244" s="171">
        <f t="shared" si="83"/>
        <v>0</v>
      </c>
      <c r="Y244" s="171">
        <f t="shared" si="84"/>
        <v>0</v>
      </c>
      <c r="Z244" s="171">
        <f t="shared" si="85"/>
        <v>0</v>
      </c>
      <c r="AA244" s="171">
        <f t="shared" si="86"/>
        <v>0</v>
      </c>
      <c r="AB244" s="171">
        <f t="shared" si="87"/>
        <v>0</v>
      </c>
      <c r="AC244" s="171">
        <f t="shared" si="88"/>
        <v>0</v>
      </c>
      <c r="AD244" s="171">
        <f t="shared" si="89"/>
        <v>0</v>
      </c>
      <c r="AE244" s="171">
        <f t="shared" si="90"/>
        <v>0</v>
      </c>
      <c r="AF244" s="171">
        <f t="shared" si="91"/>
        <v>0</v>
      </c>
      <c r="AG244" s="171">
        <f t="shared" si="92"/>
        <v>0</v>
      </c>
      <c r="AH244" s="171">
        <f>IF($S244&lt;&gt;0, IF($F244&lt;&gt;"Opname / publicatie / game", IF(OR($J244="Fysieke aanwezigheid/product",$J244="Fysieke en digitale aanwezigheid/product"), IF($L244&lt;&gt;"België", _xlfn.IFNA(IF(MATCH($M244, Keuzelijsten!$AR$2:$AR$32, 0)&gt;0, 0, -1), -1), IF($N244&lt;&gt;"", -1, IF(O244&lt;&gt;"", 0, 1))), -1), -1), 0)</f>
        <v>0</v>
      </c>
      <c r="AI244" s="171">
        <f t="shared" si="93"/>
        <v>0</v>
      </c>
      <c r="AJ244" s="171">
        <f t="shared" si="94"/>
        <v>0</v>
      </c>
      <c r="AK244" s="168"/>
      <c r="AL244" s="322" t="str">
        <f t="shared" si="75"/>
        <v/>
      </c>
      <c r="AM244" s="171"/>
      <c r="AN244" s="171"/>
      <c r="AO244" s="171"/>
      <c r="AP244" s="171"/>
      <c r="AQ244" s="171"/>
      <c r="AR244" s="171"/>
      <c r="AS244" s="171"/>
      <c r="AT244" s="171"/>
      <c r="AU244" s="171" t="str">
        <f t="shared" si="95"/>
        <v/>
      </c>
      <c r="AV244" s="171"/>
      <c r="AW244" s="171"/>
      <c r="AX244" s="171"/>
      <c r="AY244" s="171"/>
      <c r="AZ244" s="168" t="str">
        <f t="shared" si="96"/>
        <v/>
      </c>
      <c r="BA244" s="158" t="str">
        <f>IF(S244&lt;&gt;1, IF(SUM(S244:$S$1004)&lt;&gt;0, "| Laat geen witruimte tussen ingevulde rijen.", ""), "")</f>
        <v/>
      </c>
      <c r="BC244" s="159" t="str">
        <f t="shared" si="97"/>
        <v/>
      </c>
    </row>
    <row r="245" spans="1:55" s="158" customFormat="1" ht="14.4" customHeight="1" x14ac:dyDescent="0.3">
      <c r="A245" s="244" t="str">
        <f t="shared" si="76"/>
        <v/>
      </c>
      <c r="B245" s="153" t="str">
        <f t="shared" si="77"/>
        <v/>
      </c>
      <c r="C245" s="154"/>
      <c r="D245" s="173"/>
      <c r="E245" s="179"/>
      <c r="F245" s="156"/>
      <c r="G245" s="175"/>
      <c r="H245" s="175"/>
      <c r="I245" s="175"/>
      <c r="J245" s="175"/>
      <c r="K245" s="175"/>
      <c r="L245" s="175"/>
      <c r="M245" s="175"/>
      <c r="N245" s="175"/>
      <c r="O245" s="175"/>
      <c r="P245" s="175"/>
      <c r="Q245" s="179"/>
      <c r="R245" s="157" t="s">
        <v>98</v>
      </c>
      <c r="S245" s="158">
        <f t="shared" si="78"/>
        <v>0</v>
      </c>
      <c r="T245" s="158" t="str">
        <f t="shared" si="79"/>
        <v/>
      </c>
      <c r="U245" s="158" t="str">
        <f t="shared" si="80"/>
        <v>lstLocatieNv3</v>
      </c>
      <c r="V245" s="168">
        <f t="shared" si="81"/>
        <v>0</v>
      </c>
      <c r="W245" s="171">
        <f t="shared" si="82"/>
        <v>0</v>
      </c>
      <c r="X245" s="171">
        <f t="shared" si="83"/>
        <v>0</v>
      </c>
      <c r="Y245" s="171">
        <f t="shared" si="84"/>
        <v>0</v>
      </c>
      <c r="Z245" s="171">
        <f t="shared" si="85"/>
        <v>0</v>
      </c>
      <c r="AA245" s="171">
        <f t="shared" si="86"/>
        <v>0</v>
      </c>
      <c r="AB245" s="171">
        <f t="shared" si="87"/>
        <v>0</v>
      </c>
      <c r="AC245" s="171">
        <f t="shared" si="88"/>
        <v>0</v>
      </c>
      <c r="AD245" s="171">
        <f t="shared" si="89"/>
        <v>0</v>
      </c>
      <c r="AE245" s="171">
        <f t="shared" si="90"/>
        <v>0</v>
      </c>
      <c r="AF245" s="171">
        <f t="shared" si="91"/>
        <v>0</v>
      </c>
      <c r="AG245" s="171">
        <f t="shared" si="92"/>
        <v>0</v>
      </c>
      <c r="AH245" s="171">
        <f>IF($S245&lt;&gt;0, IF($F245&lt;&gt;"Opname / publicatie / game", IF(OR($J245="Fysieke aanwezigheid/product",$J245="Fysieke en digitale aanwezigheid/product"), IF($L245&lt;&gt;"België", _xlfn.IFNA(IF(MATCH($M245, Keuzelijsten!$AR$2:$AR$32, 0)&gt;0, 0, -1), -1), IF($N245&lt;&gt;"", -1, IF(O245&lt;&gt;"", 0, 1))), -1), -1), 0)</f>
        <v>0</v>
      </c>
      <c r="AI245" s="171">
        <f t="shared" si="93"/>
        <v>0</v>
      </c>
      <c r="AJ245" s="171">
        <f t="shared" si="94"/>
        <v>0</v>
      </c>
      <c r="AK245" s="168"/>
      <c r="AL245" s="322" t="str">
        <f t="shared" si="75"/>
        <v/>
      </c>
      <c r="AM245" s="171"/>
      <c r="AN245" s="171"/>
      <c r="AO245" s="171"/>
      <c r="AP245" s="171"/>
      <c r="AQ245" s="171"/>
      <c r="AR245" s="171"/>
      <c r="AS245" s="171"/>
      <c r="AT245" s="171"/>
      <c r="AU245" s="171" t="str">
        <f t="shared" si="95"/>
        <v/>
      </c>
      <c r="AV245" s="171"/>
      <c r="AW245" s="171"/>
      <c r="AX245" s="171"/>
      <c r="AY245" s="171"/>
      <c r="AZ245" s="168" t="str">
        <f t="shared" si="96"/>
        <v/>
      </c>
      <c r="BA245" s="158" t="str">
        <f>IF(S245&lt;&gt;1, IF(SUM(S245:$S$1004)&lt;&gt;0, "| Laat geen witruimte tussen ingevulde rijen.", ""), "")</f>
        <v/>
      </c>
      <c r="BC245" s="159" t="str">
        <f t="shared" si="97"/>
        <v/>
      </c>
    </row>
    <row r="246" spans="1:55" s="158" customFormat="1" ht="14.4" customHeight="1" x14ac:dyDescent="0.3">
      <c r="A246" s="244" t="str">
        <f t="shared" si="76"/>
        <v/>
      </c>
      <c r="B246" s="153" t="str">
        <f t="shared" si="77"/>
        <v/>
      </c>
      <c r="C246" s="154"/>
      <c r="D246" s="173"/>
      <c r="E246" s="179"/>
      <c r="F246" s="156"/>
      <c r="G246" s="175"/>
      <c r="H246" s="175"/>
      <c r="I246" s="175"/>
      <c r="J246" s="175"/>
      <c r="K246" s="175"/>
      <c r="L246" s="175"/>
      <c r="M246" s="175"/>
      <c r="N246" s="175"/>
      <c r="O246" s="175"/>
      <c r="P246" s="175"/>
      <c r="Q246" s="179"/>
      <c r="R246" s="157" t="s">
        <v>98</v>
      </c>
      <c r="S246" s="158">
        <f t="shared" si="78"/>
        <v>0</v>
      </c>
      <c r="T246" s="158" t="str">
        <f t="shared" si="79"/>
        <v/>
      </c>
      <c r="U246" s="158" t="str">
        <f t="shared" si="80"/>
        <v>lstLocatieNv3</v>
      </c>
      <c r="V246" s="168">
        <f t="shared" si="81"/>
        <v>0</v>
      </c>
      <c r="W246" s="171">
        <f t="shared" si="82"/>
        <v>0</v>
      </c>
      <c r="X246" s="171">
        <f t="shared" si="83"/>
        <v>0</v>
      </c>
      <c r="Y246" s="171">
        <f t="shared" si="84"/>
        <v>0</v>
      </c>
      <c r="Z246" s="171">
        <f t="shared" si="85"/>
        <v>0</v>
      </c>
      <c r="AA246" s="171">
        <f t="shared" si="86"/>
        <v>0</v>
      </c>
      <c r="AB246" s="171">
        <f t="shared" si="87"/>
        <v>0</v>
      </c>
      <c r="AC246" s="171">
        <f t="shared" si="88"/>
        <v>0</v>
      </c>
      <c r="AD246" s="171">
        <f t="shared" si="89"/>
        <v>0</v>
      </c>
      <c r="AE246" s="171">
        <f t="shared" si="90"/>
        <v>0</v>
      </c>
      <c r="AF246" s="171">
        <f t="shared" si="91"/>
        <v>0</v>
      </c>
      <c r="AG246" s="171">
        <f t="shared" si="92"/>
        <v>0</v>
      </c>
      <c r="AH246" s="171">
        <f>IF($S246&lt;&gt;0, IF($F246&lt;&gt;"Opname / publicatie / game", IF(OR($J246="Fysieke aanwezigheid/product",$J246="Fysieke en digitale aanwezigheid/product"), IF($L246&lt;&gt;"België", _xlfn.IFNA(IF(MATCH($M246, Keuzelijsten!$AR$2:$AR$32, 0)&gt;0, 0, -1), -1), IF($N246&lt;&gt;"", -1, IF(O246&lt;&gt;"", 0, 1))), -1), -1), 0)</f>
        <v>0</v>
      </c>
      <c r="AI246" s="171">
        <f t="shared" si="93"/>
        <v>0</v>
      </c>
      <c r="AJ246" s="171">
        <f t="shared" si="94"/>
        <v>0</v>
      </c>
      <c r="AK246" s="168"/>
      <c r="AL246" s="322" t="str">
        <f t="shared" si="75"/>
        <v/>
      </c>
      <c r="AM246" s="171"/>
      <c r="AN246" s="171"/>
      <c r="AO246" s="171"/>
      <c r="AP246" s="171"/>
      <c r="AQ246" s="171"/>
      <c r="AR246" s="171"/>
      <c r="AS246" s="171"/>
      <c r="AT246" s="171"/>
      <c r="AU246" s="171" t="str">
        <f t="shared" si="95"/>
        <v/>
      </c>
      <c r="AV246" s="171"/>
      <c r="AW246" s="171"/>
      <c r="AX246" s="171"/>
      <c r="AY246" s="171"/>
      <c r="AZ246" s="168" t="str">
        <f t="shared" si="96"/>
        <v/>
      </c>
      <c r="BA246" s="158" t="str">
        <f>IF(S246&lt;&gt;1, IF(SUM(S246:$S$1004)&lt;&gt;0, "| Laat geen witruimte tussen ingevulde rijen.", ""), "")</f>
        <v/>
      </c>
      <c r="BC246" s="159" t="str">
        <f t="shared" si="97"/>
        <v/>
      </c>
    </row>
    <row r="247" spans="1:55" s="158" customFormat="1" ht="14.4" customHeight="1" x14ac:dyDescent="0.3">
      <c r="A247" s="244" t="str">
        <f t="shared" si="76"/>
        <v/>
      </c>
      <c r="B247" s="153" t="str">
        <f t="shared" si="77"/>
        <v/>
      </c>
      <c r="C247" s="154"/>
      <c r="D247" s="173"/>
      <c r="E247" s="179"/>
      <c r="F247" s="156"/>
      <c r="G247" s="175"/>
      <c r="H247" s="175"/>
      <c r="I247" s="175"/>
      <c r="J247" s="175"/>
      <c r="K247" s="175"/>
      <c r="L247" s="175"/>
      <c r="M247" s="175"/>
      <c r="N247" s="175"/>
      <c r="O247" s="175"/>
      <c r="P247" s="175"/>
      <c r="Q247" s="179"/>
      <c r="R247" s="157" t="s">
        <v>98</v>
      </c>
      <c r="S247" s="158">
        <f t="shared" si="78"/>
        <v>0</v>
      </c>
      <c r="T247" s="158" t="str">
        <f t="shared" si="79"/>
        <v/>
      </c>
      <c r="U247" s="158" t="str">
        <f t="shared" si="80"/>
        <v>lstLocatieNv3</v>
      </c>
      <c r="V247" s="168">
        <f t="shared" si="81"/>
        <v>0</v>
      </c>
      <c r="W247" s="171">
        <f t="shared" si="82"/>
        <v>0</v>
      </c>
      <c r="X247" s="171">
        <f t="shared" si="83"/>
        <v>0</v>
      </c>
      <c r="Y247" s="171">
        <f t="shared" si="84"/>
        <v>0</v>
      </c>
      <c r="Z247" s="171">
        <f t="shared" si="85"/>
        <v>0</v>
      </c>
      <c r="AA247" s="171">
        <f t="shared" si="86"/>
        <v>0</v>
      </c>
      <c r="AB247" s="171">
        <f t="shared" si="87"/>
        <v>0</v>
      </c>
      <c r="AC247" s="171">
        <f t="shared" si="88"/>
        <v>0</v>
      </c>
      <c r="AD247" s="171">
        <f t="shared" si="89"/>
        <v>0</v>
      </c>
      <c r="AE247" s="171">
        <f t="shared" si="90"/>
        <v>0</v>
      </c>
      <c r="AF247" s="171">
        <f t="shared" si="91"/>
        <v>0</v>
      </c>
      <c r="AG247" s="171">
        <f t="shared" si="92"/>
        <v>0</v>
      </c>
      <c r="AH247" s="171">
        <f>IF($S247&lt;&gt;0, IF($F247&lt;&gt;"Opname / publicatie / game", IF(OR($J247="Fysieke aanwezigheid/product",$J247="Fysieke en digitale aanwezigheid/product"), IF($L247&lt;&gt;"België", _xlfn.IFNA(IF(MATCH($M247, Keuzelijsten!$AR$2:$AR$32, 0)&gt;0, 0, -1), -1), IF($N247&lt;&gt;"", -1, IF(O247&lt;&gt;"", 0, 1))), -1), -1), 0)</f>
        <v>0</v>
      </c>
      <c r="AI247" s="171">
        <f t="shared" si="93"/>
        <v>0</v>
      </c>
      <c r="AJ247" s="171">
        <f t="shared" si="94"/>
        <v>0</v>
      </c>
      <c r="AK247" s="168"/>
      <c r="AL247" s="322" t="str">
        <f t="shared" si="75"/>
        <v/>
      </c>
      <c r="AM247" s="171"/>
      <c r="AN247" s="171"/>
      <c r="AO247" s="171"/>
      <c r="AP247" s="171"/>
      <c r="AQ247" s="171"/>
      <c r="AR247" s="171"/>
      <c r="AS247" s="171"/>
      <c r="AT247" s="171"/>
      <c r="AU247" s="171" t="str">
        <f t="shared" si="95"/>
        <v/>
      </c>
      <c r="AV247" s="171"/>
      <c r="AW247" s="171"/>
      <c r="AX247" s="171"/>
      <c r="AY247" s="171"/>
      <c r="AZ247" s="168" t="str">
        <f t="shared" si="96"/>
        <v/>
      </c>
      <c r="BA247" s="158" t="str">
        <f>IF(S247&lt;&gt;1, IF(SUM(S247:$S$1004)&lt;&gt;0, "| Laat geen witruimte tussen ingevulde rijen.", ""), "")</f>
        <v/>
      </c>
      <c r="BC247" s="159" t="str">
        <f t="shared" si="97"/>
        <v/>
      </c>
    </row>
    <row r="248" spans="1:55" s="158" customFormat="1" ht="14.4" customHeight="1" x14ac:dyDescent="0.3">
      <c r="A248" s="244" t="str">
        <f t="shared" si="76"/>
        <v/>
      </c>
      <c r="B248" s="153" t="str">
        <f t="shared" si="77"/>
        <v/>
      </c>
      <c r="C248" s="154"/>
      <c r="D248" s="173"/>
      <c r="E248" s="179"/>
      <c r="F248" s="156"/>
      <c r="G248" s="175"/>
      <c r="H248" s="175"/>
      <c r="I248" s="175"/>
      <c r="J248" s="175"/>
      <c r="K248" s="175"/>
      <c r="L248" s="175"/>
      <c r="M248" s="175"/>
      <c r="N248" s="175"/>
      <c r="O248" s="175"/>
      <c r="P248" s="175"/>
      <c r="Q248" s="179"/>
      <c r="R248" s="157" t="s">
        <v>98</v>
      </c>
      <c r="S248" s="158">
        <f t="shared" si="78"/>
        <v>0</v>
      </c>
      <c r="T248" s="158" t="str">
        <f t="shared" si="79"/>
        <v/>
      </c>
      <c r="U248" s="158" t="str">
        <f t="shared" si="80"/>
        <v>lstLocatieNv3</v>
      </c>
      <c r="V248" s="168">
        <f t="shared" si="81"/>
        <v>0</v>
      </c>
      <c r="W248" s="171">
        <f t="shared" si="82"/>
        <v>0</v>
      </c>
      <c r="X248" s="171">
        <f t="shared" si="83"/>
        <v>0</v>
      </c>
      <c r="Y248" s="171">
        <f t="shared" si="84"/>
        <v>0</v>
      </c>
      <c r="Z248" s="171">
        <f t="shared" si="85"/>
        <v>0</v>
      </c>
      <c r="AA248" s="171">
        <f t="shared" si="86"/>
        <v>0</v>
      </c>
      <c r="AB248" s="171">
        <f t="shared" si="87"/>
        <v>0</v>
      </c>
      <c r="AC248" s="171">
        <f t="shared" si="88"/>
        <v>0</v>
      </c>
      <c r="AD248" s="171">
        <f t="shared" si="89"/>
        <v>0</v>
      </c>
      <c r="AE248" s="171">
        <f t="shared" si="90"/>
        <v>0</v>
      </c>
      <c r="AF248" s="171">
        <f t="shared" si="91"/>
        <v>0</v>
      </c>
      <c r="AG248" s="171">
        <f t="shared" si="92"/>
        <v>0</v>
      </c>
      <c r="AH248" s="171">
        <f>IF($S248&lt;&gt;0, IF($F248&lt;&gt;"Opname / publicatie / game", IF(OR($J248="Fysieke aanwezigheid/product",$J248="Fysieke en digitale aanwezigheid/product"), IF($L248&lt;&gt;"België", _xlfn.IFNA(IF(MATCH($M248, Keuzelijsten!$AR$2:$AR$32, 0)&gt;0, 0, -1), -1), IF($N248&lt;&gt;"", -1, IF(O248&lt;&gt;"", 0, 1))), -1), -1), 0)</f>
        <v>0</v>
      </c>
      <c r="AI248" s="171">
        <f t="shared" si="93"/>
        <v>0</v>
      </c>
      <c r="AJ248" s="171">
        <f t="shared" si="94"/>
        <v>0</v>
      </c>
      <c r="AK248" s="168"/>
      <c r="AL248" s="322" t="str">
        <f t="shared" si="75"/>
        <v/>
      </c>
      <c r="AM248" s="171"/>
      <c r="AN248" s="171"/>
      <c r="AO248" s="171"/>
      <c r="AP248" s="171"/>
      <c r="AQ248" s="171"/>
      <c r="AR248" s="171"/>
      <c r="AS248" s="171"/>
      <c r="AT248" s="171"/>
      <c r="AU248" s="171" t="str">
        <f t="shared" si="95"/>
        <v/>
      </c>
      <c r="AV248" s="171"/>
      <c r="AW248" s="171"/>
      <c r="AX248" s="171"/>
      <c r="AY248" s="171"/>
      <c r="AZ248" s="168" t="str">
        <f t="shared" si="96"/>
        <v/>
      </c>
      <c r="BA248" s="158" t="str">
        <f>IF(S248&lt;&gt;1, IF(SUM(S248:$S$1004)&lt;&gt;0, "| Laat geen witruimte tussen ingevulde rijen.", ""), "")</f>
        <v/>
      </c>
      <c r="BC248" s="159" t="str">
        <f t="shared" si="97"/>
        <v/>
      </c>
    </row>
    <row r="249" spans="1:55" s="158" customFormat="1" ht="14.4" customHeight="1" x14ac:dyDescent="0.3">
      <c r="A249" s="244" t="str">
        <f t="shared" si="76"/>
        <v/>
      </c>
      <c r="B249" s="153" t="str">
        <f t="shared" si="77"/>
        <v/>
      </c>
      <c r="C249" s="154"/>
      <c r="D249" s="173"/>
      <c r="E249" s="179"/>
      <c r="F249" s="156"/>
      <c r="G249" s="175"/>
      <c r="H249" s="175"/>
      <c r="I249" s="175"/>
      <c r="J249" s="175"/>
      <c r="K249" s="175"/>
      <c r="L249" s="175"/>
      <c r="M249" s="175"/>
      <c r="N249" s="175"/>
      <c r="O249" s="175"/>
      <c r="P249" s="175"/>
      <c r="Q249" s="179"/>
      <c r="R249" s="157" t="s">
        <v>98</v>
      </c>
      <c r="S249" s="158">
        <f t="shared" si="78"/>
        <v>0</v>
      </c>
      <c r="T249" s="158" t="str">
        <f t="shared" si="79"/>
        <v/>
      </c>
      <c r="U249" s="158" t="str">
        <f t="shared" si="80"/>
        <v>lstLocatieNv3</v>
      </c>
      <c r="V249" s="168">
        <f t="shared" si="81"/>
        <v>0</v>
      </c>
      <c r="W249" s="171">
        <f t="shared" si="82"/>
        <v>0</v>
      </c>
      <c r="X249" s="171">
        <f t="shared" si="83"/>
        <v>0</v>
      </c>
      <c r="Y249" s="171">
        <f t="shared" si="84"/>
        <v>0</v>
      </c>
      <c r="Z249" s="171">
        <f t="shared" si="85"/>
        <v>0</v>
      </c>
      <c r="AA249" s="171">
        <f t="shared" si="86"/>
        <v>0</v>
      </c>
      <c r="AB249" s="171">
        <f t="shared" si="87"/>
        <v>0</v>
      </c>
      <c r="AC249" s="171">
        <f t="shared" si="88"/>
        <v>0</v>
      </c>
      <c r="AD249" s="171">
        <f t="shared" si="89"/>
        <v>0</v>
      </c>
      <c r="AE249" s="171">
        <f t="shared" si="90"/>
        <v>0</v>
      </c>
      <c r="AF249" s="171">
        <f t="shared" si="91"/>
        <v>0</v>
      </c>
      <c r="AG249" s="171">
        <f t="shared" si="92"/>
        <v>0</v>
      </c>
      <c r="AH249" s="171">
        <f>IF($S249&lt;&gt;0, IF($F249&lt;&gt;"Opname / publicatie / game", IF(OR($J249="Fysieke aanwezigheid/product",$J249="Fysieke en digitale aanwezigheid/product"), IF($L249&lt;&gt;"België", _xlfn.IFNA(IF(MATCH($M249, Keuzelijsten!$AR$2:$AR$32, 0)&gt;0, 0, -1), -1), IF($N249&lt;&gt;"", -1, IF(O249&lt;&gt;"", 0, 1))), -1), -1), 0)</f>
        <v>0</v>
      </c>
      <c r="AI249" s="171">
        <f t="shared" si="93"/>
        <v>0</v>
      </c>
      <c r="AJ249" s="171">
        <f t="shared" si="94"/>
        <v>0</v>
      </c>
      <c r="AK249" s="168"/>
      <c r="AL249" s="322" t="str">
        <f t="shared" si="75"/>
        <v/>
      </c>
      <c r="AM249" s="171"/>
      <c r="AN249" s="171"/>
      <c r="AO249" s="171"/>
      <c r="AP249" s="171"/>
      <c r="AQ249" s="171"/>
      <c r="AR249" s="171"/>
      <c r="AS249" s="171"/>
      <c r="AT249" s="171"/>
      <c r="AU249" s="171" t="str">
        <f t="shared" si="95"/>
        <v/>
      </c>
      <c r="AV249" s="171"/>
      <c r="AW249" s="171"/>
      <c r="AX249" s="171"/>
      <c r="AY249" s="171"/>
      <c r="AZ249" s="168" t="str">
        <f t="shared" si="96"/>
        <v/>
      </c>
      <c r="BA249" s="158" t="str">
        <f>IF(S249&lt;&gt;1, IF(SUM(S249:$S$1004)&lt;&gt;0, "| Laat geen witruimte tussen ingevulde rijen.", ""), "")</f>
        <v/>
      </c>
      <c r="BC249" s="159" t="str">
        <f t="shared" si="97"/>
        <v/>
      </c>
    </row>
    <row r="250" spans="1:55" s="158" customFormat="1" ht="14.4" customHeight="1" x14ac:dyDescent="0.3">
      <c r="A250" s="244" t="str">
        <f t="shared" si="76"/>
        <v/>
      </c>
      <c r="B250" s="153" t="str">
        <f t="shared" si="77"/>
        <v/>
      </c>
      <c r="C250" s="154"/>
      <c r="D250" s="173"/>
      <c r="E250" s="179"/>
      <c r="F250" s="156"/>
      <c r="G250" s="175"/>
      <c r="H250" s="175"/>
      <c r="I250" s="175"/>
      <c r="J250" s="175"/>
      <c r="K250" s="175"/>
      <c r="L250" s="175"/>
      <c r="M250" s="175"/>
      <c r="N250" s="175"/>
      <c r="O250" s="175"/>
      <c r="P250" s="175"/>
      <c r="Q250" s="179"/>
      <c r="R250" s="157" t="s">
        <v>98</v>
      </c>
      <c r="S250" s="158">
        <f t="shared" si="78"/>
        <v>0</v>
      </c>
      <c r="T250" s="158" t="str">
        <f t="shared" si="79"/>
        <v/>
      </c>
      <c r="U250" s="158" t="str">
        <f t="shared" si="80"/>
        <v>lstLocatieNv3</v>
      </c>
      <c r="V250" s="168">
        <f t="shared" si="81"/>
        <v>0</v>
      </c>
      <c r="W250" s="171">
        <f t="shared" si="82"/>
        <v>0</v>
      </c>
      <c r="X250" s="171">
        <f t="shared" si="83"/>
        <v>0</v>
      </c>
      <c r="Y250" s="171">
        <f t="shared" si="84"/>
        <v>0</v>
      </c>
      <c r="Z250" s="171">
        <f t="shared" si="85"/>
        <v>0</v>
      </c>
      <c r="AA250" s="171">
        <f t="shared" si="86"/>
        <v>0</v>
      </c>
      <c r="AB250" s="171">
        <f t="shared" si="87"/>
        <v>0</v>
      </c>
      <c r="AC250" s="171">
        <f t="shared" si="88"/>
        <v>0</v>
      </c>
      <c r="AD250" s="171">
        <f t="shared" si="89"/>
        <v>0</v>
      </c>
      <c r="AE250" s="171">
        <f t="shared" si="90"/>
        <v>0</v>
      </c>
      <c r="AF250" s="171">
        <f t="shared" si="91"/>
        <v>0</v>
      </c>
      <c r="AG250" s="171">
        <f t="shared" si="92"/>
        <v>0</v>
      </c>
      <c r="AH250" s="171">
        <f>IF($S250&lt;&gt;0, IF($F250&lt;&gt;"Opname / publicatie / game", IF(OR($J250="Fysieke aanwezigheid/product",$J250="Fysieke en digitale aanwezigheid/product"), IF($L250&lt;&gt;"België", _xlfn.IFNA(IF(MATCH($M250, Keuzelijsten!$AR$2:$AR$32, 0)&gt;0, 0, -1), -1), IF($N250&lt;&gt;"", -1, IF(O250&lt;&gt;"", 0, 1))), -1), -1), 0)</f>
        <v>0</v>
      </c>
      <c r="AI250" s="171">
        <f t="shared" si="93"/>
        <v>0</v>
      </c>
      <c r="AJ250" s="171">
        <f t="shared" si="94"/>
        <v>0</v>
      </c>
      <c r="AK250" s="168"/>
      <c r="AL250" s="322" t="str">
        <f t="shared" si="75"/>
        <v/>
      </c>
      <c r="AM250" s="171"/>
      <c r="AN250" s="171"/>
      <c r="AO250" s="171"/>
      <c r="AP250" s="171"/>
      <c r="AQ250" s="171"/>
      <c r="AR250" s="171"/>
      <c r="AS250" s="171"/>
      <c r="AT250" s="171"/>
      <c r="AU250" s="171" t="str">
        <f t="shared" si="95"/>
        <v/>
      </c>
      <c r="AV250" s="171"/>
      <c r="AW250" s="171"/>
      <c r="AX250" s="171"/>
      <c r="AY250" s="171"/>
      <c r="AZ250" s="168" t="str">
        <f t="shared" si="96"/>
        <v/>
      </c>
      <c r="BA250" s="158" t="str">
        <f>IF(S250&lt;&gt;1, IF(SUM(S250:$S$1004)&lt;&gt;0, "| Laat geen witruimte tussen ingevulde rijen.", ""), "")</f>
        <v/>
      </c>
      <c r="BC250" s="159" t="str">
        <f t="shared" si="97"/>
        <v/>
      </c>
    </row>
    <row r="251" spans="1:55" s="158" customFormat="1" ht="14.4" customHeight="1" x14ac:dyDescent="0.3">
      <c r="A251" s="244" t="str">
        <f t="shared" si="76"/>
        <v/>
      </c>
      <c r="B251" s="153" t="str">
        <f t="shared" si="77"/>
        <v/>
      </c>
      <c r="C251" s="154"/>
      <c r="D251" s="173"/>
      <c r="E251" s="179"/>
      <c r="F251" s="156"/>
      <c r="G251" s="175"/>
      <c r="H251" s="175"/>
      <c r="I251" s="175"/>
      <c r="J251" s="175"/>
      <c r="K251" s="175"/>
      <c r="L251" s="175"/>
      <c r="M251" s="175"/>
      <c r="N251" s="175"/>
      <c r="O251" s="175"/>
      <c r="P251" s="175"/>
      <c r="Q251" s="179"/>
      <c r="R251" s="157" t="s">
        <v>98</v>
      </c>
      <c r="S251" s="158">
        <f t="shared" si="78"/>
        <v>0</v>
      </c>
      <c r="T251" s="158" t="str">
        <f t="shared" si="79"/>
        <v/>
      </c>
      <c r="U251" s="158" t="str">
        <f t="shared" si="80"/>
        <v>lstLocatieNv3</v>
      </c>
      <c r="V251" s="168">
        <f t="shared" si="81"/>
        <v>0</v>
      </c>
      <c r="W251" s="171">
        <f t="shared" si="82"/>
        <v>0</v>
      </c>
      <c r="X251" s="171">
        <f t="shared" si="83"/>
        <v>0</v>
      </c>
      <c r="Y251" s="171">
        <f t="shared" si="84"/>
        <v>0</v>
      </c>
      <c r="Z251" s="171">
        <f t="shared" si="85"/>
        <v>0</v>
      </c>
      <c r="AA251" s="171">
        <f t="shared" si="86"/>
        <v>0</v>
      </c>
      <c r="AB251" s="171">
        <f t="shared" si="87"/>
        <v>0</v>
      </c>
      <c r="AC251" s="171">
        <f t="shared" si="88"/>
        <v>0</v>
      </c>
      <c r="AD251" s="171">
        <f t="shared" si="89"/>
        <v>0</v>
      </c>
      <c r="AE251" s="171">
        <f t="shared" si="90"/>
        <v>0</v>
      </c>
      <c r="AF251" s="171">
        <f t="shared" si="91"/>
        <v>0</v>
      </c>
      <c r="AG251" s="171">
        <f t="shared" si="92"/>
        <v>0</v>
      </c>
      <c r="AH251" s="171">
        <f>IF($S251&lt;&gt;0, IF($F251&lt;&gt;"Opname / publicatie / game", IF(OR($J251="Fysieke aanwezigheid/product",$J251="Fysieke en digitale aanwezigheid/product"), IF($L251&lt;&gt;"België", _xlfn.IFNA(IF(MATCH($M251, Keuzelijsten!$AR$2:$AR$32, 0)&gt;0, 0, -1), -1), IF($N251&lt;&gt;"", -1, IF(O251&lt;&gt;"", 0, 1))), -1), -1), 0)</f>
        <v>0</v>
      </c>
      <c r="AI251" s="171">
        <f t="shared" si="93"/>
        <v>0</v>
      </c>
      <c r="AJ251" s="171">
        <f t="shared" si="94"/>
        <v>0</v>
      </c>
      <c r="AK251" s="168"/>
      <c r="AL251" s="322" t="str">
        <f t="shared" si="75"/>
        <v/>
      </c>
      <c r="AM251" s="171"/>
      <c r="AN251" s="171"/>
      <c r="AO251" s="171"/>
      <c r="AP251" s="171"/>
      <c r="AQ251" s="171"/>
      <c r="AR251" s="171"/>
      <c r="AS251" s="171"/>
      <c r="AT251" s="171"/>
      <c r="AU251" s="171" t="str">
        <f t="shared" si="95"/>
        <v/>
      </c>
      <c r="AV251" s="171"/>
      <c r="AW251" s="171"/>
      <c r="AX251" s="171"/>
      <c r="AY251" s="171"/>
      <c r="AZ251" s="168" t="str">
        <f t="shared" si="96"/>
        <v/>
      </c>
      <c r="BA251" s="158" t="str">
        <f>IF(S251&lt;&gt;1, IF(SUM(S251:$S$1004)&lt;&gt;0, "| Laat geen witruimte tussen ingevulde rijen.", ""), "")</f>
        <v/>
      </c>
      <c r="BC251" s="159" t="str">
        <f t="shared" si="97"/>
        <v/>
      </c>
    </row>
    <row r="252" spans="1:55" s="158" customFormat="1" ht="14.4" customHeight="1" x14ac:dyDescent="0.3">
      <c r="A252" s="244" t="str">
        <f t="shared" si="76"/>
        <v/>
      </c>
      <c r="B252" s="153" t="str">
        <f t="shared" si="77"/>
        <v/>
      </c>
      <c r="C252" s="154"/>
      <c r="D252" s="173"/>
      <c r="E252" s="179"/>
      <c r="F252" s="156"/>
      <c r="G252" s="175"/>
      <c r="H252" s="175"/>
      <c r="I252" s="175"/>
      <c r="J252" s="175"/>
      <c r="K252" s="175"/>
      <c r="L252" s="175"/>
      <c r="M252" s="175"/>
      <c r="N252" s="175"/>
      <c r="O252" s="175"/>
      <c r="P252" s="175"/>
      <c r="Q252" s="179"/>
      <c r="R252" s="157" t="s">
        <v>98</v>
      </c>
      <c r="S252" s="158">
        <f t="shared" si="78"/>
        <v>0</v>
      </c>
      <c r="T252" s="158" t="str">
        <f t="shared" si="79"/>
        <v/>
      </c>
      <c r="U252" s="158" t="str">
        <f t="shared" si="80"/>
        <v>lstLocatieNv3</v>
      </c>
      <c r="V252" s="168">
        <f t="shared" si="81"/>
        <v>0</v>
      </c>
      <c r="W252" s="171">
        <f t="shared" si="82"/>
        <v>0</v>
      </c>
      <c r="X252" s="171">
        <f t="shared" si="83"/>
        <v>0</v>
      </c>
      <c r="Y252" s="171">
        <f t="shared" si="84"/>
        <v>0</v>
      </c>
      <c r="Z252" s="171">
        <f t="shared" si="85"/>
        <v>0</v>
      </c>
      <c r="AA252" s="171">
        <f t="shared" si="86"/>
        <v>0</v>
      </c>
      <c r="AB252" s="171">
        <f t="shared" si="87"/>
        <v>0</v>
      </c>
      <c r="AC252" s="171">
        <f t="shared" si="88"/>
        <v>0</v>
      </c>
      <c r="AD252" s="171">
        <f t="shared" si="89"/>
        <v>0</v>
      </c>
      <c r="AE252" s="171">
        <f t="shared" si="90"/>
        <v>0</v>
      </c>
      <c r="AF252" s="171">
        <f t="shared" si="91"/>
        <v>0</v>
      </c>
      <c r="AG252" s="171">
        <f t="shared" si="92"/>
        <v>0</v>
      </c>
      <c r="AH252" s="171">
        <f>IF($S252&lt;&gt;0, IF($F252&lt;&gt;"Opname / publicatie / game", IF(OR($J252="Fysieke aanwezigheid/product",$J252="Fysieke en digitale aanwezigheid/product"), IF($L252&lt;&gt;"België", _xlfn.IFNA(IF(MATCH($M252, Keuzelijsten!$AR$2:$AR$32, 0)&gt;0, 0, -1), -1), IF($N252&lt;&gt;"", -1, IF(O252&lt;&gt;"", 0, 1))), -1), -1), 0)</f>
        <v>0</v>
      </c>
      <c r="AI252" s="171">
        <f t="shared" si="93"/>
        <v>0</v>
      </c>
      <c r="AJ252" s="171">
        <f t="shared" si="94"/>
        <v>0</v>
      </c>
      <c r="AK252" s="168"/>
      <c r="AL252" s="322" t="str">
        <f t="shared" si="75"/>
        <v/>
      </c>
      <c r="AM252" s="171"/>
      <c r="AN252" s="171"/>
      <c r="AO252" s="171"/>
      <c r="AP252" s="171"/>
      <c r="AQ252" s="171"/>
      <c r="AR252" s="171"/>
      <c r="AS252" s="171"/>
      <c r="AT252" s="171"/>
      <c r="AU252" s="171" t="str">
        <f t="shared" si="95"/>
        <v/>
      </c>
      <c r="AV252" s="171"/>
      <c r="AW252" s="171"/>
      <c r="AX252" s="171"/>
      <c r="AY252" s="171"/>
      <c r="AZ252" s="168" t="str">
        <f t="shared" si="96"/>
        <v/>
      </c>
      <c r="BA252" s="158" t="str">
        <f>IF(S252&lt;&gt;1, IF(SUM(S252:$S$1004)&lt;&gt;0, "| Laat geen witruimte tussen ingevulde rijen.", ""), "")</f>
        <v/>
      </c>
      <c r="BC252" s="159" t="str">
        <f t="shared" si="97"/>
        <v/>
      </c>
    </row>
    <row r="253" spans="1:55" s="158" customFormat="1" ht="14.4" customHeight="1" x14ac:dyDescent="0.3">
      <c r="A253" s="244" t="str">
        <f t="shared" si="76"/>
        <v/>
      </c>
      <c r="B253" s="153" t="str">
        <f t="shared" si="77"/>
        <v/>
      </c>
      <c r="C253" s="154"/>
      <c r="D253" s="173"/>
      <c r="E253" s="179"/>
      <c r="F253" s="156"/>
      <c r="G253" s="175"/>
      <c r="H253" s="175"/>
      <c r="I253" s="175"/>
      <c r="J253" s="175"/>
      <c r="K253" s="175"/>
      <c r="L253" s="175"/>
      <c r="M253" s="175"/>
      <c r="N253" s="175"/>
      <c r="O253" s="175"/>
      <c r="P253" s="175"/>
      <c r="Q253" s="179"/>
      <c r="R253" s="157" t="s">
        <v>98</v>
      </c>
      <c r="S253" s="158">
        <f t="shared" si="78"/>
        <v>0</v>
      </c>
      <c r="T253" s="158" t="str">
        <f t="shared" si="79"/>
        <v/>
      </c>
      <c r="U253" s="158" t="str">
        <f t="shared" si="80"/>
        <v>lstLocatieNv3</v>
      </c>
      <c r="V253" s="168">
        <f t="shared" si="81"/>
        <v>0</v>
      </c>
      <c r="W253" s="171">
        <f t="shared" si="82"/>
        <v>0</v>
      </c>
      <c r="X253" s="171">
        <f t="shared" si="83"/>
        <v>0</v>
      </c>
      <c r="Y253" s="171">
        <f t="shared" si="84"/>
        <v>0</v>
      </c>
      <c r="Z253" s="171">
        <f t="shared" si="85"/>
        <v>0</v>
      </c>
      <c r="AA253" s="171">
        <f t="shared" si="86"/>
        <v>0</v>
      </c>
      <c r="AB253" s="171">
        <f t="shared" si="87"/>
        <v>0</v>
      </c>
      <c r="AC253" s="171">
        <f t="shared" si="88"/>
        <v>0</v>
      </c>
      <c r="AD253" s="171">
        <f t="shared" si="89"/>
        <v>0</v>
      </c>
      <c r="AE253" s="171">
        <f t="shared" si="90"/>
        <v>0</v>
      </c>
      <c r="AF253" s="171">
        <f t="shared" si="91"/>
        <v>0</v>
      </c>
      <c r="AG253" s="171">
        <f t="shared" si="92"/>
        <v>0</v>
      </c>
      <c r="AH253" s="171">
        <f>IF($S253&lt;&gt;0, IF($F253&lt;&gt;"Opname / publicatie / game", IF(OR($J253="Fysieke aanwezigheid/product",$J253="Fysieke en digitale aanwezigheid/product"), IF($L253&lt;&gt;"België", _xlfn.IFNA(IF(MATCH($M253, Keuzelijsten!$AR$2:$AR$32, 0)&gt;0, 0, -1), -1), IF($N253&lt;&gt;"", -1, IF(O253&lt;&gt;"", 0, 1))), -1), -1), 0)</f>
        <v>0</v>
      </c>
      <c r="AI253" s="171">
        <f t="shared" si="93"/>
        <v>0</v>
      </c>
      <c r="AJ253" s="171">
        <f t="shared" si="94"/>
        <v>0</v>
      </c>
      <c r="AK253" s="168"/>
      <c r="AL253" s="322" t="str">
        <f t="shared" si="75"/>
        <v/>
      </c>
      <c r="AM253" s="171"/>
      <c r="AN253" s="171"/>
      <c r="AO253" s="171"/>
      <c r="AP253" s="171"/>
      <c r="AQ253" s="171"/>
      <c r="AR253" s="171"/>
      <c r="AS253" s="171"/>
      <c r="AT253" s="171"/>
      <c r="AU253" s="171" t="str">
        <f t="shared" si="95"/>
        <v/>
      </c>
      <c r="AV253" s="171"/>
      <c r="AW253" s="171"/>
      <c r="AX253" s="171"/>
      <c r="AY253" s="171"/>
      <c r="AZ253" s="168" t="str">
        <f t="shared" si="96"/>
        <v/>
      </c>
      <c r="BA253" s="158" t="str">
        <f>IF(S253&lt;&gt;1, IF(SUM(S253:$S$1004)&lt;&gt;0, "| Laat geen witruimte tussen ingevulde rijen.", ""), "")</f>
        <v/>
      </c>
      <c r="BC253" s="159" t="str">
        <f t="shared" si="97"/>
        <v/>
      </c>
    </row>
    <row r="254" spans="1:55" s="158" customFormat="1" ht="14.4" customHeight="1" x14ac:dyDescent="0.3">
      <c r="A254" s="244" t="str">
        <f t="shared" si="76"/>
        <v/>
      </c>
      <c r="B254" s="153" t="str">
        <f t="shared" si="77"/>
        <v/>
      </c>
      <c r="C254" s="154"/>
      <c r="D254" s="173"/>
      <c r="E254" s="179"/>
      <c r="F254" s="156"/>
      <c r="G254" s="175"/>
      <c r="H254" s="175"/>
      <c r="I254" s="175"/>
      <c r="J254" s="175"/>
      <c r="K254" s="175"/>
      <c r="L254" s="175"/>
      <c r="M254" s="175"/>
      <c r="N254" s="175"/>
      <c r="O254" s="175"/>
      <c r="P254" s="175"/>
      <c r="Q254" s="179"/>
      <c r="R254" s="157" t="s">
        <v>98</v>
      </c>
      <c r="S254" s="158">
        <f t="shared" si="78"/>
        <v>0</v>
      </c>
      <c r="T254" s="158" t="str">
        <f t="shared" si="79"/>
        <v/>
      </c>
      <c r="U254" s="158" t="str">
        <f t="shared" si="80"/>
        <v>lstLocatieNv3</v>
      </c>
      <c r="V254" s="168">
        <f t="shared" si="81"/>
        <v>0</v>
      </c>
      <c r="W254" s="171">
        <f t="shared" si="82"/>
        <v>0</v>
      </c>
      <c r="X254" s="171">
        <f t="shared" si="83"/>
        <v>0</v>
      </c>
      <c r="Y254" s="171">
        <f t="shared" si="84"/>
        <v>0</v>
      </c>
      <c r="Z254" s="171">
        <f t="shared" si="85"/>
        <v>0</v>
      </c>
      <c r="AA254" s="171">
        <f t="shared" si="86"/>
        <v>0</v>
      </c>
      <c r="AB254" s="171">
        <f t="shared" si="87"/>
        <v>0</v>
      </c>
      <c r="AC254" s="171">
        <f t="shared" si="88"/>
        <v>0</v>
      </c>
      <c r="AD254" s="171">
        <f t="shared" si="89"/>
        <v>0</v>
      </c>
      <c r="AE254" s="171">
        <f t="shared" si="90"/>
        <v>0</v>
      </c>
      <c r="AF254" s="171">
        <f t="shared" si="91"/>
        <v>0</v>
      </c>
      <c r="AG254" s="171">
        <f t="shared" si="92"/>
        <v>0</v>
      </c>
      <c r="AH254" s="171">
        <f>IF($S254&lt;&gt;0, IF($F254&lt;&gt;"Opname / publicatie / game", IF(OR($J254="Fysieke aanwezigheid/product",$J254="Fysieke en digitale aanwezigheid/product"), IF($L254&lt;&gt;"België", _xlfn.IFNA(IF(MATCH($M254, Keuzelijsten!$AR$2:$AR$32, 0)&gt;0, 0, -1), -1), IF($N254&lt;&gt;"", -1, IF(O254&lt;&gt;"", 0, 1))), -1), -1), 0)</f>
        <v>0</v>
      </c>
      <c r="AI254" s="171">
        <f t="shared" si="93"/>
        <v>0</v>
      </c>
      <c r="AJ254" s="171">
        <f t="shared" si="94"/>
        <v>0</v>
      </c>
      <c r="AK254" s="168"/>
      <c r="AL254" s="322" t="str">
        <f t="shared" si="75"/>
        <v/>
      </c>
      <c r="AM254" s="171"/>
      <c r="AN254" s="171"/>
      <c r="AO254" s="171"/>
      <c r="AP254" s="171"/>
      <c r="AQ254" s="171"/>
      <c r="AR254" s="171"/>
      <c r="AS254" s="171"/>
      <c r="AT254" s="171"/>
      <c r="AU254" s="171" t="str">
        <f t="shared" si="95"/>
        <v/>
      </c>
      <c r="AV254" s="171"/>
      <c r="AW254" s="171"/>
      <c r="AX254" s="171"/>
      <c r="AY254" s="171"/>
      <c r="AZ254" s="168" t="str">
        <f t="shared" si="96"/>
        <v/>
      </c>
      <c r="BA254" s="158" t="str">
        <f>IF(S254&lt;&gt;1, IF(SUM(S254:$S$1004)&lt;&gt;0, "| Laat geen witruimte tussen ingevulde rijen.", ""), "")</f>
        <v/>
      </c>
      <c r="BC254" s="159" t="str">
        <f t="shared" si="97"/>
        <v/>
      </c>
    </row>
    <row r="255" spans="1:55" s="158" customFormat="1" ht="14.4" customHeight="1" x14ac:dyDescent="0.3">
      <c r="A255" s="244" t="str">
        <f t="shared" si="76"/>
        <v/>
      </c>
      <c r="B255" s="153" t="str">
        <f t="shared" si="77"/>
        <v/>
      </c>
      <c r="C255" s="154"/>
      <c r="D255" s="173"/>
      <c r="E255" s="179"/>
      <c r="F255" s="156"/>
      <c r="G255" s="175"/>
      <c r="H255" s="175"/>
      <c r="I255" s="175"/>
      <c r="J255" s="175"/>
      <c r="K255" s="175"/>
      <c r="L255" s="175"/>
      <c r="M255" s="175"/>
      <c r="N255" s="175"/>
      <c r="O255" s="175"/>
      <c r="P255" s="175"/>
      <c r="Q255" s="179"/>
      <c r="R255" s="157" t="s">
        <v>98</v>
      </c>
      <c r="S255" s="158">
        <f t="shared" si="78"/>
        <v>0</v>
      </c>
      <c r="T255" s="158" t="str">
        <f t="shared" si="79"/>
        <v/>
      </c>
      <c r="U255" s="158" t="str">
        <f t="shared" si="80"/>
        <v>lstLocatieNv3</v>
      </c>
      <c r="V255" s="168">
        <f t="shared" si="81"/>
        <v>0</v>
      </c>
      <c r="W255" s="171">
        <f t="shared" si="82"/>
        <v>0</v>
      </c>
      <c r="X255" s="171">
        <f t="shared" si="83"/>
        <v>0</v>
      </c>
      <c r="Y255" s="171">
        <f t="shared" si="84"/>
        <v>0</v>
      </c>
      <c r="Z255" s="171">
        <f t="shared" si="85"/>
        <v>0</v>
      </c>
      <c r="AA255" s="171">
        <f t="shared" si="86"/>
        <v>0</v>
      </c>
      <c r="AB255" s="171">
        <f t="shared" si="87"/>
        <v>0</v>
      </c>
      <c r="AC255" s="171">
        <f t="shared" si="88"/>
        <v>0</v>
      </c>
      <c r="AD255" s="171">
        <f t="shared" si="89"/>
        <v>0</v>
      </c>
      <c r="AE255" s="171">
        <f t="shared" si="90"/>
        <v>0</v>
      </c>
      <c r="AF255" s="171">
        <f t="shared" si="91"/>
        <v>0</v>
      </c>
      <c r="AG255" s="171">
        <f t="shared" si="92"/>
        <v>0</v>
      </c>
      <c r="AH255" s="171">
        <f>IF($S255&lt;&gt;0, IF($F255&lt;&gt;"Opname / publicatie / game", IF(OR($J255="Fysieke aanwezigheid/product",$J255="Fysieke en digitale aanwezigheid/product"), IF($L255&lt;&gt;"België", _xlfn.IFNA(IF(MATCH($M255, Keuzelijsten!$AR$2:$AR$32, 0)&gt;0, 0, -1), -1), IF($N255&lt;&gt;"", -1, IF(O255&lt;&gt;"", 0, 1))), -1), -1), 0)</f>
        <v>0</v>
      </c>
      <c r="AI255" s="171">
        <f t="shared" si="93"/>
        <v>0</v>
      </c>
      <c r="AJ255" s="171">
        <f t="shared" si="94"/>
        <v>0</v>
      </c>
      <c r="AK255" s="168"/>
      <c r="AL255" s="322" t="str">
        <f t="shared" si="75"/>
        <v/>
      </c>
      <c r="AM255" s="171"/>
      <c r="AN255" s="171"/>
      <c r="AO255" s="171"/>
      <c r="AP255" s="171"/>
      <c r="AQ255" s="171"/>
      <c r="AR255" s="171"/>
      <c r="AS255" s="171"/>
      <c r="AT255" s="171"/>
      <c r="AU255" s="171" t="str">
        <f t="shared" si="95"/>
        <v/>
      </c>
      <c r="AV255" s="171"/>
      <c r="AW255" s="171"/>
      <c r="AX255" s="171"/>
      <c r="AY255" s="171"/>
      <c r="AZ255" s="168" t="str">
        <f t="shared" si="96"/>
        <v/>
      </c>
      <c r="BA255" s="158" t="str">
        <f>IF(S255&lt;&gt;1, IF(SUM(S255:$S$1004)&lt;&gt;0, "| Laat geen witruimte tussen ingevulde rijen.", ""), "")</f>
        <v/>
      </c>
      <c r="BC255" s="159" t="str">
        <f t="shared" si="97"/>
        <v/>
      </c>
    </row>
    <row r="256" spans="1:55" s="158" customFormat="1" ht="14.4" customHeight="1" x14ac:dyDescent="0.3">
      <c r="A256" s="244" t="str">
        <f t="shared" si="76"/>
        <v/>
      </c>
      <c r="B256" s="153" t="str">
        <f t="shared" si="77"/>
        <v/>
      </c>
      <c r="C256" s="154"/>
      <c r="D256" s="173"/>
      <c r="E256" s="179"/>
      <c r="F256" s="156"/>
      <c r="G256" s="175"/>
      <c r="H256" s="175"/>
      <c r="I256" s="175"/>
      <c r="J256" s="175"/>
      <c r="K256" s="175"/>
      <c r="L256" s="175"/>
      <c r="M256" s="175"/>
      <c r="N256" s="175"/>
      <c r="O256" s="175"/>
      <c r="P256" s="175"/>
      <c r="Q256" s="179"/>
      <c r="R256" s="157" t="s">
        <v>98</v>
      </c>
      <c r="S256" s="158">
        <f t="shared" si="78"/>
        <v>0</v>
      </c>
      <c r="T256" s="158" t="str">
        <f t="shared" si="79"/>
        <v/>
      </c>
      <c r="U256" s="158" t="str">
        <f t="shared" si="80"/>
        <v>lstLocatieNv3</v>
      </c>
      <c r="V256" s="168">
        <f t="shared" si="81"/>
        <v>0</v>
      </c>
      <c r="W256" s="171">
        <f t="shared" si="82"/>
        <v>0</v>
      </c>
      <c r="X256" s="171">
        <f t="shared" si="83"/>
        <v>0</v>
      </c>
      <c r="Y256" s="171">
        <f t="shared" si="84"/>
        <v>0</v>
      </c>
      <c r="Z256" s="171">
        <f t="shared" si="85"/>
        <v>0</v>
      </c>
      <c r="AA256" s="171">
        <f t="shared" si="86"/>
        <v>0</v>
      </c>
      <c r="AB256" s="171">
        <f t="shared" si="87"/>
        <v>0</v>
      </c>
      <c r="AC256" s="171">
        <f t="shared" si="88"/>
        <v>0</v>
      </c>
      <c r="AD256" s="171">
        <f t="shared" si="89"/>
        <v>0</v>
      </c>
      <c r="AE256" s="171">
        <f t="shared" si="90"/>
        <v>0</v>
      </c>
      <c r="AF256" s="171">
        <f t="shared" si="91"/>
        <v>0</v>
      </c>
      <c r="AG256" s="171">
        <f t="shared" si="92"/>
        <v>0</v>
      </c>
      <c r="AH256" s="171">
        <f>IF($S256&lt;&gt;0, IF($F256&lt;&gt;"Opname / publicatie / game", IF(OR($J256="Fysieke aanwezigheid/product",$J256="Fysieke en digitale aanwezigheid/product"), IF($L256&lt;&gt;"België", _xlfn.IFNA(IF(MATCH($M256, Keuzelijsten!$AR$2:$AR$32, 0)&gt;0, 0, -1), -1), IF($N256&lt;&gt;"", -1, IF(O256&lt;&gt;"", 0, 1))), -1), -1), 0)</f>
        <v>0</v>
      </c>
      <c r="AI256" s="171">
        <f t="shared" si="93"/>
        <v>0</v>
      </c>
      <c r="AJ256" s="171">
        <f t="shared" si="94"/>
        <v>0</v>
      </c>
      <c r="AK256" s="168"/>
      <c r="AL256" s="322" t="str">
        <f t="shared" si="75"/>
        <v/>
      </c>
      <c r="AM256" s="171"/>
      <c r="AN256" s="171"/>
      <c r="AO256" s="171"/>
      <c r="AP256" s="171"/>
      <c r="AQ256" s="171"/>
      <c r="AR256" s="171"/>
      <c r="AS256" s="171"/>
      <c r="AT256" s="171"/>
      <c r="AU256" s="171" t="str">
        <f t="shared" si="95"/>
        <v/>
      </c>
      <c r="AV256" s="171"/>
      <c r="AW256" s="171"/>
      <c r="AX256" s="171"/>
      <c r="AY256" s="171"/>
      <c r="AZ256" s="168" t="str">
        <f t="shared" si="96"/>
        <v/>
      </c>
      <c r="BA256" s="158" t="str">
        <f>IF(S256&lt;&gt;1, IF(SUM(S256:$S$1004)&lt;&gt;0, "| Laat geen witruimte tussen ingevulde rijen.", ""), "")</f>
        <v/>
      </c>
      <c r="BC256" s="159" t="str">
        <f t="shared" si="97"/>
        <v/>
      </c>
    </row>
    <row r="257" spans="1:55" s="158" customFormat="1" ht="14.4" customHeight="1" x14ac:dyDescent="0.3">
      <c r="A257" s="244" t="str">
        <f t="shared" si="76"/>
        <v/>
      </c>
      <c r="B257" s="153" t="str">
        <f t="shared" si="77"/>
        <v/>
      </c>
      <c r="C257" s="154"/>
      <c r="D257" s="173"/>
      <c r="E257" s="179"/>
      <c r="F257" s="156"/>
      <c r="G257" s="175"/>
      <c r="H257" s="175"/>
      <c r="I257" s="175"/>
      <c r="J257" s="175"/>
      <c r="K257" s="175"/>
      <c r="L257" s="175"/>
      <c r="M257" s="175"/>
      <c r="N257" s="175"/>
      <c r="O257" s="175"/>
      <c r="P257" s="175"/>
      <c r="Q257" s="179"/>
      <c r="R257" s="157" t="s">
        <v>98</v>
      </c>
      <c r="S257" s="158">
        <f t="shared" si="78"/>
        <v>0</v>
      </c>
      <c r="T257" s="158" t="str">
        <f t="shared" si="79"/>
        <v/>
      </c>
      <c r="U257" s="158" t="str">
        <f t="shared" si="80"/>
        <v>lstLocatieNv3</v>
      </c>
      <c r="V257" s="168">
        <f t="shared" si="81"/>
        <v>0</v>
      </c>
      <c r="W257" s="171">
        <f t="shared" si="82"/>
        <v>0</v>
      </c>
      <c r="X257" s="171">
        <f t="shared" si="83"/>
        <v>0</v>
      </c>
      <c r="Y257" s="171">
        <f t="shared" si="84"/>
        <v>0</v>
      </c>
      <c r="Z257" s="171">
        <f t="shared" si="85"/>
        <v>0</v>
      </c>
      <c r="AA257" s="171">
        <f t="shared" si="86"/>
        <v>0</v>
      </c>
      <c r="AB257" s="171">
        <f t="shared" si="87"/>
        <v>0</v>
      </c>
      <c r="AC257" s="171">
        <f t="shared" si="88"/>
        <v>0</v>
      </c>
      <c r="AD257" s="171">
        <f t="shared" si="89"/>
        <v>0</v>
      </c>
      <c r="AE257" s="171">
        <f t="shared" si="90"/>
        <v>0</v>
      </c>
      <c r="AF257" s="171">
        <f t="shared" si="91"/>
        <v>0</v>
      </c>
      <c r="AG257" s="171">
        <f t="shared" si="92"/>
        <v>0</v>
      </c>
      <c r="AH257" s="171">
        <f>IF($S257&lt;&gt;0, IF($F257&lt;&gt;"Opname / publicatie / game", IF(OR($J257="Fysieke aanwezigheid/product",$J257="Fysieke en digitale aanwezigheid/product"), IF($L257&lt;&gt;"België", _xlfn.IFNA(IF(MATCH($M257, Keuzelijsten!$AR$2:$AR$32, 0)&gt;0, 0, -1), -1), IF($N257&lt;&gt;"", -1, IF(O257&lt;&gt;"", 0, 1))), -1), -1), 0)</f>
        <v>0</v>
      </c>
      <c r="AI257" s="171">
        <f t="shared" si="93"/>
        <v>0</v>
      </c>
      <c r="AJ257" s="171">
        <f t="shared" si="94"/>
        <v>0</v>
      </c>
      <c r="AK257" s="168"/>
      <c r="AL257" s="322" t="str">
        <f t="shared" si="75"/>
        <v/>
      </c>
      <c r="AM257" s="171"/>
      <c r="AN257" s="171"/>
      <c r="AO257" s="171"/>
      <c r="AP257" s="171"/>
      <c r="AQ257" s="171"/>
      <c r="AR257" s="171"/>
      <c r="AS257" s="171"/>
      <c r="AT257" s="171"/>
      <c r="AU257" s="171" t="str">
        <f t="shared" si="95"/>
        <v/>
      </c>
      <c r="AV257" s="171"/>
      <c r="AW257" s="171"/>
      <c r="AX257" s="171"/>
      <c r="AY257" s="171"/>
      <c r="AZ257" s="168" t="str">
        <f t="shared" si="96"/>
        <v/>
      </c>
      <c r="BA257" s="158" t="str">
        <f>IF(S257&lt;&gt;1, IF(SUM(S257:$S$1004)&lt;&gt;0, "| Laat geen witruimte tussen ingevulde rijen.", ""), "")</f>
        <v/>
      </c>
      <c r="BC257" s="159" t="str">
        <f t="shared" si="97"/>
        <v/>
      </c>
    </row>
    <row r="258" spans="1:55" s="158" customFormat="1" ht="14.4" customHeight="1" x14ac:dyDescent="0.3">
      <c r="A258" s="244" t="str">
        <f t="shared" si="76"/>
        <v/>
      </c>
      <c r="B258" s="153" t="str">
        <f t="shared" si="77"/>
        <v/>
      </c>
      <c r="C258" s="154"/>
      <c r="D258" s="173"/>
      <c r="E258" s="179"/>
      <c r="F258" s="156"/>
      <c r="G258" s="175"/>
      <c r="H258" s="175"/>
      <c r="I258" s="175"/>
      <c r="J258" s="175"/>
      <c r="K258" s="175"/>
      <c r="L258" s="175"/>
      <c r="M258" s="175"/>
      <c r="N258" s="175"/>
      <c r="O258" s="175"/>
      <c r="P258" s="175"/>
      <c r="Q258" s="179"/>
      <c r="R258" s="157" t="s">
        <v>98</v>
      </c>
      <c r="S258" s="158">
        <f t="shared" si="78"/>
        <v>0</v>
      </c>
      <c r="T258" s="158" t="str">
        <f t="shared" si="79"/>
        <v/>
      </c>
      <c r="U258" s="158" t="str">
        <f t="shared" si="80"/>
        <v>lstLocatieNv3</v>
      </c>
      <c r="V258" s="168">
        <f t="shared" si="81"/>
        <v>0</v>
      </c>
      <c r="W258" s="171">
        <f t="shared" si="82"/>
        <v>0</v>
      </c>
      <c r="X258" s="171">
        <f t="shared" si="83"/>
        <v>0</v>
      </c>
      <c r="Y258" s="171">
        <f t="shared" si="84"/>
        <v>0</v>
      </c>
      <c r="Z258" s="171">
        <f t="shared" si="85"/>
        <v>0</v>
      </c>
      <c r="AA258" s="171">
        <f t="shared" si="86"/>
        <v>0</v>
      </c>
      <c r="AB258" s="171">
        <f t="shared" si="87"/>
        <v>0</v>
      </c>
      <c r="AC258" s="171">
        <f t="shared" si="88"/>
        <v>0</v>
      </c>
      <c r="AD258" s="171">
        <f t="shared" si="89"/>
        <v>0</v>
      </c>
      <c r="AE258" s="171">
        <f t="shared" si="90"/>
        <v>0</v>
      </c>
      <c r="AF258" s="171">
        <f t="shared" si="91"/>
        <v>0</v>
      </c>
      <c r="AG258" s="171">
        <f t="shared" si="92"/>
        <v>0</v>
      </c>
      <c r="AH258" s="171">
        <f>IF($S258&lt;&gt;0, IF($F258&lt;&gt;"Opname / publicatie / game", IF(OR($J258="Fysieke aanwezigheid/product",$J258="Fysieke en digitale aanwezigheid/product"), IF($L258&lt;&gt;"België", _xlfn.IFNA(IF(MATCH($M258, Keuzelijsten!$AR$2:$AR$32, 0)&gt;0, 0, -1), -1), IF($N258&lt;&gt;"", -1, IF(O258&lt;&gt;"", 0, 1))), -1), -1), 0)</f>
        <v>0</v>
      </c>
      <c r="AI258" s="171">
        <f t="shared" si="93"/>
        <v>0</v>
      </c>
      <c r="AJ258" s="171">
        <f t="shared" si="94"/>
        <v>0</v>
      </c>
      <c r="AK258" s="168"/>
      <c r="AL258" s="322" t="str">
        <f t="shared" si="75"/>
        <v/>
      </c>
      <c r="AM258" s="171"/>
      <c r="AN258" s="171"/>
      <c r="AO258" s="171"/>
      <c r="AP258" s="171"/>
      <c r="AQ258" s="171"/>
      <c r="AR258" s="171"/>
      <c r="AS258" s="171"/>
      <c r="AT258" s="171"/>
      <c r="AU258" s="171" t="str">
        <f t="shared" si="95"/>
        <v/>
      </c>
      <c r="AV258" s="171"/>
      <c r="AW258" s="171"/>
      <c r="AX258" s="171"/>
      <c r="AY258" s="171"/>
      <c r="AZ258" s="168" t="str">
        <f t="shared" si="96"/>
        <v/>
      </c>
      <c r="BA258" s="158" t="str">
        <f>IF(S258&lt;&gt;1, IF(SUM(S258:$S$1004)&lt;&gt;0, "| Laat geen witruimte tussen ingevulde rijen.", ""), "")</f>
        <v/>
      </c>
      <c r="BC258" s="159" t="str">
        <f t="shared" si="97"/>
        <v/>
      </c>
    </row>
    <row r="259" spans="1:55" s="158" customFormat="1" ht="14.4" customHeight="1" x14ac:dyDescent="0.3">
      <c r="A259" s="244" t="str">
        <f t="shared" si="76"/>
        <v/>
      </c>
      <c r="B259" s="153" t="str">
        <f t="shared" si="77"/>
        <v/>
      </c>
      <c r="C259" s="154"/>
      <c r="D259" s="173"/>
      <c r="E259" s="179"/>
      <c r="F259" s="156"/>
      <c r="G259" s="175"/>
      <c r="H259" s="175"/>
      <c r="I259" s="175"/>
      <c r="J259" s="175"/>
      <c r="K259" s="175"/>
      <c r="L259" s="175"/>
      <c r="M259" s="175"/>
      <c r="N259" s="175"/>
      <c r="O259" s="175"/>
      <c r="P259" s="175"/>
      <c r="Q259" s="179"/>
      <c r="R259" s="157" t="s">
        <v>98</v>
      </c>
      <c r="S259" s="158">
        <f t="shared" si="78"/>
        <v>0</v>
      </c>
      <c r="T259" s="158" t="str">
        <f t="shared" si="79"/>
        <v/>
      </c>
      <c r="U259" s="158" t="str">
        <f t="shared" si="80"/>
        <v>lstLocatieNv3</v>
      </c>
      <c r="V259" s="168">
        <f t="shared" si="81"/>
        <v>0</v>
      </c>
      <c r="W259" s="171">
        <f t="shared" si="82"/>
        <v>0</v>
      </c>
      <c r="X259" s="171">
        <f t="shared" si="83"/>
        <v>0</v>
      </c>
      <c r="Y259" s="171">
        <f t="shared" si="84"/>
        <v>0</v>
      </c>
      <c r="Z259" s="171">
        <f t="shared" si="85"/>
        <v>0</v>
      </c>
      <c r="AA259" s="171">
        <f t="shared" si="86"/>
        <v>0</v>
      </c>
      <c r="AB259" s="171">
        <f t="shared" si="87"/>
        <v>0</v>
      </c>
      <c r="AC259" s="171">
        <f t="shared" si="88"/>
        <v>0</v>
      </c>
      <c r="AD259" s="171">
        <f t="shared" si="89"/>
        <v>0</v>
      </c>
      <c r="AE259" s="171">
        <f t="shared" si="90"/>
        <v>0</v>
      </c>
      <c r="AF259" s="171">
        <f t="shared" si="91"/>
        <v>0</v>
      </c>
      <c r="AG259" s="171">
        <f t="shared" si="92"/>
        <v>0</v>
      </c>
      <c r="AH259" s="171">
        <f>IF($S259&lt;&gt;0, IF($F259&lt;&gt;"Opname / publicatie / game", IF(OR($J259="Fysieke aanwezigheid/product",$J259="Fysieke en digitale aanwezigheid/product"), IF($L259&lt;&gt;"België", _xlfn.IFNA(IF(MATCH($M259, Keuzelijsten!$AR$2:$AR$32, 0)&gt;0, 0, -1), -1), IF($N259&lt;&gt;"", -1, IF(O259&lt;&gt;"", 0, 1))), -1), -1), 0)</f>
        <v>0</v>
      </c>
      <c r="AI259" s="171">
        <f t="shared" si="93"/>
        <v>0</v>
      </c>
      <c r="AJ259" s="171">
        <f t="shared" si="94"/>
        <v>0</v>
      </c>
      <c r="AK259" s="168"/>
      <c r="AL259" s="322" t="str">
        <f t="shared" si="75"/>
        <v/>
      </c>
      <c r="AM259" s="171"/>
      <c r="AN259" s="171"/>
      <c r="AO259" s="171"/>
      <c r="AP259" s="171"/>
      <c r="AQ259" s="171"/>
      <c r="AR259" s="171"/>
      <c r="AS259" s="171"/>
      <c r="AT259" s="171"/>
      <c r="AU259" s="171" t="str">
        <f t="shared" si="95"/>
        <v/>
      </c>
      <c r="AV259" s="171"/>
      <c r="AW259" s="171"/>
      <c r="AX259" s="171"/>
      <c r="AY259" s="171"/>
      <c r="AZ259" s="168" t="str">
        <f t="shared" si="96"/>
        <v/>
      </c>
      <c r="BA259" s="158" t="str">
        <f>IF(S259&lt;&gt;1, IF(SUM(S259:$S$1004)&lt;&gt;0, "| Laat geen witruimte tussen ingevulde rijen.", ""), "")</f>
        <v/>
      </c>
      <c r="BC259" s="159" t="str">
        <f t="shared" si="97"/>
        <v/>
      </c>
    </row>
    <row r="260" spans="1:55" s="158" customFormat="1" ht="14.4" customHeight="1" x14ac:dyDescent="0.3">
      <c r="A260" s="244" t="str">
        <f t="shared" si="76"/>
        <v/>
      </c>
      <c r="B260" s="153" t="str">
        <f t="shared" si="77"/>
        <v/>
      </c>
      <c r="C260" s="154"/>
      <c r="D260" s="173"/>
      <c r="E260" s="179"/>
      <c r="F260" s="156"/>
      <c r="G260" s="175"/>
      <c r="H260" s="175"/>
      <c r="I260" s="175"/>
      <c r="J260" s="175"/>
      <c r="K260" s="175"/>
      <c r="L260" s="175"/>
      <c r="M260" s="175"/>
      <c r="N260" s="175"/>
      <c r="O260" s="175"/>
      <c r="P260" s="175"/>
      <c r="Q260" s="179"/>
      <c r="R260" s="157" t="s">
        <v>98</v>
      </c>
      <c r="S260" s="158">
        <f t="shared" si="78"/>
        <v>0</v>
      </c>
      <c r="T260" s="158" t="str">
        <f t="shared" si="79"/>
        <v/>
      </c>
      <c r="U260" s="158" t="str">
        <f t="shared" si="80"/>
        <v>lstLocatieNv3</v>
      </c>
      <c r="V260" s="168">
        <f t="shared" si="81"/>
        <v>0</v>
      </c>
      <c r="W260" s="171">
        <f t="shared" si="82"/>
        <v>0</v>
      </c>
      <c r="X260" s="171">
        <f t="shared" si="83"/>
        <v>0</v>
      </c>
      <c r="Y260" s="171">
        <f t="shared" si="84"/>
        <v>0</v>
      </c>
      <c r="Z260" s="171">
        <f t="shared" si="85"/>
        <v>0</v>
      </c>
      <c r="AA260" s="171">
        <f t="shared" si="86"/>
        <v>0</v>
      </c>
      <c r="AB260" s="171">
        <f t="shared" si="87"/>
        <v>0</v>
      </c>
      <c r="AC260" s="171">
        <f t="shared" si="88"/>
        <v>0</v>
      </c>
      <c r="AD260" s="171">
        <f t="shared" si="89"/>
        <v>0</v>
      </c>
      <c r="AE260" s="171">
        <f t="shared" si="90"/>
        <v>0</v>
      </c>
      <c r="AF260" s="171">
        <f t="shared" si="91"/>
        <v>0</v>
      </c>
      <c r="AG260" s="171">
        <f t="shared" si="92"/>
        <v>0</v>
      </c>
      <c r="AH260" s="171">
        <f>IF($S260&lt;&gt;0, IF($F260&lt;&gt;"Opname / publicatie / game", IF(OR($J260="Fysieke aanwezigheid/product",$J260="Fysieke en digitale aanwezigheid/product"), IF($L260&lt;&gt;"België", _xlfn.IFNA(IF(MATCH($M260, Keuzelijsten!$AR$2:$AR$32, 0)&gt;0, 0, -1), -1), IF($N260&lt;&gt;"", -1, IF(O260&lt;&gt;"", 0, 1))), -1), -1), 0)</f>
        <v>0</v>
      </c>
      <c r="AI260" s="171">
        <f t="shared" si="93"/>
        <v>0</v>
      </c>
      <c r="AJ260" s="171">
        <f t="shared" si="94"/>
        <v>0</v>
      </c>
      <c r="AK260" s="168"/>
      <c r="AL260" s="322" t="str">
        <f t="shared" si="75"/>
        <v/>
      </c>
      <c r="AM260" s="171"/>
      <c r="AN260" s="171"/>
      <c r="AO260" s="171"/>
      <c r="AP260" s="171"/>
      <c r="AQ260" s="171"/>
      <c r="AR260" s="171"/>
      <c r="AS260" s="171"/>
      <c r="AT260" s="171"/>
      <c r="AU260" s="171" t="str">
        <f t="shared" si="95"/>
        <v/>
      </c>
      <c r="AV260" s="171"/>
      <c r="AW260" s="171"/>
      <c r="AX260" s="171"/>
      <c r="AY260" s="171"/>
      <c r="AZ260" s="168" t="str">
        <f t="shared" si="96"/>
        <v/>
      </c>
      <c r="BA260" s="158" t="str">
        <f>IF(S260&lt;&gt;1, IF(SUM(S260:$S$1004)&lt;&gt;0, "| Laat geen witruimte tussen ingevulde rijen.", ""), "")</f>
        <v/>
      </c>
      <c r="BC260" s="159" t="str">
        <f t="shared" si="97"/>
        <v/>
      </c>
    </row>
    <row r="261" spans="1:55" s="158" customFormat="1" ht="14.4" customHeight="1" x14ac:dyDescent="0.3">
      <c r="A261" s="244" t="str">
        <f t="shared" si="76"/>
        <v/>
      </c>
      <c r="B261" s="153" t="str">
        <f t="shared" si="77"/>
        <v/>
      </c>
      <c r="C261" s="154"/>
      <c r="D261" s="173"/>
      <c r="E261" s="179"/>
      <c r="F261" s="156"/>
      <c r="G261" s="175"/>
      <c r="H261" s="175"/>
      <c r="I261" s="175"/>
      <c r="J261" s="175"/>
      <c r="K261" s="175"/>
      <c r="L261" s="175"/>
      <c r="M261" s="175"/>
      <c r="N261" s="175"/>
      <c r="O261" s="175"/>
      <c r="P261" s="175"/>
      <c r="Q261" s="179"/>
      <c r="R261" s="157" t="s">
        <v>98</v>
      </c>
      <c r="S261" s="158">
        <f t="shared" si="78"/>
        <v>0</v>
      </c>
      <c r="T261" s="158" t="str">
        <f t="shared" si="79"/>
        <v/>
      </c>
      <c r="U261" s="158" t="str">
        <f t="shared" si="80"/>
        <v>lstLocatieNv3</v>
      </c>
      <c r="V261" s="168">
        <f t="shared" si="81"/>
        <v>0</v>
      </c>
      <c r="W261" s="171">
        <f t="shared" si="82"/>
        <v>0</v>
      </c>
      <c r="X261" s="171">
        <f t="shared" si="83"/>
        <v>0</v>
      </c>
      <c r="Y261" s="171">
        <f t="shared" si="84"/>
        <v>0</v>
      </c>
      <c r="Z261" s="171">
        <f t="shared" si="85"/>
        <v>0</v>
      </c>
      <c r="AA261" s="171">
        <f t="shared" si="86"/>
        <v>0</v>
      </c>
      <c r="AB261" s="171">
        <f t="shared" si="87"/>
        <v>0</v>
      </c>
      <c r="AC261" s="171">
        <f t="shared" si="88"/>
        <v>0</v>
      </c>
      <c r="AD261" s="171">
        <f t="shared" si="89"/>
        <v>0</v>
      </c>
      <c r="AE261" s="171">
        <f t="shared" si="90"/>
        <v>0</v>
      </c>
      <c r="AF261" s="171">
        <f t="shared" si="91"/>
        <v>0</v>
      </c>
      <c r="AG261" s="171">
        <f t="shared" si="92"/>
        <v>0</v>
      </c>
      <c r="AH261" s="171">
        <f>IF($S261&lt;&gt;0, IF($F261&lt;&gt;"Opname / publicatie / game", IF(OR($J261="Fysieke aanwezigheid/product",$J261="Fysieke en digitale aanwezigheid/product"), IF($L261&lt;&gt;"België", _xlfn.IFNA(IF(MATCH($M261, Keuzelijsten!$AR$2:$AR$32, 0)&gt;0, 0, -1), -1), IF($N261&lt;&gt;"", -1, IF(O261&lt;&gt;"", 0, 1))), -1), -1), 0)</f>
        <v>0</v>
      </c>
      <c r="AI261" s="171">
        <f t="shared" si="93"/>
        <v>0</v>
      </c>
      <c r="AJ261" s="171">
        <f t="shared" si="94"/>
        <v>0</v>
      </c>
      <c r="AK261" s="168"/>
      <c r="AL261" s="322" t="str">
        <f t="shared" ref="AL261:AL324" si="98">IF($D261&lt;&gt;"", IF($D261&lt;Datum_beleidsperiode_begin, "| Veld '"&amp;AL260&amp;ROW()&amp;"': De startdatum mag niet voor het begin van de beleidsperiode vallen.  ", IF($D261&gt;Datum_beleidsperiode_einde, "| Veld '"&amp;AL260&amp;ROW()&amp;"': De startdatum mag niet na het einde van de beleidsperiode vallen.  ", "")), "")</f>
        <v/>
      </c>
      <c r="AM261" s="171"/>
      <c r="AN261" s="171"/>
      <c r="AO261" s="171"/>
      <c r="AP261" s="171"/>
      <c r="AQ261" s="171"/>
      <c r="AR261" s="171"/>
      <c r="AS261" s="171"/>
      <c r="AT261" s="171"/>
      <c r="AU261" s="171" t="str">
        <f t="shared" si="95"/>
        <v/>
      </c>
      <c r="AV261" s="171"/>
      <c r="AW261" s="171"/>
      <c r="AX261" s="171"/>
      <c r="AY261" s="171"/>
      <c r="AZ261" s="168" t="str">
        <f t="shared" si="96"/>
        <v/>
      </c>
      <c r="BA261" s="158" t="str">
        <f>IF(S261&lt;&gt;1, IF(SUM(S261:$S$1004)&lt;&gt;0, "| Laat geen witruimte tussen ingevulde rijen.", ""), "")</f>
        <v/>
      </c>
      <c r="BC261" s="159" t="str">
        <f t="shared" si="97"/>
        <v/>
      </c>
    </row>
    <row r="262" spans="1:55" s="158" customFormat="1" ht="14.4" customHeight="1" x14ac:dyDescent="0.3">
      <c r="A262" s="244" t="str">
        <f t="shared" ref="A262:A325" si="99">IF(BC262&lt;&gt;"", "✘", "")</f>
        <v/>
      </c>
      <c r="B262" s="153" t="str">
        <f t="shared" ref="B262:B325" si="100">IF(OR(S262&lt;&gt;0, BA262&lt;&gt;""), ROW()-4, "")</f>
        <v/>
      </c>
      <c r="C262" s="154"/>
      <c r="D262" s="173"/>
      <c r="E262" s="179"/>
      <c r="F262" s="156"/>
      <c r="G262" s="175"/>
      <c r="H262" s="175"/>
      <c r="I262" s="175"/>
      <c r="J262" s="175"/>
      <c r="K262" s="175"/>
      <c r="L262" s="175"/>
      <c r="M262" s="175"/>
      <c r="N262" s="175"/>
      <c r="O262" s="175"/>
      <c r="P262" s="175"/>
      <c r="Q262" s="179"/>
      <c r="R262" s="157" t="s">
        <v>98</v>
      </c>
      <c r="S262" s="158">
        <f t="shared" ref="S262:S325" si="101">IF(C262&amp;D262&amp;E262&amp;F262&amp;G262&amp;H262&amp;I262&amp;J262&amp;K262&amp;L262&amp;M262&amp;N262&amp;O262&amp;P262&amp;Q262&lt;&gt;"", 1, 0)</f>
        <v>0</v>
      </c>
      <c r="T262" s="158" t="str">
        <f t="shared" ref="T262:T325" si="102">IF(L262="Buiten België, in Europa", "lstLocatieNv2Europa", IF(L262="Buiten Europa", "lstLocatieNv2BuitenEuropa", ""))</f>
        <v/>
      </c>
      <c r="U262" s="158" t="str">
        <f t="shared" ref="U262:U325" si="103">IF(L262="België", "lstLocatieBelgieGemeente", "lstLocatieNv3"&amp;SUBSTITUTE(M262, " ", ""))</f>
        <v>lstLocatieNv3</v>
      </c>
      <c r="V262" s="168">
        <f t="shared" ref="V262:V325" si="104">IF($S262&lt;&gt;0, IF(C262&lt;&gt;"", 0, 1), 0)</f>
        <v>0</v>
      </c>
      <c r="W262" s="171">
        <f t="shared" ref="W262:W325" si="105">IF($S262&lt;&gt;0, IF(D262&lt;&gt;"", 0, 1), 0)</f>
        <v>0</v>
      </c>
      <c r="X262" s="171">
        <f t="shared" ref="X262:X325" si="106">IF($S262&lt;&gt;0, IF(E262&lt;&gt;"", 0, 1), 0)</f>
        <v>0</v>
      </c>
      <c r="Y262" s="171">
        <f t="shared" ref="Y262:Y325" si="107">IF($S262&lt;&gt;0, IF(F262&lt;&gt;"", 0, 1), 0)</f>
        <v>0</v>
      </c>
      <c r="Z262" s="171">
        <f t="shared" ref="Z262:Z325" si="108">IF($S262&lt;&gt;0, IF(G262&lt;&gt;"", 0, 1), 0)</f>
        <v>0</v>
      </c>
      <c r="AA262" s="171">
        <f t="shared" ref="AA262:AA325" si="109">IF($S262&lt;&gt;0, IF(H262&lt;&gt;"", 0, 1), 0)</f>
        <v>0</v>
      </c>
      <c r="AB262" s="171">
        <f t="shared" ref="AB262:AB325" si="110">IF($S262&lt;&gt;0, IF(OR($F262="Publieksvoorstelling", $F262="Tentoonstelling"), IF(I262&lt;&gt;"", 0, 1), -1), 0)</f>
        <v>0</v>
      </c>
      <c r="AC262" s="171">
        <f t="shared" ref="AC262:AC325" si="111">IF($S262&lt;&gt;0, IF(J262&lt;&gt;"", 0, 1), 0)</f>
        <v>0</v>
      </c>
      <c r="AD262" s="171">
        <f t="shared" ref="AD262:AD325" si="112">IF($S262&lt;&gt;0, IF(OR(F262="Publieksvoorstelling", F262="Tentoonstelling"), IF(K262&lt;&gt;"", 0, 1), -1), 0)</f>
        <v>0</v>
      </c>
      <c r="AE262" s="171">
        <f t="shared" ref="AE262:AE325" si="113">IF($S262&lt;&gt;0, IF($F262&lt;&gt;"Opname / publicatie / game", IF(OR($J262="Fysieke aanwezigheid/product",$J262="Fysieke en digitale aanwezigheid/product"), IF(L262&lt;&gt;"", 0, 1), -1), -1), 0)</f>
        <v>0</v>
      </c>
      <c r="AF262" s="171">
        <f t="shared" ref="AF262:AF325" si="114">IF($S262&lt;&gt;0, IF($F262&lt;&gt;"Opname / publicatie / game", IF(OR($J262="Fysieke aanwezigheid/product",$J262="Fysieke en digitale aanwezigheid/product"), IF($L262&lt;&gt;"België", IF(M262&lt;&gt;"", 0, 1), -1), -1), -1), 0)</f>
        <v>0</v>
      </c>
      <c r="AG262" s="171">
        <f t="shared" ref="AG262:AG325" si="115">IF($S262&lt;&gt;0, IF($F262&lt;&gt;"Opname / publicatie / game", IF(OR($J262="Fysieke aanwezigheid/product",$J262="Fysieke en digitale aanwezigheid/product"), IF($L262="België", IF($O262&lt;&gt;"", -1, IF(N262&lt;&gt;"", 0, 1)), -1), -1), -1), 0)</f>
        <v>0</v>
      </c>
      <c r="AH262" s="171">
        <f>IF($S262&lt;&gt;0, IF($F262&lt;&gt;"Opname / publicatie / game", IF(OR($J262="Fysieke aanwezigheid/product",$J262="Fysieke en digitale aanwezigheid/product"), IF($L262&lt;&gt;"België", _xlfn.IFNA(IF(MATCH($M262, Keuzelijsten!$AR$2:$AR$32, 0)&gt;0, 0, -1), -1), IF($N262&lt;&gt;"", -1, IF(O262&lt;&gt;"", 0, 1))), -1), -1), 0)</f>
        <v>0</v>
      </c>
      <c r="AI262" s="171">
        <f t="shared" ref="AI262:AI325" si="116">IF($S262&lt;&gt;0, IF(OR($F262="Publieksvoorstelling", $F262="Tentoonstelling"), IF($I262="Productief", IF(P262&lt;&gt;"", 0, 1), -1), -1), 0)</f>
        <v>0</v>
      </c>
      <c r="AJ262" s="171">
        <f t="shared" ref="AJ262:AJ325" si="117">IF($S262&lt;&gt;0, IF(Q262&lt;&gt;"", 0, 1), 0)</f>
        <v>0</v>
      </c>
      <c r="AK262" s="168"/>
      <c r="AL262" s="322" t="str">
        <f t="shared" si="98"/>
        <v/>
      </c>
      <c r="AM262" s="171"/>
      <c r="AN262" s="171"/>
      <c r="AO262" s="171"/>
      <c r="AP262" s="171"/>
      <c r="AQ262" s="171"/>
      <c r="AR262" s="171"/>
      <c r="AS262" s="171"/>
      <c r="AT262" s="171"/>
      <c r="AU262" s="171" t="str">
        <f t="shared" ref="AU262:AU325" si="118">IF(AF262&lt;0, IF(M262&lt;&gt;"", "| Veld '"&amp;AU261&amp;ROW()&amp;"': Laat het veld leeg of maak een logische keuze in veld 'O"&amp;ROW()&amp;"'.", ""), "")</f>
        <v/>
      </c>
      <c r="AV262" s="171"/>
      <c r="AW262" s="171"/>
      <c r="AX262" s="171"/>
      <c r="AY262" s="171"/>
      <c r="AZ262" s="168" t="str">
        <f t="shared" ref="AZ262:AZ325" si="119">IF(SUMIF(V262:AJ262, "&gt;0")&gt;0, "| Vul verplichte velden in.", "")</f>
        <v/>
      </c>
      <c r="BA262" s="158" t="str">
        <f>IF(S262&lt;&gt;1, IF(SUM(S262:$S$1004)&lt;&gt;0, "| Laat geen witruimte tussen ingevulde rijen.", ""), "")</f>
        <v/>
      </c>
      <c r="BC262" s="159" t="str">
        <f t="shared" ref="BC262:BC325" si="120">IF(AK262&amp;AL262&amp;AM262&amp;AN262&amp;AO262&amp;AP262&amp;AQ262&amp;AR262&amp;AS262&amp;AT262&amp;AU262&amp;AV262&amp;AW262&amp;AX262&amp;AY262&lt;&gt;"", AK262&amp;AL262&amp;AM262&amp;AN262&amp;AO262&amp;AP262&amp;AQ262&amp;AR262&amp;AS262&amp;AT262&amp;AU262&amp;AV262&amp;AW262&amp;AX262&amp;AY262, AZ262&amp;BA262)</f>
        <v/>
      </c>
    </row>
    <row r="263" spans="1:55" s="158" customFormat="1" ht="14.4" customHeight="1" x14ac:dyDescent="0.3">
      <c r="A263" s="244" t="str">
        <f t="shared" si="99"/>
        <v/>
      </c>
      <c r="B263" s="153" t="str">
        <f t="shared" si="100"/>
        <v/>
      </c>
      <c r="C263" s="154"/>
      <c r="D263" s="173"/>
      <c r="E263" s="179"/>
      <c r="F263" s="156"/>
      <c r="G263" s="175"/>
      <c r="H263" s="175"/>
      <c r="I263" s="175"/>
      <c r="J263" s="175"/>
      <c r="K263" s="175"/>
      <c r="L263" s="175"/>
      <c r="M263" s="175"/>
      <c r="N263" s="175"/>
      <c r="O263" s="175"/>
      <c r="P263" s="175"/>
      <c r="Q263" s="179"/>
      <c r="R263" s="157" t="s">
        <v>98</v>
      </c>
      <c r="S263" s="158">
        <f t="shared" si="101"/>
        <v>0</v>
      </c>
      <c r="T263" s="158" t="str">
        <f t="shared" si="102"/>
        <v/>
      </c>
      <c r="U263" s="158" t="str">
        <f t="shared" si="103"/>
        <v>lstLocatieNv3</v>
      </c>
      <c r="V263" s="168">
        <f t="shared" si="104"/>
        <v>0</v>
      </c>
      <c r="W263" s="171">
        <f t="shared" si="105"/>
        <v>0</v>
      </c>
      <c r="X263" s="171">
        <f t="shared" si="106"/>
        <v>0</v>
      </c>
      <c r="Y263" s="171">
        <f t="shared" si="107"/>
        <v>0</v>
      </c>
      <c r="Z263" s="171">
        <f t="shared" si="108"/>
        <v>0</v>
      </c>
      <c r="AA263" s="171">
        <f t="shared" si="109"/>
        <v>0</v>
      </c>
      <c r="AB263" s="171">
        <f t="shared" si="110"/>
        <v>0</v>
      </c>
      <c r="AC263" s="171">
        <f t="shared" si="111"/>
        <v>0</v>
      </c>
      <c r="AD263" s="171">
        <f t="shared" si="112"/>
        <v>0</v>
      </c>
      <c r="AE263" s="171">
        <f t="shared" si="113"/>
        <v>0</v>
      </c>
      <c r="AF263" s="171">
        <f t="shared" si="114"/>
        <v>0</v>
      </c>
      <c r="AG263" s="171">
        <f t="shared" si="115"/>
        <v>0</v>
      </c>
      <c r="AH263" s="171">
        <f>IF($S263&lt;&gt;0, IF($F263&lt;&gt;"Opname / publicatie / game", IF(OR($J263="Fysieke aanwezigheid/product",$J263="Fysieke en digitale aanwezigheid/product"), IF($L263&lt;&gt;"België", _xlfn.IFNA(IF(MATCH($M263, Keuzelijsten!$AR$2:$AR$32, 0)&gt;0, 0, -1), -1), IF($N263&lt;&gt;"", -1, IF(O263&lt;&gt;"", 0, 1))), -1), -1), 0)</f>
        <v>0</v>
      </c>
      <c r="AI263" s="171">
        <f t="shared" si="116"/>
        <v>0</v>
      </c>
      <c r="AJ263" s="171">
        <f t="shared" si="117"/>
        <v>0</v>
      </c>
      <c r="AK263" s="168"/>
      <c r="AL263" s="322" t="str">
        <f t="shared" si="98"/>
        <v/>
      </c>
      <c r="AM263" s="171"/>
      <c r="AN263" s="171"/>
      <c r="AO263" s="171"/>
      <c r="AP263" s="171"/>
      <c r="AQ263" s="171"/>
      <c r="AR263" s="171"/>
      <c r="AS263" s="171"/>
      <c r="AT263" s="171"/>
      <c r="AU263" s="171" t="str">
        <f t="shared" si="118"/>
        <v/>
      </c>
      <c r="AV263" s="171"/>
      <c r="AW263" s="171"/>
      <c r="AX263" s="171"/>
      <c r="AY263" s="171"/>
      <c r="AZ263" s="168" t="str">
        <f t="shared" si="119"/>
        <v/>
      </c>
      <c r="BA263" s="158" t="str">
        <f>IF(S263&lt;&gt;1, IF(SUM(S263:$S$1004)&lt;&gt;0, "| Laat geen witruimte tussen ingevulde rijen.", ""), "")</f>
        <v/>
      </c>
      <c r="BC263" s="159" t="str">
        <f t="shared" si="120"/>
        <v/>
      </c>
    </row>
    <row r="264" spans="1:55" s="158" customFormat="1" ht="14.4" customHeight="1" x14ac:dyDescent="0.3">
      <c r="A264" s="244" t="str">
        <f t="shared" si="99"/>
        <v/>
      </c>
      <c r="B264" s="153" t="str">
        <f t="shared" si="100"/>
        <v/>
      </c>
      <c r="C264" s="154"/>
      <c r="D264" s="173"/>
      <c r="E264" s="179"/>
      <c r="F264" s="156"/>
      <c r="G264" s="175"/>
      <c r="H264" s="175"/>
      <c r="I264" s="175"/>
      <c r="J264" s="175"/>
      <c r="K264" s="175"/>
      <c r="L264" s="175"/>
      <c r="M264" s="175"/>
      <c r="N264" s="175"/>
      <c r="O264" s="175"/>
      <c r="P264" s="175"/>
      <c r="Q264" s="179"/>
      <c r="R264" s="157" t="s">
        <v>98</v>
      </c>
      <c r="S264" s="158">
        <f t="shared" si="101"/>
        <v>0</v>
      </c>
      <c r="T264" s="158" t="str">
        <f t="shared" si="102"/>
        <v/>
      </c>
      <c r="U264" s="158" t="str">
        <f t="shared" si="103"/>
        <v>lstLocatieNv3</v>
      </c>
      <c r="V264" s="168">
        <f t="shared" si="104"/>
        <v>0</v>
      </c>
      <c r="W264" s="171">
        <f t="shared" si="105"/>
        <v>0</v>
      </c>
      <c r="X264" s="171">
        <f t="shared" si="106"/>
        <v>0</v>
      </c>
      <c r="Y264" s="171">
        <f t="shared" si="107"/>
        <v>0</v>
      </c>
      <c r="Z264" s="171">
        <f t="shared" si="108"/>
        <v>0</v>
      </c>
      <c r="AA264" s="171">
        <f t="shared" si="109"/>
        <v>0</v>
      </c>
      <c r="AB264" s="171">
        <f t="shared" si="110"/>
        <v>0</v>
      </c>
      <c r="AC264" s="171">
        <f t="shared" si="111"/>
        <v>0</v>
      </c>
      <c r="AD264" s="171">
        <f t="shared" si="112"/>
        <v>0</v>
      </c>
      <c r="AE264" s="171">
        <f t="shared" si="113"/>
        <v>0</v>
      </c>
      <c r="AF264" s="171">
        <f t="shared" si="114"/>
        <v>0</v>
      </c>
      <c r="AG264" s="171">
        <f t="shared" si="115"/>
        <v>0</v>
      </c>
      <c r="AH264" s="171">
        <f>IF($S264&lt;&gt;0, IF($F264&lt;&gt;"Opname / publicatie / game", IF(OR($J264="Fysieke aanwezigheid/product",$J264="Fysieke en digitale aanwezigheid/product"), IF($L264&lt;&gt;"België", _xlfn.IFNA(IF(MATCH($M264, Keuzelijsten!$AR$2:$AR$32, 0)&gt;0, 0, -1), -1), IF($N264&lt;&gt;"", -1, IF(O264&lt;&gt;"", 0, 1))), -1), -1), 0)</f>
        <v>0</v>
      </c>
      <c r="AI264" s="171">
        <f t="shared" si="116"/>
        <v>0</v>
      </c>
      <c r="AJ264" s="171">
        <f t="shared" si="117"/>
        <v>0</v>
      </c>
      <c r="AK264" s="168"/>
      <c r="AL264" s="322" t="str">
        <f t="shared" si="98"/>
        <v/>
      </c>
      <c r="AM264" s="171"/>
      <c r="AN264" s="171"/>
      <c r="AO264" s="171"/>
      <c r="AP264" s="171"/>
      <c r="AQ264" s="171"/>
      <c r="AR264" s="171"/>
      <c r="AS264" s="171"/>
      <c r="AT264" s="171"/>
      <c r="AU264" s="171" t="str">
        <f t="shared" si="118"/>
        <v/>
      </c>
      <c r="AV264" s="171"/>
      <c r="AW264" s="171"/>
      <c r="AX264" s="171"/>
      <c r="AY264" s="171"/>
      <c r="AZ264" s="168" t="str">
        <f t="shared" si="119"/>
        <v/>
      </c>
      <c r="BA264" s="158" t="str">
        <f>IF(S264&lt;&gt;1, IF(SUM(S264:$S$1004)&lt;&gt;0, "| Laat geen witruimte tussen ingevulde rijen.", ""), "")</f>
        <v/>
      </c>
      <c r="BC264" s="159" t="str">
        <f t="shared" si="120"/>
        <v/>
      </c>
    </row>
    <row r="265" spans="1:55" s="158" customFormat="1" ht="14.4" customHeight="1" x14ac:dyDescent="0.3">
      <c r="A265" s="244" t="str">
        <f t="shared" si="99"/>
        <v/>
      </c>
      <c r="B265" s="153" t="str">
        <f t="shared" si="100"/>
        <v/>
      </c>
      <c r="C265" s="154"/>
      <c r="D265" s="173"/>
      <c r="E265" s="179"/>
      <c r="F265" s="156"/>
      <c r="G265" s="175"/>
      <c r="H265" s="175"/>
      <c r="I265" s="175"/>
      <c r="J265" s="175"/>
      <c r="K265" s="175"/>
      <c r="L265" s="175"/>
      <c r="M265" s="175"/>
      <c r="N265" s="175"/>
      <c r="O265" s="175"/>
      <c r="P265" s="175"/>
      <c r="Q265" s="179"/>
      <c r="R265" s="157" t="s">
        <v>98</v>
      </c>
      <c r="S265" s="158">
        <f t="shared" si="101"/>
        <v>0</v>
      </c>
      <c r="T265" s="158" t="str">
        <f t="shared" si="102"/>
        <v/>
      </c>
      <c r="U265" s="158" t="str">
        <f t="shared" si="103"/>
        <v>lstLocatieNv3</v>
      </c>
      <c r="V265" s="168">
        <f t="shared" si="104"/>
        <v>0</v>
      </c>
      <c r="W265" s="171">
        <f t="shared" si="105"/>
        <v>0</v>
      </c>
      <c r="X265" s="171">
        <f t="shared" si="106"/>
        <v>0</v>
      </c>
      <c r="Y265" s="171">
        <f t="shared" si="107"/>
        <v>0</v>
      </c>
      <c r="Z265" s="171">
        <f t="shared" si="108"/>
        <v>0</v>
      </c>
      <c r="AA265" s="171">
        <f t="shared" si="109"/>
        <v>0</v>
      </c>
      <c r="AB265" s="171">
        <f t="shared" si="110"/>
        <v>0</v>
      </c>
      <c r="AC265" s="171">
        <f t="shared" si="111"/>
        <v>0</v>
      </c>
      <c r="AD265" s="171">
        <f t="shared" si="112"/>
        <v>0</v>
      </c>
      <c r="AE265" s="171">
        <f t="shared" si="113"/>
        <v>0</v>
      </c>
      <c r="AF265" s="171">
        <f t="shared" si="114"/>
        <v>0</v>
      </c>
      <c r="AG265" s="171">
        <f t="shared" si="115"/>
        <v>0</v>
      </c>
      <c r="AH265" s="171">
        <f>IF($S265&lt;&gt;0, IF($F265&lt;&gt;"Opname / publicatie / game", IF(OR($J265="Fysieke aanwezigheid/product",$J265="Fysieke en digitale aanwezigheid/product"), IF($L265&lt;&gt;"België", _xlfn.IFNA(IF(MATCH($M265, Keuzelijsten!$AR$2:$AR$32, 0)&gt;0, 0, -1), -1), IF($N265&lt;&gt;"", -1, IF(O265&lt;&gt;"", 0, 1))), -1), -1), 0)</f>
        <v>0</v>
      </c>
      <c r="AI265" s="171">
        <f t="shared" si="116"/>
        <v>0</v>
      </c>
      <c r="AJ265" s="171">
        <f t="shared" si="117"/>
        <v>0</v>
      </c>
      <c r="AK265" s="168"/>
      <c r="AL265" s="322" t="str">
        <f t="shared" si="98"/>
        <v/>
      </c>
      <c r="AM265" s="171"/>
      <c r="AN265" s="171"/>
      <c r="AO265" s="171"/>
      <c r="AP265" s="171"/>
      <c r="AQ265" s="171"/>
      <c r="AR265" s="171"/>
      <c r="AS265" s="171"/>
      <c r="AT265" s="171"/>
      <c r="AU265" s="171" t="str">
        <f t="shared" si="118"/>
        <v/>
      </c>
      <c r="AV265" s="171"/>
      <c r="AW265" s="171"/>
      <c r="AX265" s="171"/>
      <c r="AY265" s="171"/>
      <c r="AZ265" s="168" t="str">
        <f t="shared" si="119"/>
        <v/>
      </c>
      <c r="BA265" s="158" t="str">
        <f>IF(S265&lt;&gt;1, IF(SUM(S265:$S$1004)&lt;&gt;0, "| Laat geen witruimte tussen ingevulde rijen.", ""), "")</f>
        <v/>
      </c>
      <c r="BC265" s="159" t="str">
        <f t="shared" si="120"/>
        <v/>
      </c>
    </row>
    <row r="266" spans="1:55" s="158" customFormat="1" ht="14.4" customHeight="1" x14ac:dyDescent="0.3">
      <c r="A266" s="244" t="str">
        <f t="shared" si="99"/>
        <v/>
      </c>
      <c r="B266" s="153" t="str">
        <f t="shared" si="100"/>
        <v/>
      </c>
      <c r="C266" s="154"/>
      <c r="D266" s="173"/>
      <c r="E266" s="179"/>
      <c r="F266" s="156"/>
      <c r="G266" s="175"/>
      <c r="H266" s="175"/>
      <c r="I266" s="175"/>
      <c r="J266" s="175"/>
      <c r="K266" s="175"/>
      <c r="L266" s="175"/>
      <c r="M266" s="175"/>
      <c r="N266" s="175"/>
      <c r="O266" s="175"/>
      <c r="P266" s="175"/>
      <c r="Q266" s="179"/>
      <c r="R266" s="157" t="s">
        <v>98</v>
      </c>
      <c r="S266" s="158">
        <f t="shared" si="101"/>
        <v>0</v>
      </c>
      <c r="T266" s="158" t="str">
        <f t="shared" si="102"/>
        <v/>
      </c>
      <c r="U266" s="158" t="str">
        <f t="shared" si="103"/>
        <v>lstLocatieNv3</v>
      </c>
      <c r="V266" s="168">
        <f t="shared" si="104"/>
        <v>0</v>
      </c>
      <c r="W266" s="171">
        <f t="shared" si="105"/>
        <v>0</v>
      </c>
      <c r="X266" s="171">
        <f t="shared" si="106"/>
        <v>0</v>
      </c>
      <c r="Y266" s="171">
        <f t="shared" si="107"/>
        <v>0</v>
      </c>
      <c r="Z266" s="171">
        <f t="shared" si="108"/>
        <v>0</v>
      </c>
      <c r="AA266" s="171">
        <f t="shared" si="109"/>
        <v>0</v>
      </c>
      <c r="AB266" s="171">
        <f t="shared" si="110"/>
        <v>0</v>
      </c>
      <c r="AC266" s="171">
        <f t="shared" si="111"/>
        <v>0</v>
      </c>
      <c r="AD266" s="171">
        <f t="shared" si="112"/>
        <v>0</v>
      </c>
      <c r="AE266" s="171">
        <f t="shared" si="113"/>
        <v>0</v>
      </c>
      <c r="AF266" s="171">
        <f t="shared" si="114"/>
        <v>0</v>
      </c>
      <c r="AG266" s="171">
        <f t="shared" si="115"/>
        <v>0</v>
      </c>
      <c r="AH266" s="171">
        <f>IF($S266&lt;&gt;0, IF($F266&lt;&gt;"Opname / publicatie / game", IF(OR($J266="Fysieke aanwezigheid/product",$J266="Fysieke en digitale aanwezigheid/product"), IF($L266&lt;&gt;"België", _xlfn.IFNA(IF(MATCH($M266, Keuzelijsten!$AR$2:$AR$32, 0)&gt;0, 0, -1), -1), IF($N266&lt;&gt;"", -1, IF(O266&lt;&gt;"", 0, 1))), -1), -1), 0)</f>
        <v>0</v>
      </c>
      <c r="AI266" s="171">
        <f t="shared" si="116"/>
        <v>0</v>
      </c>
      <c r="AJ266" s="171">
        <f t="shared" si="117"/>
        <v>0</v>
      </c>
      <c r="AK266" s="168"/>
      <c r="AL266" s="322" t="str">
        <f t="shared" si="98"/>
        <v/>
      </c>
      <c r="AM266" s="171"/>
      <c r="AN266" s="171"/>
      <c r="AO266" s="171"/>
      <c r="AP266" s="171"/>
      <c r="AQ266" s="171"/>
      <c r="AR266" s="171"/>
      <c r="AS266" s="171"/>
      <c r="AT266" s="171"/>
      <c r="AU266" s="171" t="str">
        <f t="shared" si="118"/>
        <v/>
      </c>
      <c r="AV266" s="171"/>
      <c r="AW266" s="171"/>
      <c r="AX266" s="171"/>
      <c r="AY266" s="171"/>
      <c r="AZ266" s="168" t="str">
        <f t="shared" si="119"/>
        <v/>
      </c>
      <c r="BA266" s="158" t="str">
        <f>IF(S266&lt;&gt;1, IF(SUM(S266:$S$1004)&lt;&gt;0, "| Laat geen witruimte tussen ingevulde rijen.", ""), "")</f>
        <v/>
      </c>
      <c r="BC266" s="159" t="str">
        <f t="shared" si="120"/>
        <v/>
      </c>
    </row>
    <row r="267" spans="1:55" s="158" customFormat="1" ht="14.4" customHeight="1" x14ac:dyDescent="0.3">
      <c r="A267" s="244" t="str">
        <f t="shared" si="99"/>
        <v/>
      </c>
      <c r="B267" s="153" t="str">
        <f t="shared" si="100"/>
        <v/>
      </c>
      <c r="C267" s="154"/>
      <c r="D267" s="173"/>
      <c r="E267" s="179"/>
      <c r="F267" s="156"/>
      <c r="G267" s="175"/>
      <c r="H267" s="175"/>
      <c r="I267" s="175"/>
      <c r="J267" s="175"/>
      <c r="K267" s="175"/>
      <c r="L267" s="175"/>
      <c r="M267" s="175"/>
      <c r="N267" s="175"/>
      <c r="O267" s="175"/>
      <c r="P267" s="175"/>
      <c r="Q267" s="179"/>
      <c r="R267" s="157" t="s">
        <v>98</v>
      </c>
      <c r="S267" s="158">
        <f t="shared" si="101"/>
        <v>0</v>
      </c>
      <c r="T267" s="158" t="str">
        <f t="shared" si="102"/>
        <v/>
      </c>
      <c r="U267" s="158" t="str">
        <f t="shared" si="103"/>
        <v>lstLocatieNv3</v>
      </c>
      <c r="V267" s="168">
        <f t="shared" si="104"/>
        <v>0</v>
      </c>
      <c r="W267" s="171">
        <f t="shared" si="105"/>
        <v>0</v>
      </c>
      <c r="X267" s="171">
        <f t="shared" si="106"/>
        <v>0</v>
      </c>
      <c r="Y267" s="171">
        <f t="shared" si="107"/>
        <v>0</v>
      </c>
      <c r="Z267" s="171">
        <f t="shared" si="108"/>
        <v>0</v>
      </c>
      <c r="AA267" s="171">
        <f t="shared" si="109"/>
        <v>0</v>
      </c>
      <c r="AB267" s="171">
        <f t="shared" si="110"/>
        <v>0</v>
      </c>
      <c r="AC267" s="171">
        <f t="shared" si="111"/>
        <v>0</v>
      </c>
      <c r="AD267" s="171">
        <f t="shared" si="112"/>
        <v>0</v>
      </c>
      <c r="AE267" s="171">
        <f t="shared" si="113"/>
        <v>0</v>
      </c>
      <c r="AF267" s="171">
        <f t="shared" si="114"/>
        <v>0</v>
      </c>
      <c r="AG267" s="171">
        <f t="shared" si="115"/>
        <v>0</v>
      </c>
      <c r="AH267" s="171">
        <f>IF($S267&lt;&gt;0, IF($F267&lt;&gt;"Opname / publicatie / game", IF(OR($J267="Fysieke aanwezigheid/product",$J267="Fysieke en digitale aanwezigheid/product"), IF($L267&lt;&gt;"België", _xlfn.IFNA(IF(MATCH($M267, Keuzelijsten!$AR$2:$AR$32, 0)&gt;0, 0, -1), -1), IF($N267&lt;&gt;"", -1, IF(O267&lt;&gt;"", 0, 1))), -1), -1), 0)</f>
        <v>0</v>
      </c>
      <c r="AI267" s="171">
        <f t="shared" si="116"/>
        <v>0</v>
      </c>
      <c r="AJ267" s="171">
        <f t="shared" si="117"/>
        <v>0</v>
      </c>
      <c r="AK267" s="168"/>
      <c r="AL267" s="322" t="str">
        <f t="shared" si="98"/>
        <v/>
      </c>
      <c r="AM267" s="171"/>
      <c r="AN267" s="171"/>
      <c r="AO267" s="171"/>
      <c r="AP267" s="171"/>
      <c r="AQ267" s="171"/>
      <c r="AR267" s="171"/>
      <c r="AS267" s="171"/>
      <c r="AT267" s="171"/>
      <c r="AU267" s="171" t="str">
        <f t="shared" si="118"/>
        <v/>
      </c>
      <c r="AV267" s="171"/>
      <c r="AW267" s="171"/>
      <c r="AX267" s="171"/>
      <c r="AY267" s="171"/>
      <c r="AZ267" s="168" t="str">
        <f t="shared" si="119"/>
        <v/>
      </c>
      <c r="BA267" s="158" t="str">
        <f>IF(S267&lt;&gt;1, IF(SUM(S267:$S$1004)&lt;&gt;0, "| Laat geen witruimte tussen ingevulde rijen.", ""), "")</f>
        <v/>
      </c>
      <c r="BC267" s="159" t="str">
        <f t="shared" si="120"/>
        <v/>
      </c>
    </row>
    <row r="268" spans="1:55" s="158" customFormat="1" ht="14.4" customHeight="1" x14ac:dyDescent="0.3">
      <c r="A268" s="244" t="str">
        <f t="shared" si="99"/>
        <v/>
      </c>
      <c r="B268" s="153" t="str">
        <f t="shared" si="100"/>
        <v/>
      </c>
      <c r="C268" s="154"/>
      <c r="D268" s="173"/>
      <c r="E268" s="179"/>
      <c r="F268" s="156"/>
      <c r="G268" s="175"/>
      <c r="H268" s="175"/>
      <c r="I268" s="175"/>
      <c r="J268" s="175"/>
      <c r="K268" s="175"/>
      <c r="L268" s="175"/>
      <c r="M268" s="175"/>
      <c r="N268" s="175"/>
      <c r="O268" s="175"/>
      <c r="P268" s="175"/>
      <c r="Q268" s="179"/>
      <c r="R268" s="157" t="s">
        <v>98</v>
      </c>
      <c r="S268" s="158">
        <f t="shared" si="101"/>
        <v>0</v>
      </c>
      <c r="T268" s="158" t="str">
        <f t="shared" si="102"/>
        <v/>
      </c>
      <c r="U268" s="158" t="str">
        <f t="shared" si="103"/>
        <v>lstLocatieNv3</v>
      </c>
      <c r="V268" s="168">
        <f t="shared" si="104"/>
        <v>0</v>
      </c>
      <c r="W268" s="171">
        <f t="shared" si="105"/>
        <v>0</v>
      </c>
      <c r="X268" s="171">
        <f t="shared" si="106"/>
        <v>0</v>
      </c>
      <c r="Y268" s="171">
        <f t="shared" si="107"/>
        <v>0</v>
      </c>
      <c r="Z268" s="171">
        <f t="shared" si="108"/>
        <v>0</v>
      </c>
      <c r="AA268" s="171">
        <f t="shared" si="109"/>
        <v>0</v>
      </c>
      <c r="AB268" s="171">
        <f t="shared" si="110"/>
        <v>0</v>
      </c>
      <c r="AC268" s="171">
        <f t="shared" si="111"/>
        <v>0</v>
      </c>
      <c r="AD268" s="171">
        <f t="shared" si="112"/>
        <v>0</v>
      </c>
      <c r="AE268" s="171">
        <f t="shared" si="113"/>
        <v>0</v>
      </c>
      <c r="AF268" s="171">
        <f t="shared" si="114"/>
        <v>0</v>
      </c>
      <c r="AG268" s="171">
        <f t="shared" si="115"/>
        <v>0</v>
      </c>
      <c r="AH268" s="171">
        <f>IF($S268&lt;&gt;0, IF($F268&lt;&gt;"Opname / publicatie / game", IF(OR($J268="Fysieke aanwezigheid/product",$J268="Fysieke en digitale aanwezigheid/product"), IF($L268&lt;&gt;"België", _xlfn.IFNA(IF(MATCH($M268, Keuzelijsten!$AR$2:$AR$32, 0)&gt;0, 0, -1), -1), IF($N268&lt;&gt;"", -1, IF(O268&lt;&gt;"", 0, 1))), -1), -1), 0)</f>
        <v>0</v>
      </c>
      <c r="AI268" s="171">
        <f t="shared" si="116"/>
        <v>0</v>
      </c>
      <c r="AJ268" s="171">
        <f t="shared" si="117"/>
        <v>0</v>
      </c>
      <c r="AK268" s="168"/>
      <c r="AL268" s="322" t="str">
        <f t="shared" si="98"/>
        <v/>
      </c>
      <c r="AM268" s="171"/>
      <c r="AN268" s="171"/>
      <c r="AO268" s="171"/>
      <c r="AP268" s="171"/>
      <c r="AQ268" s="171"/>
      <c r="AR268" s="171"/>
      <c r="AS268" s="171"/>
      <c r="AT268" s="171"/>
      <c r="AU268" s="171" t="str">
        <f t="shared" si="118"/>
        <v/>
      </c>
      <c r="AV268" s="171"/>
      <c r="AW268" s="171"/>
      <c r="AX268" s="171"/>
      <c r="AY268" s="171"/>
      <c r="AZ268" s="168" t="str">
        <f t="shared" si="119"/>
        <v/>
      </c>
      <c r="BA268" s="158" t="str">
        <f>IF(S268&lt;&gt;1, IF(SUM(S268:$S$1004)&lt;&gt;0, "| Laat geen witruimte tussen ingevulde rijen.", ""), "")</f>
        <v/>
      </c>
      <c r="BC268" s="159" t="str">
        <f t="shared" si="120"/>
        <v/>
      </c>
    </row>
    <row r="269" spans="1:55" s="158" customFormat="1" ht="14.4" customHeight="1" x14ac:dyDescent="0.3">
      <c r="A269" s="244" t="str">
        <f t="shared" si="99"/>
        <v/>
      </c>
      <c r="B269" s="153" t="str">
        <f t="shared" si="100"/>
        <v/>
      </c>
      <c r="C269" s="154"/>
      <c r="D269" s="173"/>
      <c r="E269" s="179"/>
      <c r="F269" s="156"/>
      <c r="G269" s="175"/>
      <c r="H269" s="175"/>
      <c r="I269" s="175"/>
      <c r="J269" s="175"/>
      <c r="K269" s="175"/>
      <c r="L269" s="175"/>
      <c r="M269" s="175"/>
      <c r="N269" s="175"/>
      <c r="O269" s="175"/>
      <c r="P269" s="175"/>
      <c r="Q269" s="179"/>
      <c r="R269" s="157" t="s">
        <v>98</v>
      </c>
      <c r="S269" s="158">
        <f t="shared" si="101"/>
        <v>0</v>
      </c>
      <c r="T269" s="158" t="str">
        <f t="shared" si="102"/>
        <v/>
      </c>
      <c r="U269" s="158" t="str">
        <f t="shared" si="103"/>
        <v>lstLocatieNv3</v>
      </c>
      <c r="V269" s="168">
        <f t="shared" si="104"/>
        <v>0</v>
      </c>
      <c r="W269" s="171">
        <f t="shared" si="105"/>
        <v>0</v>
      </c>
      <c r="X269" s="171">
        <f t="shared" si="106"/>
        <v>0</v>
      </c>
      <c r="Y269" s="171">
        <f t="shared" si="107"/>
        <v>0</v>
      </c>
      <c r="Z269" s="171">
        <f t="shared" si="108"/>
        <v>0</v>
      </c>
      <c r="AA269" s="171">
        <f t="shared" si="109"/>
        <v>0</v>
      </c>
      <c r="AB269" s="171">
        <f t="shared" si="110"/>
        <v>0</v>
      </c>
      <c r="AC269" s="171">
        <f t="shared" si="111"/>
        <v>0</v>
      </c>
      <c r="AD269" s="171">
        <f t="shared" si="112"/>
        <v>0</v>
      </c>
      <c r="AE269" s="171">
        <f t="shared" si="113"/>
        <v>0</v>
      </c>
      <c r="AF269" s="171">
        <f t="shared" si="114"/>
        <v>0</v>
      </c>
      <c r="AG269" s="171">
        <f t="shared" si="115"/>
        <v>0</v>
      </c>
      <c r="AH269" s="171">
        <f>IF($S269&lt;&gt;0, IF($F269&lt;&gt;"Opname / publicatie / game", IF(OR($J269="Fysieke aanwezigheid/product",$J269="Fysieke en digitale aanwezigheid/product"), IF($L269&lt;&gt;"België", _xlfn.IFNA(IF(MATCH($M269, Keuzelijsten!$AR$2:$AR$32, 0)&gt;0, 0, -1), -1), IF($N269&lt;&gt;"", -1, IF(O269&lt;&gt;"", 0, 1))), -1), -1), 0)</f>
        <v>0</v>
      </c>
      <c r="AI269" s="171">
        <f t="shared" si="116"/>
        <v>0</v>
      </c>
      <c r="AJ269" s="171">
        <f t="shared" si="117"/>
        <v>0</v>
      </c>
      <c r="AK269" s="168"/>
      <c r="AL269" s="322" t="str">
        <f t="shared" si="98"/>
        <v/>
      </c>
      <c r="AM269" s="171"/>
      <c r="AN269" s="171"/>
      <c r="AO269" s="171"/>
      <c r="AP269" s="171"/>
      <c r="AQ269" s="171"/>
      <c r="AR269" s="171"/>
      <c r="AS269" s="171"/>
      <c r="AT269" s="171"/>
      <c r="AU269" s="171" t="str">
        <f t="shared" si="118"/>
        <v/>
      </c>
      <c r="AV269" s="171"/>
      <c r="AW269" s="171"/>
      <c r="AX269" s="171"/>
      <c r="AY269" s="171"/>
      <c r="AZ269" s="168" t="str">
        <f t="shared" si="119"/>
        <v/>
      </c>
      <c r="BA269" s="158" t="str">
        <f>IF(S269&lt;&gt;1, IF(SUM(S269:$S$1004)&lt;&gt;0, "| Laat geen witruimte tussen ingevulde rijen.", ""), "")</f>
        <v/>
      </c>
      <c r="BC269" s="159" t="str">
        <f t="shared" si="120"/>
        <v/>
      </c>
    </row>
    <row r="270" spans="1:55" s="158" customFormat="1" ht="14.4" customHeight="1" x14ac:dyDescent="0.3">
      <c r="A270" s="244" t="str">
        <f t="shared" si="99"/>
        <v/>
      </c>
      <c r="B270" s="153" t="str">
        <f t="shared" si="100"/>
        <v/>
      </c>
      <c r="C270" s="154"/>
      <c r="D270" s="173"/>
      <c r="E270" s="179"/>
      <c r="F270" s="156"/>
      <c r="G270" s="175"/>
      <c r="H270" s="175"/>
      <c r="I270" s="175"/>
      <c r="J270" s="175"/>
      <c r="K270" s="175"/>
      <c r="L270" s="175"/>
      <c r="M270" s="175"/>
      <c r="N270" s="175"/>
      <c r="O270" s="175"/>
      <c r="P270" s="175"/>
      <c r="Q270" s="179"/>
      <c r="R270" s="157" t="s">
        <v>98</v>
      </c>
      <c r="S270" s="158">
        <f t="shared" si="101"/>
        <v>0</v>
      </c>
      <c r="T270" s="158" t="str">
        <f t="shared" si="102"/>
        <v/>
      </c>
      <c r="U270" s="158" t="str">
        <f t="shared" si="103"/>
        <v>lstLocatieNv3</v>
      </c>
      <c r="V270" s="168">
        <f t="shared" si="104"/>
        <v>0</v>
      </c>
      <c r="W270" s="171">
        <f t="shared" si="105"/>
        <v>0</v>
      </c>
      <c r="X270" s="171">
        <f t="shared" si="106"/>
        <v>0</v>
      </c>
      <c r="Y270" s="171">
        <f t="shared" si="107"/>
        <v>0</v>
      </c>
      <c r="Z270" s="171">
        <f t="shared" si="108"/>
        <v>0</v>
      </c>
      <c r="AA270" s="171">
        <f t="shared" si="109"/>
        <v>0</v>
      </c>
      <c r="AB270" s="171">
        <f t="shared" si="110"/>
        <v>0</v>
      </c>
      <c r="AC270" s="171">
        <f t="shared" si="111"/>
        <v>0</v>
      </c>
      <c r="AD270" s="171">
        <f t="shared" si="112"/>
        <v>0</v>
      </c>
      <c r="AE270" s="171">
        <f t="shared" si="113"/>
        <v>0</v>
      </c>
      <c r="AF270" s="171">
        <f t="shared" si="114"/>
        <v>0</v>
      </c>
      <c r="AG270" s="171">
        <f t="shared" si="115"/>
        <v>0</v>
      </c>
      <c r="AH270" s="171">
        <f>IF($S270&lt;&gt;0, IF($F270&lt;&gt;"Opname / publicatie / game", IF(OR($J270="Fysieke aanwezigheid/product",$J270="Fysieke en digitale aanwezigheid/product"), IF($L270&lt;&gt;"België", _xlfn.IFNA(IF(MATCH($M270, Keuzelijsten!$AR$2:$AR$32, 0)&gt;0, 0, -1), -1), IF($N270&lt;&gt;"", -1, IF(O270&lt;&gt;"", 0, 1))), -1), -1), 0)</f>
        <v>0</v>
      </c>
      <c r="AI270" s="171">
        <f t="shared" si="116"/>
        <v>0</v>
      </c>
      <c r="AJ270" s="171">
        <f t="shared" si="117"/>
        <v>0</v>
      </c>
      <c r="AK270" s="168"/>
      <c r="AL270" s="322" t="str">
        <f t="shared" si="98"/>
        <v/>
      </c>
      <c r="AM270" s="171"/>
      <c r="AN270" s="171"/>
      <c r="AO270" s="171"/>
      <c r="AP270" s="171"/>
      <c r="AQ270" s="171"/>
      <c r="AR270" s="171"/>
      <c r="AS270" s="171"/>
      <c r="AT270" s="171"/>
      <c r="AU270" s="171" t="str">
        <f t="shared" si="118"/>
        <v/>
      </c>
      <c r="AV270" s="171"/>
      <c r="AW270" s="171"/>
      <c r="AX270" s="171"/>
      <c r="AY270" s="171"/>
      <c r="AZ270" s="168" t="str">
        <f t="shared" si="119"/>
        <v/>
      </c>
      <c r="BA270" s="158" t="str">
        <f>IF(S270&lt;&gt;1, IF(SUM(S270:$S$1004)&lt;&gt;0, "| Laat geen witruimte tussen ingevulde rijen.", ""), "")</f>
        <v/>
      </c>
      <c r="BC270" s="159" t="str">
        <f t="shared" si="120"/>
        <v/>
      </c>
    </row>
    <row r="271" spans="1:55" s="158" customFormat="1" ht="14.4" customHeight="1" x14ac:dyDescent="0.3">
      <c r="A271" s="244" t="str">
        <f t="shared" si="99"/>
        <v/>
      </c>
      <c r="B271" s="153" t="str">
        <f t="shared" si="100"/>
        <v/>
      </c>
      <c r="C271" s="154"/>
      <c r="D271" s="173"/>
      <c r="E271" s="179"/>
      <c r="F271" s="156"/>
      <c r="G271" s="175"/>
      <c r="H271" s="175"/>
      <c r="I271" s="175"/>
      <c r="J271" s="175"/>
      <c r="K271" s="175"/>
      <c r="L271" s="175"/>
      <c r="M271" s="175"/>
      <c r="N271" s="175"/>
      <c r="O271" s="175"/>
      <c r="P271" s="175"/>
      <c r="Q271" s="179"/>
      <c r="R271" s="157" t="s">
        <v>98</v>
      </c>
      <c r="S271" s="158">
        <f t="shared" si="101"/>
        <v>0</v>
      </c>
      <c r="T271" s="158" t="str">
        <f t="shared" si="102"/>
        <v/>
      </c>
      <c r="U271" s="158" t="str">
        <f t="shared" si="103"/>
        <v>lstLocatieNv3</v>
      </c>
      <c r="V271" s="168">
        <f t="shared" si="104"/>
        <v>0</v>
      </c>
      <c r="W271" s="171">
        <f t="shared" si="105"/>
        <v>0</v>
      </c>
      <c r="X271" s="171">
        <f t="shared" si="106"/>
        <v>0</v>
      </c>
      <c r="Y271" s="171">
        <f t="shared" si="107"/>
        <v>0</v>
      </c>
      <c r="Z271" s="171">
        <f t="shared" si="108"/>
        <v>0</v>
      </c>
      <c r="AA271" s="171">
        <f t="shared" si="109"/>
        <v>0</v>
      </c>
      <c r="AB271" s="171">
        <f t="shared" si="110"/>
        <v>0</v>
      </c>
      <c r="AC271" s="171">
        <f t="shared" si="111"/>
        <v>0</v>
      </c>
      <c r="AD271" s="171">
        <f t="shared" si="112"/>
        <v>0</v>
      </c>
      <c r="AE271" s="171">
        <f t="shared" si="113"/>
        <v>0</v>
      </c>
      <c r="AF271" s="171">
        <f t="shared" si="114"/>
        <v>0</v>
      </c>
      <c r="AG271" s="171">
        <f t="shared" si="115"/>
        <v>0</v>
      </c>
      <c r="AH271" s="171">
        <f>IF($S271&lt;&gt;0, IF($F271&lt;&gt;"Opname / publicatie / game", IF(OR($J271="Fysieke aanwezigheid/product",$J271="Fysieke en digitale aanwezigheid/product"), IF($L271&lt;&gt;"België", _xlfn.IFNA(IF(MATCH($M271, Keuzelijsten!$AR$2:$AR$32, 0)&gt;0, 0, -1), -1), IF($N271&lt;&gt;"", -1, IF(O271&lt;&gt;"", 0, 1))), -1), -1), 0)</f>
        <v>0</v>
      </c>
      <c r="AI271" s="171">
        <f t="shared" si="116"/>
        <v>0</v>
      </c>
      <c r="AJ271" s="171">
        <f t="shared" si="117"/>
        <v>0</v>
      </c>
      <c r="AK271" s="168"/>
      <c r="AL271" s="322" t="str">
        <f t="shared" si="98"/>
        <v/>
      </c>
      <c r="AM271" s="171"/>
      <c r="AN271" s="171"/>
      <c r="AO271" s="171"/>
      <c r="AP271" s="171"/>
      <c r="AQ271" s="171"/>
      <c r="AR271" s="171"/>
      <c r="AS271" s="171"/>
      <c r="AT271" s="171"/>
      <c r="AU271" s="171" t="str">
        <f t="shared" si="118"/>
        <v/>
      </c>
      <c r="AV271" s="171"/>
      <c r="AW271" s="171"/>
      <c r="AX271" s="171"/>
      <c r="AY271" s="171"/>
      <c r="AZ271" s="168" t="str">
        <f t="shared" si="119"/>
        <v/>
      </c>
      <c r="BA271" s="158" t="str">
        <f>IF(S271&lt;&gt;1, IF(SUM(S271:$S$1004)&lt;&gt;0, "| Laat geen witruimte tussen ingevulde rijen.", ""), "")</f>
        <v/>
      </c>
      <c r="BC271" s="159" t="str">
        <f t="shared" si="120"/>
        <v/>
      </c>
    </row>
    <row r="272" spans="1:55" s="158" customFormat="1" ht="14.4" customHeight="1" x14ac:dyDescent="0.3">
      <c r="A272" s="244" t="str">
        <f t="shared" si="99"/>
        <v/>
      </c>
      <c r="B272" s="153" t="str">
        <f t="shared" si="100"/>
        <v/>
      </c>
      <c r="C272" s="154"/>
      <c r="D272" s="173"/>
      <c r="E272" s="179"/>
      <c r="F272" s="156"/>
      <c r="G272" s="175"/>
      <c r="H272" s="175"/>
      <c r="I272" s="175"/>
      <c r="J272" s="175"/>
      <c r="K272" s="175"/>
      <c r="L272" s="175"/>
      <c r="M272" s="175"/>
      <c r="N272" s="175"/>
      <c r="O272" s="175"/>
      <c r="P272" s="175"/>
      <c r="Q272" s="179"/>
      <c r="R272" s="157" t="s">
        <v>98</v>
      </c>
      <c r="S272" s="158">
        <f t="shared" si="101"/>
        <v>0</v>
      </c>
      <c r="T272" s="158" t="str">
        <f t="shared" si="102"/>
        <v/>
      </c>
      <c r="U272" s="158" t="str">
        <f t="shared" si="103"/>
        <v>lstLocatieNv3</v>
      </c>
      <c r="V272" s="168">
        <f t="shared" si="104"/>
        <v>0</v>
      </c>
      <c r="W272" s="171">
        <f t="shared" si="105"/>
        <v>0</v>
      </c>
      <c r="X272" s="171">
        <f t="shared" si="106"/>
        <v>0</v>
      </c>
      <c r="Y272" s="171">
        <f t="shared" si="107"/>
        <v>0</v>
      </c>
      <c r="Z272" s="171">
        <f t="shared" si="108"/>
        <v>0</v>
      </c>
      <c r="AA272" s="171">
        <f t="shared" si="109"/>
        <v>0</v>
      </c>
      <c r="AB272" s="171">
        <f t="shared" si="110"/>
        <v>0</v>
      </c>
      <c r="AC272" s="171">
        <f t="shared" si="111"/>
        <v>0</v>
      </c>
      <c r="AD272" s="171">
        <f t="shared" si="112"/>
        <v>0</v>
      </c>
      <c r="AE272" s="171">
        <f t="shared" si="113"/>
        <v>0</v>
      </c>
      <c r="AF272" s="171">
        <f t="shared" si="114"/>
        <v>0</v>
      </c>
      <c r="AG272" s="171">
        <f t="shared" si="115"/>
        <v>0</v>
      </c>
      <c r="AH272" s="171">
        <f>IF($S272&lt;&gt;0, IF($F272&lt;&gt;"Opname / publicatie / game", IF(OR($J272="Fysieke aanwezigheid/product",$J272="Fysieke en digitale aanwezigheid/product"), IF($L272&lt;&gt;"België", _xlfn.IFNA(IF(MATCH($M272, Keuzelijsten!$AR$2:$AR$32, 0)&gt;0, 0, -1), -1), IF($N272&lt;&gt;"", -1, IF(O272&lt;&gt;"", 0, 1))), -1), -1), 0)</f>
        <v>0</v>
      </c>
      <c r="AI272" s="171">
        <f t="shared" si="116"/>
        <v>0</v>
      </c>
      <c r="AJ272" s="171">
        <f t="shared" si="117"/>
        <v>0</v>
      </c>
      <c r="AK272" s="168"/>
      <c r="AL272" s="322" t="str">
        <f t="shared" si="98"/>
        <v/>
      </c>
      <c r="AM272" s="171"/>
      <c r="AN272" s="171"/>
      <c r="AO272" s="171"/>
      <c r="AP272" s="171"/>
      <c r="AQ272" s="171"/>
      <c r="AR272" s="171"/>
      <c r="AS272" s="171"/>
      <c r="AT272" s="171"/>
      <c r="AU272" s="171" t="str">
        <f t="shared" si="118"/>
        <v/>
      </c>
      <c r="AV272" s="171"/>
      <c r="AW272" s="171"/>
      <c r="AX272" s="171"/>
      <c r="AY272" s="171"/>
      <c r="AZ272" s="168" t="str">
        <f t="shared" si="119"/>
        <v/>
      </c>
      <c r="BA272" s="158" t="str">
        <f>IF(S272&lt;&gt;1, IF(SUM(S272:$S$1004)&lt;&gt;0, "| Laat geen witruimte tussen ingevulde rijen.", ""), "")</f>
        <v/>
      </c>
      <c r="BC272" s="159" t="str">
        <f t="shared" si="120"/>
        <v/>
      </c>
    </row>
    <row r="273" spans="1:55" s="158" customFormat="1" ht="14.4" customHeight="1" x14ac:dyDescent="0.3">
      <c r="A273" s="244" t="str">
        <f t="shared" si="99"/>
        <v/>
      </c>
      <c r="B273" s="153" t="str">
        <f t="shared" si="100"/>
        <v/>
      </c>
      <c r="C273" s="154"/>
      <c r="D273" s="173"/>
      <c r="E273" s="179"/>
      <c r="F273" s="156"/>
      <c r="G273" s="175"/>
      <c r="H273" s="175"/>
      <c r="I273" s="175"/>
      <c r="J273" s="175"/>
      <c r="K273" s="175"/>
      <c r="L273" s="175"/>
      <c r="M273" s="175"/>
      <c r="N273" s="175"/>
      <c r="O273" s="175"/>
      <c r="P273" s="175"/>
      <c r="Q273" s="179"/>
      <c r="R273" s="157" t="s">
        <v>98</v>
      </c>
      <c r="S273" s="158">
        <f t="shared" si="101"/>
        <v>0</v>
      </c>
      <c r="T273" s="158" t="str">
        <f t="shared" si="102"/>
        <v/>
      </c>
      <c r="U273" s="158" t="str">
        <f t="shared" si="103"/>
        <v>lstLocatieNv3</v>
      </c>
      <c r="V273" s="168">
        <f t="shared" si="104"/>
        <v>0</v>
      </c>
      <c r="W273" s="171">
        <f t="shared" si="105"/>
        <v>0</v>
      </c>
      <c r="X273" s="171">
        <f t="shared" si="106"/>
        <v>0</v>
      </c>
      <c r="Y273" s="171">
        <f t="shared" si="107"/>
        <v>0</v>
      </c>
      <c r="Z273" s="171">
        <f t="shared" si="108"/>
        <v>0</v>
      </c>
      <c r="AA273" s="171">
        <f t="shared" si="109"/>
        <v>0</v>
      </c>
      <c r="AB273" s="171">
        <f t="shared" si="110"/>
        <v>0</v>
      </c>
      <c r="AC273" s="171">
        <f t="shared" si="111"/>
        <v>0</v>
      </c>
      <c r="AD273" s="171">
        <f t="shared" si="112"/>
        <v>0</v>
      </c>
      <c r="AE273" s="171">
        <f t="shared" si="113"/>
        <v>0</v>
      </c>
      <c r="AF273" s="171">
        <f t="shared" si="114"/>
        <v>0</v>
      </c>
      <c r="AG273" s="171">
        <f t="shared" si="115"/>
        <v>0</v>
      </c>
      <c r="AH273" s="171">
        <f>IF($S273&lt;&gt;0, IF($F273&lt;&gt;"Opname / publicatie / game", IF(OR($J273="Fysieke aanwezigheid/product",$J273="Fysieke en digitale aanwezigheid/product"), IF($L273&lt;&gt;"België", _xlfn.IFNA(IF(MATCH($M273, Keuzelijsten!$AR$2:$AR$32, 0)&gt;0, 0, -1), -1), IF($N273&lt;&gt;"", -1, IF(O273&lt;&gt;"", 0, 1))), -1), -1), 0)</f>
        <v>0</v>
      </c>
      <c r="AI273" s="171">
        <f t="shared" si="116"/>
        <v>0</v>
      </c>
      <c r="AJ273" s="171">
        <f t="shared" si="117"/>
        <v>0</v>
      </c>
      <c r="AK273" s="168"/>
      <c r="AL273" s="322" t="str">
        <f t="shared" si="98"/>
        <v/>
      </c>
      <c r="AM273" s="171"/>
      <c r="AN273" s="171"/>
      <c r="AO273" s="171"/>
      <c r="AP273" s="171"/>
      <c r="AQ273" s="171"/>
      <c r="AR273" s="171"/>
      <c r="AS273" s="171"/>
      <c r="AT273" s="171"/>
      <c r="AU273" s="171" t="str">
        <f t="shared" si="118"/>
        <v/>
      </c>
      <c r="AV273" s="171"/>
      <c r="AW273" s="171"/>
      <c r="AX273" s="171"/>
      <c r="AY273" s="171"/>
      <c r="AZ273" s="168" t="str">
        <f t="shared" si="119"/>
        <v/>
      </c>
      <c r="BA273" s="158" t="str">
        <f>IF(S273&lt;&gt;1, IF(SUM(S273:$S$1004)&lt;&gt;0, "| Laat geen witruimte tussen ingevulde rijen.", ""), "")</f>
        <v/>
      </c>
      <c r="BC273" s="159" t="str">
        <f t="shared" si="120"/>
        <v/>
      </c>
    </row>
    <row r="274" spans="1:55" s="158" customFormat="1" ht="14.4" customHeight="1" x14ac:dyDescent="0.3">
      <c r="A274" s="244" t="str">
        <f t="shared" si="99"/>
        <v/>
      </c>
      <c r="B274" s="153" t="str">
        <f t="shared" si="100"/>
        <v/>
      </c>
      <c r="C274" s="154"/>
      <c r="D274" s="173"/>
      <c r="E274" s="179"/>
      <c r="F274" s="156"/>
      <c r="G274" s="175"/>
      <c r="H274" s="175"/>
      <c r="I274" s="175"/>
      <c r="J274" s="175"/>
      <c r="K274" s="175"/>
      <c r="L274" s="175"/>
      <c r="M274" s="175"/>
      <c r="N274" s="175"/>
      <c r="O274" s="175"/>
      <c r="P274" s="175"/>
      <c r="Q274" s="179"/>
      <c r="R274" s="157" t="s">
        <v>98</v>
      </c>
      <c r="S274" s="158">
        <f t="shared" si="101"/>
        <v>0</v>
      </c>
      <c r="T274" s="158" t="str">
        <f t="shared" si="102"/>
        <v/>
      </c>
      <c r="U274" s="158" t="str">
        <f t="shared" si="103"/>
        <v>lstLocatieNv3</v>
      </c>
      <c r="V274" s="168">
        <f t="shared" si="104"/>
        <v>0</v>
      </c>
      <c r="W274" s="171">
        <f t="shared" si="105"/>
        <v>0</v>
      </c>
      <c r="X274" s="171">
        <f t="shared" si="106"/>
        <v>0</v>
      </c>
      <c r="Y274" s="171">
        <f t="shared" si="107"/>
        <v>0</v>
      </c>
      <c r="Z274" s="171">
        <f t="shared" si="108"/>
        <v>0</v>
      </c>
      <c r="AA274" s="171">
        <f t="shared" si="109"/>
        <v>0</v>
      </c>
      <c r="AB274" s="171">
        <f t="shared" si="110"/>
        <v>0</v>
      </c>
      <c r="AC274" s="171">
        <f t="shared" si="111"/>
        <v>0</v>
      </c>
      <c r="AD274" s="171">
        <f t="shared" si="112"/>
        <v>0</v>
      </c>
      <c r="AE274" s="171">
        <f t="shared" si="113"/>
        <v>0</v>
      </c>
      <c r="AF274" s="171">
        <f t="shared" si="114"/>
        <v>0</v>
      </c>
      <c r="AG274" s="171">
        <f t="shared" si="115"/>
        <v>0</v>
      </c>
      <c r="AH274" s="171">
        <f>IF($S274&lt;&gt;0, IF($F274&lt;&gt;"Opname / publicatie / game", IF(OR($J274="Fysieke aanwezigheid/product",$J274="Fysieke en digitale aanwezigheid/product"), IF($L274&lt;&gt;"België", _xlfn.IFNA(IF(MATCH($M274, Keuzelijsten!$AR$2:$AR$32, 0)&gt;0, 0, -1), -1), IF($N274&lt;&gt;"", -1, IF(O274&lt;&gt;"", 0, 1))), -1), -1), 0)</f>
        <v>0</v>
      </c>
      <c r="AI274" s="171">
        <f t="shared" si="116"/>
        <v>0</v>
      </c>
      <c r="AJ274" s="171">
        <f t="shared" si="117"/>
        <v>0</v>
      </c>
      <c r="AK274" s="168"/>
      <c r="AL274" s="322" t="str">
        <f t="shared" si="98"/>
        <v/>
      </c>
      <c r="AM274" s="171"/>
      <c r="AN274" s="171"/>
      <c r="AO274" s="171"/>
      <c r="AP274" s="171"/>
      <c r="AQ274" s="171"/>
      <c r="AR274" s="171"/>
      <c r="AS274" s="171"/>
      <c r="AT274" s="171"/>
      <c r="AU274" s="171" t="str">
        <f t="shared" si="118"/>
        <v/>
      </c>
      <c r="AV274" s="171"/>
      <c r="AW274" s="171"/>
      <c r="AX274" s="171"/>
      <c r="AY274" s="171"/>
      <c r="AZ274" s="168" t="str">
        <f t="shared" si="119"/>
        <v/>
      </c>
      <c r="BA274" s="158" t="str">
        <f>IF(S274&lt;&gt;1, IF(SUM(S274:$S$1004)&lt;&gt;0, "| Laat geen witruimte tussen ingevulde rijen.", ""), "")</f>
        <v/>
      </c>
      <c r="BC274" s="159" t="str">
        <f t="shared" si="120"/>
        <v/>
      </c>
    </row>
    <row r="275" spans="1:55" s="158" customFormat="1" ht="14.4" customHeight="1" x14ac:dyDescent="0.3">
      <c r="A275" s="244" t="str">
        <f t="shared" si="99"/>
        <v/>
      </c>
      <c r="B275" s="153" t="str">
        <f t="shared" si="100"/>
        <v/>
      </c>
      <c r="C275" s="154"/>
      <c r="D275" s="173"/>
      <c r="E275" s="179"/>
      <c r="F275" s="156"/>
      <c r="G275" s="175"/>
      <c r="H275" s="175"/>
      <c r="I275" s="175"/>
      <c r="J275" s="175"/>
      <c r="K275" s="175"/>
      <c r="L275" s="175"/>
      <c r="M275" s="175"/>
      <c r="N275" s="175"/>
      <c r="O275" s="175"/>
      <c r="P275" s="175"/>
      <c r="Q275" s="179"/>
      <c r="R275" s="157" t="s">
        <v>98</v>
      </c>
      <c r="S275" s="158">
        <f t="shared" si="101"/>
        <v>0</v>
      </c>
      <c r="T275" s="158" t="str">
        <f t="shared" si="102"/>
        <v/>
      </c>
      <c r="U275" s="158" t="str">
        <f t="shared" si="103"/>
        <v>lstLocatieNv3</v>
      </c>
      <c r="V275" s="168">
        <f t="shared" si="104"/>
        <v>0</v>
      </c>
      <c r="W275" s="171">
        <f t="shared" si="105"/>
        <v>0</v>
      </c>
      <c r="X275" s="171">
        <f t="shared" si="106"/>
        <v>0</v>
      </c>
      <c r="Y275" s="171">
        <f t="shared" si="107"/>
        <v>0</v>
      </c>
      <c r="Z275" s="171">
        <f t="shared" si="108"/>
        <v>0</v>
      </c>
      <c r="AA275" s="171">
        <f t="shared" si="109"/>
        <v>0</v>
      </c>
      <c r="AB275" s="171">
        <f t="shared" si="110"/>
        <v>0</v>
      </c>
      <c r="AC275" s="171">
        <f t="shared" si="111"/>
        <v>0</v>
      </c>
      <c r="AD275" s="171">
        <f t="shared" si="112"/>
        <v>0</v>
      </c>
      <c r="AE275" s="171">
        <f t="shared" si="113"/>
        <v>0</v>
      </c>
      <c r="AF275" s="171">
        <f t="shared" si="114"/>
        <v>0</v>
      </c>
      <c r="AG275" s="171">
        <f t="shared" si="115"/>
        <v>0</v>
      </c>
      <c r="AH275" s="171">
        <f>IF($S275&lt;&gt;0, IF($F275&lt;&gt;"Opname / publicatie / game", IF(OR($J275="Fysieke aanwezigheid/product",$J275="Fysieke en digitale aanwezigheid/product"), IF($L275&lt;&gt;"België", _xlfn.IFNA(IF(MATCH($M275, Keuzelijsten!$AR$2:$AR$32, 0)&gt;0, 0, -1), -1), IF($N275&lt;&gt;"", -1, IF(O275&lt;&gt;"", 0, 1))), -1), -1), 0)</f>
        <v>0</v>
      </c>
      <c r="AI275" s="171">
        <f t="shared" si="116"/>
        <v>0</v>
      </c>
      <c r="AJ275" s="171">
        <f t="shared" si="117"/>
        <v>0</v>
      </c>
      <c r="AK275" s="168"/>
      <c r="AL275" s="322" t="str">
        <f t="shared" si="98"/>
        <v/>
      </c>
      <c r="AM275" s="171"/>
      <c r="AN275" s="171"/>
      <c r="AO275" s="171"/>
      <c r="AP275" s="171"/>
      <c r="AQ275" s="171"/>
      <c r="AR275" s="171"/>
      <c r="AS275" s="171"/>
      <c r="AT275" s="171"/>
      <c r="AU275" s="171" t="str">
        <f t="shared" si="118"/>
        <v/>
      </c>
      <c r="AV275" s="171"/>
      <c r="AW275" s="171"/>
      <c r="AX275" s="171"/>
      <c r="AY275" s="171"/>
      <c r="AZ275" s="168" t="str">
        <f t="shared" si="119"/>
        <v/>
      </c>
      <c r="BA275" s="158" t="str">
        <f>IF(S275&lt;&gt;1, IF(SUM(S275:$S$1004)&lt;&gt;0, "| Laat geen witruimte tussen ingevulde rijen.", ""), "")</f>
        <v/>
      </c>
      <c r="BC275" s="159" t="str">
        <f t="shared" si="120"/>
        <v/>
      </c>
    </row>
    <row r="276" spans="1:55" s="158" customFormat="1" ht="14.4" customHeight="1" x14ac:dyDescent="0.3">
      <c r="A276" s="244" t="str">
        <f t="shared" si="99"/>
        <v/>
      </c>
      <c r="B276" s="153" t="str">
        <f t="shared" si="100"/>
        <v/>
      </c>
      <c r="C276" s="154"/>
      <c r="D276" s="173"/>
      <c r="E276" s="179"/>
      <c r="F276" s="156"/>
      <c r="G276" s="175"/>
      <c r="H276" s="175"/>
      <c r="I276" s="175"/>
      <c r="J276" s="175"/>
      <c r="K276" s="175"/>
      <c r="L276" s="175"/>
      <c r="M276" s="175"/>
      <c r="N276" s="175"/>
      <c r="O276" s="175"/>
      <c r="P276" s="175"/>
      <c r="Q276" s="179"/>
      <c r="R276" s="157" t="s">
        <v>98</v>
      </c>
      <c r="S276" s="158">
        <f t="shared" si="101"/>
        <v>0</v>
      </c>
      <c r="T276" s="158" t="str">
        <f t="shared" si="102"/>
        <v/>
      </c>
      <c r="U276" s="158" t="str">
        <f t="shared" si="103"/>
        <v>lstLocatieNv3</v>
      </c>
      <c r="V276" s="168">
        <f t="shared" si="104"/>
        <v>0</v>
      </c>
      <c r="W276" s="171">
        <f t="shared" si="105"/>
        <v>0</v>
      </c>
      <c r="X276" s="171">
        <f t="shared" si="106"/>
        <v>0</v>
      </c>
      <c r="Y276" s="171">
        <f t="shared" si="107"/>
        <v>0</v>
      </c>
      <c r="Z276" s="171">
        <f t="shared" si="108"/>
        <v>0</v>
      </c>
      <c r="AA276" s="171">
        <f t="shared" si="109"/>
        <v>0</v>
      </c>
      <c r="AB276" s="171">
        <f t="shared" si="110"/>
        <v>0</v>
      </c>
      <c r="AC276" s="171">
        <f t="shared" si="111"/>
        <v>0</v>
      </c>
      <c r="AD276" s="171">
        <f t="shared" si="112"/>
        <v>0</v>
      </c>
      <c r="AE276" s="171">
        <f t="shared" si="113"/>
        <v>0</v>
      </c>
      <c r="AF276" s="171">
        <f t="shared" si="114"/>
        <v>0</v>
      </c>
      <c r="AG276" s="171">
        <f t="shared" si="115"/>
        <v>0</v>
      </c>
      <c r="AH276" s="171">
        <f>IF($S276&lt;&gt;0, IF($F276&lt;&gt;"Opname / publicatie / game", IF(OR($J276="Fysieke aanwezigheid/product",$J276="Fysieke en digitale aanwezigheid/product"), IF($L276&lt;&gt;"België", _xlfn.IFNA(IF(MATCH($M276, Keuzelijsten!$AR$2:$AR$32, 0)&gt;0, 0, -1), -1), IF($N276&lt;&gt;"", -1, IF(O276&lt;&gt;"", 0, 1))), -1), -1), 0)</f>
        <v>0</v>
      </c>
      <c r="AI276" s="171">
        <f t="shared" si="116"/>
        <v>0</v>
      </c>
      <c r="AJ276" s="171">
        <f t="shared" si="117"/>
        <v>0</v>
      </c>
      <c r="AK276" s="168"/>
      <c r="AL276" s="322" t="str">
        <f t="shared" si="98"/>
        <v/>
      </c>
      <c r="AM276" s="171"/>
      <c r="AN276" s="171"/>
      <c r="AO276" s="171"/>
      <c r="AP276" s="171"/>
      <c r="AQ276" s="171"/>
      <c r="AR276" s="171"/>
      <c r="AS276" s="171"/>
      <c r="AT276" s="171"/>
      <c r="AU276" s="171" t="str">
        <f t="shared" si="118"/>
        <v/>
      </c>
      <c r="AV276" s="171"/>
      <c r="AW276" s="171"/>
      <c r="AX276" s="171"/>
      <c r="AY276" s="171"/>
      <c r="AZ276" s="168" t="str">
        <f t="shared" si="119"/>
        <v/>
      </c>
      <c r="BA276" s="158" t="str">
        <f>IF(S276&lt;&gt;1, IF(SUM(S276:$S$1004)&lt;&gt;0, "| Laat geen witruimte tussen ingevulde rijen.", ""), "")</f>
        <v/>
      </c>
      <c r="BC276" s="159" t="str">
        <f t="shared" si="120"/>
        <v/>
      </c>
    </row>
    <row r="277" spans="1:55" s="158" customFormat="1" ht="14.4" customHeight="1" x14ac:dyDescent="0.3">
      <c r="A277" s="244" t="str">
        <f t="shared" si="99"/>
        <v/>
      </c>
      <c r="B277" s="153" t="str">
        <f t="shared" si="100"/>
        <v/>
      </c>
      <c r="C277" s="154"/>
      <c r="D277" s="173"/>
      <c r="E277" s="179"/>
      <c r="F277" s="156"/>
      <c r="G277" s="175"/>
      <c r="H277" s="175"/>
      <c r="I277" s="175"/>
      <c r="J277" s="175"/>
      <c r="K277" s="175"/>
      <c r="L277" s="175"/>
      <c r="M277" s="175"/>
      <c r="N277" s="175"/>
      <c r="O277" s="175"/>
      <c r="P277" s="175"/>
      <c r="Q277" s="179"/>
      <c r="R277" s="157" t="s">
        <v>98</v>
      </c>
      <c r="S277" s="158">
        <f t="shared" si="101"/>
        <v>0</v>
      </c>
      <c r="T277" s="158" t="str">
        <f t="shared" si="102"/>
        <v/>
      </c>
      <c r="U277" s="158" t="str">
        <f t="shared" si="103"/>
        <v>lstLocatieNv3</v>
      </c>
      <c r="V277" s="168">
        <f t="shared" si="104"/>
        <v>0</v>
      </c>
      <c r="W277" s="171">
        <f t="shared" si="105"/>
        <v>0</v>
      </c>
      <c r="X277" s="171">
        <f t="shared" si="106"/>
        <v>0</v>
      </c>
      <c r="Y277" s="171">
        <f t="shared" si="107"/>
        <v>0</v>
      </c>
      <c r="Z277" s="171">
        <f t="shared" si="108"/>
        <v>0</v>
      </c>
      <c r="AA277" s="171">
        <f t="shared" si="109"/>
        <v>0</v>
      </c>
      <c r="AB277" s="171">
        <f t="shared" si="110"/>
        <v>0</v>
      </c>
      <c r="AC277" s="171">
        <f t="shared" si="111"/>
        <v>0</v>
      </c>
      <c r="AD277" s="171">
        <f t="shared" si="112"/>
        <v>0</v>
      </c>
      <c r="AE277" s="171">
        <f t="shared" si="113"/>
        <v>0</v>
      </c>
      <c r="AF277" s="171">
        <f t="shared" si="114"/>
        <v>0</v>
      </c>
      <c r="AG277" s="171">
        <f t="shared" si="115"/>
        <v>0</v>
      </c>
      <c r="AH277" s="171">
        <f>IF($S277&lt;&gt;0, IF($F277&lt;&gt;"Opname / publicatie / game", IF(OR($J277="Fysieke aanwezigheid/product",$J277="Fysieke en digitale aanwezigheid/product"), IF($L277&lt;&gt;"België", _xlfn.IFNA(IF(MATCH($M277, Keuzelijsten!$AR$2:$AR$32, 0)&gt;0, 0, -1), -1), IF($N277&lt;&gt;"", -1, IF(O277&lt;&gt;"", 0, 1))), -1), -1), 0)</f>
        <v>0</v>
      </c>
      <c r="AI277" s="171">
        <f t="shared" si="116"/>
        <v>0</v>
      </c>
      <c r="AJ277" s="171">
        <f t="shared" si="117"/>
        <v>0</v>
      </c>
      <c r="AK277" s="168"/>
      <c r="AL277" s="322" t="str">
        <f t="shared" si="98"/>
        <v/>
      </c>
      <c r="AM277" s="171"/>
      <c r="AN277" s="171"/>
      <c r="AO277" s="171"/>
      <c r="AP277" s="171"/>
      <c r="AQ277" s="171"/>
      <c r="AR277" s="171"/>
      <c r="AS277" s="171"/>
      <c r="AT277" s="171"/>
      <c r="AU277" s="171" t="str">
        <f t="shared" si="118"/>
        <v/>
      </c>
      <c r="AV277" s="171"/>
      <c r="AW277" s="171"/>
      <c r="AX277" s="171"/>
      <c r="AY277" s="171"/>
      <c r="AZ277" s="168" t="str">
        <f t="shared" si="119"/>
        <v/>
      </c>
      <c r="BA277" s="158" t="str">
        <f>IF(S277&lt;&gt;1, IF(SUM(S277:$S$1004)&lt;&gt;0, "| Laat geen witruimte tussen ingevulde rijen.", ""), "")</f>
        <v/>
      </c>
      <c r="BC277" s="159" t="str">
        <f t="shared" si="120"/>
        <v/>
      </c>
    </row>
    <row r="278" spans="1:55" s="158" customFormat="1" ht="14.4" customHeight="1" x14ac:dyDescent="0.3">
      <c r="A278" s="244" t="str">
        <f t="shared" si="99"/>
        <v/>
      </c>
      <c r="B278" s="153" t="str">
        <f t="shared" si="100"/>
        <v/>
      </c>
      <c r="C278" s="154"/>
      <c r="D278" s="173"/>
      <c r="E278" s="179"/>
      <c r="F278" s="156"/>
      <c r="G278" s="175"/>
      <c r="H278" s="175"/>
      <c r="I278" s="175"/>
      <c r="J278" s="175"/>
      <c r="K278" s="175"/>
      <c r="L278" s="175"/>
      <c r="M278" s="175"/>
      <c r="N278" s="175"/>
      <c r="O278" s="175"/>
      <c r="P278" s="175"/>
      <c r="Q278" s="179"/>
      <c r="R278" s="157" t="s">
        <v>98</v>
      </c>
      <c r="S278" s="158">
        <f t="shared" si="101"/>
        <v>0</v>
      </c>
      <c r="T278" s="158" t="str">
        <f t="shared" si="102"/>
        <v/>
      </c>
      <c r="U278" s="158" t="str">
        <f t="shared" si="103"/>
        <v>lstLocatieNv3</v>
      </c>
      <c r="V278" s="168">
        <f t="shared" si="104"/>
        <v>0</v>
      </c>
      <c r="W278" s="171">
        <f t="shared" si="105"/>
        <v>0</v>
      </c>
      <c r="X278" s="171">
        <f t="shared" si="106"/>
        <v>0</v>
      </c>
      <c r="Y278" s="171">
        <f t="shared" si="107"/>
        <v>0</v>
      </c>
      <c r="Z278" s="171">
        <f t="shared" si="108"/>
        <v>0</v>
      </c>
      <c r="AA278" s="171">
        <f t="shared" si="109"/>
        <v>0</v>
      </c>
      <c r="AB278" s="171">
        <f t="shared" si="110"/>
        <v>0</v>
      </c>
      <c r="AC278" s="171">
        <f t="shared" si="111"/>
        <v>0</v>
      </c>
      <c r="AD278" s="171">
        <f t="shared" si="112"/>
        <v>0</v>
      </c>
      <c r="AE278" s="171">
        <f t="shared" si="113"/>
        <v>0</v>
      </c>
      <c r="AF278" s="171">
        <f t="shared" si="114"/>
        <v>0</v>
      </c>
      <c r="AG278" s="171">
        <f t="shared" si="115"/>
        <v>0</v>
      </c>
      <c r="AH278" s="171">
        <f>IF($S278&lt;&gt;0, IF($F278&lt;&gt;"Opname / publicatie / game", IF(OR($J278="Fysieke aanwezigheid/product",$J278="Fysieke en digitale aanwezigheid/product"), IF($L278&lt;&gt;"België", _xlfn.IFNA(IF(MATCH($M278, Keuzelijsten!$AR$2:$AR$32, 0)&gt;0, 0, -1), -1), IF($N278&lt;&gt;"", -1, IF(O278&lt;&gt;"", 0, 1))), -1), -1), 0)</f>
        <v>0</v>
      </c>
      <c r="AI278" s="171">
        <f t="shared" si="116"/>
        <v>0</v>
      </c>
      <c r="AJ278" s="171">
        <f t="shared" si="117"/>
        <v>0</v>
      </c>
      <c r="AK278" s="168"/>
      <c r="AL278" s="322" t="str">
        <f t="shared" si="98"/>
        <v/>
      </c>
      <c r="AM278" s="171"/>
      <c r="AN278" s="171"/>
      <c r="AO278" s="171"/>
      <c r="AP278" s="171"/>
      <c r="AQ278" s="171"/>
      <c r="AR278" s="171"/>
      <c r="AS278" s="171"/>
      <c r="AT278" s="171"/>
      <c r="AU278" s="171" t="str">
        <f t="shared" si="118"/>
        <v/>
      </c>
      <c r="AV278" s="171"/>
      <c r="AW278" s="171"/>
      <c r="AX278" s="171"/>
      <c r="AY278" s="171"/>
      <c r="AZ278" s="168" t="str">
        <f t="shared" si="119"/>
        <v/>
      </c>
      <c r="BA278" s="158" t="str">
        <f>IF(S278&lt;&gt;1, IF(SUM(S278:$S$1004)&lt;&gt;0, "| Laat geen witruimte tussen ingevulde rijen.", ""), "")</f>
        <v/>
      </c>
      <c r="BC278" s="159" t="str">
        <f t="shared" si="120"/>
        <v/>
      </c>
    </row>
    <row r="279" spans="1:55" s="158" customFormat="1" ht="14.4" customHeight="1" x14ac:dyDescent="0.3">
      <c r="A279" s="244" t="str">
        <f t="shared" si="99"/>
        <v/>
      </c>
      <c r="B279" s="153" t="str">
        <f t="shared" si="100"/>
        <v/>
      </c>
      <c r="C279" s="154"/>
      <c r="D279" s="173"/>
      <c r="E279" s="179"/>
      <c r="F279" s="156"/>
      <c r="G279" s="175"/>
      <c r="H279" s="175"/>
      <c r="I279" s="175"/>
      <c r="J279" s="175"/>
      <c r="K279" s="175"/>
      <c r="L279" s="175"/>
      <c r="M279" s="175"/>
      <c r="N279" s="175"/>
      <c r="O279" s="175"/>
      <c r="P279" s="175"/>
      <c r="Q279" s="179"/>
      <c r="R279" s="157" t="s">
        <v>98</v>
      </c>
      <c r="S279" s="158">
        <f t="shared" si="101"/>
        <v>0</v>
      </c>
      <c r="T279" s="158" t="str">
        <f t="shared" si="102"/>
        <v/>
      </c>
      <c r="U279" s="158" t="str">
        <f t="shared" si="103"/>
        <v>lstLocatieNv3</v>
      </c>
      <c r="V279" s="168">
        <f t="shared" si="104"/>
        <v>0</v>
      </c>
      <c r="W279" s="171">
        <f t="shared" si="105"/>
        <v>0</v>
      </c>
      <c r="X279" s="171">
        <f t="shared" si="106"/>
        <v>0</v>
      </c>
      <c r="Y279" s="171">
        <f t="shared" si="107"/>
        <v>0</v>
      </c>
      <c r="Z279" s="171">
        <f t="shared" si="108"/>
        <v>0</v>
      </c>
      <c r="AA279" s="171">
        <f t="shared" si="109"/>
        <v>0</v>
      </c>
      <c r="AB279" s="171">
        <f t="shared" si="110"/>
        <v>0</v>
      </c>
      <c r="AC279" s="171">
        <f t="shared" si="111"/>
        <v>0</v>
      </c>
      <c r="AD279" s="171">
        <f t="shared" si="112"/>
        <v>0</v>
      </c>
      <c r="AE279" s="171">
        <f t="shared" si="113"/>
        <v>0</v>
      </c>
      <c r="AF279" s="171">
        <f t="shared" si="114"/>
        <v>0</v>
      </c>
      <c r="AG279" s="171">
        <f t="shared" si="115"/>
        <v>0</v>
      </c>
      <c r="AH279" s="171">
        <f>IF($S279&lt;&gt;0, IF($F279&lt;&gt;"Opname / publicatie / game", IF(OR($J279="Fysieke aanwezigheid/product",$J279="Fysieke en digitale aanwezigheid/product"), IF($L279&lt;&gt;"België", _xlfn.IFNA(IF(MATCH($M279, Keuzelijsten!$AR$2:$AR$32, 0)&gt;0, 0, -1), -1), IF($N279&lt;&gt;"", -1, IF(O279&lt;&gt;"", 0, 1))), -1), -1), 0)</f>
        <v>0</v>
      </c>
      <c r="AI279" s="171">
        <f t="shared" si="116"/>
        <v>0</v>
      </c>
      <c r="AJ279" s="171">
        <f t="shared" si="117"/>
        <v>0</v>
      </c>
      <c r="AK279" s="168"/>
      <c r="AL279" s="322" t="str">
        <f t="shared" si="98"/>
        <v/>
      </c>
      <c r="AM279" s="171"/>
      <c r="AN279" s="171"/>
      <c r="AO279" s="171"/>
      <c r="AP279" s="171"/>
      <c r="AQ279" s="171"/>
      <c r="AR279" s="171"/>
      <c r="AS279" s="171"/>
      <c r="AT279" s="171"/>
      <c r="AU279" s="171" t="str">
        <f t="shared" si="118"/>
        <v/>
      </c>
      <c r="AV279" s="171"/>
      <c r="AW279" s="171"/>
      <c r="AX279" s="171"/>
      <c r="AY279" s="171"/>
      <c r="AZ279" s="168" t="str">
        <f t="shared" si="119"/>
        <v/>
      </c>
      <c r="BA279" s="158" t="str">
        <f>IF(S279&lt;&gt;1, IF(SUM(S279:$S$1004)&lt;&gt;0, "| Laat geen witruimte tussen ingevulde rijen.", ""), "")</f>
        <v/>
      </c>
      <c r="BC279" s="159" t="str">
        <f t="shared" si="120"/>
        <v/>
      </c>
    </row>
    <row r="280" spans="1:55" s="158" customFormat="1" ht="14.4" customHeight="1" x14ac:dyDescent="0.3">
      <c r="A280" s="244" t="str">
        <f t="shared" si="99"/>
        <v/>
      </c>
      <c r="B280" s="153" t="str">
        <f t="shared" si="100"/>
        <v/>
      </c>
      <c r="C280" s="154"/>
      <c r="D280" s="173"/>
      <c r="E280" s="179"/>
      <c r="F280" s="156"/>
      <c r="G280" s="175"/>
      <c r="H280" s="175"/>
      <c r="I280" s="175"/>
      <c r="J280" s="175"/>
      <c r="K280" s="175"/>
      <c r="L280" s="175"/>
      <c r="M280" s="175"/>
      <c r="N280" s="175"/>
      <c r="O280" s="175"/>
      <c r="P280" s="175"/>
      <c r="Q280" s="179"/>
      <c r="R280" s="157" t="s">
        <v>98</v>
      </c>
      <c r="S280" s="158">
        <f t="shared" si="101"/>
        <v>0</v>
      </c>
      <c r="T280" s="158" t="str">
        <f t="shared" si="102"/>
        <v/>
      </c>
      <c r="U280" s="158" t="str">
        <f t="shared" si="103"/>
        <v>lstLocatieNv3</v>
      </c>
      <c r="V280" s="168">
        <f t="shared" si="104"/>
        <v>0</v>
      </c>
      <c r="W280" s="171">
        <f t="shared" si="105"/>
        <v>0</v>
      </c>
      <c r="X280" s="171">
        <f t="shared" si="106"/>
        <v>0</v>
      </c>
      <c r="Y280" s="171">
        <f t="shared" si="107"/>
        <v>0</v>
      </c>
      <c r="Z280" s="171">
        <f t="shared" si="108"/>
        <v>0</v>
      </c>
      <c r="AA280" s="171">
        <f t="shared" si="109"/>
        <v>0</v>
      </c>
      <c r="AB280" s="171">
        <f t="shared" si="110"/>
        <v>0</v>
      </c>
      <c r="AC280" s="171">
        <f t="shared" si="111"/>
        <v>0</v>
      </c>
      <c r="AD280" s="171">
        <f t="shared" si="112"/>
        <v>0</v>
      </c>
      <c r="AE280" s="171">
        <f t="shared" si="113"/>
        <v>0</v>
      </c>
      <c r="AF280" s="171">
        <f t="shared" si="114"/>
        <v>0</v>
      </c>
      <c r="AG280" s="171">
        <f t="shared" si="115"/>
        <v>0</v>
      </c>
      <c r="AH280" s="171">
        <f>IF($S280&lt;&gt;0, IF($F280&lt;&gt;"Opname / publicatie / game", IF(OR($J280="Fysieke aanwezigheid/product",$J280="Fysieke en digitale aanwezigheid/product"), IF($L280&lt;&gt;"België", _xlfn.IFNA(IF(MATCH($M280, Keuzelijsten!$AR$2:$AR$32, 0)&gt;0, 0, -1), -1), IF($N280&lt;&gt;"", -1, IF(O280&lt;&gt;"", 0, 1))), -1), -1), 0)</f>
        <v>0</v>
      </c>
      <c r="AI280" s="171">
        <f t="shared" si="116"/>
        <v>0</v>
      </c>
      <c r="AJ280" s="171">
        <f t="shared" si="117"/>
        <v>0</v>
      </c>
      <c r="AK280" s="168"/>
      <c r="AL280" s="322" t="str">
        <f t="shared" si="98"/>
        <v/>
      </c>
      <c r="AM280" s="171"/>
      <c r="AN280" s="171"/>
      <c r="AO280" s="171"/>
      <c r="AP280" s="171"/>
      <c r="AQ280" s="171"/>
      <c r="AR280" s="171"/>
      <c r="AS280" s="171"/>
      <c r="AT280" s="171"/>
      <c r="AU280" s="171" t="str">
        <f t="shared" si="118"/>
        <v/>
      </c>
      <c r="AV280" s="171"/>
      <c r="AW280" s="171"/>
      <c r="AX280" s="171"/>
      <c r="AY280" s="171"/>
      <c r="AZ280" s="168" t="str">
        <f t="shared" si="119"/>
        <v/>
      </c>
      <c r="BA280" s="158" t="str">
        <f>IF(S280&lt;&gt;1, IF(SUM(S280:$S$1004)&lt;&gt;0, "| Laat geen witruimte tussen ingevulde rijen.", ""), "")</f>
        <v/>
      </c>
      <c r="BC280" s="159" t="str">
        <f t="shared" si="120"/>
        <v/>
      </c>
    </row>
    <row r="281" spans="1:55" s="158" customFormat="1" ht="14.4" customHeight="1" x14ac:dyDescent="0.3">
      <c r="A281" s="244" t="str">
        <f t="shared" si="99"/>
        <v/>
      </c>
      <c r="B281" s="153" t="str">
        <f t="shared" si="100"/>
        <v/>
      </c>
      <c r="C281" s="154"/>
      <c r="D281" s="173"/>
      <c r="E281" s="179"/>
      <c r="F281" s="156"/>
      <c r="G281" s="175"/>
      <c r="H281" s="175"/>
      <c r="I281" s="175"/>
      <c r="J281" s="175"/>
      <c r="K281" s="175"/>
      <c r="L281" s="175"/>
      <c r="M281" s="175"/>
      <c r="N281" s="175"/>
      <c r="O281" s="175"/>
      <c r="P281" s="175"/>
      <c r="Q281" s="179"/>
      <c r="R281" s="157" t="s">
        <v>98</v>
      </c>
      <c r="S281" s="158">
        <f t="shared" si="101"/>
        <v>0</v>
      </c>
      <c r="T281" s="158" t="str">
        <f t="shared" si="102"/>
        <v/>
      </c>
      <c r="U281" s="158" t="str">
        <f t="shared" si="103"/>
        <v>lstLocatieNv3</v>
      </c>
      <c r="V281" s="168">
        <f t="shared" si="104"/>
        <v>0</v>
      </c>
      <c r="W281" s="171">
        <f t="shared" si="105"/>
        <v>0</v>
      </c>
      <c r="X281" s="171">
        <f t="shared" si="106"/>
        <v>0</v>
      </c>
      <c r="Y281" s="171">
        <f t="shared" si="107"/>
        <v>0</v>
      </c>
      <c r="Z281" s="171">
        <f t="shared" si="108"/>
        <v>0</v>
      </c>
      <c r="AA281" s="171">
        <f t="shared" si="109"/>
        <v>0</v>
      </c>
      <c r="AB281" s="171">
        <f t="shared" si="110"/>
        <v>0</v>
      </c>
      <c r="AC281" s="171">
        <f t="shared" si="111"/>
        <v>0</v>
      </c>
      <c r="AD281" s="171">
        <f t="shared" si="112"/>
        <v>0</v>
      </c>
      <c r="AE281" s="171">
        <f t="shared" si="113"/>
        <v>0</v>
      </c>
      <c r="AF281" s="171">
        <f t="shared" si="114"/>
        <v>0</v>
      </c>
      <c r="AG281" s="171">
        <f t="shared" si="115"/>
        <v>0</v>
      </c>
      <c r="AH281" s="171">
        <f>IF($S281&lt;&gt;0, IF($F281&lt;&gt;"Opname / publicatie / game", IF(OR($J281="Fysieke aanwezigheid/product",$J281="Fysieke en digitale aanwezigheid/product"), IF($L281&lt;&gt;"België", _xlfn.IFNA(IF(MATCH($M281, Keuzelijsten!$AR$2:$AR$32, 0)&gt;0, 0, -1), -1), IF($N281&lt;&gt;"", -1, IF(O281&lt;&gt;"", 0, 1))), -1), -1), 0)</f>
        <v>0</v>
      </c>
      <c r="AI281" s="171">
        <f t="shared" si="116"/>
        <v>0</v>
      </c>
      <c r="AJ281" s="171">
        <f t="shared" si="117"/>
        <v>0</v>
      </c>
      <c r="AK281" s="168"/>
      <c r="AL281" s="322" t="str">
        <f t="shared" si="98"/>
        <v/>
      </c>
      <c r="AM281" s="171"/>
      <c r="AN281" s="171"/>
      <c r="AO281" s="171"/>
      <c r="AP281" s="171"/>
      <c r="AQ281" s="171"/>
      <c r="AR281" s="171"/>
      <c r="AS281" s="171"/>
      <c r="AT281" s="171"/>
      <c r="AU281" s="171" t="str">
        <f t="shared" si="118"/>
        <v/>
      </c>
      <c r="AV281" s="171"/>
      <c r="AW281" s="171"/>
      <c r="AX281" s="171"/>
      <c r="AY281" s="171"/>
      <c r="AZ281" s="168" t="str">
        <f t="shared" si="119"/>
        <v/>
      </c>
      <c r="BA281" s="158" t="str">
        <f>IF(S281&lt;&gt;1, IF(SUM(S281:$S$1004)&lt;&gt;0, "| Laat geen witruimte tussen ingevulde rijen.", ""), "")</f>
        <v/>
      </c>
      <c r="BC281" s="159" t="str">
        <f t="shared" si="120"/>
        <v/>
      </c>
    </row>
    <row r="282" spans="1:55" s="158" customFormat="1" ht="14.4" customHeight="1" x14ac:dyDescent="0.3">
      <c r="A282" s="244" t="str">
        <f t="shared" si="99"/>
        <v/>
      </c>
      <c r="B282" s="153" t="str">
        <f t="shared" si="100"/>
        <v/>
      </c>
      <c r="C282" s="154"/>
      <c r="D282" s="173"/>
      <c r="E282" s="179"/>
      <c r="F282" s="156"/>
      <c r="G282" s="175"/>
      <c r="H282" s="175"/>
      <c r="I282" s="175"/>
      <c r="J282" s="175"/>
      <c r="K282" s="175"/>
      <c r="L282" s="175"/>
      <c r="M282" s="175"/>
      <c r="N282" s="175"/>
      <c r="O282" s="175"/>
      <c r="P282" s="175"/>
      <c r="Q282" s="179"/>
      <c r="R282" s="157" t="s">
        <v>98</v>
      </c>
      <c r="S282" s="158">
        <f t="shared" si="101"/>
        <v>0</v>
      </c>
      <c r="T282" s="158" t="str">
        <f t="shared" si="102"/>
        <v/>
      </c>
      <c r="U282" s="158" t="str">
        <f t="shared" si="103"/>
        <v>lstLocatieNv3</v>
      </c>
      <c r="V282" s="168">
        <f t="shared" si="104"/>
        <v>0</v>
      </c>
      <c r="W282" s="171">
        <f t="shared" si="105"/>
        <v>0</v>
      </c>
      <c r="X282" s="171">
        <f t="shared" si="106"/>
        <v>0</v>
      </c>
      <c r="Y282" s="171">
        <f t="shared" si="107"/>
        <v>0</v>
      </c>
      <c r="Z282" s="171">
        <f t="shared" si="108"/>
        <v>0</v>
      </c>
      <c r="AA282" s="171">
        <f t="shared" si="109"/>
        <v>0</v>
      </c>
      <c r="AB282" s="171">
        <f t="shared" si="110"/>
        <v>0</v>
      </c>
      <c r="AC282" s="171">
        <f t="shared" si="111"/>
        <v>0</v>
      </c>
      <c r="AD282" s="171">
        <f t="shared" si="112"/>
        <v>0</v>
      </c>
      <c r="AE282" s="171">
        <f t="shared" si="113"/>
        <v>0</v>
      </c>
      <c r="AF282" s="171">
        <f t="shared" si="114"/>
        <v>0</v>
      </c>
      <c r="AG282" s="171">
        <f t="shared" si="115"/>
        <v>0</v>
      </c>
      <c r="AH282" s="171">
        <f>IF($S282&lt;&gt;0, IF($F282&lt;&gt;"Opname / publicatie / game", IF(OR($J282="Fysieke aanwezigheid/product",$J282="Fysieke en digitale aanwezigheid/product"), IF($L282&lt;&gt;"België", _xlfn.IFNA(IF(MATCH($M282, Keuzelijsten!$AR$2:$AR$32, 0)&gt;0, 0, -1), -1), IF($N282&lt;&gt;"", -1, IF(O282&lt;&gt;"", 0, 1))), -1), -1), 0)</f>
        <v>0</v>
      </c>
      <c r="AI282" s="171">
        <f t="shared" si="116"/>
        <v>0</v>
      </c>
      <c r="AJ282" s="171">
        <f t="shared" si="117"/>
        <v>0</v>
      </c>
      <c r="AK282" s="168"/>
      <c r="AL282" s="322" t="str">
        <f t="shared" si="98"/>
        <v/>
      </c>
      <c r="AM282" s="171"/>
      <c r="AN282" s="171"/>
      <c r="AO282" s="171"/>
      <c r="AP282" s="171"/>
      <c r="AQ282" s="171"/>
      <c r="AR282" s="171"/>
      <c r="AS282" s="171"/>
      <c r="AT282" s="171"/>
      <c r="AU282" s="171" t="str">
        <f t="shared" si="118"/>
        <v/>
      </c>
      <c r="AV282" s="171"/>
      <c r="AW282" s="171"/>
      <c r="AX282" s="171"/>
      <c r="AY282" s="171"/>
      <c r="AZ282" s="168" t="str">
        <f t="shared" si="119"/>
        <v/>
      </c>
      <c r="BA282" s="158" t="str">
        <f>IF(S282&lt;&gt;1, IF(SUM(S282:$S$1004)&lt;&gt;0, "| Laat geen witruimte tussen ingevulde rijen.", ""), "")</f>
        <v/>
      </c>
      <c r="BC282" s="159" t="str">
        <f t="shared" si="120"/>
        <v/>
      </c>
    </row>
    <row r="283" spans="1:55" s="158" customFormat="1" ht="14.4" customHeight="1" x14ac:dyDescent="0.3">
      <c r="A283" s="244" t="str">
        <f t="shared" si="99"/>
        <v/>
      </c>
      <c r="B283" s="153" t="str">
        <f t="shared" si="100"/>
        <v/>
      </c>
      <c r="C283" s="154"/>
      <c r="D283" s="173"/>
      <c r="E283" s="179"/>
      <c r="F283" s="156"/>
      <c r="G283" s="175"/>
      <c r="H283" s="175"/>
      <c r="I283" s="175"/>
      <c r="J283" s="175"/>
      <c r="K283" s="175"/>
      <c r="L283" s="175"/>
      <c r="M283" s="175"/>
      <c r="N283" s="175"/>
      <c r="O283" s="175"/>
      <c r="P283" s="175"/>
      <c r="Q283" s="179"/>
      <c r="R283" s="157" t="s">
        <v>98</v>
      </c>
      <c r="S283" s="158">
        <f t="shared" si="101"/>
        <v>0</v>
      </c>
      <c r="T283" s="158" t="str">
        <f t="shared" si="102"/>
        <v/>
      </c>
      <c r="U283" s="158" t="str">
        <f t="shared" si="103"/>
        <v>lstLocatieNv3</v>
      </c>
      <c r="V283" s="168">
        <f t="shared" si="104"/>
        <v>0</v>
      </c>
      <c r="W283" s="171">
        <f t="shared" si="105"/>
        <v>0</v>
      </c>
      <c r="X283" s="171">
        <f t="shared" si="106"/>
        <v>0</v>
      </c>
      <c r="Y283" s="171">
        <f t="shared" si="107"/>
        <v>0</v>
      </c>
      <c r="Z283" s="171">
        <f t="shared" si="108"/>
        <v>0</v>
      </c>
      <c r="AA283" s="171">
        <f t="shared" si="109"/>
        <v>0</v>
      </c>
      <c r="AB283" s="171">
        <f t="shared" si="110"/>
        <v>0</v>
      </c>
      <c r="AC283" s="171">
        <f t="shared" si="111"/>
        <v>0</v>
      </c>
      <c r="AD283" s="171">
        <f t="shared" si="112"/>
        <v>0</v>
      </c>
      <c r="AE283" s="171">
        <f t="shared" si="113"/>
        <v>0</v>
      </c>
      <c r="AF283" s="171">
        <f t="shared" si="114"/>
        <v>0</v>
      </c>
      <c r="AG283" s="171">
        <f t="shared" si="115"/>
        <v>0</v>
      </c>
      <c r="AH283" s="171">
        <f>IF($S283&lt;&gt;0, IF($F283&lt;&gt;"Opname / publicatie / game", IF(OR($J283="Fysieke aanwezigheid/product",$J283="Fysieke en digitale aanwezigheid/product"), IF($L283&lt;&gt;"België", _xlfn.IFNA(IF(MATCH($M283, Keuzelijsten!$AR$2:$AR$32, 0)&gt;0, 0, -1), -1), IF($N283&lt;&gt;"", -1, IF(O283&lt;&gt;"", 0, 1))), -1), -1), 0)</f>
        <v>0</v>
      </c>
      <c r="AI283" s="171">
        <f t="shared" si="116"/>
        <v>0</v>
      </c>
      <c r="AJ283" s="171">
        <f t="shared" si="117"/>
        <v>0</v>
      </c>
      <c r="AK283" s="168"/>
      <c r="AL283" s="322" t="str">
        <f t="shared" si="98"/>
        <v/>
      </c>
      <c r="AM283" s="171"/>
      <c r="AN283" s="171"/>
      <c r="AO283" s="171"/>
      <c r="AP283" s="171"/>
      <c r="AQ283" s="171"/>
      <c r="AR283" s="171"/>
      <c r="AS283" s="171"/>
      <c r="AT283" s="171"/>
      <c r="AU283" s="171" t="str">
        <f t="shared" si="118"/>
        <v/>
      </c>
      <c r="AV283" s="171"/>
      <c r="AW283" s="171"/>
      <c r="AX283" s="171"/>
      <c r="AY283" s="171"/>
      <c r="AZ283" s="168" t="str">
        <f t="shared" si="119"/>
        <v/>
      </c>
      <c r="BA283" s="158" t="str">
        <f>IF(S283&lt;&gt;1, IF(SUM(S283:$S$1004)&lt;&gt;0, "| Laat geen witruimte tussen ingevulde rijen.", ""), "")</f>
        <v/>
      </c>
      <c r="BC283" s="159" t="str">
        <f t="shared" si="120"/>
        <v/>
      </c>
    </row>
    <row r="284" spans="1:55" s="158" customFormat="1" ht="14.4" customHeight="1" x14ac:dyDescent="0.3">
      <c r="A284" s="244" t="str">
        <f t="shared" si="99"/>
        <v/>
      </c>
      <c r="B284" s="153" t="str">
        <f t="shared" si="100"/>
        <v/>
      </c>
      <c r="C284" s="154"/>
      <c r="D284" s="173"/>
      <c r="E284" s="179"/>
      <c r="F284" s="156"/>
      <c r="G284" s="175"/>
      <c r="H284" s="175"/>
      <c r="I284" s="175"/>
      <c r="J284" s="175"/>
      <c r="K284" s="175"/>
      <c r="L284" s="175"/>
      <c r="M284" s="175"/>
      <c r="N284" s="175"/>
      <c r="O284" s="175"/>
      <c r="P284" s="175"/>
      <c r="Q284" s="179"/>
      <c r="R284" s="157" t="s">
        <v>98</v>
      </c>
      <c r="S284" s="158">
        <f t="shared" si="101"/>
        <v>0</v>
      </c>
      <c r="T284" s="158" t="str">
        <f t="shared" si="102"/>
        <v/>
      </c>
      <c r="U284" s="158" t="str">
        <f t="shared" si="103"/>
        <v>lstLocatieNv3</v>
      </c>
      <c r="V284" s="168">
        <f t="shared" si="104"/>
        <v>0</v>
      </c>
      <c r="W284" s="171">
        <f t="shared" si="105"/>
        <v>0</v>
      </c>
      <c r="X284" s="171">
        <f t="shared" si="106"/>
        <v>0</v>
      </c>
      <c r="Y284" s="171">
        <f t="shared" si="107"/>
        <v>0</v>
      </c>
      <c r="Z284" s="171">
        <f t="shared" si="108"/>
        <v>0</v>
      </c>
      <c r="AA284" s="171">
        <f t="shared" si="109"/>
        <v>0</v>
      </c>
      <c r="AB284" s="171">
        <f t="shared" si="110"/>
        <v>0</v>
      </c>
      <c r="AC284" s="171">
        <f t="shared" si="111"/>
        <v>0</v>
      </c>
      <c r="AD284" s="171">
        <f t="shared" si="112"/>
        <v>0</v>
      </c>
      <c r="AE284" s="171">
        <f t="shared" si="113"/>
        <v>0</v>
      </c>
      <c r="AF284" s="171">
        <f t="shared" si="114"/>
        <v>0</v>
      </c>
      <c r="AG284" s="171">
        <f t="shared" si="115"/>
        <v>0</v>
      </c>
      <c r="AH284" s="171">
        <f>IF($S284&lt;&gt;0, IF($F284&lt;&gt;"Opname / publicatie / game", IF(OR($J284="Fysieke aanwezigheid/product",$J284="Fysieke en digitale aanwezigheid/product"), IF($L284&lt;&gt;"België", _xlfn.IFNA(IF(MATCH($M284, Keuzelijsten!$AR$2:$AR$32, 0)&gt;0, 0, -1), -1), IF($N284&lt;&gt;"", -1, IF(O284&lt;&gt;"", 0, 1))), -1), -1), 0)</f>
        <v>0</v>
      </c>
      <c r="AI284" s="171">
        <f t="shared" si="116"/>
        <v>0</v>
      </c>
      <c r="AJ284" s="171">
        <f t="shared" si="117"/>
        <v>0</v>
      </c>
      <c r="AK284" s="168"/>
      <c r="AL284" s="322" t="str">
        <f t="shared" si="98"/>
        <v/>
      </c>
      <c r="AM284" s="171"/>
      <c r="AN284" s="171"/>
      <c r="AO284" s="171"/>
      <c r="AP284" s="171"/>
      <c r="AQ284" s="171"/>
      <c r="AR284" s="171"/>
      <c r="AS284" s="171"/>
      <c r="AT284" s="171"/>
      <c r="AU284" s="171" t="str">
        <f t="shared" si="118"/>
        <v/>
      </c>
      <c r="AV284" s="171"/>
      <c r="AW284" s="171"/>
      <c r="AX284" s="171"/>
      <c r="AY284" s="171"/>
      <c r="AZ284" s="168" t="str">
        <f t="shared" si="119"/>
        <v/>
      </c>
      <c r="BA284" s="158" t="str">
        <f>IF(S284&lt;&gt;1, IF(SUM(S284:$S$1004)&lt;&gt;0, "| Laat geen witruimte tussen ingevulde rijen.", ""), "")</f>
        <v/>
      </c>
      <c r="BC284" s="159" t="str">
        <f t="shared" si="120"/>
        <v/>
      </c>
    </row>
    <row r="285" spans="1:55" s="158" customFormat="1" ht="14.4" customHeight="1" x14ac:dyDescent="0.3">
      <c r="A285" s="244" t="str">
        <f t="shared" si="99"/>
        <v/>
      </c>
      <c r="B285" s="153" t="str">
        <f t="shared" si="100"/>
        <v/>
      </c>
      <c r="C285" s="154"/>
      <c r="D285" s="173"/>
      <c r="E285" s="179"/>
      <c r="F285" s="156"/>
      <c r="G285" s="175"/>
      <c r="H285" s="175"/>
      <c r="I285" s="175"/>
      <c r="J285" s="175"/>
      <c r="K285" s="175"/>
      <c r="L285" s="175"/>
      <c r="M285" s="175"/>
      <c r="N285" s="175"/>
      <c r="O285" s="175"/>
      <c r="P285" s="175"/>
      <c r="Q285" s="179"/>
      <c r="R285" s="157" t="s">
        <v>98</v>
      </c>
      <c r="S285" s="158">
        <f t="shared" si="101"/>
        <v>0</v>
      </c>
      <c r="T285" s="158" t="str">
        <f t="shared" si="102"/>
        <v/>
      </c>
      <c r="U285" s="158" t="str">
        <f t="shared" si="103"/>
        <v>lstLocatieNv3</v>
      </c>
      <c r="V285" s="168">
        <f t="shared" si="104"/>
        <v>0</v>
      </c>
      <c r="W285" s="171">
        <f t="shared" si="105"/>
        <v>0</v>
      </c>
      <c r="X285" s="171">
        <f t="shared" si="106"/>
        <v>0</v>
      </c>
      <c r="Y285" s="171">
        <f t="shared" si="107"/>
        <v>0</v>
      </c>
      <c r="Z285" s="171">
        <f t="shared" si="108"/>
        <v>0</v>
      </c>
      <c r="AA285" s="171">
        <f t="shared" si="109"/>
        <v>0</v>
      </c>
      <c r="AB285" s="171">
        <f t="shared" si="110"/>
        <v>0</v>
      </c>
      <c r="AC285" s="171">
        <f t="shared" si="111"/>
        <v>0</v>
      </c>
      <c r="AD285" s="171">
        <f t="shared" si="112"/>
        <v>0</v>
      </c>
      <c r="AE285" s="171">
        <f t="shared" si="113"/>
        <v>0</v>
      </c>
      <c r="AF285" s="171">
        <f t="shared" si="114"/>
        <v>0</v>
      </c>
      <c r="AG285" s="171">
        <f t="shared" si="115"/>
        <v>0</v>
      </c>
      <c r="AH285" s="171">
        <f>IF($S285&lt;&gt;0, IF($F285&lt;&gt;"Opname / publicatie / game", IF(OR($J285="Fysieke aanwezigheid/product",$J285="Fysieke en digitale aanwezigheid/product"), IF($L285&lt;&gt;"België", _xlfn.IFNA(IF(MATCH($M285, Keuzelijsten!$AR$2:$AR$32, 0)&gt;0, 0, -1), -1), IF($N285&lt;&gt;"", -1, IF(O285&lt;&gt;"", 0, 1))), -1), -1), 0)</f>
        <v>0</v>
      </c>
      <c r="AI285" s="171">
        <f t="shared" si="116"/>
        <v>0</v>
      </c>
      <c r="AJ285" s="171">
        <f t="shared" si="117"/>
        <v>0</v>
      </c>
      <c r="AK285" s="168"/>
      <c r="AL285" s="322" t="str">
        <f t="shared" si="98"/>
        <v/>
      </c>
      <c r="AM285" s="171"/>
      <c r="AN285" s="171"/>
      <c r="AO285" s="171"/>
      <c r="AP285" s="171"/>
      <c r="AQ285" s="171"/>
      <c r="AR285" s="171"/>
      <c r="AS285" s="171"/>
      <c r="AT285" s="171"/>
      <c r="AU285" s="171" t="str">
        <f t="shared" si="118"/>
        <v/>
      </c>
      <c r="AV285" s="171"/>
      <c r="AW285" s="171"/>
      <c r="AX285" s="171"/>
      <c r="AY285" s="171"/>
      <c r="AZ285" s="168" t="str">
        <f t="shared" si="119"/>
        <v/>
      </c>
      <c r="BA285" s="158" t="str">
        <f>IF(S285&lt;&gt;1, IF(SUM(S285:$S$1004)&lt;&gt;0, "| Laat geen witruimte tussen ingevulde rijen.", ""), "")</f>
        <v/>
      </c>
      <c r="BC285" s="159" t="str">
        <f t="shared" si="120"/>
        <v/>
      </c>
    </row>
    <row r="286" spans="1:55" s="158" customFormat="1" ht="14.4" customHeight="1" x14ac:dyDescent="0.3">
      <c r="A286" s="244" t="str">
        <f t="shared" si="99"/>
        <v/>
      </c>
      <c r="B286" s="153" t="str">
        <f t="shared" si="100"/>
        <v/>
      </c>
      <c r="C286" s="154"/>
      <c r="D286" s="173"/>
      <c r="E286" s="179"/>
      <c r="F286" s="156"/>
      <c r="G286" s="175"/>
      <c r="H286" s="175"/>
      <c r="I286" s="175"/>
      <c r="J286" s="175"/>
      <c r="K286" s="175"/>
      <c r="L286" s="175"/>
      <c r="M286" s="175"/>
      <c r="N286" s="175"/>
      <c r="O286" s="175"/>
      <c r="P286" s="175"/>
      <c r="Q286" s="179"/>
      <c r="R286" s="157" t="s">
        <v>98</v>
      </c>
      <c r="S286" s="158">
        <f t="shared" si="101"/>
        <v>0</v>
      </c>
      <c r="T286" s="158" t="str">
        <f t="shared" si="102"/>
        <v/>
      </c>
      <c r="U286" s="158" t="str">
        <f t="shared" si="103"/>
        <v>lstLocatieNv3</v>
      </c>
      <c r="V286" s="168">
        <f t="shared" si="104"/>
        <v>0</v>
      </c>
      <c r="W286" s="171">
        <f t="shared" si="105"/>
        <v>0</v>
      </c>
      <c r="X286" s="171">
        <f t="shared" si="106"/>
        <v>0</v>
      </c>
      <c r="Y286" s="171">
        <f t="shared" si="107"/>
        <v>0</v>
      </c>
      <c r="Z286" s="171">
        <f t="shared" si="108"/>
        <v>0</v>
      </c>
      <c r="AA286" s="171">
        <f t="shared" si="109"/>
        <v>0</v>
      </c>
      <c r="AB286" s="171">
        <f t="shared" si="110"/>
        <v>0</v>
      </c>
      <c r="AC286" s="171">
        <f t="shared" si="111"/>
        <v>0</v>
      </c>
      <c r="AD286" s="171">
        <f t="shared" si="112"/>
        <v>0</v>
      </c>
      <c r="AE286" s="171">
        <f t="shared" si="113"/>
        <v>0</v>
      </c>
      <c r="AF286" s="171">
        <f t="shared" si="114"/>
        <v>0</v>
      </c>
      <c r="AG286" s="171">
        <f t="shared" si="115"/>
        <v>0</v>
      </c>
      <c r="AH286" s="171">
        <f>IF($S286&lt;&gt;0, IF($F286&lt;&gt;"Opname / publicatie / game", IF(OR($J286="Fysieke aanwezigheid/product",$J286="Fysieke en digitale aanwezigheid/product"), IF($L286&lt;&gt;"België", _xlfn.IFNA(IF(MATCH($M286, Keuzelijsten!$AR$2:$AR$32, 0)&gt;0, 0, -1), -1), IF($N286&lt;&gt;"", -1, IF(O286&lt;&gt;"", 0, 1))), -1), -1), 0)</f>
        <v>0</v>
      </c>
      <c r="AI286" s="171">
        <f t="shared" si="116"/>
        <v>0</v>
      </c>
      <c r="AJ286" s="171">
        <f t="shared" si="117"/>
        <v>0</v>
      </c>
      <c r="AK286" s="168"/>
      <c r="AL286" s="322" t="str">
        <f t="shared" si="98"/>
        <v/>
      </c>
      <c r="AM286" s="171"/>
      <c r="AN286" s="171"/>
      <c r="AO286" s="171"/>
      <c r="AP286" s="171"/>
      <c r="AQ286" s="171"/>
      <c r="AR286" s="171"/>
      <c r="AS286" s="171"/>
      <c r="AT286" s="171"/>
      <c r="AU286" s="171" t="str">
        <f t="shared" si="118"/>
        <v/>
      </c>
      <c r="AV286" s="171"/>
      <c r="AW286" s="171"/>
      <c r="AX286" s="171"/>
      <c r="AY286" s="171"/>
      <c r="AZ286" s="168" t="str">
        <f t="shared" si="119"/>
        <v/>
      </c>
      <c r="BA286" s="158" t="str">
        <f>IF(S286&lt;&gt;1, IF(SUM(S286:$S$1004)&lt;&gt;0, "| Laat geen witruimte tussen ingevulde rijen.", ""), "")</f>
        <v/>
      </c>
      <c r="BC286" s="159" t="str">
        <f t="shared" si="120"/>
        <v/>
      </c>
    </row>
    <row r="287" spans="1:55" s="158" customFormat="1" ht="14.4" customHeight="1" x14ac:dyDescent="0.3">
      <c r="A287" s="244" t="str">
        <f t="shared" si="99"/>
        <v/>
      </c>
      <c r="B287" s="153" t="str">
        <f t="shared" si="100"/>
        <v/>
      </c>
      <c r="C287" s="154"/>
      <c r="D287" s="173"/>
      <c r="E287" s="179"/>
      <c r="F287" s="156"/>
      <c r="G287" s="175"/>
      <c r="H287" s="175"/>
      <c r="I287" s="175"/>
      <c r="J287" s="175"/>
      <c r="K287" s="175"/>
      <c r="L287" s="175"/>
      <c r="M287" s="175"/>
      <c r="N287" s="175"/>
      <c r="O287" s="175"/>
      <c r="P287" s="175"/>
      <c r="Q287" s="179"/>
      <c r="R287" s="157" t="s">
        <v>98</v>
      </c>
      <c r="S287" s="158">
        <f t="shared" si="101"/>
        <v>0</v>
      </c>
      <c r="T287" s="158" t="str">
        <f t="shared" si="102"/>
        <v/>
      </c>
      <c r="U287" s="158" t="str">
        <f t="shared" si="103"/>
        <v>lstLocatieNv3</v>
      </c>
      <c r="V287" s="168">
        <f t="shared" si="104"/>
        <v>0</v>
      </c>
      <c r="W287" s="171">
        <f t="shared" si="105"/>
        <v>0</v>
      </c>
      <c r="X287" s="171">
        <f t="shared" si="106"/>
        <v>0</v>
      </c>
      <c r="Y287" s="171">
        <f t="shared" si="107"/>
        <v>0</v>
      </c>
      <c r="Z287" s="171">
        <f t="shared" si="108"/>
        <v>0</v>
      </c>
      <c r="AA287" s="171">
        <f t="shared" si="109"/>
        <v>0</v>
      </c>
      <c r="AB287" s="171">
        <f t="shared" si="110"/>
        <v>0</v>
      </c>
      <c r="AC287" s="171">
        <f t="shared" si="111"/>
        <v>0</v>
      </c>
      <c r="AD287" s="171">
        <f t="shared" si="112"/>
        <v>0</v>
      </c>
      <c r="AE287" s="171">
        <f t="shared" si="113"/>
        <v>0</v>
      </c>
      <c r="AF287" s="171">
        <f t="shared" si="114"/>
        <v>0</v>
      </c>
      <c r="AG287" s="171">
        <f t="shared" si="115"/>
        <v>0</v>
      </c>
      <c r="AH287" s="171">
        <f>IF($S287&lt;&gt;0, IF($F287&lt;&gt;"Opname / publicatie / game", IF(OR($J287="Fysieke aanwezigheid/product",$J287="Fysieke en digitale aanwezigheid/product"), IF($L287&lt;&gt;"België", _xlfn.IFNA(IF(MATCH($M287, Keuzelijsten!$AR$2:$AR$32, 0)&gt;0, 0, -1), -1), IF($N287&lt;&gt;"", -1, IF(O287&lt;&gt;"", 0, 1))), -1), -1), 0)</f>
        <v>0</v>
      </c>
      <c r="AI287" s="171">
        <f t="shared" si="116"/>
        <v>0</v>
      </c>
      <c r="AJ287" s="171">
        <f t="shared" si="117"/>
        <v>0</v>
      </c>
      <c r="AK287" s="168"/>
      <c r="AL287" s="322" t="str">
        <f t="shared" si="98"/>
        <v/>
      </c>
      <c r="AM287" s="171"/>
      <c r="AN287" s="171"/>
      <c r="AO287" s="171"/>
      <c r="AP287" s="171"/>
      <c r="AQ287" s="171"/>
      <c r="AR287" s="171"/>
      <c r="AS287" s="171"/>
      <c r="AT287" s="171"/>
      <c r="AU287" s="171" t="str">
        <f t="shared" si="118"/>
        <v/>
      </c>
      <c r="AV287" s="171"/>
      <c r="AW287" s="171"/>
      <c r="AX287" s="171"/>
      <c r="AY287" s="171"/>
      <c r="AZ287" s="168" t="str">
        <f t="shared" si="119"/>
        <v/>
      </c>
      <c r="BA287" s="158" t="str">
        <f>IF(S287&lt;&gt;1, IF(SUM(S287:$S$1004)&lt;&gt;0, "| Laat geen witruimte tussen ingevulde rijen.", ""), "")</f>
        <v/>
      </c>
      <c r="BC287" s="159" t="str">
        <f t="shared" si="120"/>
        <v/>
      </c>
    </row>
    <row r="288" spans="1:55" s="158" customFormat="1" ht="14.4" customHeight="1" x14ac:dyDescent="0.3">
      <c r="A288" s="244" t="str">
        <f t="shared" si="99"/>
        <v/>
      </c>
      <c r="B288" s="153" t="str">
        <f t="shared" si="100"/>
        <v/>
      </c>
      <c r="C288" s="154"/>
      <c r="D288" s="173"/>
      <c r="E288" s="179"/>
      <c r="F288" s="156"/>
      <c r="G288" s="175"/>
      <c r="H288" s="175"/>
      <c r="I288" s="175"/>
      <c r="J288" s="175"/>
      <c r="K288" s="175"/>
      <c r="L288" s="175"/>
      <c r="M288" s="175"/>
      <c r="N288" s="175"/>
      <c r="O288" s="175"/>
      <c r="P288" s="175"/>
      <c r="Q288" s="179"/>
      <c r="R288" s="157" t="s">
        <v>98</v>
      </c>
      <c r="S288" s="158">
        <f t="shared" si="101"/>
        <v>0</v>
      </c>
      <c r="T288" s="158" t="str">
        <f t="shared" si="102"/>
        <v/>
      </c>
      <c r="U288" s="158" t="str">
        <f t="shared" si="103"/>
        <v>lstLocatieNv3</v>
      </c>
      <c r="V288" s="168">
        <f t="shared" si="104"/>
        <v>0</v>
      </c>
      <c r="W288" s="171">
        <f t="shared" si="105"/>
        <v>0</v>
      </c>
      <c r="X288" s="171">
        <f t="shared" si="106"/>
        <v>0</v>
      </c>
      <c r="Y288" s="171">
        <f t="shared" si="107"/>
        <v>0</v>
      </c>
      <c r="Z288" s="171">
        <f t="shared" si="108"/>
        <v>0</v>
      </c>
      <c r="AA288" s="171">
        <f t="shared" si="109"/>
        <v>0</v>
      </c>
      <c r="AB288" s="171">
        <f t="shared" si="110"/>
        <v>0</v>
      </c>
      <c r="AC288" s="171">
        <f t="shared" si="111"/>
        <v>0</v>
      </c>
      <c r="AD288" s="171">
        <f t="shared" si="112"/>
        <v>0</v>
      </c>
      <c r="AE288" s="171">
        <f t="shared" si="113"/>
        <v>0</v>
      </c>
      <c r="AF288" s="171">
        <f t="shared" si="114"/>
        <v>0</v>
      </c>
      <c r="AG288" s="171">
        <f t="shared" si="115"/>
        <v>0</v>
      </c>
      <c r="AH288" s="171">
        <f>IF($S288&lt;&gt;0, IF($F288&lt;&gt;"Opname / publicatie / game", IF(OR($J288="Fysieke aanwezigheid/product",$J288="Fysieke en digitale aanwezigheid/product"), IF($L288&lt;&gt;"België", _xlfn.IFNA(IF(MATCH($M288, Keuzelijsten!$AR$2:$AR$32, 0)&gt;0, 0, -1), -1), IF($N288&lt;&gt;"", -1, IF(O288&lt;&gt;"", 0, 1))), -1), -1), 0)</f>
        <v>0</v>
      </c>
      <c r="AI288" s="171">
        <f t="shared" si="116"/>
        <v>0</v>
      </c>
      <c r="AJ288" s="171">
        <f t="shared" si="117"/>
        <v>0</v>
      </c>
      <c r="AK288" s="168"/>
      <c r="AL288" s="322" t="str">
        <f t="shared" si="98"/>
        <v/>
      </c>
      <c r="AM288" s="171"/>
      <c r="AN288" s="171"/>
      <c r="AO288" s="171"/>
      <c r="AP288" s="171"/>
      <c r="AQ288" s="171"/>
      <c r="AR288" s="171"/>
      <c r="AS288" s="171"/>
      <c r="AT288" s="171"/>
      <c r="AU288" s="171" t="str">
        <f t="shared" si="118"/>
        <v/>
      </c>
      <c r="AV288" s="171"/>
      <c r="AW288" s="171"/>
      <c r="AX288" s="171"/>
      <c r="AY288" s="171"/>
      <c r="AZ288" s="168" t="str">
        <f t="shared" si="119"/>
        <v/>
      </c>
      <c r="BA288" s="158" t="str">
        <f>IF(S288&lt;&gt;1, IF(SUM(S288:$S$1004)&lt;&gt;0, "| Laat geen witruimte tussen ingevulde rijen.", ""), "")</f>
        <v/>
      </c>
      <c r="BC288" s="159" t="str">
        <f t="shared" si="120"/>
        <v/>
      </c>
    </row>
    <row r="289" spans="1:55" s="158" customFormat="1" ht="14.4" customHeight="1" x14ac:dyDescent="0.3">
      <c r="A289" s="244" t="str">
        <f t="shared" si="99"/>
        <v/>
      </c>
      <c r="B289" s="153" t="str">
        <f t="shared" si="100"/>
        <v/>
      </c>
      <c r="C289" s="154"/>
      <c r="D289" s="173"/>
      <c r="E289" s="179"/>
      <c r="F289" s="156"/>
      <c r="G289" s="175"/>
      <c r="H289" s="175"/>
      <c r="I289" s="175"/>
      <c r="J289" s="175"/>
      <c r="K289" s="175"/>
      <c r="L289" s="175"/>
      <c r="M289" s="175"/>
      <c r="N289" s="175"/>
      <c r="O289" s="175"/>
      <c r="P289" s="175"/>
      <c r="Q289" s="179"/>
      <c r="R289" s="157" t="s">
        <v>98</v>
      </c>
      <c r="S289" s="158">
        <f t="shared" si="101"/>
        <v>0</v>
      </c>
      <c r="T289" s="158" t="str">
        <f t="shared" si="102"/>
        <v/>
      </c>
      <c r="U289" s="158" t="str">
        <f t="shared" si="103"/>
        <v>lstLocatieNv3</v>
      </c>
      <c r="V289" s="168">
        <f t="shared" si="104"/>
        <v>0</v>
      </c>
      <c r="W289" s="171">
        <f t="shared" si="105"/>
        <v>0</v>
      </c>
      <c r="X289" s="171">
        <f t="shared" si="106"/>
        <v>0</v>
      </c>
      <c r="Y289" s="171">
        <f t="shared" si="107"/>
        <v>0</v>
      </c>
      <c r="Z289" s="171">
        <f t="shared" si="108"/>
        <v>0</v>
      </c>
      <c r="AA289" s="171">
        <f t="shared" si="109"/>
        <v>0</v>
      </c>
      <c r="AB289" s="171">
        <f t="shared" si="110"/>
        <v>0</v>
      </c>
      <c r="AC289" s="171">
        <f t="shared" si="111"/>
        <v>0</v>
      </c>
      <c r="AD289" s="171">
        <f t="shared" si="112"/>
        <v>0</v>
      </c>
      <c r="AE289" s="171">
        <f t="shared" si="113"/>
        <v>0</v>
      </c>
      <c r="AF289" s="171">
        <f t="shared" si="114"/>
        <v>0</v>
      </c>
      <c r="AG289" s="171">
        <f t="shared" si="115"/>
        <v>0</v>
      </c>
      <c r="AH289" s="171">
        <f>IF($S289&lt;&gt;0, IF($F289&lt;&gt;"Opname / publicatie / game", IF(OR($J289="Fysieke aanwezigheid/product",$J289="Fysieke en digitale aanwezigheid/product"), IF($L289&lt;&gt;"België", _xlfn.IFNA(IF(MATCH($M289, Keuzelijsten!$AR$2:$AR$32, 0)&gt;0, 0, -1), -1), IF($N289&lt;&gt;"", -1, IF(O289&lt;&gt;"", 0, 1))), -1), -1), 0)</f>
        <v>0</v>
      </c>
      <c r="AI289" s="171">
        <f t="shared" si="116"/>
        <v>0</v>
      </c>
      <c r="AJ289" s="171">
        <f t="shared" si="117"/>
        <v>0</v>
      </c>
      <c r="AK289" s="168"/>
      <c r="AL289" s="322" t="str">
        <f t="shared" si="98"/>
        <v/>
      </c>
      <c r="AM289" s="171"/>
      <c r="AN289" s="171"/>
      <c r="AO289" s="171"/>
      <c r="AP289" s="171"/>
      <c r="AQ289" s="171"/>
      <c r="AR289" s="171"/>
      <c r="AS289" s="171"/>
      <c r="AT289" s="171"/>
      <c r="AU289" s="171" t="str">
        <f t="shared" si="118"/>
        <v/>
      </c>
      <c r="AV289" s="171"/>
      <c r="AW289" s="171"/>
      <c r="AX289" s="171"/>
      <c r="AY289" s="171"/>
      <c r="AZ289" s="168" t="str">
        <f t="shared" si="119"/>
        <v/>
      </c>
      <c r="BA289" s="158" t="str">
        <f>IF(S289&lt;&gt;1, IF(SUM(S289:$S$1004)&lt;&gt;0, "| Laat geen witruimte tussen ingevulde rijen.", ""), "")</f>
        <v/>
      </c>
      <c r="BC289" s="159" t="str">
        <f t="shared" si="120"/>
        <v/>
      </c>
    </row>
    <row r="290" spans="1:55" s="158" customFormat="1" ht="14.4" customHeight="1" x14ac:dyDescent="0.3">
      <c r="A290" s="244" t="str">
        <f t="shared" si="99"/>
        <v/>
      </c>
      <c r="B290" s="153" t="str">
        <f t="shared" si="100"/>
        <v/>
      </c>
      <c r="C290" s="154"/>
      <c r="D290" s="173"/>
      <c r="E290" s="179"/>
      <c r="F290" s="156"/>
      <c r="G290" s="175"/>
      <c r="H290" s="175"/>
      <c r="I290" s="175"/>
      <c r="J290" s="175"/>
      <c r="K290" s="175"/>
      <c r="L290" s="175"/>
      <c r="M290" s="175"/>
      <c r="N290" s="175"/>
      <c r="O290" s="175"/>
      <c r="P290" s="175"/>
      <c r="Q290" s="179"/>
      <c r="R290" s="157" t="s">
        <v>98</v>
      </c>
      <c r="S290" s="158">
        <f t="shared" si="101"/>
        <v>0</v>
      </c>
      <c r="T290" s="158" t="str">
        <f t="shared" si="102"/>
        <v/>
      </c>
      <c r="U290" s="158" t="str">
        <f t="shared" si="103"/>
        <v>lstLocatieNv3</v>
      </c>
      <c r="V290" s="168">
        <f t="shared" si="104"/>
        <v>0</v>
      </c>
      <c r="W290" s="171">
        <f t="shared" si="105"/>
        <v>0</v>
      </c>
      <c r="X290" s="171">
        <f t="shared" si="106"/>
        <v>0</v>
      </c>
      <c r="Y290" s="171">
        <f t="shared" si="107"/>
        <v>0</v>
      </c>
      <c r="Z290" s="171">
        <f t="shared" si="108"/>
        <v>0</v>
      </c>
      <c r="AA290" s="171">
        <f t="shared" si="109"/>
        <v>0</v>
      </c>
      <c r="AB290" s="171">
        <f t="shared" si="110"/>
        <v>0</v>
      </c>
      <c r="AC290" s="171">
        <f t="shared" si="111"/>
        <v>0</v>
      </c>
      <c r="AD290" s="171">
        <f t="shared" si="112"/>
        <v>0</v>
      </c>
      <c r="AE290" s="171">
        <f t="shared" si="113"/>
        <v>0</v>
      </c>
      <c r="AF290" s="171">
        <f t="shared" si="114"/>
        <v>0</v>
      </c>
      <c r="AG290" s="171">
        <f t="shared" si="115"/>
        <v>0</v>
      </c>
      <c r="AH290" s="171">
        <f>IF($S290&lt;&gt;0, IF($F290&lt;&gt;"Opname / publicatie / game", IF(OR($J290="Fysieke aanwezigheid/product",$J290="Fysieke en digitale aanwezigheid/product"), IF($L290&lt;&gt;"België", _xlfn.IFNA(IF(MATCH($M290, Keuzelijsten!$AR$2:$AR$32, 0)&gt;0, 0, -1), -1), IF($N290&lt;&gt;"", -1, IF(O290&lt;&gt;"", 0, 1))), -1), -1), 0)</f>
        <v>0</v>
      </c>
      <c r="AI290" s="171">
        <f t="shared" si="116"/>
        <v>0</v>
      </c>
      <c r="AJ290" s="171">
        <f t="shared" si="117"/>
        <v>0</v>
      </c>
      <c r="AK290" s="168"/>
      <c r="AL290" s="322" t="str">
        <f t="shared" si="98"/>
        <v/>
      </c>
      <c r="AM290" s="171"/>
      <c r="AN290" s="171"/>
      <c r="AO290" s="171"/>
      <c r="AP290" s="171"/>
      <c r="AQ290" s="171"/>
      <c r="AR290" s="171"/>
      <c r="AS290" s="171"/>
      <c r="AT290" s="171"/>
      <c r="AU290" s="171" t="str">
        <f t="shared" si="118"/>
        <v/>
      </c>
      <c r="AV290" s="171"/>
      <c r="AW290" s="171"/>
      <c r="AX290" s="171"/>
      <c r="AY290" s="171"/>
      <c r="AZ290" s="168" t="str">
        <f t="shared" si="119"/>
        <v/>
      </c>
      <c r="BA290" s="158" t="str">
        <f>IF(S290&lt;&gt;1, IF(SUM(S290:$S$1004)&lt;&gt;0, "| Laat geen witruimte tussen ingevulde rijen.", ""), "")</f>
        <v/>
      </c>
      <c r="BC290" s="159" t="str">
        <f t="shared" si="120"/>
        <v/>
      </c>
    </row>
    <row r="291" spans="1:55" s="158" customFormat="1" ht="14.4" customHeight="1" x14ac:dyDescent="0.3">
      <c r="A291" s="244" t="str">
        <f t="shared" si="99"/>
        <v/>
      </c>
      <c r="B291" s="153" t="str">
        <f t="shared" si="100"/>
        <v/>
      </c>
      <c r="C291" s="154"/>
      <c r="D291" s="173"/>
      <c r="E291" s="179"/>
      <c r="F291" s="156"/>
      <c r="G291" s="175"/>
      <c r="H291" s="175"/>
      <c r="I291" s="175"/>
      <c r="J291" s="175"/>
      <c r="K291" s="175"/>
      <c r="L291" s="175"/>
      <c r="M291" s="175"/>
      <c r="N291" s="175"/>
      <c r="O291" s="175"/>
      <c r="P291" s="175"/>
      <c r="Q291" s="179"/>
      <c r="R291" s="157" t="s">
        <v>98</v>
      </c>
      <c r="S291" s="158">
        <f t="shared" si="101"/>
        <v>0</v>
      </c>
      <c r="T291" s="158" t="str">
        <f t="shared" si="102"/>
        <v/>
      </c>
      <c r="U291" s="158" t="str">
        <f t="shared" si="103"/>
        <v>lstLocatieNv3</v>
      </c>
      <c r="V291" s="168">
        <f t="shared" si="104"/>
        <v>0</v>
      </c>
      <c r="W291" s="171">
        <f t="shared" si="105"/>
        <v>0</v>
      </c>
      <c r="X291" s="171">
        <f t="shared" si="106"/>
        <v>0</v>
      </c>
      <c r="Y291" s="171">
        <f t="shared" si="107"/>
        <v>0</v>
      </c>
      <c r="Z291" s="171">
        <f t="shared" si="108"/>
        <v>0</v>
      </c>
      <c r="AA291" s="171">
        <f t="shared" si="109"/>
        <v>0</v>
      </c>
      <c r="AB291" s="171">
        <f t="shared" si="110"/>
        <v>0</v>
      </c>
      <c r="AC291" s="171">
        <f t="shared" si="111"/>
        <v>0</v>
      </c>
      <c r="AD291" s="171">
        <f t="shared" si="112"/>
        <v>0</v>
      </c>
      <c r="AE291" s="171">
        <f t="shared" si="113"/>
        <v>0</v>
      </c>
      <c r="AF291" s="171">
        <f t="shared" si="114"/>
        <v>0</v>
      </c>
      <c r="AG291" s="171">
        <f t="shared" si="115"/>
        <v>0</v>
      </c>
      <c r="AH291" s="171">
        <f>IF($S291&lt;&gt;0, IF($F291&lt;&gt;"Opname / publicatie / game", IF(OR($J291="Fysieke aanwezigheid/product",$J291="Fysieke en digitale aanwezigheid/product"), IF($L291&lt;&gt;"België", _xlfn.IFNA(IF(MATCH($M291, Keuzelijsten!$AR$2:$AR$32, 0)&gt;0, 0, -1), -1), IF($N291&lt;&gt;"", -1, IF(O291&lt;&gt;"", 0, 1))), -1), -1), 0)</f>
        <v>0</v>
      </c>
      <c r="AI291" s="171">
        <f t="shared" si="116"/>
        <v>0</v>
      </c>
      <c r="AJ291" s="171">
        <f t="shared" si="117"/>
        <v>0</v>
      </c>
      <c r="AK291" s="168"/>
      <c r="AL291" s="322" t="str">
        <f t="shared" si="98"/>
        <v/>
      </c>
      <c r="AM291" s="171"/>
      <c r="AN291" s="171"/>
      <c r="AO291" s="171"/>
      <c r="AP291" s="171"/>
      <c r="AQ291" s="171"/>
      <c r="AR291" s="171"/>
      <c r="AS291" s="171"/>
      <c r="AT291" s="171"/>
      <c r="AU291" s="171" t="str">
        <f t="shared" si="118"/>
        <v/>
      </c>
      <c r="AV291" s="171"/>
      <c r="AW291" s="171"/>
      <c r="AX291" s="171"/>
      <c r="AY291" s="171"/>
      <c r="AZ291" s="168" t="str">
        <f t="shared" si="119"/>
        <v/>
      </c>
      <c r="BA291" s="158" t="str">
        <f>IF(S291&lt;&gt;1, IF(SUM(S291:$S$1004)&lt;&gt;0, "| Laat geen witruimte tussen ingevulde rijen.", ""), "")</f>
        <v/>
      </c>
      <c r="BC291" s="159" t="str">
        <f t="shared" si="120"/>
        <v/>
      </c>
    </row>
    <row r="292" spans="1:55" s="158" customFormat="1" ht="14.4" customHeight="1" x14ac:dyDescent="0.3">
      <c r="A292" s="244" t="str">
        <f t="shared" si="99"/>
        <v/>
      </c>
      <c r="B292" s="153" t="str">
        <f t="shared" si="100"/>
        <v/>
      </c>
      <c r="C292" s="154"/>
      <c r="D292" s="173"/>
      <c r="E292" s="179"/>
      <c r="F292" s="156"/>
      <c r="G292" s="175"/>
      <c r="H292" s="175"/>
      <c r="I292" s="175"/>
      <c r="J292" s="175"/>
      <c r="K292" s="175"/>
      <c r="L292" s="175"/>
      <c r="M292" s="175"/>
      <c r="N292" s="175"/>
      <c r="O292" s="175"/>
      <c r="P292" s="175"/>
      <c r="Q292" s="179"/>
      <c r="R292" s="157" t="s">
        <v>98</v>
      </c>
      <c r="S292" s="158">
        <f t="shared" si="101"/>
        <v>0</v>
      </c>
      <c r="T292" s="158" t="str">
        <f t="shared" si="102"/>
        <v/>
      </c>
      <c r="U292" s="158" t="str">
        <f t="shared" si="103"/>
        <v>lstLocatieNv3</v>
      </c>
      <c r="V292" s="168">
        <f t="shared" si="104"/>
        <v>0</v>
      </c>
      <c r="W292" s="171">
        <f t="shared" si="105"/>
        <v>0</v>
      </c>
      <c r="X292" s="171">
        <f t="shared" si="106"/>
        <v>0</v>
      </c>
      <c r="Y292" s="171">
        <f t="shared" si="107"/>
        <v>0</v>
      </c>
      <c r="Z292" s="171">
        <f t="shared" si="108"/>
        <v>0</v>
      </c>
      <c r="AA292" s="171">
        <f t="shared" si="109"/>
        <v>0</v>
      </c>
      <c r="AB292" s="171">
        <f t="shared" si="110"/>
        <v>0</v>
      </c>
      <c r="AC292" s="171">
        <f t="shared" si="111"/>
        <v>0</v>
      </c>
      <c r="AD292" s="171">
        <f t="shared" si="112"/>
        <v>0</v>
      </c>
      <c r="AE292" s="171">
        <f t="shared" si="113"/>
        <v>0</v>
      </c>
      <c r="AF292" s="171">
        <f t="shared" si="114"/>
        <v>0</v>
      </c>
      <c r="AG292" s="171">
        <f t="shared" si="115"/>
        <v>0</v>
      </c>
      <c r="AH292" s="171">
        <f>IF($S292&lt;&gt;0, IF($F292&lt;&gt;"Opname / publicatie / game", IF(OR($J292="Fysieke aanwezigheid/product",$J292="Fysieke en digitale aanwezigheid/product"), IF($L292&lt;&gt;"België", _xlfn.IFNA(IF(MATCH($M292, Keuzelijsten!$AR$2:$AR$32, 0)&gt;0, 0, -1), -1), IF($N292&lt;&gt;"", -1, IF(O292&lt;&gt;"", 0, 1))), -1), -1), 0)</f>
        <v>0</v>
      </c>
      <c r="AI292" s="171">
        <f t="shared" si="116"/>
        <v>0</v>
      </c>
      <c r="AJ292" s="171">
        <f t="shared" si="117"/>
        <v>0</v>
      </c>
      <c r="AK292" s="168"/>
      <c r="AL292" s="322" t="str">
        <f t="shared" si="98"/>
        <v/>
      </c>
      <c r="AM292" s="171"/>
      <c r="AN292" s="171"/>
      <c r="AO292" s="171"/>
      <c r="AP292" s="171"/>
      <c r="AQ292" s="171"/>
      <c r="AR292" s="171"/>
      <c r="AS292" s="171"/>
      <c r="AT292" s="171"/>
      <c r="AU292" s="171" t="str">
        <f t="shared" si="118"/>
        <v/>
      </c>
      <c r="AV292" s="171"/>
      <c r="AW292" s="171"/>
      <c r="AX292" s="171"/>
      <c r="AY292" s="171"/>
      <c r="AZ292" s="168" t="str">
        <f t="shared" si="119"/>
        <v/>
      </c>
      <c r="BA292" s="158" t="str">
        <f>IF(S292&lt;&gt;1, IF(SUM(S292:$S$1004)&lt;&gt;0, "| Laat geen witruimte tussen ingevulde rijen.", ""), "")</f>
        <v/>
      </c>
      <c r="BC292" s="159" t="str">
        <f t="shared" si="120"/>
        <v/>
      </c>
    </row>
    <row r="293" spans="1:55" s="158" customFormat="1" ht="14.4" customHeight="1" x14ac:dyDescent="0.3">
      <c r="A293" s="244" t="str">
        <f t="shared" si="99"/>
        <v/>
      </c>
      <c r="B293" s="153" t="str">
        <f t="shared" si="100"/>
        <v/>
      </c>
      <c r="C293" s="154"/>
      <c r="D293" s="173"/>
      <c r="E293" s="179"/>
      <c r="F293" s="156"/>
      <c r="G293" s="175"/>
      <c r="H293" s="175"/>
      <c r="I293" s="175"/>
      <c r="J293" s="175"/>
      <c r="K293" s="175"/>
      <c r="L293" s="175"/>
      <c r="M293" s="175"/>
      <c r="N293" s="175"/>
      <c r="O293" s="175"/>
      <c r="P293" s="175"/>
      <c r="Q293" s="179"/>
      <c r="R293" s="157" t="s">
        <v>98</v>
      </c>
      <c r="S293" s="158">
        <f t="shared" si="101"/>
        <v>0</v>
      </c>
      <c r="T293" s="158" t="str">
        <f t="shared" si="102"/>
        <v/>
      </c>
      <c r="U293" s="158" t="str">
        <f t="shared" si="103"/>
        <v>lstLocatieNv3</v>
      </c>
      <c r="V293" s="168">
        <f t="shared" si="104"/>
        <v>0</v>
      </c>
      <c r="W293" s="171">
        <f t="shared" si="105"/>
        <v>0</v>
      </c>
      <c r="X293" s="171">
        <f t="shared" si="106"/>
        <v>0</v>
      </c>
      <c r="Y293" s="171">
        <f t="shared" si="107"/>
        <v>0</v>
      </c>
      <c r="Z293" s="171">
        <f t="shared" si="108"/>
        <v>0</v>
      </c>
      <c r="AA293" s="171">
        <f t="shared" si="109"/>
        <v>0</v>
      </c>
      <c r="AB293" s="171">
        <f t="shared" si="110"/>
        <v>0</v>
      </c>
      <c r="AC293" s="171">
        <f t="shared" si="111"/>
        <v>0</v>
      </c>
      <c r="AD293" s="171">
        <f t="shared" si="112"/>
        <v>0</v>
      </c>
      <c r="AE293" s="171">
        <f t="shared" si="113"/>
        <v>0</v>
      </c>
      <c r="AF293" s="171">
        <f t="shared" si="114"/>
        <v>0</v>
      </c>
      <c r="AG293" s="171">
        <f t="shared" si="115"/>
        <v>0</v>
      </c>
      <c r="AH293" s="171">
        <f>IF($S293&lt;&gt;0, IF($F293&lt;&gt;"Opname / publicatie / game", IF(OR($J293="Fysieke aanwezigheid/product",$J293="Fysieke en digitale aanwezigheid/product"), IF($L293&lt;&gt;"België", _xlfn.IFNA(IF(MATCH($M293, Keuzelijsten!$AR$2:$AR$32, 0)&gt;0, 0, -1), -1), IF($N293&lt;&gt;"", -1, IF(O293&lt;&gt;"", 0, 1))), -1), -1), 0)</f>
        <v>0</v>
      </c>
      <c r="AI293" s="171">
        <f t="shared" si="116"/>
        <v>0</v>
      </c>
      <c r="AJ293" s="171">
        <f t="shared" si="117"/>
        <v>0</v>
      </c>
      <c r="AK293" s="168"/>
      <c r="AL293" s="322" t="str">
        <f t="shared" si="98"/>
        <v/>
      </c>
      <c r="AM293" s="171"/>
      <c r="AN293" s="171"/>
      <c r="AO293" s="171"/>
      <c r="AP293" s="171"/>
      <c r="AQ293" s="171"/>
      <c r="AR293" s="171"/>
      <c r="AS293" s="171"/>
      <c r="AT293" s="171"/>
      <c r="AU293" s="171" t="str">
        <f t="shared" si="118"/>
        <v/>
      </c>
      <c r="AV293" s="171"/>
      <c r="AW293" s="171"/>
      <c r="AX293" s="171"/>
      <c r="AY293" s="171"/>
      <c r="AZ293" s="168" t="str">
        <f t="shared" si="119"/>
        <v/>
      </c>
      <c r="BA293" s="158" t="str">
        <f>IF(S293&lt;&gt;1, IF(SUM(S293:$S$1004)&lt;&gt;0, "| Laat geen witruimte tussen ingevulde rijen.", ""), "")</f>
        <v/>
      </c>
      <c r="BC293" s="159" t="str">
        <f t="shared" si="120"/>
        <v/>
      </c>
    </row>
    <row r="294" spans="1:55" s="158" customFormat="1" ht="14.4" customHeight="1" x14ac:dyDescent="0.3">
      <c r="A294" s="244" t="str">
        <f t="shared" si="99"/>
        <v/>
      </c>
      <c r="B294" s="153" t="str">
        <f t="shared" si="100"/>
        <v/>
      </c>
      <c r="C294" s="154"/>
      <c r="D294" s="173"/>
      <c r="E294" s="179"/>
      <c r="F294" s="156"/>
      <c r="G294" s="175"/>
      <c r="H294" s="175"/>
      <c r="I294" s="175"/>
      <c r="J294" s="175"/>
      <c r="K294" s="175"/>
      <c r="L294" s="175"/>
      <c r="M294" s="175"/>
      <c r="N294" s="175"/>
      <c r="O294" s="175"/>
      <c r="P294" s="175"/>
      <c r="Q294" s="179"/>
      <c r="R294" s="157" t="s">
        <v>98</v>
      </c>
      <c r="S294" s="158">
        <f t="shared" si="101"/>
        <v>0</v>
      </c>
      <c r="T294" s="158" t="str">
        <f t="shared" si="102"/>
        <v/>
      </c>
      <c r="U294" s="158" t="str">
        <f t="shared" si="103"/>
        <v>lstLocatieNv3</v>
      </c>
      <c r="V294" s="168">
        <f t="shared" si="104"/>
        <v>0</v>
      </c>
      <c r="W294" s="171">
        <f t="shared" si="105"/>
        <v>0</v>
      </c>
      <c r="X294" s="171">
        <f t="shared" si="106"/>
        <v>0</v>
      </c>
      <c r="Y294" s="171">
        <f t="shared" si="107"/>
        <v>0</v>
      </c>
      <c r="Z294" s="171">
        <f t="shared" si="108"/>
        <v>0</v>
      </c>
      <c r="AA294" s="171">
        <f t="shared" si="109"/>
        <v>0</v>
      </c>
      <c r="AB294" s="171">
        <f t="shared" si="110"/>
        <v>0</v>
      </c>
      <c r="AC294" s="171">
        <f t="shared" si="111"/>
        <v>0</v>
      </c>
      <c r="AD294" s="171">
        <f t="shared" si="112"/>
        <v>0</v>
      </c>
      <c r="AE294" s="171">
        <f t="shared" si="113"/>
        <v>0</v>
      </c>
      <c r="AF294" s="171">
        <f t="shared" si="114"/>
        <v>0</v>
      </c>
      <c r="AG294" s="171">
        <f t="shared" si="115"/>
        <v>0</v>
      </c>
      <c r="AH294" s="171">
        <f>IF($S294&lt;&gt;0, IF($F294&lt;&gt;"Opname / publicatie / game", IF(OR($J294="Fysieke aanwezigheid/product",$J294="Fysieke en digitale aanwezigheid/product"), IF($L294&lt;&gt;"België", _xlfn.IFNA(IF(MATCH($M294, Keuzelijsten!$AR$2:$AR$32, 0)&gt;0, 0, -1), -1), IF($N294&lt;&gt;"", -1, IF(O294&lt;&gt;"", 0, 1))), -1), -1), 0)</f>
        <v>0</v>
      </c>
      <c r="AI294" s="171">
        <f t="shared" si="116"/>
        <v>0</v>
      </c>
      <c r="AJ294" s="171">
        <f t="shared" si="117"/>
        <v>0</v>
      </c>
      <c r="AK294" s="168"/>
      <c r="AL294" s="322" t="str">
        <f t="shared" si="98"/>
        <v/>
      </c>
      <c r="AM294" s="171"/>
      <c r="AN294" s="171"/>
      <c r="AO294" s="171"/>
      <c r="AP294" s="171"/>
      <c r="AQ294" s="171"/>
      <c r="AR294" s="171"/>
      <c r="AS294" s="171"/>
      <c r="AT294" s="171"/>
      <c r="AU294" s="171" t="str">
        <f t="shared" si="118"/>
        <v/>
      </c>
      <c r="AV294" s="171"/>
      <c r="AW294" s="171"/>
      <c r="AX294" s="171"/>
      <c r="AY294" s="171"/>
      <c r="AZ294" s="168" t="str">
        <f t="shared" si="119"/>
        <v/>
      </c>
      <c r="BA294" s="158" t="str">
        <f>IF(S294&lt;&gt;1, IF(SUM(S294:$S$1004)&lt;&gt;0, "| Laat geen witruimte tussen ingevulde rijen.", ""), "")</f>
        <v/>
      </c>
      <c r="BC294" s="159" t="str">
        <f t="shared" si="120"/>
        <v/>
      </c>
    </row>
    <row r="295" spans="1:55" s="158" customFormat="1" ht="14.4" customHeight="1" x14ac:dyDescent="0.3">
      <c r="A295" s="244" t="str">
        <f t="shared" si="99"/>
        <v/>
      </c>
      <c r="B295" s="153" t="str">
        <f t="shared" si="100"/>
        <v/>
      </c>
      <c r="C295" s="154"/>
      <c r="D295" s="173"/>
      <c r="E295" s="179"/>
      <c r="F295" s="156"/>
      <c r="G295" s="175"/>
      <c r="H295" s="175"/>
      <c r="I295" s="175"/>
      <c r="J295" s="175"/>
      <c r="K295" s="175"/>
      <c r="L295" s="175"/>
      <c r="M295" s="175"/>
      <c r="N295" s="175"/>
      <c r="O295" s="175"/>
      <c r="P295" s="175"/>
      <c r="Q295" s="179"/>
      <c r="R295" s="157" t="s">
        <v>98</v>
      </c>
      <c r="S295" s="158">
        <f t="shared" si="101"/>
        <v>0</v>
      </c>
      <c r="T295" s="158" t="str">
        <f t="shared" si="102"/>
        <v/>
      </c>
      <c r="U295" s="158" t="str">
        <f t="shared" si="103"/>
        <v>lstLocatieNv3</v>
      </c>
      <c r="V295" s="168">
        <f t="shared" si="104"/>
        <v>0</v>
      </c>
      <c r="W295" s="171">
        <f t="shared" si="105"/>
        <v>0</v>
      </c>
      <c r="X295" s="171">
        <f t="shared" si="106"/>
        <v>0</v>
      </c>
      <c r="Y295" s="171">
        <f t="shared" si="107"/>
        <v>0</v>
      </c>
      <c r="Z295" s="171">
        <f t="shared" si="108"/>
        <v>0</v>
      </c>
      <c r="AA295" s="171">
        <f t="shared" si="109"/>
        <v>0</v>
      </c>
      <c r="AB295" s="171">
        <f t="shared" si="110"/>
        <v>0</v>
      </c>
      <c r="AC295" s="171">
        <f t="shared" si="111"/>
        <v>0</v>
      </c>
      <c r="AD295" s="171">
        <f t="shared" si="112"/>
        <v>0</v>
      </c>
      <c r="AE295" s="171">
        <f t="shared" si="113"/>
        <v>0</v>
      </c>
      <c r="AF295" s="171">
        <f t="shared" si="114"/>
        <v>0</v>
      </c>
      <c r="AG295" s="171">
        <f t="shared" si="115"/>
        <v>0</v>
      </c>
      <c r="AH295" s="171">
        <f>IF($S295&lt;&gt;0, IF($F295&lt;&gt;"Opname / publicatie / game", IF(OR($J295="Fysieke aanwezigheid/product",$J295="Fysieke en digitale aanwezigheid/product"), IF($L295&lt;&gt;"België", _xlfn.IFNA(IF(MATCH($M295, Keuzelijsten!$AR$2:$AR$32, 0)&gt;0, 0, -1), -1), IF($N295&lt;&gt;"", -1, IF(O295&lt;&gt;"", 0, 1))), -1), -1), 0)</f>
        <v>0</v>
      </c>
      <c r="AI295" s="171">
        <f t="shared" si="116"/>
        <v>0</v>
      </c>
      <c r="AJ295" s="171">
        <f t="shared" si="117"/>
        <v>0</v>
      </c>
      <c r="AK295" s="168"/>
      <c r="AL295" s="322" t="str">
        <f t="shared" si="98"/>
        <v/>
      </c>
      <c r="AM295" s="171"/>
      <c r="AN295" s="171"/>
      <c r="AO295" s="171"/>
      <c r="AP295" s="171"/>
      <c r="AQ295" s="171"/>
      <c r="AR295" s="171"/>
      <c r="AS295" s="171"/>
      <c r="AT295" s="171"/>
      <c r="AU295" s="171" t="str">
        <f t="shared" si="118"/>
        <v/>
      </c>
      <c r="AV295" s="171"/>
      <c r="AW295" s="171"/>
      <c r="AX295" s="171"/>
      <c r="AY295" s="171"/>
      <c r="AZ295" s="168" t="str">
        <f t="shared" si="119"/>
        <v/>
      </c>
      <c r="BA295" s="158" t="str">
        <f>IF(S295&lt;&gt;1, IF(SUM(S295:$S$1004)&lt;&gt;0, "| Laat geen witruimte tussen ingevulde rijen.", ""), "")</f>
        <v/>
      </c>
      <c r="BC295" s="159" t="str">
        <f t="shared" si="120"/>
        <v/>
      </c>
    </row>
    <row r="296" spans="1:55" s="158" customFormat="1" ht="14.4" customHeight="1" x14ac:dyDescent="0.3">
      <c r="A296" s="244" t="str">
        <f t="shared" si="99"/>
        <v/>
      </c>
      <c r="B296" s="153" t="str">
        <f t="shared" si="100"/>
        <v/>
      </c>
      <c r="C296" s="154"/>
      <c r="D296" s="173"/>
      <c r="E296" s="179"/>
      <c r="F296" s="156"/>
      <c r="G296" s="175"/>
      <c r="H296" s="175"/>
      <c r="I296" s="175"/>
      <c r="J296" s="175"/>
      <c r="K296" s="175"/>
      <c r="L296" s="175"/>
      <c r="M296" s="175"/>
      <c r="N296" s="175"/>
      <c r="O296" s="175"/>
      <c r="P296" s="175"/>
      <c r="Q296" s="179"/>
      <c r="R296" s="157" t="s">
        <v>98</v>
      </c>
      <c r="S296" s="158">
        <f t="shared" si="101"/>
        <v>0</v>
      </c>
      <c r="T296" s="158" t="str">
        <f t="shared" si="102"/>
        <v/>
      </c>
      <c r="U296" s="158" t="str">
        <f t="shared" si="103"/>
        <v>lstLocatieNv3</v>
      </c>
      <c r="V296" s="168">
        <f t="shared" si="104"/>
        <v>0</v>
      </c>
      <c r="W296" s="171">
        <f t="shared" si="105"/>
        <v>0</v>
      </c>
      <c r="X296" s="171">
        <f t="shared" si="106"/>
        <v>0</v>
      </c>
      <c r="Y296" s="171">
        <f t="shared" si="107"/>
        <v>0</v>
      </c>
      <c r="Z296" s="171">
        <f t="shared" si="108"/>
        <v>0</v>
      </c>
      <c r="AA296" s="171">
        <f t="shared" si="109"/>
        <v>0</v>
      </c>
      <c r="AB296" s="171">
        <f t="shared" si="110"/>
        <v>0</v>
      </c>
      <c r="AC296" s="171">
        <f t="shared" si="111"/>
        <v>0</v>
      </c>
      <c r="AD296" s="171">
        <f t="shared" si="112"/>
        <v>0</v>
      </c>
      <c r="AE296" s="171">
        <f t="shared" si="113"/>
        <v>0</v>
      </c>
      <c r="AF296" s="171">
        <f t="shared" si="114"/>
        <v>0</v>
      </c>
      <c r="AG296" s="171">
        <f t="shared" si="115"/>
        <v>0</v>
      </c>
      <c r="AH296" s="171">
        <f>IF($S296&lt;&gt;0, IF($F296&lt;&gt;"Opname / publicatie / game", IF(OR($J296="Fysieke aanwezigheid/product",$J296="Fysieke en digitale aanwezigheid/product"), IF($L296&lt;&gt;"België", _xlfn.IFNA(IF(MATCH($M296, Keuzelijsten!$AR$2:$AR$32, 0)&gt;0, 0, -1), -1), IF($N296&lt;&gt;"", -1, IF(O296&lt;&gt;"", 0, 1))), -1), -1), 0)</f>
        <v>0</v>
      </c>
      <c r="AI296" s="171">
        <f t="shared" si="116"/>
        <v>0</v>
      </c>
      <c r="AJ296" s="171">
        <f t="shared" si="117"/>
        <v>0</v>
      </c>
      <c r="AK296" s="168"/>
      <c r="AL296" s="322" t="str">
        <f t="shared" si="98"/>
        <v/>
      </c>
      <c r="AM296" s="171"/>
      <c r="AN296" s="171"/>
      <c r="AO296" s="171"/>
      <c r="AP296" s="171"/>
      <c r="AQ296" s="171"/>
      <c r="AR296" s="171"/>
      <c r="AS296" s="171"/>
      <c r="AT296" s="171"/>
      <c r="AU296" s="171" t="str">
        <f t="shared" si="118"/>
        <v/>
      </c>
      <c r="AV296" s="171"/>
      <c r="AW296" s="171"/>
      <c r="AX296" s="171"/>
      <c r="AY296" s="171"/>
      <c r="AZ296" s="168" t="str">
        <f t="shared" si="119"/>
        <v/>
      </c>
      <c r="BA296" s="158" t="str">
        <f>IF(S296&lt;&gt;1, IF(SUM(S296:$S$1004)&lt;&gt;0, "| Laat geen witruimte tussen ingevulde rijen.", ""), "")</f>
        <v/>
      </c>
      <c r="BC296" s="159" t="str">
        <f t="shared" si="120"/>
        <v/>
      </c>
    </row>
    <row r="297" spans="1:55" s="158" customFormat="1" ht="14.4" customHeight="1" x14ac:dyDescent="0.3">
      <c r="A297" s="244" t="str">
        <f t="shared" si="99"/>
        <v/>
      </c>
      <c r="B297" s="153" t="str">
        <f t="shared" si="100"/>
        <v/>
      </c>
      <c r="C297" s="154"/>
      <c r="D297" s="173"/>
      <c r="E297" s="179"/>
      <c r="F297" s="156"/>
      <c r="G297" s="175"/>
      <c r="H297" s="175"/>
      <c r="I297" s="175"/>
      <c r="J297" s="175"/>
      <c r="K297" s="175"/>
      <c r="L297" s="175"/>
      <c r="M297" s="175"/>
      <c r="N297" s="175"/>
      <c r="O297" s="175"/>
      <c r="P297" s="175"/>
      <c r="Q297" s="179"/>
      <c r="R297" s="157" t="s">
        <v>98</v>
      </c>
      <c r="S297" s="158">
        <f t="shared" si="101"/>
        <v>0</v>
      </c>
      <c r="T297" s="158" t="str">
        <f t="shared" si="102"/>
        <v/>
      </c>
      <c r="U297" s="158" t="str">
        <f t="shared" si="103"/>
        <v>lstLocatieNv3</v>
      </c>
      <c r="V297" s="168">
        <f t="shared" si="104"/>
        <v>0</v>
      </c>
      <c r="W297" s="171">
        <f t="shared" si="105"/>
        <v>0</v>
      </c>
      <c r="X297" s="171">
        <f t="shared" si="106"/>
        <v>0</v>
      </c>
      <c r="Y297" s="171">
        <f t="shared" si="107"/>
        <v>0</v>
      </c>
      <c r="Z297" s="171">
        <f t="shared" si="108"/>
        <v>0</v>
      </c>
      <c r="AA297" s="171">
        <f t="shared" si="109"/>
        <v>0</v>
      </c>
      <c r="AB297" s="171">
        <f t="shared" si="110"/>
        <v>0</v>
      </c>
      <c r="AC297" s="171">
        <f t="shared" si="111"/>
        <v>0</v>
      </c>
      <c r="AD297" s="171">
        <f t="shared" si="112"/>
        <v>0</v>
      </c>
      <c r="AE297" s="171">
        <f t="shared" si="113"/>
        <v>0</v>
      </c>
      <c r="AF297" s="171">
        <f t="shared" si="114"/>
        <v>0</v>
      </c>
      <c r="AG297" s="171">
        <f t="shared" si="115"/>
        <v>0</v>
      </c>
      <c r="AH297" s="171">
        <f>IF($S297&lt;&gt;0, IF($F297&lt;&gt;"Opname / publicatie / game", IF(OR($J297="Fysieke aanwezigheid/product",$J297="Fysieke en digitale aanwezigheid/product"), IF($L297&lt;&gt;"België", _xlfn.IFNA(IF(MATCH($M297, Keuzelijsten!$AR$2:$AR$32, 0)&gt;0, 0, -1), -1), IF($N297&lt;&gt;"", -1, IF(O297&lt;&gt;"", 0, 1))), -1), -1), 0)</f>
        <v>0</v>
      </c>
      <c r="AI297" s="171">
        <f t="shared" si="116"/>
        <v>0</v>
      </c>
      <c r="AJ297" s="171">
        <f t="shared" si="117"/>
        <v>0</v>
      </c>
      <c r="AK297" s="168"/>
      <c r="AL297" s="322" t="str">
        <f t="shared" si="98"/>
        <v/>
      </c>
      <c r="AM297" s="171"/>
      <c r="AN297" s="171"/>
      <c r="AO297" s="171"/>
      <c r="AP297" s="171"/>
      <c r="AQ297" s="171"/>
      <c r="AR297" s="171"/>
      <c r="AS297" s="171"/>
      <c r="AT297" s="171"/>
      <c r="AU297" s="171" t="str">
        <f t="shared" si="118"/>
        <v/>
      </c>
      <c r="AV297" s="171"/>
      <c r="AW297" s="171"/>
      <c r="AX297" s="171"/>
      <c r="AY297" s="171"/>
      <c r="AZ297" s="168" t="str">
        <f t="shared" si="119"/>
        <v/>
      </c>
      <c r="BA297" s="158" t="str">
        <f>IF(S297&lt;&gt;1, IF(SUM(S297:$S$1004)&lt;&gt;0, "| Laat geen witruimte tussen ingevulde rijen.", ""), "")</f>
        <v/>
      </c>
      <c r="BC297" s="159" t="str">
        <f t="shared" si="120"/>
        <v/>
      </c>
    </row>
    <row r="298" spans="1:55" s="158" customFormat="1" ht="14.4" customHeight="1" x14ac:dyDescent="0.3">
      <c r="A298" s="244" t="str">
        <f t="shared" si="99"/>
        <v/>
      </c>
      <c r="B298" s="153" t="str">
        <f t="shared" si="100"/>
        <v/>
      </c>
      <c r="C298" s="154"/>
      <c r="D298" s="173"/>
      <c r="E298" s="179"/>
      <c r="F298" s="156"/>
      <c r="G298" s="175"/>
      <c r="H298" s="175"/>
      <c r="I298" s="175"/>
      <c r="J298" s="175"/>
      <c r="K298" s="175"/>
      <c r="L298" s="175"/>
      <c r="M298" s="175"/>
      <c r="N298" s="175"/>
      <c r="O298" s="175"/>
      <c r="P298" s="175"/>
      <c r="Q298" s="179"/>
      <c r="R298" s="157" t="s">
        <v>98</v>
      </c>
      <c r="S298" s="158">
        <f t="shared" si="101"/>
        <v>0</v>
      </c>
      <c r="T298" s="158" t="str">
        <f t="shared" si="102"/>
        <v/>
      </c>
      <c r="U298" s="158" t="str">
        <f t="shared" si="103"/>
        <v>lstLocatieNv3</v>
      </c>
      <c r="V298" s="168">
        <f t="shared" si="104"/>
        <v>0</v>
      </c>
      <c r="W298" s="171">
        <f t="shared" si="105"/>
        <v>0</v>
      </c>
      <c r="X298" s="171">
        <f t="shared" si="106"/>
        <v>0</v>
      </c>
      <c r="Y298" s="171">
        <f t="shared" si="107"/>
        <v>0</v>
      </c>
      <c r="Z298" s="171">
        <f t="shared" si="108"/>
        <v>0</v>
      </c>
      <c r="AA298" s="171">
        <f t="shared" si="109"/>
        <v>0</v>
      </c>
      <c r="AB298" s="171">
        <f t="shared" si="110"/>
        <v>0</v>
      </c>
      <c r="AC298" s="171">
        <f t="shared" si="111"/>
        <v>0</v>
      </c>
      <c r="AD298" s="171">
        <f t="shared" si="112"/>
        <v>0</v>
      </c>
      <c r="AE298" s="171">
        <f t="shared" si="113"/>
        <v>0</v>
      </c>
      <c r="AF298" s="171">
        <f t="shared" si="114"/>
        <v>0</v>
      </c>
      <c r="AG298" s="171">
        <f t="shared" si="115"/>
        <v>0</v>
      </c>
      <c r="AH298" s="171">
        <f>IF($S298&lt;&gt;0, IF($F298&lt;&gt;"Opname / publicatie / game", IF(OR($J298="Fysieke aanwezigheid/product",$J298="Fysieke en digitale aanwezigheid/product"), IF($L298&lt;&gt;"België", _xlfn.IFNA(IF(MATCH($M298, Keuzelijsten!$AR$2:$AR$32, 0)&gt;0, 0, -1), -1), IF($N298&lt;&gt;"", -1, IF(O298&lt;&gt;"", 0, 1))), -1), -1), 0)</f>
        <v>0</v>
      </c>
      <c r="AI298" s="171">
        <f t="shared" si="116"/>
        <v>0</v>
      </c>
      <c r="AJ298" s="171">
        <f t="shared" si="117"/>
        <v>0</v>
      </c>
      <c r="AK298" s="168"/>
      <c r="AL298" s="322" t="str">
        <f t="shared" si="98"/>
        <v/>
      </c>
      <c r="AM298" s="171"/>
      <c r="AN298" s="171"/>
      <c r="AO298" s="171"/>
      <c r="AP298" s="171"/>
      <c r="AQ298" s="171"/>
      <c r="AR298" s="171"/>
      <c r="AS298" s="171"/>
      <c r="AT298" s="171"/>
      <c r="AU298" s="171" t="str">
        <f t="shared" si="118"/>
        <v/>
      </c>
      <c r="AV298" s="171"/>
      <c r="AW298" s="171"/>
      <c r="AX298" s="171"/>
      <c r="AY298" s="171"/>
      <c r="AZ298" s="168" t="str">
        <f t="shared" si="119"/>
        <v/>
      </c>
      <c r="BA298" s="158" t="str">
        <f>IF(S298&lt;&gt;1, IF(SUM(S298:$S$1004)&lt;&gt;0, "| Laat geen witruimte tussen ingevulde rijen.", ""), "")</f>
        <v/>
      </c>
      <c r="BC298" s="159" t="str">
        <f t="shared" si="120"/>
        <v/>
      </c>
    </row>
    <row r="299" spans="1:55" s="158" customFormat="1" ht="14.4" customHeight="1" x14ac:dyDescent="0.3">
      <c r="A299" s="244" t="str">
        <f t="shared" si="99"/>
        <v/>
      </c>
      <c r="B299" s="153" t="str">
        <f t="shared" si="100"/>
        <v/>
      </c>
      <c r="C299" s="154"/>
      <c r="D299" s="173"/>
      <c r="E299" s="179"/>
      <c r="F299" s="156"/>
      <c r="G299" s="175"/>
      <c r="H299" s="175"/>
      <c r="I299" s="175"/>
      <c r="J299" s="175"/>
      <c r="K299" s="175"/>
      <c r="L299" s="175"/>
      <c r="M299" s="175"/>
      <c r="N299" s="175"/>
      <c r="O299" s="175"/>
      <c r="P299" s="175"/>
      <c r="Q299" s="179"/>
      <c r="R299" s="157" t="s">
        <v>98</v>
      </c>
      <c r="S299" s="158">
        <f t="shared" si="101"/>
        <v>0</v>
      </c>
      <c r="T299" s="158" t="str">
        <f t="shared" si="102"/>
        <v/>
      </c>
      <c r="U299" s="158" t="str">
        <f t="shared" si="103"/>
        <v>lstLocatieNv3</v>
      </c>
      <c r="V299" s="168">
        <f t="shared" si="104"/>
        <v>0</v>
      </c>
      <c r="W299" s="171">
        <f t="shared" si="105"/>
        <v>0</v>
      </c>
      <c r="X299" s="171">
        <f t="shared" si="106"/>
        <v>0</v>
      </c>
      <c r="Y299" s="171">
        <f t="shared" si="107"/>
        <v>0</v>
      </c>
      <c r="Z299" s="171">
        <f t="shared" si="108"/>
        <v>0</v>
      </c>
      <c r="AA299" s="171">
        <f t="shared" si="109"/>
        <v>0</v>
      </c>
      <c r="AB299" s="171">
        <f t="shared" si="110"/>
        <v>0</v>
      </c>
      <c r="AC299" s="171">
        <f t="shared" si="111"/>
        <v>0</v>
      </c>
      <c r="AD299" s="171">
        <f t="shared" si="112"/>
        <v>0</v>
      </c>
      <c r="AE299" s="171">
        <f t="shared" si="113"/>
        <v>0</v>
      </c>
      <c r="AF299" s="171">
        <f t="shared" si="114"/>
        <v>0</v>
      </c>
      <c r="AG299" s="171">
        <f t="shared" si="115"/>
        <v>0</v>
      </c>
      <c r="AH299" s="171">
        <f>IF($S299&lt;&gt;0, IF($F299&lt;&gt;"Opname / publicatie / game", IF(OR($J299="Fysieke aanwezigheid/product",$J299="Fysieke en digitale aanwezigheid/product"), IF($L299&lt;&gt;"België", _xlfn.IFNA(IF(MATCH($M299, Keuzelijsten!$AR$2:$AR$32, 0)&gt;0, 0, -1), -1), IF($N299&lt;&gt;"", -1, IF(O299&lt;&gt;"", 0, 1))), -1), -1), 0)</f>
        <v>0</v>
      </c>
      <c r="AI299" s="171">
        <f t="shared" si="116"/>
        <v>0</v>
      </c>
      <c r="AJ299" s="171">
        <f t="shared" si="117"/>
        <v>0</v>
      </c>
      <c r="AK299" s="168"/>
      <c r="AL299" s="322" t="str">
        <f t="shared" si="98"/>
        <v/>
      </c>
      <c r="AM299" s="171"/>
      <c r="AN299" s="171"/>
      <c r="AO299" s="171"/>
      <c r="AP299" s="171"/>
      <c r="AQ299" s="171"/>
      <c r="AR299" s="171"/>
      <c r="AS299" s="171"/>
      <c r="AT299" s="171"/>
      <c r="AU299" s="171" t="str">
        <f t="shared" si="118"/>
        <v/>
      </c>
      <c r="AV299" s="171"/>
      <c r="AW299" s="171"/>
      <c r="AX299" s="171"/>
      <c r="AY299" s="171"/>
      <c r="AZ299" s="168" t="str">
        <f t="shared" si="119"/>
        <v/>
      </c>
      <c r="BA299" s="158" t="str">
        <f>IF(S299&lt;&gt;1, IF(SUM(S299:$S$1004)&lt;&gt;0, "| Laat geen witruimte tussen ingevulde rijen.", ""), "")</f>
        <v/>
      </c>
      <c r="BC299" s="159" t="str">
        <f t="shared" si="120"/>
        <v/>
      </c>
    </row>
    <row r="300" spans="1:55" s="158" customFormat="1" ht="14.4" customHeight="1" x14ac:dyDescent="0.3">
      <c r="A300" s="244" t="str">
        <f t="shared" si="99"/>
        <v/>
      </c>
      <c r="B300" s="153" t="str">
        <f t="shared" si="100"/>
        <v/>
      </c>
      <c r="C300" s="154"/>
      <c r="D300" s="173"/>
      <c r="E300" s="179"/>
      <c r="F300" s="156"/>
      <c r="G300" s="175"/>
      <c r="H300" s="175"/>
      <c r="I300" s="175"/>
      <c r="J300" s="175"/>
      <c r="K300" s="175"/>
      <c r="L300" s="175"/>
      <c r="M300" s="175"/>
      <c r="N300" s="175"/>
      <c r="O300" s="175"/>
      <c r="P300" s="175"/>
      <c r="Q300" s="179"/>
      <c r="R300" s="157" t="s">
        <v>98</v>
      </c>
      <c r="S300" s="158">
        <f t="shared" si="101"/>
        <v>0</v>
      </c>
      <c r="T300" s="158" t="str">
        <f t="shared" si="102"/>
        <v/>
      </c>
      <c r="U300" s="158" t="str">
        <f t="shared" si="103"/>
        <v>lstLocatieNv3</v>
      </c>
      <c r="V300" s="168">
        <f t="shared" si="104"/>
        <v>0</v>
      </c>
      <c r="W300" s="171">
        <f t="shared" si="105"/>
        <v>0</v>
      </c>
      <c r="X300" s="171">
        <f t="shared" si="106"/>
        <v>0</v>
      </c>
      <c r="Y300" s="171">
        <f t="shared" si="107"/>
        <v>0</v>
      </c>
      <c r="Z300" s="171">
        <f t="shared" si="108"/>
        <v>0</v>
      </c>
      <c r="AA300" s="171">
        <f t="shared" si="109"/>
        <v>0</v>
      </c>
      <c r="AB300" s="171">
        <f t="shared" si="110"/>
        <v>0</v>
      </c>
      <c r="AC300" s="171">
        <f t="shared" si="111"/>
        <v>0</v>
      </c>
      <c r="AD300" s="171">
        <f t="shared" si="112"/>
        <v>0</v>
      </c>
      <c r="AE300" s="171">
        <f t="shared" si="113"/>
        <v>0</v>
      </c>
      <c r="AF300" s="171">
        <f t="shared" si="114"/>
        <v>0</v>
      </c>
      <c r="AG300" s="171">
        <f t="shared" si="115"/>
        <v>0</v>
      </c>
      <c r="AH300" s="171">
        <f>IF($S300&lt;&gt;0, IF($F300&lt;&gt;"Opname / publicatie / game", IF(OR($J300="Fysieke aanwezigheid/product",$J300="Fysieke en digitale aanwezigheid/product"), IF($L300&lt;&gt;"België", _xlfn.IFNA(IF(MATCH($M300, Keuzelijsten!$AR$2:$AR$32, 0)&gt;0, 0, -1), -1), IF($N300&lt;&gt;"", -1, IF(O300&lt;&gt;"", 0, 1))), -1), -1), 0)</f>
        <v>0</v>
      </c>
      <c r="AI300" s="171">
        <f t="shared" si="116"/>
        <v>0</v>
      </c>
      <c r="AJ300" s="171">
        <f t="shared" si="117"/>
        <v>0</v>
      </c>
      <c r="AK300" s="168"/>
      <c r="AL300" s="322" t="str">
        <f t="shared" si="98"/>
        <v/>
      </c>
      <c r="AM300" s="171"/>
      <c r="AN300" s="171"/>
      <c r="AO300" s="171"/>
      <c r="AP300" s="171"/>
      <c r="AQ300" s="171"/>
      <c r="AR300" s="171"/>
      <c r="AS300" s="171"/>
      <c r="AT300" s="171"/>
      <c r="AU300" s="171" t="str">
        <f t="shared" si="118"/>
        <v/>
      </c>
      <c r="AV300" s="171"/>
      <c r="AW300" s="171"/>
      <c r="AX300" s="171"/>
      <c r="AY300" s="171"/>
      <c r="AZ300" s="168" t="str">
        <f t="shared" si="119"/>
        <v/>
      </c>
      <c r="BA300" s="158" t="str">
        <f>IF(S300&lt;&gt;1, IF(SUM(S300:$S$1004)&lt;&gt;0, "| Laat geen witruimte tussen ingevulde rijen.", ""), "")</f>
        <v/>
      </c>
      <c r="BC300" s="159" t="str">
        <f t="shared" si="120"/>
        <v/>
      </c>
    </row>
    <row r="301" spans="1:55" s="158" customFormat="1" ht="14.4" customHeight="1" x14ac:dyDescent="0.3">
      <c r="A301" s="244" t="str">
        <f t="shared" si="99"/>
        <v/>
      </c>
      <c r="B301" s="153" t="str">
        <f t="shared" si="100"/>
        <v/>
      </c>
      <c r="C301" s="154"/>
      <c r="D301" s="173"/>
      <c r="E301" s="179"/>
      <c r="F301" s="156"/>
      <c r="G301" s="175"/>
      <c r="H301" s="175"/>
      <c r="I301" s="175"/>
      <c r="J301" s="175"/>
      <c r="K301" s="175"/>
      <c r="L301" s="175"/>
      <c r="M301" s="175"/>
      <c r="N301" s="175"/>
      <c r="O301" s="175"/>
      <c r="P301" s="175"/>
      <c r="Q301" s="179"/>
      <c r="R301" s="157" t="s">
        <v>98</v>
      </c>
      <c r="S301" s="158">
        <f t="shared" si="101"/>
        <v>0</v>
      </c>
      <c r="T301" s="158" t="str">
        <f t="shared" si="102"/>
        <v/>
      </c>
      <c r="U301" s="158" t="str">
        <f t="shared" si="103"/>
        <v>lstLocatieNv3</v>
      </c>
      <c r="V301" s="168">
        <f t="shared" si="104"/>
        <v>0</v>
      </c>
      <c r="W301" s="171">
        <f t="shared" si="105"/>
        <v>0</v>
      </c>
      <c r="X301" s="171">
        <f t="shared" si="106"/>
        <v>0</v>
      </c>
      <c r="Y301" s="171">
        <f t="shared" si="107"/>
        <v>0</v>
      </c>
      <c r="Z301" s="171">
        <f t="shared" si="108"/>
        <v>0</v>
      </c>
      <c r="AA301" s="171">
        <f t="shared" si="109"/>
        <v>0</v>
      </c>
      <c r="AB301" s="171">
        <f t="shared" si="110"/>
        <v>0</v>
      </c>
      <c r="AC301" s="171">
        <f t="shared" si="111"/>
        <v>0</v>
      </c>
      <c r="AD301" s="171">
        <f t="shared" si="112"/>
        <v>0</v>
      </c>
      <c r="AE301" s="171">
        <f t="shared" si="113"/>
        <v>0</v>
      </c>
      <c r="AF301" s="171">
        <f t="shared" si="114"/>
        <v>0</v>
      </c>
      <c r="AG301" s="171">
        <f t="shared" si="115"/>
        <v>0</v>
      </c>
      <c r="AH301" s="171">
        <f>IF($S301&lt;&gt;0, IF($F301&lt;&gt;"Opname / publicatie / game", IF(OR($J301="Fysieke aanwezigheid/product",$J301="Fysieke en digitale aanwezigheid/product"), IF($L301&lt;&gt;"België", _xlfn.IFNA(IF(MATCH($M301, Keuzelijsten!$AR$2:$AR$32, 0)&gt;0, 0, -1), -1), IF($N301&lt;&gt;"", -1, IF(O301&lt;&gt;"", 0, 1))), -1), -1), 0)</f>
        <v>0</v>
      </c>
      <c r="AI301" s="171">
        <f t="shared" si="116"/>
        <v>0</v>
      </c>
      <c r="AJ301" s="171">
        <f t="shared" si="117"/>
        <v>0</v>
      </c>
      <c r="AK301" s="168"/>
      <c r="AL301" s="322" t="str">
        <f t="shared" si="98"/>
        <v/>
      </c>
      <c r="AM301" s="171"/>
      <c r="AN301" s="171"/>
      <c r="AO301" s="171"/>
      <c r="AP301" s="171"/>
      <c r="AQ301" s="171"/>
      <c r="AR301" s="171"/>
      <c r="AS301" s="171"/>
      <c r="AT301" s="171"/>
      <c r="AU301" s="171" t="str">
        <f t="shared" si="118"/>
        <v/>
      </c>
      <c r="AV301" s="171"/>
      <c r="AW301" s="171"/>
      <c r="AX301" s="171"/>
      <c r="AY301" s="171"/>
      <c r="AZ301" s="168" t="str">
        <f t="shared" si="119"/>
        <v/>
      </c>
      <c r="BA301" s="158" t="str">
        <f>IF(S301&lt;&gt;1, IF(SUM(S301:$S$1004)&lt;&gt;0, "| Laat geen witruimte tussen ingevulde rijen.", ""), "")</f>
        <v/>
      </c>
      <c r="BC301" s="159" t="str">
        <f t="shared" si="120"/>
        <v/>
      </c>
    </row>
    <row r="302" spans="1:55" s="158" customFormat="1" ht="14.4" customHeight="1" x14ac:dyDescent="0.3">
      <c r="A302" s="244" t="str">
        <f t="shared" si="99"/>
        <v/>
      </c>
      <c r="B302" s="153" t="str">
        <f t="shared" si="100"/>
        <v/>
      </c>
      <c r="C302" s="154"/>
      <c r="D302" s="173"/>
      <c r="E302" s="179"/>
      <c r="F302" s="156"/>
      <c r="G302" s="175"/>
      <c r="H302" s="175"/>
      <c r="I302" s="175"/>
      <c r="J302" s="175"/>
      <c r="K302" s="175"/>
      <c r="L302" s="175"/>
      <c r="M302" s="175"/>
      <c r="N302" s="175"/>
      <c r="O302" s="175"/>
      <c r="P302" s="175"/>
      <c r="Q302" s="179"/>
      <c r="R302" s="157" t="s">
        <v>98</v>
      </c>
      <c r="S302" s="158">
        <f t="shared" si="101"/>
        <v>0</v>
      </c>
      <c r="T302" s="158" t="str">
        <f t="shared" si="102"/>
        <v/>
      </c>
      <c r="U302" s="158" t="str">
        <f t="shared" si="103"/>
        <v>lstLocatieNv3</v>
      </c>
      <c r="V302" s="168">
        <f t="shared" si="104"/>
        <v>0</v>
      </c>
      <c r="W302" s="171">
        <f t="shared" si="105"/>
        <v>0</v>
      </c>
      <c r="X302" s="171">
        <f t="shared" si="106"/>
        <v>0</v>
      </c>
      <c r="Y302" s="171">
        <f t="shared" si="107"/>
        <v>0</v>
      </c>
      <c r="Z302" s="171">
        <f t="shared" si="108"/>
        <v>0</v>
      </c>
      <c r="AA302" s="171">
        <f t="shared" si="109"/>
        <v>0</v>
      </c>
      <c r="AB302" s="171">
        <f t="shared" si="110"/>
        <v>0</v>
      </c>
      <c r="AC302" s="171">
        <f t="shared" si="111"/>
        <v>0</v>
      </c>
      <c r="AD302" s="171">
        <f t="shared" si="112"/>
        <v>0</v>
      </c>
      <c r="AE302" s="171">
        <f t="shared" si="113"/>
        <v>0</v>
      </c>
      <c r="AF302" s="171">
        <f t="shared" si="114"/>
        <v>0</v>
      </c>
      <c r="AG302" s="171">
        <f t="shared" si="115"/>
        <v>0</v>
      </c>
      <c r="AH302" s="171">
        <f>IF($S302&lt;&gt;0, IF($F302&lt;&gt;"Opname / publicatie / game", IF(OR($J302="Fysieke aanwezigheid/product",$J302="Fysieke en digitale aanwezigheid/product"), IF($L302&lt;&gt;"België", _xlfn.IFNA(IF(MATCH($M302, Keuzelijsten!$AR$2:$AR$32, 0)&gt;0, 0, -1), -1), IF($N302&lt;&gt;"", -1, IF(O302&lt;&gt;"", 0, 1))), -1), -1), 0)</f>
        <v>0</v>
      </c>
      <c r="AI302" s="171">
        <f t="shared" si="116"/>
        <v>0</v>
      </c>
      <c r="AJ302" s="171">
        <f t="shared" si="117"/>
        <v>0</v>
      </c>
      <c r="AK302" s="168"/>
      <c r="AL302" s="322" t="str">
        <f t="shared" si="98"/>
        <v/>
      </c>
      <c r="AM302" s="171"/>
      <c r="AN302" s="171"/>
      <c r="AO302" s="171"/>
      <c r="AP302" s="171"/>
      <c r="AQ302" s="171"/>
      <c r="AR302" s="171"/>
      <c r="AS302" s="171"/>
      <c r="AT302" s="171"/>
      <c r="AU302" s="171" t="str">
        <f t="shared" si="118"/>
        <v/>
      </c>
      <c r="AV302" s="171"/>
      <c r="AW302" s="171"/>
      <c r="AX302" s="171"/>
      <c r="AY302" s="171"/>
      <c r="AZ302" s="168" t="str">
        <f t="shared" si="119"/>
        <v/>
      </c>
      <c r="BA302" s="158" t="str">
        <f>IF(S302&lt;&gt;1, IF(SUM(S302:$S$1004)&lt;&gt;0, "| Laat geen witruimte tussen ingevulde rijen.", ""), "")</f>
        <v/>
      </c>
      <c r="BC302" s="159" t="str">
        <f t="shared" si="120"/>
        <v/>
      </c>
    </row>
    <row r="303" spans="1:55" s="158" customFormat="1" ht="14.4" customHeight="1" x14ac:dyDescent="0.3">
      <c r="A303" s="244" t="str">
        <f t="shared" si="99"/>
        <v/>
      </c>
      <c r="B303" s="153" t="str">
        <f t="shared" si="100"/>
        <v/>
      </c>
      <c r="C303" s="154"/>
      <c r="D303" s="173"/>
      <c r="E303" s="179"/>
      <c r="F303" s="156"/>
      <c r="G303" s="175"/>
      <c r="H303" s="175"/>
      <c r="I303" s="175"/>
      <c r="J303" s="175"/>
      <c r="K303" s="175"/>
      <c r="L303" s="175"/>
      <c r="M303" s="175"/>
      <c r="N303" s="175"/>
      <c r="O303" s="175"/>
      <c r="P303" s="175"/>
      <c r="Q303" s="179"/>
      <c r="R303" s="157" t="s">
        <v>98</v>
      </c>
      <c r="S303" s="158">
        <f t="shared" si="101"/>
        <v>0</v>
      </c>
      <c r="T303" s="158" t="str">
        <f t="shared" si="102"/>
        <v/>
      </c>
      <c r="U303" s="158" t="str">
        <f t="shared" si="103"/>
        <v>lstLocatieNv3</v>
      </c>
      <c r="V303" s="168">
        <f t="shared" si="104"/>
        <v>0</v>
      </c>
      <c r="W303" s="171">
        <f t="shared" si="105"/>
        <v>0</v>
      </c>
      <c r="X303" s="171">
        <f t="shared" si="106"/>
        <v>0</v>
      </c>
      <c r="Y303" s="171">
        <f t="shared" si="107"/>
        <v>0</v>
      </c>
      <c r="Z303" s="171">
        <f t="shared" si="108"/>
        <v>0</v>
      </c>
      <c r="AA303" s="171">
        <f t="shared" si="109"/>
        <v>0</v>
      </c>
      <c r="AB303" s="171">
        <f t="shared" si="110"/>
        <v>0</v>
      </c>
      <c r="AC303" s="171">
        <f t="shared" si="111"/>
        <v>0</v>
      </c>
      <c r="AD303" s="171">
        <f t="shared" si="112"/>
        <v>0</v>
      </c>
      <c r="AE303" s="171">
        <f t="shared" si="113"/>
        <v>0</v>
      </c>
      <c r="AF303" s="171">
        <f t="shared" si="114"/>
        <v>0</v>
      </c>
      <c r="AG303" s="171">
        <f t="shared" si="115"/>
        <v>0</v>
      </c>
      <c r="AH303" s="171">
        <f>IF($S303&lt;&gt;0, IF($F303&lt;&gt;"Opname / publicatie / game", IF(OR($J303="Fysieke aanwezigheid/product",$J303="Fysieke en digitale aanwezigheid/product"), IF($L303&lt;&gt;"België", _xlfn.IFNA(IF(MATCH($M303, Keuzelijsten!$AR$2:$AR$32, 0)&gt;0, 0, -1), -1), IF($N303&lt;&gt;"", -1, IF(O303&lt;&gt;"", 0, 1))), -1), -1), 0)</f>
        <v>0</v>
      </c>
      <c r="AI303" s="171">
        <f t="shared" si="116"/>
        <v>0</v>
      </c>
      <c r="AJ303" s="171">
        <f t="shared" si="117"/>
        <v>0</v>
      </c>
      <c r="AK303" s="168"/>
      <c r="AL303" s="322" t="str">
        <f t="shared" si="98"/>
        <v/>
      </c>
      <c r="AM303" s="171"/>
      <c r="AN303" s="171"/>
      <c r="AO303" s="171"/>
      <c r="AP303" s="171"/>
      <c r="AQ303" s="171"/>
      <c r="AR303" s="171"/>
      <c r="AS303" s="171"/>
      <c r="AT303" s="171"/>
      <c r="AU303" s="171" t="str">
        <f t="shared" si="118"/>
        <v/>
      </c>
      <c r="AV303" s="171"/>
      <c r="AW303" s="171"/>
      <c r="AX303" s="171"/>
      <c r="AY303" s="171"/>
      <c r="AZ303" s="168" t="str">
        <f t="shared" si="119"/>
        <v/>
      </c>
      <c r="BA303" s="158" t="str">
        <f>IF(S303&lt;&gt;1, IF(SUM(S303:$S$1004)&lt;&gt;0, "| Laat geen witruimte tussen ingevulde rijen.", ""), "")</f>
        <v/>
      </c>
      <c r="BC303" s="159" t="str">
        <f t="shared" si="120"/>
        <v/>
      </c>
    </row>
    <row r="304" spans="1:55" s="158" customFormat="1" ht="14.4" customHeight="1" x14ac:dyDescent="0.3">
      <c r="A304" s="244" t="str">
        <f t="shared" si="99"/>
        <v/>
      </c>
      <c r="B304" s="153" t="str">
        <f t="shared" si="100"/>
        <v/>
      </c>
      <c r="C304" s="154"/>
      <c r="D304" s="173"/>
      <c r="E304" s="179"/>
      <c r="F304" s="156"/>
      <c r="G304" s="175"/>
      <c r="H304" s="175"/>
      <c r="I304" s="175"/>
      <c r="J304" s="175"/>
      <c r="K304" s="175"/>
      <c r="L304" s="175"/>
      <c r="M304" s="175"/>
      <c r="N304" s="175"/>
      <c r="O304" s="175"/>
      <c r="P304" s="175"/>
      <c r="Q304" s="179"/>
      <c r="R304" s="157" t="s">
        <v>98</v>
      </c>
      <c r="S304" s="158">
        <f t="shared" si="101"/>
        <v>0</v>
      </c>
      <c r="T304" s="158" t="str">
        <f t="shared" si="102"/>
        <v/>
      </c>
      <c r="U304" s="158" t="str">
        <f t="shared" si="103"/>
        <v>lstLocatieNv3</v>
      </c>
      <c r="V304" s="168">
        <f t="shared" si="104"/>
        <v>0</v>
      </c>
      <c r="W304" s="171">
        <f t="shared" si="105"/>
        <v>0</v>
      </c>
      <c r="X304" s="171">
        <f t="shared" si="106"/>
        <v>0</v>
      </c>
      <c r="Y304" s="171">
        <f t="shared" si="107"/>
        <v>0</v>
      </c>
      <c r="Z304" s="171">
        <f t="shared" si="108"/>
        <v>0</v>
      </c>
      <c r="AA304" s="171">
        <f t="shared" si="109"/>
        <v>0</v>
      </c>
      <c r="AB304" s="171">
        <f t="shared" si="110"/>
        <v>0</v>
      </c>
      <c r="AC304" s="171">
        <f t="shared" si="111"/>
        <v>0</v>
      </c>
      <c r="AD304" s="171">
        <f t="shared" si="112"/>
        <v>0</v>
      </c>
      <c r="AE304" s="171">
        <f t="shared" si="113"/>
        <v>0</v>
      </c>
      <c r="AF304" s="171">
        <f t="shared" si="114"/>
        <v>0</v>
      </c>
      <c r="AG304" s="171">
        <f t="shared" si="115"/>
        <v>0</v>
      </c>
      <c r="AH304" s="171">
        <f>IF($S304&lt;&gt;0, IF($F304&lt;&gt;"Opname / publicatie / game", IF(OR($J304="Fysieke aanwezigheid/product",$J304="Fysieke en digitale aanwezigheid/product"), IF($L304&lt;&gt;"België", _xlfn.IFNA(IF(MATCH($M304, Keuzelijsten!$AR$2:$AR$32, 0)&gt;0, 0, -1), -1), IF($N304&lt;&gt;"", -1, IF(O304&lt;&gt;"", 0, 1))), -1), -1), 0)</f>
        <v>0</v>
      </c>
      <c r="AI304" s="171">
        <f t="shared" si="116"/>
        <v>0</v>
      </c>
      <c r="AJ304" s="171">
        <f t="shared" si="117"/>
        <v>0</v>
      </c>
      <c r="AK304" s="168"/>
      <c r="AL304" s="322" t="str">
        <f t="shared" si="98"/>
        <v/>
      </c>
      <c r="AM304" s="171"/>
      <c r="AN304" s="171"/>
      <c r="AO304" s="171"/>
      <c r="AP304" s="171"/>
      <c r="AQ304" s="171"/>
      <c r="AR304" s="171"/>
      <c r="AS304" s="171"/>
      <c r="AT304" s="171"/>
      <c r="AU304" s="171" t="str">
        <f t="shared" si="118"/>
        <v/>
      </c>
      <c r="AV304" s="171"/>
      <c r="AW304" s="171"/>
      <c r="AX304" s="171"/>
      <c r="AY304" s="171"/>
      <c r="AZ304" s="168" t="str">
        <f t="shared" si="119"/>
        <v/>
      </c>
      <c r="BA304" s="158" t="str">
        <f>IF(S304&lt;&gt;1, IF(SUM(S304:$S$1004)&lt;&gt;0, "| Laat geen witruimte tussen ingevulde rijen.", ""), "")</f>
        <v/>
      </c>
      <c r="BC304" s="159" t="str">
        <f t="shared" si="120"/>
        <v/>
      </c>
    </row>
    <row r="305" spans="1:55" s="158" customFormat="1" ht="14.4" customHeight="1" x14ac:dyDescent="0.3">
      <c r="A305" s="244" t="str">
        <f t="shared" si="99"/>
        <v/>
      </c>
      <c r="B305" s="153" t="str">
        <f t="shared" si="100"/>
        <v/>
      </c>
      <c r="C305" s="154"/>
      <c r="D305" s="173"/>
      <c r="E305" s="179"/>
      <c r="F305" s="156"/>
      <c r="G305" s="175"/>
      <c r="H305" s="175"/>
      <c r="I305" s="175"/>
      <c r="J305" s="175"/>
      <c r="K305" s="175"/>
      <c r="L305" s="175"/>
      <c r="M305" s="175"/>
      <c r="N305" s="175"/>
      <c r="O305" s="175"/>
      <c r="P305" s="175"/>
      <c r="Q305" s="179"/>
      <c r="R305" s="157" t="s">
        <v>98</v>
      </c>
      <c r="S305" s="158">
        <f t="shared" si="101"/>
        <v>0</v>
      </c>
      <c r="T305" s="158" t="str">
        <f t="shared" si="102"/>
        <v/>
      </c>
      <c r="U305" s="158" t="str">
        <f t="shared" si="103"/>
        <v>lstLocatieNv3</v>
      </c>
      <c r="V305" s="168">
        <f t="shared" si="104"/>
        <v>0</v>
      </c>
      <c r="W305" s="171">
        <f t="shared" si="105"/>
        <v>0</v>
      </c>
      <c r="X305" s="171">
        <f t="shared" si="106"/>
        <v>0</v>
      </c>
      <c r="Y305" s="171">
        <f t="shared" si="107"/>
        <v>0</v>
      </c>
      <c r="Z305" s="171">
        <f t="shared" si="108"/>
        <v>0</v>
      </c>
      <c r="AA305" s="171">
        <f t="shared" si="109"/>
        <v>0</v>
      </c>
      <c r="AB305" s="171">
        <f t="shared" si="110"/>
        <v>0</v>
      </c>
      <c r="AC305" s="171">
        <f t="shared" si="111"/>
        <v>0</v>
      </c>
      <c r="AD305" s="171">
        <f t="shared" si="112"/>
        <v>0</v>
      </c>
      <c r="AE305" s="171">
        <f t="shared" si="113"/>
        <v>0</v>
      </c>
      <c r="AF305" s="171">
        <f t="shared" si="114"/>
        <v>0</v>
      </c>
      <c r="AG305" s="171">
        <f t="shared" si="115"/>
        <v>0</v>
      </c>
      <c r="AH305" s="171">
        <f>IF($S305&lt;&gt;0, IF($F305&lt;&gt;"Opname / publicatie / game", IF(OR($J305="Fysieke aanwezigheid/product",$J305="Fysieke en digitale aanwezigheid/product"), IF($L305&lt;&gt;"België", _xlfn.IFNA(IF(MATCH($M305, Keuzelijsten!$AR$2:$AR$32, 0)&gt;0, 0, -1), -1), IF($N305&lt;&gt;"", -1, IF(O305&lt;&gt;"", 0, 1))), -1), -1), 0)</f>
        <v>0</v>
      </c>
      <c r="AI305" s="171">
        <f t="shared" si="116"/>
        <v>0</v>
      </c>
      <c r="AJ305" s="171">
        <f t="shared" si="117"/>
        <v>0</v>
      </c>
      <c r="AK305" s="168"/>
      <c r="AL305" s="322" t="str">
        <f t="shared" si="98"/>
        <v/>
      </c>
      <c r="AM305" s="171"/>
      <c r="AN305" s="171"/>
      <c r="AO305" s="171"/>
      <c r="AP305" s="171"/>
      <c r="AQ305" s="171"/>
      <c r="AR305" s="171"/>
      <c r="AS305" s="171"/>
      <c r="AT305" s="171"/>
      <c r="AU305" s="171" t="str">
        <f t="shared" si="118"/>
        <v/>
      </c>
      <c r="AV305" s="171"/>
      <c r="AW305" s="171"/>
      <c r="AX305" s="171"/>
      <c r="AY305" s="171"/>
      <c r="AZ305" s="168" t="str">
        <f t="shared" si="119"/>
        <v/>
      </c>
      <c r="BA305" s="158" t="str">
        <f>IF(S305&lt;&gt;1, IF(SUM(S305:$S$1004)&lt;&gt;0, "| Laat geen witruimte tussen ingevulde rijen.", ""), "")</f>
        <v/>
      </c>
      <c r="BC305" s="159" t="str">
        <f t="shared" si="120"/>
        <v/>
      </c>
    </row>
    <row r="306" spans="1:55" s="158" customFormat="1" ht="14.4" customHeight="1" x14ac:dyDescent="0.3">
      <c r="A306" s="244" t="str">
        <f t="shared" si="99"/>
        <v/>
      </c>
      <c r="B306" s="153" t="str">
        <f t="shared" si="100"/>
        <v/>
      </c>
      <c r="C306" s="154"/>
      <c r="D306" s="173"/>
      <c r="E306" s="179"/>
      <c r="F306" s="156"/>
      <c r="G306" s="175"/>
      <c r="H306" s="175"/>
      <c r="I306" s="175"/>
      <c r="J306" s="175"/>
      <c r="K306" s="175"/>
      <c r="L306" s="175"/>
      <c r="M306" s="175"/>
      <c r="N306" s="175"/>
      <c r="O306" s="175"/>
      <c r="P306" s="175"/>
      <c r="Q306" s="179"/>
      <c r="R306" s="157" t="s">
        <v>98</v>
      </c>
      <c r="S306" s="158">
        <f t="shared" si="101"/>
        <v>0</v>
      </c>
      <c r="T306" s="158" t="str">
        <f t="shared" si="102"/>
        <v/>
      </c>
      <c r="U306" s="158" t="str">
        <f t="shared" si="103"/>
        <v>lstLocatieNv3</v>
      </c>
      <c r="V306" s="168">
        <f t="shared" si="104"/>
        <v>0</v>
      </c>
      <c r="W306" s="171">
        <f t="shared" si="105"/>
        <v>0</v>
      </c>
      <c r="X306" s="171">
        <f t="shared" si="106"/>
        <v>0</v>
      </c>
      <c r="Y306" s="171">
        <f t="shared" si="107"/>
        <v>0</v>
      </c>
      <c r="Z306" s="171">
        <f t="shared" si="108"/>
        <v>0</v>
      </c>
      <c r="AA306" s="171">
        <f t="shared" si="109"/>
        <v>0</v>
      </c>
      <c r="AB306" s="171">
        <f t="shared" si="110"/>
        <v>0</v>
      </c>
      <c r="AC306" s="171">
        <f t="shared" si="111"/>
        <v>0</v>
      </c>
      <c r="AD306" s="171">
        <f t="shared" si="112"/>
        <v>0</v>
      </c>
      <c r="AE306" s="171">
        <f t="shared" si="113"/>
        <v>0</v>
      </c>
      <c r="AF306" s="171">
        <f t="shared" si="114"/>
        <v>0</v>
      </c>
      <c r="AG306" s="171">
        <f t="shared" si="115"/>
        <v>0</v>
      </c>
      <c r="AH306" s="171">
        <f>IF($S306&lt;&gt;0, IF($F306&lt;&gt;"Opname / publicatie / game", IF(OR($J306="Fysieke aanwezigheid/product",$J306="Fysieke en digitale aanwezigheid/product"), IF($L306&lt;&gt;"België", _xlfn.IFNA(IF(MATCH($M306, Keuzelijsten!$AR$2:$AR$32, 0)&gt;0, 0, -1), -1), IF($N306&lt;&gt;"", -1, IF(O306&lt;&gt;"", 0, 1))), -1), -1), 0)</f>
        <v>0</v>
      </c>
      <c r="AI306" s="171">
        <f t="shared" si="116"/>
        <v>0</v>
      </c>
      <c r="AJ306" s="171">
        <f t="shared" si="117"/>
        <v>0</v>
      </c>
      <c r="AK306" s="168"/>
      <c r="AL306" s="322" t="str">
        <f t="shared" si="98"/>
        <v/>
      </c>
      <c r="AM306" s="171"/>
      <c r="AN306" s="171"/>
      <c r="AO306" s="171"/>
      <c r="AP306" s="171"/>
      <c r="AQ306" s="171"/>
      <c r="AR306" s="171"/>
      <c r="AS306" s="171"/>
      <c r="AT306" s="171"/>
      <c r="AU306" s="171" t="str">
        <f t="shared" si="118"/>
        <v/>
      </c>
      <c r="AV306" s="171"/>
      <c r="AW306" s="171"/>
      <c r="AX306" s="171"/>
      <c r="AY306" s="171"/>
      <c r="AZ306" s="168" t="str">
        <f t="shared" si="119"/>
        <v/>
      </c>
      <c r="BA306" s="158" t="str">
        <f>IF(S306&lt;&gt;1, IF(SUM(S306:$S$1004)&lt;&gt;0, "| Laat geen witruimte tussen ingevulde rijen.", ""), "")</f>
        <v/>
      </c>
      <c r="BC306" s="159" t="str">
        <f t="shared" si="120"/>
        <v/>
      </c>
    </row>
    <row r="307" spans="1:55" s="158" customFormat="1" ht="14.4" customHeight="1" x14ac:dyDescent="0.3">
      <c r="A307" s="244" t="str">
        <f t="shared" si="99"/>
        <v/>
      </c>
      <c r="B307" s="153" t="str">
        <f t="shared" si="100"/>
        <v/>
      </c>
      <c r="C307" s="154"/>
      <c r="D307" s="173"/>
      <c r="E307" s="179"/>
      <c r="F307" s="156"/>
      <c r="G307" s="175"/>
      <c r="H307" s="175"/>
      <c r="I307" s="175"/>
      <c r="J307" s="175"/>
      <c r="K307" s="175"/>
      <c r="L307" s="175"/>
      <c r="M307" s="175"/>
      <c r="N307" s="175"/>
      <c r="O307" s="175"/>
      <c r="P307" s="175"/>
      <c r="Q307" s="179"/>
      <c r="R307" s="157" t="s">
        <v>98</v>
      </c>
      <c r="S307" s="158">
        <f t="shared" si="101"/>
        <v>0</v>
      </c>
      <c r="T307" s="158" t="str">
        <f t="shared" si="102"/>
        <v/>
      </c>
      <c r="U307" s="158" t="str">
        <f t="shared" si="103"/>
        <v>lstLocatieNv3</v>
      </c>
      <c r="V307" s="168">
        <f t="shared" si="104"/>
        <v>0</v>
      </c>
      <c r="W307" s="171">
        <f t="shared" si="105"/>
        <v>0</v>
      </c>
      <c r="X307" s="171">
        <f t="shared" si="106"/>
        <v>0</v>
      </c>
      <c r="Y307" s="171">
        <f t="shared" si="107"/>
        <v>0</v>
      </c>
      <c r="Z307" s="171">
        <f t="shared" si="108"/>
        <v>0</v>
      </c>
      <c r="AA307" s="171">
        <f t="shared" si="109"/>
        <v>0</v>
      </c>
      <c r="AB307" s="171">
        <f t="shared" si="110"/>
        <v>0</v>
      </c>
      <c r="AC307" s="171">
        <f t="shared" si="111"/>
        <v>0</v>
      </c>
      <c r="AD307" s="171">
        <f t="shared" si="112"/>
        <v>0</v>
      </c>
      <c r="AE307" s="171">
        <f t="shared" si="113"/>
        <v>0</v>
      </c>
      <c r="AF307" s="171">
        <f t="shared" si="114"/>
        <v>0</v>
      </c>
      <c r="AG307" s="171">
        <f t="shared" si="115"/>
        <v>0</v>
      </c>
      <c r="AH307" s="171">
        <f>IF($S307&lt;&gt;0, IF($F307&lt;&gt;"Opname / publicatie / game", IF(OR($J307="Fysieke aanwezigheid/product",$J307="Fysieke en digitale aanwezigheid/product"), IF($L307&lt;&gt;"België", _xlfn.IFNA(IF(MATCH($M307, Keuzelijsten!$AR$2:$AR$32, 0)&gt;0, 0, -1), -1), IF($N307&lt;&gt;"", -1, IF(O307&lt;&gt;"", 0, 1))), -1), -1), 0)</f>
        <v>0</v>
      </c>
      <c r="AI307" s="171">
        <f t="shared" si="116"/>
        <v>0</v>
      </c>
      <c r="AJ307" s="171">
        <f t="shared" si="117"/>
        <v>0</v>
      </c>
      <c r="AK307" s="168"/>
      <c r="AL307" s="322" t="str">
        <f t="shared" si="98"/>
        <v/>
      </c>
      <c r="AM307" s="171"/>
      <c r="AN307" s="171"/>
      <c r="AO307" s="171"/>
      <c r="AP307" s="171"/>
      <c r="AQ307" s="171"/>
      <c r="AR307" s="171"/>
      <c r="AS307" s="171"/>
      <c r="AT307" s="171"/>
      <c r="AU307" s="171" t="str">
        <f t="shared" si="118"/>
        <v/>
      </c>
      <c r="AV307" s="171"/>
      <c r="AW307" s="171"/>
      <c r="AX307" s="171"/>
      <c r="AY307" s="171"/>
      <c r="AZ307" s="168" t="str">
        <f t="shared" si="119"/>
        <v/>
      </c>
      <c r="BA307" s="158" t="str">
        <f>IF(S307&lt;&gt;1, IF(SUM(S307:$S$1004)&lt;&gt;0, "| Laat geen witruimte tussen ingevulde rijen.", ""), "")</f>
        <v/>
      </c>
      <c r="BC307" s="159" t="str">
        <f t="shared" si="120"/>
        <v/>
      </c>
    </row>
    <row r="308" spans="1:55" s="158" customFormat="1" ht="14.4" customHeight="1" x14ac:dyDescent="0.3">
      <c r="A308" s="244" t="str">
        <f t="shared" si="99"/>
        <v/>
      </c>
      <c r="B308" s="153" t="str">
        <f t="shared" si="100"/>
        <v/>
      </c>
      <c r="C308" s="154"/>
      <c r="D308" s="173"/>
      <c r="E308" s="179"/>
      <c r="F308" s="156"/>
      <c r="G308" s="175"/>
      <c r="H308" s="175"/>
      <c r="I308" s="175"/>
      <c r="J308" s="175"/>
      <c r="K308" s="175"/>
      <c r="L308" s="175"/>
      <c r="M308" s="175"/>
      <c r="N308" s="175"/>
      <c r="O308" s="175"/>
      <c r="P308" s="175"/>
      <c r="Q308" s="179"/>
      <c r="R308" s="157" t="s">
        <v>98</v>
      </c>
      <c r="S308" s="158">
        <f t="shared" si="101"/>
        <v>0</v>
      </c>
      <c r="T308" s="158" t="str">
        <f t="shared" si="102"/>
        <v/>
      </c>
      <c r="U308" s="158" t="str">
        <f t="shared" si="103"/>
        <v>lstLocatieNv3</v>
      </c>
      <c r="V308" s="168">
        <f t="shared" si="104"/>
        <v>0</v>
      </c>
      <c r="W308" s="171">
        <f t="shared" si="105"/>
        <v>0</v>
      </c>
      <c r="X308" s="171">
        <f t="shared" si="106"/>
        <v>0</v>
      </c>
      <c r="Y308" s="171">
        <f t="shared" si="107"/>
        <v>0</v>
      </c>
      <c r="Z308" s="171">
        <f t="shared" si="108"/>
        <v>0</v>
      </c>
      <c r="AA308" s="171">
        <f t="shared" si="109"/>
        <v>0</v>
      </c>
      <c r="AB308" s="171">
        <f t="shared" si="110"/>
        <v>0</v>
      </c>
      <c r="AC308" s="171">
        <f t="shared" si="111"/>
        <v>0</v>
      </c>
      <c r="AD308" s="171">
        <f t="shared" si="112"/>
        <v>0</v>
      </c>
      <c r="AE308" s="171">
        <f t="shared" si="113"/>
        <v>0</v>
      </c>
      <c r="AF308" s="171">
        <f t="shared" si="114"/>
        <v>0</v>
      </c>
      <c r="AG308" s="171">
        <f t="shared" si="115"/>
        <v>0</v>
      </c>
      <c r="AH308" s="171">
        <f>IF($S308&lt;&gt;0, IF($F308&lt;&gt;"Opname / publicatie / game", IF(OR($J308="Fysieke aanwezigheid/product",$J308="Fysieke en digitale aanwezigheid/product"), IF($L308&lt;&gt;"België", _xlfn.IFNA(IF(MATCH($M308, Keuzelijsten!$AR$2:$AR$32, 0)&gt;0, 0, -1), -1), IF($N308&lt;&gt;"", -1, IF(O308&lt;&gt;"", 0, 1))), -1), -1), 0)</f>
        <v>0</v>
      </c>
      <c r="AI308" s="171">
        <f t="shared" si="116"/>
        <v>0</v>
      </c>
      <c r="AJ308" s="171">
        <f t="shared" si="117"/>
        <v>0</v>
      </c>
      <c r="AK308" s="168"/>
      <c r="AL308" s="322" t="str">
        <f t="shared" si="98"/>
        <v/>
      </c>
      <c r="AM308" s="171"/>
      <c r="AN308" s="171"/>
      <c r="AO308" s="171"/>
      <c r="AP308" s="171"/>
      <c r="AQ308" s="171"/>
      <c r="AR308" s="171"/>
      <c r="AS308" s="171"/>
      <c r="AT308" s="171"/>
      <c r="AU308" s="171" t="str">
        <f t="shared" si="118"/>
        <v/>
      </c>
      <c r="AV308" s="171"/>
      <c r="AW308" s="171"/>
      <c r="AX308" s="171"/>
      <c r="AY308" s="171"/>
      <c r="AZ308" s="168" t="str">
        <f t="shared" si="119"/>
        <v/>
      </c>
      <c r="BA308" s="158" t="str">
        <f>IF(S308&lt;&gt;1, IF(SUM(S308:$S$1004)&lt;&gt;0, "| Laat geen witruimte tussen ingevulde rijen.", ""), "")</f>
        <v/>
      </c>
      <c r="BC308" s="159" t="str">
        <f t="shared" si="120"/>
        <v/>
      </c>
    </row>
    <row r="309" spans="1:55" s="158" customFormat="1" ht="14.4" customHeight="1" x14ac:dyDescent="0.3">
      <c r="A309" s="244" t="str">
        <f t="shared" si="99"/>
        <v/>
      </c>
      <c r="B309" s="153" t="str">
        <f t="shared" si="100"/>
        <v/>
      </c>
      <c r="C309" s="154"/>
      <c r="D309" s="173"/>
      <c r="E309" s="179"/>
      <c r="F309" s="156"/>
      <c r="G309" s="175"/>
      <c r="H309" s="175"/>
      <c r="I309" s="175"/>
      <c r="J309" s="175"/>
      <c r="K309" s="175"/>
      <c r="L309" s="175"/>
      <c r="M309" s="175"/>
      <c r="N309" s="175"/>
      <c r="O309" s="175"/>
      <c r="P309" s="175"/>
      <c r="Q309" s="179"/>
      <c r="R309" s="157" t="s">
        <v>98</v>
      </c>
      <c r="S309" s="158">
        <f t="shared" si="101"/>
        <v>0</v>
      </c>
      <c r="T309" s="158" t="str">
        <f t="shared" si="102"/>
        <v/>
      </c>
      <c r="U309" s="158" t="str">
        <f t="shared" si="103"/>
        <v>lstLocatieNv3</v>
      </c>
      <c r="V309" s="168">
        <f t="shared" si="104"/>
        <v>0</v>
      </c>
      <c r="W309" s="171">
        <f t="shared" si="105"/>
        <v>0</v>
      </c>
      <c r="X309" s="171">
        <f t="shared" si="106"/>
        <v>0</v>
      </c>
      <c r="Y309" s="171">
        <f t="shared" si="107"/>
        <v>0</v>
      </c>
      <c r="Z309" s="171">
        <f t="shared" si="108"/>
        <v>0</v>
      </c>
      <c r="AA309" s="171">
        <f t="shared" si="109"/>
        <v>0</v>
      </c>
      <c r="AB309" s="171">
        <f t="shared" si="110"/>
        <v>0</v>
      </c>
      <c r="AC309" s="171">
        <f t="shared" si="111"/>
        <v>0</v>
      </c>
      <c r="AD309" s="171">
        <f t="shared" si="112"/>
        <v>0</v>
      </c>
      <c r="AE309" s="171">
        <f t="shared" si="113"/>
        <v>0</v>
      </c>
      <c r="AF309" s="171">
        <f t="shared" si="114"/>
        <v>0</v>
      </c>
      <c r="AG309" s="171">
        <f t="shared" si="115"/>
        <v>0</v>
      </c>
      <c r="AH309" s="171">
        <f>IF($S309&lt;&gt;0, IF($F309&lt;&gt;"Opname / publicatie / game", IF(OR($J309="Fysieke aanwezigheid/product",$J309="Fysieke en digitale aanwezigheid/product"), IF($L309&lt;&gt;"België", _xlfn.IFNA(IF(MATCH($M309, Keuzelijsten!$AR$2:$AR$32, 0)&gt;0, 0, -1), -1), IF($N309&lt;&gt;"", -1, IF(O309&lt;&gt;"", 0, 1))), -1), -1), 0)</f>
        <v>0</v>
      </c>
      <c r="AI309" s="171">
        <f t="shared" si="116"/>
        <v>0</v>
      </c>
      <c r="AJ309" s="171">
        <f t="shared" si="117"/>
        <v>0</v>
      </c>
      <c r="AK309" s="168"/>
      <c r="AL309" s="322" t="str">
        <f t="shared" si="98"/>
        <v/>
      </c>
      <c r="AM309" s="171"/>
      <c r="AN309" s="171"/>
      <c r="AO309" s="171"/>
      <c r="AP309" s="171"/>
      <c r="AQ309" s="171"/>
      <c r="AR309" s="171"/>
      <c r="AS309" s="171"/>
      <c r="AT309" s="171"/>
      <c r="AU309" s="171" t="str">
        <f t="shared" si="118"/>
        <v/>
      </c>
      <c r="AV309" s="171"/>
      <c r="AW309" s="171"/>
      <c r="AX309" s="171"/>
      <c r="AY309" s="171"/>
      <c r="AZ309" s="168" t="str">
        <f t="shared" si="119"/>
        <v/>
      </c>
      <c r="BA309" s="158" t="str">
        <f>IF(S309&lt;&gt;1, IF(SUM(S309:$S$1004)&lt;&gt;0, "| Laat geen witruimte tussen ingevulde rijen.", ""), "")</f>
        <v/>
      </c>
      <c r="BC309" s="159" t="str">
        <f t="shared" si="120"/>
        <v/>
      </c>
    </row>
    <row r="310" spans="1:55" s="158" customFormat="1" ht="14.4" customHeight="1" x14ac:dyDescent="0.3">
      <c r="A310" s="244" t="str">
        <f t="shared" si="99"/>
        <v/>
      </c>
      <c r="B310" s="153" t="str">
        <f t="shared" si="100"/>
        <v/>
      </c>
      <c r="C310" s="154"/>
      <c r="D310" s="173"/>
      <c r="E310" s="179"/>
      <c r="F310" s="156"/>
      <c r="G310" s="175"/>
      <c r="H310" s="175"/>
      <c r="I310" s="175"/>
      <c r="J310" s="175"/>
      <c r="K310" s="175"/>
      <c r="L310" s="175"/>
      <c r="M310" s="175"/>
      <c r="N310" s="175"/>
      <c r="O310" s="175"/>
      <c r="P310" s="175"/>
      <c r="Q310" s="179"/>
      <c r="R310" s="157" t="s">
        <v>98</v>
      </c>
      <c r="S310" s="158">
        <f t="shared" si="101"/>
        <v>0</v>
      </c>
      <c r="T310" s="158" t="str">
        <f t="shared" si="102"/>
        <v/>
      </c>
      <c r="U310" s="158" t="str">
        <f t="shared" si="103"/>
        <v>lstLocatieNv3</v>
      </c>
      <c r="V310" s="168">
        <f t="shared" si="104"/>
        <v>0</v>
      </c>
      <c r="W310" s="171">
        <f t="shared" si="105"/>
        <v>0</v>
      </c>
      <c r="X310" s="171">
        <f t="shared" si="106"/>
        <v>0</v>
      </c>
      <c r="Y310" s="171">
        <f t="shared" si="107"/>
        <v>0</v>
      </c>
      <c r="Z310" s="171">
        <f t="shared" si="108"/>
        <v>0</v>
      </c>
      <c r="AA310" s="171">
        <f t="shared" si="109"/>
        <v>0</v>
      </c>
      <c r="AB310" s="171">
        <f t="shared" si="110"/>
        <v>0</v>
      </c>
      <c r="AC310" s="171">
        <f t="shared" si="111"/>
        <v>0</v>
      </c>
      <c r="AD310" s="171">
        <f t="shared" si="112"/>
        <v>0</v>
      </c>
      <c r="AE310" s="171">
        <f t="shared" si="113"/>
        <v>0</v>
      </c>
      <c r="AF310" s="171">
        <f t="shared" si="114"/>
        <v>0</v>
      </c>
      <c r="AG310" s="171">
        <f t="shared" si="115"/>
        <v>0</v>
      </c>
      <c r="AH310" s="171">
        <f>IF($S310&lt;&gt;0, IF($F310&lt;&gt;"Opname / publicatie / game", IF(OR($J310="Fysieke aanwezigheid/product",$J310="Fysieke en digitale aanwezigheid/product"), IF($L310&lt;&gt;"België", _xlfn.IFNA(IF(MATCH($M310, Keuzelijsten!$AR$2:$AR$32, 0)&gt;0, 0, -1), -1), IF($N310&lt;&gt;"", -1, IF(O310&lt;&gt;"", 0, 1))), -1), -1), 0)</f>
        <v>0</v>
      </c>
      <c r="AI310" s="171">
        <f t="shared" si="116"/>
        <v>0</v>
      </c>
      <c r="AJ310" s="171">
        <f t="shared" si="117"/>
        <v>0</v>
      </c>
      <c r="AK310" s="168"/>
      <c r="AL310" s="322" t="str">
        <f t="shared" si="98"/>
        <v/>
      </c>
      <c r="AM310" s="171"/>
      <c r="AN310" s="171"/>
      <c r="AO310" s="171"/>
      <c r="AP310" s="171"/>
      <c r="AQ310" s="171"/>
      <c r="AR310" s="171"/>
      <c r="AS310" s="171"/>
      <c r="AT310" s="171"/>
      <c r="AU310" s="171" t="str">
        <f t="shared" si="118"/>
        <v/>
      </c>
      <c r="AV310" s="171"/>
      <c r="AW310" s="171"/>
      <c r="AX310" s="171"/>
      <c r="AY310" s="171"/>
      <c r="AZ310" s="168" t="str">
        <f t="shared" si="119"/>
        <v/>
      </c>
      <c r="BA310" s="158" t="str">
        <f>IF(S310&lt;&gt;1, IF(SUM(S310:$S$1004)&lt;&gt;0, "| Laat geen witruimte tussen ingevulde rijen.", ""), "")</f>
        <v/>
      </c>
      <c r="BC310" s="159" t="str">
        <f t="shared" si="120"/>
        <v/>
      </c>
    </row>
    <row r="311" spans="1:55" s="158" customFormat="1" ht="14.4" customHeight="1" x14ac:dyDescent="0.3">
      <c r="A311" s="244" t="str">
        <f t="shared" si="99"/>
        <v/>
      </c>
      <c r="B311" s="153" t="str">
        <f t="shared" si="100"/>
        <v/>
      </c>
      <c r="C311" s="154"/>
      <c r="D311" s="173"/>
      <c r="E311" s="179"/>
      <c r="F311" s="156"/>
      <c r="G311" s="175"/>
      <c r="H311" s="175"/>
      <c r="I311" s="175"/>
      <c r="J311" s="175"/>
      <c r="K311" s="175"/>
      <c r="L311" s="175"/>
      <c r="M311" s="175"/>
      <c r="N311" s="175"/>
      <c r="O311" s="175"/>
      <c r="P311" s="175"/>
      <c r="Q311" s="179"/>
      <c r="R311" s="157" t="s">
        <v>98</v>
      </c>
      <c r="S311" s="158">
        <f t="shared" si="101"/>
        <v>0</v>
      </c>
      <c r="T311" s="158" t="str">
        <f t="shared" si="102"/>
        <v/>
      </c>
      <c r="U311" s="158" t="str">
        <f t="shared" si="103"/>
        <v>lstLocatieNv3</v>
      </c>
      <c r="V311" s="168">
        <f t="shared" si="104"/>
        <v>0</v>
      </c>
      <c r="W311" s="171">
        <f t="shared" si="105"/>
        <v>0</v>
      </c>
      <c r="X311" s="171">
        <f t="shared" si="106"/>
        <v>0</v>
      </c>
      <c r="Y311" s="171">
        <f t="shared" si="107"/>
        <v>0</v>
      </c>
      <c r="Z311" s="171">
        <f t="shared" si="108"/>
        <v>0</v>
      </c>
      <c r="AA311" s="171">
        <f t="shared" si="109"/>
        <v>0</v>
      </c>
      <c r="AB311" s="171">
        <f t="shared" si="110"/>
        <v>0</v>
      </c>
      <c r="AC311" s="171">
        <f t="shared" si="111"/>
        <v>0</v>
      </c>
      <c r="AD311" s="171">
        <f t="shared" si="112"/>
        <v>0</v>
      </c>
      <c r="AE311" s="171">
        <f t="shared" si="113"/>
        <v>0</v>
      </c>
      <c r="AF311" s="171">
        <f t="shared" si="114"/>
        <v>0</v>
      </c>
      <c r="AG311" s="171">
        <f t="shared" si="115"/>
        <v>0</v>
      </c>
      <c r="AH311" s="171">
        <f>IF($S311&lt;&gt;0, IF($F311&lt;&gt;"Opname / publicatie / game", IF(OR($J311="Fysieke aanwezigheid/product",$J311="Fysieke en digitale aanwezigheid/product"), IF($L311&lt;&gt;"België", _xlfn.IFNA(IF(MATCH($M311, Keuzelijsten!$AR$2:$AR$32, 0)&gt;0, 0, -1), -1), IF($N311&lt;&gt;"", -1, IF(O311&lt;&gt;"", 0, 1))), -1), -1), 0)</f>
        <v>0</v>
      </c>
      <c r="AI311" s="171">
        <f t="shared" si="116"/>
        <v>0</v>
      </c>
      <c r="AJ311" s="171">
        <f t="shared" si="117"/>
        <v>0</v>
      </c>
      <c r="AK311" s="168"/>
      <c r="AL311" s="322" t="str">
        <f t="shared" si="98"/>
        <v/>
      </c>
      <c r="AM311" s="171"/>
      <c r="AN311" s="171"/>
      <c r="AO311" s="171"/>
      <c r="AP311" s="171"/>
      <c r="AQ311" s="171"/>
      <c r="AR311" s="171"/>
      <c r="AS311" s="171"/>
      <c r="AT311" s="171"/>
      <c r="AU311" s="171" t="str">
        <f t="shared" si="118"/>
        <v/>
      </c>
      <c r="AV311" s="171"/>
      <c r="AW311" s="171"/>
      <c r="AX311" s="171"/>
      <c r="AY311" s="171"/>
      <c r="AZ311" s="168" t="str">
        <f t="shared" si="119"/>
        <v/>
      </c>
      <c r="BA311" s="158" t="str">
        <f>IF(S311&lt;&gt;1, IF(SUM(S311:$S$1004)&lt;&gt;0, "| Laat geen witruimte tussen ingevulde rijen.", ""), "")</f>
        <v/>
      </c>
      <c r="BC311" s="159" t="str">
        <f t="shared" si="120"/>
        <v/>
      </c>
    </row>
    <row r="312" spans="1:55" s="158" customFormat="1" ht="14.4" customHeight="1" x14ac:dyDescent="0.3">
      <c r="A312" s="244" t="str">
        <f t="shared" si="99"/>
        <v/>
      </c>
      <c r="B312" s="153" t="str">
        <f t="shared" si="100"/>
        <v/>
      </c>
      <c r="C312" s="154"/>
      <c r="D312" s="173"/>
      <c r="E312" s="179"/>
      <c r="F312" s="156"/>
      <c r="G312" s="175"/>
      <c r="H312" s="175"/>
      <c r="I312" s="175"/>
      <c r="J312" s="175"/>
      <c r="K312" s="175"/>
      <c r="L312" s="175"/>
      <c r="M312" s="175"/>
      <c r="N312" s="175"/>
      <c r="O312" s="175"/>
      <c r="P312" s="175"/>
      <c r="Q312" s="179"/>
      <c r="R312" s="157" t="s">
        <v>98</v>
      </c>
      <c r="S312" s="158">
        <f t="shared" si="101"/>
        <v>0</v>
      </c>
      <c r="T312" s="158" t="str">
        <f t="shared" si="102"/>
        <v/>
      </c>
      <c r="U312" s="158" t="str">
        <f t="shared" si="103"/>
        <v>lstLocatieNv3</v>
      </c>
      <c r="V312" s="168">
        <f t="shared" si="104"/>
        <v>0</v>
      </c>
      <c r="W312" s="171">
        <f t="shared" si="105"/>
        <v>0</v>
      </c>
      <c r="X312" s="171">
        <f t="shared" si="106"/>
        <v>0</v>
      </c>
      <c r="Y312" s="171">
        <f t="shared" si="107"/>
        <v>0</v>
      </c>
      <c r="Z312" s="171">
        <f t="shared" si="108"/>
        <v>0</v>
      </c>
      <c r="AA312" s="171">
        <f t="shared" si="109"/>
        <v>0</v>
      </c>
      <c r="AB312" s="171">
        <f t="shared" si="110"/>
        <v>0</v>
      </c>
      <c r="AC312" s="171">
        <f t="shared" si="111"/>
        <v>0</v>
      </c>
      <c r="AD312" s="171">
        <f t="shared" si="112"/>
        <v>0</v>
      </c>
      <c r="AE312" s="171">
        <f t="shared" si="113"/>
        <v>0</v>
      </c>
      <c r="AF312" s="171">
        <f t="shared" si="114"/>
        <v>0</v>
      </c>
      <c r="AG312" s="171">
        <f t="shared" si="115"/>
        <v>0</v>
      </c>
      <c r="AH312" s="171">
        <f>IF($S312&lt;&gt;0, IF($F312&lt;&gt;"Opname / publicatie / game", IF(OR($J312="Fysieke aanwezigheid/product",$J312="Fysieke en digitale aanwezigheid/product"), IF($L312&lt;&gt;"België", _xlfn.IFNA(IF(MATCH($M312, Keuzelijsten!$AR$2:$AR$32, 0)&gt;0, 0, -1), -1), IF($N312&lt;&gt;"", -1, IF(O312&lt;&gt;"", 0, 1))), -1), -1), 0)</f>
        <v>0</v>
      </c>
      <c r="AI312" s="171">
        <f t="shared" si="116"/>
        <v>0</v>
      </c>
      <c r="AJ312" s="171">
        <f t="shared" si="117"/>
        <v>0</v>
      </c>
      <c r="AK312" s="168"/>
      <c r="AL312" s="322" t="str">
        <f t="shared" si="98"/>
        <v/>
      </c>
      <c r="AM312" s="171"/>
      <c r="AN312" s="171"/>
      <c r="AO312" s="171"/>
      <c r="AP312" s="171"/>
      <c r="AQ312" s="171"/>
      <c r="AR312" s="171"/>
      <c r="AS312" s="171"/>
      <c r="AT312" s="171"/>
      <c r="AU312" s="171" t="str">
        <f t="shared" si="118"/>
        <v/>
      </c>
      <c r="AV312" s="171"/>
      <c r="AW312" s="171"/>
      <c r="AX312" s="171"/>
      <c r="AY312" s="171"/>
      <c r="AZ312" s="168" t="str">
        <f t="shared" si="119"/>
        <v/>
      </c>
      <c r="BA312" s="158" t="str">
        <f>IF(S312&lt;&gt;1, IF(SUM(S312:$S$1004)&lt;&gt;0, "| Laat geen witruimte tussen ingevulde rijen.", ""), "")</f>
        <v/>
      </c>
      <c r="BC312" s="159" t="str">
        <f t="shared" si="120"/>
        <v/>
      </c>
    </row>
    <row r="313" spans="1:55" s="158" customFormat="1" ht="14.4" customHeight="1" x14ac:dyDescent="0.3">
      <c r="A313" s="244" t="str">
        <f t="shared" si="99"/>
        <v/>
      </c>
      <c r="B313" s="153" t="str">
        <f t="shared" si="100"/>
        <v/>
      </c>
      <c r="C313" s="154"/>
      <c r="D313" s="173"/>
      <c r="E313" s="179"/>
      <c r="F313" s="156"/>
      <c r="G313" s="175"/>
      <c r="H313" s="175"/>
      <c r="I313" s="175"/>
      <c r="J313" s="175"/>
      <c r="K313" s="175"/>
      <c r="L313" s="175"/>
      <c r="M313" s="175"/>
      <c r="N313" s="175"/>
      <c r="O313" s="175"/>
      <c r="P313" s="175"/>
      <c r="Q313" s="179"/>
      <c r="R313" s="157" t="s">
        <v>98</v>
      </c>
      <c r="S313" s="158">
        <f t="shared" si="101"/>
        <v>0</v>
      </c>
      <c r="T313" s="158" t="str">
        <f t="shared" si="102"/>
        <v/>
      </c>
      <c r="U313" s="158" t="str">
        <f t="shared" si="103"/>
        <v>lstLocatieNv3</v>
      </c>
      <c r="V313" s="168">
        <f t="shared" si="104"/>
        <v>0</v>
      </c>
      <c r="W313" s="171">
        <f t="shared" si="105"/>
        <v>0</v>
      </c>
      <c r="X313" s="171">
        <f t="shared" si="106"/>
        <v>0</v>
      </c>
      <c r="Y313" s="171">
        <f t="shared" si="107"/>
        <v>0</v>
      </c>
      <c r="Z313" s="171">
        <f t="shared" si="108"/>
        <v>0</v>
      </c>
      <c r="AA313" s="171">
        <f t="shared" si="109"/>
        <v>0</v>
      </c>
      <c r="AB313" s="171">
        <f t="shared" si="110"/>
        <v>0</v>
      </c>
      <c r="AC313" s="171">
        <f t="shared" si="111"/>
        <v>0</v>
      </c>
      <c r="AD313" s="171">
        <f t="shared" si="112"/>
        <v>0</v>
      </c>
      <c r="AE313" s="171">
        <f t="shared" si="113"/>
        <v>0</v>
      </c>
      <c r="AF313" s="171">
        <f t="shared" si="114"/>
        <v>0</v>
      </c>
      <c r="AG313" s="171">
        <f t="shared" si="115"/>
        <v>0</v>
      </c>
      <c r="AH313" s="171">
        <f>IF($S313&lt;&gt;0, IF($F313&lt;&gt;"Opname / publicatie / game", IF(OR($J313="Fysieke aanwezigheid/product",$J313="Fysieke en digitale aanwezigheid/product"), IF($L313&lt;&gt;"België", _xlfn.IFNA(IF(MATCH($M313, Keuzelijsten!$AR$2:$AR$32, 0)&gt;0, 0, -1), -1), IF($N313&lt;&gt;"", -1, IF(O313&lt;&gt;"", 0, 1))), -1), -1), 0)</f>
        <v>0</v>
      </c>
      <c r="AI313" s="171">
        <f t="shared" si="116"/>
        <v>0</v>
      </c>
      <c r="AJ313" s="171">
        <f t="shared" si="117"/>
        <v>0</v>
      </c>
      <c r="AK313" s="168"/>
      <c r="AL313" s="322" t="str">
        <f t="shared" si="98"/>
        <v/>
      </c>
      <c r="AM313" s="171"/>
      <c r="AN313" s="171"/>
      <c r="AO313" s="171"/>
      <c r="AP313" s="171"/>
      <c r="AQ313" s="171"/>
      <c r="AR313" s="171"/>
      <c r="AS313" s="171"/>
      <c r="AT313" s="171"/>
      <c r="AU313" s="171" t="str">
        <f t="shared" si="118"/>
        <v/>
      </c>
      <c r="AV313" s="171"/>
      <c r="AW313" s="171"/>
      <c r="AX313" s="171"/>
      <c r="AY313" s="171"/>
      <c r="AZ313" s="168" t="str">
        <f t="shared" si="119"/>
        <v/>
      </c>
      <c r="BA313" s="158" t="str">
        <f>IF(S313&lt;&gt;1, IF(SUM(S313:$S$1004)&lt;&gt;0, "| Laat geen witruimte tussen ingevulde rijen.", ""), "")</f>
        <v/>
      </c>
      <c r="BC313" s="159" t="str">
        <f t="shared" si="120"/>
        <v/>
      </c>
    </row>
    <row r="314" spans="1:55" s="158" customFormat="1" ht="14.4" customHeight="1" x14ac:dyDescent="0.3">
      <c r="A314" s="244" t="str">
        <f t="shared" si="99"/>
        <v/>
      </c>
      <c r="B314" s="153" t="str">
        <f t="shared" si="100"/>
        <v/>
      </c>
      <c r="C314" s="154"/>
      <c r="D314" s="173"/>
      <c r="E314" s="179"/>
      <c r="F314" s="156"/>
      <c r="G314" s="175"/>
      <c r="H314" s="175"/>
      <c r="I314" s="175"/>
      <c r="J314" s="175"/>
      <c r="K314" s="175"/>
      <c r="L314" s="175"/>
      <c r="M314" s="175"/>
      <c r="N314" s="175"/>
      <c r="O314" s="175"/>
      <c r="P314" s="175"/>
      <c r="Q314" s="179"/>
      <c r="R314" s="157" t="s">
        <v>98</v>
      </c>
      <c r="S314" s="158">
        <f t="shared" si="101"/>
        <v>0</v>
      </c>
      <c r="T314" s="158" t="str">
        <f t="shared" si="102"/>
        <v/>
      </c>
      <c r="U314" s="158" t="str">
        <f t="shared" si="103"/>
        <v>lstLocatieNv3</v>
      </c>
      <c r="V314" s="168">
        <f t="shared" si="104"/>
        <v>0</v>
      </c>
      <c r="W314" s="171">
        <f t="shared" si="105"/>
        <v>0</v>
      </c>
      <c r="X314" s="171">
        <f t="shared" si="106"/>
        <v>0</v>
      </c>
      <c r="Y314" s="171">
        <f t="shared" si="107"/>
        <v>0</v>
      </c>
      <c r="Z314" s="171">
        <f t="shared" si="108"/>
        <v>0</v>
      </c>
      <c r="AA314" s="171">
        <f t="shared" si="109"/>
        <v>0</v>
      </c>
      <c r="AB314" s="171">
        <f t="shared" si="110"/>
        <v>0</v>
      </c>
      <c r="AC314" s="171">
        <f t="shared" si="111"/>
        <v>0</v>
      </c>
      <c r="AD314" s="171">
        <f t="shared" si="112"/>
        <v>0</v>
      </c>
      <c r="AE314" s="171">
        <f t="shared" si="113"/>
        <v>0</v>
      </c>
      <c r="AF314" s="171">
        <f t="shared" si="114"/>
        <v>0</v>
      </c>
      <c r="AG314" s="171">
        <f t="shared" si="115"/>
        <v>0</v>
      </c>
      <c r="AH314" s="171">
        <f>IF($S314&lt;&gt;0, IF($F314&lt;&gt;"Opname / publicatie / game", IF(OR($J314="Fysieke aanwezigheid/product",$J314="Fysieke en digitale aanwezigheid/product"), IF($L314&lt;&gt;"België", _xlfn.IFNA(IF(MATCH($M314, Keuzelijsten!$AR$2:$AR$32, 0)&gt;0, 0, -1), -1), IF($N314&lt;&gt;"", -1, IF(O314&lt;&gt;"", 0, 1))), -1), -1), 0)</f>
        <v>0</v>
      </c>
      <c r="AI314" s="171">
        <f t="shared" si="116"/>
        <v>0</v>
      </c>
      <c r="AJ314" s="171">
        <f t="shared" si="117"/>
        <v>0</v>
      </c>
      <c r="AK314" s="168"/>
      <c r="AL314" s="322" t="str">
        <f t="shared" si="98"/>
        <v/>
      </c>
      <c r="AM314" s="171"/>
      <c r="AN314" s="171"/>
      <c r="AO314" s="171"/>
      <c r="AP314" s="171"/>
      <c r="AQ314" s="171"/>
      <c r="AR314" s="171"/>
      <c r="AS314" s="171"/>
      <c r="AT314" s="171"/>
      <c r="AU314" s="171" t="str">
        <f t="shared" si="118"/>
        <v/>
      </c>
      <c r="AV314" s="171"/>
      <c r="AW314" s="171"/>
      <c r="AX314" s="171"/>
      <c r="AY314" s="171"/>
      <c r="AZ314" s="168" t="str">
        <f t="shared" si="119"/>
        <v/>
      </c>
      <c r="BA314" s="158" t="str">
        <f>IF(S314&lt;&gt;1, IF(SUM(S314:$S$1004)&lt;&gt;0, "| Laat geen witruimte tussen ingevulde rijen.", ""), "")</f>
        <v/>
      </c>
      <c r="BC314" s="159" t="str">
        <f t="shared" si="120"/>
        <v/>
      </c>
    </row>
    <row r="315" spans="1:55" s="158" customFormat="1" ht="14.4" customHeight="1" x14ac:dyDescent="0.3">
      <c r="A315" s="244" t="str">
        <f t="shared" si="99"/>
        <v/>
      </c>
      <c r="B315" s="153" t="str">
        <f t="shared" si="100"/>
        <v/>
      </c>
      <c r="C315" s="154"/>
      <c r="D315" s="173"/>
      <c r="E315" s="179"/>
      <c r="F315" s="156"/>
      <c r="G315" s="175"/>
      <c r="H315" s="175"/>
      <c r="I315" s="175"/>
      <c r="J315" s="175"/>
      <c r="K315" s="175"/>
      <c r="L315" s="175"/>
      <c r="M315" s="175"/>
      <c r="N315" s="175"/>
      <c r="O315" s="175"/>
      <c r="P315" s="175"/>
      <c r="Q315" s="179"/>
      <c r="R315" s="157" t="s">
        <v>98</v>
      </c>
      <c r="S315" s="158">
        <f t="shared" si="101"/>
        <v>0</v>
      </c>
      <c r="T315" s="158" t="str">
        <f t="shared" si="102"/>
        <v/>
      </c>
      <c r="U315" s="158" t="str">
        <f t="shared" si="103"/>
        <v>lstLocatieNv3</v>
      </c>
      <c r="V315" s="168">
        <f t="shared" si="104"/>
        <v>0</v>
      </c>
      <c r="W315" s="171">
        <f t="shared" si="105"/>
        <v>0</v>
      </c>
      <c r="X315" s="171">
        <f t="shared" si="106"/>
        <v>0</v>
      </c>
      <c r="Y315" s="171">
        <f t="shared" si="107"/>
        <v>0</v>
      </c>
      <c r="Z315" s="171">
        <f t="shared" si="108"/>
        <v>0</v>
      </c>
      <c r="AA315" s="171">
        <f t="shared" si="109"/>
        <v>0</v>
      </c>
      <c r="AB315" s="171">
        <f t="shared" si="110"/>
        <v>0</v>
      </c>
      <c r="AC315" s="171">
        <f t="shared" si="111"/>
        <v>0</v>
      </c>
      <c r="AD315" s="171">
        <f t="shared" si="112"/>
        <v>0</v>
      </c>
      <c r="AE315" s="171">
        <f t="shared" si="113"/>
        <v>0</v>
      </c>
      <c r="AF315" s="171">
        <f t="shared" si="114"/>
        <v>0</v>
      </c>
      <c r="AG315" s="171">
        <f t="shared" si="115"/>
        <v>0</v>
      </c>
      <c r="AH315" s="171">
        <f>IF($S315&lt;&gt;0, IF($F315&lt;&gt;"Opname / publicatie / game", IF(OR($J315="Fysieke aanwezigheid/product",$J315="Fysieke en digitale aanwezigheid/product"), IF($L315&lt;&gt;"België", _xlfn.IFNA(IF(MATCH($M315, Keuzelijsten!$AR$2:$AR$32, 0)&gt;0, 0, -1), -1), IF($N315&lt;&gt;"", -1, IF(O315&lt;&gt;"", 0, 1))), -1), -1), 0)</f>
        <v>0</v>
      </c>
      <c r="AI315" s="171">
        <f t="shared" si="116"/>
        <v>0</v>
      </c>
      <c r="AJ315" s="171">
        <f t="shared" si="117"/>
        <v>0</v>
      </c>
      <c r="AK315" s="168"/>
      <c r="AL315" s="322" t="str">
        <f t="shared" si="98"/>
        <v/>
      </c>
      <c r="AM315" s="171"/>
      <c r="AN315" s="171"/>
      <c r="AO315" s="171"/>
      <c r="AP315" s="171"/>
      <c r="AQ315" s="171"/>
      <c r="AR315" s="171"/>
      <c r="AS315" s="171"/>
      <c r="AT315" s="171"/>
      <c r="AU315" s="171" t="str">
        <f t="shared" si="118"/>
        <v/>
      </c>
      <c r="AV315" s="171"/>
      <c r="AW315" s="171"/>
      <c r="AX315" s="171"/>
      <c r="AY315" s="171"/>
      <c r="AZ315" s="168" t="str">
        <f t="shared" si="119"/>
        <v/>
      </c>
      <c r="BA315" s="158" t="str">
        <f>IF(S315&lt;&gt;1, IF(SUM(S315:$S$1004)&lt;&gt;0, "| Laat geen witruimte tussen ingevulde rijen.", ""), "")</f>
        <v/>
      </c>
      <c r="BC315" s="159" t="str">
        <f t="shared" si="120"/>
        <v/>
      </c>
    </row>
    <row r="316" spans="1:55" s="158" customFormat="1" ht="14.4" customHeight="1" x14ac:dyDescent="0.3">
      <c r="A316" s="244" t="str">
        <f t="shared" si="99"/>
        <v/>
      </c>
      <c r="B316" s="153" t="str">
        <f t="shared" si="100"/>
        <v/>
      </c>
      <c r="C316" s="154"/>
      <c r="D316" s="173"/>
      <c r="E316" s="179"/>
      <c r="F316" s="156"/>
      <c r="G316" s="175"/>
      <c r="H316" s="175"/>
      <c r="I316" s="175"/>
      <c r="J316" s="175"/>
      <c r="K316" s="175"/>
      <c r="L316" s="175"/>
      <c r="M316" s="175"/>
      <c r="N316" s="175"/>
      <c r="O316" s="175"/>
      <c r="P316" s="175"/>
      <c r="Q316" s="179"/>
      <c r="R316" s="157" t="s">
        <v>98</v>
      </c>
      <c r="S316" s="158">
        <f t="shared" si="101"/>
        <v>0</v>
      </c>
      <c r="T316" s="158" t="str">
        <f t="shared" si="102"/>
        <v/>
      </c>
      <c r="U316" s="158" t="str">
        <f t="shared" si="103"/>
        <v>lstLocatieNv3</v>
      </c>
      <c r="V316" s="168">
        <f t="shared" si="104"/>
        <v>0</v>
      </c>
      <c r="W316" s="171">
        <f t="shared" si="105"/>
        <v>0</v>
      </c>
      <c r="X316" s="171">
        <f t="shared" si="106"/>
        <v>0</v>
      </c>
      <c r="Y316" s="171">
        <f t="shared" si="107"/>
        <v>0</v>
      </c>
      <c r="Z316" s="171">
        <f t="shared" si="108"/>
        <v>0</v>
      </c>
      <c r="AA316" s="171">
        <f t="shared" si="109"/>
        <v>0</v>
      </c>
      <c r="AB316" s="171">
        <f t="shared" si="110"/>
        <v>0</v>
      </c>
      <c r="AC316" s="171">
        <f t="shared" si="111"/>
        <v>0</v>
      </c>
      <c r="AD316" s="171">
        <f t="shared" si="112"/>
        <v>0</v>
      </c>
      <c r="AE316" s="171">
        <f t="shared" si="113"/>
        <v>0</v>
      </c>
      <c r="AF316" s="171">
        <f t="shared" si="114"/>
        <v>0</v>
      </c>
      <c r="AG316" s="171">
        <f t="shared" si="115"/>
        <v>0</v>
      </c>
      <c r="AH316" s="171">
        <f>IF($S316&lt;&gt;0, IF($F316&lt;&gt;"Opname / publicatie / game", IF(OR($J316="Fysieke aanwezigheid/product",$J316="Fysieke en digitale aanwezigheid/product"), IF($L316&lt;&gt;"België", _xlfn.IFNA(IF(MATCH($M316, Keuzelijsten!$AR$2:$AR$32, 0)&gt;0, 0, -1), -1), IF($N316&lt;&gt;"", -1, IF(O316&lt;&gt;"", 0, 1))), -1), -1), 0)</f>
        <v>0</v>
      </c>
      <c r="AI316" s="171">
        <f t="shared" si="116"/>
        <v>0</v>
      </c>
      <c r="AJ316" s="171">
        <f t="shared" si="117"/>
        <v>0</v>
      </c>
      <c r="AK316" s="168"/>
      <c r="AL316" s="322" t="str">
        <f t="shared" si="98"/>
        <v/>
      </c>
      <c r="AM316" s="171"/>
      <c r="AN316" s="171"/>
      <c r="AO316" s="171"/>
      <c r="AP316" s="171"/>
      <c r="AQ316" s="171"/>
      <c r="AR316" s="171"/>
      <c r="AS316" s="171"/>
      <c r="AT316" s="171"/>
      <c r="AU316" s="171" t="str">
        <f t="shared" si="118"/>
        <v/>
      </c>
      <c r="AV316" s="171"/>
      <c r="AW316" s="171"/>
      <c r="AX316" s="171"/>
      <c r="AY316" s="171"/>
      <c r="AZ316" s="168" t="str">
        <f t="shared" si="119"/>
        <v/>
      </c>
      <c r="BA316" s="158" t="str">
        <f>IF(S316&lt;&gt;1, IF(SUM(S316:$S$1004)&lt;&gt;0, "| Laat geen witruimte tussen ingevulde rijen.", ""), "")</f>
        <v/>
      </c>
      <c r="BC316" s="159" t="str">
        <f t="shared" si="120"/>
        <v/>
      </c>
    </row>
    <row r="317" spans="1:55" s="158" customFormat="1" ht="14.4" customHeight="1" x14ac:dyDescent="0.3">
      <c r="A317" s="244" t="str">
        <f t="shared" si="99"/>
        <v/>
      </c>
      <c r="B317" s="153" t="str">
        <f t="shared" si="100"/>
        <v/>
      </c>
      <c r="C317" s="154"/>
      <c r="D317" s="173"/>
      <c r="E317" s="179"/>
      <c r="F317" s="156"/>
      <c r="G317" s="175"/>
      <c r="H317" s="175"/>
      <c r="I317" s="175"/>
      <c r="J317" s="175"/>
      <c r="K317" s="175"/>
      <c r="L317" s="175"/>
      <c r="M317" s="175"/>
      <c r="N317" s="175"/>
      <c r="O317" s="175"/>
      <c r="P317" s="175"/>
      <c r="Q317" s="179"/>
      <c r="R317" s="157" t="s">
        <v>98</v>
      </c>
      <c r="S317" s="158">
        <f t="shared" si="101"/>
        <v>0</v>
      </c>
      <c r="T317" s="158" t="str">
        <f t="shared" si="102"/>
        <v/>
      </c>
      <c r="U317" s="158" t="str">
        <f t="shared" si="103"/>
        <v>lstLocatieNv3</v>
      </c>
      <c r="V317" s="168">
        <f t="shared" si="104"/>
        <v>0</v>
      </c>
      <c r="W317" s="171">
        <f t="shared" si="105"/>
        <v>0</v>
      </c>
      <c r="X317" s="171">
        <f t="shared" si="106"/>
        <v>0</v>
      </c>
      <c r="Y317" s="171">
        <f t="shared" si="107"/>
        <v>0</v>
      </c>
      <c r="Z317" s="171">
        <f t="shared" si="108"/>
        <v>0</v>
      </c>
      <c r="AA317" s="171">
        <f t="shared" si="109"/>
        <v>0</v>
      </c>
      <c r="AB317" s="171">
        <f t="shared" si="110"/>
        <v>0</v>
      </c>
      <c r="AC317" s="171">
        <f t="shared" si="111"/>
        <v>0</v>
      </c>
      <c r="AD317" s="171">
        <f t="shared" si="112"/>
        <v>0</v>
      </c>
      <c r="AE317" s="171">
        <f t="shared" si="113"/>
        <v>0</v>
      </c>
      <c r="AF317" s="171">
        <f t="shared" si="114"/>
        <v>0</v>
      </c>
      <c r="AG317" s="171">
        <f t="shared" si="115"/>
        <v>0</v>
      </c>
      <c r="AH317" s="171">
        <f>IF($S317&lt;&gt;0, IF($F317&lt;&gt;"Opname / publicatie / game", IF(OR($J317="Fysieke aanwezigheid/product",$J317="Fysieke en digitale aanwezigheid/product"), IF($L317&lt;&gt;"België", _xlfn.IFNA(IF(MATCH($M317, Keuzelijsten!$AR$2:$AR$32, 0)&gt;0, 0, -1), -1), IF($N317&lt;&gt;"", -1, IF(O317&lt;&gt;"", 0, 1))), -1), -1), 0)</f>
        <v>0</v>
      </c>
      <c r="AI317" s="171">
        <f t="shared" si="116"/>
        <v>0</v>
      </c>
      <c r="AJ317" s="171">
        <f t="shared" si="117"/>
        <v>0</v>
      </c>
      <c r="AK317" s="168"/>
      <c r="AL317" s="322" t="str">
        <f t="shared" si="98"/>
        <v/>
      </c>
      <c r="AM317" s="171"/>
      <c r="AN317" s="171"/>
      <c r="AO317" s="171"/>
      <c r="AP317" s="171"/>
      <c r="AQ317" s="171"/>
      <c r="AR317" s="171"/>
      <c r="AS317" s="171"/>
      <c r="AT317" s="171"/>
      <c r="AU317" s="171" t="str">
        <f t="shared" si="118"/>
        <v/>
      </c>
      <c r="AV317" s="171"/>
      <c r="AW317" s="171"/>
      <c r="AX317" s="171"/>
      <c r="AY317" s="171"/>
      <c r="AZ317" s="168" t="str">
        <f t="shared" si="119"/>
        <v/>
      </c>
      <c r="BA317" s="158" t="str">
        <f>IF(S317&lt;&gt;1, IF(SUM(S317:$S$1004)&lt;&gt;0, "| Laat geen witruimte tussen ingevulde rijen.", ""), "")</f>
        <v/>
      </c>
      <c r="BC317" s="159" t="str">
        <f t="shared" si="120"/>
        <v/>
      </c>
    </row>
    <row r="318" spans="1:55" s="158" customFormat="1" ht="14.4" customHeight="1" x14ac:dyDescent="0.3">
      <c r="A318" s="244" t="str">
        <f t="shared" si="99"/>
        <v/>
      </c>
      <c r="B318" s="153" t="str">
        <f t="shared" si="100"/>
        <v/>
      </c>
      <c r="C318" s="154"/>
      <c r="D318" s="173"/>
      <c r="E318" s="179"/>
      <c r="F318" s="156"/>
      <c r="G318" s="175"/>
      <c r="H318" s="175"/>
      <c r="I318" s="175"/>
      <c r="J318" s="175"/>
      <c r="K318" s="175"/>
      <c r="L318" s="175"/>
      <c r="M318" s="175"/>
      <c r="N318" s="175"/>
      <c r="O318" s="175"/>
      <c r="P318" s="175"/>
      <c r="Q318" s="179"/>
      <c r="R318" s="157" t="s">
        <v>98</v>
      </c>
      <c r="S318" s="158">
        <f t="shared" si="101"/>
        <v>0</v>
      </c>
      <c r="T318" s="158" t="str">
        <f t="shared" si="102"/>
        <v/>
      </c>
      <c r="U318" s="158" t="str">
        <f t="shared" si="103"/>
        <v>lstLocatieNv3</v>
      </c>
      <c r="V318" s="168">
        <f t="shared" si="104"/>
        <v>0</v>
      </c>
      <c r="W318" s="171">
        <f t="shared" si="105"/>
        <v>0</v>
      </c>
      <c r="X318" s="171">
        <f t="shared" si="106"/>
        <v>0</v>
      </c>
      <c r="Y318" s="171">
        <f t="shared" si="107"/>
        <v>0</v>
      </c>
      <c r="Z318" s="171">
        <f t="shared" si="108"/>
        <v>0</v>
      </c>
      <c r="AA318" s="171">
        <f t="shared" si="109"/>
        <v>0</v>
      </c>
      <c r="AB318" s="171">
        <f t="shared" si="110"/>
        <v>0</v>
      </c>
      <c r="AC318" s="171">
        <f t="shared" si="111"/>
        <v>0</v>
      </c>
      <c r="AD318" s="171">
        <f t="shared" si="112"/>
        <v>0</v>
      </c>
      <c r="AE318" s="171">
        <f t="shared" si="113"/>
        <v>0</v>
      </c>
      <c r="AF318" s="171">
        <f t="shared" si="114"/>
        <v>0</v>
      </c>
      <c r="AG318" s="171">
        <f t="shared" si="115"/>
        <v>0</v>
      </c>
      <c r="AH318" s="171">
        <f>IF($S318&lt;&gt;0, IF($F318&lt;&gt;"Opname / publicatie / game", IF(OR($J318="Fysieke aanwezigheid/product",$J318="Fysieke en digitale aanwezigheid/product"), IF($L318&lt;&gt;"België", _xlfn.IFNA(IF(MATCH($M318, Keuzelijsten!$AR$2:$AR$32, 0)&gt;0, 0, -1), -1), IF($N318&lt;&gt;"", -1, IF(O318&lt;&gt;"", 0, 1))), -1), -1), 0)</f>
        <v>0</v>
      </c>
      <c r="AI318" s="171">
        <f t="shared" si="116"/>
        <v>0</v>
      </c>
      <c r="AJ318" s="171">
        <f t="shared" si="117"/>
        <v>0</v>
      </c>
      <c r="AK318" s="168"/>
      <c r="AL318" s="322" t="str">
        <f t="shared" si="98"/>
        <v/>
      </c>
      <c r="AM318" s="171"/>
      <c r="AN318" s="171"/>
      <c r="AO318" s="171"/>
      <c r="AP318" s="171"/>
      <c r="AQ318" s="171"/>
      <c r="AR318" s="171"/>
      <c r="AS318" s="171"/>
      <c r="AT318" s="171"/>
      <c r="AU318" s="171" t="str">
        <f t="shared" si="118"/>
        <v/>
      </c>
      <c r="AV318" s="171"/>
      <c r="AW318" s="171"/>
      <c r="AX318" s="171"/>
      <c r="AY318" s="171"/>
      <c r="AZ318" s="168" t="str">
        <f t="shared" si="119"/>
        <v/>
      </c>
      <c r="BA318" s="158" t="str">
        <f>IF(S318&lt;&gt;1, IF(SUM(S318:$S$1004)&lt;&gt;0, "| Laat geen witruimte tussen ingevulde rijen.", ""), "")</f>
        <v/>
      </c>
      <c r="BC318" s="159" t="str">
        <f t="shared" si="120"/>
        <v/>
      </c>
    </row>
    <row r="319" spans="1:55" s="158" customFormat="1" ht="14.4" customHeight="1" x14ac:dyDescent="0.3">
      <c r="A319" s="244" t="str">
        <f t="shared" si="99"/>
        <v/>
      </c>
      <c r="B319" s="153" t="str">
        <f t="shared" si="100"/>
        <v/>
      </c>
      <c r="C319" s="154"/>
      <c r="D319" s="173"/>
      <c r="E319" s="179"/>
      <c r="F319" s="156"/>
      <c r="G319" s="175"/>
      <c r="H319" s="175"/>
      <c r="I319" s="175"/>
      <c r="J319" s="175"/>
      <c r="K319" s="175"/>
      <c r="L319" s="175"/>
      <c r="M319" s="175"/>
      <c r="N319" s="175"/>
      <c r="O319" s="175"/>
      <c r="P319" s="175"/>
      <c r="Q319" s="179"/>
      <c r="R319" s="157" t="s">
        <v>98</v>
      </c>
      <c r="S319" s="158">
        <f t="shared" si="101"/>
        <v>0</v>
      </c>
      <c r="T319" s="158" t="str">
        <f t="shared" si="102"/>
        <v/>
      </c>
      <c r="U319" s="158" t="str">
        <f t="shared" si="103"/>
        <v>lstLocatieNv3</v>
      </c>
      <c r="V319" s="168">
        <f t="shared" si="104"/>
        <v>0</v>
      </c>
      <c r="W319" s="171">
        <f t="shared" si="105"/>
        <v>0</v>
      </c>
      <c r="X319" s="171">
        <f t="shared" si="106"/>
        <v>0</v>
      </c>
      <c r="Y319" s="171">
        <f t="shared" si="107"/>
        <v>0</v>
      </c>
      <c r="Z319" s="171">
        <f t="shared" si="108"/>
        <v>0</v>
      </c>
      <c r="AA319" s="171">
        <f t="shared" si="109"/>
        <v>0</v>
      </c>
      <c r="AB319" s="171">
        <f t="shared" si="110"/>
        <v>0</v>
      </c>
      <c r="AC319" s="171">
        <f t="shared" si="111"/>
        <v>0</v>
      </c>
      <c r="AD319" s="171">
        <f t="shared" si="112"/>
        <v>0</v>
      </c>
      <c r="AE319" s="171">
        <f t="shared" si="113"/>
        <v>0</v>
      </c>
      <c r="AF319" s="171">
        <f t="shared" si="114"/>
        <v>0</v>
      </c>
      <c r="AG319" s="171">
        <f t="shared" si="115"/>
        <v>0</v>
      </c>
      <c r="AH319" s="171">
        <f>IF($S319&lt;&gt;0, IF($F319&lt;&gt;"Opname / publicatie / game", IF(OR($J319="Fysieke aanwezigheid/product",$J319="Fysieke en digitale aanwezigheid/product"), IF($L319&lt;&gt;"België", _xlfn.IFNA(IF(MATCH($M319, Keuzelijsten!$AR$2:$AR$32, 0)&gt;0, 0, -1), -1), IF($N319&lt;&gt;"", -1, IF(O319&lt;&gt;"", 0, 1))), -1), -1), 0)</f>
        <v>0</v>
      </c>
      <c r="AI319" s="171">
        <f t="shared" si="116"/>
        <v>0</v>
      </c>
      <c r="AJ319" s="171">
        <f t="shared" si="117"/>
        <v>0</v>
      </c>
      <c r="AK319" s="168"/>
      <c r="AL319" s="322" t="str">
        <f t="shared" si="98"/>
        <v/>
      </c>
      <c r="AM319" s="171"/>
      <c r="AN319" s="171"/>
      <c r="AO319" s="171"/>
      <c r="AP319" s="171"/>
      <c r="AQ319" s="171"/>
      <c r="AR319" s="171"/>
      <c r="AS319" s="171"/>
      <c r="AT319" s="171"/>
      <c r="AU319" s="171" t="str">
        <f t="shared" si="118"/>
        <v/>
      </c>
      <c r="AV319" s="171"/>
      <c r="AW319" s="171"/>
      <c r="AX319" s="171"/>
      <c r="AY319" s="171"/>
      <c r="AZ319" s="168" t="str">
        <f t="shared" si="119"/>
        <v/>
      </c>
      <c r="BA319" s="158" t="str">
        <f>IF(S319&lt;&gt;1, IF(SUM(S319:$S$1004)&lt;&gt;0, "| Laat geen witruimte tussen ingevulde rijen.", ""), "")</f>
        <v/>
      </c>
      <c r="BC319" s="159" t="str">
        <f t="shared" si="120"/>
        <v/>
      </c>
    </row>
    <row r="320" spans="1:55" s="158" customFormat="1" ht="14.4" customHeight="1" x14ac:dyDescent="0.3">
      <c r="A320" s="244" t="str">
        <f t="shared" si="99"/>
        <v/>
      </c>
      <c r="B320" s="153" t="str">
        <f t="shared" si="100"/>
        <v/>
      </c>
      <c r="C320" s="154"/>
      <c r="D320" s="173"/>
      <c r="E320" s="179"/>
      <c r="F320" s="156"/>
      <c r="G320" s="175"/>
      <c r="H320" s="175"/>
      <c r="I320" s="175"/>
      <c r="J320" s="175"/>
      <c r="K320" s="175"/>
      <c r="L320" s="175"/>
      <c r="M320" s="175"/>
      <c r="N320" s="175"/>
      <c r="O320" s="175"/>
      <c r="P320" s="175"/>
      <c r="Q320" s="179"/>
      <c r="R320" s="157" t="s">
        <v>98</v>
      </c>
      <c r="S320" s="158">
        <f t="shared" si="101"/>
        <v>0</v>
      </c>
      <c r="T320" s="158" t="str">
        <f t="shared" si="102"/>
        <v/>
      </c>
      <c r="U320" s="158" t="str">
        <f t="shared" si="103"/>
        <v>lstLocatieNv3</v>
      </c>
      <c r="V320" s="168">
        <f t="shared" si="104"/>
        <v>0</v>
      </c>
      <c r="W320" s="171">
        <f t="shared" si="105"/>
        <v>0</v>
      </c>
      <c r="X320" s="171">
        <f t="shared" si="106"/>
        <v>0</v>
      </c>
      <c r="Y320" s="171">
        <f t="shared" si="107"/>
        <v>0</v>
      </c>
      <c r="Z320" s="171">
        <f t="shared" si="108"/>
        <v>0</v>
      </c>
      <c r="AA320" s="171">
        <f t="shared" si="109"/>
        <v>0</v>
      </c>
      <c r="AB320" s="171">
        <f t="shared" si="110"/>
        <v>0</v>
      </c>
      <c r="AC320" s="171">
        <f t="shared" si="111"/>
        <v>0</v>
      </c>
      <c r="AD320" s="171">
        <f t="shared" si="112"/>
        <v>0</v>
      </c>
      <c r="AE320" s="171">
        <f t="shared" si="113"/>
        <v>0</v>
      </c>
      <c r="AF320" s="171">
        <f t="shared" si="114"/>
        <v>0</v>
      </c>
      <c r="AG320" s="171">
        <f t="shared" si="115"/>
        <v>0</v>
      </c>
      <c r="AH320" s="171">
        <f>IF($S320&lt;&gt;0, IF($F320&lt;&gt;"Opname / publicatie / game", IF(OR($J320="Fysieke aanwezigheid/product",$J320="Fysieke en digitale aanwezigheid/product"), IF($L320&lt;&gt;"België", _xlfn.IFNA(IF(MATCH($M320, Keuzelijsten!$AR$2:$AR$32, 0)&gt;0, 0, -1), -1), IF($N320&lt;&gt;"", -1, IF(O320&lt;&gt;"", 0, 1))), -1), -1), 0)</f>
        <v>0</v>
      </c>
      <c r="AI320" s="171">
        <f t="shared" si="116"/>
        <v>0</v>
      </c>
      <c r="AJ320" s="171">
        <f t="shared" si="117"/>
        <v>0</v>
      </c>
      <c r="AK320" s="168"/>
      <c r="AL320" s="322" t="str">
        <f t="shared" si="98"/>
        <v/>
      </c>
      <c r="AM320" s="171"/>
      <c r="AN320" s="171"/>
      <c r="AO320" s="171"/>
      <c r="AP320" s="171"/>
      <c r="AQ320" s="171"/>
      <c r="AR320" s="171"/>
      <c r="AS320" s="171"/>
      <c r="AT320" s="171"/>
      <c r="AU320" s="171" t="str">
        <f t="shared" si="118"/>
        <v/>
      </c>
      <c r="AV320" s="171"/>
      <c r="AW320" s="171"/>
      <c r="AX320" s="171"/>
      <c r="AY320" s="171"/>
      <c r="AZ320" s="168" t="str">
        <f t="shared" si="119"/>
        <v/>
      </c>
      <c r="BA320" s="158" t="str">
        <f>IF(S320&lt;&gt;1, IF(SUM(S320:$S$1004)&lt;&gt;0, "| Laat geen witruimte tussen ingevulde rijen.", ""), "")</f>
        <v/>
      </c>
      <c r="BC320" s="159" t="str">
        <f t="shared" si="120"/>
        <v/>
      </c>
    </row>
    <row r="321" spans="1:55" s="158" customFormat="1" ht="14.4" customHeight="1" x14ac:dyDescent="0.3">
      <c r="A321" s="244" t="str">
        <f t="shared" si="99"/>
        <v/>
      </c>
      <c r="B321" s="153" t="str">
        <f t="shared" si="100"/>
        <v/>
      </c>
      <c r="C321" s="154"/>
      <c r="D321" s="173"/>
      <c r="E321" s="179"/>
      <c r="F321" s="156"/>
      <c r="G321" s="175"/>
      <c r="H321" s="175"/>
      <c r="I321" s="175"/>
      <c r="J321" s="175"/>
      <c r="K321" s="175"/>
      <c r="L321" s="175"/>
      <c r="M321" s="175"/>
      <c r="N321" s="175"/>
      <c r="O321" s="175"/>
      <c r="P321" s="175"/>
      <c r="Q321" s="179"/>
      <c r="R321" s="157" t="s">
        <v>98</v>
      </c>
      <c r="S321" s="158">
        <f t="shared" si="101"/>
        <v>0</v>
      </c>
      <c r="T321" s="158" t="str">
        <f t="shared" si="102"/>
        <v/>
      </c>
      <c r="U321" s="158" t="str">
        <f t="shared" si="103"/>
        <v>lstLocatieNv3</v>
      </c>
      <c r="V321" s="168">
        <f t="shared" si="104"/>
        <v>0</v>
      </c>
      <c r="W321" s="171">
        <f t="shared" si="105"/>
        <v>0</v>
      </c>
      <c r="X321" s="171">
        <f t="shared" si="106"/>
        <v>0</v>
      </c>
      <c r="Y321" s="171">
        <f t="shared" si="107"/>
        <v>0</v>
      </c>
      <c r="Z321" s="171">
        <f t="shared" si="108"/>
        <v>0</v>
      </c>
      <c r="AA321" s="171">
        <f t="shared" si="109"/>
        <v>0</v>
      </c>
      <c r="AB321" s="171">
        <f t="shared" si="110"/>
        <v>0</v>
      </c>
      <c r="AC321" s="171">
        <f t="shared" si="111"/>
        <v>0</v>
      </c>
      <c r="AD321" s="171">
        <f t="shared" si="112"/>
        <v>0</v>
      </c>
      <c r="AE321" s="171">
        <f t="shared" si="113"/>
        <v>0</v>
      </c>
      <c r="AF321" s="171">
        <f t="shared" si="114"/>
        <v>0</v>
      </c>
      <c r="AG321" s="171">
        <f t="shared" si="115"/>
        <v>0</v>
      </c>
      <c r="AH321" s="171">
        <f>IF($S321&lt;&gt;0, IF($F321&lt;&gt;"Opname / publicatie / game", IF(OR($J321="Fysieke aanwezigheid/product",$J321="Fysieke en digitale aanwezigheid/product"), IF($L321&lt;&gt;"België", _xlfn.IFNA(IF(MATCH($M321, Keuzelijsten!$AR$2:$AR$32, 0)&gt;0, 0, -1), -1), IF($N321&lt;&gt;"", -1, IF(O321&lt;&gt;"", 0, 1))), -1), -1), 0)</f>
        <v>0</v>
      </c>
      <c r="AI321" s="171">
        <f t="shared" si="116"/>
        <v>0</v>
      </c>
      <c r="AJ321" s="171">
        <f t="shared" si="117"/>
        <v>0</v>
      </c>
      <c r="AK321" s="168"/>
      <c r="AL321" s="322" t="str">
        <f t="shared" si="98"/>
        <v/>
      </c>
      <c r="AM321" s="171"/>
      <c r="AN321" s="171"/>
      <c r="AO321" s="171"/>
      <c r="AP321" s="171"/>
      <c r="AQ321" s="171"/>
      <c r="AR321" s="171"/>
      <c r="AS321" s="171"/>
      <c r="AT321" s="171"/>
      <c r="AU321" s="171" t="str">
        <f t="shared" si="118"/>
        <v/>
      </c>
      <c r="AV321" s="171"/>
      <c r="AW321" s="171"/>
      <c r="AX321" s="171"/>
      <c r="AY321" s="171"/>
      <c r="AZ321" s="168" t="str">
        <f t="shared" si="119"/>
        <v/>
      </c>
      <c r="BA321" s="158" t="str">
        <f>IF(S321&lt;&gt;1, IF(SUM(S321:$S$1004)&lt;&gt;0, "| Laat geen witruimte tussen ingevulde rijen.", ""), "")</f>
        <v/>
      </c>
      <c r="BC321" s="159" t="str">
        <f t="shared" si="120"/>
        <v/>
      </c>
    </row>
    <row r="322" spans="1:55" s="158" customFormat="1" ht="14.4" customHeight="1" x14ac:dyDescent="0.3">
      <c r="A322" s="244" t="str">
        <f t="shared" si="99"/>
        <v/>
      </c>
      <c r="B322" s="153" t="str">
        <f t="shared" si="100"/>
        <v/>
      </c>
      <c r="C322" s="154"/>
      <c r="D322" s="173"/>
      <c r="E322" s="179"/>
      <c r="F322" s="156"/>
      <c r="G322" s="175"/>
      <c r="H322" s="175"/>
      <c r="I322" s="175"/>
      <c r="J322" s="175"/>
      <c r="K322" s="175"/>
      <c r="L322" s="175"/>
      <c r="M322" s="175"/>
      <c r="N322" s="175"/>
      <c r="O322" s="175"/>
      <c r="P322" s="175"/>
      <c r="Q322" s="179"/>
      <c r="R322" s="157" t="s">
        <v>98</v>
      </c>
      <c r="S322" s="158">
        <f t="shared" si="101"/>
        <v>0</v>
      </c>
      <c r="T322" s="158" t="str">
        <f t="shared" si="102"/>
        <v/>
      </c>
      <c r="U322" s="158" t="str">
        <f t="shared" si="103"/>
        <v>lstLocatieNv3</v>
      </c>
      <c r="V322" s="168">
        <f t="shared" si="104"/>
        <v>0</v>
      </c>
      <c r="W322" s="171">
        <f t="shared" si="105"/>
        <v>0</v>
      </c>
      <c r="X322" s="171">
        <f t="shared" si="106"/>
        <v>0</v>
      </c>
      <c r="Y322" s="171">
        <f t="shared" si="107"/>
        <v>0</v>
      </c>
      <c r="Z322" s="171">
        <f t="shared" si="108"/>
        <v>0</v>
      </c>
      <c r="AA322" s="171">
        <f t="shared" si="109"/>
        <v>0</v>
      </c>
      <c r="AB322" s="171">
        <f t="shared" si="110"/>
        <v>0</v>
      </c>
      <c r="AC322" s="171">
        <f t="shared" si="111"/>
        <v>0</v>
      </c>
      <c r="AD322" s="171">
        <f t="shared" si="112"/>
        <v>0</v>
      </c>
      <c r="AE322" s="171">
        <f t="shared" si="113"/>
        <v>0</v>
      </c>
      <c r="AF322" s="171">
        <f t="shared" si="114"/>
        <v>0</v>
      </c>
      <c r="AG322" s="171">
        <f t="shared" si="115"/>
        <v>0</v>
      </c>
      <c r="AH322" s="171">
        <f>IF($S322&lt;&gt;0, IF($F322&lt;&gt;"Opname / publicatie / game", IF(OR($J322="Fysieke aanwezigheid/product",$J322="Fysieke en digitale aanwezigheid/product"), IF($L322&lt;&gt;"België", _xlfn.IFNA(IF(MATCH($M322, Keuzelijsten!$AR$2:$AR$32, 0)&gt;0, 0, -1), -1), IF($N322&lt;&gt;"", -1, IF(O322&lt;&gt;"", 0, 1))), -1), -1), 0)</f>
        <v>0</v>
      </c>
      <c r="AI322" s="171">
        <f t="shared" si="116"/>
        <v>0</v>
      </c>
      <c r="AJ322" s="171">
        <f t="shared" si="117"/>
        <v>0</v>
      </c>
      <c r="AK322" s="168"/>
      <c r="AL322" s="322" t="str">
        <f t="shared" si="98"/>
        <v/>
      </c>
      <c r="AM322" s="171"/>
      <c r="AN322" s="171"/>
      <c r="AO322" s="171"/>
      <c r="AP322" s="171"/>
      <c r="AQ322" s="171"/>
      <c r="AR322" s="171"/>
      <c r="AS322" s="171"/>
      <c r="AT322" s="171"/>
      <c r="AU322" s="171" t="str">
        <f t="shared" si="118"/>
        <v/>
      </c>
      <c r="AV322" s="171"/>
      <c r="AW322" s="171"/>
      <c r="AX322" s="171"/>
      <c r="AY322" s="171"/>
      <c r="AZ322" s="168" t="str">
        <f t="shared" si="119"/>
        <v/>
      </c>
      <c r="BA322" s="158" t="str">
        <f>IF(S322&lt;&gt;1, IF(SUM(S322:$S$1004)&lt;&gt;0, "| Laat geen witruimte tussen ingevulde rijen.", ""), "")</f>
        <v/>
      </c>
      <c r="BC322" s="159" t="str">
        <f t="shared" si="120"/>
        <v/>
      </c>
    </row>
    <row r="323" spans="1:55" s="158" customFormat="1" ht="14.4" customHeight="1" x14ac:dyDescent="0.3">
      <c r="A323" s="244" t="str">
        <f t="shared" si="99"/>
        <v/>
      </c>
      <c r="B323" s="153" t="str">
        <f t="shared" si="100"/>
        <v/>
      </c>
      <c r="C323" s="154"/>
      <c r="D323" s="173"/>
      <c r="E323" s="179"/>
      <c r="F323" s="156"/>
      <c r="G323" s="175"/>
      <c r="H323" s="175"/>
      <c r="I323" s="175"/>
      <c r="J323" s="175"/>
      <c r="K323" s="175"/>
      <c r="L323" s="175"/>
      <c r="M323" s="175"/>
      <c r="N323" s="175"/>
      <c r="O323" s="175"/>
      <c r="P323" s="175"/>
      <c r="Q323" s="179"/>
      <c r="R323" s="157" t="s">
        <v>98</v>
      </c>
      <c r="S323" s="158">
        <f t="shared" si="101"/>
        <v>0</v>
      </c>
      <c r="T323" s="158" t="str">
        <f t="shared" si="102"/>
        <v/>
      </c>
      <c r="U323" s="158" t="str">
        <f t="shared" si="103"/>
        <v>lstLocatieNv3</v>
      </c>
      <c r="V323" s="168">
        <f t="shared" si="104"/>
        <v>0</v>
      </c>
      <c r="W323" s="171">
        <f t="shared" si="105"/>
        <v>0</v>
      </c>
      <c r="X323" s="171">
        <f t="shared" si="106"/>
        <v>0</v>
      </c>
      <c r="Y323" s="171">
        <f t="shared" si="107"/>
        <v>0</v>
      </c>
      <c r="Z323" s="171">
        <f t="shared" si="108"/>
        <v>0</v>
      </c>
      <c r="AA323" s="171">
        <f t="shared" si="109"/>
        <v>0</v>
      </c>
      <c r="AB323" s="171">
        <f t="shared" si="110"/>
        <v>0</v>
      </c>
      <c r="AC323" s="171">
        <f t="shared" si="111"/>
        <v>0</v>
      </c>
      <c r="AD323" s="171">
        <f t="shared" si="112"/>
        <v>0</v>
      </c>
      <c r="AE323" s="171">
        <f t="shared" si="113"/>
        <v>0</v>
      </c>
      <c r="AF323" s="171">
        <f t="shared" si="114"/>
        <v>0</v>
      </c>
      <c r="AG323" s="171">
        <f t="shared" si="115"/>
        <v>0</v>
      </c>
      <c r="AH323" s="171">
        <f>IF($S323&lt;&gt;0, IF($F323&lt;&gt;"Opname / publicatie / game", IF(OR($J323="Fysieke aanwezigheid/product",$J323="Fysieke en digitale aanwezigheid/product"), IF($L323&lt;&gt;"België", _xlfn.IFNA(IF(MATCH($M323, Keuzelijsten!$AR$2:$AR$32, 0)&gt;0, 0, -1), -1), IF($N323&lt;&gt;"", -1, IF(O323&lt;&gt;"", 0, 1))), -1), -1), 0)</f>
        <v>0</v>
      </c>
      <c r="AI323" s="171">
        <f t="shared" si="116"/>
        <v>0</v>
      </c>
      <c r="AJ323" s="171">
        <f t="shared" si="117"/>
        <v>0</v>
      </c>
      <c r="AK323" s="168"/>
      <c r="AL323" s="322" t="str">
        <f t="shared" si="98"/>
        <v/>
      </c>
      <c r="AM323" s="171"/>
      <c r="AN323" s="171"/>
      <c r="AO323" s="171"/>
      <c r="AP323" s="171"/>
      <c r="AQ323" s="171"/>
      <c r="AR323" s="171"/>
      <c r="AS323" s="171"/>
      <c r="AT323" s="171"/>
      <c r="AU323" s="171" t="str">
        <f t="shared" si="118"/>
        <v/>
      </c>
      <c r="AV323" s="171"/>
      <c r="AW323" s="171"/>
      <c r="AX323" s="171"/>
      <c r="AY323" s="171"/>
      <c r="AZ323" s="168" t="str">
        <f t="shared" si="119"/>
        <v/>
      </c>
      <c r="BA323" s="158" t="str">
        <f>IF(S323&lt;&gt;1, IF(SUM(S323:$S$1004)&lt;&gt;0, "| Laat geen witruimte tussen ingevulde rijen.", ""), "")</f>
        <v/>
      </c>
      <c r="BC323" s="159" t="str">
        <f t="shared" si="120"/>
        <v/>
      </c>
    </row>
    <row r="324" spans="1:55" s="158" customFormat="1" ht="14.4" customHeight="1" x14ac:dyDescent="0.3">
      <c r="A324" s="244" t="str">
        <f t="shared" si="99"/>
        <v/>
      </c>
      <c r="B324" s="153" t="str">
        <f t="shared" si="100"/>
        <v/>
      </c>
      <c r="C324" s="154"/>
      <c r="D324" s="173"/>
      <c r="E324" s="179"/>
      <c r="F324" s="156"/>
      <c r="G324" s="175"/>
      <c r="H324" s="175"/>
      <c r="I324" s="175"/>
      <c r="J324" s="175"/>
      <c r="K324" s="175"/>
      <c r="L324" s="175"/>
      <c r="M324" s="175"/>
      <c r="N324" s="175"/>
      <c r="O324" s="175"/>
      <c r="P324" s="175"/>
      <c r="Q324" s="179"/>
      <c r="R324" s="157" t="s">
        <v>98</v>
      </c>
      <c r="S324" s="158">
        <f t="shared" si="101"/>
        <v>0</v>
      </c>
      <c r="T324" s="158" t="str">
        <f t="shared" si="102"/>
        <v/>
      </c>
      <c r="U324" s="158" t="str">
        <f t="shared" si="103"/>
        <v>lstLocatieNv3</v>
      </c>
      <c r="V324" s="168">
        <f t="shared" si="104"/>
        <v>0</v>
      </c>
      <c r="W324" s="171">
        <f t="shared" si="105"/>
        <v>0</v>
      </c>
      <c r="X324" s="171">
        <f t="shared" si="106"/>
        <v>0</v>
      </c>
      <c r="Y324" s="171">
        <f t="shared" si="107"/>
        <v>0</v>
      </c>
      <c r="Z324" s="171">
        <f t="shared" si="108"/>
        <v>0</v>
      </c>
      <c r="AA324" s="171">
        <f t="shared" si="109"/>
        <v>0</v>
      </c>
      <c r="AB324" s="171">
        <f t="shared" si="110"/>
        <v>0</v>
      </c>
      <c r="AC324" s="171">
        <f t="shared" si="111"/>
        <v>0</v>
      </c>
      <c r="AD324" s="171">
        <f t="shared" si="112"/>
        <v>0</v>
      </c>
      <c r="AE324" s="171">
        <f t="shared" si="113"/>
        <v>0</v>
      </c>
      <c r="AF324" s="171">
        <f t="shared" si="114"/>
        <v>0</v>
      </c>
      <c r="AG324" s="171">
        <f t="shared" si="115"/>
        <v>0</v>
      </c>
      <c r="AH324" s="171">
        <f>IF($S324&lt;&gt;0, IF($F324&lt;&gt;"Opname / publicatie / game", IF(OR($J324="Fysieke aanwezigheid/product",$J324="Fysieke en digitale aanwezigheid/product"), IF($L324&lt;&gt;"België", _xlfn.IFNA(IF(MATCH($M324, Keuzelijsten!$AR$2:$AR$32, 0)&gt;0, 0, -1), -1), IF($N324&lt;&gt;"", -1, IF(O324&lt;&gt;"", 0, 1))), -1), -1), 0)</f>
        <v>0</v>
      </c>
      <c r="AI324" s="171">
        <f t="shared" si="116"/>
        <v>0</v>
      </c>
      <c r="AJ324" s="171">
        <f t="shared" si="117"/>
        <v>0</v>
      </c>
      <c r="AK324" s="168"/>
      <c r="AL324" s="322" t="str">
        <f t="shared" si="98"/>
        <v/>
      </c>
      <c r="AM324" s="171"/>
      <c r="AN324" s="171"/>
      <c r="AO324" s="171"/>
      <c r="AP324" s="171"/>
      <c r="AQ324" s="171"/>
      <c r="AR324" s="171"/>
      <c r="AS324" s="171"/>
      <c r="AT324" s="171"/>
      <c r="AU324" s="171" t="str">
        <f t="shared" si="118"/>
        <v/>
      </c>
      <c r="AV324" s="171"/>
      <c r="AW324" s="171"/>
      <c r="AX324" s="171"/>
      <c r="AY324" s="171"/>
      <c r="AZ324" s="168" t="str">
        <f t="shared" si="119"/>
        <v/>
      </c>
      <c r="BA324" s="158" t="str">
        <f>IF(S324&lt;&gt;1, IF(SUM(S324:$S$1004)&lt;&gt;0, "| Laat geen witruimte tussen ingevulde rijen.", ""), "")</f>
        <v/>
      </c>
      <c r="BC324" s="159" t="str">
        <f t="shared" si="120"/>
        <v/>
      </c>
    </row>
    <row r="325" spans="1:55" s="158" customFormat="1" ht="14.4" customHeight="1" x14ac:dyDescent="0.3">
      <c r="A325" s="244" t="str">
        <f t="shared" si="99"/>
        <v/>
      </c>
      <c r="B325" s="153" t="str">
        <f t="shared" si="100"/>
        <v/>
      </c>
      <c r="C325" s="154"/>
      <c r="D325" s="173"/>
      <c r="E325" s="179"/>
      <c r="F325" s="156"/>
      <c r="G325" s="175"/>
      <c r="H325" s="175"/>
      <c r="I325" s="175"/>
      <c r="J325" s="175"/>
      <c r="K325" s="175"/>
      <c r="L325" s="175"/>
      <c r="M325" s="175"/>
      <c r="N325" s="175"/>
      <c r="O325" s="175"/>
      <c r="P325" s="175"/>
      <c r="Q325" s="179"/>
      <c r="R325" s="157" t="s">
        <v>98</v>
      </c>
      <c r="S325" s="158">
        <f t="shared" si="101"/>
        <v>0</v>
      </c>
      <c r="T325" s="158" t="str">
        <f t="shared" si="102"/>
        <v/>
      </c>
      <c r="U325" s="158" t="str">
        <f t="shared" si="103"/>
        <v>lstLocatieNv3</v>
      </c>
      <c r="V325" s="168">
        <f t="shared" si="104"/>
        <v>0</v>
      </c>
      <c r="W325" s="171">
        <f t="shared" si="105"/>
        <v>0</v>
      </c>
      <c r="X325" s="171">
        <f t="shared" si="106"/>
        <v>0</v>
      </c>
      <c r="Y325" s="171">
        <f t="shared" si="107"/>
        <v>0</v>
      </c>
      <c r="Z325" s="171">
        <f t="shared" si="108"/>
        <v>0</v>
      </c>
      <c r="AA325" s="171">
        <f t="shared" si="109"/>
        <v>0</v>
      </c>
      <c r="AB325" s="171">
        <f t="shared" si="110"/>
        <v>0</v>
      </c>
      <c r="AC325" s="171">
        <f t="shared" si="111"/>
        <v>0</v>
      </c>
      <c r="AD325" s="171">
        <f t="shared" si="112"/>
        <v>0</v>
      </c>
      <c r="AE325" s="171">
        <f t="shared" si="113"/>
        <v>0</v>
      </c>
      <c r="AF325" s="171">
        <f t="shared" si="114"/>
        <v>0</v>
      </c>
      <c r="AG325" s="171">
        <f t="shared" si="115"/>
        <v>0</v>
      </c>
      <c r="AH325" s="171">
        <f>IF($S325&lt;&gt;0, IF($F325&lt;&gt;"Opname / publicatie / game", IF(OR($J325="Fysieke aanwezigheid/product",$J325="Fysieke en digitale aanwezigheid/product"), IF($L325&lt;&gt;"België", _xlfn.IFNA(IF(MATCH($M325, Keuzelijsten!$AR$2:$AR$32, 0)&gt;0, 0, -1), -1), IF($N325&lt;&gt;"", -1, IF(O325&lt;&gt;"", 0, 1))), -1), -1), 0)</f>
        <v>0</v>
      </c>
      <c r="AI325" s="171">
        <f t="shared" si="116"/>
        <v>0</v>
      </c>
      <c r="AJ325" s="171">
        <f t="shared" si="117"/>
        <v>0</v>
      </c>
      <c r="AK325" s="168"/>
      <c r="AL325" s="322" t="str">
        <f t="shared" ref="AL325:AL388" si="121">IF($D325&lt;&gt;"", IF($D325&lt;Datum_beleidsperiode_begin, "| Veld '"&amp;AL324&amp;ROW()&amp;"': De startdatum mag niet voor het begin van de beleidsperiode vallen.  ", IF($D325&gt;Datum_beleidsperiode_einde, "| Veld '"&amp;AL324&amp;ROW()&amp;"': De startdatum mag niet na het einde van de beleidsperiode vallen.  ", "")), "")</f>
        <v/>
      </c>
      <c r="AM325" s="171"/>
      <c r="AN325" s="171"/>
      <c r="AO325" s="171"/>
      <c r="AP325" s="171"/>
      <c r="AQ325" s="171"/>
      <c r="AR325" s="171"/>
      <c r="AS325" s="171"/>
      <c r="AT325" s="171"/>
      <c r="AU325" s="171" t="str">
        <f t="shared" si="118"/>
        <v/>
      </c>
      <c r="AV325" s="171"/>
      <c r="AW325" s="171"/>
      <c r="AX325" s="171"/>
      <c r="AY325" s="171"/>
      <c r="AZ325" s="168" t="str">
        <f t="shared" si="119"/>
        <v/>
      </c>
      <c r="BA325" s="158" t="str">
        <f>IF(S325&lt;&gt;1, IF(SUM(S325:$S$1004)&lt;&gt;0, "| Laat geen witruimte tussen ingevulde rijen.", ""), "")</f>
        <v/>
      </c>
      <c r="BC325" s="159" t="str">
        <f t="shared" si="120"/>
        <v/>
      </c>
    </row>
    <row r="326" spans="1:55" s="158" customFormat="1" ht="14.4" customHeight="1" x14ac:dyDescent="0.3">
      <c r="A326" s="244" t="str">
        <f t="shared" ref="A326:A389" si="122">IF(BC326&lt;&gt;"", "✘", "")</f>
        <v/>
      </c>
      <c r="B326" s="153" t="str">
        <f t="shared" ref="B326:B389" si="123">IF(OR(S326&lt;&gt;0, BA326&lt;&gt;""), ROW()-4, "")</f>
        <v/>
      </c>
      <c r="C326" s="154"/>
      <c r="D326" s="173"/>
      <c r="E326" s="179"/>
      <c r="F326" s="156"/>
      <c r="G326" s="175"/>
      <c r="H326" s="175"/>
      <c r="I326" s="175"/>
      <c r="J326" s="175"/>
      <c r="K326" s="175"/>
      <c r="L326" s="175"/>
      <c r="M326" s="175"/>
      <c r="N326" s="175"/>
      <c r="O326" s="175"/>
      <c r="P326" s="175"/>
      <c r="Q326" s="179"/>
      <c r="R326" s="157" t="s">
        <v>98</v>
      </c>
      <c r="S326" s="158">
        <f t="shared" ref="S326:S389" si="124">IF(C326&amp;D326&amp;E326&amp;F326&amp;G326&amp;H326&amp;I326&amp;J326&amp;K326&amp;L326&amp;M326&amp;N326&amp;O326&amp;P326&amp;Q326&lt;&gt;"", 1, 0)</f>
        <v>0</v>
      </c>
      <c r="T326" s="158" t="str">
        <f t="shared" ref="T326:T389" si="125">IF(L326="Buiten België, in Europa", "lstLocatieNv2Europa", IF(L326="Buiten Europa", "lstLocatieNv2BuitenEuropa", ""))</f>
        <v/>
      </c>
      <c r="U326" s="158" t="str">
        <f t="shared" ref="U326:U389" si="126">IF(L326="België", "lstLocatieBelgieGemeente", "lstLocatieNv3"&amp;SUBSTITUTE(M326, " ", ""))</f>
        <v>lstLocatieNv3</v>
      </c>
      <c r="V326" s="168">
        <f t="shared" ref="V326:V389" si="127">IF($S326&lt;&gt;0, IF(C326&lt;&gt;"", 0, 1), 0)</f>
        <v>0</v>
      </c>
      <c r="W326" s="171">
        <f t="shared" ref="W326:W389" si="128">IF($S326&lt;&gt;0, IF(D326&lt;&gt;"", 0, 1), 0)</f>
        <v>0</v>
      </c>
      <c r="X326" s="171">
        <f t="shared" ref="X326:X389" si="129">IF($S326&lt;&gt;0, IF(E326&lt;&gt;"", 0, 1), 0)</f>
        <v>0</v>
      </c>
      <c r="Y326" s="171">
        <f t="shared" ref="Y326:Y389" si="130">IF($S326&lt;&gt;0, IF(F326&lt;&gt;"", 0, 1), 0)</f>
        <v>0</v>
      </c>
      <c r="Z326" s="171">
        <f t="shared" ref="Z326:Z389" si="131">IF($S326&lt;&gt;0, IF(G326&lt;&gt;"", 0, 1), 0)</f>
        <v>0</v>
      </c>
      <c r="AA326" s="171">
        <f t="shared" ref="AA326:AA389" si="132">IF($S326&lt;&gt;0, IF(H326&lt;&gt;"", 0, 1), 0)</f>
        <v>0</v>
      </c>
      <c r="AB326" s="171">
        <f t="shared" ref="AB326:AB389" si="133">IF($S326&lt;&gt;0, IF(OR($F326="Publieksvoorstelling", $F326="Tentoonstelling"), IF(I326&lt;&gt;"", 0, 1), -1), 0)</f>
        <v>0</v>
      </c>
      <c r="AC326" s="171">
        <f t="shared" ref="AC326:AC389" si="134">IF($S326&lt;&gt;0, IF(J326&lt;&gt;"", 0, 1), 0)</f>
        <v>0</v>
      </c>
      <c r="AD326" s="171">
        <f t="shared" ref="AD326:AD389" si="135">IF($S326&lt;&gt;0, IF(OR(F326="Publieksvoorstelling", F326="Tentoonstelling"), IF(K326&lt;&gt;"", 0, 1), -1), 0)</f>
        <v>0</v>
      </c>
      <c r="AE326" s="171">
        <f t="shared" ref="AE326:AE389" si="136">IF($S326&lt;&gt;0, IF($F326&lt;&gt;"Opname / publicatie / game", IF(OR($J326="Fysieke aanwezigheid/product",$J326="Fysieke en digitale aanwezigheid/product"), IF(L326&lt;&gt;"", 0, 1), -1), -1), 0)</f>
        <v>0</v>
      </c>
      <c r="AF326" s="171">
        <f t="shared" ref="AF326:AF389" si="137">IF($S326&lt;&gt;0, IF($F326&lt;&gt;"Opname / publicatie / game", IF(OR($J326="Fysieke aanwezigheid/product",$J326="Fysieke en digitale aanwezigheid/product"), IF($L326&lt;&gt;"België", IF(M326&lt;&gt;"", 0, 1), -1), -1), -1), 0)</f>
        <v>0</v>
      </c>
      <c r="AG326" s="171">
        <f t="shared" ref="AG326:AG389" si="138">IF($S326&lt;&gt;0, IF($F326&lt;&gt;"Opname / publicatie / game", IF(OR($J326="Fysieke aanwezigheid/product",$J326="Fysieke en digitale aanwezigheid/product"), IF($L326="België", IF($O326&lt;&gt;"", -1, IF(N326&lt;&gt;"", 0, 1)), -1), -1), -1), 0)</f>
        <v>0</v>
      </c>
      <c r="AH326" s="171">
        <f>IF($S326&lt;&gt;0, IF($F326&lt;&gt;"Opname / publicatie / game", IF(OR($J326="Fysieke aanwezigheid/product",$J326="Fysieke en digitale aanwezigheid/product"), IF($L326&lt;&gt;"België", _xlfn.IFNA(IF(MATCH($M326, Keuzelijsten!$AR$2:$AR$32, 0)&gt;0, 0, -1), -1), IF($N326&lt;&gt;"", -1, IF(O326&lt;&gt;"", 0, 1))), -1), -1), 0)</f>
        <v>0</v>
      </c>
      <c r="AI326" s="171">
        <f t="shared" ref="AI326:AI389" si="139">IF($S326&lt;&gt;0, IF(OR($F326="Publieksvoorstelling", $F326="Tentoonstelling"), IF($I326="Productief", IF(P326&lt;&gt;"", 0, 1), -1), -1), 0)</f>
        <v>0</v>
      </c>
      <c r="AJ326" s="171">
        <f t="shared" ref="AJ326:AJ389" si="140">IF($S326&lt;&gt;0, IF(Q326&lt;&gt;"", 0, 1), 0)</f>
        <v>0</v>
      </c>
      <c r="AK326" s="168"/>
      <c r="AL326" s="322" t="str">
        <f t="shared" si="121"/>
        <v/>
      </c>
      <c r="AM326" s="171"/>
      <c r="AN326" s="171"/>
      <c r="AO326" s="171"/>
      <c r="AP326" s="171"/>
      <c r="AQ326" s="171"/>
      <c r="AR326" s="171"/>
      <c r="AS326" s="171"/>
      <c r="AT326" s="171"/>
      <c r="AU326" s="171" t="str">
        <f t="shared" ref="AU326:AU389" si="141">IF(AF326&lt;0, IF(M326&lt;&gt;"", "| Veld '"&amp;AU325&amp;ROW()&amp;"': Laat het veld leeg of maak een logische keuze in veld 'O"&amp;ROW()&amp;"'.", ""), "")</f>
        <v/>
      </c>
      <c r="AV326" s="171"/>
      <c r="AW326" s="171"/>
      <c r="AX326" s="171"/>
      <c r="AY326" s="171"/>
      <c r="AZ326" s="168" t="str">
        <f t="shared" ref="AZ326:AZ389" si="142">IF(SUMIF(V326:AJ326, "&gt;0")&gt;0, "| Vul verplichte velden in.", "")</f>
        <v/>
      </c>
      <c r="BA326" s="158" t="str">
        <f>IF(S326&lt;&gt;1, IF(SUM(S326:$S$1004)&lt;&gt;0, "| Laat geen witruimte tussen ingevulde rijen.", ""), "")</f>
        <v/>
      </c>
      <c r="BC326" s="159" t="str">
        <f t="shared" ref="BC326:BC389" si="143">IF(AK326&amp;AL326&amp;AM326&amp;AN326&amp;AO326&amp;AP326&amp;AQ326&amp;AR326&amp;AS326&amp;AT326&amp;AU326&amp;AV326&amp;AW326&amp;AX326&amp;AY326&lt;&gt;"", AK326&amp;AL326&amp;AM326&amp;AN326&amp;AO326&amp;AP326&amp;AQ326&amp;AR326&amp;AS326&amp;AT326&amp;AU326&amp;AV326&amp;AW326&amp;AX326&amp;AY326, AZ326&amp;BA326)</f>
        <v/>
      </c>
    </row>
    <row r="327" spans="1:55" s="158" customFormat="1" ht="14.4" customHeight="1" x14ac:dyDescent="0.3">
      <c r="A327" s="244" t="str">
        <f t="shared" si="122"/>
        <v/>
      </c>
      <c r="B327" s="153" t="str">
        <f t="shared" si="123"/>
        <v/>
      </c>
      <c r="C327" s="154"/>
      <c r="D327" s="173"/>
      <c r="E327" s="179"/>
      <c r="F327" s="156"/>
      <c r="G327" s="175"/>
      <c r="H327" s="175"/>
      <c r="I327" s="175"/>
      <c r="J327" s="175"/>
      <c r="K327" s="175"/>
      <c r="L327" s="175"/>
      <c r="M327" s="175"/>
      <c r="N327" s="175"/>
      <c r="O327" s="175"/>
      <c r="P327" s="175"/>
      <c r="Q327" s="179"/>
      <c r="R327" s="157" t="s">
        <v>98</v>
      </c>
      <c r="S327" s="158">
        <f t="shared" si="124"/>
        <v>0</v>
      </c>
      <c r="T327" s="158" t="str">
        <f t="shared" si="125"/>
        <v/>
      </c>
      <c r="U327" s="158" t="str">
        <f t="shared" si="126"/>
        <v>lstLocatieNv3</v>
      </c>
      <c r="V327" s="168">
        <f t="shared" si="127"/>
        <v>0</v>
      </c>
      <c r="W327" s="171">
        <f t="shared" si="128"/>
        <v>0</v>
      </c>
      <c r="X327" s="171">
        <f t="shared" si="129"/>
        <v>0</v>
      </c>
      <c r="Y327" s="171">
        <f t="shared" si="130"/>
        <v>0</v>
      </c>
      <c r="Z327" s="171">
        <f t="shared" si="131"/>
        <v>0</v>
      </c>
      <c r="AA327" s="171">
        <f t="shared" si="132"/>
        <v>0</v>
      </c>
      <c r="AB327" s="171">
        <f t="shared" si="133"/>
        <v>0</v>
      </c>
      <c r="AC327" s="171">
        <f t="shared" si="134"/>
        <v>0</v>
      </c>
      <c r="AD327" s="171">
        <f t="shared" si="135"/>
        <v>0</v>
      </c>
      <c r="AE327" s="171">
        <f t="shared" si="136"/>
        <v>0</v>
      </c>
      <c r="AF327" s="171">
        <f t="shared" si="137"/>
        <v>0</v>
      </c>
      <c r="AG327" s="171">
        <f t="shared" si="138"/>
        <v>0</v>
      </c>
      <c r="AH327" s="171">
        <f>IF($S327&lt;&gt;0, IF($F327&lt;&gt;"Opname / publicatie / game", IF(OR($J327="Fysieke aanwezigheid/product",$J327="Fysieke en digitale aanwezigheid/product"), IF($L327&lt;&gt;"België", _xlfn.IFNA(IF(MATCH($M327, Keuzelijsten!$AR$2:$AR$32, 0)&gt;0, 0, -1), -1), IF($N327&lt;&gt;"", -1, IF(O327&lt;&gt;"", 0, 1))), -1), -1), 0)</f>
        <v>0</v>
      </c>
      <c r="AI327" s="171">
        <f t="shared" si="139"/>
        <v>0</v>
      </c>
      <c r="AJ327" s="171">
        <f t="shared" si="140"/>
        <v>0</v>
      </c>
      <c r="AK327" s="168"/>
      <c r="AL327" s="322" t="str">
        <f t="shared" si="121"/>
        <v/>
      </c>
      <c r="AM327" s="171"/>
      <c r="AN327" s="171"/>
      <c r="AO327" s="171"/>
      <c r="AP327" s="171"/>
      <c r="AQ327" s="171"/>
      <c r="AR327" s="171"/>
      <c r="AS327" s="171"/>
      <c r="AT327" s="171"/>
      <c r="AU327" s="171" t="str">
        <f t="shared" si="141"/>
        <v/>
      </c>
      <c r="AV327" s="171"/>
      <c r="AW327" s="171"/>
      <c r="AX327" s="171"/>
      <c r="AY327" s="171"/>
      <c r="AZ327" s="168" t="str">
        <f t="shared" si="142"/>
        <v/>
      </c>
      <c r="BA327" s="158" t="str">
        <f>IF(S327&lt;&gt;1, IF(SUM(S327:$S$1004)&lt;&gt;0, "| Laat geen witruimte tussen ingevulde rijen.", ""), "")</f>
        <v/>
      </c>
      <c r="BC327" s="159" t="str">
        <f t="shared" si="143"/>
        <v/>
      </c>
    </row>
    <row r="328" spans="1:55" s="158" customFormat="1" ht="14.4" customHeight="1" x14ac:dyDescent="0.3">
      <c r="A328" s="244" t="str">
        <f t="shared" si="122"/>
        <v/>
      </c>
      <c r="B328" s="153" t="str">
        <f t="shared" si="123"/>
        <v/>
      </c>
      <c r="C328" s="154"/>
      <c r="D328" s="173"/>
      <c r="E328" s="179"/>
      <c r="F328" s="156"/>
      <c r="G328" s="175"/>
      <c r="H328" s="175"/>
      <c r="I328" s="175"/>
      <c r="J328" s="175"/>
      <c r="K328" s="175"/>
      <c r="L328" s="175"/>
      <c r="M328" s="175"/>
      <c r="N328" s="175"/>
      <c r="O328" s="175"/>
      <c r="P328" s="175"/>
      <c r="Q328" s="179"/>
      <c r="R328" s="157" t="s">
        <v>98</v>
      </c>
      <c r="S328" s="158">
        <f t="shared" si="124"/>
        <v>0</v>
      </c>
      <c r="T328" s="158" t="str">
        <f t="shared" si="125"/>
        <v/>
      </c>
      <c r="U328" s="158" t="str">
        <f t="shared" si="126"/>
        <v>lstLocatieNv3</v>
      </c>
      <c r="V328" s="168">
        <f t="shared" si="127"/>
        <v>0</v>
      </c>
      <c r="W328" s="171">
        <f t="shared" si="128"/>
        <v>0</v>
      </c>
      <c r="X328" s="171">
        <f t="shared" si="129"/>
        <v>0</v>
      </c>
      <c r="Y328" s="171">
        <f t="shared" si="130"/>
        <v>0</v>
      </c>
      <c r="Z328" s="171">
        <f t="shared" si="131"/>
        <v>0</v>
      </c>
      <c r="AA328" s="171">
        <f t="shared" si="132"/>
        <v>0</v>
      </c>
      <c r="AB328" s="171">
        <f t="shared" si="133"/>
        <v>0</v>
      </c>
      <c r="AC328" s="171">
        <f t="shared" si="134"/>
        <v>0</v>
      </c>
      <c r="AD328" s="171">
        <f t="shared" si="135"/>
        <v>0</v>
      </c>
      <c r="AE328" s="171">
        <f t="shared" si="136"/>
        <v>0</v>
      </c>
      <c r="AF328" s="171">
        <f t="shared" si="137"/>
        <v>0</v>
      </c>
      <c r="AG328" s="171">
        <f t="shared" si="138"/>
        <v>0</v>
      </c>
      <c r="AH328" s="171">
        <f>IF($S328&lt;&gt;0, IF($F328&lt;&gt;"Opname / publicatie / game", IF(OR($J328="Fysieke aanwezigheid/product",$J328="Fysieke en digitale aanwezigheid/product"), IF($L328&lt;&gt;"België", _xlfn.IFNA(IF(MATCH($M328, Keuzelijsten!$AR$2:$AR$32, 0)&gt;0, 0, -1), -1), IF($N328&lt;&gt;"", -1, IF(O328&lt;&gt;"", 0, 1))), -1), -1), 0)</f>
        <v>0</v>
      </c>
      <c r="AI328" s="171">
        <f t="shared" si="139"/>
        <v>0</v>
      </c>
      <c r="AJ328" s="171">
        <f t="shared" si="140"/>
        <v>0</v>
      </c>
      <c r="AK328" s="168"/>
      <c r="AL328" s="322" t="str">
        <f t="shared" si="121"/>
        <v/>
      </c>
      <c r="AM328" s="171"/>
      <c r="AN328" s="171"/>
      <c r="AO328" s="171"/>
      <c r="AP328" s="171"/>
      <c r="AQ328" s="171"/>
      <c r="AR328" s="171"/>
      <c r="AS328" s="171"/>
      <c r="AT328" s="171"/>
      <c r="AU328" s="171" t="str">
        <f t="shared" si="141"/>
        <v/>
      </c>
      <c r="AV328" s="171"/>
      <c r="AW328" s="171"/>
      <c r="AX328" s="171"/>
      <c r="AY328" s="171"/>
      <c r="AZ328" s="168" t="str">
        <f t="shared" si="142"/>
        <v/>
      </c>
      <c r="BA328" s="158" t="str">
        <f>IF(S328&lt;&gt;1, IF(SUM(S328:$S$1004)&lt;&gt;0, "| Laat geen witruimte tussen ingevulde rijen.", ""), "")</f>
        <v/>
      </c>
      <c r="BC328" s="159" t="str">
        <f t="shared" si="143"/>
        <v/>
      </c>
    </row>
    <row r="329" spans="1:55" s="158" customFormat="1" ht="14.4" customHeight="1" x14ac:dyDescent="0.3">
      <c r="A329" s="244" t="str">
        <f t="shared" si="122"/>
        <v/>
      </c>
      <c r="B329" s="153" t="str">
        <f t="shared" si="123"/>
        <v/>
      </c>
      <c r="C329" s="154"/>
      <c r="D329" s="173"/>
      <c r="E329" s="179"/>
      <c r="F329" s="156"/>
      <c r="G329" s="175"/>
      <c r="H329" s="175"/>
      <c r="I329" s="175"/>
      <c r="J329" s="175"/>
      <c r="K329" s="175"/>
      <c r="L329" s="175"/>
      <c r="M329" s="175"/>
      <c r="N329" s="175"/>
      <c r="O329" s="175"/>
      <c r="P329" s="175"/>
      <c r="Q329" s="179"/>
      <c r="R329" s="157" t="s">
        <v>98</v>
      </c>
      <c r="S329" s="158">
        <f t="shared" si="124"/>
        <v>0</v>
      </c>
      <c r="T329" s="158" t="str">
        <f t="shared" si="125"/>
        <v/>
      </c>
      <c r="U329" s="158" t="str">
        <f t="shared" si="126"/>
        <v>lstLocatieNv3</v>
      </c>
      <c r="V329" s="168">
        <f t="shared" si="127"/>
        <v>0</v>
      </c>
      <c r="W329" s="171">
        <f t="shared" si="128"/>
        <v>0</v>
      </c>
      <c r="X329" s="171">
        <f t="shared" si="129"/>
        <v>0</v>
      </c>
      <c r="Y329" s="171">
        <f t="shared" si="130"/>
        <v>0</v>
      </c>
      <c r="Z329" s="171">
        <f t="shared" si="131"/>
        <v>0</v>
      </c>
      <c r="AA329" s="171">
        <f t="shared" si="132"/>
        <v>0</v>
      </c>
      <c r="AB329" s="171">
        <f t="shared" si="133"/>
        <v>0</v>
      </c>
      <c r="AC329" s="171">
        <f t="shared" si="134"/>
        <v>0</v>
      </c>
      <c r="AD329" s="171">
        <f t="shared" si="135"/>
        <v>0</v>
      </c>
      <c r="AE329" s="171">
        <f t="shared" si="136"/>
        <v>0</v>
      </c>
      <c r="AF329" s="171">
        <f t="shared" si="137"/>
        <v>0</v>
      </c>
      <c r="AG329" s="171">
        <f t="shared" si="138"/>
        <v>0</v>
      </c>
      <c r="AH329" s="171">
        <f>IF($S329&lt;&gt;0, IF($F329&lt;&gt;"Opname / publicatie / game", IF(OR($J329="Fysieke aanwezigheid/product",$J329="Fysieke en digitale aanwezigheid/product"), IF($L329&lt;&gt;"België", _xlfn.IFNA(IF(MATCH($M329, Keuzelijsten!$AR$2:$AR$32, 0)&gt;0, 0, -1), -1), IF($N329&lt;&gt;"", -1, IF(O329&lt;&gt;"", 0, 1))), -1), -1), 0)</f>
        <v>0</v>
      </c>
      <c r="AI329" s="171">
        <f t="shared" si="139"/>
        <v>0</v>
      </c>
      <c r="AJ329" s="171">
        <f t="shared" si="140"/>
        <v>0</v>
      </c>
      <c r="AK329" s="168"/>
      <c r="AL329" s="322" t="str">
        <f t="shared" si="121"/>
        <v/>
      </c>
      <c r="AM329" s="171"/>
      <c r="AN329" s="171"/>
      <c r="AO329" s="171"/>
      <c r="AP329" s="171"/>
      <c r="AQ329" s="171"/>
      <c r="AR329" s="171"/>
      <c r="AS329" s="171"/>
      <c r="AT329" s="171"/>
      <c r="AU329" s="171" t="str">
        <f t="shared" si="141"/>
        <v/>
      </c>
      <c r="AV329" s="171"/>
      <c r="AW329" s="171"/>
      <c r="AX329" s="171"/>
      <c r="AY329" s="171"/>
      <c r="AZ329" s="168" t="str">
        <f t="shared" si="142"/>
        <v/>
      </c>
      <c r="BA329" s="158" t="str">
        <f>IF(S329&lt;&gt;1, IF(SUM(S329:$S$1004)&lt;&gt;0, "| Laat geen witruimte tussen ingevulde rijen.", ""), "")</f>
        <v/>
      </c>
      <c r="BC329" s="159" t="str">
        <f t="shared" si="143"/>
        <v/>
      </c>
    </row>
    <row r="330" spans="1:55" s="158" customFormat="1" ht="14.4" customHeight="1" x14ac:dyDescent="0.3">
      <c r="A330" s="244" t="str">
        <f t="shared" si="122"/>
        <v/>
      </c>
      <c r="B330" s="153" t="str">
        <f t="shared" si="123"/>
        <v/>
      </c>
      <c r="C330" s="154"/>
      <c r="D330" s="173"/>
      <c r="E330" s="179"/>
      <c r="F330" s="156"/>
      <c r="G330" s="175"/>
      <c r="H330" s="175"/>
      <c r="I330" s="175"/>
      <c r="J330" s="175"/>
      <c r="K330" s="175"/>
      <c r="L330" s="175"/>
      <c r="M330" s="175"/>
      <c r="N330" s="175"/>
      <c r="O330" s="175"/>
      <c r="P330" s="175"/>
      <c r="Q330" s="179"/>
      <c r="R330" s="157" t="s">
        <v>98</v>
      </c>
      <c r="S330" s="158">
        <f t="shared" si="124"/>
        <v>0</v>
      </c>
      <c r="T330" s="158" t="str">
        <f t="shared" si="125"/>
        <v/>
      </c>
      <c r="U330" s="158" t="str">
        <f t="shared" si="126"/>
        <v>lstLocatieNv3</v>
      </c>
      <c r="V330" s="168">
        <f t="shared" si="127"/>
        <v>0</v>
      </c>
      <c r="W330" s="171">
        <f t="shared" si="128"/>
        <v>0</v>
      </c>
      <c r="X330" s="171">
        <f t="shared" si="129"/>
        <v>0</v>
      </c>
      <c r="Y330" s="171">
        <f t="shared" si="130"/>
        <v>0</v>
      </c>
      <c r="Z330" s="171">
        <f t="shared" si="131"/>
        <v>0</v>
      </c>
      <c r="AA330" s="171">
        <f t="shared" si="132"/>
        <v>0</v>
      </c>
      <c r="AB330" s="171">
        <f t="shared" si="133"/>
        <v>0</v>
      </c>
      <c r="AC330" s="171">
        <f t="shared" si="134"/>
        <v>0</v>
      </c>
      <c r="AD330" s="171">
        <f t="shared" si="135"/>
        <v>0</v>
      </c>
      <c r="AE330" s="171">
        <f t="shared" si="136"/>
        <v>0</v>
      </c>
      <c r="AF330" s="171">
        <f t="shared" si="137"/>
        <v>0</v>
      </c>
      <c r="AG330" s="171">
        <f t="shared" si="138"/>
        <v>0</v>
      </c>
      <c r="AH330" s="171">
        <f>IF($S330&lt;&gt;0, IF($F330&lt;&gt;"Opname / publicatie / game", IF(OR($J330="Fysieke aanwezigheid/product",$J330="Fysieke en digitale aanwezigheid/product"), IF($L330&lt;&gt;"België", _xlfn.IFNA(IF(MATCH($M330, Keuzelijsten!$AR$2:$AR$32, 0)&gt;0, 0, -1), -1), IF($N330&lt;&gt;"", -1, IF(O330&lt;&gt;"", 0, 1))), -1), -1), 0)</f>
        <v>0</v>
      </c>
      <c r="AI330" s="171">
        <f t="shared" si="139"/>
        <v>0</v>
      </c>
      <c r="AJ330" s="171">
        <f t="shared" si="140"/>
        <v>0</v>
      </c>
      <c r="AK330" s="168"/>
      <c r="AL330" s="322" t="str">
        <f t="shared" si="121"/>
        <v/>
      </c>
      <c r="AM330" s="171"/>
      <c r="AN330" s="171"/>
      <c r="AO330" s="171"/>
      <c r="AP330" s="171"/>
      <c r="AQ330" s="171"/>
      <c r="AR330" s="171"/>
      <c r="AS330" s="171"/>
      <c r="AT330" s="171"/>
      <c r="AU330" s="171" t="str">
        <f t="shared" si="141"/>
        <v/>
      </c>
      <c r="AV330" s="171"/>
      <c r="AW330" s="171"/>
      <c r="AX330" s="171"/>
      <c r="AY330" s="171"/>
      <c r="AZ330" s="168" t="str">
        <f t="shared" si="142"/>
        <v/>
      </c>
      <c r="BA330" s="158" t="str">
        <f>IF(S330&lt;&gt;1, IF(SUM(S330:$S$1004)&lt;&gt;0, "| Laat geen witruimte tussen ingevulde rijen.", ""), "")</f>
        <v/>
      </c>
      <c r="BC330" s="159" t="str">
        <f t="shared" si="143"/>
        <v/>
      </c>
    </row>
    <row r="331" spans="1:55" s="158" customFormat="1" ht="14.4" customHeight="1" x14ac:dyDescent="0.3">
      <c r="A331" s="244" t="str">
        <f t="shared" si="122"/>
        <v/>
      </c>
      <c r="B331" s="153" t="str">
        <f t="shared" si="123"/>
        <v/>
      </c>
      <c r="C331" s="154"/>
      <c r="D331" s="173"/>
      <c r="E331" s="179"/>
      <c r="F331" s="156"/>
      <c r="G331" s="175"/>
      <c r="H331" s="175"/>
      <c r="I331" s="175"/>
      <c r="J331" s="175"/>
      <c r="K331" s="175"/>
      <c r="L331" s="175"/>
      <c r="M331" s="175"/>
      <c r="N331" s="175"/>
      <c r="O331" s="175"/>
      <c r="P331" s="175"/>
      <c r="Q331" s="179"/>
      <c r="R331" s="157" t="s">
        <v>98</v>
      </c>
      <c r="S331" s="158">
        <f t="shared" si="124"/>
        <v>0</v>
      </c>
      <c r="T331" s="158" t="str">
        <f t="shared" si="125"/>
        <v/>
      </c>
      <c r="U331" s="158" t="str">
        <f t="shared" si="126"/>
        <v>lstLocatieNv3</v>
      </c>
      <c r="V331" s="168">
        <f t="shared" si="127"/>
        <v>0</v>
      </c>
      <c r="W331" s="171">
        <f t="shared" si="128"/>
        <v>0</v>
      </c>
      <c r="X331" s="171">
        <f t="shared" si="129"/>
        <v>0</v>
      </c>
      <c r="Y331" s="171">
        <f t="shared" si="130"/>
        <v>0</v>
      </c>
      <c r="Z331" s="171">
        <f t="shared" si="131"/>
        <v>0</v>
      </c>
      <c r="AA331" s="171">
        <f t="shared" si="132"/>
        <v>0</v>
      </c>
      <c r="AB331" s="171">
        <f t="shared" si="133"/>
        <v>0</v>
      </c>
      <c r="AC331" s="171">
        <f t="shared" si="134"/>
        <v>0</v>
      </c>
      <c r="AD331" s="171">
        <f t="shared" si="135"/>
        <v>0</v>
      </c>
      <c r="AE331" s="171">
        <f t="shared" si="136"/>
        <v>0</v>
      </c>
      <c r="AF331" s="171">
        <f t="shared" si="137"/>
        <v>0</v>
      </c>
      <c r="AG331" s="171">
        <f t="shared" si="138"/>
        <v>0</v>
      </c>
      <c r="AH331" s="171">
        <f>IF($S331&lt;&gt;0, IF($F331&lt;&gt;"Opname / publicatie / game", IF(OR($J331="Fysieke aanwezigheid/product",$J331="Fysieke en digitale aanwezigheid/product"), IF($L331&lt;&gt;"België", _xlfn.IFNA(IF(MATCH($M331, Keuzelijsten!$AR$2:$AR$32, 0)&gt;0, 0, -1), -1), IF($N331&lt;&gt;"", -1, IF(O331&lt;&gt;"", 0, 1))), -1), -1), 0)</f>
        <v>0</v>
      </c>
      <c r="AI331" s="171">
        <f t="shared" si="139"/>
        <v>0</v>
      </c>
      <c r="AJ331" s="171">
        <f t="shared" si="140"/>
        <v>0</v>
      </c>
      <c r="AK331" s="168"/>
      <c r="AL331" s="322" t="str">
        <f t="shared" si="121"/>
        <v/>
      </c>
      <c r="AM331" s="171"/>
      <c r="AN331" s="171"/>
      <c r="AO331" s="171"/>
      <c r="AP331" s="171"/>
      <c r="AQ331" s="171"/>
      <c r="AR331" s="171"/>
      <c r="AS331" s="171"/>
      <c r="AT331" s="171"/>
      <c r="AU331" s="171" t="str">
        <f t="shared" si="141"/>
        <v/>
      </c>
      <c r="AV331" s="171"/>
      <c r="AW331" s="171"/>
      <c r="AX331" s="171"/>
      <c r="AY331" s="171"/>
      <c r="AZ331" s="168" t="str">
        <f t="shared" si="142"/>
        <v/>
      </c>
      <c r="BA331" s="158" t="str">
        <f>IF(S331&lt;&gt;1, IF(SUM(S331:$S$1004)&lt;&gt;0, "| Laat geen witruimte tussen ingevulde rijen.", ""), "")</f>
        <v/>
      </c>
      <c r="BC331" s="159" t="str">
        <f t="shared" si="143"/>
        <v/>
      </c>
    </row>
    <row r="332" spans="1:55" s="158" customFormat="1" ht="14.4" customHeight="1" x14ac:dyDescent="0.3">
      <c r="A332" s="244" t="str">
        <f t="shared" si="122"/>
        <v/>
      </c>
      <c r="B332" s="153" t="str">
        <f t="shared" si="123"/>
        <v/>
      </c>
      <c r="C332" s="154"/>
      <c r="D332" s="173"/>
      <c r="E332" s="179"/>
      <c r="F332" s="156"/>
      <c r="G332" s="175"/>
      <c r="H332" s="175"/>
      <c r="I332" s="175"/>
      <c r="J332" s="175"/>
      <c r="K332" s="175"/>
      <c r="L332" s="175"/>
      <c r="M332" s="175"/>
      <c r="N332" s="175"/>
      <c r="O332" s="175"/>
      <c r="P332" s="175"/>
      <c r="Q332" s="179"/>
      <c r="R332" s="157" t="s">
        <v>98</v>
      </c>
      <c r="S332" s="158">
        <f t="shared" si="124"/>
        <v>0</v>
      </c>
      <c r="T332" s="158" t="str">
        <f t="shared" si="125"/>
        <v/>
      </c>
      <c r="U332" s="158" t="str">
        <f t="shared" si="126"/>
        <v>lstLocatieNv3</v>
      </c>
      <c r="V332" s="168">
        <f t="shared" si="127"/>
        <v>0</v>
      </c>
      <c r="W332" s="171">
        <f t="shared" si="128"/>
        <v>0</v>
      </c>
      <c r="X332" s="171">
        <f t="shared" si="129"/>
        <v>0</v>
      </c>
      <c r="Y332" s="171">
        <f t="shared" si="130"/>
        <v>0</v>
      </c>
      <c r="Z332" s="171">
        <f t="shared" si="131"/>
        <v>0</v>
      </c>
      <c r="AA332" s="171">
        <f t="shared" si="132"/>
        <v>0</v>
      </c>
      <c r="AB332" s="171">
        <f t="shared" si="133"/>
        <v>0</v>
      </c>
      <c r="AC332" s="171">
        <f t="shared" si="134"/>
        <v>0</v>
      </c>
      <c r="AD332" s="171">
        <f t="shared" si="135"/>
        <v>0</v>
      </c>
      <c r="AE332" s="171">
        <f t="shared" si="136"/>
        <v>0</v>
      </c>
      <c r="AF332" s="171">
        <f t="shared" si="137"/>
        <v>0</v>
      </c>
      <c r="AG332" s="171">
        <f t="shared" si="138"/>
        <v>0</v>
      </c>
      <c r="AH332" s="171">
        <f>IF($S332&lt;&gt;0, IF($F332&lt;&gt;"Opname / publicatie / game", IF(OR($J332="Fysieke aanwezigheid/product",$J332="Fysieke en digitale aanwezigheid/product"), IF($L332&lt;&gt;"België", _xlfn.IFNA(IF(MATCH($M332, Keuzelijsten!$AR$2:$AR$32, 0)&gt;0, 0, -1), -1), IF($N332&lt;&gt;"", -1, IF(O332&lt;&gt;"", 0, 1))), -1), -1), 0)</f>
        <v>0</v>
      </c>
      <c r="AI332" s="171">
        <f t="shared" si="139"/>
        <v>0</v>
      </c>
      <c r="AJ332" s="171">
        <f t="shared" si="140"/>
        <v>0</v>
      </c>
      <c r="AK332" s="168"/>
      <c r="AL332" s="322" t="str">
        <f t="shared" si="121"/>
        <v/>
      </c>
      <c r="AM332" s="171"/>
      <c r="AN332" s="171"/>
      <c r="AO332" s="171"/>
      <c r="AP332" s="171"/>
      <c r="AQ332" s="171"/>
      <c r="AR332" s="171"/>
      <c r="AS332" s="171"/>
      <c r="AT332" s="171"/>
      <c r="AU332" s="171" t="str">
        <f t="shared" si="141"/>
        <v/>
      </c>
      <c r="AV332" s="171"/>
      <c r="AW332" s="171"/>
      <c r="AX332" s="171"/>
      <c r="AY332" s="171"/>
      <c r="AZ332" s="168" t="str">
        <f t="shared" si="142"/>
        <v/>
      </c>
      <c r="BA332" s="158" t="str">
        <f>IF(S332&lt;&gt;1, IF(SUM(S332:$S$1004)&lt;&gt;0, "| Laat geen witruimte tussen ingevulde rijen.", ""), "")</f>
        <v/>
      </c>
      <c r="BC332" s="159" t="str">
        <f t="shared" si="143"/>
        <v/>
      </c>
    </row>
    <row r="333" spans="1:55" s="158" customFormat="1" ht="14.4" customHeight="1" x14ac:dyDescent="0.3">
      <c r="A333" s="244" t="str">
        <f t="shared" si="122"/>
        <v/>
      </c>
      <c r="B333" s="153" t="str">
        <f t="shared" si="123"/>
        <v/>
      </c>
      <c r="C333" s="154"/>
      <c r="D333" s="173"/>
      <c r="E333" s="179"/>
      <c r="F333" s="156"/>
      <c r="G333" s="175"/>
      <c r="H333" s="175"/>
      <c r="I333" s="175"/>
      <c r="J333" s="175"/>
      <c r="K333" s="175"/>
      <c r="L333" s="175"/>
      <c r="M333" s="175"/>
      <c r="N333" s="175"/>
      <c r="O333" s="175"/>
      <c r="P333" s="175"/>
      <c r="Q333" s="179"/>
      <c r="R333" s="157" t="s">
        <v>98</v>
      </c>
      <c r="S333" s="158">
        <f t="shared" si="124"/>
        <v>0</v>
      </c>
      <c r="T333" s="158" t="str">
        <f t="shared" si="125"/>
        <v/>
      </c>
      <c r="U333" s="158" t="str">
        <f t="shared" si="126"/>
        <v>lstLocatieNv3</v>
      </c>
      <c r="V333" s="168">
        <f t="shared" si="127"/>
        <v>0</v>
      </c>
      <c r="W333" s="171">
        <f t="shared" si="128"/>
        <v>0</v>
      </c>
      <c r="X333" s="171">
        <f t="shared" si="129"/>
        <v>0</v>
      </c>
      <c r="Y333" s="171">
        <f t="shared" si="130"/>
        <v>0</v>
      </c>
      <c r="Z333" s="171">
        <f t="shared" si="131"/>
        <v>0</v>
      </c>
      <c r="AA333" s="171">
        <f t="shared" si="132"/>
        <v>0</v>
      </c>
      <c r="AB333" s="171">
        <f t="shared" si="133"/>
        <v>0</v>
      </c>
      <c r="AC333" s="171">
        <f t="shared" si="134"/>
        <v>0</v>
      </c>
      <c r="AD333" s="171">
        <f t="shared" si="135"/>
        <v>0</v>
      </c>
      <c r="AE333" s="171">
        <f t="shared" si="136"/>
        <v>0</v>
      </c>
      <c r="AF333" s="171">
        <f t="shared" si="137"/>
        <v>0</v>
      </c>
      <c r="AG333" s="171">
        <f t="shared" si="138"/>
        <v>0</v>
      </c>
      <c r="AH333" s="171">
        <f>IF($S333&lt;&gt;0, IF($F333&lt;&gt;"Opname / publicatie / game", IF(OR($J333="Fysieke aanwezigheid/product",$J333="Fysieke en digitale aanwezigheid/product"), IF($L333&lt;&gt;"België", _xlfn.IFNA(IF(MATCH($M333, Keuzelijsten!$AR$2:$AR$32, 0)&gt;0, 0, -1), -1), IF($N333&lt;&gt;"", -1, IF(O333&lt;&gt;"", 0, 1))), -1), -1), 0)</f>
        <v>0</v>
      </c>
      <c r="AI333" s="171">
        <f t="shared" si="139"/>
        <v>0</v>
      </c>
      <c r="AJ333" s="171">
        <f t="shared" si="140"/>
        <v>0</v>
      </c>
      <c r="AK333" s="168"/>
      <c r="AL333" s="322" t="str">
        <f t="shared" si="121"/>
        <v/>
      </c>
      <c r="AM333" s="171"/>
      <c r="AN333" s="171"/>
      <c r="AO333" s="171"/>
      <c r="AP333" s="171"/>
      <c r="AQ333" s="171"/>
      <c r="AR333" s="171"/>
      <c r="AS333" s="171"/>
      <c r="AT333" s="171"/>
      <c r="AU333" s="171" t="str">
        <f t="shared" si="141"/>
        <v/>
      </c>
      <c r="AV333" s="171"/>
      <c r="AW333" s="171"/>
      <c r="AX333" s="171"/>
      <c r="AY333" s="171"/>
      <c r="AZ333" s="168" t="str">
        <f t="shared" si="142"/>
        <v/>
      </c>
      <c r="BA333" s="158" t="str">
        <f>IF(S333&lt;&gt;1, IF(SUM(S333:$S$1004)&lt;&gt;0, "| Laat geen witruimte tussen ingevulde rijen.", ""), "")</f>
        <v/>
      </c>
      <c r="BC333" s="159" t="str">
        <f t="shared" si="143"/>
        <v/>
      </c>
    </row>
    <row r="334" spans="1:55" s="158" customFormat="1" ht="14.4" customHeight="1" x14ac:dyDescent="0.3">
      <c r="A334" s="244" t="str">
        <f t="shared" si="122"/>
        <v/>
      </c>
      <c r="B334" s="153" t="str">
        <f t="shared" si="123"/>
        <v/>
      </c>
      <c r="C334" s="154"/>
      <c r="D334" s="173"/>
      <c r="E334" s="179"/>
      <c r="F334" s="156"/>
      <c r="G334" s="175"/>
      <c r="H334" s="175"/>
      <c r="I334" s="175"/>
      <c r="J334" s="175"/>
      <c r="K334" s="175"/>
      <c r="L334" s="175"/>
      <c r="M334" s="175"/>
      <c r="N334" s="175"/>
      <c r="O334" s="175"/>
      <c r="P334" s="175"/>
      <c r="Q334" s="179"/>
      <c r="R334" s="157" t="s">
        <v>98</v>
      </c>
      <c r="S334" s="158">
        <f t="shared" si="124"/>
        <v>0</v>
      </c>
      <c r="T334" s="158" t="str">
        <f t="shared" si="125"/>
        <v/>
      </c>
      <c r="U334" s="158" t="str">
        <f t="shared" si="126"/>
        <v>lstLocatieNv3</v>
      </c>
      <c r="V334" s="168">
        <f t="shared" si="127"/>
        <v>0</v>
      </c>
      <c r="W334" s="171">
        <f t="shared" si="128"/>
        <v>0</v>
      </c>
      <c r="X334" s="171">
        <f t="shared" si="129"/>
        <v>0</v>
      </c>
      <c r="Y334" s="171">
        <f t="shared" si="130"/>
        <v>0</v>
      </c>
      <c r="Z334" s="171">
        <f t="shared" si="131"/>
        <v>0</v>
      </c>
      <c r="AA334" s="171">
        <f t="shared" si="132"/>
        <v>0</v>
      </c>
      <c r="AB334" s="171">
        <f t="shared" si="133"/>
        <v>0</v>
      </c>
      <c r="AC334" s="171">
        <f t="shared" si="134"/>
        <v>0</v>
      </c>
      <c r="AD334" s="171">
        <f t="shared" si="135"/>
        <v>0</v>
      </c>
      <c r="AE334" s="171">
        <f t="shared" si="136"/>
        <v>0</v>
      </c>
      <c r="AF334" s="171">
        <f t="shared" si="137"/>
        <v>0</v>
      </c>
      <c r="AG334" s="171">
        <f t="shared" si="138"/>
        <v>0</v>
      </c>
      <c r="AH334" s="171">
        <f>IF($S334&lt;&gt;0, IF($F334&lt;&gt;"Opname / publicatie / game", IF(OR($J334="Fysieke aanwezigheid/product",$J334="Fysieke en digitale aanwezigheid/product"), IF($L334&lt;&gt;"België", _xlfn.IFNA(IF(MATCH($M334, Keuzelijsten!$AR$2:$AR$32, 0)&gt;0, 0, -1), -1), IF($N334&lt;&gt;"", -1, IF(O334&lt;&gt;"", 0, 1))), -1), -1), 0)</f>
        <v>0</v>
      </c>
      <c r="AI334" s="171">
        <f t="shared" si="139"/>
        <v>0</v>
      </c>
      <c r="AJ334" s="171">
        <f t="shared" si="140"/>
        <v>0</v>
      </c>
      <c r="AK334" s="168"/>
      <c r="AL334" s="322" t="str">
        <f t="shared" si="121"/>
        <v/>
      </c>
      <c r="AM334" s="171"/>
      <c r="AN334" s="171"/>
      <c r="AO334" s="171"/>
      <c r="AP334" s="171"/>
      <c r="AQ334" s="171"/>
      <c r="AR334" s="171"/>
      <c r="AS334" s="171"/>
      <c r="AT334" s="171"/>
      <c r="AU334" s="171" t="str">
        <f t="shared" si="141"/>
        <v/>
      </c>
      <c r="AV334" s="171"/>
      <c r="AW334" s="171"/>
      <c r="AX334" s="171"/>
      <c r="AY334" s="171"/>
      <c r="AZ334" s="168" t="str">
        <f t="shared" si="142"/>
        <v/>
      </c>
      <c r="BA334" s="158" t="str">
        <f>IF(S334&lt;&gt;1, IF(SUM(S334:$S$1004)&lt;&gt;0, "| Laat geen witruimte tussen ingevulde rijen.", ""), "")</f>
        <v/>
      </c>
      <c r="BC334" s="159" t="str">
        <f t="shared" si="143"/>
        <v/>
      </c>
    </row>
    <row r="335" spans="1:55" s="158" customFormat="1" ht="14.4" customHeight="1" x14ac:dyDescent="0.3">
      <c r="A335" s="244" t="str">
        <f t="shared" si="122"/>
        <v/>
      </c>
      <c r="B335" s="153" t="str">
        <f t="shared" si="123"/>
        <v/>
      </c>
      <c r="C335" s="154"/>
      <c r="D335" s="173"/>
      <c r="E335" s="179"/>
      <c r="F335" s="156"/>
      <c r="G335" s="175"/>
      <c r="H335" s="175"/>
      <c r="I335" s="175"/>
      <c r="J335" s="175"/>
      <c r="K335" s="175"/>
      <c r="L335" s="175"/>
      <c r="M335" s="175"/>
      <c r="N335" s="175"/>
      <c r="O335" s="175"/>
      <c r="P335" s="175"/>
      <c r="Q335" s="179"/>
      <c r="R335" s="157" t="s">
        <v>98</v>
      </c>
      <c r="S335" s="158">
        <f t="shared" si="124"/>
        <v>0</v>
      </c>
      <c r="T335" s="158" t="str">
        <f t="shared" si="125"/>
        <v/>
      </c>
      <c r="U335" s="158" t="str">
        <f t="shared" si="126"/>
        <v>lstLocatieNv3</v>
      </c>
      <c r="V335" s="168">
        <f t="shared" si="127"/>
        <v>0</v>
      </c>
      <c r="W335" s="171">
        <f t="shared" si="128"/>
        <v>0</v>
      </c>
      <c r="X335" s="171">
        <f t="shared" si="129"/>
        <v>0</v>
      </c>
      <c r="Y335" s="171">
        <f t="shared" si="130"/>
        <v>0</v>
      </c>
      <c r="Z335" s="171">
        <f t="shared" si="131"/>
        <v>0</v>
      </c>
      <c r="AA335" s="171">
        <f t="shared" si="132"/>
        <v>0</v>
      </c>
      <c r="AB335" s="171">
        <f t="shared" si="133"/>
        <v>0</v>
      </c>
      <c r="AC335" s="171">
        <f t="shared" si="134"/>
        <v>0</v>
      </c>
      <c r="AD335" s="171">
        <f t="shared" si="135"/>
        <v>0</v>
      </c>
      <c r="AE335" s="171">
        <f t="shared" si="136"/>
        <v>0</v>
      </c>
      <c r="AF335" s="171">
        <f t="shared" si="137"/>
        <v>0</v>
      </c>
      <c r="AG335" s="171">
        <f t="shared" si="138"/>
        <v>0</v>
      </c>
      <c r="AH335" s="171">
        <f>IF($S335&lt;&gt;0, IF($F335&lt;&gt;"Opname / publicatie / game", IF(OR($J335="Fysieke aanwezigheid/product",$J335="Fysieke en digitale aanwezigheid/product"), IF($L335&lt;&gt;"België", _xlfn.IFNA(IF(MATCH($M335, Keuzelijsten!$AR$2:$AR$32, 0)&gt;0, 0, -1), -1), IF($N335&lt;&gt;"", -1, IF(O335&lt;&gt;"", 0, 1))), -1), -1), 0)</f>
        <v>0</v>
      </c>
      <c r="AI335" s="171">
        <f t="shared" si="139"/>
        <v>0</v>
      </c>
      <c r="AJ335" s="171">
        <f t="shared" si="140"/>
        <v>0</v>
      </c>
      <c r="AK335" s="168"/>
      <c r="AL335" s="322" t="str">
        <f t="shared" si="121"/>
        <v/>
      </c>
      <c r="AM335" s="171"/>
      <c r="AN335" s="171"/>
      <c r="AO335" s="171"/>
      <c r="AP335" s="171"/>
      <c r="AQ335" s="171"/>
      <c r="AR335" s="171"/>
      <c r="AS335" s="171"/>
      <c r="AT335" s="171"/>
      <c r="AU335" s="171" t="str">
        <f t="shared" si="141"/>
        <v/>
      </c>
      <c r="AV335" s="171"/>
      <c r="AW335" s="171"/>
      <c r="AX335" s="171"/>
      <c r="AY335" s="171"/>
      <c r="AZ335" s="168" t="str">
        <f t="shared" si="142"/>
        <v/>
      </c>
      <c r="BA335" s="158" t="str">
        <f>IF(S335&lt;&gt;1, IF(SUM(S335:$S$1004)&lt;&gt;0, "| Laat geen witruimte tussen ingevulde rijen.", ""), "")</f>
        <v/>
      </c>
      <c r="BC335" s="159" t="str">
        <f t="shared" si="143"/>
        <v/>
      </c>
    </row>
    <row r="336" spans="1:55" s="158" customFormat="1" ht="14.4" customHeight="1" x14ac:dyDescent="0.3">
      <c r="A336" s="244" t="str">
        <f t="shared" si="122"/>
        <v/>
      </c>
      <c r="B336" s="153" t="str">
        <f t="shared" si="123"/>
        <v/>
      </c>
      <c r="C336" s="154"/>
      <c r="D336" s="173"/>
      <c r="E336" s="179"/>
      <c r="F336" s="156"/>
      <c r="G336" s="175"/>
      <c r="H336" s="175"/>
      <c r="I336" s="175"/>
      <c r="J336" s="175"/>
      <c r="K336" s="175"/>
      <c r="L336" s="175"/>
      <c r="M336" s="175"/>
      <c r="N336" s="175"/>
      <c r="O336" s="175"/>
      <c r="P336" s="175"/>
      <c r="Q336" s="179"/>
      <c r="R336" s="157" t="s">
        <v>98</v>
      </c>
      <c r="S336" s="158">
        <f t="shared" si="124"/>
        <v>0</v>
      </c>
      <c r="T336" s="158" t="str">
        <f t="shared" si="125"/>
        <v/>
      </c>
      <c r="U336" s="158" t="str">
        <f t="shared" si="126"/>
        <v>lstLocatieNv3</v>
      </c>
      <c r="V336" s="168">
        <f t="shared" si="127"/>
        <v>0</v>
      </c>
      <c r="W336" s="171">
        <f t="shared" si="128"/>
        <v>0</v>
      </c>
      <c r="X336" s="171">
        <f t="shared" si="129"/>
        <v>0</v>
      </c>
      <c r="Y336" s="171">
        <f t="shared" si="130"/>
        <v>0</v>
      </c>
      <c r="Z336" s="171">
        <f t="shared" si="131"/>
        <v>0</v>
      </c>
      <c r="AA336" s="171">
        <f t="shared" si="132"/>
        <v>0</v>
      </c>
      <c r="AB336" s="171">
        <f t="shared" si="133"/>
        <v>0</v>
      </c>
      <c r="AC336" s="171">
        <f t="shared" si="134"/>
        <v>0</v>
      </c>
      <c r="AD336" s="171">
        <f t="shared" si="135"/>
        <v>0</v>
      </c>
      <c r="AE336" s="171">
        <f t="shared" si="136"/>
        <v>0</v>
      </c>
      <c r="AF336" s="171">
        <f t="shared" si="137"/>
        <v>0</v>
      </c>
      <c r="AG336" s="171">
        <f t="shared" si="138"/>
        <v>0</v>
      </c>
      <c r="AH336" s="171">
        <f>IF($S336&lt;&gt;0, IF($F336&lt;&gt;"Opname / publicatie / game", IF(OR($J336="Fysieke aanwezigheid/product",$J336="Fysieke en digitale aanwezigheid/product"), IF($L336&lt;&gt;"België", _xlfn.IFNA(IF(MATCH($M336, Keuzelijsten!$AR$2:$AR$32, 0)&gt;0, 0, -1), -1), IF($N336&lt;&gt;"", -1, IF(O336&lt;&gt;"", 0, 1))), -1), -1), 0)</f>
        <v>0</v>
      </c>
      <c r="AI336" s="171">
        <f t="shared" si="139"/>
        <v>0</v>
      </c>
      <c r="AJ336" s="171">
        <f t="shared" si="140"/>
        <v>0</v>
      </c>
      <c r="AK336" s="168"/>
      <c r="AL336" s="322" t="str">
        <f t="shared" si="121"/>
        <v/>
      </c>
      <c r="AM336" s="171"/>
      <c r="AN336" s="171"/>
      <c r="AO336" s="171"/>
      <c r="AP336" s="171"/>
      <c r="AQ336" s="171"/>
      <c r="AR336" s="171"/>
      <c r="AS336" s="171"/>
      <c r="AT336" s="171"/>
      <c r="AU336" s="171" t="str">
        <f t="shared" si="141"/>
        <v/>
      </c>
      <c r="AV336" s="171"/>
      <c r="AW336" s="171"/>
      <c r="AX336" s="171"/>
      <c r="AY336" s="171"/>
      <c r="AZ336" s="168" t="str">
        <f t="shared" si="142"/>
        <v/>
      </c>
      <c r="BA336" s="158" t="str">
        <f>IF(S336&lt;&gt;1, IF(SUM(S336:$S$1004)&lt;&gt;0, "| Laat geen witruimte tussen ingevulde rijen.", ""), "")</f>
        <v/>
      </c>
      <c r="BC336" s="159" t="str">
        <f t="shared" si="143"/>
        <v/>
      </c>
    </row>
    <row r="337" spans="1:55" s="158" customFormat="1" ht="14.4" customHeight="1" x14ac:dyDescent="0.3">
      <c r="A337" s="244" t="str">
        <f t="shared" si="122"/>
        <v/>
      </c>
      <c r="B337" s="153" t="str">
        <f t="shared" si="123"/>
        <v/>
      </c>
      <c r="C337" s="154"/>
      <c r="D337" s="173"/>
      <c r="E337" s="179"/>
      <c r="F337" s="156"/>
      <c r="G337" s="175"/>
      <c r="H337" s="175"/>
      <c r="I337" s="175"/>
      <c r="J337" s="175"/>
      <c r="K337" s="175"/>
      <c r="L337" s="175"/>
      <c r="M337" s="175"/>
      <c r="N337" s="175"/>
      <c r="O337" s="175"/>
      <c r="P337" s="175"/>
      <c r="Q337" s="179"/>
      <c r="R337" s="157" t="s">
        <v>98</v>
      </c>
      <c r="S337" s="158">
        <f t="shared" si="124"/>
        <v>0</v>
      </c>
      <c r="T337" s="158" t="str">
        <f t="shared" si="125"/>
        <v/>
      </c>
      <c r="U337" s="158" t="str">
        <f t="shared" si="126"/>
        <v>lstLocatieNv3</v>
      </c>
      <c r="V337" s="168">
        <f t="shared" si="127"/>
        <v>0</v>
      </c>
      <c r="W337" s="171">
        <f t="shared" si="128"/>
        <v>0</v>
      </c>
      <c r="X337" s="171">
        <f t="shared" si="129"/>
        <v>0</v>
      </c>
      <c r="Y337" s="171">
        <f t="shared" si="130"/>
        <v>0</v>
      </c>
      <c r="Z337" s="171">
        <f t="shared" si="131"/>
        <v>0</v>
      </c>
      <c r="AA337" s="171">
        <f t="shared" si="132"/>
        <v>0</v>
      </c>
      <c r="AB337" s="171">
        <f t="shared" si="133"/>
        <v>0</v>
      </c>
      <c r="AC337" s="171">
        <f t="shared" si="134"/>
        <v>0</v>
      </c>
      <c r="AD337" s="171">
        <f t="shared" si="135"/>
        <v>0</v>
      </c>
      <c r="AE337" s="171">
        <f t="shared" si="136"/>
        <v>0</v>
      </c>
      <c r="AF337" s="171">
        <f t="shared" si="137"/>
        <v>0</v>
      </c>
      <c r="AG337" s="171">
        <f t="shared" si="138"/>
        <v>0</v>
      </c>
      <c r="AH337" s="171">
        <f>IF($S337&lt;&gt;0, IF($F337&lt;&gt;"Opname / publicatie / game", IF(OR($J337="Fysieke aanwezigheid/product",$J337="Fysieke en digitale aanwezigheid/product"), IF($L337&lt;&gt;"België", _xlfn.IFNA(IF(MATCH($M337, Keuzelijsten!$AR$2:$AR$32, 0)&gt;0, 0, -1), -1), IF($N337&lt;&gt;"", -1, IF(O337&lt;&gt;"", 0, 1))), -1), -1), 0)</f>
        <v>0</v>
      </c>
      <c r="AI337" s="171">
        <f t="shared" si="139"/>
        <v>0</v>
      </c>
      <c r="AJ337" s="171">
        <f t="shared" si="140"/>
        <v>0</v>
      </c>
      <c r="AK337" s="168"/>
      <c r="AL337" s="322" t="str">
        <f t="shared" si="121"/>
        <v/>
      </c>
      <c r="AM337" s="171"/>
      <c r="AN337" s="171"/>
      <c r="AO337" s="171"/>
      <c r="AP337" s="171"/>
      <c r="AQ337" s="171"/>
      <c r="AR337" s="171"/>
      <c r="AS337" s="171"/>
      <c r="AT337" s="171"/>
      <c r="AU337" s="171" t="str">
        <f t="shared" si="141"/>
        <v/>
      </c>
      <c r="AV337" s="171"/>
      <c r="AW337" s="171"/>
      <c r="AX337" s="171"/>
      <c r="AY337" s="171"/>
      <c r="AZ337" s="168" t="str">
        <f t="shared" si="142"/>
        <v/>
      </c>
      <c r="BA337" s="158" t="str">
        <f>IF(S337&lt;&gt;1, IF(SUM(S337:$S$1004)&lt;&gt;0, "| Laat geen witruimte tussen ingevulde rijen.", ""), "")</f>
        <v/>
      </c>
      <c r="BC337" s="159" t="str">
        <f t="shared" si="143"/>
        <v/>
      </c>
    </row>
    <row r="338" spans="1:55" s="158" customFormat="1" ht="14.4" customHeight="1" x14ac:dyDescent="0.3">
      <c r="A338" s="244" t="str">
        <f t="shared" si="122"/>
        <v/>
      </c>
      <c r="B338" s="153" t="str">
        <f t="shared" si="123"/>
        <v/>
      </c>
      <c r="C338" s="154"/>
      <c r="D338" s="173"/>
      <c r="E338" s="179"/>
      <c r="F338" s="156"/>
      <c r="G338" s="175"/>
      <c r="H338" s="175"/>
      <c r="I338" s="175"/>
      <c r="J338" s="175"/>
      <c r="K338" s="175"/>
      <c r="L338" s="175"/>
      <c r="M338" s="175"/>
      <c r="N338" s="175"/>
      <c r="O338" s="175"/>
      <c r="P338" s="175"/>
      <c r="Q338" s="179"/>
      <c r="R338" s="157" t="s">
        <v>98</v>
      </c>
      <c r="S338" s="158">
        <f t="shared" si="124"/>
        <v>0</v>
      </c>
      <c r="T338" s="158" t="str">
        <f t="shared" si="125"/>
        <v/>
      </c>
      <c r="U338" s="158" t="str">
        <f t="shared" si="126"/>
        <v>lstLocatieNv3</v>
      </c>
      <c r="V338" s="168">
        <f t="shared" si="127"/>
        <v>0</v>
      </c>
      <c r="W338" s="171">
        <f t="shared" si="128"/>
        <v>0</v>
      </c>
      <c r="X338" s="171">
        <f t="shared" si="129"/>
        <v>0</v>
      </c>
      <c r="Y338" s="171">
        <f t="shared" si="130"/>
        <v>0</v>
      </c>
      <c r="Z338" s="171">
        <f t="shared" si="131"/>
        <v>0</v>
      </c>
      <c r="AA338" s="171">
        <f t="shared" si="132"/>
        <v>0</v>
      </c>
      <c r="AB338" s="171">
        <f t="shared" si="133"/>
        <v>0</v>
      </c>
      <c r="AC338" s="171">
        <f t="shared" si="134"/>
        <v>0</v>
      </c>
      <c r="AD338" s="171">
        <f t="shared" si="135"/>
        <v>0</v>
      </c>
      <c r="AE338" s="171">
        <f t="shared" si="136"/>
        <v>0</v>
      </c>
      <c r="AF338" s="171">
        <f t="shared" si="137"/>
        <v>0</v>
      </c>
      <c r="AG338" s="171">
        <f t="shared" si="138"/>
        <v>0</v>
      </c>
      <c r="AH338" s="171">
        <f>IF($S338&lt;&gt;0, IF($F338&lt;&gt;"Opname / publicatie / game", IF(OR($J338="Fysieke aanwezigheid/product",$J338="Fysieke en digitale aanwezigheid/product"), IF($L338&lt;&gt;"België", _xlfn.IFNA(IF(MATCH($M338, Keuzelijsten!$AR$2:$AR$32, 0)&gt;0, 0, -1), -1), IF($N338&lt;&gt;"", -1, IF(O338&lt;&gt;"", 0, 1))), -1), -1), 0)</f>
        <v>0</v>
      </c>
      <c r="AI338" s="171">
        <f t="shared" si="139"/>
        <v>0</v>
      </c>
      <c r="AJ338" s="171">
        <f t="shared" si="140"/>
        <v>0</v>
      </c>
      <c r="AK338" s="168"/>
      <c r="AL338" s="322" t="str">
        <f t="shared" si="121"/>
        <v/>
      </c>
      <c r="AM338" s="171"/>
      <c r="AN338" s="171"/>
      <c r="AO338" s="171"/>
      <c r="AP338" s="171"/>
      <c r="AQ338" s="171"/>
      <c r="AR338" s="171"/>
      <c r="AS338" s="171"/>
      <c r="AT338" s="171"/>
      <c r="AU338" s="171" t="str">
        <f t="shared" si="141"/>
        <v/>
      </c>
      <c r="AV338" s="171"/>
      <c r="AW338" s="171"/>
      <c r="AX338" s="171"/>
      <c r="AY338" s="171"/>
      <c r="AZ338" s="168" t="str">
        <f t="shared" si="142"/>
        <v/>
      </c>
      <c r="BA338" s="158" t="str">
        <f>IF(S338&lt;&gt;1, IF(SUM(S338:$S$1004)&lt;&gt;0, "| Laat geen witruimte tussen ingevulde rijen.", ""), "")</f>
        <v/>
      </c>
      <c r="BC338" s="159" t="str">
        <f t="shared" si="143"/>
        <v/>
      </c>
    </row>
    <row r="339" spans="1:55" s="158" customFormat="1" ht="14.4" customHeight="1" x14ac:dyDescent="0.3">
      <c r="A339" s="244" t="str">
        <f t="shared" si="122"/>
        <v/>
      </c>
      <c r="B339" s="153" t="str">
        <f t="shared" si="123"/>
        <v/>
      </c>
      <c r="C339" s="154"/>
      <c r="D339" s="173"/>
      <c r="E339" s="179"/>
      <c r="F339" s="156"/>
      <c r="G339" s="175"/>
      <c r="H339" s="175"/>
      <c r="I339" s="175"/>
      <c r="J339" s="175"/>
      <c r="K339" s="175"/>
      <c r="L339" s="175"/>
      <c r="M339" s="175"/>
      <c r="N339" s="175"/>
      <c r="O339" s="175"/>
      <c r="P339" s="175"/>
      <c r="Q339" s="179"/>
      <c r="R339" s="157" t="s">
        <v>98</v>
      </c>
      <c r="S339" s="158">
        <f t="shared" si="124"/>
        <v>0</v>
      </c>
      <c r="T339" s="158" t="str">
        <f t="shared" si="125"/>
        <v/>
      </c>
      <c r="U339" s="158" t="str">
        <f t="shared" si="126"/>
        <v>lstLocatieNv3</v>
      </c>
      <c r="V339" s="168">
        <f t="shared" si="127"/>
        <v>0</v>
      </c>
      <c r="W339" s="171">
        <f t="shared" si="128"/>
        <v>0</v>
      </c>
      <c r="X339" s="171">
        <f t="shared" si="129"/>
        <v>0</v>
      </c>
      <c r="Y339" s="171">
        <f t="shared" si="130"/>
        <v>0</v>
      </c>
      <c r="Z339" s="171">
        <f t="shared" si="131"/>
        <v>0</v>
      </c>
      <c r="AA339" s="171">
        <f t="shared" si="132"/>
        <v>0</v>
      </c>
      <c r="AB339" s="171">
        <f t="shared" si="133"/>
        <v>0</v>
      </c>
      <c r="AC339" s="171">
        <f t="shared" si="134"/>
        <v>0</v>
      </c>
      <c r="AD339" s="171">
        <f t="shared" si="135"/>
        <v>0</v>
      </c>
      <c r="AE339" s="171">
        <f t="shared" si="136"/>
        <v>0</v>
      </c>
      <c r="AF339" s="171">
        <f t="shared" si="137"/>
        <v>0</v>
      </c>
      <c r="AG339" s="171">
        <f t="shared" si="138"/>
        <v>0</v>
      </c>
      <c r="AH339" s="171">
        <f>IF($S339&lt;&gt;0, IF($F339&lt;&gt;"Opname / publicatie / game", IF(OR($J339="Fysieke aanwezigheid/product",$J339="Fysieke en digitale aanwezigheid/product"), IF($L339&lt;&gt;"België", _xlfn.IFNA(IF(MATCH($M339, Keuzelijsten!$AR$2:$AR$32, 0)&gt;0, 0, -1), -1), IF($N339&lt;&gt;"", -1, IF(O339&lt;&gt;"", 0, 1))), -1), -1), 0)</f>
        <v>0</v>
      </c>
      <c r="AI339" s="171">
        <f t="shared" si="139"/>
        <v>0</v>
      </c>
      <c r="AJ339" s="171">
        <f t="shared" si="140"/>
        <v>0</v>
      </c>
      <c r="AK339" s="168"/>
      <c r="AL339" s="322" t="str">
        <f t="shared" si="121"/>
        <v/>
      </c>
      <c r="AM339" s="171"/>
      <c r="AN339" s="171"/>
      <c r="AO339" s="171"/>
      <c r="AP339" s="171"/>
      <c r="AQ339" s="171"/>
      <c r="AR339" s="171"/>
      <c r="AS339" s="171"/>
      <c r="AT339" s="171"/>
      <c r="AU339" s="171" t="str">
        <f t="shared" si="141"/>
        <v/>
      </c>
      <c r="AV339" s="171"/>
      <c r="AW339" s="171"/>
      <c r="AX339" s="171"/>
      <c r="AY339" s="171"/>
      <c r="AZ339" s="168" t="str">
        <f t="shared" si="142"/>
        <v/>
      </c>
      <c r="BA339" s="158" t="str">
        <f>IF(S339&lt;&gt;1, IF(SUM(S339:$S$1004)&lt;&gt;0, "| Laat geen witruimte tussen ingevulde rijen.", ""), "")</f>
        <v/>
      </c>
      <c r="BC339" s="159" t="str">
        <f t="shared" si="143"/>
        <v/>
      </c>
    </row>
    <row r="340" spans="1:55" s="158" customFormat="1" ht="14.4" customHeight="1" x14ac:dyDescent="0.3">
      <c r="A340" s="244" t="str">
        <f t="shared" si="122"/>
        <v/>
      </c>
      <c r="B340" s="153" t="str">
        <f t="shared" si="123"/>
        <v/>
      </c>
      <c r="C340" s="154"/>
      <c r="D340" s="173"/>
      <c r="E340" s="179"/>
      <c r="F340" s="156"/>
      <c r="G340" s="175"/>
      <c r="H340" s="175"/>
      <c r="I340" s="175"/>
      <c r="J340" s="175"/>
      <c r="K340" s="175"/>
      <c r="L340" s="175"/>
      <c r="M340" s="175"/>
      <c r="N340" s="175"/>
      <c r="O340" s="175"/>
      <c r="P340" s="175"/>
      <c r="Q340" s="179"/>
      <c r="R340" s="157" t="s">
        <v>98</v>
      </c>
      <c r="S340" s="158">
        <f t="shared" si="124"/>
        <v>0</v>
      </c>
      <c r="T340" s="158" t="str">
        <f t="shared" si="125"/>
        <v/>
      </c>
      <c r="U340" s="158" t="str">
        <f t="shared" si="126"/>
        <v>lstLocatieNv3</v>
      </c>
      <c r="V340" s="168">
        <f t="shared" si="127"/>
        <v>0</v>
      </c>
      <c r="W340" s="171">
        <f t="shared" si="128"/>
        <v>0</v>
      </c>
      <c r="X340" s="171">
        <f t="shared" si="129"/>
        <v>0</v>
      </c>
      <c r="Y340" s="171">
        <f t="shared" si="130"/>
        <v>0</v>
      </c>
      <c r="Z340" s="171">
        <f t="shared" si="131"/>
        <v>0</v>
      </c>
      <c r="AA340" s="171">
        <f t="shared" si="132"/>
        <v>0</v>
      </c>
      <c r="AB340" s="171">
        <f t="shared" si="133"/>
        <v>0</v>
      </c>
      <c r="AC340" s="171">
        <f t="shared" si="134"/>
        <v>0</v>
      </c>
      <c r="AD340" s="171">
        <f t="shared" si="135"/>
        <v>0</v>
      </c>
      <c r="AE340" s="171">
        <f t="shared" si="136"/>
        <v>0</v>
      </c>
      <c r="AF340" s="171">
        <f t="shared" si="137"/>
        <v>0</v>
      </c>
      <c r="AG340" s="171">
        <f t="shared" si="138"/>
        <v>0</v>
      </c>
      <c r="AH340" s="171">
        <f>IF($S340&lt;&gt;0, IF($F340&lt;&gt;"Opname / publicatie / game", IF(OR($J340="Fysieke aanwezigheid/product",$J340="Fysieke en digitale aanwezigheid/product"), IF($L340&lt;&gt;"België", _xlfn.IFNA(IF(MATCH($M340, Keuzelijsten!$AR$2:$AR$32, 0)&gt;0, 0, -1), -1), IF($N340&lt;&gt;"", -1, IF(O340&lt;&gt;"", 0, 1))), -1), -1), 0)</f>
        <v>0</v>
      </c>
      <c r="AI340" s="171">
        <f t="shared" si="139"/>
        <v>0</v>
      </c>
      <c r="AJ340" s="171">
        <f t="shared" si="140"/>
        <v>0</v>
      </c>
      <c r="AK340" s="168"/>
      <c r="AL340" s="322" t="str">
        <f t="shared" si="121"/>
        <v/>
      </c>
      <c r="AM340" s="171"/>
      <c r="AN340" s="171"/>
      <c r="AO340" s="171"/>
      <c r="AP340" s="171"/>
      <c r="AQ340" s="171"/>
      <c r="AR340" s="171"/>
      <c r="AS340" s="171"/>
      <c r="AT340" s="171"/>
      <c r="AU340" s="171" t="str">
        <f t="shared" si="141"/>
        <v/>
      </c>
      <c r="AV340" s="171"/>
      <c r="AW340" s="171"/>
      <c r="AX340" s="171"/>
      <c r="AY340" s="171"/>
      <c r="AZ340" s="168" t="str">
        <f t="shared" si="142"/>
        <v/>
      </c>
      <c r="BA340" s="158" t="str">
        <f>IF(S340&lt;&gt;1, IF(SUM(S340:$S$1004)&lt;&gt;0, "| Laat geen witruimte tussen ingevulde rijen.", ""), "")</f>
        <v/>
      </c>
      <c r="BC340" s="159" t="str">
        <f t="shared" si="143"/>
        <v/>
      </c>
    </row>
    <row r="341" spans="1:55" s="158" customFormat="1" ht="14.4" customHeight="1" x14ac:dyDescent="0.3">
      <c r="A341" s="244" t="str">
        <f t="shared" si="122"/>
        <v/>
      </c>
      <c r="B341" s="153" t="str">
        <f t="shared" si="123"/>
        <v/>
      </c>
      <c r="C341" s="154"/>
      <c r="D341" s="173"/>
      <c r="E341" s="179"/>
      <c r="F341" s="156"/>
      <c r="G341" s="175"/>
      <c r="H341" s="175"/>
      <c r="I341" s="175"/>
      <c r="J341" s="175"/>
      <c r="K341" s="175"/>
      <c r="L341" s="175"/>
      <c r="M341" s="175"/>
      <c r="N341" s="175"/>
      <c r="O341" s="175"/>
      <c r="P341" s="175"/>
      <c r="Q341" s="179"/>
      <c r="R341" s="157" t="s">
        <v>98</v>
      </c>
      <c r="S341" s="158">
        <f t="shared" si="124"/>
        <v>0</v>
      </c>
      <c r="T341" s="158" t="str">
        <f t="shared" si="125"/>
        <v/>
      </c>
      <c r="U341" s="158" t="str">
        <f t="shared" si="126"/>
        <v>lstLocatieNv3</v>
      </c>
      <c r="V341" s="168">
        <f t="shared" si="127"/>
        <v>0</v>
      </c>
      <c r="W341" s="171">
        <f t="shared" si="128"/>
        <v>0</v>
      </c>
      <c r="X341" s="171">
        <f t="shared" si="129"/>
        <v>0</v>
      </c>
      <c r="Y341" s="171">
        <f t="shared" si="130"/>
        <v>0</v>
      </c>
      <c r="Z341" s="171">
        <f t="shared" si="131"/>
        <v>0</v>
      </c>
      <c r="AA341" s="171">
        <f t="shared" si="132"/>
        <v>0</v>
      </c>
      <c r="AB341" s="171">
        <f t="shared" si="133"/>
        <v>0</v>
      </c>
      <c r="AC341" s="171">
        <f t="shared" si="134"/>
        <v>0</v>
      </c>
      <c r="AD341" s="171">
        <f t="shared" si="135"/>
        <v>0</v>
      </c>
      <c r="AE341" s="171">
        <f t="shared" si="136"/>
        <v>0</v>
      </c>
      <c r="AF341" s="171">
        <f t="shared" si="137"/>
        <v>0</v>
      </c>
      <c r="AG341" s="171">
        <f t="shared" si="138"/>
        <v>0</v>
      </c>
      <c r="AH341" s="171">
        <f>IF($S341&lt;&gt;0, IF($F341&lt;&gt;"Opname / publicatie / game", IF(OR($J341="Fysieke aanwezigheid/product",$J341="Fysieke en digitale aanwezigheid/product"), IF($L341&lt;&gt;"België", _xlfn.IFNA(IF(MATCH($M341, Keuzelijsten!$AR$2:$AR$32, 0)&gt;0, 0, -1), -1), IF($N341&lt;&gt;"", -1, IF(O341&lt;&gt;"", 0, 1))), -1), -1), 0)</f>
        <v>0</v>
      </c>
      <c r="AI341" s="171">
        <f t="shared" si="139"/>
        <v>0</v>
      </c>
      <c r="AJ341" s="171">
        <f t="shared" si="140"/>
        <v>0</v>
      </c>
      <c r="AK341" s="168"/>
      <c r="AL341" s="322" t="str">
        <f t="shared" si="121"/>
        <v/>
      </c>
      <c r="AM341" s="171"/>
      <c r="AN341" s="171"/>
      <c r="AO341" s="171"/>
      <c r="AP341" s="171"/>
      <c r="AQ341" s="171"/>
      <c r="AR341" s="171"/>
      <c r="AS341" s="171"/>
      <c r="AT341" s="171"/>
      <c r="AU341" s="171" t="str">
        <f t="shared" si="141"/>
        <v/>
      </c>
      <c r="AV341" s="171"/>
      <c r="AW341" s="171"/>
      <c r="AX341" s="171"/>
      <c r="AY341" s="171"/>
      <c r="AZ341" s="168" t="str">
        <f t="shared" si="142"/>
        <v/>
      </c>
      <c r="BA341" s="158" t="str">
        <f>IF(S341&lt;&gt;1, IF(SUM(S341:$S$1004)&lt;&gt;0, "| Laat geen witruimte tussen ingevulde rijen.", ""), "")</f>
        <v/>
      </c>
      <c r="BC341" s="159" t="str">
        <f t="shared" si="143"/>
        <v/>
      </c>
    </row>
    <row r="342" spans="1:55" s="158" customFormat="1" ht="14.4" customHeight="1" x14ac:dyDescent="0.3">
      <c r="A342" s="244" t="str">
        <f t="shared" si="122"/>
        <v/>
      </c>
      <c r="B342" s="153" t="str">
        <f t="shared" si="123"/>
        <v/>
      </c>
      <c r="C342" s="154"/>
      <c r="D342" s="173"/>
      <c r="E342" s="179"/>
      <c r="F342" s="156"/>
      <c r="G342" s="175"/>
      <c r="H342" s="175"/>
      <c r="I342" s="175"/>
      <c r="J342" s="175"/>
      <c r="K342" s="175"/>
      <c r="L342" s="175"/>
      <c r="M342" s="175"/>
      <c r="N342" s="175"/>
      <c r="O342" s="175"/>
      <c r="P342" s="175"/>
      <c r="Q342" s="179"/>
      <c r="R342" s="157" t="s">
        <v>98</v>
      </c>
      <c r="S342" s="158">
        <f t="shared" si="124"/>
        <v>0</v>
      </c>
      <c r="T342" s="158" t="str">
        <f t="shared" si="125"/>
        <v/>
      </c>
      <c r="U342" s="158" t="str">
        <f t="shared" si="126"/>
        <v>lstLocatieNv3</v>
      </c>
      <c r="V342" s="168">
        <f t="shared" si="127"/>
        <v>0</v>
      </c>
      <c r="W342" s="171">
        <f t="shared" si="128"/>
        <v>0</v>
      </c>
      <c r="X342" s="171">
        <f t="shared" si="129"/>
        <v>0</v>
      </c>
      <c r="Y342" s="171">
        <f t="shared" si="130"/>
        <v>0</v>
      </c>
      <c r="Z342" s="171">
        <f t="shared" si="131"/>
        <v>0</v>
      </c>
      <c r="AA342" s="171">
        <f t="shared" si="132"/>
        <v>0</v>
      </c>
      <c r="AB342" s="171">
        <f t="shared" si="133"/>
        <v>0</v>
      </c>
      <c r="AC342" s="171">
        <f t="shared" si="134"/>
        <v>0</v>
      </c>
      <c r="AD342" s="171">
        <f t="shared" si="135"/>
        <v>0</v>
      </c>
      <c r="AE342" s="171">
        <f t="shared" si="136"/>
        <v>0</v>
      </c>
      <c r="AF342" s="171">
        <f t="shared" si="137"/>
        <v>0</v>
      </c>
      <c r="AG342" s="171">
        <f t="shared" si="138"/>
        <v>0</v>
      </c>
      <c r="AH342" s="171">
        <f>IF($S342&lt;&gt;0, IF($F342&lt;&gt;"Opname / publicatie / game", IF(OR($J342="Fysieke aanwezigheid/product",$J342="Fysieke en digitale aanwezigheid/product"), IF($L342&lt;&gt;"België", _xlfn.IFNA(IF(MATCH($M342, Keuzelijsten!$AR$2:$AR$32, 0)&gt;0, 0, -1), -1), IF($N342&lt;&gt;"", -1, IF(O342&lt;&gt;"", 0, 1))), -1), -1), 0)</f>
        <v>0</v>
      </c>
      <c r="AI342" s="171">
        <f t="shared" si="139"/>
        <v>0</v>
      </c>
      <c r="AJ342" s="171">
        <f t="shared" si="140"/>
        <v>0</v>
      </c>
      <c r="AK342" s="168"/>
      <c r="AL342" s="322" t="str">
        <f t="shared" si="121"/>
        <v/>
      </c>
      <c r="AM342" s="171"/>
      <c r="AN342" s="171"/>
      <c r="AO342" s="171"/>
      <c r="AP342" s="171"/>
      <c r="AQ342" s="171"/>
      <c r="AR342" s="171"/>
      <c r="AS342" s="171"/>
      <c r="AT342" s="171"/>
      <c r="AU342" s="171" t="str">
        <f t="shared" si="141"/>
        <v/>
      </c>
      <c r="AV342" s="171"/>
      <c r="AW342" s="171"/>
      <c r="AX342" s="171"/>
      <c r="AY342" s="171"/>
      <c r="AZ342" s="168" t="str">
        <f t="shared" si="142"/>
        <v/>
      </c>
      <c r="BA342" s="158" t="str">
        <f>IF(S342&lt;&gt;1, IF(SUM(S342:$S$1004)&lt;&gt;0, "| Laat geen witruimte tussen ingevulde rijen.", ""), "")</f>
        <v/>
      </c>
      <c r="BC342" s="159" t="str">
        <f t="shared" si="143"/>
        <v/>
      </c>
    </row>
    <row r="343" spans="1:55" s="158" customFormat="1" ht="14.4" customHeight="1" x14ac:dyDescent="0.3">
      <c r="A343" s="244" t="str">
        <f t="shared" si="122"/>
        <v/>
      </c>
      <c r="B343" s="153" t="str">
        <f t="shared" si="123"/>
        <v/>
      </c>
      <c r="C343" s="154"/>
      <c r="D343" s="173"/>
      <c r="E343" s="179"/>
      <c r="F343" s="156"/>
      <c r="G343" s="175"/>
      <c r="H343" s="175"/>
      <c r="I343" s="175"/>
      <c r="J343" s="175"/>
      <c r="K343" s="175"/>
      <c r="L343" s="175"/>
      <c r="M343" s="175"/>
      <c r="N343" s="175"/>
      <c r="O343" s="175"/>
      <c r="P343" s="175"/>
      <c r="Q343" s="179"/>
      <c r="R343" s="157" t="s">
        <v>98</v>
      </c>
      <c r="S343" s="158">
        <f t="shared" si="124"/>
        <v>0</v>
      </c>
      <c r="T343" s="158" t="str">
        <f t="shared" si="125"/>
        <v/>
      </c>
      <c r="U343" s="158" t="str">
        <f t="shared" si="126"/>
        <v>lstLocatieNv3</v>
      </c>
      <c r="V343" s="168">
        <f t="shared" si="127"/>
        <v>0</v>
      </c>
      <c r="W343" s="171">
        <f t="shared" si="128"/>
        <v>0</v>
      </c>
      <c r="X343" s="171">
        <f t="shared" si="129"/>
        <v>0</v>
      </c>
      <c r="Y343" s="171">
        <f t="shared" si="130"/>
        <v>0</v>
      </c>
      <c r="Z343" s="171">
        <f t="shared" si="131"/>
        <v>0</v>
      </c>
      <c r="AA343" s="171">
        <f t="shared" si="132"/>
        <v>0</v>
      </c>
      <c r="AB343" s="171">
        <f t="shared" si="133"/>
        <v>0</v>
      </c>
      <c r="AC343" s="171">
        <f t="shared" si="134"/>
        <v>0</v>
      </c>
      <c r="AD343" s="171">
        <f t="shared" si="135"/>
        <v>0</v>
      </c>
      <c r="AE343" s="171">
        <f t="shared" si="136"/>
        <v>0</v>
      </c>
      <c r="AF343" s="171">
        <f t="shared" si="137"/>
        <v>0</v>
      </c>
      <c r="AG343" s="171">
        <f t="shared" si="138"/>
        <v>0</v>
      </c>
      <c r="AH343" s="171">
        <f>IF($S343&lt;&gt;0, IF($F343&lt;&gt;"Opname / publicatie / game", IF(OR($J343="Fysieke aanwezigheid/product",$J343="Fysieke en digitale aanwezigheid/product"), IF($L343&lt;&gt;"België", _xlfn.IFNA(IF(MATCH($M343, Keuzelijsten!$AR$2:$AR$32, 0)&gt;0, 0, -1), -1), IF($N343&lt;&gt;"", -1, IF(O343&lt;&gt;"", 0, 1))), -1), -1), 0)</f>
        <v>0</v>
      </c>
      <c r="AI343" s="171">
        <f t="shared" si="139"/>
        <v>0</v>
      </c>
      <c r="AJ343" s="171">
        <f t="shared" si="140"/>
        <v>0</v>
      </c>
      <c r="AK343" s="168"/>
      <c r="AL343" s="322" t="str">
        <f t="shared" si="121"/>
        <v/>
      </c>
      <c r="AM343" s="171"/>
      <c r="AN343" s="171"/>
      <c r="AO343" s="171"/>
      <c r="AP343" s="171"/>
      <c r="AQ343" s="171"/>
      <c r="AR343" s="171"/>
      <c r="AS343" s="171"/>
      <c r="AT343" s="171"/>
      <c r="AU343" s="171" t="str">
        <f t="shared" si="141"/>
        <v/>
      </c>
      <c r="AV343" s="171"/>
      <c r="AW343" s="171"/>
      <c r="AX343" s="171"/>
      <c r="AY343" s="171"/>
      <c r="AZ343" s="168" t="str">
        <f t="shared" si="142"/>
        <v/>
      </c>
      <c r="BA343" s="158" t="str">
        <f>IF(S343&lt;&gt;1, IF(SUM(S343:$S$1004)&lt;&gt;0, "| Laat geen witruimte tussen ingevulde rijen.", ""), "")</f>
        <v/>
      </c>
      <c r="BC343" s="159" t="str">
        <f t="shared" si="143"/>
        <v/>
      </c>
    </row>
    <row r="344" spans="1:55" s="158" customFormat="1" ht="14.4" customHeight="1" x14ac:dyDescent="0.3">
      <c r="A344" s="244" t="str">
        <f t="shared" si="122"/>
        <v/>
      </c>
      <c r="B344" s="153" t="str">
        <f t="shared" si="123"/>
        <v/>
      </c>
      <c r="C344" s="154"/>
      <c r="D344" s="173"/>
      <c r="E344" s="179"/>
      <c r="F344" s="156"/>
      <c r="G344" s="175"/>
      <c r="H344" s="175"/>
      <c r="I344" s="175"/>
      <c r="J344" s="175"/>
      <c r="K344" s="175"/>
      <c r="L344" s="175"/>
      <c r="M344" s="175"/>
      <c r="N344" s="175"/>
      <c r="O344" s="175"/>
      <c r="P344" s="175"/>
      <c r="Q344" s="179"/>
      <c r="R344" s="157" t="s">
        <v>98</v>
      </c>
      <c r="S344" s="158">
        <f t="shared" si="124"/>
        <v>0</v>
      </c>
      <c r="T344" s="158" t="str">
        <f t="shared" si="125"/>
        <v/>
      </c>
      <c r="U344" s="158" t="str">
        <f t="shared" si="126"/>
        <v>lstLocatieNv3</v>
      </c>
      <c r="V344" s="168">
        <f t="shared" si="127"/>
        <v>0</v>
      </c>
      <c r="W344" s="171">
        <f t="shared" si="128"/>
        <v>0</v>
      </c>
      <c r="X344" s="171">
        <f t="shared" si="129"/>
        <v>0</v>
      </c>
      <c r="Y344" s="171">
        <f t="shared" si="130"/>
        <v>0</v>
      </c>
      <c r="Z344" s="171">
        <f t="shared" si="131"/>
        <v>0</v>
      </c>
      <c r="AA344" s="171">
        <f t="shared" si="132"/>
        <v>0</v>
      </c>
      <c r="AB344" s="171">
        <f t="shared" si="133"/>
        <v>0</v>
      </c>
      <c r="AC344" s="171">
        <f t="shared" si="134"/>
        <v>0</v>
      </c>
      <c r="AD344" s="171">
        <f t="shared" si="135"/>
        <v>0</v>
      </c>
      <c r="AE344" s="171">
        <f t="shared" si="136"/>
        <v>0</v>
      </c>
      <c r="AF344" s="171">
        <f t="shared" si="137"/>
        <v>0</v>
      </c>
      <c r="AG344" s="171">
        <f t="shared" si="138"/>
        <v>0</v>
      </c>
      <c r="AH344" s="171">
        <f>IF($S344&lt;&gt;0, IF($F344&lt;&gt;"Opname / publicatie / game", IF(OR($J344="Fysieke aanwezigheid/product",$J344="Fysieke en digitale aanwezigheid/product"), IF($L344&lt;&gt;"België", _xlfn.IFNA(IF(MATCH($M344, Keuzelijsten!$AR$2:$AR$32, 0)&gt;0, 0, -1), -1), IF($N344&lt;&gt;"", -1, IF(O344&lt;&gt;"", 0, 1))), -1), -1), 0)</f>
        <v>0</v>
      </c>
      <c r="AI344" s="171">
        <f t="shared" si="139"/>
        <v>0</v>
      </c>
      <c r="AJ344" s="171">
        <f t="shared" si="140"/>
        <v>0</v>
      </c>
      <c r="AK344" s="168"/>
      <c r="AL344" s="322" t="str">
        <f t="shared" si="121"/>
        <v/>
      </c>
      <c r="AM344" s="171"/>
      <c r="AN344" s="171"/>
      <c r="AO344" s="171"/>
      <c r="AP344" s="171"/>
      <c r="AQ344" s="171"/>
      <c r="AR344" s="171"/>
      <c r="AS344" s="171"/>
      <c r="AT344" s="171"/>
      <c r="AU344" s="171" t="str">
        <f t="shared" si="141"/>
        <v/>
      </c>
      <c r="AV344" s="171"/>
      <c r="AW344" s="171"/>
      <c r="AX344" s="171"/>
      <c r="AY344" s="171"/>
      <c r="AZ344" s="168" t="str">
        <f t="shared" si="142"/>
        <v/>
      </c>
      <c r="BA344" s="158" t="str">
        <f>IF(S344&lt;&gt;1, IF(SUM(S344:$S$1004)&lt;&gt;0, "| Laat geen witruimte tussen ingevulde rijen.", ""), "")</f>
        <v/>
      </c>
      <c r="BC344" s="159" t="str">
        <f t="shared" si="143"/>
        <v/>
      </c>
    </row>
    <row r="345" spans="1:55" s="158" customFormat="1" ht="14.4" customHeight="1" x14ac:dyDescent="0.3">
      <c r="A345" s="244" t="str">
        <f t="shared" si="122"/>
        <v/>
      </c>
      <c r="B345" s="153" t="str">
        <f t="shared" si="123"/>
        <v/>
      </c>
      <c r="C345" s="154"/>
      <c r="D345" s="173"/>
      <c r="E345" s="179"/>
      <c r="F345" s="156"/>
      <c r="G345" s="175"/>
      <c r="H345" s="175"/>
      <c r="I345" s="175"/>
      <c r="J345" s="175"/>
      <c r="K345" s="175"/>
      <c r="L345" s="175"/>
      <c r="M345" s="175"/>
      <c r="N345" s="175"/>
      <c r="O345" s="175"/>
      <c r="P345" s="175"/>
      <c r="Q345" s="179"/>
      <c r="R345" s="157" t="s">
        <v>98</v>
      </c>
      <c r="S345" s="158">
        <f t="shared" si="124"/>
        <v>0</v>
      </c>
      <c r="T345" s="158" t="str">
        <f t="shared" si="125"/>
        <v/>
      </c>
      <c r="U345" s="158" t="str">
        <f t="shared" si="126"/>
        <v>lstLocatieNv3</v>
      </c>
      <c r="V345" s="168">
        <f t="shared" si="127"/>
        <v>0</v>
      </c>
      <c r="W345" s="171">
        <f t="shared" si="128"/>
        <v>0</v>
      </c>
      <c r="X345" s="171">
        <f t="shared" si="129"/>
        <v>0</v>
      </c>
      <c r="Y345" s="171">
        <f t="shared" si="130"/>
        <v>0</v>
      </c>
      <c r="Z345" s="171">
        <f t="shared" si="131"/>
        <v>0</v>
      </c>
      <c r="AA345" s="171">
        <f t="shared" si="132"/>
        <v>0</v>
      </c>
      <c r="AB345" s="171">
        <f t="shared" si="133"/>
        <v>0</v>
      </c>
      <c r="AC345" s="171">
        <f t="shared" si="134"/>
        <v>0</v>
      </c>
      <c r="AD345" s="171">
        <f t="shared" si="135"/>
        <v>0</v>
      </c>
      <c r="AE345" s="171">
        <f t="shared" si="136"/>
        <v>0</v>
      </c>
      <c r="AF345" s="171">
        <f t="shared" si="137"/>
        <v>0</v>
      </c>
      <c r="AG345" s="171">
        <f t="shared" si="138"/>
        <v>0</v>
      </c>
      <c r="AH345" s="171">
        <f>IF($S345&lt;&gt;0, IF($F345&lt;&gt;"Opname / publicatie / game", IF(OR($J345="Fysieke aanwezigheid/product",$J345="Fysieke en digitale aanwezigheid/product"), IF($L345&lt;&gt;"België", _xlfn.IFNA(IF(MATCH($M345, Keuzelijsten!$AR$2:$AR$32, 0)&gt;0, 0, -1), -1), IF($N345&lt;&gt;"", -1, IF(O345&lt;&gt;"", 0, 1))), -1), -1), 0)</f>
        <v>0</v>
      </c>
      <c r="AI345" s="171">
        <f t="shared" si="139"/>
        <v>0</v>
      </c>
      <c r="AJ345" s="171">
        <f t="shared" si="140"/>
        <v>0</v>
      </c>
      <c r="AK345" s="168"/>
      <c r="AL345" s="322" t="str">
        <f t="shared" si="121"/>
        <v/>
      </c>
      <c r="AM345" s="171"/>
      <c r="AN345" s="171"/>
      <c r="AO345" s="171"/>
      <c r="AP345" s="171"/>
      <c r="AQ345" s="171"/>
      <c r="AR345" s="171"/>
      <c r="AS345" s="171"/>
      <c r="AT345" s="171"/>
      <c r="AU345" s="171" t="str">
        <f t="shared" si="141"/>
        <v/>
      </c>
      <c r="AV345" s="171"/>
      <c r="AW345" s="171"/>
      <c r="AX345" s="171"/>
      <c r="AY345" s="171"/>
      <c r="AZ345" s="168" t="str">
        <f t="shared" si="142"/>
        <v/>
      </c>
      <c r="BA345" s="158" t="str">
        <f>IF(S345&lt;&gt;1, IF(SUM(S345:$S$1004)&lt;&gt;0, "| Laat geen witruimte tussen ingevulde rijen.", ""), "")</f>
        <v/>
      </c>
      <c r="BC345" s="159" t="str">
        <f t="shared" si="143"/>
        <v/>
      </c>
    </row>
    <row r="346" spans="1:55" s="158" customFormat="1" ht="14.4" customHeight="1" x14ac:dyDescent="0.3">
      <c r="A346" s="244" t="str">
        <f t="shared" si="122"/>
        <v/>
      </c>
      <c r="B346" s="153" t="str">
        <f t="shared" si="123"/>
        <v/>
      </c>
      <c r="C346" s="154"/>
      <c r="D346" s="173"/>
      <c r="E346" s="179"/>
      <c r="F346" s="156"/>
      <c r="G346" s="175"/>
      <c r="H346" s="175"/>
      <c r="I346" s="175"/>
      <c r="J346" s="175"/>
      <c r="K346" s="175"/>
      <c r="L346" s="175"/>
      <c r="M346" s="175"/>
      <c r="N346" s="175"/>
      <c r="O346" s="175"/>
      <c r="P346" s="175"/>
      <c r="Q346" s="179"/>
      <c r="R346" s="157" t="s">
        <v>98</v>
      </c>
      <c r="S346" s="158">
        <f t="shared" si="124"/>
        <v>0</v>
      </c>
      <c r="T346" s="158" t="str">
        <f t="shared" si="125"/>
        <v/>
      </c>
      <c r="U346" s="158" t="str">
        <f t="shared" si="126"/>
        <v>lstLocatieNv3</v>
      </c>
      <c r="V346" s="168">
        <f t="shared" si="127"/>
        <v>0</v>
      </c>
      <c r="W346" s="171">
        <f t="shared" si="128"/>
        <v>0</v>
      </c>
      <c r="X346" s="171">
        <f t="shared" si="129"/>
        <v>0</v>
      </c>
      <c r="Y346" s="171">
        <f t="shared" si="130"/>
        <v>0</v>
      </c>
      <c r="Z346" s="171">
        <f t="shared" si="131"/>
        <v>0</v>
      </c>
      <c r="AA346" s="171">
        <f t="shared" si="132"/>
        <v>0</v>
      </c>
      <c r="AB346" s="171">
        <f t="shared" si="133"/>
        <v>0</v>
      </c>
      <c r="AC346" s="171">
        <f t="shared" si="134"/>
        <v>0</v>
      </c>
      <c r="AD346" s="171">
        <f t="shared" si="135"/>
        <v>0</v>
      </c>
      <c r="AE346" s="171">
        <f t="shared" si="136"/>
        <v>0</v>
      </c>
      <c r="AF346" s="171">
        <f t="shared" si="137"/>
        <v>0</v>
      </c>
      <c r="AG346" s="171">
        <f t="shared" si="138"/>
        <v>0</v>
      </c>
      <c r="AH346" s="171">
        <f>IF($S346&lt;&gt;0, IF($F346&lt;&gt;"Opname / publicatie / game", IF(OR($J346="Fysieke aanwezigheid/product",$J346="Fysieke en digitale aanwezigheid/product"), IF($L346&lt;&gt;"België", _xlfn.IFNA(IF(MATCH($M346, Keuzelijsten!$AR$2:$AR$32, 0)&gt;0, 0, -1), -1), IF($N346&lt;&gt;"", -1, IF(O346&lt;&gt;"", 0, 1))), -1), -1), 0)</f>
        <v>0</v>
      </c>
      <c r="AI346" s="171">
        <f t="shared" si="139"/>
        <v>0</v>
      </c>
      <c r="AJ346" s="171">
        <f t="shared" si="140"/>
        <v>0</v>
      </c>
      <c r="AK346" s="168"/>
      <c r="AL346" s="322" t="str">
        <f t="shared" si="121"/>
        <v/>
      </c>
      <c r="AM346" s="171"/>
      <c r="AN346" s="171"/>
      <c r="AO346" s="171"/>
      <c r="AP346" s="171"/>
      <c r="AQ346" s="171"/>
      <c r="AR346" s="171"/>
      <c r="AS346" s="171"/>
      <c r="AT346" s="171"/>
      <c r="AU346" s="171" t="str">
        <f t="shared" si="141"/>
        <v/>
      </c>
      <c r="AV346" s="171"/>
      <c r="AW346" s="171"/>
      <c r="AX346" s="171"/>
      <c r="AY346" s="171"/>
      <c r="AZ346" s="168" t="str">
        <f t="shared" si="142"/>
        <v/>
      </c>
      <c r="BA346" s="158" t="str">
        <f>IF(S346&lt;&gt;1, IF(SUM(S346:$S$1004)&lt;&gt;0, "| Laat geen witruimte tussen ingevulde rijen.", ""), "")</f>
        <v/>
      </c>
      <c r="BC346" s="159" t="str">
        <f t="shared" si="143"/>
        <v/>
      </c>
    </row>
    <row r="347" spans="1:55" s="158" customFormat="1" ht="14.4" customHeight="1" x14ac:dyDescent="0.3">
      <c r="A347" s="244" t="str">
        <f t="shared" si="122"/>
        <v/>
      </c>
      <c r="B347" s="153" t="str">
        <f t="shared" si="123"/>
        <v/>
      </c>
      <c r="C347" s="154"/>
      <c r="D347" s="173"/>
      <c r="E347" s="179"/>
      <c r="F347" s="156"/>
      <c r="G347" s="175"/>
      <c r="H347" s="175"/>
      <c r="I347" s="175"/>
      <c r="J347" s="175"/>
      <c r="K347" s="175"/>
      <c r="L347" s="175"/>
      <c r="M347" s="175"/>
      <c r="N347" s="175"/>
      <c r="O347" s="175"/>
      <c r="P347" s="175"/>
      <c r="Q347" s="179"/>
      <c r="R347" s="157" t="s">
        <v>98</v>
      </c>
      <c r="S347" s="158">
        <f t="shared" si="124"/>
        <v>0</v>
      </c>
      <c r="T347" s="158" t="str">
        <f t="shared" si="125"/>
        <v/>
      </c>
      <c r="U347" s="158" t="str">
        <f t="shared" si="126"/>
        <v>lstLocatieNv3</v>
      </c>
      <c r="V347" s="168">
        <f t="shared" si="127"/>
        <v>0</v>
      </c>
      <c r="W347" s="171">
        <f t="shared" si="128"/>
        <v>0</v>
      </c>
      <c r="X347" s="171">
        <f t="shared" si="129"/>
        <v>0</v>
      </c>
      <c r="Y347" s="171">
        <f t="shared" si="130"/>
        <v>0</v>
      </c>
      <c r="Z347" s="171">
        <f t="shared" si="131"/>
        <v>0</v>
      </c>
      <c r="AA347" s="171">
        <f t="shared" si="132"/>
        <v>0</v>
      </c>
      <c r="AB347" s="171">
        <f t="shared" si="133"/>
        <v>0</v>
      </c>
      <c r="AC347" s="171">
        <f t="shared" si="134"/>
        <v>0</v>
      </c>
      <c r="AD347" s="171">
        <f t="shared" si="135"/>
        <v>0</v>
      </c>
      <c r="AE347" s="171">
        <f t="shared" si="136"/>
        <v>0</v>
      </c>
      <c r="AF347" s="171">
        <f t="shared" si="137"/>
        <v>0</v>
      </c>
      <c r="AG347" s="171">
        <f t="shared" si="138"/>
        <v>0</v>
      </c>
      <c r="AH347" s="171">
        <f>IF($S347&lt;&gt;0, IF($F347&lt;&gt;"Opname / publicatie / game", IF(OR($J347="Fysieke aanwezigheid/product",$J347="Fysieke en digitale aanwezigheid/product"), IF($L347&lt;&gt;"België", _xlfn.IFNA(IF(MATCH($M347, Keuzelijsten!$AR$2:$AR$32, 0)&gt;0, 0, -1), -1), IF($N347&lt;&gt;"", -1, IF(O347&lt;&gt;"", 0, 1))), -1), -1), 0)</f>
        <v>0</v>
      </c>
      <c r="AI347" s="171">
        <f t="shared" si="139"/>
        <v>0</v>
      </c>
      <c r="AJ347" s="171">
        <f t="shared" si="140"/>
        <v>0</v>
      </c>
      <c r="AK347" s="168"/>
      <c r="AL347" s="322" t="str">
        <f t="shared" si="121"/>
        <v/>
      </c>
      <c r="AM347" s="171"/>
      <c r="AN347" s="171"/>
      <c r="AO347" s="171"/>
      <c r="AP347" s="171"/>
      <c r="AQ347" s="171"/>
      <c r="AR347" s="171"/>
      <c r="AS347" s="171"/>
      <c r="AT347" s="171"/>
      <c r="AU347" s="171" t="str">
        <f t="shared" si="141"/>
        <v/>
      </c>
      <c r="AV347" s="171"/>
      <c r="AW347" s="171"/>
      <c r="AX347" s="171"/>
      <c r="AY347" s="171"/>
      <c r="AZ347" s="168" t="str">
        <f t="shared" si="142"/>
        <v/>
      </c>
      <c r="BA347" s="158" t="str">
        <f>IF(S347&lt;&gt;1, IF(SUM(S347:$S$1004)&lt;&gt;0, "| Laat geen witruimte tussen ingevulde rijen.", ""), "")</f>
        <v/>
      </c>
      <c r="BC347" s="159" t="str">
        <f t="shared" si="143"/>
        <v/>
      </c>
    </row>
    <row r="348" spans="1:55" s="158" customFormat="1" ht="14.4" customHeight="1" x14ac:dyDescent="0.3">
      <c r="A348" s="244" t="str">
        <f t="shared" si="122"/>
        <v/>
      </c>
      <c r="B348" s="153" t="str">
        <f t="shared" si="123"/>
        <v/>
      </c>
      <c r="C348" s="154"/>
      <c r="D348" s="173"/>
      <c r="E348" s="179"/>
      <c r="F348" s="156"/>
      <c r="G348" s="175"/>
      <c r="H348" s="175"/>
      <c r="I348" s="175"/>
      <c r="J348" s="175"/>
      <c r="K348" s="175"/>
      <c r="L348" s="175"/>
      <c r="M348" s="175"/>
      <c r="N348" s="175"/>
      <c r="O348" s="175"/>
      <c r="P348" s="175"/>
      <c r="Q348" s="179"/>
      <c r="R348" s="157" t="s">
        <v>98</v>
      </c>
      <c r="S348" s="158">
        <f t="shared" si="124"/>
        <v>0</v>
      </c>
      <c r="T348" s="158" t="str">
        <f t="shared" si="125"/>
        <v/>
      </c>
      <c r="U348" s="158" t="str">
        <f t="shared" si="126"/>
        <v>lstLocatieNv3</v>
      </c>
      <c r="V348" s="168">
        <f t="shared" si="127"/>
        <v>0</v>
      </c>
      <c r="W348" s="171">
        <f t="shared" si="128"/>
        <v>0</v>
      </c>
      <c r="X348" s="171">
        <f t="shared" si="129"/>
        <v>0</v>
      </c>
      <c r="Y348" s="171">
        <f t="shared" si="130"/>
        <v>0</v>
      </c>
      <c r="Z348" s="171">
        <f t="shared" si="131"/>
        <v>0</v>
      </c>
      <c r="AA348" s="171">
        <f t="shared" si="132"/>
        <v>0</v>
      </c>
      <c r="AB348" s="171">
        <f t="shared" si="133"/>
        <v>0</v>
      </c>
      <c r="AC348" s="171">
        <f t="shared" si="134"/>
        <v>0</v>
      </c>
      <c r="AD348" s="171">
        <f t="shared" si="135"/>
        <v>0</v>
      </c>
      <c r="AE348" s="171">
        <f t="shared" si="136"/>
        <v>0</v>
      </c>
      <c r="AF348" s="171">
        <f t="shared" si="137"/>
        <v>0</v>
      </c>
      <c r="AG348" s="171">
        <f t="shared" si="138"/>
        <v>0</v>
      </c>
      <c r="AH348" s="171">
        <f>IF($S348&lt;&gt;0, IF($F348&lt;&gt;"Opname / publicatie / game", IF(OR($J348="Fysieke aanwezigheid/product",$J348="Fysieke en digitale aanwezigheid/product"), IF($L348&lt;&gt;"België", _xlfn.IFNA(IF(MATCH($M348, Keuzelijsten!$AR$2:$AR$32, 0)&gt;0, 0, -1), -1), IF($N348&lt;&gt;"", -1, IF(O348&lt;&gt;"", 0, 1))), -1), -1), 0)</f>
        <v>0</v>
      </c>
      <c r="AI348" s="171">
        <f t="shared" si="139"/>
        <v>0</v>
      </c>
      <c r="AJ348" s="171">
        <f t="shared" si="140"/>
        <v>0</v>
      </c>
      <c r="AK348" s="168"/>
      <c r="AL348" s="322" t="str">
        <f t="shared" si="121"/>
        <v/>
      </c>
      <c r="AM348" s="171"/>
      <c r="AN348" s="171"/>
      <c r="AO348" s="171"/>
      <c r="AP348" s="171"/>
      <c r="AQ348" s="171"/>
      <c r="AR348" s="171"/>
      <c r="AS348" s="171"/>
      <c r="AT348" s="171"/>
      <c r="AU348" s="171" t="str">
        <f t="shared" si="141"/>
        <v/>
      </c>
      <c r="AV348" s="171"/>
      <c r="AW348" s="171"/>
      <c r="AX348" s="171"/>
      <c r="AY348" s="171"/>
      <c r="AZ348" s="168" t="str">
        <f t="shared" si="142"/>
        <v/>
      </c>
      <c r="BA348" s="158" t="str">
        <f>IF(S348&lt;&gt;1, IF(SUM(S348:$S$1004)&lt;&gt;0, "| Laat geen witruimte tussen ingevulde rijen.", ""), "")</f>
        <v/>
      </c>
      <c r="BC348" s="159" t="str">
        <f t="shared" si="143"/>
        <v/>
      </c>
    </row>
    <row r="349" spans="1:55" s="158" customFormat="1" ht="14.4" customHeight="1" x14ac:dyDescent="0.3">
      <c r="A349" s="244" t="str">
        <f t="shared" si="122"/>
        <v/>
      </c>
      <c r="B349" s="153" t="str">
        <f t="shared" si="123"/>
        <v/>
      </c>
      <c r="C349" s="154"/>
      <c r="D349" s="173"/>
      <c r="E349" s="179"/>
      <c r="F349" s="156"/>
      <c r="G349" s="175"/>
      <c r="H349" s="175"/>
      <c r="I349" s="175"/>
      <c r="J349" s="175"/>
      <c r="K349" s="175"/>
      <c r="L349" s="175"/>
      <c r="M349" s="175"/>
      <c r="N349" s="175"/>
      <c r="O349" s="175"/>
      <c r="P349" s="175"/>
      <c r="Q349" s="179"/>
      <c r="R349" s="157" t="s">
        <v>98</v>
      </c>
      <c r="S349" s="158">
        <f t="shared" si="124"/>
        <v>0</v>
      </c>
      <c r="T349" s="158" t="str">
        <f t="shared" si="125"/>
        <v/>
      </c>
      <c r="U349" s="158" t="str">
        <f t="shared" si="126"/>
        <v>lstLocatieNv3</v>
      </c>
      <c r="V349" s="168">
        <f t="shared" si="127"/>
        <v>0</v>
      </c>
      <c r="W349" s="171">
        <f t="shared" si="128"/>
        <v>0</v>
      </c>
      <c r="X349" s="171">
        <f t="shared" si="129"/>
        <v>0</v>
      </c>
      <c r="Y349" s="171">
        <f t="shared" si="130"/>
        <v>0</v>
      </c>
      <c r="Z349" s="171">
        <f t="shared" si="131"/>
        <v>0</v>
      </c>
      <c r="AA349" s="171">
        <f t="shared" si="132"/>
        <v>0</v>
      </c>
      <c r="AB349" s="171">
        <f t="shared" si="133"/>
        <v>0</v>
      </c>
      <c r="AC349" s="171">
        <f t="shared" si="134"/>
        <v>0</v>
      </c>
      <c r="AD349" s="171">
        <f t="shared" si="135"/>
        <v>0</v>
      </c>
      <c r="AE349" s="171">
        <f t="shared" si="136"/>
        <v>0</v>
      </c>
      <c r="AF349" s="171">
        <f t="shared" si="137"/>
        <v>0</v>
      </c>
      <c r="AG349" s="171">
        <f t="shared" si="138"/>
        <v>0</v>
      </c>
      <c r="AH349" s="171">
        <f>IF($S349&lt;&gt;0, IF($F349&lt;&gt;"Opname / publicatie / game", IF(OR($J349="Fysieke aanwezigheid/product",$J349="Fysieke en digitale aanwezigheid/product"), IF($L349&lt;&gt;"België", _xlfn.IFNA(IF(MATCH($M349, Keuzelijsten!$AR$2:$AR$32, 0)&gt;0, 0, -1), -1), IF($N349&lt;&gt;"", -1, IF(O349&lt;&gt;"", 0, 1))), -1), -1), 0)</f>
        <v>0</v>
      </c>
      <c r="AI349" s="171">
        <f t="shared" si="139"/>
        <v>0</v>
      </c>
      <c r="AJ349" s="171">
        <f t="shared" si="140"/>
        <v>0</v>
      </c>
      <c r="AK349" s="168"/>
      <c r="AL349" s="322" t="str">
        <f t="shared" si="121"/>
        <v/>
      </c>
      <c r="AM349" s="171"/>
      <c r="AN349" s="171"/>
      <c r="AO349" s="171"/>
      <c r="AP349" s="171"/>
      <c r="AQ349" s="171"/>
      <c r="AR349" s="171"/>
      <c r="AS349" s="171"/>
      <c r="AT349" s="171"/>
      <c r="AU349" s="171" t="str">
        <f t="shared" si="141"/>
        <v/>
      </c>
      <c r="AV349" s="171"/>
      <c r="AW349" s="171"/>
      <c r="AX349" s="171"/>
      <c r="AY349" s="171"/>
      <c r="AZ349" s="168" t="str">
        <f t="shared" si="142"/>
        <v/>
      </c>
      <c r="BA349" s="158" t="str">
        <f>IF(S349&lt;&gt;1, IF(SUM(S349:$S$1004)&lt;&gt;0, "| Laat geen witruimte tussen ingevulde rijen.", ""), "")</f>
        <v/>
      </c>
      <c r="BC349" s="159" t="str">
        <f t="shared" si="143"/>
        <v/>
      </c>
    </row>
    <row r="350" spans="1:55" s="158" customFormat="1" ht="14.4" customHeight="1" x14ac:dyDescent="0.3">
      <c r="A350" s="244" t="str">
        <f t="shared" si="122"/>
        <v/>
      </c>
      <c r="B350" s="153" t="str">
        <f t="shared" si="123"/>
        <v/>
      </c>
      <c r="C350" s="154"/>
      <c r="D350" s="173"/>
      <c r="E350" s="179"/>
      <c r="F350" s="156"/>
      <c r="G350" s="175"/>
      <c r="H350" s="175"/>
      <c r="I350" s="175"/>
      <c r="J350" s="175"/>
      <c r="K350" s="175"/>
      <c r="L350" s="175"/>
      <c r="M350" s="175"/>
      <c r="N350" s="175"/>
      <c r="O350" s="175"/>
      <c r="P350" s="175"/>
      <c r="Q350" s="179"/>
      <c r="R350" s="157" t="s">
        <v>98</v>
      </c>
      <c r="S350" s="158">
        <f t="shared" si="124"/>
        <v>0</v>
      </c>
      <c r="T350" s="158" t="str">
        <f t="shared" si="125"/>
        <v/>
      </c>
      <c r="U350" s="158" t="str">
        <f t="shared" si="126"/>
        <v>lstLocatieNv3</v>
      </c>
      <c r="V350" s="168">
        <f t="shared" si="127"/>
        <v>0</v>
      </c>
      <c r="W350" s="171">
        <f t="shared" si="128"/>
        <v>0</v>
      </c>
      <c r="X350" s="171">
        <f t="shared" si="129"/>
        <v>0</v>
      </c>
      <c r="Y350" s="171">
        <f t="shared" si="130"/>
        <v>0</v>
      </c>
      <c r="Z350" s="171">
        <f t="shared" si="131"/>
        <v>0</v>
      </c>
      <c r="AA350" s="171">
        <f t="shared" si="132"/>
        <v>0</v>
      </c>
      <c r="AB350" s="171">
        <f t="shared" si="133"/>
        <v>0</v>
      </c>
      <c r="AC350" s="171">
        <f t="shared" si="134"/>
        <v>0</v>
      </c>
      <c r="AD350" s="171">
        <f t="shared" si="135"/>
        <v>0</v>
      </c>
      <c r="AE350" s="171">
        <f t="shared" si="136"/>
        <v>0</v>
      </c>
      <c r="AF350" s="171">
        <f t="shared" si="137"/>
        <v>0</v>
      </c>
      <c r="AG350" s="171">
        <f t="shared" si="138"/>
        <v>0</v>
      </c>
      <c r="AH350" s="171">
        <f>IF($S350&lt;&gt;0, IF($F350&lt;&gt;"Opname / publicatie / game", IF(OR($J350="Fysieke aanwezigheid/product",$J350="Fysieke en digitale aanwezigheid/product"), IF($L350&lt;&gt;"België", _xlfn.IFNA(IF(MATCH($M350, Keuzelijsten!$AR$2:$AR$32, 0)&gt;0, 0, -1), -1), IF($N350&lt;&gt;"", -1, IF(O350&lt;&gt;"", 0, 1))), -1), -1), 0)</f>
        <v>0</v>
      </c>
      <c r="AI350" s="171">
        <f t="shared" si="139"/>
        <v>0</v>
      </c>
      <c r="AJ350" s="171">
        <f t="shared" si="140"/>
        <v>0</v>
      </c>
      <c r="AK350" s="168"/>
      <c r="AL350" s="322" t="str">
        <f t="shared" si="121"/>
        <v/>
      </c>
      <c r="AM350" s="171"/>
      <c r="AN350" s="171"/>
      <c r="AO350" s="171"/>
      <c r="AP350" s="171"/>
      <c r="AQ350" s="171"/>
      <c r="AR350" s="171"/>
      <c r="AS350" s="171"/>
      <c r="AT350" s="171"/>
      <c r="AU350" s="171" t="str">
        <f t="shared" si="141"/>
        <v/>
      </c>
      <c r="AV350" s="171"/>
      <c r="AW350" s="171"/>
      <c r="AX350" s="171"/>
      <c r="AY350" s="171"/>
      <c r="AZ350" s="168" t="str">
        <f t="shared" si="142"/>
        <v/>
      </c>
      <c r="BA350" s="158" t="str">
        <f>IF(S350&lt;&gt;1, IF(SUM(S350:$S$1004)&lt;&gt;0, "| Laat geen witruimte tussen ingevulde rijen.", ""), "")</f>
        <v/>
      </c>
      <c r="BC350" s="159" t="str">
        <f t="shared" si="143"/>
        <v/>
      </c>
    </row>
    <row r="351" spans="1:55" s="158" customFormat="1" ht="14.4" customHeight="1" x14ac:dyDescent="0.3">
      <c r="A351" s="244" t="str">
        <f t="shared" si="122"/>
        <v/>
      </c>
      <c r="B351" s="153" t="str">
        <f t="shared" si="123"/>
        <v/>
      </c>
      <c r="C351" s="154"/>
      <c r="D351" s="173"/>
      <c r="E351" s="179"/>
      <c r="F351" s="156"/>
      <c r="G351" s="175"/>
      <c r="H351" s="175"/>
      <c r="I351" s="175"/>
      <c r="J351" s="175"/>
      <c r="K351" s="175"/>
      <c r="L351" s="175"/>
      <c r="M351" s="175"/>
      <c r="N351" s="175"/>
      <c r="O351" s="175"/>
      <c r="P351" s="175"/>
      <c r="Q351" s="179"/>
      <c r="R351" s="157" t="s">
        <v>98</v>
      </c>
      <c r="S351" s="158">
        <f t="shared" si="124"/>
        <v>0</v>
      </c>
      <c r="T351" s="158" t="str">
        <f t="shared" si="125"/>
        <v/>
      </c>
      <c r="U351" s="158" t="str">
        <f t="shared" si="126"/>
        <v>lstLocatieNv3</v>
      </c>
      <c r="V351" s="168">
        <f t="shared" si="127"/>
        <v>0</v>
      </c>
      <c r="W351" s="171">
        <f t="shared" si="128"/>
        <v>0</v>
      </c>
      <c r="X351" s="171">
        <f t="shared" si="129"/>
        <v>0</v>
      </c>
      <c r="Y351" s="171">
        <f t="shared" si="130"/>
        <v>0</v>
      </c>
      <c r="Z351" s="171">
        <f t="shared" si="131"/>
        <v>0</v>
      </c>
      <c r="AA351" s="171">
        <f t="shared" si="132"/>
        <v>0</v>
      </c>
      <c r="AB351" s="171">
        <f t="shared" si="133"/>
        <v>0</v>
      </c>
      <c r="AC351" s="171">
        <f t="shared" si="134"/>
        <v>0</v>
      </c>
      <c r="AD351" s="171">
        <f t="shared" si="135"/>
        <v>0</v>
      </c>
      <c r="AE351" s="171">
        <f t="shared" si="136"/>
        <v>0</v>
      </c>
      <c r="AF351" s="171">
        <f t="shared" si="137"/>
        <v>0</v>
      </c>
      <c r="AG351" s="171">
        <f t="shared" si="138"/>
        <v>0</v>
      </c>
      <c r="AH351" s="171">
        <f>IF($S351&lt;&gt;0, IF($F351&lt;&gt;"Opname / publicatie / game", IF(OR($J351="Fysieke aanwezigheid/product",$J351="Fysieke en digitale aanwezigheid/product"), IF($L351&lt;&gt;"België", _xlfn.IFNA(IF(MATCH($M351, Keuzelijsten!$AR$2:$AR$32, 0)&gt;0, 0, -1), -1), IF($N351&lt;&gt;"", -1, IF(O351&lt;&gt;"", 0, 1))), -1), -1), 0)</f>
        <v>0</v>
      </c>
      <c r="AI351" s="171">
        <f t="shared" si="139"/>
        <v>0</v>
      </c>
      <c r="AJ351" s="171">
        <f t="shared" si="140"/>
        <v>0</v>
      </c>
      <c r="AK351" s="168"/>
      <c r="AL351" s="322" t="str">
        <f t="shared" si="121"/>
        <v/>
      </c>
      <c r="AM351" s="171"/>
      <c r="AN351" s="171"/>
      <c r="AO351" s="171"/>
      <c r="AP351" s="171"/>
      <c r="AQ351" s="171"/>
      <c r="AR351" s="171"/>
      <c r="AS351" s="171"/>
      <c r="AT351" s="171"/>
      <c r="AU351" s="171" t="str">
        <f t="shared" si="141"/>
        <v/>
      </c>
      <c r="AV351" s="171"/>
      <c r="AW351" s="171"/>
      <c r="AX351" s="171"/>
      <c r="AY351" s="171"/>
      <c r="AZ351" s="168" t="str">
        <f t="shared" si="142"/>
        <v/>
      </c>
      <c r="BA351" s="158" t="str">
        <f>IF(S351&lt;&gt;1, IF(SUM(S351:$S$1004)&lt;&gt;0, "| Laat geen witruimte tussen ingevulde rijen.", ""), "")</f>
        <v/>
      </c>
      <c r="BC351" s="159" t="str">
        <f t="shared" si="143"/>
        <v/>
      </c>
    </row>
    <row r="352" spans="1:55" s="158" customFormat="1" ht="14.4" customHeight="1" x14ac:dyDescent="0.3">
      <c r="A352" s="244" t="str">
        <f t="shared" si="122"/>
        <v/>
      </c>
      <c r="B352" s="153" t="str">
        <f t="shared" si="123"/>
        <v/>
      </c>
      <c r="C352" s="154"/>
      <c r="D352" s="173"/>
      <c r="E352" s="179"/>
      <c r="F352" s="156"/>
      <c r="G352" s="175"/>
      <c r="H352" s="175"/>
      <c r="I352" s="175"/>
      <c r="J352" s="175"/>
      <c r="K352" s="175"/>
      <c r="L352" s="175"/>
      <c r="M352" s="175"/>
      <c r="N352" s="175"/>
      <c r="O352" s="175"/>
      <c r="P352" s="175"/>
      <c r="Q352" s="179"/>
      <c r="R352" s="157" t="s">
        <v>98</v>
      </c>
      <c r="S352" s="158">
        <f t="shared" si="124"/>
        <v>0</v>
      </c>
      <c r="T352" s="158" t="str">
        <f t="shared" si="125"/>
        <v/>
      </c>
      <c r="U352" s="158" t="str">
        <f t="shared" si="126"/>
        <v>lstLocatieNv3</v>
      </c>
      <c r="V352" s="168">
        <f t="shared" si="127"/>
        <v>0</v>
      </c>
      <c r="W352" s="171">
        <f t="shared" si="128"/>
        <v>0</v>
      </c>
      <c r="X352" s="171">
        <f t="shared" si="129"/>
        <v>0</v>
      </c>
      <c r="Y352" s="171">
        <f t="shared" si="130"/>
        <v>0</v>
      </c>
      <c r="Z352" s="171">
        <f t="shared" si="131"/>
        <v>0</v>
      </c>
      <c r="AA352" s="171">
        <f t="shared" si="132"/>
        <v>0</v>
      </c>
      <c r="AB352" s="171">
        <f t="shared" si="133"/>
        <v>0</v>
      </c>
      <c r="AC352" s="171">
        <f t="shared" si="134"/>
        <v>0</v>
      </c>
      <c r="AD352" s="171">
        <f t="shared" si="135"/>
        <v>0</v>
      </c>
      <c r="AE352" s="171">
        <f t="shared" si="136"/>
        <v>0</v>
      </c>
      <c r="AF352" s="171">
        <f t="shared" si="137"/>
        <v>0</v>
      </c>
      <c r="AG352" s="171">
        <f t="shared" si="138"/>
        <v>0</v>
      </c>
      <c r="AH352" s="171">
        <f>IF($S352&lt;&gt;0, IF($F352&lt;&gt;"Opname / publicatie / game", IF(OR($J352="Fysieke aanwezigheid/product",$J352="Fysieke en digitale aanwezigheid/product"), IF($L352&lt;&gt;"België", _xlfn.IFNA(IF(MATCH($M352, Keuzelijsten!$AR$2:$AR$32, 0)&gt;0, 0, -1), -1), IF($N352&lt;&gt;"", -1, IF(O352&lt;&gt;"", 0, 1))), -1), -1), 0)</f>
        <v>0</v>
      </c>
      <c r="AI352" s="171">
        <f t="shared" si="139"/>
        <v>0</v>
      </c>
      <c r="AJ352" s="171">
        <f t="shared" si="140"/>
        <v>0</v>
      </c>
      <c r="AK352" s="168"/>
      <c r="AL352" s="322" t="str">
        <f t="shared" si="121"/>
        <v/>
      </c>
      <c r="AM352" s="171"/>
      <c r="AN352" s="171"/>
      <c r="AO352" s="171"/>
      <c r="AP352" s="171"/>
      <c r="AQ352" s="171"/>
      <c r="AR352" s="171"/>
      <c r="AS352" s="171"/>
      <c r="AT352" s="171"/>
      <c r="AU352" s="171" t="str">
        <f t="shared" si="141"/>
        <v/>
      </c>
      <c r="AV352" s="171"/>
      <c r="AW352" s="171"/>
      <c r="AX352" s="171"/>
      <c r="AY352" s="171"/>
      <c r="AZ352" s="168" t="str">
        <f t="shared" si="142"/>
        <v/>
      </c>
      <c r="BA352" s="158" t="str">
        <f>IF(S352&lt;&gt;1, IF(SUM(S352:$S$1004)&lt;&gt;0, "| Laat geen witruimte tussen ingevulde rijen.", ""), "")</f>
        <v/>
      </c>
      <c r="BC352" s="159" t="str">
        <f t="shared" si="143"/>
        <v/>
      </c>
    </row>
    <row r="353" spans="1:55" s="158" customFormat="1" ht="14.4" customHeight="1" x14ac:dyDescent="0.3">
      <c r="A353" s="244" t="str">
        <f t="shared" si="122"/>
        <v/>
      </c>
      <c r="B353" s="153" t="str">
        <f t="shared" si="123"/>
        <v/>
      </c>
      <c r="C353" s="154"/>
      <c r="D353" s="173"/>
      <c r="E353" s="179"/>
      <c r="F353" s="156"/>
      <c r="G353" s="175"/>
      <c r="H353" s="175"/>
      <c r="I353" s="175"/>
      <c r="J353" s="175"/>
      <c r="K353" s="175"/>
      <c r="L353" s="175"/>
      <c r="M353" s="175"/>
      <c r="N353" s="175"/>
      <c r="O353" s="175"/>
      <c r="P353" s="175"/>
      <c r="Q353" s="179"/>
      <c r="R353" s="157" t="s">
        <v>98</v>
      </c>
      <c r="S353" s="158">
        <f t="shared" si="124"/>
        <v>0</v>
      </c>
      <c r="T353" s="158" t="str">
        <f t="shared" si="125"/>
        <v/>
      </c>
      <c r="U353" s="158" t="str">
        <f t="shared" si="126"/>
        <v>lstLocatieNv3</v>
      </c>
      <c r="V353" s="168">
        <f t="shared" si="127"/>
        <v>0</v>
      </c>
      <c r="W353" s="171">
        <f t="shared" si="128"/>
        <v>0</v>
      </c>
      <c r="X353" s="171">
        <f t="shared" si="129"/>
        <v>0</v>
      </c>
      <c r="Y353" s="171">
        <f t="shared" si="130"/>
        <v>0</v>
      </c>
      <c r="Z353" s="171">
        <f t="shared" si="131"/>
        <v>0</v>
      </c>
      <c r="AA353" s="171">
        <f t="shared" si="132"/>
        <v>0</v>
      </c>
      <c r="AB353" s="171">
        <f t="shared" si="133"/>
        <v>0</v>
      </c>
      <c r="AC353" s="171">
        <f t="shared" si="134"/>
        <v>0</v>
      </c>
      <c r="AD353" s="171">
        <f t="shared" si="135"/>
        <v>0</v>
      </c>
      <c r="AE353" s="171">
        <f t="shared" si="136"/>
        <v>0</v>
      </c>
      <c r="AF353" s="171">
        <f t="shared" si="137"/>
        <v>0</v>
      </c>
      <c r="AG353" s="171">
        <f t="shared" si="138"/>
        <v>0</v>
      </c>
      <c r="AH353" s="171">
        <f>IF($S353&lt;&gt;0, IF($F353&lt;&gt;"Opname / publicatie / game", IF(OR($J353="Fysieke aanwezigheid/product",$J353="Fysieke en digitale aanwezigheid/product"), IF($L353&lt;&gt;"België", _xlfn.IFNA(IF(MATCH($M353, Keuzelijsten!$AR$2:$AR$32, 0)&gt;0, 0, -1), -1), IF($N353&lt;&gt;"", -1, IF(O353&lt;&gt;"", 0, 1))), -1), -1), 0)</f>
        <v>0</v>
      </c>
      <c r="AI353" s="171">
        <f t="shared" si="139"/>
        <v>0</v>
      </c>
      <c r="AJ353" s="171">
        <f t="shared" si="140"/>
        <v>0</v>
      </c>
      <c r="AK353" s="168"/>
      <c r="AL353" s="322" t="str">
        <f t="shared" si="121"/>
        <v/>
      </c>
      <c r="AM353" s="171"/>
      <c r="AN353" s="171"/>
      <c r="AO353" s="171"/>
      <c r="AP353" s="171"/>
      <c r="AQ353" s="171"/>
      <c r="AR353" s="171"/>
      <c r="AS353" s="171"/>
      <c r="AT353" s="171"/>
      <c r="AU353" s="171" t="str">
        <f t="shared" si="141"/>
        <v/>
      </c>
      <c r="AV353" s="171"/>
      <c r="AW353" s="171"/>
      <c r="AX353" s="171"/>
      <c r="AY353" s="171"/>
      <c r="AZ353" s="168" t="str">
        <f t="shared" si="142"/>
        <v/>
      </c>
      <c r="BA353" s="158" t="str">
        <f>IF(S353&lt;&gt;1, IF(SUM(S353:$S$1004)&lt;&gt;0, "| Laat geen witruimte tussen ingevulde rijen.", ""), "")</f>
        <v/>
      </c>
      <c r="BC353" s="159" t="str">
        <f t="shared" si="143"/>
        <v/>
      </c>
    </row>
    <row r="354" spans="1:55" s="158" customFormat="1" ht="14.4" customHeight="1" x14ac:dyDescent="0.3">
      <c r="A354" s="244" t="str">
        <f t="shared" si="122"/>
        <v/>
      </c>
      <c r="B354" s="153" t="str">
        <f t="shared" si="123"/>
        <v/>
      </c>
      <c r="C354" s="154"/>
      <c r="D354" s="173"/>
      <c r="E354" s="179"/>
      <c r="F354" s="156"/>
      <c r="G354" s="175"/>
      <c r="H354" s="175"/>
      <c r="I354" s="175"/>
      <c r="J354" s="175"/>
      <c r="K354" s="175"/>
      <c r="L354" s="175"/>
      <c r="M354" s="175"/>
      <c r="N354" s="175"/>
      <c r="O354" s="175"/>
      <c r="P354" s="175"/>
      <c r="Q354" s="179"/>
      <c r="R354" s="157" t="s">
        <v>98</v>
      </c>
      <c r="S354" s="158">
        <f t="shared" si="124"/>
        <v>0</v>
      </c>
      <c r="T354" s="158" t="str">
        <f t="shared" si="125"/>
        <v/>
      </c>
      <c r="U354" s="158" t="str">
        <f t="shared" si="126"/>
        <v>lstLocatieNv3</v>
      </c>
      <c r="V354" s="168">
        <f t="shared" si="127"/>
        <v>0</v>
      </c>
      <c r="W354" s="171">
        <f t="shared" si="128"/>
        <v>0</v>
      </c>
      <c r="X354" s="171">
        <f t="shared" si="129"/>
        <v>0</v>
      </c>
      <c r="Y354" s="171">
        <f t="shared" si="130"/>
        <v>0</v>
      </c>
      <c r="Z354" s="171">
        <f t="shared" si="131"/>
        <v>0</v>
      </c>
      <c r="AA354" s="171">
        <f t="shared" si="132"/>
        <v>0</v>
      </c>
      <c r="AB354" s="171">
        <f t="shared" si="133"/>
        <v>0</v>
      </c>
      <c r="AC354" s="171">
        <f t="shared" si="134"/>
        <v>0</v>
      </c>
      <c r="AD354" s="171">
        <f t="shared" si="135"/>
        <v>0</v>
      </c>
      <c r="AE354" s="171">
        <f t="shared" si="136"/>
        <v>0</v>
      </c>
      <c r="AF354" s="171">
        <f t="shared" si="137"/>
        <v>0</v>
      </c>
      <c r="AG354" s="171">
        <f t="shared" si="138"/>
        <v>0</v>
      </c>
      <c r="AH354" s="171">
        <f>IF($S354&lt;&gt;0, IF($F354&lt;&gt;"Opname / publicatie / game", IF(OR($J354="Fysieke aanwezigheid/product",$J354="Fysieke en digitale aanwezigheid/product"), IF($L354&lt;&gt;"België", _xlfn.IFNA(IF(MATCH($M354, Keuzelijsten!$AR$2:$AR$32, 0)&gt;0, 0, -1), -1), IF($N354&lt;&gt;"", -1, IF(O354&lt;&gt;"", 0, 1))), -1), -1), 0)</f>
        <v>0</v>
      </c>
      <c r="AI354" s="171">
        <f t="shared" si="139"/>
        <v>0</v>
      </c>
      <c r="AJ354" s="171">
        <f t="shared" si="140"/>
        <v>0</v>
      </c>
      <c r="AK354" s="168"/>
      <c r="AL354" s="322" t="str">
        <f t="shared" si="121"/>
        <v/>
      </c>
      <c r="AM354" s="171"/>
      <c r="AN354" s="171"/>
      <c r="AO354" s="171"/>
      <c r="AP354" s="171"/>
      <c r="AQ354" s="171"/>
      <c r="AR354" s="171"/>
      <c r="AS354" s="171"/>
      <c r="AT354" s="171"/>
      <c r="AU354" s="171" t="str">
        <f t="shared" si="141"/>
        <v/>
      </c>
      <c r="AV354" s="171"/>
      <c r="AW354" s="171"/>
      <c r="AX354" s="171"/>
      <c r="AY354" s="171"/>
      <c r="AZ354" s="168" t="str">
        <f t="shared" si="142"/>
        <v/>
      </c>
      <c r="BA354" s="158" t="str">
        <f>IF(S354&lt;&gt;1, IF(SUM(S354:$S$1004)&lt;&gt;0, "| Laat geen witruimte tussen ingevulde rijen.", ""), "")</f>
        <v/>
      </c>
      <c r="BC354" s="159" t="str">
        <f t="shared" si="143"/>
        <v/>
      </c>
    </row>
    <row r="355" spans="1:55" s="158" customFormat="1" ht="14.4" customHeight="1" x14ac:dyDescent="0.3">
      <c r="A355" s="244" t="str">
        <f t="shared" si="122"/>
        <v/>
      </c>
      <c r="B355" s="153" t="str">
        <f t="shared" si="123"/>
        <v/>
      </c>
      <c r="C355" s="154"/>
      <c r="D355" s="173"/>
      <c r="E355" s="179"/>
      <c r="F355" s="156"/>
      <c r="G355" s="175"/>
      <c r="H355" s="175"/>
      <c r="I355" s="175"/>
      <c r="J355" s="175"/>
      <c r="K355" s="175"/>
      <c r="L355" s="175"/>
      <c r="M355" s="175"/>
      <c r="N355" s="175"/>
      <c r="O355" s="175"/>
      <c r="P355" s="175"/>
      <c r="Q355" s="179"/>
      <c r="R355" s="157" t="s">
        <v>98</v>
      </c>
      <c r="S355" s="158">
        <f t="shared" si="124"/>
        <v>0</v>
      </c>
      <c r="T355" s="158" t="str">
        <f t="shared" si="125"/>
        <v/>
      </c>
      <c r="U355" s="158" t="str">
        <f t="shared" si="126"/>
        <v>lstLocatieNv3</v>
      </c>
      <c r="V355" s="168">
        <f t="shared" si="127"/>
        <v>0</v>
      </c>
      <c r="W355" s="171">
        <f t="shared" si="128"/>
        <v>0</v>
      </c>
      <c r="X355" s="171">
        <f t="shared" si="129"/>
        <v>0</v>
      </c>
      <c r="Y355" s="171">
        <f t="shared" si="130"/>
        <v>0</v>
      </c>
      <c r="Z355" s="171">
        <f t="shared" si="131"/>
        <v>0</v>
      </c>
      <c r="AA355" s="171">
        <f t="shared" si="132"/>
        <v>0</v>
      </c>
      <c r="AB355" s="171">
        <f t="shared" si="133"/>
        <v>0</v>
      </c>
      <c r="AC355" s="171">
        <f t="shared" si="134"/>
        <v>0</v>
      </c>
      <c r="AD355" s="171">
        <f t="shared" si="135"/>
        <v>0</v>
      </c>
      <c r="AE355" s="171">
        <f t="shared" si="136"/>
        <v>0</v>
      </c>
      <c r="AF355" s="171">
        <f t="shared" si="137"/>
        <v>0</v>
      </c>
      <c r="AG355" s="171">
        <f t="shared" si="138"/>
        <v>0</v>
      </c>
      <c r="AH355" s="171">
        <f>IF($S355&lt;&gt;0, IF($F355&lt;&gt;"Opname / publicatie / game", IF(OR($J355="Fysieke aanwezigheid/product",$J355="Fysieke en digitale aanwezigheid/product"), IF($L355&lt;&gt;"België", _xlfn.IFNA(IF(MATCH($M355, Keuzelijsten!$AR$2:$AR$32, 0)&gt;0, 0, -1), -1), IF($N355&lt;&gt;"", -1, IF(O355&lt;&gt;"", 0, 1))), -1), -1), 0)</f>
        <v>0</v>
      </c>
      <c r="AI355" s="171">
        <f t="shared" si="139"/>
        <v>0</v>
      </c>
      <c r="AJ355" s="171">
        <f t="shared" si="140"/>
        <v>0</v>
      </c>
      <c r="AK355" s="168"/>
      <c r="AL355" s="322" t="str">
        <f t="shared" si="121"/>
        <v/>
      </c>
      <c r="AM355" s="171"/>
      <c r="AN355" s="171"/>
      <c r="AO355" s="171"/>
      <c r="AP355" s="171"/>
      <c r="AQ355" s="171"/>
      <c r="AR355" s="171"/>
      <c r="AS355" s="171"/>
      <c r="AT355" s="171"/>
      <c r="AU355" s="171" t="str">
        <f t="shared" si="141"/>
        <v/>
      </c>
      <c r="AV355" s="171"/>
      <c r="AW355" s="171"/>
      <c r="AX355" s="171"/>
      <c r="AY355" s="171"/>
      <c r="AZ355" s="168" t="str">
        <f t="shared" si="142"/>
        <v/>
      </c>
      <c r="BA355" s="158" t="str">
        <f>IF(S355&lt;&gt;1, IF(SUM(S355:$S$1004)&lt;&gt;0, "| Laat geen witruimte tussen ingevulde rijen.", ""), "")</f>
        <v/>
      </c>
      <c r="BC355" s="159" t="str">
        <f t="shared" si="143"/>
        <v/>
      </c>
    </row>
    <row r="356" spans="1:55" s="158" customFormat="1" ht="14.4" customHeight="1" x14ac:dyDescent="0.3">
      <c r="A356" s="244" t="str">
        <f t="shared" si="122"/>
        <v/>
      </c>
      <c r="B356" s="153" t="str">
        <f t="shared" si="123"/>
        <v/>
      </c>
      <c r="C356" s="154"/>
      <c r="D356" s="173"/>
      <c r="E356" s="179"/>
      <c r="F356" s="156"/>
      <c r="G356" s="175"/>
      <c r="H356" s="175"/>
      <c r="I356" s="175"/>
      <c r="J356" s="175"/>
      <c r="K356" s="175"/>
      <c r="L356" s="175"/>
      <c r="M356" s="175"/>
      <c r="N356" s="175"/>
      <c r="O356" s="175"/>
      <c r="P356" s="175"/>
      <c r="Q356" s="179"/>
      <c r="R356" s="157" t="s">
        <v>98</v>
      </c>
      <c r="S356" s="158">
        <f t="shared" si="124"/>
        <v>0</v>
      </c>
      <c r="T356" s="158" t="str">
        <f t="shared" si="125"/>
        <v/>
      </c>
      <c r="U356" s="158" t="str">
        <f t="shared" si="126"/>
        <v>lstLocatieNv3</v>
      </c>
      <c r="V356" s="168">
        <f t="shared" si="127"/>
        <v>0</v>
      </c>
      <c r="W356" s="171">
        <f t="shared" si="128"/>
        <v>0</v>
      </c>
      <c r="X356" s="171">
        <f t="shared" si="129"/>
        <v>0</v>
      </c>
      <c r="Y356" s="171">
        <f t="shared" si="130"/>
        <v>0</v>
      </c>
      <c r="Z356" s="171">
        <f t="shared" si="131"/>
        <v>0</v>
      </c>
      <c r="AA356" s="171">
        <f t="shared" si="132"/>
        <v>0</v>
      </c>
      <c r="AB356" s="171">
        <f t="shared" si="133"/>
        <v>0</v>
      </c>
      <c r="AC356" s="171">
        <f t="shared" si="134"/>
        <v>0</v>
      </c>
      <c r="AD356" s="171">
        <f t="shared" si="135"/>
        <v>0</v>
      </c>
      <c r="AE356" s="171">
        <f t="shared" si="136"/>
        <v>0</v>
      </c>
      <c r="AF356" s="171">
        <f t="shared" si="137"/>
        <v>0</v>
      </c>
      <c r="AG356" s="171">
        <f t="shared" si="138"/>
        <v>0</v>
      </c>
      <c r="AH356" s="171">
        <f>IF($S356&lt;&gt;0, IF($F356&lt;&gt;"Opname / publicatie / game", IF(OR($J356="Fysieke aanwezigheid/product",$J356="Fysieke en digitale aanwezigheid/product"), IF($L356&lt;&gt;"België", _xlfn.IFNA(IF(MATCH($M356, Keuzelijsten!$AR$2:$AR$32, 0)&gt;0, 0, -1), -1), IF($N356&lt;&gt;"", -1, IF(O356&lt;&gt;"", 0, 1))), -1), -1), 0)</f>
        <v>0</v>
      </c>
      <c r="AI356" s="171">
        <f t="shared" si="139"/>
        <v>0</v>
      </c>
      <c r="AJ356" s="171">
        <f t="shared" si="140"/>
        <v>0</v>
      </c>
      <c r="AK356" s="168"/>
      <c r="AL356" s="322" t="str">
        <f t="shared" si="121"/>
        <v/>
      </c>
      <c r="AM356" s="171"/>
      <c r="AN356" s="171"/>
      <c r="AO356" s="171"/>
      <c r="AP356" s="171"/>
      <c r="AQ356" s="171"/>
      <c r="AR356" s="171"/>
      <c r="AS356" s="171"/>
      <c r="AT356" s="171"/>
      <c r="AU356" s="171" t="str">
        <f t="shared" si="141"/>
        <v/>
      </c>
      <c r="AV356" s="171"/>
      <c r="AW356" s="171"/>
      <c r="AX356" s="171"/>
      <c r="AY356" s="171"/>
      <c r="AZ356" s="168" t="str">
        <f t="shared" si="142"/>
        <v/>
      </c>
      <c r="BA356" s="158" t="str">
        <f>IF(S356&lt;&gt;1, IF(SUM(S356:$S$1004)&lt;&gt;0, "| Laat geen witruimte tussen ingevulde rijen.", ""), "")</f>
        <v/>
      </c>
      <c r="BC356" s="159" t="str">
        <f t="shared" si="143"/>
        <v/>
      </c>
    </row>
    <row r="357" spans="1:55" s="158" customFormat="1" ht="14.4" customHeight="1" x14ac:dyDescent="0.3">
      <c r="A357" s="244" t="str">
        <f t="shared" si="122"/>
        <v/>
      </c>
      <c r="B357" s="153" t="str">
        <f t="shared" si="123"/>
        <v/>
      </c>
      <c r="C357" s="154"/>
      <c r="D357" s="173"/>
      <c r="E357" s="179"/>
      <c r="F357" s="156"/>
      <c r="G357" s="175"/>
      <c r="H357" s="175"/>
      <c r="I357" s="175"/>
      <c r="J357" s="175"/>
      <c r="K357" s="175"/>
      <c r="L357" s="175"/>
      <c r="M357" s="175"/>
      <c r="N357" s="175"/>
      <c r="O357" s="175"/>
      <c r="P357" s="175"/>
      <c r="Q357" s="179"/>
      <c r="R357" s="157" t="s">
        <v>98</v>
      </c>
      <c r="S357" s="158">
        <f t="shared" si="124"/>
        <v>0</v>
      </c>
      <c r="T357" s="158" t="str">
        <f t="shared" si="125"/>
        <v/>
      </c>
      <c r="U357" s="158" t="str">
        <f t="shared" si="126"/>
        <v>lstLocatieNv3</v>
      </c>
      <c r="V357" s="168">
        <f t="shared" si="127"/>
        <v>0</v>
      </c>
      <c r="W357" s="171">
        <f t="shared" si="128"/>
        <v>0</v>
      </c>
      <c r="X357" s="171">
        <f t="shared" si="129"/>
        <v>0</v>
      </c>
      <c r="Y357" s="171">
        <f t="shared" si="130"/>
        <v>0</v>
      </c>
      <c r="Z357" s="171">
        <f t="shared" si="131"/>
        <v>0</v>
      </c>
      <c r="AA357" s="171">
        <f t="shared" si="132"/>
        <v>0</v>
      </c>
      <c r="AB357" s="171">
        <f t="shared" si="133"/>
        <v>0</v>
      </c>
      <c r="AC357" s="171">
        <f t="shared" si="134"/>
        <v>0</v>
      </c>
      <c r="AD357" s="171">
        <f t="shared" si="135"/>
        <v>0</v>
      </c>
      <c r="AE357" s="171">
        <f t="shared" si="136"/>
        <v>0</v>
      </c>
      <c r="AF357" s="171">
        <f t="shared" si="137"/>
        <v>0</v>
      </c>
      <c r="AG357" s="171">
        <f t="shared" si="138"/>
        <v>0</v>
      </c>
      <c r="AH357" s="171">
        <f>IF($S357&lt;&gt;0, IF($F357&lt;&gt;"Opname / publicatie / game", IF(OR($J357="Fysieke aanwezigheid/product",$J357="Fysieke en digitale aanwezigheid/product"), IF($L357&lt;&gt;"België", _xlfn.IFNA(IF(MATCH($M357, Keuzelijsten!$AR$2:$AR$32, 0)&gt;0, 0, -1), -1), IF($N357&lt;&gt;"", -1, IF(O357&lt;&gt;"", 0, 1))), -1), -1), 0)</f>
        <v>0</v>
      </c>
      <c r="AI357" s="171">
        <f t="shared" si="139"/>
        <v>0</v>
      </c>
      <c r="AJ357" s="171">
        <f t="shared" si="140"/>
        <v>0</v>
      </c>
      <c r="AK357" s="168"/>
      <c r="AL357" s="322" t="str">
        <f t="shared" si="121"/>
        <v/>
      </c>
      <c r="AM357" s="171"/>
      <c r="AN357" s="171"/>
      <c r="AO357" s="171"/>
      <c r="AP357" s="171"/>
      <c r="AQ357" s="171"/>
      <c r="AR357" s="171"/>
      <c r="AS357" s="171"/>
      <c r="AT357" s="171"/>
      <c r="AU357" s="171" t="str">
        <f t="shared" si="141"/>
        <v/>
      </c>
      <c r="AV357" s="171"/>
      <c r="AW357" s="171"/>
      <c r="AX357" s="171"/>
      <c r="AY357" s="171"/>
      <c r="AZ357" s="168" t="str">
        <f t="shared" si="142"/>
        <v/>
      </c>
      <c r="BA357" s="158" t="str">
        <f>IF(S357&lt;&gt;1, IF(SUM(S357:$S$1004)&lt;&gt;0, "| Laat geen witruimte tussen ingevulde rijen.", ""), "")</f>
        <v/>
      </c>
      <c r="BC357" s="159" t="str">
        <f t="shared" si="143"/>
        <v/>
      </c>
    </row>
    <row r="358" spans="1:55" s="158" customFormat="1" ht="14.4" customHeight="1" x14ac:dyDescent="0.3">
      <c r="A358" s="244" t="str">
        <f t="shared" si="122"/>
        <v/>
      </c>
      <c r="B358" s="153" t="str">
        <f t="shared" si="123"/>
        <v/>
      </c>
      <c r="C358" s="154"/>
      <c r="D358" s="173"/>
      <c r="E358" s="179"/>
      <c r="F358" s="156"/>
      <c r="G358" s="175"/>
      <c r="H358" s="175"/>
      <c r="I358" s="175"/>
      <c r="J358" s="175"/>
      <c r="K358" s="175"/>
      <c r="L358" s="175"/>
      <c r="M358" s="175"/>
      <c r="N358" s="175"/>
      <c r="O358" s="175"/>
      <c r="P358" s="175"/>
      <c r="Q358" s="179"/>
      <c r="R358" s="157" t="s">
        <v>98</v>
      </c>
      <c r="S358" s="158">
        <f t="shared" si="124"/>
        <v>0</v>
      </c>
      <c r="T358" s="158" t="str">
        <f t="shared" si="125"/>
        <v/>
      </c>
      <c r="U358" s="158" t="str">
        <f t="shared" si="126"/>
        <v>lstLocatieNv3</v>
      </c>
      <c r="V358" s="168">
        <f t="shared" si="127"/>
        <v>0</v>
      </c>
      <c r="W358" s="171">
        <f t="shared" si="128"/>
        <v>0</v>
      </c>
      <c r="X358" s="171">
        <f t="shared" si="129"/>
        <v>0</v>
      </c>
      <c r="Y358" s="171">
        <f t="shared" si="130"/>
        <v>0</v>
      </c>
      <c r="Z358" s="171">
        <f t="shared" si="131"/>
        <v>0</v>
      </c>
      <c r="AA358" s="171">
        <f t="shared" si="132"/>
        <v>0</v>
      </c>
      <c r="AB358" s="171">
        <f t="shared" si="133"/>
        <v>0</v>
      </c>
      <c r="AC358" s="171">
        <f t="shared" si="134"/>
        <v>0</v>
      </c>
      <c r="AD358" s="171">
        <f t="shared" si="135"/>
        <v>0</v>
      </c>
      <c r="AE358" s="171">
        <f t="shared" si="136"/>
        <v>0</v>
      </c>
      <c r="AF358" s="171">
        <f t="shared" si="137"/>
        <v>0</v>
      </c>
      <c r="AG358" s="171">
        <f t="shared" si="138"/>
        <v>0</v>
      </c>
      <c r="AH358" s="171">
        <f>IF($S358&lt;&gt;0, IF($F358&lt;&gt;"Opname / publicatie / game", IF(OR($J358="Fysieke aanwezigheid/product",$J358="Fysieke en digitale aanwezigheid/product"), IF($L358&lt;&gt;"België", _xlfn.IFNA(IF(MATCH($M358, Keuzelijsten!$AR$2:$AR$32, 0)&gt;0, 0, -1), -1), IF($N358&lt;&gt;"", -1, IF(O358&lt;&gt;"", 0, 1))), -1), -1), 0)</f>
        <v>0</v>
      </c>
      <c r="AI358" s="171">
        <f t="shared" si="139"/>
        <v>0</v>
      </c>
      <c r="AJ358" s="171">
        <f t="shared" si="140"/>
        <v>0</v>
      </c>
      <c r="AK358" s="168"/>
      <c r="AL358" s="322" t="str">
        <f t="shared" si="121"/>
        <v/>
      </c>
      <c r="AM358" s="171"/>
      <c r="AN358" s="171"/>
      <c r="AO358" s="171"/>
      <c r="AP358" s="171"/>
      <c r="AQ358" s="171"/>
      <c r="AR358" s="171"/>
      <c r="AS358" s="171"/>
      <c r="AT358" s="171"/>
      <c r="AU358" s="171" t="str">
        <f t="shared" si="141"/>
        <v/>
      </c>
      <c r="AV358" s="171"/>
      <c r="AW358" s="171"/>
      <c r="AX358" s="171"/>
      <c r="AY358" s="171"/>
      <c r="AZ358" s="168" t="str">
        <f t="shared" si="142"/>
        <v/>
      </c>
      <c r="BA358" s="158" t="str">
        <f>IF(S358&lt;&gt;1, IF(SUM(S358:$S$1004)&lt;&gt;0, "| Laat geen witruimte tussen ingevulde rijen.", ""), "")</f>
        <v/>
      </c>
      <c r="BC358" s="159" t="str">
        <f t="shared" si="143"/>
        <v/>
      </c>
    </row>
    <row r="359" spans="1:55" s="158" customFormat="1" ht="14.4" customHeight="1" x14ac:dyDescent="0.3">
      <c r="A359" s="244" t="str">
        <f t="shared" si="122"/>
        <v/>
      </c>
      <c r="B359" s="153" t="str">
        <f t="shared" si="123"/>
        <v/>
      </c>
      <c r="C359" s="154"/>
      <c r="D359" s="173"/>
      <c r="E359" s="179"/>
      <c r="F359" s="156"/>
      <c r="G359" s="175"/>
      <c r="H359" s="175"/>
      <c r="I359" s="175"/>
      <c r="J359" s="175"/>
      <c r="K359" s="175"/>
      <c r="L359" s="175"/>
      <c r="M359" s="175"/>
      <c r="N359" s="175"/>
      <c r="O359" s="175"/>
      <c r="P359" s="175"/>
      <c r="Q359" s="179"/>
      <c r="R359" s="157" t="s">
        <v>98</v>
      </c>
      <c r="S359" s="158">
        <f t="shared" si="124"/>
        <v>0</v>
      </c>
      <c r="T359" s="158" t="str">
        <f t="shared" si="125"/>
        <v/>
      </c>
      <c r="U359" s="158" t="str">
        <f t="shared" si="126"/>
        <v>lstLocatieNv3</v>
      </c>
      <c r="V359" s="168">
        <f t="shared" si="127"/>
        <v>0</v>
      </c>
      <c r="W359" s="171">
        <f t="shared" si="128"/>
        <v>0</v>
      </c>
      <c r="X359" s="171">
        <f t="shared" si="129"/>
        <v>0</v>
      </c>
      <c r="Y359" s="171">
        <f t="shared" si="130"/>
        <v>0</v>
      </c>
      <c r="Z359" s="171">
        <f t="shared" si="131"/>
        <v>0</v>
      </c>
      <c r="AA359" s="171">
        <f t="shared" si="132"/>
        <v>0</v>
      </c>
      <c r="AB359" s="171">
        <f t="shared" si="133"/>
        <v>0</v>
      </c>
      <c r="AC359" s="171">
        <f t="shared" si="134"/>
        <v>0</v>
      </c>
      <c r="AD359" s="171">
        <f t="shared" si="135"/>
        <v>0</v>
      </c>
      <c r="AE359" s="171">
        <f t="shared" si="136"/>
        <v>0</v>
      </c>
      <c r="AF359" s="171">
        <f t="shared" si="137"/>
        <v>0</v>
      </c>
      <c r="AG359" s="171">
        <f t="shared" si="138"/>
        <v>0</v>
      </c>
      <c r="AH359" s="171">
        <f>IF($S359&lt;&gt;0, IF($F359&lt;&gt;"Opname / publicatie / game", IF(OR($J359="Fysieke aanwezigheid/product",$J359="Fysieke en digitale aanwezigheid/product"), IF($L359&lt;&gt;"België", _xlfn.IFNA(IF(MATCH($M359, Keuzelijsten!$AR$2:$AR$32, 0)&gt;0, 0, -1), -1), IF($N359&lt;&gt;"", -1, IF(O359&lt;&gt;"", 0, 1))), -1), -1), 0)</f>
        <v>0</v>
      </c>
      <c r="AI359" s="171">
        <f t="shared" si="139"/>
        <v>0</v>
      </c>
      <c r="AJ359" s="171">
        <f t="shared" si="140"/>
        <v>0</v>
      </c>
      <c r="AK359" s="168"/>
      <c r="AL359" s="322" t="str">
        <f t="shared" si="121"/>
        <v/>
      </c>
      <c r="AM359" s="171"/>
      <c r="AN359" s="171"/>
      <c r="AO359" s="171"/>
      <c r="AP359" s="171"/>
      <c r="AQ359" s="171"/>
      <c r="AR359" s="171"/>
      <c r="AS359" s="171"/>
      <c r="AT359" s="171"/>
      <c r="AU359" s="171" t="str">
        <f t="shared" si="141"/>
        <v/>
      </c>
      <c r="AV359" s="171"/>
      <c r="AW359" s="171"/>
      <c r="AX359" s="171"/>
      <c r="AY359" s="171"/>
      <c r="AZ359" s="168" t="str">
        <f t="shared" si="142"/>
        <v/>
      </c>
      <c r="BA359" s="158" t="str">
        <f>IF(S359&lt;&gt;1, IF(SUM(S359:$S$1004)&lt;&gt;0, "| Laat geen witruimte tussen ingevulde rijen.", ""), "")</f>
        <v/>
      </c>
      <c r="BC359" s="159" t="str">
        <f t="shared" si="143"/>
        <v/>
      </c>
    </row>
    <row r="360" spans="1:55" s="158" customFormat="1" ht="14.4" customHeight="1" x14ac:dyDescent="0.3">
      <c r="A360" s="244" t="str">
        <f t="shared" si="122"/>
        <v/>
      </c>
      <c r="B360" s="153" t="str">
        <f t="shared" si="123"/>
        <v/>
      </c>
      <c r="C360" s="154"/>
      <c r="D360" s="173"/>
      <c r="E360" s="179"/>
      <c r="F360" s="156"/>
      <c r="G360" s="175"/>
      <c r="H360" s="175"/>
      <c r="I360" s="175"/>
      <c r="J360" s="175"/>
      <c r="K360" s="175"/>
      <c r="L360" s="175"/>
      <c r="M360" s="175"/>
      <c r="N360" s="175"/>
      <c r="O360" s="175"/>
      <c r="P360" s="175"/>
      <c r="Q360" s="179"/>
      <c r="R360" s="157" t="s">
        <v>98</v>
      </c>
      <c r="S360" s="158">
        <f t="shared" si="124"/>
        <v>0</v>
      </c>
      <c r="T360" s="158" t="str">
        <f t="shared" si="125"/>
        <v/>
      </c>
      <c r="U360" s="158" t="str">
        <f t="shared" si="126"/>
        <v>lstLocatieNv3</v>
      </c>
      <c r="V360" s="168">
        <f t="shared" si="127"/>
        <v>0</v>
      </c>
      <c r="W360" s="171">
        <f t="shared" si="128"/>
        <v>0</v>
      </c>
      <c r="X360" s="171">
        <f t="shared" si="129"/>
        <v>0</v>
      </c>
      <c r="Y360" s="171">
        <f t="shared" si="130"/>
        <v>0</v>
      </c>
      <c r="Z360" s="171">
        <f t="shared" si="131"/>
        <v>0</v>
      </c>
      <c r="AA360" s="171">
        <f t="shared" si="132"/>
        <v>0</v>
      </c>
      <c r="AB360" s="171">
        <f t="shared" si="133"/>
        <v>0</v>
      </c>
      <c r="AC360" s="171">
        <f t="shared" si="134"/>
        <v>0</v>
      </c>
      <c r="AD360" s="171">
        <f t="shared" si="135"/>
        <v>0</v>
      </c>
      <c r="AE360" s="171">
        <f t="shared" si="136"/>
        <v>0</v>
      </c>
      <c r="AF360" s="171">
        <f t="shared" si="137"/>
        <v>0</v>
      </c>
      <c r="AG360" s="171">
        <f t="shared" si="138"/>
        <v>0</v>
      </c>
      <c r="AH360" s="171">
        <f>IF($S360&lt;&gt;0, IF($F360&lt;&gt;"Opname / publicatie / game", IF(OR($J360="Fysieke aanwezigheid/product",$J360="Fysieke en digitale aanwezigheid/product"), IF($L360&lt;&gt;"België", _xlfn.IFNA(IF(MATCH($M360, Keuzelijsten!$AR$2:$AR$32, 0)&gt;0, 0, -1), -1), IF($N360&lt;&gt;"", -1, IF(O360&lt;&gt;"", 0, 1))), -1), -1), 0)</f>
        <v>0</v>
      </c>
      <c r="AI360" s="171">
        <f t="shared" si="139"/>
        <v>0</v>
      </c>
      <c r="AJ360" s="171">
        <f t="shared" si="140"/>
        <v>0</v>
      </c>
      <c r="AK360" s="168"/>
      <c r="AL360" s="322" t="str">
        <f t="shared" si="121"/>
        <v/>
      </c>
      <c r="AM360" s="171"/>
      <c r="AN360" s="171"/>
      <c r="AO360" s="171"/>
      <c r="AP360" s="171"/>
      <c r="AQ360" s="171"/>
      <c r="AR360" s="171"/>
      <c r="AS360" s="171"/>
      <c r="AT360" s="171"/>
      <c r="AU360" s="171" t="str">
        <f t="shared" si="141"/>
        <v/>
      </c>
      <c r="AV360" s="171"/>
      <c r="AW360" s="171"/>
      <c r="AX360" s="171"/>
      <c r="AY360" s="171"/>
      <c r="AZ360" s="168" t="str">
        <f t="shared" si="142"/>
        <v/>
      </c>
      <c r="BA360" s="158" t="str">
        <f>IF(S360&lt;&gt;1, IF(SUM(S360:$S$1004)&lt;&gt;0, "| Laat geen witruimte tussen ingevulde rijen.", ""), "")</f>
        <v/>
      </c>
      <c r="BC360" s="159" t="str">
        <f t="shared" si="143"/>
        <v/>
      </c>
    </row>
    <row r="361" spans="1:55" s="158" customFormat="1" ht="14.4" customHeight="1" x14ac:dyDescent="0.3">
      <c r="A361" s="244" t="str">
        <f t="shared" si="122"/>
        <v/>
      </c>
      <c r="B361" s="153" t="str">
        <f t="shared" si="123"/>
        <v/>
      </c>
      <c r="C361" s="154"/>
      <c r="D361" s="173"/>
      <c r="E361" s="179"/>
      <c r="F361" s="156"/>
      <c r="G361" s="175"/>
      <c r="H361" s="175"/>
      <c r="I361" s="175"/>
      <c r="J361" s="175"/>
      <c r="K361" s="175"/>
      <c r="L361" s="175"/>
      <c r="M361" s="175"/>
      <c r="N361" s="175"/>
      <c r="O361" s="175"/>
      <c r="P361" s="175"/>
      <c r="Q361" s="179"/>
      <c r="R361" s="157" t="s">
        <v>98</v>
      </c>
      <c r="S361" s="158">
        <f t="shared" si="124"/>
        <v>0</v>
      </c>
      <c r="T361" s="158" t="str">
        <f t="shared" si="125"/>
        <v/>
      </c>
      <c r="U361" s="158" t="str">
        <f t="shared" si="126"/>
        <v>lstLocatieNv3</v>
      </c>
      <c r="V361" s="168">
        <f t="shared" si="127"/>
        <v>0</v>
      </c>
      <c r="W361" s="171">
        <f t="shared" si="128"/>
        <v>0</v>
      </c>
      <c r="X361" s="171">
        <f t="shared" si="129"/>
        <v>0</v>
      </c>
      <c r="Y361" s="171">
        <f t="shared" si="130"/>
        <v>0</v>
      </c>
      <c r="Z361" s="171">
        <f t="shared" si="131"/>
        <v>0</v>
      </c>
      <c r="AA361" s="171">
        <f t="shared" si="132"/>
        <v>0</v>
      </c>
      <c r="AB361" s="171">
        <f t="shared" si="133"/>
        <v>0</v>
      </c>
      <c r="AC361" s="171">
        <f t="shared" si="134"/>
        <v>0</v>
      </c>
      <c r="AD361" s="171">
        <f t="shared" si="135"/>
        <v>0</v>
      </c>
      <c r="AE361" s="171">
        <f t="shared" si="136"/>
        <v>0</v>
      </c>
      <c r="AF361" s="171">
        <f t="shared" si="137"/>
        <v>0</v>
      </c>
      <c r="AG361" s="171">
        <f t="shared" si="138"/>
        <v>0</v>
      </c>
      <c r="AH361" s="171">
        <f>IF($S361&lt;&gt;0, IF($F361&lt;&gt;"Opname / publicatie / game", IF(OR($J361="Fysieke aanwezigheid/product",$J361="Fysieke en digitale aanwezigheid/product"), IF($L361&lt;&gt;"België", _xlfn.IFNA(IF(MATCH($M361, Keuzelijsten!$AR$2:$AR$32, 0)&gt;0, 0, -1), -1), IF($N361&lt;&gt;"", -1, IF(O361&lt;&gt;"", 0, 1))), -1), -1), 0)</f>
        <v>0</v>
      </c>
      <c r="AI361" s="171">
        <f t="shared" si="139"/>
        <v>0</v>
      </c>
      <c r="AJ361" s="171">
        <f t="shared" si="140"/>
        <v>0</v>
      </c>
      <c r="AK361" s="168"/>
      <c r="AL361" s="322" t="str">
        <f t="shared" si="121"/>
        <v/>
      </c>
      <c r="AM361" s="171"/>
      <c r="AN361" s="171"/>
      <c r="AO361" s="171"/>
      <c r="AP361" s="171"/>
      <c r="AQ361" s="171"/>
      <c r="AR361" s="171"/>
      <c r="AS361" s="171"/>
      <c r="AT361" s="171"/>
      <c r="AU361" s="171" t="str">
        <f t="shared" si="141"/>
        <v/>
      </c>
      <c r="AV361" s="171"/>
      <c r="AW361" s="171"/>
      <c r="AX361" s="171"/>
      <c r="AY361" s="171"/>
      <c r="AZ361" s="168" t="str">
        <f t="shared" si="142"/>
        <v/>
      </c>
      <c r="BA361" s="158" t="str">
        <f>IF(S361&lt;&gt;1, IF(SUM(S361:$S$1004)&lt;&gt;0, "| Laat geen witruimte tussen ingevulde rijen.", ""), "")</f>
        <v/>
      </c>
      <c r="BC361" s="159" t="str">
        <f t="shared" si="143"/>
        <v/>
      </c>
    </row>
    <row r="362" spans="1:55" s="158" customFormat="1" ht="14.4" customHeight="1" x14ac:dyDescent="0.3">
      <c r="A362" s="244" t="str">
        <f t="shared" si="122"/>
        <v/>
      </c>
      <c r="B362" s="153" t="str">
        <f t="shared" si="123"/>
        <v/>
      </c>
      <c r="C362" s="154"/>
      <c r="D362" s="173"/>
      <c r="E362" s="179"/>
      <c r="F362" s="156"/>
      <c r="G362" s="175"/>
      <c r="H362" s="175"/>
      <c r="I362" s="175"/>
      <c r="J362" s="175"/>
      <c r="K362" s="175"/>
      <c r="L362" s="175"/>
      <c r="M362" s="175"/>
      <c r="N362" s="175"/>
      <c r="O362" s="175"/>
      <c r="P362" s="175"/>
      <c r="Q362" s="179"/>
      <c r="R362" s="157" t="s">
        <v>98</v>
      </c>
      <c r="S362" s="158">
        <f t="shared" si="124"/>
        <v>0</v>
      </c>
      <c r="T362" s="158" t="str">
        <f t="shared" si="125"/>
        <v/>
      </c>
      <c r="U362" s="158" t="str">
        <f t="shared" si="126"/>
        <v>lstLocatieNv3</v>
      </c>
      <c r="V362" s="168">
        <f t="shared" si="127"/>
        <v>0</v>
      </c>
      <c r="W362" s="171">
        <f t="shared" si="128"/>
        <v>0</v>
      </c>
      <c r="X362" s="171">
        <f t="shared" si="129"/>
        <v>0</v>
      </c>
      <c r="Y362" s="171">
        <f t="shared" si="130"/>
        <v>0</v>
      </c>
      <c r="Z362" s="171">
        <f t="shared" si="131"/>
        <v>0</v>
      </c>
      <c r="AA362" s="171">
        <f t="shared" si="132"/>
        <v>0</v>
      </c>
      <c r="AB362" s="171">
        <f t="shared" si="133"/>
        <v>0</v>
      </c>
      <c r="AC362" s="171">
        <f t="shared" si="134"/>
        <v>0</v>
      </c>
      <c r="AD362" s="171">
        <f t="shared" si="135"/>
        <v>0</v>
      </c>
      <c r="AE362" s="171">
        <f t="shared" si="136"/>
        <v>0</v>
      </c>
      <c r="AF362" s="171">
        <f t="shared" si="137"/>
        <v>0</v>
      </c>
      <c r="AG362" s="171">
        <f t="shared" si="138"/>
        <v>0</v>
      </c>
      <c r="AH362" s="171">
        <f>IF($S362&lt;&gt;0, IF($F362&lt;&gt;"Opname / publicatie / game", IF(OR($J362="Fysieke aanwezigheid/product",$J362="Fysieke en digitale aanwezigheid/product"), IF($L362&lt;&gt;"België", _xlfn.IFNA(IF(MATCH($M362, Keuzelijsten!$AR$2:$AR$32, 0)&gt;0, 0, -1), -1), IF($N362&lt;&gt;"", -1, IF(O362&lt;&gt;"", 0, 1))), -1), -1), 0)</f>
        <v>0</v>
      </c>
      <c r="AI362" s="171">
        <f t="shared" si="139"/>
        <v>0</v>
      </c>
      <c r="AJ362" s="171">
        <f t="shared" si="140"/>
        <v>0</v>
      </c>
      <c r="AK362" s="168"/>
      <c r="AL362" s="322" t="str">
        <f t="shared" si="121"/>
        <v/>
      </c>
      <c r="AM362" s="171"/>
      <c r="AN362" s="171"/>
      <c r="AO362" s="171"/>
      <c r="AP362" s="171"/>
      <c r="AQ362" s="171"/>
      <c r="AR362" s="171"/>
      <c r="AS362" s="171"/>
      <c r="AT362" s="171"/>
      <c r="AU362" s="171" t="str">
        <f t="shared" si="141"/>
        <v/>
      </c>
      <c r="AV362" s="171"/>
      <c r="AW362" s="171"/>
      <c r="AX362" s="171"/>
      <c r="AY362" s="171"/>
      <c r="AZ362" s="168" t="str">
        <f t="shared" si="142"/>
        <v/>
      </c>
      <c r="BA362" s="158" t="str">
        <f>IF(S362&lt;&gt;1, IF(SUM(S362:$S$1004)&lt;&gt;0, "| Laat geen witruimte tussen ingevulde rijen.", ""), "")</f>
        <v/>
      </c>
      <c r="BC362" s="159" t="str">
        <f t="shared" si="143"/>
        <v/>
      </c>
    </row>
    <row r="363" spans="1:55" s="158" customFormat="1" ht="14.4" customHeight="1" x14ac:dyDescent="0.3">
      <c r="A363" s="244" t="str">
        <f t="shared" si="122"/>
        <v/>
      </c>
      <c r="B363" s="153" t="str">
        <f t="shared" si="123"/>
        <v/>
      </c>
      <c r="C363" s="154"/>
      <c r="D363" s="173"/>
      <c r="E363" s="179"/>
      <c r="F363" s="156"/>
      <c r="G363" s="175"/>
      <c r="H363" s="175"/>
      <c r="I363" s="175"/>
      <c r="J363" s="175"/>
      <c r="K363" s="175"/>
      <c r="L363" s="175"/>
      <c r="M363" s="175"/>
      <c r="N363" s="175"/>
      <c r="O363" s="175"/>
      <c r="P363" s="175"/>
      <c r="Q363" s="179"/>
      <c r="R363" s="157" t="s">
        <v>98</v>
      </c>
      <c r="S363" s="158">
        <f t="shared" si="124"/>
        <v>0</v>
      </c>
      <c r="T363" s="158" t="str">
        <f t="shared" si="125"/>
        <v/>
      </c>
      <c r="U363" s="158" t="str">
        <f t="shared" si="126"/>
        <v>lstLocatieNv3</v>
      </c>
      <c r="V363" s="168">
        <f t="shared" si="127"/>
        <v>0</v>
      </c>
      <c r="W363" s="171">
        <f t="shared" si="128"/>
        <v>0</v>
      </c>
      <c r="X363" s="171">
        <f t="shared" si="129"/>
        <v>0</v>
      </c>
      <c r="Y363" s="171">
        <f t="shared" si="130"/>
        <v>0</v>
      </c>
      <c r="Z363" s="171">
        <f t="shared" si="131"/>
        <v>0</v>
      </c>
      <c r="AA363" s="171">
        <f t="shared" si="132"/>
        <v>0</v>
      </c>
      <c r="AB363" s="171">
        <f t="shared" si="133"/>
        <v>0</v>
      </c>
      <c r="AC363" s="171">
        <f t="shared" si="134"/>
        <v>0</v>
      </c>
      <c r="AD363" s="171">
        <f t="shared" si="135"/>
        <v>0</v>
      </c>
      <c r="AE363" s="171">
        <f t="shared" si="136"/>
        <v>0</v>
      </c>
      <c r="AF363" s="171">
        <f t="shared" si="137"/>
        <v>0</v>
      </c>
      <c r="AG363" s="171">
        <f t="shared" si="138"/>
        <v>0</v>
      </c>
      <c r="AH363" s="171">
        <f>IF($S363&lt;&gt;0, IF($F363&lt;&gt;"Opname / publicatie / game", IF(OR($J363="Fysieke aanwezigheid/product",$J363="Fysieke en digitale aanwezigheid/product"), IF($L363&lt;&gt;"België", _xlfn.IFNA(IF(MATCH($M363, Keuzelijsten!$AR$2:$AR$32, 0)&gt;0, 0, -1), -1), IF($N363&lt;&gt;"", -1, IF(O363&lt;&gt;"", 0, 1))), -1), -1), 0)</f>
        <v>0</v>
      </c>
      <c r="AI363" s="171">
        <f t="shared" si="139"/>
        <v>0</v>
      </c>
      <c r="AJ363" s="171">
        <f t="shared" si="140"/>
        <v>0</v>
      </c>
      <c r="AK363" s="168"/>
      <c r="AL363" s="322" t="str">
        <f t="shared" si="121"/>
        <v/>
      </c>
      <c r="AM363" s="171"/>
      <c r="AN363" s="171"/>
      <c r="AO363" s="171"/>
      <c r="AP363" s="171"/>
      <c r="AQ363" s="171"/>
      <c r="AR363" s="171"/>
      <c r="AS363" s="171"/>
      <c r="AT363" s="171"/>
      <c r="AU363" s="171" t="str">
        <f t="shared" si="141"/>
        <v/>
      </c>
      <c r="AV363" s="171"/>
      <c r="AW363" s="171"/>
      <c r="AX363" s="171"/>
      <c r="AY363" s="171"/>
      <c r="AZ363" s="168" t="str">
        <f t="shared" si="142"/>
        <v/>
      </c>
      <c r="BA363" s="158" t="str">
        <f>IF(S363&lt;&gt;1, IF(SUM(S363:$S$1004)&lt;&gt;0, "| Laat geen witruimte tussen ingevulde rijen.", ""), "")</f>
        <v/>
      </c>
      <c r="BC363" s="159" t="str">
        <f t="shared" si="143"/>
        <v/>
      </c>
    </row>
    <row r="364" spans="1:55" s="158" customFormat="1" ht="14.4" customHeight="1" x14ac:dyDescent="0.3">
      <c r="A364" s="244" t="str">
        <f t="shared" si="122"/>
        <v/>
      </c>
      <c r="B364" s="153" t="str">
        <f t="shared" si="123"/>
        <v/>
      </c>
      <c r="C364" s="154"/>
      <c r="D364" s="173"/>
      <c r="E364" s="179"/>
      <c r="F364" s="156"/>
      <c r="G364" s="175"/>
      <c r="H364" s="175"/>
      <c r="I364" s="175"/>
      <c r="J364" s="175"/>
      <c r="K364" s="175"/>
      <c r="L364" s="175"/>
      <c r="M364" s="175"/>
      <c r="N364" s="175"/>
      <c r="O364" s="175"/>
      <c r="P364" s="175"/>
      <c r="Q364" s="179"/>
      <c r="R364" s="157" t="s">
        <v>98</v>
      </c>
      <c r="S364" s="158">
        <f t="shared" si="124"/>
        <v>0</v>
      </c>
      <c r="T364" s="158" t="str">
        <f t="shared" si="125"/>
        <v/>
      </c>
      <c r="U364" s="158" t="str">
        <f t="shared" si="126"/>
        <v>lstLocatieNv3</v>
      </c>
      <c r="V364" s="168">
        <f t="shared" si="127"/>
        <v>0</v>
      </c>
      <c r="W364" s="171">
        <f t="shared" si="128"/>
        <v>0</v>
      </c>
      <c r="X364" s="171">
        <f t="shared" si="129"/>
        <v>0</v>
      </c>
      <c r="Y364" s="171">
        <f t="shared" si="130"/>
        <v>0</v>
      </c>
      <c r="Z364" s="171">
        <f t="shared" si="131"/>
        <v>0</v>
      </c>
      <c r="AA364" s="171">
        <f t="shared" si="132"/>
        <v>0</v>
      </c>
      <c r="AB364" s="171">
        <f t="shared" si="133"/>
        <v>0</v>
      </c>
      <c r="AC364" s="171">
        <f t="shared" si="134"/>
        <v>0</v>
      </c>
      <c r="AD364" s="171">
        <f t="shared" si="135"/>
        <v>0</v>
      </c>
      <c r="AE364" s="171">
        <f t="shared" si="136"/>
        <v>0</v>
      </c>
      <c r="AF364" s="171">
        <f t="shared" si="137"/>
        <v>0</v>
      </c>
      <c r="AG364" s="171">
        <f t="shared" si="138"/>
        <v>0</v>
      </c>
      <c r="AH364" s="171">
        <f>IF($S364&lt;&gt;0, IF($F364&lt;&gt;"Opname / publicatie / game", IF(OR($J364="Fysieke aanwezigheid/product",$J364="Fysieke en digitale aanwezigheid/product"), IF($L364&lt;&gt;"België", _xlfn.IFNA(IF(MATCH($M364, Keuzelijsten!$AR$2:$AR$32, 0)&gt;0, 0, -1), -1), IF($N364&lt;&gt;"", -1, IF(O364&lt;&gt;"", 0, 1))), -1), -1), 0)</f>
        <v>0</v>
      </c>
      <c r="AI364" s="171">
        <f t="shared" si="139"/>
        <v>0</v>
      </c>
      <c r="AJ364" s="171">
        <f t="shared" si="140"/>
        <v>0</v>
      </c>
      <c r="AK364" s="168"/>
      <c r="AL364" s="322" t="str">
        <f t="shared" si="121"/>
        <v/>
      </c>
      <c r="AM364" s="171"/>
      <c r="AN364" s="171"/>
      <c r="AO364" s="171"/>
      <c r="AP364" s="171"/>
      <c r="AQ364" s="171"/>
      <c r="AR364" s="171"/>
      <c r="AS364" s="171"/>
      <c r="AT364" s="171"/>
      <c r="AU364" s="171" t="str">
        <f t="shared" si="141"/>
        <v/>
      </c>
      <c r="AV364" s="171"/>
      <c r="AW364" s="171"/>
      <c r="AX364" s="171"/>
      <c r="AY364" s="171"/>
      <c r="AZ364" s="168" t="str">
        <f t="shared" si="142"/>
        <v/>
      </c>
      <c r="BA364" s="158" t="str">
        <f>IF(S364&lt;&gt;1, IF(SUM(S364:$S$1004)&lt;&gt;0, "| Laat geen witruimte tussen ingevulde rijen.", ""), "")</f>
        <v/>
      </c>
      <c r="BC364" s="159" t="str">
        <f t="shared" si="143"/>
        <v/>
      </c>
    </row>
    <row r="365" spans="1:55" s="158" customFormat="1" ht="14.4" customHeight="1" x14ac:dyDescent="0.3">
      <c r="A365" s="244" t="str">
        <f t="shared" si="122"/>
        <v/>
      </c>
      <c r="B365" s="153" t="str">
        <f t="shared" si="123"/>
        <v/>
      </c>
      <c r="C365" s="154"/>
      <c r="D365" s="173"/>
      <c r="E365" s="179"/>
      <c r="F365" s="156"/>
      <c r="G365" s="175"/>
      <c r="H365" s="175"/>
      <c r="I365" s="175"/>
      <c r="J365" s="175"/>
      <c r="K365" s="175"/>
      <c r="L365" s="175"/>
      <c r="M365" s="175"/>
      <c r="N365" s="175"/>
      <c r="O365" s="175"/>
      <c r="P365" s="175"/>
      <c r="Q365" s="179"/>
      <c r="R365" s="157" t="s">
        <v>98</v>
      </c>
      <c r="S365" s="158">
        <f t="shared" si="124"/>
        <v>0</v>
      </c>
      <c r="T365" s="158" t="str">
        <f t="shared" si="125"/>
        <v/>
      </c>
      <c r="U365" s="158" t="str">
        <f t="shared" si="126"/>
        <v>lstLocatieNv3</v>
      </c>
      <c r="V365" s="168">
        <f t="shared" si="127"/>
        <v>0</v>
      </c>
      <c r="W365" s="171">
        <f t="shared" si="128"/>
        <v>0</v>
      </c>
      <c r="X365" s="171">
        <f t="shared" si="129"/>
        <v>0</v>
      </c>
      <c r="Y365" s="171">
        <f t="shared" si="130"/>
        <v>0</v>
      </c>
      <c r="Z365" s="171">
        <f t="shared" si="131"/>
        <v>0</v>
      </c>
      <c r="AA365" s="171">
        <f t="shared" si="132"/>
        <v>0</v>
      </c>
      <c r="AB365" s="171">
        <f t="shared" si="133"/>
        <v>0</v>
      </c>
      <c r="AC365" s="171">
        <f t="shared" si="134"/>
        <v>0</v>
      </c>
      <c r="AD365" s="171">
        <f t="shared" si="135"/>
        <v>0</v>
      </c>
      <c r="AE365" s="171">
        <f t="shared" si="136"/>
        <v>0</v>
      </c>
      <c r="AF365" s="171">
        <f t="shared" si="137"/>
        <v>0</v>
      </c>
      <c r="AG365" s="171">
        <f t="shared" si="138"/>
        <v>0</v>
      </c>
      <c r="AH365" s="171">
        <f>IF($S365&lt;&gt;0, IF($F365&lt;&gt;"Opname / publicatie / game", IF(OR($J365="Fysieke aanwezigheid/product",$J365="Fysieke en digitale aanwezigheid/product"), IF($L365&lt;&gt;"België", _xlfn.IFNA(IF(MATCH($M365, Keuzelijsten!$AR$2:$AR$32, 0)&gt;0, 0, -1), -1), IF($N365&lt;&gt;"", -1, IF(O365&lt;&gt;"", 0, 1))), -1), -1), 0)</f>
        <v>0</v>
      </c>
      <c r="AI365" s="171">
        <f t="shared" si="139"/>
        <v>0</v>
      </c>
      <c r="AJ365" s="171">
        <f t="shared" si="140"/>
        <v>0</v>
      </c>
      <c r="AK365" s="168"/>
      <c r="AL365" s="322" t="str">
        <f t="shared" si="121"/>
        <v/>
      </c>
      <c r="AM365" s="171"/>
      <c r="AN365" s="171"/>
      <c r="AO365" s="171"/>
      <c r="AP365" s="171"/>
      <c r="AQ365" s="171"/>
      <c r="AR365" s="171"/>
      <c r="AS365" s="171"/>
      <c r="AT365" s="171"/>
      <c r="AU365" s="171" t="str">
        <f t="shared" si="141"/>
        <v/>
      </c>
      <c r="AV365" s="171"/>
      <c r="AW365" s="171"/>
      <c r="AX365" s="171"/>
      <c r="AY365" s="171"/>
      <c r="AZ365" s="168" t="str">
        <f t="shared" si="142"/>
        <v/>
      </c>
      <c r="BA365" s="158" t="str">
        <f>IF(S365&lt;&gt;1, IF(SUM(S365:$S$1004)&lt;&gt;0, "| Laat geen witruimte tussen ingevulde rijen.", ""), "")</f>
        <v/>
      </c>
      <c r="BC365" s="159" t="str">
        <f t="shared" si="143"/>
        <v/>
      </c>
    </row>
    <row r="366" spans="1:55" s="158" customFormat="1" ht="14.4" customHeight="1" x14ac:dyDescent="0.3">
      <c r="A366" s="244" t="str">
        <f t="shared" si="122"/>
        <v/>
      </c>
      <c r="B366" s="153" t="str">
        <f t="shared" si="123"/>
        <v/>
      </c>
      <c r="C366" s="154"/>
      <c r="D366" s="173"/>
      <c r="E366" s="179"/>
      <c r="F366" s="156"/>
      <c r="G366" s="175"/>
      <c r="H366" s="175"/>
      <c r="I366" s="175"/>
      <c r="J366" s="175"/>
      <c r="K366" s="175"/>
      <c r="L366" s="175"/>
      <c r="M366" s="175"/>
      <c r="N366" s="175"/>
      <c r="O366" s="175"/>
      <c r="P366" s="175"/>
      <c r="Q366" s="179"/>
      <c r="R366" s="157" t="s">
        <v>98</v>
      </c>
      <c r="S366" s="158">
        <f t="shared" si="124"/>
        <v>0</v>
      </c>
      <c r="T366" s="158" t="str">
        <f t="shared" si="125"/>
        <v/>
      </c>
      <c r="U366" s="158" t="str">
        <f t="shared" si="126"/>
        <v>lstLocatieNv3</v>
      </c>
      <c r="V366" s="168">
        <f t="shared" si="127"/>
        <v>0</v>
      </c>
      <c r="W366" s="171">
        <f t="shared" si="128"/>
        <v>0</v>
      </c>
      <c r="X366" s="171">
        <f t="shared" si="129"/>
        <v>0</v>
      </c>
      <c r="Y366" s="171">
        <f t="shared" si="130"/>
        <v>0</v>
      </c>
      <c r="Z366" s="171">
        <f t="shared" si="131"/>
        <v>0</v>
      </c>
      <c r="AA366" s="171">
        <f t="shared" si="132"/>
        <v>0</v>
      </c>
      <c r="AB366" s="171">
        <f t="shared" si="133"/>
        <v>0</v>
      </c>
      <c r="AC366" s="171">
        <f t="shared" si="134"/>
        <v>0</v>
      </c>
      <c r="AD366" s="171">
        <f t="shared" si="135"/>
        <v>0</v>
      </c>
      <c r="AE366" s="171">
        <f t="shared" si="136"/>
        <v>0</v>
      </c>
      <c r="AF366" s="171">
        <f t="shared" si="137"/>
        <v>0</v>
      </c>
      <c r="AG366" s="171">
        <f t="shared" si="138"/>
        <v>0</v>
      </c>
      <c r="AH366" s="171">
        <f>IF($S366&lt;&gt;0, IF($F366&lt;&gt;"Opname / publicatie / game", IF(OR($J366="Fysieke aanwezigheid/product",$J366="Fysieke en digitale aanwezigheid/product"), IF($L366&lt;&gt;"België", _xlfn.IFNA(IF(MATCH($M366, Keuzelijsten!$AR$2:$AR$32, 0)&gt;0, 0, -1), -1), IF($N366&lt;&gt;"", -1, IF(O366&lt;&gt;"", 0, 1))), -1), -1), 0)</f>
        <v>0</v>
      </c>
      <c r="AI366" s="171">
        <f t="shared" si="139"/>
        <v>0</v>
      </c>
      <c r="AJ366" s="171">
        <f t="shared" si="140"/>
        <v>0</v>
      </c>
      <c r="AK366" s="168"/>
      <c r="AL366" s="322" t="str">
        <f t="shared" si="121"/>
        <v/>
      </c>
      <c r="AM366" s="171"/>
      <c r="AN366" s="171"/>
      <c r="AO366" s="171"/>
      <c r="AP366" s="171"/>
      <c r="AQ366" s="171"/>
      <c r="AR366" s="171"/>
      <c r="AS366" s="171"/>
      <c r="AT366" s="171"/>
      <c r="AU366" s="171" t="str">
        <f t="shared" si="141"/>
        <v/>
      </c>
      <c r="AV366" s="171"/>
      <c r="AW366" s="171"/>
      <c r="AX366" s="171"/>
      <c r="AY366" s="171"/>
      <c r="AZ366" s="168" t="str">
        <f t="shared" si="142"/>
        <v/>
      </c>
      <c r="BA366" s="158" t="str">
        <f>IF(S366&lt;&gt;1, IF(SUM(S366:$S$1004)&lt;&gt;0, "| Laat geen witruimte tussen ingevulde rijen.", ""), "")</f>
        <v/>
      </c>
      <c r="BC366" s="159" t="str">
        <f t="shared" si="143"/>
        <v/>
      </c>
    </row>
    <row r="367" spans="1:55" s="158" customFormat="1" ht="14.4" customHeight="1" x14ac:dyDescent="0.3">
      <c r="A367" s="244" t="str">
        <f t="shared" si="122"/>
        <v/>
      </c>
      <c r="B367" s="153" t="str">
        <f t="shared" si="123"/>
        <v/>
      </c>
      <c r="C367" s="154"/>
      <c r="D367" s="173"/>
      <c r="E367" s="179"/>
      <c r="F367" s="156"/>
      <c r="G367" s="175"/>
      <c r="H367" s="175"/>
      <c r="I367" s="175"/>
      <c r="J367" s="175"/>
      <c r="K367" s="175"/>
      <c r="L367" s="175"/>
      <c r="M367" s="175"/>
      <c r="N367" s="175"/>
      <c r="O367" s="175"/>
      <c r="P367" s="175"/>
      <c r="Q367" s="179"/>
      <c r="R367" s="157" t="s">
        <v>98</v>
      </c>
      <c r="S367" s="158">
        <f t="shared" si="124"/>
        <v>0</v>
      </c>
      <c r="T367" s="158" t="str">
        <f t="shared" si="125"/>
        <v/>
      </c>
      <c r="U367" s="158" t="str">
        <f t="shared" si="126"/>
        <v>lstLocatieNv3</v>
      </c>
      <c r="V367" s="168">
        <f t="shared" si="127"/>
        <v>0</v>
      </c>
      <c r="W367" s="171">
        <f t="shared" si="128"/>
        <v>0</v>
      </c>
      <c r="X367" s="171">
        <f t="shared" si="129"/>
        <v>0</v>
      </c>
      <c r="Y367" s="171">
        <f t="shared" si="130"/>
        <v>0</v>
      </c>
      <c r="Z367" s="171">
        <f t="shared" si="131"/>
        <v>0</v>
      </c>
      <c r="AA367" s="171">
        <f t="shared" si="132"/>
        <v>0</v>
      </c>
      <c r="AB367" s="171">
        <f t="shared" si="133"/>
        <v>0</v>
      </c>
      <c r="AC367" s="171">
        <f t="shared" si="134"/>
        <v>0</v>
      </c>
      <c r="AD367" s="171">
        <f t="shared" si="135"/>
        <v>0</v>
      </c>
      <c r="AE367" s="171">
        <f t="shared" si="136"/>
        <v>0</v>
      </c>
      <c r="AF367" s="171">
        <f t="shared" si="137"/>
        <v>0</v>
      </c>
      <c r="AG367" s="171">
        <f t="shared" si="138"/>
        <v>0</v>
      </c>
      <c r="AH367" s="171">
        <f>IF($S367&lt;&gt;0, IF($F367&lt;&gt;"Opname / publicatie / game", IF(OR($J367="Fysieke aanwezigheid/product",$J367="Fysieke en digitale aanwezigheid/product"), IF($L367&lt;&gt;"België", _xlfn.IFNA(IF(MATCH($M367, Keuzelijsten!$AR$2:$AR$32, 0)&gt;0, 0, -1), -1), IF($N367&lt;&gt;"", -1, IF(O367&lt;&gt;"", 0, 1))), -1), -1), 0)</f>
        <v>0</v>
      </c>
      <c r="AI367" s="171">
        <f t="shared" si="139"/>
        <v>0</v>
      </c>
      <c r="AJ367" s="171">
        <f t="shared" si="140"/>
        <v>0</v>
      </c>
      <c r="AK367" s="168"/>
      <c r="AL367" s="322" t="str">
        <f t="shared" si="121"/>
        <v/>
      </c>
      <c r="AM367" s="171"/>
      <c r="AN367" s="171"/>
      <c r="AO367" s="171"/>
      <c r="AP367" s="171"/>
      <c r="AQ367" s="171"/>
      <c r="AR367" s="171"/>
      <c r="AS367" s="171"/>
      <c r="AT367" s="171"/>
      <c r="AU367" s="171" t="str">
        <f t="shared" si="141"/>
        <v/>
      </c>
      <c r="AV367" s="171"/>
      <c r="AW367" s="171"/>
      <c r="AX367" s="171"/>
      <c r="AY367" s="171"/>
      <c r="AZ367" s="168" t="str">
        <f t="shared" si="142"/>
        <v/>
      </c>
      <c r="BA367" s="158" t="str">
        <f>IF(S367&lt;&gt;1, IF(SUM(S367:$S$1004)&lt;&gt;0, "| Laat geen witruimte tussen ingevulde rijen.", ""), "")</f>
        <v/>
      </c>
      <c r="BC367" s="159" t="str">
        <f t="shared" si="143"/>
        <v/>
      </c>
    </row>
    <row r="368" spans="1:55" s="158" customFormat="1" ht="14.4" customHeight="1" x14ac:dyDescent="0.3">
      <c r="A368" s="244" t="str">
        <f t="shared" si="122"/>
        <v/>
      </c>
      <c r="B368" s="153" t="str">
        <f t="shared" si="123"/>
        <v/>
      </c>
      <c r="C368" s="154"/>
      <c r="D368" s="173"/>
      <c r="E368" s="179"/>
      <c r="F368" s="156"/>
      <c r="G368" s="175"/>
      <c r="H368" s="175"/>
      <c r="I368" s="175"/>
      <c r="J368" s="175"/>
      <c r="K368" s="175"/>
      <c r="L368" s="175"/>
      <c r="M368" s="175"/>
      <c r="N368" s="175"/>
      <c r="O368" s="175"/>
      <c r="P368" s="175"/>
      <c r="Q368" s="179"/>
      <c r="R368" s="157" t="s">
        <v>98</v>
      </c>
      <c r="S368" s="158">
        <f t="shared" si="124"/>
        <v>0</v>
      </c>
      <c r="T368" s="158" t="str">
        <f t="shared" si="125"/>
        <v/>
      </c>
      <c r="U368" s="158" t="str">
        <f t="shared" si="126"/>
        <v>lstLocatieNv3</v>
      </c>
      <c r="V368" s="168">
        <f t="shared" si="127"/>
        <v>0</v>
      </c>
      <c r="W368" s="171">
        <f t="shared" si="128"/>
        <v>0</v>
      </c>
      <c r="X368" s="171">
        <f t="shared" si="129"/>
        <v>0</v>
      </c>
      <c r="Y368" s="171">
        <f t="shared" si="130"/>
        <v>0</v>
      </c>
      <c r="Z368" s="171">
        <f t="shared" si="131"/>
        <v>0</v>
      </c>
      <c r="AA368" s="171">
        <f t="shared" si="132"/>
        <v>0</v>
      </c>
      <c r="AB368" s="171">
        <f t="shared" si="133"/>
        <v>0</v>
      </c>
      <c r="AC368" s="171">
        <f t="shared" si="134"/>
        <v>0</v>
      </c>
      <c r="AD368" s="171">
        <f t="shared" si="135"/>
        <v>0</v>
      </c>
      <c r="AE368" s="171">
        <f t="shared" si="136"/>
        <v>0</v>
      </c>
      <c r="AF368" s="171">
        <f t="shared" si="137"/>
        <v>0</v>
      </c>
      <c r="AG368" s="171">
        <f t="shared" si="138"/>
        <v>0</v>
      </c>
      <c r="AH368" s="171">
        <f>IF($S368&lt;&gt;0, IF($F368&lt;&gt;"Opname / publicatie / game", IF(OR($J368="Fysieke aanwezigheid/product",$J368="Fysieke en digitale aanwezigheid/product"), IF($L368&lt;&gt;"België", _xlfn.IFNA(IF(MATCH($M368, Keuzelijsten!$AR$2:$AR$32, 0)&gt;0, 0, -1), -1), IF($N368&lt;&gt;"", -1, IF(O368&lt;&gt;"", 0, 1))), -1), -1), 0)</f>
        <v>0</v>
      </c>
      <c r="AI368" s="171">
        <f t="shared" si="139"/>
        <v>0</v>
      </c>
      <c r="AJ368" s="171">
        <f t="shared" si="140"/>
        <v>0</v>
      </c>
      <c r="AK368" s="168"/>
      <c r="AL368" s="322" t="str">
        <f t="shared" si="121"/>
        <v/>
      </c>
      <c r="AM368" s="171"/>
      <c r="AN368" s="171"/>
      <c r="AO368" s="171"/>
      <c r="AP368" s="171"/>
      <c r="AQ368" s="171"/>
      <c r="AR368" s="171"/>
      <c r="AS368" s="171"/>
      <c r="AT368" s="171"/>
      <c r="AU368" s="171" t="str">
        <f t="shared" si="141"/>
        <v/>
      </c>
      <c r="AV368" s="171"/>
      <c r="AW368" s="171"/>
      <c r="AX368" s="171"/>
      <c r="AY368" s="171"/>
      <c r="AZ368" s="168" t="str">
        <f t="shared" si="142"/>
        <v/>
      </c>
      <c r="BA368" s="158" t="str">
        <f>IF(S368&lt;&gt;1, IF(SUM(S368:$S$1004)&lt;&gt;0, "| Laat geen witruimte tussen ingevulde rijen.", ""), "")</f>
        <v/>
      </c>
      <c r="BC368" s="159" t="str">
        <f t="shared" si="143"/>
        <v/>
      </c>
    </row>
    <row r="369" spans="1:55" s="158" customFormat="1" ht="14.4" customHeight="1" x14ac:dyDescent="0.3">
      <c r="A369" s="244" t="str">
        <f t="shared" si="122"/>
        <v/>
      </c>
      <c r="B369" s="153" t="str">
        <f t="shared" si="123"/>
        <v/>
      </c>
      <c r="C369" s="154"/>
      <c r="D369" s="173"/>
      <c r="E369" s="179"/>
      <c r="F369" s="156"/>
      <c r="G369" s="175"/>
      <c r="H369" s="175"/>
      <c r="I369" s="175"/>
      <c r="J369" s="175"/>
      <c r="K369" s="175"/>
      <c r="L369" s="175"/>
      <c r="M369" s="175"/>
      <c r="N369" s="175"/>
      <c r="O369" s="175"/>
      <c r="P369" s="175"/>
      <c r="Q369" s="179"/>
      <c r="R369" s="157" t="s">
        <v>98</v>
      </c>
      <c r="S369" s="158">
        <f t="shared" si="124"/>
        <v>0</v>
      </c>
      <c r="T369" s="158" t="str">
        <f t="shared" si="125"/>
        <v/>
      </c>
      <c r="U369" s="158" t="str">
        <f t="shared" si="126"/>
        <v>lstLocatieNv3</v>
      </c>
      <c r="V369" s="168">
        <f t="shared" si="127"/>
        <v>0</v>
      </c>
      <c r="W369" s="171">
        <f t="shared" si="128"/>
        <v>0</v>
      </c>
      <c r="X369" s="171">
        <f t="shared" si="129"/>
        <v>0</v>
      </c>
      <c r="Y369" s="171">
        <f t="shared" si="130"/>
        <v>0</v>
      </c>
      <c r="Z369" s="171">
        <f t="shared" si="131"/>
        <v>0</v>
      </c>
      <c r="AA369" s="171">
        <f t="shared" si="132"/>
        <v>0</v>
      </c>
      <c r="AB369" s="171">
        <f t="shared" si="133"/>
        <v>0</v>
      </c>
      <c r="AC369" s="171">
        <f t="shared" si="134"/>
        <v>0</v>
      </c>
      <c r="AD369" s="171">
        <f t="shared" si="135"/>
        <v>0</v>
      </c>
      <c r="AE369" s="171">
        <f t="shared" si="136"/>
        <v>0</v>
      </c>
      <c r="AF369" s="171">
        <f t="shared" si="137"/>
        <v>0</v>
      </c>
      <c r="AG369" s="171">
        <f t="shared" si="138"/>
        <v>0</v>
      </c>
      <c r="AH369" s="171">
        <f>IF($S369&lt;&gt;0, IF($F369&lt;&gt;"Opname / publicatie / game", IF(OR($J369="Fysieke aanwezigheid/product",$J369="Fysieke en digitale aanwezigheid/product"), IF($L369&lt;&gt;"België", _xlfn.IFNA(IF(MATCH($M369, Keuzelijsten!$AR$2:$AR$32, 0)&gt;0, 0, -1), -1), IF($N369&lt;&gt;"", -1, IF(O369&lt;&gt;"", 0, 1))), -1), -1), 0)</f>
        <v>0</v>
      </c>
      <c r="AI369" s="171">
        <f t="shared" si="139"/>
        <v>0</v>
      </c>
      <c r="AJ369" s="171">
        <f t="shared" si="140"/>
        <v>0</v>
      </c>
      <c r="AK369" s="168"/>
      <c r="AL369" s="322" t="str">
        <f t="shared" si="121"/>
        <v/>
      </c>
      <c r="AM369" s="171"/>
      <c r="AN369" s="171"/>
      <c r="AO369" s="171"/>
      <c r="AP369" s="171"/>
      <c r="AQ369" s="171"/>
      <c r="AR369" s="171"/>
      <c r="AS369" s="171"/>
      <c r="AT369" s="171"/>
      <c r="AU369" s="171" t="str">
        <f t="shared" si="141"/>
        <v/>
      </c>
      <c r="AV369" s="171"/>
      <c r="AW369" s="171"/>
      <c r="AX369" s="171"/>
      <c r="AY369" s="171"/>
      <c r="AZ369" s="168" t="str">
        <f t="shared" si="142"/>
        <v/>
      </c>
      <c r="BA369" s="158" t="str">
        <f>IF(S369&lt;&gt;1, IF(SUM(S369:$S$1004)&lt;&gt;0, "| Laat geen witruimte tussen ingevulde rijen.", ""), "")</f>
        <v/>
      </c>
      <c r="BC369" s="159" t="str">
        <f t="shared" si="143"/>
        <v/>
      </c>
    </row>
    <row r="370" spans="1:55" s="158" customFormat="1" ht="14.4" customHeight="1" x14ac:dyDescent="0.3">
      <c r="A370" s="244" t="str">
        <f t="shared" si="122"/>
        <v/>
      </c>
      <c r="B370" s="153" t="str">
        <f t="shared" si="123"/>
        <v/>
      </c>
      <c r="C370" s="154"/>
      <c r="D370" s="173"/>
      <c r="E370" s="179"/>
      <c r="F370" s="156"/>
      <c r="G370" s="175"/>
      <c r="H370" s="175"/>
      <c r="I370" s="175"/>
      <c r="J370" s="175"/>
      <c r="K370" s="175"/>
      <c r="L370" s="175"/>
      <c r="M370" s="175"/>
      <c r="N370" s="175"/>
      <c r="O370" s="175"/>
      <c r="P370" s="175"/>
      <c r="Q370" s="179"/>
      <c r="R370" s="157" t="s">
        <v>98</v>
      </c>
      <c r="S370" s="158">
        <f t="shared" si="124"/>
        <v>0</v>
      </c>
      <c r="T370" s="158" t="str">
        <f t="shared" si="125"/>
        <v/>
      </c>
      <c r="U370" s="158" t="str">
        <f t="shared" si="126"/>
        <v>lstLocatieNv3</v>
      </c>
      <c r="V370" s="168">
        <f t="shared" si="127"/>
        <v>0</v>
      </c>
      <c r="W370" s="171">
        <f t="shared" si="128"/>
        <v>0</v>
      </c>
      <c r="X370" s="171">
        <f t="shared" si="129"/>
        <v>0</v>
      </c>
      <c r="Y370" s="171">
        <f t="shared" si="130"/>
        <v>0</v>
      </c>
      <c r="Z370" s="171">
        <f t="shared" si="131"/>
        <v>0</v>
      </c>
      <c r="AA370" s="171">
        <f t="shared" si="132"/>
        <v>0</v>
      </c>
      <c r="AB370" s="171">
        <f t="shared" si="133"/>
        <v>0</v>
      </c>
      <c r="AC370" s="171">
        <f t="shared" si="134"/>
        <v>0</v>
      </c>
      <c r="AD370" s="171">
        <f t="shared" si="135"/>
        <v>0</v>
      </c>
      <c r="AE370" s="171">
        <f t="shared" si="136"/>
        <v>0</v>
      </c>
      <c r="AF370" s="171">
        <f t="shared" si="137"/>
        <v>0</v>
      </c>
      <c r="AG370" s="171">
        <f t="shared" si="138"/>
        <v>0</v>
      </c>
      <c r="AH370" s="171">
        <f>IF($S370&lt;&gt;0, IF($F370&lt;&gt;"Opname / publicatie / game", IF(OR($J370="Fysieke aanwezigheid/product",$J370="Fysieke en digitale aanwezigheid/product"), IF($L370&lt;&gt;"België", _xlfn.IFNA(IF(MATCH($M370, Keuzelijsten!$AR$2:$AR$32, 0)&gt;0, 0, -1), -1), IF($N370&lt;&gt;"", -1, IF(O370&lt;&gt;"", 0, 1))), -1), -1), 0)</f>
        <v>0</v>
      </c>
      <c r="AI370" s="171">
        <f t="shared" si="139"/>
        <v>0</v>
      </c>
      <c r="AJ370" s="171">
        <f t="shared" si="140"/>
        <v>0</v>
      </c>
      <c r="AK370" s="168"/>
      <c r="AL370" s="322" t="str">
        <f t="shared" si="121"/>
        <v/>
      </c>
      <c r="AM370" s="171"/>
      <c r="AN370" s="171"/>
      <c r="AO370" s="171"/>
      <c r="AP370" s="171"/>
      <c r="AQ370" s="171"/>
      <c r="AR370" s="171"/>
      <c r="AS370" s="171"/>
      <c r="AT370" s="171"/>
      <c r="AU370" s="171" t="str">
        <f t="shared" si="141"/>
        <v/>
      </c>
      <c r="AV370" s="171"/>
      <c r="AW370" s="171"/>
      <c r="AX370" s="171"/>
      <c r="AY370" s="171"/>
      <c r="AZ370" s="168" t="str">
        <f t="shared" si="142"/>
        <v/>
      </c>
      <c r="BA370" s="158" t="str">
        <f>IF(S370&lt;&gt;1, IF(SUM(S370:$S$1004)&lt;&gt;0, "| Laat geen witruimte tussen ingevulde rijen.", ""), "")</f>
        <v/>
      </c>
      <c r="BC370" s="159" t="str">
        <f t="shared" si="143"/>
        <v/>
      </c>
    </row>
    <row r="371" spans="1:55" s="158" customFormat="1" ht="14.4" customHeight="1" x14ac:dyDescent="0.3">
      <c r="A371" s="244" t="str">
        <f t="shared" si="122"/>
        <v/>
      </c>
      <c r="B371" s="153" t="str">
        <f t="shared" si="123"/>
        <v/>
      </c>
      <c r="C371" s="154"/>
      <c r="D371" s="173"/>
      <c r="E371" s="179"/>
      <c r="F371" s="156"/>
      <c r="G371" s="175"/>
      <c r="H371" s="175"/>
      <c r="I371" s="175"/>
      <c r="J371" s="175"/>
      <c r="K371" s="175"/>
      <c r="L371" s="175"/>
      <c r="M371" s="175"/>
      <c r="N371" s="175"/>
      <c r="O371" s="175"/>
      <c r="P371" s="175"/>
      <c r="Q371" s="179"/>
      <c r="R371" s="157" t="s">
        <v>98</v>
      </c>
      <c r="S371" s="158">
        <f t="shared" si="124"/>
        <v>0</v>
      </c>
      <c r="T371" s="158" t="str">
        <f t="shared" si="125"/>
        <v/>
      </c>
      <c r="U371" s="158" t="str">
        <f t="shared" si="126"/>
        <v>lstLocatieNv3</v>
      </c>
      <c r="V371" s="168">
        <f t="shared" si="127"/>
        <v>0</v>
      </c>
      <c r="W371" s="171">
        <f t="shared" si="128"/>
        <v>0</v>
      </c>
      <c r="X371" s="171">
        <f t="shared" si="129"/>
        <v>0</v>
      </c>
      <c r="Y371" s="171">
        <f t="shared" si="130"/>
        <v>0</v>
      </c>
      <c r="Z371" s="171">
        <f t="shared" si="131"/>
        <v>0</v>
      </c>
      <c r="AA371" s="171">
        <f t="shared" si="132"/>
        <v>0</v>
      </c>
      <c r="AB371" s="171">
        <f t="shared" si="133"/>
        <v>0</v>
      </c>
      <c r="AC371" s="171">
        <f t="shared" si="134"/>
        <v>0</v>
      </c>
      <c r="AD371" s="171">
        <f t="shared" si="135"/>
        <v>0</v>
      </c>
      <c r="AE371" s="171">
        <f t="shared" si="136"/>
        <v>0</v>
      </c>
      <c r="AF371" s="171">
        <f t="shared" si="137"/>
        <v>0</v>
      </c>
      <c r="AG371" s="171">
        <f t="shared" si="138"/>
        <v>0</v>
      </c>
      <c r="AH371" s="171">
        <f>IF($S371&lt;&gt;0, IF($F371&lt;&gt;"Opname / publicatie / game", IF(OR($J371="Fysieke aanwezigheid/product",$J371="Fysieke en digitale aanwezigheid/product"), IF($L371&lt;&gt;"België", _xlfn.IFNA(IF(MATCH($M371, Keuzelijsten!$AR$2:$AR$32, 0)&gt;0, 0, -1), -1), IF($N371&lt;&gt;"", -1, IF(O371&lt;&gt;"", 0, 1))), -1), -1), 0)</f>
        <v>0</v>
      </c>
      <c r="AI371" s="171">
        <f t="shared" si="139"/>
        <v>0</v>
      </c>
      <c r="AJ371" s="171">
        <f t="shared" si="140"/>
        <v>0</v>
      </c>
      <c r="AK371" s="168"/>
      <c r="AL371" s="322" t="str">
        <f t="shared" si="121"/>
        <v/>
      </c>
      <c r="AM371" s="171"/>
      <c r="AN371" s="171"/>
      <c r="AO371" s="171"/>
      <c r="AP371" s="171"/>
      <c r="AQ371" s="171"/>
      <c r="AR371" s="171"/>
      <c r="AS371" s="171"/>
      <c r="AT371" s="171"/>
      <c r="AU371" s="171" t="str">
        <f t="shared" si="141"/>
        <v/>
      </c>
      <c r="AV371" s="171"/>
      <c r="AW371" s="171"/>
      <c r="AX371" s="171"/>
      <c r="AY371" s="171"/>
      <c r="AZ371" s="168" t="str">
        <f t="shared" si="142"/>
        <v/>
      </c>
      <c r="BA371" s="158" t="str">
        <f>IF(S371&lt;&gt;1, IF(SUM(S371:$S$1004)&lt;&gt;0, "| Laat geen witruimte tussen ingevulde rijen.", ""), "")</f>
        <v/>
      </c>
      <c r="BC371" s="159" t="str">
        <f t="shared" si="143"/>
        <v/>
      </c>
    </row>
    <row r="372" spans="1:55" s="158" customFormat="1" ht="14.4" customHeight="1" x14ac:dyDescent="0.3">
      <c r="A372" s="244" t="str">
        <f t="shared" si="122"/>
        <v/>
      </c>
      <c r="B372" s="153" t="str">
        <f t="shared" si="123"/>
        <v/>
      </c>
      <c r="C372" s="154"/>
      <c r="D372" s="173"/>
      <c r="E372" s="179"/>
      <c r="F372" s="156"/>
      <c r="G372" s="175"/>
      <c r="H372" s="175"/>
      <c r="I372" s="175"/>
      <c r="J372" s="175"/>
      <c r="K372" s="175"/>
      <c r="L372" s="175"/>
      <c r="M372" s="175"/>
      <c r="N372" s="175"/>
      <c r="O372" s="175"/>
      <c r="P372" s="175"/>
      <c r="Q372" s="179"/>
      <c r="R372" s="157" t="s">
        <v>98</v>
      </c>
      <c r="S372" s="158">
        <f t="shared" si="124"/>
        <v>0</v>
      </c>
      <c r="T372" s="158" t="str">
        <f t="shared" si="125"/>
        <v/>
      </c>
      <c r="U372" s="158" t="str">
        <f t="shared" si="126"/>
        <v>lstLocatieNv3</v>
      </c>
      <c r="V372" s="168">
        <f t="shared" si="127"/>
        <v>0</v>
      </c>
      <c r="W372" s="171">
        <f t="shared" si="128"/>
        <v>0</v>
      </c>
      <c r="X372" s="171">
        <f t="shared" si="129"/>
        <v>0</v>
      </c>
      <c r="Y372" s="171">
        <f t="shared" si="130"/>
        <v>0</v>
      </c>
      <c r="Z372" s="171">
        <f t="shared" si="131"/>
        <v>0</v>
      </c>
      <c r="AA372" s="171">
        <f t="shared" si="132"/>
        <v>0</v>
      </c>
      <c r="AB372" s="171">
        <f t="shared" si="133"/>
        <v>0</v>
      </c>
      <c r="AC372" s="171">
        <f t="shared" si="134"/>
        <v>0</v>
      </c>
      <c r="AD372" s="171">
        <f t="shared" si="135"/>
        <v>0</v>
      </c>
      <c r="AE372" s="171">
        <f t="shared" si="136"/>
        <v>0</v>
      </c>
      <c r="AF372" s="171">
        <f t="shared" si="137"/>
        <v>0</v>
      </c>
      <c r="AG372" s="171">
        <f t="shared" si="138"/>
        <v>0</v>
      </c>
      <c r="AH372" s="171">
        <f>IF($S372&lt;&gt;0, IF($F372&lt;&gt;"Opname / publicatie / game", IF(OR($J372="Fysieke aanwezigheid/product",$J372="Fysieke en digitale aanwezigheid/product"), IF($L372&lt;&gt;"België", _xlfn.IFNA(IF(MATCH($M372, Keuzelijsten!$AR$2:$AR$32, 0)&gt;0, 0, -1), -1), IF($N372&lt;&gt;"", -1, IF(O372&lt;&gt;"", 0, 1))), -1), -1), 0)</f>
        <v>0</v>
      </c>
      <c r="AI372" s="171">
        <f t="shared" si="139"/>
        <v>0</v>
      </c>
      <c r="AJ372" s="171">
        <f t="shared" si="140"/>
        <v>0</v>
      </c>
      <c r="AK372" s="168"/>
      <c r="AL372" s="322" t="str">
        <f t="shared" si="121"/>
        <v/>
      </c>
      <c r="AM372" s="171"/>
      <c r="AN372" s="171"/>
      <c r="AO372" s="171"/>
      <c r="AP372" s="171"/>
      <c r="AQ372" s="171"/>
      <c r="AR372" s="171"/>
      <c r="AS372" s="171"/>
      <c r="AT372" s="171"/>
      <c r="AU372" s="171" t="str">
        <f t="shared" si="141"/>
        <v/>
      </c>
      <c r="AV372" s="171"/>
      <c r="AW372" s="171"/>
      <c r="AX372" s="171"/>
      <c r="AY372" s="171"/>
      <c r="AZ372" s="168" t="str">
        <f t="shared" si="142"/>
        <v/>
      </c>
      <c r="BA372" s="158" t="str">
        <f>IF(S372&lt;&gt;1, IF(SUM(S372:$S$1004)&lt;&gt;0, "| Laat geen witruimte tussen ingevulde rijen.", ""), "")</f>
        <v/>
      </c>
      <c r="BC372" s="159" t="str">
        <f t="shared" si="143"/>
        <v/>
      </c>
    </row>
    <row r="373" spans="1:55" s="158" customFormat="1" ht="14.4" customHeight="1" x14ac:dyDescent="0.3">
      <c r="A373" s="244" t="str">
        <f t="shared" si="122"/>
        <v/>
      </c>
      <c r="B373" s="153" t="str">
        <f t="shared" si="123"/>
        <v/>
      </c>
      <c r="C373" s="154"/>
      <c r="D373" s="173"/>
      <c r="E373" s="179"/>
      <c r="F373" s="156"/>
      <c r="G373" s="175"/>
      <c r="H373" s="175"/>
      <c r="I373" s="175"/>
      <c r="J373" s="175"/>
      <c r="K373" s="175"/>
      <c r="L373" s="175"/>
      <c r="M373" s="175"/>
      <c r="N373" s="175"/>
      <c r="O373" s="175"/>
      <c r="P373" s="175"/>
      <c r="Q373" s="179"/>
      <c r="R373" s="157" t="s">
        <v>98</v>
      </c>
      <c r="S373" s="158">
        <f t="shared" si="124"/>
        <v>0</v>
      </c>
      <c r="T373" s="158" t="str">
        <f t="shared" si="125"/>
        <v/>
      </c>
      <c r="U373" s="158" t="str">
        <f t="shared" si="126"/>
        <v>lstLocatieNv3</v>
      </c>
      <c r="V373" s="168">
        <f t="shared" si="127"/>
        <v>0</v>
      </c>
      <c r="W373" s="171">
        <f t="shared" si="128"/>
        <v>0</v>
      </c>
      <c r="X373" s="171">
        <f t="shared" si="129"/>
        <v>0</v>
      </c>
      <c r="Y373" s="171">
        <f t="shared" si="130"/>
        <v>0</v>
      </c>
      <c r="Z373" s="171">
        <f t="shared" si="131"/>
        <v>0</v>
      </c>
      <c r="AA373" s="171">
        <f t="shared" si="132"/>
        <v>0</v>
      </c>
      <c r="AB373" s="171">
        <f t="shared" si="133"/>
        <v>0</v>
      </c>
      <c r="AC373" s="171">
        <f t="shared" si="134"/>
        <v>0</v>
      </c>
      <c r="AD373" s="171">
        <f t="shared" si="135"/>
        <v>0</v>
      </c>
      <c r="AE373" s="171">
        <f t="shared" si="136"/>
        <v>0</v>
      </c>
      <c r="AF373" s="171">
        <f t="shared" si="137"/>
        <v>0</v>
      </c>
      <c r="AG373" s="171">
        <f t="shared" si="138"/>
        <v>0</v>
      </c>
      <c r="AH373" s="171">
        <f>IF($S373&lt;&gt;0, IF($F373&lt;&gt;"Opname / publicatie / game", IF(OR($J373="Fysieke aanwezigheid/product",$J373="Fysieke en digitale aanwezigheid/product"), IF($L373&lt;&gt;"België", _xlfn.IFNA(IF(MATCH($M373, Keuzelijsten!$AR$2:$AR$32, 0)&gt;0, 0, -1), -1), IF($N373&lt;&gt;"", -1, IF(O373&lt;&gt;"", 0, 1))), -1), -1), 0)</f>
        <v>0</v>
      </c>
      <c r="AI373" s="171">
        <f t="shared" si="139"/>
        <v>0</v>
      </c>
      <c r="AJ373" s="171">
        <f t="shared" si="140"/>
        <v>0</v>
      </c>
      <c r="AK373" s="168"/>
      <c r="AL373" s="322" t="str">
        <f t="shared" si="121"/>
        <v/>
      </c>
      <c r="AM373" s="171"/>
      <c r="AN373" s="171"/>
      <c r="AO373" s="171"/>
      <c r="AP373" s="171"/>
      <c r="AQ373" s="171"/>
      <c r="AR373" s="171"/>
      <c r="AS373" s="171"/>
      <c r="AT373" s="171"/>
      <c r="AU373" s="171" t="str">
        <f t="shared" si="141"/>
        <v/>
      </c>
      <c r="AV373" s="171"/>
      <c r="AW373" s="171"/>
      <c r="AX373" s="171"/>
      <c r="AY373" s="171"/>
      <c r="AZ373" s="168" t="str">
        <f t="shared" si="142"/>
        <v/>
      </c>
      <c r="BA373" s="158" t="str">
        <f>IF(S373&lt;&gt;1, IF(SUM(S373:$S$1004)&lt;&gt;0, "| Laat geen witruimte tussen ingevulde rijen.", ""), "")</f>
        <v/>
      </c>
      <c r="BC373" s="159" t="str">
        <f t="shared" si="143"/>
        <v/>
      </c>
    </row>
    <row r="374" spans="1:55" s="158" customFormat="1" ht="14.4" customHeight="1" x14ac:dyDescent="0.3">
      <c r="A374" s="244" t="str">
        <f t="shared" si="122"/>
        <v/>
      </c>
      <c r="B374" s="153" t="str">
        <f t="shared" si="123"/>
        <v/>
      </c>
      <c r="C374" s="154"/>
      <c r="D374" s="173"/>
      <c r="E374" s="179"/>
      <c r="F374" s="156"/>
      <c r="G374" s="175"/>
      <c r="H374" s="175"/>
      <c r="I374" s="175"/>
      <c r="J374" s="175"/>
      <c r="K374" s="175"/>
      <c r="L374" s="175"/>
      <c r="M374" s="175"/>
      <c r="N374" s="175"/>
      <c r="O374" s="175"/>
      <c r="P374" s="175"/>
      <c r="Q374" s="179"/>
      <c r="R374" s="157" t="s">
        <v>98</v>
      </c>
      <c r="S374" s="158">
        <f t="shared" si="124"/>
        <v>0</v>
      </c>
      <c r="T374" s="158" t="str">
        <f t="shared" si="125"/>
        <v/>
      </c>
      <c r="U374" s="158" t="str">
        <f t="shared" si="126"/>
        <v>lstLocatieNv3</v>
      </c>
      <c r="V374" s="168">
        <f t="shared" si="127"/>
        <v>0</v>
      </c>
      <c r="W374" s="171">
        <f t="shared" si="128"/>
        <v>0</v>
      </c>
      <c r="X374" s="171">
        <f t="shared" si="129"/>
        <v>0</v>
      </c>
      <c r="Y374" s="171">
        <f t="shared" si="130"/>
        <v>0</v>
      </c>
      <c r="Z374" s="171">
        <f t="shared" si="131"/>
        <v>0</v>
      </c>
      <c r="AA374" s="171">
        <f t="shared" si="132"/>
        <v>0</v>
      </c>
      <c r="AB374" s="171">
        <f t="shared" si="133"/>
        <v>0</v>
      </c>
      <c r="AC374" s="171">
        <f t="shared" si="134"/>
        <v>0</v>
      </c>
      <c r="AD374" s="171">
        <f t="shared" si="135"/>
        <v>0</v>
      </c>
      <c r="AE374" s="171">
        <f t="shared" si="136"/>
        <v>0</v>
      </c>
      <c r="AF374" s="171">
        <f t="shared" si="137"/>
        <v>0</v>
      </c>
      <c r="AG374" s="171">
        <f t="shared" si="138"/>
        <v>0</v>
      </c>
      <c r="AH374" s="171">
        <f>IF($S374&lt;&gt;0, IF($F374&lt;&gt;"Opname / publicatie / game", IF(OR($J374="Fysieke aanwezigheid/product",$J374="Fysieke en digitale aanwezigheid/product"), IF($L374&lt;&gt;"België", _xlfn.IFNA(IF(MATCH($M374, Keuzelijsten!$AR$2:$AR$32, 0)&gt;0, 0, -1), -1), IF($N374&lt;&gt;"", -1, IF(O374&lt;&gt;"", 0, 1))), -1), -1), 0)</f>
        <v>0</v>
      </c>
      <c r="AI374" s="171">
        <f t="shared" si="139"/>
        <v>0</v>
      </c>
      <c r="AJ374" s="171">
        <f t="shared" si="140"/>
        <v>0</v>
      </c>
      <c r="AK374" s="168"/>
      <c r="AL374" s="322" t="str">
        <f t="shared" si="121"/>
        <v/>
      </c>
      <c r="AM374" s="171"/>
      <c r="AN374" s="171"/>
      <c r="AO374" s="171"/>
      <c r="AP374" s="171"/>
      <c r="AQ374" s="171"/>
      <c r="AR374" s="171"/>
      <c r="AS374" s="171"/>
      <c r="AT374" s="171"/>
      <c r="AU374" s="171" t="str">
        <f t="shared" si="141"/>
        <v/>
      </c>
      <c r="AV374" s="171"/>
      <c r="AW374" s="171"/>
      <c r="AX374" s="171"/>
      <c r="AY374" s="171"/>
      <c r="AZ374" s="168" t="str">
        <f t="shared" si="142"/>
        <v/>
      </c>
      <c r="BA374" s="158" t="str">
        <f>IF(S374&lt;&gt;1, IF(SUM(S374:$S$1004)&lt;&gt;0, "| Laat geen witruimte tussen ingevulde rijen.", ""), "")</f>
        <v/>
      </c>
      <c r="BC374" s="159" t="str">
        <f t="shared" si="143"/>
        <v/>
      </c>
    </row>
    <row r="375" spans="1:55" s="158" customFormat="1" ht="14.4" customHeight="1" x14ac:dyDescent="0.3">
      <c r="A375" s="244" t="str">
        <f t="shared" si="122"/>
        <v/>
      </c>
      <c r="B375" s="153" t="str">
        <f t="shared" si="123"/>
        <v/>
      </c>
      <c r="C375" s="154"/>
      <c r="D375" s="173"/>
      <c r="E375" s="179"/>
      <c r="F375" s="156"/>
      <c r="G375" s="175"/>
      <c r="H375" s="175"/>
      <c r="I375" s="175"/>
      <c r="J375" s="175"/>
      <c r="K375" s="175"/>
      <c r="L375" s="175"/>
      <c r="M375" s="175"/>
      <c r="N375" s="175"/>
      <c r="O375" s="175"/>
      <c r="P375" s="175"/>
      <c r="Q375" s="179"/>
      <c r="R375" s="157" t="s">
        <v>98</v>
      </c>
      <c r="S375" s="158">
        <f t="shared" si="124"/>
        <v>0</v>
      </c>
      <c r="T375" s="158" t="str">
        <f t="shared" si="125"/>
        <v/>
      </c>
      <c r="U375" s="158" t="str">
        <f t="shared" si="126"/>
        <v>lstLocatieNv3</v>
      </c>
      <c r="V375" s="168">
        <f t="shared" si="127"/>
        <v>0</v>
      </c>
      <c r="W375" s="171">
        <f t="shared" si="128"/>
        <v>0</v>
      </c>
      <c r="X375" s="171">
        <f t="shared" si="129"/>
        <v>0</v>
      </c>
      <c r="Y375" s="171">
        <f t="shared" si="130"/>
        <v>0</v>
      </c>
      <c r="Z375" s="171">
        <f t="shared" si="131"/>
        <v>0</v>
      </c>
      <c r="AA375" s="171">
        <f t="shared" si="132"/>
        <v>0</v>
      </c>
      <c r="AB375" s="171">
        <f t="shared" si="133"/>
        <v>0</v>
      </c>
      <c r="AC375" s="171">
        <f t="shared" si="134"/>
        <v>0</v>
      </c>
      <c r="AD375" s="171">
        <f t="shared" si="135"/>
        <v>0</v>
      </c>
      <c r="AE375" s="171">
        <f t="shared" si="136"/>
        <v>0</v>
      </c>
      <c r="AF375" s="171">
        <f t="shared" si="137"/>
        <v>0</v>
      </c>
      <c r="AG375" s="171">
        <f t="shared" si="138"/>
        <v>0</v>
      </c>
      <c r="AH375" s="171">
        <f>IF($S375&lt;&gt;0, IF($F375&lt;&gt;"Opname / publicatie / game", IF(OR($J375="Fysieke aanwezigheid/product",$J375="Fysieke en digitale aanwezigheid/product"), IF($L375&lt;&gt;"België", _xlfn.IFNA(IF(MATCH($M375, Keuzelijsten!$AR$2:$AR$32, 0)&gt;0, 0, -1), -1), IF($N375&lt;&gt;"", -1, IF(O375&lt;&gt;"", 0, 1))), -1), -1), 0)</f>
        <v>0</v>
      </c>
      <c r="AI375" s="171">
        <f t="shared" si="139"/>
        <v>0</v>
      </c>
      <c r="AJ375" s="171">
        <f t="shared" si="140"/>
        <v>0</v>
      </c>
      <c r="AK375" s="168"/>
      <c r="AL375" s="322" t="str">
        <f t="shared" si="121"/>
        <v/>
      </c>
      <c r="AM375" s="171"/>
      <c r="AN375" s="171"/>
      <c r="AO375" s="171"/>
      <c r="AP375" s="171"/>
      <c r="AQ375" s="171"/>
      <c r="AR375" s="171"/>
      <c r="AS375" s="171"/>
      <c r="AT375" s="171"/>
      <c r="AU375" s="171" t="str">
        <f t="shared" si="141"/>
        <v/>
      </c>
      <c r="AV375" s="171"/>
      <c r="AW375" s="171"/>
      <c r="AX375" s="171"/>
      <c r="AY375" s="171"/>
      <c r="AZ375" s="168" t="str">
        <f t="shared" si="142"/>
        <v/>
      </c>
      <c r="BA375" s="158" t="str">
        <f>IF(S375&lt;&gt;1, IF(SUM(S375:$S$1004)&lt;&gt;0, "| Laat geen witruimte tussen ingevulde rijen.", ""), "")</f>
        <v/>
      </c>
      <c r="BC375" s="159" t="str">
        <f t="shared" si="143"/>
        <v/>
      </c>
    </row>
    <row r="376" spans="1:55" s="158" customFormat="1" ht="14.4" customHeight="1" x14ac:dyDescent="0.3">
      <c r="A376" s="244" t="str">
        <f t="shared" si="122"/>
        <v/>
      </c>
      <c r="B376" s="153" t="str">
        <f t="shared" si="123"/>
        <v/>
      </c>
      <c r="C376" s="154"/>
      <c r="D376" s="173"/>
      <c r="E376" s="179"/>
      <c r="F376" s="156"/>
      <c r="G376" s="175"/>
      <c r="H376" s="175"/>
      <c r="I376" s="175"/>
      <c r="J376" s="175"/>
      <c r="K376" s="175"/>
      <c r="L376" s="175"/>
      <c r="M376" s="175"/>
      <c r="N376" s="175"/>
      <c r="O376" s="175"/>
      <c r="P376" s="175"/>
      <c r="Q376" s="179"/>
      <c r="R376" s="157" t="s">
        <v>98</v>
      </c>
      <c r="S376" s="158">
        <f t="shared" si="124"/>
        <v>0</v>
      </c>
      <c r="T376" s="158" t="str">
        <f t="shared" si="125"/>
        <v/>
      </c>
      <c r="U376" s="158" t="str">
        <f t="shared" si="126"/>
        <v>lstLocatieNv3</v>
      </c>
      <c r="V376" s="168">
        <f t="shared" si="127"/>
        <v>0</v>
      </c>
      <c r="W376" s="171">
        <f t="shared" si="128"/>
        <v>0</v>
      </c>
      <c r="X376" s="171">
        <f t="shared" si="129"/>
        <v>0</v>
      </c>
      <c r="Y376" s="171">
        <f t="shared" si="130"/>
        <v>0</v>
      </c>
      <c r="Z376" s="171">
        <f t="shared" si="131"/>
        <v>0</v>
      </c>
      <c r="AA376" s="171">
        <f t="shared" si="132"/>
        <v>0</v>
      </c>
      <c r="AB376" s="171">
        <f t="shared" si="133"/>
        <v>0</v>
      </c>
      <c r="AC376" s="171">
        <f t="shared" si="134"/>
        <v>0</v>
      </c>
      <c r="AD376" s="171">
        <f t="shared" si="135"/>
        <v>0</v>
      </c>
      <c r="AE376" s="171">
        <f t="shared" si="136"/>
        <v>0</v>
      </c>
      <c r="AF376" s="171">
        <f t="shared" si="137"/>
        <v>0</v>
      </c>
      <c r="AG376" s="171">
        <f t="shared" si="138"/>
        <v>0</v>
      </c>
      <c r="AH376" s="171">
        <f>IF($S376&lt;&gt;0, IF($F376&lt;&gt;"Opname / publicatie / game", IF(OR($J376="Fysieke aanwezigheid/product",$J376="Fysieke en digitale aanwezigheid/product"), IF($L376&lt;&gt;"België", _xlfn.IFNA(IF(MATCH($M376, Keuzelijsten!$AR$2:$AR$32, 0)&gt;0, 0, -1), -1), IF($N376&lt;&gt;"", -1, IF(O376&lt;&gt;"", 0, 1))), -1), -1), 0)</f>
        <v>0</v>
      </c>
      <c r="AI376" s="171">
        <f t="shared" si="139"/>
        <v>0</v>
      </c>
      <c r="AJ376" s="171">
        <f t="shared" si="140"/>
        <v>0</v>
      </c>
      <c r="AK376" s="168"/>
      <c r="AL376" s="322" t="str">
        <f t="shared" si="121"/>
        <v/>
      </c>
      <c r="AM376" s="171"/>
      <c r="AN376" s="171"/>
      <c r="AO376" s="171"/>
      <c r="AP376" s="171"/>
      <c r="AQ376" s="171"/>
      <c r="AR376" s="171"/>
      <c r="AS376" s="171"/>
      <c r="AT376" s="171"/>
      <c r="AU376" s="171" t="str">
        <f t="shared" si="141"/>
        <v/>
      </c>
      <c r="AV376" s="171"/>
      <c r="AW376" s="171"/>
      <c r="AX376" s="171"/>
      <c r="AY376" s="171"/>
      <c r="AZ376" s="168" t="str">
        <f t="shared" si="142"/>
        <v/>
      </c>
      <c r="BA376" s="158" t="str">
        <f>IF(S376&lt;&gt;1, IF(SUM(S376:$S$1004)&lt;&gt;0, "| Laat geen witruimte tussen ingevulde rijen.", ""), "")</f>
        <v/>
      </c>
      <c r="BC376" s="159" t="str">
        <f t="shared" si="143"/>
        <v/>
      </c>
    </row>
    <row r="377" spans="1:55" s="158" customFormat="1" ht="14.4" customHeight="1" x14ac:dyDescent="0.3">
      <c r="A377" s="244" t="str">
        <f t="shared" si="122"/>
        <v/>
      </c>
      <c r="B377" s="153" t="str">
        <f t="shared" si="123"/>
        <v/>
      </c>
      <c r="C377" s="154"/>
      <c r="D377" s="173"/>
      <c r="E377" s="179"/>
      <c r="F377" s="156"/>
      <c r="G377" s="175"/>
      <c r="H377" s="175"/>
      <c r="I377" s="175"/>
      <c r="J377" s="175"/>
      <c r="K377" s="175"/>
      <c r="L377" s="175"/>
      <c r="M377" s="175"/>
      <c r="N377" s="175"/>
      <c r="O377" s="175"/>
      <c r="P377" s="175"/>
      <c r="Q377" s="179"/>
      <c r="R377" s="157" t="s">
        <v>98</v>
      </c>
      <c r="S377" s="158">
        <f t="shared" si="124"/>
        <v>0</v>
      </c>
      <c r="T377" s="158" t="str">
        <f t="shared" si="125"/>
        <v/>
      </c>
      <c r="U377" s="158" t="str">
        <f t="shared" si="126"/>
        <v>lstLocatieNv3</v>
      </c>
      <c r="V377" s="168">
        <f t="shared" si="127"/>
        <v>0</v>
      </c>
      <c r="W377" s="171">
        <f t="shared" si="128"/>
        <v>0</v>
      </c>
      <c r="X377" s="171">
        <f t="shared" si="129"/>
        <v>0</v>
      </c>
      <c r="Y377" s="171">
        <f t="shared" si="130"/>
        <v>0</v>
      </c>
      <c r="Z377" s="171">
        <f t="shared" si="131"/>
        <v>0</v>
      </c>
      <c r="AA377" s="171">
        <f t="shared" si="132"/>
        <v>0</v>
      </c>
      <c r="AB377" s="171">
        <f t="shared" si="133"/>
        <v>0</v>
      </c>
      <c r="AC377" s="171">
        <f t="shared" si="134"/>
        <v>0</v>
      </c>
      <c r="AD377" s="171">
        <f t="shared" si="135"/>
        <v>0</v>
      </c>
      <c r="AE377" s="171">
        <f t="shared" si="136"/>
        <v>0</v>
      </c>
      <c r="AF377" s="171">
        <f t="shared" si="137"/>
        <v>0</v>
      </c>
      <c r="AG377" s="171">
        <f t="shared" si="138"/>
        <v>0</v>
      </c>
      <c r="AH377" s="171">
        <f>IF($S377&lt;&gt;0, IF($F377&lt;&gt;"Opname / publicatie / game", IF(OR($J377="Fysieke aanwezigheid/product",$J377="Fysieke en digitale aanwezigheid/product"), IF($L377&lt;&gt;"België", _xlfn.IFNA(IF(MATCH($M377, Keuzelijsten!$AR$2:$AR$32, 0)&gt;0, 0, -1), -1), IF($N377&lt;&gt;"", -1, IF(O377&lt;&gt;"", 0, 1))), -1), -1), 0)</f>
        <v>0</v>
      </c>
      <c r="AI377" s="171">
        <f t="shared" si="139"/>
        <v>0</v>
      </c>
      <c r="AJ377" s="171">
        <f t="shared" si="140"/>
        <v>0</v>
      </c>
      <c r="AK377" s="168"/>
      <c r="AL377" s="322" t="str">
        <f t="shared" si="121"/>
        <v/>
      </c>
      <c r="AM377" s="171"/>
      <c r="AN377" s="171"/>
      <c r="AO377" s="171"/>
      <c r="AP377" s="171"/>
      <c r="AQ377" s="171"/>
      <c r="AR377" s="171"/>
      <c r="AS377" s="171"/>
      <c r="AT377" s="171"/>
      <c r="AU377" s="171" t="str">
        <f t="shared" si="141"/>
        <v/>
      </c>
      <c r="AV377" s="171"/>
      <c r="AW377" s="171"/>
      <c r="AX377" s="171"/>
      <c r="AY377" s="171"/>
      <c r="AZ377" s="168" t="str">
        <f t="shared" si="142"/>
        <v/>
      </c>
      <c r="BA377" s="158" t="str">
        <f>IF(S377&lt;&gt;1, IF(SUM(S377:$S$1004)&lt;&gt;0, "| Laat geen witruimte tussen ingevulde rijen.", ""), "")</f>
        <v/>
      </c>
      <c r="BC377" s="159" t="str">
        <f t="shared" si="143"/>
        <v/>
      </c>
    </row>
    <row r="378" spans="1:55" s="158" customFormat="1" ht="14.4" customHeight="1" x14ac:dyDescent="0.3">
      <c r="A378" s="244" t="str">
        <f t="shared" si="122"/>
        <v/>
      </c>
      <c r="B378" s="153" t="str">
        <f t="shared" si="123"/>
        <v/>
      </c>
      <c r="C378" s="154"/>
      <c r="D378" s="173"/>
      <c r="E378" s="179"/>
      <c r="F378" s="156"/>
      <c r="G378" s="175"/>
      <c r="H378" s="175"/>
      <c r="I378" s="175"/>
      <c r="J378" s="175"/>
      <c r="K378" s="175"/>
      <c r="L378" s="175"/>
      <c r="M378" s="175"/>
      <c r="N378" s="175"/>
      <c r="O378" s="175"/>
      <c r="P378" s="175"/>
      <c r="Q378" s="179"/>
      <c r="R378" s="157" t="s">
        <v>98</v>
      </c>
      <c r="S378" s="158">
        <f t="shared" si="124"/>
        <v>0</v>
      </c>
      <c r="T378" s="158" t="str">
        <f t="shared" si="125"/>
        <v/>
      </c>
      <c r="U378" s="158" t="str">
        <f t="shared" si="126"/>
        <v>lstLocatieNv3</v>
      </c>
      <c r="V378" s="168">
        <f t="shared" si="127"/>
        <v>0</v>
      </c>
      <c r="W378" s="171">
        <f t="shared" si="128"/>
        <v>0</v>
      </c>
      <c r="X378" s="171">
        <f t="shared" si="129"/>
        <v>0</v>
      </c>
      <c r="Y378" s="171">
        <f t="shared" si="130"/>
        <v>0</v>
      </c>
      <c r="Z378" s="171">
        <f t="shared" si="131"/>
        <v>0</v>
      </c>
      <c r="AA378" s="171">
        <f t="shared" si="132"/>
        <v>0</v>
      </c>
      <c r="AB378" s="171">
        <f t="shared" si="133"/>
        <v>0</v>
      </c>
      <c r="AC378" s="171">
        <f t="shared" si="134"/>
        <v>0</v>
      </c>
      <c r="AD378" s="171">
        <f t="shared" si="135"/>
        <v>0</v>
      </c>
      <c r="AE378" s="171">
        <f t="shared" si="136"/>
        <v>0</v>
      </c>
      <c r="AF378" s="171">
        <f t="shared" si="137"/>
        <v>0</v>
      </c>
      <c r="AG378" s="171">
        <f t="shared" si="138"/>
        <v>0</v>
      </c>
      <c r="AH378" s="171">
        <f>IF($S378&lt;&gt;0, IF($F378&lt;&gt;"Opname / publicatie / game", IF(OR($J378="Fysieke aanwezigheid/product",$J378="Fysieke en digitale aanwezigheid/product"), IF($L378&lt;&gt;"België", _xlfn.IFNA(IF(MATCH($M378, Keuzelijsten!$AR$2:$AR$32, 0)&gt;0, 0, -1), -1), IF($N378&lt;&gt;"", -1, IF(O378&lt;&gt;"", 0, 1))), -1), -1), 0)</f>
        <v>0</v>
      </c>
      <c r="AI378" s="171">
        <f t="shared" si="139"/>
        <v>0</v>
      </c>
      <c r="AJ378" s="171">
        <f t="shared" si="140"/>
        <v>0</v>
      </c>
      <c r="AK378" s="168"/>
      <c r="AL378" s="322" t="str">
        <f t="shared" si="121"/>
        <v/>
      </c>
      <c r="AM378" s="171"/>
      <c r="AN378" s="171"/>
      <c r="AO378" s="171"/>
      <c r="AP378" s="171"/>
      <c r="AQ378" s="171"/>
      <c r="AR378" s="171"/>
      <c r="AS378" s="171"/>
      <c r="AT378" s="171"/>
      <c r="AU378" s="171" t="str">
        <f t="shared" si="141"/>
        <v/>
      </c>
      <c r="AV378" s="171"/>
      <c r="AW378" s="171"/>
      <c r="AX378" s="171"/>
      <c r="AY378" s="171"/>
      <c r="AZ378" s="168" t="str">
        <f t="shared" si="142"/>
        <v/>
      </c>
      <c r="BA378" s="158" t="str">
        <f>IF(S378&lt;&gt;1, IF(SUM(S378:$S$1004)&lt;&gt;0, "| Laat geen witruimte tussen ingevulde rijen.", ""), "")</f>
        <v/>
      </c>
      <c r="BC378" s="159" t="str">
        <f t="shared" si="143"/>
        <v/>
      </c>
    </row>
    <row r="379" spans="1:55" s="158" customFormat="1" ht="14.4" customHeight="1" x14ac:dyDescent="0.3">
      <c r="A379" s="244" t="str">
        <f t="shared" si="122"/>
        <v/>
      </c>
      <c r="B379" s="153" t="str">
        <f t="shared" si="123"/>
        <v/>
      </c>
      <c r="C379" s="154"/>
      <c r="D379" s="173"/>
      <c r="E379" s="179"/>
      <c r="F379" s="156"/>
      <c r="G379" s="175"/>
      <c r="H379" s="175"/>
      <c r="I379" s="175"/>
      <c r="J379" s="175"/>
      <c r="K379" s="175"/>
      <c r="L379" s="175"/>
      <c r="M379" s="175"/>
      <c r="N379" s="175"/>
      <c r="O379" s="175"/>
      <c r="P379" s="175"/>
      <c r="Q379" s="179"/>
      <c r="R379" s="157" t="s">
        <v>98</v>
      </c>
      <c r="S379" s="158">
        <f t="shared" si="124"/>
        <v>0</v>
      </c>
      <c r="T379" s="158" t="str">
        <f t="shared" si="125"/>
        <v/>
      </c>
      <c r="U379" s="158" t="str">
        <f t="shared" si="126"/>
        <v>lstLocatieNv3</v>
      </c>
      <c r="V379" s="168">
        <f t="shared" si="127"/>
        <v>0</v>
      </c>
      <c r="W379" s="171">
        <f t="shared" si="128"/>
        <v>0</v>
      </c>
      <c r="X379" s="171">
        <f t="shared" si="129"/>
        <v>0</v>
      </c>
      <c r="Y379" s="171">
        <f t="shared" si="130"/>
        <v>0</v>
      </c>
      <c r="Z379" s="171">
        <f t="shared" si="131"/>
        <v>0</v>
      </c>
      <c r="AA379" s="171">
        <f t="shared" si="132"/>
        <v>0</v>
      </c>
      <c r="AB379" s="171">
        <f t="shared" si="133"/>
        <v>0</v>
      </c>
      <c r="AC379" s="171">
        <f t="shared" si="134"/>
        <v>0</v>
      </c>
      <c r="AD379" s="171">
        <f t="shared" si="135"/>
        <v>0</v>
      </c>
      <c r="AE379" s="171">
        <f t="shared" si="136"/>
        <v>0</v>
      </c>
      <c r="AF379" s="171">
        <f t="shared" si="137"/>
        <v>0</v>
      </c>
      <c r="AG379" s="171">
        <f t="shared" si="138"/>
        <v>0</v>
      </c>
      <c r="AH379" s="171">
        <f>IF($S379&lt;&gt;0, IF($F379&lt;&gt;"Opname / publicatie / game", IF(OR($J379="Fysieke aanwezigheid/product",$J379="Fysieke en digitale aanwezigheid/product"), IF($L379&lt;&gt;"België", _xlfn.IFNA(IF(MATCH($M379, Keuzelijsten!$AR$2:$AR$32, 0)&gt;0, 0, -1), -1), IF($N379&lt;&gt;"", -1, IF(O379&lt;&gt;"", 0, 1))), -1), -1), 0)</f>
        <v>0</v>
      </c>
      <c r="AI379" s="171">
        <f t="shared" si="139"/>
        <v>0</v>
      </c>
      <c r="AJ379" s="171">
        <f t="shared" si="140"/>
        <v>0</v>
      </c>
      <c r="AK379" s="168"/>
      <c r="AL379" s="322" t="str">
        <f t="shared" si="121"/>
        <v/>
      </c>
      <c r="AM379" s="171"/>
      <c r="AN379" s="171"/>
      <c r="AO379" s="171"/>
      <c r="AP379" s="171"/>
      <c r="AQ379" s="171"/>
      <c r="AR379" s="171"/>
      <c r="AS379" s="171"/>
      <c r="AT379" s="171"/>
      <c r="AU379" s="171" t="str">
        <f t="shared" si="141"/>
        <v/>
      </c>
      <c r="AV379" s="171"/>
      <c r="AW379" s="171"/>
      <c r="AX379" s="171"/>
      <c r="AY379" s="171"/>
      <c r="AZ379" s="168" t="str">
        <f t="shared" si="142"/>
        <v/>
      </c>
      <c r="BA379" s="158" t="str">
        <f>IF(S379&lt;&gt;1, IF(SUM(S379:$S$1004)&lt;&gt;0, "| Laat geen witruimte tussen ingevulde rijen.", ""), "")</f>
        <v/>
      </c>
      <c r="BC379" s="159" t="str">
        <f t="shared" si="143"/>
        <v/>
      </c>
    </row>
    <row r="380" spans="1:55" s="158" customFormat="1" ht="14.4" customHeight="1" x14ac:dyDescent="0.3">
      <c r="A380" s="244" t="str">
        <f t="shared" si="122"/>
        <v/>
      </c>
      <c r="B380" s="153" t="str">
        <f t="shared" si="123"/>
        <v/>
      </c>
      <c r="C380" s="154"/>
      <c r="D380" s="173"/>
      <c r="E380" s="179"/>
      <c r="F380" s="156"/>
      <c r="G380" s="175"/>
      <c r="H380" s="175"/>
      <c r="I380" s="175"/>
      <c r="J380" s="175"/>
      <c r="K380" s="175"/>
      <c r="L380" s="175"/>
      <c r="M380" s="175"/>
      <c r="N380" s="175"/>
      <c r="O380" s="175"/>
      <c r="P380" s="175"/>
      <c r="Q380" s="179"/>
      <c r="R380" s="157" t="s">
        <v>98</v>
      </c>
      <c r="S380" s="158">
        <f t="shared" si="124"/>
        <v>0</v>
      </c>
      <c r="T380" s="158" t="str">
        <f t="shared" si="125"/>
        <v/>
      </c>
      <c r="U380" s="158" t="str">
        <f t="shared" si="126"/>
        <v>lstLocatieNv3</v>
      </c>
      <c r="V380" s="168">
        <f t="shared" si="127"/>
        <v>0</v>
      </c>
      <c r="W380" s="171">
        <f t="shared" si="128"/>
        <v>0</v>
      </c>
      <c r="X380" s="171">
        <f t="shared" si="129"/>
        <v>0</v>
      </c>
      <c r="Y380" s="171">
        <f t="shared" si="130"/>
        <v>0</v>
      </c>
      <c r="Z380" s="171">
        <f t="shared" si="131"/>
        <v>0</v>
      </c>
      <c r="AA380" s="171">
        <f t="shared" si="132"/>
        <v>0</v>
      </c>
      <c r="AB380" s="171">
        <f t="shared" si="133"/>
        <v>0</v>
      </c>
      <c r="AC380" s="171">
        <f t="shared" si="134"/>
        <v>0</v>
      </c>
      <c r="AD380" s="171">
        <f t="shared" si="135"/>
        <v>0</v>
      </c>
      <c r="AE380" s="171">
        <f t="shared" si="136"/>
        <v>0</v>
      </c>
      <c r="AF380" s="171">
        <f t="shared" si="137"/>
        <v>0</v>
      </c>
      <c r="AG380" s="171">
        <f t="shared" si="138"/>
        <v>0</v>
      </c>
      <c r="AH380" s="171">
        <f>IF($S380&lt;&gt;0, IF($F380&lt;&gt;"Opname / publicatie / game", IF(OR($J380="Fysieke aanwezigheid/product",$J380="Fysieke en digitale aanwezigheid/product"), IF($L380&lt;&gt;"België", _xlfn.IFNA(IF(MATCH($M380, Keuzelijsten!$AR$2:$AR$32, 0)&gt;0, 0, -1), -1), IF($N380&lt;&gt;"", -1, IF(O380&lt;&gt;"", 0, 1))), -1), -1), 0)</f>
        <v>0</v>
      </c>
      <c r="AI380" s="171">
        <f t="shared" si="139"/>
        <v>0</v>
      </c>
      <c r="AJ380" s="171">
        <f t="shared" si="140"/>
        <v>0</v>
      </c>
      <c r="AK380" s="168"/>
      <c r="AL380" s="322" t="str">
        <f t="shared" si="121"/>
        <v/>
      </c>
      <c r="AM380" s="171"/>
      <c r="AN380" s="171"/>
      <c r="AO380" s="171"/>
      <c r="AP380" s="171"/>
      <c r="AQ380" s="171"/>
      <c r="AR380" s="171"/>
      <c r="AS380" s="171"/>
      <c r="AT380" s="171"/>
      <c r="AU380" s="171" t="str">
        <f t="shared" si="141"/>
        <v/>
      </c>
      <c r="AV380" s="171"/>
      <c r="AW380" s="171"/>
      <c r="AX380" s="171"/>
      <c r="AY380" s="171"/>
      <c r="AZ380" s="168" t="str">
        <f t="shared" si="142"/>
        <v/>
      </c>
      <c r="BA380" s="158" t="str">
        <f>IF(S380&lt;&gt;1, IF(SUM(S380:$S$1004)&lt;&gt;0, "| Laat geen witruimte tussen ingevulde rijen.", ""), "")</f>
        <v/>
      </c>
      <c r="BC380" s="159" t="str">
        <f t="shared" si="143"/>
        <v/>
      </c>
    </row>
    <row r="381" spans="1:55" s="158" customFormat="1" ht="14.4" customHeight="1" x14ac:dyDescent="0.3">
      <c r="A381" s="244" t="str">
        <f t="shared" si="122"/>
        <v/>
      </c>
      <c r="B381" s="153" t="str">
        <f t="shared" si="123"/>
        <v/>
      </c>
      <c r="C381" s="154"/>
      <c r="D381" s="173"/>
      <c r="E381" s="179"/>
      <c r="F381" s="156"/>
      <c r="G381" s="175"/>
      <c r="H381" s="175"/>
      <c r="I381" s="175"/>
      <c r="J381" s="175"/>
      <c r="K381" s="175"/>
      <c r="L381" s="175"/>
      <c r="M381" s="175"/>
      <c r="N381" s="175"/>
      <c r="O381" s="175"/>
      <c r="P381" s="175"/>
      <c r="Q381" s="179"/>
      <c r="R381" s="157" t="s">
        <v>98</v>
      </c>
      <c r="S381" s="158">
        <f t="shared" si="124"/>
        <v>0</v>
      </c>
      <c r="T381" s="158" t="str">
        <f t="shared" si="125"/>
        <v/>
      </c>
      <c r="U381" s="158" t="str">
        <f t="shared" si="126"/>
        <v>lstLocatieNv3</v>
      </c>
      <c r="V381" s="168">
        <f t="shared" si="127"/>
        <v>0</v>
      </c>
      <c r="W381" s="171">
        <f t="shared" si="128"/>
        <v>0</v>
      </c>
      <c r="X381" s="171">
        <f t="shared" si="129"/>
        <v>0</v>
      </c>
      <c r="Y381" s="171">
        <f t="shared" si="130"/>
        <v>0</v>
      </c>
      <c r="Z381" s="171">
        <f t="shared" si="131"/>
        <v>0</v>
      </c>
      <c r="AA381" s="171">
        <f t="shared" si="132"/>
        <v>0</v>
      </c>
      <c r="AB381" s="171">
        <f t="shared" si="133"/>
        <v>0</v>
      </c>
      <c r="AC381" s="171">
        <f t="shared" si="134"/>
        <v>0</v>
      </c>
      <c r="AD381" s="171">
        <f t="shared" si="135"/>
        <v>0</v>
      </c>
      <c r="AE381" s="171">
        <f t="shared" si="136"/>
        <v>0</v>
      </c>
      <c r="AF381" s="171">
        <f t="shared" si="137"/>
        <v>0</v>
      </c>
      <c r="AG381" s="171">
        <f t="shared" si="138"/>
        <v>0</v>
      </c>
      <c r="AH381" s="171">
        <f>IF($S381&lt;&gt;0, IF($F381&lt;&gt;"Opname / publicatie / game", IF(OR($J381="Fysieke aanwezigheid/product",$J381="Fysieke en digitale aanwezigheid/product"), IF($L381&lt;&gt;"België", _xlfn.IFNA(IF(MATCH($M381, Keuzelijsten!$AR$2:$AR$32, 0)&gt;0, 0, -1), -1), IF($N381&lt;&gt;"", -1, IF(O381&lt;&gt;"", 0, 1))), -1), -1), 0)</f>
        <v>0</v>
      </c>
      <c r="AI381" s="171">
        <f t="shared" si="139"/>
        <v>0</v>
      </c>
      <c r="AJ381" s="171">
        <f t="shared" si="140"/>
        <v>0</v>
      </c>
      <c r="AK381" s="168"/>
      <c r="AL381" s="322" t="str">
        <f t="shared" si="121"/>
        <v/>
      </c>
      <c r="AM381" s="171"/>
      <c r="AN381" s="171"/>
      <c r="AO381" s="171"/>
      <c r="AP381" s="171"/>
      <c r="AQ381" s="171"/>
      <c r="AR381" s="171"/>
      <c r="AS381" s="171"/>
      <c r="AT381" s="171"/>
      <c r="AU381" s="171" t="str">
        <f t="shared" si="141"/>
        <v/>
      </c>
      <c r="AV381" s="171"/>
      <c r="AW381" s="171"/>
      <c r="AX381" s="171"/>
      <c r="AY381" s="171"/>
      <c r="AZ381" s="168" t="str">
        <f t="shared" si="142"/>
        <v/>
      </c>
      <c r="BA381" s="158" t="str">
        <f>IF(S381&lt;&gt;1, IF(SUM(S381:$S$1004)&lt;&gt;0, "| Laat geen witruimte tussen ingevulde rijen.", ""), "")</f>
        <v/>
      </c>
      <c r="BC381" s="159" t="str">
        <f t="shared" si="143"/>
        <v/>
      </c>
    </row>
    <row r="382" spans="1:55" s="158" customFormat="1" ht="14.4" customHeight="1" x14ac:dyDescent="0.3">
      <c r="A382" s="244" t="str">
        <f t="shared" si="122"/>
        <v/>
      </c>
      <c r="B382" s="153" t="str">
        <f t="shared" si="123"/>
        <v/>
      </c>
      <c r="C382" s="154"/>
      <c r="D382" s="173"/>
      <c r="E382" s="179"/>
      <c r="F382" s="156"/>
      <c r="G382" s="175"/>
      <c r="H382" s="175"/>
      <c r="I382" s="175"/>
      <c r="J382" s="175"/>
      <c r="K382" s="175"/>
      <c r="L382" s="175"/>
      <c r="M382" s="175"/>
      <c r="N382" s="175"/>
      <c r="O382" s="175"/>
      <c r="P382" s="175"/>
      <c r="Q382" s="179"/>
      <c r="R382" s="157" t="s">
        <v>98</v>
      </c>
      <c r="S382" s="158">
        <f t="shared" si="124"/>
        <v>0</v>
      </c>
      <c r="T382" s="158" t="str">
        <f t="shared" si="125"/>
        <v/>
      </c>
      <c r="U382" s="158" t="str">
        <f t="shared" si="126"/>
        <v>lstLocatieNv3</v>
      </c>
      <c r="V382" s="168">
        <f t="shared" si="127"/>
        <v>0</v>
      </c>
      <c r="W382" s="171">
        <f t="shared" si="128"/>
        <v>0</v>
      </c>
      <c r="X382" s="171">
        <f t="shared" si="129"/>
        <v>0</v>
      </c>
      <c r="Y382" s="171">
        <f t="shared" si="130"/>
        <v>0</v>
      </c>
      <c r="Z382" s="171">
        <f t="shared" si="131"/>
        <v>0</v>
      </c>
      <c r="AA382" s="171">
        <f t="shared" si="132"/>
        <v>0</v>
      </c>
      <c r="AB382" s="171">
        <f t="shared" si="133"/>
        <v>0</v>
      </c>
      <c r="AC382" s="171">
        <f t="shared" si="134"/>
        <v>0</v>
      </c>
      <c r="AD382" s="171">
        <f t="shared" si="135"/>
        <v>0</v>
      </c>
      <c r="AE382" s="171">
        <f t="shared" si="136"/>
        <v>0</v>
      </c>
      <c r="AF382" s="171">
        <f t="shared" si="137"/>
        <v>0</v>
      </c>
      <c r="AG382" s="171">
        <f t="shared" si="138"/>
        <v>0</v>
      </c>
      <c r="AH382" s="171">
        <f>IF($S382&lt;&gt;0, IF($F382&lt;&gt;"Opname / publicatie / game", IF(OR($J382="Fysieke aanwezigheid/product",$J382="Fysieke en digitale aanwezigheid/product"), IF($L382&lt;&gt;"België", _xlfn.IFNA(IF(MATCH($M382, Keuzelijsten!$AR$2:$AR$32, 0)&gt;0, 0, -1), -1), IF($N382&lt;&gt;"", -1, IF(O382&lt;&gt;"", 0, 1))), -1), -1), 0)</f>
        <v>0</v>
      </c>
      <c r="AI382" s="171">
        <f t="shared" si="139"/>
        <v>0</v>
      </c>
      <c r="AJ382" s="171">
        <f t="shared" si="140"/>
        <v>0</v>
      </c>
      <c r="AK382" s="168"/>
      <c r="AL382" s="322" t="str">
        <f t="shared" si="121"/>
        <v/>
      </c>
      <c r="AM382" s="171"/>
      <c r="AN382" s="171"/>
      <c r="AO382" s="171"/>
      <c r="AP382" s="171"/>
      <c r="AQ382" s="171"/>
      <c r="AR382" s="171"/>
      <c r="AS382" s="171"/>
      <c r="AT382" s="171"/>
      <c r="AU382" s="171" t="str">
        <f t="shared" si="141"/>
        <v/>
      </c>
      <c r="AV382" s="171"/>
      <c r="AW382" s="171"/>
      <c r="AX382" s="171"/>
      <c r="AY382" s="171"/>
      <c r="AZ382" s="168" t="str">
        <f t="shared" si="142"/>
        <v/>
      </c>
      <c r="BA382" s="158" t="str">
        <f>IF(S382&lt;&gt;1, IF(SUM(S382:$S$1004)&lt;&gt;0, "| Laat geen witruimte tussen ingevulde rijen.", ""), "")</f>
        <v/>
      </c>
      <c r="BC382" s="159" t="str">
        <f t="shared" si="143"/>
        <v/>
      </c>
    </row>
    <row r="383" spans="1:55" s="158" customFormat="1" ht="14.4" customHeight="1" x14ac:dyDescent="0.3">
      <c r="A383" s="244" t="str">
        <f t="shared" si="122"/>
        <v/>
      </c>
      <c r="B383" s="153" t="str">
        <f t="shared" si="123"/>
        <v/>
      </c>
      <c r="C383" s="154"/>
      <c r="D383" s="173"/>
      <c r="E383" s="179"/>
      <c r="F383" s="156"/>
      <c r="G383" s="175"/>
      <c r="H383" s="175"/>
      <c r="I383" s="175"/>
      <c r="J383" s="175"/>
      <c r="K383" s="175"/>
      <c r="L383" s="175"/>
      <c r="M383" s="175"/>
      <c r="N383" s="175"/>
      <c r="O383" s="175"/>
      <c r="P383" s="175"/>
      <c r="Q383" s="179"/>
      <c r="R383" s="157" t="s">
        <v>98</v>
      </c>
      <c r="S383" s="158">
        <f t="shared" si="124"/>
        <v>0</v>
      </c>
      <c r="T383" s="158" t="str">
        <f t="shared" si="125"/>
        <v/>
      </c>
      <c r="U383" s="158" t="str">
        <f t="shared" si="126"/>
        <v>lstLocatieNv3</v>
      </c>
      <c r="V383" s="168">
        <f t="shared" si="127"/>
        <v>0</v>
      </c>
      <c r="W383" s="171">
        <f t="shared" si="128"/>
        <v>0</v>
      </c>
      <c r="X383" s="171">
        <f t="shared" si="129"/>
        <v>0</v>
      </c>
      <c r="Y383" s="171">
        <f t="shared" si="130"/>
        <v>0</v>
      </c>
      <c r="Z383" s="171">
        <f t="shared" si="131"/>
        <v>0</v>
      </c>
      <c r="AA383" s="171">
        <f t="shared" si="132"/>
        <v>0</v>
      </c>
      <c r="AB383" s="171">
        <f t="shared" si="133"/>
        <v>0</v>
      </c>
      <c r="AC383" s="171">
        <f t="shared" si="134"/>
        <v>0</v>
      </c>
      <c r="AD383" s="171">
        <f t="shared" si="135"/>
        <v>0</v>
      </c>
      <c r="AE383" s="171">
        <f t="shared" si="136"/>
        <v>0</v>
      </c>
      <c r="AF383" s="171">
        <f t="shared" si="137"/>
        <v>0</v>
      </c>
      <c r="AG383" s="171">
        <f t="shared" si="138"/>
        <v>0</v>
      </c>
      <c r="AH383" s="171">
        <f>IF($S383&lt;&gt;0, IF($F383&lt;&gt;"Opname / publicatie / game", IF(OR($J383="Fysieke aanwezigheid/product",$J383="Fysieke en digitale aanwezigheid/product"), IF($L383&lt;&gt;"België", _xlfn.IFNA(IF(MATCH($M383, Keuzelijsten!$AR$2:$AR$32, 0)&gt;0, 0, -1), -1), IF($N383&lt;&gt;"", -1, IF(O383&lt;&gt;"", 0, 1))), -1), -1), 0)</f>
        <v>0</v>
      </c>
      <c r="AI383" s="171">
        <f t="shared" si="139"/>
        <v>0</v>
      </c>
      <c r="AJ383" s="171">
        <f t="shared" si="140"/>
        <v>0</v>
      </c>
      <c r="AK383" s="168"/>
      <c r="AL383" s="322" t="str">
        <f t="shared" si="121"/>
        <v/>
      </c>
      <c r="AM383" s="171"/>
      <c r="AN383" s="171"/>
      <c r="AO383" s="171"/>
      <c r="AP383" s="171"/>
      <c r="AQ383" s="171"/>
      <c r="AR383" s="171"/>
      <c r="AS383" s="171"/>
      <c r="AT383" s="171"/>
      <c r="AU383" s="171" t="str">
        <f t="shared" si="141"/>
        <v/>
      </c>
      <c r="AV383" s="171"/>
      <c r="AW383" s="171"/>
      <c r="AX383" s="171"/>
      <c r="AY383" s="171"/>
      <c r="AZ383" s="168" t="str">
        <f t="shared" si="142"/>
        <v/>
      </c>
      <c r="BA383" s="158" t="str">
        <f>IF(S383&lt;&gt;1, IF(SUM(S383:$S$1004)&lt;&gt;0, "| Laat geen witruimte tussen ingevulde rijen.", ""), "")</f>
        <v/>
      </c>
      <c r="BC383" s="159" t="str">
        <f t="shared" si="143"/>
        <v/>
      </c>
    </row>
    <row r="384" spans="1:55" s="158" customFormat="1" ht="14.4" customHeight="1" x14ac:dyDescent="0.3">
      <c r="A384" s="244" t="str">
        <f t="shared" si="122"/>
        <v/>
      </c>
      <c r="B384" s="153" t="str">
        <f t="shared" si="123"/>
        <v/>
      </c>
      <c r="C384" s="154"/>
      <c r="D384" s="173"/>
      <c r="E384" s="179"/>
      <c r="F384" s="156"/>
      <c r="G384" s="175"/>
      <c r="H384" s="175"/>
      <c r="I384" s="175"/>
      <c r="J384" s="175"/>
      <c r="K384" s="175"/>
      <c r="L384" s="175"/>
      <c r="M384" s="175"/>
      <c r="N384" s="175"/>
      <c r="O384" s="175"/>
      <c r="P384" s="175"/>
      <c r="Q384" s="179"/>
      <c r="R384" s="157" t="s">
        <v>98</v>
      </c>
      <c r="S384" s="158">
        <f t="shared" si="124"/>
        <v>0</v>
      </c>
      <c r="T384" s="158" t="str">
        <f t="shared" si="125"/>
        <v/>
      </c>
      <c r="U384" s="158" t="str">
        <f t="shared" si="126"/>
        <v>lstLocatieNv3</v>
      </c>
      <c r="V384" s="168">
        <f t="shared" si="127"/>
        <v>0</v>
      </c>
      <c r="W384" s="171">
        <f t="shared" si="128"/>
        <v>0</v>
      </c>
      <c r="X384" s="171">
        <f t="shared" si="129"/>
        <v>0</v>
      </c>
      <c r="Y384" s="171">
        <f t="shared" si="130"/>
        <v>0</v>
      </c>
      <c r="Z384" s="171">
        <f t="shared" si="131"/>
        <v>0</v>
      </c>
      <c r="AA384" s="171">
        <f t="shared" si="132"/>
        <v>0</v>
      </c>
      <c r="AB384" s="171">
        <f t="shared" si="133"/>
        <v>0</v>
      </c>
      <c r="AC384" s="171">
        <f t="shared" si="134"/>
        <v>0</v>
      </c>
      <c r="AD384" s="171">
        <f t="shared" si="135"/>
        <v>0</v>
      </c>
      <c r="AE384" s="171">
        <f t="shared" si="136"/>
        <v>0</v>
      </c>
      <c r="AF384" s="171">
        <f t="shared" si="137"/>
        <v>0</v>
      </c>
      <c r="AG384" s="171">
        <f t="shared" si="138"/>
        <v>0</v>
      </c>
      <c r="AH384" s="171">
        <f>IF($S384&lt;&gt;0, IF($F384&lt;&gt;"Opname / publicatie / game", IF(OR($J384="Fysieke aanwezigheid/product",$J384="Fysieke en digitale aanwezigheid/product"), IF($L384&lt;&gt;"België", _xlfn.IFNA(IF(MATCH($M384, Keuzelijsten!$AR$2:$AR$32, 0)&gt;0, 0, -1), -1), IF($N384&lt;&gt;"", -1, IF(O384&lt;&gt;"", 0, 1))), -1), -1), 0)</f>
        <v>0</v>
      </c>
      <c r="AI384" s="171">
        <f t="shared" si="139"/>
        <v>0</v>
      </c>
      <c r="AJ384" s="171">
        <f t="shared" si="140"/>
        <v>0</v>
      </c>
      <c r="AK384" s="168"/>
      <c r="AL384" s="322" t="str">
        <f t="shared" si="121"/>
        <v/>
      </c>
      <c r="AM384" s="171"/>
      <c r="AN384" s="171"/>
      <c r="AO384" s="171"/>
      <c r="AP384" s="171"/>
      <c r="AQ384" s="171"/>
      <c r="AR384" s="171"/>
      <c r="AS384" s="171"/>
      <c r="AT384" s="171"/>
      <c r="AU384" s="171" t="str">
        <f t="shared" si="141"/>
        <v/>
      </c>
      <c r="AV384" s="171"/>
      <c r="AW384" s="171"/>
      <c r="AX384" s="171"/>
      <c r="AY384" s="171"/>
      <c r="AZ384" s="168" t="str">
        <f t="shared" si="142"/>
        <v/>
      </c>
      <c r="BA384" s="158" t="str">
        <f>IF(S384&lt;&gt;1, IF(SUM(S384:$S$1004)&lt;&gt;0, "| Laat geen witruimte tussen ingevulde rijen.", ""), "")</f>
        <v/>
      </c>
      <c r="BC384" s="159" t="str">
        <f t="shared" si="143"/>
        <v/>
      </c>
    </row>
    <row r="385" spans="1:55" s="158" customFormat="1" ht="14.4" customHeight="1" x14ac:dyDescent="0.3">
      <c r="A385" s="244" t="str">
        <f t="shared" si="122"/>
        <v/>
      </c>
      <c r="B385" s="153" t="str">
        <f t="shared" si="123"/>
        <v/>
      </c>
      <c r="C385" s="154"/>
      <c r="D385" s="173"/>
      <c r="E385" s="179"/>
      <c r="F385" s="156"/>
      <c r="G385" s="175"/>
      <c r="H385" s="175"/>
      <c r="I385" s="175"/>
      <c r="J385" s="175"/>
      <c r="K385" s="175"/>
      <c r="L385" s="175"/>
      <c r="M385" s="175"/>
      <c r="N385" s="175"/>
      <c r="O385" s="175"/>
      <c r="P385" s="175"/>
      <c r="Q385" s="179"/>
      <c r="R385" s="157" t="s">
        <v>98</v>
      </c>
      <c r="S385" s="158">
        <f t="shared" si="124"/>
        <v>0</v>
      </c>
      <c r="T385" s="158" t="str">
        <f t="shared" si="125"/>
        <v/>
      </c>
      <c r="U385" s="158" t="str">
        <f t="shared" si="126"/>
        <v>lstLocatieNv3</v>
      </c>
      <c r="V385" s="168">
        <f t="shared" si="127"/>
        <v>0</v>
      </c>
      <c r="W385" s="171">
        <f t="shared" si="128"/>
        <v>0</v>
      </c>
      <c r="X385" s="171">
        <f t="shared" si="129"/>
        <v>0</v>
      </c>
      <c r="Y385" s="171">
        <f t="shared" si="130"/>
        <v>0</v>
      </c>
      <c r="Z385" s="171">
        <f t="shared" si="131"/>
        <v>0</v>
      </c>
      <c r="AA385" s="171">
        <f t="shared" si="132"/>
        <v>0</v>
      </c>
      <c r="AB385" s="171">
        <f t="shared" si="133"/>
        <v>0</v>
      </c>
      <c r="AC385" s="171">
        <f t="shared" si="134"/>
        <v>0</v>
      </c>
      <c r="AD385" s="171">
        <f t="shared" si="135"/>
        <v>0</v>
      </c>
      <c r="AE385" s="171">
        <f t="shared" si="136"/>
        <v>0</v>
      </c>
      <c r="AF385" s="171">
        <f t="shared" si="137"/>
        <v>0</v>
      </c>
      <c r="AG385" s="171">
        <f t="shared" si="138"/>
        <v>0</v>
      </c>
      <c r="AH385" s="171">
        <f>IF($S385&lt;&gt;0, IF($F385&lt;&gt;"Opname / publicatie / game", IF(OR($J385="Fysieke aanwezigheid/product",$J385="Fysieke en digitale aanwezigheid/product"), IF($L385&lt;&gt;"België", _xlfn.IFNA(IF(MATCH($M385, Keuzelijsten!$AR$2:$AR$32, 0)&gt;0, 0, -1), -1), IF($N385&lt;&gt;"", -1, IF(O385&lt;&gt;"", 0, 1))), -1), -1), 0)</f>
        <v>0</v>
      </c>
      <c r="AI385" s="171">
        <f t="shared" si="139"/>
        <v>0</v>
      </c>
      <c r="AJ385" s="171">
        <f t="shared" si="140"/>
        <v>0</v>
      </c>
      <c r="AK385" s="168"/>
      <c r="AL385" s="322" t="str">
        <f t="shared" si="121"/>
        <v/>
      </c>
      <c r="AM385" s="171"/>
      <c r="AN385" s="171"/>
      <c r="AO385" s="171"/>
      <c r="AP385" s="171"/>
      <c r="AQ385" s="171"/>
      <c r="AR385" s="171"/>
      <c r="AS385" s="171"/>
      <c r="AT385" s="171"/>
      <c r="AU385" s="171" t="str">
        <f t="shared" si="141"/>
        <v/>
      </c>
      <c r="AV385" s="171"/>
      <c r="AW385" s="171"/>
      <c r="AX385" s="171"/>
      <c r="AY385" s="171"/>
      <c r="AZ385" s="168" t="str">
        <f t="shared" si="142"/>
        <v/>
      </c>
      <c r="BA385" s="158" t="str">
        <f>IF(S385&lt;&gt;1, IF(SUM(S385:$S$1004)&lt;&gt;0, "| Laat geen witruimte tussen ingevulde rijen.", ""), "")</f>
        <v/>
      </c>
      <c r="BC385" s="159" t="str">
        <f t="shared" si="143"/>
        <v/>
      </c>
    </row>
    <row r="386" spans="1:55" s="158" customFormat="1" ht="14.4" customHeight="1" x14ac:dyDescent="0.3">
      <c r="A386" s="244" t="str">
        <f t="shared" si="122"/>
        <v/>
      </c>
      <c r="B386" s="153" t="str">
        <f t="shared" si="123"/>
        <v/>
      </c>
      <c r="C386" s="154"/>
      <c r="D386" s="173"/>
      <c r="E386" s="179"/>
      <c r="F386" s="156"/>
      <c r="G386" s="175"/>
      <c r="H386" s="175"/>
      <c r="I386" s="175"/>
      <c r="J386" s="175"/>
      <c r="K386" s="175"/>
      <c r="L386" s="175"/>
      <c r="M386" s="175"/>
      <c r="N386" s="175"/>
      <c r="O386" s="175"/>
      <c r="P386" s="175"/>
      <c r="Q386" s="179"/>
      <c r="R386" s="157" t="s">
        <v>98</v>
      </c>
      <c r="S386" s="158">
        <f t="shared" si="124"/>
        <v>0</v>
      </c>
      <c r="T386" s="158" t="str">
        <f t="shared" si="125"/>
        <v/>
      </c>
      <c r="U386" s="158" t="str">
        <f t="shared" si="126"/>
        <v>lstLocatieNv3</v>
      </c>
      <c r="V386" s="168">
        <f t="shared" si="127"/>
        <v>0</v>
      </c>
      <c r="W386" s="171">
        <f t="shared" si="128"/>
        <v>0</v>
      </c>
      <c r="X386" s="171">
        <f t="shared" si="129"/>
        <v>0</v>
      </c>
      <c r="Y386" s="171">
        <f t="shared" si="130"/>
        <v>0</v>
      </c>
      <c r="Z386" s="171">
        <f t="shared" si="131"/>
        <v>0</v>
      </c>
      <c r="AA386" s="171">
        <f t="shared" si="132"/>
        <v>0</v>
      </c>
      <c r="AB386" s="171">
        <f t="shared" si="133"/>
        <v>0</v>
      </c>
      <c r="AC386" s="171">
        <f t="shared" si="134"/>
        <v>0</v>
      </c>
      <c r="AD386" s="171">
        <f t="shared" si="135"/>
        <v>0</v>
      </c>
      <c r="AE386" s="171">
        <f t="shared" si="136"/>
        <v>0</v>
      </c>
      <c r="AF386" s="171">
        <f t="shared" si="137"/>
        <v>0</v>
      </c>
      <c r="AG386" s="171">
        <f t="shared" si="138"/>
        <v>0</v>
      </c>
      <c r="AH386" s="171">
        <f>IF($S386&lt;&gt;0, IF($F386&lt;&gt;"Opname / publicatie / game", IF(OR($J386="Fysieke aanwezigheid/product",$J386="Fysieke en digitale aanwezigheid/product"), IF($L386&lt;&gt;"België", _xlfn.IFNA(IF(MATCH($M386, Keuzelijsten!$AR$2:$AR$32, 0)&gt;0, 0, -1), -1), IF($N386&lt;&gt;"", -1, IF(O386&lt;&gt;"", 0, 1))), -1), -1), 0)</f>
        <v>0</v>
      </c>
      <c r="AI386" s="171">
        <f t="shared" si="139"/>
        <v>0</v>
      </c>
      <c r="AJ386" s="171">
        <f t="shared" si="140"/>
        <v>0</v>
      </c>
      <c r="AK386" s="168"/>
      <c r="AL386" s="322" t="str">
        <f t="shared" si="121"/>
        <v/>
      </c>
      <c r="AM386" s="171"/>
      <c r="AN386" s="171"/>
      <c r="AO386" s="171"/>
      <c r="AP386" s="171"/>
      <c r="AQ386" s="171"/>
      <c r="AR386" s="171"/>
      <c r="AS386" s="171"/>
      <c r="AT386" s="171"/>
      <c r="AU386" s="171" t="str">
        <f t="shared" si="141"/>
        <v/>
      </c>
      <c r="AV386" s="171"/>
      <c r="AW386" s="171"/>
      <c r="AX386" s="171"/>
      <c r="AY386" s="171"/>
      <c r="AZ386" s="168" t="str">
        <f t="shared" si="142"/>
        <v/>
      </c>
      <c r="BA386" s="158" t="str">
        <f>IF(S386&lt;&gt;1, IF(SUM(S386:$S$1004)&lt;&gt;0, "| Laat geen witruimte tussen ingevulde rijen.", ""), "")</f>
        <v/>
      </c>
      <c r="BC386" s="159" t="str">
        <f t="shared" si="143"/>
        <v/>
      </c>
    </row>
    <row r="387" spans="1:55" s="158" customFormat="1" ht="14.4" customHeight="1" x14ac:dyDescent="0.3">
      <c r="A387" s="244" t="str">
        <f t="shared" si="122"/>
        <v/>
      </c>
      <c r="B387" s="153" t="str">
        <f t="shared" si="123"/>
        <v/>
      </c>
      <c r="C387" s="154"/>
      <c r="D387" s="173"/>
      <c r="E387" s="179"/>
      <c r="F387" s="156"/>
      <c r="G387" s="175"/>
      <c r="H387" s="175"/>
      <c r="I387" s="175"/>
      <c r="J387" s="175"/>
      <c r="K387" s="175"/>
      <c r="L387" s="175"/>
      <c r="M387" s="175"/>
      <c r="N387" s="175"/>
      <c r="O387" s="175"/>
      <c r="P387" s="175"/>
      <c r="Q387" s="179"/>
      <c r="R387" s="157" t="s">
        <v>98</v>
      </c>
      <c r="S387" s="158">
        <f t="shared" si="124"/>
        <v>0</v>
      </c>
      <c r="T387" s="158" t="str">
        <f t="shared" si="125"/>
        <v/>
      </c>
      <c r="U387" s="158" t="str">
        <f t="shared" si="126"/>
        <v>lstLocatieNv3</v>
      </c>
      <c r="V387" s="168">
        <f t="shared" si="127"/>
        <v>0</v>
      </c>
      <c r="W387" s="171">
        <f t="shared" si="128"/>
        <v>0</v>
      </c>
      <c r="X387" s="171">
        <f t="shared" si="129"/>
        <v>0</v>
      </c>
      <c r="Y387" s="171">
        <f t="shared" si="130"/>
        <v>0</v>
      </c>
      <c r="Z387" s="171">
        <f t="shared" si="131"/>
        <v>0</v>
      </c>
      <c r="AA387" s="171">
        <f t="shared" si="132"/>
        <v>0</v>
      </c>
      <c r="AB387" s="171">
        <f t="shared" si="133"/>
        <v>0</v>
      </c>
      <c r="AC387" s="171">
        <f t="shared" si="134"/>
        <v>0</v>
      </c>
      <c r="AD387" s="171">
        <f t="shared" si="135"/>
        <v>0</v>
      </c>
      <c r="AE387" s="171">
        <f t="shared" si="136"/>
        <v>0</v>
      </c>
      <c r="AF387" s="171">
        <f t="shared" si="137"/>
        <v>0</v>
      </c>
      <c r="AG387" s="171">
        <f t="shared" si="138"/>
        <v>0</v>
      </c>
      <c r="AH387" s="171">
        <f>IF($S387&lt;&gt;0, IF($F387&lt;&gt;"Opname / publicatie / game", IF(OR($J387="Fysieke aanwezigheid/product",$J387="Fysieke en digitale aanwezigheid/product"), IF($L387&lt;&gt;"België", _xlfn.IFNA(IF(MATCH($M387, Keuzelijsten!$AR$2:$AR$32, 0)&gt;0, 0, -1), -1), IF($N387&lt;&gt;"", -1, IF(O387&lt;&gt;"", 0, 1))), -1), -1), 0)</f>
        <v>0</v>
      </c>
      <c r="AI387" s="171">
        <f t="shared" si="139"/>
        <v>0</v>
      </c>
      <c r="AJ387" s="171">
        <f t="shared" si="140"/>
        <v>0</v>
      </c>
      <c r="AK387" s="168"/>
      <c r="AL387" s="322" t="str">
        <f t="shared" si="121"/>
        <v/>
      </c>
      <c r="AM387" s="171"/>
      <c r="AN387" s="171"/>
      <c r="AO387" s="171"/>
      <c r="AP387" s="171"/>
      <c r="AQ387" s="171"/>
      <c r="AR387" s="171"/>
      <c r="AS387" s="171"/>
      <c r="AT387" s="171"/>
      <c r="AU387" s="171" t="str">
        <f t="shared" si="141"/>
        <v/>
      </c>
      <c r="AV387" s="171"/>
      <c r="AW387" s="171"/>
      <c r="AX387" s="171"/>
      <c r="AY387" s="171"/>
      <c r="AZ387" s="168" t="str">
        <f t="shared" si="142"/>
        <v/>
      </c>
      <c r="BA387" s="158" t="str">
        <f>IF(S387&lt;&gt;1, IF(SUM(S387:$S$1004)&lt;&gt;0, "| Laat geen witruimte tussen ingevulde rijen.", ""), "")</f>
        <v/>
      </c>
      <c r="BC387" s="159" t="str">
        <f t="shared" si="143"/>
        <v/>
      </c>
    </row>
    <row r="388" spans="1:55" s="158" customFormat="1" ht="14.4" customHeight="1" x14ac:dyDescent="0.3">
      <c r="A388" s="244" t="str">
        <f t="shared" si="122"/>
        <v/>
      </c>
      <c r="B388" s="153" t="str">
        <f t="shared" si="123"/>
        <v/>
      </c>
      <c r="C388" s="154"/>
      <c r="D388" s="173"/>
      <c r="E388" s="179"/>
      <c r="F388" s="156"/>
      <c r="G388" s="175"/>
      <c r="H388" s="175"/>
      <c r="I388" s="175"/>
      <c r="J388" s="175"/>
      <c r="K388" s="175"/>
      <c r="L388" s="175"/>
      <c r="M388" s="175"/>
      <c r="N388" s="175"/>
      <c r="O388" s="175"/>
      <c r="P388" s="175"/>
      <c r="Q388" s="179"/>
      <c r="R388" s="157" t="s">
        <v>98</v>
      </c>
      <c r="S388" s="158">
        <f t="shared" si="124"/>
        <v>0</v>
      </c>
      <c r="T388" s="158" t="str">
        <f t="shared" si="125"/>
        <v/>
      </c>
      <c r="U388" s="158" t="str">
        <f t="shared" si="126"/>
        <v>lstLocatieNv3</v>
      </c>
      <c r="V388" s="168">
        <f t="shared" si="127"/>
        <v>0</v>
      </c>
      <c r="W388" s="171">
        <f t="shared" si="128"/>
        <v>0</v>
      </c>
      <c r="X388" s="171">
        <f t="shared" si="129"/>
        <v>0</v>
      </c>
      <c r="Y388" s="171">
        <f t="shared" si="130"/>
        <v>0</v>
      </c>
      <c r="Z388" s="171">
        <f t="shared" si="131"/>
        <v>0</v>
      </c>
      <c r="AA388" s="171">
        <f t="shared" si="132"/>
        <v>0</v>
      </c>
      <c r="AB388" s="171">
        <f t="shared" si="133"/>
        <v>0</v>
      </c>
      <c r="AC388" s="171">
        <f t="shared" si="134"/>
        <v>0</v>
      </c>
      <c r="AD388" s="171">
        <f t="shared" si="135"/>
        <v>0</v>
      </c>
      <c r="AE388" s="171">
        <f t="shared" si="136"/>
        <v>0</v>
      </c>
      <c r="AF388" s="171">
        <f t="shared" si="137"/>
        <v>0</v>
      </c>
      <c r="AG388" s="171">
        <f t="shared" si="138"/>
        <v>0</v>
      </c>
      <c r="AH388" s="171">
        <f>IF($S388&lt;&gt;0, IF($F388&lt;&gt;"Opname / publicatie / game", IF(OR($J388="Fysieke aanwezigheid/product",$J388="Fysieke en digitale aanwezigheid/product"), IF($L388&lt;&gt;"België", _xlfn.IFNA(IF(MATCH($M388, Keuzelijsten!$AR$2:$AR$32, 0)&gt;0, 0, -1), -1), IF($N388&lt;&gt;"", -1, IF(O388&lt;&gt;"", 0, 1))), -1), -1), 0)</f>
        <v>0</v>
      </c>
      <c r="AI388" s="171">
        <f t="shared" si="139"/>
        <v>0</v>
      </c>
      <c r="AJ388" s="171">
        <f t="shared" si="140"/>
        <v>0</v>
      </c>
      <c r="AK388" s="168"/>
      <c r="AL388" s="322" t="str">
        <f t="shared" si="121"/>
        <v/>
      </c>
      <c r="AM388" s="171"/>
      <c r="AN388" s="171"/>
      <c r="AO388" s="171"/>
      <c r="AP388" s="171"/>
      <c r="AQ388" s="171"/>
      <c r="AR388" s="171"/>
      <c r="AS388" s="171"/>
      <c r="AT388" s="171"/>
      <c r="AU388" s="171" t="str">
        <f t="shared" si="141"/>
        <v/>
      </c>
      <c r="AV388" s="171"/>
      <c r="AW388" s="171"/>
      <c r="AX388" s="171"/>
      <c r="AY388" s="171"/>
      <c r="AZ388" s="168" t="str">
        <f t="shared" si="142"/>
        <v/>
      </c>
      <c r="BA388" s="158" t="str">
        <f>IF(S388&lt;&gt;1, IF(SUM(S388:$S$1004)&lt;&gt;0, "| Laat geen witruimte tussen ingevulde rijen.", ""), "")</f>
        <v/>
      </c>
      <c r="BC388" s="159" t="str">
        <f t="shared" si="143"/>
        <v/>
      </c>
    </row>
    <row r="389" spans="1:55" s="158" customFormat="1" ht="14.4" customHeight="1" x14ac:dyDescent="0.3">
      <c r="A389" s="244" t="str">
        <f t="shared" si="122"/>
        <v/>
      </c>
      <c r="B389" s="153" t="str">
        <f t="shared" si="123"/>
        <v/>
      </c>
      <c r="C389" s="154"/>
      <c r="D389" s="173"/>
      <c r="E389" s="179"/>
      <c r="F389" s="156"/>
      <c r="G389" s="175"/>
      <c r="H389" s="175"/>
      <c r="I389" s="175"/>
      <c r="J389" s="175"/>
      <c r="K389" s="175"/>
      <c r="L389" s="175"/>
      <c r="M389" s="175"/>
      <c r="N389" s="175"/>
      <c r="O389" s="175"/>
      <c r="P389" s="175"/>
      <c r="Q389" s="179"/>
      <c r="R389" s="157" t="s">
        <v>98</v>
      </c>
      <c r="S389" s="158">
        <f t="shared" si="124"/>
        <v>0</v>
      </c>
      <c r="T389" s="158" t="str">
        <f t="shared" si="125"/>
        <v/>
      </c>
      <c r="U389" s="158" t="str">
        <f t="shared" si="126"/>
        <v>lstLocatieNv3</v>
      </c>
      <c r="V389" s="168">
        <f t="shared" si="127"/>
        <v>0</v>
      </c>
      <c r="W389" s="171">
        <f t="shared" si="128"/>
        <v>0</v>
      </c>
      <c r="X389" s="171">
        <f t="shared" si="129"/>
        <v>0</v>
      </c>
      <c r="Y389" s="171">
        <f t="shared" si="130"/>
        <v>0</v>
      </c>
      <c r="Z389" s="171">
        <f t="shared" si="131"/>
        <v>0</v>
      </c>
      <c r="AA389" s="171">
        <f t="shared" si="132"/>
        <v>0</v>
      </c>
      <c r="AB389" s="171">
        <f t="shared" si="133"/>
        <v>0</v>
      </c>
      <c r="AC389" s="171">
        <f t="shared" si="134"/>
        <v>0</v>
      </c>
      <c r="AD389" s="171">
        <f t="shared" si="135"/>
        <v>0</v>
      </c>
      <c r="AE389" s="171">
        <f t="shared" si="136"/>
        <v>0</v>
      </c>
      <c r="AF389" s="171">
        <f t="shared" si="137"/>
        <v>0</v>
      </c>
      <c r="AG389" s="171">
        <f t="shared" si="138"/>
        <v>0</v>
      </c>
      <c r="AH389" s="171">
        <f>IF($S389&lt;&gt;0, IF($F389&lt;&gt;"Opname / publicatie / game", IF(OR($J389="Fysieke aanwezigheid/product",$J389="Fysieke en digitale aanwezigheid/product"), IF($L389&lt;&gt;"België", _xlfn.IFNA(IF(MATCH($M389, Keuzelijsten!$AR$2:$AR$32, 0)&gt;0, 0, -1), -1), IF($N389&lt;&gt;"", -1, IF(O389&lt;&gt;"", 0, 1))), -1), -1), 0)</f>
        <v>0</v>
      </c>
      <c r="AI389" s="171">
        <f t="shared" si="139"/>
        <v>0</v>
      </c>
      <c r="AJ389" s="171">
        <f t="shared" si="140"/>
        <v>0</v>
      </c>
      <c r="AK389" s="168"/>
      <c r="AL389" s="322" t="str">
        <f t="shared" ref="AL389:AL452" si="144">IF($D389&lt;&gt;"", IF($D389&lt;Datum_beleidsperiode_begin, "| Veld '"&amp;AL388&amp;ROW()&amp;"': De startdatum mag niet voor het begin van de beleidsperiode vallen.  ", IF($D389&gt;Datum_beleidsperiode_einde, "| Veld '"&amp;AL388&amp;ROW()&amp;"': De startdatum mag niet na het einde van de beleidsperiode vallen.  ", "")), "")</f>
        <v/>
      </c>
      <c r="AM389" s="171"/>
      <c r="AN389" s="171"/>
      <c r="AO389" s="171"/>
      <c r="AP389" s="171"/>
      <c r="AQ389" s="171"/>
      <c r="AR389" s="171"/>
      <c r="AS389" s="171"/>
      <c r="AT389" s="171"/>
      <c r="AU389" s="171" t="str">
        <f t="shared" si="141"/>
        <v/>
      </c>
      <c r="AV389" s="171"/>
      <c r="AW389" s="171"/>
      <c r="AX389" s="171"/>
      <c r="AY389" s="171"/>
      <c r="AZ389" s="168" t="str">
        <f t="shared" si="142"/>
        <v/>
      </c>
      <c r="BA389" s="158" t="str">
        <f>IF(S389&lt;&gt;1, IF(SUM(S389:$S$1004)&lt;&gt;0, "| Laat geen witruimte tussen ingevulde rijen.", ""), "")</f>
        <v/>
      </c>
      <c r="BC389" s="159" t="str">
        <f t="shared" si="143"/>
        <v/>
      </c>
    </row>
    <row r="390" spans="1:55" s="158" customFormat="1" ht="14.4" customHeight="1" x14ac:dyDescent="0.3">
      <c r="A390" s="244" t="str">
        <f t="shared" ref="A390:A453" si="145">IF(BC390&lt;&gt;"", "✘", "")</f>
        <v/>
      </c>
      <c r="B390" s="153" t="str">
        <f t="shared" ref="B390:B453" si="146">IF(OR(S390&lt;&gt;0, BA390&lt;&gt;""), ROW()-4, "")</f>
        <v/>
      </c>
      <c r="C390" s="154"/>
      <c r="D390" s="173"/>
      <c r="E390" s="179"/>
      <c r="F390" s="156"/>
      <c r="G390" s="175"/>
      <c r="H390" s="175"/>
      <c r="I390" s="175"/>
      <c r="J390" s="175"/>
      <c r="K390" s="175"/>
      <c r="L390" s="175"/>
      <c r="M390" s="175"/>
      <c r="N390" s="175"/>
      <c r="O390" s="175"/>
      <c r="P390" s="175"/>
      <c r="Q390" s="179"/>
      <c r="R390" s="157" t="s">
        <v>98</v>
      </c>
      <c r="S390" s="158">
        <f t="shared" ref="S390:S453" si="147">IF(C390&amp;D390&amp;E390&amp;F390&amp;G390&amp;H390&amp;I390&amp;J390&amp;K390&amp;L390&amp;M390&amp;N390&amp;O390&amp;P390&amp;Q390&lt;&gt;"", 1, 0)</f>
        <v>0</v>
      </c>
      <c r="T390" s="158" t="str">
        <f t="shared" ref="T390:T453" si="148">IF(L390="Buiten België, in Europa", "lstLocatieNv2Europa", IF(L390="Buiten Europa", "lstLocatieNv2BuitenEuropa", ""))</f>
        <v/>
      </c>
      <c r="U390" s="158" t="str">
        <f t="shared" ref="U390:U453" si="149">IF(L390="België", "lstLocatieBelgieGemeente", "lstLocatieNv3"&amp;SUBSTITUTE(M390, " ", ""))</f>
        <v>lstLocatieNv3</v>
      </c>
      <c r="V390" s="168">
        <f t="shared" ref="V390:V453" si="150">IF($S390&lt;&gt;0, IF(C390&lt;&gt;"", 0, 1), 0)</f>
        <v>0</v>
      </c>
      <c r="W390" s="171">
        <f t="shared" ref="W390:W453" si="151">IF($S390&lt;&gt;0, IF(D390&lt;&gt;"", 0, 1), 0)</f>
        <v>0</v>
      </c>
      <c r="X390" s="171">
        <f t="shared" ref="X390:X453" si="152">IF($S390&lt;&gt;0, IF(E390&lt;&gt;"", 0, 1), 0)</f>
        <v>0</v>
      </c>
      <c r="Y390" s="171">
        <f t="shared" ref="Y390:Y453" si="153">IF($S390&lt;&gt;0, IF(F390&lt;&gt;"", 0, 1), 0)</f>
        <v>0</v>
      </c>
      <c r="Z390" s="171">
        <f t="shared" ref="Z390:Z453" si="154">IF($S390&lt;&gt;0, IF(G390&lt;&gt;"", 0, 1), 0)</f>
        <v>0</v>
      </c>
      <c r="AA390" s="171">
        <f t="shared" ref="AA390:AA453" si="155">IF($S390&lt;&gt;0, IF(H390&lt;&gt;"", 0, 1), 0)</f>
        <v>0</v>
      </c>
      <c r="AB390" s="171">
        <f t="shared" ref="AB390:AB453" si="156">IF($S390&lt;&gt;0, IF(OR($F390="Publieksvoorstelling", $F390="Tentoonstelling"), IF(I390&lt;&gt;"", 0, 1), -1), 0)</f>
        <v>0</v>
      </c>
      <c r="AC390" s="171">
        <f t="shared" ref="AC390:AC453" si="157">IF($S390&lt;&gt;0, IF(J390&lt;&gt;"", 0, 1), 0)</f>
        <v>0</v>
      </c>
      <c r="AD390" s="171">
        <f t="shared" ref="AD390:AD453" si="158">IF($S390&lt;&gt;0, IF(OR(F390="Publieksvoorstelling", F390="Tentoonstelling"), IF(K390&lt;&gt;"", 0, 1), -1), 0)</f>
        <v>0</v>
      </c>
      <c r="AE390" s="171">
        <f t="shared" ref="AE390:AE453" si="159">IF($S390&lt;&gt;0, IF($F390&lt;&gt;"Opname / publicatie / game", IF(OR($J390="Fysieke aanwezigheid/product",$J390="Fysieke en digitale aanwezigheid/product"), IF(L390&lt;&gt;"", 0, 1), -1), -1), 0)</f>
        <v>0</v>
      </c>
      <c r="AF390" s="171">
        <f t="shared" ref="AF390:AF453" si="160">IF($S390&lt;&gt;0, IF($F390&lt;&gt;"Opname / publicatie / game", IF(OR($J390="Fysieke aanwezigheid/product",$J390="Fysieke en digitale aanwezigheid/product"), IF($L390&lt;&gt;"België", IF(M390&lt;&gt;"", 0, 1), -1), -1), -1), 0)</f>
        <v>0</v>
      </c>
      <c r="AG390" s="171">
        <f t="shared" ref="AG390:AG453" si="161">IF($S390&lt;&gt;0, IF($F390&lt;&gt;"Opname / publicatie / game", IF(OR($J390="Fysieke aanwezigheid/product",$J390="Fysieke en digitale aanwezigheid/product"), IF($L390="België", IF($O390&lt;&gt;"", -1, IF(N390&lt;&gt;"", 0, 1)), -1), -1), -1), 0)</f>
        <v>0</v>
      </c>
      <c r="AH390" s="171">
        <f>IF($S390&lt;&gt;0, IF($F390&lt;&gt;"Opname / publicatie / game", IF(OR($J390="Fysieke aanwezigheid/product",$J390="Fysieke en digitale aanwezigheid/product"), IF($L390&lt;&gt;"België", _xlfn.IFNA(IF(MATCH($M390, Keuzelijsten!$AR$2:$AR$32, 0)&gt;0, 0, -1), -1), IF($N390&lt;&gt;"", -1, IF(O390&lt;&gt;"", 0, 1))), -1), -1), 0)</f>
        <v>0</v>
      </c>
      <c r="AI390" s="171">
        <f t="shared" ref="AI390:AI453" si="162">IF($S390&lt;&gt;0, IF(OR($F390="Publieksvoorstelling", $F390="Tentoonstelling"), IF($I390="Productief", IF(P390&lt;&gt;"", 0, 1), -1), -1), 0)</f>
        <v>0</v>
      </c>
      <c r="AJ390" s="171">
        <f t="shared" ref="AJ390:AJ453" si="163">IF($S390&lt;&gt;0, IF(Q390&lt;&gt;"", 0, 1), 0)</f>
        <v>0</v>
      </c>
      <c r="AK390" s="168"/>
      <c r="AL390" s="322" t="str">
        <f t="shared" si="144"/>
        <v/>
      </c>
      <c r="AM390" s="171"/>
      <c r="AN390" s="171"/>
      <c r="AO390" s="171"/>
      <c r="AP390" s="171"/>
      <c r="AQ390" s="171"/>
      <c r="AR390" s="171"/>
      <c r="AS390" s="171"/>
      <c r="AT390" s="171"/>
      <c r="AU390" s="171" t="str">
        <f t="shared" ref="AU390:AU453" si="164">IF(AF390&lt;0, IF(M390&lt;&gt;"", "| Veld '"&amp;AU389&amp;ROW()&amp;"': Laat het veld leeg of maak een logische keuze in veld 'O"&amp;ROW()&amp;"'.", ""), "")</f>
        <v/>
      </c>
      <c r="AV390" s="171"/>
      <c r="AW390" s="171"/>
      <c r="AX390" s="171"/>
      <c r="AY390" s="171"/>
      <c r="AZ390" s="168" t="str">
        <f t="shared" ref="AZ390:AZ453" si="165">IF(SUMIF(V390:AJ390, "&gt;0")&gt;0, "| Vul verplichte velden in.", "")</f>
        <v/>
      </c>
      <c r="BA390" s="158" t="str">
        <f>IF(S390&lt;&gt;1, IF(SUM(S390:$S$1004)&lt;&gt;0, "| Laat geen witruimte tussen ingevulde rijen.", ""), "")</f>
        <v/>
      </c>
      <c r="BC390" s="159" t="str">
        <f t="shared" ref="BC390:BC453" si="166">IF(AK390&amp;AL390&amp;AM390&amp;AN390&amp;AO390&amp;AP390&amp;AQ390&amp;AR390&amp;AS390&amp;AT390&amp;AU390&amp;AV390&amp;AW390&amp;AX390&amp;AY390&lt;&gt;"", AK390&amp;AL390&amp;AM390&amp;AN390&amp;AO390&amp;AP390&amp;AQ390&amp;AR390&amp;AS390&amp;AT390&amp;AU390&amp;AV390&amp;AW390&amp;AX390&amp;AY390, AZ390&amp;BA390)</f>
        <v/>
      </c>
    </row>
    <row r="391" spans="1:55" s="158" customFormat="1" ht="14.4" customHeight="1" x14ac:dyDescent="0.3">
      <c r="A391" s="244" t="str">
        <f t="shared" si="145"/>
        <v/>
      </c>
      <c r="B391" s="153" t="str">
        <f t="shared" si="146"/>
        <v/>
      </c>
      <c r="C391" s="154"/>
      <c r="D391" s="173"/>
      <c r="E391" s="179"/>
      <c r="F391" s="156"/>
      <c r="G391" s="175"/>
      <c r="H391" s="175"/>
      <c r="I391" s="175"/>
      <c r="J391" s="175"/>
      <c r="K391" s="175"/>
      <c r="L391" s="175"/>
      <c r="M391" s="175"/>
      <c r="N391" s="175"/>
      <c r="O391" s="175"/>
      <c r="P391" s="175"/>
      <c r="Q391" s="179"/>
      <c r="R391" s="157" t="s">
        <v>98</v>
      </c>
      <c r="S391" s="158">
        <f t="shared" si="147"/>
        <v>0</v>
      </c>
      <c r="T391" s="158" t="str">
        <f t="shared" si="148"/>
        <v/>
      </c>
      <c r="U391" s="158" t="str">
        <f t="shared" si="149"/>
        <v>lstLocatieNv3</v>
      </c>
      <c r="V391" s="168">
        <f t="shared" si="150"/>
        <v>0</v>
      </c>
      <c r="W391" s="171">
        <f t="shared" si="151"/>
        <v>0</v>
      </c>
      <c r="X391" s="171">
        <f t="shared" si="152"/>
        <v>0</v>
      </c>
      <c r="Y391" s="171">
        <f t="shared" si="153"/>
        <v>0</v>
      </c>
      <c r="Z391" s="171">
        <f t="shared" si="154"/>
        <v>0</v>
      </c>
      <c r="AA391" s="171">
        <f t="shared" si="155"/>
        <v>0</v>
      </c>
      <c r="AB391" s="171">
        <f t="shared" si="156"/>
        <v>0</v>
      </c>
      <c r="AC391" s="171">
        <f t="shared" si="157"/>
        <v>0</v>
      </c>
      <c r="AD391" s="171">
        <f t="shared" si="158"/>
        <v>0</v>
      </c>
      <c r="AE391" s="171">
        <f t="shared" si="159"/>
        <v>0</v>
      </c>
      <c r="AF391" s="171">
        <f t="shared" si="160"/>
        <v>0</v>
      </c>
      <c r="AG391" s="171">
        <f t="shared" si="161"/>
        <v>0</v>
      </c>
      <c r="AH391" s="171">
        <f>IF($S391&lt;&gt;0, IF($F391&lt;&gt;"Opname / publicatie / game", IF(OR($J391="Fysieke aanwezigheid/product",$J391="Fysieke en digitale aanwezigheid/product"), IF($L391&lt;&gt;"België", _xlfn.IFNA(IF(MATCH($M391, Keuzelijsten!$AR$2:$AR$32, 0)&gt;0, 0, -1), -1), IF($N391&lt;&gt;"", -1, IF(O391&lt;&gt;"", 0, 1))), -1), -1), 0)</f>
        <v>0</v>
      </c>
      <c r="AI391" s="171">
        <f t="shared" si="162"/>
        <v>0</v>
      </c>
      <c r="AJ391" s="171">
        <f t="shared" si="163"/>
        <v>0</v>
      </c>
      <c r="AK391" s="168"/>
      <c r="AL391" s="322" t="str">
        <f t="shared" si="144"/>
        <v/>
      </c>
      <c r="AM391" s="171"/>
      <c r="AN391" s="171"/>
      <c r="AO391" s="171"/>
      <c r="AP391" s="171"/>
      <c r="AQ391" s="171"/>
      <c r="AR391" s="171"/>
      <c r="AS391" s="171"/>
      <c r="AT391" s="171"/>
      <c r="AU391" s="171" t="str">
        <f t="shared" si="164"/>
        <v/>
      </c>
      <c r="AV391" s="171"/>
      <c r="AW391" s="171"/>
      <c r="AX391" s="171"/>
      <c r="AY391" s="171"/>
      <c r="AZ391" s="168" t="str">
        <f t="shared" si="165"/>
        <v/>
      </c>
      <c r="BA391" s="158" t="str">
        <f>IF(S391&lt;&gt;1, IF(SUM(S391:$S$1004)&lt;&gt;0, "| Laat geen witruimte tussen ingevulde rijen.", ""), "")</f>
        <v/>
      </c>
      <c r="BC391" s="159" t="str">
        <f t="shared" si="166"/>
        <v/>
      </c>
    </row>
    <row r="392" spans="1:55" s="158" customFormat="1" ht="14.4" customHeight="1" x14ac:dyDescent="0.3">
      <c r="A392" s="244" t="str">
        <f t="shared" si="145"/>
        <v/>
      </c>
      <c r="B392" s="153" t="str">
        <f t="shared" si="146"/>
        <v/>
      </c>
      <c r="C392" s="154"/>
      <c r="D392" s="173"/>
      <c r="E392" s="179"/>
      <c r="F392" s="156"/>
      <c r="G392" s="175"/>
      <c r="H392" s="175"/>
      <c r="I392" s="175"/>
      <c r="J392" s="175"/>
      <c r="K392" s="175"/>
      <c r="L392" s="175"/>
      <c r="M392" s="175"/>
      <c r="N392" s="175"/>
      <c r="O392" s="175"/>
      <c r="P392" s="175"/>
      <c r="Q392" s="179"/>
      <c r="R392" s="157" t="s">
        <v>98</v>
      </c>
      <c r="S392" s="158">
        <f t="shared" si="147"/>
        <v>0</v>
      </c>
      <c r="T392" s="158" t="str">
        <f t="shared" si="148"/>
        <v/>
      </c>
      <c r="U392" s="158" t="str">
        <f t="shared" si="149"/>
        <v>lstLocatieNv3</v>
      </c>
      <c r="V392" s="168">
        <f t="shared" si="150"/>
        <v>0</v>
      </c>
      <c r="W392" s="171">
        <f t="shared" si="151"/>
        <v>0</v>
      </c>
      <c r="X392" s="171">
        <f t="shared" si="152"/>
        <v>0</v>
      </c>
      <c r="Y392" s="171">
        <f t="shared" si="153"/>
        <v>0</v>
      </c>
      <c r="Z392" s="171">
        <f t="shared" si="154"/>
        <v>0</v>
      </c>
      <c r="AA392" s="171">
        <f t="shared" si="155"/>
        <v>0</v>
      </c>
      <c r="AB392" s="171">
        <f t="shared" si="156"/>
        <v>0</v>
      </c>
      <c r="AC392" s="171">
        <f t="shared" si="157"/>
        <v>0</v>
      </c>
      <c r="AD392" s="171">
        <f t="shared" si="158"/>
        <v>0</v>
      </c>
      <c r="AE392" s="171">
        <f t="shared" si="159"/>
        <v>0</v>
      </c>
      <c r="AF392" s="171">
        <f t="shared" si="160"/>
        <v>0</v>
      </c>
      <c r="AG392" s="171">
        <f t="shared" si="161"/>
        <v>0</v>
      </c>
      <c r="AH392" s="171">
        <f>IF($S392&lt;&gt;0, IF($F392&lt;&gt;"Opname / publicatie / game", IF(OR($J392="Fysieke aanwezigheid/product",$J392="Fysieke en digitale aanwezigheid/product"), IF($L392&lt;&gt;"België", _xlfn.IFNA(IF(MATCH($M392, Keuzelijsten!$AR$2:$AR$32, 0)&gt;0, 0, -1), -1), IF($N392&lt;&gt;"", -1, IF(O392&lt;&gt;"", 0, 1))), -1), -1), 0)</f>
        <v>0</v>
      </c>
      <c r="AI392" s="171">
        <f t="shared" si="162"/>
        <v>0</v>
      </c>
      <c r="AJ392" s="171">
        <f t="shared" si="163"/>
        <v>0</v>
      </c>
      <c r="AK392" s="168"/>
      <c r="AL392" s="322" t="str">
        <f t="shared" si="144"/>
        <v/>
      </c>
      <c r="AM392" s="171"/>
      <c r="AN392" s="171"/>
      <c r="AO392" s="171"/>
      <c r="AP392" s="171"/>
      <c r="AQ392" s="171"/>
      <c r="AR392" s="171"/>
      <c r="AS392" s="171"/>
      <c r="AT392" s="171"/>
      <c r="AU392" s="171" t="str">
        <f t="shared" si="164"/>
        <v/>
      </c>
      <c r="AV392" s="171"/>
      <c r="AW392" s="171"/>
      <c r="AX392" s="171"/>
      <c r="AY392" s="171"/>
      <c r="AZ392" s="168" t="str">
        <f t="shared" si="165"/>
        <v/>
      </c>
      <c r="BA392" s="158" t="str">
        <f>IF(S392&lt;&gt;1, IF(SUM(S392:$S$1004)&lt;&gt;0, "| Laat geen witruimte tussen ingevulde rijen.", ""), "")</f>
        <v/>
      </c>
      <c r="BC392" s="159" t="str">
        <f t="shared" si="166"/>
        <v/>
      </c>
    </row>
    <row r="393" spans="1:55" s="158" customFormat="1" ht="14.4" customHeight="1" x14ac:dyDescent="0.3">
      <c r="A393" s="244" t="str">
        <f t="shared" si="145"/>
        <v/>
      </c>
      <c r="B393" s="153" t="str">
        <f t="shared" si="146"/>
        <v/>
      </c>
      <c r="C393" s="154"/>
      <c r="D393" s="173"/>
      <c r="E393" s="179"/>
      <c r="F393" s="156"/>
      <c r="G393" s="175"/>
      <c r="H393" s="175"/>
      <c r="I393" s="175"/>
      <c r="J393" s="175"/>
      <c r="K393" s="175"/>
      <c r="L393" s="175"/>
      <c r="M393" s="175"/>
      <c r="N393" s="175"/>
      <c r="O393" s="175"/>
      <c r="P393" s="175"/>
      <c r="Q393" s="179"/>
      <c r="R393" s="157" t="s">
        <v>98</v>
      </c>
      <c r="S393" s="158">
        <f t="shared" si="147"/>
        <v>0</v>
      </c>
      <c r="T393" s="158" t="str">
        <f t="shared" si="148"/>
        <v/>
      </c>
      <c r="U393" s="158" t="str">
        <f t="shared" si="149"/>
        <v>lstLocatieNv3</v>
      </c>
      <c r="V393" s="168">
        <f t="shared" si="150"/>
        <v>0</v>
      </c>
      <c r="W393" s="171">
        <f t="shared" si="151"/>
        <v>0</v>
      </c>
      <c r="X393" s="171">
        <f t="shared" si="152"/>
        <v>0</v>
      </c>
      <c r="Y393" s="171">
        <f t="shared" si="153"/>
        <v>0</v>
      </c>
      <c r="Z393" s="171">
        <f t="shared" si="154"/>
        <v>0</v>
      </c>
      <c r="AA393" s="171">
        <f t="shared" si="155"/>
        <v>0</v>
      </c>
      <c r="AB393" s="171">
        <f t="shared" si="156"/>
        <v>0</v>
      </c>
      <c r="AC393" s="171">
        <f t="shared" si="157"/>
        <v>0</v>
      </c>
      <c r="AD393" s="171">
        <f t="shared" si="158"/>
        <v>0</v>
      </c>
      <c r="AE393" s="171">
        <f t="shared" si="159"/>
        <v>0</v>
      </c>
      <c r="AF393" s="171">
        <f t="shared" si="160"/>
        <v>0</v>
      </c>
      <c r="AG393" s="171">
        <f t="shared" si="161"/>
        <v>0</v>
      </c>
      <c r="AH393" s="171">
        <f>IF($S393&lt;&gt;0, IF($F393&lt;&gt;"Opname / publicatie / game", IF(OR($J393="Fysieke aanwezigheid/product",$J393="Fysieke en digitale aanwezigheid/product"), IF($L393&lt;&gt;"België", _xlfn.IFNA(IF(MATCH($M393, Keuzelijsten!$AR$2:$AR$32, 0)&gt;0, 0, -1), -1), IF($N393&lt;&gt;"", -1, IF(O393&lt;&gt;"", 0, 1))), -1), -1), 0)</f>
        <v>0</v>
      </c>
      <c r="AI393" s="171">
        <f t="shared" si="162"/>
        <v>0</v>
      </c>
      <c r="AJ393" s="171">
        <f t="shared" si="163"/>
        <v>0</v>
      </c>
      <c r="AK393" s="168"/>
      <c r="AL393" s="322" t="str">
        <f t="shared" si="144"/>
        <v/>
      </c>
      <c r="AM393" s="171"/>
      <c r="AN393" s="171"/>
      <c r="AO393" s="171"/>
      <c r="AP393" s="171"/>
      <c r="AQ393" s="171"/>
      <c r="AR393" s="171"/>
      <c r="AS393" s="171"/>
      <c r="AT393" s="171"/>
      <c r="AU393" s="171" t="str">
        <f t="shared" si="164"/>
        <v/>
      </c>
      <c r="AV393" s="171"/>
      <c r="AW393" s="171"/>
      <c r="AX393" s="171"/>
      <c r="AY393" s="171"/>
      <c r="AZ393" s="168" t="str">
        <f t="shared" si="165"/>
        <v/>
      </c>
      <c r="BA393" s="158" t="str">
        <f>IF(S393&lt;&gt;1, IF(SUM(S393:$S$1004)&lt;&gt;0, "| Laat geen witruimte tussen ingevulde rijen.", ""), "")</f>
        <v/>
      </c>
      <c r="BC393" s="159" t="str">
        <f t="shared" si="166"/>
        <v/>
      </c>
    </row>
    <row r="394" spans="1:55" s="158" customFormat="1" ht="14.4" customHeight="1" x14ac:dyDescent="0.3">
      <c r="A394" s="244" t="str">
        <f t="shared" si="145"/>
        <v/>
      </c>
      <c r="B394" s="153" t="str">
        <f t="shared" si="146"/>
        <v/>
      </c>
      <c r="C394" s="154"/>
      <c r="D394" s="173"/>
      <c r="E394" s="179"/>
      <c r="F394" s="156"/>
      <c r="G394" s="175"/>
      <c r="H394" s="175"/>
      <c r="I394" s="175"/>
      <c r="J394" s="175"/>
      <c r="K394" s="175"/>
      <c r="L394" s="175"/>
      <c r="M394" s="175"/>
      <c r="N394" s="175"/>
      <c r="O394" s="175"/>
      <c r="P394" s="175"/>
      <c r="Q394" s="179"/>
      <c r="R394" s="157" t="s">
        <v>98</v>
      </c>
      <c r="S394" s="158">
        <f t="shared" si="147"/>
        <v>0</v>
      </c>
      <c r="T394" s="158" t="str">
        <f t="shared" si="148"/>
        <v/>
      </c>
      <c r="U394" s="158" t="str">
        <f t="shared" si="149"/>
        <v>lstLocatieNv3</v>
      </c>
      <c r="V394" s="168">
        <f t="shared" si="150"/>
        <v>0</v>
      </c>
      <c r="W394" s="171">
        <f t="shared" si="151"/>
        <v>0</v>
      </c>
      <c r="X394" s="171">
        <f t="shared" si="152"/>
        <v>0</v>
      </c>
      <c r="Y394" s="171">
        <f t="shared" si="153"/>
        <v>0</v>
      </c>
      <c r="Z394" s="171">
        <f t="shared" si="154"/>
        <v>0</v>
      </c>
      <c r="AA394" s="171">
        <f t="shared" si="155"/>
        <v>0</v>
      </c>
      <c r="AB394" s="171">
        <f t="shared" si="156"/>
        <v>0</v>
      </c>
      <c r="AC394" s="171">
        <f t="shared" si="157"/>
        <v>0</v>
      </c>
      <c r="AD394" s="171">
        <f t="shared" si="158"/>
        <v>0</v>
      </c>
      <c r="AE394" s="171">
        <f t="shared" si="159"/>
        <v>0</v>
      </c>
      <c r="AF394" s="171">
        <f t="shared" si="160"/>
        <v>0</v>
      </c>
      <c r="AG394" s="171">
        <f t="shared" si="161"/>
        <v>0</v>
      </c>
      <c r="AH394" s="171">
        <f>IF($S394&lt;&gt;0, IF($F394&lt;&gt;"Opname / publicatie / game", IF(OR($J394="Fysieke aanwezigheid/product",$J394="Fysieke en digitale aanwezigheid/product"), IF($L394&lt;&gt;"België", _xlfn.IFNA(IF(MATCH($M394, Keuzelijsten!$AR$2:$AR$32, 0)&gt;0, 0, -1), -1), IF($N394&lt;&gt;"", -1, IF(O394&lt;&gt;"", 0, 1))), -1), -1), 0)</f>
        <v>0</v>
      </c>
      <c r="AI394" s="171">
        <f t="shared" si="162"/>
        <v>0</v>
      </c>
      <c r="AJ394" s="171">
        <f t="shared" si="163"/>
        <v>0</v>
      </c>
      <c r="AK394" s="168"/>
      <c r="AL394" s="322" t="str">
        <f t="shared" si="144"/>
        <v/>
      </c>
      <c r="AM394" s="171"/>
      <c r="AN394" s="171"/>
      <c r="AO394" s="171"/>
      <c r="AP394" s="171"/>
      <c r="AQ394" s="171"/>
      <c r="AR394" s="171"/>
      <c r="AS394" s="171"/>
      <c r="AT394" s="171"/>
      <c r="AU394" s="171" t="str">
        <f t="shared" si="164"/>
        <v/>
      </c>
      <c r="AV394" s="171"/>
      <c r="AW394" s="171"/>
      <c r="AX394" s="171"/>
      <c r="AY394" s="171"/>
      <c r="AZ394" s="168" t="str">
        <f t="shared" si="165"/>
        <v/>
      </c>
      <c r="BA394" s="158" t="str">
        <f>IF(S394&lt;&gt;1, IF(SUM(S394:$S$1004)&lt;&gt;0, "| Laat geen witruimte tussen ingevulde rijen.", ""), "")</f>
        <v/>
      </c>
      <c r="BC394" s="159" t="str">
        <f t="shared" si="166"/>
        <v/>
      </c>
    </row>
    <row r="395" spans="1:55" s="158" customFormat="1" ht="14.4" customHeight="1" x14ac:dyDescent="0.3">
      <c r="A395" s="244" t="str">
        <f t="shared" si="145"/>
        <v/>
      </c>
      <c r="B395" s="153" t="str">
        <f t="shared" si="146"/>
        <v/>
      </c>
      <c r="C395" s="154"/>
      <c r="D395" s="173"/>
      <c r="E395" s="179"/>
      <c r="F395" s="156"/>
      <c r="G395" s="175"/>
      <c r="H395" s="175"/>
      <c r="I395" s="175"/>
      <c r="J395" s="175"/>
      <c r="K395" s="175"/>
      <c r="L395" s="175"/>
      <c r="M395" s="175"/>
      <c r="N395" s="175"/>
      <c r="O395" s="175"/>
      <c r="P395" s="175"/>
      <c r="Q395" s="179"/>
      <c r="R395" s="157" t="s">
        <v>98</v>
      </c>
      <c r="S395" s="158">
        <f t="shared" si="147"/>
        <v>0</v>
      </c>
      <c r="T395" s="158" t="str">
        <f t="shared" si="148"/>
        <v/>
      </c>
      <c r="U395" s="158" t="str">
        <f t="shared" si="149"/>
        <v>lstLocatieNv3</v>
      </c>
      <c r="V395" s="168">
        <f t="shared" si="150"/>
        <v>0</v>
      </c>
      <c r="W395" s="171">
        <f t="shared" si="151"/>
        <v>0</v>
      </c>
      <c r="X395" s="171">
        <f t="shared" si="152"/>
        <v>0</v>
      </c>
      <c r="Y395" s="171">
        <f t="shared" si="153"/>
        <v>0</v>
      </c>
      <c r="Z395" s="171">
        <f t="shared" si="154"/>
        <v>0</v>
      </c>
      <c r="AA395" s="171">
        <f t="shared" si="155"/>
        <v>0</v>
      </c>
      <c r="AB395" s="171">
        <f t="shared" si="156"/>
        <v>0</v>
      </c>
      <c r="AC395" s="171">
        <f t="shared" si="157"/>
        <v>0</v>
      </c>
      <c r="AD395" s="171">
        <f t="shared" si="158"/>
        <v>0</v>
      </c>
      <c r="AE395" s="171">
        <f t="shared" si="159"/>
        <v>0</v>
      </c>
      <c r="AF395" s="171">
        <f t="shared" si="160"/>
        <v>0</v>
      </c>
      <c r="AG395" s="171">
        <f t="shared" si="161"/>
        <v>0</v>
      </c>
      <c r="AH395" s="171">
        <f>IF($S395&lt;&gt;0, IF($F395&lt;&gt;"Opname / publicatie / game", IF(OR($J395="Fysieke aanwezigheid/product",$J395="Fysieke en digitale aanwezigheid/product"), IF($L395&lt;&gt;"België", _xlfn.IFNA(IF(MATCH($M395, Keuzelijsten!$AR$2:$AR$32, 0)&gt;0, 0, -1), -1), IF($N395&lt;&gt;"", -1, IF(O395&lt;&gt;"", 0, 1))), -1), -1), 0)</f>
        <v>0</v>
      </c>
      <c r="AI395" s="171">
        <f t="shared" si="162"/>
        <v>0</v>
      </c>
      <c r="AJ395" s="171">
        <f t="shared" si="163"/>
        <v>0</v>
      </c>
      <c r="AK395" s="168"/>
      <c r="AL395" s="322" t="str">
        <f t="shared" si="144"/>
        <v/>
      </c>
      <c r="AM395" s="171"/>
      <c r="AN395" s="171"/>
      <c r="AO395" s="171"/>
      <c r="AP395" s="171"/>
      <c r="AQ395" s="171"/>
      <c r="AR395" s="171"/>
      <c r="AS395" s="171"/>
      <c r="AT395" s="171"/>
      <c r="AU395" s="171" t="str">
        <f t="shared" si="164"/>
        <v/>
      </c>
      <c r="AV395" s="171"/>
      <c r="AW395" s="171"/>
      <c r="AX395" s="171"/>
      <c r="AY395" s="171"/>
      <c r="AZ395" s="168" t="str">
        <f t="shared" si="165"/>
        <v/>
      </c>
      <c r="BA395" s="158" t="str">
        <f>IF(S395&lt;&gt;1, IF(SUM(S395:$S$1004)&lt;&gt;0, "| Laat geen witruimte tussen ingevulde rijen.", ""), "")</f>
        <v/>
      </c>
      <c r="BC395" s="159" t="str">
        <f t="shared" si="166"/>
        <v/>
      </c>
    </row>
    <row r="396" spans="1:55" s="158" customFormat="1" ht="14.4" customHeight="1" x14ac:dyDescent="0.3">
      <c r="A396" s="244" t="str">
        <f t="shared" si="145"/>
        <v/>
      </c>
      <c r="B396" s="153" t="str">
        <f t="shared" si="146"/>
        <v/>
      </c>
      <c r="C396" s="154"/>
      <c r="D396" s="173"/>
      <c r="E396" s="179"/>
      <c r="F396" s="156"/>
      <c r="G396" s="175"/>
      <c r="H396" s="175"/>
      <c r="I396" s="175"/>
      <c r="J396" s="175"/>
      <c r="K396" s="175"/>
      <c r="L396" s="175"/>
      <c r="M396" s="175"/>
      <c r="N396" s="175"/>
      <c r="O396" s="175"/>
      <c r="P396" s="175"/>
      <c r="Q396" s="179"/>
      <c r="R396" s="157" t="s">
        <v>98</v>
      </c>
      <c r="S396" s="158">
        <f t="shared" si="147"/>
        <v>0</v>
      </c>
      <c r="T396" s="158" t="str">
        <f t="shared" si="148"/>
        <v/>
      </c>
      <c r="U396" s="158" t="str">
        <f t="shared" si="149"/>
        <v>lstLocatieNv3</v>
      </c>
      <c r="V396" s="168">
        <f t="shared" si="150"/>
        <v>0</v>
      </c>
      <c r="W396" s="171">
        <f t="shared" si="151"/>
        <v>0</v>
      </c>
      <c r="X396" s="171">
        <f t="shared" si="152"/>
        <v>0</v>
      </c>
      <c r="Y396" s="171">
        <f t="shared" si="153"/>
        <v>0</v>
      </c>
      <c r="Z396" s="171">
        <f t="shared" si="154"/>
        <v>0</v>
      </c>
      <c r="AA396" s="171">
        <f t="shared" si="155"/>
        <v>0</v>
      </c>
      <c r="AB396" s="171">
        <f t="shared" si="156"/>
        <v>0</v>
      </c>
      <c r="AC396" s="171">
        <f t="shared" si="157"/>
        <v>0</v>
      </c>
      <c r="AD396" s="171">
        <f t="shared" si="158"/>
        <v>0</v>
      </c>
      <c r="AE396" s="171">
        <f t="shared" si="159"/>
        <v>0</v>
      </c>
      <c r="AF396" s="171">
        <f t="shared" si="160"/>
        <v>0</v>
      </c>
      <c r="AG396" s="171">
        <f t="shared" si="161"/>
        <v>0</v>
      </c>
      <c r="AH396" s="171">
        <f>IF($S396&lt;&gt;0, IF($F396&lt;&gt;"Opname / publicatie / game", IF(OR($J396="Fysieke aanwezigheid/product",$J396="Fysieke en digitale aanwezigheid/product"), IF($L396&lt;&gt;"België", _xlfn.IFNA(IF(MATCH($M396, Keuzelijsten!$AR$2:$AR$32, 0)&gt;0, 0, -1), -1), IF($N396&lt;&gt;"", -1, IF(O396&lt;&gt;"", 0, 1))), -1), -1), 0)</f>
        <v>0</v>
      </c>
      <c r="AI396" s="171">
        <f t="shared" si="162"/>
        <v>0</v>
      </c>
      <c r="AJ396" s="171">
        <f t="shared" si="163"/>
        <v>0</v>
      </c>
      <c r="AK396" s="168"/>
      <c r="AL396" s="322" t="str">
        <f t="shared" si="144"/>
        <v/>
      </c>
      <c r="AM396" s="171"/>
      <c r="AN396" s="171"/>
      <c r="AO396" s="171"/>
      <c r="AP396" s="171"/>
      <c r="AQ396" s="171"/>
      <c r="AR396" s="171"/>
      <c r="AS396" s="171"/>
      <c r="AT396" s="171"/>
      <c r="AU396" s="171" t="str">
        <f t="shared" si="164"/>
        <v/>
      </c>
      <c r="AV396" s="171"/>
      <c r="AW396" s="171"/>
      <c r="AX396" s="171"/>
      <c r="AY396" s="171"/>
      <c r="AZ396" s="168" t="str">
        <f t="shared" si="165"/>
        <v/>
      </c>
      <c r="BA396" s="158" t="str">
        <f>IF(S396&lt;&gt;1, IF(SUM(S396:$S$1004)&lt;&gt;0, "| Laat geen witruimte tussen ingevulde rijen.", ""), "")</f>
        <v/>
      </c>
      <c r="BC396" s="159" t="str">
        <f t="shared" si="166"/>
        <v/>
      </c>
    </row>
    <row r="397" spans="1:55" s="158" customFormat="1" ht="14.4" customHeight="1" x14ac:dyDescent="0.3">
      <c r="A397" s="244" t="str">
        <f t="shared" si="145"/>
        <v/>
      </c>
      <c r="B397" s="153" t="str">
        <f t="shared" si="146"/>
        <v/>
      </c>
      <c r="C397" s="154"/>
      <c r="D397" s="173"/>
      <c r="E397" s="179"/>
      <c r="F397" s="156"/>
      <c r="G397" s="175"/>
      <c r="H397" s="175"/>
      <c r="I397" s="175"/>
      <c r="J397" s="175"/>
      <c r="K397" s="175"/>
      <c r="L397" s="175"/>
      <c r="M397" s="175"/>
      <c r="N397" s="175"/>
      <c r="O397" s="175"/>
      <c r="P397" s="175"/>
      <c r="Q397" s="179"/>
      <c r="R397" s="157" t="s">
        <v>98</v>
      </c>
      <c r="S397" s="158">
        <f t="shared" si="147"/>
        <v>0</v>
      </c>
      <c r="T397" s="158" t="str">
        <f t="shared" si="148"/>
        <v/>
      </c>
      <c r="U397" s="158" t="str">
        <f t="shared" si="149"/>
        <v>lstLocatieNv3</v>
      </c>
      <c r="V397" s="168">
        <f t="shared" si="150"/>
        <v>0</v>
      </c>
      <c r="W397" s="171">
        <f t="shared" si="151"/>
        <v>0</v>
      </c>
      <c r="X397" s="171">
        <f t="shared" si="152"/>
        <v>0</v>
      </c>
      <c r="Y397" s="171">
        <f t="shared" si="153"/>
        <v>0</v>
      </c>
      <c r="Z397" s="171">
        <f t="shared" si="154"/>
        <v>0</v>
      </c>
      <c r="AA397" s="171">
        <f t="shared" si="155"/>
        <v>0</v>
      </c>
      <c r="AB397" s="171">
        <f t="shared" si="156"/>
        <v>0</v>
      </c>
      <c r="AC397" s="171">
        <f t="shared" si="157"/>
        <v>0</v>
      </c>
      <c r="AD397" s="171">
        <f t="shared" si="158"/>
        <v>0</v>
      </c>
      <c r="AE397" s="171">
        <f t="shared" si="159"/>
        <v>0</v>
      </c>
      <c r="AF397" s="171">
        <f t="shared" si="160"/>
        <v>0</v>
      </c>
      <c r="AG397" s="171">
        <f t="shared" si="161"/>
        <v>0</v>
      </c>
      <c r="AH397" s="171">
        <f>IF($S397&lt;&gt;0, IF($F397&lt;&gt;"Opname / publicatie / game", IF(OR($J397="Fysieke aanwezigheid/product",$J397="Fysieke en digitale aanwezigheid/product"), IF($L397&lt;&gt;"België", _xlfn.IFNA(IF(MATCH($M397, Keuzelijsten!$AR$2:$AR$32, 0)&gt;0, 0, -1), -1), IF($N397&lt;&gt;"", -1, IF(O397&lt;&gt;"", 0, 1))), -1), -1), 0)</f>
        <v>0</v>
      </c>
      <c r="AI397" s="171">
        <f t="shared" si="162"/>
        <v>0</v>
      </c>
      <c r="AJ397" s="171">
        <f t="shared" si="163"/>
        <v>0</v>
      </c>
      <c r="AK397" s="168"/>
      <c r="AL397" s="322" t="str">
        <f t="shared" si="144"/>
        <v/>
      </c>
      <c r="AM397" s="171"/>
      <c r="AN397" s="171"/>
      <c r="AO397" s="171"/>
      <c r="AP397" s="171"/>
      <c r="AQ397" s="171"/>
      <c r="AR397" s="171"/>
      <c r="AS397" s="171"/>
      <c r="AT397" s="171"/>
      <c r="AU397" s="171" t="str">
        <f t="shared" si="164"/>
        <v/>
      </c>
      <c r="AV397" s="171"/>
      <c r="AW397" s="171"/>
      <c r="AX397" s="171"/>
      <c r="AY397" s="171"/>
      <c r="AZ397" s="168" t="str">
        <f t="shared" si="165"/>
        <v/>
      </c>
      <c r="BA397" s="158" t="str">
        <f>IF(S397&lt;&gt;1, IF(SUM(S397:$S$1004)&lt;&gt;0, "| Laat geen witruimte tussen ingevulde rijen.", ""), "")</f>
        <v/>
      </c>
      <c r="BC397" s="159" t="str">
        <f t="shared" si="166"/>
        <v/>
      </c>
    </row>
    <row r="398" spans="1:55" s="158" customFormat="1" ht="14.4" customHeight="1" x14ac:dyDescent="0.3">
      <c r="A398" s="244" t="str">
        <f t="shared" si="145"/>
        <v/>
      </c>
      <c r="B398" s="153" t="str">
        <f t="shared" si="146"/>
        <v/>
      </c>
      <c r="C398" s="154"/>
      <c r="D398" s="173"/>
      <c r="E398" s="179"/>
      <c r="F398" s="156"/>
      <c r="G398" s="175"/>
      <c r="H398" s="175"/>
      <c r="I398" s="175"/>
      <c r="J398" s="175"/>
      <c r="K398" s="175"/>
      <c r="L398" s="175"/>
      <c r="M398" s="175"/>
      <c r="N398" s="175"/>
      <c r="O398" s="175"/>
      <c r="P398" s="175"/>
      <c r="Q398" s="179"/>
      <c r="R398" s="157" t="s">
        <v>98</v>
      </c>
      <c r="S398" s="158">
        <f t="shared" si="147"/>
        <v>0</v>
      </c>
      <c r="T398" s="158" t="str">
        <f t="shared" si="148"/>
        <v/>
      </c>
      <c r="U398" s="158" t="str">
        <f t="shared" si="149"/>
        <v>lstLocatieNv3</v>
      </c>
      <c r="V398" s="168">
        <f t="shared" si="150"/>
        <v>0</v>
      </c>
      <c r="W398" s="171">
        <f t="shared" si="151"/>
        <v>0</v>
      </c>
      <c r="X398" s="171">
        <f t="shared" si="152"/>
        <v>0</v>
      </c>
      <c r="Y398" s="171">
        <f t="shared" si="153"/>
        <v>0</v>
      </c>
      <c r="Z398" s="171">
        <f t="shared" si="154"/>
        <v>0</v>
      </c>
      <c r="AA398" s="171">
        <f t="shared" si="155"/>
        <v>0</v>
      </c>
      <c r="AB398" s="171">
        <f t="shared" si="156"/>
        <v>0</v>
      </c>
      <c r="AC398" s="171">
        <f t="shared" si="157"/>
        <v>0</v>
      </c>
      <c r="AD398" s="171">
        <f t="shared" si="158"/>
        <v>0</v>
      </c>
      <c r="AE398" s="171">
        <f t="shared" si="159"/>
        <v>0</v>
      </c>
      <c r="AF398" s="171">
        <f t="shared" si="160"/>
        <v>0</v>
      </c>
      <c r="AG398" s="171">
        <f t="shared" si="161"/>
        <v>0</v>
      </c>
      <c r="AH398" s="171">
        <f>IF($S398&lt;&gt;0, IF($F398&lt;&gt;"Opname / publicatie / game", IF(OR($J398="Fysieke aanwezigheid/product",$J398="Fysieke en digitale aanwezigheid/product"), IF($L398&lt;&gt;"België", _xlfn.IFNA(IF(MATCH($M398, Keuzelijsten!$AR$2:$AR$32, 0)&gt;0, 0, -1), -1), IF($N398&lt;&gt;"", -1, IF(O398&lt;&gt;"", 0, 1))), -1), -1), 0)</f>
        <v>0</v>
      </c>
      <c r="AI398" s="171">
        <f t="shared" si="162"/>
        <v>0</v>
      </c>
      <c r="AJ398" s="171">
        <f t="shared" si="163"/>
        <v>0</v>
      </c>
      <c r="AK398" s="168"/>
      <c r="AL398" s="322" t="str">
        <f t="shared" si="144"/>
        <v/>
      </c>
      <c r="AM398" s="171"/>
      <c r="AN398" s="171"/>
      <c r="AO398" s="171"/>
      <c r="AP398" s="171"/>
      <c r="AQ398" s="171"/>
      <c r="AR398" s="171"/>
      <c r="AS398" s="171"/>
      <c r="AT398" s="171"/>
      <c r="AU398" s="171" t="str">
        <f t="shared" si="164"/>
        <v/>
      </c>
      <c r="AV398" s="171"/>
      <c r="AW398" s="171"/>
      <c r="AX398" s="171"/>
      <c r="AY398" s="171"/>
      <c r="AZ398" s="168" t="str">
        <f t="shared" si="165"/>
        <v/>
      </c>
      <c r="BA398" s="158" t="str">
        <f>IF(S398&lt;&gt;1, IF(SUM(S398:$S$1004)&lt;&gt;0, "| Laat geen witruimte tussen ingevulde rijen.", ""), "")</f>
        <v/>
      </c>
      <c r="BC398" s="159" t="str">
        <f t="shared" si="166"/>
        <v/>
      </c>
    </row>
    <row r="399" spans="1:55" s="158" customFormat="1" ht="14.4" customHeight="1" x14ac:dyDescent="0.3">
      <c r="A399" s="244" t="str">
        <f t="shared" si="145"/>
        <v/>
      </c>
      <c r="B399" s="153" t="str">
        <f t="shared" si="146"/>
        <v/>
      </c>
      <c r="C399" s="154"/>
      <c r="D399" s="173"/>
      <c r="E399" s="179"/>
      <c r="F399" s="156"/>
      <c r="G399" s="175"/>
      <c r="H399" s="175"/>
      <c r="I399" s="175"/>
      <c r="J399" s="175"/>
      <c r="K399" s="175"/>
      <c r="L399" s="175"/>
      <c r="M399" s="175"/>
      <c r="N399" s="175"/>
      <c r="O399" s="175"/>
      <c r="P399" s="175"/>
      <c r="Q399" s="179"/>
      <c r="R399" s="157" t="s">
        <v>98</v>
      </c>
      <c r="S399" s="158">
        <f t="shared" si="147"/>
        <v>0</v>
      </c>
      <c r="T399" s="158" t="str">
        <f t="shared" si="148"/>
        <v/>
      </c>
      <c r="U399" s="158" t="str">
        <f t="shared" si="149"/>
        <v>lstLocatieNv3</v>
      </c>
      <c r="V399" s="168">
        <f t="shared" si="150"/>
        <v>0</v>
      </c>
      <c r="W399" s="171">
        <f t="shared" si="151"/>
        <v>0</v>
      </c>
      <c r="X399" s="171">
        <f t="shared" si="152"/>
        <v>0</v>
      </c>
      <c r="Y399" s="171">
        <f t="shared" si="153"/>
        <v>0</v>
      </c>
      <c r="Z399" s="171">
        <f t="shared" si="154"/>
        <v>0</v>
      </c>
      <c r="AA399" s="171">
        <f t="shared" si="155"/>
        <v>0</v>
      </c>
      <c r="AB399" s="171">
        <f t="shared" si="156"/>
        <v>0</v>
      </c>
      <c r="AC399" s="171">
        <f t="shared" si="157"/>
        <v>0</v>
      </c>
      <c r="AD399" s="171">
        <f t="shared" si="158"/>
        <v>0</v>
      </c>
      <c r="AE399" s="171">
        <f t="shared" si="159"/>
        <v>0</v>
      </c>
      <c r="AF399" s="171">
        <f t="shared" si="160"/>
        <v>0</v>
      </c>
      <c r="AG399" s="171">
        <f t="shared" si="161"/>
        <v>0</v>
      </c>
      <c r="AH399" s="171">
        <f>IF($S399&lt;&gt;0, IF($F399&lt;&gt;"Opname / publicatie / game", IF(OR($J399="Fysieke aanwezigheid/product",$J399="Fysieke en digitale aanwezigheid/product"), IF($L399&lt;&gt;"België", _xlfn.IFNA(IF(MATCH($M399, Keuzelijsten!$AR$2:$AR$32, 0)&gt;0, 0, -1), -1), IF($N399&lt;&gt;"", -1, IF(O399&lt;&gt;"", 0, 1))), -1), -1), 0)</f>
        <v>0</v>
      </c>
      <c r="AI399" s="171">
        <f t="shared" si="162"/>
        <v>0</v>
      </c>
      <c r="AJ399" s="171">
        <f t="shared" si="163"/>
        <v>0</v>
      </c>
      <c r="AK399" s="168"/>
      <c r="AL399" s="322" t="str">
        <f t="shared" si="144"/>
        <v/>
      </c>
      <c r="AM399" s="171"/>
      <c r="AN399" s="171"/>
      <c r="AO399" s="171"/>
      <c r="AP399" s="171"/>
      <c r="AQ399" s="171"/>
      <c r="AR399" s="171"/>
      <c r="AS399" s="171"/>
      <c r="AT399" s="171"/>
      <c r="AU399" s="171" t="str">
        <f t="shared" si="164"/>
        <v/>
      </c>
      <c r="AV399" s="171"/>
      <c r="AW399" s="171"/>
      <c r="AX399" s="171"/>
      <c r="AY399" s="171"/>
      <c r="AZ399" s="168" t="str">
        <f t="shared" si="165"/>
        <v/>
      </c>
      <c r="BA399" s="158" t="str">
        <f>IF(S399&lt;&gt;1, IF(SUM(S399:$S$1004)&lt;&gt;0, "| Laat geen witruimte tussen ingevulde rijen.", ""), "")</f>
        <v/>
      </c>
      <c r="BC399" s="159" t="str">
        <f t="shared" si="166"/>
        <v/>
      </c>
    </row>
    <row r="400" spans="1:55" s="158" customFormat="1" ht="14.4" customHeight="1" x14ac:dyDescent="0.3">
      <c r="A400" s="244" t="str">
        <f t="shared" si="145"/>
        <v/>
      </c>
      <c r="B400" s="153" t="str">
        <f t="shared" si="146"/>
        <v/>
      </c>
      <c r="C400" s="154"/>
      <c r="D400" s="173"/>
      <c r="E400" s="179"/>
      <c r="F400" s="156"/>
      <c r="G400" s="175"/>
      <c r="H400" s="175"/>
      <c r="I400" s="175"/>
      <c r="J400" s="175"/>
      <c r="K400" s="175"/>
      <c r="L400" s="175"/>
      <c r="M400" s="175"/>
      <c r="N400" s="175"/>
      <c r="O400" s="175"/>
      <c r="P400" s="175"/>
      <c r="Q400" s="179"/>
      <c r="R400" s="157" t="s">
        <v>98</v>
      </c>
      <c r="S400" s="158">
        <f t="shared" si="147"/>
        <v>0</v>
      </c>
      <c r="T400" s="158" t="str">
        <f t="shared" si="148"/>
        <v/>
      </c>
      <c r="U400" s="158" t="str">
        <f t="shared" si="149"/>
        <v>lstLocatieNv3</v>
      </c>
      <c r="V400" s="168">
        <f t="shared" si="150"/>
        <v>0</v>
      </c>
      <c r="W400" s="171">
        <f t="shared" si="151"/>
        <v>0</v>
      </c>
      <c r="X400" s="171">
        <f t="shared" si="152"/>
        <v>0</v>
      </c>
      <c r="Y400" s="171">
        <f t="shared" si="153"/>
        <v>0</v>
      </c>
      <c r="Z400" s="171">
        <f t="shared" si="154"/>
        <v>0</v>
      </c>
      <c r="AA400" s="171">
        <f t="shared" si="155"/>
        <v>0</v>
      </c>
      <c r="AB400" s="171">
        <f t="shared" si="156"/>
        <v>0</v>
      </c>
      <c r="AC400" s="171">
        <f t="shared" si="157"/>
        <v>0</v>
      </c>
      <c r="AD400" s="171">
        <f t="shared" si="158"/>
        <v>0</v>
      </c>
      <c r="AE400" s="171">
        <f t="shared" si="159"/>
        <v>0</v>
      </c>
      <c r="AF400" s="171">
        <f t="shared" si="160"/>
        <v>0</v>
      </c>
      <c r="AG400" s="171">
        <f t="shared" si="161"/>
        <v>0</v>
      </c>
      <c r="AH400" s="171">
        <f>IF($S400&lt;&gt;0, IF($F400&lt;&gt;"Opname / publicatie / game", IF(OR($J400="Fysieke aanwezigheid/product",$J400="Fysieke en digitale aanwezigheid/product"), IF($L400&lt;&gt;"België", _xlfn.IFNA(IF(MATCH($M400, Keuzelijsten!$AR$2:$AR$32, 0)&gt;0, 0, -1), -1), IF($N400&lt;&gt;"", -1, IF(O400&lt;&gt;"", 0, 1))), -1), -1), 0)</f>
        <v>0</v>
      </c>
      <c r="AI400" s="171">
        <f t="shared" si="162"/>
        <v>0</v>
      </c>
      <c r="AJ400" s="171">
        <f t="shared" si="163"/>
        <v>0</v>
      </c>
      <c r="AK400" s="168"/>
      <c r="AL400" s="322" t="str">
        <f t="shared" si="144"/>
        <v/>
      </c>
      <c r="AM400" s="171"/>
      <c r="AN400" s="171"/>
      <c r="AO400" s="171"/>
      <c r="AP400" s="171"/>
      <c r="AQ400" s="171"/>
      <c r="AR400" s="171"/>
      <c r="AS400" s="171"/>
      <c r="AT400" s="171"/>
      <c r="AU400" s="171" t="str">
        <f t="shared" si="164"/>
        <v/>
      </c>
      <c r="AV400" s="171"/>
      <c r="AW400" s="171"/>
      <c r="AX400" s="171"/>
      <c r="AY400" s="171"/>
      <c r="AZ400" s="168" t="str">
        <f t="shared" si="165"/>
        <v/>
      </c>
      <c r="BA400" s="158" t="str">
        <f>IF(S400&lt;&gt;1, IF(SUM(S400:$S$1004)&lt;&gt;0, "| Laat geen witruimte tussen ingevulde rijen.", ""), "")</f>
        <v/>
      </c>
      <c r="BC400" s="159" t="str">
        <f t="shared" si="166"/>
        <v/>
      </c>
    </row>
    <row r="401" spans="1:55" s="158" customFormat="1" ht="14.4" customHeight="1" x14ac:dyDescent="0.3">
      <c r="A401" s="244" t="str">
        <f t="shared" si="145"/>
        <v/>
      </c>
      <c r="B401" s="153" t="str">
        <f t="shared" si="146"/>
        <v/>
      </c>
      <c r="C401" s="154"/>
      <c r="D401" s="173"/>
      <c r="E401" s="179"/>
      <c r="F401" s="156"/>
      <c r="G401" s="175"/>
      <c r="H401" s="175"/>
      <c r="I401" s="175"/>
      <c r="J401" s="175"/>
      <c r="K401" s="175"/>
      <c r="L401" s="175"/>
      <c r="M401" s="175"/>
      <c r="N401" s="175"/>
      <c r="O401" s="175"/>
      <c r="P401" s="175"/>
      <c r="Q401" s="179"/>
      <c r="R401" s="157" t="s">
        <v>98</v>
      </c>
      <c r="S401" s="158">
        <f t="shared" si="147"/>
        <v>0</v>
      </c>
      <c r="T401" s="158" t="str">
        <f t="shared" si="148"/>
        <v/>
      </c>
      <c r="U401" s="158" t="str">
        <f t="shared" si="149"/>
        <v>lstLocatieNv3</v>
      </c>
      <c r="V401" s="168">
        <f t="shared" si="150"/>
        <v>0</v>
      </c>
      <c r="W401" s="171">
        <f t="shared" si="151"/>
        <v>0</v>
      </c>
      <c r="X401" s="171">
        <f t="shared" si="152"/>
        <v>0</v>
      </c>
      <c r="Y401" s="171">
        <f t="shared" si="153"/>
        <v>0</v>
      </c>
      <c r="Z401" s="171">
        <f t="shared" si="154"/>
        <v>0</v>
      </c>
      <c r="AA401" s="171">
        <f t="shared" si="155"/>
        <v>0</v>
      </c>
      <c r="AB401" s="171">
        <f t="shared" si="156"/>
        <v>0</v>
      </c>
      <c r="AC401" s="171">
        <f t="shared" si="157"/>
        <v>0</v>
      </c>
      <c r="AD401" s="171">
        <f t="shared" si="158"/>
        <v>0</v>
      </c>
      <c r="AE401" s="171">
        <f t="shared" si="159"/>
        <v>0</v>
      </c>
      <c r="AF401" s="171">
        <f t="shared" si="160"/>
        <v>0</v>
      </c>
      <c r="AG401" s="171">
        <f t="shared" si="161"/>
        <v>0</v>
      </c>
      <c r="AH401" s="171">
        <f>IF($S401&lt;&gt;0, IF($F401&lt;&gt;"Opname / publicatie / game", IF(OR($J401="Fysieke aanwezigheid/product",$J401="Fysieke en digitale aanwezigheid/product"), IF($L401&lt;&gt;"België", _xlfn.IFNA(IF(MATCH($M401, Keuzelijsten!$AR$2:$AR$32, 0)&gt;0, 0, -1), -1), IF($N401&lt;&gt;"", -1, IF(O401&lt;&gt;"", 0, 1))), -1), -1), 0)</f>
        <v>0</v>
      </c>
      <c r="AI401" s="171">
        <f t="shared" si="162"/>
        <v>0</v>
      </c>
      <c r="AJ401" s="171">
        <f t="shared" si="163"/>
        <v>0</v>
      </c>
      <c r="AK401" s="168"/>
      <c r="AL401" s="322" t="str">
        <f t="shared" si="144"/>
        <v/>
      </c>
      <c r="AM401" s="171"/>
      <c r="AN401" s="171"/>
      <c r="AO401" s="171"/>
      <c r="AP401" s="171"/>
      <c r="AQ401" s="171"/>
      <c r="AR401" s="171"/>
      <c r="AS401" s="171"/>
      <c r="AT401" s="171"/>
      <c r="AU401" s="171" t="str">
        <f t="shared" si="164"/>
        <v/>
      </c>
      <c r="AV401" s="171"/>
      <c r="AW401" s="171"/>
      <c r="AX401" s="171"/>
      <c r="AY401" s="171"/>
      <c r="AZ401" s="168" t="str">
        <f t="shared" si="165"/>
        <v/>
      </c>
      <c r="BA401" s="158" t="str">
        <f>IF(S401&lt;&gt;1, IF(SUM(S401:$S$1004)&lt;&gt;0, "| Laat geen witruimte tussen ingevulde rijen.", ""), "")</f>
        <v/>
      </c>
      <c r="BC401" s="159" t="str">
        <f t="shared" si="166"/>
        <v/>
      </c>
    </row>
    <row r="402" spans="1:55" s="158" customFormat="1" ht="14.4" customHeight="1" x14ac:dyDescent="0.3">
      <c r="A402" s="244" t="str">
        <f t="shared" si="145"/>
        <v/>
      </c>
      <c r="B402" s="153" t="str">
        <f t="shared" si="146"/>
        <v/>
      </c>
      <c r="C402" s="154"/>
      <c r="D402" s="173"/>
      <c r="E402" s="179"/>
      <c r="F402" s="156"/>
      <c r="G402" s="175"/>
      <c r="H402" s="175"/>
      <c r="I402" s="175"/>
      <c r="J402" s="175"/>
      <c r="K402" s="175"/>
      <c r="L402" s="175"/>
      <c r="M402" s="175"/>
      <c r="N402" s="175"/>
      <c r="O402" s="175"/>
      <c r="P402" s="175"/>
      <c r="Q402" s="179"/>
      <c r="R402" s="157" t="s">
        <v>98</v>
      </c>
      <c r="S402" s="158">
        <f t="shared" si="147"/>
        <v>0</v>
      </c>
      <c r="T402" s="158" t="str">
        <f t="shared" si="148"/>
        <v/>
      </c>
      <c r="U402" s="158" t="str">
        <f t="shared" si="149"/>
        <v>lstLocatieNv3</v>
      </c>
      <c r="V402" s="168">
        <f t="shared" si="150"/>
        <v>0</v>
      </c>
      <c r="W402" s="171">
        <f t="shared" si="151"/>
        <v>0</v>
      </c>
      <c r="X402" s="171">
        <f t="shared" si="152"/>
        <v>0</v>
      </c>
      <c r="Y402" s="171">
        <f t="shared" si="153"/>
        <v>0</v>
      </c>
      <c r="Z402" s="171">
        <f t="shared" si="154"/>
        <v>0</v>
      </c>
      <c r="AA402" s="171">
        <f t="shared" si="155"/>
        <v>0</v>
      </c>
      <c r="AB402" s="171">
        <f t="shared" si="156"/>
        <v>0</v>
      </c>
      <c r="AC402" s="171">
        <f t="shared" si="157"/>
        <v>0</v>
      </c>
      <c r="AD402" s="171">
        <f t="shared" si="158"/>
        <v>0</v>
      </c>
      <c r="AE402" s="171">
        <f t="shared" si="159"/>
        <v>0</v>
      </c>
      <c r="AF402" s="171">
        <f t="shared" si="160"/>
        <v>0</v>
      </c>
      <c r="AG402" s="171">
        <f t="shared" si="161"/>
        <v>0</v>
      </c>
      <c r="AH402" s="171">
        <f>IF($S402&lt;&gt;0, IF($F402&lt;&gt;"Opname / publicatie / game", IF(OR($J402="Fysieke aanwezigheid/product",$J402="Fysieke en digitale aanwezigheid/product"), IF($L402&lt;&gt;"België", _xlfn.IFNA(IF(MATCH($M402, Keuzelijsten!$AR$2:$AR$32, 0)&gt;0, 0, -1), -1), IF($N402&lt;&gt;"", -1, IF(O402&lt;&gt;"", 0, 1))), -1), -1), 0)</f>
        <v>0</v>
      </c>
      <c r="AI402" s="171">
        <f t="shared" si="162"/>
        <v>0</v>
      </c>
      <c r="AJ402" s="171">
        <f t="shared" si="163"/>
        <v>0</v>
      </c>
      <c r="AK402" s="168"/>
      <c r="AL402" s="322" t="str">
        <f t="shared" si="144"/>
        <v/>
      </c>
      <c r="AM402" s="171"/>
      <c r="AN402" s="171"/>
      <c r="AO402" s="171"/>
      <c r="AP402" s="171"/>
      <c r="AQ402" s="171"/>
      <c r="AR402" s="171"/>
      <c r="AS402" s="171"/>
      <c r="AT402" s="171"/>
      <c r="AU402" s="171" t="str">
        <f t="shared" si="164"/>
        <v/>
      </c>
      <c r="AV402" s="171"/>
      <c r="AW402" s="171"/>
      <c r="AX402" s="171"/>
      <c r="AY402" s="171"/>
      <c r="AZ402" s="168" t="str">
        <f t="shared" si="165"/>
        <v/>
      </c>
      <c r="BA402" s="158" t="str">
        <f>IF(S402&lt;&gt;1, IF(SUM(S402:$S$1004)&lt;&gt;0, "| Laat geen witruimte tussen ingevulde rijen.", ""), "")</f>
        <v/>
      </c>
      <c r="BC402" s="159" t="str">
        <f t="shared" si="166"/>
        <v/>
      </c>
    </row>
    <row r="403" spans="1:55" s="158" customFormat="1" ht="14.4" customHeight="1" x14ac:dyDescent="0.3">
      <c r="A403" s="244" t="str">
        <f t="shared" si="145"/>
        <v/>
      </c>
      <c r="B403" s="153" t="str">
        <f t="shared" si="146"/>
        <v/>
      </c>
      <c r="C403" s="154"/>
      <c r="D403" s="173"/>
      <c r="E403" s="179"/>
      <c r="F403" s="156"/>
      <c r="G403" s="175"/>
      <c r="H403" s="175"/>
      <c r="I403" s="175"/>
      <c r="J403" s="175"/>
      <c r="K403" s="175"/>
      <c r="L403" s="175"/>
      <c r="M403" s="175"/>
      <c r="N403" s="175"/>
      <c r="O403" s="175"/>
      <c r="P403" s="175"/>
      <c r="Q403" s="179"/>
      <c r="R403" s="157" t="s">
        <v>98</v>
      </c>
      <c r="S403" s="158">
        <f t="shared" si="147"/>
        <v>0</v>
      </c>
      <c r="T403" s="158" t="str">
        <f t="shared" si="148"/>
        <v/>
      </c>
      <c r="U403" s="158" t="str">
        <f t="shared" si="149"/>
        <v>lstLocatieNv3</v>
      </c>
      <c r="V403" s="168">
        <f t="shared" si="150"/>
        <v>0</v>
      </c>
      <c r="W403" s="171">
        <f t="shared" si="151"/>
        <v>0</v>
      </c>
      <c r="X403" s="171">
        <f t="shared" si="152"/>
        <v>0</v>
      </c>
      <c r="Y403" s="171">
        <f t="shared" si="153"/>
        <v>0</v>
      </c>
      <c r="Z403" s="171">
        <f t="shared" si="154"/>
        <v>0</v>
      </c>
      <c r="AA403" s="171">
        <f t="shared" si="155"/>
        <v>0</v>
      </c>
      <c r="AB403" s="171">
        <f t="shared" si="156"/>
        <v>0</v>
      </c>
      <c r="AC403" s="171">
        <f t="shared" si="157"/>
        <v>0</v>
      </c>
      <c r="AD403" s="171">
        <f t="shared" si="158"/>
        <v>0</v>
      </c>
      <c r="AE403" s="171">
        <f t="shared" si="159"/>
        <v>0</v>
      </c>
      <c r="AF403" s="171">
        <f t="shared" si="160"/>
        <v>0</v>
      </c>
      <c r="AG403" s="171">
        <f t="shared" si="161"/>
        <v>0</v>
      </c>
      <c r="AH403" s="171">
        <f>IF($S403&lt;&gt;0, IF($F403&lt;&gt;"Opname / publicatie / game", IF(OR($J403="Fysieke aanwezigheid/product",$J403="Fysieke en digitale aanwezigheid/product"), IF($L403&lt;&gt;"België", _xlfn.IFNA(IF(MATCH($M403, Keuzelijsten!$AR$2:$AR$32, 0)&gt;0, 0, -1), -1), IF($N403&lt;&gt;"", -1, IF(O403&lt;&gt;"", 0, 1))), -1), -1), 0)</f>
        <v>0</v>
      </c>
      <c r="AI403" s="171">
        <f t="shared" si="162"/>
        <v>0</v>
      </c>
      <c r="AJ403" s="171">
        <f t="shared" si="163"/>
        <v>0</v>
      </c>
      <c r="AK403" s="168"/>
      <c r="AL403" s="322" t="str">
        <f t="shared" si="144"/>
        <v/>
      </c>
      <c r="AM403" s="171"/>
      <c r="AN403" s="171"/>
      <c r="AO403" s="171"/>
      <c r="AP403" s="171"/>
      <c r="AQ403" s="171"/>
      <c r="AR403" s="171"/>
      <c r="AS403" s="171"/>
      <c r="AT403" s="171"/>
      <c r="AU403" s="171" t="str">
        <f t="shared" si="164"/>
        <v/>
      </c>
      <c r="AV403" s="171"/>
      <c r="AW403" s="171"/>
      <c r="AX403" s="171"/>
      <c r="AY403" s="171"/>
      <c r="AZ403" s="168" t="str">
        <f t="shared" si="165"/>
        <v/>
      </c>
      <c r="BA403" s="158" t="str">
        <f>IF(S403&lt;&gt;1, IF(SUM(S403:$S$1004)&lt;&gt;0, "| Laat geen witruimte tussen ingevulde rijen.", ""), "")</f>
        <v/>
      </c>
      <c r="BC403" s="159" t="str">
        <f t="shared" si="166"/>
        <v/>
      </c>
    </row>
    <row r="404" spans="1:55" s="158" customFormat="1" ht="14.4" customHeight="1" x14ac:dyDescent="0.3">
      <c r="A404" s="244" t="str">
        <f t="shared" si="145"/>
        <v/>
      </c>
      <c r="B404" s="153" t="str">
        <f t="shared" si="146"/>
        <v/>
      </c>
      <c r="C404" s="154"/>
      <c r="D404" s="173"/>
      <c r="E404" s="179"/>
      <c r="F404" s="156"/>
      <c r="G404" s="175"/>
      <c r="H404" s="175"/>
      <c r="I404" s="175"/>
      <c r="J404" s="175"/>
      <c r="K404" s="175"/>
      <c r="L404" s="175"/>
      <c r="M404" s="175"/>
      <c r="N404" s="175"/>
      <c r="O404" s="175"/>
      <c r="P404" s="175"/>
      <c r="Q404" s="179"/>
      <c r="R404" s="157" t="s">
        <v>98</v>
      </c>
      <c r="S404" s="158">
        <f t="shared" si="147"/>
        <v>0</v>
      </c>
      <c r="T404" s="158" t="str">
        <f t="shared" si="148"/>
        <v/>
      </c>
      <c r="U404" s="158" t="str">
        <f t="shared" si="149"/>
        <v>lstLocatieNv3</v>
      </c>
      <c r="V404" s="168">
        <f t="shared" si="150"/>
        <v>0</v>
      </c>
      <c r="W404" s="171">
        <f t="shared" si="151"/>
        <v>0</v>
      </c>
      <c r="X404" s="171">
        <f t="shared" si="152"/>
        <v>0</v>
      </c>
      <c r="Y404" s="171">
        <f t="shared" si="153"/>
        <v>0</v>
      </c>
      <c r="Z404" s="171">
        <f t="shared" si="154"/>
        <v>0</v>
      </c>
      <c r="AA404" s="171">
        <f t="shared" si="155"/>
        <v>0</v>
      </c>
      <c r="AB404" s="171">
        <f t="shared" si="156"/>
        <v>0</v>
      </c>
      <c r="AC404" s="171">
        <f t="shared" si="157"/>
        <v>0</v>
      </c>
      <c r="AD404" s="171">
        <f t="shared" si="158"/>
        <v>0</v>
      </c>
      <c r="AE404" s="171">
        <f t="shared" si="159"/>
        <v>0</v>
      </c>
      <c r="AF404" s="171">
        <f t="shared" si="160"/>
        <v>0</v>
      </c>
      <c r="AG404" s="171">
        <f t="shared" si="161"/>
        <v>0</v>
      </c>
      <c r="AH404" s="171">
        <f>IF($S404&lt;&gt;0, IF($F404&lt;&gt;"Opname / publicatie / game", IF(OR($J404="Fysieke aanwezigheid/product",$J404="Fysieke en digitale aanwezigheid/product"), IF($L404&lt;&gt;"België", _xlfn.IFNA(IF(MATCH($M404, Keuzelijsten!$AR$2:$AR$32, 0)&gt;0, 0, -1), -1), IF($N404&lt;&gt;"", -1, IF(O404&lt;&gt;"", 0, 1))), -1), -1), 0)</f>
        <v>0</v>
      </c>
      <c r="AI404" s="171">
        <f t="shared" si="162"/>
        <v>0</v>
      </c>
      <c r="AJ404" s="171">
        <f t="shared" si="163"/>
        <v>0</v>
      </c>
      <c r="AK404" s="168"/>
      <c r="AL404" s="322" t="str">
        <f t="shared" si="144"/>
        <v/>
      </c>
      <c r="AM404" s="171"/>
      <c r="AN404" s="171"/>
      <c r="AO404" s="171"/>
      <c r="AP404" s="171"/>
      <c r="AQ404" s="171"/>
      <c r="AR404" s="171"/>
      <c r="AS404" s="171"/>
      <c r="AT404" s="171"/>
      <c r="AU404" s="171" t="str">
        <f t="shared" si="164"/>
        <v/>
      </c>
      <c r="AV404" s="171"/>
      <c r="AW404" s="171"/>
      <c r="AX404" s="171"/>
      <c r="AY404" s="171"/>
      <c r="AZ404" s="168" t="str">
        <f t="shared" si="165"/>
        <v/>
      </c>
      <c r="BA404" s="158" t="str">
        <f>IF(S404&lt;&gt;1, IF(SUM(S404:$S$1004)&lt;&gt;0, "| Laat geen witruimte tussen ingevulde rijen.", ""), "")</f>
        <v/>
      </c>
      <c r="BC404" s="159" t="str">
        <f t="shared" si="166"/>
        <v/>
      </c>
    </row>
    <row r="405" spans="1:55" s="158" customFormat="1" ht="14.4" customHeight="1" x14ac:dyDescent="0.3">
      <c r="A405" s="244" t="str">
        <f t="shared" si="145"/>
        <v/>
      </c>
      <c r="B405" s="153" t="str">
        <f t="shared" si="146"/>
        <v/>
      </c>
      <c r="C405" s="154"/>
      <c r="D405" s="173"/>
      <c r="E405" s="179"/>
      <c r="F405" s="156"/>
      <c r="G405" s="175"/>
      <c r="H405" s="175"/>
      <c r="I405" s="175"/>
      <c r="J405" s="175"/>
      <c r="K405" s="175"/>
      <c r="L405" s="175"/>
      <c r="M405" s="175"/>
      <c r="N405" s="175"/>
      <c r="O405" s="175"/>
      <c r="P405" s="175"/>
      <c r="Q405" s="179"/>
      <c r="R405" s="157" t="s">
        <v>98</v>
      </c>
      <c r="S405" s="158">
        <f t="shared" si="147"/>
        <v>0</v>
      </c>
      <c r="T405" s="158" t="str">
        <f t="shared" si="148"/>
        <v/>
      </c>
      <c r="U405" s="158" t="str">
        <f t="shared" si="149"/>
        <v>lstLocatieNv3</v>
      </c>
      <c r="V405" s="168">
        <f t="shared" si="150"/>
        <v>0</v>
      </c>
      <c r="W405" s="171">
        <f t="shared" si="151"/>
        <v>0</v>
      </c>
      <c r="X405" s="171">
        <f t="shared" si="152"/>
        <v>0</v>
      </c>
      <c r="Y405" s="171">
        <f t="shared" si="153"/>
        <v>0</v>
      </c>
      <c r="Z405" s="171">
        <f t="shared" si="154"/>
        <v>0</v>
      </c>
      <c r="AA405" s="171">
        <f t="shared" si="155"/>
        <v>0</v>
      </c>
      <c r="AB405" s="171">
        <f t="shared" si="156"/>
        <v>0</v>
      </c>
      <c r="AC405" s="171">
        <f t="shared" si="157"/>
        <v>0</v>
      </c>
      <c r="AD405" s="171">
        <f t="shared" si="158"/>
        <v>0</v>
      </c>
      <c r="AE405" s="171">
        <f t="shared" si="159"/>
        <v>0</v>
      </c>
      <c r="AF405" s="171">
        <f t="shared" si="160"/>
        <v>0</v>
      </c>
      <c r="AG405" s="171">
        <f t="shared" si="161"/>
        <v>0</v>
      </c>
      <c r="AH405" s="171">
        <f>IF($S405&lt;&gt;0, IF($F405&lt;&gt;"Opname / publicatie / game", IF(OR($J405="Fysieke aanwezigheid/product",$J405="Fysieke en digitale aanwezigheid/product"), IF($L405&lt;&gt;"België", _xlfn.IFNA(IF(MATCH($M405, Keuzelijsten!$AR$2:$AR$32, 0)&gt;0, 0, -1), -1), IF($N405&lt;&gt;"", -1, IF(O405&lt;&gt;"", 0, 1))), -1), -1), 0)</f>
        <v>0</v>
      </c>
      <c r="AI405" s="171">
        <f t="shared" si="162"/>
        <v>0</v>
      </c>
      <c r="AJ405" s="171">
        <f t="shared" si="163"/>
        <v>0</v>
      </c>
      <c r="AK405" s="168"/>
      <c r="AL405" s="322" t="str">
        <f t="shared" si="144"/>
        <v/>
      </c>
      <c r="AM405" s="171"/>
      <c r="AN405" s="171"/>
      <c r="AO405" s="171"/>
      <c r="AP405" s="171"/>
      <c r="AQ405" s="171"/>
      <c r="AR405" s="171"/>
      <c r="AS405" s="171"/>
      <c r="AT405" s="171"/>
      <c r="AU405" s="171" t="str">
        <f t="shared" si="164"/>
        <v/>
      </c>
      <c r="AV405" s="171"/>
      <c r="AW405" s="171"/>
      <c r="AX405" s="171"/>
      <c r="AY405" s="171"/>
      <c r="AZ405" s="168" t="str">
        <f t="shared" si="165"/>
        <v/>
      </c>
      <c r="BA405" s="158" t="str">
        <f>IF(S405&lt;&gt;1, IF(SUM(S405:$S$1004)&lt;&gt;0, "| Laat geen witruimte tussen ingevulde rijen.", ""), "")</f>
        <v/>
      </c>
      <c r="BC405" s="159" t="str">
        <f t="shared" si="166"/>
        <v/>
      </c>
    </row>
    <row r="406" spans="1:55" s="158" customFormat="1" ht="14.4" customHeight="1" x14ac:dyDescent="0.3">
      <c r="A406" s="244" t="str">
        <f t="shared" si="145"/>
        <v/>
      </c>
      <c r="B406" s="153" t="str">
        <f t="shared" si="146"/>
        <v/>
      </c>
      <c r="C406" s="154"/>
      <c r="D406" s="173"/>
      <c r="E406" s="179"/>
      <c r="F406" s="156"/>
      <c r="G406" s="175"/>
      <c r="H406" s="175"/>
      <c r="I406" s="175"/>
      <c r="J406" s="175"/>
      <c r="K406" s="175"/>
      <c r="L406" s="175"/>
      <c r="M406" s="175"/>
      <c r="N406" s="175"/>
      <c r="O406" s="175"/>
      <c r="P406" s="175"/>
      <c r="Q406" s="179"/>
      <c r="R406" s="157" t="s">
        <v>98</v>
      </c>
      <c r="S406" s="158">
        <f t="shared" si="147"/>
        <v>0</v>
      </c>
      <c r="T406" s="158" t="str">
        <f t="shared" si="148"/>
        <v/>
      </c>
      <c r="U406" s="158" t="str">
        <f t="shared" si="149"/>
        <v>lstLocatieNv3</v>
      </c>
      <c r="V406" s="168">
        <f t="shared" si="150"/>
        <v>0</v>
      </c>
      <c r="W406" s="171">
        <f t="shared" si="151"/>
        <v>0</v>
      </c>
      <c r="X406" s="171">
        <f t="shared" si="152"/>
        <v>0</v>
      </c>
      <c r="Y406" s="171">
        <f t="shared" si="153"/>
        <v>0</v>
      </c>
      <c r="Z406" s="171">
        <f t="shared" si="154"/>
        <v>0</v>
      </c>
      <c r="AA406" s="171">
        <f t="shared" si="155"/>
        <v>0</v>
      </c>
      <c r="AB406" s="171">
        <f t="shared" si="156"/>
        <v>0</v>
      </c>
      <c r="AC406" s="171">
        <f t="shared" si="157"/>
        <v>0</v>
      </c>
      <c r="AD406" s="171">
        <f t="shared" si="158"/>
        <v>0</v>
      </c>
      <c r="AE406" s="171">
        <f t="shared" si="159"/>
        <v>0</v>
      </c>
      <c r="AF406" s="171">
        <f t="shared" si="160"/>
        <v>0</v>
      </c>
      <c r="AG406" s="171">
        <f t="shared" si="161"/>
        <v>0</v>
      </c>
      <c r="AH406" s="171">
        <f>IF($S406&lt;&gt;0, IF($F406&lt;&gt;"Opname / publicatie / game", IF(OR($J406="Fysieke aanwezigheid/product",$J406="Fysieke en digitale aanwezigheid/product"), IF($L406&lt;&gt;"België", _xlfn.IFNA(IF(MATCH($M406, Keuzelijsten!$AR$2:$AR$32, 0)&gt;0, 0, -1), -1), IF($N406&lt;&gt;"", -1, IF(O406&lt;&gt;"", 0, 1))), -1), -1), 0)</f>
        <v>0</v>
      </c>
      <c r="AI406" s="171">
        <f t="shared" si="162"/>
        <v>0</v>
      </c>
      <c r="AJ406" s="171">
        <f t="shared" si="163"/>
        <v>0</v>
      </c>
      <c r="AK406" s="168"/>
      <c r="AL406" s="322" t="str">
        <f t="shared" si="144"/>
        <v/>
      </c>
      <c r="AM406" s="171"/>
      <c r="AN406" s="171"/>
      <c r="AO406" s="171"/>
      <c r="AP406" s="171"/>
      <c r="AQ406" s="171"/>
      <c r="AR406" s="171"/>
      <c r="AS406" s="171"/>
      <c r="AT406" s="171"/>
      <c r="AU406" s="171" t="str">
        <f t="shared" si="164"/>
        <v/>
      </c>
      <c r="AV406" s="171"/>
      <c r="AW406" s="171"/>
      <c r="AX406" s="171"/>
      <c r="AY406" s="171"/>
      <c r="AZ406" s="168" t="str">
        <f t="shared" si="165"/>
        <v/>
      </c>
      <c r="BA406" s="158" t="str">
        <f>IF(S406&lt;&gt;1, IF(SUM(S406:$S$1004)&lt;&gt;0, "| Laat geen witruimte tussen ingevulde rijen.", ""), "")</f>
        <v/>
      </c>
      <c r="BC406" s="159" t="str">
        <f t="shared" si="166"/>
        <v/>
      </c>
    </row>
    <row r="407" spans="1:55" s="158" customFormat="1" ht="14.4" customHeight="1" x14ac:dyDescent="0.3">
      <c r="A407" s="244" t="str">
        <f t="shared" si="145"/>
        <v/>
      </c>
      <c r="B407" s="153" t="str">
        <f t="shared" si="146"/>
        <v/>
      </c>
      <c r="C407" s="154"/>
      <c r="D407" s="173"/>
      <c r="E407" s="179"/>
      <c r="F407" s="156"/>
      <c r="G407" s="175"/>
      <c r="H407" s="175"/>
      <c r="I407" s="175"/>
      <c r="J407" s="175"/>
      <c r="K407" s="175"/>
      <c r="L407" s="175"/>
      <c r="M407" s="175"/>
      <c r="N407" s="175"/>
      <c r="O407" s="175"/>
      <c r="P407" s="175"/>
      <c r="Q407" s="179"/>
      <c r="R407" s="157" t="s">
        <v>98</v>
      </c>
      <c r="S407" s="158">
        <f t="shared" si="147"/>
        <v>0</v>
      </c>
      <c r="T407" s="158" t="str">
        <f t="shared" si="148"/>
        <v/>
      </c>
      <c r="U407" s="158" t="str">
        <f t="shared" si="149"/>
        <v>lstLocatieNv3</v>
      </c>
      <c r="V407" s="168">
        <f t="shared" si="150"/>
        <v>0</v>
      </c>
      <c r="W407" s="171">
        <f t="shared" si="151"/>
        <v>0</v>
      </c>
      <c r="X407" s="171">
        <f t="shared" si="152"/>
        <v>0</v>
      </c>
      <c r="Y407" s="171">
        <f t="shared" si="153"/>
        <v>0</v>
      </c>
      <c r="Z407" s="171">
        <f t="shared" si="154"/>
        <v>0</v>
      </c>
      <c r="AA407" s="171">
        <f t="shared" si="155"/>
        <v>0</v>
      </c>
      <c r="AB407" s="171">
        <f t="shared" si="156"/>
        <v>0</v>
      </c>
      <c r="AC407" s="171">
        <f t="shared" si="157"/>
        <v>0</v>
      </c>
      <c r="AD407" s="171">
        <f t="shared" si="158"/>
        <v>0</v>
      </c>
      <c r="AE407" s="171">
        <f t="shared" si="159"/>
        <v>0</v>
      </c>
      <c r="AF407" s="171">
        <f t="shared" si="160"/>
        <v>0</v>
      </c>
      <c r="AG407" s="171">
        <f t="shared" si="161"/>
        <v>0</v>
      </c>
      <c r="AH407" s="171">
        <f>IF($S407&lt;&gt;0, IF($F407&lt;&gt;"Opname / publicatie / game", IF(OR($J407="Fysieke aanwezigheid/product",$J407="Fysieke en digitale aanwezigheid/product"), IF($L407&lt;&gt;"België", _xlfn.IFNA(IF(MATCH($M407, Keuzelijsten!$AR$2:$AR$32, 0)&gt;0, 0, -1), -1), IF($N407&lt;&gt;"", -1, IF(O407&lt;&gt;"", 0, 1))), -1), -1), 0)</f>
        <v>0</v>
      </c>
      <c r="AI407" s="171">
        <f t="shared" si="162"/>
        <v>0</v>
      </c>
      <c r="AJ407" s="171">
        <f t="shared" si="163"/>
        <v>0</v>
      </c>
      <c r="AK407" s="168"/>
      <c r="AL407" s="322" t="str">
        <f t="shared" si="144"/>
        <v/>
      </c>
      <c r="AM407" s="171"/>
      <c r="AN407" s="171"/>
      <c r="AO407" s="171"/>
      <c r="AP407" s="171"/>
      <c r="AQ407" s="171"/>
      <c r="AR407" s="171"/>
      <c r="AS407" s="171"/>
      <c r="AT407" s="171"/>
      <c r="AU407" s="171" t="str">
        <f t="shared" si="164"/>
        <v/>
      </c>
      <c r="AV407" s="171"/>
      <c r="AW407" s="171"/>
      <c r="AX407" s="171"/>
      <c r="AY407" s="171"/>
      <c r="AZ407" s="168" t="str">
        <f t="shared" si="165"/>
        <v/>
      </c>
      <c r="BA407" s="158" t="str">
        <f>IF(S407&lt;&gt;1, IF(SUM(S407:$S$1004)&lt;&gt;0, "| Laat geen witruimte tussen ingevulde rijen.", ""), "")</f>
        <v/>
      </c>
      <c r="BC407" s="159" t="str">
        <f t="shared" si="166"/>
        <v/>
      </c>
    </row>
    <row r="408" spans="1:55" s="158" customFormat="1" ht="14.4" customHeight="1" x14ac:dyDescent="0.3">
      <c r="A408" s="244" t="str">
        <f t="shared" si="145"/>
        <v/>
      </c>
      <c r="B408" s="153" t="str">
        <f t="shared" si="146"/>
        <v/>
      </c>
      <c r="C408" s="154"/>
      <c r="D408" s="173"/>
      <c r="E408" s="179"/>
      <c r="F408" s="156"/>
      <c r="G408" s="175"/>
      <c r="H408" s="175"/>
      <c r="I408" s="175"/>
      <c r="J408" s="175"/>
      <c r="K408" s="175"/>
      <c r="L408" s="175"/>
      <c r="M408" s="175"/>
      <c r="N408" s="175"/>
      <c r="O408" s="175"/>
      <c r="P408" s="175"/>
      <c r="Q408" s="179"/>
      <c r="R408" s="157" t="s">
        <v>98</v>
      </c>
      <c r="S408" s="158">
        <f t="shared" si="147"/>
        <v>0</v>
      </c>
      <c r="T408" s="158" t="str">
        <f t="shared" si="148"/>
        <v/>
      </c>
      <c r="U408" s="158" t="str">
        <f t="shared" si="149"/>
        <v>lstLocatieNv3</v>
      </c>
      <c r="V408" s="168">
        <f t="shared" si="150"/>
        <v>0</v>
      </c>
      <c r="W408" s="171">
        <f t="shared" si="151"/>
        <v>0</v>
      </c>
      <c r="X408" s="171">
        <f t="shared" si="152"/>
        <v>0</v>
      </c>
      <c r="Y408" s="171">
        <f t="shared" si="153"/>
        <v>0</v>
      </c>
      <c r="Z408" s="171">
        <f t="shared" si="154"/>
        <v>0</v>
      </c>
      <c r="AA408" s="171">
        <f t="shared" si="155"/>
        <v>0</v>
      </c>
      <c r="AB408" s="171">
        <f t="shared" si="156"/>
        <v>0</v>
      </c>
      <c r="AC408" s="171">
        <f t="shared" si="157"/>
        <v>0</v>
      </c>
      <c r="AD408" s="171">
        <f t="shared" si="158"/>
        <v>0</v>
      </c>
      <c r="AE408" s="171">
        <f t="shared" si="159"/>
        <v>0</v>
      </c>
      <c r="AF408" s="171">
        <f t="shared" si="160"/>
        <v>0</v>
      </c>
      <c r="AG408" s="171">
        <f t="shared" si="161"/>
        <v>0</v>
      </c>
      <c r="AH408" s="171">
        <f>IF($S408&lt;&gt;0, IF($F408&lt;&gt;"Opname / publicatie / game", IF(OR($J408="Fysieke aanwezigheid/product",$J408="Fysieke en digitale aanwezigheid/product"), IF($L408&lt;&gt;"België", _xlfn.IFNA(IF(MATCH($M408, Keuzelijsten!$AR$2:$AR$32, 0)&gt;0, 0, -1), -1), IF($N408&lt;&gt;"", -1, IF(O408&lt;&gt;"", 0, 1))), -1), -1), 0)</f>
        <v>0</v>
      </c>
      <c r="AI408" s="171">
        <f t="shared" si="162"/>
        <v>0</v>
      </c>
      <c r="AJ408" s="171">
        <f t="shared" si="163"/>
        <v>0</v>
      </c>
      <c r="AK408" s="168"/>
      <c r="AL408" s="322" t="str">
        <f t="shared" si="144"/>
        <v/>
      </c>
      <c r="AM408" s="171"/>
      <c r="AN408" s="171"/>
      <c r="AO408" s="171"/>
      <c r="AP408" s="171"/>
      <c r="AQ408" s="171"/>
      <c r="AR408" s="171"/>
      <c r="AS408" s="171"/>
      <c r="AT408" s="171"/>
      <c r="AU408" s="171" t="str">
        <f t="shared" si="164"/>
        <v/>
      </c>
      <c r="AV408" s="171"/>
      <c r="AW408" s="171"/>
      <c r="AX408" s="171"/>
      <c r="AY408" s="171"/>
      <c r="AZ408" s="168" t="str">
        <f t="shared" si="165"/>
        <v/>
      </c>
      <c r="BA408" s="158" t="str">
        <f>IF(S408&lt;&gt;1, IF(SUM(S408:$S$1004)&lt;&gt;0, "| Laat geen witruimte tussen ingevulde rijen.", ""), "")</f>
        <v/>
      </c>
      <c r="BC408" s="159" t="str">
        <f t="shared" si="166"/>
        <v/>
      </c>
    </row>
    <row r="409" spans="1:55" s="158" customFormat="1" ht="14.4" customHeight="1" x14ac:dyDescent="0.3">
      <c r="A409" s="244" t="str">
        <f t="shared" si="145"/>
        <v/>
      </c>
      <c r="B409" s="153" t="str">
        <f t="shared" si="146"/>
        <v/>
      </c>
      <c r="C409" s="154"/>
      <c r="D409" s="173"/>
      <c r="E409" s="179"/>
      <c r="F409" s="156"/>
      <c r="G409" s="175"/>
      <c r="H409" s="175"/>
      <c r="I409" s="175"/>
      <c r="J409" s="175"/>
      <c r="K409" s="175"/>
      <c r="L409" s="175"/>
      <c r="M409" s="175"/>
      <c r="N409" s="175"/>
      <c r="O409" s="175"/>
      <c r="P409" s="175"/>
      <c r="Q409" s="179"/>
      <c r="R409" s="157" t="s">
        <v>98</v>
      </c>
      <c r="S409" s="158">
        <f t="shared" si="147"/>
        <v>0</v>
      </c>
      <c r="T409" s="158" t="str">
        <f t="shared" si="148"/>
        <v/>
      </c>
      <c r="U409" s="158" t="str">
        <f t="shared" si="149"/>
        <v>lstLocatieNv3</v>
      </c>
      <c r="V409" s="168">
        <f t="shared" si="150"/>
        <v>0</v>
      </c>
      <c r="W409" s="171">
        <f t="shared" si="151"/>
        <v>0</v>
      </c>
      <c r="X409" s="171">
        <f t="shared" si="152"/>
        <v>0</v>
      </c>
      <c r="Y409" s="171">
        <f t="shared" si="153"/>
        <v>0</v>
      </c>
      <c r="Z409" s="171">
        <f t="shared" si="154"/>
        <v>0</v>
      </c>
      <c r="AA409" s="171">
        <f t="shared" si="155"/>
        <v>0</v>
      </c>
      <c r="AB409" s="171">
        <f t="shared" si="156"/>
        <v>0</v>
      </c>
      <c r="AC409" s="171">
        <f t="shared" si="157"/>
        <v>0</v>
      </c>
      <c r="AD409" s="171">
        <f t="shared" si="158"/>
        <v>0</v>
      </c>
      <c r="AE409" s="171">
        <f t="shared" si="159"/>
        <v>0</v>
      </c>
      <c r="AF409" s="171">
        <f t="shared" si="160"/>
        <v>0</v>
      </c>
      <c r="AG409" s="171">
        <f t="shared" si="161"/>
        <v>0</v>
      </c>
      <c r="AH409" s="171">
        <f>IF($S409&lt;&gt;0, IF($F409&lt;&gt;"Opname / publicatie / game", IF(OR($J409="Fysieke aanwezigheid/product",$J409="Fysieke en digitale aanwezigheid/product"), IF($L409&lt;&gt;"België", _xlfn.IFNA(IF(MATCH($M409, Keuzelijsten!$AR$2:$AR$32, 0)&gt;0, 0, -1), -1), IF($N409&lt;&gt;"", -1, IF(O409&lt;&gt;"", 0, 1))), -1), -1), 0)</f>
        <v>0</v>
      </c>
      <c r="AI409" s="171">
        <f t="shared" si="162"/>
        <v>0</v>
      </c>
      <c r="AJ409" s="171">
        <f t="shared" si="163"/>
        <v>0</v>
      </c>
      <c r="AK409" s="168"/>
      <c r="AL409" s="322" t="str">
        <f t="shared" si="144"/>
        <v/>
      </c>
      <c r="AM409" s="171"/>
      <c r="AN409" s="171"/>
      <c r="AO409" s="171"/>
      <c r="AP409" s="171"/>
      <c r="AQ409" s="171"/>
      <c r="AR409" s="171"/>
      <c r="AS409" s="171"/>
      <c r="AT409" s="171"/>
      <c r="AU409" s="171" t="str">
        <f t="shared" si="164"/>
        <v/>
      </c>
      <c r="AV409" s="171"/>
      <c r="AW409" s="171"/>
      <c r="AX409" s="171"/>
      <c r="AY409" s="171"/>
      <c r="AZ409" s="168" t="str">
        <f t="shared" si="165"/>
        <v/>
      </c>
      <c r="BA409" s="158" t="str">
        <f>IF(S409&lt;&gt;1, IF(SUM(S409:$S$1004)&lt;&gt;0, "| Laat geen witruimte tussen ingevulde rijen.", ""), "")</f>
        <v/>
      </c>
      <c r="BC409" s="159" t="str">
        <f t="shared" si="166"/>
        <v/>
      </c>
    </row>
    <row r="410" spans="1:55" s="158" customFormat="1" ht="14.4" customHeight="1" x14ac:dyDescent="0.3">
      <c r="A410" s="244" t="str">
        <f t="shared" si="145"/>
        <v/>
      </c>
      <c r="B410" s="153" t="str">
        <f t="shared" si="146"/>
        <v/>
      </c>
      <c r="C410" s="154"/>
      <c r="D410" s="173"/>
      <c r="E410" s="179"/>
      <c r="F410" s="156"/>
      <c r="G410" s="175"/>
      <c r="H410" s="175"/>
      <c r="I410" s="175"/>
      <c r="J410" s="175"/>
      <c r="K410" s="175"/>
      <c r="L410" s="175"/>
      <c r="M410" s="175"/>
      <c r="N410" s="175"/>
      <c r="O410" s="175"/>
      <c r="P410" s="175"/>
      <c r="Q410" s="179"/>
      <c r="R410" s="157" t="s">
        <v>98</v>
      </c>
      <c r="S410" s="158">
        <f t="shared" si="147"/>
        <v>0</v>
      </c>
      <c r="T410" s="158" t="str">
        <f t="shared" si="148"/>
        <v/>
      </c>
      <c r="U410" s="158" t="str">
        <f t="shared" si="149"/>
        <v>lstLocatieNv3</v>
      </c>
      <c r="V410" s="168">
        <f t="shared" si="150"/>
        <v>0</v>
      </c>
      <c r="W410" s="171">
        <f t="shared" si="151"/>
        <v>0</v>
      </c>
      <c r="X410" s="171">
        <f t="shared" si="152"/>
        <v>0</v>
      </c>
      <c r="Y410" s="171">
        <f t="shared" si="153"/>
        <v>0</v>
      </c>
      <c r="Z410" s="171">
        <f t="shared" si="154"/>
        <v>0</v>
      </c>
      <c r="AA410" s="171">
        <f t="shared" si="155"/>
        <v>0</v>
      </c>
      <c r="AB410" s="171">
        <f t="shared" si="156"/>
        <v>0</v>
      </c>
      <c r="AC410" s="171">
        <f t="shared" si="157"/>
        <v>0</v>
      </c>
      <c r="AD410" s="171">
        <f t="shared" si="158"/>
        <v>0</v>
      </c>
      <c r="AE410" s="171">
        <f t="shared" si="159"/>
        <v>0</v>
      </c>
      <c r="AF410" s="171">
        <f t="shared" si="160"/>
        <v>0</v>
      </c>
      <c r="AG410" s="171">
        <f t="shared" si="161"/>
        <v>0</v>
      </c>
      <c r="AH410" s="171">
        <f>IF($S410&lt;&gt;0, IF($F410&lt;&gt;"Opname / publicatie / game", IF(OR($J410="Fysieke aanwezigheid/product",$J410="Fysieke en digitale aanwezigheid/product"), IF($L410&lt;&gt;"België", _xlfn.IFNA(IF(MATCH($M410, Keuzelijsten!$AR$2:$AR$32, 0)&gt;0, 0, -1), -1), IF($N410&lt;&gt;"", -1, IF(O410&lt;&gt;"", 0, 1))), -1), -1), 0)</f>
        <v>0</v>
      </c>
      <c r="AI410" s="171">
        <f t="shared" si="162"/>
        <v>0</v>
      </c>
      <c r="AJ410" s="171">
        <f t="shared" si="163"/>
        <v>0</v>
      </c>
      <c r="AK410" s="168"/>
      <c r="AL410" s="322" t="str">
        <f t="shared" si="144"/>
        <v/>
      </c>
      <c r="AM410" s="171"/>
      <c r="AN410" s="171"/>
      <c r="AO410" s="171"/>
      <c r="AP410" s="171"/>
      <c r="AQ410" s="171"/>
      <c r="AR410" s="171"/>
      <c r="AS410" s="171"/>
      <c r="AT410" s="171"/>
      <c r="AU410" s="171" t="str">
        <f t="shared" si="164"/>
        <v/>
      </c>
      <c r="AV410" s="171"/>
      <c r="AW410" s="171"/>
      <c r="AX410" s="171"/>
      <c r="AY410" s="171"/>
      <c r="AZ410" s="168" t="str">
        <f t="shared" si="165"/>
        <v/>
      </c>
      <c r="BA410" s="158" t="str">
        <f>IF(S410&lt;&gt;1, IF(SUM(S410:$S$1004)&lt;&gt;0, "| Laat geen witruimte tussen ingevulde rijen.", ""), "")</f>
        <v/>
      </c>
      <c r="BC410" s="159" t="str">
        <f t="shared" si="166"/>
        <v/>
      </c>
    </row>
    <row r="411" spans="1:55" s="158" customFormat="1" ht="14.4" customHeight="1" x14ac:dyDescent="0.3">
      <c r="A411" s="244" t="str">
        <f t="shared" si="145"/>
        <v/>
      </c>
      <c r="B411" s="153" t="str">
        <f t="shared" si="146"/>
        <v/>
      </c>
      <c r="C411" s="154"/>
      <c r="D411" s="173"/>
      <c r="E411" s="179"/>
      <c r="F411" s="156"/>
      <c r="G411" s="175"/>
      <c r="H411" s="175"/>
      <c r="I411" s="175"/>
      <c r="J411" s="175"/>
      <c r="K411" s="175"/>
      <c r="L411" s="175"/>
      <c r="M411" s="175"/>
      <c r="N411" s="175"/>
      <c r="O411" s="175"/>
      <c r="P411" s="175"/>
      <c r="Q411" s="179"/>
      <c r="R411" s="157" t="s">
        <v>98</v>
      </c>
      <c r="S411" s="158">
        <f t="shared" si="147"/>
        <v>0</v>
      </c>
      <c r="T411" s="158" t="str">
        <f t="shared" si="148"/>
        <v/>
      </c>
      <c r="U411" s="158" t="str">
        <f t="shared" si="149"/>
        <v>lstLocatieNv3</v>
      </c>
      <c r="V411" s="168">
        <f t="shared" si="150"/>
        <v>0</v>
      </c>
      <c r="W411" s="171">
        <f t="shared" si="151"/>
        <v>0</v>
      </c>
      <c r="X411" s="171">
        <f t="shared" si="152"/>
        <v>0</v>
      </c>
      <c r="Y411" s="171">
        <f t="shared" si="153"/>
        <v>0</v>
      </c>
      <c r="Z411" s="171">
        <f t="shared" si="154"/>
        <v>0</v>
      </c>
      <c r="AA411" s="171">
        <f t="shared" si="155"/>
        <v>0</v>
      </c>
      <c r="AB411" s="171">
        <f t="shared" si="156"/>
        <v>0</v>
      </c>
      <c r="AC411" s="171">
        <f t="shared" si="157"/>
        <v>0</v>
      </c>
      <c r="AD411" s="171">
        <f t="shared" si="158"/>
        <v>0</v>
      </c>
      <c r="AE411" s="171">
        <f t="shared" si="159"/>
        <v>0</v>
      </c>
      <c r="AF411" s="171">
        <f t="shared" si="160"/>
        <v>0</v>
      </c>
      <c r="AG411" s="171">
        <f t="shared" si="161"/>
        <v>0</v>
      </c>
      <c r="AH411" s="171">
        <f>IF($S411&lt;&gt;0, IF($F411&lt;&gt;"Opname / publicatie / game", IF(OR($J411="Fysieke aanwezigheid/product",$J411="Fysieke en digitale aanwezigheid/product"), IF($L411&lt;&gt;"België", _xlfn.IFNA(IF(MATCH($M411, Keuzelijsten!$AR$2:$AR$32, 0)&gt;0, 0, -1), -1), IF($N411&lt;&gt;"", -1, IF(O411&lt;&gt;"", 0, 1))), -1), -1), 0)</f>
        <v>0</v>
      </c>
      <c r="AI411" s="171">
        <f t="shared" si="162"/>
        <v>0</v>
      </c>
      <c r="AJ411" s="171">
        <f t="shared" si="163"/>
        <v>0</v>
      </c>
      <c r="AK411" s="168"/>
      <c r="AL411" s="322" t="str">
        <f t="shared" si="144"/>
        <v/>
      </c>
      <c r="AM411" s="171"/>
      <c r="AN411" s="171"/>
      <c r="AO411" s="171"/>
      <c r="AP411" s="171"/>
      <c r="AQ411" s="171"/>
      <c r="AR411" s="171"/>
      <c r="AS411" s="171"/>
      <c r="AT411" s="171"/>
      <c r="AU411" s="171" t="str">
        <f t="shared" si="164"/>
        <v/>
      </c>
      <c r="AV411" s="171"/>
      <c r="AW411" s="171"/>
      <c r="AX411" s="171"/>
      <c r="AY411" s="171"/>
      <c r="AZ411" s="168" t="str">
        <f t="shared" si="165"/>
        <v/>
      </c>
      <c r="BA411" s="158" t="str">
        <f>IF(S411&lt;&gt;1, IF(SUM(S411:$S$1004)&lt;&gt;0, "| Laat geen witruimte tussen ingevulde rijen.", ""), "")</f>
        <v/>
      </c>
      <c r="BC411" s="159" t="str">
        <f t="shared" si="166"/>
        <v/>
      </c>
    </row>
    <row r="412" spans="1:55" s="158" customFormat="1" ht="14.4" customHeight="1" x14ac:dyDescent="0.3">
      <c r="A412" s="244" t="str">
        <f t="shared" si="145"/>
        <v/>
      </c>
      <c r="B412" s="153" t="str">
        <f t="shared" si="146"/>
        <v/>
      </c>
      <c r="C412" s="154"/>
      <c r="D412" s="173"/>
      <c r="E412" s="179"/>
      <c r="F412" s="156"/>
      <c r="G412" s="175"/>
      <c r="H412" s="175"/>
      <c r="I412" s="175"/>
      <c r="J412" s="175"/>
      <c r="K412" s="175"/>
      <c r="L412" s="175"/>
      <c r="M412" s="175"/>
      <c r="N412" s="175"/>
      <c r="O412" s="175"/>
      <c r="P412" s="175"/>
      <c r="Q412" s="179"/>
      <c r="R412" s="157" t="s">
        <v>98</v>
      </c>
      <c r="S412" s="158">
        <f t="shared" si="147"/>
        <v>0</v>
      </c>
      <c r="T412" s="158" t="str">
        <f t="shared" si="148"/>
        <v/>
      </c>
      <c r="U412" s="158" t="str">
        <f t="shared" si="149"/>
        <v>lstLocatieNv3</v>
      </c>
      <c r="V412" s="168">
        <f t="shared" si="150"/>
        <v>0</v>
      </c>
      <c r="W412" s="171">
        <f t="shared" si="151"/>
        <v>0</v>
      </c>
      <c r="X412" s="171">
        <f t="shared" si="152"/>
        <v>0</v>
      </c>
      <c r="Y412" s="171">
        <f t="shared" si="153"/>
        <v>0</v>
      </c>
      <c r="Z412" s="171">
        <f t="shared" si="154"/>
        <v>0</v>
      </c>
      <c r="AA412" s="171">
        <f t="shared" si="155"/>
        <v>0</v>
      </c>
      <c r="AB412" s="171">
        <f t="shared" si="156"/>
        <v>0</v>
      </c>
      <c r="AC412" s="171">
        <f t="shared" si="157"/>
        <v>0</v>
      </c>
      <c r="AD412" s="171">
        <f t="shared" si="158"/>
        <v>0</v>
      </c>
      <c r="AE412" s="171">
        <f t="shared" si="159"/>
        <v>0</v>
      </c>
      <c r="AF412" s="171">
        <f t="shared" si="160"/>
        <v>0</v>
      </c>
      <c r="AG412" s="171">
        <f t="shared" si="161"/>
        <v>0</v>
      </c>
      <c r="AH412" s="171">
        <f>IF($S412&lt;&gt;0, IF($F412&lt;&gt;"Opname / publicatie / game", IF(OR($J412="Fysieke aanwezigheid/product",$J412="Fysieke en digitale aanwezigheid/product"), IF($L412&lt;&gt;"België", _xlfn.IFNA(IF(MATCH($M412, Keuzelijsten!$AR$2:$AR$32, 0)&gt;0, 0, -1), -1), IF($N412&lt;&gt;"", -1, IF(O412&lt;&gt;"", 0, 1))), -1), -1), 0)</f>
        <v>0</v>
      </c>
      <c r="AI412" s="171">
        <f t="shared" si="162"/>
        <v>0</v>
      </c>
      <c r="AJ412" s="171">
        <f t="shared" si="163"/>
        <v>0</v>
      </c>
      <c r="AK412" s="168"/>
      <c r="AL412" s="322" t="str">
        <f t="shared" si="144"/>
        <v/>
      </c>
      <c r="AM412" s="171"/>
      <c r="AN412" s="171"/>
      <c r="AO412" s="171"/>
      <c r="AP412" s="171"/>
      <c r="AQ412" s="171"/>
      <c r="AR412" s="171"/>
      <c r="AS412" s="171"/>
      <c r="AT412" s="171"/>
      <c r="AU412" s="171" t="str">
        <f t="shared" si="164"/>
        <v/>
      </c>
      <c r="AV412" s="171"/>
      <c r="AW412" s="171"/>
      <c r="AX412" s="171"/>
      <c r="AY412" s="171"/>
      <c r="AZ412" s="168" t="str">
        <f t="shared" si="165"/>
        <v/>
      </c>
      <c r="BA412" s="158" t="str">
        <f>IF(S412&lt;&gt;1, IF(SUM(S412:$S$1004)&lt;&gt;0, "| Laat geen witruimte tussen ingevulde rijen.", ""), "")</f>
        <v/>
      </c>
      <c r="BC412" s="159" t="str">
        <f t="shared" si="166"/>
        <v/>
      </c>
    </row>
    <row r="413" spans="1:55" s="158" customFormat="1" ht="14.4" customHeight="1" x14ac:dyDescent="0.3">
      <c r="A413" s="244" t="str">
        <f t="shared" si="145"/>
        <v/>
      </c>
      <c r="B413" s="153" t="str">
        <f t="shared" si="146"/>
        <v/>
      </c>
      <c r="C413" s="154"/>
      <c r="D413" s="173"/>
      <c r="E413" s="179"/>
      <c r="F413" s="156"/>
      <c r="G413" s="175"/>
      <c r="H413" s="175"/>
      <c r="I413" s="175"/>
      <c r="J413" s="175"/>
      <c r="K413" s="175"/>
      <c r="L413" s="175"/>
      <c r="M413" s="175"/>
      <c r="N413" s="175"/>
      <c r="O413" s="175"/>
      <c r="P413" s="175"/>
      <c r="Q413" s="179"/>
      <c r="R413" s="157" t="s">
        <v>98</v>
      </c>
      <c r="S413" s="158">
        <f t="shared" si="147"/>
        <v>0</v>
      </c>
      <c r="T413" s="158" t="str">
        <f t="shared" si="148"/>
        <v/>
      </c>
      <c r="U413" s="158" t="str">
        <f t="shared" si="149"/>
        <v>lstLocatieNv3</v>
      </c>
      <c r="V413" s="168">
        <f t="shared" si="150"/>
        <v>0</v>
      </c>
      <c r="W413" s="171">
        <f t="shared" si="151"/>
        <v>0</v>
      </c>
      <c r="X413" s="171">
        <f t="shared" si="152"/>
        <v>0</v>
      </c>
      <c r="Y413" s="171">
        <f t="shared" si="153"/>
        <v>0</v>
      </c>
      <c r="Z413" s="171">
        <f t="shared" si="154"/>
        <v>0</v>
      </c>
      <c r="AA413" s="171">
        <f t="shared" si="155"/>
        <v>0</v>
      </c>
      <c r="AB413" s="171">
        <f t="shared" si="156"/>
        <v>0</v>
      </c>
      <c r="AC413" s="171">
        <f t="shared" si="157"/>
        <v>0</v>
      </c>
      <c r="AD413" s="171">
        <f t="shared" si="158"/>
        <v>0</v>
      </c>
      <c r="AE413" s="171">
        <f t="shared" si="159"/>
        <v>0</v>
      </c>
      <c r="AF413" s="171">
        <f t="shared" si="160"/>
        <v>0</v>
      </c>
      <c r="AG413" s="171">
        <f t="shared" si="161"/>
        <v>0</v>
      </c>
      <c r="AH413" s="171">
        <f>IF($S413&lt;&gt;0, IF($F413&lt;&gt;"Opname / publicatie / game", IF(OR($J413="Fysieke aanwezigheid/product",$J413="Fysieke en digitale aanwezigheid/product"), IF($L413&lt;&gt;"België", _xlfn.IFNA(IF(MATCH($M413, Keuzelijsten!$AR$2:$AR$32, 0)&gt;0, 0, -1), -1), IF($N413&lt;&gt;"", -1, IF(O413&lt;&gt;"", 0, 1))), -1), -1), 0)</f>
        <v>0</v>
      </c>
      <c r="AI413" s="171">
        <f t="shared" si="162"/>
        <v>0</v>
      </c>
      <c r="AJ413" s="171">
        <f t="shared" si="163"/>
        <v>0</v>
      </c>
      <c r="AK413" s="168"/>
      <c r="AL413" s="322" t="str">
        <f t="shared" si="144"/>
        <v/>
      </c>
      <c r="AM413" s="171"/>
      <c r="AN413" s="171"/>
      <c r="AO413" s="171"/>
      <c r="AP413" s="171"/>
      <c r="AQ413" s="171"/>
      <c r="AR413" s="171"/>
      <c r="AS413" s="171"/>
      <c r="AT413" s="171"/>
      <c r="AU413" s="171" t="str">
        <f t="shared" si="164"/>
        <v/>
      </c>
      <c r="AV413" s="171"/>
      <c r="AW413" s="171"/>
      <c r="AX413" s="171"/>
      <c r="AY413" s="171"/>
      <c r="AZ413" s="168" t="str">
        <f t="shared" si="165"/>
        <v/>
      </c>
      <c r="BA413" s="158" t="str">
        <f>IF(S413&lt;&gt;1, IF(SUM(S413:$S$1004)&lt;&gt;0, "| Laat geen witruimte tussen ingevulde rijen.", ""), "")</f>
        <v/>
      </c>
      <c r="BC413" s="159" t="str">
        <f t="shared" si="166"/>
        <v/>
      </c>
    </row>
    <row r="414" spans="1:55" s="158" customFormat="1" ht="14.4" customHeight="1" x14ac:dyDescent="0.3">
      <c r="A414" s="244" t="str">
        <f t="shared" si="145"/>
        <v/>
      </c>
      <c r="B414" s="153" t="str">
        <f t="shared" si="146"/>
        <v/>
      </c>
      <c r="C414" s="154"/>
      <c r="D414" s="173"/>
      <c r="E414" s="179"/>
      <c r="F414" s="156"/>
      <c r="G414" s="175"/>
      <c r="H414" s="175"/>
      <c r="I414" s="175"/>
      <c r="J414" s="175"/>
      <c r="K414" s="175"/>
      <c r="L414" s="175"/>
      <c r="M414" s="175"/>
      <c r="N414" s="175"/>
      <c r="O414" s="175"/>
      <c r="P414" s="175"/>
      <c r="Q414" s="179"/>
      <c r="R414" s="157" t="s">
        <v>98</v>
      </c>
      <c r="S414" s="158">
        <f t="shared" si="147"/>
        <v>0</v>
      </c>
      <c r="T414" s="158" t="str">
        <f t="shared" si="148"/>
        <v/>
      </c>
      <c r="U414" s="158" t="str">
        <f t="shared" si="149"/>
        <v>lstLocatieNv3</v>
      </c>
      <c r="V414" s="168">
        <f t="shared" si="150"/>
        <v>0</v>
      </c>
      <c r="W414" s="171">
        <f t="shared" si="151"/>
        <v>0</v>
      </c>
      <c r="X414" s="171">
        <f t="shared" si="152"/>
        <v>0</v>
      </c>
      <c r="Y414" s="171">
        <f t="shared" si="153"/>
        <v>0</v>
      </c>
      <c r="Z414" s="171">
        <f t="shared" si="154"/>
        <v>0</v>
      </c>
      <c r="AA414" s="171">
        <f t="shared" si="155"/>
        <v>0</v>
      </c>
      <c r="AB414" s="171">
        <f t="shared" si="156"/>
        <v>0</v>
      </c>
      <c r="AC414" s="171">
        <f t="shared" si="157"/>
        <v>0</v>
      </c>
      <c r="AD414" s="171">
        <f t="shared" si="158"/>
        <v>0</v>
      </c>
      <c r="AE414" s="171">
        <f t="shared" si="159"/>
        <v>0</v>
      </c>
      <c r="AF414" s="171">
        <f t="shared" si="160"/>
        <v>0</v>
      </c>
      <c r="AG414" s="171">
        <f t="shared" si="161"/>
        <v>0</v>
      </c>
      <c r="AH414" s="171">
        <f>IF($S414&lt;&gt;0, IF($F414&lt;&gt;"Opname / publicatie / game", IF(OR($J414="Fysieke aanwezigheid/product",$J414="Fysieke en digitale aanwezigheid/product"), IF($L414&lt;&gt;"België", _xlfn.IFNA(IF(MATCH($M414, Keuzelijsten!$AR$2:$AR$32, 0)&gt;0, 0, -1), -1), IF($N414&lt;&gt;"", -1, IF(O414&lt;&gt;"", 0, 1))), -1), -1), 0)</f>
        <v>0</v>
      </c>
      <c r="AI414" s="171">
        <f t="shared" si="162"/>
        <v>0</v>
      </c>
      <c r="AJ414" s="171">
        <f t="shared" si="163"/>
        <v>0</v>
      </c>
      <c r="AK414" s="168"/>
      <c r="AL414" s="322" t="str">
        <f t="shared" si="144"/>
        <v/>
      </c>
      <c r="AM414" s="171"/>
      <c r="AN414" s="171"/>
      <c r="AO414" s="171"/>
      <c r="AP414" s="171"/>
      <c r="AQ414" s="171"/>
      <c r="AR414" s="171"/>
      <c r="AS414" s="171"/>
      <c r="AT414" s="171"/>
      <c r="AU414" s="171" t="str">
        <f t="shared" si="164"/>
        <v/>
      </c>
      <c r="AV414" s="171"/>
      <c r="AW414" s="171"/>
      <c r="AX414" s="171"/>
      <c r="AY414" s="171"/>
      <c r="AZ414" s="168" t="str">
        <f t="shared" si="165"/>
        <v/>
      </c>
      <c r="BA414" s="158" t="str">
        <f>IF(S414&lt;&gt;1, IF(SUM(S414:$S$1004)&lt;&gt;0, "| Laat geen witruimte tussen ingevulde rijen.", ""), "")</f>
        <v/>
      </c>
      <c r="BC414" s="159" t="str">
        <f t="shared" si="166"/>
        <v/>
      </c>
    </row>
    <row r="415" spans="1:55" s="158" customFormat="1" ht="14.4" customHeight="1" x14ac:dyDescent="0.3">
      <c r="A415" s="244" t="str">
        <f t="shared" si="145"/>
        <v/>
      </c>
      <c r="B415" s="153" t="str">
        <f t="shared" si="146"/>
        <v/>
      </c>
      <c r="C415" s="154"/>
      <c r="D415" s="173"/>
      <c r="E415" s="179"/>
      <c r="F415" s="156"/>
      <c r="G415" s="175"/>
      <c r="H415" s="175"/>
      <c r="I415" s="175"/>
      <c r="J415" s="175"/>
      <c r="K415" s="175"/>
      <c r="L415" s="175"/>
      <c r="M415" s="175"/>
      <c r="N415" s="175"/>
      <c r="O415" s="175"/>
      <c r="P415" s="175"/>
      <c r="Q415" s="179"/>
      <c r="R415" s="157" t="s">
        <v>98</v>
      </c>
      <c r="S415" s="158">
        <f t="shared" si="147"/>
        <v>0</v>
      </c>
      <c r="T415" s="158" t="str">
        <f t="shared" si="148"/>
        <v/>
      </c>
      <c r="U415" s="158" t="str">
        <f t="shared" si="149"/>
        <v>lstLocatieNv3</v>
      </c>
      <c r="V415" s="168">
        <f t="shared" si="150"/>
        <v>0</v>
      </c>
      <c r="W415" s="171">
        <f t="shared" si="151"/>
        <v>0</v>
      </c>
      <c r="X415" s="171">
        <f t="shared" si="152"/>
        <v>0</v>
      </c>
      <c r="Y415" s="171">
        <f t="shared" si="153"/>
        <v>0</v>
      </c>
      <c r="Z415" s="171">
        <f t="shared" si="154"/>
        <v>0</v>
      </c>
      <c r="AA415" s="171">
        <f t="shared" si="155"/>
        <v>0</v>
      </c>
      <c r="AB415" s="171">
        <f t="shared" si="156"/>
        <v>0</v>
      </c>
      <c r="AC415" s="171">
        <f t="shared" si="157"/>
        <v>0</v>
      </c>
      <c r="AD415" s="171">
        <f t="shared" si="158"/>
        <v>0</v>
      </c>
      <c r="AE415" s="171">
        <f t="shared" si="159"/>
        <v>0</v>
      </c>
      <c r="AF415" s="171">
        <f t="shared" si="160"/>
        <v>0</v>
      </c>
      <c r="AG415" s="171">
        <f t="shared" si="161"/>
        <v>0</v>
      </c>
      <c r="AH415" s="171">
        <f>IF($S415&lt;&gt;0, IF($F415&lt;&gt;"Opname / publicatie / game", IF(OR($J415="Fysieke aanwezigheid/product",$J415="Fysieke en digitale aanwezigheid/product"), IF($L415&lt;&gt;"België", _xlfn.IFNA(IF(MATCH($M415, Keuzelijsten!$AR$2:$AR$32, 0)&gt;0, 0, -1), -1), IF($N415&lt;&gt;"", -1, IF(O415&lt;&gt;"", 0, 1))), -1), -1), 0)</f>
        <v>0</v>
      </c>
      <c r="AI415" s="171">
        <f t="shared" si="162"/>
        <v>0</v>
      </c>
      <c r="AJ415" s="171">
        <f t="shared" si="163"/>
        <v>0</v>
      </c>
      <c r="AK415" s="168"/>
      <c r="AL415" s="322" t="str">
        <f t="shared" si="144"/>
        <v/>
      </c>
      <c r="AM415" s="171"/>
      <c r="AN415" s="171"/>
      <c r="AO415" s="171"/>
      <c r="AP415" s="171"/>
      <c r="AQ415" s="171"/>
      <c r="AR415" s="171"/>
      <c r="AS415" s="171"/>
      <c r="AT415" s="171"/>
      <c r="AU415" s="171" t="str">
        <f t="shared" si="164"/>
        <v/>
      </c>
      <c r="AV415" s="171"/>
      <c r="AW415" s="171"/>
      <c r="AX415" s="171"/>
      <c r="AY415" s="171"/>
      <c r="AZ415" s="168" t="str">
        <f t="shared" si="165"/>
        <v/>
      </c>
      <c r="BA415" s="158" t="str">
        <f>IF(S415&lt;&gt;1, IF(SUM(S415:$S$1004)&lt;&gt;0, "| Laat geen witruimte tussen ingevulde rijen.", ""), "")</f>
        <v/>
      </c>
      <c r="BC415" s="159" t="str">
        <f t="shared" si="166"/>
        <v/>
      </c>
    </row>
    <row r="416" spans="1:55" s="158" customFormat="1" ht="14.4" customHeight="1" x14ac:dyDescent="0.3">
      <c r="A416" s="244" t="str">
        <f t="shared" si="145"/>
        <v/>
      </c>
      <c r="B416" s="153" t="str">
        <f t="shared" si="146"/>
        <v/>
      </c>
      <c r="C416" s="154"/>
      <c r="D416" s="173"/>
      <c r="E416" s="179"/>
      <c r="F416" s="156"/>
      <c r="G416" s="175"/>
      <c r="H416" s="175"/>
      <c r="I416" s="175"/>
      <c r="J416" s="175"/>
      <c r="K416" s="175"/>
      <c r="L416" s="175"/>
      <c r="M416" s="175"/>
      <c r="N416" s="175"/>
      <c r="O416" s="175"/>
      <c r="P416" s="175"/>
      <c r="Q416" s="179"/>
      <c r="R416" s="157" t="s">
        <v>98</v>
      </c>
      <c r="S416" s="158">
        <f t="shared" si="147"/>
        <v>0</v>
      </c>
      <c r="T416" s="158" t="str">
        <f t="shared" si="148"/>
        <v/>
      </c>
      <c r="U416" s="158" t="str">
        <f t="shared" si="149"/>
        <v>lstLocatieNv3</v>
      </c>
      <c r="V416" s="168">
        <f t="shared" si="150"/>
        <v>0</v>
      </c>
      <c r="W416" s="171">
        <f t="shared" si="151"/>
        <v>0</v>
      </c>
      <c r="X416" s="171">
        <f t="shared" si="152"/>
        <v>0</v>
      </c>
      <c r="Y416" s="171">
        <f t="shared" si="153"/>
        <v>0</v>
      </c>
      <c r="Z416" s="171">
        <f t="shared" si="154"/>
        <v>0</v>
      </c>
      <c r="AA416" s="171">
        <f t="shared" si="155"/>
        <v>0</v>
      </c>
      <c r="AB416" s="171">
        <f t="shared" si="156"/>
        <v>0</v>
      </c>
      <c r="AC416" s="171">
        <f t="shared" si="157"/>
        <v>0</v>
      </c>
      <c r="AD416" s="171">
        <f t="shared" si="158"/>
        <v>0</v>
      </c>
      <c r="AE416" s="171">
        <f t="shared" si="159"/>
        <v>0</v>
      </c>
      <c r="AF416" s="171">
        <f t="shared" si="160"/>
        <v>0</v>
      </c>
      <c r="AG416" s="171">
        <f t="shared" si="161"/>
        <v>0</v>
      </c>
      <c r="AH416" s="171">
        <f>IF($S416&lt;&gt;0, IF($F416&lt;&gt;"Opname / publicatie / game", IF(OR($J416="Fysieke aanwezigheid/product",$J416="Fysieke en digitale aanwezigheid/product"), IF($L416&lt;&gt;"België", _xlfn.IFNA(IF(MATCH($M416, Keuzelijsten!$AR$2:$AR$32, 0)&gt;0, 0, -1), -1), IF($N416&lt;&gt;"", -1, IF(O416&lt;&gt;"", 0, 1))), -1), -1), 0)</f>
        <v>0</v>
      </c>
      <c r="AI416" s="171">
        <f t="shared" si="162"/>
        <v>0</v>
      </c>
      <c r="AJ416" s="171">
        <f t="shared" si="163"/>
        <v>0</v>
      </c>
      <c r="AK416" s="168"/>
      <c r="AL416" s="322" t="str">
        <f t="shared" si="144"/>
        <v/>
      </c>
      <c r="AM416" s="171"/>
      <c r="AN416" s="171"/>
      <c r="AO416" s="171"/>
      <c r="AP416" s="171"/>
      <c r="AQ416" s="171"/>
      <c r="AR416" s="171"/>
      <c r="AS416" s="171"/>
      <c r="AT416" s="171"/>
      <c r="AU416" s="171" t="str">
        <f t="shared" si="164"/>
        <v/>
      </c>
      <c r="AV416" s="171"/>
      <c r="AW416" s="171"/>
      <c r="AX416" s="171"/>
      <c r="AY416" s="171"/>
      <c r="AZ416" s="168" t="str">
        <f t="shared" si="165"/>
        <v/>
      </c>
      <c r="BA416" s="158" t="str">
        <f>IF(S416&lt;&gt;1, IF(SUM(S416:$S$1004)&lt;&gt;0, "| Laat geen witruimte tussen ingevulde rijen.", ""), "")</f>
        <v/>
      </c>
      <c r="BC416" s="159" t="str">
        <f t="shared" si="166"/>
        <v/>
      </c>
    </row>
    <row r="417" spans="1:55" s="158" customFormat="1" ht="14.4" customHeight="1" x14ac:dyDescent="0.3">
      <c r="A417" s="244" t="str">
        <f t="shared" si="145"/>
        <v/>
      </c>
      <c r="B417" s="153" t="str">
        <f t="shared" si="146"/>
        <v/>
      </c>
      <c r="C417" s="154"/>
      <c r="D417" s="173"/>
      <c r="E417" s="179"/>
      <c r="F417" s="156"/>
      <c r="G417" s="175"/>
      <c r="H417" s="175"/>
      <c r="I417" s="175"/>
      <c r="J417" s="175"/>
      <c r="K417" s="175"/>
      <c r="L417" s="175"/>
      <c r="M417" s="175"/>
      <c r="N417" s="175"/>
      <c r="O417" s="175"/>
      <c r="P417" s="175"/>
      <c r="Q417" s="179"/>
      <c r="R417" s="157" t="s">
        <v>98</v>
      </c>
      <c r="S417" s="158">
        <f t="shared" si="147"/>
        <v>0</v>
      </c>
      <c r="T417" s="158" t="str">
        <f t="shared" si="148"/>
        <v/>
      </c>
      <c r="U417" s="158" t="str">
        <f t="shared" si="149"/>
        <v>lstLocatieNv3</v>
      </c>
      <c r="V417" s="168">
        <f t="shared" si="150"/>
        <v>0</v>
      </c>
      <c r="W417" s="171">
        <f t="shared" si="151"/>
        <v>0</v>
      </c>
      <c r="X417" s="171">
        <f t="shared" si="152"/>
        <v>0</v>
      </c>
      <c r="Y417" s="171">
        <f t="shared" si="153"/>
        <v>0</v>
      </c>
      <c r="Z417" s="171">
        <f t="shared" si="154"/>
        <v>0</v>
      </c>
      <c r="AA417" s="171">
        <f t="shared" si="155"/>
        <v>0</v>
      </c>
      <c r="AB417" s="171">
        <f t="shared" si="156"/>
        <v>0</v>
      </c>
      <c r="AC417" s="171">
        <f t="shared" si="157"/>
        <v>0</v>
      </c>
      <c r="AD417" s="171">
        <f t="shared" si="158"/>
        <v>0</v>
      </c>
      <c r="AE417" s="171">
        <f t="shared" si="159"/>
        <v>0</v>
      </c>
      <c r="AF417" s="171">
        <f t="shared" si="160"/>
        <v>0</v>
      </c>
      <c r="AG417" s="171">
        <f t="shared" si="161"/>
        <v>0</v>
      </c>
      <c r="AH417" s="171">
        <f>IF($S417&lt;&gt;0, IF($F417&lt;&gt;"Opname / publicatie / game", IF(OR($J417="Fysieke aanwezigheid/product",$J417="Fysieke en digitale aanwezigheid/product"), IF($L417&lt;&gt;"België", _xlfn.IFNA(IF(MATCH($M417, Keuzelijsten!$AR$2:$AR$32, 0)&gt;0, 0, -1), -1), IF($N417&lt;&gt;"", -1, IF(O417&lt;&gt;"", 0, 1))), -1), -1), 0)</f>
        <v>0</v>
      </c>
      <c r="AI417" s="171">
        <f t="shared" si="162"/>
        <v>0</v>
      </c>
      <c r="AJ417" s="171">
        <f t="shared" si="163"/>
        <v>0</v>
      </c>
      <c r="AK417" s="168"/>
      <c r="AL417" s="322" t="str">
        <f t="shared" si="144"/>
        <v/>
      </c>
      <c r="AM417" s="171"/>
      <c r="AN417" s="171"/>
      <c r="AO417" s="171"/>
      <c r="AP417" s="171"/>
      <c r="AQ417" s="171"/>
      <c r="AR417" s="171"/>
      <c r="AS417" s="171"/>
      <c r="AT417" s="171"/>
      <c r="AU417" s="171" t="str">
        <f t="shared" si="164"/>
        <v/>
      </c>
      <c r="AV417" s="171"/>
      <c r="AW417" s="171"/>
      <c r="AX417" s="171"/>
      <c r="AY417" s="171"/>
      <c r="AZ417" s="168" t="str">
        <f t="shared" si="165"/>
        <v/>
      </c>
      <c r="BA417" s="158" t="str">
        <f>IF(S417&lt;&gt;1, IF(SUM(S417:$S$1004)&lt;&gt;0, "| Laat geen witruimte tussen ingevulde rijen.", ""), "")</f>
        <v/>
      </c>
      <c r="BC417" s="159" t="str">
        <f t="shared" si="166"/>
        <v/>
      </c>
    </row>
    <row r="418" spans="1:55" s="158" customFormat="1" ht="14.4" customHeight="1" x14ac:dyDescent="0.3">
      <c r="A418" s="244" t="str">
        <f t="shared" si="145"/>
        <v/>
      </c>
      <c r="B418" s="153" t="str">
        <f t="shared" si="146"/>
        <v/>
      </c>
      <c r="C418" s="154"/>
      <c r="D418" s="173"/>
      <c r="E418" s="179"/>
      <c r="F418" s="156"/>
      <c r="G418" s="175"/>
      <c r="H418" s="175"/>
      <c r="I418" s="175"/>
      <c r="J418" s="175"/>
      <c r="K418" s="175"/>
      <c r="L418" s="175"/>
      <c r="M418" s="175"/>
      <c r="N418" s="175"/>
      <c r="O418" s="175"/>
      <c r="P418" s="175"/>
      <c r="Q418" s="179"/>
      <c r="R418" s="157" t="s">
        <v>98</v>
      </c>
      <c r="S418" s="158">
        <f t="shared" si="147"/>
        <v>0</v>
      </c>
      <c r="T418" s="158" t="str">
        <f t="shared" si="148"/>
        <v/>
      </c>
      <c r="U418" s="158" t="str">
        <f t="shared" si="149"/>
        <v>lstLocatieNv3</v>
      </c>
      <c r="V418" s="168">
        <f t="shared" si="150"/>
        <v>0</v>
      </c>
      <c r="W418" s="171">
        <f t="shared" si="151"/>
        <v>0</v>
      </c>
      <c r="X418" s="171">
        <f t="shared" si="152"/>
        <v>0</v>
      </c>
      <c r="Y418" s="171">
        <f t="shared" si="153"/>
        <v>0</v>
      </c>
      <c r="Z418" s="171">
        <f t="shared" si="154"/>
        <v>0</v>
      </c>
      <c r="AA418" s="171">
        <f t="shared" si="155"/>
        <v>0</v>
      </c>
      <c r="AB418" s="171">
        <f t="shared" si="156"/>
        <v>0</v>
      </c>
      <c r="AC418" s="171">
        <f t="shared" si="157"/>
        <v>0</v>
      </c>
      <c r="AD418" s="171">
        <f t="shared" si="158"/>
        <v>0</v>
      </c>
      <c r="AE418" s="171">
        <f t="shared" si="159"/>
        <v>0</v>
      </c>
      <c r="AF418" s="171">
        <f t="shared" si="160"/>
        <v>0</v>
      </c>
      <c r="AG418" s="171">
        <f t="shared" si="161"/>
        <v>0</v>
      </c>
      <c r="AH418" s="171">
        <f>IF($S418&lt;&gt;0, IF($F418&lt;&gt;"Opname / publicatie / game", IF(OR($J418="Fysieke aanwezigheid/product",$J418="Fysieke en digitale aanwezigheid/product"), IF($L418&lt;&gt;"België", _xlfn.IFNA(IF(MATCH($M418, Keuzelijsten!$AR$2:$AR$32, 0)&gt;0, 0, -1), -1), IF($N418&lt;&gt;"", -1, IF(O418&lt;&gt;"", 0, 1))), -1), -1), 0)</f>
        <v>0</v>
      </c>
      <c r="AI418" s="171">
        <f t="shared" si="162"/>
        <v>0</v>
      </c>
      <c r="AJ418" s="171">
        <f t="shared" si="163"/>
        <v>0</v>
      </c>
      <c r="AK418" s="168"/>
      <c r="AL418" s="322" t="str">
        <f t="shared" si="144"/>
        <v/>
      </c>
      <c r="AM418" s="171"/>
      <c r="AN418" s="171"/>
      <c r="AO418" s="171"/>
      <c r="AP418" s="171"/>
      <c r="AQ418" s="171"/>
      <c r="AR418" s="171"/>
      <c r="AS418" s="171"/>
      <c r="AT418" s="171"/>
      <c r="AU418" s="171" t="str">
        <f t="shared" si="164"/>
        <v/>
      </c>
      <c r="AV418" s="171"/>
      <c r="AW418" s="171"/>
      <c r="AX418" s="171"/>
      <c r="AY418" s="171"/>
      <c r="AZ418" s="168" t="str">
        <f t="shared" si="165"/>
        <v/>
      </c>
      <c r="BA418" s="158" t="str">
        <f>IF(S418&lt;&gt;1, IF(SUM(S418:$S$1004)&lt;&gt;0, "| Laat geen witruimte tussen ingevulde rijen.", ""), "")</f>
        <v/>
      </c>
      <c r="BC418" s="159" t="str">
        <f t="shared" si="166"/>
        <v/>
      </c>
    </row>
    <row r="419" spans="1:55" s="158" customFormat="1" ht="14.4" customHeight="1" x14ac:dyDescent="0.3">
      <c r="A419" s="244" t="str">
        <f t="shared" si="145"/>
        <v/>
      </c>
      <c r="B419" s="153" t="str">
        <f t="shared" si="146"/>
        <v/>
      </c>
      <c r="C419" s="154"/>
      <c r="D419" s="173"/>
      <c r="E419" s="179"/>
      <c r="F419" s="156"/>
      <c r="G419" s="175"/>
      <c r="H419" s="175"/>
      <c r="I419" s="175"/>
      <c r="J419" s="175"/>
      <c r="K419" s="175"/>
      <c r="L419" s="175"/>
      <c r="M419" s="175"/>
      <c r="N419" s="175"/>
      <c r="O419" s="175"/>
      <c r="P419" s="175"/>
      <c r="Q419" s="179"/>
      <c r="R419" s="157" t="s">
        <v>98</v>
      </c>
      <c r="S419" s="158">
        <f t="shared" si="147"/>
        <v>0</v>
      </c>
      <c r="T419" s="158" t="str">
        <f t="shared" si="148"/>
        <v/>
      </c>
      <c r="U419" s="158" t="str">
        <f t="shared" si="149"/>
        <v>lstLocatieNv3</v>
      </c>
      <c r="V419" s="168">
        <f t="shared" si="150"/>
        <v>0</v>
      </c>
      <c r="W419" s="171">
        <f t="shared" si="151"/>
        <v>0</v>
      </c>
      <c r="X419" s="171">
        <f t="shared" si="152"/>
        <v>0</v>
      </c>
      <c r="Y419" s="171">
        <f t="shared" si="153"/>
        <v>0</v>
      </c>
      <c r="Z419" s="171">
        <f t="shared" si="154"/>
        <v>0</v>
      </c>
      <c r="AA419" s="171">
        <f t="shared" si="155"/>
        <v>0</v>
      </c>
      <c r="AB419" s="171">
        <f t="shared" si="156"/>
        <v>0</v>
      </c>
      <c r="AC419" s="171">
        <f t="shared" si="157"/>
        <v>0</v>
      </c>
      <c r="AD419" s="171">
        <f t="shared" si="158"/>
        <v>0</v>
      </c>
      <c r="AE419" s="171">
        <f t="shared" si="159"/>
        <v>0</v>
      </c>
      <c r="AF419" s="171">
        <f t="shared" si="160"/>
        <v>0</v>
      </c>
      <c r="AG419" s="171">
        <f t="shared" si="161"/>
        <v>0</v>
      </c>
      <c r="AH419" s="171">
        <f>IF($S419&lt;&gt;0, IF($F419&lt;&gt;"Opname / publicatie / game", IF(OR($J419="Fysieke aanwezigheid/product",$J419="Fysieke en digitale aanwezigheid/product"), IF($L419&lt;&gt;"België", _xlfn.IFNA(IF(MATCH($M419, Keuzelijsten!$AR$2:$AR$32, 0)&gt;0, 0, -1), -1), IF($N419&lt;&gt;"", -1, IF(O419&lt;&gt;"", 0, 1))), -1), -1), 0)</f>
        <v>0</v>
      </c>
      <c r="AI419" s="171">
        <f t="shared" si="162"/>
        <v>0</v>
      </c>
      <c r="AJ419" s="171">
        <f t="shared" si="163"/>
        <v>0</v>
      </c>
      <c r="AK419" s="168"/>
      <c r="AL419" s="322" t="str">
        <f t="shared" si="144"/>
        <v/>
      </c>
      <c r="AM419" s="171"/>
      <c r="AN419" s="171"/>
      <c r="AO419" s="171"/>
      <c r="AP419" s="171"/>
      <c r="AQ419" s="171"/>
      <c r="AR419" s="171"/>
      <c r="AS419" s="171"/>
      <c r="AT419" s="171"/>
      <c r="AU419" s="171" t="str">
        <f t="shared" si="164"/>
        <v/>
      </c>
      <c r="AV419" s="171"/>
      <c r="AW419" s="171"/>
      <c r="AX419" s="171"/>
      <c r="AY419" s="171"/>
      <c r="AZ419" s="168" t="str">
        <f t="shared" si="165"/>
        <v/>
      </c>
      <c r="BA419" s="158" t="str">
        <f>IF(S419&lt;&gt;1, IF(SUM(S419:$S$1004)&lt;&gt;0, "| Laat geen witruimte tussen ingevulde rijen.", ""), "")</f>
        <v/>
      </c>
      <c r="BC419" s="159" t="str">
        <f t="shared" si="166"/>
        <v/>
      </c>
    </row>
    <row r="420" spans="1:55" s="158" customFormat="1" ht="14.4" customHeight="1" x14ac:dyDescent="0.3">
      <c r="A420" s="244" t="str">
        <f t="shared" si="145"/>
        <v/>
      </c>
      <c r="B420" s="153" t="str">
        <f t="shared" si="146"/>
        <v/>
      </c>
      <c r="C420" s="154"/>
      <c r="D420" s="173"/>
      <c r="E420" s="179"/>
      <c r="F420" s="156"/>
      <c r="G420" s="175"/>
      <c r="H420" s="175"/>
      <c r="I420" s="175"/>
      <c r="J420" s="175"/>
      <c r="K420" s="175"/>
      <c r="L420" s="175"/>
      <c r="M420" s="175"/>
      <c r="N420" s="175"/>
      <c r="O420" s="175"/>
      <c r="P420" s="175"/>
      <c r="Q420" s="179"/>
      <c r="R420" s="157" t="s">
        <v>98</v>
      </c>
      <c r="S420" s="158">
        <f t="shared" si="147"/>
        <v>0</v>
      </c>
      <c r="T420" s="158" t="str">
        <f t="shared" si="148"/>
        <v/>
      </c>
      <c r="U420" s="158" t="str">
        <f t="shared" si="149"/>
        <v>lstLocatieNv3</v>
      </c>
      <c r="V420" s="168">
        <f t="shared" si="150"/>
        <v>0</v>
      </c>
      <c r="W420" s="171">
        <f t="shared" si="151"/>
        <v>0</v>
      </c>
      <c r="X420" s="171">
        <f t="shared" si="152"/>
        <v>0</v>
      </c>
      <c r="Y420" s="171">
        <f t="shared" si="153"/>
        <v>0</v>
      </c>
      <c r="Z420" s="171">
        <f t="shared" si="154"/>
        <v>0</v>
      </c>
      <c r="AA420" s="171">
        <f t="shared" si="155"/>
        <v>0</v>
      </c>
      <c r="AB420" s="171">
        <f t="shared" si="156"/>
        <v>0</v>
      </c>
      <c r="AC420" s="171">
        <f t="shared" si="157"/>
        <v>0</v>
      </c>
      <c r="AD420" s="171">
        <f t="shared" si="158"/>
        <v>0</v>
      </c>
      <c r="AE420" s="171">
        <f t="shared" si="159"/>
        <v>0</v>
      </c>
      <c r="AF420" s="171">
        <f t="shared" si="160"/>
        <v>0</v>
      </c>
      <c r="AG420" s="171">
        <f t="shared" si="161"/>
        <v>0</v>
      </c>
      <c r="AH420" s="171">
        <f>IF($S420&lt;&gt;0, IF($F420&lt;&gt;"Opname / publicatie / game", IF(OR($J420="Fysieke aanwezigheid/product",$J420="Fysieke en digitale aanwezigheid/product"), IF($L420&lt;&gt;"België", _xlfn.IFNA(IF(MATCH($M420, Keuzelijsten!$AR$2:$AR$32, 0)&gt;0, 0, -1), -1), IF($N420&lt;&gt;"", -1, IF(O420&lt;&gt;"", 0, 1))), -1), -1), 0)</f>
        <v>0</v>
      </c>
      <c r="AI420" s="171">
        <f t="shared" si="162"/>
        <v>0</v>
      </c>
      <c r="AJ420" s="171">
        <f t="shared" si="163"/>
        <v>0</v>
      </c>
      <c r="AK420" s="168"/>
      <c r="AL420" s="322" t="str">
        <f t="shared" si="144"/>
        <v/>
      </c>
      <c r="AM420" s="171"/>
      <c r="AN420" s="171"/>
      <c r="AO420" s="171"/>
      <c r="AP420" s="171"/>
      <c r="AQ420" s="171"/>
      <c r="AR420" s="171"/>
      <c r="AS420" s="171"/>
      <c r="AT420" s="171"/>
      <c r="AU420" s="171" t="str">
        <f t="shared" si="164"/>
        <v/>
      </c>
      <c r="AV420" s="171"/>
      <c r="AW420" s="171"/>
      <c r="AX420" s="171"/>
      <c r="AY420" s="171"/>
      <c r="AZ420" s="168" t="str">
        <f t="shared" si="165"/>
        <v/>
      </c>
      <c r="BA420" s="158" t="str">
        <f>IF(S420&lt;&gt;1, IF(SUM(S420:$S$1004)&lt;&gt;0, "| Laat geen witruimte tussen ingevulde rijen.", ""), "")</f>
        <v/>
      </c>
      <c r="BC420" s="159" t="str">
        <f t="shared" si="166"/>
        <v/>
      </c>
    </row>
    <row r="421" spans="1:55" s="158" customFormat="1" ht="14.4" customHeight="1" x14ac:dyDescent="0.3">
      <c r="A421" s="244" t="str">
        <f t="shared" si="145"/>
        <v/>
      </c>
      <c r="B421" s="153" t="str">
        <f t="shared" si="146"/>
        <v/>
      </c>
      <c r="C421" s="154"/>
      <c r="D421" s="173"/>
      <c r="E421" s="179"/>
      <c r="F421" s="156"/>
      <c r="G421" s="175"/>
      <c r="H421" s="175"/>
      <c r="I421" s="175"/>
      <c r="J421" s="175"/>
      <c r="K421" s="175"/>
      <c r="L421" s="175"/>
      <c r="M421" s="175"/>
      <c r="N421" s="175"/>
      <c r="O421" s="175"/>
      <c r="P421" s="175"/>
      <c r="Q421" s="179"/>
      <c r="R421" s="157" t="s">
        <v>98</v>
      </c>
      <c r="S421" s="158">
        <f t="shared" si="147"/>
        <v>0</v>
      </c>
      <c r="T421" s="158" t="str">
        <f t="shared" si="148"/>
        <v/>
      </c>
      <c r="U421" s="158" t="str">
        <f t="shared" si="149"/>
        <v>lstLocatieNv3</v>
      </c>
      <c r="V421" s="168">
        <f t="shared" si="150"/>
        <v>0</v>
      </c>
      <c r="W421" s="171">
        <f t="shared" si="151"/>
        <v>0</v>
      </c>
      <c r="X421" s="171">
        <f t="shared" si="152"/>
        <v>0</v>
      </c>
      <c r="Y421" s="171">
        <f t="shared" si="153"/>
        <v>0</v>
      </c>
      <c r="Z421" s="171">
        <f t="shared" si="154"/>
        <v>0</v>
      </c>
      <c r="AA421" s="171">
        <f t="shared" si="155"/>
        <v>0</v>
      </c>
      <c r="AB421" s="171">
        <f t="shared" si="156"/>
        <v>0</v>
      </c>
      <c r="AC421" s="171">
        <f t="shared" si="157"/>
        <v>0</v>
      </c>
      <c r="AD421" s="171">
        <f t="shared" si="158"/>
        <v>0</v>
      </c>
      <c r="AE421" s="171">
        <f t="shared" si="159"/>
        <v>0</v>
      </c>
      <c r="AF421" s="171">
        <f t="shared" si="160"/>
        <v>0</v>
      </c>
      <c r="AG421" s="171">
        <f t="shared" si="161"/>
        <v>0</v>
      </c>
      <c r="AH421" s="171">
        <f>IF($S421&lt;&gt;0, IF($F421&lt;&gt;"Opname / publicatie / game", IF(OR($J421="Fysieke aanwezigheid/product",$J421="Fysieke en digitale aanwezigheid/product"), IF($L421&lt;&gt;"België", _xlfn.IFNA(IF(MATCH($M421, Keuzelijsten!$AR$2:$AR$32, 0)&gt;0, 0, -1), -1), IF($N421&lt;&gt;"", -1, IF(O421&lt;&gt;"", 0, 1))), -1), -1), 0)</f>
        <v>0</v>
      </c>
      <c r="AI421" s="171">
        <f t="shared" si="162"/>
        <v>0</v>
      </c>
      <c r="AJ421" s="171">
        <f t="shared" si="163"/>
        <v>0</v>
      </c>
      <c r="AK421" s="168"/>
      <c r="AL421" s="322" t="str">
        <f t="shared" si="144"/>
        <v/>
      </c>
      <c r="AM421" s="171"/>
      <c r="AN421" s="171"/>
      <c r="AO421" s="171"/>
      <c r="AP421" s="171"/>
      <c r="AQ421" s="171"/>
      <c r="AR421" s="171"/>
      <c r="AS421" s="171"/>
      <c r="AT421" s="171"/>
      <c r="AU421" s="171" t="str">
        <f t="shared" si="164"/>
        <v/>
      </c>
      <c r="AV421" s="171"/>
      <c r="AW421" s="171"/>
      <c r="AX421" s="171"/>
      <c r="AY421" s="171"/>
      <c r="AZ421" s="168" t="str">
        <f t="shared" si="165"/>
        <v/>
      </c>
      <c r="BA421" s="158" t="str">
        <f>IF(S421&lt;&gt;1, IF(SUM(S421:$S$1004)&lt;&gt;0, "| Laat geen witruimte tussen ingevulde rijen.", ""), "")</f>
        <v/>
      </c>
      <c r="BC421" s="159" t="str">
        <f t="shared" si="166"/>
        <v/>
      </c>
    </row>
    <row r="422" spans="1:55" s="158" customFormat="1" ht="14.4" customHeight="1" x14ac:dyDescent="0.3">
      <c r="A422" s="244" t="str">
        <f t="shared" si="145"/>
        <v/>
      </c>
      <c r="B422" s="153" t="str">
        <f t="shared" si="146"/>
        <v/>
      </c>
      <c r="C422" s="154"/>
      <c r="D422" s="173"/>
      <c r="E422" s="179"/>
      <c r="F422" s="156"/>
      <c r="G422" s="175"/>
      <c r="H422" s="175"/>
      <c r="I422" s="175"/>
      <c r="J422" s="175"/>
      <c r="K422" s="175"/>
      <c r="L422" s="175"/>
      <c r="M422" s="175"/>
      <c r="N422" s="175"/>
      <c r="O422" s="175"/>
      <c r="P422" s="175"/>
      <c r="Q422" s="179"/>
      <c r="R422" s="157" t="s">
        <v>98</v>
      </c>
      <c r="S422" s="158">
        <f t="shared" si="147"/>
        <v>0</v>
      </c>
      <c r="T422" s="158" t="str">
        <f t="shared" si="148"/>
        <v/>
      </c>
      <c r="U422" s="158" t="str">
        <f t="shared" si="149"/>
        <v>lstLocatieNv3</v>
      </c>
      <c r="V422" s="168">
        <f t="shared" si="150"/>
        <v>0</v>
      </c>
      <c r="W422" s="171">
        <f t="shared" si="151"/>
        <v>0</v>
      </c>
      <c r="X422" s="171">
        <f t="shared" si="152"/>
        <v>0</v>
      </c>
      <c r="Y422" s="171">
        <f t="shared" si="153"/>
        <v>0</v>
      </c>
      <c r="Z422" s="171">
        <f t="shared" si="154"/>
        <v>0</v>
      </c>
      <c r="AA422" s="171">
        <f t="shared" si="155"/>
        <v>0</v>
      </c>
      <c r="AB422" s="171">
        <f t="shared" si="156"/>
        <v>0</v>
      </c>
      <c r="AC422" s="171">
        <f t="shared" si="157"/>
        <v>0</v>
      </c>
      <c r="AD422" s="171">
        <f t="shared" si="158"/>
        <v>0</v>
      </c>
      <c r="AE422" s="171">
        <f t="shared" si="159"/>
        <v>0</v>
      </c>
      <c r="AF422" s="171">
        <f t="shared" si="160"/>
        <v>0</v>
      </c>
      <c r="AG422" s="171">
        <f t="shared" si="161"/>
        <v>0</v>
      </c>
      <c r="AH422" s="171">
        <f>IF($S422&lt;&gt;0, IF($F422&lt;&gt;"Opname / publicatie / game", IF(OR($J422="Fysieke aanwezigheid/product",$J422="Fysieke en digitale aanwezigheid/product"), IF($L422&lt;&gt;"België", _xlfn.IFNA(IF(MATCH($M422, Keuzelijsten!$AR$2:$AR$32, 0)&gt;0, 0, -1), -1), IF($N422&lt;&gt;"", -1, IF(O422&lt;&gt;"", 0, 1))), -1), -1), 0)</f>
        <v>0</v>
      </c>
      <c r="AI422" s="171">
        <f t="shared" si="162"/>
        <v>0</v>
      </c>
      <c r="AJ422" s="171">
        <f t="shared" si="163"/>
        <v>0</v>
      </c>
      <c r="AK422" s="168"/>
      <c r="AL422" s="322" t="str">
        <f t="shared" si="144"/>
        <v/>
      </c>
      <c r="AM422" s="171"/>
      <c r="AN422" s="171"/>
      <c r="AO422" s="171"/>
      <c r="AP422" s="171"/>
      <c r="AQ422" s="171"/>
      <c r="AR422" s="171"/>
      <c r="AS422" s="171"/>
      <c r="AT422" s="171"/>
      <c r="AU422" s="171" t="str">
        <f t="shared" si="164"/>
        <v/>
      </c>
      <c r="AV422" s="171"/>
      <c r="AW422" s="171"/>
      <c r="AX422" s="171"/>
      <c r="AY422" s="171"/>
      <c r="AZ422" s="168" t="str">
        <f t="shared" si="165"/>
        <v/>
      </c>
      <c r="BA422" s="158" t="str">
        <f>IF(S422&lt;&gt;1, IF(SUM(S422:$S$1004)&lt;&gt;0, "| Laat geen witruimte tussen ingevulde rijen.", ""), "")</f>
        <v/>
      </c>
      <c r="BC422" s="159" t="str">
        <f t="shared" si="166"/>
        <v/>
      </c>
    </row>
    <row r="423" spans="1:55" s="158" customFormat="1" ht="14.4" customHeight="1" x14ac:dyDescent="0.3">
      <c r="A423" s="244" t="str">
        <f t="shared" si="145"/>
        <v/>
      </c>
      <c r="B423" s="153" t="str">
        <f t="shared" si="146"/>
        <v/>
      </c>
      <c r="C423" s="154"/>
      <c r="D423" s="173"/>
      <c r="E423" s="179"/>
      <c r="F423" s="156"/>
      <c r="G423" s="175"/>
      <c r="H423" s="175"/>
      <c r="I423" s="175"/>
      <c r="J423" s="175"/>
      <c r="K423" s="175"/>
      <c r="L423" s="175"/>
      <c r="M423" s="175"/>
      <c r="N423" s="175"/>
      <c r="O423" s="175"/>
      <c r="P423" s="175"/>
      <c r="Q423" s="179"/>
      <c r="R423" s="157" t="s">
        <v>98</v>
      </c>
      <c r="S423" s="158">
        <f t="shared" si="147"/>
        <v>0</v>
      </c>
      <c r="T423" s="158" t="str">
        <f t="shared" si="148"/>
        <v/>
      </c>
      <c r="U423" s="158" t="str">
        <f t="shared" si="149"/>
        <v>lstLocatieNv3</v>
      </c>
      <c r="V423" s="168">
        <f t="shared" si="150"/>
        <v>0</v>
      </c>
      <c r="W423" s="171">
        <f t="shared" si="151"/>
        <v>0</v>
      </c>
      <c r="X423" s="171">
        <f t="shared" si="152"/>
        <v>0</v>
      </c>
      <c r="Y423" s="171">
        <f t="shared" si="153"/>
        <v>0</v>
      </c>
      <c r="Z423" s="171">
        <f t="shared" si="154"/>
        <v>0</v>
      </c>
      <c r="AA423" s="171">
        <f t="shared" si="155"/>
        <v>0</v>
      </c>
      <c r="AB423" s="171">
        <f t="shared" si="156"/>
        <v>0</v>
      </c>
      <c r="AC423" s="171">
        <f t="shared" si="157"/>
        <v>0</v>
      </c>
      <c r="AD423" s="171">
        <f t="shared" si="158"/>
        <v>0</v>
      </c>
      <c r="AE423" s="171">
        <f t="shared" si="159"/>
        <v>0</v>
      </c>
      <c r="AF423" s="171">
        <f t="shared" si="160"/>
        <v>0</v>
      </c>
      <c r="AG423" s="171">
        <f t="shared" si="161"/>
        <v>0</v>
      </c>
      <c r="AH423" s="171">
        <f>IF($S423&lt;&gt;0, IF($F423&lt;&gt;"Opname / publicatie / game", IF(OR($J423="Fysieke aanwezigheid/product",$J423="Fysieke en digitale aanwezigheid/product"), IF($L423&lt;&gt;"België", _xlfn.IFNA(IF(MATCH($M423, Keuzelijsten!$AR$2:$AR$32, 0)&gt;0, 0, -1), -1), IF($N423&lt;&gt;"", -1, IF(O423&lt;&gt;"", 0, 1))), -1), -1), 0)</f>
        <v>0</v>
      </c>
      <c r="AI423" s="171">
        <f t="shared" si="162"/>
        <v>0</v>
      </c>
      <c r="AJ423" s="171">
        <f t="shared" si="163"/>
        <v>0</v>
      </c>
      <c r="AK423" s="168"/>
      <c r="AL423" s="322" t="str">
        <f t="shared" si="144"/>
        <v/>
      </c>
      <c r="AM423" s="171"/>
      <c r="AN423" s="171"/>
      <c r="AO423" s="171"/>
      <c r="AP423" s="171"/>
      <c r="AQ423" s="171"/>
      <c r="AR423" s="171"/>
      <c r="AS423" s="171"/>
      <c r="AT423" s="171"/>
      <c r="AU423" s="171" t="str">
        <f t="shared" si="164"/>
        <v/>
      </c>
      <c r="AV423" s="171"/>
      <c r="AW423" s="171"/>
      <c r="AX423" s="171"/>
      <c r="AY423" s="171"/>
      <c r="AZ423" s="168" t="str">
        <f t="shared" si="165"/>
        <v/>
      </c>
      <c r="BA423" s="158" t="str">
        <f>IF(S423&lt;&gt;1, IF(SUM(S423:$S$1004)&lt;&gt;0, "| Laat geen witruimte tussen ingevulde rijen.", ""), "")</f>
        <v/>
      </c>
      <c r="BC423" s="159" t="str">
        <f t="shared" si="166"/>
        <v/>
      </c>
    </row>
    <row r="424" spans="1:55" s="158" customFormat="1" ht="14.4" customHeight="1" x14ac:dyDescent="0.3">
      <c r="A424" s="244" t="str">
        <f t="shared" si="145"/>
        <v/>
      </c>
      <c r="B424" s="153" t="str">
        <f t="shared" si="146"/>
        <v/>
      </c>
      <c r="C424" s="154"/>
      <c r="D424" s="173"/>
      <c r="E424" s="179"/>
      <c r="F424" s="156"/>
      <c r="G424" s="175"/>
      <c r="H424" s="175"/>
      <c r="I424" s="175"/>
      <c r="J424" s="175"/>
      <c r="K424" s="175"/>
      <c r="L424" s="175"/>
      <c r="M424" s="175"/>
      <c r="N424" s="175"/>
      <c r="O424" s="175"/>
      <c r="P424" s="175"/>
      <c r="Q424" s="179"/>
      <c r="R424" s="157" t="s">
        <v>98</v>
      </c>
      <c r="S424" s="158">
        <f t="shared" si="147"/>
        <v>0</v>
      </c>
      <c r="T424" s="158" t="str">
        <f t="shared" si="148"/>
        <v/>
      </c>
      <c r="U424" s="158" t="str">
        <f t="shared" si="149"/>
        <v>lstLocatieNv3</v>
      </c>
      <c r="V424" s="168">
        <f t="shared" si="150"/>
        <v>0</v>
      </c>
      <c r="W424" s="171">
        <f t="shared" si="151"/>
        <v>0</v>
      </c>
      <c r="X424" s="171">
        <f t="shared" si="152"/>
        <v>0</v>
      </c>
      <c r="Y424" s="171">
        <f t="shared" si="153"/>
        <v>0</v>
      </c>
      <c r="Z424" s="171">
        <f t="shared" si="154"/>
        <v>0</v>
      </c>
      <c r="AA424" s="171">
        <f t="shared" si="155"/>
        <v>0</v>
      </c>
      <c r="AB424" s="171">
        <f t="shared" si="156"/>
        <v>0</v>
      </c>
      <c r="AC424" s="171">
        <f t="shared" si="157"/>
        <v>0</v>
      </c>
      <c r="AD424" s="171">
        <f t="shared" si="158"/>
        <v>0</v>
      </c>
      <c r="AE424" s="171">
        <f t="shared" si="159"/>
        <v>0</v>
      </c>
      <c r="AF424" s="171">
        <f t="shared" si="160"/>
        <v>0</v>
      </c>
      <c r="AG424" s="171">
        <f t="shared" si="161"/>
        <v>0</v>
      </c>
      <c r="AH424" s="171">
        <f>IF($S424&lt;&gt;0, IF($F424&lt;&gt;"Opname / publicatie / game", IF(OR($J424="Fysieke aanwezigheid/product",$J424="Fysieke en digitale aanwezigheid/product"), IF($L424&lt;&gt;"België", _xlfn.IFNA(IF(MATCH($M424, Keuzelijsten!$AR$2:$AR$32, 0)&gt;0, 0, -1), -1), IF($N424&lt;&gt;"", -1, IF(O424&lt;&gt;"", 0, 1))), -1), -1), 0)</f>
        <v>0</v>
      </c>
      <c r="AI424" s="171">
        <f t="shared" si="162"/>
        <v>0</v>
      </c>
      <c r="AJ424" s="171">
        <f t="shared" si="163"/>
        <v>0</v>
      </c>
      <c r="AK424" s="168"/>
      <c r="AL424" s="322" t="str">
        <f t="shared" si="144"/>
        <v/>
      </c>
      <c r="AM424" s="171"/>
      <c r="AN424" s="171"/>
      <c r="AO424" s="171"/>
      <c r="AP424" s="171"/>
      <c r="AQ424" s="171"/>
      <c r="AR424" s="171"/>
      <c r="AS424" s="171"/>
      <c r="AT424" s="171"/>
      <c r="AU424" s="171" t="str">
        <f t="shared" si="164"/>
        <v/>
      </c>
      <c r="AV424" s="171"/>
      <c r="AW424" s="171"/>
      <c r="AX424" s="171"/>
      <c r="AY424" s="171"/>
      <c r="AZ424" s="168" t="str">
        <f t="shared" si="165"/>
        <v/>
      </c>
      <c r="BA424" s="158" t="str">
        <f>IF(S424&lt;&gt;1, IF(SUM(S424:$S$1004)&lt;&gt;0, "| Laat geen witruimte tussen ingevulde rijen.", ""), "")</f>
        <v/>
      </c>
      <c r="BC424" s="159" t="str">
        <f t="shared" si="166"/>
        <v/>
      </c>
    </row>
    <row r="425" spans="1:55" s="158" customFormat="1" ht="14.4" customHeight="1" x14ac:dyDescent="0.3">
      <c r="A425" s="244" t="str">
        <f t="shared" si="145"/>
        <v/>
      </c>
      <c r="B425" s="153" t="str">
        <f t="shared" si="146"/>
        <v/>
      </c>
      <c r="C425" s="154"/>
      <c r="D425" s="173"/>
      <c r="E425" s="179"/>
      <c r="F425" s="156"/>
      <c r="G425" s="175"/>
      <c r="H425" s="175"/>
      <c r="I425" s="175"/>
      <c r="J425" s="175"/>
      <c r="K425" s="175"/>
      <c r="L425" s="175"/>
      <c r="M425" s="175"/>
      <c r="N425" s="175"/>
      <c r="O425" s="175"/>
      <c r="P425" s="175"/>
      <c r="Q425" s="179"/>
      <c r="R425" s="157" t="s">
        <v>98</v>
      </c>
      <c r="S425" s="158">
        <f t="shared" si="147"/>
        <v>0</v>
      </c>
      <c r="T425" s="158" t="str">
        <f t="shared" si="148"/>
        <v/>
      </c>
      <c r="U425" s="158" t="str">
        <f t="shared" si="149"/>
        <v>lstLocatieNv3</v>
      </c>
      <c r="V425" s="168">
        <f t="shared" si="150"/>
        <v>0</v>
      </c>
      <c r="W425" s="171">
        <f t="shared" si="151"/>
        <v>0</v>
      </c>
      <c r="X425" s="171">
        <f t="shared" si="152"/>
        <v>0</v>
      </c>
      <c r="Y425" s="171">
        <f t="shared" si="153"/>
        <v>0</v>
      </c>
      <c r="Z425" s="171">
        <f t="shared" si="154"/>
        <v>0</v>
      </c>
      <c r="AA425" s="171">
        <f t="shared" si="155"/>
        <v>0</v>
      </c>
      <c r="AB425" s="171">
        <f t="shared" si="156"/>
        <v>0</v>
      </c>
      <c r="AC425" s="171">
        <f t="shared" si="157"/>
        <v>0</v>
      </c>
      <c r="AD425" s="171">
        <f t="shared" si="158"/>
        <v>0</v>
      </c>
      <c r="AE425" s="171">
        <f t="shared" si="159"/>
        <v>0</v>
      </c>
      <c r="AF425" s="171">
        <f t="shared" si="160"/>
        <v>0</v>
      </c>
      <c r="AG425" s="171">
        <f t="shared" si="161"/>
        <v>0</v>
      </c>
      <c r="AH425" s="171">
        <f>IF($S425&lt;&gt;0, IF($F425&lt;&gt;"Opname / publicatie / game", IF(OR($J425="Fysieke aanwezigheid/product",$J425="Fysieke en digitale aanwezigheid/product"), IF($L425&lt;&gt;"België", _xlfn.IFNA(IF(MATCH($M425, Keuzelijsten!$AR$2:$AR$32, 0)&gt;0, 0, -1), -1), IF($N425&lt;&gt;"", -1, IF(O425&lt;&gt;"", 0, 1))), -1), -1), 0)</f>
        <v>0</v>
      </c>
      <c r="AI425" s="171">
        <f t="shared" si="162"/>
        <v>0</v>
      </c>
      <c r="AJ425" s="171">
        <f t="shared" si="163"/>
        <v>0</v>
      </c>
      <c r="AK425" s="168"/>
      <c r="AL425" s="322" t="str">
        <f t="shared" si="144"/>
        <v/>
      </c>
      <c r="AM425" s="171"/>
      <c r="AN425" s="171"/>
      <c r="AO425" s="171"/>
      <c r="AP425" s="171"/>
      <c r="AQ425" s="171"/>
      <c r="AR425" s="171"/>
      <c r="AS425" s="171"/>
      <c r="AT425" s="171"/>
      <c r="AU425" s="171" t="str">
        <f t="shared" si="164"/>
        <v/>
      </c>
      <c r="AV425" s="171"/>
      <c r="AW425" s="171"/>
      <c r="AX425" s="171"/>
      <c r="AY425" s="171"/>
      <c r="AZ425" s="168" t="str">
        <f t="shared" si="165"/>
        <v/>
      </c>
      <c r="BA425" s="158" t="str">
        <f>IF(S425&lt;&gt;1, IF(SUM(S425:$S$1004)&lt;&gt;0, "| Laat geen witruimte tussen ingevulde rijen.", ""), "")</f>
        <v/>
      </c>
      <c r="BC425" s="159" t="str">
        <f t="shared" si="166"/>
        <v/>
      </c>
    </row>
    <row r="426" spans="1:55" s="158" customFormat="1" ht="14.4" customHeight="1" x14ac:dyDescent="0.3">
      <c r="A426" s="244" t="str">
        <f t="shared" si="145"/>
        <v/>
      </c>
      <c r="B426" s="153" t="str">
        <f t="shared" si="146"/>
        <v/>
      </c>
      <c r="C426" s="154"/>
      <c r="D426" s="173"/>
      <c r="E426" s="179"/>
      <c r="F426" s="156"/>
      <c r="G426" s="175"/>
      <c r="H426" s="175"/>
      <c r="I426" s="175"/>
      <c r="J426" s="175"/>
      <c r="K426" s="175"/>
      <c r="L426" s="175"/>
      <c r="M426" s="175"/>
      <c r="N426" s="175"/>
      <c r="O426" s="175"/>
      <c r="P426" s="175"/>
      <c r="Q426" s="179"/>
      <c r="R426" s="157" t="s">
        <v>98</v>
      </c>
      <c r="S426" s="158">
        <f t="shared" si="147"/>
        <v>0</v>
      </c>
      <c r="T426" s="158" t="str">
        <f t="shared" si="148"/>
        <v/>
      </c>
      <c r="U426" s="158" t="str">
        <f t="shared" si="149"/>
        <v>lstLocatieNv3</v>
      </c>
      <c r="V426" s="168">
        <f t="shared" si="150"/>
        <v>0</v>
      </c>
      <c r="W426" s="171">
        <f t="shared" si="151"/>
        <v>0</v>
      </c>
      <c r="X426" s="171">
        <f t="shared" si="152"/>
        <v>0</v>
      </c>
      <c r="Y426" s="171">
        <f t="shared" si="153"/>
        <v>0</v>
      </c>
      <c r="Z426" s="171">
        <f t="shared" si="154"/>
        <v>0</v>
      </c>
      <c r="AA426" s="171">
        <f t="shared" si="155"/>
        <v>0</v>
      </c>
      <c r="AB426" s="171">
        <f t="shared" si="156"/>
        <v>0</v>
      </c>
      <c r="AC426" s="171">
        <f t="shared" si="157"/>
        <v>0</v>
      </c>
      <c r="AD426" s="171">
        <f t="shared" si="158"/>
        <v>0</v>
      </c>
      <c r="AE426" s="171">
        <f t="shared" si="159"/>
        <v>0</v>
      </c>
      <c r="AF426" s="171">
        <f t="shared" si="160"/>
        <v>0</v>
      </c>
      <c r="AG426" s="171">
        <f t="shared" si="161"/>
        <v>0</v>
      </c>
      <c r="AH426" s="171">
        <f>IF($S426&lt;&gt;0, IF($F426&lt;&gt;"Opname / publicatie / game", IF(OR($J426="Fysieke aanwezigheid/product",$J426="Fysieke en digitale aanwezigheid/product"), IF($L426&lt;&gt;"België", _xlfn.IFNA(IF(MATCH($M426, Keuzelijsten!$AR$2:$AR$32, 0)&gt;0, 0, -1), -1), IF($N426&lt;&gt;"", -1, IF(O426&lt;&gt;"", 0, 1))), -1), -1), 0)</f>
        <v>0</v>
      </c>
      <c r="AI426" s="171">
        <f t="shared" si="162"/>
        <v>0</v>
      </c>
      <c r="AJ426" s="171">
        <f t="shared" si="163"/>
        <v>0</v>
      </c>
      <c r="AK426" s="168"/>
      <c r="AL426" s="322" t="str">
        <f t="shared" si="144"/>
        <v/>
      </c>
      <c r="AM426" s="171"/>
      <c r="AN426" s="171"/>
      <c r="AO426" s="171"/>
      <c r="AP426" s="171"/>
      <c r="AQ426" s="171"/>
      <c r="AR426" s="171"/>
      <c r="AS426" s="171"/>
      <c r="AT426" s="171"/>
      <c r="AU426" s="171" t="str">
        <f t="shared" si="164"/>
        <v/>
      </c>
      <c r="AV426" s="171"/>
      <c r="AW426" s="171"/>
      <c r="AX426" s="171"/>
      <c r="AY426" s="171"/>
      <c r="AZ426" s="168" t="str">
        <f t="shared" si="165"/>
        <v/>
      </c>
      <c r="BA426" s="158" t="str">
        <f>IF(S426&lt;&gt;1, IF(SUM(S426:$S$1004)&lt;&gt;0, "| Laat geen witruimte tussen ingevulde rijen.", ""), "")</f>
        <v/>
      </c>
      <c r="BC426" s="159" t="str">
        <f t="shared" si="166"/>
        <v/>
      </c>
    </row>
    <row r="427" spans="1:55" s="158" customFormat="1" ht="14.4" customHeight="1" x14ac:dyDescent="0.3">
      <c r="A427" s="244" t="str">
        <f t="shared" si="145"/>
        <v/>
      </c>
      <c r="B427" s="153" t="str">
        <f t="shared" si="146"/>
        <v/>
      </c>
      <c r="C427" s="154"/>
      <c r="D427" s="173"/>
      <c r="E427" s="179"/>
      <c r="F427" s="156"/>
      <c r="G427" s="175"/>
      <c r="H427" s="175"/>
      <c r="I427" s="175"/>
      <c r="J427" s="175"/>
      <c r="K427" s="175"/>
      <c r="L427" s="175"/>
      <c r="M427" s="175"/>
      <c r="N427" s="175"/>
      <c r="O427" s="175"/>
      <c r="P427" s="175"/>
      <c r="Q427" s="179"/>
      <c r="R427" s="157" t="s">
        <v>98</v>
      </c>
      <c r="S427" s="158">
        <f t="shared" si="147"/>
        <v>0</v>
      </c>
      <c r="T427" s="158" t="str">
        <f t="shared" si="148"/>
        <v/>
      </c>
      <c r="U427" s="158" t="str">
        <f t="shared" si="149"/>
        <v>lstLocatieNv3</v>
      </c>
      <c r="V427" s="168">
        <f t="shared" si="150"/>
        <v>0</v>
      </c>
      <c r="W427" s="171">
        <f t="shared" si="151"/>
        <v>0</v>
      </c>
      <c r="X427" s="171">
        <f t="shared" si="152"/>
        <v>0</v>
      </c>
      <c r="Y427" s="171">
        <f t="shared" si="153"/>
        <v>0</v>
      </c>
      <c r="Z427" s="171">
        <f t="shared" si="154"/>
        <v>0</v>
      </c>
      <c r="AA427" s="171">
        <f t="shared" si="155"/>
        <v>0</v>
      </c>
      <c r="AB427" s="171">
        <f t="shared" si="156"/>
        <v>0</v>
      </c>
      <c r="AC427" s="171">
        <f t="shared" si="157"/>
        <v>0</v>
      </c>
      <c r="AD427" s="171">
        <f t="shared" si="158"/>
        <v>0</v>
      </c>
      <c r="AE427" s="171">
        <f t="shared" si="159"/>
        <v>0</v>
      </c>
      <c r="AF427" s="171">
        <f t="shared" si="160"/>
        <v>0</v>
      </c>
      <c r="AG427" s="171">
        <f t="shared" si="161"/>
        <v>0</v>
      </c>
      <c r="AH427" s="171">
        <f>IF($S427&lt;&gt;0, IF($F427&lt;&gt;"Opname / publicatie / game", IF(OR($J427="Fysieke aanwezigheid/product",$J427="Fysieke en digitale aanwezigheid/product"), IF($L427&lt;&gt;"België", _xlfn.IFNA(IF(MATCH($M427, Keuzelijsten!$AR$2:$AR$32, 0)&gt;0, 0, -1), -1), IF($N427&lt;&gt;"", -1, IF(O427&lt;&gt;"", 0, 1))), -1), -1), 0)</f>
        <v>0</v>
      </c>
      <c r="AI427" s="171">
        <f t="shared" si="162"/>
        <v>0</v>
      </c>
      <c r="AJ427" s="171">
        <f t="shared" si="163"/>
        <v>0</v>
      </c>
      <c r="AK427" s="168"/>
      <c r="AL427" s="322" t="str">
        <f t="shared" si="144"/>
        <v/>
      </c>
      <c r="AM427" s="171"/>
      <c r="AN427" s="171"/>
      <c r="AO427" s="171"/>
      <c r="AP427" s="171"/>
      <c r="AQ427" s="171"/>
      <c r="AR427" s="171"/>
      <c r="AS427" s="171"/>
      <c r="AT427" s="171"/>
      <c r="AU427" s="171" t="str">
        <f t="shared" si="164"/>
        <v/>
      </c>
      <c r="AV427" s="171"/>
      <c r="AW427" s="171"/>
      <c r="AX427" s="171"/>
      <c r="AY427" s="171"/>
      <c r="AZ427" s="168" t="str">
        <f t="shared" si="165"/>
        <v/>
      </c>
      <c r="BA427" s="158" t="str">
        <f>IF(S427&lt;&gt;1, IF(SUM(S427:$S$1004)&lt;&gt;0, "| Laat geen witruimte tussen ingevulde rijen.", ""), "")</f>
        <v/>
      </c>
      <c r="BC427" s="159" t="str">
        <f t="shared" si="166"/>
        <v/>
      </c>
    </row>
    <row r="428" spans="1:55" s="158" customFormat="1" ht="14.4" customHeight="1" x14ac:dyDescent="0.3">
      <c r="A428" s="244" t="str">
        <f t="shared" si="145"/>
        <v/>
      </c>
      <c r="B428" s="153" t="str">
        <f t="shared" si="146"/>
        <v/>
      </c>
      <c r="C428" s="154"/>
      <c r="D428" s="173"/>
      <c r="E428" s="179"/>
      <c r="F428" s="156"/>
      <c r="G428" s="175"/>
      <c r="H428" s="175"/>
      <c r="I428" s="175"/>
      <c r="J428" s="175"/>
      <c r="K428" s="175"/>
      <c r="L428" s="175"/>
      <c r="M428" s="175"/>
      <c r="N428" s="175"/>
      <c r="O428" s="175"/>
      <c r="P428" s="175"/>
      <c r="Q428" s="179"/>
      <c r="R428" s="157" t="s">
        <v>98</v>
      </c>
      <c r="S428" s="158">
        <f t="shared" si="147"/>
        <v>0</v>
      </c>
      <c r="T428" s="158" t="str">
        <f t="shared" si="148"/>
        <v/>
      </c>
      <c r="U428" s="158" t="str">
        <f t="shared" si="149"/>
        <v>lstLocatieNv3</v>
      </c>
      <c r="V428" s="168">
        <f t="shared" si="150"/>
        <v>0</v>
      </c>
      <c r="W428" s="171">
        <f t="shared" si="151"/>
        <v>0</v>
      </c>
      <c r="X428" s="171">
        <f t="shared" si="152"/>
        <v>0</v>
      </c>
      <c r="Y428" s="171">
        <f t="shared" si="153"/>
        <v>0</v>
      </c>
      <c r="Z428" s="171">
        <f t="shared" si="154"/>
        <v>0</v>
      </c>
      <c r="AA428" s="171">
        <f t="shared" si="155"/>
        <v>0</v>
      </c>
      <c r="AB428" s="171">
        <f t="shared" si="156"/>
        <v>0</v>
      </c>
      <c r="AC428" s="171">
        <f t="shared" si="157"/>
        <v>0</v>
      </c>
      <c r="AD428" s="171">
        <f t="shared" si="158"/>
        <v>0</v>
      </c>
      <c r="AE428" s="171">
        <f t="shared" si="159"/>
        <v>0</v>
      </c>
      <c r="AF428" s="171">
        <f t="shared" si="160"/>
        <v>0</v>
      </c>
      <c r="AG428" s="171">
        <f t="shared" si="161"/>
        <v>0</v>
      </c>
      <c r="AH428" s="171">
        <f>IF($S428&lt;&gt;0, IF($F428&lt;&gt;"Opname / publicatie / game", IF(OR($J428="Fysieke aanwezigheid/product",$J428="Fysieke en digitale aanwezigheid/product"), IF($L428&lt;&gt;"België", _xlfn.IFNA(IF(MATCH($M428, Keuzelijsten!$AR$2:$AR$32, 0)&gt;0, 0, -1), -1), IF($N428&lt;&gt;"", -1, IF(O428&lt;&gt;"", 0, 1))), -1), -1), 0)</f>
        <v>0</v>
      </c>
      <c r="AI428" s="171">
        <f t="shared" si="162"/>
        <v>0</v>
      </c>
      <c r="AJ428" s="171">
        <f t="shared" si="163"/>
        <v>0</v>
      </c>
      <c r="AK428" s="168"/>
      <c r="AL428" s="322" t="str">
        <f t="shared" si="144"/>
        <v/>
      </c>
      <c r="AM428" s="171"/>
      <c r="AN428" s="171"/>
      <c r="AO428" s="171"/>
      <c r="AP428" s="171"/>
      <c r="AQ428" s="171"/>
      <c r="AR428" s="171"/>
      <c r="AS428" s="171"/>
      <c r="AT428" s="171"/>
      <c r="AU428" s="171" t="str">
        <f t="shared" si="164"/>
        <v/>
      </c>
      <c r="AV428" s="171"/>
      <c r="AW428" s="171"/>
      <c r="AX428" s="171"/>
      <c r="AY428" s="171"/>
      <c r="AZ428" s="168" t="str">
        <f t="shared" si="165"/>
        <v/>
      </c>
      <c r="BA428" s="158" t="str">
        <f>IF(S428&lt;&gt;1, IF(SUM(S428:$S$1004)&lt;&gt;0, "| Laat geen witruimte tussen ingevulde rijen.", ""), "")</f>
        <v/>
      </c>
      <c r="BC428" s="159" t="str">
        <f t="shared" si="166"/>
        <v/>
      </c>
    </row>
    <row r="429" spans="1:55" s="158" customFormat="1" ht="14.4" customHeight="1" x14ac:dyDescent="0.3">
      <c r="A429" s="244" t="str">
        <f t="shared" si="145"/>
        <v/>
      </c>
      <c r="B429" s="153" t="str">
        <f t="shared" si="146"/>
        <v/>
      </c>
      <c r="C429" s="154"/>
      <c r="D429" s="173"/>
      <c r="E429" s="179"/>
      <c r="F429" s="156"/>
      <c r="G429" s="175"/>
      <c r="H429" s="175"/>
      <c r="I429" s="175"/>
      <c r="J429" s="175"/>
      <c r="K429" s="175"/>
      <c r="L429" s="175"/>
      <c r="M429" s="175"/>
      <c r="N429" s="175"/>
      <c r="O429" s="175"/>
      <c r="P429" s="175"/>
      <c r="Q429" s="179"/>
      <c r="R429" s="157" t="s">
        <v>98</v>
      </c>
      <c r="S429" s="158">
        <f t="shared" si="147"/>
        <v>0</v>
      </c>
      <c r="T429" s="158" t="str">
        <f t="shared" si="148"/>
        <v/>
      </c>
      <c r="U429" s="158" t="str">
        <f t="shared" si="149"/>
        <v>lstLocatieNv3</v>
      </c>
      <c r="V429" s="168">
        <f t="shared" si="150"/>
        <v>0</v>
      </c>
      <c r="W429" s="171">
        <f t="shared" si="151"/>
        <v>0</v>
      </c>
      <c r="X429" s="171">
        <f t="shared" si="152"/>
        <v>0</v>
      </c>
      <c r="Y429" s="171">
        <f t="shared" si="153"/>
        <v>0</v>
      </c>
      <c r="Z429" s="171">
        <f t="shared" si="154"/>
        <v>0</v>
      </c>
      <c r="AA429" s="171">
        <f t="shared" si="155"/>
        <v>0</v>
      </c>
      <c r="AB429" s="171">
        <f t="shared" si="156"/>
        <v>0</v>
      </c>
      <c r="AC429" s="171">
        <f t="shared" si="157"/>
        <v>0</v>
      </c>
      <c r="AD429" s="171">
        <f t="shared" si="158"/>
        <v>0</v>
      </c>
      <c r="AE429" s="171">
        <f t="shared" si="159"/>
        <v>0</v>
      </c>
      <c r="AF429" s="171">
        <f t="shared" si="160"/>
        <v>0</v>
      </c>
      <c r="AG429" s="171">
        <f t="shared" si="161"/>
        <v>0</v>
      </c>
      <c r="AH429" s="171">
        <f>IF($S429&lt;&gt;0, IF($F429&lt;&gt;"Opname / publicatie / game", IF(OR($J429="Fysieke aanwezigheid/product",$J429="Fysieke en digitale aanwezigheid/product"), IF($L429&lt;&gt;"België", _xlfn.IFNA(IF(MATCH($M429, Keuzelijsten!$AR$2:$AR$32, 0)&gt;0, 0, -1), -1), IF($N429&lt;&gt;"", -1, IF(O429&lt;&gt;"", 0, 1))), -1), -1), 0)</f>
        <v>0</v>
      </c>
      <c r="AI429" s="171">
        <f t="shared" si="162"/>
        <v>0</v>
      </c>
      <c r="AJ429" s="171">
        <f t="shared" si="163"/>
        <v>0</v>
      </c>
      <c r="AK429" s="168"/>
      <c r="AL429" s="322" t="str">
        <f t="shared" si="144"/>
        <v/>
      </c>
      <c r="AM429" s="171"/>
      <c r="AN429" s="171"/>
      <c r="AO429" s="171"/>
      <c r="AP429" s="171"/>
      <c r="AQ429" s="171"/>
      <c r="AR429" s="171"/>
      <c r="AS429" s="171"/>
      <c r="AT429" s="171"/>
      <c r="AU429" s="171" t="str">
        <f t="shared" si="164"/>
        <v/>
      </c>
      <c r="AV429" s="171"/>
      <c r="AW429" s="171"/>
      <c r="AX429" s="171"/>
      <c r="AY429" s="171"/>
      <c r="AZ429" s="168" t="str">
        <f t="shared" si="165"/>
        <v/>
      </c>
      <c r="BA429" s="158" t="str">
        <f>IF(S429&lt;&gt;1, IF(SUM(S429:$S$1004)&lt;&gt;0, "| Laat geen witruimte tussen ingevulde rijen.", ""), "")</f>
        <v/>
      </c>
      <c r="BC429" s="159" t="str">
        <f t="shared" si="166"/>
        <v/>
      </c>
    </row>
    <row r="430" spans="1:55" s="158" customFormat="1" ht="14.4" customHeight="1" x14ac:dyDescent="0.3">
      <c r="A430" s="244" t="str">
        <f t="shared" si="145"/>
        <v/>
      </c>
      <c r="B430" s="153" t="str">
        <f t="shared" si="146"/>
        <v/>
      </c>
      <c r="C430" s="154"/>
      <c r="D430" s="173"/>
      <c r="E430" s="179"/>
      <c r="F430" s="156"/>
      <c r="G430" s="175"/>
      <c r="H430" s="175"/>
      <c r="I430" s="175"/>
      <c r="J430" s="175"/>
      <c r="K430" s="175"/>
      <c r="L430" s="175"/>
      <c r="M430" s="175"/>
      <c r="N430" s="175"/>
      <c r="O430" s="175"/>
      <c r="P430" s="175"/>
      <c r="Q430" s="179"/>
      <c r="R430" s="157" t="s">
        <v>98</v>
      </c>
      <c r="S430" s="158">
        <f t="shared" si="147"/>
        <v>0</v>
      </c>
      <c r="T430" s="158" t="str">
        <f t="shared" si="148"/>
        <v/>
      </c>
      <c r="U430" s="158" t="str">
        <f t="shared" si="149"/>
        <v>lstLocatieNv3</v>
      </c>
      <c r="V430" s="168">
        <f t="shared" si="150"/>
        <v>0</v>
      </c>
      <c r="W430" s="171">
        <f t="shared" si="151"/>
        <v>0</v>
      </c>
      <c r="X430" s="171">
        <f t="shared" si="152"/>
        <v>0</v>
      </c>
      <c r="Y430" s="171">
        <f t="shared" si="153"/>
        <v>0</v>
      </c>
      <c r="Z430" s="171">
        <f t="shared" si="154"/>
        <v>0</v>
      </c>
      <c r="AA430" s="171">
        <f t="shared" si="155"/>
        <v>0</v>
      </c>
      <c r="AB430" s="171">
        <f t="shared" si="156"/>
        <v>0</v>
      </c>
      <c r="AC430" s="171">
        <f t="shared" si="157"/>
        <v>0</v>
      </c>
      <c r="AD430" s="171">
        <f t="shared" si="158"/>
        <v>0</v>
      </c>
      <c r="AE430" s="171">
        <f t="shared" si="159"/>
        <v>0</v>
      </c>
      <c r="AF430" s="171">
        <f t="shared" si="160"/>
        <v>0</v>
      </c>
      <c r="AG430" s="171">
        <f t="shared" si="161"/>
        <v>0</v>
      </c>
      <c r="AH430" s="171">
        <f>IF($S430&lt;&gt;0, IF($F430&lt;&gt;"Opname / publicatie / game", IF(OR($J430="Fysieke aanwezigheid/product",$J430="Fysieke en digitale aanwezigheid/product"), IF($L430&lt;&gt;"België", _xlfn.IFNA(IF(MATCH($M430, Keuzelijsten!$AR$2:$AR$32, 0)&gt;0, 0, -1), -1), IF($N430&lt;&gt;"", -1, IF(O430&lt;&gt;"", 0, 1))), -1), -1), 0)</f>
        <v>0</v>
      </c>
      <c r="AI430" s="171">
        <f t="shared" si="162"/>
        <v>0</v>
      </c>
      <c r="AJ430" s="171">
        <f t="shared" si="163"/>
        <v>0</v>
      </c>
      <c r="AK430" s="168"/>
      <c r="AL430" s="322" t="str">
        <f t="shared" si="144"/>
        <v/>
      </c>
      <c r="AM430" s="171"/>
      <c r="AN430" s="171"/>
      <c r="AO430" s="171"/>
      <c r="AP430" s="171"/>
      <c r="AQ430" s="171"/>
      <c r="AR430" s="171"/>
      <c r="AS430" s="171"/>
      <c r="AT430" s="171"/>
      <c r="AU430" s="171" t="str">
        <f t="shared" si="164"/>
        <v/>
      </c>
      <c r="AV430" s="171"/>
      <c r="AW430" s="171"/>
      <c r="AX430" s="171"/>
      <c r="AY430" s="171"/>
      <c r="AZ430" s="168" t="str">
        <f t="shared" si="165"/>
        <v/>
      </c>
      <c r="BA430" s="158" t="str">
        <f>IF(S430&lt;&gt;1, IF(SUM(S430:$S$1004)&lt;&gt;0, "| Laat geen witruimte tussen ingevulde rijen.", ""), "")</f>
        <v/>
      </c>
      <c r="BC430" s="159" t="str">
        <f t="shared" si="166"/>
        <v/>
      </c>
    </row>
    <row r="431" spans="1:55" s="158" customFormat="1" ht="14.4" customHeight="1" x14ac:dyDescent="0.3">
      <c r="A431" s="244" t="str">
        <f t="shared" si="145"/>
        <v/>
      </c>
      <c r="B431" s="153" t="str">
        <f t="shared" si="146"/>
        <v/>
      </c>
      <c r="C431" s="154"/>
      <c r="D431" s="173"/>
      <c r="E431" s="179"/>
      <c r="F431" s="156"/>
      <c r="G431" s="175"/>
      <c r="H431" s="175"/>
      <c r="I431" s="175"/>
      <c r="J431" s="175"/>
      <c r="K431" s="175"/>
      <c r="L431" s="175"/>
      <c r="M431" s="175"/>
      <c r="N431" s="175"/>
      <c r="O431" s="175"/>
      <c r="P431" s="175"/>
      <c r="Q431" s="179"/>
      <c r="R431" s="157" t="s">
        <v>98</v>
      </c>
      <c r="S431" s="158">
        <f t="shared" si="147"/>
        <v>0</v>
      </c>
      <c r="T431" s="158" t="str">
        <f t="shared" si="148"/>
        <v/>
      </c>
      <c r="U431" s="158" t="str">
        <f t="shared" si="149"/>
        <v>lstLocatieNv3</v>
      </c>
      <c r="V431" s="168">
        <f t="shared" si="150"/>
        <v>0</v>
      </c>
      <c r="W431" s="171">
        <f t="shared" si="151"/>
        <v>0</v>
      </c>
      <c r="X431" s="171">
        <f t="shared" si="152"/>
        <v>0</v>
      </c>
      <c r="Y431" s="171">
        <f t="shared" si="153"/>
        <v>0</v>
      </c>
      <c r="Z431" s="171">
        <f t="shared" si="154"/>
        <v>0</v>
      </c>
      <c r="AA431" s="171">
        <f t="shared" si="155"/>
        <v>0</v>
      </c>
      <c r="AB431" s="171">
        <f t="shared" si="156"/>
        <v>0</v>
      </c>
      <c r="AC431" s="171">
        <f t="shared" si="157"/>
        <v>0</v>
      </c>
      <c r="AD431" s="171">
        <f t="shared" si="158"/>
        <v>0</v>
      </c>
      <c r="AE431" s="171">
        <f t="shared" si="159"/>
        <v>0</v>
      </c>
      <c r="AF431" s="171">
        <f t="shared" si="160"/>
        <v>0</v>
      </c>
      <c r="AG431" s="171">
        <f t="shared" si="161"/>
        <v>0</v>
      </c>
      <c r="AH431" s="171">
        <f>IF($S431&lt;&gt;0, IF($F431&lt;&gt;"Opname / publicatie / game", IF(OR($J431="Fysieke aanwezigheid/product",$J431="Fysieke en digitale aanwezigheid/product"), IF($L431&lt;&gt;"België", _xlfn.IFNA(IF(MATCH($M431, Keuzelijsten!$AR$2:$AR$32, 0)&gt;0, 0, -1), -1), IF($N431&lt;&gt;"", -1, IF(O431&lt;&gt;"", 0, 1))), -1), -1), 0)</f>
        <v>0</v>
      </c>
      <c r="AI431" s="171">
        <f t="shared" si="162"/>
        <v>0</v>
      </c>
      <c r="AJ431" s="171">
        <f t="shared" si="163"/>
        <v>0</v>
      </c>
      <c r="AK431" s="168"/>
      <c r="AL431" s="322" t="str">
        <f t="shared" si="144"/>
        <v/>
      </c>
      <c r="AM431" s="171"/>
      <c r="AN431" s="171"/>
      <c r="AO431" s="171"/>
      <c r="AP431" s="171"/>
      <c r="AQ431" s="171"/>
      <c r="AR431" s="171"/>
      <c r="AS431" s="171"/>
      <c r="AT431" s="171"/>
      <c r="AU431" s="171" t="str">
        <f t="shared" si="164"/>
        <v/>
      </c>
      <c r="AV431" s="171"/>
      <c r="AW431" s="171"/>
      <c r="AX431" s="171"/>
      <c r="AY431" s="171"/>
      <c r="AZ431" s="168" t="str">
        <f t="shared" si="165"/>
        <v/>
      </c>
      <c r="BA431" s="158" t="str">
        <f>IF(S431&lt;&gt;1, IF(SUM(S431:$S$1004)&lt;&gt;0, "| Laat geen witruimte tussen ingevulde rijen.", ""), "")</f>
        <v/>
      </c>
      <c r="BC431" s="159" t="str">
        <f t="shared" si="166"/>
        <v/>
      </c>
    </row>
    <row r="432" spans="1:55" s="158" customFormat="1" ht="14.4" customHeight="1" x14ac:dyDescent="0.3">
      <c r="A432" s="244" t="str">
        <f t="shared" si="145"/>
        <v/>
      </c>
      <c r="B432" s="153" t="str">
        <f t="shared" si="146"/>
        <v/>
      </c>
      <c r="C432" s="154"/>
      <c r="D432" s="173"/>
      <c r="E432" s="179"/>
      <c r="F432" s="156"/>
      <c r="G432" s="175"/>
      <c r="H432" s="175"/>
      <c r="I432" s="175"/>
      <c r="J432" s="175"/>
      <c r="K432" s="175"/>
      <c r="L432" s="175"/>
      <c r="M432" s="175"/>
      <c r="N432" s="175"/>
      <c r="O432" s="175"/>
      <c r="P432" s="175"/>
      <c r="Q432" s="179"/>
      <c r="R432" s="157" t="s">
        <v>98</v>
      </c>
      <c r="S432" s="158">
        <f t="shared" si="147"/>
        <v>0</v>
      </c>
      <c r="T432" s="158" t="str">
        <f t="shared" si="148"/>
        <v/>
      </c>
      <c r="U432" s="158" t="str">
        <f t="shared" si="149"/>
        <v>lstLocatieNv3</v>
      </c>
      <c r="V432" s="168">
        <f t="shared" si="150"/>
        <v>0</v>
      </c>
      <c r="W432" s="171">
        <f t="shared" si="151"/>
        <v>0</v>
      </c>
      <c r="X432" s="171">
        <f t="shared" si="152"/>
        <v>0</v>
      </c>
      <c r="Y432" s="171">
        <f t="shared" si="153"/>
        <v>0</v>
      </c>
      <c r="Z432" s="171">
        <f t="shared" si="154"/>
        <v>0</v>
      </c>
      <c r="AA432" s="171">
        <f t="shared" si="155"/>
        <v>0</v>
      </c>
      <c r="AB432" s="171">
        <f t="shared" si="156"/>
        <v>0</v>
      </c>
      <c r="AC432" s="171">
        <f t="shared" si="157"/>
        <v>0</v>
      </c>
      <c r="AD432" s="171">
        <f t="shared" si="158"/>
        <v>0</v>
      </c>
      <c r="AE432" s="171">
        <f t="shared" si="159"/>
        <v>0</v>
      </c>
      <c r="AF432" s="171">
        <f t="shared" si="160"/>
        <v>0</v>
      </c>
      <c r="AG432" s="171">
        <f t="shared" si="161"/>
        <v>0</v>
      </c>
      <c r="AH432" s="171">
        <f>IF($S432&lt;&gt;0, IF($F432&lt;&gt;"Opname / publicatie / game", IF(OR($J432="Fysieke aanwezigheid/product",$J432="Fysieke en digitale aanwezigheid/product"), IF($L432&lt;&gt;"België", _xlfn.IFNA(IF(MATCH($M432, Keuzelijsten!$AR$2:$AR$32, 0)&gt;0, 0, -1), -1), IF($N432&lt;&gt;"", -1, IF(O432&lt;&gt;"", 0, 1))), -1), -1), 0)</f>
        <v>0</v>
      </c>
      <c r="AI432" s="171">
        <f t="shared" si="162"/>
        <v>0</v>
      </c>
      <c r="AJ432" s="171">
        <f t="shared" si="163"/>
        <v>0</v>
      </c>
      <c r="AK432" s="168"/>
      <c r="AL432" s="322" t="str">
        <f t="shared" si="144"/>
        <v/>
      </c>
      <c r="AM432" s="171"/>
      <c r="AN432" s="171"/>
      <c r="AO432" s="171"/>
      <c r="AP432" s="171"/>
      <c r="AQ432" s="171"/>
      <c r="AR432" s="171"/>
      <c r="AS432" s="171"/>
      <c r="AT432" s="171"/>
      <c r="AU432" s="171" t="str">
        <f t="shared" si="164"/>
        <v/>
      </c>
      <c r="AV432" s="171"/>
      <c r="AW432" s="171"/>
      <c r="AX432" s="171"/>
      <c r="AY432" s="171"/>
      <c r="AZ432" s="168" t="str">
        <f t="shared" si="165"/>
        <v/>
      </c>
      <c r="BA432" s="158" t="str">
        <f>IF(S432&lt;&gt;1, IF(SUM(S432:$S$1004)&lt;&gt;0, "| Laat geen witruimte tussen ingevulde rijen.", ""), "")</f>
        <v/>
      </c>
      <c r="BC432" s="159" t="str">
        <f t="shared" si="166"/>
        <v/>
      </c>
    </row>
    <row r="433" spans="1:55" s="158" customFormat="1" ht="14.4" customHeight="1" x14ac:dyDescent="0.3">
      <c r="A433" s="244" t="str">
        <f t="shared" si="145"/>
        <v/>
      </c>
      <c r="B433" s="153" t="str">
        <f t="shared" si="146"/>
        <v/>
      </c>
      <c r="C433" s="154"/>
      <c r="D433" s="173"/>
      <c r="E433" s="179"/>
      <c r="F433" s="156"/>
      <c r="G433" s="175"/>
      <c r="H433" s="175"/>
      <c r="I433" s="175"/>
      <c r="J433" s="175"/>
      <c r="K433" s="175"/>
      <c r="L433" s="175"/>
      <c r="M433" s="175"/>
      <c r="N433" s="175"/>
      <c r="O433" s="175"/>
      <c r="P433" s="175"/>
      <c r="Q433" s="179"/>
      <c r="R433" s="157" t="s">
        <v>98</v>
      </c>
      <c r="S433" s="158">
        <f t="shared" si="147"/>
        <v>0</v>
      </c>
      <c r="T433" s="158" t="str">
        <f t="shared" si="148"/>
        <v/>
      </c>
      <c r="U433" s="158" t="str">
        <f t="shared" si="149"/>
        <v>lstLocatieNv3</v>
      </c>
      <c r="V433" s="168">
        <f t="shared" si="150"/>
        <v>0</v>
      </c>
      <c r="W433" s="171">
        <f t="shared" si="151"/>
        <v>0</v>
      </c>
      <c r="X433" s="171">
        <f t="shared" si="152"/>
        <v>0</v>
      </c>
      <c r="Y433" s="171">
        <f t="shared" si="153"/>
        <v>0</v>
      </c>
      <c r="Z433" s="171">
        <f t="shared" si="154"/>
        <v>0</v>
      </c>
      <c r="AA433" s="171">
        <f t="shared" si="155"/>
        <v>0</v>
      </c>
      <c r="AB433" s="171">
        <f t="shared" si="156"/>
        <v>0</v>
      </c>
      <c r="AC433" s="171">
        <f t="shared" si="157"/>
        <v>0</v>
      </c>
      <c r="AD433" s="171">
        <f t="shared" si="158"/>
        <v>0</v>
      </c>
      <c r="AE433" s="171">
        <f t="shared" si="159"/>
        <v>0</v>
      </c>
      <c r="AF433" s="171">
        <f t="shared" si="160"/>
        <v>0</v>
      </c>
      <c r="AG433" s="171">
        <f t="shared" si="161"/>
        <v>0</v>
      </c>
      <c r="AH433" s="171">
        <f>IF($S433&lt;&gt;0, IF($F433&lt;&gt;"Opname / publicatie / game", IF(OR($J433="Fysieke aanwezigheid/product",$J433="Fysieke en digitale aanwezigheid/product"), IF($L433&lt;&gt;"België", _xlfn.IFNA(IF(MATCH($M433, Keuzelijsten!$AR$2:$AR$32, 0)&gt;0, 0, -1), -1), IF($N433&lt;&gt;"", -1, IF(O433&lt;&gt;"", 0, 1))), -1), -1), 0)</f>
        <v>0</v>
      </c>
      <c r="AI433" s="171">
        <f t="shared" si="162"/>
        <v>0</v>
      </c>
      <c r="AJ433" s="171">
        <f t="shared" si="163"/>
        <v>0</v>
      </c>
      <c r="AK433" s="168"/>
      <c r="AL433" s="322" t="str">
        <f t="shared" si="144"/>
        <v/>
      </c>
      <c r="AM433" s="171"/>
      <c r="AN433" s="171"/>
      <c r="AO433" s="171"/>
      <c r="AP433" s="171"/>
      <c r="AQ433" s="171"/>
      <c r="AR433" s="171"/>
      <c r="AS433" s="171"/>
      <c r="AT433" s="171"/>
      <c r="AU433" s="171" t="str">
        <f t="shared" si="164"/>
        <v/>
      </c>
      <c r="AV433" s="171"/>
      <c r="AW433" s="171"/>
      <c r="AX433" s="171"/>
      <c r="AY433" s="171"/>
      <c r="AZ433" s="168" t="str">
        <f t="shared" si="165"/>
        <v/>
      </c>
      <c r="BA433" s="158" t="str">
        <f>IF(S433&lt;&gt;1, IF(SUM(S433:$S$1004)&lt;&gt;0, "| Laat geen witruimte tussen ingevulde rijen.", ""), "")</f>
        <v/>
      </c>
      <c r="BC433" s="159" t="str">
        <f t="shared" si="166"/>
        <v/>
      </c>
    </row>
    <row r="434" spans="1:55" s="158" customFormat="1" ht="14.4" customHeight="1" x14ac:dyDescent="0.3">
      <c r="A434" s="244" t="str">
        <f t="shared" si="145"/>
        <v/>
      </c>
      <c r="B434" s="153" t="str">
        <f t="shared" si="146"/>
        <v/>
      </c>
      <c r="C434" s="154"/>
      <c r="D434" s="173"/>
      <c r="E434" s="179"/>
      <c r="F434" s="156"/>
      <c r="G434" s="175"/>
      <c r="H434" s="175"/>
      <c r="I434" s="175"/>
      <c r="J434" s="175"/>
      <c r="K434" s="175"/>
      <c r="L434" s="175"/>
      <c r="M434" s="175"/>
      <c r="N434" s="175"/>
      <c r="O434" s="175"/>
      <c r="P434" s="175"/>
      <c r="Q434" s="179"/>
      <c r="R434" s="157" t="s">
        <v>98</v>
      </c>
      <c r="S434" s="158">
        <f t="shared" si="147"/>
        <v>0</v>
      </c>
      <c r="T434" s="158" t="str">
        <f t="shared" si="148"/>
        <v/>
      </c>
      <c r="U434" s="158" t="str">
        <f t="shared" si="149"/>
        <v>lstLocatieNv3</v>
      </c>
      <c r="V434" s="168">
        <f t="shared" si="150"/>
        <v>0</v>
      </c>
      <c r="W434" s="171">
        <f t="shared" si="151"/>
        <v>0</v>
      </c>
      <c r="X434" s="171">
        <f t="shared" si="152"/>
        <v>0</v>
      </c>
      <c r="Y434" s="171">
        <f t="shared" si="153"/>
        <v>0</v>
      </c>
      <c r="Z434" s="171">
        <f t="shared" si="154"/>
        <v>0</v>
      </c>
      <c r="AA434" s="171">
        <f t="shared" si="155"/>
        <v>0</v>
      </c>
      <c r="AB434" s="171">
        <f t="shared" si="156"/>
        <v>0</v>
      </c>
      <c r="AC434" s="171">
        <f t="shared" si="157"/>
        <v>0</v>
      </c>
      <c r="AD434" s="171">
        <f t="shared" si="158"/>
        <v>0</v>
      </c>
      <c r="AE434" s="171">
        <f t="shared" si="159"/>
        <v>0</v>
      </c>
      <c r="AF434" s="171">
        <f t="shared" si="160"/>
        <v>0</v>
      </c>
      <c r="AG434" s="171">
        <f t="shared" si="161"/>
        <v>0</v>
      </c>
      <c r="AH434" s="171">
        <f>IF($S434&lt;&gt;0, IF($F434&lt;&gt;"Opname / publicatie / game", IF(OR($J434="Fysieke aanwezigheid/product",$J434="Fysieke en digitale aanwezigheid/product"), IF($L434&lt;&gt;"België", _xlfn.IFNA(IF(MATCH($M434, Keuzelijsten!$AR$2:$AR$32, 0)&gt;0, 0, -1), -1), IF($N434&lt;&gt;"", -1, IF(O434&lt;&gt;"", 0, 1))), -1), -1), 0)</f>
        <v>0</v>
      </c>
      <c r="AI434" s="171">
        <f t="shared" si="162"/>
        <v>0</v>
      </c>
      <c r="AJ434" s="171">
        <f t="shared" si="163"/>
        <v>0</v>
      </c>
      <c r="AK434" s="168"/>
      <c r="AL434" s="322" t="str">
        <f t="shared" si="144"/>
        <v/>
      </c>
      <c r="AM434" s="171"/>
      <c r="AN434" s="171"/>
      <c r="AO434" s="171"/>
      <c r="AP434" s="171"/>
      <c r="AQ434" s="171"/>
      <c r="AR434" s="171"/>
      <c r="AS434" s="171"/>
      <c r="AT434" s="171"/>
      <c r="AU434" s="171" t="str">
        <f t="shared" si="164"/>
        <v/>
      </c>
      <c r="AV434" s="171"/>
      <c r="AW434" s="171"/>
      <c r="AX434" s="171"/>
      <c r="AY434" s="171"/>
      <c r="AZ434" s="168" t="str">
        <f t="shared" si="165"/>
        <v/>
      </c>
      <c r="BA434" s="158" t="str">
        <f>IF(S434&lt;&gt;1, IF(SUM(S434:$S$1004)&lt;&gt;0, "| Laat geen witruimte tussen ingevulde rijen.", ""), "")</f>
        <v/>
      </c>
      <c r="BC434" s="159" t="str">
        <f t="shared" si="166"/>
        <v/>
      </c>
    </row>
    <row r="435" spans="1:55" s="158" customFormat="1" ht="14.4" customHeight="1" x14ac:dyDescent="0.3">
      <c r="A435" s="244" t="str">
        <f t="shared" si="145"/>
        <v/>
      </c>
      <c r="B435" s="153" t="str">
        <f t="shared" si="146"/>
        <v/>
      </c>
      <c r="C435" s="154"/>
      <c r="D435" s="173"/>
      <c r="E435" s="179"/>
      <c r="F435" s="156"/>
      <c r="G435" s="175"/>
      <c r="H435" s="175"/>
      <c r="I435" s="175"/>
      <c r="J435" s="175"/>
      <c r="K435" s="175"/>
      <c r="L435" s="175"/>
      <c r="M435" s="175"/>
      <c r="N435" s="175"/>
      <c r="O435" s="175"/>
      <c r="P435" s="175"/>
      <c r="Q435" s="179"/>
      <c r="R435" s="157" t="s">
        <v>98</v>
      </c>
      <c r="S435" s="158">
        <f t="shared" si="147"/>
        <v>0</v>
      </c>
      <c r="T435" s="158" t="str">
        <f t="shared" si="148"/>
        <v/>
      </c>
      <c r="U435" s="158" t="str">
        <f t="shared" si="149"/>
        <v>lstLocatieNv3</v>
      </c>
      <c r="V435" s="168">
        <f t="shared" si="150"/>
        <v>0</v>
      </c>
      <c r="W435" s="171">
        <f t="shared" si="151"/>
        <v>0</v>
      </c>
      <c r="X435" s="171">
        <f t="shared" si="152"/>
        <v>0</v>
      </c>
      <c r="Y435" s="171">
        <f t="shared" si="153"/>
        <v>0</v>
      </c>
      <c r="Z435" s="171">
        <f t="shared" si="154"/>
        <v>0</v>
      </c>
      <c r="AA435" s="171">
        <f t="shared" si="155"/>
        <v>0</v>
      </c>
      <c r="AB435" s="171">
        <f t="shared" si="156"/>
        <v>0</v>
      </c>
      <c r="AC435" s="171">
        <f t="shared" si="157"/>
        <v>0</v>
      </c>
      <c r="AD435" s="171">
        <f t="shared" si="158"/>
        <v>0</v>
      </c>
      <c r="AE435" s="171">
        <f t="shared" si="159"/>
        <v>0</v>
      </c>
      <c r="AF435" s="171">
        <f t="shared" si="160"/>
        <v>0</v>
      </c>
      <c r="AG435" s="171">
        <f t="shared" si="161"/>
        <v>0</v>
      </c>
      <c r="AH435" s="171">
        <f>IF($S435&lt;&gt;0, IF($F435&lt;&gt;"Opname / publicatie / game", IF(OR($J435="Fysieke aanwezigheid/product",$J435="Fysieke en digitale aanwezigheid/product"), IF($L435&lt;&gt;"België", _xlfn.IFNA(IF(MATCH($M435, Keuzelijsten!$AR$2:$AR$32, 0)&gt;0, 0, -1), -1), IF($N435&lt;&gt;"", -1, IF(O435&lt;&gt;"", 0, 1))), -1), -1), 0)</f>
        <v>0</v>
      </c>
      <c r="AI435" s="171">
        <f t="shared" si="162"/>
        <v>0</v>
      </c>
      <c r="AJ435" s="171">
        <f t="shared" si="163"/>
        <v>0</v>
      </c>
      <c r="AK435" s="168"/>
      <c r="AL435" s="322" t="str">
        <f t="shared" si="144"/>
        <v/>
      </c>
      <c r="AM435" s="171"/>
      <c r="AN435" s="171"/>
      <c r="AO435" s="171"/>
      <c r="AP435" s="171"/>
      <c r="AQ435" s="171"/>
      <c r="AR435" s="171"/>
      <c r="AS435" s="171"/>
      <c r="AT435" s="171"/>
      <c r="AU435" s="171" t="str">
        <f t="shared" si="164"/>
        <v/>
      </c>
      <c r="AV435" s="171"/>
      <c r="AW435" s="171"/>
      <c r="AX435" s="171"/>
      <c r="AY435" s="171"/>
      <c r="AZ435" s="168" t="str">
        <f t="shared" si="165"/>
        <v/>
      </c>
      <c r="BA435" s="158" t="str">
        <f>IF(S435&lt;&gt;1, IF(SUM(S435:$S$1004)&lt;&gt;0, "| Laat geen witruimte tussen ingevulde rijen.", ""), "")</f>
        <v/>
      </c>
      <c r="BC435" s="159" t="str">
        <f t="shared" si="166"/>
        <v/>
      </c>
    </row>
    <row r="436" spans="1:55" s="158" customFormat="1" ht="14.4" customHeight="1" x14ac:dyDescent="0.3">
      <c r="A436" s="244" t="str">
        <f t="shared" si="145"/>
        <v/>
      </c>
      <c r="B436" s="153" t="str">
        <f t="shared" si="146"/>
        <v/>
      </c>
      <c r="C436" s="154"/>
      <c r="D436" s="173"/>
      <c r="E436" s="179"/>
      <c r="F436" s="156"/>
      <c r="G436" s="175"/>
      <c r="H436" s="175"/>
      <c r="I436" s="175"/>
      <c r="J436" s="175"/>
      <c r="K436" s="175"/>
      <c r="L436" s="175"/>
      <c r="M436" s="175"/>
      <c r="N436" s="175"/>
      <c r="O436" s="175"/>
      <c r="P436" s="175"/>
      <c r="Q436" s="179"/>
      <c r="R436" s="157" t="s">
        <v>98</v>
      </c>
      <c r="S436" s="158">
        <f t="shared" si="147"/>
        <v>0</v>
      </c>
      <c r="T436" s="158" t="str">
        <f t="shared" si="148"/>
        <v/>
      </c>
      <c r="U436" s="158" t="str">
        <f t="shared" si="149"/>
        <v>lstLocatieNv3</v>
      </c>
      <c r="V436" s="168">
        <f t="shared" si="150"/>
        <v>0</v>
      </c>
      <c r="W436" s="171">
        <f t="shared" si="151"/>
        <v>0</v>
      </c>
      <c r="X436" s="171">
        <f t="shared" si="152"/>
        <v>0</v>
      </c>
      <c r="Y436" s="171">
        <f t="shared" si="153"/>
        <v>0</v>
      </c>
      <c r="Z436" s="171">
        <f t="shared" si="154"/>
        <v>0</v>
      </c>
      <c r="AA436" s="171">
        <f t="shared" si="155"/>
        <v>0</v>
      </c>
      <c r="AB436" s="171">
        <f t="shared" si="156"/>
        <v>0</v>
      </c>
      <c r="AC436" s="171">
        <f t="shared" si="157"/>
        <v>0</v>
      </c>
      <c r="AD436" s="171">
        <f t="shared" si="158"/>
        <v>0</v>
      </c>
      <c r="AE436" s="171">
        <f t="shared" si="159"/>
        <v>0</v>
      </c>
      <c r="AF436" s="171">
        <f t="shared" si="160"/>
        <v>0</v>
      </c>
      <c r="AG436" s="171">
        <f t="shared" si="161"/>
        <v>0</v>
      </c>
      <c r="AH436" s="171">
        <f>IF($S436&lt;&gt;0, IF($F436&lt;&gt;"Opname / publicatie / game", IF(OR($J436="Fysieke aanwezigheid/product",$J436="Fysieke en digitale aanwezigheid/product"), IF($L436&lt;&gt;"België", _xlfn.IFNA(IF(MATCH($M436, Keuzelijsten!$AR$2:$AR$32, 0)&gt;0, 0, -1), -1), IF($N436&lt;&gt;"", -1, IF(O436&lt;&gt;"", 0, 1))), -1), -1), 0)</f>
        <v>0</v>
      </c>
      <c r="AI436" s="171">
        <f t="shared" si="162"/>
        <v>0</v>
      </c>
      <c r="AJ436" s="171">
        <f t="shared" si="163"/>
        <v>0</v>
      </c>
      <c r="AK436" s="168"/>
      <c r="AL436" s="322" t="str">
        <f t="shared" si="144"/>
        <v/>
      </c>
      <c r="AM436" s="171"/>
      <c r="AN436" s="171"/>
      <c r="AO436" s="171"/>
      <c r="AP436" s="171"/>
      <c r="AQ436" s="171"/>
      <c r="AR436" s="171"/>
      <c r="AS436" s="171"/>
      <c r="AT436" s="171"/>
      <c r="AU436" s="171" t="str">
        <f t="shared" si="164"/>
        <v/>
      </c>
      <c r="AV436" s="171"/>
      <c r="AW436" s="171"/>
      <c r="AX436" s="171"/>
      <c r="AY436" s="171"/>
      <c r="AZ436" s="168" t="str">
        <f t="shared" si="165"/>
        <v/>
      </c>
      <c r="BA436" s="158" t="str">
        <f>IF(S436&lt;&gt;1, IF(SUM(S436:$S$1004)&lt;&gt;0, "| Laat geen witruimte tussen ingevulde rijen.", ""), "")</f>
        <v/>
      </c>
      <c r="BC436" s="159" t="str">
        <f t="shared" si="166"/>
        <v/>
      </c>
    </row>
    <row r="437" spans="1:55" s="158" customFormat="1" ht="14.4" customHeight="1" x14ac:dyDescent="0.3">
      <c r="A437" s="244" t="str">
        <f t="shared" si="145"/>
        <v/>
      </c>
      <c r="B437" s="153" t="str">
        <f t="shared" si="146"/>
        <v/>
      </c>
      <c r="C437" s="154"/>
      <c r="D437" s="173"/>
      <c r="E437" s="179"/>
      <c r="F437" s="156"/>
      <c r="G437" s="175"/>
      <c r="H437" s="175"/>
      <c r="I437" s="175"/>
      <c r="J437" s="175"/>
      <c r="K437" s="175"/>
      <c r="L437" s="175"/>
      <c r="M437" s="175"/>
      <c r="N437" s="175"/>
      <c r="O437" s="175"/>
      <c r="P437" s="175"/>
      <c r="Q437" s="179"/>
      <c r="R437" s="157" t="s">
        <v>98</v>
      </c>
      <c r="S437" s="158">
        <f t="shared" si="147"/>
        <v>0</v>
      </c>
      <c r="T437" s="158" t="str">
        <f t="shared" si="148"/>
        <v/>
      </c>
      <c r="U437" s="158" t="str">
        <f t="shared" si="149"/>
        <v>lstLocatieNv3</v>
      </c>
      <c r="V437" s="168">
        <f t="shared" si="150"/>
        <v>0</v>
      </c>
      <c r="W437" s="171">
        <f t="shared" si="151"/>
        <v>0</v>
      </c>
      <c r="X437" s="171">
        <f t="shared" si="152"/>
        <v>0</v>
      </c>
      <c r="Y437" s="171">
        <f t="shared" si="153"/>
        <v>0</v>
      </c>
      <c r="Z437" s="171">
        <f t="shared" si="154"/>
        <v>0</v>
      </c>
      <c r="AA437" s="171">
        <f t="shared" si="155"/>
        <v>0</v>
      </c>
      <c r="AB437" s="171">
        <f t="shared" si="156"/>
        <v>0</v>
      </c>
      <c r="AC437" s="171">
        <f t="shared" si="157"/>
        <v>0</v>
      </c>
      <c r="AD437" s="171">
        <f t="shared" si="158"/>
        <v>0</v>
      </c>
      <c r="AE437" s="171">
        <f t="shared" si="159"/>
        <v>0</v>
      </c>
      <c r="AF437" s="171">
        <f t="shared" si="160"/>
        <v>0</v>
      </c>
      <c r="AG437" s="171">
        <f t="shared" si="161"/>
        <v>0</v>
      </c>
      <c r="AH437" s="171">
        <f>IF($S437&lt;&gt;0, IF($F437&lt;&gt;"Opname / publicatie / game", IF(OR($J437="Fysieke aanwezigheid/product",$J437="Fysieke en digitale aanwezigheid/product"), IF($L437&lt;&gt;"België", _xlfn.IFNA(IF(MATCH($M437, Keuzelijsten!$AR$2:$AR$32, 0)&gt;0, 0, -1), -1), IF($N437&lt;&gt;"", -1, IF(O437&lt;&gt;"", 0, 1))), -1), -1), 0)</f>
        <v>0</v>
      </c>
      <c r="AI437" s="171">
        <f t="shared" si="162"/>
        <v>0</v>
      </c>
      <c r="AJ437" s="171">
        <f t="shared" si="163"/>
        <v>0</v>
      </c>
      <c r="AK437" s="168"/>
      <c r="AL437" s="322" t="str">
        <f t="shared" si="144"/>
        <v/>
      </c>
      <c r="AM437" s="171"/>
      <c r="AN437" s="171"/>
      <c r="AO437" s="171"/>
      <c r="AP437" s="171"/>
      <c r="AQ437" s="171"/>
      <c r="AR437" s="171"/>
      <c r="AS437" s="171"/>
      <c r="AT437" s="171"/>
      <c r="AU437" s="171" t="str">
        <f t="shared" si="164"/>
        <v/>
      </c>
      <c r="AV437" s="171"/>
      <c r="AW437" s="171"/>
      <c r="AX437" s="171"/>
      <c r="AY437" s="171"/>
      <c r="AZ437" s="168" t="str">
        <f t="shared" si="165"/>
        <v/>
      </c>
      <c r="BA437" s="158" t="str">
        <f>IF(S437&lt;&gt;1, IF(SUM(S437:$S$1004)&lt;&gt;0, "| Laat geen witruimte tussen ingevulde rijen.", ""), "")</f>
        <v/>
      </c>
      <c r="BC437" s="159" t="str">
        <f t="shared" si="166"/>
        <v/>
      </c>
    </row>
    <row r="438" spans="1:55" s="158" customFormat="1" ht="14.4" customHeight="1" x14ac:dyDescent="0.3">
      <c r="A438" s="244" t="str">
        <f t="shared" si="145"/>
        <v/>
      </c>
      <c r="B438" s="153" t="str">
        <f t="shared" si="146"/>
        <v/>
      </c>
      <c r="C438" s="154"/>
      <c r="D438" s="173"/>
      <c r="E438" s="179"/>
      <c r="F438" s="156"/>
      <c r="G438" s="175"/>
      <c r="H438" s="175"/>
      <c r="I438" s="175"/>
      <c r="J438" s="175"/>
      <c r="K438" s="175"/>
      <c r="L438" s="175"/>
      <c r="M438" s="175"/>
      <c r="N438" s="175"/>
      <c r="O438" s="175"/>
      <c r="P438" s="175"/>
      <c r="Q438" s="179"/>
      <c r="R438" s="157" t="s">
        <v>98</v>
      </c>
      <c r="S438" s="158">
        <f t="shared" si="147"/>
        <v>0</v>
      </c>
      <c r="T438" s="158" t="str">
        <f t="shared" si="148"/>
        <v/>
      </c>
      <c r="U438" s="158" t="str">
        <f t="shared" si="149"/>
        <v>lstLocatieNv3</v>
      </c>
      <c r="V438" s="168">
        <f t="shared" si="150"/>
        <v>0</v>
      </c>
      <c r="W438" s="171">
        <f t="shared" si="151"/>
        <v>0</v>
      </c>
      <c r="X438" s="171">
        <f t="shared" si="152"/>
        <v>0</v>
      </c>
      <c r="Y438" s="171">
        <f t="shared" si="153"/>
        <v>0</v>
      </c>
      <c r="Z438" s="171">
        <f t="shared" si="154"/>
        <v>0</v>
      </c>
      <c r="AA438" s="171">
        <f t="shared" si="155"/>
        <v>0</v>
      </c>
      <c r="AB438" s="171">
        <f t="shared" si="156"/>
        <v>0</v>
      </c>
      <c r="AC438" s="171">
        <f t="shared" si="157"/>
        <v>0</v>
      </c>
      <c r="AD438" s="171">
        <f t="shared" si="158"/>
        <v>0</v>
      </c>
      <c r="AE438" s="171">
        <f t="shared" si="159"/>
        <v>0</v>
      </c>
      <c r="AF438" s="171">
        <f t="shared" si="160"/>
        <v>0</v>
      </c>
      <c r="AG438" s="171">
        <f t="shared" si="161"/>
        <v>0</v>
      </c>
      <c r="AH438" s="171">
        <f>IF($S438&lt;&gt;0, IF($F438&lt;&gt;"Opname / publicatie / game", IF(OR($J438="Fysieke aanwezigheid/product",$J438="Fysieke en digitale aanwezigheid/product"), IF($L438&lt;&gt;"België", _xlfn.IFNA(IF(MATCH($M438, Keuzelijsten!$AR$2:$AR$32, 0)&gt;0, 0, -1), -1), IF($N438&lt;&gt;"", -1, IF(O438&lt;&gt;"", 0, 1))), -1), -1), 0)</f>
        <v>0</v>
      </c>
      <c r="AI438" s="171">
        <f t="shared" si="162"/>
        <v>0</v>
      </c>
      <c r="AJ438" s="171">
        <f t="shared" si="163"/>
        <v>0</v>
      </c>
      <c r="AK438" s="168"/>
      <c r="AL438" s="322" t="str">
        <f t="shared" si="144"/>
        <v/>
      </c>
      <c r="AM438" s="171"/>
      <c r="AN438" s="171"/>
      <c r="AO438" s="171"/>
      <c r="AP438" s="171"/>
      <c r="AQ438" s="171"/>
      <c r="AR438" s="171"/>
      <c r="AS438" s="171"/>
      <c r="AT438" s="171"/>
      <c r="AU438" s="171" t="str">
        <f t="shared" si="164"/>
        <v/>
      </c>
      <c r="AV438" s="171"/>
      <c r="AW438" s="171"/>
      <c r="AX438" s="171"/>
      <c r="AY438" s="171"/>
      <c r="AZ438" s="168" t="str">
        <f t="shared" si="165"/>
        <v/>
      </c>
      <c r="BA438" s="158" t="str">
        <f>IF(S438&lt;&gt;1, IF(SUM(S438:$S$1004)&lt;&gt;0, "| Laat geen witruimte tussen ingevulde rijen.", ""), "")</f>
        <v/>
      </c>
      <c r="BC438" s="159" t="str">
        <f t="shared" si="166"/>
        <v/>
      </c>
    </row>
    <row r="439" spans="1:55" s="158" customFormat="1" ht="14.4" customHeight="1" x14ac:dyDescent="0.3">
      <c r="A439" s="244" t="str">
        <f t="shared" si="145"/>
        <v/>
      </c>
      <c r="B439" s="153" t="str">
        <f t="shared" si="146"/>
        <v/>
      </c>
      <c r="C439" s="154"/>
      <c r="D439" s="173"/>
      <c r="E439" s="179"/>
      <c r="F439" s="156"/>
      <c r="G439" s="175"/>
      <c r="H439" s="175"/>
      <c r="I439" s="175"/>
      <c r="J439" s="175"/>
      <c r="K439" s="175"/>
      <c r="L439" s="175"/>
      <c r="M439" s="175"/>
      <c r="N439" s="175"/>
      <c r="O439" s="175"/>
      <c r="P439" s="175"/>
      <c r="Q439" s="179"/>
      <c r="R439" s="157" t="s">
        <v>98</v>
      </c>
      <c r="S439" s="158">
        <f t="shared" si="147"/>
        <v>0</v>
      </c>
      <c r="T439" s="158" t="str">
        <f t="shared" si="148"/>
        <v/>
      </c>
      <c r="U439" s="158" t="str">
        <f t="shared" si="149"/>
        <v>lstLocatieNv3</v>
      </c>
      <c r="V439" s="168">
        <f t="shared" si="150"/>
        <v>0</v>
      </c>
      <c r="W439" s="171">
        <f t="shared" si="151"/>
        <v>0</v>
      </c>
      <c r="X439" s="171">
        <f t="shared" si="152"/>
        <v>0</v>
      </c>
      <c r="Y439" s="171">
        <f t="shared" si="153"/>
        <v>0</v>
      </c>
      <c r="Z439" s="171">
        <f t="shared" si="154"/>
        <v>0</v>
      </c>
      <c r="AA439" s="171">
        <f t="shared" si="155"/>
        <v>0</v>
      </c>
      <c r="AB439" s="171">
        <f t="shared" si="156"/>
        <v>0</v>
      </c>
      <c r="AC439" s="171">
        <f t="shared" si="157"/>
        <v>0</v>
      </c>
      <c r="AD439" s="171">
        <f t="shared" si="158"/>
        <v>0</v>
      </c>
      <c r="AE439" s="171">
        <f t="shared" si="159"/>
        <v>0</v>
      </c>
      <c r="AF439" s="171">
        <f t="shared" si="160"/>
        <v>0</v>
      </c>
      <c r="AG439" s="171">
        <f t="shared" si="161"/>
        <v>0</v>
      </c>
      <c r="AH439" s="171">
        <f>IF($S439&lt;&gt;0, IF($F439&lt;&gt;"Opname / publicatie / game", IF(OR($J439="Fysieke aanwezigheid/product",$J439="Fysieke en digitale aanwezigheid/product"), IF($L439&lt;&gt;"België", _xlfn.IFNA(IF(MATCH($M439, Keuzelijsten!$AR$2:$AR$32, 0)&gt;0, 0, -1), -1), IF($N439&lt;&gt;"", -1, IF(O439&lt;&gt;"", 0, 1))), -1), -1), 0)</f>
        <v>0</v>
      </c>
      <c r="AI439" s="171">
        <f t="shared" si="162"/>
        <v>0</v>
      </c>
      <c r="AJ439" s="171">
        <f t="shared" si="163"/>
        <v>0</v>
      </c>
      <c r="AK439" s="168"/>
      <c r="AL439" s="322" t="str">
        <f t="shared" si="144"/>
        <v/>
      </c>
      <c r="AM439" s="171"/>
      <c r="AN439" s="171"/>
      <c r="AO439" s="171"/>
      <c r="AP439" s="171"/>
      <c r="AQ439" s="171"/>
      <c r="AR439" s="171"/>
      <c r="AS439" s="171"/>
      <c r="AT439" s="171"/>
      <c r="AU439" s="171" t="str">
        <f t="shared" si="164"/>
        <v/>
      </c>
      <c r="AV439" s="171"/>
      <c r="AW439" s="171"/>
      <c r="AX439" s="171"/>
      <c r="AY439" s="171"/>
      <c r="AZ439" s="168" t="str">
        <f t="shared" si="165"/>
        <v/>
      </c>
      <c r="BA439" s="158" t="str">
        <f>IF(S439&lt;&gt;1, IF(SUM(S439:$S$1004)&lt;&gt;0, "| Laat geen witruimte tussen ingevulde rijen.", ""), "")</f>
        <v/>
      </c>
      <c r="BC439" s="159" t="str">
        <f t="shared" si="166"/>
        <v/>
      </c>
    </row>
    <row r="440" spans="1:55" s="158" customFormat="1" ht="14.4" customHeight="1" x14ac:dyDescent="0.3">
      <c r="A440" s="244" t="str">
        <f t="shared" si="145"/>
        <v/>
      </c>
      <c r="B440" s="153" t="str">
        <f t="shared" si="146"/>
        <v/>
      </c>
      <c r="C440" s="154"/>
      <c r="D440" s="173"/>
      <c r="E440" s="179"/>
      <c r="F440" s="156"/>
      <c r="G440" s="175"/>
      <c r="H440" s="175"/>
      <c r="I440" s="175"/>
      <c r="J440" s="175"/>
      <c r="K440" s="175"/>
      <c r="L440" s="175"/>
      <c r="M440" s="175"/>
      <c r="N440" s="175"/>
      <c r="O440" s="175"/>
      <c r="P440" s="175"/>
      <c r="Q440" s="179"/>
      <c r="R440" s="157" t="s">
        <v>98</v>
      </c>
      <c r="S440" s="158">
        <f t="shared" si="147"/>
        <v>0</v>
      </c>
      <c r="T440" s="158" t="str">
        <f t="shared" si="148"/>
        <v/>
      </c>
      <c r="U440" s="158" t="str">
        <f t="shared" si="149"/>
        <v>lstLocatieNv3</v>
      </c>
      <c r="V440" s="168">
        <f t="shared" si="150"/>
        <v>0</v>
      </c>
      <c r="W440" s="171">
        <f t="shared" si="151"/>
        <v>0</v>
      </c>
      <c r="X440" s="171">
        <f t="shared" si="152"/>
        <v>0</v>
      </c>
      <c r="Y440" s="171">
        <f t="shared" si="153"/>
        <v>0</v>
      </c>
      <c r="Z440" s="171">
        <f t="shared" si="154"/>
        <v>0</v>
      </c>
      <c r="AA440" s="171">
        <f t="shared" si="155"/>
        <v>0</v>
      </c>
      <c r="AB440" s="171">
        <f t="shared" si="156"/>
        <v>0</v>
      </c>
      <c r="AC440" s="171">
        <f t="shared" si="157"/>
        <v>0</v>
      </c>
      <c r="AD440" s="171">
        <f t="shared" si="158"/>
        <v>0</v>
      </c>
      <c r="AE440" s="171">
        <f t="shared" si="159"/>
        <v>0</v>
      </c>
      <c r="AF440" s="171">
        <f t="shared" si="160"/>
        <v>0</v>
      </c>
      <c r="AG440" s="171">
        <f t="shared" si="161"/>
        <v>0</v>
      </c>
      <c r="AH440" s="171">
        <f>IF($S440&lt;&gt;0, IF($F440&lt;&gt;"Opname / publicatie / game", IF(OR($J440="Fysieke aanwezigheid/product",$J440="Fysieke en digitale aanwezigheid/product"), IF($L440&lt;&gt;"België", _xlfn.IFNA(IF(MATCH($M440, Keuzelijsten!$AR$2:$AR$32, 0)&gt;0, 0, -1), -1), IF($N440&lt;&gt;"", -1, IF(O440&lt;&gt;"", 0, 1))), -1), -1), 0)</f>
        <v>0</v>
      </c>
      <c r="AI440" s="171">
        <f t="shared" si="162"/>
        <v>0</v>
      </c>
      <c r="AJ440" s="171">
        <f t="shared" si="163"/>
        <v>0</v>
      </c>
      <c r="AK440" s="168"/>
      <c r="AL440" s="322" t="str">
        <f t="shared" si="144"/>
        <v/>
      </c>
      <c r="AM440" s="171"/>
      <c r="AN440" s="171"/>
      <c r="AO440" s="171"/>
      <c r="AP440" s="171"/>
      <c r="AQ440" s="171"/>
      <c r="AR440" s="171"/>
      <c r="AS440" s="171"/>
      <c r="AT440" s="171"/>
      <c r="AU440" s="171" t="str">
        <f t="shared" si="164"/>
        <v/>
      </c>
      <c r="AV440" s="171"/>
      <c r="AW440" s="171"/>
      <c r="AX440" s="171"/>
      <c r="AY440" s="171"/>
      <c r="AZ440" s="168" t="str">
        <f t="shared" si="165"/>
        <v/>
      </c>
      <c r="BA440" s="158" t="str">
        <f>IF(S440&lt;&gt;1, IF(SUM(S440:$S$1004)&lt;&gt;0, "| Laat geen witruimte tussen ingevulde rijen.", ""), "")</f>
        <v/>
      </c>
      <c r="BC440" s="159" t="str">
        <f t="shared" si="166"/>
        <v/>
      </c>
    </row>
    <row r="441" spans="1:55" s="158" customFormat="1" ht="14.4" customHeight="1" x14ac:dyDescent="0.3">
      <c r="A441" s="244" t="str">
        <f t="shared" si="145"/>
        <v/>
      </c>
      <c r="B441" s="153" t="str">
        <f t="shared" si="146"/>
        <v/>
      </c>
      <c r="C441" s="154"/>
      <c r="D441" s="173"/>
      <c r="E441" s="179"/>
      <c r="F441" s="156"/>
      <c r="G441" s="175"/>
      <c r="H441" s="175"/>
      <c r="I441" s="175"/>
      <c r="J441" s="175"/>
      <c r="K441" s="175"/>
      <c r="L441" s="175"/>
      <c r="M441" s="175"/>
      <c r="N441" s="175"/>
      <c r="O441" s="175"/>
      <c r="P441" s="175"/>
      <c r="Q441" s="179"/>
      <c r="R441" s="157" t="s">
        <v>98</v>
      </c>
      <c r="S441" s="158">
        <f t="shared" si="147"/>
        <v>0</v>
      </c>
      <c r="T441" s="158" t="str">
        <f t="shared" si="148"/>
        <v/>
      </c>
      <c r="U441" s="158" t="str">
        <f t="shared" si="149"/>
        <v>lstLocatieNv3</v>
      </c>
      <c r="V441" s="168">
        <f t="shared" si="150"/>
        <v>0</v>
      </c>
      <c r="W441" s="171">
        <f t="shared" si="151"/>
        <v>0</v>
      </c>
      <c r="X441" s="171">
        <f t="shared" si="152"/>
        <v>0</v>
      </c>
      <c r="Y441" s="171">
        <f t="shared" si="153"/>
        <v>0</v>
      </c>
      <c r="Z441" s="171">
        <f t="shared" si="154"/>
        <v>0</v>
      </c>
      <c r="AA441" s="171">
        <f t="shared" si="155"/>
        <v>0</v>
      </c>
      <c r="AB441" s="171">
        <f t="shared" si="156"/>
        <v>0</v>
      </c>
      <c r="AC441" s="171">
        <f t="shared" si="157"/>
        <v>0</v>
      </c>
      <c r="AD441" s="171">
        <f t="shared" si="158"/>
        <v>0</v>
      </c>
      <c r="AE441" s="171">
        <f t="shared" si="159"/>
        <v>0</v>
      </c>
      <c r="AF441" s="171">
        <f t="shared" si="160"/>
        <v>0</v>
      </c>
      <c r="AG441" s="171">
        <f t="shared" si="161"/>
        <v>0</v>
      </c>
      <c r="AH441" s="171">
        <f>IF($S441&lt;&gt;0, IF($F441&lt;&gt;"Opname / publicatie / game", IF(OR($J441="Fysieke aanwezigheid/product",$J441="Fysieke en digitale aanwezigheid/product"), IF($L441&lt;&gt;"België", _xlfn.IFNA(IF(MATCH($M441, Keuzelijsten!$AR$2:$AR$32, 0)&gt;0, 0, -1), -1), IF($N441&lt;&gt;"", -1, IF(O441&lt;&gt;"", 0, 1))), -1), -1), 0)</f>
        <v>0</v>
      </c>
      <c r="AI441" s="171">
        <f t="shared" si="162"/>
        <v>0</v>
      </c>
      <c r="AJ441" s="171">
        <f t="shared" si="163"/>
        <v>0</v>
      </c>
      <c r="AK441" s="168"/>
      <c r="AL441" s="322" t="str">
        <f t="shared" si="144"/>
        <v/>
      </c>
      <c r="AM441" s="171"/>
      <c r="AN441" s="171"/>
      <c r="AO441" s="171"/>
      <c r="AP441" s="171"/>
      <c r="AQ441" s="171"/>
      <c r="AR441" s="171"/>
      <c r="AS441" s="171"/>
      <c r="AT441" s="171"/>
      <c r="AU441" s="171" t="str">
        <f t="shared" si="164"/>
        <v/>
      </c>
      <c r="AV441" s="171"/>
      <c r="AW441" s="171"/>
      <c r="AX441" s="171"/>
      <c r="AY441" s="171"/>
      <c r="AZ441" s="168" t="str">
        <f t="shared" si="165"/>
        <v/>
      </c>
      <c r="BA441" s="158" t="str">
        <f>IF(S441&lt;&gt;1, IF(SUM(S441:$S$1004)&lt;&gt;0, "| Laat geen witruimte tussen ingevulde rijen.", ""), "")</f>
        <v/>
      </c>
      <c r="BC441" s="159" t="str">
        <f t="shared" si="166"/>
        <v/>
      </c>
    </row>
    <row r="442" spans="1:55" s="158" customFormat="1" ht="14.4" customHeight="1" x14ac:dyDescent="0.3">
      <c r="A442" s="244" t="str">
        <f t="shared" si="145"/>
        <v/>
      </c>
      <c r="B442" s="153" t="str">
        <f t="shared" si="146"/>
        <v/>
      </c>
      <c r="C442" s="154"/>
      <c r="D442" s="173"/>
      <c r="E442" s="179"/>
      <c r="F442" s="156"/>
      <c r="G442" s="175"/>
      <c r="H442" s="175"/>
      <c r="I442" s="175"/>
      <c r="J442" s="175"/>
      <c r="K442" s="175"/>
      <c r="L442" s="175"/>
      <c r="M442" s="175"/>
      <c r="N442" s="175"/>
      <c r="O442" s="175"/>
      <c r="P442" s="175"/>
      <c r="Q442" s="179"/>
      <c r="R442" s="157" t="s">
        <v>98</v>
      </c>
      <c r="S442" s="158">
        <f t="shared" si="147"/>
        <v>0</v>
      </c>
      <c r="T442" s="158" t="str">
        <f t="shared" si="148"/>
        <v/>
      </c>
      <c r="U442" s="158" t="str">
        <f t="shared" si="149"/>
        <v>lstLocatieNv3</v>
      </c>
      <c r="V442" s="168">
        <f t="shared" si="150"/>
        <v>0</v>
      </c>
      <c r="W442" s="171">
        <f t="shared" si="151"/>
        <v>0</v>
      </c>
      <c r="X442" s="171">
        <f t="shared" si="152"/>
        <v>0</v>
      </c>
      <c r="Y442" s="171">
        <f t="shared" si="153"/>
        <v>0</v>
      </c>
      <c r="Z442" s="171">
        <f t="shared" si="154"/>
        <v>0</v>
      </c>
      <c r="AA442" s="171">
        <f t="shared" si="155"/>
        <v>0</v>
      </c>
      <c r="AB442" s="171">
        <f t="shared" si="156"/>
        <v>0</v>
      </c>
      <c r="AC442" s="171">
        <f t="shared" si="157"/>
        <v>0</v>
      </c>
      <c r="AD442" s="171">
        <f t="shared" si="158"/>
        <v>0</v>
      </c>
      <c r="AE442" s="171">
        <f t="shared" si="159"/>
        <v>0</v>
      </c>
      <c r="AF442" s="171">
        <f t="shared" si="160"/>
        <v>0</v>
      </c>
      <c r="AG442" s="171">
        <f t="shared" si="161"/>
        <v>0</v>
      </c>
      <c r="AH442" s="171">
        <f>IF($S442&lt;&gt;0, IF($F442&lt;&gt;"Opname / publicatie / game", IF(OR($J442="Fysieke aanwezigheid/product",$J442="Fysieke en digitale aanwezigheid/product"), IF($L442&lt;&gt;"België", _xlfn.IFNA(IF(MATCH($M442, Keuzelijsten!$AR$2:$AR$32, 0)&gt;0, 0, -1), -1), IF($N442&lt;&gt;"", -1, IF(O442&lt;&gt;"", 0, 1))), -1), -1), 0)</f>
        <v>0</v>
      </c>
      <c r="AI442" s="171">
        <f t="shared" si="162"/>
        <v>0</v>
      </c>
      <c r="AJ442" s="171">
        <f t="shared" si="163"/>
        <v>0</v>
      </c>
      <c r="AK442" s="168"/>
      <c r="AL442" s="322" t="str">
        <f t="shared" si="144"/>
        <v/>
      </c>
      <c r="AM442" s="171"/>
      <c r="AN442" s="171"/>
      <c r="AO442" s="171"/>
      <c r="AP442" s="171"/>
      <c r="AQ442" s="171"/>
      <c r="AR442" s="171"/>
      <c r="AS442" s="171"/>
      <c r="AT442" s="171"/>
      <c r="AU442" s="171" t="str">
        <f t="shared" si="164"/>
        <v/>
      </c>
      <c r="AV442" s="171"/>
      <c r="AW442" s="171"/>
      <c r="AX442" s="171"/>
      <c r="AY442" s="171"/>
      <c r="AZ442" s="168" t="str">
        <f t="shared" si="165"/>
        <v/>
      </c>
      <c r="BA442" s="158" t="str">
        <f>IF(S442&lt;&gt;1, IF(SUM(S442:$S$1004)&lt;&gt;0, "| Laat geen witruimte tussen ingevulde rijen.", ""), "")</f>
        <v/>
      </c>
      <c r="BC442" s="159" t="str">
        <f t="shared" si="166"/>
        <v/>
      </c>
    </row>
    <row r="443" spans="1:55" s="158" customFormat="1" ht="14.4" customHeight="1" x14ac:dyDescent="0.3">
      <c r="A443" s="244" t="str">
        <f t="shared" si="145"/>
        <v/>
      </c>
      <c r="B443" s="153" t="str">
        <f t="shared" si="146"/>
        <v/>
      </c>
      <c r="C443" s="154"/>
      <c r="D443" s="173"/>
      <c r="E443" s="179"/>
      <c r="F443" s="156"/>
      <c r="G443" s="175"/>
      <c r="H443" s="175"/>
      <c r="I443" s="175"/>
      <c r="J443" s="175"/>
      <c r="K443" s="175"/>
      <c r="L443" s="175"/>
      <c r="M443" s="175"/>
      <c r="N443" s="175"/>
      <c r="O443" s="175"/>
      <c r="P443" s="175"/>
      <c r="Q443" s="179"/>
      <c r="R443" s="157" t="s">
        <v>98</v>
      </c>
      <c r="S443" s="158">
        <f t="shared" si="147"/>
        <v>0</v>
      </c>
      <c r="T443" s="158" t="str">
        <f t="shared" si="148"/>
        <v/>
      </c>
      <c r="U443" s="158" t="str">
        <f t="shared" si="149"/>
        <v>lstLocatieNv3</v>
      </c>
      <c r="V443" s="168">
        <f t="shared" si="150"/>
        <v>0</v>
      </c>
      <c r="W443" s="171">
        <f t="shared" si="151"/>
        <v>0</v>
      </c>
      <c r="X443" s="171">
        <f t="shared" si="152"/>
        <v>0</v>
      </c>
      <c r="Y443" s="171">
        <f t="shared" si="153"/>
        <v>0</v>
      </c>
      <c r="Z443" s="171">
        <f t="shared" si="154"/>
        <v>0</v>
      </c>
      <c r="AA443" s="171">
        <f t="shared" si="155"/>
        <v>0</v>
      </c>
      <c r="AB443" s="171">
        <f t="shared" si="156"/>
        <v>0</v>
      </c>
      <c r="AC443" s="171">
        <f t="shared" si="157"/>
        <v>0</v>
      </c>
      <c r="AD443" s="171">
        <f t="shared" si="158"/>
        <v>0</v>
      </c>
      <c r="AE443" s="171">
        <f t="shared" si="159"/>
        <v>0</v>
      </c>
      <c r="AF443" s="171">
        <f t="shared" si="160"/>
        <v>0</v>
      </c>
      <c r="AG443" s="171">
        <f t="shared" si="161"/>
        <v>0</v>
      </c>
      <c r="AH443" s="171">
        <f>IF($S443&lt;&gt;0, IF($F443&lt;&gt;"Opname / publicatie / game", IF(OR($J443="Fysieke aanwezigheid/product",$J443="Fysieke en digitale aanwezigheid/product"), IF($L443&lt;&gt;"België", _xlfn.IFNA(IF(MATCH($M443, Keuzelijsten!$AR$2:$AR$32, 0)&gt;0, 0, -1), -1), IF($N443&lt;&gt;"", -1, IF(O443&lt;&gt;"", 0, 1))), -1), -1), 0)</f>
        <v>0</v>
      </c>
      <c r="AI443" s="171">
        <f t="shared" si="162"/>
        <v>0</v>
      </c>
      <c r="AJ443" s="171">
        <f t="shared" si="163"/>
        <v>0</v>
      </c>
      <c r="AK443" s="168"/>
      <c r="AL443" s="322" t="str">
        <f t="shared" si="144"/>
        <v/>
      </c>
      <c r="AM443" s="171"/>
      <c r="AN443" s="171"/>
      <c r="AO443" s="171"/>
      <c r="AP443" s="171"/>
      <c r="AQ443" s="171"/>
      <c r="AR443" s="171"/>
      <c r="AS443" s="171"/>
      <c r="AT443" s="171"/>
      <c r="AU443" s="171" t="str">
        <f t="shared" si="164"/>
        <v/>
      </c>
      <c r="AV443" s="171"/>
      <c r="AW443" s="171"/>
      <c r="AX443" s="171"/>
      <c r="AY443" s="171"/>
      <c r="AZ443" s="168" t="str">
        <f t="shared" si="165"/>
        <v/>
      </c>
      <c r="BA443" s="158" t="str">
        <f>IF(S443&lt;&gt;1, IF(SUM(S443:$S$1004)&lt;&gt;0, "| Laat geen witruimte tussen ingevulde rijen.", ""), "")</f>
        <v/>
      </c>
      <c r="BC443" s="159" t="str">
        <f t="shared" si="166"/>
        <v/>
      </c>
    </row>
    <row r="444" spans="1:55" s="158" customFormat="1" ht="14.4" customHeight="1" x14ac:dyDescent="0.3">
      <c r="A444" s="244" t="str">
        <f t="shared" si="145"/>
        <v/>
      </c>
      <c r="B444" s="153" t="str">
        <f t="shared" si="146"/>
        <v/>
      </c>
      <c r="C444" s="154"/>
      <c r="D444" s="173"/>
      <c r="E444" s="179"/>
      <c r="F444" s="156"/>
      <c r="G444" s="175"/>
      <c r="H444" s="175"/>
      <c r="I444" s="175"/>
      <c r="J444" s="175"/>
      <c r="K444" s="175"/>
      <c r="L444" s="175"/>
      <c r="M444" s="175"/>
      <c r="N444" s="175"/>
      <c r="O444" s="175"/>
      <c r="P444" s="175"/>
      <c r="Q444" s="179"/>
      <c r="R444" s="157" t="s">
        <v>98</v>
      </c>
      <c r="S444" s="158">
        <f t="shared" si="147"/>
        <v>0</v>
      </c>
      <c r="T444" s="158" t="str">
        <f t="shared" si="148"/>
        <v/>
      </c>
      <c r="U444" s="158" t="str">
        <f t="shared" si="149"/>
        <v>lstLocatieNv3</v>
      </c>
      <c r="V444" s="168">
        <f t="shared" si="150"/>
        <v>0</v>
      </c>
      <c r="W444" s="171">
        <f t="shared" si="151"/>
        <v>0</v>
      </c>
      <c r="X444" s="171">
        <f t="shared" si="152"/>
        <v>0</v>
      </c>
      <c r="Y444" s="171">
        <f t="shared" si="153"/>
        <v>0</v>
      </c>
      <c r="Z444" s="171">
        <f t="shared" si="154"/>
        <v>0</v>
      </c>
      <c r="AA444" s="171">
        <f t="shared" si="155"/>
        <v>0</v>
      </c>
      <c r="AB444" s="171">
        <f t="shared" si="156"/>
        <v>0</v>
      </c>
      <c r="AC444" s="171">
        <f t="shared" si="157"/>
        <v>0</v>
      </c>
      <c r="AD444" s="171">
        <f t="shared" si="158"/>
        <v>0</v>
      </c>
      <c r="AE444" s="171">
        <f t="shared" si="159"/>
        <v>0</v>
      </c>
      <c r="AF444" s="171">
        <f t="shared" si="160"/>
        <v>0</v>
      </c>
      <c r="AG444" s="171">
        <f t="shared" si="161"/>
        <v>0</v>
      </c>
      <c r="AH444" s="171">
        <f>IF($S444&lt;&gt;0, IF($F444&lt;&gt;"Opname / publicatie / game", IF(OR($J444="Fysieke aanwezigheid/product",$J444="Fysieke en digitale aanwezigheid/product"), IF($L444&lt;&gt;"België", _xlfn.IFNA(IF(MATCH($M444, Keuzelijsten!$AR$2:$AR$32, 0)&gt;0, 0, -1), -1), IF($N444&lt;&gt;"", -1, IF(O444&lt;&gt;"", 0, 1))), -1), -1), 0)</f>
        <v>0</v>
      </c>
      <c r="AI444" s="171">
        <f t="shared" si="162"/>
        <v>0</v>
      </c>
      <c r="AJ444" s="171">
        <f t="shared" si="163"/>
        <v>0</v>
      </c>
      <c r="AK444" s="168"/>
      <c r="AL444" s="322" t="str">
        <f t="shared" si="144"/>
        <v/>
      </c>
      <c r="AM444" s="171"/>
      <c r="AN444" s="171"/>
      <c r="AO444" s="171"/>
      <c r="AP444" s="171"/>
      <c r="AQ444" s="171"/>
      <c r="AR444" s="171"/>
      <c r="AS444" s="171"/>
      <c r="AT444" s="171"/>
      <c r="AU444" s="171" t="str">
        <f t="shared" si="164"/>
        <v/>
      </c>
      <c r="AV444" s="171"/>
      <c r="AW444" s="171"/>
      <c r="AX444" s="171"/>
      <c r="AY444" s="171"/>
      <c r="AZ444" s="168" t="str">
        <f t="shared" si="165"/>
        <v/>
      </c>
      <c r="BA444" s="158" t="str">
        <f>IF(S444&lt;&gt;1, IF(SUM(S444:$S$1004)&lt;&gt;0, "| Laat geen witruimte tussen ingevulde rijen.", ""), "")</f>
        <v/>
      </c>
      <c r="BC444" s="159" t="str">
        <f t="shared" si="166"/>
        <v/>
      </c>
    </row>
    <row r="445" spans="1:55" s="158" customFormat="1" ht="14.4" customHeight="1" x14ac:dyDescent="0.3">
      <c r="A445" s="244" t="str">
        <f t="shared" si="145"/>
        <v/>
      </c>
      <c r="B445" s="153" t="str">
        <f t="shared" si="146"/>
        <v/>
      </c>
      <c r="C445" s="154"/>
      <c r="D445" s="173"/>
      <c r="E445" s="179"/>
      <c r="F445" s="156"/>
      <c r="G445" s="175"/>
      <c r="H445" s="175"/>
      <c r="I445" s="175"/>
      <c r="J445" s="175"/>
      <c r="K445" s="175"/>
      <c r="L445" s="175"/>
      <c r="M445" s="175"/>
      <c r="N445" s="175"/>
      <c r="O445" s="175"/>
      <c r="P445" s="175"/>
      <c r="Q445" s="179"/>
      <c r="R445" s="157" t="s">
        <v>98</v>
      </c>
      <c r="S445" s="158">
        <f t="shared" si="147"/>
        <v>0</v>
      </c>
      <c r="T445" s="158" t="str">
        <f t="shared" si="148"/>
        <v/>
      </c>
      <c r="U445" s="158" t="str">
        <f t="shared" si="149"/>
        <v>lstLocatieNv3</v>
      </c>
      <c r="V445" s="168">
        <f t="shared" si="150"/>
        <v>0</v>
      </c>
      <c r="W445" s="171">
        <f t="shared" si="151"/>
        <v>0</v>
      </c>
      <c r="X445" s="171">
        <f t="shared" si="152"/>
        <v>0</v>
      </c>
      <c r="Y445" s="171">
        <f t="shared" si="153"/>
        <v>0</v>
      </c>
      <c r="Z445" s="171">
        <f t="shared" si="154"/>
        <v>0</v>
      </c>
      <c r="AA445" s="171">
        <f t="shared" si="155"/>
        <v>0</v>
      </c>
      <c r="AB445" s="171">
        <f t="shared" si="156"/>
        <v>0</v>
      </c>
      <c r="AC445" s="171">
        <f t="shared" si="157"/>
        <v>0</v>
      </c>
      <c r="AD445" s="171">
        <f t="shared" si="158"/>
        <v>0</v>
      </c>
      <c r="AE445" s="171">
        <f t="shared" si="159"/>
        <v>0</v>
      </c>
      <c r="AF445" s="171">
        <f t="shared" si="160"/>
        <v>0</v>
      </c>
      <c r="AG445" s="171">
        <f t="shared" si="161"/>
        <v>0</v>
      </c>
      <c r="AH445" s="171">
        <f>IF($S445&lt;&gt;0, IF($F445&lt;&gt;"Opname / publicatie / game", IF(OR($J445="Fysieke aanwezigheid/product",$J445="Fysieke en digitale aanwezigheid/product"), IF($L445&lt;&gt;"België", _xlfn.IFNA(IF(MATCH($M445, Keuzelijsten!$AR$2:$AR$32, 0)&gt;0, 0, -1), -1), IF($N445&lt;&gt;"", -1, IF(O445&lt;&gt;"", 0, 1))), -1), -1), 0)</f>
        <v>0</v>
      </c>
      <c r="AI445" s="171">
        <f t="shared" si="162"/>
        <v>0</v>
      </c>
      <c r="AJ445" s="171">
        <f t="shared" si="163"/>
        <v>0</v>
      </c>
      <c r="AK445" s="168"/>
      <c r="AL445" s="322" t="str">
        <f t="shared" si="144"/>
        <v/>
      </c>
      <c r="AM445" s="171"/>
      <c r="AN445" s="171"/>
      <c r="AO445" s="171"/>
      <c r="AP445" s="171"/>
      <c r="AQ445" s="171"/>
      <c r="AR445" s="171"/>
      <c r="AS445" s="171"/>
      <c r="AT445" s="171"/>
      <c r="AU445" s="171" t="str">
        <f t="shared" si="164"/>
        <v/>
      </c>
      <c r="AV445" s="171"/>
      <c r="AW445" s="171"/>
      <c r="AX445" s="171"/>
      <c r="AY445" s="171"/>
      <c r="AZ445" s="168" t="str">
        <f t="shared" si="165"/>
        <v/>
      </c>
      <c r="BA445" s="158" t="str">
        <f>IF(S445&lt;&gt;1, IF(SUM(S445:$S$1004)&lt;&gt;0, "| Laat geen witruimte tussen ingevulde rijen.", ""), "")</f>
        <v/>
      </c>
      <c r="BC445" s="159" t="str">
        <f t="shared" si="166"/>
        <v/>
      </c>
    </row>
    <row r="446" spans="1:55" s="158" customFormat="1" ht="14.4" customHeight="1" x14ac:dyDescent="0.3">
      <c r="A446" s="244" t="str">
        <f t="shared" si="145"/>
        <v/>
      </c>
      <c r="B446" s="153" t="str">
        <f t="shared" si="146"/>
        <v/>
      </c>
      <c r="C446" s="154"/>
      <c r="D446" s="173"/>
      <c r="E446" s="179"/>
      <c r="F446" s="156"/>
      <c r="G446" s="175"/>
      <c r="H446" s="175"/>
      <c r="I446" s="175"/>
      <c r="J446" s="175"/>
      <c r="K446" s="175"/>
      <c r="L446" s="175"/>
      <c r="M446" s="175"/>
      <c r="N446" s="175"/>
      <c r="O446" s="175"/>
      <c r="P446" s="175"/>
      <c r="Q446" s="179"/>
      <c r="R446" s="157" t="s">
        <v>98</v>
      </c>
      <c r="S446" s="158">
        <f t="shared" si="147"/>
        <v>0</v>
      </c>
      <c r="T446" s="158" t="str">
        <f t="shared" si="148"/>
        <v/>
      </c>
      <c r="U446" s="158" t="str">
        <f t="shared" si="149"/>
        <v>lstLocatieNv3</v>
      </c>
      <c r="V446" s="168">
        <f t="shared" si="150"/>
        <v>0</v>
      </c>
      <c r="W446" s="171">
        <f t="shared" si="151"/>
        <v>0</v>
      </c>
      <c r="X446" s="171">
        <f t="shared" si="152"/>
        <v>0</v>
      </c>
      <c r="Y446" s="171">
        <f t="shared" si="153"/>
        <v>0</v>
      </c>
      <c r="Z446" s="171">
        <f t="shared" si="154"/>
        <v>0</v>
      </c>
      <c r="AA446" s="171">
        <f t="shared" si="155"/>
        <v>0</v>
      </c>
      <c r="AB446" s="171">
        <f t="shared" si="156"/>
        <v>0</v>
      </c>
      <c r="AC446" s="171">
        <f t="shared" si="157"/>
        <v>0</v>
      </c>
      <c r="AD446" s="171">
        <f t="shared" si="158"/>
        <v>0</v>
      </c>
      <c r="AE446" s="171">
        <f t="shared" si="159"/>
        <v>0</v>
      </c>
      <c r="AF446" s="171">
        <f t="shared" si="160"/>
        <v>0</v>
      </c>
      <c r="AG446" s="171">
        <f t="shared" si="161"/>
        <v>0</v>
      </c>
      <c r="AH446" s="171">
        <f>IF($S446&lt;&gt;0, IF($F446&lt;&gt;"Opname / publicatie / game", IF(OR($J446="Fysieke aanwezigheid/product",$J446="Fysieke en digitale aanwezigheid/product"), IF($L446&lt;&gt;"België", _xlfn.IFNA(IF(MATCH($M446, Keuzelijsten!$AR$2:$AR$32, 0)&gt;0, 0, -1), -1), IF($N446&lt;&gt;"", -1, IF(O446&lt;&gt;"", 0, 1))), -1), -1), 0)</f>
        <v>0</v>
      </c>
      <c r="AI446" s="171">
        <f t="shared" si="162"/>
        <v>0</v>
      </c>
      <c r="AJ446" s="171">
        <f t="shared" si="163"/>
        <v>0</v>
      </c>
      <c r="AK446" s="168"/>
      <c r="AL446" s="322" t="str">
        <f t="shared" si="144"/>
        <v/>
      </c>
      <c r="AM446" s="171"/>
      <c r="AN446" s="171"/>
      <c r="AO446" s="171"/>
      <c r="AP446" s="171"/>
      <c r="AQ446" s="171"/>
      <c r="AR446" s="171"/>
      <c r="AS446" s="171"/>
      <c r="AT446" s="171"/>
      <c r="AU446" s="171" t="str">
        <f t="shared" si="164"/>
        <v/>
      </c>
      <c r="AV446" s="171"/>
      <c r="AW446" s="171"/>
      <c r="AX446" s="171"/>
      <c r="AY446" s="171"/>
      <c r="AZ446" s="168" t="str">
        <f t="shared" si="165"/>
        <v/>
      </c>
      <c r="BA446" s="158" t="str">
        <f>IF(S446&lt;&gt;1, IF(SUM(S446:$S$1004)&lt;&gt;0, "| Laat geen witruimte tussen ingevulde rijen.", ""), "")</f>
        <v/>
      </c>
      <c r="BC446" s="159" t="str">
        <f t="shared" si="166"/>
        <v/>
      </c>
    </row>
    <row r="447" spans="1:55" s="158" customFormat="1" ht="14.4" customHeight="1" x14ac:dyDescent="0.3">
      <c r="A447" s="244" t="str">
        <f t="shared" si="145"/>
        <v/>
      </c>
      <c r="B447" s="153" t="str">
        <f t="shared" si="146"/>
        <v/>
      </c>
      <c r="C447" s="154"/>
      <c r="D447" s="173"/>
      <c r="E447" s="179"/>
      <c r="F447" s="156"/>
      <c r="G447" s="175"/>
      <c r="H447" s="175"/>
      <c r="I447" s="175"/>
      <c r="J447" s="175"/>
      <c r="K447" s="175"/>
      <c r="L447" s="175"/>
      <c r="M447" s="175"/>
      <c r="N447" s="175"/>
      <c r="O447" s="175"/>
      <c r="P447" s="175"/>
      <c r="Q447" s="179"/>
      <c r="R447" s="157" t="s">
        <v>98</v>
      </c>
      <c r="S447" s="158">
        <f t="shared" si="147"/>
        <v>0</v>
      </c>
      <c r="T447" s="158" t="str">
        <f t="shared" si="148"/>
        <v/>
      </c>
      <c r="U447" s="158" t="str">
        <f t="shared" si="149"/>
        <v>lstLocatieNv3</v>
      </c>
      <c r="V447" s="168">
        <f t="shared" si="150"/>
        <v>0</v>
      </c>
      <c r="W447" s="171">
        <f t="shared" si="151"/>
        <v>0</v>
      </c>
      <c r="X447" s="171">
        <f t="shared" si="152"/>
        <v>0</v>
      </c>
      <c r="Y447" s="171">
        <f t="shared" si="153"/>
        <v>0</v>
      </c>
      <c r="Z447" s="171">
        <f t="shared" si="154"/>
        <v>0</v>
      </c>
      <c r="AA447" s="171">
        <f t="shared" si="155"/>
        <v>0</v>
      </c>
      <c r="AB447" s="171">
        <f t="shared" si="156"/>
        <v>0</v>
      </c>
      <c r="AC447" s="171">
        <f t="shared" si="157"/>
        <v>0</v>
      </c>
      <c r="AD447" s="171">
        <f t="shared" si="158"/>
        <v>0</v>
      </c>
      <c r="AE447" s="171">
        <f t="shared" si="159"/>
        <v>0</v>
      </c>
      <c r="AF447" s="171">
        <f t="shared" si="160"/>
        <v>0</v>
      </c>
      <c r="AG447" s="171">
        <f t="shared" si="161"/>
        <v>0</v>
      </c>
      <c r="AH447" s="171">
        <f>IF($S447&lt;&gt;0, IF($F447&lt;&gt;"Opname / publicatie / game", IF(OR($J447="Fysieke aanwezigheid/product",$J447="Fysieke en digitale aanwezigheid/product"), IF($L447&lt;&gt;"België", _xlfn.IFNA(IF(MATCH($M447, Keuzelijsten!$AR$2:$AR$32, 0)&gt;0, 0, -1), -1), IF($N447&lt;&gt;"", -1, IF(O447&lt;&gt;"", 0, 1))), -1), -1), 0)</f>
        <v>0</v>
      </c>
      <c r="AI447" s="171">
        <f t="shared" si="162"/>
        <v>0</v>
      </c>
      <c r="AJ447" s="171">
        <f t="shared" si="163"/>
        <v>0</v>
      </c>
      <c r="AK447" s="168"/>
      <c r="AL447" s="322" t="str">
        <f t="shared" si="144"/>
        <v/>
      </c>
      <c r="AM447" s="171"/>
      <c r="AN447" s="171"/>
      <c r="AO447" s="171"/>
      <c r="AP447" s="171"/>
      <c r="AQ447" s="171"/>
      <c r="AR447" s="171"/>
      <c r="AS447" s="171"/>
      <c r="AT447" s="171"/>
      <c r="AU447" s="171" t="str">
        <f t="shared" si="164"/>
        <v/>
      </c>
      <c r="AV447" s="171"/>
      <c r="AW447" s="171"/>
      <c r="AX447" s="171"/>
      <c r="AY447" s="171"/>
      <c r="AZ447" s="168" t="str">
        <f t="shared" si="165"/>
        <v/>
      </c>
      <c r="BA447" s="158" t="str">
        <f>IF(S447&lt;&gt;1, IF(SUM(S447:$S$1004)&lt;&gt;0, "| Laat geen witruimte tussen ingevulde rijen.", ""), "")</f>
        <v/>
      </c>
      <c r="BC447" s="159" t="str">
        <f t="shared" si="166"/>
        <v/>
      </c>
    </row>
    <row r="448" spans="1:55" s="158" customFormat="1" ht="14.4" customHeight="1" x14ac:dyDescent="0.3">
      <c r="A448" s="244" t="str">
        <f t="shared" si="145"/>
        <v/>
      </c>
      <c r="B448" s="153" t="str">
        <f t="shared" si="146"/>
        <v/>
      </c>
      <c r="C448" s="154"/>
      <c r="D448" s="173"/>
      <c r="E448" s="179"/>
      <c r="F448" s="156"/>
      <c r="G448" s="175"/>
      <c r="H448" s="175"/>
      <c r="I448" s="175"/>
      <c r="J448" s="175"/>
      <c r="K448" s="175"/>
      <c r="L448" s="175"/>
      <c r="M448" s="175"/>
      <c r="N448" s="175"/>
      <c r="O448" s="175"/>
      <c r="P448" s="175"/>
      <c r="Q448" s="179"/>
      <c r="R448" s="157" t="s">
        <v>98</v>
      </c>
      <c r="S448" s="158">
        <f t="shared" si="147"/>
        <v>0</v>
      </c>
      <c r="T448" s="158" t="str">
        <f t="shared" si="148"/>
        <v/>
      </c>
      <c r="U448" s="158" t="str">
        <f t="shared" si="149"/>
        <v>lstLocatieNv3</v>
      </c>
      <c r="V448" s="168">
        <f t="shared" si="150"/>
        <v>0</v>
      </c>
      <c r="W448" s="171">
        <f t="shared" si="151"/>
        <v>0</v>
      </c>
      <c r="X448" s="171">
        <f t="shared" si="152"/>
        <v>0</v>
      </c>
      <c r="Y448" s="171">
        <f t="shared" si="153"/>
        <v>0</v>
      </c>
      <c r="Z448" s="171">
        <f t="shared" si="154"/>
        <v>0</v>
      </c>
      <c r="AA448" s="171">
        <f t="shared" si="155"/>
        <v>0</v>
      </c>
      <c r="AB448" s="171">
        <f t="shared" si="156"/>
        <v>0</v>
      </c>
      <c r="AC448" s="171">
        <f t="shared" si="157"/>
        <v>0</v>
      </c>
      <c r="AD448" s="171">
        <f t="shared" si="158"/>
        <v>0</v>
      </c>
      <c r="AE448" s="171">
        <f t="shared" si="159"/>
        <v>0</v>
      </c>
      <c r="AF448" s="171">
        <f t="shared" si="160"/>
        <v>0</v>
      </c>
      <c r="AG448" s="171">
        <f t="shared" si="161"/>
        <v>0</v>
      </c>
      <c r="AH448" s="171">
        <f>IF($S448&lt;&gt;0, IF($F448&lt;&gt;"Opname / publicatie / game", IF(OR($J448="Fysieke aanwezigheid/product",$J448="Fysieke en digitale aanwezigheid/product"), IF($L448&lt;&gt;"België", _xlfn.IFNA(IF(MATCH($M448, Keuzelijsten!$AR$2:$AR$32, 0)&gt;0, 0, -1), -1), IF($N448&lt;&gt;"", -1, IF(O448&lt;&gt;"", 0, 1))), -1), -1), 0)</f>
        <v>0</v>
      </c>
      <c r="AI448" s="171">
        <f t="shared" si="162"/>
        <v>0</v>
      </c>
      <c r="AJ448" s="171">
        <f t="shared" si="163"/>
        <v>0</v>
      </c>
      <c r="AK448" s="168"/>
      <c r="AL448" s="322" t="str">
        <f t="shared" si="144"/>
        <v/>
      </c>
      <c r="AM448" s="171"/>
      <c r="AN448" s="171"/>
      <c r="AO448" s="171"/>
      <c r="AP448" s="171"/>
      <c r="AQ448" s="171"/>
      <c r="AR448" s="171"/>
      <c r="AS448" s="171"/>
      <c r="AT448" s="171"/>
      <c r="AU448" s="171" t="str">
        <f t="shared" si="164"/>
        <v/>
      </c>
      <c r="AV448" s="171"/>
      <c r="AW448" s="171"/>
      <c r="AX448" s="171"/>
      <c r="AY448" s="171"/>
      <c r="AZ448" s="168" t="str">
        <f t="shared" si="165"/>
        <v/>
      </c>
      <c r="BA448" s="158" t="str">
        <f>IF(S448&lt;&gt;1, IF(SUM(S448:$S$1004)&lt;&gt;0, "| Laat geen witruimte tussen ingevulde rijen.", ""), "")</f>
        <v/>
      </c>
      <c r="BC448" s="159" t="str">
        <f t="shared" si="166"/>
        <v/>
      </c>
    </row>
    <row r="449" spans="1:55" s="158" customFormat="1" ht="14.4" customHeight="1" x14ac:dyDescent="0.3">
      <c r="A449" s="244" t="str">
        <f t="shared" si="145"/>
        <v/>
      </c>
      <c r="B449" s="153" t="str">
        <f t="shared" si="146"/>
        <v/>
      </c>
      <c r="C449" s="154"/>
      <c r="D449" s="173"/>
      <c r="E449" s="179"/>
      <c r="F449" s="156"/>
      <c r="G449" s="175"/>
      <c r="H449" s="175"/>
      <c r="I449" s="175"/>
      <c r="J449" s="175"/>
      <c r="K449" s="175"/>
      <c r="L449" s="175"/>
      <c r="M449" s="175"/>
      <c r="N449" s="175"/>
      <c r="O449" s="175"/>
      <c r="P449" s="175"/>
      <c r="Q449" s="179"/>
      <c r="R449" s="157" t="s">
        <v>98</v>
      </c>
      <c r="S449" s="158">
        <f t="shared" si="147"/>
        <v>0</v>
      </c>
      <c r="T449" s="158" t="str">
        <f t="shared" si="148"/>
        <v/>
      </c>
      <c r="U449" s="158" t="str">
        <f t="shared" si="149"/>
        <v>lstLocatieNv3</v>
      </c>
      <c r="V449" s="168">
        <f t="shared" si="150"/>
        <v>0</v>
      </c>
      <c r="W449" s="171">
        <f t="shared" si="151"/>
        <v>0</v>
      </c>
      <c r="X449" s="171">
        <f t="shared" si="152"/>
        <v>0</v>
      </c>
      <c r="Y449" s="171">
        <f t="shared" si="153"/>
        <v>0</v>
      </c>
      <c r="Z449" s="171">
        <f t="shared" si="154"/>
        <v>0</v>
      </c>
      <c r="AA449" s="171">
        <f t="shared" si="155"/>
        <v>0</v>
      </c>
      <c r="AB449" s="171">
        <f t="shared" si="156"/>
        <v>0</v>
      </c>
      <c r="AC449" s="171">
        <f t="shared" si="157"/>
        <v>0</v>
      </c>
      <c r="AD449" s="171">
        <f t="shared" si="158"/>
        <v>0</v>
      </c>
      <c r="AE449" s="171">
        <f t="shared" si="159"/>
        <v>0</v>
      </c>
      <c r="AF449" s="171">
        <f t="shared" si="160"/>
        <v>0</v>
      </c>
      <c r="AG449" s="171">
        <f t="shared" si="161"/>
        <v>0</v>
      </c>
      <c r="AH449" s="171">
        <f>IF($S449&lt;&gt;0, IF($F449&lt;&gt;"Opname / publicatie / game", IF(OR($J449="Fysieke aanwezigheid/product",$J449="Fysieke en digitale aanwezigheid/product"), IF($L449&lt;&gt;"België", _xlfn.IFNA(IF(MATCH($M449, Keuzelijsten!$AR$2:$AR$32, 0)&gt;0, 0, -1), -1), IF($N449&lt;&gt;"", -1, IF(O449&lt;&gt;"", 0, 1))), -1), -1), 0)</f>
        <v>0</v>
      </c>
      <c r="AI449" s="171">
        <f t="shared" si="162"/>
        <v>0</v>
      </c>
      <c r="AJ449" s="171">
        <f t="shared" si="163"/>
        <v>0</v>
      </c>
      <c r="AK449" s="168"/>
      <c r="AL449" s="322" t="str">
        <f t="shared" si="144"/>
        <v/>
      </c>
      <c r="AM449" s="171"/>
      <c r="AN449" s="171"/>
      <c r="AO449" s="171"/>
      <c r="AP449" s="171"/>
      <c r="AQ449" s="171"/>
      <c r="AR449" s="171"/>
      <c r="AS449" s="171"/>
      <c r="AT449" s="171"/>
      <c r="AU449" s="171" t="str">
        <f t="shared" si="164"/>
        <v/>
      </c>
      <c r="AV449" s="171"/>
      <c r="AW449" s="171"/>
      <c r="AX449" s="171"/>
      <c r="AY449" s="171"/>
      <c r="AZ449" s="168" t="str">
        <f t="shared" si="165"/>
        <v/>
      </c>
      <c r="BA449" s="158" t="str">
        <f>IF(S449&lt;&gt;1, IF(SUM(S449:$S$1004)&lt;&gt;0, "| Laat geen witruimte tussen ingevulde rijen.", ""), "")</f>
        <v/>
      </c>
      <c r="BC449" s="159" t="str">
        <f t="shared" si="166"/>
        <v/>
      </c>
    </row>
    <row r="450" spans="1:55" s="158" customFormat="1" ht="14.4" customHeight="1" x14ac:dyDescent="0.3">
      <c r="A450" s="244" t="str">
        <f t="shared" si="145"/>
        <v/>
      </c>
      <c r="B450" s="153" t="str">
        <f t="shared" si="146"/>
        <v/>
      </c>
      <c r="C450" s="154"/>
      <c r="D450" s="173"/>
      <c r="E450" s="179"/>
      <c r="F450" s="156"/>
      <c r="G450" s="175"/>
      <c r="H450" s="175"/>
      <c r="I450" s="175"/>
      <c r="J450" s="175"/>
      <c r="K450" s="175"/>
      <c r="L450" s="175"/>
      <c r="M450" s="175"/>
      <c r="N450" s="175"/>
      <c r="O450" s="175"/>
      <c r="P450" s="175"/>
      <c r="Q450" s="179"/>
      <c r="R450" s="157" t="s">
        <v>98</v>
      </c>
      <c r="S450" s="158">
        <f t="shared" si="147"/>
        <v>0</v>
      </c>
      <c r="T450" s="158" t="str">
        <f t="shared" si="148"/>
        <v/>
      </c>
      <c r="U450" s="158" t="str">
        <f t="shared" si="149"/>
        <v>lstLocatieNv3</v>
      </c>
      <c r="V450" s="168">
        <f t="shared" si="150"/>
        <v>0</v>
      </c>
      <c r="W450" s="171">
        <f t="shared" si="151"/>
        <v>0</v>
      </c>
      <c r="X450" s="171">
        <f t="shared" si="152"/>
        <v>0</v>
      </c>
      <c r="Y450" s="171">
        <f t="shared" si="153"/>
        <v>0</v>
      </c>
      <c r="Z450" s="171">
        <f t="shared" si="154"/>
        <v>0</v>
      </c>
      <c r="AA450" s="171">
        <f t="shared" si="155"/>
        <v>0</v>
      </c>
      <c r="AB450" s="171">
        <f t="shared" si="156"/>
        <v>0</v>
      </c>
      <c r="AC450" s="171">
        <f t="shared" si="157"/>
        <v>0</v>
      </c>
      <c r="AD450" s="171">
        <f t="shared" si="158"/>
        <v>0</v>
      </c>
      <c r="AE450" s="171">
        <f t="shared" si="159"/>
        <v>0</v>
      </c>
      <c r="AF450" s="171">
        <f t="shared" si="160"/>
        <v>0</v>
      </c>
      <c r="AG450" s="171">
        <f t="shared" si="161"/>
        <v>0</v>
      </c>
      <c r="AH450" s="171">
        <f>IF($S450&lt;&gt;0, IF($F450&lt;&gt;"Opname / publicatie / game", IF(OR($J450="Fysieke aanwezigheid/product",$J450="Fysieke en digitale aanwezigheid/product"), IF($L450&lt;&gt;"België", _xlfn.IFNA(IF(MATCH($M450, Keuzelijsten!$AR$2:$AR$32, 0)&gt;0, 0, -1), -1), IF($N450&lt;&gt;"", -1, IF(O450&lt;&gt;"", 0, 1))), -1), -1), 0)</f>
        <v>0</v>
      </c>
      <c r="AI450" s="171">
        <f t="shared" si="162"/>
        <v>0</v>
      </c>
      <c r="AJ450" s="171">
        <f t="shared" si="163"/>
        <v>0</v>
      </c>
      <c r="AK450" s="168"/>
      <c r="AL450" s="322" t="str">
        <f t="shared" si="144"/>
        <v/>
      </c>
      <c r="AM450" s="171"/>
      <c r="AN450" s="171"/>
      <c r="AO450" s="171"/>
      <c r="AP450" s="171"/>
      <c r="AQ450" s="171"/>
      <c r="AR450" s="171"/>
      <c r="AS450" s="171"/>
      <c r="AT450" s="171"/>
      <c r="AU450" s="171" t="str">
        <f t="shared" si="164"/>
        <v/>
      </c>
      <c r="AV450" s="171"/>
      <c r="AW450" s="171"/>
      <c r="AX450" s="171"/>
      <c r="AY450" s="171"/>
      <c r="AZ450" s="168" t="str">
        <f t="shared" si="165"/>
        <v/>
      </c>
      <c r="BA450" s="158" t="str">
        <f>IF(S450&lt;&gt;1, IF(SUM(S450:$S$1004)&lt;&gt;0, "| Laat geen witruimte tussen ingevulde rijen.", ""), "")</f>
        <v/>
      </c>
      <c r="BC450" s="159" t="str">
        <f t="shared" si="166"/>
        <v/>
      </c>
    </row>
    <row r="451" spans="1:55" s="158" customFormat="1" ht="14.4" customHeight="1" x14ac:dyDescent="0.3">
      <c r="A451" s="244" t="str">
        <f t="shared" si="145"/>
        <v/>
      </c>
      <c r="B451" s="153" t="str">
        <f t="shared" si="146"/>
        <v/>
      </c>
      <c r="C451" s="154"/>
      <c r="D451" s="173"/>
      <c r="E451" s="179"/>
      <c r="F451" s="156"/>
      <c r="G451" s="175"/>
      <c r="H451" s="175"/>
      <c r="I451" s="175"/>
      <c r="J451" s="175"/>
      <c r="K451" s="175"/>
      <c r="L451" s="175"/>
      <c r="M451" s="175"/>
      <c r="N451" s="175"/>
      <c r="O451" s="175"/>
      <c r="P451" s="175"/>
      <c r="Q451" s="179"/>
      <c r="R451" s="157" t="s">
        <v>98</v>
      </c>
      <c r="S451" s="158">
        <f t="shared" si="147"/>
        <v>0</v>
      </c>
      <c r="T451" s="158" t="str">
        <f t="shared" si="148"/>
        <v/>
      </c>
      <c r="U451" s="158" t="str">
        <f t="shared" si="149"/>
        <v>lstLocatieNv3</v>
      </c>
      <c r="V451" s="168">
        <f t="shared" si="150"/>
        <v>0</v>
      </c>
      <c r="W451" s="171">
        <f t="shared" si="151"/>
        <v>0</v>
      </c>
      <c r="X451" s="171">
        <f t="shared" si="152"/>
        <v>0</v>
      </c>
      <c r="Y451" s="171">
        <f t="shared" si="153"/>
        <v>0</v>
      </c>
      <c r="Z451" s="171">
        <f t="shared" si="154"/>
        <v>0</v>
      </c>
      <c r="AA451" s="171">
        <f t="shared" si="155"/>
        <v>0</v>
      </c>
      <c r="AB451" s="171">
        <f t="shared" si="156"/>
        <v>0</v>
      </c>
      <c r="AC451" s="171">
        <f t="shared" si="157"/>
        <v>0</v>
      </c>
      <c r="AD451" s="171">
        <f t="shared" si="158"/>
        <v>0</v>
      </c>
      <c r="AE451" s="171">
        <f t="shared" si="159"/>
        <v>0</v>
      </c>
      <c r="AF451" s="171">
        <f t="shared" si="160"/>
        <v>0</v>
      </c>
      <c r="AG451" s="171">
        <f t="shared" si="161"/>
        <v>0</v>
      </c>
      <c r="AH451" s="171">
        <f>IF($S451&lt;&gt;0, IF($F451&lt;&gt;"Opname / publicatie / game", IF(OR($J451="Fysieke aanwezigheid/product",$J451="Fysieke en digitale aanwezigheid/product"), IF($L451&lt;&gt;"België", _xlfn.IFNA(IF(MATCH($M451, Keuzelijsten!$AR$2:$AR$32, 0)&gt;0, 0, -1), -1), IF($N451&lt;&gt;"", -1, IF(O451&lt;&gt;"", 0, 1))), -1), -1), 0)</f>
        <v>0</v>
      </c>
      <c r="AI451" s="171">
        <f t="shared" si="162"/>
        <v>0</v>
      </c>
      <c r="AJ451" s="171">
        <f t="shared" si="163"/>
        <v>0</v>
      </c>
      <c r="AK451" s="168"/>
      <c r="AL451" s="322" t="str">
        <f t="shared" si="144"/>
        <v/>
      </c>
      <c r="AM451" s="171"/>
      <c r="AN451" s="171"/>
      <c r="AO451" s="171"/>
      <c r="AP451" s="171"/>
      <c r="AQ451" s="171"/>
      <c r="AR451" s="171"/>
      <c r="AS451" s="171"/>
      <c r="AT451" s="171"/>
      <c r="AU451" s="171" t="str">
        <f t="shared" si="164"/>
        <v/>
      </c>
      <c r="AV451" s="171"/>
      <c r="AW451" s="171"/>
      <c r="AX451" s="171"/>
      <c r="AY451" s="171"/>
      <c r="AZ451" s="168" t="str">
        <f t="shared" si="165"/>
        <v/>
      </c>
      <c r="BA451" s="158" t="str">
        <f>IF(S451&lt;&gt;1, IF(SUM(S451:$S$1004)&lt;&gt;0, "| Laat geen witruimte tussen ingevulde rijen.", ""), "")</f>
        <v/>
      </c>
      <c r="BC451" s="159" t="str">
        <f t="shared" si="166"/>
        <v/>
      </c>
    </row>
    <row r="452" spans="1:55" s="158" customFormat="1" ht="14.4" customHeight="1" x14ac:dyDescent="0.3">
      <c r="A452" s="244" t="str">
        <f t="shared" si="145"/>
        <v/>
      </c>
      <c r="B452" s="153" t="str">
        <f t="shared" si="146"/>
        <v/>
      </c>
      <c r="C452" s="154"/>
      <c r="D452" s="173"/>
      <c r="E452" s="179"/>
      <c r="F452" s="156"/>
      <c r="G452" s="175"/>
      <c r="H452" s="175"/>
      <c r="I452" s="175"/>
      <c r="J452" s="175"/>
      <c r="K452" s="175"/>
      <c r="L452" s="175"/>
      <c r="M452" s="175"/>
      <c r="N452" s="175"/>
      <c r="O452" s="175"/>
      <c r="P452" s="175"/>
      <c r="Q452" s="179"/>
      <c r="R452" s="157" t="s">
        <v>98</v>
      </c>
      <c r="S452" s="158">
        <f t="shared" si="147"/>
        <v>0</v>
      </c>
      <c r="T452" s="158" t="str">
        <f t="shared" si="148"/>
        <v/>
      </c>
      <c r="U452" s="158" t="str">
        <f t="shared" si="149"/>
        <v>lstLocatieNv3</v>
      </c>
      <c r="V452" s="168">
        <f t="shared" si="150"/>
        <v>0</v>
      </c>
      <c r="W452" s="171">
        <f t="shared" si="151"/>
        <v>0</v>
      </c>
      <c r="X452" s="171">
        <f t="shared" si="152"/>
        <v>0</v>
      </c>
      <c r="Y452" s="171">
        <f t="shared" si="153"/>
        <v>0</v>
      </c>
      <c r="Z452" s="171">
        <f t="shared" si="154"/>
        <v>0</v>
      </c>
      <c r="AA452" s="171">
        <f t="shared" si="155"/>
        <v>0</v>
      </c>
      <c r="AB452" s="171">
        <f t="shared" si="156"/>
        <v>0</v>
      </c>
      <c r="AC452" s="171">
        <f t="shared" si="157"/>
        <v>0</v>
      </c>
      <c r="AD452" s="171">
        <f t="shared" si="158"/>
        <v>0</v>
      </c>
      <c r="AE452" s="171">
        <f t="shared" si="159"/>
        <v>0</v>
      </c>
      <c r="AF452" s="171">
        <f t="shared" si="160"/>
        <v>0</v>
      </c>
      <c r="AG452" s="171">
        <f t="shared" si="161"/>
        <v>0</v>
      </c>
      <c r="AH452" s="171">
        <f>IF($S452&lt;&gt;0, IF($F452&lt;&gt;"Opname / publicatie / game", IF(OR($J452="Fysieke aanwezigheid/product",$J452="Fysieke en digitale aanwezigheid/product"), IF($L452&lt;&gt;"België", _xlfn.IFNA(IF(MATCH($M452, Keuzelijsten!$AR$2:$AR$32, 0)&gt;0, 0, -1), -1), IF($N452&lt;&gt;"", -1, IF(O452&lt;&gt;"", 0, 1))), -1), -1), 0)</f>
        <v>0</v>
      </c>
      <c r="AI452" s="171">
        <f t="shared" si="162"/>
        <v>0</v>
      </c>
      <c r="AJ452" s="171">
        <f t="shared" si="163"/>
        <v>0</v>
      </c>
      <c r="AK452" s="168"/>
      <c r="AL452" s="322" t="str">
        <f t="shared" si="144"/>
        <v/>
      </c>
      <c r="AM452" s="171"/>
      <c r="AN452" s="171"/>
      <c r="AO452" s="171"/>
      <c r="AP452" s="171"/>
      <c r="AQ452" s="171"/>
      <c r="AR452" s="171"/>
      <c r="AS452" s="171"/>
      <c r="AT452" s="171"/>
      <c r="AU452" s="171" t="str">
        <f t="shared" si="164"/>
        <v/>
      </c>
      <c r="AV452" s="171"/>
      <c r="AW452" s="171"/>
      <c r="AX452" s="171"/>
      <c r="AY452" s="171"/>
      <c r="AZ452" s="168" t="str">
        <f t="shared" si="165"/>
        <v/>
      </c>
      <c r="BA452" s="158" t="str">
        <f>IF(S452&lt;&gt;1, IF(SUM(S452:$S$1004)&lt;&gt;0, "| Laat geen witruimte tussen ingevulde rijen.", ""), "")</f>
        <v/>
      </c>
      <c r="BC452" s="159" t="str">
        <f t="shared" si="166"/>
        <v/>
      </c>
    </row>
    <row r="453" spans="1:55" s="158" customFormat="1" ht="14.4" customHeight="1" x14ac:dyDescent="0.3">
      <c r="A453" s="244" t="str">
        <f t="shared" si="145"/>
        <v/>
      </c>
      <c r="B453" s="153" t="str">
        <f t="shared" si="146"/>
        <v/>
      </c>
      <c r="C453" s="154"/>
      <c r="D453" s="173"/>
      <c r="E453" s="179"/>
      <c r="F453" s="156"/>
      <c r="G453" s="175"/>
      <c r="H453" s="175"/>
      <c r="I453" s="175"/>
      <c r="J453" s="175"/>
      <c r="K453" s="175"/>
      <c r="L453" s="175"/>
      <c r="M453" s="175"/>
      <c r="N453" s="175"/>
      <c r="O453" s="175"/>
      <c r="P453" s="175"/>
      <c r="Q453" s="179"/>
      <c r="R453" s="157" t="s">
        <v>98</v>
      </c>
      <c r="S453" s="158">
        <f t="shared" si="147"/>
        <v>0</v>
      </c>
      <c r="T453" s="158" t="str">
        <f t="shared" si="148"/>
        <v/>
      </c>
      <c r="U453" s="158" t="str">
        <f t="shared" si="149"/>
        <v>lstLocatieNv3</v>
      </c>
      <c r="V453" s="168">
        <f t="shared" si="150"/>
        <v>0</v>
      </c>
      <c r="W453" s="171">
        <f t="shared" si="151"/>
        <v>0</v>
      </c>
      <c r="X453" s="171">
        <f t="shared" si="152"/>
        <v>0</v>
      </c>
      <c r="Y453" s="171">
        <f t="shared" si="153"/>
        <v>0</v>
      </c>
      <c r="Z453" s="171">
        <f t="shared" si="154"/>
        <v>0</v>
      </c>
      <c r="AA453" s="171">
        <f t="shared" si="155"/>
        <v>0</v>
      </c>
      <c r="AB453" s="171">
        <f t="shared" si="156"/>
        <v>0</v>
      </c>
      <c r="AC453" s="171">
        <f t="shared" si="157"/>
        <v>0</v>
      </c>
      <c r="AD453" s="171">
        <f t="shared" si="158"/>
        <v>0</v>
      </c>
      <c r="AE453" s="171">
        <f t="shared" si="159"/>
        <v>0</v>
      </c>
      <c r="AF453" s="171">
        <f t="shared" si="160"/>
        <v>0</v>
      </c>
      <c r="AG453" s="171">
        <f t="shared" si="161"/>
        <v>0</v>
      </c>
      <c r="AH453" s="171">
        <f>IF($S453&lt;&gt;0, IF($F453&lt;&gt;"Opname / publicatie / game", IF(OR($J453="Fysieke aanwezigheid/product",$J453="Fysieke en digitale aanwezigheid/product"), IF($L453&lt;&gt;"België", _xlfn.IFNA(IF(MATCH($M453, Keuzelijsten!$AR$2:$AR$32, 0)&gt;0, 0, -1), -1), IF($N453&lt;&gt;"", -1, IF(O453&lt;&gt;"", 0, 1))), -1), -1), 0)</f>
        <v>0</v>
      </c>
      <c r="AI453" s="171">
        <f t="shared" si="162"/>
        <v>0</v>
      </c>
      <c r="AJ453" s="171">
        <f t="shared" si="163"/>
        <v>0</v>
      </c>
      <c r="AK453" s="168"/>
      <c r="AL453" s="322" t="str">
        <f t="shared" ref="AL453:AL516" si="167">IF($D453&lt;&gt;"", IF($D453&lt;Datum_beleidsperiode_begin, "| Veld '"&amp;AL452&amp;ROW()&amp;"': De startdatum mag niet voor het begin van de beleidsperiode vallen.  ", IF($D453&gt;Datum_beleidsperiode_einde, "| Veld '"&amp;AL452&amp;ROW()&amp;"': De startdatum mag niet na het einde van de beleidsperiode vallen.  ", "")), "")</f>
        <v/>
      </c>
      <c r="AM453" s="171"/>
      <c r="AN453" s="171"/>
      <c r="AO453" s="171"/>
      <c r="AP453" s="171"/>
      <c r="AQ453" s="171"/>
      <c r="AR453" s="171"/>
      <c r="AS453" s="171"/>
      <c r="AT453" s="171"/>
      <c r="AU453" s="171" t="str">
        <f t="shared" si="164"/>
        <v/>
      </c>
      <c r="AV453" s="171"/>
      <c r="AW453" s="171"/>
      <c r="AX453" s="171"/>
      <c r="AY453" s="171"/>
      <c r="AZ453" s="168" t="str">
        <f t="shared" si="165"/>
        <v/>
      </c>
      <c r="BA453" s="158" t="str">
        <f>IF(S453&lt;&gt;1, IF(SUM(S453:$S$1004)&lt;&gt;0, "| Laat geen witruimte tussen ingevulde rijen.", ""), "")</f>
        <v/>
      </c>
      <c r="BC453" s="159" t="str">
        <f t="shared" si="166"/>
        <v/>
      </c>
    </row>
    <row r="454" spans="1:55" s="158" customFormat="1" ht="14.4" customHeight="1" x14ac:dyDescent="0.3">
      <c r="A454" s="244" t="str">
        <f t="shared" ref="A454:A517" si="168">IF(BC454&lt;&gt;"", "✘", "")</f>
        <v/>
      </c>
      <c r="B454" s="153" t="str">
        <f t="shared" ref="B454:B517" si="169">IF(OR(S454&lt;&gt;0, BA454&lt;&gt;""), ROW()-4, "")</f>
        <v/>
      </c>
      <c r="C454" s="154"/>
      <c r="D454" s="173"/>
      <c r="E454" s="179"/>
      <c r="F454" s="156"/>
      <c r="G454" s="175"/>
      <c r="H454" s="175"/>
      <c r="I454" s="175"/>
      <c r="J454" s="175"/>
      <c r="K454" s="175"/>
      <c r="L454" s="175"/>
      <c r="M454" s="175"/>
      <c r="N454" s="175"/>
      <c r="O454" s="175"/>
      <c r="P454" s="175"/>
      <c r="Q454" s="179"/>
      <c r="R454" s="157" t="s">
        <v>98</v>
      </c>
      <c r="S454" s="158">
        <f t="shared" ref="S454:S517" si="170">IF(C454&amp;D454&amp;E454&amp;F454&amp;G454&amp;H454&amp;I454&amp;J454&amp;K454&amp;L454&amp;M454&amp;N454&amp;O454&amp;P454&amp;Q454&lt;&gt;"", 1, 0)</f>
        <v>0</v>
      </c>
      <c r="T454" s="158" t="str">
        <f t="shared" ref="T454:T517" si="171">IF(L454="Buiten België, in Europa", "lstLocatieNv2Europa", IF(L454="Buiten Europa", "lstLocatieNv2BuitenEuropa", ""))</f>
        <v/>
      </c>
      <c r="U454" s="158" t="str">
        <f t="shared" ref="U454:U517" si="172">IF(L454="België", "lstLocatieBelgieGemeente", "lstLocatieNv3"&amp;SUBSTITUTE(M454, " ", ""))</f>
        <v>lstLocatieNv3</v>
      </c>
      <c r="V454" s="168">
        <f t="shared" ref="V454:V517" si="173">IF($S454&lt;&gt;0, IF(C454&lt;&gt;"", 0, 1), 0)</f>
        <v>0</v>
      </c>
      <c r="W454" s="171">
        <f t="shared" ref="W454:W517" si="174">IF($S454&lt;&gt;0, IF(D454&lt;&gt;"", 0, 1), 0)</f>
        <v>0</v>
      </c>
      <c r="X454" s="171">
        <f t="shared" ref="X454:X517" si="175">IF($S454&lt;&gt;0, IF(E454&lt;&gt;"", 0, 1), 0)</f>
        <v>0</v>
      </c>
      <c r="Y454" s="171">
        <f t="shared" ref="Y454:Y517" si="176">IF($S454&lt;&gt;0, IF(F454&lt;&gt;"", 0, 1), 0)</f>
        <v>0</v>
      </c>
      <c r="Z454" s="171">
        <f t="shared" ref="Z454:Z517" si="177">IF($S454&lt;&gt;0, IF(G454&lt;&gt;"", 0, 1), 0)</f>
        <v>0</v>
      </c>
      <c r="AA454" s="171">
        <f t="shared" ref="AA454:AA517" si="178">IF($S454&lt;&gt;0, IF(H454&lt;&gt;"", 0, 1), 0)</f>
        <v>0</v>
      </c>
      <c r="AB454" s="171">
        <f t="shared" ref="AB454:AB517" si="179">IF($S454&lt;&gt;0, IF(OR($F454="Publieksvoorstelling", $F454="Tentoonstelling"), IF(I454&lt;&gt;"", 0, 1), -1), 0)</f>
        <v>0</v>
      </c>
      <c r="AC454" s="171">
        <f t="shared" ref="AC454:AC517" si="180">IF($S454&lt;&gt;0, IF(J454&lt;&gt;"", 0, 1), 0)</f>
        <v>0</v>
      </c>
      <c r="AD454" s="171">
        <f t="shared" ref="AD454:AD517" si="181">IF($S454&lt;&gt;0, IF(OR(F454="Publieksvoorstelling", F454="Tentoonstelling"), IF(K454&lt;&gt;"", 0, 1), -1), 0)</f>
        <v>0</v>
      </c>
      <c r="AE454" s="171">
        <f t="shared" ref="AE454:AE517" si="182">IF($S454&lt;&gt;0, IF($F454&lt;&gt;"Opname / publicatie / game", IF(OR($J454="Fysieke aanwezigheid/product",$J454="Fysieke en digitale aanwezigheid/product"), IF(L454&lt;&gt;"", 0, 1), -1), -1), 0)</f>
        <v>0</v>
      </c>
      <c r="AF454" s="171">
        <f t="shared" ref="AF454:AF517" si="183">IF($S454&lt;&gt;0, IF($F454&lt;&gt;"Opname / publicatie / game", IF(OR($J454="Fysieke aanwezigheid/product",$J454="Fysieke en digitale aanwezigheid/product"), IF($L454&lt;&gt;"België", IF(M454&lt;&gt;"", 0, 1), -1), -1), -1), 0)</f>
        <v>0</v>
      </c>
      <c r="AG454" s="171">
        <f t="shared" ref="AG454:AG517" si="184">IF($S454&lt;&gt;0, IF($F454&lt;&gt;"Opname / publicatie / game", IF(OR($J454="Fysieke aanwezigheid/product",$J454="Fysieke en digitale aanwezigheid/product"), IF($L454="België", IF($O454&lt;&gt;"", -1, IF(N454&lt;&gt;"", 0, 1)), -1), -1), -1), 0)</f>
        <v>0</v>
      </c>
      <c r="AH454" s="171">
        <f>IF($S454&lt;&gt;0, IF($F454&lt;&gt;"Opname / publicatie / game", IF(OR($J454="Fysieke aanwezigheid/product",$J454="Fysieke en digitale aanwezigheid/product"), IF($L454&lt;&gt;"België", _xlfn.IFNA(IF(MATCH($M454, Keuzelijsten!$AR$2:$AR$32, 0)&gt;0, 0, -1), -1), IF($N454&lt;&gt;"", -1, IF(O454&lt;&gt;"", 0, 1))), -1), -1), 0)</f>
        <v>0</v>
      </c>
      <c r="AI454" s="171">
        <f t="shared" ref="AI454:AI517" si="185">IF($S454&lt;&gt;0, IF(OR($F454="Publieksvoorstelling", $F454="Tentoonstelling"), IF($I454="Productief", IF(P454&lt;&gt;"", 0, 1), -1), -1), 0)</f>
        <v>0</v>
      </c>
      <c r="AJ454" s="171">
        <f t="shared" ref="AJ454:AJ517" si="186">IF($S454&lt;&gt;0, IF(Q454&lt;&gt;"", 0, 1), 0)</f>
        <v>0</v>
      </c>
      <c r="AK454" s="168"/>
      <c r="AL454" s="322" t="str">
        <f t="shared" si="167"/>
        <v/>
      </c>
      <c r="AM454" s="171"/>
      <c r="AN454" s="171"/>
      <c r="AO454" s="171"/>
      <c r="AP454" s="171"/>
      <c r="AQ454" s="171"/>
      <c r="AR454" s="171"/>
      <c r="AS454" s="171"/>
      <c r="AT454" s="171"/>
      <c r="AU454" s="171" t="str">
        <f t="shared" ref="AU454:AU517" si="187">IF(AF454&lt;0, IF(M454&lt;&gt;"", "| Veld '"&amp;AU453&amp;ROW()&amp;"': Laat het veld leeg of maak een logische keuze in veld 'O"&amp;ROW()&amp;"'.", ""), "")</f>
        <v/>
      </c>
      <c r="AV454" s="171"/>
      <c r="AW454" s="171"/>
      <c r="AX454" s="171"/>
      <c r="AY454" s="171"/>
      <c r="AZ454" s="168" t="str">
        <f t="shared" ref="AZ454:AZ517" si="188">IF(SUMIF(V454:AJ454, "&gt;0")&gt;0, "| Vul verplichte velden in.", "")</f>
        <v/>
      </c>
      <c r="BA454" s="158" t="str">
        <f>IF(S454&lt;&gt;1, IF(SUM(S454:$S$1004)&lt;&gt;0, "| Laat geen witruimte tussen ingevulde rijen.", ""), "")</f>
        <v/>
      </c>
      <c r="BC454" s="159" t="str">
        <f t="shared" ref="BC454:BC517" si="189">IF(AK454&amp;AL454&amp;AM454&amp;AN454&amp;AO454&amp;AP454&amp;AQ454&amp;AR454&amp;AS454&amp;AT454&amp;AU454&amp;AV454&amp;AW454&amp;AX454&amp;AY454&lt;&gt;"", AK454&amp;AL454&amp;AM454&amp;AN454&amp;AO454&amp;AP454&amp;AQ454&amp;AR454&amp;AS454&amp;AT454&amp;AU454&amp;AV454&amp;AW454&amp;AX454&amp;AY454, AZ454&amp;BA454)</f>
        <v/>
      </c>
    </row>
    <row r="455" spans="1:55" s="158" customFormat="1" ht="14.4" customHeight="1" x14ac:dyDescent="0.3">
      <c r="A455" s="244" t="str">
        <f t="shared" si="168"/>
        <v/>
      </c>
      <c r="B455" s="153" t="str">
        <f t="shared" si="169"/>
        <v/>
      </c>
      <c r="C455" s="154"/>
      <c r="D455" s="173"/>
      <c r="E455" s="179"/>
      <c r="F455" s="156"/>
      <c r="G455" s="175"/>
      <c r="H455" s="175"/>
      <c r="I455" s="175"/>
      <c r="J455" s="175"/>
      <c r="K455" s="175"/>
      <c r="L455" s="175"/>
      <c r="M455" s="175"/>
      <c r="N455" s="175"/>
      <c r="O455" s="175"/>
      <c r="P455" s="175"/>
      <c r="Q455" s="179"/>
      <c r="R455" s="157" t="s">
        <v>98</v>
      </c>
      <c r="S455" s="158">
        <f t="shared" si="170"/>
        <v>0</v>
      </c>
      <c r="T455" s="158" t="str">
        <f t="shared" si="171"/>
        <v/>
      </c>
      <c r="U455" s="158" t="str">
        <f t="shared" si="172"/>
        <v>lstLocatieNv3</v>
      </c>
      <c r="V455" s="168">
        <f t="shared" si="173"/>
        <v>0</v>
      </c>
      <c r="W455" s="171">
        <f t="shared" si="174"/>
        <v>0</v>
      </c>
      <c r="X455" s="171">
        <f t="shared" si="175"/>
        <v>0</v>
      </c>
      <c r="Y455" s="171">
        <f t="shared" si="176"/>
        <v>0</v>
      </c>
      <c r="Z455" s="171">
        <f t="shared" si="177"/>
        <v>0</v>
      </c>
      <c r="AA455" s="171">
        <f t="shared" si="178"/>
        <v>0</v>
      </c>
      <c r="AB455" s="171">
        <f t="shared" si="179"/>
        <v>0</v>
      </c>
      <c r="AC455" s="171">
        <f t="shared" si="180"/>
        <v>0</v>
      </c>
      <c r="AD455" s="171">
        <f t="shared" si="181"/>
        <v>0</v>
      </c>
      <c r="AE455" s="171">
        <f t="shared" si="182"/>
        <v>0</v>
      </c>
      <c r="AF455" s="171">
        <f t="shared" si="183"/>
        <v>0</v>
      </c>
      <c r="AG455" s="171">
        <f t="shared" si="184"/>
        <v>0</v>
      </c>
      <c r="AH455" s="171">
        <f>IF($S455&lt;&gt;0, IF($F455&lt;&gt;"Opname / publicatie / game", IF(OR($J455="Fysieke aanwezigheid/product",$J455="Fysieke en digitale aanwezigheid/product"), IF($L455&lt;&gt;"België", _xlfn.IFNA(IF(MATCH($M455, Keuzelijsten!$AR$2:$AR$32, 0)&gt;0, 0, -1), -1), IF($N455&lt;&gt;"", -1, IF(O455&lt;&gt;"", 0, 1))), -1), -1), 0)</f>
        <v>0</v>
      </c>
      <c r="AI455" s="171">
        <f t="shared" si="185"/>
        <v>0</v>
      </c>
      <c r="AJ455" s="171">
        <f t="shared" si="186"/>
        <v>0</v>
      </c>
      <c r="AK455" s="168"/>
      <c r="AL455" s="322" t="str">
        <f t="shared" si="167"/>
        <v/>
      </c>
      <c r="AM455" s="171"/>
      <c r="AN455" s="171"/>
      <c r="AO455" s="171"/>
      <c r="AP455" s="171"/>
      <c r="AQ455" s="171"/>
      <c r="AR455" s="171"/>
      <c r="AS455" s="171"/>
      <c r="AT455" s="171"/>
      <c r="AU455" s="171" t="str">
        <f t="shared" si="187"/>
        <v/>
      </c>
      <c r="AV455" s="171"/>
      <c r="AW455" s="171"/>
      <c r="AX455" s="171"/>
      <c r="AY455" s="171"/>
      <c r="AZ455" s="168" t="str">
        <f t="shared" si="188"/>
        <v/>
      </c>
      <c r="BA455" s="158" t="str">
        <f>IF(S455&lt;&gt;1, IF(SUM(S455:$S$1004)&lt;&gt;0, "| Laat geen witruimte tussen ingevulde rijen.", ""), "")</f>
        <v/>
      </c>
      <c r="BC455" s="159" t="str">
        <f t="shared" si="189"/>
        <v/>
      </c>
    </row>
    <row r="456" spans="1:55" s="158" customFormat="1" ht="14.4" customHeight="1" x14ac:dyDescent="0.3">
      <c r="A456" s="244" t="str">
        <f t="shared" si="168"/>
        <v/>
      </c>
      <c r="B456" s="153" t="str">
        <f t="shared" si="169"/>
        <v/>
      </c>
      <c r="C456" s="154"/>
      <c r="D456" s="173"/>
      <c r="E456" s="179"/>
      <c r="F456" s="156"/>
      <c r="G456" s="175"/>
      <c r="H456" s="175"/>
      <c r="I456" s="175"/>
      <c r="J456" s="175"/>
      <c r="K456" s="175"/>
      <c r="L456" s="175"/>
      <c r="M456" s="175"/>
      <c r="N456" s="175"/>
      <c r="O456" s="175"/>
      <c r="P456" s="175"/>
      <c r="Q456" s="179"/>
      <c r="R456" s="157" t="s">
        <v>98</v>
      </c>
      <c r="S456" s="158">
        <f t="shared" si="170"/>
        <v>0</v>
      </c>
      <c r="T456" s="158" t="str">
        <f t="shared" si="171"/>
        <v/>
      </c>
      <c r="U456" s="158" t="str">
        <f t="shared" si="172"/>
        <v>lstLocatieNv3</v>
      </c>
      <c r="V456" s="168">
        <f t="shared" si="173"/>
        <v>0</v>
      </c>
      <c r="W456" s="171">
        <f t="shared" si="174"/>
        <v>0</v>
      </c>
      <c r="X456" s="171">
        <f t="shared" si="175"/>
        <v>0</v>
      </c>
      <c r="Y456" s="171">
        <f t="shared" si="176"/>
        <v>0</v>
      </c>
      <c r="Z456" s="171">
        <f t="shared" si="177"/>
        <v>0</v>
      </c>
      <c r="AA456" s="171">
        <f t="shared" si="178"/>
        <v>0</v>
      </c>
      <c r="AB456" s="171">
        <f t="shared" si="179"/>
        <v>0</v>
      </c>
      <c r="AC456" s="171">
        <f t="shared" si="180"/>
        <v>0</v>
      </c>
      <c r="AD456" s="171">
        <f t="shared" si="181"/>
        <v>0</v>
      </c>
      <c r="AE456" s="171">
        <f t="shared" si="182"/>
        <v>0</v>
      </c>
      <c r="AF456" s="171">
        <f t="shared" si="183"/>
        <v>0</v>
      </c>
      <c r="AG456" s="171">
        <f t="shared" si="184"/>
        <v>0</v>
      </c>
      <c r="AH456" s="171">
        <f>IF($S456&lt;&gt;0, IF($F456&lt;&gt;"Opname / publicatie / game", IF(OR($J456="Fysieke aanwezigheid/product",$J456="Fysieke en digitale aanwezigheid/product"), IF($L456&lt;&gt;"België", _xlfn.IFNA(IF(MATCH($M456, Keuzelijsten!$AR$2:$AR$32, 0)&gt;0, 0, -1), -1), IF($N456&lt;&gt;"", -1, IF(O456&lt;&gt;"", 0, 1))), -1), -1), 0)</f>
        <v>0</v>
      </c>
      <c r="AI456" s="171">
        <f t="shared" si="185"/>
        <v>0</v>
      </c>
      <c r="AJ456" s="171">
        <f t="shared" si="186"/>
        <v>0</v>
      </c>
      <c r="AK456" s="168"/>
      <c r="AL456" s="322" t="str">
        <f t="shared" si="167"/>
        <v/>
      </c>
      <c r="AM456" s="171"/>
      <c r="AN456" s="171"/>
      <c r="AO456" s="171"/>
      <c r="AP456" s="171"/>
      <c r="AQ456" s="171"/>
      <c r="AR456" s="171"/>
      <c r="AS456" s="171"/>
      <c r="AT456" s="171"/>
      <c r="AU456" s="171" t="str">
        <f t="shared" si="187"/>
        <v/>
      </c>
      <c r="AV456" s="171"/>
      <c r="AW456" s="171"/>
      <c r="AX456" s="171"/>
      <c r="AY456" s="171"/>
      <c r="AZ456" s="168" t="str">
        <f t="shared" si="188"/>
        <v/>
      </c>
      <c r="BA456" s="158" t="str">
        <f>IF(S456&lt;&gt;1, IF(SUM(S456:$S$1004)&lt;&gt;0, "| Laat geen witruimte tussen ingevulde rijen.", ""), "")</f>
        <v/>
      </c>
      <c r="BC456" s="159" t="str">
        <f t="shared" si="189"/>
        <v/>
      </c>
    </row>
    <row r="457" spans="1:55" s="158" customFormat="1" ht="14.4" customHeight="1" x14ac:dyDescent="0.3">
      <c r="A457" s="244" t="str">
        <f t="shared" si="168"/>
        <v/>
      </c>
      <c r="B457" s="153" t="str">
        <f t="shared" si="169"/>
        <v/>
      </c>
      <c r="C457" s="154"/>
      <c r="D457" s="173"/>
      <c r="E457" s="179"/>
      <c r="F457" s="156"/>
      <c r="G457" s="175"/>
      <c r="H457" s="175"/>
      <c r="I457" s="175"/>
      <c r="J457" s="175"/>
      <c r="K457" s="175"/>
      <c r="L457" s="175"/>
      <c r="M457" s="175"/>
      <c r="N457" s="175"/>
      <c r="O457" s="175"/>
      <c r="P457" s="175"/>
      <c r="Q457" s="179"/>
      <c r="R457" s="157" t="s">
        <v>98</v>
      </c>
      <c r="S457" s="158">
        <f t="shared" si="170"/>
        <v>0</v>
      </c>
      <c r="T457" s="158" t="str">
        <f t="shared" si="171"/>
        <v/>
      </c>
      <c r="U457" s="158" t="str">
        <f t="shared" si="172"/>
        <v>lstLocatieNv3</v>
      </c>
      <c r="V457" s="168">
        <f t="shared" si="173"/>
        <v>0</v>
      </c>
      <c r="W457" s="171">
        <f t="shared" si="174"/>
        <v>0</v>
      </c>
      <c r="X457" s="171">
        <f t="shared" si="175"/>
        <v>0</v>
      </c>
      <c r="Y457" s="171">
        <f t="shared" si="176"/>
        <v>0</v>
      </c>
      <c r="Z457" s="171">
        <f t="shared" si="177"/>
        <v>0</v>
      </c>
      <c r="AA457" s="171">
        <f t="shared" si="178"/>
        <v>0</v>
      </c>
      <c r="AB457" s="171">
        <f t="shared" si="179"/>
        <v>0</v>
      </c>
      <c r="AC457" s="171">
        <f t="shared" si="180"/>
        <v>0</v>
      </c>
      <c r="AD457" s="171">
        <f t="shared" si="181"/>
        <v>0</v>
      </c>
      <c r="AE457" s="171">
        <f t="shared" si="182"/>
        <v>0</v>
      </c>
      <c r="AF457" s="171">
        <f t="shared" si="183"/>
        <v>0</v>
      </c>
      <c r="AG457" s="171">
        <f t="shared" si="184"/>
        <v>0</v>
      </c>
      <c r="AH457" s="171">
        <f>IF($S457&lt;&gt;0, IF($F457&lt;&gt;"Opname / publicatie / game", IF(OR($J457="Fysieke aanwezigheid/product",$J457="Fysieke en digitale aanwezigheid/product"), IF($L457&lt;&gt;"België", _xlfn.IFNA(IF(MATCH($M457, Keuzelijsten!$AR$2:$AR$32, 0)&gt;0, 0, -1), -1), IF($N457&lt;&gt;"", -1, IF(O457&lt;&gt;"", 0, 1))), -1), -1), 0)</f>
        <v>0</v>
      </c>
      <c r="AI457" s="171">
        <f t="shared" si="185"/>
        <v>0</v>
      </c>
      <c r="AJ457" s="171">
        <f t="shared" si="186"/>
        <v>0</v>
      </c>
      <c r="AK457" s="168"/>
      <c r="AL457" s="322" t="str">
        <f t="shared" si="167"/>
        <v/>
      </c>
      <c r="AM457" s="171"/>
      <c r="AN457" s="171"/>
      <c r="AO457" s="171"/>
      <c r="AP457" s="171"/>
      <c r="AQ457" s="171"/>
      <c r="AR457" s="171"/>
      <c r="AS457" s="171"/>
      <c r="AT457" s="171"/>
      <c r="AU457" s="171" t="str">
        <f t="shared" si="187"/>
        <v/>
      </c>
      <c r="AV457" s="171"/>
      <c r="AW457" s="171"/>
      <c r="AX457" s="171"/>
      <c r="AY457" s="171"/>
      <c r="AZ457" s="168" t="str">
        <f t="shared" si="188"/>
        <v/>
      </c>
      <c r="BA457" s="158" t="str">
        <f>IF(S457&lt;&gt;1, IF(SUM(S457:$S$1004)&lt;&gt;0, "| Laat geen witruimte tussen ingevulde rijen.", ""), "")</f>
        <v/>
      </c>
      <c r="BC457" s="159" t="str">
        <f t="shared" si="189"/>
        <v/>
      </c>
    </row>
    <row r="458" spans="1:55" s="158" customFormat="1" ht="14.4" customHeight="1" x14ac:dyDescent="0.3">
      <c r="A458" s="244" t="str">
        <f t="shared" si="168"/>
        <v/>
      </c>
      <c r="B458" s="153" t="str">
        <f t="shared" si="169"/>
        <v/>
      </c>
      <c r="C458" s="154"/>
      <c r="D458" s="173"/>
      <c r="E458" s="179"/>
      <c r="F458" s="156"/>
      <c r="G458" s="175"/>
      <c r="H458" s="175"/>
      <c r="I458" s="175"/>
      <c r="J458" s="175"/>
      <c r="K458" s="175"/>
      <c r="L458" s="175"/>
      <c r="M458" s="175"/>
      <c r="N458" s="175"/>
      <c r="O458" s="175"/>
      <c r="P458" s="175"/>
      <c r="Q458" s="179"/>
      <c r="R458" s="157" t="s">
        <v>98</v>
      </c>
      <c r="S458" s="158">
        <f t="shared" si="170"/>
        <v>0</v>
      </c>
      <c r="T458" s="158" t="str">
        <f t="shared" si="171"/>
        <v/>
      </c>
      <c r="U458" s="158" t="str">
        <f t="shared" si="172"/>
        <v>lstLocatieNv3</v>
      </c>
      <c r="V458" s="168">
        <f t="shared" si="173"/>
        <v>0</v>
      </c>
      <c r="W458" s="171">
        <f t="shared" si="174"/>
        <v>0</v>
      </c>
      <c r="X458" s="171">
        <f t="shared" si="175"/>
        <v>0</v>
      </c>
      <c r="Y458" s="171">
        <f t="shared" si="176"/>
        <v>0</v>
      </c>
      <c r="Z458" s="171">
        <f t="shared" si="177"/>
        <v>0</v>
      </c>
      <c r="AA458" s="171">
        <f t="shared" si="178"/>
        <v>0</v>
      </c>
      <c r="AB458" s="171">
        <f t="shared" si="179"/>
        <v>0</v>
      </c>
      <c r="AC458" s="171">
        <f t="shared" si="180"/>
        <v>0</v>
      </c>
      <c r="AD458" s="171">
        <f t="shared" si="181"/>
        <v>0</v>
      </c>
      <c r="AE458" s="171">
        <f t="shared" si="182"/>
        <v>0</v>
      </c>
      <c r="AF458" s="171">
        <f t="shared" si="183"/>
        <v>0</v>
      </c>
      <c r="AG458" s="171">
        <f t="shared" si="184"/>
        <v>0</v>
      </c>
      <c r="AH458" s="171">
        <f>IF($S458&lt;&gt;0, IF($F458&lt;&gt;"Opname / publicatie / game", IF(OR($J458="Fysieke aanwezigheid/product",$J458="Fysieke en digitale aanwezigheid/product"), IF($L458&lt;&gt;"België", _xlfn.IFNA(IF(MATCH($M458, Keuzelijsten!$AR$2:$AR$32, 0)&gt;0, 0, -1), -1), IF($N458&lt;&gt;"", -1, IF(O458&lt;&gt;"", 0, 1))), -1), -1), 0)</f>
        <v>0</v>
      </c>
      <c r="AI458" s="171">
        <f t="shared" si="185"/>
        <v>0</v>
      </c>
      <c r="AJ458" s="171">
        <f t="shared" si="186"/>
        <v>0</v>
      </c>
      <c r="AK458" s="168"/>
      <c r="AL458" s="322" t="str">
        <f t="shared" si="167"/>
        <v/>
      </c>
      <c r="AM458" s="171"/>
      <c r="AN458" s="171"/>
      <c r="AO458" s="171"/>
      <c r="AP458" s="171"/>
      <c r="AQ458" s="171"/>
      <c r="AR458" s="171"/>
      <c r="AS458" s="171"/>
      <c r="AT458" s="171"/>
      <c r="AU458" s="171" t="str">
        <f t="shared" si="187"/>
        <v/>
      </c>
      <c r="AV458" s="171"/>
      <c r="AW458" s="171"/>
      <c r="AX458" s="171"/>
      <c r="AY458" s="171"/>
      <c r="AZ458" s="168" t="str">
        <f t="shared" si="188"/>
        <v/>
      </c>
      <c r="BA458" s="158" t="str">
        <f>IF(S458&lt;&gt;1, IF(SUM(S458:$S$1004)&lt;&gt;0, "| Laat geen witruimte tussen ingevulde rijen.", ""), "")</f>
        <v/>
      </c>
      <c r="BC458" s="159" t="str">
        <f t="shared" si="189"/>
        <v/>
      </c>
    </row>
    <row r="459" spans="1:55" s="158" customFormat="1" ht="14.4" customHeight="1" x14ac:dyDescent="0.3">
      <c r="A459" s="244" t="str">
        <f t="shared" si="168"/>
        <v/>
      </c>
      <c r="B459" s="153" t="str">
        <f t="shared" si="169"/>
        <v/>
      </c>
      <c r="C459" s="154"/>
      <c r="D459" s="173"/>
      <c r="E459" s="179"/>
      <c r="F459" s="156"/>
      <c r="G459" s="175"/>
      <c r="H459" s="175"/>
      <c r="I459" s="175"/>
      <c r="J459" s="175"/>
      <c r="K459" s="175"/>
      <c r="L459" s="175"/>
      <c r="M459" s="175"/>
      <c r="N459" s="175"/>
      <c r="O459" s="175"/>
      <c r="P459" s="175"/>
      <c r="Q459" s="179"/>
      <c r="R459" s="157" t="s">
        <v>98</v>
      </c>
      <c r="S459" s="158">
        <f t="shared" si="170"/>
        <v>0</v>
      </c>
      <c r="T459" s="158" t="str">
        <f t="shared" si="171"/>
        <v/>
      </c>
      <c r="U459" s="158" t="str">
        <f t="shared" si="172"/>
        <v>lstLocatieNv3</v>
      </c>
      <c r="V459" s="168">
        <f t="shared" si="173"/>
        <v>0</v>
      </c>
      <c r="W459" s="171">
        <f t="shared" si="174"/>
        <v>0</v>
      </c>
      <c r="X459" s="171">
        <f t="shared" si="175"/>
        <v>0</v>
      </c>
      <c r="Y459" s="171">
        <f t="shared" si="176"/>
        <v>0</v>
      </c>
      <c r="Z459" s="171">
        <f t="shared" si="177"/>
        <v>0</v>
      </c>
      <c r="AA459" s="171">
        <f t="shared" si="178"/>
        <v>0</v>
      </c>
      <c r="AB459" s="171">
        <f t="shared" si="179"/>
        <v>0</v>
      </c>
      <c r="AC459" s="171">
        <f t="shared" si="180"/>
        <v>0</v>
      </c>
      <c r="AD459" s="171">
        <f t="shared" si="181"/>
        <v>0</v>
      </c>
      <c r="AE459" s="171">
        <f t="shared" si="182"/>
        <v>0</v>
      </c>
      <c r="AF459" s="171">
        <f t="shared" si="183"/>
        <v>0</v>
      </c>
      <c r="AG459" s="171">
        <f t="shared" si="184"/>
        <v>0</v>
      </c>
      <c r="AH459" s="171">
        <f>IF($S459&lt;&gt;0, IF($F459&lt;&gt;"Opname / publicatie / game", IF(OR($J459="Fysieke aanwezigheid/product",$J459="Fysieke en digitale aanwezigheid/product"), IF($L459&lt;&gt;"België", _xlfn.IFNA(IF(MATCH($M459, Keuzelijsten!$AR$2:$AR$32, 0)&gt;0, 0, -1), -1), IF($N459&lt;&gt;"", -1, IF(O459&lt;&gt;"", 0, 1))), -1), -1), 0)</f>
        <v>0</v>
      </c>
      <c r="AI459" s="171">
        <f t="shared" si="185"/>
        <v>0</v>
      </c>
      <c r="AJ459" s="171">
        <f t="shared" si="186"/>
        <v>0</v>
      </c>
      <c r="AK459" s="168"/>
      <c r="AL459" s="322" t="str">
        <f t="shared" si="167"/>
        <v/>
      </c>
      <c r="AM459" s="171"/>
      <c r="AN459" s="171"/>
      <c r="AO459" s="171"/>
      <c r="AP459" s="171"/>
      <c r="AQ459" s="171"/>
      <c r="AR459" s="171"/>
      <c r="AS459" s="171"/>
      <c r="AT459" s="171"/>
      <c r="AU459" s="171" t="str">
        <f t="shared" si="187"/>
        <v/>
      </c>
      <c r="AV459" s="171"/>
      <c r="AW459" s="171"/>
      <c r="AX459" s="171"/>
      <c r="AY459" s="171"/>
      <c r="AZ459" s="168" t="str">
        <f t="shared" si="188"/>
        <v/>
      </c>
      <c r="BA459" s="158" t="str">
        <f>IF(S459&lt;&gt;1, IF(SUM(S459:$S$1004)&lt;&gt;0, "| Laat geen witruimte tussen ingevulde rijen.", ""), "")</f>
        <v/>
      </c>
      <c r="BC459" s="159" t="str">
        <f t="shared" si="189"/>
        <v/>
      </c>
    </row>
    <row r="460" spans="1:55" s="158" customFormat="1" ht="14.4" customHeight="1" x14ac:dyDescent="0.3">
      <c r="A460" s="244" t="str">
        <f t="shared" si="168"/>
        <v/>
      </c>
      <c r="B460" s="153" t="str">
        <f t="shared" si="169"/>
        <v/>
      </c>
      <c r="C460" s="154"/>
      <c r="D460" s="173"/>
      <c r="E460" s="179"/>
      <c r="F460" s="156"/>
      <c r="G460" s="175"/>
      <c r="H460" s="175"/>
      <c r="I460" s="175"/>
      <c r="J460" s="175"/>
      <c r="K460" s="175"/>
      <c r="L460" s="175"/>
      <c r="M460" s="175"/>
      <c r="N460" s="175"/>
      <c r="O460" s="175"/>
      <c r="P460" s="175"/>
      <c r="Q460" s="179"/>
      <c r="R460" s="157" t="s">
        <v>98</v>
      </c>
      <c r="S460" s="158">
        <f t="shared" si="170"/>
        <v>0</v>
      </c>
      <c r="T460" s="158" t="str">
        <f t="shared" si="171"/>
        <v/>
      </c>
      <c r="U460" s="158" t="str">
        <f t="shared" si="172"/>
        <v>lstLocatieNv3</v>
      </c>
      <c r="V460" s="168">
        <f t="shared" si="173"/>
        <v>0</v>
      </c>
      <c r="W460" s="171">
        <f t="shared" si="174"/>
        <v>0</v>
      </c>
      <c r="X460" s="171">
        <f t="shared" si="175"/>
        <v>0</v>
      </c>
      <c r="Y460" s="171">
        <f t="shared" si="176"/>
        <v>0</v>
      </c>
      <c r="Z460" s="171">
        <f t="shared" si="177"/>
        <v>0</v>
      </c>
      <c r="AA460" s="171">
        <f t="shared" si="178"/>
        <v>0</v>
      </c>
      <c r="AB460" s="171">
        <f t="shared" si="179"/>
        <v>0</v>
      </c>
      <c r="AC460" s="171">
        <f t="shared" si="180"/>
        <v>0</v>
      </c>
      <c r="AD460" s="171">
        <f t="shared" si="181"/>
        <v>0</v>
      </c>
      <c r="AE460" s="171">
        <f t="shared" si="182"/>
        <v>0</v>
      </c>
      <c r="AF460" s="171">
        <f t="shared" si="183"/>
        <v>0</v>
      </c>
      <c r="AG460" s="171">
        <f t="shared" si="184"/>
        <v>0</v>
      </c>
      <c r="AH460" s="171">
        <f>IF($S460&lt;&gt;0, IF($F460&lt;&gt;"Opname / publicatie / game", IF(OR($J460="Fysieke aanwezigheid/product",$J460="Fysieke en digitale aanwezigheid/product"), IF($L460&lt;&gt;"België", _xlfn.IFNA(IF(MATCH($M460, Keuzelijsten!$AR$2:$AR$32, 0)&gt;0, 0, -1), -1), IF($N460&lt;&gt;"", -1, IF(O460&lt;&gt;"", 0, 1))), -1), -1), 0)</f>
        <v>0</v>
      </c>
      <c r="AI460" s="171">
        <f t="shared" si="185"/>
        <v>0</v>
      </c>
      <c r="AJ460" s="171">
        <f t="shared" si="186"/>
        <v>0</v>
      </c>
      <c r="AK460" s="168"/>
      <c r="AL460" s="322" t="str">
        <f t="shared" si="167"/>
        <v/>
      </c>
      <c r="AM460" s="171"/>
      <c r="AN460" s="171"/>
      <c r="AO460" s="171"/>
      <c r="AP460" s="171"/>
      <c r="AQ460" s="171"/>
      <c r="AR460" s="171"/>
      <c r="AS460" s="171"/>
      <c r="AT460" s="171"/>
      <c r="AU460" s="171" t="str">
        <f t="shared" si="187"/>
        <v/>
      </c>
      <c r="AV460" s="171"/>
      <c r="AW460" s="171"/>
      <c r="AX460" s="171"/>
      <c r="AY460" s="171"/>
      <c r="AZ460" s="168" t="str">
        <f t="shared" si="188"/>
        <v/>
      </c>
      <c r="BA460" s="158" t="str">
        <f>IF(S460&lt;&gt;1, IF(SUM(S460:$S$1004)&lt;&gt;0, "| Laat geen witruimte tussen ingevulde rijen.", ""), "")</f>
        <v/>
      </c>
      <c r="BC460" s="159" t="str">
        <f t="shared" si="189"/>
        <v/>
      </c>
    </row>
    <row r="461" spans="1:55" s="158" customFormat="1" ht="14.4" customHeight="1" x14ac:dyDescent="0.3">
      <c r="A461" s="244" t="str">
        <f t="shared" si="168"/>
        <v/>
      </c>
      <c r="B461" s="153" t="str">
        <f t="shared" si="169"/>
        <v/>
      </c>
      <c r="C461" s="154"/>
      <c r="D461" s="173"/>
      <c r="E461" s="179"/>
      <c r="F461" s="156"/>
      <c r="G461" s="175"/>
      <c r="H461" s="175"/>
      <c r="I461" s="175"/>
      <c r="J461" s="175"/>
      <c r="K461" s="175"/>
      <c r="L461" s="175"/>
      <c r="M461" s="175"/>
      <c r="N461" s="175"/>
      <c r="O461" s="175"/>
      <c r="P461" s="175"/>
      <c r="Q461" s="179"/>
      <c r="R461" s="157" t="s">
        <v>98</v>
      </c>
      <c r="S461" s="158">
        <f t="shared" si="170"/>
        <v>0</v>
      </c>
      <c r="T461" s="158" t="str">
        <f t="shared" si="171"/>
        <v/>
      </c>
      <c r="U461" s="158" t="str">
        <f t="shared" si="172"/>
        <v>lstLocatieNv3</v>
      </c>
      <c r="V461" s="168">
        <f t="shared" si="173"/>
        <v>0</v>
      </c>
      <c r="W461" s="171">
        <f t="shared" si="174"/>
        <v>0</v>
      </c>
      <c r="X461" s="171">
        <f t="shared" si="175"/>
        <v>0</v>
      </c>
      <c r="Y461" s="171">
        <f t="shared" si="176"/>
        <v>0</v>
      </c>
      <c r="Z461" s="171">
        <f t="shared" si="177"/>
        <v>0</v>
      </c>
      <c r="AA461" s="171">
        <f t="shared" si="178"/>
        <v>0</v>
      </c>
      <c r="AB461" s="171">
        <f t="shared" si="179"/>
        <v>0</v>
      </c>
      <c r="AC461" s="171">
        <f t="shared" si="180"/>
        <v>0</v>
      </c>
      <c r="AD461" s="171">
        <f t="shared" si="181"/>
        <v>0</v>
      </c>
      <c r="AE461" s="171">
        <f t="shared" si="182"/>
        <v>0</v>
      </c>
      <c r="AF461" s="171">
        <f t="shared" si="183"/>
        <v>0</v>
      </c>
      <c r="AG461" s="171">
        <f t="shared" si="184"/>
        <v>0</v>
      </c>
      <c r="AH461" s="171">
        <f>IF($S461&lt;&gt;0, IF($F461&lt;&gt;"Opname / publicatie / game", IF(OR($J461="Fysieke aanwezigheid/product",$J461="Fysieke en digitale aanwezigheid/product"), IF($L461&lt;&gt;"België", _xlfn.IFNA(IF(MATCH($M461, Keuzelijsten!$AR$2:$AR$32, 0)&gt;0, 0, -1), -1), IF($N461&lt;&gt;"", -1, IF(O461&lt;&gt;"", 0, 1))), -1), -1), 0)</f>
        <v>0</v>
      </c>
      <c r="AI461" s="171">
        <f t="shared" si="185"/>
        <v>0</v>
      </c>
      <c r="AJ461" s="171">
        <f t="shared" si="186"/>
        <v>0</v>
      </c>
      <c r="AK461" s="168"/>
      <c r="AL461" s="322" t="str">
        <f t="shared" si="167"/>
        <v/>
      </c>
      <c r="AM461" s="171"/>
      <c r="AN461" s="171"/>
      <c r="AO461" s="171"/>
      <c r="AP461" s="171"/>
      <c r="AQ461" s="171"/>
      <c r="AR461" s="171"/>
      <c r="AS461" s="171"/>
      <c r="AT461" s="171"/>
      <c r="AU461" s="171" t="str">
        <f t="shared" si="187"/>
        <v/>
      </c>
      <c r="AV461" s="171"/>
      <c r="AW461" s="171"/>
      <c r="AX461" s="171"/>
      <c r="AY461" s="171"/>
      <c r="AZ461" s="168" t="str">
        <f t="shared" si="188"/>
        <v/>
      </c>
      <c r="BA461" s="158" t="str">
        <f>IF(S461&lt;&gt;1, IF(SUM(S461:$S$1004)&lt;&gt;0, "| Laat geen witruimte tussen ingevulde rijen.", ""), "")</f>
        <v/>
      </c>
      <c r="BC461" s="159" t="str">
        <f t="shared" si="189"/>
        <v/>
      </c>
    </row>
    <row r="462" spans="1:55" s="158" customFormat="1" ht="14.4" customHeight="1" x14ac:dyDescent="0.3">
      <c r="A462" s="244" t="str">
        <f t="shared" si="168"/>
        <v/>
      </c>
      <c r="B462" s="153" t="str">
        <f t="shared" si="169"/>
        <v/>
      </c>
      <c r="C462" s="154"/>
      <c r="D462" s="173"/>
      <c r="E462" s="179"/>
      <c r="F462" s="156"/>
      <c r="G462" s="175"/>
      <c r="H462" s="175"/>
      <c r="I462" s="175"/>
      <c r="J462" s="175"/>
      <c r="K462" s="175"/>
      <c r="L462" s="175"/>
      <c r="M462" s="175"/>
      <c r="N462" s="175"/>
      <c r="O462" s="175"/>
      <c r="P462" s="175"/>
      <c r="Q462" s="179"/>
      <c r="R462" s="157" t="s">
        <v>98</v>
      </c>
      <c r="S462" s="158">
        <f t="shared" si="170"/>
        <v>0</v>
      </c>
      <c r="T462" s="158" t="str">
        <f t="shared" si="171"/>
        <v/>
      </c>
      <c r="U462" s="158" t="str">
        <f t="shared" si="172"/>
        <v>lstLocatieNv3</v>
      </c>
      <c r="V462" s="168">
        <f t="shared" si="173"/>
        <v>0</v>
      </c>
      <c r="W462" s="171">
        <f t="shared" si="174"/>
        <v>0</v>
      </c>
      <c r="X462" s="171">
        <f t="shared" si="175"/>
        <v>0</v>
      </c>
      <c r="Y462" s="171">
        <f t="shared" si="176"/>
        <v>0</v>
      </c>
      <c r="Z462" s="171">
        <f t="shared" si="177"/>
        <v>0</v>
      </c>
      <c r="AA462" s="171">
        <f t="shared" si="178"/>
        <v>0</v>
      </c>
      <c r="AB462" s="171">
        <f t="shared" si="179"/>
        <v>0</v>
      </c>
      <c r="AC462" s="171">
        <f t="shared" si="180"/>
        <v>0</v>
      </c>
      <c r="AD462" s="171">
        <f t="shared" si="181"/>
        <v>0</v>
      </c>
      <c r="AE462" s="171">
        <f t="shared" si="182"/>
        <v>0</v>
      </c>
      <c r="AF462" s="171">
        <f t="shared" si="183"/>
        <v>0</v>
      </c>
      <c r="AG462" s="171">
        <f t="shared" si="184"/>
        <v>0</v>
      </c>
      <c r="AH462" s="171">
        <f>IF($S462&lt;&gt;0, IF($F462&lt;&gt;"Opname / publicatie / game", IF(OR($J462="Fysieke aanwezigheid/product",$J462="Fysieke en digitale aanwezigheid/product"), IF($L462&lt;&gt;"België", _xlfn.IFNA(IF(MATCH($M462, Keuzelijsten!$AR$2:$AR$32, 0)&gt;0, 0, -1), -1), IF($N462&lt;&gt;"", -1, IF(O462&lt;&gt;"", 0, 1))), -1), -1), 0)</f>
        <v>0</v>
      </c>
      <c r="AI462" s="171">
        <f t="shared" si="185"/>
        <v>0</v>
      </c>
      <c r="AJ462" s="171">
        <f t="shared" si="186"/>
        <v>0</v>
      </c>
      <c r="AK462" s="168"/>
      <c r="AL462" s="322" t="str">
        <f t="shared" si="167"/>
        <v/>
      </c>
      <c r="AM462" s="171"/>
      <c r="AN462" s="171"/>
      <c r="AO462" s="171"/>
      <c r="AP462" s="171"/>
      <c r="AQ462" s="171"/>
      <c r="AR462" s="171"/>
      <c r="AS462" s="171"/>
      <c r="AT462" s="171"/>
      <c r="AU462" s="171" t="str">
        <f t="shared" si="187"/>
        <v/>
      </c>
      <c r="AV462" s="171"/>
      <c r="AW462" s="171"/>
      <c r="AX462" s="171"/>
      <c r="AY462" s="171"/>
      <c r="AZ462" s="168" t="str">
        <f t="shared" si="188"/>
        <v/>
      </c>
      <c r="BA462" s="158" t="str">
        <f>IF(S462&lt;&gt;1, IF(SUM(S462:$S$1004)&lt;&gt;0, "| Laat geen witruimte tussen ingevulde rijen.", ""), "")</f>
        <v/>
      </c>
      <c r="BC462" s="159" t="str">
        <f t="shared" si="189"/>
        <v/>
      </c>
    </row>
    <row r="463" spans="1:55" s="158" customFormat="1" ht="14.4" customHeight="1" x14ac:dyDescent="0.3">
      <c r="A463" s="244" t="str">
        <f t="shared" si="168"/>
        <v/>
      </c>
      <c r="B463" s="153" t="str">
        <f t="shared" si="169"/>
        <v/>
      </c>
      <c r="C463" s="154"/>
      <c r="D463" s="173"/>
      <c r="E463" s="179"/>
      <c r="F463" s="156"/>
      <c r="G463" s="175"/>
      <c r="H463" s="175"/>
      <c r="I463" s="175"/>
      <c r="J463" s="175"/>
      <c r="K463" s="175"/>
      <c r="L463" s="175"/>
      <c r="M463" s="175"/>
      <c r="N463" s="175"/>
      <c r="O463" s="175"/>
      <c r="P463" s="175"/>
      <c r="Q463" s="179"/>
      <c r="R463" s="157" t="s">
        <v>98</v>
      </c>
      <c r="S463" s="158">
        <f t="shared" si="170"/>
        <v>0</v>
      </c>
      <c r="T463" s="158" t="str">
        <f t="shared" si="171"/>
        <v/>
      </c>
      <c r="U463" s="158" t="str">
        <f t="shared" si="172"/>
        <v>lstLocatieNv3</v>
      </c>
      <c r="V463" s="168">
        <f t="shared" si="173"/>
        <v>0</v>
      </c>
      <c r="W463" s="171">
        <f t="shared" si="174"/>
        <v>0</v>
      </c>
      <c r="X463" s="171">
        <f t="shared" si="175"/>
        <v>0</v>
      </c>
      <c r="Y463" s="171">
        <f t="shared" si="176"/>
        <v>0</v>
      </c>
      <c r="Z463" s="171">
        <f t="shared" si="177"/>
        <v>0</v>
      </c>
      <c r="AA463" s="171">
        <f t="shared" si="178"/>
        <v>0</v>
      </c>
      <c r="AB463" s="171">
        <f t="shared" si="179"/>
        <v>0</v>
      </c>
      <c r="AC463" s="171">
        <f t="shared" si="180"/>
        <v>0</v>
      </c>
      <c r="AD463" s="171">
        <f t="shared" si="181"/>
        <v>0</v>
      </c>
      <c r="AE463" s="171">
        <f t="shared" si="182"/>
        <v>0</v>
      </c>
      <c r="AF463" s="171">
        <f t="shared" si="183"/>
        <v>0</v>
      </c>
      <c r="AG463" s="171">
        <f t="shared" si="184"/>
        <v>0</v>
      </c>
      <c r="AH463" s="171">
        <f>IF($S463&lt;&gt;0, IF($F463&lt;&gt;"Opname / publicatie / game", IF(OR($J463="Fysieke aanwezigheid/product",$J463="Fysieke en digitale aanwezigheid/product"), IF($L463&lt;&gt;"België", _xlfn.IFNA(IF(MATCH($M463, Keuzelijsten!$AR$2:$AR$32, 0)&gt;0, 0, -1), -1), IF($N463&lt;&gt;"", -1, IF(O463&lt;&gt;"", 0, 1))), -1), -1), 0)</f>
        <v>0</v>
      </c>
      <c r="AI463" s="171">
        <f t="shared" si="185"/>
        <v>0</v>
      </c>
      <c r="AJ463" s="171">
        <f t="shared" si="186"/>
        <v>0</v>
      </c>
      <c r="AK463" s="168"/>
      <c r="AL463" s="322" t="str">
        <f t="shared" si="167"/>
        <v/>
      </c>
      <c r="AM463" s="171"/>
      <c r="AN463" s="171"/>
      <c r="AO463" s="171"/>
      <c r="AP463" s="171"/>
      <c r="AQ463" s="171"/>
      <c r="AR463" s="171"/>
      <c r="AS463" s="171"/>
      <c r="AT463" s="171"/>
      <c r="AU463" s="171" t="str">
        <f t="shared" si="187"/>
        <v/>
      </c>
      <c r="AV463" s="171"/>
      <c r="AW463" s="171"/>
      <c r="AX463" s="171"/>
      <c r="AY463" s="171"/>
      <c r="AZ463" s="168" t="str">
        <f t="shared" si="188"/>
        <v/>
      </c>
      <c r="BA463" s="158" t="str">
        <f>IF(S463&lt;&gt;1, IF(SUM(S463:$S$1004)&lt;&gt;0, "| Laat geen witruimte tussen ingevulde rijen.", ""), "")</f>
        <v/>
      </c>
      <c r="BC463" s="159" t="str">
        <f t="shared" si="189"/>
        <v/>
      </c>
    </row>
    <row r="464" spans="1:55" s="158" customFormat="1" ht="14.4" customHeight="1" x14ac:dyDescent="0.3">
      <c r="A464" s="244" t="str">
        <f t="shared" si="168"/>
        <v/>
      </c>
      <c r="B464" s="153" t="str">
        <f t="shared" si="169"/>
        <v/>
      </c>
      <c r="C464" s="154"/>
      <c r="D464" s="173"/>
      <c r="E464" s="179"/>
      <c r="F464" s="156"/>
      <c r="G464" s="175"/>
      <c r="H464" s="175"/>
      <c r="I464" s="175"/>
      <c r="J464" s="175"/>
      <c r="K464" s="175"/>
      <c r="L464" s="175"/>
      <c r="M464" s="175"/>
      <c r="N464" s="175"/>
      <c r="O464" s="175"/>
      <c r="P464" s="175"/>
      <c r="Q464" s="179"/>
      <c r="R464" s="157" t="s">
        <v>98</v>
      </c>
      <c r="S464" s="158">
        <f t="shared" si="170"/>
        <v>0</v>
      </c>
      <c r="T464" s="158" t="str">
        <f t="shared" si="171"/>
        <v/>
      </c>
      <c r="U464" s="158" t="str">
        <f t="shared" si="172"/>
        <v>lstLocatieNv3</v>
      </c>
      <c r="V464" s="168">
        <f t="shared" si="173"/>
        <v>0</v>
      </c>
      <c r="W464" s="171">
        <f t="shared" si="174"/>
        <v>0</v>
      </c>
      <c r="X464" s="171">
        <f t="shared" si="175"/>
        <v>0</v>
      </c>
      <c r="Y464" s="171">
        <f t="shared" si="176"/>
        <v>0</v>
      </c>
      <c r="Z464" s="171">
        <f t="shared" si="177"/>
        <v>0</v>
      </c>
      <c r="AA464" s="171">
        <f t="shared" si="178"/>
        <v>0</v>
      </c>
      <c r="AB464" s="171">
        <f t="shared" si="179"/>
        <v>0</v>
      </c>
      <c r="AC464" s="171">
        <f t="shared" si="180"/>
        <v>0</v>
      </c>
      <c r="AD464" s="171">
        <f t="shared" si="181"/>
        <v>0</v>
      </c>
      <c r="AE464" s="171">
        <f t="shared" si="182"/>
        <v>0</v>
      </c>
      <c r="AF464" s="171">
        <f t="shared" si="183"/>
        <v>0</v>
      </c>
      <c r="AG464" s="171">
        <f t="shared" si="184"/>
        <v>0</v>
      </c>
      <c r="AH464" s="171">
        <f>IF($S464&lt;&gt;0, IF($F464&lt;&gt;"Opname / publicatie / game", IF(OR($J464="Fysieke aanwezigheid/product",$J464="Fysieke en digitale aanwezigheid/product"), IF($L464&lt;&gt;"België", _xlfn.IFNA(IF(MATCH($M464, Keuzelijsten!$AR$2:$AR$32, 0)&gt;0, 0, -1), -1), IF($N464&lt;&gt;"", -1, IF(O464&lt;&gt;"", 0, 1))), -1), -1), 0)</f>
        <v>0</v>
      </c>
      <c r="AI464" s="171">
        <f t="shared" si="185"/>
        <v>0</v>
      </c>
      <c r="AJ464" s="171">
        <f t="shared" si="186"/>
        <v>0</v>
      </c>
      <c r="AK464" s="168"/>
      <c r="AL464" s="322" t="str">
        <f t="shared" si="167"/>
        <v/>
      </c>
      <c r="AM464" s="171"/>
      <c r="AN464" s="171"/>
      <c r="AO464" s="171"/>
      <c r="AP464" s="171"/>
      <c r="AQ464" s="171"/>
      <c r="AR464" s="171"/>
      <c r="AS464" s="171"/>
      <c r="AT464" s="171"/>
      <c r="AU464" s="171" t="str">
        <f t="shared" si="187"/>
        <v/>
      </c>
      <c r="AV464" s="171"/>
      <c r="AW464" s="171"/>
      <c r="AX464" s="171"/>
      <c r="AY464" s="171"/>
      <c r="AZ464" s="168" t="str">
        <f t="shared" si="188"/>
        <v/>
      </c>
      <c r="BA464" s="158" t="str">
        <f>IF(S464&lt;&gt;1, IF(SUM(S464:$S$1004)&lt;&gt;0, "| Laat geen witruimte tussen ingevulde rijen.", ""), "")</f>
        <v/>
      </c>
      <c r="BC464" s="159" t="str">
        <f t="shared" si="189"/>
        <v/>
      </c>
    </row>
    <row r="465" spans="1:55" s="158" customFormat="1" ht="14.4" customHeight="1" x14ac:dyDescent="0.3">
      <c r="A465" s="244" t="str">
        <f t="shared" si="168"/>
        <v/>
      </c>
      <c r="B465" s="153" t="str">
        <f t="shared" si="169"/>
        <v/>
      </c>
      <c r="C465" s="154"/>
      <c r="D465" s="173"/>
      <c r="E465" s="179"/>
      <c r="F465" s="156"/>
      <c r="G465" s="175"/>
      <c r="H465" s="175"/>
      <c r="I465" s="175"/>
      <c r="J465" s="175"/>
      <c r="K465" s="175"/>
      <c r="L465" s="175"/>
      <c r="M465" s="175"/>
      <c r="N465" s="175"/>
      <c r="O465" s="175"/>
      <c r="P465" s="175"/>
      <c r="Q465" s="179"/>
      <c r="R465" s="157" t="s">
        <v>98</v>
      </c>
      <c r="S465" s="158">
        <f t="shared" si="170"/>
        <v>0</v>
      </c>
      <c r="T465" s="158" t="str">
        <f t="shared" si="171"/>
        <v/>
      </c>
      <c r="U465" s="158" t="str">
        <f t="shared" si="172"/>
        <v>lstLocatieNv3</v>
      </c>
      <c r="V465" s="168">
        <f t="shared" si="173"/>
        <v>0</v>
      </c>
      <c r="W465" s="171">
        <f t="shared" si="174"/>
        <v>0</v>
      </c>
      <c r="X465" s="171">
        <f t="shared" si="175"/>
        <v>0</v>
      </c>
      <c r="Y465" s="171">
        <f t="shared" si="176"/>
        <v>0</v>
      </c>
      <c r="Z465" s="171">
        <f t="shared" si="177"/>
        <v>0</v>
      </c>
      <c r="AA465" s="171">
        <f t="shared" si="178"/>
        <v>0</v>
      </c>
      <c r="AB465" s="171">
        <f t="shared" si="179"/>
        <v>0</v>
      </c>
      <c r="AC465" s="171">
        <f t="shared" si="180"/>
        <v>0</v>
      </c>
      <c r="AD465" s="171">
        <f t="shared" si="181"/>
        <v>0</v>
      </c>
      <c r="AE465" s="171">
        <f t="shared" si="182"/>
        <v>0</v>
      </c>
      <c r="AF465" s="171">
        <f t="shared" si="183"/>
        <v>0</v>
      </c>
      <c r="AG465" s="171">
        <f t="shared" si="184"/>
        <v>0</v>
      </c>
      <c r="AH465" s="171">
        <f>IF($S465&lt;&gt;0, IF($F465&lt;&gt;"Opname / publicatie / game", IF(OR($J465="Fysieke aanwezigheid/product",$J465="Fysieke en digitale aanwezigheid/product"), IF($L465&lt;&gt;"België", _xlfn.IFNA(IF(MATCH($M465, Keuzelijsten!$AR$2:$AR$32, 0)&gt;0, 0, -1), -1), IF($N465&lt;&gt;"", -1, IF(O465&lt;&gt;"", 0, 1))), -1), -1), 0)</f>
        <v>0</v>
      </c>
      <c r="AI465" s="171">
        <f t="shared" si="185"/>
        <v>0</v>
      </c>
      <c r="AJ465" s="171">
        <f t="shared" si="186"/>
        <v>0</v>
      </c>
      <c r="AK465" s="168"/>
      <c r="AL465" s="322" t="str">
        <f t="shared" si="167"/>
        <v/>
      </c>
      <c r="AM465" s="171"/>
      <c r="AN465" s="171"/>
      <c r="AO465" s="171"/>
      <c r="AP465" s="171"/>
      <c r="AQ465" s="171"/>
      <c r="AR465" s="171"/>
      <c r="AS465" s="171"/>
      <c r="AT465" s="171"/>
      <c r="AU465" s="171" t="str">
        <f t="shared" si="187"/>
        <v/>
      </c>
      <c r="AV465" s="171"/>
      <c r="AW465" s="171"/>
      <c r="AX465" s="171"/>
      <c r="AY465" s="171"/>
      <c r="AZ465" s="168" t="str">
        <f t="shared" si="188"/>
        <v/>
      </c>
      <c r="BA465" s="158" t="str">
        <f>IF(S465&lt;&gt;1, IF(SUM(S465:$S$1004)&lt;&gt;0, "| Laat geen witruimte tussen ingevulde rijen.", ""), "")</f>
        <v/>
      </c>
      <c r="BC465" s="159" t="str">
        <f t="shared" si="189"/>
        <v/>
      </c>
    </row>
    <row r="466" spans="1:55" s="158" customFormat="1" ht="14.4" customHeight="1" x14ac:dyDescent="0.3">
      <c r="A466" s="244" t="str">
        <f t="shared" si="168"/>
        <v/>
      </c>
      <c r="B466" s="153" t="str">
        <f t="shared" si="169"/>
        <v/>
      </c>
      <c r="C466" s="154"/>
      <c r="D466" s="173"/>
      <c r="E466" s="179"/>
      <c r="F466" s="156"/>
      <c r="G466" s="175"/>
      <c r="H466" s="175"/>
      <c r="I466" s="175"/>
      <c r="J466" s="175"/>
      <c r="K466" s="175"/>
      <c r="L466" s="175"/>
      <c r="M466" s="175"/>
      <c r="N466" s="175"/>
      <c r="O466" s="175"/>
      <c r="P466" s="175"/>
      <c r="Q466" s="179"/>
      <c r="R466" s="157" t="s">
        <v>98</v>
      </c>
      <c r="S466" s="158">
        <f t="shared" si="170"/>
        <v>0</v>
      </c>
      <c r="T466" s="158" t="str">
        <f t="shared" si="171"/>
        <v/>
      </c>
      <c r="U466" s="158" t="str">
        <f t="shared" si="172"/>
        <v>lstLocatieNv3</v>
      </c>
      <c r="V466" s="168">
        <f t="shared" si="173"/>
        <v>0</v>
      </c>
      <c r="W466" s="171">
        <f t="shared" si="174"/>
        <v>0</v>
      </c>
      <c r="X466" s="171">
        <f t="shared" si="175"/>
        <v>0</v>
      </c>
      <c r="Y466" s="171">
        <f t="shared" si="176"/>
        <v>0</v>
      </c>
      <c r="Z466" s="171">
        <f t="shared" si="177"/>
        <v>0</v>
      </c>
      <c r="AA466" s="171">
        <f t="shared" si="178"/>
        <v>0</v>
      </c>
      <c r="AB466" s="171">
        <f t="shared" si="179"/>
        <v>0</v>
      </c>
      <c r="AC466" s="171">
        <f t="shared" si="180"/>
        <v>0</v>
      </c>
      <c r="AD466" s="171">
        <f t="shared" si="181"/>
        <v>0</v>
      </c>
      <c r="AE466" s="171">
        <f t="shared" si="182"/>
        <v>0</v>
      </c>
      <c r="AF466" s="171">
        <f t="shared" si="183"/>
        <v>0</v>
      </c>
      <c r="AG466" s="171">
        <f t="shared" si="184"/>
        <v>0</v>
      </c>
      <c r="AH466" s="171">
        <f>IF($S466&lt;&gt;0, IF($F466&lt;&gt;"Opname / publicatie / game", IF(OR($J466="Fysieke aanwezigheid/product",$J466="Fysieke en digitale aanwezigheid/product"), IF($L466&lt;&gt;"België", _xlfn.IFNA(IF(MATCH($M466, Keuzelijsten!$AR$2:$AR$32, 0)&gt;0, 0, -1), -1), IF($N466&lt;&gt;"", -1, IF(O466&lt;&gt;"", 0, 1))), -1), -1), 0)</f>
        <v>0</v>
      </c>
      <c r="AI466" s="171">
        <f t="shared" si="185"/>
        <v>0</v>
      </c>
      <c r="AJ466" s="171">
        <f t="shared" si="186"/>
        <v>0</v>
      </c>
      <c r="AK466" s="168"/>
      <c r="AL466" s="322" t="str">
        <f t="shared" si="167"/>
        <v/>
      </c>
      <c r="AM466" s="171"/>
      <c r="AN466" s="171"/>
      <c r="AO466" s="171"/>
      <c r="AP466" s="171"/>
      <c r="AQ466" s="171"/>
      <c r="AR466" s="171"/>
      <c r="AS466" s="171"/>
      <c r="AT466" s="171"/>
      <c r="AU466" s="171" t="str">
        <f t="shared" si="187"/>
        <v/>
      </c>
      <c r="AV466" s="171"/>
      <c r="AW466" s="171"/>
      <c r="AX466" s="171"/>
      <c r="AY466" s="171"/>
      <c r="AZ466" s="168" t="str">
        <f t="shared" si="188"/>
        <v/>
      </c>
      <c r="BA466" s="158" t="str">
        <f>IF(S466&lt;&gt;1, IF(SUM(S466:$S$1004)&lt;&gt;0, "| Laat geen witruimte tussen ingevulde rijen.", ""), "")</f>
        <v/>
      </c>
      <c r="BC466" s="159" t="str">
        <f t="shared" si="189"/>
        <v/>
      </c>
    </row>
    <row r="467" spans="1:55" s="158" customFormat="1" ht="14.4" customHeight="1" x14ac:dyDescent="0.3">
      <c r="A467" s="244" t="str">
        <f t="shared" si="168"/>
        <v/>
      </c>
      <c r="B467" s="153" t="str">
        <f t="shared" si="169"/>
        <v/>
      </c>
      <c r="C467" s="154"/>
      <c r="D467" s="173"/>
      <c r="E467" s="179"/>
      <c r="F467" s="156"/>
      <c r="G467" s="175"/>
      <c r="H467" s="175"/>
      <c r="I467" s="175"/>
      <c r="J467" s="175"/>
      <c r="K467" s="175"/>
      <c r="L467" s="175"/>
      <c r="M467" s="175"/>
      <c r="N467" s="175"/>
      <c r="O467" s="175"/>
      <c r="P467" s="175"/>
      <c r="Q467" s="179"/>
      <c r="R467" s="157" t="s">
        <v>98</v>
      </c>
      <c r="S467" s="158">
        <f t="shared" si="170"/>
        <v>0</v>
      </c>
      <c r="T467" s="158" t="str">
        <f t="shared" si="171"/>
        <v/>
      </c>
      <c r="U467" s="158" t="str">
        <f t="shared" si="172"/>
        <v>lstLocatieNv3</v>
      </c>
      <c r="V467" s="168">
        <f t="shared" si="173"/>
        <v>0</v>
      </c>
      <c r="W467" s="171">
        <f t="shared" si="174"/>
        <v>0</v>
      </c>
      <c r="X467" s="171">
        <f t="shared" si="175"/>
        <v>0</v>
      </c>
      <c r="Y467" s="171">
        <f t="shared" si="176"/>
        <v>0</v>
      </c>
      <c r="Z467" s="171">
        <f t="shared" si="177"/>
        <v>0</v>
      </c>
      <c r="AA467" s="171">
        <f t="shared" si="178"/>
        <v>0</v>
      </c>
      <c r="AB467" s="171">
        <f t="shared" si="179"/>
        <v>0</v>
      </c>
      <c r="AC467" s="171">
        <f t="shared" si="180"/>
        <v>0</v>
      </c>
      <c r="AD467" s="171">
        <f t="shared" si="181"/>
        <v>0</v>
      </c>
      <c r="AE467" s="171">
        <f t="shared" si="182"/>
        <v>0</v>
      </c>
      <c r="AF467" s="171">
        <f t="shared" si="183"/>
        <v>0</v>
      </c>
      <c r="AG467" s="171">
        <f t="shared" si="184"/>
        <v>0</v>
      </c>
      <c r="AH467" s="171">
        <f>IF($S467&lt;&gt;0, IF($F467&lt;&gt;"Opname / publicatie / game", IF(OR($J467="Fysieke aanwezigheid/product",$J467="Fysieke en digitale aanwezigheid/product"), IF($L467&lt;&gt;"België", _xlfn.IFNA(IF(MATCH($M467, Keuzelijsten!$AR$2:$AR$32, 0)&gt;0, 0, -1), -1), IF($N467&lt;&gt;"", -1, IF(O467&lt;&gt;"", 0, 1))), -1), -1), 0)</f>
        <v>0</v>
      </c>
      <c r="AI467" s="171">
        <f t="shared" si="185"/>
        <v>0</v>
      </c>
      <c r="AJ467" s="171">
        <f t="shared" si="186"/>
        <v>0</v>
      </c>
      <c r="AK467" s="168"/>
      <c r="AL467" s="322" t="str">
        <f t="shared" si="167"/>
        <v/>
      </c>
      <c r="AM467" s="171"/>
      <c r="AN467" s="171"/>
      <c r="AO467" s="171"/>
      <c r="AP467" s="171"/>
      <c r="AQ467" s="171"/>
      <c r="AR467" s="171"/>
      <c r="AS467" s="171"/>
      <c r="AT467" s="171"/>
      <c r="AU467" s="171" t="str">
        <f t="shared" si="187"/>
        <v/>
      </c>
      <c r="AV467" s="171"/>
      <c r="AW467" s="171"/>
      <c r="AX467" s="171"/>
      <c r="AY467" s="171"/>
      <c r="AZ467" s="168" t="str">
        <f t="shared" si="188"/>
        <v/>
      </c>
      <c r="BA467" s="158" t="str">
        <f>IF(S467&lt;&gt;1, IF(SUM(S467:$S$1004)&lt;&gt;0, "| Laat geen witruimte tussen ingevulde rijen.", ""), "")</f>
        <v/>
      </c>
      <c r="BC467" s="159" t="str">
        <f t="shared" si="189"/>
        <v/>
      </c>
    </row>
    <row r="468" spans="1:55" s="158" customFormat="1" ht="14.4" customHeight="1" x14ac:dyDescent="0.3">
      <c r="A468" s="244" t="str">
        <f t="shared" si="168"/>
        <v/>
      </c>
      <c r="B468" s="153" t="str">
        <f t="shared" si="169"/>
        <v/>
      </c>
      <c r="C468" s="154"/>
      <c r="D468" s="173"/>
      <c r="E468" s="179"/>
      <c r="F468" s="156"/>
      <c r="G468" s="175"/>
      <c r="H468" s="175"/>
      <c r="I468" s="175"/>
      <c r="J468" s="175"/>
      <c r="K468" s="175"/>
      <c r="L468" s="175"/>
      <c r="M468" s="175"/>
      <c r="N468" s="175"/>
      <c r="O468" s="175"/>
      <c r="P468" s="175"/>
      <c r="Q468" s="179"/>
      <c r="R468" s="157" t="s">
        <v>98</v>
      </c>
      <c r="S468" s="158">
        <f t="shared" si="170"/>
        <v>0</v>
      </c>
      <c r="T468" s="158" t="str">
        <f t="shared" si="171"/>
        <v/>
      </c>
      <c r="U468" s="158" t="str">
        <f t="shared" si="172"/>
        <v>lstLocatieNv3</v>
      </c>
      <c r="V468" s="168">
        <f t="shared" si="173"/>
        <v>0</v>
      </c>
      <c r="W468" s="171">
        <f t="shared" si="174"/>
        <v>0</v>
      </c>
      <c r="X468" s="171">
        <f t="shared" si="175"/>
        <v>0</v>
      </c>
      <c r="Y468" s="171">
        <f t="shared" si="176"/>
        <v>0</v>
      </c>
      <c r="Z468" s="171">
        <f t="shared" si="177"/>
        <v>0</v>
      </c>
      <c r="AA468" s="171">
        <f t="shared" si="178"/>
        <v>0</v>
      </c>
      <c r="AB468" s="171">
        <f t="shared" si="179"/>
        <v>0</v>
      </c>
      <c r="AC468" s="171">
        <f t="shared" si="180"/>
        <v>0</v>
      </c>
      <c r="AD468" s="171">
        <f t="shared" si="181"/>
        <v>0</v>
      </c>
      <c r="AE468" s="171">
        <f t="shared" si="182"/>
        <v>0</v>
      </c>
      <c r="AF468" s="171">
        <f t="shared" si="183"/>
        <v>0</v>
      </c>
      <c r="AG468" s="171">
        <f t="shared" si="184"/>
        <v>0</v>
      </c>
      <c r="AH468" s="171">
        <f>IF($S468&lt;&gt;0, IF($F468&lt;&gt;"Opname / publicatie / game", IF(OR($J468="Fysieke aanwezigheid/product",$J468="Fysieke en digitale aanwezigheid/product"), IF($L468&lt;&gt;"België", _xlfn.IFNA(IF(MATCH($M468, Keuzelijsten!$AR$2:$AR$32, 0)&gt;0, 0, -1), -1), IF($N468&lt;&gt;"", -1, IF(O468&lt;&gt;"", 0, 1))), -1), -1), 0)</f>
        <v>0</v>
      </c>
      <c r="AI468" s="171">
        <f t="shared" si="185"/>
        <v>0</v>
      </c>
      <c r="AJ468" s="171">
        <f t="shared" si="186"/>
        <v>0</v>
      </c>
      <c r="AK468" s="168"/>
      <c r="AL468" s="322" t="str">
        <f t="shared" si="167"/>
        <v/>
      </c>
      <c r="AM468" s="171"/>
      <c r="AN468" s="171"/>
      <c r="AO468" s="171"/>
      <c r="AP468" s="171"/>
      <c r="AQ468" s="171"/>
      <c r="AR468" s="171"/>
      <c r="AS468" s="171"/>
      <c r="AT468" s="171"/>
      <c r="AU468" s="171" t="str">
        <f t="shared" si="187"/>
        <v/>
      </c>
      <c r="AV468" s="171"/>
      <c r="AW468" s="171"/>
      <c r="AX468" s="171"/>
      <c r="AY468" s="171"/>
      <c r="AZ468" s="168" t="str">
        <f t="shared" si="188"/>
        <v/>
      </c>
      <c r="BA468" s="158" t="str">
        <f>IF(S468&lt;&gt;1, IF(SUM(S468:$S$1004)&lt;&gt;0, "| Laat geen witruimte tussen ingevulde rijen.", ""), "")</f>
        <v/>
      </c>
      <c r="BC468" s="159" t="str">
        <f t="shared" si="189"/>
        <v/>
      </c>
    </row>
    <row r="469" spans="1:55" s="158" customFormat="1" ht="14.4" customHeight="1" x14ac:dyDescent="0.3">
      <c r="A469" s="244" t="str">
        <f t="shared" si="168"/>
        <v/>
      </c>
      <c r="B469" s="153" t="str">
        <f t="shared" si="169"/>
        <v/>
      </c>
      <c r="C469" s="154"/>
      <c r="D469" s="173"/>
      <c r="E469" s="179"/>
      <c r="F469" s="156"/>
      <c r="G469" s="175"/>
      <c r="H469" s="175"/>
      <c r="I469" s="175"/>
      <c r="J469" s="175"/>
      <c r="K469" s="175"/>
      <c r="L469" s="175"/>
      <c r="M469" s="175"/>
      <c r="N469" s="175"/>
      <c r="O469" s="175"/>
      <c r="P469" s="175"/>
      <c r="Q469" s="179"/>
      <c r="R469" s="157" t="s">
        <v>98</v>
      </c>
      <c r="S469" s="158">
        <f t="shared" si="170"/>
        <v>0</v>
      </c>
      <c r="T469" s="158" t="str">
        <f t="shared" si="171"/>
        <v/>
      </c>
      <c r="U469" s="158" t="str">
        <f t="shared" si="172"/>
        <v>lstLocatieNv3</v>
      </c>
      <c r="V469" s="168">
        <f t="shared" si="173"/>
        <v>0</v>
      </c>
      <c r="W469" s="171">
        <f t="shared" si="174"/>
        <v>0</v>
      </c>
      <c r="X469" s="171">
        <f t="shared" si="175"/>
        <v>0</v>
      </c>
      <c r="Y469" s="171">
        <f t="shared" si="176"/>
        <v>0</v>
      </c>
      <c r="Z469" s="171">
        <f t="shared" si="177"/>
        <v>0</v>
      </c>
      <c r="AA469" s="171">
        <f t="shared" si="178"/>
        <v>0</v>
      </c>
      <c r="AB469" s="171">
        <f t="shared" si="179"/>
        <v>0</v>
      </c>
      <c r="AC469" s="171">
        <f t="shared" si="180"/>
        <v>0</v>
      </c>
      <c r="AD469" s="171">
        <f t="shared" si="181"/>
        <v>0</v>
      </c>
      <c r="AE469" s="171">
        <f t="shared" si="182"/>
        <v>0</v>
      </c>
      <c r="AF469" s="171">
        <f t="shared" si="183"/>
        <v>0</v>
      </c>
      <c r="AG469" s="171">
        <f t="shared" si="184"/>
        <v>0</v>
      </c>
      <c r="AH469" s="171">
        <f>IF($S469&lt;&gt;0, IF($F469&lt;&gt;"Opname / publicatie / game", IF(OR($J469="Fysieke aanwezigheid/product",$J469="Fysieke en digitale aanwezigheid/product"), IF($L469&lt;&gt;"België", _xlfn.IFNA(IF(MATCH($M469, Keuzelijsten!$AR$2:$AR$32, 0)&gt;0, 0, -1), -1), IF($N469&lt;&gt;"", -1, IF(O469&lt;&gt;"", 0, 1))), -1), -1), 0)</f>
        <v>0</v>
      </c>
      <c r="AI469" s="171">
        <f t="shared" si="185"/>
        <v>0</v>
      </c>
      <c r="AJ469" s="171">
        <f t="shared" si="186"/>
        <v>0</v>
      </c>
      <c r="AK469" s="168"/>
      <c r="AL469" s="322" t="str">
        <f t="shared" si="167"/>
        <v/>
      </c>
      <c r="AM469" s="171"/>
      <c r="AN469" s="171"/>
      <c r="AO469" s="171"/>
      <c r="AP469" s="171"/>
      <c r="AQ469" s="171"/>
      <c r="AR469" s="171"/>
      <c r="AS469" s="171"/>
      <c r="AT469" s="171"/>
      <c r="AU469" s="171" t="str">
        <f t="shared" si="187"/>
        <v/>
      </c>
      <c r="AV469" s="171"/>
      <c r="AW469" s="171"/>
      <c r="AX469" s="171"/>
      <c r="AY469" s="171"/>
      <c r="AZ469" s="168" t="str">
        <f t="shared" si="188"/>
        <v/>
      </c>
      <c r="BA469" s="158" t="str">
        <f>IF(S469&lt;&gt;1, IF(SUM(S469:$S$1004)&lt;&gt;0, "| Laat geen witruimte tussen ingevulde rijen.", ""), "")</f>
        <v/>
      </c>
      <c r="BC469" s="159" t="str">
        <f t="shared" si="189"/>
        <v/>
      </c>
    </row>
    <row r="470" spans="1:55" s="158" customFormat="1" ht="14.4" customHeight="1" x14ac:dyDescent="0.3">
      <c r="A470" s="244" t="str">
        <f t="shared" si="168"/>
        <v/>
      </c>
      <c r="B470" s="153" t="str">
        <f t="shared" si="169"/>
        <v/>
      </c>
      <c r="C470" s="154"/>
      <c r="D470" s="173"/>
      <c r="E470" s="179"/>
      <c r="F470" s="156"/>
      <c r="G470" s="175"/>
      <c r="H470" s="175"/>
      <c r="I470" s="175"/>
      <c r="J470" s="175"/>
      <c r="K470" s="175"/>
      <c r="L470" s="175"/>
      <c r="M470" s="175"/>
      <c r="N470" s="175"/>
      <c r="O470" s="175"/>
      <c r="P470" s="175"/>
      <c r="Q470" s="179"/>
      <c r="R470" s="157" t="s">
        <v>98</v>
      </c>
      <c r="S470" s="158">
        <f t="shared" si="170"/>
        <v>0</v>
      </c>
      <c r="T470" s="158" t="str">
        <f t="shared" si="171"/>
        <v/>
      </c>
      <c r="U470" s="158" t="str">
        <f t="shared" si="172"/>
        <v>lstLocatieNv3</v>
      </c>
      <c r="V470" s="168">
        <f t="shared" si="173"/>
        <v>0</v>
      </c>
      <c r="W470" s="171">
        <f t="shared" si="174"/>
        <v>0</v>
      </c>
      <c r="X470" s="171">
        <f t="shared" si="175"/>
        <v>0</v>
      </c>
      <c r="Y470" s="171">
        <f t="shared" si="176"/>
        <v>0</v>
      </c>
      <c r="Z470" s="171">
        <f t="shared" si="177"/>
        <v>0</v>
      </c>
      <c r="AA470" s="171">
        <f t="shared" si="178"/>
        <v>0</v>
      </c>
      <c r="AB470" s="171">
        <f t="shared" si="179"/>
        <v>0</v>
      </c>
      <c r="AC470" s="171">
        <f t="shared" si="180"/>
        <v>0</v>
      </c>
      <c r="AD470" s="171">
        <f t="shared" si="181"/>
        <v>0</v>
      </c>
      <c r="AE470" s="171">
        <f t="shared" si="182"/>
        <v>0</v>
      </c>
      <c r="AF470" s="171">
        <f t="shared" si="183"/>
        <v>0</v>
      </c>
      <c r="AG470" s="171">
        <f t="shared" si="184"/>
        <v>0</v>
      </c>
      <c r="AH470" s="171">
        <f>IF($S470&lt;&gt;0, IF($F470&lt;&gt;"Opname / publicatie / game", IF(OR($J470="Fysieke aanwezigheid/product",$J470="Fysieke en digitale aanwezigheid/product"), IF($L470&lt;&gt;"België", _xlfn.IFNA(IF(MATCH($M470, Keuzelijsten!$AR$2:$AR$32, 0)&gt;0, 0, -1), -1), IF($N470&lt;&gt;"", -1, IF(O470&lt;&gt;"", 0, 1))), -1), -1), 0)</f>
        <v>0</v>
      </c>
      <c r="AI470" s="171">
        <f t="shared" si="185"/>
        <v>0</v>
      </c>
      <c r="AJ470" s="171">
        <f t="shared" si="186"/>
        <v>0</v>
      </c>
      <c r="AK470" s="168"/>
      <c r="AL470" s="322" t="str">
        <f t="shared" si="167"/>
        <v/>
      </c>
      <c r="AM470" s="171"/>
      <c r="AN470" s="171"/>
      <c r="AO470" s="171"/>
      <c r="AP470" s="171"/>
      <c r="AQ470" s="171"/>
      <c r="AR470" s="171"/>
      <c r="AS470" s="171"/>
      <c r="AT470" s="171"/>
      <c r="AU470" s="171" t="str">
        <f t="shared" si="187"/>
        <v/>
      </c>
      <c r="AV470" s="171"/>
      <c r="AW470" s="171"/>
      <c r="AX470" s="171"/>
      <c r="AY470" s="171"/>
      <c r="AZ470" s="168" t="str">
        <f t="shared" si="188"/>
        <v/>
      </c>
      <c r="BA470" s="158" t="str">
        <f>IF(S470&lt;&gt;1, IF(SUM(S470:$S$1004)&lt;&gt;0, "| Laat geen witruimte tussen ingevulde rijen.", ""), "")</f>
        <v/>
      </c>
      <c r="BC470" s="159" t="str">
        <f t="shared" si="189"/>
        <v/>
      </c>
    </row>
    <row r="471" spans="1:55" s="158" customFormat="1" ht="14.4" customHeight="1" x14ac:dyDescent="0.3">
      <c r="A471" s="244" t="str">
        <f t="shared" si="168"/>
        <v/>
      </c>
      <c r="B471" s="153" t="str">
        <f t="shared" si="169"/>
        <v/>
      </c>
      <c r="C471" s="154"/>
      <c r="D471" s="173"/>
      <c r="E471" s="179"/>
      <c r="F471" s="156"/>
      <c r="G471" s="175"/>
      <c r="H471" s="175"/>
      <c r="I471" s="175"/>
      <c r="J471" s="175"/>
      <c r="K471" s="175"/>
      <c r="L471" s="175"/>
      <c r="M471" s="175"/>
      <c r="N471" s="175"/>
      <c r="O471" s="175"/>
      <c r="P471" s="175"/>
      <c r="Q471" s="179"/>
      <c r="R471" s="157" t="s">
        <v>98</v>
      </c>
      <c r="S471" s="158">
        <f t="shared" si="170"/>
        <v>0</v>
      </c>
      <c r="T471" s="158" t="str">
        <f t="shared" si="171"/>
        <v/>
      </c>
      <c r="U471" s="158" t="str">
        <f t="shared" si="172"/>
        <v>lstLocatieNv3</v>
      </c>
      <c r="V471" s="168">
        <f t="shared" si="173"/>
        <v>0</v>
      </c>
      <c r="W471" s="171">
        <f t="shared" si="174"/>
        <v>0</v>
      </c>
      <c r="X471" s="171">
        <f t="shared" si="175"/>
        <v>0</v>
      </c>
      <c r="Y471" s="171">
        <f t="shared" si="176"/>
        <v>0</v>
      </c>
      <c r="Z471" s="171">
        <f t="shared" si="177"/>
        <v>0</v>
      </c>
      <c r="AA471" s="171">
        <f t="shared" si="178"/>
        <v>0</v>
      </c>
      <c r="AB471" s="171">
        <f t="shared" si="179"/>
        <v>0</v>
      </c>
      <c r="AC471" s="171">
        <f t="shared" si="180"/>
        <v>0</v>
      </c>
      <c r="AD471" s="171">
        <f t="shared" si="181"/>
        <v>0</v>
      </c>
      <c r="AE471" s="171">
        <f t="shared" si="182"/>
        <v>0</v>
      </c>
      <c r="AF471" s="171">
        <f t="shared" si="183"/>
        <v>0</v>
      </c>
      <c r="AG471" s="171">
        <f t="shared" si="184"/>
        <v>0</v>
      </c>
      <c r="AH471" s="171">
        <f>IF($S471&lt;&gt;0, IF($F471&lt;&gt;"Opname / publicatie / game", IF(OR($J471="Fysieke aanwezigheid/product",$J471="Fysieke en digitale aanwezigheid/product"), IF($L471&lt;&gt;"België", _xlfn.IFNA(IF(MATCH($M471, Keuzelijsten!$AR$2:$AR$32, 0)&gt;0, 0, -1), -1), IF($N471&lt;&gt;"", -1, IF(O471&lt;&gt;"", 0, 1))), -1), -1), 0)</f>
        <v>0</v>
      </c>
      <c r="AI471" s="171">
        <f t="shared" si="185"/>
        <v>0</v>
      </c>
      <c r="AJ471" s="171">
        <f t="shared" si="186"/>
        <v>0</v>
      </c>
      <c r="AK471" s="168"/>
      <c r="AL471" s="322" t="str">
        <f t="shared" si="167"/>
        <v/>
      </c>
      <c r="AM471" s="171"/>
      <c r="AN471" s="171"/>
      <c r="AO471" s="171"/>
      <c r="AP471" s="171"/>
      <c r="AQ471" s="171"/>
      <c r="AR471" s="171"/>
      <c r="AS471" s="171"/>
      <c r="AT471" s="171"/>
      <c r="AU471" s="171" t="str">
        <f t="shared" si="187"/>
        <v/>
      </c>
      <c r="AV471" s="171"/>
      <c r="AW471" s="171"/>
      <c r="AX471" s="171"/>
      <c r="AY471" s="171"/>
      <c r="AZ471" s="168" t="str">
        <f t="shared" si="188"/>
        <v/>
      </c>
      <c r="BA471" s="158" t="str">
        <f>IF(S471&lt;&gt;1, IF(SUM(S471:$S$1004)&lt;&gt;0, "| Laat geen witruimte tussen ingevulde rijen.", ""), "")</f>
        <v/>
      </c>
      <c r="BC471" s="159" t="str">
        <f t="shared" si="189"/>
        <v/>
      </c>
    </row>
    <row r="472" spans="1:55" s="158" customFormat="1" ht="14.4" customHeight="1" x14ac:dyDescent="0.3">
      <c r="A472" s="244" t="str">
        <f t="shared" si="168"/>
        <v/>
      </c>
      <c r="B472" s="153" t="str">
        <f t="shared" si="169"/>
        <v/>
      </c>
      <c r="C472" s="154"/>
      <c r="D472" s="173"/>
      <c r="E472" s="179"/>
      <c r="F472" s="156"/>
      <c r="G472" s="175"/>
      <c r="H472" s="175"/>
      <c r="I472" s="175"/>
      <c r="J472" s="175"/>
      <c r="K472" s="175"/>
      <c r="L472" s="175"/>
      <c r="M472" s="175"/>
      <c r="N472" s="175"/>
      <c r="O472" s="175"/>
      <c r="P472" s="175"/>
      <c r="Q472" s="179"/>
      <c r="R472" s="157" t="s">
        <v>98</v>
      </c>
      <c r="S472" s="158">
        <f t="shared" si="170"/>
        <v>0</v>
      </c>
      <c r="T472" s="158" t="str">
        <f t="shared" si="171"/>
        <v/>
      </c>
      <c r="U472" s="158" t="str">
        <f t="shared" si="172"/>
        <v>lstLocatieNv3</v>
      </c>
      <c r="V472" s="168">
        <f t="shared" si="173"/>
        <v>0</v>
      </c>
      <c r="W472" s="171">
        <f t="shared" si="174"/>
        <v>0</v>
      </c>
      <c r="X472" s="171">
        <f t="shared" si="175"/>
        <v>0</v>
      </c>
      <c r="Y472" s="171">
        <f t="shared" si="176"/>
        <v>0</v>
      </c>
      <c r="Z472" s="171">
        <f t="shared" si="177"/>
        <v>0</v>
      </c>
      <c r="AA472" s="171">
        <f t="shared" si="178"/>
        <v>0</v>
      </c>
      <c r="AB472" s="171">
        <f t="shared" si="179"/>
        <v>0</v>
      </c>
      <c r="AC472" s="171">
        <f t="shared" si="180"/>
        <v>0</v>
      </c>
      <c r="AD472" s="171">
        <f t="shared" si="181"/>
        <v>0</v>
      </c>
      <c r="AE472" s="171">
        <f t="shared" si="182"/>
        <v>0</v>
      </c>
      <c r="AF472" s="171">
        <f t="shared" si="183"/>
        <v>0</v>
      </c>
      <c r="AG472" s="171">
        <f t="shared" si="184"/>
        <v>0</v>
      </c>
      <c r="AH472" s="171">
        <f>IF($S472&lt;&gt;0, IF($F472&lt;&gt;"Opname / publicatie / game", IF(OR($J472="Fysieke aanwezigheid/product",$J472="Fysieke en digitale aanwezigheid/product"), IF($L472&lt;&gt;"België", _xlfn.IFNA(IF(MATCH($M472, Keuzelijsten!$AR$2:$AR$32, 0)&gt;0, 0, -1), -1), IF($N472&lt;&gt;"", -1, IF(O472&lt;&gt;"", 0, 1))), -1), -1), 0)</f>
        <v>0</v>
      </c>
      <c r="AI472" s="171">
        <f t="shared" si="185"/>
        <v>0</v>
      </c>
      <c r="AJ472" s="171">
        <f t="shared" si="186"/>
        <v>0</v>
      </c>
      <c r="AK472" s="168"/>
      <c r="AL472" s="322" t="str">
        <f t="shared" si="167"/>
        <v/>
      </c>
      <c r="AM472" s="171"/>
      <c r="AN472" s="171"/>
      <c r="AO472" s="171"/>
      <c r="AP472" s="171"/>
      <c r="AQ472" s="171"/>
      <c r="AR472" s="171"/>
      <c r="AS472" s="171"/>
      <c r="AT472" s="171"/>
      <c r="AU472" s="171" t="str">
        <f t="shared" si="187"/>
        <v/>
      </c>
      <c r="AV472" s="171"/>
      <c r="AW472" s="171"/>
      <c r="AX472" s="171"/>
      <c r="AY472" s="171"/>
      <c r="AZ472" s="168" t="str">
        <f t="shared" si="188"/>
        <v/>
      </c>
      <c r="BA472" s="158" t="str">
        <f>IF(S472&lt;&gt;1, IF(SUM(S472:$S$1004)&lt;&gt;0, "| Laat geen witruimte tussen ingevulde rijen.", ""), "")</f>
        <v/>
      </c>
      <c r="BC472" s="159" t="str">
        <f t="shared" si="189"/>
        <v/>
      </c>
    </row>
    <row r="473" spans="1:55" s="158" customFormat="1" ht="14.4" customHeight="1" x14ac:dyDescent="0.3">
      <c r="A473" s="244" t="str">
        <f t="shared" si="168"/>
        <v/>
      </c>
      <c r="B473" s="153" t="str">
        <f t="shared" si="169"/>
        <v/>
      </c>
      <c r="C473" s="154"/>
      <c r="D473" s="173"/>
      <c r="E473" s="179"/>
      <c r="F473" s="156"/>
      <c r="G473" s="175"/>
      <c r="H473" s="175"/>
      <c r="I473" s="175"/>
      <c r="J473" s="175"/>
      <c r="K473" s="175"/>
      <c r="L473" s="175"/>
      <c r="M473" s="175"/>
      <c r="N473" s="175"/>
      <c r="O473" s="175"/>
      <c r="P473" s="175"/>
      <c r="Q473" s="179"/>
      <c r="R473" s="157" t="s">
        <v>98</v>
      </c>
      <c r="S473" s="158">
        <f t="shared" si="170"/>
        <v>0</v>
      </c>
      <c r="T473" s="158" t="str">
        <f t="shared" si="171"/>
        <v/>
      </c>
      <c r="U473" s="158" t="str">
        <f t="shared" si="172"/>
        <v>lstLocatieNv3</v>
      </c>
      <c r="V473" s="168">
        <f t="shared" si="173"/>
        <v>0</v>
      </c>
      <c r="W473" s="171">
        <f t="shared" si="174"/>
        <v>0</v>
      </c>
      <c r="X473" s="171">
        <f t="shared" si="175"/>
        <v>0</v>
      </c>
      <c r="Y473" s="171">
        <f t="shared" si="176"/>
        <v>0</v>
      </c>
      <c r="Z473" s="171">
        <f t="shared" si="177"/>
        <v>0</v>
      </c>
      <c r="AA473" s="171">
        <f t="shared" si="178"/>
        <v>0</v>
      </c>
      <c r="AB473" s="171">
        <f t="shared" si="179"/>
        <v>0</v>
      </c>
      <c r="AC473" s="171">
        <f t="shared" si="180"/>
        <v>0</v>
      </c>
      <c r="AD473" s="171">
        <f t="shared" si="181"/>
        <v>0</v>
      </c>
      <c r="AE473" s="171">
        <f t="shared" si="182"/>
        <v>0</v>
      </c>
      <c r="AF473" s="171">
        <f t="shared" si="183"/>
        <v>0</v>
      </c>
      <c r="AG473" s="171">
        <f t="shared" si="184"/>
        <v>0</v>
      </c>
      <c r="AH473" s="171">
        <f>IF($S473&lt;&gt;0, IF($F473&lt;&gt;"Opname / publicatie / game", IF(OR($J473="Fysieke aanwezigheid/product",$J473="Fysieke en digitale aanwezigheid/product"), IF($L473&lt;&gt;"België", _xlfn.IFNA(IF(MATCH($M473, Keuzelijsten!$AR$2:$AR$32, 0)&gt;0, 0, -1), -1), IF($N473&lt;&gt;"", -1, IF(O473&lt;&gt;"", 0, 1))), -1), -1), 0)</f>
        <v>0</v>
      </c>
      <c r="AI473" s="171">
        <f t="shared" si="185"/>
        <v>0</v>
      </c>
      <c r="AJ473" s="171">
        <f t="shared" si="186"/>
        <v>0</v>
      </c>
      <c r="AK473" s="168"/>
      <c r="AL473" s="322" t="str">
        <f t="shared" si="167"/>
        <v/>
      </c>
      <c r="AM473" s="171"/>
      <c r="AN473" s="171"/>
      <c r="AO473" s="171"/>
      <c r="AP473" s="171"/>
      <c r="AQ473" s="171"/>
      <c r="AR473" s="171"/>
      <c r="AS473" s="171"/>
      <c r="AT473" s="171"/>
      <c r="AU473" s="171" t="str">
        <f t="shared" si="187"/>
        <v/>
      </c>
      <c r="AV473" s="171"/>
      <c r="AW473" s="171"/>
      <c r="AX473" s="171"/>
      <c r="AY473" s="171"/>
      <c r="AZ473" s="168" t="str">
        <f t="shared" si="188"/>
        <v/>
      </c>
      <c r="BA473" s="158" t="str">
        <f>IF(S473&lt;&gt;1, IF(SUM(S473:$S$1004)&lt;&gt;0, "| Laat geen witruimte tussen ingevulde rijen.", ""), "")</f>
        <v/>
      </c>
      <c r="BC473" s="159" t="str">
        <f t="shared" si="189"/>
        <v/>
      </c>
    </row>
    <row r="474" spans="1:55" s="158" customFormat="1" ht="14.4" customHeight="1" x14ac:dyDescent="0.3">
      <c r="A474" s="244" t="str">
        <f t="shared" si="168"/>
        <v/>
      </c>
      <c r="B474" s="153" t="str">
        <f t="shared" si="169"/>
        <v/>
      </c>
      <c r="C474" s="154"/>
      <c r="D474" s="173"/>
      <c r="E474" s="179"/>
      <c r="F474" s="156"/>
      <c r="G474" s="175"/>
      <c r="H474" s="175"/>
      <c r="I474" s="175"/>
      <c r="J474" s="175"/>
      <c r="K474" s="175"/>
      <c r="L474" s="175"/>
      <c r="M474" s="175"/>
      <c r="N474" s="175"/>
      <c r="O474" s="175"/>
      <c r="P474" s="175"/>
      <c r="Q474" s="179"/>
      <c r="R474" s="157" t="s">
        <v>98</v>
      </c>
      <c r="S474" s="158">
        <f t="shared" si="170"/>
        <v>0</v>
      </c>
      <c r="T474" s="158" t="str">
        <f t="shared" si="171"/>
        <v/>
      </c>
      <c r="U474" s="158" t="str">
        <f t="shared" si="172"/>
        <v>lstLocatieNv3</v>
      </c>
      <c r="V474" s="168">
        <f t="shared" si="173"/>
        <v>0</v>
      </c>
      <c r="W474" s="171">
        <f t="shared" si="174"/>
        <v>0</v>
      </c>
      <c r="X474" s="171">
        <f t="shared" si="175"/>
        <v>0</v>
      </c>
      <c r="Y474" s="171">
        <f t="shared" si="176"/>
        <v>0</v>
      </c>
      <c r="Z474" s="171">
        <f t="shared" si="177"/>
        <v>0</v>
      </c>
      <c r="AA474" s="171">
        <f t="shared" si="178"/>
        <v>0</v>
      </c>
      <c r="AB474" s="171">
        <f t="shared" si="179"/>
        <v>0</v>
      </c>
      <c r="AC474" s="171">
        <f t="shared" si="180"/>
        <v>0</v>
      </c>
      <c r="AD474" s="171">
        <f t="shared" si="181"/>
        <v>0</v>
      </c>
      <c r="AE474" s="171">
        <f t="shared" si="182"/>
        <v>0</v>
      </c>
      <c r="AF474" s="171">
        <f t="shared" si="183"/>
        <v>0</v>
      </c>
      <c r="AG474" s="171">
        <f t="shared" si="184"/>
        <v>0</v>
      </c>
      <c r="AH474" s="171">
        <f>IF($S474&lt;&gt;0, IF($F474&lt;&gt;"Opname / publicatie / game", IF(OR($J474="Fysieke aanwezigheid/product",$J474="Fysieke en digitale aanwezigheid/product"), IF($L474&lt;&gt;"België", _xlfn.IFNA(IF(MATCH($M474, Keuzelijsten!$AR$2:$AR$32, 0)&gt;0, 0, -1), -1), IF($N474&lt;&gt;"", -1, IF(O474&lt;&gt;"", 0, 1))), -1), -1), 0)</f>
        <v>0</v>
      </c>
      <c r="AI474" s="171">
        <f t="shared" si="185"/>
        <v>0</v>
      </c>
      <c r="AJ474" s="171">
        <f t="shared" si="186"/>
        <v>0</v>
      </c>
      <c r="AK474" s="168"/>
      <c r="AL474" s="322" t="str">
        <f t="shared" si="167"/>
        <v/>
      </c>
      <c r="AM474" s="171"/>
      <c r="AN474" s="171"/>
      <c r="AO474" s="171"/>
      <c r="AP474" s="171"/>
      <c r="AQ474" s="171"/>
      <c r="AR474" s="171"/>
      <c r="AS474" s="171"/>
      <c r="AT474" s="171"/>
      <c r="AU474" s="171" t="str">
        <f t="shared" si="187"/>
        <v/>
      </c>
      <c r="AV474" s="171"/>
      <c r="AW474" s="171"/>
      <c r="AX474" s="171"/>
      <c r="AY474" s="171"/>
      <c r="AZ474" s="168" t="str">
        <f t="shared" si="188"/>
        <v/>
      </c>
      <c r="BA474" s="158" t="str">
        <f>IF(S474&lt;&gt;1, IF(SUM(S474:$S$1004)&lt;&gt;0, "| Laat geen witruimte tussen ingevulde rijen.", ""), "")</f>
        <v/>
      </c>
      <c r="BC474" s="159" t="str">
        <f t="shared" si="189"/>
        <v/>
      </c>
    </row>
    <row r="475" spans="1:55" s="158" customFormat="1" ht="14.4" customHeight="1" x14ac:dyDescent="0.3">
      <c r="A475" s="244" t="str">
        <f t="shared" si="168"/>
        <v/>
      </c>
      <c r="B475" s="153" t="str">
        <f t="shared" si="169"/>
        <v/>
      </c>
      <c r="C475" s="154"/>
      <c r="D475" s="173"/>
      <c r="E475" s="179"/>
      <c r="F475" s="156"/>
      <c r="G475" s="175"/>
      <c r="H475" s="175"/>
      <c r="I475" s="175"/>
      <c r="J475" s="175"/>
      <c r="K475" s="175"/>
      <c r="L475" s="175"/>
      <c r="M475" s="175"/>
      <c r="N475" s="175"/>
      <c r="O475" s="175"/>
      <c r="P475" s="175"/>
      <c r="Q475" s="179"/>
      <c r="R475" s="157" t="s">
        <v>98</v>
      </c>
      <c r="S475" s="158">
        <f t="shared" si="170"/>
        <v>0</v>
      </c>
      <c r="T475" s="158" t="str">
        <f t="shared" si="171"/>
        <v/>
      </c>
      <c r="U475" s="158" t="str">
        <f t="shared" si="172"/>
        <v>lstLocatieNv3</v>
      </c>
      <c r="V475" s="168">
        <f t="shared" si="173"/>
        <v>0</v>
      </c>
      <c r="W475" s="171">
        <f t="shared" si="174"/>
        <v>0</v>
      </c>
      <c r="X475" s="171">
        <f t="shared" si="175"/>
        <v>0</v>
      </c>
      <c r="Y475" s="171">
        <f t="shared" si="176"/>
        <v>0</v>
      </c>
      <c r="Z475" s="171">
        <f t="shared" si="177"/>
        <v>0</v>
      </c>
      <c r="AA475" s="171">
        <f t="shared" si="178"/>
        <v>0</v>
      </c>
      <c r="AB475" s="171">
        <f t="shared" si="179"/>
        <v>0</v>
      </c>
      <c r="AC475" s="171">
        <f t="shared" si="180"/>
        <v>0</v>
      </c>
      <c r="AD475" s="171">
        <f t="shared" si="181"/>
        <v>0</v>
      </c>
      <c r="AE475" s="171">
        <f t="shared" si="182"/>
        <v>0</v>
      </c>
      <c r="AF475" s="171">
        <f t="shared" si="183"/>
        <v>0</v>
      </c>
      <c r="AG475" s="171">
        <f t="shared" si="184"/>
        <v>0</v>
      </c>
      <c r="AH475" s="171">
        <f>IF($S475&lt;&gt;0, IF($F475&lt;&gt;"Opname / publicatie / game", IF(OR($J475="Fysieke aanwezigheid/product",$J475="Fysieke en digitale aanwezigheid/product"), IF($L475&lt;&gt;"België", _xlfn.IFNA(IF(MATCH($M475, Keuzelijsten!$AR$2:$AR$32, 0)&gt;0, 0, -1), -1), IF($N475&lt;&gt;"", -1, IF(O475&lt;&gt;"", 0, 1))), -1), -1), 0)</f>
        <v>0</v>
      </c>
      <c r="AI475" s="171">
        <f t="shared" si="185"/>
        <v>0</v>
      </c>
      <c r="AJ475" s="171">
        <f t="shared" si="186"/>
        <v>0</v>
      </c>
      <c r="AK475" s="168"/>
      <c r="AL475" s="322" t="str">
        <f t="shared" si="167"/>
        <v/>
      </c>
      <c r="AM475" s="171"/>
      <c r="AN475" s="171"/>
      <c r="AO475" s="171"/>
      <c r="AP475" s="171"/>
      <c r="AQ475" s="171"/>
      <c r="AR475" s="171"/>
      <c r="AS475" s="171"/>
      <c r="AT475" s="171"/>
      <c r="AU475" s="171" t="str">
        <f t="shared" si="187"/>
        <v/>
      </c>
      <c r="AV475" s="171"/>
      <c r="AW475" s="171"/>
      <c r="AX475" s="171"/>
      <c r="AY475" s="171"/>
      <c r="AZ475" s="168" t="str">
        <f t="shared" si="188"/>
        <v/>
      </c>
      <c r="BA475" s="158" t="str">
        <f>IF(S475&lt;&gt;1, IF(SUM(S475:$S$1004)&lt;&gt;0, "| Laat geen witruimte tussen ingevulde rijen.", ""), "")</f>
        <v/>
      </c>
      <c r="BC475" s="159" t="str">
        <f t="shared" si="189"/>
        <v/>
      </c>
    </row>
    <row r="476" spans="1:55" s="158" customFormat="1" ht="14.4" customHeight="1" x14ac:dyDescent="0.3">
      <c r="A476" s="244" t="str">
        <f t="shared" si="168"/>
        <v/>
      </c>
      <c r="B476" s="153" t="str">
        <f t="shared" si="169"/>
        <v/>
      </c>
      <c r="C476" s="154"/>
      <c r="D476" s="173"/>
      <c r="E476" s="179"/>
      <c r="F476" s="156"/>
      <c r="G476" s="175"/>
      <c r="H476" s="175"/>
      <c r="I476" s="175"/>
      <c r="J476" s="175"/>
      <c r="K476" s="175"/>
      <c r="L476" s="175"/>
      <c r="M476" s="175"/>
      <c r="N476" s="175"/>
      <c r="O476" s="175"/>
      <c r="P476" s="175"/>
      <c r="Q476" s="179"/>
      <c r="R476" s="157" t="s">
        <v>98</v>
      </c>
      <c r="S476" s="158">
        <f t="shared" si="170"/>
        <v>0</v>
      </c>
      <c r="T476" s="158" t="str">
        <f t="shared" si="171"/>
        <v/>
      </c>
      <c r="U476" s="158" t="str">
        <f t="shared" si="172"/>
        <v>lstLocatieNv3</v>
      </c>
      <c r="V476" s="168">
        <f t="shared" si="173"/>
        <v>0</v>
      </c>
      <c r="W476" s="171">
        <f t="shared" si="174"/>
        <v>0</v>
      </c>
      <c r="X476" s="171">
        <f t="shared" si="175"/>
        <v>0</v>
      </c>
      <c r="Y476" s="171">
        <f t="shared" si="176"/>
        <v>0</v>
      </c>
      <c r="Z476" s="171">
        <f t="shared" si="177"/>
        <v>0</v>
      </c>
      <c r="AA476" s="171">
        <f t="shared" si="178"/>
        <v>0</v>
      </c>
      <c r="AB476" s="171">
        <f t="shared" si="179"/>
        <v>0</v>
      </c>
      <c r="AC476" s="171">
        <f t="shared" si="180"/>
        <v>0</v>
      </c>
      <c r="AD476" s="171">
        <f t="shared" si="181"/>
        <v>0</v>
      </c>
      <c r="AE476" s="171">
        <f t="shared" si="182"/>
        <v>0</v>
      </c>
      <c r="AF476" s="171">
        <f t="shared" si="183"/>
        <v>0</v>
      </c>
      <c r="AG476" s="171">
        <f t="shared" si="184"/>
        <v>0</v>
      </c>
      <c r="AH476" s="171">
        <f>IF($S476&lt;&gt;0, IF($F476&lt;&gt;"Opname / publicatie / game", IF(OR($J476="Fysieke aanwezigheid/product",$J476="Fysieke en digitale aanwezigheid/product"), IF($L476&lt;&gt;"België", _xlfn.IFNA(IF(MATCH($M476, Keuzelijsten!$AR$2:$AR$32, 0)&gt;0, 0, -1), -1), IF($N476&lt;&gt;"", -1, IF(O476&lt;&gt;"", 0, 1))), -1), -1), 0)</f>
        <v>0</v>
      </c>
      <c r="AI476" s="171">
        <f t="shared" si="185"/>
        <v>0</v>
      </c>
      <c r="AJ476" s="171">
        <f t="shared" si="186"/>
        <v>0</v>
      </c>
      <c r="AK476" s="168"/>
      <c r="AL476" s="322" t="str">
        <f t="shared" si="167"/>
        <v/>
      </c>
      <c r="AM476" s="171"/>
      <c r="AN476" s="171"/>
      <c r="AO476" s="171"/>
      <c r="AP476" s="171"/>
      <c r="AQ476" s="171"/>
      <c r="AR476" s="171"/>
      <c r="AS476" s="171"/>
      <c r="AT476" s="171"/>
      <c r="AU476" s="171" t="str">
        <f t="shared" si="187"/>
        <v/>
      </c>
      <c r="AV476" s="171"/>
      <c r="AW476" s="171"/>
      <c r="AX476" s="171"/>
      <c r="AY476" s="171"/>
      <c r="AZ476" s="168" t="str">
        <f t="shared" si="188"/>
        <v/>
      </c>
      <c r="BA476" s="158" t="str">
        <f>IF(S476&lt;&gt;1, IF(SUM(S476:$S$1004)&lt;&gt;0, "| Laat geen witruimte tussen ingevulde rijen.", ""), "")</f>
        <v/>
      </c>
      <c r="BC476" s="159" t="str">
        <f t="shared" si="189"/>
        <v/>
      </c>
    </row>
    <row r="477" spans="1:55" s="158" customFormat="1" ht="14.4" customHeight="1" x14ac:dyDescent="0.3">
      <c r="A477" s="244" t="str">
        <f t="shared" si="168"/>
        <v/>
      </c>
      <c r="B477" s="153" t="str">
        <f t="shared" si="169"/>
        <v/>
      </c>
      <c r="C477" s="154"/>
      <c r="D477" s="173"/>
      <c r="E477" s="179"/>
      <c r="F477" s="156"/>
      <c r="G477" s="175"/>
      <c r="H477" s="175"/>
      <c r="I477" s="175"/>
      <c r="J477" s="175"/>
      <c r="K477" s="175"/>
      <c r="L477" s="175"/>
      <c r="M477" s="175"/>
      <c r="N477" s="175"/>
      <c r="O477" s="175"/>
      <c r="P477" s="175"/>
      <c r="Q477" s="179"/>
      <c r="R477" s="157" t="s">
        <v>98</v>
      </c>
      <c r="S477" s="158">
        <f t="shared" si="170"/>
        <v>0</v>
      </c>
      <c r="T477" s="158" t="str">
        <f t="shared" si="171"/>
        <v/>
      </c>
      <c r="U477" s="158" t="str">
        <f t="shared" si="172"/>
        <v>lstLocatieNv3</v>
      </c>
      <c r="V477" s="168">
        <f t="shared" si="173"/>
        <v>0</v>
      </c>
      <c r="W477" s="171">
        <f t="shared" si="174"/>
        <v>0</v>
      </c>
      <c r="X477" s="171">
        <f t="shared" si="175"/>
        <v>0</v>
      </c>
      <c r="Y477" s="171">
        <f t="shared" si="176"/>
        <v>0</v>
      </c>
      <c r="Z477" s="171">
        <f t="shared" si="177"/>
        <v>0</v>
      </c>
      <c r="AA477" s="171">
        <f t="shared" si="178"/>
        <v>0</v>
      </c>
      <c r="AB477" s="171">
        <f t="shared" si="179"/>
        <v>0</v>
      </c>
      <c r="AC477" s="171">
        <f t="shared" si="180"/>
        <v>0</v>
      </c>
      <c r="AD477" s="171">
        <f t="shared" si="181"/>
        <v>0</v>
      </c>
      <c r="AE477" s="171">
        <f t="shared" si="182"/>
        <v>0</v>
      </c>
      <c r="AF477" s="171">
        <f t="shared" si="183"/>
        <v>0</v>
      </c>
      <c r="AG477" s="171">
        <f t="shared" si="184"/>
        <v>0</v>
      </c>
      <c r="AH477" s="171">
        <f>IF($S477&lt;&gt;0, IF($F477&lt;&gt;"Opname / publicatie / game", IF(OR($J477="Fysieke aanwezigheid/product",$J477="Fysieke en digitale aanwezigheid/product"), IF($L477&lt;&gt;"België", _xlfn.IFNA(IF(MATCH($M477, Keuzelijsten!$AR$2:$AR$32, 0)&gt;0, 0, -1), -1), IF($N477&lt;&gt;"", -1, IF(O477&lt;&gt;"", 0, 1))), -1), -1), 0)</f>
        <v>0</v>
      </c>
      <c r="AI477" s="171">
        <f t="shared" si="185"/>
        <v>0</v>
      </c>
      <c r="AJ477" s="171">
        <f t="shared" si="186"/>
        <v>0</v>
      </c>
      <c r="AK477" s="168"/>
      <c r="AL477" s="322" t="str">
        <f t="shared" si="167"/>
        <v/>
      </c>
      <c r="AM477" s="171"/>
      <c r="AN477" s="171"/>
      <c r="AO477" s="171"/>
      <c r="AP477" s="171"/>
      <c r="AQ477" s="171"/>
      <c r="AR477" s="171"/>
      <c r="AS477" s="171"/>
      <c r="AT477" s="171"/>
      <c r="AU477" s="171" t="str">
        <f t="shared" si="187"/>
        <v/>
      </c>
      <c r="AV477" s="171"/>
      <c r="AW477" s="171"/>
      <c r="AX477" s="171"/>
      <c r="AY477" s="171"/>
      <c r="AZ477" s="168" t="str">
        <f t="shared" si="188"/>
        <v/>
      </c>
      <c r="BA477" s="158" t="str">
        <f>IF(S477&lt;&gt;1, IF(SUM(S477:$S$1004)&lt;&gt;0, "| Laat geen witruimte tussen ingevulde rijen.", ""), "")</f>
        <v/>
      </c>
      <c r="BC477" s="159" t="str">
        <f t="shared" si="189"/>
        <v/>
      </c>
    </row>
    <row r="478" spans="1:55" s="158" customFormat="1" ht="14.4" customHeight="1" x14ac:dyDescent="0.3">
      <c r="A478" s="244" t="str">
        <f t="shared" si="168"/>
        <v/>
      </c>
      <c r="B478" s="153" t="str">
        <f t="shared" si="169"/>
        <v/>
      </c>
      <c r="C478" s="154"/>
      <c r="D478" s="173"/>
      <c r="E478" s="179"/>
      <c r="F478" s="156"/>
      <c r="G478" s="175"/>
      <c r="H478" s="175"/>
      <c r="I478" s="175"/>
      <c r="J478" s="175"/>
      <c r="K478" s="175"/>
      <c r="L478" s="175"/>
      <c r="M478" s="175"/>
      <c r="N478" s="175"/>
      <c r="O478" s="175"/>
      <c r="P478" s="175"/>
      <c r="Q478" s="179"/>
      <c r="R478" s="157" t="s">
        <v>98</v>
      </c>
      <c r="S478" s="158">
        <f t="shared" si="170"/>
        <v>0</v>
      </c>
      <c r="T478" s="158" t="str">
        <f t="shared" si="171"/>
        <v/>
      </c>
      <c r="U478" s="158" t="str">
        <f t="shared" si="172"/>
        <v>lstLocatieNv3</v>
      </c>
      <c r="V478" s="168">
        <f t="shared" si="173"/>
        <v>0</v>
      </c>
      <c r="W478" s="171">
        <f t="shared" si="174"/>
        <v>0</v>
      </c>
      <c r="X478" s="171">
        <f t="shared" si="175"/>
        <v>0</v>
      </c>
      <c r="Y478" s="171">
        <f t="shared" si="176"/>
        <v>0</v>
      </c>
      <c r="Z478" s="171">
        <f t="shared" si="177"/>
        <v>0</v>
      </c>
      <c r="AA478" s="171">
        <f t="shared" si="178"/>
        <v>0</v>
      </c>
      <c r="AB478" s="171">
        <f t="shared" si="179"/>
        <v>0</v>
      </c>
      <c r="AC478" s="171">
        <f t="shared" si="180"/>
        <v>0</v>
      </c>
      <c r="AD478" s="171">
        <f t="shared" si="181"/>
        <v>0</v>
      </c>
      <c r="AE478" s="171">
        <f t="shared" si="182"/>
        <v>0</v>
      </c>
      <c r="AF478" s="171">
        <f t="shared" si="183"/>
        <v>0</v>
      </c>
      <c r="AG478" s="171">
        <f t="shared" si="184"/>
        <v>0</v>
      </c>
      <c r="AH478" s="171">
        <f>IF($S478&lt;&gt;0, IF($F478&lt;&gt;"Opname / publicatie / game", IF(OR($J478="Fysieke aanwezigheid/product",$J478="Fysieke en digitale aanwezigheid/product"), IF($L478&lt;&gt;"België", _xlfn.IFNA(IF(MATCH($M478, Keuzelijsten!$AR$2:$AR$32, 0)&gt;0, 0, -1), -1), IF($N478&lt;&gt;"", -1, IF(O478&lt;&gt;"", 0, 1))), -1), -1), 0)</f>
        <v>0</v>
      </c>
      <c r="AI478" s="171">
        <f t="shared" si="185"/>
        <v>0</v>
      </c>
      <c r="AJ478" s="171">
        <f t="shared" si="186"/>
        <v>0</v>
      </c>
      <c r="AK478" s="168"/>
      <c r="AL478" s="322" t="str">
        <f t="shared" si="167"/>
        <v/>
      </c>
      <c r="AM478" s="171"/>
      <c r="AN478" s="171"/>
      <c r="AO478" s="171"/>
      <c r="AP478" s="171"/>
      <c r="AQ478" s="171"/>
      <c r="AR478" s="171"/>
      <c r="AS478" s="171"/>
      <c r="AT478" s="171"/>
      <c r="AU478" s="171" t="str">
        <f t="shared" si="187"/>
        <v/>
      </c>
      <c r="AV478" s="171"/>
      <c r="AW478" s="171"/>
      <c r="AX478" s="171"/>
      <c r="AY478" s="171"/>
      <c r="AZ478" s="168" t="str">
        <f t="shared" si="188"/>
        <v/>
      </c>
      <c r="BA478" s="158" t="str">
        <f>IF(S478&lt;&gt;1, IF(SUM(S478:$S$1004)&lt;&gt;0, "| Laat geen witruimte tussen ingevulde rijen.", ""), "")</f>
        <v/>
      </c>
      <c r="BC478" s="159" t="str">
        <f t="shared" si="189"/>
        <v/>
      </c>
    </row>
    <row r="479" spans="1:55" s="158" customFormat="1" ht="14.4" customHeight="1" x14ac:dyDescent="0.3">
      <c r="A479" s="244" t="str">
        <f t="shared" si="168"/>
        <v/>
      </c>
      <c r="B479" s="153" t="str">
        <f t="shared" si="169"/>
        <v/>
      </c>
      <c r="C479" s="154"/>
      <c r="D479" s="173"/>
      <c r="E479" s="179"/>
      <c r="F479" s="156"/>
      <c r="G479" s="175"/>
      <c r="H479" s="175"/>
      <c r="I479" s="175"/>
      <c r="J479" s="175"/>
      <c r="K479" s="175"/>
      <c r="L479" s="175"/>
      <c r="M479" s="175"/>
      <c r="N479" s="175"/>
      <c r="O479" s="175"/>
      <c r="P479" s="175"/>
      <c r="Q479" s="179"/>
      <c r="R479" s="157" t="s">
        <v>98</v>
      </c>
      <c r="S479" s="158">
        <f t="shared" si="170"/>
        <v>0</v>
      </c>
      <c r="T479" s="158" t="str">
        <f t="shared" si="171"/>
        <v/>
      </c>
      <c r="U479" s="158" t="str">
        <f t="shared" si="172"/>
        <v>lstLocatieNv3</v>
      </c>
      <c r="V479" s="168">
        <f t="shared" si="173"/>
        <v>0</v>
      </c>
      <c r="W479" s="171">
        <f t="shared" si="174"/>
        <v>0</v>
      </c>
      <c r="X479" s="171">
        <f t="shared" si="175"/>
        <v>0</v>
      </c>
      <c r="Y479" s="171">
        <f t="shared" si="176"/>
        <v>0</v>
      </c>
      <c r="Z479" s="171">
        <f t="shared" si="177"/>
        <v>0</v>
      </c>
      <c r="AA479" s="171">
        <f t="shared" si="178"/>
        <v>0</v>
      </c>
      <c r="AB479" s="171">
        <f t="shared" si="179"/>
        <v>0</v>
      </c>
      <c r="AC479" s="171">
        <f t="shared" si="180"/>
        <v>0</v>
      </c>
      <c r="AD479" s="171">
        <f t="shared" si="181"/>
        <v>0</v>
      </c>
      <c r="AE479" s="171">
        <f t="shared" si="182"/>
        <v>0</v>
      </c>
      <c r="AF479" s="171">
        <f t="shared" si="183"/>
        <v>0</v>
      </c>
      <c r="AG479" s="171">
        <f t="shared" si="184"/>
        <v>0</v>
      </c>
      <c r="AH479" s="171">
        <f>IF($S479&lt;&gt;0, IF($F479&lt;&gt;"Opname / publicatie / game", IF(OR($J479="Fysieke aanwezigheid/product",$J479="Fysieke en digitale aanwezigheid/product"), IF($L479&lt;&gt;"België", _xlfn.IFNA(IF(MATCH($M479, Keuzelijsten!$AR$2:$AR$32, 0)&gt;0, 0, -1), -1), IF($N479&lt;&gt;"", -1, IF(O479&lt;&gt;"", 0, 1))), -1), -1), 0)</f>
        <v>0</v>
      </c>
      <c r="AI479" s="171">
        <f t="shared" si="185"/>
        <v>0</v>
      </c>
      <c r="AJ479" s="171">
        <f t="shared" si="186"/>
        <v>0</v>
      </c>
      <c r="AK479" s="168"/>
      <c r="AL479" s="322" t="str">
        <f t="shared" si="167"/>
        <v/>
      </c>
      <c r="AM479" s="171"/>
      <c r="AN479" s="171"/>
      <c r="AO479" s="171"/>
      <c r="AP479" s="171"/>
      <c r="AQ479" s="171"/>
      <c r="AR479" s="171"/>
      <c r="AS479" s="171"/>
      <c r="AT479" s="171"/>
      <c r="AU479" s="171" t="str">
        <f t="shared" si="187"/>
        <v/>
      </c>
      <c r="AV479" s="171"/>
      <c r="AW479" s="171"/>
      <c r="AX479" s="171"/>
      <c r="AY479" s="171"/>
      <c r="AZ479" s="168" t="str">
        <f t="shared" si="188"/>
        <v/>
      </c>
      <c r="BA479" s="158" t="str">
        <f>IF(S479&lt;&gt;1, IF(SUM(S479:$S$1004)&lt;&gt;0, "| Laat geen witruimte tussen ingevulde rijen.", ""), "")</f>
        <v/>
      </c>
      <c r="BC479" s="159" t="str">
        <f t="shared" si="189"/>
        <v/>
      </c>
    </row>
    <row r="480" spans="1:55" s="158" customFormat="1" ht="14.4" customHeight="1" x14ac:dyDescent="0.3">
      <c r="A480" s="244" t="str">
        <f t="shared" si="168"/>
        <v/>
      </c>
      <c r="B480" s="153" t="str">
        <f t="shared" si="169"/>
        <v/>
      </c>
      <c r="C480" s="154"/>
      <c r="D480" s="173"/>
      <c r="E480" s="179"/>
      <c r="F480" s="156"/>
      <c r="G480" s="175"/>
      <c r="H480" s="175"/>
      <c r="I480" s="175"/>
      <c r="J480" s="175"/>
      <c r="K480" s="175"/>
      <c r="L480" s="175"/>
      <c r="M480" s="175"/>
      <c r="N480" s="175"/>
      <c r="O480" s="175"/>
      <c r="P480" s="175"/>
      <c r="Q480" s="179"/>
      <c r="R480" s="157" t="s">
        <v>98</v>
      </c>
      <c r="S480" s="158">
        <f t="shared" si="170"/>
        <v>0</v>
      </c>
      <c r="T480" s="158" t="str">
        <f t="shared" si="171"/>
        <v/>
      </c>
      <c r="U480" s="158" t="str">
        <f t="shared" si="172"/>
        <v>lstLocatieNv3</v>
      </c>
      <c r="V480" s="168">
        <f t="shared" si="173"/>
        <v>0</v>
      </c>
      <c r="W480" s="171">
        <f t="shared" si="174"/>
        <v>0</v>
      </c>
      <c r="X480" s="171">
        <f t="shared" si="175"/>
        <v>0</v>
      </c>
      <c r="Y480" s="171">
        <f t="shared" si="176"/>
        <v>0</v>
      </c>
      <c r="Z480" s="171">
        <f t="shared" si="177"/>
        <v>0</v>
      </c>
      <c r="AA480" s="171">
        <f t="shared" si="178"/>
        <v>0</v>
      </c>
      <c r="AB480" s="171">
        <f t="shared" si="179"/>
        <v>0</v>
      </c>
      <c r="AC480" s="171">
        <f t="shared" si="180"/>
        <v>0</v>
      </c>
      <c r="AD480" s="171">
        <f t="shared" si="181"/>
        <v>0</v>
      </c>
      <c r="AE480" s="171">
        <f t="shared" si="182"/>
        <v>0</v>
      </c>
      <c r="AF480" s="171">
        <f t="shared" si="183"/>
        <v>0</v>
      </c>
      <c r="AG480" s="171">
        <f t="shared" si="184"/>
        <v>0</v>
      </c>
      <c r="AH480" s="171">
        <f>IF($S480&lt;&gt;0, IF($F480&lt;&gt;"Opname / publicatie / game", IF(OR($J480="Fysieke aanwezigheid/product",$J480="Fysieke en digitale aanwezigheid/product"), IF($L480&lt;&gt;"België", _xlfn.IFNA(IF(MATCH($M480, Keuzelijsten!$AR$2:$AR$32, 0)&gt;0, 0, -1), -1), IF($N480&lt;&gt;"", -1, IF(O480&lt;&gt;"", 0, 1))), -1), -1), 0)</f>
        <v>0</v>
      </c>
      <c r="AI480" s="171">
        <f t="shared" si="185"/>
        <v>0</v>
      </c>
      <c r="AJ480" s="171">
        <f t="shared" si="186"/>
        <v>0</v>
      </c>
      <c r="AK480" s="168"/>
      <c r="AL480" s="322" t="str">
        <f t="shared" si="167"/>
        <v/>
      </c>
      <c r="AM480" s="171"/>
      <c r="AN480" s="171"/>
      <c r="AO480" s="171"/>
      <c r="AP480" s="171"/>
      <c r="AQ480" s="171"/>
      <c r="AR480" s="171"/>
      <c r="AS480" s="171"/>
      <c r="AT480" s="171"/>
      <c r="AU480" s="171" t="str">
        <f t="shared" si="187"/>
        <v/>
      </c>
      <c r="AV480" s="171"/>
      <c r="AW480" s="171"/>
      <c r="AX480" s="171"/>
      <c r="AY480" s="171"/>
      <c r="AZ480" s="168" t="str">
        <f t="shared" si="188"/>
        <v/>
      </c>
      <c r="BA480" s="158" t="str">
        <f>IF(S480&lt;&gt;1, IF(SUM(S480:$S$1004)&lt;&gt;0, "| Laat geen witruimte tussen ingevulde rijen.", ""), "")</f>
        <v/>
      </c>
      <c r="BC480" s="159" t="str">
        <f t="shared" si="189"/>
        <v/>
      </c>
    </row>
    <row r="481" spans="1:55" s="158" customFormat="1" ht="14.4" customHeight="1" x14ac:dyDescent="0.3">
      <c r="A481" s="244" t="str">
        <f t="shared" si="168"/>
        <v/>
      </c>
      <c r="B481" s="153" t="str">
        <f t="shared" si="169"/>
        <v/>
      </c>
      <c r="C481" s="154"/>
      <c r="D481" s="173"/>
      <c r="E481" s="179"/>
      <c r="F481" s="156"/>
      <c r="G481" s="175"/>
      <c r="H481" s="175"/>
      <c r="I481" s="175"/>
      <c r="J481" s="175"/>
      <c r="K481" s="175"/>
      <c r="L481" s="175"/>
      <c r="M481" s="175"/>
      <c r="N481" s="175"/>
      <c r="O481" s="175"/>
      <c r="P481" s="175"/>
      <c r="Q481" s="179"/>
      <c r="R481" s="157" t="s">
        <v>98</v>
      </c>
      <c r="S481" s="158">
        <f t="shared" si="170"/>
        <v>0</v>
      </c>
      <c r="T481" s="158" t="str">
        <f t="shared" si="171"/>
        <v/>
      </c>
      <c r="U481" s="158" t="str">
        <f t="shared" si="172"/>
        <v>lstLocatieNv3</v>
      </c>
      <c r="V481" s="168">
        <f t="shared" si="173"/>
        <v>0</v>
      </c>
      <c r="W481" s="171">
        <f t="shared" si="174"/>
        <v>0</v>
      </c>
      <c r="X481" s="171">
        <f t="shared" si="175"/>
        <v>0</v>
      </c>
      <c r="Y481" s="171">
        <f t="shared" si="176"/>
        <v>0</v>
      </c>
      <c r="Z481" s="171">
        <f t="shared" si="177"/>
        <v>0</v>
      </c>
      <c r="AA481" s="171">
        <f t="shared" si="178"/>
        <v>0</v>
      </c>
      <c r="AB481" s="171">
        <f t="shared" si="179"/>
        <v>0</v>
      </c>
      <c r="AC481" s="171">
        <f t="shared" si="180"/>
        <v>0</v>
      </c>
      <c r="AD481" s="171">
        <f t="shared" si="181"/>
        <v>0</v>
      </c>
      <c r="AE481" s="171">
        <f t="shared" si="182"/>
        <v>0</v>
      </c>
      <c r="AF481" s="171">
        <f t="shared" si="183"/>
        <v>0</v>
      </c>
      <c r="AG481" s="171">
        <f t="shared" si="184"/>
        <v>0</v>
      </c>
      <c r="AH481" s="171">
        <f>IF($S481&lt;&gt;0, IF($F481&lt;&gt;"Opname / publicatie / game", IF(OR($J481="Fysieke aanwezigheid/product",$J481="Fysieke en digitale aanwezigheid/product"), IF($L481&lt;&gt;"België", _xlfn.IFNA(IF(MATCH($M481, Keuzelijsten!$AR$2:$AR$32, 0)&gt;0, 0, -1), -1), IF($N481&lt;&gt;"", -1, IF(O481&lt;&gt;"", 0, 1))), -1), -1), 0)</f>
        <v>0</v>
      </c>
      <c r="AI481" s="171">
        <f t="shared" si="185"/>
        <v>0</v>
      </c>
      <c r="AJ481" s="171">
        <f t="shared" si="186"/>
        <v>0</v>
      </c>
      <c r="AK481" s="168"/>
      <c r="AL481" s="322" t="str">
        <f t="shared" si="167"/>
        <v/>
      </c>
      <c r="AM481" s="171"/>
      <c r="AN481" s="171"/>
      <c r="AO481" s="171"/>
      <c r="AP481" s="171"/>
      <c r="AQ481" s="171"/>
      <c r="AR481" s="171"/>
      <c r="AS481" s="171"/>
      <c r="AT481" s="171"/>
      <c r="AU481" s="171" t="str">
        <f t="shared" si="187"/>
        <v/>
      </c>
      <c r="AV481" s="171"/>
      <c r="AW481" s="171"/>
      <c r="AX481" s="171"/>
      <c r="AY481" s="171"/>
      <c r="AZ481" s="168" t="str">
        <f t="shared" si="188"/>
        <v/>
      </c>
      <c r="BA481" s="158" t="str">
        <f>IF(S481&lt;&gt;1, IF(SUM(S481:$S$1004)&lt;&gt;0, "| Laat geen witruimte tussen ingevulde rijen.", ""), "")</f>
        <v/>
      </c>
      <c r="BC481" s="159" t="str">
        <f t="shared" si="189"/>
        <v/>
      </c>
    </row>
    <row r="482" spans="1:55" s="158" customFormat="1" ht="14.4" customHeight="1" x14ac:dyDescent="0.3">
      <c r="A482" s="244" t="str">
        <f t="shared" si="168"/>
        <v/>
      </c>
      <c r="B482" s="153" t="str">
        <f t="shared" si="169"/>
        <v/>
      </c>
      <c r="C482" s="154"/>
      <c r="D482" s="173"/>
      <c r="E482" s="179"/>
      <c r="F482" s="156"/>
      <c r="G482" s="175"/>
      <c r="H482" s="175"/>
      <c r="I482" s="175"/>
      <c r="J482" s="175"/>
      <c r="K482" s="175"/>
      <c r="L482" s="175"/>
      <c r="M482" s="175"/>
      <c r="N482" s="175"/>
      <c r="O482" s="175"/>
      <c r="P482" s="175"/>
      <c r="Q482" s="179"/>
      <c r="R482" s="157" t="s">
        <v>98</v>
      </c>
      <c r="S482" s="158">
        <f t="shared" si="170"/>
        <v>0</v>
      </c>
      <c r="T482" s="158" t="str">
        <f t="shared" si="171"/>
        <v/>
      </c>
      <c r="U482" s="158" t="str">
        <f t="shared" si="172"/>
        <v>lstLocatieNv3</v>
      </c>
      <c r="V482" s="168">
        <f t="shared" si="173"/>
        <v>0</v>
      </c>
      <c r="W482" s="171">
        <f t="shared" si="174"/>
        <v>0</v>
      </c>
      <c r="X482" s="171">
        <f t="shared" si="175"/>
        <v>0</v>
      </c>
      <c r="Y482" s="171">
        <f t="shared" si="176"/>
        <v>0</v>
      </c>
      <c r="Z482" s="171">
        <f t="shared" si="177"/>
        <v>0</v>
      </c>
      <c r="AA482" s="171">
        <f t="shared" si="178"/>
        <v>0</v>
      </c>
      <c r="AB482" s="171">
        <f t="shared" si="179"/>
        <v>0</v>
      </c>
      <c r="AC482" s="171">
        <f t="shared" si="180"/>
        <v>0</v>
      </c>
      <c r="AD482" s="171">
        <f t="shared" si="181"/>
        <v>0</v>
      </c>
      <c r="AE482" s="171">
        <f t="shared" si="182"/>
        <v>0</v>
      </c>
      <c r="AF482" s="171">
        <f t="shared" si="183"/>
        <v>0</v>
      </c>
      <c r="AG482" s="171">
        <f t="shared" si="184"/>
        <v>0</v>
      </c>
      <c r="AH482" s="171">
        <f>IF($S482&lt;&gt;0, IF($F482&lt;&gt;"Opname / publicatie / game", IF(OR($J482="Fysieke aanwezigheid/product",$J482="Fysieke en digitale aanwezigheid/product"), IF($L482&lt;&gt;"België", _xlfn.IFNA(IF(MATCH($M482, Keuzelijsten!$AR$2:$AR$32, 0)&gt;0, 0, -1), -1), IF($N482&lt;&gt;"", -1, IF(O482&lt;&gt;"", 0, 1))), -1), -1), 0)</f>
        <v>0</v>
      </c>
      <c r="AI482" s="171">
        <f t="shared" si="185"/>
        <v>0</v>
      </c>
      <c r="AJ482" s="171">
        <f t="shared" si="186"/>
        <v>0</v>
      </c>
      <c r="AK482" s="168"/>
      <c r="AL482" s="322" t="str">
        <f t="shared" si="167"/>
        <v/>
      </c>
      <c r="AM482" s="171"/>
      <c r="AN482" s="171"/>
      <c r="AO482" s="171"/>
      <c r="AP482" s="171"/>
      <c r="AQ482" s="171"/>
      <c r="AR482" s="171"/>
      <c r="AS482" s="171"/>
      <c r="AT482" s="171"/>
      <c r="AU482" s="171" t="str">
        <f t="shared" si="187"/>
        <v/>
      </c>
      <c r="AV482" s="171"/>
      <c r="AW482" s="171"/>
      <c r="AX482" s="171"/>
      <c r="AY482" s="171"/>
      <c r="AZ482" s="168" t="str">
        <f t="shared" si="188"/>
        <v/>
      </c>
      <c r="BA482" s="158" t="str">
        <f>IF(S482&lt;&gt;1, IF(SUM(S482:$S$1004)&lt;&gt;0, "| Laat geen witruimte tussen ingevulde rijen.", ""), "")</f>
        <v/>
      </c>
      <c r="BC482" s="159" t="str">
        <f t="shared" si="189"/>
        <v/>
      </c>
    </row>
    <row r="483" spans="1:55" s="158" customFormat="1" ht="14.4" customHeight="1" x14ac:dyDescent="0.3">
      <c r="A483" s="244" t="str">
        <f t="shared" si="168"/>
        <v/>
      </c>
      <c r="B483" s="153" t="str">
        <f t="shared" si="169"/>
        <v/>
      </c>
      <c r="C483" s="154"/>
      <c r="D483" s="173"/>
      <c r="E483" s="179"/>
      <c r="F483" s="156"/>
      <c r="G483" s="175"/>
      <c r="H483" s="175"/>
      <c r="I483" s="175"/>
      <c r="J483" s="175"/>
      <c r="K483" s="175"/>
      <c r="L483" s="175"/>
      <c r="M483" s="175"/>
      <c r="N483" s="175"/>
      <c r="O483" s="175"/>
      <c r="P483" s="175"/>
      <c r="Q483" s="179"/>
      <c r="R483" s="157" t="s">
        <v>98</v>
      </c>
      <c r="S483" s="158">
        <f t="shared" si="170"/>
        <v>0</v>
      </c>
      <c r="T483" s="158" t="str">
        <f t="shared" si="171"/>
        <v/>
      </c>
      <c r="U483" s="158" t="str">
        <f t="shared" si="172"/>
        <v>lstLocatieNv3</v>
      </c>
      <c r="V483" s="168">
        <f t="shared" si="173"/>
        <v>0</v>
      </c>
      <c r="W483" s="171">
        <f t="shared" si="174"/>
        <v>0</v>
      </c>
      <c r="X483" s="171">
        <f t="shared" si="175"/>
        <v>0</v>
      </c>
      <c r="Y483" s="171">
        <f t="shared" si="176"/>
        <v>0</v>
      </c>
      <c r="Z483" s="171">
        <f t="shared" si="177"/>
        <v>0</v>
      </c>
      <c r="AA483" s="171">
        <f t="shared" si="178"/>
        <v>0</v>
      </c>
      <c r="AB483" s="171">
        <f t="shared" si="179"/>
        <v>0</v>
      </c>
      <c r="AC483" s="171">
        <f t="shared" si="180"/>
        <v>0</v>
      </c>
      <c r="AD483" s="171">
        <f t="shared" si="181"/>
        <v>0</v>
      </c>
      <c r="AE483" s="171">
        <f t="shared" si="182"/>
        <v>0</v>
      </c>
      <c r="AF483" s="171">
        <f t="shared" si="183"/>
        <v>0</v>
      </c>
      <c r="AG483" s="171">
        <f t="shared" si="184"/>
        <v>0</v>
      </c>
      <c r="AH483" s="171">
        <f>IF($S483&lt;&gt;0, IF($F483&lt;&gt;"Opname / publicatie / game", IF(OR($J483="Fysieke aanwezigheid/product",$J483="Fysieke en digitale aanwezigheid/product"), IF($L483&lt;&gt;"België", _xlfn.IFNA(IF(MATCH($M483, Keuzelijsten!$AR$2:$AR$32, 0)&gt;0, 0, -1), -1), IF($N483&lt;&gt;"", -1, IF(O483&lt;&gt;"", 0, 1))), -1), -1), 0)</f>
        <v>0</v>
      </c>
      <c r="AI483" s="171">
        <f t="shared" si="185"/>
        <v>0</v>
      </c>
      <c r="AJ483" s="171">
        <f t="shared" si="186"/>
        <v>0</v>
      </c>
      <c r="AK483" s="168"/>
      <c r="AL483" s="322" t="str">
        <f t="shared" si="167"/>
        <v/>
      </c>
      <c r="AM483" s="171"/>
      <c r="AN483" s="171"/>
      <c r="AO483" s="171"/>
      <c r="AP483" s="171"/>
      <c r="AQ483" s="171"/>
      <c r="AR483" s="171"/>
      <c r="AS483" s="171"/>
      <c r="AT483" s="171"/>
      <c r="AU483" s="171" t="str">
        <f t="shared" si="187"/>
        <v/>
      </c>
      <c r="AV483" s="171"/>
      <c r="AW483" s="171"/>
      <c r="AX483" s="171"/>
      <c r="AY483" s="171"/>
      <c r="AZ483" s="168" t="str">
        <f t="shared" si="188"/>
        <v/>
      </c>
      <c r="BA483" s="158" t="str">
        <f>IF(S483&lt;&gt;1, IF(SUM(S483:$S$1004)&lt;&gt;0, "| Laat geen witruimte tussen ingevulde rijen.", ""), "")</f>
        <v/>
      </c>
      <c r="BC483" s="159" t="str">
        <f t="shared" si="189"/>
        <v/>
      </c>
    </row>
    <row r="484" spans="1:55" s="158" customFormat="1" ht="14.4" customHeight="1" x14ac:dyDescent="0.3">
      <c r="A484" s="244" t="str">
        <f t="shared" si="168"/>
        <v/>
      </c>
      <c r="B484" s="153" t="str">
        <f t="shared" si="169"/>
        <v/>
      </c>
      <c r="C484" s="154"/>
      <c r="D484" s="173"/>
      <c r="E484" s="179"/>
      <c r="F484" s="156"/>
      <c r="G484" s="175"/>
      <c r="H484" s="175"/>
      <c r="I484" s="175"/>
      <c r="J484" s="175"/>
      <c r="K484" s="175"/>
      <c r="L484" s="175"/>
      <c r="M484" s="175"/>
      <c r="N484" s="175"/>
      <c r="O484" s="175"/>
      <c r="P484" s="175"/>
      <c r="Q484" s="179"/>
      <c r="R484" s="157" t="s">
        <v>98</v>
      </c>
      <c r="S484" s="158">
        <f t="shared" si="170"/>
        <v>0</v>
      </c>
      <c r="T484" s="158" t="str">
        <f t="shared" si="171"/>
        <v/>
      </c>
      <c r="U484" s="158" t="str">
        <f t="shared" si="172"/>
        <v>lstLocatieNv3</v>
      </c>
      <c r="V484" s="168">
        <f t="shared" si="173"/>
        <v>0</v>
      </c>
      <c r="W484" s="171">
        <f t="shared" si="174"/>
        <v>0</v>
      </c>
      <c r="X484" s="171">
        <f t="shared" si="175"/>
        <v>0</v>
      </c>
      <c r="Y484" s="171">
        <f t="shared" si="176"/>
        <v>0</v>
      </c>
      <c r="Z484" s="171">
        <f t="shared" si="177"/>
        <v>0</v>
      </c>
      <c r="AA484" s="171">
        <f t="shared" si="178"/>
        <v>0</v>
      </c>
      <c r="AB484" s="171">
        <f t="shared" si="179"/>
        <v>0</v>
      </c>
      <c r="AC484" s="171">
        <f t="shared" si="180"/>
        <v>0</v>
      </c>
      <c r="AD484" s="171">
        <f t="shared" si="181"/>
        <v>0</v>
      </c>
      <c r="AE484" s="171">
        <f t="shared" si="182"/>
        <v>0</v>
      </c>
      <c r="AF484" s="171">
        <f t="shared" si="183"/>
        <v>0</v>
      </c>
      <c r="AG484" s="171">
        <f t="shared" si="184"/>
        <v>0</v>
      </c>
      <c r="AH484" s="171">
        <f>IF($S484&lt;&gt;0, IF($F484&lt;&gt;"Opname / publicatie / game", IF(OR($J484="Fysieke aanwezigheid/product",$J484="Fysieke en digitale aanwezigheid/product"), IF($L484&lt;&gt;"België", _xlfn.IFNA(IF(MATCH($M484, Keuzelijsten!$AR$2:$AR$32, 0)&gt;0, 0, -1), -1), IF($N484&lt;&gt;"", -1, IF(O484&lt;&gt;"", 0, 1))), -1), -1), 0)</f>
        <v>0</v>
      </c>
      <c r="AI484" s="171">
        <f t="shared" si="185"/>
        <v>0</v>
      </c>
      <c r="AJ484" s="171">
        <f t="shared" si="186"/>
        <v>0</v>
      </c>
      <c r="AK484" s="168"/>
      <c r="AL484" s="322" t="str">
        <f t="shared" si="167"/>
        <v/>
      </c>
      <c r="AM484" s="171"/>
      <c r="AN484" s="171"/>
      <c r="AO484" s="171"/>
      <c r="AP484" s="171"/>
      <c r="AQ484" s="171"/>
      <c r="AR484" s="171"/>
      <c r="AS484" s="171"/>
      <c r="AT484" s="171"/>
      <c r="AU484" s="171" t="str">
        <f t="shared" si="187"/>
        <v/>
      </c>
      <c r="AV484" s="171"/>
      <c r="AW484" s="171"/>
      <c r="AX484" s="171"/>
      <c r="AY484" s="171"/>
      <c r="AZ484" s="168" t="str">
        <f t="shared" si="188"/>
        <v/>
      </c>
      <c r="BA484" s="158" t="str">
        <f>IF(S484&lt;&gt;1, IF(SUM(S484:$S$1004)&lt;&gt;0, "| Laat geen witruimte tussen ingevulde rijen.", ""), "")</f>
        <v/>
      </c>
      <c r="BC484" s="159" t="str">
        <f t="shared" si="189"/>
        <v/>
      </c>
    </row>
    <row r="485" spans="1:55" s="158" customFormat="1" ht="14.4" customHeight="1" x14ac:dyDescent="0.3">
      <c r="A485" s="244" t="str">
        <f t="shared" si="168"/>
        <v/>
      </c>
      <c r="B485" s="153" t="str">
        <f t="shared" si="169"/>
        <v/>
      </c>
      <c r="C485" s="154"/>
      <c r="D485" s="173"/>
      <c r="E485" s="179"/>
      <c r="F485" s="156"/>
      <c r="G485" s="175"/>
      <c r="H485" s="175"/>
      <c r="I485" s="175"/>
      <c r="J485" s="175"/>
      <c r="K485" s="175"/>
      <c r="L485" s="175"/>
      <c r="M485" s="175"/>
      <c r="N485" s="175"/>
      <c r="O485" s="175"/>
      <c r="P485" s="175"/>
      <c r="Q485" s="179"/>
      <c r="R485" s="157" t="s">
        <v>98</v>
      </c>
      <c r="S485" s="158">
        <f t="shared" si="170"/>
        <v>0</v>
      </c>
      <c r="T485" s="158" t="str">
        <f t="shared" si="171"/>
        <v/>
      </c>
      <c r="U485" s="158" t="str">
        <f t="shared" si="172"/>
        <v>lstLocatieNv3</v>
      </c>
      <c r="V485" s="168">
        <f t="shared" si="173"/>
        <v>0</v>
      </c>
      <c r="W485" s="171">
        <f t="shared" si="174"/>
        <v>0</v>
      </c>
      <c r="X485" s="171">
        <f t="shared" si="175"/>
        <v>0</v>
      </c>
      <c r="Y485" s="171">
        <f t="shared" si="176"/>
        <v>0</v>
      </c>
      <c r="Z485" s="171">
        <f t="shared" si="177"/>
        <v>0</v>
      </c>
      <c r="AA485" s="171">
        <f t="shared" si="178"/>
        <v>0</v>
      </c>
      <c r="AB485" s="171">
        <f t="shared" si="179"/>
        <v>0</v>
      </c>
      <c r="AC485" s="171">
        <f t="shared" si="180"/>
        <v>0</v>
      </c>
      <c r="AD485" s="171">
        <f t="shared" si="181"/>
        <v>0</v>
      </c>
      <c r="AE485" s="171">
        <f t="shared" si="182"/>
        <v>0</v>
      </c>
      <c r="AF485" s="171">
        <f t="shared" si="183"/>
        <v>0</v>
      </c>
      <c r="AG485" s="171">
        <f t="shared" si="184"/>
        <v>0</v>
      </c>
      <c r="AH485" s="171">
        <f>IF($S485&lt;&gt;0, IF($F485&lt;&gt;"Opname / publicatie / game", IF(OR($J485="Fysieke aanwezigheid/product",$J485="Fysieke en digitale aanwezigheid/product"), IF($L485&lt;&gt;"België", _xlfn.IFNA(IF(MATCH($M485, Keuzelijsten!$AR$2:$AR$32, 0)&gt;0, 0, -1), -1), IF($N485&lt;&gt;"", -1, IF(O485&lt;&gt;"", 0, 1))), -1), -1), 0)</f>
        <v>0</v>
      </c>
      <c r="AI485" s="171">
        <f t="shared" si="185"/>
        <v>0</v>
      </c>
      <c r="AJ485" s="171">
        <f t="shared" si="186"/>
        <v>0</v>
      </c>
      <c r="AK485" s="168"/>
      <c r="AL485" s="322" t="str">
        <f t="shared" si="167"/>
        <v/>
      </c>
      <c r="AM485" s="171"/>
      <c r="AN485" s="171"/>
      <c r="AO485" s="171"/>
      <c r="AP485" s="171"/>
      <c r="AQ485" s="171"/>
      <c r="AR485" s="171"/>
      <c r="AS485" s="171"/>
      <c r="AT485" s="171"/>
      <c r="AU485" s="171" t="str">
        <f t="shared" si="187"/>
        <v/>
      </c>
      <c r="AV485" s="171"/>
      <c r="AW485" s="171"/>
      <c r="AX485" s="171"/>
      <c r="AY485" s="171"/>
      <c r="AZ485" s="168" t="str">
        <f t="shared" si="188"/>
        <v/>
      </c>
      <c r="BA485" s="158" t="str">
        <f>IF(S485&lt;&gt;1, IF(SUM(S485:$S$1004)&lt;&gt;0, "| Laat geen witruimte tussen ingevulde rijen.", ""), "")</f>
        <v/>
      </c>
      <c r="BC485" s="159" t="str">
        <f t="shared" si="189"/>
        <v/>
      </c>
    </row>
    <row r="486" spans="1:55" s="158" customFormat="1" ht="14.4" customHeight="1" x14ac:dyDescent="0.3">
      <c r="A486" s="244" t="str">
        <f t="shared" si="168"/>
        <v/>
      </c>
      <c r="B486" s="153" t="str">
        <f t="shared" si="169"/>
        <v/>
      </c>
      <c r="C486" s="154"/>
      <c r="D486" s="173"/>
      <c r="E486" s="179"/>
      <c r="F486" s="156"/>
      <c r="G486" s="175"/>
      <c r="H486" s="175"/>
      <c r="I486" s="175"/>
      <c r="J486" s="175"/>
      <c r="K486" s="175"/>
      <c r="L486" s="175"/>
      <c r="M486" s="175"/>
      <c r="N486" s="175"/>
      <c r="O486" s="175"/>
      <c r="P486" s="175"/>
      <c r="Q486" s="179"/>
      <c r="R486" s="157" t="s">
        <v>98</v>
      </c>
      <c r="S486" s="158">
        <f t="shared" si="170"/>
        <v>0</v>
      </c>
      <c r="T486" s="158" t="str">
        <f t="shared" si="171"/>
        <v/>
      </c>
      <c r="U486" s="158" t="str">
        <f t="shared" si="172"/>
        <v>lstLocatieNv3</v>
      </c>
      <c r="V486" s="168">
        <f t="shared" si="173"/>
        <v>0</v>
      </c>
      <c r="W486" s="171">
        <f t="shared" si="174"/>
        <v>0</v>
      </c>
      <c r="X486" s="171">
        <f t="shared" si="175"/>
        <v>0</v>
      </c>
      <c r="Y486" s="171">
        <f t="shared" si="176"/>
        <v>0</v>
      </c>
      <c r="Z486" s="171">
        <f t="shared" si="177"/>
        <v>0</v>
      </c>
      <c r="AA486" s="171">
        <f t="shared" si="178"/>
        <v>0</v>
      </c>
      <c r="AB486" s="171">
        <f t="shared" si="179"/>
        <v>0</v>
      </c>
      <c r="AC486" s="171">
        <f t="shared" si="180"/>
        <v>0</v>
      </c>
      <c r="AD486" s="171">
        <f t="shared" si="181"/>
        <v>0</v>
      </c>
      <c r="AE486" s="171">
        <f t="shared" si="182"/>
        <v>0</v>
      </c>
      <c r="AF486" s="171">
        <f t="shared" si="183"/>
        <v>0</v>
      </c>
      <c r="AG486" s="171">
        <f t="shared" si="184"/>
        <v>0</v>
      </c>
      <c r="AH486" s="171">
        <f>IF($S486&lt;&gt;0, IF($F486&lt;&gt;"Opname / publicatie / game", IF(OR($J486="Fysieke aanwezigheid/product",$J486="Fysieke en digitale aanwezigheid/product"), IF($L486&lt;&gt;"België", _xlfn.IFNA(IF(MATCH($M486, Keuzelijsten!$AR$2:$AR$32, 0)&gt;0, 0, -1), -1), IF($N486&lt;&gt;"", -1, IF(O486&lt;&gt;"", 0, 1))), -1), -1), 0)</f>
        <v>0</v>
      </c>
      <c r="AI486" s="171">
        <f t="shared" si="185"/>
        <v>0</v>
      </c>
      <c r="AJ486" s="171">
        <f t="shared" si="186"/>
        <v>0</v>
      </c>
      <c r="AK486" s="168"/>
      <c r="AL486" s="322" t="str">
        <f t="shared" si="167"/>
        <v/>
      </c>
      <c r="AM486" s="171"/>
      <c r="AN486" s="171"/>
      <c r="AO486" s="171"/>
      <c r="AP486" s="171"/>
      <c r="AQ486" s="171"/>
      <c r="AR486" s="171"/>
      <c r="AS486" s="171"/>
      <c r="AT486" s="171"/>
      <c r="AU486" s="171" t="str">
        <f t="shared" si="187"/>
        <v/>
      </c>
      <c r="AV486" s="171"/>
      <c r="AW486" s="171"/>
      <c r="AX486" s="171"/>
      <c r="AY486" s="171"/>
      <c r="AZ486" s="168" t="str">
        <f t="shared" si="188"/>
        <v/>
      </c>
      <c r="BA486" s="158" t="str">
        <f>IF(S486&lt;&gt;1, IF(SUM(S486:$S$1004)&lt;&gt;0, "| Laat geen witruimte tussen ingevulde rijen.", ""), "")</f>
        <v/>
      </c>
      <c r="BC486" s="159" t="str">
        <f t="shared" si="189"/>
        <v/>
      </c>
    </row>
    <row r="487" spans="1:55" s="158" customFormat="1" ht="14.4" customHeight="1" x14ac:dyDescent="0.3">
      <c r="A487" s="244" t="str">
        <f t="shared" si="168"/>
        <v/>
      </c>
      <c r="B487" s="153" t="str">
        <f t="shared" si="169"/>
        <v/>
      </c>
      <c r="C487" s="154"/>
      <c r="D487" s="173"/>
      <c r="E487" s="179"/>
      <c r="F487" s="156"/>
      <c r="G487" s="175"/>
      <c r="H487" s="175"/>
      <c r="I487" s="175"/>
      <c r="J487" s="175"/>
      <c r="K487" s="175"/>
      <c r="L487" s="175"/>
      <c r="M487" s="175"/>
      <c r="N487" s="175"/>
      <c r="O487" s="175"/>
      <c r="P487" s="175"/>
      <c r="Q487" s="179"/>
      <c r="R487" s="157" t="s">
        <v>98</v>
      </c>
      <c r="S487" s="158">
        <f t="shared" si="170"/>
        <v>0</v>
      </c>
      <c r="T487" s="158" t="str">
        <f t="shared" si="171"/>
        <v/>
      </c>
      <c r="U487" s="158" t="str">
        <f t="shared" si="172"/>
        <v>lstLocatieNv3</v>
      </c>
      <c r="V487" s="168">
        <f t="shared" si="173"/>
        <v>0</v>
      </c>
      <c r="W487" s="171">
        <f t="shared" si="174"/>
        <v>0</v>
      </c>
      <c r="X487" s="171">
        <f t="shared" si="175"/>
        <v>0</v>
      </c>
      <c r="Y487" s="171">
        <f t="shared" si="176"/>
        <v>0</v>
      </c>
      <c r="Z487" s="171">
        <f t="shared" si="177"/>
        <v>0</v>
      </c>
      <c r="AA487" s="171">
        <f t="shared" si="178"/>
        <v>0</v>
      </c>
      <c r="AB487" s="171">
        <f t="shared" si="179"/>
        <v>0</v>
      </c>
      <c r="AC487" s="171">
        <f t="shared" si="180"/>
        <v>0</v>
      </c>
      <c r="AD487" s="171">
        <f t="shared" si="181"/>
        <v>0</v>
      </c>
      <c r="AE487" s="171">
        <f t="shared" si="182"/>
        <v>0</v>
      </c>
      <c r="AF487" s="171">
        <f t="shared" si="183"/>
        <v>0</v>
      </c>
      <c r="AG487" s="171">
        <f t="shared" si="184"/>
        <v>0</v>
      </c>
      <c r="AH487" s="171">
        <f>IF($S487&lt;&gt;0, IF($F487&lt;&gt;"Opname / publicatie / game", IF(OR($J487="Fysieke aanwezigheid/product",$J487="Fysieke en digitale aanwezigheid/product"), IF($L487&lt;&gt;"België", _xlfn.IFNA(IF(MATCH($M487, Keuzelijsten!$AR$2:$AR$32, 0)&gt;0, 0, -1), -1), IF($N487&lt;&gt;"", -1, IF(O487&lt;&gt;"", 0, 1))), -1), -1), 0)</f>
        <v>0</v>
      </c>
      <c r="AI487" s="171">
        <f t="shared" si="185"/>
        <v>0</v>
      </c>
      <c r="AJ487" s="171">
        <f t="shared" si="186"/>
        <v>0</v>
      </c>
      <c r="AK487" s="168"/>
      <c r="AL487" s="322" t="str">
        <f t="shared" si="167"/>
        <v/>
      </c>
      <c r="AM487" s="171"/>
      <c r="AN487" s="171"/>
      <c r="AO487" s="171"/>
      <c r="AP487" s="171"/>
      <c r="AQ487" s="171"/>
      <c r="AR487" s="171"/>
      <c r="AS487" s="171"/>
      <c r="AT487" s="171"/>
      <c r="AU487" s="171" t="str">
        <f t="shared" si="187"/>
        <v/>
      </c>
      <c r="AV487" s="171"/>
      <c r="AW487" s="171"/>
      <c r="AX487" s="171"/>
      <c r="AY487" s="171"/>
      <c r="AZ487" s="168" t="str">
        <f t="shared" si="188"/>
        <v/>
      </c>
      <c r="BA487" s="158" t="str">
        <f>IF(S487&lt;&gt;1, IF(SUM(S487:$S$1004)&lt;&gt;0, "| Laat geen witruimte tussen ingevulde rijen.", ""), "")</f>
        <v/>
      </c>
      <c r="BC487" s="159" t="str">
        <f t="shared" si="189"/>
        <v/>
      </c>
    </row>
    <row r="488" spans="1:55" s="158" customFormat="1" ht="14.4" customHeight="1" x14ac:dyDescent="0.3">
      <c r="A488" s="244" t="str">
        <f t="shared" si="168"/>
        <v/>
      </c>
      <c r="B488" s="153" t="str">
        <f t="shared" si="169"/>
        <v/>
      </c>
      <c r="C488" s="154"/>
      <c r="D488" s="173"/>
      <c r="E488" s="179"/>
      <c r="F488" s="156"/>
      <c r="G488" s="175"/>
      <c r="H488" s="175"/>
      <c r="I488" s="175"/>
      <c r="J488" s="175"/>
      <c r="K488" s="175"/>
      <c r="L488" s="175"/>
      <c r="M488" s="175"/>
      <c r="N488" s="175"/>
      <c r="O488" s="175"/>
      <c r="P488" s="175"/>
      <c r="Q488" s="179"/>
      <c r="R488" s="157" t="s">
        <v>98</v>
      </c>
      <c r="S488" s="158">
        <f t="shared" si="170"/>
        <v>0</v>
      </c>
      <c r="T488" s="158" t="str">
        <f t="shared" si="171"/>
        <v/>
      </c>
      <c r="U488" s="158" t="str">
        <f t="shared" si="172"/>
        <v>lstLocatieNv3</v>
      </c>
      <c r="V488" s="168">
        <f t="shared" si="173"/>
        <v>0</v>
      </c>
      <c r="W488" s="171">
        <f t="shared" si="174"/>
        <v>0</v>
      </c>
      <c r="X488" s="171">
        <f t="shared" si="175"/>
        <v>0</v>
      </c>
      <c r="Y488" s="171">
        <f t="shared" si="176"/>
        <v>0</v>
      </c>
      <c r="Z488" s="171">
        <f t="shared" si="177"/>
        <v>0</v>
      </c>
      <c r="AA488" s="171">
        <f t="shared" si="178"/>
        <v>0</v>
      </c>
      <c r="AB488" s="171">
        <f t="shared" si="179"/>
        <v>0</v>
      </c>
      <c r="AC488" s="171">
        <f t="shared" si="180"/>
        <v>0</v>
      </c>
      <c r="AD488" s="171">
        <f t="shared" si="181"/>
        <v>0</v>
      </c>
      <c r="AE488" s="171">
        <f t="shared" si="182"/>
        <v>0</v>
      </c>
      <c r="AF488" s="171">
        <f t="shared" si="183"/>
        <v>0</v>
      </c>
      <c r="AG488" s="171">
        <f t="shared" si="184"/>
        <v>0</v>
      </c>
      <c r="AH488" s="171">
        <f>IF($S488&lt;&gt;0, IF($F488&lt;&gt;"Opname / publicatie / game", IF(OR($J488="Fysieke aanwezigheid/product",$J488="Fysieke en digitale aanwezigheid/product"), IF($L488&lt;&gt;"België", _xlfn.IFNA(IF(MATCH($M488, Keuzelijsten!$AR$2:$AR$32, 0)&gt;0, 0, -1), -1), IF($N488&lt;&gt;"", -1, IF(O488&lt;&gt;"", 0, 1))), -1), -1), 0)</f>
        <v>0</v>
      </c>
      <c r="AI488" s="171">
        <f t="shared" si="185"/>
        <v>0</v>
      </c>
      <c r="AJ488" s="171">
        <f t="shared" si="186"/>
        <v>0</v>
      </c>
      <c r="AK488" s="168"/>
      <c r="AL488" s="322" t="str">
        <f t="shared" si="167"/>
        <v/>
      </c>
      <c r="AM488" s="171"/>
      <c r="AN488" s="171"/>
      <c r="AO488" s="171"/>
      <c r="AP488" s="171"/>
      <c r="AQ488" s="171"/>
      <c r="AR488" s="171"/>
      <c r="AS488" s="171"/>
      <c r="AT488" s="171"/>
      <c r="AU488" s="171" t="str">
        <f t="shared" si="187"/>
        <v/>
      </c>
      <c r="AV488" s="171"/>
      <c r="AW488" s="171"/>
      <c r="AX488" s="171"/>
      <c r="AY488" s="171"/>
      <c r="AZ488" s="168" t="str">
        <f t="shared" si="188"/>
        <v/>
      </c>
      <c r="BA488" s="158" t="str">
        <f>IF(S488&lt;&gt;1, IF(SUM(S488:$S$1004)&lt;&gt;0, "| Laat geen witruimte tussen ingevulde rijen.", ""), "")</f>
        <v/>
      </c>
      <c r="BC488" s="159" t="str">
        <f t="shared" si="189"/>
        <v/>
      </c>
    </row>
    <row r="489" spans="1:55" s="158" customFormat="1" ht="14.4" customHeight="1" x14ac:dyDescent="0.3">
      <c r="A489" s="244" t="str">
        <f t="shared" si="168"/>
        <v/>
      </c>
      <c r="B489" s="153" t="str">
        <f t="shared" si="169"/>
        <v/>
      </c>
      <c r="C489" s="154"/>
      <c r="D489" s="173"/>
      <c r="E489" s="179"/>
      <c r="F489" s="156"/>
      <c r="G489" s="175"/>
      <c r="H489" s="175"/>
      <c r="I489" s="175"/>
      <c r="J489" s="175"/>
      <c r="K489" s="175"/>
      <c r="L489" s="175"/>
      <c r="M489" s="175"/>
      <c r="N489" s="175"/>
      <c r="O489" s="175"/>
      <c r="P489" s="175"/>
      <c r="Q489" s="179"/>
      <c r="R489" s="157" t="s">
        <v>98</v>
      </c>
      <c r="S489" s="158">
        <f t="shared" si="170"/>
        <v>0</v>
      </c>
      <c r="T489" s="158" t="str">
        <f t="shared" si="171"/>
        <v/>
      </c>
      <c r="U489" s="158" t="str">
        <f t="shared" si="172"/>
        <v>lstLocatieNv3</v>
      </c>
      <c r="V489" s="168">
        <f t="shared" si="173"/>
        <v>0</v>
      </c>
      <c r="W489" s="171">
        <f t="shared" si="174"/>
        <v>0</v>
      </c>
      <c r="X489" s="171">
        <f t="shared" si="175"/>
        <v>0</v>
      </c>
      <c r="Y489" s="171">
        <f t="shared" si="176"/>
        <v>0</v>
      </c>
      <c r="Z489" s="171">
        <f t="shared" si="177"/>
        <v>0</v>
      </c>
      <c r="AA489" s="171">
        <f t="shared" si="178"/>
        <v>0</v>
      </c>
      <c r="AB489" s="171">
        <f t="shared" si="179"/>
        <v>0</v>
      </c>
      <c r="AC489" s="171">
        <f t="shared" si="180"/>
        <v>0</v>
      </c>
      <c r="AD489" s="171">
        <f t="shared" si="181"/>
        <v>0</v>
      </c>
      <c r="AE489" s="171">
        <f t="shared" si="182"/>
        <v>0</v>
      </c>
      <c r="AF489" s="171">
        <f t="shared" si="183"/>
        <v>0</v>
      </c>
      <c r="AG489" s="171">
        <f t="shared" si="184"/>
        <v>0</v>
      </c>
      <c r="AH489" s="171">
        <f>IF($S489&lt;&gt;0, IF($F489&lt;&gt;"Opname / publicatie / game", IF(OR($J489="Fysieke aanwezigheid/product",$J489="Fysieke en digitale aanwezigheid/product"), IF($L489&lt;&gt;"België", _xlfn.IFNA(IF(MATCH($M489, Keuzelijsten!$AR$2:$AR$32, 0)&gt;0, 0, -1), -1), IF($N489&lt;&gt;"", -1, IF(O489&lt;&gt;"", 0, 1))), -1), -1), 0)</f>
        <v>0</v>
      </c>
      <c r="AI489" s="171">
        <f t="shared" si="185"/>
        <v>0</v>
      </c>
      <c r="AJ489" s="171">
        <f t="shared" si="186"/>
        <v>0</v>
      </c>
      <c r="AK489" s="168"/>
      <c r="AL489" s="322" t="str">
        <f t="shared" si="167"/>
        <v/>
      </c>
      <c r="AM489" s="171"/>
      <c r="AN489" s="171"/>
      <c r="AO489" s="171"/>
      <c r="AP489" s="171"/>
      <c r="AQ489" s="171"/>
      <c r="AR489" s="171"/>
      <c r="AS489" s="171"/>
      <c r="AT489" s="171"/>
      <c r="AU489" s="171" t="str">
        <f t="shared" si="187"/>
        <v/>
      </c>
      <c r="AV489" s="171"/>
      <c r="AW489" s="171"/>
      <c r="AX489" s="171"/>
      <c r="AY489" s="171"/>
      <c r="AZ489" s="168" t="str">
        <f t="shared" si="188"/>
        <v/>
      </c>
      <c r="BA489" s="158" t="str">
        <f>IF(S489&lt;&gt;1, IF(SUM(S489:$S$1004)&lt;&gt;0, "| Laat geen witruimte tussen ingevulde rijen.", ""), "")</f>
        <v/>
      </c>
      <c r="BC489" s="159" t="str">
        <f t="shared" si="189"/>
        <v/>
      </c>
    </row>
    <row r="490" spans="1:55" s="158" customFormat="1" ht="14.4" customHeight="1" x14ac:dyDescent="0.3">
      <c r="A490" s="244" t="str">
        <f t="shared" si="168"/>
        <v/>
      </c>
      <c r="B490" s="153" t="str">
        <f t="shared" si="169"/>
        <v/>
      </c>
      <c r="C490" s="154"/>
      <c r="D490" s="173"/>
      <c r="E490" s="179"/>
      <c r="F490" s="156"/>
      <c r="G490" s="175"/>
      <c r="H490" s="175"/>
      <c r="I490" s="175"/>
      <c r="J490" s="175"/>
      <c r="K490" s="175"/>
      <c r="L490" s="175"/>
      <c r="M490" s="175"/>
      <c r="N490" s="175"/>
      <c r="O490" s="175"/>
      <c r="P490" s="175"/>
      <c r="Q490" s="179"/>
      <c r="R490" s="157" t="s">
        <v>98</v>
      </c>
      <c r="S490" s="158">
        <f t="shared" si="170"/>
        <v>0</v>
      </c>
      <c r="T490" s="158" t="str">
        <f t="shared" si="171"/>
        <v/>
      </c>
      <c r="U490" s="158" t="str">
        <f t="shared" si="172"/>
        <v>lstLocatieNv3</v>
      </c>
      <c r="V490" s="168">
        <f t="shared" si="173"/>
        <v>0</v>
      </c>
      <c r="W490" s="171">
        <f t="shared" si="174"/>
        <v>0</v>
      </c>
      <c r="X490" s="171">
        <f t="shared" si="175"/>
        <v>0</v>
      </c>
      <c r="Y490" s="171">
        <f t="shared" si="176"/>
        <v>0</v>
      </c>
      <c r="Z490" s="171">
        <f t="shared" si="177"/>
        <v>0</v>
      </c>
      <c r="AA490" s="171">
        <f t="shared" si="178"/>
        <v>0</v>
      </c>
      <c r="AB490" s="171">
        <f t="shared" si="179"/>
        <v>0</v>
      </c>
      <c r="AC490" s="171">
        <f t="shared" si="180"/>
        <v>0</v>
      </c>
      <c r="AD490" s="171">
        <f t="shared" si="181"/>
        <v>0</v>
      </c>
      <c r="AE490" s="171">
        <f t="shared" si="182"/>
        <v>0</v>
      </c>
      <c r="AF490" s="171">
        <f t="shared" si="183"/>
        <v>0</v>
      </c>
      <c r="AG490" s="171">
        <f t="shared" si="184"/>
        <v>0</v>
      </c>
      <c r="AH490" s="171">
        <f>IF($S490&lt;&gt;0, IF($F490&lt;&gt;"Opname / publicatie / game", IF(OR($J490="Fysieke aanwezigheid/product",$J490="Fysieke en digitale aanwezigheid/product"), IF($L490&lt;&gt;"België", _xlfn.IFNA(IF(MATCH($M490, Keuzelijsten!$AR$2:$AR$32, 0)&gt;0, 0, -1), -1), IF($N490&lt;&gt;"", -1, IF(O490&lt;&gt;"", 0, 1))), -1), -1), 0)</f>
        <v>0</v>
      </c>
      <c r="AI490" s="171">
        <f t="shared" si="185"/>
        <v>0</v>
      </c>
      <c r="AJ490" s="171">
        <f t="shared" si="186"/>
        <v>0</v>
      </c>
      <c r="AK490" s="168"/>
      <c r="AL490" s="322" t="str">
        <f t="shared" si="167"/>
        <v/>
      </c>
      <c r="AM490" s="171"/>
      <c r="AN490" s="171"/>
      <c r="AO490" s="171"/>
      <c r="AP490" s="171"/>
      <c r="AQ490" s="171"/>
      <c r="AR490" s="171"/>
      <c r="AS490" s="171"/>
      <c r="AT490" s="171"/>
      <c r="AU490" s="171" t="str">
        <f t="shared" si="187"/>
        <v/>
      </c>
      <c r="AV490" s="171"/>
      <c r="AW490" s="171"/>
      <c r="AX490" s="171"/>
      <c r="AY490" s="171"/>
      <c r="AZ490" s="168" t="str">
        <f t="shared" si="188"/>
        <v/>
      </c>
      <c r="BA490" s="158" t="str">
        <f>IF(S490&lt;&gt;1, IF(SUM(S490:$S$1004)&lt;&gt;0, "| Laat geen witruimte tussen ingevulde rijen.", ""), "")</f>
        <v/>
      </c>
      <c r="BC490" s="159" t="str">
        <f t="shared" si="189"/>
        <v/>
      </c>
    </row>
    <row r="491" spans="1:55" s="158" customFormat="1" ht="14.4" customHeight="1" x14ac:dyDescent="0.3">
      <c r="A491" s="244" t="str">
        <f t="shared" si="168"/>
        <v/>
      </c>
      <c r="B491" s="153" t="str">
        <f t="shared" si="169"/>
        <v/>
      </c>
      <c r="C491" s="154"/>
      <c r="D491" s="173"/>
      <c r="E491" s="179"/>
      <c r="F491" s="156"/>
      <c r="G491" s="175"/>
      <c r="H491" s="175"/>
      <c r="I491" s="175"/>
      <c r="J491" s="175"/>
      <c r="K491" s="175"/>
      <c r="L491" s="175"/>
      <c r="M491" s="175"/>
      <c r="N491" s="175"/>
      <c r="O491" s="175"/>
      <c r="P491" s="175"/>
      <c r="Q491" s="179"/>
      <c r="R491" s="157" t="s">
        <v>98</v>
      </c>
      <c r="S491" s="158">
        <f t="shared" si="170"/>
        <v>0</v>
      </c>
      <c r="T491" s="158" t="str">
        <f t="shared" si="171"/>
        <v/>
      </c>
      <c r="U491" s="158" t="str">
        <f t="shared" si="172"/>
        <v>lstLocatieNv3</v>
      </c>
      <c r="V491" s="168">
        <f t="shared" si="173"/>
        <v>0</v>
      </c>
      <c r="W491" s="171">
        <f t="shared" si="174"/>
        <v>0</v>
      </c>
      <c r="X491" s="171">
        <f t="shared" si="175"/>
        <v>0</v>
      </c>
      <c r="Y491" s="171">
        <f t="shared" si="176"/>
        <v>0</v>
      </c>
      <c r="Z491" s="171">
        <f t="shared" si="177"/>
        <v>0</v>
      </c>
      <c r="AA491" s="171">
        <f t="shared" si="178"/>
        <v>0</v>
      </c>
      <c r="AB491" s="171">
        <f t="shared" si="179"/>
        <v>0</v>
      </c>
      <c r="AC491" s="171">
        <f t="shared" si="180"/>
        <v>0</v>
      </c>
      <c r="AD491" s="171">
        <f t="shared" si="181"/>
        <v>0</v>
      </c>
      <c r="AE491" s="171">
        <f t="shared" si="182"/>
        <v>0</v>
      </c>
      <c r="AF491" s="171">
        <f t="shared" si="183"/>
        <v>0</v>
      </c>
      <c r="AG491" s="171">
        <f t="shared" si="184"/>
        <v>0</v>
      </c>
      <c r="AH491" s="171">
        <f>IF($S491&lt;&gt;0, IF($F491&lt;&gt;"Opname / publicatie / game", IF(OR($J491="Fysieke aanwezigheid/product",$J491="Fysieke en digitale aanwezigheid/product"), IF($L491&lt;&gt;"België", _xlfn.IFNA(IF(MATCH($M491, Keuzelijsten!$AR$2:$AR$32, 0)&gt;0, 0, -1), -1), IF($N491&lt;&gt;"", -1, IF(O491&lt;&gt;"", 0, 1))), -1), -1), 0)</f>
        <v>0</v>
      </c>
      <c r="AI491" s="171">
        <f t="shared" si="185"/>
        <v>0</v>
      </c>
      <c r="AJ491" s="171">
        <f t="shared" si="186"/>
        <v>0</v>
      </c>
      <c r="AK491" s="168"/>
      <c r="AL491" s="322" t="str">
        <f t="shared" si="167"/>
        <v/>
      </c>
      <c r="AM491" s="171"/>
      <c r="AN491" s="171"/>
      <c r="AO491" s="171"/>
      <c r="AP491" s="171"/>
      <c r="AQ491" s="171"/>
      <c r="AR491" s="171"/>
      <c r="AS491" s="171"/>
      <c r="AT491" s="171"/>
      <c r="AU491" s="171" t="str">
        <f t="shared" si="187"/>
        <v/>
      </c>
      <c r="AV491" s="171"/>
      <c r="AW491" s="171"/>
      <c r="AX491" s="171"/>
      <c r="AY491" s="171"/>
      <c r="AZ491" s="168" t="str">
        <f t="shared" si="188"/>
        <v/>
      </c>
      <c r="BA491" s="158" t="str">
        <f>IF(S491&lt;&gt;1, IF(SUM(S491:$S$1004)&lt;&gt;0, "| Laat geen witruimte tussen ingevulde rijen.", ""), "")</f>
        <v/>
      </c>
      <c r="BC491" s="159" t="str">
        <f t="shared" si="189"/>
        <v/>
      </c>
    </row>
    <row r="492" spans="1:55" s="158" customFormat="1" ht="14.4" customHeight="1" x14ac:dyDescent="0.3">
      <c r="A492" s="244" t="str">
        <f t="shared" si="168"/>
        <v/>
      </c>
      <c r="B492" s="153" t="str">
        <f t="shared" si="169"/>
        <v/>
      </c>
      <c r="C492" s="154"/>
      <c r="D492" s="173"/>
      <c r="E492" s="179"/>
      <c r="F492" s="156"/>
      <c r="G492" s="175"/>
      <c r="H492" s="175"/>
      <c r="I492" s="175"/>
      <c r="J492" s="175"/>
      <c r="K492" s="175"/>
      <c r="L492" s="175"/>
      <c r="M492" s="175"/>
      <c r="N492" s="175"/>
      <c r="O492" s="175"/>
      <c r="P492" s="175"/>
      <c r="Q492" s="179"/>
      <c r="R492" s="157" t="s">
        <v>98</v>
      </c>
      <c r="S492" s="158">
        <f t="shared" si="170"/>
        <v>0</v>
      </c>
      <c r="T492" s="158" t="str">
        <f t="shared" si="171"/>
        <v/>
      </c>
      <c r="U492" s="158" t="str">
        <f t="shared" si="172"/>
        <v>lstLocatieNv3</v>
      </c>
      <c r="V492" s="168">
        <f t="shared" si="173"/>
        <v>0</v>
      </c>
      <c r="W492" s="171">
        <f t="shared" si="174"/>
        <v>0</v>
      </c>
      <c r="X492" s="171">
        <f t="shared" si="175"/>
        <v>0</v>
      </c>
      <c r="Y492" s="171">
        <f t="shared" si="176"/>
        <v>0</v>
      </c>
      <c r="Z492" s="171">
        <f t="shared" si="177"/>
        <v>0</v>
      </c>
      <c r="AA492" s="171">
        <f t="shared" si="178"/>
        <v>0</v>
      </c>
      <c r="AB492" s="171">
        <f t="shared" si="179"/>
        <v>0</v>
      </c>
      <c r="AC492" s="171">
        <f t="shared" si="180"/>
        <v>0</v>
      </c>
      <c r="AD492" s="171">
        <f t="shared" si="181"/>
        <v>0</v>
      </c>
      <c r="AE492" s="171">
        <f t="shared" si="182"/>
        <v>0</v>
      </c>
      <c r="AF492" s="171">
        <f t="shared" si="183"/>
        <v>0</v>
      </c>
      <c r="AG492" s="171">
        <f t="shared" si="184"/>
        <v>0</v>
      </c>
      <c r="AH492" s="171">
        <f>IF($S492&lt;&gt;0, IF($F492&lt;&gt;"Opname / publicatie / game", IF(OR($J492="Fysieke aanwezigheid/product",$J492="Fysieke en digitale aanwezigheid/product"), IF($L492&lt;&gt;"België", _xlfn.IFNA(IF(MATCH($M492, Keuzelijsten!$AR$2:$AR$32, 0)&gt;0, 0, -1), -1), IF($N492&lt;&gt;"", -1, IF(O492&lt;&gt;"", 0, 1))), -1), -1), 0)</f>
        <v>0</v>
      </c>
      <c r="AI492" s="171">
        <f t="shared" si="185"/>
        <v>0</v>
      </c>
      <c r="AJ492" s="171">
        <f t="shared" si="186"/>
        <v>0</v>
      </c>
      <c r="AK492" s="168"/>
      <c r="AL492" s="322" t="str">
        <f t="shared" si="167"/>
        <v/>
      </c>
      <c r="AM492" s="171"/>
      <c r="AN492" s="171"/>
      <c r="AO492" s="171"/>
      <c r="AP492" s="171"/>
      <c r="AQ492" s="171"/>
      <c r="AR492" s="171"/>
      <c r="AS492" s="171"/>
      <c r="AT492" s="171"/>
      <c r="AU492" s="171" t="str">
        <f t="shared" si="187"/>
        <v/>
      </c>
      <c r="AV492" s="171"/>
      <c r="AW492" s="171"/>
      <c r="AX492" s="171"/>
      <c r="AY492" s="171"/>
      <c r="AZ492" s="168" t="str">
        <f t="shared" si="188"/>
        <v/>
      </c>
      <c r="BA492" s="158" t="str">
        <f>IF(S492&lt;&gt;1, IF(SUM(S492:$S$1004)&lt;&gt;0, "| Laat geen witruimte tussen ingevulde rijen.", ""), "")</f>
        <v/>
      </c>
      <c r="BC492" s="159" t="str">
        <f t="shared" si="189"/>
        <v/>
      </c>
    </row>
    <row r="493" spans="1:55" s="158" customFormat="1" ht="14.4" customHeight="1" x14ac:dyDescent="0.3">
      <c r="A493" s="244" t="str">
        <f t="shared" si="168"/>
        <v/>
      </c>
      <c r="B493" s="153" t="str">
        <f t="shared" si="169"/>
        <v/>
      </c>
      <c r="C493" s="154"/>
      <c r="D493" s="173"/>
      <c r="E493" s="179"/>
      <c r="F493" s="156"/>
      <c r="G493" s="175"/>
      <c r="H493" s="175"/>
      <c r="I493" s="175"/>
      <c r="J493" s="175"/>
      <c r="K493" s="175"/>
      <c r="L493" s="175"/>
      <c r="M493" s="175"/>
      <c r="N493" s="175"/>
      <c r="O493" s="175"/>
      <c r="P493" s="175"/>
      <c r="Q493" s="179"/>
      <c r="R493" s="157" t="s">
        <v>98</v>
      </c>
      <c r="S493" s="158">
        <f t="shared" si="170"/>
        <v>0</v>
      </c>
      <c r="T493" s="158" t="str">
        <f t="shared" si="171"/>
        <v/>
      </c>
      <c r="U493" s="158" t="str">
        <f t="shared" si="172"/>
        <v>lstLocatieNv3</v>
      </c>
      <c r="V493" s="168">
        <f t="shared" si="173"/>
        <v>0</v>
      </c>
      <c r="W493" s="171">
        <f t="shared" si="174"/>
        <v>0</v>
      </c>
      <c r="X493" s="171">
        <f t="shared" si="175"/>
        <v>0</v>
      </c>
      <c r="Y493" s="171">
        <f t="shared" si="176"/>
        <v>0</v>
      </c>
      <c r="Z493" s="171">
        <f t="shared" si="177"/>
        <v>0</v>
      </c>
      <c r="AA493" s="171">
        <f t="shared" si="178"/>
        <v>0</v>
      </c>
      <c r="AB493" s="171">
        <f t="shared" si="179"/>
        <v>0</v>
      </c>
      <c r="AC493" s="171">
        <f t="shared" si="180"/>
        <v>0</v>
      </c>
      <c r="AD493" s="171">
        <f t="shared" si="181"/>
        <v>0</v>
      </c>
      <c r="AE493" s="171">
        <f t="shared" si="182"/>
        <v>0</v>
      </c>
      <c r="AF493" s="171">
        <f t="shared" si="183"/>
        <v>0</v>
      </c>
      <c r="AG493" s="171">
        <f t="shared" si="184"/>
        <v>0</v>
      </c>
      <c r="AH493" s="171">
        <f>IF($S493&lt;&gt;0, IF($F493&lt;&gt;"Opname / publicatie / game", IF(OR($J493="Fysieke aanwezigheid/product",$J493="Fysieke en digitale aanwezigheid/product"), IF($L493&lt;&gt;"België", _xlfn.IFNA(IF(MATCH($M493, Keuzelijsten!$AR$2:$AR$32, 0)&gt;0, 0, -1), -1), IF($N493&lt;&gt;"", -1, IF(O493&lt;&gt;"", 0, 1))), -1), -1), 0)</f>
        <v>0</v>
      </c>
      <c r="AI493" s="171">
        <f t="shared" si="185"/>
        <v>0</v>
      </c>
      <c r="AJ493" s="171">
        <f t="shared" si="186"/>
        <v>0</v>
      </c>
      <c r="AK493" s="168"/>
      <c r="AL493" s="322" t="str">
        <f t="shared" si="167"/>
        <v/>
      </c>
      <c r="AM493" s="171"/>
      <c r="AN493" s="171"/>
      <c r="AO493" s="171"/>
      <c r="AP493" s="171"/>
      <c r="AQ493" s="171"/>
      <c r="AR493" s="171"/>
      <c r="AS493" s="171"/>
      <c r="AT493" s="171"/>
      <c r="AU493" s="171" t="str">
        <f t="shared" si="187"/>
        <v/>
      </c>
      <c r="AV493" s="171"/>
      <c r="AW493" s="171"/>
      <c r="AX493" s="171"/>
      <c r="AY493" s="171"/>
      <c r="AZ493" s="168" t="str">
        <f t="shared" si="188"/>
        <v/>
      </c>
      <c r="BA493" s="158" t="str">
        <f>IF(S493&lt;&gt;1, IF(SUM(S493:$S$1004)&lt;&gt;0, "| Laat geen witruimte tussen ingevulde rijen.", ""), "")</f>
        <v/>
      </c>
      <c r="BC493" s="159" t="str">
        <f t="shared" si="189"/>
        <v/>
      </c>
    </row>
    <row r="494" spans="1:55" s="158" customFormat="1" ht="14.4" customHeight="1" x14ac:dyDescent="0.3">
      <c r="A494" s="244" t="str">
        <f t="shared" si="168"/>
        <v/>
      </c>
      <c r="B494" s="153" t="str">
        <f t="shared" si="169"/>
        <v/>
      </c>
      <c r="C494" s="154"/>
      <c r="D494" s="173"/>
      <c r="E494" s="179"/>
      <c r="F494" s="156"/>
      <c r="G494" s="175"/>
      <c r="H494" s="175"/>
      <c r="I494" s="175"/>
      <c r="J494" s="175"/>
      <c r="K494" s="175"/>
      <c r="L494" s="175"/>
      <c r="M494" s="175"/>
      <c r="N494" s="175"/>
      <c r="O494" s="175"/>
      <c r="P494" s="175"/>
      <c r="Q494" s="179"/>
      <c r="R494" s="157" t="s">
        <v>98</v>
      </c>
      <c r="S494" s="158">
        <f t="shared" si="170"/>
        <v>0</v>
      </c>
      <c r="T494" s="158" t="str">
        <f t="shared" si="171"/>
        <v/>
      </c>
      <c r="U494" s="158" t="str">
        <f t="shared" si="172"/>
        <v>lstLocatieNv3</v>
      </c>
      <c r="V494" s="168">
        <f t="shared" si="173"/>
        <v>0</v>
      </c>
      <c r="W494" s="171">
        <f t="shared" si="174"/>
        <v>0</v>
      </c>
      <c r="X494" s="171">
        <f t="shared" si="175"/>
        <v>0</v>
      </c>
      <c r="Y494" s="171">
        <f t="shared" si="176"/>
        <v>0</v>
      </c>
      <c r="Z494" s="171">
        <f t="shared" si="177"/>
        <v>0</v>
      </c>
      <c r="AA494" s="171">
        <f t="shared" si="178"/>
        <v>0</v>
      </c>
      <c r="AB494" s="171">
        <f t="shared" si="179"/>
        <v>0</v>
      </c>
      <c r="AC494" s="171">
        <f t="shared" si="180"/>
        <v>0</v>
      </c>
      <c r="AD494" s="171">
        <f t="shared" si="181"/>
        <v>0</v>
      </c>
      <c r="AE494" s="171">
        <f t="shared" si="182"/>
        <v>0</v>
      </c>
      <c r="AF494" s="171">
        <f t="shared" si="183"/>
        <v>0</v>
      </c>
      <c r="AG494" s="171">
        <f t="shared" si="184"/>
        <v>0</v>
      </c>
      <c r="AH494" s="171">
        <f>IF($S494&lt;&gt;0, IF($F494&lt;&gt;"Opname / publicatie / game", IF(OR($J494="Fysieke aanwezigheid/product",$J494="Fysieke en digitale aanwezigheid/product"), IF($L494&lt;&gt;"België", _xlfn.IFNA(IF(MATCH($M494, Keuzelijsten!$AR$2:$AR$32, 0)&gt;0, 0, -1), -1), IF($N494&lt;&gt;"", -1, IF(O494&lt;&gt;"", 0, 1))), -1), -1), 0)</f>
        <v>0</v>
      </c>
      <c r="AI494" s="171">
        <f t="shared" si="185"/>
        <v>0</v>
      </c>
      <c r="AJ494" s="171">
        <f t="shared" si="186"/>
        <v>0</v>
      </c>
      <c r="AK494" s="168"/>
      <c r="AL494" s="322" t="str">
        <f t="shared" si="167"/>
        <v/>
      </c>
      <c r="AM494" s="171"/>
      <c r="AN494" s="171"/>
      <c r="AO494" s="171"/>
      <c r="AP494" s="171"/>
      <c r="AQ494" s="171"/>
      <c r="AR494" s="171"/>
      <c r="AS494" s="171"/>
      <c r="AT494" s="171"/>
      <c r="AU494" s="171" t="str">
        <f t="shared" si="187"/>
        <v/>
      </c>
      <c r="AV494" s="171"/>
      <c r="AW494" s="171"/>
      <c r="AX494" s="171"/>
      <c r="AY494" s="171"/>
      <c r="AZ494" s="168" t="str">
        <f t="shared" si="188"/>
        <v/>
      </c>
      <c r="BA494" s="158" t="str">
        <f>IF(S494&lt;&gt;1, IF(SUM(S494:$S$1004)&lt;&gt;0, "| Laat geen witruimte tussen ingevulde rijen.", ""), "")</f>
        <v/>
      </c>
      <c r="BC494" s="159" t="str">
        <f t="shared" si="189"/>
        <v/>
      </c>
    </row>
    <row r="495" spans="1:55" s="158" customFormat="1" ht="14.4" customHeight="1" x14ac:dyDescent="0.3">
      <c r="A495" s="244" t="str">
        <f t="shared" si="168"/>
        <v/>
      </c>
      <c r="B495" s="153" t="str">
        <f t="shared" si="169"/>
        <v/>
      </c>
      <c r="C495" s="154"/>
      <c r="D495" s="173"/>
      <c r="E495" s="179"/>
      <c r="F495" s="156"/>
      <c r="G495" s="175"/>
      <c r="H495" s="175"/>
      <c r="I495" s="175"/>
      <c r="J495" s="175"/>
      <c r="K495" s="175"/>
      <c r="L495" s="175"/>
      <c r="M495" s="175"/>
      <c r="N495" s="175"/>
      <c r="O495" s="175"/>
      <c r="P495" s="175"/>
      <c r="Q495" s="179"/>
      <c r="R495" s="157" t="s">
        <v>98</v>
      </c>
      <c r="S495" s="158">
        <f t="shared" si="170"/>
        <v>0</v>
      </c>
      <c r="T495" s="158" t="str">
        <f t="shared" si="171"/>
        <v/>
      </c>
      <c r="U495" s="158" t="str">
        <f t="shared" si="172"/>
        <v>lstLocatieNv3</v>
      </c>
      <c r="V495" s="168">
        <f t="shared" si="173"/>
        <v>0</v>
      </c>
      <c r="W495" s="171">
        <f t="shared" si="174"/>
        <v>0</v>
      </c>
      <c r="X495" s="171">
        <f t="shared" si="175"/>
        <v>0</v>
      </c>
      <c r="Y495" s="171">
        <f t="shared" si="176"/>
        <v>0</v>
      </c>
      <c r="Z495" s="171">
        <f t="shared" si="177"/>
        <v>0</v>
      </c>
      <c r="AA495" s="171">
        <f t="shared" si="178"/>
        <v>0</v>
      </c>
      <c r="AB495" s="171">
        <f t="shared" si="179"/>
        <v>0</v>
      </c>
      <c r="AC495" s="171">
        <f t="shared" si="180"/>
        <v>0</v>
      </c>
      <c r="AD495" s="171">
        <f t="shared" si="181"/>
        <v>0</v>
      </c>
      <c r="AE495" s="171">
        <f t="shared" si="182"/>
        <v>0</v>
      </c>
      <c r="AF495" s="171">
        <f t="shared" si="183"/>
        <v>0</v>
      </c>
      <c r="AG495" s="171">
        <f t="shared" si="184"/>
        <v>0</v>
      </c>
      <c r="AH495" s="171">
        <f>IF($S495&lt;&gt;0, IF($F495&lt;&gt;"Opname / publicatie / game", IF(OR($J495="Fysieke aanwezigheid/product",$J495="Fysieke en digitale aanwezigheid/product"), IF($L495&lt;&gt;"België", _xlfn.IFNA(IF(MATCH($M495, Keuzelijsten!$AR$2:$AR$32, 0)&gt;0, 0, -1), -1), IF($N495&lt;&gt;"", -1, IF(O495&lt;&gt;"", 0, 1))), -1), -1), 0)</f>
        <v>0</v>
      </c>
      <c r="AI495" s="171">
        <f t="shared" si="185"/>
        <v>0</v>
      </c>
      <c r="AJ495" s="171">
        <f t="shared" si="186"/>
        <v>0</v>
      </c>
      <c r="AK495" s="168"/>
      <c r="AL495" s="322" t="str">
        <f t="shared" si="167"/>
        <v/>
      </c>
      <c r="AM495" s="171"/>
      <c r="AN495" s="171"/>
      <c r="AO495" s="171"/>
      <c r="AP495" s="171"/>
      <c r="AQ495" s="171"/>
      <c r="AR495" s="171"/>
      <c r="AS495" s="171"/>
      <c r="AT495" s="171"/>
      <c r="AU495" s="171" t="str">
        <f t="shared" si="187"/>
        <v/>
      </c>
      <c r="AV495" s="171"/>
      <c r="AW495" s="171"/>
      <c r="AX495" s="171"/>
      <c r="AY495" s="171"/>
      <c r="AZ495" s="168" t="str">
        <f t="shared" si="188"/>
        <v/>
      </c>
      <c r="BA495" s="158" t="str">
        <f>IF(S495&lt;&gt;1, IF(SUM(S495:$S$1004)&lt;&gt;0, "| Laat geen witruimte tussen ingevulde rijen.", ""), "")</f>
        <v/>
      </c>
      <c r="BC495" s="159" t="str">
        <f t="shared" si="189"/>
        <v/>
      </c>
    </row>
    <row r="496" spans="1:55" s="158" customFormat="1" ht="14.4" customHeight="1" x14ac:dyDescent="0.3">
      <c r="A496" s="244" t="str">
        <f t="shared" si="168"/>
        <v/>
      </c>
      <c r="B496" s="153" t="str">
        <f t="shared" si="169"/>
        <v/>
      </c>
      <c r="C496" s="154"/>
      <c r="D496" s="173"/>
      <c r="E496" s="179"/>
      <c r="F496" s="156"/>
      <c r="G496" s="175"/>
      <c r="H496" s="175"/>
      <c r="I496" s="175"/>
      <c r="J496" s="175"/>
      <c r="K496" s="175"/>
      <c r="L496" s="175"/>
      <c r="M496" s="175"/>
      <c r="N496" s="175"/>
      <c r="O496" s="175"/>
      <c r="P496" s="175"/>
      <c r="Q496" s="179"/>
      <c r="R496" s="157" t="s">
        <v>98</v>
      </c>
      <c r="S496" s="158">
        <f t="shared" si="170"/>
        <v>0</v>
      </c>
      <c r="T496" s="158" t="str">
        <f t="shared" si="171"/>
        <v/>
      </c>
      <c r="U496" s="158" t="str">
        <f t="shared" si="172"/>
        <v>lstLocatieNv3</v>
      </c>
      <c r="V496" s="168">
        <f t="shared" si="173"/>
        <v>0</v>
      </c>
      <c r="W496" s="171">
        <f t="shared" si="174"/>
        <v>0</v>
      </c>
      <c r="X496" s="171">
        <f t="shared" si="175"/>
        <v>0</v>
      </c>
      <c r="Y496" s="171">
        <f t="shared" si="176"/>
        <v>0</v>
      </c>
      <c r="Z496" s="171">
        <f t="shared" si="177"/>
        <v>0</v>
      </c>
      <c r="AA496" s="171">
        <f t="shared" si="178"/>
        <v>0</v>
      </c>
      <c r="AB496" s="171">
        <f t="shared" si="179"/>
        <v>0</v>
      </c>
      <c r="AC496" s="171">
        <f t="shared" si="180"/>
        <v>0</v>
      </c>
      <c r="AD496" s="171">
        <f t="shared" si="181"/>
        <v>0</v>
      </c>
      <c r="AE496" s="171">
        <f t="shared" si="182"/>
        <v>0</v>
      </c>
      <c r="AF496" s="171">
        <f t="shared" si="183"/>
        <v>0</v>
      </c>
      <c r="AG496" s="171">
        <f t="shared" si="184"/>
        <v>0</v>
      </c>
      <c r="AH496" s="171">
        <f>IF($S496&lt;&gt;0, IF($F496&lt;&gt;"Opname / publicatie / game", IF(OR($J496="Fysieke aanwezigheid/product",$J496="Fysieke en digitale aanwezigheid/product"), IF($L496&lt;&gt;"België", _xlfn.IFNA(IF(MATCH($M496, Keuzelijsten!$AR$2:$AR$32, 0)&gt;0, 0, -1), -1), IF($N496&lt;&gt;"", -1, IF(O496&lt;&gt;"", 0, 1))), -1), -1), 0)</f>
        <v>0</v>
      </c>
      <c r="AI496" s="171">
        <f t="shared" si="185"/>
        <v>0</v>
      </c>
      <c r="AJ496" s="171">
        <f t="shared" si="186"/>
        <v>0</v>
      </c>
      <c r="AK496" s="168"/>
      <c r="AL496" s="322" t="str">
        <f t="shared" si="167"/>
        <v/>
      </c>
      <c r="AM496" s="171"/>
      <c r="AN496" s="171"/>
      <c r="AO496" s="171"/>
      <c r="AP496" s="171"/>
      <c r="AQ496" s="171"/>
      <c r="AR496" s="171"/>
      <c r="AS496" s="171"/>
      <c r="AT496" s="171"/>
      <c r="AU496" s="171" t="str">
        <f t="shared" si="187"/>
        <v/>
      </c>
      <c r="AV496" s="171"/>
      <c r="AW496" s="171"/>
      <c r="AX496" s="171"/>
      <c r="AY496" s="171"/>
      <c r="AZ496" s="168" t="str">
        <f t="shared" si="188"/>
        <v/>
      </c>
      <c r="BA496" s="158" t="str">
        <f>IF(S496&lt;&gt;1, IF(SUM(S496:$S$1004)&lt;&gt;0, "| Laat geen witruimte tussen ingevulde rijen.", ""), "")</f>
        <v/>
      </c>
      <c r="BC496" s="159" t="str">
        <f t="shared" si="189"/>
        <v/>
      </c>
    </row>
    <row r="497" spans="1:55" s="158" customFormat="1" ht="14.4" customHeight="1" x14ac:dyDescent="0.3">
      <c r="A497" s="244" t="str">
        <f t="shared" si="168"/>
        <v/>
      </c>
      <c r="B497" s="153" t="str">
        <f t="shared" si="169"/>
        <v/>
      </c>
      <c r="C497" s="154"/>
      <c r="D497" s="173"/>
      <c r="E497" s="179"/>
      <c r="F497" s="156"/>
      <c r="G497" s="175"/>
      <c r="H497" s="175"/>
      <c r="I497" s="175"/>
      <c r="J497" s="175"/>
      <c r="K497" s="175"/>
      <c r="L497" s="175"/>
      <c r="M497" s="175"/>
      <c r="N497" s="175"/>
      <c r="O497" s="175"/>
      <c r="P497" s="175"/>
      <c r="Q497" s="179"/>
      <c r="R497" s="157" t="s">
        <v>98</v>
      </c>
      <c r="S497" s="158">
        <f t="shared" si="170"/>
        <v>0</v>
      </c>
      <c r="T497" s="158" t="str">
        <f t="shared" si="171"/>
        <v/>
      </c>
      <c r="U497" s="158" t="str">
        <f t="shared" si="172"/>
        <v>lstLocatieNv3</v>
      </c>
      <c r="V497" s="168">
        <f t="shared" si="173"/>
        <v>0</v>
      </c>
      <c r="W497" s="171">
        <f t="shared" si="174"/>
        <v>0</v>
      </c>
      <c r="X497" s="171">
        <f t="shared" si="175"/>
        <v>0</v>
      </c>
      <c r="Y497" s="171">
        <f t="shared" si="176"/>
        <v>0</v>
      </c>
      <c r="Z497" s="171">
        <f t="shared" si="177"/>
        <v>0</v>
      </c>
      <c r="AA497" s="171">
        <f t="shared" si="178"/>
        <v>0</v>
      </c>
      <c r="AB497" s="171">
        <f t="shared" si="179"/>
        <v>0</v>
      </c>
      <c r="AC497" s="171">
        <f t="shared" si="180"/>
        <v>0</v>
      </c>
      <c r="AD497" s="171">
        <f t="shared" si="181"/>
        <v>0</v>
      </c>
      <c r="AE497" s="171">
        <f t="shared" si="182"/>
        <v>0</v>
      </c>
      <c r="AF497" s="171">
        <f t="shared" si="183"/>
        <v>0</v>
      </c>
      <c r="AG497" s="171">
        <f t="shared" si="184"/>
        <v>0</v>
      </c>
      <c r="AH497" s="171">
        <f>IF($S497&lt;&gt;0, IF($F497&lt;&gt;"Opname / publicatie / game", IF(OR($J497="Fysieke aanwezigheid/product",$J497="Fysieke en digitale aanwezigheid/product"), IF($L497&lt;&gt;"België", _xlfn.IFNA(IF(MATCH($M497, Keuzelijsten!$AR$2:$AR$32, 0)&gt;0, 0, -1), -1), IF($N497&lt;&gt;"", -1, IF(O497&lt;&gt;"", 0, 1))), -1), -1), 0)</f>
        <v>0</v>
      </c>
      <c r="AI497" s="171">
        <f t="shared" si="185"/>
        <v>0</v>
      </c>
      <c r="AJ497" s="171">
        <f t="shared" si="186"/>
        <v>0</v>
      </c>
      <c r="AK497" s="168"/>
      <c r="AL497" s="322" t="str">
        <f t="shared" si="167"/>
        <v/>
      </c>
      <c r="AM497" s="171"/>
      <c r="AN497" s="171"/>
      <c r="AO497" s="171"/>
      <c r="AP497" s="171"/>
      <c r="AQ497" s="171"/>
      <c r="AR497" s="171"/>
      <c r="AS497" s="171"/>
      <c r="AT497" s="171"/>
      <c r="AU497" s="171" t="str">
        <f t="shared" si="187"/>
        <v/>
      </c>
      <c r="AV497" s="171"/>
      <c r="AW497" s="171"/>
      <c r="AX497" s="171"/>
      <c r="AY497" s="171"/>
      <c r="AZ497" s="168" t="str">
        <f t="shared" si="188"/>
        <v/>
      </c>
      <c r="BA497" s="158" t="str">
        <f>IF(S497&lt;&gt;1, IF(SUM(S497:$S$1004)&lt;&gt;0, "| Laat geen witruimte tussen ingevulde rijen.", ""), "")</f>
        <v/>
      </c>
      <c r="BC497" s="159" t="str">
        <f t="shared" si="189"/>
        <v/>
      </c>
    </row>
    <row r="498" spans="1:55" s="158" customFormat="1" ht="14.4" customHeight="1" x14ac:dyDescent="0.3">
      <c r="A498" s="244" t="str">
        <f t="shared" si="168"/>
        <v/>
      </c>
      <c r="B498" s="153" t="str">
        <f t="shared" si="169"/>
        <v/>
      </c>
      <c r="C498" s="154"/>
      <c r="D498" s="173"/>
      <c r="E498" s="179"/>
      <c r="F498" s="156"/>
      <c r="G498" s="175"/>
      <c r="H498" s="175"/>
      <c r="I498" s="175"/>
      <c r="J498" s="175"/>
      <c r="K498" s="175"/>
      <c r="L498" s="175"/>
      <c r="M498" s="175"/>
      <c r="N498" s="175"/>
      <c r="O498" s="175"/>
      <c r="P498" s="175"/>
      <c r="Q498" s="179"/>
      <c r="R498" s="157" t="s">
        <v>98</v>
      </c>
      <c r="S498" s="158">
        <f t="shared" si="170"/>
        <v>0</v>
      </c>
      <c r="T498" s="158" t="str">
        <f t="shared" si="171"/>
        <v/>
      </c>
      <c r="U498" s="158" t="str">
        <f t="shared" si="172"/>
        <v>lstLocatieNv3</v>
      </c>
      <c r="V498" s="168">
        <f t="shared" si="173"/>
        <v>0</v>
      </c>
      <c r="W498" s="171">
        <f t="shared" si="174"/>
        <v>0</v>
      </c>
      <c r="X498" s="171">
        <f t="shared" si="175"/>
        <v>0</v>
      </c>
      <c r="Y498" s="171">
        <f t="shared" si="176"/>
        <v>0</v>
      </c>
      <c r="Z498" s="171">
        <f t="shared" si="177"/>
        <v>0</v>
      </c>
      <c r="AA498" s="171">
        <f t="shared" si="178"/>
        <v>0</v>
      </c>
      <c r="AB498" s="171">
        <f t="shared" si="179"/>
        <v>0</v>
      </c>
      <c r="AC498" s="171">
        <f t="shared" si="180"/>
        <v>0</v>
      </c>
      <c r="AD498" s="171">
        <f t="shared" si="181"/>
        <v>0</v>
      </c>
      <c r="AE498" s="171">
        <f t="shared" si="182"/>
        <v>0</v>
      </c>
      <c r="AF498" s="171">
        <f t="shared" si="183"/>
        <v>0</v>
      </c>
      <c r="AG498" s="171">
        <f t="shared" si="184"/>
        <v>0</v>
      </c>
      <c r="AH498" s="171">
        <f>IF($S498&lt;&gt;0, IF($F498&lt;&gt;"Opname / publicatie / game", IF(OR($J498="Fysieke aanwezigheid/product",$J498="Fysieke en digitale aanwezigheid/product"), IF($L498&lt;&gt;"België", _xlfn.IFNA(IF(MATCH($M498, Keuzelijsten!$AR$2:$AR$32, 0)&gt;0, 0, -1), -1), IF($N498&lt;&gt;"", -1, IF(O498&lt;&gt;"", 0, 1))), -1), -1), 0)</f>
        <v>0</v>
      </c>
      <c r="AI498" s="171">
        <f t="shared" si="185"/>
        <v>0</v>
      </c>
      <c r="AJ498" s="171">
        <f t="shared" si="186"/>
        <v>0</v>
      </c>
      <c r="AK498" s="168"/>
      <c r="AL498" s="322" t="str">
        <f t="shared" si="167"/>
        <v/>
      </c>
      <c r="AM498" s="171"/>
      <c r="AN498" s="171"/>
      <c r="AO498" s="171"/>
      <c r="AP498" s="171"/>
      <c r="AQ498" s="171"/>
      <c r="AR498" s="171"/>
      <c r="AS498" s="171"/>
      <c r="AT498" s="171"/>
      <c r="AU498" s="171" t="str">
        <f t="shared" si="187"/>
        <v/>
      </c>
      <c r="AV498" s="171"/>
      <c r="AW498" s="171"/>
      <c r="AX498" s="171"/>
      <c r="AY498" s="171"/>
      <c r="AZ498" s="168" t="str">
        <f t="shared" si="188"/>
        <v/>
      </c>
      <c r="BA498" s="158" t="str">
        <f>IF(S498&lt;&gt;1, IF(SUM(S498:$S$1004)&lt;&gt;0, "| Laat geen witruimte tussen ingevulde rijen.", ""), "")</f>
        <v/>
      </c>
      <c r="BC498" s="159" t="str">
        <f t="shared" si="189"/>
        <v/>
      </c>
    </row>
    <row r="499" spans="1:55" s="158" customFormat="1" ht="14.4" customHeight="1" x14ac:dyDescent="0.3">
      <c r="A499" s="244" t="str">
        <f t="shared" si="168"/>
        <v/>
      </c>
      <c r="B499" s="153" t="str">
        <f t="shared" si="169"/>
        <v/>
      </c>
      <c r="C499" s="154"/>
      <c r="D499" s="173"/>
      <c r="E499" s="179"/>
      <c r="F499" s="156"/>
      <c r="G499" s="175"/>
      <c r="H499" s="175"/>
      <c r="I499" s="175"/>
      <c r="J499" s="175"/>
      <c r="K499" s="175"/>
      <c r="L499" s="175"/>
      <c r="M499" s="175"/>
      <c r="N499" s="175"/>
      <c r="O499" s="175"/>
      <c r="P499" s="175"/>
      <c r="Q499" s="179"/>
      <c r="R499" s="157" t="s">
        <v>98</v>
      </c>
      <c r="S499" s="158">
        <f t="shared" si="170"/>
        <v>0</v>
      </c>
      <c r="T499" s="158" t="str">
        <f t="shared" si="171"/>
        <v/>
      </c>
      <c r="U499" s="158" t="str">
        <f t="shared" si="172"/>
        <v>lstLocatieNv3</v>
      </c>
      <c r="V499" s="168">
        <f t="shared" si="173"/>
        <v>0</v>
      </c>
      <c r="W499" s="171">
        <f t="shared" si="174"/>
        <v>0</v>
      </c>
      <c r="X499" s="171">
        <f t="shared" si="175"/>
        <v>0</v>
      </c>
      <c r="Y499" s="171">
        <f t="shared" si="176"/>
        <v>0</v>
      </c>
      <c r="Z499" s="171">
        <f t="shared" si="177"/>
        <v>0</v>
      </c>
      <c r="AA499" s="171">
        <f t="shared" si="178"/>
        <v>0</v>
      </c>
      <c r="AB499" s="171">
        <f t="shared" si="179"/>
        <v>0</v>
      </c>
      <c r="AC499" s="171">
        <f t="shared" si="180"/>
        <v>0</v>
      </c>
      <c r="AD499" s="171">
        <f t="shared" si="181"/>
        <v>0</v>
      </c>
      <c r="AE499" s="171">
        <f t="shared" si="182"/>
        <v>0</v>
      </c>
      <c r="AF499" s="171">
        <f t="shared" si="183"/>
        <v>0</v>
      </c>
      <c r="AG499" s="171">
        <f t="shared" si="184"/>
        <v>0</v>
      </c>
      <c r="AH499" s="171">
        <f>IF($S499&lt;&gt;0, IF($F499&lt;&gt;"Opname / publicatie / game", IF(OR($J499="Fysieke aanwezigheid/product",$J499="Fysieke en digitale aanwezigheid/product"), IF($L499&lt;&gt;"België", _xlfn.IFNA(IF(MATCH($M499, Keuzelijsten!$AR$2:$AR$32, 0)&gt;0, 0, -1), -1), IF($N499&lt;&gt;"", -1, IF(O499&lt;&gt;"", 0, 1))), -1), -1), 0)</f>
        <v>0</v>
      </c>
      <c r="AI499" s="171">
        <f t="shared" si="185"/>
        <v>0</v>
      </c>
      <c r="AJ499" s="171">
        <f t="shared" si="186"/>
        <v>0</v>
      </c>
      <c r="AK499" s="168"/>
      <c r="AL499" s="322" t="str">
        <f t="shared" si="167"/>
        <v/>
      </c>
      <c r="AM499" s="171"/>
      <c r="AN499" s="171"/>
      <c r="AO499" s="171"/>
      <c r="AP499" s="171"/>
      <c r="AQ499" s="171"/>
      <c r="AR499" s="171"/>
      <c r="AS499" s="171"/>
      <c r="AT499" s="171"/>
      <c r="AU499" s="171" t="str">
        <f t="shared" si="187"/>
        <v/>
      </c>
      <c r="AV499" s="171"/>
      <c r="AW499" s="171"/>
      <c r="AX499" s="171"/>
      <c r="AY499" s="171"/>
      <c r="AZ499" s="168" t="str">
        <f t="shared" si="188"/>
        <v/>
      </c>
      <c r="BA499" s="158" t="str">
        <f>IF(S499&lt;&gt;1, IF(SUM(S499:$S$1004)&lt;&gt;0, "| Laat geen witruimte tussen ingevulde rijen.", ""), "")</f>
        <v/>
      </c>
      <c r="BC499" s="159" t="str">
        <f t="shared" si="189"/>
        <v/>
      </c>
    </row>
    <row r="500" spans="1:55" s="158" customFormat="1" ht="14.4" customHeight="1" x14ac:dyDescent="0.3">
      <c r="A500" s="244" t="str">
        <f t="shared" si="168"/>
        <v/>
      </c>
      <c r="B500" s="153" t="str">
        <f t="shared" si="169"/>
        <v/>
      </c>
      <c r="C500" s="154"/>
      <c r="D500" s="173"/>
      <c r="E500" s="179"/>
      <c r="F500" s="156"/>
      <c r="G500" s="175"/>
      <c r="H500" s="175"/>
      <c r="I500" s="175"/>
      <c r="J500" s="175"/>
      <c r="K500" s="175"/>
      <c r="L500" s="175"/>
      <c r="M500" s="175"/>
      <c r="N500" s="175"/>
      <c r="O500" s="175"/>
      <c r="P500" s="175"/>
      <c r="Q500" s="179"/>
      <c r="R500" s="157" t="s">
        <v>98</v>
      </c>
      <c r="S500" s="158">
        <f t="shared" si="170"/>
        <v>0</v>
      </c>
      <c r="T500" s="158" t="str">
        <f t="shared" si="171"/>
        <v/>
      </c>
      <c r="U500" s="158" t="str">
        <f t="shared" si="172"/>
        <v>lstLocatieNv3</v>
      </c>
      <c r="V500" s="168">
        <f t="shared" si="173"/>
        <v>0</v>
      </c>
      <c r="W500" s="171">
        <f t="shared" si="174"/>
        <v>0</v>
      </c>
      <c r="X500" s="171">
        <f t="shared" si="175"/>
        <v>0</v>
      </c>
      <c r="Y500" s="171">
        <f t="shared" si="176"/>
        <v>0</v>
      </c>
      <c r="Z500" s="171">
        <f t="shared" si="177"/>
        <v>0</v>
      </c>
      <c r="AA500" s="171">
        <f t="shared" si="178"/>
        <v>0</v>
      </c>
      <c r="AB500" s="171">
        <f t="shared" si="179"/>
        <v>0</v>
      </c>
      <c r="AC500" s="171">
        <f t="shared" si="180"/>
        <v>0</v>
      </c>
      <c r="AD500" s="171">
        <f t="shared" si="181"/>
        <v>0</v>
      </c>
      <c r="AE500" s="171">
        <f t="shared" si="182"/>
        <v>0</v>
      </c>
      <c r="AF500" s="171">
        <f t="shared" si="183"/>
        <v>0</v>
      </c>
      <c r="AG500" s="171">
        <f t="shared" si="184"/>
        <v>0</v>
      </c>
      <c r="AH500" s="171">
        <f>IF($S500&lt;&gt;0, IF($F500&lt;&gt;"Opname / publicatie / game", IF(OR($J500="Fysieke aanwezigheid/product",$J500="Fysieke en digitale aanwezigheid/product"), IF($L500&lt;&gt;"België", _xlfn.IFNA(IF(MATCH($M500, Keuzelijsten!$AR$2:$AR$32, 0)&gt;0, 0, -1), -1), IF($N500&lt;&gt;"", -1, IF(O500&lt;&gt;"", 0, 1))), -1), -1), 0)</f>
        <v>0</v>
      </c>
      <c r="AI500" s="171">
        <f t="shared" si="185"/>
        <v>0</v>
      </c>
      <c r="AJ500" s="171">
        <f t="shared" si="186"/>
        <v>0</v>
      </c>
      <c r="AK500" s="168"/>
      <c r="AL500" s="322" t="str">
        <f t="shared" si="167"/>
        <v/>
      </c>
      <c r="AM500" s="171"/>
      <c r="AN500" s="171"/>
      <c r="AO500" s="171"/>
      <c r="AP500" s="171"/>
      <c r="AQ500" s="171"/>
      <c r="AR500" s="171"/>
      <c r="AS500" s="171"/>
      <c r="AT500" s="171"/>
      <c r="AU500" s="171" t="str">
        <f t="shared" si="187"/>
        <v/>
      </c>
      <c r="AV500" s="171"/>
      <c r="AW500" s="171"/>
      <c r="AX500" s="171"/>
      <c r="AY500" s="171"/>
      <c r="AZ500" s="168" t="str">
        <f t="shared" si="188"/>
        <v/>
      </c>
      <c r="BA500" s="158" t="str">
        <f>IF(S500&lt;&gt;1, IF(SUM(S500:$S$1004)&lt;&gt;0, "| Laat geen witruimte tussen ingevulde rijen.", ""), "")</f>
        <v/>
      </c>
      <c r="BC500" s="159" t="str">
        <f t="shared" si="189"/>
        <v/>
      </c>
    </row>
    <row r="501" spans="1:55" s="158" customFormat="1" ht="14.4" customHeight="1" x14ac:dyDescent="0.3">
      <c r="A501" s="244" t="str">
        <f t="shared" si="168"/>
        <v/>
      </c>
      <c r="B501" s="153" t="str">
        <f t="shared" si="169"/>
        <v/>
      </c>
      <c r="C501" s="154"/>
      <c r="D501" s="173"/>
      <c r="E501" s="179"/>
      <c r="F501" s="156"/>
      <c r="G501" s="175"/>
      <c r="H501" s="175"/>
      <c r="I501" s="175"/>
      <c r="J501" s="175"/>
      <c r="K501" s="175"/>
      <c r="L501" s="175"/>
      <c r="M501" s="175"/>
      <c r="N501" s="175"/>
      <c r="O501" s="175"/>
      <c r="P501" s="175"/>
      <c r="Q501" s="179"/>
      <c r="R501" s="157" t="s">
        <v>98</v>
      </c>
      <c r="S501" s="158">
        <f t="shared" si="170"/>
        <v>0</v>
      </c>
      <c r="T501" s="158" t="str">
        <f t="shared" si="171"/>
        <v/>
      </c>
      <c r="U501" s="158" t="str">
        <f t="shared" si="172"/>
        <v>lstLocatieNv3</v>
      </c>
      <c r="V501" s="168">
        <f t="shared" si="173"/>
        <v>0</v>
      </c>
      <c r="W501" s="171">
        <f t="shared" si="174"/>
        <v>0</v>
      </c>
      <c r="X501" s="171">
        <f t="shared" si="175"/>
        <v>0</v>
      </c>
      <c r="Y501" s="171">
        <f t="shared" si="176"/>
        <v>0</v>
      </c>
      <c r="Z501" s="171">
        <f t="shared" si="177"/>
        <v>0</v>
      </c>
      <c r="AA501" s="171">
        <f t="shared" si="178"/>
        <v>0</v>
      </c>
      <c r="AB501" s="171">
        <f t="shared" si="179"/>
        <v>0</v>
      </c>
      <c r="AC501" s="171">
        <f t="shared" si="180"/>
        <v>0</v>
      </c>
      <c r="AD501" s="171">
        <f t="shared" si="181"/>
        <v>0</v>
      </c>
      <c r="AE501" s="171">
        <f t="shared" si="182"/>
        <v>0</v>
      </c>
      <c r="AF501" s="171">
        <f t="shared" si="183"/>
        <v>0</v>
      </c>
      <c r="AG501" s="171">
        <f t="shared" si="184"/>
        <v>0</v>
      </c>
      <c r="AH501" s="171">
        <f>IF($S501&lt;&gt;0, IF($F501&lt;&gt;"Opname / publicatie / game", IF(OR($J501="Fysieke aanwezigheid/product",$J501="Fysieke en digitale aanwezigheid/product"), IF($L501&lt;&gt;"België", _xlfn.IFNA(IF(MATCH($M501, Keuzelijsten!$AR$2:$AR$32, 0)&gt;0, 0, -1), -1), IF($N501&lt;&gt;"", -1, IF(O501&lt;&gt;"", 0, 1))), -1), -1), 0)</f>
        <v>0</v>
      </c>
      <c r="AI501" s="171">
        <f t="shared" si="185"/>
        <v>0</v>
      </c>
      <c r="AJ501" s="171">
        <f t="shared" si="186"/>
        <v>0</v>
      </c>
      <c r="AK501" s="168"/>
      <c r="AL501" s="322" t="str">
        <f t="shared" si="167"/>
        <v/>
      </c>
      <c r="AM501" s="171"/>
      <c r="AN501" s="171"/>
      <c r="AO501" s="171"/>
      <c r="AP501" s="171"/>
      <c r="AQ501" s="171"/>
      <c r="AR501" s="171"/>
      <c r="AS501" s="171"/>
      <c r="AT501" s="171"/>
      <c r="AU501" s="171" t="str">
        <f t="shared" si="187"/>
        <v/>
      </c>
      <c r="AV501" s="171"/>
      <c r="AW501" s="171"/>
      <c r="AX501" s="171"/>
      <c r="AY501" s="171"/>
      <c r="AZ501" s="168" t="str">
        <f t="shared" si="188"/>
        <v/>
      </c>
      <c r="BA501" s="158" t="str">
        <f>IF(S501&lt;&gt;1, IF(SUM(S501:$S$1004)&lt;&gt;0, "| Laat geen witruimte tussen ingevulde rijen.", ""), "")</f>
        <v/>
      </c>
      <c r="BC501" s="159" t="str">
        <f t="shared" si="189"/>
        <v/>
      </c>
    </row>
    <row r="502" spans="1:55" s="158" customFormat="1" ht="14.4" customHeight="1" x14ac:dyDescent="0.3">
      <c r="A502" s="244" t="str">
        <f t="shared" si="168"/>
        <v/>
      </c>
      <c r="B502" s="153" t="str">
        <f t="shared" si="169"/>
        <v/>
      </c>
      <c r="C502" s="154"/>
      <c r="D502" s="173"/>
      <c r="E502" s="179"/>
      <c r="F502" s="156"/>
      <c r="G502" s="175"/>
      <c r="H502" s="175"/>
      <c r="I502" s="175"/>
      <c r="J502" s="175"/>
      <c r="K502" s="175"/>
      <c r="L502" s="175"/>
      <c r="M502" s="175"/>
      <c r="N502" s="175"/>
      <c r="O502" s="175"/>
      <c r="P502" s="175"/>
      <c r="Q502" s="179"/>
      <c r="R502" s="157" t="s">
        <v>98</v>
      </c>
      <c r="S502" s="158">
        <f t="shared" si="170"/>
        <v>0</v>
      </c>
      <c r="T502" s="158" t="str">
        <f t="shared" si="171"/>
        <v/>
      </c>
      <c r="U502" s="158" t="str">
        <f t="shared" si="172"/>
        <v>lstLocatieNv3</v>
      </c>
      <c r="V502" s="168">
        <f t="shared" si="173"/>
        <v>0</v>
      </c>
      <c r="W502" s="171">
        <f t="shared" si="174"/>
        <v>0</v>
      </c>
      <c r="X502" s="171">
        <f t="shared" si="175"/>
        <v>0</v>
      </c>
      <c r="Y502" s="171">
        <f t="shared" si="176"/>
        <v>0</v>
      </c>
      <c r="Z502" s="171">
        <f t="shared" si="177"/>
        <v>0</v>
      </c>
      <c r="AA502" s="171">
        <f t="shared" si="178"/>
        <v>0</v>
      </c>
      <c r="AB502" s="171">
        <f t="shared" si="179"/>
        <v>0</v>
      </c>
      <c r="AC502" s="171">
        <f t="shared" si="180"/>
        <v>0</v>
      </c>
      <c r="AD502" s="171">
        <f t="shared" si="181"/>
        <v>0</v>
      </c>
      <c r="AE502" s="171">
        <f t="shared" si="182"/>
        <v>0</v>
      </c>
      <c r="AF502" s="171">
        <f t="shared" si="183"/>
        <v>0</v>
      </c>
      <c r="AG502" s="171">
        <f t="shared" si="184"/>
        <v>0</v>
      </c>
      <c r="AH502" s="171">
        <f>IF($S502&lt;&gt;0, IF($F502&lt;&gt;"Opname / publicatie / game", IF(OR($J502="Fysieke aanwezigheid/product",$J502="Fysieke en digitale aanwezigheid/product"), IF($L502&lt;&gt;"België", _xlfn.IFNA(IF(MATCH($M502, Keuzelijsten!$AR$2:$AR$32, 0)&gt;0, 0, -1), -1), IF($N502&lt;&gt;"", -1, IF(O502&lt;&gt;"", 0, 1))), -1), -1), 0)</f>
        <v>0</v>
      </c>
      <c r="AI502" s="171">
        <f t="shared" si="185"/>
        <v>0</v>
      </c>
      <c r="AJ502" s="171">
        <f t="shared" si="186"/>
        <v>0</v>
      </c>
      <c r="AK502" s="168"/>
      <c r="AL502" s="322" t="str">
        <f t="shared" si="167"/>
        <v/>
      </c>
      <c r="AM502" s="171"/>
      <c r="AN502" s="171"/>
      <c r="AO502" s="171"/>
      <c r="AP502" s="171"/>
      <c r="AQ502" s="171"/>
      <c r="AR502" s="171"/>
      <c r="AS502" s="171"/>
      <c r="AT502" s="171"/>
      <c r="AU502" s="171" t="str">
        <f t="shared" si="187"/>
        <v/>
      </c>
      <c r="AV502" s="171"/>
      <c r="AW502" s="171"/>
      <c r="AX502" s="171"/>
      <c r="AY502" s="171"/>
      <c r="AZ502" s="168" t="str">
        <f t="shared" si="188"/>
        <v/>
      </c>
      <c r="BA502" s="158" t="str">
        <f>IF(S502&lt;&gt;1, IF(SUM(S502:$S$1004)&lt;&gt;0, "| Laat geen witruimte tussen ingevulde rijen.", ""), "")</f>
        <v/>
      </c>
      <c r="BC502" s="159" t="str">
        <f t="shared" si="189"/>
        <v/>
      </c>
    </row>
    <row r="503" spans="1:55" s="158" customFormat="1" ht="14.4" customHeight="1" x14ac:dyDescent="0.3">
      <c r="A503" s="244" t="str">
        <f t="shared" si="168"/>
        <v/>
      </c>
      <c r="B503" s="153" t="str">
        <f t="shared" si="169"/>
        <v/>
      </c>
      <c r="C503" s="154"/>
      <c r="D503" s="173"/>
      <c r="E503" s="179"/>
      <c r="F503" s="156"/>
      <c r="G503" s="175"/>
      <c r="H503" s="175"/>
      <c r="I503" s="175"/>
      <c r="J503" s="175"/>
      <c r="K503" s="175"/>
      <c r="L503" s="175"/>
      <c r="M503" s="175"/>
      <c r="N503" s="175"/>
      <c r="O503" s="175"/>
      <c r="P503" s="175"/>
      <c r="Q503" s="179"/>
      <c r="R503" s="157" t="s">
        <v>98</v>
      </c>
      <c r="S503" s="158">
        <f t="shared" si="170"/>
        <v>0</v>
      </c>
      <c r="T503" s="158" t="str">
        <f t="shared" si="171"/>
        <v/>
      </c>
      <c r="U503" s="158" t="str">
        <f t="shared" si="172"/>
        <v>lstLocatieNv3</v>
      </c>
      <c r="V503" s="168">
        <f t="shared" si="173"/>
        <v>0</v>
      </c>
      <c r="W503" s="171">
        <f t="shared" si="174"/>
        <v>0</v>
      </c>
      <c r="X503" s="171">
        <f t="shared" si="175"/>
        <v>0</v>
      </c>
      <c r="Y503" s="171">
        <f t="shared" si="176"/>
        <v>0</v>
      </c>
      <c r="Z503" s="171">
        <f t="shared" si="177"/>
        <v>0</v>
      </c>
      <c r="AA503" s="171">
        <f t="shared" si="178"/>
        <v>0</v>
      </c>
      <c r="AB503" s="171">
        <f t="shared" si="179"/>
        <v>0</v>
      </c>
      <c r="AC503" s="171">
        <f t="shared" si="180"/>
        <v>0</v>
      </c>
      <c r="AD503" s="171">
        <f t="shared" si="181"/>
        <v>0</v>
      </c>
      <c r="AE503" s="171">
        <f t="shared" si="182"/>
        <v>0</v>
      </c>
      <c r="AF503" s="171">
        <f t="shared" si="183"/>
        <v>0</v>
      </c>
      <c r="AG503" s="171">
        <f t="shared" si="184"/>
        <v>0</v>
      </c>
      <c r="AH503" s="171">
        <f>IF($S503&lt;&gt;0, IF($F503&lt;&gt;"Opname / publicatie / game", IF(OR($J503="Fysieke aanwezigheid/product",$J503="Fysieke en digitale aanwezigheid/product"), IF($L503&lt;&gt;"België", _xlfn.IFNA(IF(MATCH($M503, Keuzelijsten!$AR$2:$AR$32, 0)&gt;0, 0, -1), -1), IF($N503&lt;&gt;"", -1, IF(O503&lt;&gt;"", 0, 1))), -1), -1), 0)</f>
        <v>0</v>
      </c>
      <c r="AI503" s="171">
        <f t="shared" si="185"/>
        <v>0</v>
      </c>
      <c r="AJ503" s="171">
        <f t="shared" si="186"/>
        <v>0</v>
      </c>
      <c r="AK503" s="168"/>
      <c r="AL503" s="322" t="str">
        <f t="shared" si="167"/>
        <v/>
      </c>
      <c r="AM503" s="171"/>
      <c r="AN503" s="171"/>
      <c r="AO503" s="171"/>
      <c r="AP503" s="171"/>
      <c r="AQ503" s="171"/>
      <c r="AR503" s="171"/>
      <c r="AS503" s="171"/>
      <c r="AT503" s="171"/>
      <c r="AU503" s="171" t="str">
        <f t="shared" si="187"/>
        <v/>
      </c>
      <c r="AV503" s="171"/>
      <c r="AW503" s="171"/>
      <c r="AX503" s="171"/>
      <c r="AY503" s="171"/>
      <c r="AZ503" s="168" t="str">
        <f t="shared" si="188"/>
        <v/>
      </c>
      <c r="BA503" s="158" t="str">
        <f>IF(S503&lt;&gt;1, IF(SUM(S503:$S$1004)&lt;&gt;0, "| Laat geen witruimte tussen ingevulde rijen.", ""), "")</f>
        <v/>
      </c>
      <c r="BC503" s="159" t="str">
        <f t="shared" si="189"/>
        <v/>
      </c>
    </row>
    <row r="504" spans="1:55" s="158" customFormat="1" ht="14.4" customHeight="1" x14ac:dyDescent="0.3">
      <c r="A504" s="244" t="str">
        <f t="shared" si="168"/>
        <v/>
      </c>
      <c r="B504" s="153" t="str">
        <f t="shared" si="169"/>
        <v/>
      </c>
      <c r="C504" s="154"/>
      <c r="D504" s="173"/>
      <c r="E504" s="179"/>
      <c r="F504" s="156"/>
      <c r="G504" s="175"/>
      <c r="H504" s="175"/>
      <c r="I504" s="175"/>
      <c r="J504" s="175"/>
      <c r="K504" s="175"/>
      <c r="L504" s="175"/>
      <c r="M504" s="175"/>
      <c r="N504" s="175"/>
      <c r="O504" s="175"/>
      <c r="P504" s="175"/>
      <c r="Q504" s="179"/>
      <c r="R504" s="157" t="s">
        <v>98</v>
      </c>
      <c r="S504" s="158">
        <f t="shared" si="170"/>
        <v>0</v>
      </c>
      <c r="T504" s="158" t="str">
        <f t="shared" si="171"/>
        <v/>
      </c>
      <c r="U504" s="158" t="str">
        <f t="shared" si="172"/>
        <v>lstLocatieNv3</v>
      </c>
      <c r="V504" s="168">
        <f t="shared" si="173"/>
        <v>0</v>
      </c>
      <c r="W504" s="171">
        <f t="shared" si="174"/>
        <v>0</v>
      </c>
      <c r="X504" s="171">
        <f t="shared" si="175"/>
        <v>0</v>
      </c>
      <c r="Y504" s="171">
        <f t="shared" si="176"/>
        <v>0</v>
      </c>
      <c r="Z504" s="171">
        <f t="shared" si="177"/>
        <v>0</v>
      </c>
      <c r="AA504" s="171">
        <f t="shared" si="178"/>
        <v>0</v>
      </c>
      <c r="AB504" s="171">
        <f t="shared" si="179"/>
        <v>0</v>
      </c>
      <c r="AC504" s="171">
        <f t="shared" si="180"/>
        <v>0</v>
      </c>
      <c r="AD504" s="171">
        <f t="shared" si="181"/>
        <v>0</v>
      </c>
      <c r="AE504" s="171">
        <f t="shared" si="182"/>
        <v>0</v>
      </c>
      <c r="AF504" s="171">
        <f t="shared" si="183"/>
        <v>0</v>
      </c>
      <c r="AG504" s="171">
        <f t="shared" si="184"/>
        <v>0</v>
      </c>
      <c r="AH504" s="171">
        <f>IF($S504&lt;&gt;0, IF($F504&lt;&gt;"Opname / publicatie / game", IF(OR($J504="Fysieke aanwezigheid/product",$J504="Fysieke en digitale aanwezigheid/product"), IF($L504&lt;&gt;"België", _xlfn.IFNA(IF(MATCH($M504, Keuzelijsten!$AR$2:$AR$32, 0)&gt;0, 0, -1), -1), IF($N504&lt;&gt;"", -1, IF(O504&lt;&gt;"", 0, 1))), -1), -1), 0)</f>
        <v>0</v>
      </c>
      <c r="AI504" s="171">
        <f t="shared" si="185"/>
        <v>0</v>
      </c>
      <c r="AJ504" s="171">
        <f t="shared" si="186"/>
        <v>0</v>
      </c>
      <c r="AK504" s="168"/>
      <c r="AL504" s="322" t="str">
        <f t="shared" si="167"/>
        <v/>
      </c>
      <c r="AM504" s="171"/>
      <c r="AN504" s="171"/>
      <c r="AO504" s="171"/>
      <c r="AP504" s="171"/>
      <c r="AQ504" s="171"/>
      <c r="AR504" s="171"/>
      <c r="AS504" s="171"/>
      <c r="AT504" s="171"/>
      <c r="AU504" s="171" t="str">
        <f t="shared" si="187"/>
        <v/>
      </c>
      <c r="AV504" s="171"/>
      <c r="AW504" s="171"/>
      <c r="AX504" s="171"/>
      <c r="AY504" s="171"/>
      <c r="AZ504" s="168" t="str">
        <f t="shared" si="188"/>
        <v/>
      </c>
      <c r="BA504" s="158" t="str">
        <f>IF(S504&lt;&gt;1, IF(SUM(S504:$S$1004)&lt;&gt;0, "| Laat geen witruimte tussen ingevulde rijen.", ""), "")</f>
        <v/>
      </c>
      <c r="BC504" s="159" t="str">
        <f t="shared" si="189"/>
        <v/>
      </c>
    </row>
    <row r="505" spans="1:55" s="158" customFormat="1" ht="14.4" customHeight="1" x14ac:dyDescent="0.3">
      <c r="A505" s="244" t="str">
        <f t="shared" si="168"/>
        <v/>
      </c>
      <c r="B505" s="153" t="str">
        <f t="shared" si="169"/>
        <v/>
      </c>
      <c r="C505" s="154"/>
      <c r="D505" s="173"/>
      <c r="E505" s="179"/>
      <c r="F505" s="156"/>
      <c r="G505" s="175"/>
      <c r="H505" s="175"/>
      <c r="I505" s="175"/>
      <c r="J505" s="175"/>
      <c r="K505" s="175"/>
      <c r="L505" s="175"/>
      <c r="M505" s="175"/>
      <c r="N505" s="175"/>
      <c r="O505" s="175"/>
      <c r="P505" s="175"/>
      <c r="Q505" s="179"/>
      <c r="R505" s="157" t="s">
        <v>98</v>
      </c>
      <c r="S505" s="158">
        <f t="shared" si="170"/>
        <v>0</v>
      </c>
      <c r="T505" s="158" t="str">
        <f t="shared" si="171"/>
        <v/>
      </c>
      <c r="U505" s="158" t="str">
        <f t="shared" si="172"/>
        <v>lstLocatieNv3</v>
      </c>
      <c r="V505" s="168">
        <f t="shared" si="173"/>
        <v>0</v>
      </c>
      <c r="W505" s="171">
        <f t="shared" si="174"/>
        <v>0</v>
      </c>
      <c r="X505" s="171">
        <f t="shared" si="175"/>
        <v>0</v>
      </c>
      <c r="Y505" s="171">
        <f t="shared" si="176"/>
        <v>0</v>
      </c>
      <c r="Z505" s="171">
        <f t="shared" si="177"/>
        <v>0</v>
      </c>
      <c r="AA505" s="171">
        <f t="shared" si="178"/>
        <v>0</v>
      </c>
      <c r="AB505" s="171">
        <f t="shared" si="179"/>
        <v>0</v>
      </c>
      <c r="AC505" s="171">
        <f t="shared" si="180"/>
        <v>0</v>
      </c>
      <c r="AD505" s="171">
        <f t="shared" si="181"/>
        <v>0</v>
      </c>
      <c r="AE505" s="171">
        <f t="shared" si="182"/>
        <v>0</v>
      </c>
      <c r="AF505" s="171">
        <f t="shared" si="183"/>
        <v>0</v>
      </c>
      <c r="AG505" s="171">
        <f t="shared" si="184"/>
        <v>0</v>
      </c>
      <c r="AH505" s="171">
        <f>IF($S505&lt;&gt;0, IF($F505&lt;&gt;"Opname / publicatie / game", IF(OR($J505="Fysieke aanwezigheid/product",$J505="Fysieke en digitale aanwezigheid/product"), IF($L505&lt;&gt;"België", _xlfn.IFNA(IF(MATCH($M505, Keuzelijsten!$AR$2:$AR$32, 0)&gt;0, 0, -1), -1), IF($N505&lt;&gt;"", -1, IF(O505&lt;&gt;"", 0, 1))), -1), -1), 0)</f>
        <v>0</v>
      </c>
      <c r="AI505" s="171">
        <f t="shared" si="185"/>
        <v>0</v>
      </c>
      <c r="AJ505" s="171">
        <f t="shared" si="186"/>
        <v>0</v>
      </c>
      <c r="AK505" s="168"/>
      <c r="AL505" s="322" t="str">
        <f t="shared" si="167"/>
        <v/>
      </c>
      <c r="AM505" s="171"/>
      <c r="AN505" s="171"/>
      <c r="AO505" s="171"/>
      <c r="AP505" s="171"/>
      <c r="AQ505" s="171"/>
      <c r="AR505" s="171"/>
      <c r="AS505" s="171"/>
      <c r="AT505" s="171"/>
      <c r="AU505" s="171" t="str">
        <f t="shared" si="187"/>
        <v/>
      </c>
      <c r="AV505" s="171"/>
      <c r="AW505" s="171"/>
      <c r="AX505" s="171"/>
      <c r="AY505" s="171"/>
      <c r="AZ505" s="168" t="str">
        <f t="shared" si="188"/>
        <v/>
      </c>
      <c r="BA505" s="158" t="str">
        <f>IF(S505&lt;&gt;1, IF(SUM(S505:$S$1004)&lt;&gt;0, "| Laat geen witruimte tussen ingevulde rijen.", ""), "")</f>
        <v/>
      </c>
      <c r="BC505" s="159" t="str">
        <f t="shared" si="189"/>
        <v/>
      </c>
    </row>
    <row r="506" spans="1:55" s="158" customFormat="1" ht="14.4" customHeight="1" x14ac:dyDescent="0.3">
      <c r="A506" s="244" t="str">
        <f t="shared" si="168"/>
        <v/>
      </c>
      <c r="B506" s="153" t="str">
        <f t="shared" si="169"/>
        <v/>
      </c>
      <c r="C506" s="154"/>
      <c r="D506" s="173"/>
      <c r="E506" s="179"/>
      <c r="F506" s="156"/>
      <c r="G506" s="175"/>
      <c r="H506" s="175"/>
      <c r="I506" s="175"/>
      <c r="J506" s="175"/>
      <c r="K506" s="175"/>
      <c r="L506" s="175"/>
      <c r="M506" s="175"/>
      <c r="N506" s="175"/>
      <c r="O506" s="175"/>
      <c r="P506" s="175"/>
      <c r="Q506" s="179"/>
      <c r="R506" s="157" t="s">
        <v>98</v>
      </c>
      <c r="S506" s="158">
        <f t="shared" si="170"/>
        <v>0</v>
      </c>
      <c r="T506" s="158" t="str">
        <f t="shared" si="171"/>
        <v/>
      </c>
      <c r="U506" s="158" t="str">
        <f t="shared" si="172"/>
        <v>lstLocatieNv3</v>
      </c>
      <c r="V506" s="168">
        <f t="shared" si="173"/>
        <v>0</v>
      </c>
      <c r="W506" s="171">
        <f t="shared" si="174"/>
        <v>0</v>
      </c>
      <c r="X506" s="171">
        <f t="shared" si="175"/>
        <v>0</v>
      </c>
      <c r="Y506" s="171">
        <f t="shared" si="176"/>
        <v>0</v>
      </c>
      <c r="Z506" s="171">
        <f t="shared" si="177"/>
        <v>0</v>
      </c>
      <c r="AA506" s="171">
        <f t="shared" si="178"/>
        <v>0</v>
      </c>
      <c r="AB506" s="171">
        <f t="shared" si="179"/>
        <v>0</v>
      </c>
      <c r="AC506" s="171">
        <f t="shared" si="180"/>
        <v>0</v>
      </c>
      <c r="AD506" s="171">
        <f t="shared" si="181"/>
        <v>0</v>
      </c>
      <c r="AE506" s="171">
        <f t="shared" si="182"/>
        <v>0</v>
      </c>
      <c r="AF506" s="171">
        <f t="shared" si="183"/>
        <v>0</v>
      </c>
      <c r="AG506" s="171">
        <f t="shared" si="184"/>
        <v>0</v>
      </c>
      <c r="AH506" s="171">
        <f>IF($S506&lt;&gt;0, IF($F506&lt;&gt;"Opname / publicatie / game", IF(OR($J506="Fysieke aanwezigheid/product",$J506="Fysieke en digitale aanwezigheid/product"), IF($L506&lt;&gt;"België", _xlfn.IFNA(IF(MATCH($M506, Keuzelijsten!$AR$2:$AR$32, 0)&gt;0, 0, -1), -1), IF($N506&lt;&gt;"", -1, IF(O506&lt;&gt;"", 0, 1))), -1), -1), 0)</f>
        <v>0</v>
      </c>
      <c r="AI506" s="171">
        <f t="shared" si="185"/>
        <v>0</v>
      </c>
      <c r="AJ506" s="171">
        <f t="shared" si="186"/>
        <v>0</v>
      </c>
      <c r="AK506" s="168"/>
      <c r="AL506" s="322" t="str">
        <f t="shared" si="167"/>
        <v/>
      </c>
      <c r="AM506" s="171"/>
      <c r="AN506" s="171"/>
      <c r="AO506" s="171"/>
      <c r="AP506" s="171"/>
      <c r="AQ506" s="171"/>
      <c r="AR506" s="171"/>
      <c r="AS506" s="171"/>
      <c r="AT506" s="171"/>
      <c r="AU506" s="171" t="str">
        <f t="shared" si="187"/>
        <v/>
      </c>
      <c r="AV506" s="171"/>
      <c r="AW506" s="171"/>
      <c r="AX506" s="171"/>
      <c r="AY506" s="171"/>
      <c r="AZ506" s="168" t="str">
        <f t="shared" si="188"/>
        <v/>
      </c>
      <c r="BA506" s="158" t="str">
        <f>IF(S506&lt;&gt;1, IF(SUM(S506:$S$1004)&lt;&gt;0, "| Laat geen witruimte tussen ingevulde rijen.", ""), "")</f>
        <v/>
      </c>
      <c r="BC506" s="159" t="str">
        <f t="shared" si="189"/>
        <v/>
      </c>
    </row>
    <row r="507" spans="1:55" s="158" customFormat="1" ht="14.4" customHeight="1" x14ac:dyDescent="0.3">
      <c r="A507" s="244" t="str">
        <f t="shared" si="168"/>
        <v/>
      </c>
      <c r="B507" s="153" t="str">
        <f t="shared" si="169"/>
        <v/>
      </c>
      <c r="C507" s="154"/>
      <c r="D507" s="173"/>
      <c r="E507" s="179"/>
      <c r="F507" s="156"/>
      <c r="G507" s="175"/>
      <c r="H507" s="175"/>
      <c r="I507" s="175"/>
      <c r="J507" s="175"/>
      <c r="K507" s="175"/>
      <c r="L507" s="175"/>
      <c r="M507" s="175"/>
      <c r="N507" s="175"/>
      <c r="O507" s="175"/>
      <c r="P507" s="175"/>
      <c r="Q507" s="179"/>
      <c r="R507" s="157" t="s">
        <v>98</v>
      </c>
      <c r="S507" s="158">
        <f t="shared" si="170"/>
        <v>0</v>
      </c>
      <c r="T507" s="158" t="str">
        <f t="shared" si="171"/>
        <v/>
      </c>
      <c r="U507" s="158" t="str">
        <f t="shared" si="172"/>
        <v>lstLocatieNv3</v>
      </c>
      <c r="V507" s="168">
        <f t="shared" si="173"/>
        <v>0</v>
      </c>
      <c r="W507" s="171">
        <f t="shared" si="174"/>
        <v>0</v>
      </c>
      <c r="X507" s="171">
        <f t="shared" si="175"/>
        <v>0</v>
      </c>
      <c r="Y507" s="171">
        <f t="shared" si="176"/>
        <v>0</v>
      </c>
      <c r="Z507" s="171">
        <f t="shared" si="177"/>
        <v>0</v>
      </c>
      <c r="AA507" s="171">
        <f t="shared" si="178"/>
        <v>0</v>
      </c>
      <c r="AB507" s="171">
        <f t="shared" si="179"/>
        <v>0</v>
      </c>
      <c r="AC507" s="171">
        <f t="shared" si="180"/>
        <v>0</v>
      </c>
      <c r="AD507" s="171">
        <f t="shared" si="181"/>
        <v>0</v>
      </c>
      <c r="AE507" s="171">
        <f t="shared" si="182"/>
        <v>0</v>
      </c>
      <c r="AF507" s="171">
        <f t="shared" si="183"/>
        <v>0</v>
      </c>
      <c r="AG507" s="171">
        <f t="shared" si="184"/>
        <v>0</v>
      </c>
      <c r="AH507" s="171">
        <f>IF($S507&lt;&gt;0, IF($F507&lt;&gt;"Opname / publicatie / game", IF(OR($J507="Fysieke aanwezigheid/product",$J507="Fysieke en digitale aanwezigheid/product"), IF($L507&lt;&gt;"België", _xlfn.IFNA(IF(MATCH($M507, Keuzelijsten!$AR$2:$AR$32, 0)&gt;0, 0, -1), -1), IF($N507&lt;&gt;"", -1, IF(O507&lt;&gt;"", 0, 1))), -1), -1), 0)</f>
        <v>0</v>
      </c>
      <c r="AI507" s="171">
        <f t="shared" si="185"/>
        <v>0</v>
      </c>
      <c r="AJ507" s="171">
        <f t="shared" si="186"/>
        <v>0</v>
      </c>
      <c r="AK507" s="168"/>
      <c r="AL507" s="322" t="str">
        <f t="shared" si="167"/>
        <v/>
      </c>
      <c r="AM507" s="171"/>
      <c r="AN507" s="171"/>
      <c r="AO507" s="171"/>
      <c r="AP507" s="171"/>
      <c r="AQ507" s="171"/>
      <c r="AR507" s="171"/>
      <c r="AS507" s="171"/>
      <c r="AT507" s="171"/>
      <c r="AU507" s="171" t="str">
        <f t="shared" si="187"/>
        <v/>
      </c>
      <c r="AV507" s="171"/>
      <c r="AW507" s="171"/>
      <c r="AX507" s="171"/>
      <c r="AY507" s="171"/>
      <c r="AZ507" s="168" t="str">
        <f t="shared" si="188"/>
        <v/>
      </c>
      <c r="BA507" s="158" t="str">
        <f>IF(S507&lt;&gt;1, IF(SUM(S507:$S$1004)&lt;&gt;0, "| Laat geen witruimte tussen ingevulde rijen.", ""), "")</f>
        <v/>
      </c>
      <c r="BC507" s="159" t="str">
        <f t="shared" si="189"/>
        <v/>
      </c>
    </row>
    <row r="508" spans="1:55" s="158" customFormat="1" ht="14.4" customHeight="1" x14ac:dyDescent="0.3">
      <c r="A508" s="244" t="str">
        <f t="shared" si="168"/>
        <v/>
      </c>
      <c r="B508" s="153" t="str">
        <f t="shared" si="169"/>
        <v/>
      </c>
      <c r="C508" s="154"/>
      <c r="D508" s="173"/>
      <c r="E508" s="179"/>
      <c r="F508" s="156"/>
      <c r="G508" s="175"/>
      <c r="H508" s="175"/>
      <c r="I508" s="175"/>
      <c r="J508" s="175"/>
      <c r="K508" s="175"/>
      <c r="L508" s="175"/>
      <c r="M508" s="175"/>
      <c r="N508" s="175"/>
      <c r="O508" s="175"/>
      <c r="P508" s="175"/>
      <c r="Q508" s="179"/>
      <c r="R508" s="157" t="s">
        <v>98</v>
      </c>
      <c r="S508" s="158">
        <f t="shared" si="170"/>
        <v>0</v>
      </c>
      <c r="T508" s="158" t="str">
        <f t="shared" si="171"/>
        <v/>
      </c>
      <c r="U508" s="158" t="str">
        <f t="shared" si="172"/>
        <v>lstLocatieNv3</v>
      </c>
      <c r="V508" s="168">
        <f t="shared" si="173"/>
        <v>0</v>
      </c>
      <c r="W508" s="171">
        <f t="shared" si="174"/>
        <v>0</v>
      </c>
      <c r="X508" s="171">
        <f t="shared" si="175"/>
        <v>0</v>
      </c>
      <c r="Y508" s="171">
        <f t="shared" si="176"/>
        <v>0</v>
      </c>
      <c r="Z508" s="171">
        <f t="shared" si="177"/>
        <v>0</v>
      </c>
      <c r="AA508" s="171">
        <f t="shared" si="178"/>
        <v>0</v>
      </c>
      <c r="AB508" s="171">
        <f t="shared" si="179"/>
        <v>0</v>
      </c>
      <c r="AC508" s="171">
        <f t="shared" si="180"/>
        <v>0</v>
      </c>
      <c r="AD508" s="171">
        <f t="shared" si="181"/>
        <v>0</v>
      </c>
      <c r="AE508" s="171">
        <f t="shared" si="182"/>
        <v>0</v>
      </c>
      <c r="AF508" s="171">
        <f t="shared" si="183"/>
        <v>0</v>
      </c>
      <c r="AG508" s="171">
        <f t="shared" si="184"/>
        <v>0</v>
      </c>
      <c r="AH508" s="171">
        <f>IF($S508&lt;&gt;0, IF($F508&lt;&gt;"Opname / publicatie / game", IF(OR($J508="Fysieke aanwezigheid/product",$J508="Fysieke en digitale aanwezigheid/product"), IF($L508&lt;&gt;"België", _xlfn.IFNA(IF(MATCH($M508, Keuzelijsten!$AR$2:$AR$32, 0)&gt;0, 0, -1), -1), IF($N508&lt;&gt;"", -1, IF(O508&lt;&gt;"", 0, 1))), -1), -1), 0)</f>
        <v>0</v>
      </c>
      <c r="AI508" s="171">
        <f t="shared" si="185"/>
        <v>0</v>
      </c>
      <c r="AJ508" s="171">
        <f t="shared" si="186"/>
        <v>0</v>
      </c>
      <c r="AK508" s="168"/>
      <c r="AL508" s="322" t="str">
        <f t="shared" si="167"/>
        <v/>
      </c>
      <c r="AM508" s="171"/>
      <c r="AN508" s="171"/>
      <c r="AO508" s="171"/>
      <c r="AP508" s="171"/>
      <c r="AQ508" s="171"/>
      <c r="AR508" s="171"/>
      <c r="AS508" s="171"/>
      <c r="AT508" s="171"/>
      <c r="AU508" s="171" t="str">
        <f t="shared" si="187"/>
        <v/>
      </c>
      <c r="AV508" s="171"/>
      <c r="AW508" s="171"/>
      <c r="AX508" s="171"/>
      <c r="AY508" s="171"/>
      <c r="AZ508" s="168" t="str">
        <f t="shared" si="188"/>
        <v/>
      </c>
      <c r="BA508" s="158" t="str">
        <f>IF(S508&lt;&gt;1, IF(SUM(S508:$S$1004)&lt;&gt;0, "| Laat geen witruimte tussen ingevulde rijen.", ""), "")</f>
        <v/>
      </c>
      <c r="BC508" s="159" t="str">
        <f t="shared" si="189"/>
        <v/>
      </c>
    </row>
    <row r="509" spans="1:55" s="158" customFormat="1" ht="14.4" customHeight="1" x14ac:dyDescent="0.3">
      <c r="A509" s="244" t="str">
        <f t="shared" si="168"/>
        <v/>
      </c>
      <c r="B509" s="153" t="str">
        <f t="shared" si="169"/>
        <v/>
      </c>
      <c r="C509" s="154"/>
      <c r="D509" s="173"/>
      <c r="E509" s="179"/>
      <c r="F509" s="156"/>
      <c r="G509" s="175"/>
      <c r="H509" s="175"/>
      <c r="I509" s="175"/>
      <c r="J509" s="175"/>
      <c r="K509" s="175"/>
      <c r="L509" s="175"/>
      <c r="M509" s="175"/>
      <c r="N509" s="175"/>
      <c r="O509" s="175"/>
      <c r="P509" s="175"/>
      <c r="Q509" s="179"/>
      <c r="R509" s="157" t="s">
        <v>98</v>
      </c>
      <c r="S509" s="158">
        <f t="shared" si="170"/>
        <v>0</v>
      </c>
      <c r="T509" s="158" t="str">
        <f t="shared" si="171"/>
        <v/>
      </c>
      <c r="U509" s="158" t="str">
        <f t="shared" si="172"/>
        <v>lstLocatieNv3</v>
      </c>
      <c r="V509" s="168">
        <f t="shared" si="173"/>
        <v>0</v>
      </c>
      <c r="W509" s="171">
        <f t="shared" si="174"/>
        <v>0</v>
      </c>
      <c r="X509" s="171">
        <f t="shared" si="175"/>
        <v>0</v>
      </c>
      <c r="Y509" s="171">
        <f t="shared" si="176"/>
        <v>0</v>
      </c>
      <c r="Z509" s="171">
        <f t="shared" si="177"/>
        <v>0</v>
      </c>
      <c r="AA509" s="171">
        <f t="shared" si="178"/>
        <v>0</v>
      </c>
      <c r="AB509" s="171">
        <f t="shared" si="179"/>
        <v>0</v>
      </c>
      <c r="AC509" s="171">
        <f t="shared" si="180"/>
        <v>0</v>
      </c>
      <c r="AD509" s="171">
        <f t="shared" si="181"/>
        <v>0</v>
      </c>
      <c r="AE509" s="171">
        <f t="shared" si="182"/>
        <v>0</v>
      </c>
      <c r="AF509" s="171">
        <f t="shared" si="183"/>
        <v>0</v>
      </c>
      <c r="AG509" s="171">
        <f t="shared" si="184"/>
        <v>0</v>
      </c>
      <c r="AH509" s="171">
        <f>IF($S509&lt;&gt;0, IF($F509&lt;&gt;"Opname / publicatie / game", IF(OR($J509="Fysieke aanwezigheid/product",$J509="Fysieke en digitale aanwezigheid/product"), IF($L509&lt;&gt;"België", _xlfn.IFNA(IF(MATCH($M509, Keuzelijsten!$AR$2:$AR$32, 0)&gt;0, 0, -1), -1), IF($N509&lt;&gt;"", -1, IF(O509&lt;&gt;"", 0, 1))), -1), -1), 0)</f>
        <v>0</v>
      </c>
      <c r="AI509" s="171">
        <f t="shared" si="185"/>
        <v>0</v>
      </c>
      <c r="AJ509" s="171">
        <f t="shared" si="186"/>
        <v>0</v>
      </c>
      <c r="AK509" s="168"/>
      <c r="AL509" s="322" t="str">
        <f t="shared" si="167"/>
        <v/>
      </c>
      <c r="AM509" s="171"/>
      <c r="AN509" s="171"/>
      <c r="AO509" s="171"/>
      <c r="AP509" s="171"/>
      <c r="AQ509" s="171"/>
      <c r="AR509" s="171"/>
      <c r="AS509" s="171"/>
      <c r="AT509" s="171"/>
      <c r="AU509" s="171" t="str">
        <f t="shared" si="187"/>
        <v/>
      </c>
      <c r="AV509" s="171"/>
      <c r="AW509" s="171"/>
      <c r="AX509" s="171"/>
      <c r="AY509" s="171"/>
      <c r="AZ509" s="168" t="str">
        <f t="shared" si="188"/>
        <v/>
      </c>
      <c r="BA509" s="158" t="str">
        <f>IF(S509&lt;&gt;1, IF(SUM(S509:$S$1004)&lt;&gt;0, "| Laat geen witruimte tussen ingevulde rijen.", ""), "")</f>
        <v/>
      </c>
      <c r="BC509" s="159" t="str">
        <f t="shared" si="189"/>
        <v/>
      </c>
    </row>
    <row r="510" spans="1:55" s="158" customFormat="1" ht="14.4" customHeight="1" x14ac:dyDescent="0.3">
      <c r="A510" s="244" t="str">
        <f t="shared" si="168"/>
        <v/>
      </c>
      <c r="B510" s="153" t="str">
        <f t="shared" si="169"/>
        <v/>
      </c>
      <c r="C510" s="154"/>
      <c r="D510" s="173"/>
      <c r="E510" s="179"/>
      <c r="F510" s="156"/>
      <c r="G510" s="175"/>
      <c r="H510" s="175"/>
      <c r="I510" s="175"/>
      <c r="J510" s="175"/>
      <c r="K510" s="175"/>
      <c r="L510" s="175"/>
      <c r="M510" s="175"/>
      <c r="N510" s="175"/>
      <c r="O510" s="175"/>
      <c r="P510" s="175"/>
      <c r="Q510" s="179"/>
      <c r="R510" s="157" t="s">
        <v>98</v>
      </c>
      <c r="S510" s="158">
        <f t="shared" si="170"/>
        <v>0</v>
      </c>
      <c r="T510" s="158" t="str">
        <f t="shared" si="171"/>
        <v/>
      </c>
      <c r="U510" s="158" t="str">
        <f t="shared" si="172"/>
        <v>lstLocatieNv3</v>
      </c>
      <c r="V510" s="168">
        <f t="shared" si="173"/>
        <v>0</v>
      </c>
      <c r="W510" s="171">
        <f t="shared" si="174"/>
        <v>0</v>
      </c>
      <c r="X510" s="171">
        <f t="shared" si="175"/>
        <v>0</v>
      </c>
      <c r="Y510" s="171">
        <f t="shared" si="176"/>
        <v>0</v>
      </c>
      <c r="Z510" s="171">
        <f t="shared" si="177"/>
        <v>0</v>
      </c>
      <c r="AA510" s="171">
        <f t="shared" si="178"/>
        <v>0</v>
      </c>
      <c r="AB510" s="171">
        <f t="shared" si="179"/>
        <v>0</v>
      </c>
      <c r="AC510" s="171">
        <f t="shared" si="180"/>
        <v>0</v>
      </c>
      <c r="AD510" s="171">
        <f t="shared" si="181"/>
        <v>0</v>
      </c>
      <c r="AE510" s="171">
        <f t="shared" si="182"/>
        <v>0</v>
      </c>
      <c r="AF510" s="171">
        <f t="shared" si="183"/>
        <v>0</v>
      </c>
      <c r="AG510" s="171">
        <f t="shared" si="184"/>
        <v>0</v>
      </c>
      <c r="AH510" s="171">
        <f>IF($S510&lt;&gt;0, IF($F510&lt;&gt;"Opname / publicatie / game", IF(OR($J510="Fysieke aanwezigheid/product",$J510="Fysieke en digitale aanwezigheid/product"), IF($L510&lt;&gt;"België", _xlfn.IFNA(IF(MATCH($M510, Keuzelijsten!$AR$2:$AR$32, 0)&gt;0, 0, -1), -1), IF($N510&lt;&gt;"", -1, IF(O510&lt;&gt;"", 0, 1))), -1), -1), 0)</f>
        <v>0</v>
      </c>
      <c r="AI510" s="171">
        <f t="shared" si="185"/>
        <v>0</v>
      </c>
      <c r="AJ510" s="171">
        <f t="shared" si="186"/>
        <v>0</v>
      </c>
      <c r="AK510" s="168"/>
      <c r="AL510" s="322" t="str">
        <f t="shared" si="167"/>
        <v/>
      </c>
      <c r="AM510" s="171"/>
      <c r="AN510" s="171"/>
      <c r="AO510" s="171"/>
      <c r="AP510" s="171"/>
      <c r="AQ510" s="171"/>
      <c r="AR510" s="171"/>
      <c r="AS510" s="171"/>
      <c r="AT510" s="171"/>
      <c r="AU510" s="171" t="str">
        <f t="shared" si="187"/>
        <v/>
      </c>
      <c r="AV510" s="171"/>
      <c r="AW510" s="171"/>
      <c r="AX510" s="171"/>
      <c r="AY510" s="171"/>
      <c r="AZ510" s="168" t="str">
        <f t="shared" si="188"/>
        <v/>
      </c>
      <c r="BA510" s="158" t="str">
        <f>IF(S510&lt;&gt;1, IF(SUM(S510:$S$1004)&lt;&gt;0, "| Laat geen witruimte tussen ingevulde rijen.", ""), "")</f>
        <v/>
      </c>
      <c r="BC510" s="159" t="str">
        <f t="shared" si="189"/>
        <v/>
      </c>
    </row>
    <row r="511" spans="1:55" s="158" customFormat="1" ht="14.4" customHeight="1" x14ac:dyDescent="0.3">
      <c r="A511" s="244" t="str">
        <f t="shared" si="168"/>
        <v/>
      </c>
      <c r="B511" s="153" t="str">
        <f t="shared" si="169"/>
        <v/>
      </c>
      <c r="C511" s="154"/>
      <c r="D511" s="173"/>
      <c r="E511" s="179"/>
      <c r="F511" s="156"/>
      <c r="G511" s="175"/>
      <c r="H511" s="175"/>
      <c r="I511" s="175"/>
      <c r="J511" s="175"/>
      <c r="K511" s="175"/>
      <c r="L511" s="175"/>
      <c r="M511" s="175"/>
      <c r="N511" s="175"/>
      <c r="O511" s="175"/>
      <c r="P511" s="175"/>
      <c r="Q511" s="179"/>
      <c r="R511" s="157" t="s">
        <v>98</v>
      </c>
      <c r="S511" s="158">
        <f t="shared" si="170"/>
        <v>0</v>
      </c>
      <c r="T511" s="158" t="str">
        <f t="shared" si="171"/>
        <v/>
      </c>
      <c r="U511" s="158" t="str">
        <f t="shared" si="172"/>
        <v>lstLocatieNv3</v>
      </c>
      <c r="V511" s="168">
        <f t="shared" si="173"/>
        <v>0</v>
      </c>
      <c r="W511" s="171">
        <f t="shared" si="174"/>
        <v>0</v>
      </c>
      <c r="X511" s="171">
        <f t="shared" si="175"/>
        <v>0</v>
      </c>
      <c r="Y511" s="171">
        <f t="shared" si="176"/>
        <v>0</v>
      </c>
      <c r="Z511" s="171">
        <f t="shared" si="177"/>
        <v>0</v>
      </c>
      <c r="AA511" s="171">
        <f t="shared" si="178"/>
        <v>0</v>
      </c>
      <c r="AB511" s="171">
        <f t="shared" si="179"/>
        <v>0</v>
      </c>
      <c r="AC511" s="171">
        <f t="shared" si="180"/>
        <v>0</v>
      </c>
      <c r="AD511" s="171">
        <f t="shared" si="181"/>
        <v>0</v>
      </c>
      <c r="AE511" s="171">
        <f t="shared" si="182"/>
        <v>0</v>
      </c>
      <c r="AF511" s="171">
        <f t="shared" si="183"/>
        <v>0</v>
      </c>
      <c r="AG511" s="171">
        <f t="shared" si="184"/>
        <v>0</v>
      </c>
      <c r="AH511" s="171">
        <f>IF($S511&lt;&gt;0, IF($F511&lt;&gt;"Opname / publicatie / game", IF(OR($J511="Fysieke aanwezigheid/product",$J511="Fysieke en digitale aanwezigheid/product"), IF($L511&lt;&gt;"België", _xlfn.IFNA(IF(MATCH($M511, Keuzelijsten!$AR$2:$AR$32, 0)&gt;0, 0, -1), -1), IF($N511&lt;&gt;"", -1, IF(O511&lt;&gt;"", 0, 1))), -1), -1), 0)</f>
        <v>0</v>
      </c>
      <c r="AI511" s="171">
        <f t="shared" si="185"/>
        <v>0</v>
      </c>
      <c r="AJ511" s="171">
        <f t="shared" si="186"/>
        <v>0</v>
      </c>
      <c r="AK511" s="168"/>
      <c r="AL511" s="322" t="str">
        <f t="shared" si="167"/>
        <v/>
      </c>
      <c r="AM511" s="171"/>
      <c r="AN511" s="171"/>
      <c r="AO511" s="171"/>
      <c r="AP511" s="171"/>
      <c r="AQ511" s="171"/>
      <c r="AR511" s="171"/>
      <c r="AS511" s="171"/>
      <c r="AT511" s="171"/>
      <c r="AU511" s="171" t="str">
        <f t="shared" si="187"/>
        <v/>
      </c>
      <c r="AV511" s="171"/>
      <c r="AW511" s="171"/>
      <c r="AX511" s="171"/>
      <c r="AY511" s="171"/>
      <c r="AZ511" s="168" t="str">
        <f t="shared" si="188"/>
        <v/>
      </c>
      <c r="BA511" s="158" t="str">
        <f>IF(S511&lt;&gt;1, IF(SUM(S511:$S$1004)&lt;&gt;0, "| Laat geen witruimte tussen ingevulde rijen.", ""), "")</f>
        <v/>
      </c>
      <c r="BC511" s="159" t="str">
        <f t="shared" si="189"/>
        <v/>
      </c>
    </row>
    <row r="512" spans="1:55" s="158" customFormat="1" ht="14.4" customHeight="1" x14ac:dyDescent="0.3">
      <c r="A512" s="244" t="str">
        <f t="shared" si="168"/>
        <v/>
      </c>
      <c r="B512" s="153" t="str">
        <f t="shared" si="169"/>
        <v/>
      </c>
      <c r="C512" s="154"/>
      <c r="D512" s="173"/>
      <c r="E512" s="179"/>
      <c r="F512" s="156"/>
      <c r="G512" s="175"/>
      <c r="H512" s="175"/>
      <c r="I512" s="175"/>
      <c r="J512" s="175"/>
      <c r="K512" s="175"/>
      <c r="L512" s="175"/>
      <c r="M512" s="175"/>
      <c r="N512" s="175"/>
      <c r="O512" s="175"/>
      <c r="P512" s="175"/>
      <c r="Q512" s="179"/>
      <c r="R512" s="157" t="s">
        <v>98</v>
      </c>
      <c r="S512" s="158">
        <f t="shared" si="170"/>
        <v>0</v>
      </c>
      <c r="T512" s="158" t="str">
        <f t="shared" si="171"/>
        <v/>
      </c>
      <c r="U512" s="158" t="str">
        <f t="shared" si="172"/>
        <v>lstLocatieNv3</v>
      </c>
      <c r="V512" s="168">
        <f t="shared" si="173"/>
        <v>0</v>
      </c>
      <c r="W512" s="171">
        <f t="shared" si="174"/>
        <v>0</v>
      </c>
      <c r="X512" s="171">
        <f t="shared" si="175"/>
        <v>0</v>
      </c>
      <c r="Y512" s="171">
        <f t="shared" si="176"/>
        <v>0</v>
      </c>
      <c r="Z512" s="171">
        <f t="shared" si="177"/>
        <v>0</v>
      </c>
      <c r="AA512" s="171">
        <f t="shared" si="178"/>
        <v>0</v>
      </c>
      <c r="AB512" s="171">
        <f t="shared" si="179"/>
        <v>0</v>
      </c>
      <c r="AC512" s="171">
        <f t="shared" si="180"/>
        <v>0</v>
      </c>
      <c r="AD512" s="171">
        <f t="shared" si="181"/>
        <v>0</v>
      </c>
      <c r="AE512" s="171">
        <f t="shared" si="182"/>
        <v>0</v>
      </c>
      <c r="AF512" s="171">
        <f t="shared" si="183"/>
        <v>0</v>
      </c>
      <c r="AG512" s="171">
        <f t="shared" si="184"/>
        <v>0</v>
      </c>
      <c r="AH512" s="171">
        <f>IF($S512&lt;&gt;0, IF($F512&lt;&gt;"Opname / publicatie / game", IF(OR($J512="Fysieke aanwezigheid/product",$J512="Fysieke en digitale aanwezigheid/product"), IF($L512&lt;&gt;"België", _xlfn.IFNA(IF(MATCH($M512, Keuzelijsten!$AR$2:$AR$32, 0)&gt;0, 0, -1), -1), IF($N512&lt;&gt;"", -1, IF(O512&lt;&gt;"", 0, 1))), -1), -1), 0)</f>
        <v>0</v>
      </c>
      <c r="AI512" s="171">
        <f t="shared" si="185"/>
        <v>0</v>
      </c>
      <c r="AJ512" s="171">
        <f t="shared" si="186"/>
        <v>0</v>
      </c>
      <c r="AK512" s="168"/>
      <c r="AL512" s="322" t="str">
        <f t="shared" si="167"/>
        <v/>
      </c>
      <c r="AM512" s="171"/>
      <c r="AN512" s="171"/>
      <c r="AO512" s="171"/>
      <c r="AP512" s="171"/>
      <c r="AQ512" s="171"/>
      <c r="AR512" s="171"/>
      <c r="AS512" s="171"/>
      <c r="AT512" s="171"/>
      <c r="AU512" s="171" t="str">
        <f t="shared" si="187"/>
        <v/>
      </c>
      <c r="AV512" s="171"/>
      <c r="AW512" s="171"/>
      <c r="AX512" s="171"/>
      <c r="AY512" s="171"/>
      <c r="AZ512" s="168" t="str">
        <f t="shared" si="188"/>
        <v/>
      </c>
      <c r="BA512" s="158" t="str">
        <f>IF(S512&lt;&gt;1, IF(SUM(S512:$S$1004)&lt;&gt;0, "| Laat geen witruimte tussen ingevulde rijen.", ""), "")</f>
        <v/>
      </c>
      <c r="BC512" s="159" t="str">
        <f t="shared" si="189"/>
        <v/>
      </c>
    </row>
    <row r="513" spans="1:55" s="158" customFormat="1" ht="14.4" customHeight="1" x14ac:dyDescent="0.3">
      <c r="A513" s="244" t="str">
        <f t="shared" si="168"/>
        <v/>
      </c>
      <c r="B513" s="153" t="str">
        <f t="shared" si="169"/>
        <v/>
      </c>
      <c r="C513" s="154"/>
      <c r="D513" s="173"/>
      <c r="E513" s="179"/>
      <c r="F513" s="156"/>
      <c r="G513" s="175"/>
      <c r="H513" s="175"/>
      <c r="I513" s="175"/>
      <c r="J513" s="175"/>
      <c r="K513" s="175"/>
      <c r="L513" s="175"/>
      <c r="M513" s="175"/>
      <c r="N513" s="175"/>
      <c r="O513" s="175"/>
      <c r="P513" s="175"/>
      <c r="Q513" s="179"/>
      <c r="R513" s="157" t="s">
        <v>98</v>
      </c>
      <c r="S513" s="158">
        <f t="shared" si="170"/>
        <v>0</v>
      </c>
      <c r="T513" s="158" t="str">
        <f t="shared" si="171"/>
        <v/>
      </c>
      <c r="U513" s="158" t="str">
        <f t="shared" si="172"/>
        <v>lstLocatieNv3</v>
      </c>
      <c r="V513" s="168">
        <f t="shared" si="173"/>
        <v>0</v>
      </c>
      <c r="W513" s="171">
        <f t="shared" si="174"/>
        <v>0</v>
      </c>
      <c r="X513" s="171">
        <f t="shared" si="175"/>
        <v>0</v>
      </c>
      <c r="Y513" s="171">
        <f t="shared" si="176"/>
        <v>0</v>
      </c>
      <c r="Z513" s="171">
        <f t="shared" si="177"/>
        <v>0</v>
      </c>
      <c r="AA513" s="171">
        <f t="shared" si="178"/>
        <v>0</v>
      </c>
      <c r="AB513" s="171">
        <f t="shared" si="179"/>
        <v>0</v>
      </c>
      <c r="AC513" s="171">
        <f t="shared" si="180"/>
        <v>0</v>
      </c>
      <c r="AD513" s="171">
        <f t="shared" si="181"/>
        <v>0</v>
      </c>
      <c r="AE513" s="171">
        <f t="shared" si="182"/>
        <v>0</v>
      </c>
      <c r="AF513" s="171">
        <f t="shared" si="183"/>
        <v>0</v>
      </c>
      <c r="AG513" s="171">
        <f t="shared" si="184"/>
        <v>0</v>
      </c>
      <c r="AH513" s="171">
        <f>IF($S513&lt;&gt;0, IF($F513&lt;&gt;"Opname / publicatie / game", IF(OR($J513="Fysieke aanwezigheid/product",$J513="Fysieke en digitale aanwezigheid/product"), IF($L513&lt;&gt;"België", _xlfn.IFNA(IF(MATCH($M513, Keuzelijsten!$AR$2:$AR$32, 0)&gt;0, 0, -1), -1), IF($N513&lt;&gt;"", -1, IF(O513&lt;&gt;"", 0, 1))), -1), -1), 0)</f>
        <v>0</v>
      </c>
      <c r="AI513" s="171">
        <f t="shared" si="185"/>
        <v>0</v>
      </c>
      <c r="AJ513" s="171">
        <f t="shared" si="186"/>
        <v>0</v>
      </c>
      <c r="AK513" s="168"/>
      <c r="AL513" s="322" t="str">
        <f t="shared" si="167"/>
        <v/>
      </c>
      <c r="AM513" s="171"/>
      <c r="AN513" s="171"/>
      <c r="AO513" s="171"/>
      <c r="AP513" s="171"/>
      <c r="AQ513" s="171"/>
      <c r="AR513" s="171"/>
      <c r="AS513" s="171"/>
      <c r="AT513" s="171"/>
      <c r="AU513" s="171" t="str">
        <f t="shared" si="187"/>
        <v/>
      </c>
      <c r="AV513" s="171"/>
      <c r="AW513" s="171"/>
      <c r="AX513" s="171"/>
      <c r="AY513" s="171"/>
      <c r="AZ513" s="168" t="str">
        <f t="shared" si="188"/>
        <v/>
      </c>
      <c r="BA513" s="158" t="str">
        <f>IF(S513&lt;&gt;1, IF(SUM(S513:$S$1004)&lt;&gt;0, "| Laat geen witruimte tussen ingevulde rijen.", ""), "")</f>
        <v/>
      </c>
      <c r="BC513" s="159" t="str">
        <f t="shared" si="189"/>
        <v/>
      </c>
    </row>
    <row r="514" spans="1:55" s="158" customFormat="1" ht="14.4" customHeight="1" x14ac:dyDescent="0.3">
      <c r="A514" s="244" t="str">
        <f t="shared" si="168"/>
        <v/>
      </c>
      <c r="B514" s="153" t="str">
        <f t="shared" si="169"/>
        <v/>
      </c>
      <c r="C514" s="154"/>
      <c r="D514" s="173"/>
      <c r="E514" s="179"/>
      <c r="F514" s="156"/>
      <c r="G514" s="175"/>
      <c r="H514" s="175"/>
      <c r="I514" s="175"/>
      <c r="J514" s="175"/>
      <c r="K514" s="175"/>
      <c r="L514" s="175"/>
      <c r="M514" s="175"/>
      <c r="N514" s="175"/>
      <c r="O514" s="175"/>
      <c r="P514" s="175"/>
      <c r="Q514" s="179"/>
      <c r="R514" s="157" t="s">
        <v>98</v>
      </c>
      <c r="S514" s="158">
        <f t="shared" si="170"/>
        <v>0</v>
      </c>
      <c r="T514" s="158" t="str">
        <f t="shared" si="171"/>
        <v/>
      </c>
      <c r="U514" s="158" t="str">
        <f t="shared" si="172"/>
        <v>lstLocatieNv3</v>
      </c>
      <c r="V514" s="168">
        <f t="shared" si="173"/>
        <v>0</v>
      </c>
      <c r="W514" s="171">
        <f t="shared" si="174"/>
        <v>0</v>
      </c>
      <c r="X514" s="171">
        <f t="shared" si="175"/>
        <v>0</v>
      </c>
      <c r="Y514" s="171">
        <f t="shared" si="176"/>
        <v>0</v>
      </c>
      <c r="Z514" s="171">
        <f t="shared" si="177"/>
        <v>0</v>
      </c>
      <c r="AA514" s="171">
        <f t="shared" si="178"/>
        <v>0</v>
      </c>
      <c r="AB514" s="171">
        <f t="shared" si="179"/>
        <v>0</v>
      </c>
      <c r="AC514" s="171">
        <f t="shared" si="180"/>
        <v>0</v>
      </c>
      <c r="AD514" s="171">
        <f t="shared" si="181"/>
        <v>0</v>
      </c>
      <c r="AE514" s="171">
        <f t="shared" si="182"/>
        <v>0</v>
      </c>
      <c r="AF514" s="171">
        <f t="shared" si="183"/>
        <v>0</v>
      </c>
      <c r="AG514" s="171">
        <f t="shared" si="184"/>
        <v>0</v>
      </c>
      <c r="AH514" s="171">
        <f>IF($S514&lt;&gt;0, IF($F514&lt;&gt;"Opname / publicatie / game", IF(OR($J514="Fysieke aanwezigheid/product",$J514="Fysieke en digitale aanwezigheid/product"), IF($L514&lt;&gt;"België", _xlfn.IFNA(IF(MATCH($M514, Keuzelijsten!$AR$2:$AR$32, 0)&gt;0, 0, -1), -1), IF($N514&lt;&gt;"", -1, IF(O514&lt;&gt;"", 0, 1))), -1), -1), 0)</f>
        <v>0</v>
      </c>
      <c r="AI514" s="171">
        <f t="shared" si="185"/>
        <v>0</v>
      </c>
      <c r="AJ514" s="171">
        <f t="shared" si="186"/>
        <v>0</v>
      </c>
      <c r="AK514" s="168"/>
      <c r="AL514" s="322" t="str">
        <f t="shared" si="167"/>
        <v/>
      </c>
      <c r="AM514" s="171"/>
      <c r="AN514" s="171"/>
      <c r="AO514" s="171"/>
      <c r="AP514" s="171"/>
      <c r="AQ514" s="171"/>
      <c r="AR514" s="171"/>
      <c r="AS514" s="171"/>
      <c r="AT514" s="171"/>
      <c r="AU514" s="171" t="str">
        <f t="shared" si="187"/>
        <v/>
      </c>
      <c r="AV514" s="171"/>
      <c r="AW514" s="171"/>
      <c r="AX514" s="171"/>
      <c r="AY514" s="171"/>
      <c r="AZ514" s="168" t="str">
        <f t="shared" si="188"/>
        <v/>
      </c>
      <c r="BA514" s="158" t="str">
        <f>IF(S514&lt;&gt;1, IF(SUM(S514:$S$1004)&lt;&gt;0, "| Laat geen witruimte tussen ingevulde rijen.", ""), "")</f>
        <v/>
      </c>
      <c r="BC514" s="159" t="str">
        <f t="shared" si="189"/>
        <v/>
      </c>
    </row>
    <row r="515" spans="1:55" s="158" customFormat="1" ht="14.4" customHeight="1" x14ac:dyDescent="0.3">
      <c r="A515" s="244" t="str">
        <f t="shared" si="168"/>
        <v/>
      </c>
      <c r="B515" s="153" t="str">
        <f t="shared" si="169"/>
        <v/>
      </c>
      <c r="C515" s="154"/>
      <c r="D515" s="173"/>
      <c r="E515" s="179"/>
      <c r="F515" s="156"/>
      <c r="G515" s="175"/>
      <c r="H515" s="175"/>
      <c r="I515" s="175"/>
      <c r="J515" s="175"/>
      <c r="K515" s="175"/>
      <c r="L515" s="175"/>
      <c r="M515" s="175"/>
      <c r="N515" s="175"/>
      <c r="O515" s="175"/>
      <c r="P515" s="175"/>
      <c r="Q515" s="179"/>
      <c r="R515" s="157" t="s">
        <v>98</v>
      </c>
      <c r="S515" s="158">
        <f t="shared" si="170"/>
        <v>0</v>
      </c>
      <c r="T515" s="158" t="str">
        <f t="shared" si="171"/>
        <v/>
      </c>
      <c r="U515" s="158" t="str">
        <f t="shared" si="172"/>
        <v>lstLocatieNv3</v>
      </c>
      <c r="V515" s="168">
        <f t="shared" si="173"/>
        <v>0</v>
      </c>
      <c r="W515" s="171">
        <f t="shared" si="174"/>
        <v>0</v>
      </c>
      <c r="X515" s="171">
        <f t="shared" si="175"/>
        <v>0</v>
      </c>
      <c r="Y515" s="171">
        <f t="shared" si="176"/>
        <v>0</v>
      </c>
      <c r="Z515" s="171">
        <f t="shared" si="177"/>
        <v>0</v>
      </c>
      <c r="AA515" s="171">
        <f t="shared" si="178"/>
        <v>0</v>
      </c>
      <c r="AB515" s="171">
        <f t="shared" si="179"/>
        <v>0</v>
      </c>
      <c r="AC515" s="171">
        <f t="shared" si="180"/>
        <v>0</v>
      </c>
      <c r="AD515" s="171">
        <f t="shared" si="181"/>
        <v>0</v>
      </c>
      <c r="AE515" s="171">
        <f t="shared" si="182"/>
        <v>0</v>
      </c>
      <c r="AF515" s="171">
        <f t="shared" si="183"/>
        <v>0</v>
      </c>
      <c r="AG515" s="171">
        <f t="shared" si="184"/>
        <v>0</v>
      </c>
      <c r="AH515" s="171">
        <f>IF($S515&lt;&gt;0, IF($F515&lt;&gt;"Opname / publicatie / game", IF(OR($J515="Fysieke aanwezigheid/product",$J515="Fysieke en digitale aanwezigheid/product"), IF($L515&lt;&gt;"België", _xlfn.IFNA(IF(MATCH($M515, Keuzelijsten!$AR$2:$AR$32, 0)&gt;0, 0, -1), -1), IF($N515&lt;&gt;"", -1, IF(O515&lt;&gt;"", 0, 1))), -1), -1), 0)</f>
        <v>0</v>
      </c>
      <c r="AI515" s="171">
        <f t="shared" si="185"/>
        <v>0</v>
      </c>
      <c r="AJ515" s="171">
        <f t="shared" si="186"/>
        <v>0</v>
      </c>
      <c r="AK515" s="168"/>
      <c r="AL515" s="322" t="str">
        <f t="shared" si="167"/>
        <v/>
      </c>
      <c r="AM515" s="171"/>
      <c r="AN515" s="171"/>
      <c r="AO515" s="171"/>
      <c r="AP515" s="171"/>
      <c r="AQ515" s="171"/>
      <c r="AR515" s="171"/>
      <c r="AS515" s="171"/>
      <c r="AT515" s="171"/>
      <c r="AU515" s="171" t="str">
        <f t="shared" si="187"/>
        <v/>
      </c>
      <c r="AV515" s="171"/>
      <c r="AW515" s="171"/>
      <c r="AX515" s="171"/>
      <c r="AY515" s="171"/>
      <c r="AZ515" s="168" t="str">
        <f t="shared" si="188"/>
        <v/>
      </c>
      <c r="BA515" s="158" t="str">
        <f>IF(S515&lt;&gt;1, IF(SUM(S515:$S$1004)&lt;&gt;0, "| Laat geen witruimte tussen ingevulde rijen.", ""), "")</f>
        <v/>
      </c>
      <c r="BC515" s="159" t="str">
        <f t="shared" si="189"/>
        <v/>
      </c>
    </row>
    <row r="516" spans="1:55" s="158" customFormat="1" ht="14.4" customHeight="1" x14ac:dyDescent="0.3">
      <c r="A516" s="244" t="str">
        <f t="shared" si="168"/>
        <v/>
      </c>
      <c r="B516" s="153" t="str">
        <f t="shared" si="169"/>
        <v/>
      </c>
      <c r="C516" s="154"/>
      <c r="D516" s="173"/>
      <c r="E516" s="179"/>
      <c r="F516" s="156"/>
      <c r="G516" s="175"/>
      <c r="H516" s="175"/>
      <c r="I516" s="175"/>
      <c r="J516" s="175"/>
      <c r="K516" s="175"/>
      <c r="L516" s="175"/>
      <c r="M516" s="175"/>
      <c r="N516" s="175"/>
      <c r="O516" s="175"/>
      <c r="P516" s="175"/>
      <c r="Q516" s="179"/>
      <c r="R516" s="157" t="s">
        <v>98</v>
      </c>
      <c r="S516" s="158">
        <f t="shared" si="170"/>
        <v>0</v>
      </c>
      <c r="T516" s="158" t="str">
        <f t="shared" si="171"/>
        <v/>
      </c>
      <c r="U516" s="158" t="str">
        <f t="shared" si="172"/>
        <v>lstLocatieNv3</v>
      </c>
      <c r="V516" s="168">
        <f t="shared" si="173"/>
        <v>0</v>
      </c>
      <c r="W516" s="171">
        <f t="shared" si="174"/>
        <v>0</v>
      </c>
      <c r="X516" s="171">
        <f t="shared" si="175"/>
        <v>0</v>
      </c>
      <c r="Y516" s="171">
        <f t="shared" si="176"/>
        <v>0</v>
      </c>
      <c r="Z516" s="171">
        <f t="shared" si="177"/>
        <v>0</v>
      </c>
      <c r="AA516" s="171">
        <f t="shared" si="178"/>
        <v>0</v>
      </c>
      <c r="AB516" s="171">
        <f t="shared" si="179"/>
        <v>0</v>
      </c>
      <c r="AC516" s="171">
        <f t="shared" si="180"/>
        <v>0</v>
      </c>
      <c r="AD516" s="171">
        <f t="shared" si="181"/>
        <v>0</v>
      </c>
      <c r="AE516" s="171">
        <f t="shared" si="182"/>
        <v>0</v>
      </c>
      <c r="AF516" s="171">
        <f t="shared" si="183"/>
        <v>0</v>
      </c>
      <c r="AG516" s="171">
        <f t="shared" si="184"/>
        <v>0</v>
      </c>
      <c r="AH516" s="171">
        <f>IF($S516&lt;&gt;0, IF($F516&lt;&gt;"Opname / publicatie / game", IF(OR($J516="Fysieke aanwezigheid/product",$J516="Fysieke en digitale aanwezigheid/product"), IF($L516&lt;&gt;"België", _xlfn.IFNA(IF(MATCH($M516, Keuzelijsten!$AR$2:$AR$32, 0)&gt;0, 0, -1), -1), IF($N516&lt;&gt;"", -1, IF(O516&lt;&gt;"", 0, 1))), -1), -1), 0)</f>
        <v>0</v>
      </c>
      <c r="AI516" s="171">
        <f t="shared" si="185"/>
        <v>0</v>
      </c>
      <c r="AJ516" s="171">
        <f t="shared" si="186"/>
        <v>0</v>
      </c>
      <c r="AK516" s="168"/>
      <c r="AL516" s="322" t="str">
        <f t="shared" si="167"/>
        <v/>
      </c>
      <c r="AM516" s="171"/>
      <c r="AN516" s="171"/>
      <c r="AO516" s="171"/>
      <c r="AP516" s="171"/>
      <c r="AQ516" s="171"/>
      <c r="AR516" s="171"/>
      <c r="AS516" s="171"/>
      <c r="AT516" s="171"/>
      <c r="AU516" s="171" t="str">
        <f t="shared" si="187"/>
        <v/>
      </c>
      <c r="AV516" s="171"/>
      <c r="AW516" s="171"/>
      <c r="AX516" s="171"/>
      <c r="AY516" s="171"/>
      <c r="AZ516" s="168" t="str">
        <f t="shared" si="188"/>
        <v/>
      </c>
      <c r="BA516" s="158" t="str">
        <f>IF(S516&lt;&gt;1, IF(SUM(S516:$S$1004)&lt;&gt;0, "| Laat geen witruimte tussen ingevulde rijen.", ""), "")</f>
        <v/>
      </c>
      <c r="BC516" s="159" t="str">
        <f t="shared" si="189"/>
        <v/>
      </c>
    </row>
    <row r="517" spans="1:55" s="158" customFormat="1" ht="14.4" customHeight="1" x14ac:dyDescent="0.3">
      <c r="A517" s="244" t="str">
        <f t="shared" si="168"/>
        <v/>
      </c>
      <c r="B517" s="153" t="str">
        <f t="shared" si="169"/>
        <v/>
      </c>
      <c r="C517" s="154"/>
      <c r="D517" s="173"/>
      <c r="E517" s="179"/>
      <c r="F517" s="156"/>
      <c r="G517" s="175"/>
      <c r="H517" s="175"/>
      <c r="I517" s="175"/>
      <c r="J517" s="175"/>
      <c r="K517" s="175"/>
      <c r="L517" s="175"/>
      <c r="M517" s="175"/>
      <c r="N517" s="175"/>
      <c r="O517" s="175"/>
      <c r="P517" s="175"/>
      <c r="Q517" s="179"/>
      <c r="R517" s="157" t="s">
        <v>98</v>
      </c>
      <c r="S517" s="158">
        <f t="shared" si="170"/>
        <v>0</v>
      </c>
      <c r="T517" s="158" t="str">
        <f t="shared" si="171"/>
        <v/>
      </c>
      <c r="U517" s="158" t="str">
        <f t="shared" si="172"/>
        <v>lstLocatieNv3</v>
      </c>
      <c r="V517" s="168">
        <f t="shared" si="173"/>
        <v>0</v>
      </c>
      <c r="W517" s="171">
        <f t="shared" si="174"/>
        <v>0</v>
      </c>
      <c r="X517" s="171">
        <f t="shared" si="175"/>
        <v>0</v>
      </c>
      <c r="Y517" s="171">
        <f t="shared" si="176"/>
        <v>0</v>
      </c>
      <c r="Z517" s="171">
        <f t="shared" si="177"/>
        <v>0</v>
      </c>
      <c r="AA517" s="171">
        <f t="shared" si="178"/>
        <v>0</v>
      </c>
      <c r="AB517" s="171">
        <f t="shared" si="179"/>
        <v>0</v>
      </c>
      <c r="AC517" s="171">
        <f t="shared" si="180"/>
        <v>0</v>
      </c>
      <c r="AD517" s="171">
        <f t="shared" si="181"/>
        <v>0</v>
      </c>
      <c r="AE517" s="171">
        <f t="shared" si="182"/>
        <v>0</v>
      </c>
      <c r="AF517" s="171">
        <f t="shared" si="183"/>
        <v>0</v>
      </c>
      <c r="AG517" s="171">
        <f t="shared" si="184"/>
        <v>0</v>
      </c>
      <c r="AH517" s="171">
        <f>IF($S517&lt;&gt;0, IF($F517&lt;&gt;"Opname / publicatie / game", IF(OR($J517="Fysieke aanwezigheid/product",$J517="Fysieke en digitale aanwezigheid/product"), IF($L517&lt;&gt;"België", _xlfn.IFNA(IF(MATCH($M517, Keuzelijsten!$AR$2:$AR$32, 0)&gt;0, 0, -1), -1), IF($N517&lt;&gt;"", -1, IF(O517&lt;&gt;"", 0, 1))), -1), -1), 0)</f>
        <v>0</v>
      </c>
      <c r="AI517" s="171">
        <f t="shared" si="185"/>
        <v>0</v>
      </c>
      <c r="AJ517" s="171">
        <f t="shared" si="186"/>
        <v>0</v>
      </c>
      <c r="AK517" s="168"/>
      <c r="AL517" s="322" t="str">
        <f t="shared" ref="AL517:AL580" si="190">IF($D517&lt;&gt;"", IF($D517&lt;Datum_beleidsperiode_begin, "| Veld '"&amp;AL516&amp;ROW()&amp;"': De startdatum mag niet voor het begin van de beleidsperiode vallen.  ", IF($D517&gt;Datum_beleidsperiode_einde, "| Veld '"&amp;AL516&amp;ROW()&amp;"': De startdatum mag niet na het einde van de beleidsperiode vallen.  ", "")), "")</f>
        <v/>
      </c>
      <c r="AM517" s="171"/>
      <c r="AN517" s="171"/>
      <c r="AO517" s="171"/>
      <c r="AP517" s="171"/>
      <c r="AQ517" s="171"/>
      <c r="AR517" s="171"/>
      <c r="AS517" s="171"/>
      <c r="AT517" s="171"/>
      <c r="AU517" s="171" t="str">
        <f t="shared" si="187"/>
        <v/>
      </c>
      <c r="AV517" s="171"/>
      <c r="AW517" s="171"/>
      <c r="AX517" s="171"/>
      <c r="AY517" s="171"/>
      <c r="AZ517" s="168" t="str">
        <f t="shared" si="188"/>
        <v/>
      </c>
      <c r="BA517" s="158" t="str">
        <f>IF(S517&lt;&gt;1, IF(SUM(S517:$S$1004)&lt;&gt;0, "| Laat geen witruimte tussen ingevulde rijen.", ""), "")</f>
        <v/>
      </c>
      <c r="BC517" s="159" t="str">
        <f t="shared" si="189"/>
        <v/>
      </c>
    </row>
    <row r="518" spans="1:55" s="158" customFormat="1" ht="14.4" customHeight="1" x14ac:dyDescent="0.3">
      <c r="A518" s="244" t="str">
        <f t="shared" ref="A518:A581" si="191">IF(BC518&lt;&gt;"", "✘", "")</f>
        <v/>
      </c>
      <c r="B518" s="153" t="str">
        <f t="shared" ref="B518:B581" si="192">IF(OR(S518&lt;&gt;0, BA518&lt;&gt;""), ROW()-4, "")</f>
        <v/>
      </c>
      <c r="C518" s="154"/>
      <c r="D518" s="173"/>
      <c r="E518" s="179"/>
      <c r="F518" s="156"/>
      <c r="G518" s="175"/>
      <c r="H518" s="175"/>
      <c r="I518" s="175"/>
      <c r="J518" s="175"/>
      <c r="K518" s="175"/>
      <c r="L518" s="175"/>
      <c r="M518" s="175"/>
      <c r="N518" s="175"/>
      <c r="O518" s="175"/>
      <c r="P518" s="175"/>
      <c r="Q518" s="179"/>
      <c r="R518" s="157" t="s">
        <v>98</v>
      </c>
      <c r="S518" s="158">
        <f t="shared" ref="S518:S581" si="193">IF(C518&amp;D518&amp;E518&amp;F518&amp;G518&amp;H518&amp;I518&amp;J518&amp;K518&amp;L518&amp;M518&amp;N518&amp;O518&amp;P518&amp;Q518&lt;&gt;"", 1, 0)</f>
        <v>0</v>
      </c>
      <c r="T518" s="158" t="str">
        <f t="shared" ref="T518:T581" si="194">IF(L518="Buiten België, in Europa", "lstLocatieNv2Europa", IF(L518="Buiten Europa", "lstLocatieNv2BuitenEuropa", ""))</f>
        <v/>
      </c>
      <c r="U518" s="158" t="str">
        <f t="shared" ref="U518:U581" si="195">IF(L518="België", "lstLocatieBelgieGemeente", "lstLocatieNv3"&amp;SUBSTITUTE(M518, " ", ""))</f>
        <v>lstLocatieNv3</v>
      </c>
      <c r="V518" s="168">
        <f t="shared" ref="V518:V581" si="196">IF($S518&lt;&gt;0, IF(C518&lt;&gt;"", 0, 1), 0)</f>
        <v>0</v>
      </c>
      <c r="W518" s="171">
        <f t="shared" ref="W518:W581" si="197">IF($S518&lt;&gt;0, IF(D518&lt;&gt;"", 0, 1), 0)</f>
        <v>0</v>
      </c>
      <c r="X518" s="171">
        <f t="shared" ref="X518:X581" si="198">IF($S518&lt;&gt;0, IF(E518&lt;&gt;"", 0, 1), 0)</f>
        <v>0</v>
      </c>
      <c r="Y518" s="171">
        <f t="shared" ref="Y518:Y581" si="199">IF($S518&lt;&gt;0, IF(F518&lt;&gt;"", 0, 1), 0)</f>
        <v>0</v>
      </c>
      <c r="Z518" s="171">
        <f t="shared" ref="Z518:Z581" si="200">IF($S518&lt;&gt;0, IF(G518&lt;&gt;"", 0, 1), 0)</f>
        <v>0</v>
      </c>
      <c r="AA518" s="171">
        <f t="shared" ref="AA518:AA581" si="201">IF($S518&lt;&gt;0, IF(H518&lt;&gt;"", 0, 1), 0)</f>
        <v>0</v>
      </c>
      <c r="AB518" s="171">
        <f t="shared" ref="AB518:AB581" si="202">IF($S518&lt;&gt;0, IF(OR($F518="Publieksvoorstelling", $F518="Tentoonstelling"), IF(I518&lt;&gt;"", 0, 1), -1), 0)</f>
        <v>0</v>
      </c>
      <c r="AC518" s="171">
        <f t="shared" ref="AC518:AC581" si="203">IF($S518&lt;&gt;0, IF(J518&lt;&gt;"", 0, 1), 0)</f>
        <v>0</v>
      </c>
      <c r="AD518" s="171">
        <f t="shared" ref="AD518:AD581" si="204">IF($S518&lt;&gt;0, IF(OR(F518="Publieksvoorstelling", F518="Tentoonstelling"), IF(K518&lt;&gt;"", 0, 1), -1), 0)</f>
        <v>0</v>
      </c>
      <c r="AE518" s="171">
        <f t="shared" ref="AE518:AE581" si="205">IF($S518&lt;&gt;0, IF($F518&lt;&gt;"Opname / publicatie / game", IF(OR($J518="Fysieke aanwezigheid/product",$J518="Fysieke en digitale aanwezigheid/product"), IF(L518&lt;&gt;"", 0, 1), -1), -1), 0)</f>
        <v>0</v>
      </c>
      <c r="AF518" s="171">
        <f t="shared" ref="AF518:AF581" si="206">IF($S518&lt;&gt;0, IF($F518&lt;&gt;"Opname / publicatie / game", IF(OR($J518="Fysieke aanwezigheid/product",$J518="Fysieke en digitale aanwezigheid/product"), IF($L518&lt;&gt;"België", IF(M518&lt;&gt;"", 0, 1), -1), -1), -1), 0)</f>
        <v>0</v>
      </c>
      <c r="AG518" s="171">
        <f t="shared" ref="AG518:AG581" si="207">IF($S518&lt;&gt;0, IF($F518&lt;&gt;"Opname / publicatie / game", IF(OR($J518="Fysieke aanwezigheid/product",$J518="Fysieke en digitale aanwezigheid/product"), IF($L518="België", IF($O518&lt;&gt;"", -1, IF(N518&lt;&gt;"", 0, 1)), -1), -1), -1), 0)</f>
        <v>0</v>
      </c>
      <c r="AH518" s="171">
        <f>IF($S518&lt;&gt;0, IF($F518&lt;&gt;"Opname / publicatie / game", IF(OR($J518="Fysieke aanwezigheid/product",$J518="Fysieke en digitale aanwezigheid/product"), IF($L518&lt;&gt;"België", _xlfn.IFNA(IF(MATCH($M518, Keuzelijsten!$AR$2:$AR$32, 0)&gt;0, 0, -1), -1), IF($N518&lt;&gt;"", -1, IF(O518&lt;&gt;"", 0, 1))), -1), -1), 0)</f>
        <v>0</v>
      </c>
      <c r="AI518" s="171">
        <f t="shared" ref="AI518:AI581" si="208">IF($S518&lt;&gt;0, IF(OR($F518="Publieksvoorstelling", $F518="Tentoonstelling"), IF($I518="Productief", IF(P518&lt;&gt;"", 0, 1), -1), -1), 0)</f>
        <v>0</v>
      </c>
      <c r="AJ518" s="171">
        <f t="shared" ref="AJ518:AJ581" si="209">IF($S518&lt;&gt;0, IF(Q518&lt;&gt;"", 0, 1), 0)</f>
        <v>0</v>
      </c>
      <c r="AK518" s="168"/>
      <c r="AL518" s="322" t="str">
        <f t="shared" si="190"/>
        <v/>
      </c>
      <c r="AM518" s="171"/>
      <c r="AN518" s="171"/>
      <c r="AO518" s="171"/>
      <c r="AP518" s="171"/>
      <c r="AQ518" s="171"/>
      <c r="AR518" s="171"/>
      <c r="AS518" s="171"/>
      <c r="AT518" s="171"/>
      <c r="AU518" s="171" t="str">
        <f t="shared" ref="AU518:AU581" si="210">IF(AF518&lt;0, IF(M518&lt;&gt;"", "| Veld '"&amp;AU517&amp;ROW()&amp;"': Laat het veld leeg of maak een logische keuze in veld 'O"&amp;ROW()&amp;"'.", ""), "")</f>
        <v/>
      </c>
      <c r="AV518" s="171"/>
      <c r="AW518" s="171"/>
      <c r="AX518" s="171"/>
      <c r="AY518" s="171"/>
      <c r="AZ518" s="168" t="str">
        <f t="shared" ref="AZ518:AZ581" si="211">IF(SUMIF(V518:AJ518, "&gt;0")&gt;0, "| Vul verplichte velden in.", "")</f>
        <v/>
      </c>
      <c r="BA518" s="158" t="str">
        <f>IF(S518&lt;&gt;1, IF(SUM(S518:$S$1004)&lt;&gt;0, "| Laat geen witruimte tussen ingevulde rijen.", ""), "")</f>
        <v/>
      </c>
      <c r="BC518" s="159" t="str">
        <f t="shared" ref="BC518:BC581" si="212">IF(AK518&amp;AL518&amp;AM518&amp;AN518&amp;AO518&amp;AP518&amp;AQ518&amp;AR518&amp;AS518&amp;AT518&amp;AU518&amp;AV518&amp;AW518&amp;AX518&amp;AY518&lt;&gt;"", AK518&amp;AL518&amp;AM518&amp;AN518&amp;AO518&amp;AP518&amp;AQ518&amp;AR518&amp;AS518&amp;AT518&amp;AU518&amp;AV518&amp;AW518&amp;AX518&amp;AY518, AZ518&amp;BA518)</f>
        <v/>
      </c>
    </row>
    <row r="519" spans="1:55" s="158" customFormat="1" ht="14.4" customHeight="1" x14ac:dyDescent="0.3">
      <c r="A519" s="244" t="str">
        <f t="shared" si="191"/>
        <v/>
      </c>
      <c r="B519" s="153" t="str">
        <f t="shared" si="192"/>
        <v/>
      </c>
      <c r="C519" s="154"/>
      <c r="D519" s="173"/>
      <c r="E519" s="179"/>
      <c r="F519" s="156"/>
      <c r="G519" s="175"/>
      <c r="H519" s="175"/>
      <c r="I519" s="175"/>
      <c r="J519" s="175"/>
      <c r="K519" s="175"/>
      <c r="L519" s="175"/>
      <c r="M519" s="175"/>
      <c r="N519" s="175"/>
      <c r="O519" s="175"/>
      <c r="P519" s="175"/>
      <c r="Q519" s="179"/>
      <c r="R519" s="157" t="s">
        <v>98</v>
      </c>
      <c r="S519" s="158">
        <f t="shared" si="193"/>
        <v>0</v>
      </c>
      <c r="T519" s="158" t="str">
        <f t="shared" si="194"/>
        <v/>
      </c>
      <c r="U519" s="158" t="str">
        <f t="shared" si="195"/>
        <v>lstLocatieNv3</v>
      </c>
      <c r="V519" s="168">
        <f t="shared" si="196"/>
        <v>0</v>
      </c>
      <c r="W519" s="171">
        <f t="shared" si="197"/>
        <v>0</v>
      </c>
      <c r="X519" s="171">
        <f t="shared" si="198"/>
        <v>0</v>
      </c>
      <c r="Y519" s="171">
        <f t="shared" si="199"/>
        <v>0</v>
      </c>
      <c r="Z519" s="171">
        <f t="shared" si="200"/>
        <v>0</v>
      </c>
      <c r="AA519" s="171">
        <f t="shared" si="201"/>
        <v>0</v>
      </c>
      <c r="AB519" s="171">
        <f t="shared" si="202"/>
        <v>0</v>
      </c>
      <c r="AC519" s="171">
        <f t="shared" si="203"/>
        <v>0</v>
      </c>
      <c r="AD519" s="171">
        <f t="shared" si="204"/>
        <v>0</v>
      </c>
      <c r="AE519" s="171">
        <f t="shared" si="205"/>
        <v>0</v>
      </c>
      <c r="AF519" s="171">
        <f t="shared" si="206"/>
        <v>0</v>
      </c>
      <c r="AG519" s="171">
        <f t="shared" si="207"/>
        <v>0</v>
      </c>
      <c r="AH519" s="171">
        <f>IF($S519&lt;&gt;0, IF($F519&lt;&gt;"Opname / publicatie / game", IF(OR($J519="Fysieke aanwezigheid/product",$J519="Fysieke en digitale aanwezigheid/product"), IF($L519&lt;&gt;"België", _xlfn.IFNA(IF(MATCH($M519, Keuzelijsten!$AR$2:$AR$32, 0)&gt;0, 0, -1), -1), IF($N519&lt;&gt;"", -1, IF(O519&lt;&gt;"", 0, 1))), -1), -1), 0)</f>
        <v>0</v>
      </c>
      <c r="AI519" s="171">
        <f t="shared" si="208"/>
        <v>0</v>
      </c>
      <c r="AJ519" s="171">
        <f t="shared" si="209"/>
        <v>0</v>
      </c>
      <c r="AK519" s="168"/>
      <c r="AL519" s="322" t="str">
        <f t="shared" si="190"/>
        <v/>
      </c>
      <c r="AM519" s="171"/>
      <c r="AN519" s="171"/>
      <c r="AO519" s="171"/>
      <c r="AP519" s="171"/>
      <c r="AQ519" s="171"/>
      <c r="AR519" s="171"/>
      <c r="AS519" s="171"/>
      <c r="AT519" s="171"/>
      <c r="AU519" s="171" t="str">
        <f t="shared" si="210"/>
        <v/>
      </c>
      <c r="AV519" s="171"/>
      <c r="AW519" s="171"/>
      <c r="AX519" s="171"/>
      <c r="AY519" s="171"/>
      <c r="AZ519" s="168" t="str">
        <f t="shared" si="211"/>
        <v/>
      </c>
      <c r="BA519" s="158" t="str">
        <f>IF(S519&lt;&gt;1, IF(SUM(S519:$S$1004)&lt;&gt;0, "| Laat geen witruimte tussen ingevulde rijen.", ""), "")</f>
        <v/>
      </c>
      <c r="BC519" s="159" t="str">
        <f t="shared" si="212"/>
        <v/>
      </c>
    </row>
    <row r="520" spans="1:55" s="158" customFormat="1" ht="14.4" customHeight="1" x14ac:dyDescent="0.3">
      <c r="A520" s="244" t="str">
        <f t="shared" si="191"/>
        <v/>
      </c>
      <c r="B520" s="153" t="str">
        <f t="shared" si="192"/>
        <v/>
      </c>
      <c r="C520" s="154"/>
      <c r="D520" s="173"/>
      <c r="E520" s="179"/>
      <c r="F520" s="156"/>
      <c r="G520" s="175"/>
      <c r="H520" s="175"/>
      <c r="I520" s="175"/>
      <c r="J520" s="175"/>
      <c r="K520" s="175"/>
      <c r="L520" s="175"/>
      <c r="M520" s="175"/>
      <c r="N520" s="175"/>
      <c r="O520" s="175"/>
      <c r="P520" s="175"/>
      <c r="Q520" s="179"/>
      <c r="R520" s="157" t="s">
        <v>98</v>
      </c>
      <c r="S520" s="158">
        <f t="shared" si="193"/>
        <v>0</v>
      </c>
      <c r="T520" s="158" t="str">
        <f t="shared" si="194"/>
        <v/>
      </c>
      <c r="U520" s="158" t="str">
        <f t="shared" si="195"/>
        <v>lstLocatieNv3</v>
      </c>
      <c r="V520" s="168">
        <f t="shared" si="196"/>
        <v>0</v>
      </c>
      <c r="W520" s="171">
        <f t="shared" si="197"/>
        <v>0</v>
      </c>
      <c r="X520" s="171">
        <f t="shared" si="198"/>
        <v>0</v>
      </c>
      <c r="Y520" s="171">
        <f t="shared" si="199"/>
        <v>0</v>
      </c>
      <c r="Z520" s="171">
        <f t="shared" si="200"/>
        <v>0</v>
      </c>
      <c r="AA520" s="171">
        <f t="shared" si="201"/>
        <v>0</v>
      </c>
      <c r="AB520" s="171">
        <f t="shared" si="202"/>
        <v>0</v>
      </c>
      <c r="AC520" s="171">
        <f t="shared" si="203"/>
        <v>0</v>
      </c>
      <c r="AD520" s="171">
        <f t="shared" si="204"/>
        <v>0</v>
      </c>
      <c r="AE520" s="171">
        <f t="shared" si="205"/>
        <v>0</v>
      </c>
      <c r="AF520" s="171">
        <f t="shared" si="206"/>
        <v>0</v>
      </c>
      <c r="AG520" s="171">
        <f t="shared" si="207"/>
        <v>0</v>
      </c>
      <c r="AH520" s="171">
        <f>IF($S520&lt;&gt;0, IF($F520&lt;&gt;"Opname / publicatie / game", IF(OR($J520="Fysieke aanwezigheid/product",$J520="Fysieke en digitale aanwezigheid/product"), IF($L520&lt;&gt;"België", _xlfn.IFNA(IF(MATCH($M520, Keuzelijsten!$AR$2:$AR$32, 0)&gt;0, 0, -1), -1), IF($N520&lt;&gt;"", -1, IF(O520&lt;&gt;"", 0, 1))), -1), -1), 0)</f>
        <v>0</v>
      </c>
      <c r="AI520" s="171">
        <f t="shared" si="208"/>
        <v>0</v>
      </c>
      <c r="AJ520" s="171">
        <f t="shared" si="209"/>
        <v>0</v>
      </c>
      <c r="AK520" s="168"/>
      <c r="AL520" s="322" t="str">
        <f t="shared" si="190"/>
        <v/>
      </c>
      <c r="AM520" s="171"/>
      <c r="AN520" s="171"/>
      <c r="AO520" s="171"/>
      <c r="AP520" s="171"/>
      <c r="AQ520" s="171"/>
      <c r="AR520" s="171"/>
      <c r="AS520" s="171"/>
      <c r="AT520" s="171"/>
      <c r="AU520" s="171" t="str">
        <f t="shared" si="210"/>
        <v/>
      </c>
      <c r="AV520" s="171"/>
      <c r="AW520" s="171"/>
      <c r="AX520" s="171"/>
      <c r="AY520" s="171"/>
      <c r="AZ520" s="168" t="str">
        <f t="shared" si="211"/>
        <v/>
      </c>
      <c r="BA520" s="158" t="str">
        <f>IF(S520&lt;&gt;1, IF(SUM(S520:$S$1004)&lt;&gt;0, "| Laat geen witruimte tussen ingevulde rijen.", ""), "")</f>
        <v/>
      </c>
      <c r="BC520" s="159" t="str">
        <f t="shared" si="212"/>
        <v/>
      </c>
    </row>
    <row r="521" spans="1:55" s="158" customFormat="1" ht="14.4" customHeight="1" x14ac:dyDescent="0.3">
      <c r="A521" s="244" t="str">
        <f t="shared" si="191"/>
        <v/>
      </c>
      <c r="B521" s="153" t="str">
        <f t="shared" si="192"/>
        <v/>
      </c>
      <c r="C521" s="154"/>
      <c r="D521" s="173"/>
      <c r="E521" s="179"/>
      <c r="F521" s="156"/>
      <c r="G521" s="175"/>
      <c r="H521" s="175"/>
      <c r="I521" s="175"/>
      <c r="J521" s="175"/>
      <c r="K521" s="175"/>
      <c r="L521" s="175"/>
      <c r="M521" s="175"/>
      <c r="N521" s="175"/>
      <c r="O521" s="175"/>
      <c r="P521" s="175"/>
      <c r="Q521" s="179"/>
      <c r="R521" s="157" t="s">
        <v>98</v>
      </c>
      <c r="S521" s="158">
        <f t="shared" si="193"/>
        <v>0</v>
      </c>
      <c r="T521" s="158" t="str">
        <f t="shared" si="194"/>
        <v/>
      </c>
      <c r="U521" s="158" t="str">
        <f t="shared" si="195"/>
        <v>lstLocatieNv3</v>
      </c>
      <c r="V521" s="168">
        <f t="shared" si="196"/>
        <v>0</v>
      </c>
      <c r="W521" s="171">
        <f t="shared" si="197"/>
        <v>0</v>
      </c>
      <c r="X521" s="171">
        <f t="shared" si="198"/>
        <v>0</v>
      </c>
      <c r="Y521" s="171">
        <f t="shared" si="199"/>
        <v>0</v>
      </c>
      <c r="Z521" s="171">
        <f t="shared" si="200"/>
        <v>0</v>
      </c>
      <c r="AA521" s="171">
        <f t="shared" si="201"/>
        <v>0</v>
      </c>
      <c r="AB521" s="171">
        <f t="shared" si="202"/>
        <v>0</v>
      </c>
      <c r="AC521" s="171">
        <f t="shared" si="203"/>
        <v>0</v>
      </c>
      <c r="AD521" s="171">
        <f t="shared" si="204"/>
        <v>0</v>
      </c>
      <c r="AE521" s="171">
        <f t="shared" si="205"/>
        <v>0</v>
      </c>
      <c r="AF521" s="171">
        <f t="shared" si="206"/>
        <v>0</v>
      </c>
      <c r="AG521" s="171">
        <f t="shared" si="207"/>
        <v>0</v>
      </c>
      <c r="AH521" s="171">
        <f>IF($S521&lt;&gt;0, IF($F521&lt;&gt;"Opname / publicatie / game", IF(OR($J521="Fysieke aanwezigheid/product",$J521="Fysieke en digitale aanwezigheid/product"), IF($L521&lt;&gt;"België", _xlfn.IFNA(IF(MATCH($M521, Keuzelijsten!$AR$2:$AR$32, 0)&gt;0, 0, -1), -1), IF($N521&lt;&gt;"", -1, IF(O521&lt;&gt;"", 0, 1))), -1), -1), 0)</f>
        <v>0</v>
      </c>
      <c r="AI521" s="171">
        <f t="shared" si="208"/>
        <v>0</v>
      </c>
      <c r="AJ521" s="171">
        <f t="shared" si="209"/>
        <v>0</v>
      </c>
      <c r="AK521" s="168"/>
      <c r="AL521" s="322" t="str">
        <f t="shared" si="190"/>
        <v/>
      </c>
      <c r="AM521" s="171"/>
      <c r="AN521" s="171"/>
      <c r="AO521" s="171"/>
      <c r="AP521" s="171"/>
      <c r="AQ521" s="171"/>
      <c r="AR521" s="171"/>
      <c r="AS521" s="171"/>
      <c r="AT521" s="171"/>
      <c r="AU521" s="171" t="str">
        <f t="shared" si="210"/>
        <v/>
      </c>
      <c r="AV521" s="171"/>
      <c r="AW521" s="171"/>
      <c r="AX521" s="171"/>
      <c r="AY521" s="171"/>
      <c r="AZ521" s="168" t="str">
        <f t="shared" si="211"/>
        <v/>
      </c>
      <c r="BA521" s="158" t="str">
        <f>IF(S521&lt;&gt;1, IF(SUM(S521:$S$1004)&lt;&gt;0, "| Laat geen witruimte tussen ingevulde rijen.", ""), "")</f>
        <v/>
      </c>
      <c r="BC521" s="159" t="str">
        <f t="shared" si="212"/>
        <v/>
      </c>
    </row>
    <row r="522" spans="1:55" s="158" customFormat="1" ht="14.4" customHeight="1" x14ac:dyDescent="0.3">
      <c r="A522" s="244" t="str">
        <f t="shared" si="191"/>
        <v/>
      </c>
      <c r="B522" s="153" t="str">
        <f t="shared" si="192"/>
        <v/>
      </c>
      <c r="C522" s="154"/>
      <c r="D522" s="173"/>
      <c r="E522" s="179"/>
      <c r="F522" s="156"/>
      <c r="G522" s="175"/>
      <c r="H522" s="175"/>
      <c r="I522" s="175"/>
      <c r="J522" s="175"/>
      <c r="K522" s="175"/>
      <c r="L522" s="175"/>
      <c r="M522" s="175"/>
      <c r="N522" s="175"/>
      <c r="O522" s="175"/>
      <c r="P522" s="175"/>
      <c r="Q522" s="179"/>
      <c r="R522" s="157" t="s">
        <v>98</v>
      </c>
      <c r="S522" s="158">
        <f t="shared" si="193"/>
        <v>0</v>
      </c>
      <c r="T522" s="158" t="str">
        <f t="shared" si="194"/>
        <v/>
      </c>
      <c r="U522" s="158" t="str">
        <f t="shared" si="195"/>
        <v>lstLocatieNv3</v>
      </c>
      <c r="V522" s="168">
        <f t="shared" si="196"/>
        <v>0</v>
      </c>
      <c r="W522" s="171">
        <f t="shared" si="197"/>
        <v>0</v>
      </c>
      <c r="X522" s="171">
        <f t="shared" si="198"/>
        <v>0</v>
      </c>
      <c r="Y522" s="171">
        <f t="shared" si="199"/>
        <v>0</v>
      </c>
      <c r="Z522" s="171">
        <f t="shared" si="200"/>
        <v>0</v>
      </c>
      <c r="AA522" s="171">
        <f t="shared" si="201"/>
        <v>0</v>
      </c>
      <c r="AB522" s="171">
        <f t="shared" si="202"/>
        <v>0</v>
      </c>
      <c r="AC522" s="171">
        <f t="shared" si="203"/>
        <v>0</v>
      </c>
      <c r="AD522" s="171">
        <f t="shared" si="204"/>
        <v>0</v>
      </c>
      <c r="AE522" s="171">
        <f t="shared" si="205"/>
        <v>0</v>
      </c>
      <c r="AF522" s="171">
        <f t="shared" si="206"/>
        <v>0</v>
      </c>
      <c r="AG522" s="171">
        <f t="shared" si="207"/>
        <v>0</v>
      </c>
      <c r="AH522" s="171">
        <f>IF($S522&lt;&gt;0, IF($F522&lt;&gt;"Opname / publicatie / game", IF(OR($J522="Fysieke aanwezigheid/product",$J522="Fysieke en digitale aanwezigheid/product"), IF($L522&lt;&gt;"België", _xlfn.IFNA(IF(MATCH($M522, Keuzelijsten!$AR$2:$AR$32, 0)&gt;0, 0, -1), -1), IF($N522&lt;&gt;"", -1, IF(O522&lt;&gt;"", 0, 1))), -1), -1), 0)</f>
        <v>0</v>
      </c>
      <c r="AI522" s="171">
        <f t="shared" si="208"/>
        <v>0</v>
      </c>
      <c r="AJ522" s="171">
        <f t="shared" si="209"/>
        <v>0</v>
      </c>
      <c r="AK522" s="168"/>
      <c r="AL522" s="322" t="str">
        <f t="shared" si="190"/>
        <v/>
      </c>
      <c r="AM522" s="171"/>
      <c r="AN522" s="171"/>
      <c r="AO522" s="171"/>
      <c r="AP522" s="171"/>
      <c r="AQ522" s="171"/>
      <c r="AR522" s="171"/>
      <c r="AS522" s="171"/>
      <c r="AT522" s="171"/>
      <c r="AU522" s="171" t="str">
        <f t="shared" si="210"/>
        <v/>
      </c>
      <c r="AV522" s="171"/>
      <c r="AW522" s="171"/>
      <c r="AX522" s="171"/>
      <c r="AY522" s="171"/>
      <c r="AZ522" s="168" t="str">
        <f t="shared" si="211"/>
        <v/>
      </c>
      <c r="BA522" s="158" t="str">
        <f>IF(S522&lt;&gt;1, IF(SUM(S522:$S$1004)&lt;&gt;0, "| Laat geen witruimte tussen ingevulde rijen.", ""), "")</f>
        <v/>
      </c>
      <c r="BC522" s="159" t="str">
        <f t="shared" si="212"/>
        <v/>
      </c>
    </row>
    <row r="523" spans="1:55" s="158" customFormat="1" ht="14.4" customHeight="1" x14ac:dyDescent="0.3">
      <c r="A523" s="244" t="str">
        <f t="shared" si="191"/>
        <v/>
      </c>
      <c r="B523" s="153" t="str">
        <f t="shared" si="192"/>
        <v/>
      </c>
      <c r="C523" s="154"/>
      <c r="D523" s="173"/>
      <c r="E523" s="179"/>
      <c r="F523" s="156"/>
      <c r="G523" s="175"/>
      <c r="H523" s="175"/>
      <c r="I523" s="175"/>
      <c r="J523" s="175"/>
      <c r="K523" s="175"/>
      <c r="L523" s="175"/>
      <c r="M523" s="175"/>
      <c r="N523" s="175"/>
      <c r="O523" s="175"/>
      <c r="P523" s="175"/>
      <c r="Q523" s="179"/>
      <c r="R523" s="157" t="s">
        <v>98</v>
      </c>
      <c r="S523" s="158">
        <f t="shared" si="193"/>
        <v>0</v>
      </c>
      <c r="T523" s="158" t="str">
        <f t="shared" si="194"/>
        <v/>
      </c>
      <c r="U523" s="158" t="str">
        <f t="shared" si="195"/>
        <v>lstLocatieNv3</v>
      </c>
      <c r="V523" s="168">
        <f t="shared" si="196"/>
        <v>0</v>
      </c>
      <c r="W523" s="171">
        <f t="shared" si="197"/>
        <v>0</v>
      </c>
      <c r="X523" s="171">
        <f t="shared" si="198"/>
        <v>0</v>
      </c>
      <c r="Y523" s="171">
        <f t="shared" si="199"/>
        <v>0</v>
      </c>
      <c r="Z523" s="171">
        <f t="shared" si="200"/>
        <v>0</v>
      </c>
      <c r="AA523" s="171">
        <f t="shared" si="201"/>
        <v>0</v>
      </c>
      <c r="AB523" s="171">
        <f t="shared" si="202"/>
        <v>0</v>
      </c>
      <c r="AC523" s="171">
        <f t="shared" si="203"/>
        <v>0</v>
      </c>
      <c r="AD523" s="171">
        <f t="shared" si="204"/>
        <v>0</v>
      </c>
      <c r="AE523" s="171">
        <f t="shared" si="205"/>
        <v>0</v>
      </c>
      <c r="AF523" s="171">
        <f t="shared" si="206"/>
        <v>0</v>
      </c>
      <c r="AG523" s="171">
        <f t="shared" si="207"/>
        <v>0</v>
      </c>
      <c r="AH523" s="171">
        <f>IF($S523&lt;&gt;0, IF($F523&lt;&gt;"Opname / publicatie / game", IF(OR($J523="Fysieke aanwezigheid/product",$J523="Fysieke en digitale aanwezigheid/product"), IF($L523&lt;&gt;"België", _xlfn.IFNA(IF(MATCH($M523, Keuzelijsten!$AR$2:$AR$32, 0)&gt;0, 0, -1), -1), IF($N523&lt;&gt;"", -1, IF(O523&lt;&gt;"", 0, 1))), -1), -1), 0)</f>
        <v>0</v>
      </c>
      <c r="AI523" s="171">
        <f t="shared" si="208"/>
        <v>0</v>
      </c>
      <c r="AJ523" s="171">
        <f t="shared" si="209"/>
        <v>0</v>
      </c>
      <c r="AK523" s="168"/>
      <c r="AL523" s="322" t="str">
        <f t="shared" si="190"/>
        <v/>
      </c>
      <c r="AM523" s="171"/>
      <c r="AN523" s="171"/>
      <c r="AO523" s="171"/>
      <c r="AP523" s="171"/>
      <c r="AQ523" s="171"/>
      <c r="AR523" s="171"/>
      <c r="AS523" s="171"/>
      <c r="AT523" s="171"/>
      <c r="AU523" s="171" t="str">
        <f t="shared" si="210"/>
        <v/>
      </c>
      <c r="AV523" s="171"/>
      <c r="AW523" s="171"/>
      <c r="AX523" s="171"/>
      <c r="AY523" s="171"/>
      <c r="AZ523" s="168" t="str">
        <f t="shared" si="211"/>
        <v/>
      </c>
      <c r="BA523" s="158" t="str">
        <f>IF(S523&lt;&gt;1, IF(SUM(S523:$S$1004)&lt;&gt;0, "| Laat geen witruimte tussen ingevulde rijen.", ""), "")</f>
        <v/>
      </c>
      <c r="BC523" s="159" t="str">
        <f t="shared" si="212"/>
        <v/>
      </c>
    </row>
    <row r="524" spans="1:55" s="158" customFormat="1" ht="14.4" customHeight="1" x14ac:dyDescent="0.3">
      <c r="A524" s="244" t="str">
        <f t="shared" si="191"/>
        <v/>
      </c>
      <c r="B524" s="153" t="str">
        <f t="shared" si="192"/>
        <v/>
      </c>
      <c r="C524" s="154"/>
      <c r="D524" s="173"/>
      <c r="E524" s="179"/>
      <c r="F524" s="156"/>
      <c r="G524" s="175"/>
      <c r="H524" s="175"/>
      <c r="I524" s="175"/>
      <c r="J524" s="175"/>
      <c r="K524" s="175"/>
      <c r="L524" s="175"/>
      <c r="M524" s="175"/>
      <c r="N524" s="175"/>
      <c r="O524" s="175"/>
      <c r="P524" s="175"/>
      <c r="Q524" s="179"/>
      <c r="R524" s="157" t="s">
        <v>98</v>
      </c>
      <c r="S524" s="158">
        <f t="shared" si="193"/>
        <v>0</v>
      </c>
      <c r="T524" s="158" t="str">
        <f t="shared" si="194"/>
        <v/>
      </c>
      <c r="U524" s="158" t="str">
        <f t="shared" si="195"/>
        <v>lstLocatieNv3</v>
      </c>
      <c r="V524" s="168">
        <f t="shared" si="196"/>
        <v>0</v>
      </c>
      <c r="W524" s="171">
        <f t="shared" si="197"/>
        <v>0</v>
      </c>
      <c r="X524" s="171">
        <f t="shared" si="198"/>
        <v>0</v>
      </c>
      <c r="Y524" s="171">
        <f t="shared" si="199"/>
        <v>0</v>
      </c>
      <c r="Z524" s="171">
        <f t="shared" si="200"/>
        <v>0</v>
      </c>
      <c r="AA524" s="171">
        <f t="shared" si="201"/>
        <v>0</v>
      </c>
      <c r="AB524" s="171">
        <f t="shared" si="202"/>
        <v>0</v>
      </c>
      <c r="AC524" s="171">
        <f t="shared" si="203"/>
        <v>0</v>
      </c>
      <c r="AD524" s="171">
        <f t="shared" si="204"/>
        <v>0</v>
      </c>
      <c r="AE524" s="171">
        <f t="shared" si="205"/>
        <v>0</v>
      </c>
      <c r="AF524" s="171">
        <f t="shared" si="206"/>
        <v>0</v>
      </c>
      <c r="AG524" s="171">
        <f t="shared" si="207"/>
        <v>0</v>
      </c>
      <c r="AH524" s="171">
        <f>IF($S524&lt;&gt;0, IF($F524&lt;&gt;"Opname / publicatie / game", IF(OR($J524="Fysieke aanwezigheid/product",$J524="Fysieke en digitale aanwezigheid/product"), IF($L524&lt;&gt;"België", _xlfn.IFNA(IF(MATCH($M524, Keuzelijsten!$AR$2:$AR$32, 0)&gt;0, 0, -1), -1), IF($N524&lt;&gt;"", -1, IF(O524&lt;&gt;"", 0, 1))), -1), -1), 0)</f>
        <v>0</v>
      </c>
      <c r="AI524" s="171">
        <f t="shared" si="208"/>
        <v>0</v>
      </c>
      <c r="AJ524" s="171">
        <f t="shared" si="209"/>
        <v>0</v>
      </c>
      <c r="AK524" s="168"/>
      <c r="AL524" s="322" t="str">
        <f t="shared" si="190"/>
        <v/>
      </c>
      <c r="AM524" s="171"/>
      <c r="AN524" s="171"/>
      <c r="AO524" s="171"/>
      <c r="AP524" s="171"/>
      <c r="AQ524" s="171"/>
      <c r="AR524" s="171"/>
      <c r="AS524" s="171"/>
      <c r="AT524" s="171"/>
      <c r="AU524" s="171" t="str">
        <f t="shared" si="210"/>
        <v/>
      </c>
      <c r="AV524" s="171"/>
      <c r="AW524" s="171"/>
      <c r="AX524" s="171"/>
      <c r="AY524" s="171"/>
      <c r="AZ524" s="168" t="str">
        <f t="shared" si="211"/>
        <v/>
      </c>
      <c r="BA524" s="158" t="str">
        <f>IF(S524&lt;&gt;1, IF(SUM(S524:$S$1004)&lt;&gt;0, "| Laat geen witruimte tussen ingevulde rijen.", ""), "")</f>
        <v/>
      </c>
      <c r="BC524" s="159" t="str">
        <f t="shared" si="212"/>
        <v/>
      </c>
    </row>
    <row r="525" spans="1:55" s="158" customFormat="1" ht="14.4" customHeight="1" x14ac:dyDescent="0.3">
      <c r="A525" s="244" t="str">
        <f t="shared" si="191"/>
        <v/>
      </c>
      <c r="B525" s="153" t="str">
        <f t="shared" si="192"/>
        <v/>
      </c>
      <c r="C525" s="154"/>
      <c r="D525" s="173"/>
      <c r="E525" s="179"/>
      <c r="F525" s="156"/>
      <c r="G525" s="175"/>
      <c r="H525" s="175"/>
      <c r="I525" s="175"/>
      <c r="J525" s="175"/>
      <c r="K525" s="175"/>
      <c r="L525" s="175"/>
      <c r="M525" s="175"/>
      <c r="N525" s="175"/>
      <c r="O525" s="175"/>
      <c r="P525" s="175"/>
      <c r="Q525" s="179"/>
      <c r="R525" s="157" t="s">
        <v>98</v>
      </c>
      <c r="S525" s="158">
        <f t="shared" si="193"/>
        <v>0</v>
      </c>
      <c r="T525" s="158" t="str">
        <f t="shared" si="194"/>
        <v/>
      </c>
      <c r="U525" s="158" t="str">
        <f t="shared" si="195"/>
        <v>lstLocatieNv3</v>
      </c>
      <c r="V525" s="168">
        <f t="shared" si="196"/>
        <v>0</v>
      </c>
      <c r="W525" s="171">
        <f t="shared" si="197"/>
        <v>0</v>
      </c>
      <c r="X525" s="171">
        <f t="shared" si="198"/>
        <v>0</v>
      </c>
      <c r="Y525" s="171">
        <f t="shared" si="199"/>
        <v>0</v>
      </c>
      <c r="Z525" s="171">
        <f t="shared" si="200"/>
        <v>0</v>
      </c>
      <c r="AA525" s="171">
        <f t="shared" si="201"/>
        <v>0</v>
      </c>
      <c r="AB525" s="171">
        <f t="shared" si="202"/>
        <v>0</v>
      </c>
      <c r="AC525" s="171">
        <f t="shared" si="203"/>
        <v>0</v>
      </c>
      <c r="AD525" s="171">
        <f t="shared" si="204"/>
        <v>0</v>
      </c>
      <c r="AE525" s="171">
        <f t="shared" si="205"/>
        <v>0</v>
      </c>
      <c r="AF525" s="171">
        <f t="shared" si="206"/>
        <v>0</v>
      </c>
      <c r="AG525" s="171">
        <f t="shared" si="207"/>
        <v>0</v>
      </c>
      <c r="AH525" s="171">
        <f>IF($S525&lt;&gt;0, IF($F525&lt;&gt;"Opname / publicatie / game", IF(OR($J525="Fysieke aanwezigheid/product",$J525="Fysieke en digitale aanwezigheid/product"), IF($L525&lt;&gt;"België", _xlfn.IFNA(IF(MATCH($M525, Keuzelijsten!$AR$2:$AR$32, 0)&gt;0, 0, -1), -1), IF($N525&lt;&gt;"", -1, IF(O525&lt;&gt;"", 0, 1))), -1), -1), 0)</f>
        <v>0</v>
      </c>
      <c r="AI525" s="171">
        <f t="shared" si="208"/>
        <v>0</v>
      </c>
      <c r="AJ525" s="171">
        <f t="shared" si="209"/>
        <v>0</v>
      </c>
      <c r="AK525" s="168"/>
      <c r="AL525" s="322" t="str">
        <f t="shared" si="190"/>
        <v/>
      </c>
      <c r="AM525" s="171"/>
      <c r="AN525" s="171"/>
      <c r="AO525" s="171"/>
      <c r="AP525" s="171"/>
      <c r="AQ525" s="171"/>
      <c r="AR525" s="171"/>
      <c r="AS525" s="171"/>
      <c r="AT525" s="171"/>
      <c r="AU525" s="171" t="str">
        <f t="shared" si="210"/>
        <v/>
      </c>
      <c r="AV525" s="171"/>
      <c r="AW525" s="171"/>
      <c r="AX525" s="171"/>
      <c r="AY525" s="171"/>
      <c r="AZ525" s="168" t="str">
        <f t="shared" si="211"/>
        <v/>
      </c>
      <c r="BA525" s="158" t="str">
        <f>IF(S525&lt;&gt;1, IF(SUM(S525:$S$1004)&lt;&gt;0, "| Laat geen witruimte tussen ingevulde rijen.", ""), "")</f>
        <v/>
      </c>
      <c r="BC525" s="159" t="str">
        <f t="shared" si="212"/>
        <v/>
      </c>
    </row>
    <row r="526" spans="1:55" s="158" customFormat="1" ht="14.4" customHeight="1" x14ac:dyDescent="0.3">
      <c r="A526" s="244" t="str">
        <f t="shared" si="191"/>
        <v/>
      </c>
      <c r="B526" s="153" t="str">
        <f t="shared" si="192"/>
        <v/>
      </c>
      <c r="C526" s="154"/>
      <c r="D526" s="173"/>
      <c r="E526" s="179"/>
      <c r="F526" s="156"/>
      <c r="G526" s="175"/>
      <c r="H526" s="175"/>
      <c r="I526" s="175"/>
      <c r="J526" s="175"/>
      <c r="K526" s="175"/>
      <c r="L526" s="175"/>
      <c r="M526" s="175"/>
      <c r="N526" s="175"/>
      <c r="O526" s="175"/>
      <c r="P526" s="175"/>
      <c r="Q526" s="179"/>
      <c r="R526" s="157" t="s">
        <v>98</v>
      </c>
      <c r="S526" s="158">
        <f t="shared" si="193"/>
        <v>0</v>
      </c>
      <c r="T526" s="158" t="str">
        <f t="shared" si="194"/>
        <v/>
      </c>
      <c r="U526" s="158" t="str">
        <f t="shared" si="195"/>
        <v>lstLocatieNv3</v>
      </c>
      <c r="V526" s="168">
        <f t="shared" si="196"/>
        <v>0</v>
      </c>
      <c r="W526" s="171">
        <f t="shared" si="197"/>
        <v>0</v>
      </c>
      <c r="X526" s="171">
        <f t="shared" si="198"/>
        <v>0</v>
      </c>
      <c r="Y526" s="171">
        <f t="shared" si="199"/>
        <v>0</v>
      </c>
      <c r="Z526" s="171">
        <f t="shared" si="200"/>
        <v>0</v>
      </c>
      <c r="AA526" s="171">
        <f t="shared" si="201"/>
        <v>0</v>
      </c>
      <c r="AB526" s="171">
        <f t="shared" si="202"/>
        <v>0</v>
      </c>
      <c r="AC526" s="171">
        <f t="shared" si="203"/>
        <v>0</v>
      </c>
      <c r="AD526" s="171">
        <f t="shared" si="204"/>
        <v>0</v>
      </c>
      <c r="AE526" s="171">
        <f t="shared" si="205"/>
        <v>0</v>
      </c>
      <c r="AF526" s="171">
        <f t="shared" si="206"/>
        <v>0</v>
      </c>
      <c r="AG526" s="171">
        <f t="shared" si="207"/>
        <v>0</v>
      </c>
      <c r="AH526" s="171">
        <f>IF($S526&lt;&gt;0, IF($F526&lt;&gt;"Opname / publicatie / game", IF(OR($J526="Fysieke aanwezigheid/product",$J526="Fysieke en digitale aanwezigheid/product"), IF($L526&lt;&gt;"België", _xlfn.IFNA(IF(MATCH($M526, Keuzelijsten!$AR$2:$AR$32, 0)&gt;0, 0, -1), -1), IF($N526&lt;&gt;"", -1, IF(O526&lt;&gt;"", 0, 1))), -1), -1), 0)</f>
        <v>0</v>
      </c>
      <c r="AI526" s="171">
        <f t="shared" si="208"/>
        <v>0</v>
      </c>
      <c r="AJ526" s="171">
        <f t="shared" si="209"/>
        <v>0</v>
      </c>
      <c r="AK526" s="168"/>
      <c r="AL526" s="322" t="str">
        <f t="shared" si="190"/>
        <v/>
      </c>
      <c r="AM526" s="171"/>
      <c r="AN526" s="171"/>
      <c r="AO526" s="171"/>
      <c r="AP526" s="171"/>
      <c r="AQ526" s="171"/>
      <c r="AR526" s="171"/>
      <c r="AS526" s="171"/>
      <c r="AT526" s="171"/>
      <c r="AU526" s="171" t="str">
        <f t="shared" si="210"/>
        <v/>
      </c>
      <c r="AV526" s="171"/>
      <c r="AW526" s="171"/>
      <c r="AX526" s="171"/>
      <c r="AY526" s="171"/>
      <c r="AZ526" s="168" t="str">
        <f t="shared" si="211"/>
        <v/>
      </c>
      <c r="BA526" s="158" t="str">
        <f>IF(S526&lt;&gt;1, IF(SUM(S526:$S$1004)&lt;&gt;0, "| Laat geen witruimte tussen ingevulde rijen.", ""), "")</f>
        <v/>
      </c>
      <c r="BC526" s="159" t="str">
        <f t="shared" si="212"/>
        <v/>
      </c>
    </row>
    <row r="527" spans="1:55" s="158" customFormat="1" ht="14.4" customHeight="1" x14ac:dyDescent="0.3">
      <c r="A527" s="244" t="str">
        <f t="shared" si="191"/>
        <v/>
      </c>
      <c r="B527" s="153" t="str">
        <f t="shared" si="192"/>
        <v/>
      </c>
      <c r="C527" s="154"/>
      <c r="D527" s="173"/>
      <c r="E527" s="179"/>
      <c r="F527" s="156"/>
      <c r="G527" s="175"/>
      <c r="H527" s="175"/>
      <c r="I527" s="175"/>
      <c r="J527" s="175"/>
      <c r="K527" s="175"/>
      <c r="L527" s="175"/>
      <c r="M527" s="175"/>
      <c r="N527" s="175"/>
      <c r="O527" s="175"/>
      <c r="P527" s="175"/>
      <c r="Q527" s="179"/>
      <c r="R527" s="157" t="s">
        <v>98</v>
      </c>
      <c r="S527" s="158">
        <f t="shared" si="193"/>
        <v>0</v>
      </c>
      <c r="T527" s="158" t="str">
        <f t="shared" si="194"/>
        <v/>
      </c>
      <c r="U527" s="158" t="str">
        <f t="shared" si="195"/>
        <v>lstLocatieNv3</v>
      </c>
      <c r="V527" s="168">
        <f t="shared" si="196"/>
        <v>0</v>
      </c>
      <c r="W527" s="171">
        <f t="shared" si="197"/>
        <v>0</v>
      </c>
      <c r="X527" s="171">
        <f t="shared" si="198"/>
        <v>0</v>
      </c>
      <c r="Y527" s="171">
        <f t="shared" si="199"/>
        <v>0</v>
      </c>
      <c r="Z527" s="171">
        <f t="shared" si="200"/>
        <v>0</v>
      </c>
      <c r="AA527" s="171">
        <f t="shared" si="201"/>
        <v>0</v>
      </c>
      <c r="AB527" s="171">
        <f t="shared" si="202"/>
        <v>0</v>
      </c>
      <c r="AC527" s="171">
        <f t="shared" si="203"/>
        <v>0</v>
      </c>
      <c r="AD527" s="171">
        <f t="shared" si="204"/>
        <v>0</v>
      </c>
      <c r="AE527" s="171">
        <f t="shared" si="205"/>
        <v>0</v>
      </c>
      <c r="AF527" s="171">
        <f t="shared" si="206"/>
        <v>0</v>
      </c>
      <c r="AG527" s="171">
        <f t="shared" si="207"/>
        <v>0</v>
      </c>
      <c r="AH527" s="171">
        <f>IF($S527&lt;&gt;0, IF($F527&lt;&gt;"Opname / publicatie / game", IF(OR($J527="Fysieke aanwezigheid/product",$J527="Fysieke en digitale aanwezigheid/product"), IF($L527&lt;&gt;"België", _xlfn.IFNA(IF(MATCH($M527, Keuzelijsten!$AR$2:$AR$32, 0)&gt;0, 0, -1), -1), IF($N527&lt;&gt;"", -1, IF(O527&lt;&gt;"", 0, 1))), -1), -1), 0)</f>
        <v>0</v>
      </c>
      <c r="AI527" s="171">
        <f t="shared" si="208"/>
        <v>0</v>
      </c>
      <c r="AJ527" s="171">
        <f t="shared" si="209"/>
        <v>0</v>
      </c>
      <c r="AK527" s="168"/>
      <c r="AL527" s="322" t="str">
        <f t="shared" si="190"/>
        <v/>
      </c>
      <c r="AM527" s="171"/>
      <c r="AN527" s="171"/>
      <c r="AO527" s="171"/>
      <c r="AP527" s="171"/>
      <c r="AQ527" s="171"/>
      <c r="AR527" s="171"/>
      <c r="AS527" s="171"/>
      <c r="AT527" s="171"/>
      <c r="AU527" s="171" t="str">
        <f t="shared" si="210"/>
        <v/>
      </c>
      <c r="AV527" s="171"/>
      <c r="AW527" s="171"/>
      <c r="AX527" s="171"/>
      <c r="AY527" s="171"/>
      <c r="AZ527" s="168" t="str">
        <f t="shared" si="211"/>
        <v/>
      </c>
      <c r="BA527" s="158" t="str">
        <f>IF(S527&lt;&gt;1, IF(SUM(S527:$S$1004)&lt;&gt;0, "| Laat geen witruimte tussen ingevulde rijen.", ""), "")</f>
        <v/>
      </c>
      <c r="BC527" s="159" t="str">
        <f t="shared" si="212"/>
        <v/>
      </c>
    </row>
    <row r="528" spans="1:55" s="158" customFormat="1" ht="14.4" customHeight="1" x14ac:dyDescent="0.3">
      <c r="A528" s="244" t="str">
        <f t="shared" si="191"/>
        <v/>
      </c>
      <c r="B528" s="153" t="str">
        <f t="shared" si="192"/>
        <v/>
      </c>
      <c r="C528" s="154"/>
      <c r="D528" s="173"/>
      <c r="E528" s="179"/>
      <c r="F528" s="156"/>
      <c r="G528" s="175"/>
      <c r="H528" s="175"/>
      <c r="I528" s="175"/>
      <c r="J528" s="175"/>
      <c r="K528" s="175"/>
      <c r="L528" s="175"/>
      <c r="M528" s="175"/>
      <c r="N528" s="175"/>
      <c r="O528" s="175"/>
      <c r="P528" s="175"/>
      <c r="Q528" s="179"/>
      <c r="R528" s="157" t="s">
        <v>98</v>
      </c>
      <c r="S528" s="158">
        <f t="shared" si="193"/>
        <v>0</v>
      </c>
      <c r="T528" s="158" t="str">
        <f t="shared" si="194"/>
        <v/>
      </c>
      <c r="U528" s="158" t="str">
        <f t="shared" si="195"/>
        <v>lstLocatieNv3</v>
      </c>
      <c r="V528" s="168">
        <f t="shared" si="196"/>
        <v>0</v>
      </c>
      <c r="W528" s="171">
        <f t="shared" si="197"/>
        <v>0</v>
      </c>
      <c r="X528" s="171">
        <f t="shared" si="198"/>
        <v>0</v>
      </c>
      <c r="Y528" s="171">
        <f t="shared" si="199"/>
        <v>0</v>
      </c>
      <c r="Z528" s="171">
        <f t="shared" si="200"/>
        <v>0</v>
      </c>
      <c r="AA528" s="171">
        <f t="shared" si="201"/>
        <v>0</v>
      </c>
      <c r="AB528" s="171">
        <f t="shared" si="202"/>
        <v>0</v>
      </c>
      <c r="AC528" s="171">
        <f t="shared" si="203"/>
        <v>0</v>
      </c>
      <c r="AD528" s="171">
        <f t="shared" si="204"/>
        <v>0</v>
      </c>
      <c r="AE528" s="171">
        <f t="shared" si="205"/>
        <v>0</v>
      </c>
      <c r="AF528" s="171">
        <f t="shared" si="206"/>
        <v>0</v>
      </c>
      <c r="AG528" s="171">
        <f t="shared" si="207"/>
        <v>0</v>
      </c>
      <c r="AH528" s="171">
        <f>IF($S528&lt;&gt;0, IF($F528&lt;&gt;"Opname / publicatie / game", IF(OR($J528="Fysieke aanwezigheid/product",$J528="Fysieke en digitale aanwezigheid/product"), IF($L528&lt;&gt;"België", _xlfn.IFNA(IF(MATCH($M528, Keuzelijsten!$AR$2:$AR$32, 0)&gt;0, 0, -1), -1), IF($N528&lt;&gt;"", -1, IF(O528&lt;&gt;"", 0, 1))), -1), -1), 0)</f>
        <v>0</v>
      </c>
      <c r="AI528" s="171">
        <f t="shared" si="208"/>
        <v>0</v>
      </c>
      <c r="AJ528" s="171">
        <f t="shared" si="209"/>
        <v>0</v>
      </c>
      <c r="AK528" s="168"/>
      <c r="AL528" s="322" t="str">
        <f t="shared" si="190"/>
        <v/>
      </c>
      <c r="AM528" s="171"/>
      <c r="AN528" s="171"/>
      <c r="AO528" s="171"/>
      <c r="AP528" s="171"/>
      <c r="AQ528" s="171"/>
      <c r="AR528" s="171"/>
      <c r="AS528" s="171"/>
      <c r="AT528" s="171"/>
      <c r="AU528" s="171" t="str">
        <f t="shared" si="210"/>
        <v/>
      </c>
      <c r="AV528" s="171"/>
      <c r="AW528" s="171"/>
      <c r="AX528" s="171"/>
      <c r="AY528" s="171"/>
      <c r="AZ528" s="168" t="str">
        <f t="shared" si="211"/>
        <v/>
      </c>
      <c r="BA528" s="158" t="str">
        <f>IF(S528&lt;&gt;1, IF(SUM(S528:$S$1004)&lt;&gt;0, "| Laat geen witruimte tussen ingevulde rijen.", ""), "")</f>
        <v/>
      </c>
      <c r="BC528" s="159" t="str">
        <f t="shared" si="212"/>
        <v/>
      </c>
    </row>
    <row r="529" spans="1:55" s="158" customFormat="1" ht="14.4" customHeight="1" x14ac:dyDescent="0.3">
      <c r="A529" s="244" t="str">
        <f t="shared" si="191"/>
        <v/>
      </c>
      <c r="B529" s="153" t="str">
        <f t="shared" si="192"/>
        <v/>
      </c>
      <c r="C529" s="154"/>
      <c r="D529" s="173"/>
      <c r="E529" s="179"/>
      <c r="F529" s="156"/>
      <c r="G529" s="175"/>
      <c r="H529" s="175"/>
      <c r="I529" s="175"/>
      <c r="J529" s="175"/>
      <c r="K529" s="175"/>
      <c r="L529" s="175"/>
      <c r="M529" s="175"/>
      <c r="N529" s="175"/>
      <c r="O529" s="175"/>
      <c r="P529" s="175"/>
      <c r="Q529" s="179"/>
      <c r="R529" s="157" t="s">
        <v>98</v>
      </c>
      <c r="S529" s="158">
        <f t="shared" si="193"/>
        <v>0</v>
      </c>
      <c r="T529" s="158" t="str">
        <f t="shared" si="194"/>
        <v/>
      </c>
      <c r="U529" s="158" t="str">
        <f t="shared" si="195"/>
        <v>lstLocatieNv3</v>
      </c>
      <c r="V529" s="168">
        <f t="shared" si="196"/>
        <v>0</v>
      </c>
      <c r="W529" s="171">
        <f t="shared" si="197"/>
        <v>0</v>
      </c>
      <c r="X529" s="171">
        <f t="shared" si="198"/>
        <v>0</v>
      </c>
      <c r="Y529" s="171">
        <f t="shared" si="199"/>
        <v>0</v>
      </c>
      <c r="Z529" s="171">
        <f t="shared" si="200"/>
        <v>0</v>
      </c>
      <c r="AA529" s="171">
        <f t="shared" si="201"/>
        <v>0</v>
      </c>
      <c r="AB529" s="171">
        <f t="shared" si="202"/>
        <v>0</v>
      </c>
      <c r="AC529" s="171">
        <f t="shared" si="203"/>
        <v>0</v>
      </c>
      <c r="AD529" s="171">
        <f t="shared" si="204"/>
        <v>0</v>
      </c>
      <c r="AE529" s="171">
        <f t="shared" si="205"/>
        <v>0</v>
      </c>
      <c r="AF529" s="171">
        <f t="shared" si="206"/>
        <v>0</v>
      </c>
      <c r="AG529" s="171">
        <f t="shared" si="207"/>
        <v>0</v>
      </c>
      <c r="AH529" s="171">
        <f>IF($S529&lt;&gt;0, IF($F529&lt;&gt;"Opname / publicatie / game", IF(OR($J529="Fysieke aanwezigheid/product",$J529="Fysieke en digitale aanwezigheid/product"), IF($L529&lt;&gt;"België", _xlfn.IFNA(IF(MATCH($M529, Keuzelijsten!$AR$2:$AR$32, 0)&gt;0, 0, -1), -1), IF($N529&lt;&gt;"", -1, IF(O529&lt;&gt;"", 0, 1))), -1), -1), 0)</f>
        <v>0</v>
      </c>
      <c r="AI529" s="171">
        <f t="shared" si="208"/>
        <v>0</v>
      </c>
      <c r="AJ529" s="171">
        <f t="shared" si="209"/>
        <v>0</v>
      </c>
      <c r="AK529" s="168"/>
      <c r="AL529" s="322" t="str">
        <f t="shared" si="190"/>
        <v/>
      </c>
      <c r="AM529" s="171"/>
      <c r="AN529" s="171"/>
      <c r="AO529" s="171"/>
      <c r="AP529" s="171"/>
      <c r="AQ529" s="171"/>
      <c r="AR529" s="171"/>
      <c r="AS529" s="171"/>
      <c r="AT529" s="171"/>
      <c r="AU529" s="171" t="str">
        <f t="shared" si="210"/>
        <v/>
      </c>
      <c r="AV529" s="171"/>
      <c r="AW529" s="171"/>
      <c r="AX529" s="171"/>
      <c r="AY529" s="171"/>
      <c r="AZ529" s="168" t="str">
        <f t="shared" si="211"/>
        <v/>
      </c>
      <c r="BA529" s="158" t="str">
        <f>IF(S529&lt;&gt;1, IF(SUM(S529:$S$1004)&lt;&gt;0, "| Laat geen witruimte tussen ingevulde rijen.", ""), "")</f>
        <v/>
      </c>
      <c r="BC529" s="159" t="str">
        <f t="shared" si="212"/>
        <v/>
      </c>
    </row>
    <row r="530" spans="1:55" s="158" customFormat="1" ht="14.4" customHeight="1" x14ac:dyDescent="0.3">
      <c r="A530" s="244" t="str">
        <f t="shared" si="191"/>
        <v/>
      </c>
      <c r="B530" s="153" t="str">
        <f t="shared" si="192"/>
        <v/>
      </c>
      <c r="C530" s="154"/>
      <c r="D530" s="173"/>
      <c r="E530" s="179"/>
      <c r="F530" s="156"/>
      <c r="G530" s="175"/>
      <c r="H530" s="175"/>
      <c r="I530" s="175"/>
      <c r="J530" s="175"/>
      <c r="K530" s="175"/>
      <c r="L530" s="175"/>
      <c r="M530" s="175"/>
      <c r="N530" s="175"/>
      <c r="O530" s="175"/>
      <c r="P530" s="175"/>
      <c r="Q530" s="179"/>
      <c r="R530" s="157" t="s">
        <v>98</v>
      </c>
      <c r="S530" s="158">
        <f t="shared" si="193"/>
        <v>0</v>
      </c>
      <c r="T530" s="158" t="str">
        <f t="shared" si="194"/>
        <v/>
      </c>
      <c r="U530" s="158" t="str">
        <f t="shared" si="195"/>
        <v>lstLocatieNv3</v>
      </c>
      <c r="V530" s="168">
        <f t="shared" si="196"/>
        <v>0</v>
      </c>
      <c r="W530" s="171">
        <f t="shared" si="197"/>
        <v>0</v>
      </c>
      <c r="X530" s="171">
        <f t="shared" si="198"/>
        <v>0</v>
      </c>
      <c r="Y530" s="171">
        <f t="shared" si="199"/>
        <v>0</v>
      </c>
      <c r="Z530" s="171">
        <f t="shared" si="200"/>
        <v>0</v>
      </c>
      <c r="AA530" s="171">
        <f t="shared" si="201"/>
        <v>0</v>
      </c>
      <c r="AB530" s="171">
        <f t="shared" si="202"/>
        <v>0</v>
      </c>
      <c r="AC530" s="171">
        <f t="shared" si="203"/>
        <v>0</v>
      </c>
      <c r="AD530" s="171">
        <f t="shared" si="204"/>
        <v>0</v>
      </c>
      <c r="AE530" s="171">
        <f t="shared" si="205"/>
        <v>0</v>
      </c>
      <c r="AF530" s="171">
        <f t="shared" si="206"/>
        <v>0</v>
      </c>
      <c r="AG530" s="171">
        <f t="shared" si="207"/>
        <v>0</v>
      </c>
      <c r="AH530" s="171">
        <f>IF($S530&lt;&gt;0, IF($F530&lt;&gt;"Opname / publicatie / game", IF(OR($J530="Fysieke aanwezigheid/product",$J530="Fysieke en digitale aanwezigheid/product"), IF($L530&lt;&gt;"België", _xlfn.IFNA(IF(MATCH($M530, Keuzelijsten!$AR$2:$AR$32, 0)&gt;0, 0, -1), -1), IF($N530&lt;&gt;"", -1, IF(O530&lt;&gt;"", 0, 1))), -1), -1), 0)</f>
        <v>0</v>
      </c>
      <c r="AI530" s="171">
        <f t="shared" si="208"/>
        <v>0</v>
      </c>
      <c r="AJ530" s="171">
        <f t="shared" si="209"/>
        <v>0</v>
      </c>
      <c r="AK530" s="168"/>
      <c r="AL530" s="322" t="str">
        <f t="shared" si="190"/>
        <v/>
      </c>
      <c r="AM530" s="171"/>
      <c r="AN530" s="171"/>
      <c r="AO530" s="171"/>
      <c r="AP530" s="171"/>
      <c r="AQ530" s="171"/>
      <c r="AR530" s="171"/>
      <c r="AS530" s="171"/>
      <c r="AT530" s="171"/>
      <c r="AU530" s="171" t="str">
        <f t="shared" si="210"/>
        <v/>
      </c>
      <c r="AV530" s="171"/>
      <c r="AW530" s="171"/>
      <c r="AX530" s="171"/>
      <c r="AY530" s="171"/>
      <c r="AZ530" s="168" t="str">
        <f t="shared" si="211"/>
        <v/>
      </c>
      <c r="BA530" s="158" t="str">
        <f>IF(S530&lt;&gt;1, IF(SUM(S530:$S$1004)&lt;&gt;0, "| Laat geen witruimte tussen ingevulde rijen.", ""), "")</f>
        <v/>
      </c>
      <c r="BC530" s="159" t="str">
        <f t="shared" si="212"/>
        <v/>
      </c>
    </row>
    <row r="531" spans="1:55" s="158" customFormat="1" ht="14.4" customHeight="1" x14ac:dyDescent="0.3">
      <c r="A531" s="244" t="str">
        <f t="shared" si="191"/>
        <v/>
      </c>
      <c r="B531" s="153" t="str">
        <f t="shared" si="192"/>
        <v/>
      </c>
      <c r="C531" s="154"/>
      <c r="D531" s="173"/>
      <c r="E531" s="179"/>
      <c r="F531" s="156"/>
      <c r="G531" s="175"/>
      <c r="H531" s="175"/>
      <c r="I531" s="175"/>
      <c r="J531" s="175"/>
      <c r="K531" s="175"/>
      <c r="L531" s="175"/>
      <c r="M531" s="175"/>
      <c r="N531" s="175"/>
      <c r="O531" s="175"/>
      <c r="P531" s="175"/>
      <c r="Q531" s="179"/>
      <c r="R531" s="157" t="s">
        <v>98</v>
      </c>
      <c r="S531" s="158">
        <f t="shared" si="193"/>
        <v>0</v>
      </c>
      <c r="T531" s="158" t="str">
        <f t="shared" si="194"/>
        <v/>
      </c>
      <c r="U531" s="158" t="str">
        <f t="shared" si="195"/>
        <v>lstLocatieNv3</v>
      </c>
      <c r="V531" s="168">
        <f t="shared" si="196"/>
        <v>0</v>
      </c>
      <c r="W531" s="171">
        <f t="shared" si="197"/>
        <v>0</v>
      </c>
      <c r="X531" s="171">
        <f t="shared" si="198"/>
        <v>0</v>
      </c>
      <c r="Y531" s="171">
        <f t="shared" si="199"/>
        <v>0</v>
      </c>
      <c r="Z531" s="171">
        <f t="shared" si="200"/>
        <v>0</v>
      </c>
      <c r="AA531" s="171">
        <f t="shared" si="201"/>
        <v>0</v>
      </c>
      <c r="AB531" s="171">
        <f t="shared" si="202"/>
        <v>0</v>
      </c>
      <c r="AC531" s="171">
        <f t="shared" si="203"/>
        <v>0</v>
      </c>
      <c r="AD531" s="171">
        <f t="shared" si="204"/>
        <v>0</v>
      </c>
      <c r="AE531" s="171">
        <f t="shared" si="205"/>
        <v>0</v>
      </c>
      <c r="AF531" s="171">
        <f t="shared" si="206"/>
        <v>0</v>
      </c>
      <c r="AG531" s="171">
        <f t="shared" si="207"/>
        <v>0</v>
      </c>
      <c r="AH531" s="171">
        <f>IF($S531&lt;&gt;0, IF($F531&lt;&gt;"Opname / publicatie / game", IF(OR($J531="Fysieke aanwezigheid/product",$J531="Fysieke en digitale aanwezigheid/product"), IF($L531&lt;&gt;"België", _xlfn.IFNA(IF(MATCH($M531, Keuzelijsten!$AR$2:$AR$32, 0)&gt;0, 0, -1), -1), IF($N531&lt;&gt;"", -1, IF(O531&lt;&gt;"", 0, 1))), -1), -1), 0)</f>
        <v>0</v>
      </c>
      <c r="AI531" s="171">
        <f t="shared" si="208"/>
        <v>0</v>
      </c>
      <c r="AJ531" s="171">
        <f t="shared" si="209"/>
        <v>0</v>
      </c>
      <c r="AK531" s="168"/>
      <c r="AL531" s="322" t="str">
        <f t="shared" si="190"/>
        <v/>
      </c>
      <c r="AM531" s="171"/>
      <c r="AN531" s="171"/>
      <c r="AO531" s="171"/>
      <c r="AP531" s="171"/>
      <c r="AQ531" s="171"/>
      <c r="AR531" s="171"/>
      <c r="AS531" s="171"/>
      <c r="AT531" s="171"/>
      <c r="AU531" s="171" t="str">
        <f t="shared" si="210"/>
        <v/>
      </c>
      <c r="AV531" s="171"/>
      <c r="AW531" s="171"/>
      <c r="AX531" s="171"/>
      <c r="AY531" s="171"/>
      <c r="AZ531" s="168" t="str">
        <f t="shared" si="211"/>
        <v/>
      </c>
      <c r="BA531" s="158" t="str">
        <f>IF(S531&lt;&gt;1, IF(SUM(S531:$S$1004)&lt;&gt;0, "| Laat geen witruimte tussen ingevulde rijen.", ""), "")</f>
        <v/>
      </c>
      <c r="BC531" s="159" t="str">
        <f t="shared" si="212"/>
        <v/>
      </c>
    </row>
    <row r="532" spans="1:55" s="158" customFormat="1" ht="14.4" customHeight="1" x14ac:dyDescent="0.3">
      <c r="A532" s="244" t="str">
        <f t="shared" si="191"/>
        <v/>
      </c>
      <c r="B532" s="153" t="str">
        <f t="shared" si="192"/>
        <v/>
      </c>
      <c r="C532" s="154"/>
      <c r="D532" s="173"/>
      <c r="E532" s="179"/>
      <c r="F532" s="156"/>
      <c r="G532" s="175"/>
      <c r="H532" s="175"/>
      <c r="I532" s="175"/>
      <c r="J532" s="175"/>
      <c r="K532" s="175"/>
      <c r="L532" s="175"/>
      <c r="M532" s="175"/>
      <c r="N532" s="175"/>
      <c r="O532" s="175"/>
      <c r="P532" s="175"/>
      <c r="Q532" s="179"/>
      <c r="R532" s="157" t="s">
        <v>98</v>
      </c>
      <c r="S532" s="158">
        <f t="shared" si="193"/>
        <v>0</v>
      </c>
      <c r="T532" s="158" t="str">
        <f t="shared" si="194"/>
        <v/>
      </c>
      <c r="U532" s="158" t="str">
        <f t="shared" si="195"/>
        <v>lstLocatieNv3</v>
      </c>
      <c r="V532" s="168">
        <f t="shared" si="196"/>
        <v>0</v>
      </c>
      <c r="W532" s="171">
        <f t="shared" si="197"/>
        <v>0</v>
      </c>
      <c r="X532" s="171">
        <f t="shared" si="198"/>
        <v>0</v>
      </c>
      <c r="Y532" s="171">
        <f t="shared" si="199"/>
        <v>0</v>
      </c>
      <c r="Z532" s="171">
        <f t="shared" si="200"/>
        <v>0</v>
      </c>
      <c r="AA532" s="171">
        <f t="shared" si="201"/>
        <v>0</v>
      </c>
      <c r="AB532" s="171">
        <f t="shared" si="202"/>
        <v>0</v>
      </c>
      <c r="AC532" s="171">
        <f t="shared" si="203"/>
        <v>0</v>
      </c>
      <c r="AD532" s="171">
        <f t="shared" si="204"/>
        <v>0</v>
      </c>
      <c r="AE532" s="171">
        <f t="shared" si="205"/>
        <v>0</v>
      </c>
      <c r="AF532" s="171">
        <f t="shared" si="206"/>
        <v>0</v>
      </c>
      <c r="AG532" s="171">
        <f t="shared" si="207"/>
        <v>0</v>
      </c>
      <c r="AH532" s="171">
        <f>IF($S532&lt;&gt;0, IF($F532&lt;&gt;"Opname / publicatie / game", IF(OR($J532="Fysieke aanwezigheid/product",$J532="Fysieke en digitale aanwezigheid/product"), IF($L532&lt;&gt;"België", _xlfn.IFNA(IF(MATCH($M532, Keuzelijsten!$AR$2:$AR$32, 0)&gt;0, 0, -1), -1), IF($N532&lt;&gt;"", -1, IF(O532&lt;&gt;"", 0, 1))), -1), -1), 0)</f>
        <v>0</v>
      </c>
      <c r="AI532" s="171">
        <f t="shared" si="208"/>
        <v>0</v>
      </c>
      <c r="AJ532" s="171">
        <f t="shared" si="209"/>
        <v>0</v>
      </c>
      <c r="AK532" s="168"/>
      <c r="AL532" s="322" t="str">
        <f t="shared" si="190"/>
        <v/>
      </c>
      <c r="AM532" s="171"/>
      <c r="AN532" s="171"/>
      <c r="AO532" s="171"/>
      <c r="AP532" s="171"/>
      <c r="AQ532" s="171"/>
      <c r="AR532" s="171"/>
      <c r="AS532" s="171"/>
      <c r="AT532" s="171"/>
      <c r="AU532" s="171" t="str">
        <f t="shared" si="210"/>
        <v/>
      </c>
      <c r="AV532" s="171"/>
      <c r="AW532" s="171"/>
      <c r="AX532" s="171"/>
      <c r="AY532" s="171"/>
      <c r="AZ532" s="168" t="str">
        <f t="shared" si="211"/>
        <v/>
      </c>
      <c r="BA532" s="158" t="str">
        <f>IF(S532&lt;&gt;1, IF(SUM(S532:$S$1004)&lt;&gt;0, "| Laat geen witruimte tussen ingevulde rijen.", ""), "")</f>
        <v/>
      </c>
      <c r="BC532" s="159" t="str">
        <f t="shared" si="212"/>
        <v/>
      </c>
    </row>
    <row r="533" spans="1:55" s="158" customFormat="1" ht="14.4" customHeight="1" x14ac:dyDescent="0.3">
      <c r="A533" s="244" t="str">
        <f t="shared" si="191"/>
        <v/>
      </c>
      <c r="B533" s="153" t="str">
        <f t="shared" si="192"/>
        <v/>
      </c>
      <c r="C533" s="154"/>
      <c r="D533" s="173"/>
      <c r="E533" s="179"/>
      <c r="F533" s="156"/>
      <c r="G533" s="175"/>
      <c r="H533" s="175"/>
      <c r="I533" s="175"/>
      <c r="J533" s="175"/>
      <c r="K533" s="175"/>
      <c r="L533" s="175"/>
      <c r="M533" s="175"/>
      <c r="N533" s="175"/>
      <c r="O533" s="175"/>
      <c r="P533" s="175"/>
      <c r="Q533" s="179"/>
      <c r="R533" s="157" t="s">
        <v>98</v>
      </c>
      <c r="S533" s="158">
        <f t="shared" si="193"/>
        <v>0</v>
      </c>
      <c r="T533" s="158" t="str">
        <f t="shared" si="194"/>
        <v/>
      </c>
      <c r="U533" s="158" t="str">
        <f t="shared" si="195"/>
        <v>lstLocatieNv3</v>
      </c>
      <c r="V533" s="168">
        <f t="shared" si="196"/>
        <v>0</v>
      </c>
      <c r="W533" s="171">
        <f t="shared" si="197"/>
        <v>0</v>
      </c>
      <c r="X533" s="171">
        <f t="shared" si="198"/>
        <v>0</v>
      </c>
      <c r="Y533" s="171">
        <f t="shared" si="199"/>
        <v>0</v>
      </c>
      <c r="Z533" s="171">
        <f t="shared" si="200"/>
        <v>0</v>
      </c>
      <c r="AA533" s="171">
        <f t="shared" si="201"/>
        <v>0</v>
      </c>
      <c r="AB533" s="171">
        <f t="shared" si="202"/>
        <v>0</v>
      </c>
      <c r="AC533" s="171">
        <f t="shared" si="203"/>
        <v>0</v>
      </c>
      <c r="AD533" s="171">
        <f t="shared" si="204"/>
        <v>0</v>
      </c>
      <c r="AE533" s="171">
        <f t="shared" si="205"/>
        <v>0</v>
      </c>
      <c r="AF533" s="171">
        <f t="shared" si="206"/>
        <v>0</v>
      </c>
      <c r="AG533" s="171">
        <f t="shared" si="207"/>
        <v>0</v>
      </c>
      <c r="AH533" s="171">
        <f>IF($S533&lt;&gt;0, IF($F533&lt;&gt;"Opname / publicatie / game", IF(OR($J533="Fysieke aanwezigheid/product",$J533="Fysieke en digitale aanwezigheid/product"), IF($L533&lt;&gt;"België", _xlfn.IFNA(IF(MATCH($M533, Keuzelijsten!$AR$2:$AR$32, 0)&gt;0, 0, -1), -1), IF($N533&lt;&gt;"", -1, IF(O533&lt;&gt;"", 0, 1))), -1), -1), 0)</f>
        <v>0</v>
      </c>
      <c r="AI533" s="171">
        <f t="shared" si="208"/>
        <v>0</v>
      </c>
      <c r="AJ533" s="171">
        <f t="shared" si="209"/>
        <v>0</v>
      </c>
      <c r="AK533" s="168"/>
      <c r="AL533" s="322" t="str">
        <f t="shared" si="190"/>
        <v/>
      </c>
      <c r="AM533" s="171"/>
      <c r="AN533" s="171"/>
      <c r="AO533" s="171"/>
      <c r="AP533" s="171"/>
      <c r="AQ533" s="171"/>
      <c r="AR533" s="171"/>
      <c r="AS533" s="171"/>
      <c r="AT533" s="171"/>
      <c r="AU533" s="171" t="str">
        <f t="shared" si="210"/>
        <v/>
      </c>
      <c r="AV533" s="171"/>
      <c r="AW533" s="171"/>
      <c r="AX533" s="171"/>
      <c r="AY533" s="171"/>
      <c r="AZ533" s="168" t="str">
        <f t="shared" si="211"/>
        <v/>
      </c>
      <c r="BA533" s="158" t="str">
        <f>IF(S533&lt;&gt;1, IF(SUM(S533:$S$1004)&lt;&gt;0, "| Laat geen witruimte tussen ingevulde rijen.", ""), "")</f>
        <v/>
      </c>
      <c r="BC533" s="159" t="str">
        <f t="shared" si="212"/>
        <v/>
      </c>
    </row>
    <row r="534" spans="1:55" s="158" customFormat="1" ht="14.4" customHeight="1" x14ac:dyDescent="0.3">
      <c r="A534" s="244" t="str">
        <f t="shared" si="191"/>
        <v/>
      </c>
      <c r="B534" s="153" t="str">
        <f t="shared" si="192"/>
        <v/>
      </c>
      <c r="C534" s="154"/>
      <c r="D534" s="173"/>
      <c r="E534" s="179"/>
      <c r="F534" s="156"/>
      <c r="G534" s="175"/>
      <c r="H534" s="175"/>
      <c r="I534" s="175"/>
      <c r="J534" s="175"/>
      <c r="K534" s="175"/>
      <c r="L534" s="175"/>
      <c r="M534" s="175"/>
      <c r="N534" s="175"/>
      <c r="O534" s="175"/>
      <c r="P534" s="175"/>
      <c r="Q534" s="179"/>
      <c r="R534" s="157" t="s">
        <v>98</v>
      </c>
      <c r="S534" s="158">
        <f t="shared" si="193"/>
        <v>0</v>
      </c>
      <c r="T534" s="158" t="str">
        <f t="shared" si="194"/>
        <v/>
      </c>
      <c r="U534" s="158" t="str">
        <f t="shared" si="195"/>
        <v>lstLocatieNv3</v>
      </c>
      <c r="V534" s="168">
        <f t="shared" si="196"/>
        <v>0</v>
      </c>
      <c r="W534" s="171">
        <f t="shared" si="197"/>
        <v>0</v>
      </c>
      <c r="X534" s="171">
        <f t="shared" si="198"/>
        <v>0</v>
      </c>
      <c r="Y534" s="171">
        <f t="shared" si="199"/>
        <v>0</v>
      </c>
      <c r="Z534" s="171">
        <f t="shared" si="200"/>
        <v>0</v>
      </c>
      <c r="AA534" s="171">
        <f t="shared" si="201"/>
        <v>0</v>
      </c>
      <c r="AB534" s="171">
        <f t="shared" si="202"/>
        <v>0</v>
      </c>
      <c r="AC534" s="171">
        <f t="shared" si="203"/>
        <v>0</v>
      </c>
      <c r="AD534" s="171">
        <f t="shared" si="204"/>
        <v>0</v>
      </c>
      <c r="AE534" s="171">
        <f t="shared" si="205"/>
        <v>0</v>
      </c>
      <c r="AF534" s="171">
        <f t="shared" si="206"/>
        <v>0</v>
      </c>
      <c r="AG534" s="171">
        <f t="shared" si="207"/>
        <v>0</v>
      </c>
      <c r="AH534" s="171">
        <f>IF($S534&lt;&gt;0, IF($F534&lt;&gt;"Opname / publicatie / game", IF(OR($J534="Fysieke aanwezigheid/product",$J534="Fysieke en digitale aanwezigheid/product"), IF($L534&lt;&gt;"België", _xlfn.IFNA(IF(MATCH($M534, Keuzelijsten!$AR$2:$AR$32, 0)&gt;0, 0, -1), -1), IF($N534&lt;&gt;"", -1, IF(O534&lt;&gt;"", 0, 1))), -1), -1), 0)</f>
        <v>0</v>
      </c>
      <c r="AI534" s="171">
        <f t="shared" si="208"/>
        <v>0</v>
      </c>
      <c r="AJ534" s="171">
        <f t="shared" si="209"/>
        <v>0</v>
      </c>
      <c r="AK534" s="168"/>
      <c r="AL534" s="322" t="str">
        <f t="shared" si="190"/>
        <v/>
      </c>
      <c r="AM534" s="171"/>
      <c r="AN534" s="171"/>
      <c r="AO534" s="171"/>
      <c r="AP534" s="171"/>
      <c r="AQ534" s="171"/>
      <c r="AR534" s="171"/>
      <c r="AS534" s="171"/>
      <c r="AT534" s="171"/>
      <c r="AU534" s="171" t="str">
        <f t="shared" si="210"/>
        <v/>
      </c>
      <c r="AV534" s="171"/>
      <c r="AW534" s="171"/>
      <c r="AX534" s="171"/>
      <c r="AY534" s="171"/>
      <c r="AZ534" s="168" t="str">
        <f t="shared" si="211"/>
        <v/>
      </c>
      <c r="BA534" s="158" t="str">
        <f>IF(S534&lt;&gt;1, IF(SUM(S534:$S$1004)&lt;&gt;0, "| Laat geen witruimte tussen ingevulde rijen.", ""), "")</f>
        <v/>
      </c>
      <c r="BC534" s="159" t="str">
        <f t="shared" si="212"/>
        <v/>
      </c>
    </row>
    <row r="535" spans="1:55" s="158" customFormat="1" ht="14.4" customHeight="1" x14ac:dyDescent="0.3">
      <c r="A535" s="244" t="str">
        <f t="shared" si="191"/>
        <v/>
      </c>
      <c r="B535" s="153" t="str">
        <f t="shared" si="192"/>
        <v/>
      </c>
      <c r="C535" s="154"/>
      <c r="D535" s="173"/>
      <c r="E535" s="179"/>
      <c r="F535" s="156"/>
      <c r="G535" s="175"/>
      <c r="H535" s="175"/>
      <c r="I535" s="175"/>
      <c r="J535" s="175"/>
      <c r="K535" s="175"/>
      <c r="L535" s="175"/>
      <c r="M535" s="175"/>
      <c r="N535" s="175"/>
      <c r="O535" s="175"/>
      <c r="P535" s="175"/>
      <c r="Q535" s="179"/>
      <c r="R535" s="157" t="s">
        <v>98</v>
      </c>
      <c r="S535" s="158">
        <f t="shared" si="193"/>
        <v>0</v>
      </c>
      <c r="T535" s="158" t="str">
        <f t="shared" si="194"/>
        <v/>
      </c>
      <c r="U535" s="158" t="str">
        <f t="shared" si="195"/>
        <v>lstLocatieNv3</v>
      </c>
      <c r="V535" s="168">
        <f t="shared" si="196"/>
        <v>0</v>
      </c>
      <c r="W535" s="171">
        <f t="shared" si="197"/>
        <v>0</v>
      </c>
      <c r="X535" s="171">
        <f t="shared" si="198"/>
        <v>0</v>
      </c>
      <c r="Y535" s="171">
        <f t="shared" si="199"/>
        <v>0</v>
      </c>
      <c r="Z535" s="171">
        <f t="shared" si="200"/>
        <v>0</v>
      </c>
      <c r="AA535" s="171">
        <f t="shared" si="201"/>
        <v>0</v>
      </c>
      <c r="AB535" s="171">
        <f t="shared" si="202"/>
        <v>0</v>
      </c>
      <c r="AC535" s="171">
        <f t="shared" si="203"/>
        <v>0</v>
      </c>
      <c r="AD535" s="171">
        <f t="shared" si="204"/>
        <v>0</v>
      </c>
      <c r="AE535" s="171">
        <f t="shared" si="205"/>
        <v>0</v>
      </c>
      <c r="AF535" s="171">
        <f t="shared" si="206"/>
        <v>0</v>
      </c>
      <c r="AG535" s="171">
        <f t="shared" si="207"/>
        <v>0</v>
      </c>
      <c r="AH535" s="171">
        <f>IF($S535&lt;&gt;0, IF($F535&lt;&gt;"Opname / publicatie / game", IF(OR($J535="Fysieke aanwezigheid/product",$J535="Fysieke en digitale aanwezigheid/product"), IF($L535&lt;&gt;"België", _xlfn.IFNA(IF(MATCH($M535, Keuzelijsten!$AR$2:$AR$32, 0)&gt;0, 0, -1), -1), IF($N535&lt;&gt;"", -1, IF(O535&lt;&gt;"", 0, 1))), -1), -1), 0)</f>
        <v>0</v>
      </c>
      <c r="AI535" s="171">
        <f t="shared" si="208"/>
        <v>0</v>
      </c>
      <c r="AJ535" s="171">
        <f t="shared" si="209"/>
        <v>0</v>
      </c>
      <c r="AK535" s="168"/>
      <c r="AL535" s="322" t="str">
        <f t="shared" si="190"/>
        <v/>
      </c>
      <c r="AM535" s="171"/>
      <c r="AN535" s="171"/>
      <c r="AO535" s="171"/>
      <c r="AP535" s="171"/>
      <c r="AQ535" s="171"/>
      <c r="AR535" s="171"/>
      <c r="AS535" s="171"/>
      <c r="AT535" s="171"/>
      <c r="AU535" s="171" t="str">
        <f t="shared" si="210"/>
        <v/>
      </c>
      <c r="AV535" s="171"/>
      <c r="AW535" s="171"/>
      <c r="AX535" s="171"/>
      <c r="AY535" s="171"/>
      <c r="AZ535" s="168" t="str">
        <f t="shared" si="211"/>
        <v/>
      </c>
      <c r="BA535" s="158" t="str">
        <f>IF(S535&lt;&gt;1, IF(SUM(S535:$S$1004)&lt;&gt;0, "| Laat geen witruimte tussen ingevulde rijen.", ""), "")</f>
        <v/>
      </c>
      <c r="BC535" s="159" t="str">
        <f t="shared" si="212"/>
        <v/>
      </c>
    </row>
    <row r="536" spans="1:55" s="158" customFormat="1" ht="14.4" customHeight="1" x14ac:dyDescent="0.3">
      <c r="A536" s="244" t="str">
        <f t="shared" si="191"/>
        <v/>
      </c>
      <c r="B536" s="153" t="str">
        <f t="shared" si="192"/>
        <v/>
      </c>
      <c r="C536" s="154"/>
      <c r="D536" s="173"/>
      <c r="E536" s="179"/>
      <c r="F536" s="156"/>
      <c r="G536" s="175"/>
      <c r="H536" s="175"/>
      <c r="I536" s="175"/>
      <c r="J536" s="175"/>
      <c r="K536" s="175"/>
      <c r="L536" s="175"/>
      <c r="M536" s="175"/>
      <c r="N536" s="175"/>
      <c r="O536" s="175"/>
      <c r="P536" s="175"/>
      <c r="Q536" s="179"/>
      <c r="R536" s="157" t="s">
        <v>98</v>
      </c>
      <c r="S536" s="158">
        <f t="shared" si="193"/>
        <v>0</v>
      </c>
      <c r="T536" s="158" t="str">
        <f t="shared" si="194"/>
        <v/>
      </c>
      <c r="U536" s="158" t="str">
        <f t="shared" si="195"/>
        <v>lstLocatieNv3</v>
      </c>
      <c r="V536" s="168">
        <f t="shared" si="196"/>
        <v>0</v>
      </c>
      <c r="W536" s="171">
        <f t="shared" si="197"/>
        <v>0</v>
      </c>
      <c r="X536" s="171">
        <f t="shared" si="198"/>
        <v>0</v>
      </c>
      <c r="Y536" s="171">
        <f t="shared" si="199"/>
        <v>0</v>
      </c>
      <c r="Z536" s="171">
        <f t="shared" si="200"/>
        <v>0</v>
      </c>
      <c r="AA536" s="171">
        <f t="shared" si="201"/>
        <v>0</v>
      </c>
      <c r="AB536" s="171">
        <f t="shared" si="202"/>
        <v>0</v>
      </c>
      <c r="AC536" s="171">
        <f t="shared" si="203"/>
        <v>0</v>
      </c>
      <c r="AD536" s="171">
        <f t="shared" si="204"/>
        <v>0</v>
      </c>
      <c r="AE536" s="171">
        <f t="shared" si="205"/>
        <v>0</v>
      </c>
      <c r="AF536" s="171">
        <f t="shared" si="206"/>
        <v>0</v>
      </c>
      <c r="AG536" s="171">
        <f t="shared" si="207"/>
        <v>0</v>
      </c>
      <c r="AH536" s="171">
        <f>IF($S536&lt;&gt;0, IF($F536&lt;&gt;"Opname / publicatie / game", IF(OR($J536="Fysieke aanwezigheid/product",$J536="Fysieke en digitale aanwezigheid/product"), IF($L536&lt;&gt;"België", _xlfn.IFNA(IF(MATCH($M536, Keuzelijsten!$AR$2:$AR$32, 0)&gt;0, 0, -1), -1), IF($N536&lt;&gt;"", -1, IF(O536&lt;&gt;"", 0, 1))), -1), -1), 0)</f>
        <v>0</v>
      </c>
      <c r="AI536" s="171">
        <f t="shared" si="208"/>
        <v>0</v>
      </c>
      <c r="AJ536" s="171">
        <f t="shared" si="209"/>
        <v>0</v>
      </c>
      <c r="AK536" s="168"/>
      <c r="AL536" s="322" t="str">
        <f t="shared" si="190"/>
        <v/>
      </c>
      <c r="AM536" s="171"/>
      <c r="AN536" s="171"/>
      <c r="AO536" s="171"/>
      <c r="AP536" s="171"/>
      <c r="AQ536" s="171"/>
      <c r="AR536" s="171"/>
      <c r="AS536" s="171"/>
      <c r="AT536" s="171"/>
      <c r="AU536" s="171" t="str">
        <f t="shared" si="210"/>
        <v/>
      </c>
      <c r="AV536" s="171"/>
      <c r="AW536" s="171"/>
      <c r="AX536" s="171"/>
      <c r="AY536" s="171"/>
      <c r="AZ536" s="168" t="str">
        <f t="shared" si="211"/>
        <v/>
      </c>
      <c r="BA536" s="158" t="str">
        <f>IF(S536&lt;&gt;1, IF(SUM(S536:$S$1004)&lt;&gt;0, "| Laat geen witruimte tussen ingevulde rijen.", ""), "")</f>
        <v/>
      </c>
      <c r="BC536" s="159" t="str">
        <f t="shared" si="212"/>
        <v/>
      </c>
    </row>
    <row r="537" spans="1:55" s="158" customFormat="1" ht="14.4" customHeight="1" x14ac:dyDescent="0.3">
      <c r="A537" s="244" t="str">
        <f t="shared" si="191"/>
        <v/>
      </c>
      <c r="B537" s="153" t="str">
        <f t="shared" si="192"/>
        <v/>
      </c>
      <c r="C537" s="154"/>
      <c r="D537" s="173"/>
      <c r="E537" s="179"/>
      <c r="F537" s="156"/>
      <c r="G537" s="175"/>
      <c r="H537" s="175"/>
      <c r="I537" s="175"/>
      <c r="J537" s="175"/>
      <c r="K537" s="175"/>
      <c r="L537" s="175"/>
      <c r="M537" s="175"/>
      <c r="N537" s="175"/>
      <c r="O537" s="175"/>
      <c r="P537" s="175"/>
      <c r="Q537" s="179"/>
      <c r="R537" s="157" t="s">
        <v>98</v>
      </c>
      <c r="S537" s="158">
        <f t="shared" si="193"/>
        <v>0</v>
      </c>
      <c r="T537" s="158" t="str">
        <f t="shared" si="194"/>
        <v/>
      </c>
      <c r="U537" s="158" t="str">
        <f t="shared" si="195"/>
        <v>lstLocatieNv3</v>
      </c>
      <c r="V537" s="168">
        <f t="shared" si="196"/>
        <v>0</v>
      </c>
      <c r="W537" s="171">
        <f t="shared" si="197"/>
        <v>0</v>
      </c>
      <c r="X537" s="171">
        <f t="shared" si="198"/>
        <v>0</v>
      </c>
      <c r="Y537" s="171">
        <f t="shared" si="199"/>
        <v>0</v>
      </c>
      <c r="Z537" s="171">
        <f t="shared" si="200"/>
        <v>0</v>
      </c>
      <c r="AA537" s="171">
        <f t="shared" si="201"/>
        <v>0</v>
      </c>
      <c r="AB537" s="171">
        <f t="shared" si="202"/>
        <v>0</v>
      </c>
      <c r="AC537" s="171">
        <f t="shared" si="203"/>
        <v>0</v>
      </c>
      <c r="AD537" s="171">
        <f t="shared" si="204"/>
        <v>0</v>
      </c>
      <c r="AE537" s="171">
        <f t="shared" si="205"/>
        <v>0</v>
      </c>
      <c r="AF537" s="171">
        <f t="shared" si="206"/>
        <v>0</v>
      </c>
      <c r="AG537" s="171">
        <f t="shared" si="207"/>
        <v>0</v>
      </c>
      <c r="AH537" s="171">
        <f>IF($S537&lt;&gt;0, IF($F537&lt;&gt;"Opname / publicatie / game", IF(OR($J537="Fysieke aanwezigheid/product",$J537="Fysieke en digitale aanwezigheid/product"), IF($L537&lt;&gt;"België", _xlfn.IFNA(IF(MATCH($M537, Keuzelijsten!$AR$2:$AR$32, 0)&gt;0, 0, -1), -1), IF($N537&lt;&gt;"", -1, IF(O537&lt;&gt;"", 0, 1))), -1), -1), 0)</f>
        <v>0</v>
      </c>
      <c r="AI537" s="171">
        <f t="shared" si="208"/>
        <v>0</v>
      </c>
      <c r="AJ537" s="171">
        <f t="shared" si="209"/>
        <v>0</v>
      </c>
      <c r="AK537" s="168"/>
      <c r="AL537" s="322" t="str">
        <f t="shared" si="190"/>
        <v/>
      </c>
      <c r="AM537" s="171"/>
      <c r="AN537" s="171"/>
      <c r="AO537" s="171"/>
      <c r="AP537" s="171"/>
      <c r="AQ537" s="171"/>
      <c r="AR537" s="171"/>
      <c r="AS537" s="171"/>
      <c r="AT537" s="171"/>
      <c r="AU537" s="171" t="str">
        <f t="shared" si="210"/>
        <v/>
      </c>
      <c r="AV537" s="171"/>
      <c r="AW537" s="171"/>
      <c r="AX537" s="171"/>
      <c r="AY537" s="171"/>
      <c r="AZ537" s="168" t="str">
        <f t="shared" si="211"/>
        <v/>
      </c>
      <c r="BA537" s="158" t="str">
        <f>IF(S537&lt;&gt;1, IF(SUM(S537:$S$1004)&lt;&gt;0, "| Laat geen witruimte tussen ingevulde rijen.", ""), "")</f>
        <v/>
      </c>
      <c r="BC537" s="159" t="str">
        <f t="shared" si="212"/>
        <v/>
      </c>
    </row>
    <row r="538" spans="1:55" s="158" customFormat="1" ht="14.4" customHeight="1" x14ac:dyDescent="0.3">
      <c r="A538" s="244" t="str">
        <f t="shared" si="191"/>
        <v/>
      </c>
      <c r="B538" s="153" t="str">
        <f t="shared" si="192"/>
        <v/>
      </c>
      <c r="C538" s="154"/>
      <c r="D538" s="173"/>
      <c r="E538" s="179"/>
      <c r="F538" s="156"/>
      <c r="G538" s="175"/>
      <c r="H538" s="175"/>
      <c r="I538" s="175"/>
      <c r="J538" s="175"/>
      <c r="K538" s="175"/>
      <c r="L538" s="175"/>
      <c r="M538" s="175"/>
      <c r="N538" s="175"/>
      <c r="O538" s="175"/>
      <c r="P538" s="175"/>
      <c r="Q538" s="179"/>
      <c r="R538" s="157" t="s">
        <v>98</v>
      </c>
      <c r="S538" s="158">
        <f t="shared" si="193"/>
        <v>0</v>
      </c>
      <c r="T538" s="158" t="str">
        <f t="shared" si="194"/>
        <v/>
      </c>
      <c r="U538" s="158" t="str">
        <f t="shared" si="195"/>
        <v>lstLocatieNv3</v>
      </c>
      <c r="V538" s="168">
        <f t="shared" si="196"/>
        <v>0</v>
      </c>
      <c r="W538" s="171">
        <f t="shared" si="197"/>
        <v>0</v>
      </c>
      <c r="X538" s="171">
        <f t="shared" si="198"/>
        <v>0</v>
      </c>
      <c r="Y538" s="171">
        <f t="shared" si="199"/>
        <v>0</v>
      </c>
      <c r="Z538" s="171">
        <f t="shared" si="200"/>
        <v>0</v>
      </c>
      <c r="AA538" s="171">
        <f t="shared" si="201"/>
        <v>0</v>
      </c>
      <c r="AB538" s="171">
        <f t="shared" si="202"/>
        <v>0</v>
      </c>
      <c r="AC538" s="171">
        <f t="shared" si="203"/>
        <v>0</v>
      </c>
      <c r="AD538" s="171">
        <f t="shared" si="204"/>
        <v>0</v>
      </c>
      <c r="AE538" s="171">
        <f t="shared" si="205"/>
        <v>0</v>
      </c>
      <c r="AF538" s="171">
        <f t="shared" si="206"/>
        <v>0</v>
      </c>
      <c r="AG538" s="171">
        <f t="shared" si="207"/>
        <v>0</v>
      </c>
      <c r="AH538" s="171">
        <f>IF($S538&lt;&gt;0, IF($F538&lt;&gt;"Opname / publicatie / game", IF(OR($J538="Fysieke aanwezigheid/product",$J538="Fysieke en digitale aanwezigheid/product"), IF($L538&lt;&gt;"België", _xlfn.IFNA(IF(MATCH($M538, Keuzelijsten!$AR$2:$AR$32, 0)&gt;0, 0, -1), -1), IF($N538&lt;&gt;"", -1, IF(O538&lt;&gt;"", 0, 1))), -1), -1), 0)</f>
        <v>0</v>
      </c>
      <c r="AI538" s="171">
        <f t="shared" si="208"/>
        <v>0</v>
      </c>
      <c r="AJ538" s="171">
        <f t="shared" si="209"/>
        <v>0</v>
      </c>
      <c r="AK538" s="168"/>
      <c r="AL538" s="322" t="str">
        <f t="shared" si="190"/>
        <v/>
      </c>
      <c r="AM538" s="171"/>
      <c r="AN538" s="171"/>
      <c r="AO538" s="171"/>
      <c r="AP538" s="171"/>
      <c r="AQ538" s="171"/>
      <c r="AR538" s="171"/>
      <c r="AS538" s="171"/>
      <c r="AT538" s="171"/>
      <c r="AU538" s="171" t="str">
        <f t="shared" si="210"/>
        <v/>
      </c>
      <c r="AV538" s="171"/>
      <c r="AW538" s="171"/>
      <c r="AX538" s="171"/>
      <c r="AY538" s="171"/>
      <c r="AZ538" s="168" t="str">
        <f t="shared" si="211"/>
        <v/>
      </c>
      <c r="BA538" s="158" t="str">
        <f>IF(S538&lt;&gt;1, IF(SUM(S538:$S$1004)&lt;&gt;0, "| Laat geen witruimte tussen ingevulde rijen.", ""), "")</f>
        <v/>
      </c>
      <c r="BC538" s="159" t="str">
        <f t="shared" si="212"/>
        <v/>
      </c>
    </row>
    <row r="539" spans="1:55" s="158" customFormat="1" ht="14.4" customHeight="1" x14ac:dyDescent="0.3">
      <c r="A539" s="244" t="str">
        <f t="shared" si="191"/>
        <v/>
      </c>
      <c r="B539" s="153" t="str">
        <f t="shared" si="192"/>
        <v/>
      </c>
      <c r="C539" s="154"/>
      <c r="D539" s="173"/>
      <c r="E539" s="179"/>
      <c r="F539" s="156"/>
      <c r="G539" s="175"/>
      <c r="H539" s="175"/>
      <c r="I539" s="175"/>
      <c r="J539" s="175"/>
      <c r="K539" s="175"/>
      <c r="L539" s="175"/>
      <c r="M539" s="175"/>
      <c r="N539" s="175"/>
      <c r="O539" s="175"/>
      <c r="P539" s="175"/>
      <c r="Q539" s="179"/>
      <c r="R539" s="157" t="s">
        <v>98</v>
      </c>
      <c r="S539" s="158">
        <f t="shared" si="193"/>
        <v>0</v>
      </c>
      <c r="T539" s="158" t="str">
        <f t="shared" si="194"/>
        <v/>
      </c>
      <c r="U539" s="158" t="str">
        <f t="shared" si="195"/>
        <v>lstLocatieNv3</v>
      </c>
      <c r="V539" s="168">
        <f t="shared" si="196"/>
        <v>0</v>
      </c>
      <c r="W539" s="171">
        <f t="shared" si="197"/>
        <v>0</v>
      </c>
      <c r="X539" s="171">
        <f t="shared" si="198"/>
        <v>0</v>
      </c>
      <c r="Y539" s="171">
        <f t="shared" si="199"/>
        <v>0</v>
      </c>
      <c r="Z539" s="171">
        <f t="shared" si="200"/>
        <v>0</v>
      </c>
      <c r="AA539" s="171">
        <f t="shared" si="201"/>
        <v>0</v>
      </c>
      <c r="AB539" s="171">
        <f t="shared" si="202"/>
        <v>0</v>
      </c>
      <c r="AC539" s="171">
        <f t="shared" si="203"/>
        <v>0</v>
      </c>
      <c r="AD539" s="171">
        <f t="shared" si="204"/>
        <v>0</v>
      </c>
      <c r="AE539" s="171">
        <f t="shared" si="205"/>
        <v>0</v>
      </c>
      <c r="AF539" s="171">
        <f t="shared" si="206"/>
        <v>0</v>
      </c>
      <c r="AG539" s="171">
        <f t="shared" si="207"/>
        <v>0</v>
      </c>
      <c r="AH539" s="171">
        <f>IF($S539&lt;&gt;0, IF($F539&lt;&gt;"Opname / publicatie / game", IF(OR($J539="Fysieke aanwezigheid/product",$J539="Fysieke en digitale aanwezigheid/product"), IF($L539&lt;&gt;"België", _xlfn.IFNA(IF(MATCH($M539, Keuzelijsten!$AR$2:$AR$32, 0)&gt;0, 0, -1), -1), IF($N539&lt;&gt;"", -1, IF(O539&lt;&gt;"", 0, 1))), -1), -1), 0)</f>
        <v>0</v>
      </c>
      <c r="AI539" s="171">
        <f t="shared" si="208"/>
        <v>0</v>
      </c>
      <c r="AJ539" s="171">
        <f t="shared" si="209"/>
        <v>0</v>
      </c>
      <c r="AK539" s="168"/>
      <c r="AL539" s="322" t="str">
        <f t="shared" si="190"/>
        <v/>
      </c>
      <c r="AM539" s="171"/>
      <c r="AN539" s="171"/>
      <c r="AO539" s="171"/>
      <c r="AP539" s="171"/>
      <c r="AQ539" s="171"/>
      <c r="AR539" s="171"/>
      <c r="AS539" s="171"/>
      <c r="AT539" s="171"/>
      <c r="AU539" s="171" t="str">
        <f t="shared" si="210"/>
        <v/>
      </c>
      <c r="AV539" s="171"/>
      <c r="AW539" s="171"/>
      <c r="AX539" s="171"/>
      <c r="AY539" s="171"/>
      <c r="AZ539" s="168" t="str">
        <f t="shared" si="211"/>
        <v/>
      </c>
      <c r="BA539" s="158" t="str">
        <f>IF(S539&lt;&gt;1, IF(SUM(S539:$S$1004)&lt;&gt;0, "| Laat geen witruimte tussen ingevulde rijen.", ""), "")</f>
        <v/>
      </c>
      <c r="BC539" s="159" t="str">
        <f t="shared" si="212"/>
        <v/>
      </c>
    </row>
    <row r="540" spans="1:55" s="158" customFormat="1" ht="14.4" customHeight="1" x14ac:dyDescent="0.3">
      <c r="A540" s="244" t="str">
        <f t="shared" si="191"/>
        <v/>
      </c>
      <c r="B540" s="153" t="str">
        <f t="shared" si="192"/>
        <v/>
      </c>
      <c r="C540" s="154"/>
      <c r="D540" s="173"/>
      <c r="E540" s="179"/>
      <c r="F540" s="156"/>
      <c r="G540" s="175"/>
      <c r="H540" s="175"/>
      <c r="I540" s="175"/>
      <c r="J540" s="175"/>
      <c r="K540" s="175"/>
      <c r="L540" s="175"/>
      <c r="M540" s="175"/>
      <c r="N540" s="175"/>
      <c r="O540" s="175"/>
      <c r="P540" s="175"/>
      <c r="Q540" s="179"/>
      <c r="R540" s="157" t="s">
        <v>98</v>
      </c>
      <c r="S540" s="158">
        <f t="shared" si="193"/>
        <v>0</v>
      </c>
      <c r="T540" s="158" t="str">
        <f t="shared" si="194"/>
        <v/>
      </c>
      <c r="U540" s="158" t="str">
        <f t="shared" si="195"/>
        <v>lstLocatieNv3</v>
      </c>
      <c r="V540" s="168">
        <f t="shared" si="196"/>
        <v>0</v>
      </c>
      <c r="W540" s="171">
        <f t="shared" si="197"/>
        <v>0</v>
      </c>
      <c r="X540" s="171">
        <f t="shared" si="198"/>
        <v>0</v>
      </c>
      <c r="Y540" s="171">
        <f t="shared" si="199"/>
        <v>0</v>
      </c>
      <c r="Z540" s="171">
        <f t="shared" si="200"/>
        <v>0</v>
      </c>
      <c r="AA540" s="171">
        <f t="shared" si="201"/>
        <v>0</v>
      </c>
      <c r="AB540" s="171">
        <f t="shared" si="202"/>
        <v>0</v>
      </c>
      <c r="AC540" s="171">
        <f t="shared" si="203"/>
        <v>0</v>
      </c>
      <c r="AD540" s="171">
        <f t="shared" si="204"/>
        <v>0</v>
      </c>
      <c r="AE540" s="171">
        <f t="shared" si="205"/>
        <v>0</v>
      </c>
      <c r="AF540" s="171">
        <f t="shared" si="206"/>
        <v>0</v>
      </c>
      <c r="AG540" s="171">
        <f t="shared" si="207"/>
        <v>0</v>
      </c>
      <c r="AH540" s="171">
        <f>IF($S540&lt;&gt;0, IF($F540&lt;&gt;"Opname / publicatie / game", IF(OR($J540="Fysieke aanwezigheid/product",$J540="Fysieke en digitale aanwezigheid/product"), IF($L540&lt;&gt;"België", _xlfn.IFNA(IF(MATCH($M540, Keuzelijsten!$AR$2:$AR$32, 0)&gt;0, 0, -1), -1), IF($N540&lt;&gt;"", -1, IF(O540&lt;&gt;"", 0, 1))), -1), -1), 0)</f>
        <v>0</v>
      </c>
      <c r="AI540" s="171">
        <f t="shared" si="208"/>
        <v>0</v>
      </c>
      <c r="AJ540" s="171">
        <f t="shared" si="209"/>
        <v>0</v>
      </c>
      <c r="AK540" s="168"/>
      <c r="AL540" s="322" t="str">
        <f t="shared" si="190"/>
        <v/>
      </c>
      <c r="AM540" s="171"/>
      <c r="AN540" s="171"/>
      <c r="AO540" s="171"/>
      <c r="AP540" s="171"/>
      <c r="AQ540" s="171"/>
      <c r="AR540" s="171"/>
      <c r="AS540" s="171"/>
      <c r="AT540" s="171"/>
      <c r="AU540" s="171" t="str">
        <f t="shared" si="210"/>
        <v/>
      </c>
      <c r="AV540" s="171"/>
      <c r="AW540" s="171"/>
      <c r="AX540" s="171"/>
      <c r="AY540" s="171"/>
      <c r="AZ540" s="168" t="str">
        <f t="shared" si="211"/>
        <v/>
      </c>
      <c r="BA540" s="158" t="str">
        <f>IF(S540&lt;&gt;1, IF(SUM(S540:$S$1004)&lt;&gt;0, "| Laat geen witruimte tussen ingevulde rijen.", ""), "")</f>
        <v/>
      </c>
      <c r="BC540" s="159" t="str">
        <f t="shared" si="212"/>
        <v/>
      </c>
    </row>
    <row r="541" spans="1:55" s="158" customFormat="1" ht="14.4" customHeight="1" x14ac:dyDescent="0.3">
      <c r="A541" s="244" t="str">
        <f t="shared" si="191"/>
        <v/>
      </c>
      <c r="B541" s="153" t="str">
        <f t="shared" si="192"/>
        <v/>
      </c>
      <c r="C541" s="154"/>
      <c r="D541" s="173"/>
      <c r="E541" s="179"/>
      <c r="F541" s="156"/>
      <c r="G541" s="175"/>
      <c r="H541" s="175"/>
      <c r="I541" s="175"/>
      <c r="J541" s="175"/>
      <c r="K541" s="175"/>
      <c r="L541" s="175"/>
      <c r="M541" s="175"/>
      <c r="N541" s="175"/>
      <c r="O541" s="175"/>
      <c r="P541" s="175"/>
      <c r="Q541" s="179"/>
      <c r="R541" s="157" t="s">
        <v>98</v>
      </c>
      <c r="S541" s="158">
        <f t="shared" si="193"/>
        <v>0</v>
      </c>
      <c r="T541" s="158" t="str">
        <f t="shared" si="194"/>
        <v/>
      </c>
      <c r="U541" s="158" t="str">
        <f t="shared" si="195"/>
        <v>lstLocatieNv3</v>
      </c>
      <c r="V541" s="168">
        <f t="shared" si="196"/>
        <v>0</v>
      </c>
      <c r="W541" s="171">
        <f t="shared" si="197"/>
        <v>0</v>
      </c>
      <c r="X541" s="171">
        <f t="shared" si="198"/>
        <v>0</v>
      </c>
      <c r="Y541" s="171">
        <f t="shared" si="199"/>
        <v>0</v>
      </c>
      <c r="Z541" s="171">
        <f t="shared" si="200"/>
        <v>0</v>
      </c>
      <c r="AA541" s="171">
        <f t="shared" si="201"/>
        <v>0</v>
      </c>
      <c r="AB541" s="171">
        <f t="shared" si="202"/>
        <v>0</v>
      </c>
      <c r="AC541" s="171">
        <f t="shared" si="203"/>
        <v>0</v>
      </c>
      <c r="AD541" s="171">
        <f t="shared" si="204"/>
        <v>0</v>
      </c>
      <c r="AE541" s="171">
        <f t="shared" si="205"/>
        <v>0</v>
      </c>
      <c r="AF541" s="171">
        <f t="shared" si="206"/>
        <v>0</v>
      </c>
      <c r="AG541" s="171">
        <f t="shared" si="207"/>
        <v>0</v>
      </c>
      <c r="AH541" s="171">
        <f>IF($S541&lt;&gt;0, IF($F541&lt;&gt;"Opname / publicatie / game", IF(OR($J541="Fysieke aanwezigheid/product",$J541="Fysieke en digitale aanwezigheid/product"), IF($L541&lt;&gt;"België", _xlfn.IFNA(IF(MATCH($M541, Keuzelijsten!$AR$2:$AR$32, 0)&gt;0, 0, -1), -1), IF($N541&lt;&gt;"", -1, IF(O541&lt;&gt;"", 0, 1))), -1), -1), 0)</f>
        <v>0</v>
      </c>
      <c r="AI541" s="171">
        <f t="shared" si="208"/>
        <v>0</v>
      </c>
      <c r="AJ541" s="171">
        <f t="shared" si="209"/>
        <v>0</v>
      </c>
      <c r="AK541" s="168"/>
      <c r="AL541" s="322" t="str">
        <f t="shared" si="190"/>
        <v/>
      </c>
      <c r="AM541" s="171"/>
      <c r="AN541" s="171"/>
      <c r="AO541" s="171"/>
      <c r="AP541" s="171"/>
      <c r="AQ541" s="171"/>
      <c r="AR541" s="171"/>
      <c r="AS541" s="171"/>
      <c r="AT541" s="171"/>
      <c r="AU541" s="171" t="str">
        <f t="shared" si="210"/>
        <v/>
      </c>
      <c r="AV541" s="171"/>
      <c r="AW541" s="171"/>
      <c r="AX541" s="171"/>
      <c r="AY541" s="171"/>
      <c r="AZ541" s="168" t="str">
        <f t="shared" si="211"/>
        <v/>
      </c>
      <c r="BA541" s="158" t="str">
        <f>IF(S541&lt;&gt;1, IF(SUM(S541:$S$1004)&lt;&gt;0, "| Laat geen witruimte tussen ingevulde rijen.", ""), "")</f>
        <v/>
      </c>
      <c r="BC541" s="159" t="str">
        <f t="shared" si="212"/>
        <v/>
      </c>
    </row>
    <row r="542" spans="1:55" s="158" customFormat="1" ht="14.4" customHeight="1" x14ac:dyDescent="0.3">
      <c r="A542" s="244" t="str">
        <f t="shared" si="191"/>
        <v/>
      </c>
      <c r="B542" s="153" t="str">
        <f t="shared" si="192"/>
        <v/>
      </c>
      <c r="C542" s="154"/>
      <c r="D542" s="173"/>
      <c r="E542" s="179"/>
      <c r="F542" s="156"/>
      <c r="G542" s="175"/>
      <c r="H542" s="175"/>
      <c r="I542" s="175"/>
      <c r="J542" s="175"/>
      <c r="K542" s="175"/>
      <c r="L542" s="175"/>
      <c r="M542" s="175"/>
      <c r="N542" s="175"/>
      <c r="O542" s="175"/>
      <c r="P542" s="175"/>
      <c r="Q542" s="179"/>
      <c r="R542" s="157" t="s">
        <v>98</v>
      </c>
      <c r="S542" s="158">
        <f t="shared" si="193"/>
        <v>0</v>
      </c>
      <c r="T542" s="158" t="str">
        <f t="shared" si="194"/>
        <v/>
      </c>
      <c r="U542" s="158" t="str">
        <f t="shared" si="195"/>
        <v>lstLocatieNv3</v>
      </c>
      <c r="V542" s="168">
        <f t="shared" si="196"/>
        <v>0</v>
      </c>
      <c r="W542" s="171">
        <f t="shared" si="197"/>
        <v>0</v>
      </c>
      <c r="X542" s="171">
        <f t="shared" si="198"/>
        <v>0</v>
      </c>
      <c r="Y542" s="171">
        <f t="shared" si="199"/>
        <v>0</v>
      </c>
      <c r="Z542" s="171">
        <f t="shared" si="200"/>
        <v>0</v>
      </c>
      <c r="AA542" s="171">
        <f t="shared" si="201"/>
        <v>0</v>
      </c>
      <c r="AB542" s="171">
        <f t="shared" si="202"/>
        <v>0</v>
      </c>
      <c r="AC542" s="171">
        <f t="shared" si="203"/>
        <v>0</v>
      </c>
      <c r="AD542" s="171">
        <f t="shared" si="204"/>
        <v>0</v>
      </c>
      <c r="AE542" s="171">
        <f t="shared" si="205"/>
        <v>0</v>
      </c>
      <c r="AF542" s="171">
        <f t="shared" si="206"/>
        <v>0</v>
      </c>
      <c r="AG542" s="171">
        <f t="shared" si="207"/>
        <v>0</v>
      </c>
      <c r="AH542" s="171">
        <f>IF($S542&lt;&gt;0, IF($F542&lt;&gt;"Opname / publicatie / game", IF(OR($J542="Fysieke aanwezigheid/product",$J542="Fysieke en digitale aanwezigheid/product"), IF($L542&lt;&gt;"België", _xlfn.IFNA(IF(MATCH($M542, Keuzelijsten!$AR$2:$AR$32, 0)&gt;0, 0, -1), -1), IF($N542&lt;&gt;"", -1, IF(O542&lt;&gt;"", 0, 1))), -1), -1), 0)</f>
        <v>0</v>
      </c>
      <c r="AI542" s="171">
        <f t="shared" si="208"/>
        <v>0</v>
      </c>
      <c r="AJ542" s="171">
        <f t="shared" si="209"/>
        <v>0</v>
      </c>
      <c r="AK542" s="168"/>
      <c r="AL542" s="322" t="str">
        <f t="shared" si="190"/>
        <v/>
      </c>
      <c r="AM542" s="171"/>
      <c r="AN542" s="171"/>
      <c r="AO542" s="171"/>
      <c r="AP542" s="171"/>
      <c r="AQ542" s="171"/>
      <c r="AR542" s="171"/>
      <c r="AS542" s="171"/>
      <c r="AT542" s="171"/>
      <c r="AU542" s="171" t="str">
        <f t="shared" si="210"/>
        <v/>
      </c>
      <c r="AV542" s="171"/>
      <c r="AW542" s="171"/>
      <c r="AX542" s="171"/>
      <c r="AY542" s="171"/>
      <c r="AZ542" s="168" t="str">
        <f t="shared" si="211"/>
        <v/>
      </c>
      <c r="BA542" s="158" t="str">
        <f>IF(S542&lt;&gt;1, IF(SUM(S542:$S$1004)&lt;&gt;0, "| Laat geen witruimte tussen ingevulde rijen.", ""), "")</f>
        <v/>
      </c>
      <c r="BC542" s="159" t="str">
        <f t="shared" si="212"/>
        <v/>
      </c>
    </row>
    <row r="543" spans="1:55" s="158" customFormat="1" ht="14.4" customHeight="1" x14ac:dyDescent="0.3">
      <c r="A543" s="244" t="str">
        <f t="shared" si="191"/>
        <v/>
      </c>
      <c r="B543" s="153" t="str">
        <f t="shared" si="192"/>
        <v/>
      </c>
      <c r="C543" s="154"/>
      <c r="D543" s="173"/>
      <c r="E543" s="179"/>
      <c r="F543" s="156"/>
      <c r="G543" s="175"/>
      <c r="H543" s="175"/>
      <c r="I543" s="175"/>
      <c r="J543" s="175"/>
      <c r="K543" s="175"/>
      <c r="L543" s="175"/>
      <c r="M543" s="175"/>
      <c r="N543" s="175"/>
      <c r="O543" s="175"/>
      <c r="P543" s="175"/>
      <c r="Q543" s="179"/>
      <c r="R543" s="157" t="s">
        <v>98</v>
      </c>
      <c r="S543" s="158">
        <f t="shared" si="193"/>
        <v>0</v>
      </c>
      <c r="T543" s="158" t="str">
        <f t="shared" si="194"/>
        <v/>
      </c>
      <c r="U543" s="158" t="str">
        <f t="shared" si="195"/>
        <v>lstLocatieNv3</v>
      </c>
      <c r="V543" s="168">
        <f t="shared" si="196"/>
        <v>0</v>
      </c>
      <c r="W543" s="171">
        <f t="shared" si="197"/>
        <v>0</v>
      </c>
      <c r="X543" s="171">
        <f t="shared" si="198"/>
        <v>0</v>
      </c>
      <c r="Y543" s="171">
        <f t="shared" si="199"/>
        <v>0</v>
      </c>
      <c r="Z543" s="171">
        <f t="shared" si="200"/>
        <v>0</v>
      </c>
      <c r="AA543" s="171">
        <f t="shared" si="201"/>
        <v>0</v>
      </c>
      <c r="AB543" s="171">
        <f t="shared" si="202"/>
        <v>0</v>
      </c>
      <c r="AC543" s="171">
        <f t="shared" si="203"/>
        <v>0</v>
      </c>
      <c r="AD543" s="171">
        <f t="shared" si="204"/>
        <v>0</v>
      </c>
      <c r="AE543" s="171">
        <f t="shared" si="205"/>
        <v>0</v>
      </c>
      <c r="AF543" s="171">
        <f t="shared" si="206"/>
        <v>0</v>
      </c>
      <c r="AG543" s="171">
        <f t="shared" si="207"/>
        <v>0</v>
      </c>
      <c r="AH543" s="171">
        <f>IF($S543&lt;&gt;0, IF($F543&lt;&gt;"Opname / publicatie / game", IF(OR($J543="Fysieke aanwezigheid/product",$J543="Fysieke en digitale aanwezigheid/product"), IF($L543&lt;&gt;"België", _xlfn.IFNA(IF(MATCH($M543, Keuzelijsten!$AR$2:$AR$32, 0)&gt;0, 0, -1), -1), IF($N543&lt;&gt;"", -1, IF(O543&lt;&gt;"", 0, 1))), -1), -1), 0)</f>
        <v>0</v>
      </c>
      <c r="AI543" s="171">
        <f t="shared" si="208"/>
        <v>0</v>
      </c>
      <c r="AJ543" s="171">
        <f t="shared" si="209"/>
        <v>0</v>
      </c>
      <c r="AK543" s="168"/>
      <c r="AL543" s="322" t="str">
        <f t="shared" si="190"/>
        <v/>
      </c>
      <c r="AM543" s="171"/>
      <c r="AN543" s="171"/>
      <c r="AO543" s="171"/>
      <c r="AP543" s="171"/>
      <c r="AQ543" s="171"/>
      <c r="AR543" s="171"/>
      <c r="AS543" s="171"/>
      <c r="AT543" s="171"/>
      <c r="AU543" s="171" t="str">
        <f t="shared" si="210"/>
        <v/>
      </c>
      <c r="AV543" s="171"/>
      <c r="AW543" s="171"/>
      <c r="AX543" s="171"/>
      <c r="AY543" s="171"/>
      <c r="AZ543" s="168" t="str">
        <f t="shared" si="211"/>
        <v/>
      </c>
      <c r="BA543" s="158" t="str">
        <f>IF(S543&lt;&gt;1, IF(SUM(S543:$S$1004)&lt;&gt;0, "| Laat geen witruimte tussen ingevulde rijen.", ""), "")</f>
        <v/>
      </c>
      <c r="BC543" s="159" t="str">
        <f t="shared" si="212"/>
        <v/>
      </c>
    </row>
    <row r="544" spans="1:55" s="158" customFormat="1" ht="14.4" customHeight="1" x14ac:dyDescent="0.3">
      <c r="A544" s="244" t="str">
        <f t="shared" si="191"/>
        <v/>
      </c>
      <c r="B544" s="153" t="str">
        <f t="shared" si="192"/>
        <v/>
      </c>
      <c r="C544" s="154"/>
      <c r="D544" s="173"/>
      <c r="E544" s="179"/>
      <c r="F544" s="156"/>
      <c r="G544" s="175"/>
      <c r="H544" s="175"/>
      <c r="I544" s="175"/>
      <c r="J544" s="175"/>
      <c r="K544" s="175"/>
      <c r="L544" s="175"/>
      <c r="M544" s="175"/>
      <c r="N544" s="175"/>
      <c r="O544" s="175"/>
      <c r="P544" s="175"/>
      <c r="Q544" s="179"/>
      <c r="R544" s="157" t="s">
        <v>98</v>
      </c>
      <c r="S544" s="158">
        <f t="shared" si="193"/>
        <v>0</v>
      </c>
      <c r="T544" s="158" t="str">
        <f t="shared" si="194"/>
        <v/>
      </c>
      <c r="U544" s="158" t="str">
        <f t="shared" si="195"/>
        <v>lstLocatieNv3</v>
      </c>
      <c r="V544" s="168">
        <f t="shared" si="196"/>
        <v>0</v>
      </c>
      <c r="W544" s="171">
        <f t="shared" si="197"/>
        <v>0</v>
      </c>
      <c r="X544" s="171">
        <f t="shared" si="198"/>
        <v>0</v>
      </c>
      <c r="Y544" s="171">
        <f t="shared" si="199"/>
        <v>0</v>
      </c>
      <c r="Z544" s="171">
        <f t="shared" si="200"/>
        <v>0</v>
      </c>
      <c r="AA544" s="171">
        <f t="shared" si="201"/>
        <v>0</v>
      </c>
      <c r="AB544" s="171">
        <f t="shared" si="202"/>
        <v>0</v>
      </c>
      <c r="AC544" s="171">
        <f t="shared" si="203"/>
        <v>0</v>
      </c>
      <c r="AD544" s="171">
        <f t="shared" si="204"/>
        <v>0</v>
      </c>
      <c r="AE544" s="171">
        <f t="shared" si="205"/>
        <v>0</v>
      </c>
      <c r="AF544" s="171">
        <f t="shared" si="206"/>
        <v>0</v>
      </c>
      <c r="AG544" s="171">
        <f t="shared" si="207"/>
        <v>0</v>
      </c>
      <c r="AH544" s="171">
        <f>IF($S544&lt;&gt;0, IF($F544&lt;&gt;"Opname / publicatie / game", IF(OR($J544="Fysieke aanwezigheid/product",$J544="Fysieke en digitale aanwezigheid/product"), IF($L544&lt;&gt;"België", _xlfn.IFNA(IF(MATCH($M544, Keuzelijsten!$AR$2:$AR$32, 0)&gt;0, 0, -1), -1), IF($N544&lt;&gt;"", -1, IF(O544&lt;&gt;"", 0, 1))), -1), -1), 0)</f>
        <v>0</v>
      </c>
      <c r="AI544" s="171">
        <f t="shared" si="208"/>
        <v>0</v>
      </c>
      <c r="AJ544" s="171">
        <f t="shared" si="209"/>
        <v>0</v>
      </c>
      <c r="AK544" s="168"/>
      <c r="AL544" s="322" t="str">
        <f t="shared" si="190"/>
        <v/>
      </c>
      <c r="AM544" s="171"/>
      <c r="AN544" s="171"/>
      <c r="AO544" s="171"/>
      <c r="AP544" s="171"/>
      <c r="AQ544" s="171"/>
      <c r="AR544" s="171"/>
      <c r="AS544" s="171"/>
      <c r="AT544" s="171"/>
      <c r="AU544" s="171" t="str">
        <f t="shared" si="210"/>
        <v/>
      </c>
      <c r="AV544" s="171"/>
      <c r="AW544" s="171"/>
      <c r="AX544" s="171"/>
      <c r="AY544" s="171"/>
      <c r="AZ544" s="168" t="str">
        <f t="shared" si="211"/>
        <v/>
      </c>
      <c r="BA544" s="158" t="str">
        <f>IF(S544&lt;&gt;1, IF(SUM(S544:$S$1004)&lt;&gt;0, "| Laat geen witruimte tussen ingevulde rijen.", ""), "")</f>
        <v/>
      </c>
      <c r="BC544" s="159" t="str">
        <f t="shared" si="212"/>
        <v/>
      </c>
    </row>
    <row r="545" spans="1:55" s="158" customFormat="1" ht="14.4" customHeight="1" x14ac:dyDescent="0.3">
      <c r="A545" s="244" t="str">
        <f t="shared" si="191"/>
        <v/>
      </c>
      <c r="B545" s="153" t="str">
        <f t="shared" si="192"/>
        <v/>
      </c>
      <c r="C545" s="154"/>
      <c r="D545" s="173"/>
      <c r="E545" s="179"/>
      <c r="F545" s="156"/>
      <c r="G545" s="175"/>
      <c r="H545" s="175"/>
      <c r="I545" s="175"/>
      <c r="J545" s="175"/>
      <c r="K545" s="175"/>
      <c r="L545" s="175"/>
      <c r="M545" s="175"/>
      <c r="N545" s="175"/>
      <c r="O545" s="175"/>
      <c r="P545" s="175"/>
      <c r="Q545" s="179"/>
      <c r="R545" s="157" t="s">
        <v>98</v>
      </c>
      <c r="S545" s="158">
        <f t="shared" si="193"/>
        <v>0</v>
      </c>
      <c r="T545" s="158" t="str">
        <f t="shared" si="194"/>
        <v/>
      </c>
      <c r="U545" s="158" t="str">
        <f t="shared" si="195"/>
        <v>lstLocatieNv3</v>
      </c>
      <c r="V545" s="168">
        <f t="shared" si="196"/>
        <v>0</v>
      </c>
      <c r="W545" s="171">
        <f t="shared" si="197"/>
        <v>0</v>
      </c>
      <c r="X545" s="171">
        <f t="shared" si="198"/>
        <v>0</v>
      </c>
      <c r="Y545" s="171">
        <f t="shared" si="199"/>
        <v>0</v>
      </c>
      <c r="Z545" s="171">
        <f t="shared" si="200"/>
        <v>0</v>
      </c>
      <c r="AA545" s="171">
        <f t="shared" si="201"/>
        <v>0</v>
      </c>
      <c r="AB545" s="171">
        <f t="shared" si="202"/>
        <v>0</v>
      </c>
      <c r="AC545" s="171">
        <f t="shared" si="203"/>
        <v>0</v>
      </c>
      <c r="AD545" s="171">
        <f t="shared" si="204"/>
        <v>0</v>
      </c>
      <c r="AE545" s="171">
        <f t="shared" si="205"/>
        <v>0</v>
      </c>
      <c r="AF545" s="171">
        <f t="shared" si="206"/>
        <v>0</v>
      </c>
      <c r="AG545" s="171">
        <f t="shared" si="207"/>
        <v>0</v>
      </c>
      <c r="AH545" s="171">
        <f>IF($S545&lt;&gt;0, IF($F545&lt;&gt;"Opname / publicatie / game", IF(OR($J545="Fysieke aanwezigheid/product",$J545="Fysieke en digitale aanwezigheid/product"), IF($L545&lt;&gt;"België", _xlfn.IFNA(IF(MATCH($M545, Keuzelijsten!$AR$2:$AR$32, 0)&gt;0, 0, -1), -1), IF($N545&lt;&gt;"", -1, IF(O545&lt;&gt;"", 0, 1))), -1), -1), 0)</f>
        <v>0</v>
      </c>
      <c r="AI545" s="171">
        <f t="shared" si="208"/>
        <v>0</v>
      </c>
      <c r="AJ545" s="171">
        <f t="shared" si="209"/>
        <v>0</v>
      </c>
      <c r="AK545" s="168"/>
      <c r="AL545" s="322" t="str">
        <f t="shared" si="190"/>
        <v/>
      </c>
      <c r="AM545" s="171"/>
      <c r="AN545" s="171"/>
      <c r="AO545" s="171"/>
      <c r="AP545" s="171"/>
      <c r="AQ545" s="171"/>
      <c r="AR545" s="171"/>
      <c r="AS545" s="171"/>
      <c r="AT545" s="171"/>
      <c r="AU545" s="171" t="str">
        <f t="shared" si="210"/>
        <v/>
      </c>
      <c r="AV545" s="171"/>
      <c r="AW545" s="171"/>
      <c r="AX545" s="171"/>
      <c r="AY545" s="171"/>
      <c r="AZ545" s="168" t="str">
        <f t="shared" si="211"/>
        <v/>
      </c>
      <c r="BA545" s="158" t="str">
        <f>IF(S545&lt;&gt;1, IF(SUM(S545:$S$1004)&lt;&gt;0, "| Laat geen witruimte tussen ingevulde rijen.", ""), "")</f>
        <v/>
      </c>
      <c r="BC545" s="159" t="str">
        <f t="shared" si="212"/>
        <v/>
      </c>
    </row>
    <row r="546" spans="1:55" s="158" customFormat="1" ht="14.4" customHeight="1" x14ac:dyDescent="0.3">
      <c r="A546" s="244" t="str">
        <f t="shared" si="191"/>
        <v/>
      </c>
      <c r="B546" s="153" t="str">
        <f t="shared" si="192"/>
        <v/>
      </c>
      <c r="C546" s="154"/>
      <c r="D546" s="173"/>
      <c r="E546" s="179"/>
      <c r="F546" s="156"/>
      <c r="G546" s="175"/>
      <c r="H546" s="175"/>
      <c r="I546" s="175"/>
      <c r="J546" s="175"/>
      <c r="K546" s="175"/>
      <c r="L546" s="175"/>
      <c r="M546" s="175"/>
      <c r="N546" s="175"/>
      <c r="O546" s="175"/>
      <c r="P546" s="175"/>
      <c r="Q546" s="179"/>
      <c r="R546" s="157" t="s">
        <v>98</v>
      </c>
      <c r="S546" s="158">
        <f t="shared" si="193"/>
        <v>0</v>
      </c>
      <c r="T546" s="158" t="str">
        <f t="shared" si="194"/>
        <v/>
      </c>
      <c r="U546" s="158" t="str">
        <f t="shared" si="195"/>
        <v>lstLocatieNv3</v>
      </c>
      <c r="V546" s="168">
        <f t="shared" si="196"/>
        <v>0</v>
      </c>
      <c r="W546" s="171">
        <f t="shared" si="197"/>
        <v>0</v>
      </c>
      <c r="X546" s="171">
        <f t="shared" si="198"/>
        <v>0</v>
      </c>
      <c r="Y546" s="171">
        <f t="shared" si="199"/>
        <v>0</v>
      </c>
      <c r="Z546" s="171">
        <f t="shared" si="200"/>
        <v>0</v>
      </c>
      <c r="AA546" s="171">
        <f t="shared" si="201"/>
        <v>0</v>
      </c>
      <c r="AB546" s="171">
        <f t="shared" si="202"/>
        <v>0</v>
      </c>
      <c r="AC546" s="171">
        <f t="shared" si="203"/>
        <v>0</v>
      </c>
      <c r="AD546" s="171">
        <f t="shared" si="204"/>
        <v>0</v>
      </c>
      <c r="AE546" s="171">
        <f t="shared" si="205"/>
        <v>0</v>
      </c>
      <c r="AF546" s="171">
        <f t="shared" si="206"/>
        <v>0</v>
      </c>
      <c r="AG546" s="171">
        <f t="shared" si="207"/>
        <v>0</v>
      </c>
      <c r="AH546" s="171">
        <f>IF($S546&lt;&gt;0, IF($F546&lt;&gt;"Opname / publicatie / game", IF(OR($J546="Fysieke aanwezigheid/product",$J546="Fysieke en digitale aanwezigheid/product"), IF($L546&lt;&gt;"België", _xlfn.IFNA(IF(MATCH($M546, Keuzelijsten!$AR$2:$AR$32, 0)&gt;0, 0, -1), -1), IF($N546&lt;&gt;"", -1, IF(O546&lt;&gt;"", 0, 1))), -1), -1), 0)</f>
        <v>0</v>
      </c>
      <c r="AI546" s="171">
        <f t="shared" si="208"/>
        <v>0</v>
      </c>
      <c r="AJ546" s="171">
        <f t="shared" si="209"/>
        <v>0</v>
      </c>
      <c r="AK546" s="168"/>
      <c r="AL546" s="322" t="str">
        <f t="shared" si="190"/>
        <v/>
      </c>
      <c r="AM546" s="171"/>
      <c r="AN546" s="171"/>
      <c r="AO546" s="171"/>
      <c r="AP546" s="171"/>
      <c r="AQ546" s="171"/>
      <c r="AR546" s="171"/>
      <c r="AS546" s="171"/>
      <c r="AT546" s="171"/>
      <c r="AU546" s="171" t="str">
        <f t="shared" si="210"/>
        <v/>
      </c>
      <c r="AV546" s="171"/>
      <c r="AW546" s="171"/>
      <c r="AX546" s="171"/>
      <c r="AY546" s="171"/>
      <c r="AZ546" s="168" t="str">
        <f t="shared" si="211"/>
        <v/>
      </c>
      <c r="BA546" s="158" t="str">
        <f>IF(S546&lt;&gt;1, IF(SUM(S546:$S$1004)&lt;&gt;0, "| Laat geen witruimte tussen ingevulde rijen.", ""), "")</f>
        <v/>
      </c>
      <c r="BC546" s="159" t="str">
        <f t="shared" si="212"/>
        <v/>
      </c>
    </row>
    <row r="547" spans="1:55" s="158" customFormat="1" ht="14.4" customHeight="1" x14ac:dyDescent="0.3">
      <c r="A547" s="244" t="str">
        <f t="shared" si="191"/>
        <v/>
      </c>
      <c r="B547" s="153" t="str">
        <f t="shared" si="192"/>
        <v/>
      </c>
      <c r="C547" s="154"/>
      <c r="D547" s="173"/>
      <c r="E547" s="179"/>
      <c r="F547" s="156"/>
      <c r="G547" s="175"/>
      <c r="H547" s="175"/>
      <c r="I547" s="175"/>
      <c r="J547" s="175"/>
      <c r="K547" s="175"/>
      <c r="L547" s="175"/>
      <c r="M547" s="175"/>
      <c r="N547" s="175"/>
      <c r="O547" s="175"/>
      <c r="P547" s="175"/>
      <c r="Q547" s="179"/>
      <c r="R547" s="157" t="s">
        <v>98</v>
      </c>
      <c r="S547" s="158">
        <f t="shared" si="193"/>
        <v>0</v>
      </c>
      <c r="T547" s="158" t="str">
        <f t="shared" si="194"/>
        <v/>
      </c>
      <c r="U547" s="158" t="str">
        <f t="shared" si="195"/>
        <v>lstLocatieNv3</v>
      </c>
      <c r="V547" s="168">
        <f t="shared" si="196"/>
        <v>0</v>
      </c>
      <c r="W547" s="171">
        <f t="shared" si="197"/>
        <v>0</v>
      </c>
      <c r="X547" s="171">
        <f t="shared" si="198"/>
        <v>0</v>
      </c>
      <c r="Y547" s="171">
        <f t="shared" si="199"/>
        <v>0</v>
      </c>
      <c r="Z547" s="171">
        <f t="shared" si="200"/>
        <v>0</v>
      </c>
      <c r="AA547" s="171">
        <f t="shared" si="201"/>
        <v>0</v>
      </c>
      <c r="AB547" s="171">
        <f t="shared" si="202"/>
        <v>0</v>
      </c>
      <c r="AC547" s="171">
        <f t="shared" si="203"/>
        <v>0</v>
      </c>
      <c r="AD547" s="171">
        <f t="shared" si="204"/>
        <v>0</v>
      </c>
      <c r="AE547" s="171">
        <f t="shared" si="205"/>
        <v>0</v>
      </c>
      <c r="AF547" s="171">
        <f t="shared" si="206"/>
        <v>0</v>
      </c>
      <c r="AG547" s="171">
        <f t="shared" si="207"/>
        <v>0</v>
      </c>
      <c r="AH547" s="171">
        <f>IF($S547&lt;&gt;0, IF($F547&lt;&gt;"Opname / publicatie / game", IF(OR($J547="Fysieke aanwezigheid/product",$J547="Fysieke en digitale aanwezigheid/product"), IF($L547&lt;&gt;"België", _xlfn.IFNA(IF(MATCH($M547, Keuzelijsten!$AR$2:$AR$32, 0)&gt;0, 0, -1), -1), IF($N547&lt;&gt;"", -1, IF(O547&lt;&gt;"", 0, 1))), -1), -1), 0)</f>
        <v>0</v>
      </c>
      <c r="AI547" s="171">
        <f t="shared" si="208"/>
        <v>0</v>
      </c>
      <c r="AJ547" s="171">
        <f t="shared" si="209"/>
        <v>0</v>
      </c>
      <c r="AK547" s="168"/>
      <c r="AL547" s="322" t="str">
        <f t="shared" si="190"/>
        <v/>
      </c>
      <c r="AM547" s="171"/>
      <c r="AN547" s="171"/>
      <c r="AO547" s="171"/>
      <c r="AP547" s="171"/>
      <c r="AQ547" s="171"/>
      <c r="AR547" s="171"/>
      <c r="AS547" s="171"/>
      <c r="AT547" s="171"/>
      <c r="AU547" s="171" t="str">
        <f t="shared" si="210"/>
        <v/>
      </c>
      <c r="AV547" s="171"/>
      <c r="AW547" s="171"/>
      <c r="AX547" s="171"/>
      <c r="AY547" s="171"/>
      <c r="AZ547" s="168" t="str">
        <f t="shared" si="211"/>
        <v/>
      </c>
      <c r="BA547" s="158" t="str">
        <f>IF(S547&lt;&gt;1, IF(SUM(S547:$S$1004)&lt;&gt;0, "| Laat geen witruimte tussen ingevulde rijen.", ""), "")</f>
        <v/>
      </c>
      <c r="BC547" s="159" t="str">
        <f t="shared" si="212"/>
        <v/>
      </c>
    </row>
    <row r="548" spans="1:55" s="158" customFormat="1" ht="14.4" customHeight="1" x14ac:dyDescent="0.3">
      <c r="A548" s="244" t="str">
        <f t="shared" si="191"/>
        <v/>
      </c>
      <c r="B548" s="153" t="str">
        <f t="shared" si="192"/>
        <v/>
      </c>
      <c r="C548" s="154"/>
      <c r="D548" s="173"/>
      <c r="E548" s="179"/>
      <c r="F548" s="156"/>
      <c r="G548" s="175"/>
      <c r="H548" s="175"/>
      <c r="I548" s="175"/>
      <c r="J548" s="175"/>
      <c r="K548" s="175"/>
      <c r="L548" s="175"/>
      <c r="M548" s="175"/>
      <c r="N548" s="175"/>
      <c r="O548" s="175"/>
      <c r="P548" s="175"/>
      <c r="Q548" s="179"/>
      <c r="R548" s="157" t="s">
        <v>98</v>
      </c>
      <c r="S548" s="158">
        <f t="shared" si="193"/>
        <v>0</v>
      </c>
      <c r="T548" s="158" t="str">
        <f t="shared" si="194"/>
        <v/>
      </c>
      <c r="U548" s="158" t="str">
        <f t="shared" si="195"/>
        <v>lstLocatieNv3</v>
      </c>
      <c r="V548" s="168">
        <f t="shared" si="196"/>
        <v>0</v>
      </c>
      <c r="W548" s="171">
        <f t="shared" si="197"/>
        <v>0</v>
      </c>
      <c r="X548" s="171">
        <f t="shared" si="198"/>
        <v>0</v>
      </c>
      <c r="Y548" s="171">
        <f t="shared" si="199"/>
        <v>0</v>
      </c>
      <c r="Z548" s="171">
        <f t="shared" si="200"/>
        <v>0</v>
      </c>
      <c r="AA548" s="171">
        <f t="shared" si="201"/>
        <v>0</v>
      </c>
      <c r="AB548" s="171">
        <f t="shared" si="202"/>
        <v>0</v>
      </c>
      <c r="AC548" s="171">
        <f t="shared" si="203"/>
        <v>0</v>
      </c>
      <c r="AD548" s="171">
        <f t="shared" si="204"/>
        <v>0</v>
      </c>
      <c r="AE548" s="171">
        <f t="shared" si="205"/>
        <v>0</v>
      </c>
      <c r="AF548" s="171">
        <f t="shared" si="206"/>
        <v>0</v>
      </c>
      <c r="AG548" s="171">
        <f t="shared" si="207"/>
        <v>0</v>
      </c>
      <c r="AH548" s="171">
        <f>IF($S548&lt;&gt;0, IF($F548&lt;&gt;"Opname / publicatie / game", IF(OR($J548="Fysieke aanwezigheid/product",$J548="Fysieke en digitale aanwezigheid/product"), IF($L548&lt;&gt;"België", _xlfn.IFNA(IF(MATCH($M548, Keuzelijsten!$AR$2:$AR$32, 0)&gt;0, 0, -1), -1), IF($N548&lt;&gt;"", -1, IF(O548&lt;&gt;"", 0, 1))), -1), -1), 0)</f>
        <v>0</v>
      </c>
      <c r="AI548" s="171">
        <f t="shared" si="208"/>
        <v>0</v>
      </c>
      <c r="AJ548" s="171">
        <f t="shared" si="209"/>
        <v>0</v>
      </c>
      <c r="AK548" s="168"/>
      <c r="AL548" s="322" t="str">
        <f t="shared" si="190"/>
        <v/>
      </c>
      <c r="AM548" s="171"/>
      <c r="AN548" s="171"/>
      <c r="AO548" s="171"/>
      <c r="AP548" s="171"/>
      <c r="AQ548" s="171"/>
      <c r="AR548" s="171"/>
      <c r="AS548" s="171"/>
      <c r="AT548" s="171"/>
      <c r="AU548" s="171" t="str">
        <f t="shared" si="210"/>
        <v/>
      </c>
      <c r="AV548" s="171"/>
      <c r="AW548" s="171"/>
      <c r="AX548" s="171"/>
      <c r="AY548" s="171"/>
      <c r="AZ548" s="168" t="str">
        <f t="shared" si="211"/>
        <v/>
      </c>
      <c r="BA548" s="158" t="str">
        <f>IF(S548&lt;&gt;1, IF(SUM(S548:$S$1004)&lt;&gt;0, "| Laat geen witruimte tussen ingevulde rijen.", ""), "")</f>
        <v/>
      </c>
      <c r="BC548" s="159" t="str">
        <f t="shared" si="212"/>
        <v/>
      </c>
    </row>
    <row r="549" spans="1:55" s="158" customFormat="1" ht="14.4" customHeight="1" x14ac:dyDescent="0.3">
      <c r="A549" s="244" t="str">
        <f t="shared" si="191"/>
        <v/>
      </c>
      <c r="B549" s="153" t="str">
        <f t="shared" si="192"/>
        <v/>
      </c>
      <c r="C549" s="154"/>
      <c r="D549" s="173"/>
      <c r="E549" s="179"/>
      <c r="F549" s="156"/>
      <c r="G549" s="175"/>
      <c r="H549" s="175"/>
      <c r="I549" s="175"/>
      <c r="J549" s="175"/>
      <c r="K549" s="175"/>
      <c r="L549" s="175"/>
      <c r="M549" s="175"/>
      <c r="N549" s="175"/>
      <c r="O549" s="175"/>
      <c r="P549" s="175"/>
      <c r="Q549" s="179"/>
      <c r="R549" s="157" t="s">
        <v>98</v>
      </c>
      <c r="S549" s="158">
        <f t="shared" si="193"/>
        <v>0</v>
      </c>
      <c r="T549" s="158" t="str">
        <f t="shared" si="194"/>
        <v/>
      </c>
      <c r="U549" s="158" t="str">
        <f t="shared" si="195"/>
        <v>lstLocatieNv3</v>
      </c>
      <c r="V549" s="168">
        <f t="shared" si="196"/>
        <v>0</v>
      </c>
      <c r="W549" s="171">
        <f t="shared" si="197"/>
        <v>0</v>
      </c>
      <c r="X549" s="171">
        <f t="shared" si="198"/>
        <v>0</v>
      </c>
      <c r="Y549" s="171">
        <f t="shared" si="199"/>
        <v>0</v>
      </c>
      <c r="Z549" s="171">
        <f t="shared" si="200"/>
        <v>0</v>
      </c>
      <c r="AA549" s="171">
        <f t="shared" si="201"/>
        <v>0</v>
      </c>
      <c r="AB549" s="171">
        <f t="shared" si="202"/>
        <v>0</v>
      </c>
      <c r="AC549" s="171">
        <f t="shared" si="203"/>
        <v>0</v>
      </c>
      <c r="AD549" s="171">
        <f t="shared" si="204"/>
        <v>0</v>
      </c>
      <c r="AE549" s="171">
        <f t="shared" si="205"/>
        <v>0</v>
      </c>
      <c r="AF549" s="171">
        <f t="shared" si="206"/>
        <v>0</v>
      </c>
      <c r="AG549" s="171">
        <f t="shared" si="207"/>
        <v>0</v>
      </c>
      <c r="AH549" s="171">
        <f>IF($S549&lt;&gt;0, IF($F549&lt;&gt;"Opname / publicatie / game", IF(OR($J549="Fysieke aanwezigheid/product",$J549="Fysieke en digitale aanwezigheid/product"), IF($L549&lt;&gt;"België", _xlfn.IFNA(IF(MATCH($M549, Keuzelijsten!$AR$2:$AR$32, 0)&gt;0, 0, -1), -1), IF($N549&lt;&gt;"", -1, IF(O549&lt;&gt;"", 0, 1))), -1), -1), 0)</f>
        <v>0</v>
      </c>
      <c r="AI549" s="171">
        <f t="shared" si="208"/>
        <v>0</v>
      </c>
      <c r="AJ549" s="171">
        <f t="shared" si="209"/>
        <v>0</v>
      </c>
      <c r="AK549" s="168"/>
      <c r="AL549" s="322" t="str">
        <f t="shared" si="190"/>
        <v/>
      </c>
      <c r="AM549" s="171"/>
      <c r="AN549" s="171"/>
      <c r="AO549" s="171"/>
      <c r="AP549" s="171"/>
      <c r="AQ549" s="171"/>
      <c r="AR549" s="171"/>
      <c r="AS549" s="171"/>
      <c r="AT549" s="171"/>
      <c r="AU549" s="171" t="str">
        <f t="shared" si="210"/>
        <v/>
      </c>
      <c r="AV549" s="171"/>
      <c r="AW549" s="171"/>
      <c r="AX549" s="171"/>
      <c r="AY549" s="171"/>
      <c r="AZ549" s="168" t="str">
        <f t="shared" si="211"/>
        <v/>
      </c>
      <c r="BA549" s="158" t="str">
        <f>IF(S549&lt;&gt;1, IF(SUM(S549:$S$1004)&lt;&gt;0, "| Laat geen witruimte tussen ingevulde rijen.", ""), "")</f>
        <v/>
      </c>
      <c r="BC549" s="159" t="str">
        <f t="shared" si="212"/>
        <v/>
      </c>
    </row>
    <row r="550" spans="1:55" s="158" customFormat="1" ht="14.4" customHeight="1" x14ac:dyDescent="0.3">
      <c r="A550" s="244" t="str">
        <f t="shared" si="191"/>
        <v/>
      </c>
      <c r="B550" s="153" t="str">
        <f t="shared" si="192"/>
        <v/>
      </c>
      <c r="C550" s="154"/>
      <c r="D550" s="173"/>
      <c r="E550" s="179"/>
      <c r="F550" s="156"/>
      <c r="G550" s="175"/>
      <c r="H550" s="175"/>
      <c r="I550" s="175"/>
      <c r="J550" s="175"/>
      <c r="K550" s="175"/>
      <c r="L550" s="175"/>
      <c r="M550" s="175"/>
      <c r="N550" s="175"/>
      <c r="O550" s="175"/>
      <c r="P550" s="175"/>
      <c r="Q550" s="179"/>
      <c r="R550" s="157" t="s">
        <v>98</v>
      </c>
      <c r="S550" s="158">
        <f t="shared" si="193"/>
        <v>0</v>
      </c>
      <c r="T550" s="158" t="str">
        <f t="shared" si="194"/>
        <v/>
      </c>
      <c r="U550" s="158" t="str">
        <f t="shared" si="195"/>
        <v>lstLocatieNv3</v>
      </c>
      <c r="V550" s="168">
        <f t="shared" si="196"/>
        <v>0</v>
      </c>
      <c r="W550" s="171">
        <f t="shared" si="197"/>
        <v>0</v>
      </c>
      <c r="X550" s="171">
        <f t="shared" si="198"/>
        <v>0</v>
      </c>
      <c r="Y550" s="171">
        <f t="shared" si="199"/>
        <v>0</v>
      </c>
      <c r="Z550" s="171">
        <f t="shared" si="200"/>
        <v>0</v>
      </c>
      <c r="AA550" s="171">
        <f t="shared" si="201"/>
        <v>0</v>
      </c>
      <c r="AB550" s="171">
        <f t="shared" si="202"/>
        <v>0</v>
      </c>
      <c r="AC550" s="171">
        <f t="shared" si="203"/>
        <v>0</v>
      </c>
      <c r="AD550" s="171">
        <f t="shared" si="204"/>
        <v>0</v>
      </c>
      <c r="AE550" s="171">
        <f t="shared" si="205"/>
        <v>0</v>
      </c>
      <c r="AF550" s="171">
        <f t="shared" si="206"/>
        <v>0</v>
      </c>
      <c r="AG550" s="171">
        <f t="shared" si="207"/>
        <v>0</v>
      </c>
      <c r="AH550" s="171">
        <f>IF($S550&lt;&gt;0, IF($F550&lt;&gt;"Opname / publicatie / game", IF(OR($J550="Fysieke aanwezigheid/product",$J550="Fysieke en digitale aanwezigheid/product"), IF($L550&lt;&gt;"België", _xlfn.IFNA(IF(MATCH($M550, Keuzelijsten!$AR$2:$AR$32, 0)&gt;0, 0, -1), -1), IF($N550&lt;&gt;"", -1, IF(O550&lt;&gt;"", 0, 1))), -1), -1), 0)</f>
        <v>0</v>
      </c>
      <c r="AI550" s="171">
        <f t="shared" si="208"/>
        <v>0</v>
      </c>
      <c r="AJ550" s="171">
        <f t="shared" si="209"/>
        <v>0</v>
      </c>
      <c r="AK550" s="168"/>
      <c r="AL550" s="322" t="str">
        <f t="shared" si="190"/>
        <v/>
      </c>
      <c r="AM550" s="171"/>
      <c r="AN550" s="171"/>
      <c r="AO550" s="171"/>
      <c r="AP550" s="171"/>
      <c r="AQ550" s="171"/>
      <c r="AR550" s="171"/>
      <c r="AS550" s="171"/>
      <c r="AT550" s="171"/>
      <c r="AU550" s="171" t="str">
        <f t="shared" si="210"/>
        <v/>
      </c>
      <c r="AV550" s="171"/>
      <c r="AW550" s="171"/>
      <c r="AX550" s="171"/>
      <c r="AY550" s="171"/>
      <c r="AZ550" s="168" t="str">
        <f t="shared" si="211"/>
        <v/>
      </c>
      <c r="BA550" s="158" t="str">
        <f>IF(S550&lt;&gt;1, IF(SUM(S550:$S$1004)&lt;&gt;0, "| Laat geen witruimte tussen ingevulde rijen.", ""), "")</f>
        <v/>
      </c>
      <c r="BC550" s="159" t="str">
        <f t="shared" si="212"/>
        <v/>
      </c>
    </row>
    <row r="551" spans="1:55" s="158" customFormat="1" ht="14.4" customHeight="1" x14ac:dyDescent="0.3">
      <c r="A551" s="244" t="str">
        <f t="shared" si="191"/>
        <v/>
      </c>
      <c r="B551" s="153" t="str">
        <f t="shared" si="192"/>
        <v/>
      </c>
      <c r="C551" s="154"/>
      <c r="D551" s="173"/>
      <c r="E551" s="179"/>
      <c r="F551" s="156"/>
      <c r="G551" s="175"/>
      <c r="H551" s="175"/>
      <c r="I551" s="175"/>
      <c r="J551" s="175"/>
      <c r="K551" s="175"/>
      <c r="L551" s="175"/>
      <c r="M551" s="175"/>
      <c r="N551" s="175"/>
      <c r="O551" s="175"/>
      <c r="P551" s="175"/>
      <c r="Q551" s="179"/>
      <c r="R551" s="157" t="s">
        <v>98</v>
      </c>
      <c r="S551" s="158">
        <f t="shared" si="193"/>
        <v>0</v>
      </c>
      <c r="T551" s="158" t="str">
        <f t="shared" si="194"/>
        <v/>
      </c>
      <c r="U551" s="158" t="str">
        <f t="shared" si="195"/>
        <v>lstLocatieNv3</v>
      </c>
      <c r="V551" s="168">
        <f t="shared" si="196"/>
        <v>0</v>
      </c>
      <c r="W551" s="171">
        <f t="shared" si="197"/>
        <v>0</v>
      </c>
      <c r="X551" s="171">
        <f t="shared" si="198"/>
        <v>0</v>
      </c>
      <c r="Y551" s="171">
        <f t="shared" si="199"/>
        <v>0</v>
      </c>
      <c r="Z551" s="171">
        <f t="shared" si="200"/>
        <v>0</v>
      </c>
      <c r="AA551" s="171">
        <f t="shared" si="201"/>
        <v>0</v>
      </c>
      <c r="AB551" s="171">
        <f t="shared" si="202"/>
        <v>0</v>
      </c>
      <c r="AC551" s="171">
        <f t="shared" si="203"/>
        <v>0</v>
      </c>
      <c r="AD551" s="171">
        <f t="shared" si="204"/>
        <v>0</v>
      </c>
      <c r="AE551" s="171">
        <f t="shared" si="205"/>
        <v>0</v>
      </c>
      <c r="AF551" s="171">
        <f t="shared" si="206"/>
        <v>0</v>
      </c>
      <c r="AG551" s="171">
        <f t="shared" si="207"/>
        <v>0</v>
      </c>
      <c r="AH551" s="171">
        <f>IF($S551&lt;&gt;0, IF($F551&lt;&gt;"Opname / publicatie / game", IF(OR($J551="Fysieke aanwezigheid/product",$J551="Fysieke en digitale aanwezigheid/product"), IF($L551&lt;&gt;"België", _xlfn.IFNA(IF(MATCH($M551, Keuzelijsten!$AR$2:$AR$32, 0)&gt;0, 0, -1), -1), IF($N551&lt;&gt;"", -1, IF(O551&lt;&gt;"", 0, 1))), -1), -1), 0)</f>
        <v>0</v>
      </c>
      <c r="AI551" s="171">
        <f t="shared" si="208"/>
        <v>0</v>
      </c>
      <c r="AJ551" s="171">
        <f t="shared" si="209"/>
        <v>0</v>
      </c>
      <c r="AK551" s="168"/>
      <c r="AL551" s="322" t="str">
        <f t="shared" si="190"/>
        <v/>
      </c>
      <c r="AM551" s="171"/>
      <c r="AN551" s="171"/>
      <c r="AO551" s="171"/>
      <c r="AP551" s="171"/>
      <c r="AQ551" s="171"/>
      <c r="AR551" s="171"/>
      <c r="AS551" s="171"/>
      <c r="AT551" s="171"/>
      <c r="AU551" s="171" t="str">
        <f t="shared" si="210"/>
        <v/>
      </c>
      <c r="AV551" s="171"/>
      <c r="AW551" s="171"/>
      <c r="AX551" s="171"/>
      <c r="AY551" s="171"/>
      <c r="AZ551" s="168" t="str">
        <f t="shared" si="211"/>
        <v/>
      </c>
      <c r="BA551" s="158" t="str">
        <f>IF(S551&lt;&gt;1, IF(SUM(S551:$S$1004)&lt;&gt;0, "| Laat geen witruimte tussen ingevulde rijen.", ""), "")</f>
        <v/>
      </c>
      <c r="BC551" s="159" t="str">
        <f t="shared" si="212"/>
        <v/>
      </c>
    </row>
    <row r="552" spans="1:55" s="158" customFormat="1" ht="14.4" customHeight="1" x14ac:dyDescent="0.3">
      <c r="A552" s="244" t="str">
        <f t="shared" si="191"/>
        <v/>
      </c>
      <c r="B552" s="153" t="str">
        <f t="shared" si="192"/>
        <v/>
      </c>
      <c r="C552" s="154"/>
      <c r="D552" s="173"/>
      <c r="E552" s="179"/>
      <c r="F552" s="156"/>
      <c r="G552" s="175"/>
      <c r="H552" s="175"/>
      <c r="I552" s="175"/>
      <c r="J552" s="175"/>
      <c r="K552" s="175"/>
      <c r="L552" s="175"/>
      <c r="M552" s="175"/>
      <c r="N552" s="175"/>
      <c r="O552" s="175"/>
      <c r="P552" s="175"/>
      <c r="Q552" s="179"/>
      <c r="R552" s="157" t="s">
        <v>98</v>
      </c>
      <c r="S552" s="158">
        <f t="shared" si="193"/>
        <v>0</v>
      </c>
      <c r="T552" s="158" t="str">
        <f t="shared" si="194"/>
        <v/>
      </c>
      <c r="U552" s="158" t="str">
        <f t="shared" si="195"/>
        <v>lstLocatieNv3</v>
      </c>
      <c r="V552" s="168">
        <f t="shared" si="196"/>
        <v>0</v>
      </c>
      <c r="W552" s="171">
        <f t="shared" si="197"/>
        <v>0</v>
      </c>
      <c r="X552" s="171">
        <f t="shared" si="198"/>
        <v>0</v>
      </c>
      <c r="Y552" s="171">
        <f t="shared" si="199"/>
        <v>0</v>
      </c>
      <c r="Z552" s="171">
        <f t="shared" si="200"/>
        <v>0</v>
      </c>
      <c r="AA552" s="171">
        <f t="shared" si="201"/>
        <v>0</v>
      </c>
      <c r="AB552" s="171">
        <f t="shared" si="202"/>
        <v>0</v>
      </c>
      <c r="AC552" s="171">
        <f t="shared" si="203"/>
        <v>0</v>
      </c>
      <c r="AD552" s="171">
        <f t="shared" si="204"/>
        <v>0</v>
      </c>
      <c r="AE552" s="171">
        <f t="shared" si="205"/>
        <v>0</v>
      </c>
      <c r="AF552" s="171">
        <f t="shared" si="206"/>
        <v>0</v>
      </c>
      <c r="AG552" s="171">
        <f t="shared" si="207"/>
        <v>0</v>
      </c>
      <c r="AH552" s="171">
        <f>IF($S552&lt;&gt;0, IF($F552&lt;&gt;"Opname / publicatie / game", IF(OR($J552="Fysieke aanwezigheid/product",$J552="Fysieke en digitale aanwezigheid/product"), IF($L552&lt;&gt;"België", _xlfn.IFNA(IF(MATCH($M552, Keuzelijsten!$AR$2:$AR$32, 0)&gt;0, 0, -1), -1), IF($N552&lt;&gt;"", -1, IF(O552&lt;&gt;"", 0, 1))), -1), -1), 0)</f>
        <v>0</v>
      </c>
      <c r="AI552" s="171">
        <f t="shared" si="208"/>
        <v>0</v>
      </c>
      <c r="AJ552" s="171">
        <f t="shared" si="209"/>
        <v>0</v>
      </c>
      <c r="AK552" s="168"/>
      <c r="AL552" s="322" t="str">
        <f t="shared" si="190"/>
        <v/>
      </c>
      <c r="AM552" s="171"/>
      <c r="AN552" s="171"/>
      <c r="AO552" s="171"/>
      <c r="AP552" s="171"/>
      <c r="AQ552" s="171"/>
      <c r="AR552" s="171"/>
      <c r="AS552" s="171"/>
      <c r="AT552" s="171"/>
      <c r="AU552" s="171" t="str">
        <f t="shared" si="210"/>
        <v/>
      </c>
      <c r="AV552" s="171"/>
      <c r="AW552" s="171"/>
      <c r="AX552" s="171"/>
      <c r="AY552" s="171"/>
      <c r="AZ552" s="168" t="str">
        <f t="shared" si="211"/>
        <v/>
      </c>
      <c r="BA552" s="158" t="str">
        <f>IF(S552&lt;&gt;1, IF(SUM(S552:$S$1004)&lt;&gt;0, "| Laat geen witruimte tussen ingevulde rijen.", ""), "")</f>
        <v/>
      </c>
      <c r="BC552" s="159" t="str">
        <f t="shared" si="212"/>
        <v/>
      </c>
    </row>
    <row r="553" spans="1:55" s="158" customFormat="1" ht="14.4" customHeight="1" x14ac:dyDescent="0.3">
      <c r="A553" s="244" t="str">
        <f t="shared" si="191"/>
        <v/>
      </c>
      <c r="B553" s="153" t="str">
        <f t="shared" si="192"/>
        <v/>
      </c>
      <c r="C553" s="154"/>
      <c r="D553" s="173"/>
      <c r="E553" s="179"/>
      <c r="F553" s="156"/>
      <c r="G553" s="175"/>
      <c r="H553" s="175"/>
      <c r="I553" s="175"/>
      <c r="J553" s="175"/>
      <c r="K553" s="175"/>
      <c r="L553" s="175"/>
      <c r="M553" s="175"/>
      <c r="N553" s="175"/>
      <c r="O553" s="175"/>
      <c r="P553" s="175"/>
      <c r="Q553" s="179"/>
      <c r="R553" s="157" t="s">
        <v>98</v>
      </c>
      <c r="S553" s="158">
        <f t="shared" si="193"/>
        <v>0</v>
      </c>
      <c r="T553" s="158" t="str">
        <f t="shared" si="194"/>
        <v/>
      </c>
      <c r="U553" s="158" t="str">
        <f t="shared" si="195"/>
        <v>lstLocatieNv3</v>
      </c>
      <c r="V553" s="168">
        <f t="shared" si="196"/>
        <v>0</v>
      </c>
      <c r="W553" s="171">
        <f t="shared" si="197"/>
        <v>0</v>
      </c>
      <c r="X553" s="171">
        <f t="shared" si="198"/>
        <v>0</v>
      </c>
      <c r="Y553" s="171">
        <f t="shared" si="199"/>
        <v>0</v>
      </c>
      <c r="Z553" s="171">
        <f t="shared" si="200"/>
        <v>0</v>
      </c>
      <c r="AA553" s="171">
        <f t="shared" si="201"/>
        <v>0</v>
      </c>
      <c r="AB553" s="171">
        <f t="shared" si="202"/>
        <v>0</v>
      </c>
      <c r="AC553" s="171">
        <f t="shared" si="203"/>
        <v>0</v>
      </c>
      <c r="AD553" s="171">
        <f t="shared" si="204"/>
        <v>0</v>
      </c>
      <c r="AE553" s="171">
        <f t="shared" si="205"/>
        <v>0</v>
      </c>
      <c r="AF553" s="171">
        <f t="shared" si="206"/>
        <v>0</v>
      </c>
      <c r="AG553" s="171">
        <f t="shared" si="207"/>
        <v>0</v>
      </c>
      <c r="AH553" s="171">
        <f>IF($S553&lt;&gt;0, IF($F553&lt;&gt;"Opname / publicatie / game", IF(OR($J553="Fysieke aanwezigheid/product",$J553="Fysieke en digitale aanwezigheid/product"), IF($L553&lt;&gt;"België", _xlfn.IFNA(IF(MATCH($M553, Keuzelijsten!$AR$2:$AR$32, 0)&gt;0, 0, -1), -1), IF($N553&lt;&gt;"", -1, IF(O553&lt;&gt;"", 0, 1))), -1), -1), 0)</f>
        <v>0</v>
      </c>
      <c r="AI553" s="171">
        <f t="shared" si="208"/>
        <v>0</v>
      </c>
      <c r="AJ553" s="171">
        <f t="shared" si="209"/>
        <v>0</v>
      </c>
      <c r="AK553" s="168"/>
      <c r="AL553" s="322" t="str">
        <f t="shared" si="190"/>
        <v/>
      </c>
      <c r="AM553" s="171"/>
      <c r="AN553" s="171"/>
      <c r="AO553" s="171"/>
      <c r="AP553" s="171"/>
      <c r="AQ553" s="171"/>
      <c r="AR553" s="171"/>
      <c r="AS553" s="171"/>
      <c r="AT553" s="171"/>
      <c r="AU553" s="171" t="str">
        <f t="shared" si="210"/>
        <v/>
      </c>
      <c r="AV553" s="171"/>
      <c r="AW553" s="171"/>
      <c r="AX553" s="171"/>
      <c r="AY553" s="171"/>
      <c r="AZ553" s="168" t="str">
        <f t="shared" si="211"/>
        <v/>
      </c>
      <c r="BA553" s="158" t="str">
        <f>IF(S553&lt;&gt;1, IF(SUM(S553:$S$1004)&lt;&gt;0, "| Laat geen witruimte tussen ingevulde rijen.", ""), "")</f>
        <v/>
      </c>
      <c r="BC553" s="159" t="str">
        <f t="shared" si="212"/>
        <v/>
      </c>
    </row>
    <row r="554" spans="1:55" s="158" customFormat="1" ht="14.4" customHeight="1" x14ac:dyDescent="0.3">
      <c r="A554" s="244" t="str">
        <f t="shared" si="191"/>
        <v/>
      </c>
      <c r="B554" s="153" t="str">
        <f t="shared" si="192"/>
        <v/>
      </c>
      <c r="C554" s="154"/>
      <c r="D554" s="173"/>
      <c r="E554" s="179"/>
      <c r="F554" s="156"/>
      <c r="G554" s="175"/>
      <c r="H554" s="175"/>
      <c r="I554" s="175"/>
      <c r="J554" s="175"/>
      <c r="K554" s="175"/>
      <c r="L554" s="175"/>
      <c r="M554" s="175"/>
      <c r="N554" s="175"/>
      <c r="O554" s="175"/>
      <c r="P554" s="175"/>
      <c r="Q554" s="179"/>
      <c r="R554" s="157" t="s">
        <v>98</v>
      </c>
      <c r="S554" s="158">
        <f t="shared" si="193"/>
        <v>0</v>
      </c>
      <c r="T554" s="158" t="str">
        <f t="shared" si="194"/>
        <v/>
      </c>
      <c r="U554" s="158" t="str">
        <f t="shared" si="195"/>
        <v>lstLocatieNv3</v>
      </c>
      <c r="V554" s="168">
        <f t="shared" si="196"/>
        <v>0</v>
      </c>
      <c r="W554" s="171">
        <f t="shared" si="197"/>
        <v>0</v>
      </c>
      <c r="X554" s="171">
        <f t="shared" si="198"/>
        <v>0</v>
      </c>
      <c r="Y554" s="171">
        <f t="shared" si="199"/>
        <v>0</v>
      </c>
      <c r="Z554" s="171">
        <f t="shared" si="200"/>
        <v>0</v>
      </c>
      <c r="AA554" s="171">
        <f t="shared" si="201"/>
        <v>0</v>
      </c>
      <c r="AB554" s="171">
        <f t="shared" si="202"/>
        <v>0</v>
      </c>
      <c r="AC554" s="171">
        <f t="shared" si="203"/>
        <v>0</v>
      </c>
      <c r="AD554" s="171">
        <f t="shared" si="204"/>
        <v>0</v>
      </c>
      <c r="AE554" s="171">
        <f t="shared" si="205"/>
        <v>0</v>
      </c>
      <c r="AF554" s="171">
        <f t="shared" si="206"/>
        <v>0</v>
      </c>
      <c r="AG554" s="171">
        <f t="shared" si="207"/>
        <v>0</v>
      </c>
      <c r="AH554" s="171">
        <f>IF($S554&lt;&gt;0, IF($F554&lt;&gt;"Opname / publicatie / game", IF(OR($J554="Fysieke aanwezigheid/product",$J554="Fysieke en digitale aanwezigheid/product"), IF($L554&lt;&gt;"België", _xlfn.IFNA(IF(MATCH($M554, Keuzelijsten!$AR$2:$AR$32, 0)&gt;0, 0, -1), -1), IF($N554&lt;&gt;"", -1, IF(O554&lt;&gt;"", 0, 1))), -1), -1), 0)</f>
        <v>0</v>
      </c>
      <c r="AI554" s="171">
        <f t="shared" si="208"/>
        <v>0</v>
      </c>
      <c r="AJ554" s="171">
        <f t="shared" si="209"/>
        <v>0</v>
      </c>
      <c r="AK554" s="168"/>
      <c r="AL554" s="322" t="str">
        <f t="shared" si="190"/>
        <v/>
      </c>
      <c r="AM554" s="171"/>
      <c r="AN554" s="171"/>
      <c r="AO554" s="171"/>
      <c r="AP554" s="171"/>
      <c r="AQ554" s="171"/>
      <c r="AR554" s="171"/>
      <c r="AS554" s="171"/>
      <c r="AT554" s="171"/>
      <c r="AU554" s="171" t="str">
        <f t="shared" si="210"/>
        <v/>
      </c>
      <c r="AV554" s="171"/>
      <c r="AW554" s="171"/>
      <c r="AX554" s="171"/>
      <c r="AY554" s="171"/>
      <c r="AZ554" s="168" t="str">
        <f t="shared" si="211"/>
        <v/>
      </c>
      <c r="BA554" s="158" t="str">
        <f>IF(S554&lt;&gt;1, IF(SUM(S554:$S$1004)&lt;&gt;0, "| Laat geen witruimte tussen ingevulde rijen.", ""), "")</f>
        <v/>
      </c>
      <c r="BC554" s="159" t="str">
        <f t="shared" si="212"/>
        <v/>
      </c>
    </row>
    <row r="555" spans="1:55" s="158" customFormat="1" ht="14.4" customHeight="1" x14ac:dyDescent="0.3">
      <c r="A555" s="244" t="str">
        <f t="shared" si="191"/>
        <v/>
      </c>
      <c r="B555" s="153" t="str">
        <f t="shared" si="192"/>
        <v/>
      </c>
      <c r="C555" s="154"/>
      <c r="D555" s="173"/>
      <c r="E555" s="179"/>
      <c r="F555" s="156"/>
      <c r="G555" s="175"/>
      <c r="H555" s="175"/>
      <c r="I555" s="175"/>
      <c r="J555" s="175"/>
      <c r="K555" s="175"/>
      <c r="L555" s="175"/>
      <c r="M555" s="175"/>
      <c r="N555" s="175"/>
      <c r="O555" s="175"/>
      <c r="P555" s="175"/>
      <c r="Q555" s="179"/>
      <c r="R555" s="157" t="s">
        <v>98</v>
      </c>
      <c r="S555" s="158">
        <f t="shared" si="193"/>
        <v>0</v>
      </c>
      <c r="T555" s="158" t="str">
        <f t="shared" si="194"/>
        <v/>
      </c>
      <c r="U555" s="158" t="str">
        <f t="shared" si="195"/>
        <v>lstLocatieNv3</v>
      </c>
      <c r="V555" s="168">
        <f t="shared" si="196"/>
        <v>0</v>
      </c>
      <c r="W555" s="171">
        <f t="shared" si="197"/>
        <v>0</v>
      </c>
      <c r="X555" s="171">
        <f t="shared" si="198"/>
        <v>0</v>
      </c>
      <c r="Y555" s="171">
        <f t="shared" si="199"/>
        <v>0</v>
      </c>
      <c r="Z555" s="171">
        <f t="shared" si="200"/>
        <v>0</v>
      </c>
      <c r="AA555" s="171">
        <f t="shared" si="201"/>
        <v>0</v>
      </c>
      <c r="AB555" s="171">
        <f t="shared" si="202"/>
        <v>0</v>
      </c>
      <c r="AC555" s="171">
        <f t="shared" si="203"/>
        <v>0</v>
      </c>
      <c r="AD555" s="171">
        <f t="shared" si="204"/>
        <v>0</v>
      </c>
      <c r="AE555" s="171">
        <f t="shared" si="205"/>
        <v>0</v>
      </c>
      <c r="AF555" s="171">
        <f t="shared" si="206"/>
        <v>0</v>
      </c>
      <c r="AG555" s="171">
        <f t="shared" si="207"/>
        <v>0</v>
      </c>
      <c r="AH555" s="171">
        <f>IF($S555&lt;&gt;0, IF($F555&lt;&gt;"Opname / publicatie / game", IF(OR($J555="Fysieke aanwezigheid/product",$J555="Fysieke en digitale aanwezigheid/product"), IF($L555&lt;&gt;"België", _xlfn.IFNA(IF(MATCH($M555, Keuzelijsten!$AR$2:$AR$32, 0)&gt;0, 0, -1), -1), IF($N555&lt;&gt;"", -1, IF(O555&lt;&gt;"", 0, 1))), -1), -1), 0)</f>
        <v>0</v>
      </c>
      <c r="AI555" s="171">
        <f t="shared" si="208"/>
        <v>0</v>
      </c>
      <c r="AJ555" s="171">
        <f t="shared" si="209"/>
        <v>0</v>
      </c>
      <c r="AK555" s="168"/>
      <c r="AL555" s="322" t="str">
        <f t="shared" si="190"/>
        <v/>
      </c>
      <c r="AM555" s="171"/>
      <c r="AN555" s="171"/>
      <c r="AO555" s="171"/>
      <c r="AP555" s="171"/>
      <c r="AQ555" s="171"/>
      <c r="AR555" s="171"/>
      <c r="AS555" s="171"/>
      <c r="AT555" s="171"/>
      <c r="AU555" s="171" t="str">
        <f t="shared" si="210"/>
        <v/>
      </c>
      <c r="AV555" s="171"/>
      <c r="AW555" s="171"/>
      <c r="AX555" s="171"/>
      <c r="AY555" s="171"/>
      <c r="AZ555" s="168" t="str">
        <f t="shared" si="211"/>
        <v/>
      </c>
      <c r="BA555" s="158" t="str">
        <f>IF(S555&lt;&gt;1, IF(SUM(S555:$S$1004)&lt;&gt;0, "| Laat geen witruimte tussen ingevulde rijen.", ""), "")</f>
        <v/>
      </c>
      <c r="BC555" s="159" t="str">
        <f t="shared" si="212"/>
        <v/>
      </c>
    </row>
    <row r="556" spans="1:55" s="158" customFormat="1" ht="14.4" customHeight="1" x14ac:dyDescent="0.3">
      <c r="A556" s="244" t="str">
        <f t="shared" si="191"/>
        <v/>
      </c>
      <c r="B556" s="153" t="str">
        <f t="shared" si="192"/>
        <v/>
      </c>
      <c r="C556" s="154"/>
      <c r="D556" s="173"/>
      <c r="E556" s="179"/>
      <c r="F556" s="156"/>
      <c r="G556" s="175"/>
      <c r="H556" s="175"/>
      <c r="I556" s="175"/>
      <c r="J556" s="175"/>
      <c r="K556" s="175"/>
      <c r="L556" s="175"/>
      <c r="M556" s="175"/>
      <c r="N556" s="175"/>
      <c r="O556" s="175"/>
      <c r="P556" s="175"/>
      <c r="Q556" s="179"/>
      <c r="R556" s="157" t="s">
        <v>98</v>
      </c>
      <c r="S556" s="158">
        <f t="shared" si="193"/>
        <v>0</v>
      </c>
      <c r="T556" s="158" t="str">
        <f t="shared" si="194"/>
        <v/>
      </c>
      <c r="U556" s="158" t="str">
        <f t="shared" si="195"/>
        <v>lstLocatieNv3</v>
      </c>
      <c r="V556" s="168">
        <f t="shared" si="196"/>
        <v>0</v>
      </c>
      <c r="W556" s="171">
        <f t="shared" si="197"/>
        <v>0</v>
      </c>
      <c r="X556" s="171">
        <f t="shared" si="198"/>
        <v>0</v>
      </c>
      <c r="Y556" s="171">
        <f t="shared" si="199"/>
        <v>0</v>
      </c>
      <c r="Z556" s="171">
        <f t="shared" si="200"/>
        <v>0</v>
      </c>
      <c r="AA556" s="171">
        <f t="shared" si="201"/>
        <v>0</v>
      </c>
      <c r="AB556" s="171">
        <f t="shared" si="202"/>
        <v>0</v>
      </c>
      <c r="AC556" s="171">
        <f t="shared" si="203"/>
        <v>0</v>
      </c>
      <c r="AD556" s="171">
        <f t="shared" si="204"/>
        <v>0</v>
      </c>
      <c r="AE556" s="171">
        <f t="shared" si="205"/>
        <v>0</v>
      </c>
      <c r="AF556" s="171">
        <f t="shared" si="206"/>
        <v>0</v>
      </c>
      <c r="AG556" s="171">
        <f t="shared" si="207"/>
        <v>0</v>
      </c>
      <c r="AH556" s="171">
        <f>IF($S556&lt;&gt;0, IF($F556&lt;&gt;"Opname / publicatie / game", IF(OR($J556="Fysieke aanwezigheid/product",$J556="Fysieke en digitale aanwezigheid/product"), IF($L556&lt;&gt;"België", _xlfn.IFNA(IF(MATCH($M556, Keuzelijsten!$AR$2:$AR$32, 0)&gt;0, 0, -1), -1), IF($N556&lt;&gt;"", -1, IF(O556&lt;&gt;"", 0, 1))), -1), -1), 0)</f>
        <v>0</v>
      </c>
      <c r="AI556" s="171">
        <f t="shared" si="208"/>
        <v>0</v>
      </c>
      <c r="AJ556" s="171">
        <f t="shared" si="209"/>
        <v>0</v>
      </c>
      <c r="AK556" s="168"/>
      <c r="AL556" s="322" t="str">
        <f t="shared" si="190"/>
        <v/>
      </c>
      <c r="AM556" s="171"/>
      <c r="AN556" s="171"/>
      <c r="AO556" s="171"/>
      <c r="AP556" s="171"/>
      <c r="AQ556" s="171"/>
      <c r="AR556" s="171"/>
      <c r="AS556" s="171"/>
      <c r="AT556" s="171"/>
      <c r="AU556" s="171" t="str">
        <f t="shared" si="210"/>
        <v/>
      </c>
      <c r="AV556" s="171"/>
      <c r="AW556" s="171"/>
      <c r="AX556" s="171"/>
      <c r="AY556" s="171"/>
      <c r="AZ556" s="168" t="str">
        <f t="shared" si="211"/>
        <v/>
      </c>
      <c r="BA556" s="158" t="str">
        <f>IF(S556&lt;&gt;1, IF(SUM(S556:$S$1004)&lt;&gt;0, "| Laat geen witruimte tussen ingevulde rijen.", ""), "")</f>
        <v/>
      </c>
      <c r="BC556" s="159" t="str">
        <f t="shared" si="212"/>
        <v/>
      </c>
    </row>
    <row r="557" spans="1:55" s="158" customFormat="1" ht="14.4" customHeight="1" x14ac:dyDescent="0.3">
      <c r="A557" s="244" t="str">
        <f t="shared" si="191"/>
        <v/>
      </c>
      <c r="B557" s="153" t="str">
        <f t="shared" si="192"/>
        <v/>
      </c>
      <c r="C557" s="154"/>
      <c r="D557" s="173"/>
      <c r="E557" s="179"/>
      <c r="F557" s="156"/>
      <c r="G557" s="175"/>
      <c r="H557" s="175"/>
      <c r="I557" s="175"/>
      <c r="J557" s="175"/>
      <c r="K557" s="175"/>
      <c r="L557" s="175"/>
      <c r="M557" s="175"/>
      <c r="N557" s="175"/>
      <c r="O557" s="175"/>
      <c r="P557" s="175"/>
      <c r="Q557" s="179"/>
      <c r="R557" s="157" t="s">
        <v>98</v>
      </c>
      <c r="S557" s="158">
        <f t="shared" si="193"/>
        <v>0</v>
      </c>
      <c r="T557" s="158" t="str">
        <f t="shared" si="194"/>
        <v/>
      </c>
      <c r="U557" s="158" t="str">
        <f t="shared" si="195"/>
        <v>lstLocatieNv3</v>
      </c>
      <c r="V557" s="168">
        <f t="shared" si="196"/>
        <v>0</v>
      </c>
      <c r="W557" s="171">
        <f t="shared" si="197"/>
        <v>0</v>
      </c>
      <c r="X557" s="171">
        <f t="shared" si="198"/>
        <v>0</v>
      </c>
      <c r="Y557" s="171">
        <f t="shared" si="199"/>
        <v>0</v>
      </c>
      <c r="Z557" s="171">
        <f t="shared" si="200"/>
        <v>0</v>
      </c>
      <c r="AA557" s="171">
        <f t="shared" si="201"/>
        <v>0</v>
      </c>
      <c r="AB557" s="171">
        <f t="shared" si="202"/>
        <v>0</v>
      </c>
      <c r="AC557" s="171">
        <f t="shared" si="203"/>
        <v>0</v>
      </c>
      <c r="AD557" s="171">
        <f t="shared" si="204"/>
        <v>0</v>
      </c>
      <c r="AE557" s="171">
        <f t="shared" si="205"/>
        <v>0</v>
      </c>
      <c r="AF557" s="171">
        <f t="shared" si="206"/>
        <v>0</v>
      </c>
      <c r="AG557" s="171">
        <f t="shared" si="207"/>
        <v>0</v>
      </c>
      <c r="AH557" s="171">
        <f>IF($S557&lt;&gt;0, IF($F557&lt;&gt;"Opname / publicatie / game", IF(OR($J557="Fysieke aanwezigheid/product",$J557="Fysieke en digitale aanwezigheid/product"), IF($L557&lt;&gt;"België", _xlfn.IFNA(IF(MATCH($M557, Keuzelijsten!$AR$2:$AR$32, 0)&gt;0, 0, -1), -1), IF($N557&lt;&gt;"", -1, IF(O557&lt;&gt;"", 0, 1))), -1), -1), 0)</f>
        <v>0</v>
      </c>
      <c r="AI557" s="171">
        <f t="shared" si="208"/>
        <v>0</v>
      </c>
      <c r="AJ557" s="171">
        <f t="shared" si="209"/>
        <v>0</v>
      </c>
      <c r="AK557" s="168"/>
      <c r="AL557" s="322" t="str">
        <f t="shared" si="190"/>
        <v/>
      </c>
      <c r="AM557" s="171"/>
      <c r="AN557" s="171"/>
      <c r="AO557" s="171"/>
      <c r="AP557" s="171"/>
      <c r="AQ557" s="171"/>
      <c r="AR557" s="171"/>
      <c r="AS557" s="171"/>
      <c r="AT557" s="171"/>
      <c r="AU557" s="171" t="str">
        <f t="shared" si="210"/>
        <v/>
      </c>
      <c r="AV557" s="171"/>
      <c r="AW557" s="171"/>
      <c r="AX557" s="171"/>
      <c r="AY557" s="171"/>
      <c r="AZ557" s="168" t="str">
        <f t="shared" si="211"/>
        <v/>
      </c>
      <c r="BA557" s="158" t="str">
        <f>IF(S557&lt;&gt;1, IF(SUM(S557:$S$1004)&lt;&gt;0, "| Laat geen witruimte tussen ingevulde rijen.", ""), "")</f>
        <v/>
      </c>
      <c r="BC557" s="159" t="str">
        <f t="shared" si="212"/>
        <v/>
      </c>
    </row>
    <row r="558" spans="1:55" s="158" customFormat="1" ht="14.4" customHeight="1" x14ac:dyDescent="0.3">
      <c r="A558" s="244" t="str">
        <f t="shared" si="191"/>
        <v/>
      </c>
      <c r="B558" s="153" t="str">
        <f t="shared" si="192"/>
        <v/>
      </c>
      <c r="C558" s="154"/>
      <c r="D558" s="173"/>
      <c r="E558" s="179"/>
      <c r="F558" s="156"/>
      <c r="G558" s="175"/>
      <c r="H558" s="175"/>
      <c r="I558" s="175"/>
      <c r="J558" s="175"/>
      <c r="K558" s="175"/>
      <c r="L558" s="175"/>
      <c r="M558" s="175"/>
      <c r="N558" s="175"/>
      <c r="O558" s="175"/>
      <c r="P558" s="175"/>
      <c r="Q558" s="179"/>
      <c r="R558" s="157" t="s">
        <v>98</v>
      </c>
      <c r="S558" s="158">
        <f t="shared" si="193"/>
        <v>0</v>
      </c>
      <c r="T558" s="158" t="str">
        <f t="shared" si="194"/>
        <v/>
      </c>
      <c r="U558" s="158" t="str">
        <f t="shared" si="195"/>
        <v>lstLocatieNv3</v>
      </c>
      <c r="V558" s="168">
        <f t="shared" si="196"/>
        <v>0</v>
      </c>
      <c r="W558" s="171">
        <f t="shared" si="197"/>
        <v>0</v>
      </c>
      <c r="X558" s="171">
        <f t="shared" si="198"/>
        <v>0</v>
      </c>
      <c r="Y558" s="171">
        <f t="shared" si="199"/>
        <v>0</v>
      </c>
      <c r="Z558" s="171">
        <f t="shared" si="200"/>
        <v>0</v>
      </c>
      <c r="AA558" s="171">
        <f t="shared" si="201"/>
        <v>0</v>
      </c>
      <c r="AB558" s="171">
        <f t="shared" si="202"/>
        <v>0</v>
      </c>
      <c r="AC558" s="171">
        <f t="shared" si="203"/>
        <v>0</v>
      </c>
      <c r="AD558" s="171">
        <f t="shared" si="204"/>
        <v>0</v>
      </c>
      <c r="AE558" s="171">
        <f t="shared" si="205"/>
        <v>0</v>
      </c>
      <c r="AF558" s="171">
        <f t="shared" si="206"/>
        <v>0</v>
      </c>
      <c r="AG558" s="171">
        <f t="shared" si="207"/>
        <v>0</v>
      </c>
      <c r="AH558" s="171">
        <f>IF($S558&lt;&gt;0, IF($F558&lt;&gt;"Opname / publicatie / game", IF(OR($J558="Fysieke aanwezigheid/product",$J558="Fysieke en digitale aanwezigheid/product"), IF($L558&lt;&gt;"België", _xlfn.IFNA(IF(MATCH($M558, Keuzelijsten!$AR$2:$AR$32, 0)&gt;0, 0, -1), -1), IF($N558&lt;&gt;"", -1, IF(O558&lt;&gt;"", 0, 1))), -1), -1), 0)</f>
        <v>0</v>
      </c>
      <c r="AI558" s="171">
        <f t="shared" si="208"/>
        <v>0</v>
      </c>
      <c r="AJ558" s="171">
        <f t="shared" si="209"/>
        <v>0</v>
      </c>
      <c r="AK558" s="168"/>
      <c r="AL558" s="322" t="str">
        <f t="shared" si="190"/>
        <v/>
      </c>
      <c r="AM558" s="171"/>
      <c r="AN558" s="171"/>
      <c r="AO558" s="171"/>
      <c r="AP558" s="171"/>
      <c r="AQ558" s="171"/>
      <c r="AR558" s="171"/>
      <c r="AS558" s="171"/>
      <c r="AT558" s="171"/>
      <c r="AU558" s="171" t="str">
        <f t="shared" si="210"/>
        <v/>
      </c>
      <c r="AV558" s="171"/>
      <c r="AW558" s="171"/>
      <c r="AX558" s="171"/>
      <c r="AY558" s="171"/>
      <c r="AZ558" s="168" t="str">
        <f t="shared" si="211"/>
        <v/>
      </c>
      <c r="BA558" s="158" t="str">
        <f>IF(S558&lt;&gt;1, IF(SUM(S558:$S$1004)&lt;&gt;0, "| Laat geen witruimte tussen ingevulde rijen.", ""), "")</f>
        <v/>
      </c>
      <c r="BC558" s="159" t="str">
        <f t="shared" si="212"/>
        <v/>
      </c>
    </row>
    <row r="559" spans="1:55" s="158" customFormat="1" ht="14.4" customHeight="1" x14ac:dyDescent="0.3">
      <c r="A559" s="244" t="str">
        <f t="shared" si="191"/>
        <v/>
      </c>
      <c r="B559" s="153" t="str">
        <f t="shared" si="192"/>
        <v/>
      </c>
      <c r="C559" s="154"/>
      <c r="D559" s="173"/>
      <c r="E559" s="179"/>
      <c r="F559" s="156"/>
      <c r="G559" s="175"/>
      <c r="H559" s="175"/>
      <c r="I559" s="175"/>
      <c r="J559" s="175"/>
      <c r="K559" s="175"/>
      <c r="L559" s="175"/>
      <c r="M559" s="175"/>
      <c r="N559" s="175"/>
      <c r="O559" s="175"/>
      <c r="P559" s="175"/>
      <c r="Q559" s="179"/>
      <c r="R559" s="157" t="s">
        <v>98</v>
      </c>
      <c r="S559" s="158">
        <f t="shared" si="193"/>
        <v>0</v>
      </c>
      <c r="T559" s="158" t="str">
        <f t="shared" si="194"/>
        <v/>
      </c>
      <c r="U559" s="158" t="str">
        <f t="shared" si="195"/>
        <v>lstLocatieNv3</v>
      </c>
      <c r="V559" s="168">
        <f t="shared" si="196"/>
        <v>0</v>
      </c>
      <c r="W559" s="171">
        <f t="shared" si="197"/>
        <v>0</v>
      </c>
      <c r="X559" s="171">
        <f t="shared" si="198"/>
        <v>0</v>
      </c>
      <c r="Y559" s="171">
        <f t="shared" si="199"/>
        <v>0</v>
      </c>
      <c r="Z559" s="171">
        <f t="shared" si="200"/>
        <v>0</v>
      </c>
      <c r="AA559" s="171">
        <f t="shared" si="201"/>
        <v>0</v>
      </c>
      <c r="AB559" s="171">
        <f t="shared" si="202"/>
        <v>0</v>
      </c>
      <c r="AC559" s="171">
        <f t="shared" si="203"/>
        <v>0</v>
      </c>
      <c r="AD559" s="171">
        <f t="shared" si="204"/>
        <v>0</v>
      </c>
      <c r="AE559" s="171">
        <f t="shared" si="205"/>
        <v>0</v>
      </c>
      <c r="AF559" s="171">
        <f t="shared" si="206"/>
        <v>0</v>
      </c>
      <c r="AG559" s="171">
        <f t="shared" si="207"/>
        <v>0</v>
      </c>
      <c r="AH559" s="171">
        <f>IF($S559&lt;&gt;0, IF($F559&lt;&gt;"Opname / publicatie / game", IF(OR($J559="Fysieke aanwezigheid/product",$J559="Fysieke en digitale aanwezigheid/product"), IF($L559&lt;&gt;"België", _xlfn.IFNA(IF(MATCH($M559, Keuzelijsten!$AR$2:$AR$32, 0)&gt;0, 0, -1), -1), IF($N559&lt;&gt;"", -1, IF(O559&lt;&gt;"", 0, 1))), -1), -1), 0)</f>
        <v>0</v>
      </c>
      <c r="AI559" s="171">
        <f t="shared" si="208"/>
        <v>0</v>
      </c>
      <c r="AJ559" s="171">
        <f t="shared" si="209"/>
        <v>0</v>
      </c>
      <c r="AK559" s="168"/>
      <c r="AL559" s="322" t="str">
        <f t="shared" si="190"/>
        <v/>
      </c>
      <c r="AM559" s="171"/>
      <c r="AN559" s="171"/>
      <c r="AO559" s="171"/>
      <c r="AP559" s="171"/>
      <c r="AQ559" s="171"/>
      <c r="AR559" s="171"/>
      <c r="AS559" s="171"/>
      <c r="AT559" s="171"/>
      <c r="AU559" s="171" t="str">
        <f t="shared" si="210"/>
        <v/>
      </c>
      <c r="AV559" s="171"/>
      <c r="AW559" s="171"/>
      <c r="AX559" s="171"/>
      <c r="AY559" s="171"/>
      <c r="AZ559" s="168" t="str">
        <f t="shared" si="211"/>
        <v/>
      </c>
      <c r="BA559" s="158" t="str">
        <f>IF(S559&lt;&gt;1, IF(SUM(S559:$S$1004)&lt;&gt;0, "| Laat geen witruimte tussen ingevulde rijen.", ""), "")</f>
        <v/>
      </c>
      <c r="BC559" s="159" t="str">
        <f t="shared" si="212"/>
        <v/>
      </c>
    </row>
    <row r="560" spans="1:55" s="158" customFormat="1" ht="14.4" customHeight="1" x14ac:dyDescent="0.3">
      <c r="A560" s="244" t="str">
        <f t="shared" si="191"/>
        <v/>
      </c>
      <c r="B560" s="153" t="str">
        <f t="shared" si="192"/>
        <v/>
      </c>
      <c r="C560" s="154"/>
      <c r="D560" s="173"/>
      <c r="E560" s="179"/>
      <c r="F560" s="156"/>
      <c r="G560" s="175"/>
      <c r="H560" s="175"/>
      <c r="I560" s="175"/>
      <c r="J560" s="175"/>
      <c r="K560" s="175"/>
      <c r="L560" s="175"/>
      <c r="M560" s="175"/>
      <c r="N560" s="175"/>
      <c r="O560" s="175"/>
      <c r="P560" s="175"/>
      <c r="Q560" s="179"/>
      <c r="R560" s="157" t="s">
        <v>98</v>
      </c>
      <c r="S560" s="158">
        <f t="shared" si="193"/>
        <v>0</v>
      </c>
      <c r="T560" s="158" t="str">
        <f t="shared" si="194"/>
        <v/>
      </c>
      <c r="U560" s="158" t="str">
        <f t="shared" si="195"/>
        <v>lstLocatieNv3</v>
      </c>
      <c r="V560" s="168">
        <f t="shared" si="196"/>
        <v>0</v>
      </c>
      <c r="W560" s="171">
        <f t="shared" si="197"/>
        <v>0</v>
      </c>
      <c r="X560" s="171">
        <f t="shared" si="198"/>
        <v>0</v>
      </c>
      <c r="Y560" s="171">
        <f t="shared" si="199"/>
        <v>0</v>
      </c>
      <c r="Z560" s="171">
        <f t="shared" si="200"/>
        <v>0</v>
      </c>
      <c r="AA560" s="171">
        <f t="shared" si="201"/>
        <v>0</v>
      </c>
      <c r="AB560" s="171">
        <f t="shared" si="202"/>
        <v>0</v>
      </c>
      <c r="AC560" s="171">
        <f t="shared" si="203"/>
        <v>0</v>
      </c>
      <c r="AD560" s="171">
        <f t="shared" si="204"/>
        <v>0</v>
      </c>
      <c r="AE560" s="171">
        <f t="shared" si="205"/>
        <v>0</v>
      </c>
      <c r="AF560" s="171">
        <f t="shared" si="206"/>
        <v>0</v>
      </c>
      <c r="AG560" s="171">
        <f t="shared" si="207"/>
        <v>0</v>
      </c>
      <c r="AH560" s="171">
        <f>IF($S560&lt;&gt;0, IF($F560&lt;&gt;"Opname / publicatie / game", IF(OR($J560="Fysieke aanwezigheid/product",$J560="Fysieke en digitale aanwezigheid/product"), IF($L560&lt;&gt;"België", _xlfn.IFNA(IF(MATCH($M560, Keuzelijsten!$AR$2:$AR$32, 0)&gt;0, 0, -1), -1), IF($N560&lt;&gt;"", -1, IF(O560&lt;&gt;"", 0, 1))), -1), -1), 0)</f>
        <v>0</v>
      </c>
      <c r="AI560" s="171">
        <f t="shared" si="208"/>
        <v>0</v>
      </c>
      <c r="AJ560" s="171">
        <f t="shared" si="209"/>
        <v>0</v>
      </c>
      <c r="AK560" s="168"/>
      <c r="AL560" s="322" t="str">
        <f t="shared" si="190"/>
        <v/>
      </c>
      <c r="AM560" s="171"/>
      <c r="AN560" s="171"/>
      <c r="AO560" s="171"/>
      <c r="AP560" s="171"/>
      <c r="AQ560" s="171"/>
      <c r="AR560" s="171"/>
      <c r="AS560" s="171"/>
      <c r="AT560" s="171"/>
      <c r="AU560" s="171" t="str">
        <f t="shared" si="210"/>
        <v/>
      </c>
      <c r="AV560" s="171"/>
      <c r="AW560" s="171"/>
      <c r="AX560" s="171"/>
      <c r="AY560" s="171"/>
      <c r="AZ560" s="168" t="str">
        <f t="shared" si="211"/>
        <v/>
      </c>
      <c r="BA560" s="158" t="str">
        <f>IF(S560&lt;&gt;1, IF(SUM(S560:$S$1004)&lt;&gt;0, "| Laat geen witruimte tussen ingevulde rijen.", ""), "")</f>
        <v/>
      </c>
      <c r="BC560" s="159" t="str">
        <f t="shared" si="212"/>
        <v/>
      </c>
    </row>
    <row r="561" spans="1:55" s="158" customFormat="1" ht="14.4" customHeight="1" x14ac:dyDescent="0.3">
      <c r="A561" s="244" t="str">
        <f t="shared" si="191"/>
        <v/>
      </c>
      <c r="B561" s="153" t="str">
        <f t="shared" si="192"/>
        <v/>
      </c>
      <c r="C561" s="154"/>
      <c r="D561" s="173"/>
      <c r="E561" s="179"/>
      <c r="F561" s="156"/>
      <c r="G561" s="175"/>
      <c r="H561" s="175"/>
      <c r="I561" s="175"/>
      <c r="J561" s="175"/>
      <c r="K561" s="175"/>
      <c r="L561" s="175"/>
      <c r="M561" s="175"/>
      <c r="N561" s="175"/>
      <c r="O561" s="175"/>
      <c r="P561" s="175"/>
      <c r="Q561" s="179"/>
      <c r="R561" s="157" t="s">
        <v>98</v>
      </c>
      <c r="S561" s="158">
        <f t="shared" si="193"/>
        <v>0</v>
      </c>
      <c r="T561" s="158" t="str">
        <f t="shared" si="194"/>
        <v/>
      </c>
      <c r="U561" s="158" t="str">
        <f t="shared" si="195"/>
        <v>lstLocatieNv3</v>
      </c>
      <c r="V561" s="168">
        <f t="shared" si="196"/>
        <v>0</v>
      </c>
      <c r="W561" s="171">
        <f t="shared" si="197"/>
        <v>0</v>
      </c>
      <c r="X561" s="171">
        <f t="shared" si="198"/>
        <v>0</v>
      </c>
      <c r="Y561" s="171">
        <f t="shared" si="199"/>
        <v>0</v>
      </c>
      <c r="Z561" s="171">
        <f t="shared" si="200"/>
        <v>0</v>
      </c>
      <c r="AA561" s="171">
        <f t="shared" si="201"/>
        <v>0</v>
      </c>
      <c r="AB561" s="171">
        <f t="shared" si="202"/>
        <v>0</v>
      </c>
      <c r="AC561" s="171">
        <f t="shared" si="203"/>
        <v>0</v>
      </c>
      <c r="AD561" s="171">
        <f t="shared" si="204"/>
        <v>0</v>
      </c>
      <c r="AE561" s="171">
        <f t="shared" si="205"/>
        <v>0</v>
      </c>
      <c r="AF561" s="171">
        <f t="shared" si="206"/>
        <v>0</v>
      </c>
      <c r="AG561" s="171">
        <f t="shared" si="207"/>
        <v>0</v>
      </c>
      <c r="AH561" s="171">
        <f>IF($S561&lt;&gt;0, IF($F561&lt;&gt;"Opname / publicatie / game", IF(OR($J561="Fysieke aanwezigheid/product",$J561="Fysieke en digitale aanwezigheid/product"), IF($L561&lt;&gt;"België", _xlfn.IFNA(IF(MATCH($M561, Keuzelijsten!$AR$2:$AR$32, 0)&gt;0, 0, -1), -1), IF($N561&lt;&gt;"", -1, IF(O561&lt;&gt;"", 0, 1))), -1), -1), 0)</f>
        <v>0</v>
      </c>
      <c r="AI561" s="171">
        <f t="shared" si="208"/>
        <v>0</v>
      </c>
      <c r="AJ561" s="171">
        <f t="shared" si="209"/>
        <v>0</v>
      </c>
      <c r="AK561" s="168"/>
      <c r="AL561" s="322" t="str">
        <f t="shared" si="190"/>
        <v/>
      </c>
      <c r="AM561" s="171"/>
      <c r="AN561" s="171"/>
      <c r="AO561" s="171"/>
      <c r="AP561" s="171"/>
      <c r="AQ561" s="171"/>
      <c r="AR561" s="171"/>
      <c r="AS561" s="171"/>
      <c r="AT561" s="171"/>
      <c r="AU561" s="171" t="str">
        <f t="shared" si="210"/>
        <v/>
      </c>
      <c r="AV561" s="171"/>
      <c r="AW561" s="171"/>
      <c r="AX561" s="171"/>
      <c r="AY561" s="171"/>
      <c r="AZ561" s="168" t="str">
        <f t="shared" si="211"/>
        <v/>
      </c>
      <c r="BA561" s="158" t="str">
        <f>IF(S561&lt;&gt;1, IF(SUM(S561:$S$1004)&lt;&gt;0, "| Laat geen witruimte tussen ingevulde rijen.", ""), "")</f>
        <v/>
      </c>
      <c r="BC561" s="159" t="str">
        <f t="shared" si="212"/>
        <v/>
      </c>
    </row>
    <row r="562" spans="1:55" s="158" customFormat="1" ht="14.4" customHeight="1" x14ac:dyDescent="0.3">
      <c r="A562" s="244" t="str">
        <f t="shared" si="191"/>
        <v/>
      </c>
      <c r="B562" s="153" t="str">
        <f t="shared" si="192"/>
        <v/>
      </c>
      <c r="C562" s="154"/>
      <c r="D562" s="173"/>
      <c r="E562" s="179"/>
      <c r="F562" s="156"/>
      <c r="G562" s="175"/>
      <c r="H562" s="175"/>
      <c r="I562" s="175"/>
      <c r="J562" s="175"/>
      <c r="K562" s="175"/>
      <c r="L562" s="175"/>
      <c r="M562" s="175"/>
      <c r="N562" s="175"/>
      <c r="O562" s="175"/>
      <c r="P562" s="175"/>
      <c r="Q562" s="179"/>
      <c r="R562" s="157" t="s">
        <v>98</v>
      </c>
      <c r="S562" s="158">
        <f t="shared" si="193"/>
        <v>0</v>
      </c>
      <c r="T562" s="158" t="str">
        <f t="shared" si="194"/>
        <v/>
      </c>
      <c r="U562" s="158" t="str">
        <f t="shared" si="195"/>
        <v>lstLocatieNv3</v>
      </c>
      <c r="V562" s="168">
        <f t="shared" si="196"/>
        <v>0</v>
      </c>
      <c r="W562" s="171">
        <f t="shared" si="197"/>
        <v>0</v>
      </c>
      <c r="X562" s="171">
        <f t="shared" si="198"/>
        <v>0</v>
      </c>
      <c r="Y562" s="171">
        <f t="shared" si="199"/>
        <v>0</v>
      </c>
      <c r="Z562" s="171">
        <f t="shared" si="200"/>
        <v>0</v>
      </c>
      <c r="AA562" s="171">
        <f t="shared" si="201"/>
        <v>0</v>
      </c>
      <c r="AB562" s="171">
        <f t="shared" si="202"/>
        <v>0</v>
      </c>
      <c r="AC562" s="171">
        <f t="shared" si="203"/>
        <v>0</v>
      </c>
      <c r="AD562" s="171">
        <f t="shared" si="204"/>
        <v>0</v>
      </c>
      <c r="AE562" s="171">
        <f t="shared" si="205"/>
        <v>0</v>
      </c>
      <c r="AF562" s="171">
        <f t="shared" si="206"/>
        <v>0</v>
      </c>
      <c r="AG562" s="171">
        <f t="shared" si="207"/>
        <v>0</v>
      </c>
      <c r="AH562" s="171">
        <f>IF($S562&lt;&gt;0, IF($F562&lt;&gt;"Opname / publicatie / game", IF(OR($J562="Fysieke aanwezigheid/product",$J562="Fysieke en digitale aanwezigheid/product"), IF($L562&lt;&gt;"België", _xlfn.IFNA(IF(MATCH($M562, Keuzelijsten!$AR$2:$AR$32, 0)&gt;0, 0, -1), -1), IF($N562&lt;&gt;"", -1, IF(O562&lt;&gt;"", 0, 1))), -1), -1), 0)</f>
        <v>0</v>
      </c>
      <c r="AI562" s="171">
        <f t="shared" si="208"/>
        <v>0</v>
      </c>
      <c r="AJ562" s="171">
        <f t="shared" si="209"/>
        <v>0</v>
      </c>
      <c r="AK562" s="168"/>
      <c r="AL562" s="322" t="str">
        <f t="shared" si="190"/>
        <v/>
      </c>
      <c r="AM562" s="171"/>
      <c r="AN562" s="171"/>
      <c r="AO562" s="171"/>
      <c r="AP562" s="171"/>
      <c r="AQ562" s="171"/>
      <c r="AR562" s="171"/>
      <c r="AS562" s="171"/>
      <c r="AT562" s="171"/>
      <c r="AU562" s="171" t="str">
        <f t="shared" si="210"/>
        <v/>
      </c>
      <c r="AV562" s="171"/>
      <c r="AW562" s="171"/>
      <c r="AX562" s="171"/>
      <c r="AY562" s="171"/>
      <c r="AZ562" s="168" t="str">
        <f t="shared" si="211"/>
        <v/>
      </c>
      <c r="BA562" s="158" t="str">
        <f>IF(S562&lt;&gt;1, IF(SUM(S562:$S$1004)&lt;&gt;0, "| Laat geen witruimte tussen ingevulde rijen.", ""), "")</f>
        <v/>
      </c>
      <c r="BC562" s="159" t="str">
        <f t="shared" si="212"/>
        <v/>
      </c>
    </row>
    <row r="563" spans="1:55" s="158" customFormat="1" ht="14.4" customHeight="1" x14ac:dyDescent="0.3">
      <c r="A563" s="244" t="str">
        <f t="shared" si="191"/>
        <v/>
      </c>
      <c r="B563" s="153" t="str">
        <f t="shared" si="192"/>
        <v/>
      </c>
      <c r="C563" s="154"/>
      <c r="D563" s="173"/>
      <c r="E563" s="179"/>
      <c r="F563" s="156"/>
      <c r="G563" s="175"/>
      <c r="H563" s="175"/>
      <c r="I563" s="175"/>
      <c r="J563" s="175"/>
      <c r="K563" s="175"/>
      <c r="L563" s="175"/>
      <c r="M563" s="175"/>
      <c r="N563" s="175"/>
      <c r="O563" s="175"/>
      <c r="P563" s="175"/>
      <c r="Q563" s="179"/>
      <c r="R563" s="157" t="s">
        <v>98</v>
      </c>
      <c r="S563" s="158">
        <f t="shared" si="193"/>
        <v>0</v>
      </c>
      <c r="T563" s="158" t="str">
        <f t="shared" si="194"/>
        <v/>
      </c>
      <c r="U563" s="158" t="str">
        <f t="shared" si="195"/>
        <v>lstLocatieNv3</v>
      </c>
      <c r="V563" s="168">
        <f t="shared" si="196"/>
        <v>0</v>
      </c>
      <c r="W563" s="171">
        <f t="shared" si="197"/>
        <v>0</v>
      </c>
      <c r="X563" s="171">
        <f t="shared" si="198"/>
        <v>0</v>
      </c>
      <c r="Y563" s="171">
        <f t="shared" si="199"/>
        <v>0</v>
      </c>
      <c r="Z563" s="171">
        <f t="shared" si="200"/>
        <v>0</v>
      </c>
      <c r="AA563" s="171">
        <f t="shared" si="201"/>
        <v>0</v>
      </c>
      <c r="AB563" s="171">
        <f t="shared" si="202"/>
        <v>0</v>
      </c>
      <c r="AC563" s="171">
        <f t="shared" si="203"/>
        <v>0</v>
      </c>
      <c r="AD563" s="171">
        <f t="shared" si="204"/>
        <v>0</v>
      </c>
      <c r="AE563" s="171">
        <f t="shared" si="205"/>
        <v>0</v>
      </c>
      <c r="AF563" s="171">
        <f t="shared" si="206"/>
        <v>0</v>
      </c>
      <c r="AG563" s="171">
        <f t="shared" si="207"/>
        <v>0</v>
      </c>
      <c r="AH563" s="171">
        <f>IF($S563&lt;&gt;0, IF($F563&lt;&gt;"Opname / publicatie / game", IF(OR($J563="Fysieke aanwezigheid/product",$J563="Fysieke en digitale aanwezigheid/product"), IF($L563&lt;&gt;"België", _xlfn.IFNA(IF(MATCH($M563, Keuzelijsten!$AR$2:$AR$32, 0)&gt;0, 0, -1), -1), IF($N563&lt;&gt;"", -1, IF(O563&lt;&gt;"", 0, 1))), -1), -1), 0)</f>
        <v>0</v>
      </c>
      <c r="AI563" s="171">
        <f t="shared" si="208"/>
        <v>0</v>
      </c>
      <c r="AJ563" s="171">
        <f t="shared" si="209"/>
        <v>0</v>
      </c>
      <c r="AK563" s="168"/>
      <c r="AL563" s="322" t="str">
        <f t="shared" si="190"/>
        <v/>
      </c>
      <c r="AM563" s="171"/>
      <c r="AN563" s="171"/>
      <c r="AO563" s="171"/>
      <c r="AP563" s="171"/>
      <c r="AQ563" s="171"/>
      <c r="AR563" s="171"/>
      <c r="AS563" s="171"/>
      <c r="AT563" s="171"/>
      <c r="AU563" s="171" t="str">
        <f t="shared" si="210"/>
        <v/>
      </c>
      <c r="AV563" s="171"/>
      <c r="AW563" s="171"/>
      <c r="AX563" s="171"/>
      <c r="AY563" s="171"/>
      <c r="AZ563" s="168" t="str">
        <f t="shared" si="211"/>
        <v/>
      </c>
      <c r="BA563" s="158" t="str">
        <f>IF(S563&lt;&gt;1, IF(SUM(S563:$S$1004)&lt;&gt;0, "| Laat geen witruimte tussen ingevulde rijen.", ""), "")</f>
        <v/>
      </c>
      <c r="BC563" s="159" t="str">
        <f t="shared" si="212"/>
        <v/>
      </c>
    </row>
    <row r="564" spans="1:55" s="158" customFormat="1" ht="14.4" customHeight="1" x14ac:dyDescent="0.3">
      <c r="A564" s="244" t="str">
        <f t="shared" si="191"/>
        <v/>
      </c>
      <c r="B564" s="153" t="str">
        <f t="shared" si="192"/>
        <v/>
      </c>
      <c r="C564" s="154"/>
      <c r="D564" s="173"/>
      <c r="E564" s="179"/>
      <c r="F564" s="156"/>
      <c r="G564" s="175"/>
      <c r="H564" s="175"/>
      <c r="I564" s="175"/>
      <c r="J564" s="175"/>
      <c r="K564" s="175"/>
      <c r="L564" s="175"/>
      <c r="M564" s="175"/>
      <c r="N564" s="175"/>
      <c r="O564" s="175"/>
      <c r="P564" s="175"/>
      <c r="Q564" s="179"/>
      <c r="R564" s="157" t="s">
        <v>98</v>
      </c>
      <c r="S564" s="158">
        <f t="shared" si="193"/>
        <v>0</v>
      </c>
      <c r="T564" s="158" t="str">
        <f t="shared" si="194"/>
        <v/>
      </c>
      <c r="U564" s="158" t="str">
        <f t="shared" si="195"/>
        <v>lstLocatieNv3</v>
      </c>
      <c r="V564" s="168">
        <f t="shared" si="196"/>
        <v>0</v>
      </c>
      <c r="W564" s="171">
        <f t="shared" si="197"/>
        <v>0</v>
      </c>
      <c r="X564" s="171">
        <f t="shared" si="198"/>
        <v>0</v>
      </c>
      <c r="Y564" s="171">
        <f t="shared" si="199"/>
        <v>0</v>
      </c>
      <c r="Z564" s="171">
        <f t="shared" si="200"/>
        <v>0</v>
      </c>
      <c r="AA564" s="171">
        <f t="shared" si="201"/>
        <v>0</v>
      </c>
      <c r="AB564" s="171">
        <f t="shared" si="202"/>
        <v>0</v>
      </c>
      <c r="AC564" s="171">
        <f t="shared" si="203"/>
        <v>0</v>
      </c>
      <c r="AD564" s="171">
        <f t="shared" si="204"/>
        <v>0</v>
      </c>
      <c r="AE564" s="171">
        <f t="shared" si="205"/>
        <v>0</v>
      </c>
      <c r="AF564" s="171">
        <f t="shared" si="206"/>
        <v>0</v>
      </c>
      <c r="AG564" s="171">
        <f t="shared" si="207"/>
        <v>0</v>
      </c>
      <c r="AH564" s="171">
        <f>IF($S564&lt;&gt;0, IF($F564&lt;&gt;"Opname / publicatie / game", IF(OR($J564="Fysieke aanwezigheid/product",$J564="Fysieke en digitale aanwezigheid/product"), IF($L564&lt;&gt;"België", _xlfn.IFNA(IF(MATCH($M564, Keuzelijsten!$AR$2:$AR$32, 0)&gt;0, 0, -1), -1), IF($N564&lt;&gt;"", -1, IF(O564&lt;&gt;"", 0, 1))), -1), -1), 0)</f>
        <v>0</v>
      </c>
      <c r="AI564" s="171">
        <f t="shared" si="208"/>
        <v>0</v>
      </c>
      <c r="AJ564" s="171">
        <f t="shared" si="209"/>
        <v>0</v>
      </c>
      <c r="AK564" s="168"/>
      <c r="AL564" s="322" t="str">
        <f t="shared" si="190"/>
        <v/>
      </c>
      <c r="AM564" s="171"/>
      <c r="AN564" s="171"/>
      <c r="AO564" s="171"/>
      <c r="AP564" s="171"/>
      <c r="AQ564" s="171"/>
      <c r="AR564" s="171"/>
      <c r="AS564" s="171"/>
      <c r="AT564" s="171"/>
      <c r="AU564" s="171" t="str">
        <f t="shared" si="210"/>
        <v/>
      </c>
      <c r="AV564" s="171"/>
      <c r="AW564" s="171"/>
      <c r="AX564" s="171"/>
      <c r="AY564" s="171"/>
      <c r="AZ564" s="168" t="str">
        <f t="shared" si="211"/>
        <v/>
      </c>
      <c r="BA564" s="158" t="str">
        <f>IF(S564&lt;&gt;1, IF(SUM(S564:$S$1004)&lt;&gt;0, "| Laat geen witruimte tussen ingevulde rijen.", ""), "")</f>
        <v/>
      </c>
      <c r="BC564" s="159" t="str">
        <f t="shared" si="212"/>
        <v/>
      </c>
    </row>
    <row r="565" spans="1:55" s="158" customFormat="1" ht="14.4" customHeight="1" x14ac:dyDescent="0.3">
      <c r="A565" s="244" t="str">
        <f t="shared" si="191"/>
        <v/>
      </c>
      <c r="B565" s="153" t="str">
        <f t="shared" si="192"/>
        <v/>
      </c>
      <c r="C565" s="154"/>
      <c r="D565" s="173"/>
      <c r="E565" s="179"/>
      <c r="F565" s="156"/>
      <c r="G565" s="175"/>
      <c r="H565" s="175"/>
      <c r="I565" s="175"/>
      <c r="J565" s="175"/>
      <c r="K565" s="175"/>
      <c r="L565" s="175"/>
      <c r="M565" s="175"/>
      <c r="N565" s="175"/>
      <c r="O565" s="175"/>
      <c r="P565" s="175"/>
      <c r="Q565" s="179"/>
      <c r="R565" s="157" t="s">
        <v>98</v>
      </c>
      <c r="S565" s="158">
        <f t="shared" si="193"/>
        <v>0</v>
      </c>
      <c r="T565" s="158" t="str">
        <f t="shared" si="194"/>
        <v/>
      </c>
      <c r="U565" s="158" t="str">
        <f t="shared" si="195"/>
        <v>lstLocatieNv3</v>
      </c>
      <c r="V565" s="168">
        <f t="shared" si="196"/>
        <v>0</v>
      </c>
      <c r="W565" s="171">
        <f t="shared" si="197"/>
        <v>0</v>
      </c>
      <c r="X565" s="171">
        <f t="shared" si="198"/>
        <v>0</v>
      </c>
      <c r="Y565" s="171">
        <f t="shared" si="199"/>
        <v>0</v>
      </c>
      <c r="Z565" s="171">
        <f t="shared" si="200"/>
        <v>0</v>
      </c>
      <c r="AA565" s="171">
        <f t="shared" si="201"/>
        <v>0</v>
      </c>
      <c r="AB565" s="171">
        <f t="shared" si="202"/>
        <v>0</v>
      </c>
      <c r="AC565" s="171">
        <f t="shared" si="203"/>
        <v>0</v>
      </c>
      <c r="AD565" s="171">
        <f t="shared" si="204"/>
        <v>0</v>
      </c>
      <c r="AE565" s="171">
        <f t="shared" si="205"/>
        <v>0</v>
      </c>
      <c r="AF565" s="171">
        <f t="shared" si="206"/>
        <v>0</v>
      </c>
      <c r="AG565" s="171">
        <f t="shared" si="207"/>
        <v>0</v>
      </c>
      <c r="AH565" s="171">
        <f>IF($S565&lt;&gt;0, IF($F565&lt;&gt;"Opname / publicatie / game", IF(OR($J565="Fysieke aanwezigheid/product",$J565="Fysieke en digitale aanwezigheid/product"), IF($L565&lt;&gt;"België", _xlfn.IFNA(IF(MATCH($M565, Keuzelijsten!$AR$2:$AR$32, 0)&gt;0, 0, -1), -1), IF($N565&lt;&gt;"", -1, IF(O565&lt;&gt;"", 0, 1))), -1), -1), 0)</f>
        <v>0</v>
      </c>
      <c r="AI565" s="171">
        <f t="shared" si="208"/>
        <v>0</v>
      </c>
      <c r="AJ565" s="171">
        <f t="shared" si="209"/>
        <v>0</v>
      </c>
      <c r="AK565" s="168"/>
      <c r="AL565" s="322" t="str">
        <f t="shared" si="190"/>
        <v/>
      </c>
      <c r="AM565" s="171"/>
      <c r="AN565" s="171"/>
      <c r="AO565" s="171"/>
      <c r="AP565" s="171"/>
      <c r="AQ565" s="171"/>
      <c r="AR565" s="171"/>
      <c r="AS565" s="171"/>
      <c r="AT565" s="171"/>
      <c r="AU565" s="171" t="str">
        <f t="shared" si="210"/>
        <v/>
      </c>
      <c r="AV565" s="171"/>
      <c r="AW565" s="171"/>
      <c r="AX565" s="171"/>
      <c r="AY565" s="171"/>
      <c r="AZ565" s="168" t="str">
        <f t="shared" si="211"/>
        <v/>
      </c>
      <c r="BA565" s="158" t="str">
        <f>IF(S565&lt;&gt;1, IF(SUM(S565:$S$1004)&lt;&gt;0, "| Laat geen witruimte tussen ingevulde rijen.", ""), "")</f>
        <v/>
      </c>
      <c r="BC565" s="159" t="str">
        <f t="shared" si="212"/>
        <v/>
      </c>
    </row>
    <row r="566" spans="1:55" s="158" customFormat="1" ht="14.4" customHeight="1" x14ac:dyDescent="0.3">
      <c r="A566" s="244" t="str">
        <f t="shared" si="191"/>
        <v/>
      </c>
      <c r="B566" s="153" t="str">
        <f t="shared" si="192"/>
        <v/>
      </c>
      <c r="C566" s="154"/>
      <c r="D566" s="173"/>
      <c r="E566" s="179"/>
      <c r="F566" s="156"/>
      <c r="G566" s="175"/>
      <c r="H566" s="175"/>
      <c r="I566" s="175"/>
      <c r="J566" s="175"/>
      <c r="K566" s="175"/>
      <c r="L566" s="175"/>
      <c r="M566" s="175"/>
      <c r="N566" s="175"/>
      <c r="O566" s="175"/>
      <c r="P566" s="175"/>
      <c r="Q566" s="179"/>
      <c r="R566" s="157" t="s">
        <v>98</v>
      </c>
      <c r="S566" s="158">
        <f t="shared" si="193"/>
        <v>0</v>
      </c>
      <c r="T566" s="158" t="str">
        <f t="shared" si="194"/>
        <v/>
      </c>
      <c r="U566" s="158" t="str">
        <f t="shared" si="195"/>
        <v>lstLocatieNv3</v>
      </c>
      <c r="V566" s="168">
        <f t="shared" si="196"/>
        <v>0</v>
      </c>
      <c r="W566" s="171">
        <f t="shared" si="197"/>
        <v>0</v>
      </c>
      <c r="X566" s="171">
        <f t="shared" si="198"/>
        <v>0</v>
      </c>
      <c r="Y566" s="171">
        <f t="shared" si="199"/>
        <v>0</v>
      </c>
      <c r="Z566" s="171">
        <f t="shared" si="200"/>
        <v>0</v>
      </c>
      <c r="AA566" s="171">
        <f t="shared" si="201"/>
        <v>0</v>
      </c>
      <c r="AB566" s="171">
        <f t="shared" si="202"/>
        <v>0</v>
      </c>
      <c r="AC566" s="171">
        <f t="shared" si="203"/>
        <v>0</v>
      </c>
      <c r="AD566" s="171">
        <f t="shared" si="204"/>
        <v>0</v>
      </c>
      <c r="AE566" s="171">
        <f t="shared" si="205"/>
        <v>0</v>
      </c>
      <c r="AF566" s="171">
        <f t="shared" si="206"/>
        <v>0</v>
      </c>
      <c r="AG566" s="171">
        <f t="shared" si="207"/>
        <v>0</v>
      </c>
      <c r="AH566" s="171">
        <f>IF($S566&lt;&gt;0, IF($F566&lt;&gt;"Opname / publicatie / game", IF(OR($J566="Fysieke aanwezigheid/product",$J566="Fysieke en digitale aanwezigheid/product"), IF($L566&lt;&gt;"België", _xlfn.IFNA(IF(MATCH($M566, Keuzelijsten!$AR$2:$AR$32, 0)&gt;0, 0, -1), -1), IF($N566&lt;&gt;"", -1, IF(O566&lt;&gt;"", 0, 1))), -1), -1), 0)</f>
        <v>0</v>
      </c>
      <c r="AI566" s="171">
        <f t="shared" si="208"/>
        <v>0</v>
      </c>
      <c r="AJ566" s="171">
        <f t="shared" si="209"/>
        <v>0</v>
      </c>
      <c r="AK566" s="168"/>
      <c r="AL566" s="322" t="str">
        <f t="shared" si="190"/>
        <v/>
      </c>
      <c r="AM566" s="171"/>
      <c r="AN566" s="171"/>
      <c r="AO566" s="171"/>
      <c r="AP566" s="171"/>
      <c r="AQ566" s="171"/>
      <c r="AR566" s="171"/>
      <c r="AS566" s="171"/>
      <c r="AT566" s="171"/>
      <c r="AU566" s="171" t="str">
        <f t="shared" si="210"/>
        <v/>
      </c>
      <c r="AV566" s="171"/>
      <c r="AW566" s="171"/>
      <c r="AX566" s="171"/>
      <c r="AY566" s="171"/>
      <c r="AZ566" s="168" t="str">
        <f t="shared" si="211"/>
        <v/>
      </c>
      <c r="BA566" s="158" t="str">
        <f>IF(S566&lt;&gt;1, IF(SUM(S566:$S$1004)&lt;&gt;0, "| Laat geen witruimte tussen ingevulde rijen.", ""), "")</f>
        <v/>
      </c>
      <c r="BC566" s="159" t="str">
        <f t="shared" si="212"/>
        <v/>
      </c>
    </row>
    <row r="567" spans="1:55" s="158" customFormat="1" ht="14.4" customHeight="1" x14ac:dyDescent="0.3">
      <c r="A567" s="244" t="str">
        <f t="shared" si="191"/>
        <v/>
      </c>
      <c r="B567" s="153" t="str">
        <f t="shared" si="192"/>
        <v/>
      </c>
      <c r="C567" s="154"/>
      <c r="D567" s="173"/>
      <c r="E567" s="179"/>
      <c r="F567" s="156"/>
      <c r="G567" s="175"/>
      <c r="H567" s="175"/>
      <c r="I567" s="175"/>
      <c r="J567" s="175"/>
      <c r="K567" s="175"/>
      <c r="L567" s="175"/>
      <c r="M567" s="175"/>
      <c r="N567" s="175"/>
      <c r="O567" s="175"/>
      <c r="P567" s="175"/>
      <c r="Q567" s="179"/>
      <c r="R567" s="157" t="s">
        <v>98</v>
      </c>
      <c r="S567" s="158">
        <f t="shared" si="193"/>
        <v>0</v>
      </c>
      <c r="T567" s="158" t="str">
        <f t="shared" si="194"/>
        <v/>
      </c>
      <c r="U567" s="158" t="str">
        <f t="shared" si="195"/>
        <v>lstLocatieNv3</v>
      </c>
      <c r="V567" s="168">
        <f t="shared" si="196"/>
        <v>0</v>
      </c>
      <c r="W567" s="171">
        <f t="shared" si="197"/>
        <v>0</v>
      </c>
      <c r="X567" s="171">
        <f t="shared" si="198"/>
        <v>0</v>
      </c>
      <c r="Y567" s="171">
        <f t="shared" si="199"/>
        <v>0</v>
      </c>
      <c r="Z567" s="171">
        <f t="shared" si="200"/>
        <v>0</v>
      </c>
      <c r="AA567" s="171">
        <f t="shared" si="201"/>
        <v>0</v>
      </c>
      <c r="AB567" s="171">
        <f t="shared" si="202"/>
        <v>0</v>
      </c>
      <c r="AC567" s="171">
        <f t="shared" si="203"/>
        <v>0</v>
      </c>
      <c r="AD567" s="171">
        <f t="shared" si="204"/>
        <v>0</v>
      </c>
      <c r="AE567" s="171">
        <f t="shared" si="205"/>
        <v>0</v>
      </c>
      <c r="AF567" s="171">
        <f t="shared" si="206"/>
        <v>0</v>
      </c>
      <c r="AG567" s="171">
        <f t="shared" si="207"/>
        <v>0</v>
      </c>
      <c r="AH567" s="171">
        <f>IF($S567&lt;&gt;0, IF($F567&lt;&gt;"Opname / publicatie / game", IF(OR($J567="Fysieke aanwezigheid/product",$J567="Fysieke en digitale aanwezigheid/product"), IF($L567&lt;&gt;"België", _xlfn.IFNA(IF(MATCH($M567, Keuzelijsten!$AR$2:$AR$32, 0)&gt;0, 0, -1), -1), IF($N567&lt;&gt;"", -1, IF(O567&lt;&gt;"", 0, 1))), -1), -1), 0)</f>
        <v>0</v>
      </c>
      <c r="AI567" s="171">
        <f t="shared" si="208"/>
        <v>0</v>
      </c>
      <c r="AJ567" s="171">
        <f t="shared" si="209"/>
        <v>0</v>
      </c>
      <c r="AK567" s="168"/>
      <c r="AL567" s="322" t="str">
        <f t="shared" si="190"/>
        <v/>
      </c>
      <c r="AM567" s="171"/>
      <c r="AN567" s="171"/>
      <c r="AO567" s="171"/>
      <c r="AP567" s="171"/>
      <c r="AQ567" s="171"/>
      <c r="AR567" s="171"/>
      <c r="AS567" s="171"/>
      <c r="AT567" s="171"/>
      <c r="AU567" s="171" t="str">
        <f t="shared" si="210"/>
        <v/>
      </c>
      <c r="AV567" s="171"/>
      <c r="AW567" s="171"/>
      <c r="AX567" s="171"/>
      <c r="AY567" s="171"/>
      <c r="AZ567" s="168" t="str">
        <f t="shared" si="211"/>
        <v/>
      </c>
      <c r="BA567" s="158" t="str">
        <f>IF(S567&lt;&gt;1, IF(SUM(S567:$S$1004)&lt;&gt;0, "| Laat geen witruimte tussen ingevulde rijen.", ""), "")</f>
        <v/>
      </c>
      <c r="BC567" s="159" t="str">
        <f t="shared" si="212"/>
        <v/>
      </c>
    </row>
    <row r="568" spans="1:55" s="158" customFormat="1" ht="14.4" customHeight="1" x14ac:dyDescent="0.3">
      <c r="A568" s="244" t="str">
        <f t="shared" si="191"/>
        <v/>
      </c>
      <c r="B568" s="153" t="str">
        <f t="shared" si="192"/>
        <v/>
      </c>
      <c r="C568" s="154"/>
      <c r="D568" s="173"/>
      <c r="E568" s="179"/>
      <c r="F568" s="156"/>
      <c r="G568" s="175"/>
      <c r="H568" s="175"/>
      <c r="I568" s="175"/>
      <c r="J568" s="175"/>
      <c r="K568" s="175"/>
      <c r="L568" s="175"/>
      <c r="M568" s="175"/>
      <c r="N568" s="175"/>
      <c r="O568" s="175"/>
      <c r="P568" s="175"/>
      <c r="Q568" s="179"/>
      <c r="R568" s="157" t="s">
        <v>98</v>
      </c>
      <c r="S568" s="158">
        <f t="shared" si="193"/>
        <v>0</v>
      </c>
      <c r="T568" s="158" t="str">
        <f t="shared" si="194"/>
        <v/>
      </c>
      <c r="U568" s="158" t="str">
        <f t="shared" si="195"/>
        <v>lstLocatieNv3</v>
      </c>
      <c r="V568" s="168">
        <f t="shared" si="196"/>
        <v>0</v>
      </c>
      <c r="W568" s="171">
        <f t="shared" si="197"/>
        <v>0</v>
      </c>
      <c r="X568" s="171">
        <f t="shared" si="198"/>
        <v>0</v>
      </c>
      <c r="Y568" s="171">
        <f t="shared" si="199"/>
        <v>0</v>
      </c>
      <c r="Z568" s="171">
        <f t="shared" si="200"/>
        <v>0</v>
      </c>
      <c r="AA568" s="171">
        <f t="shared" si="201"/>
        <v>0</v>
      </c>
      <c r="AB568" s="171">
        <f t="shared" si="202"/>
        <v>0</v>
      </c>
      <c r="AC568" s="171">
        <f t="shared" si="203"/>
        <v>0</v>
      </c>
      <c r="AD568" s="171">
        <f t="shared" si="204"/>
        <v>0</v>
      </c>
      <c r="AE568" s="171">
        <f t="shared" si="205"/>
        <v>0</v>
      </c>
      <c r="AF568" s="171">
        <f t="shared" si="206"/>
        <v>0</v>
      </c>
      <c r="AG568" s="171">
        <f t="shared" si="207"/>
        <v>0</v>
      </c>
      <c r="AH568" s="171">
        <f>IF($S568&lt;&gt;0, IF($F568&lt;&gt;"Opname / publicatie / game", IF(OR($J568="Fysieke aanwezigheid/product",$J568="Fysieke en digitale aanwezigheid/product"), IF($L568&lt;&gt;"België", _xlfn.IFNA(IF(MATCH($M568, Keuzelijsten!$AR$2:$AR$32, 0)&gt;0, 0, -1), -1), IF($N568&lt;&gt;"", -1, IF(O568&lt;&gt;"", 0, 1))), -1), -1), 0)</f>
        <v>0</v>
      </c>
      <c r="AI568" s="171">
        <f t="shared" si="208"/>
        <v>0</v>
      </c>
      <c r="AJ568" s="171">
        <f t="shared" si="209"/>
        <v>0</v>
      </c>
      <c r="AK568" s="168"/>
      <c r="AL568" s="322" t="str">
        <f t="shared" si="190"/>
        <v/>
      </c>
      <c r="AM568" s="171"/>
      <c r="AN568" s="171"/>
      <c r="AO568" s="171"/>
      <c r="AP568" s="171"/>
      <c r="AQ568" s="171"/>
      <c r="AR568" s="171"/>
      <c r="AS568" s="171"/>
      <c r="AT568" s="171"/>
      <c r="AU568" s="171" t="str">
        <f t="shared" si="210"/>
        <v/>
      </c>
      <c r="AV568" s="171"/>
      <c r="AW568" s="171"/>
      <c r="AX568" s="171"/>
      <c r="AY568" s="171"/>
      <c r="AZ568" s="168" t="str">
        <f t="shared" si="211"/>
        <v/>
      </c>
      <c r="BA568" s="158" t="str">
        <f>IF(S568&lt;&gt;1, IF(SUM(S568:$S$1004)&lt;&gt;0, "| Laat geen witruimte tussen ingevulde rijen.", ""), "")</f>
        <v/>
      </c>
      <c r="BC568" s="159" t="str">
        <f t="shared" si="212"/>
        <v/>
      </c>
    </row>
    <row r="569" spans="1:55" s="158" customFormat="1" ht="14.4" customHeight="1" x14ac:dyDescent="0.3">
      <c r="A569" s="244" t="str">
        <f t="shared" si="191"/>
        <v/>
      </c>
      <c r="B569" s="153" t="str">
        <f t="shared" si="192"/>
        <v/>
      </c>
      <c r="C569" s="154"/>
      <c r="D569" s="173"/>
      <c r="E569" s="179"/>
      <c r="F569" s="156"/>
      <c r="G569" s="175"/>
      <c r="H569" s="175"/>
      <c r="I569" s="175"/>
      <c r="J569" s="175"/>
      <c r="K569" s="175"/>
      <c r="L569" s="175"/>
      <c r="M569" s="175"/>
      <c r="N569" s="175"/>
      <c r="O569" s="175"/>
      <c r="P569" s="175"/>
      <c r="Q569" s="179"/>
      <c r="R569" s="157" t="s">
        <v>98</v>
      </c>
      <c r="S569" s="158">
        <f t="shared" si="193"/>
        <v>0</v>
      </c>
      <c r="T569" s="158" t="str">
        <f t="shared" si="194"/>
        <v/>
      </c>
      <c r="U569" s="158" t="str">
        <f t="shared" si="195"/>
        <v>lstLocatieNv3</v>
      </c>
      <c r="V569" s="168">
        <f t="shared" si="196"/>
        <v>0</v>
      </c>
      <c r="W569" s="171">
        <f t="shared" si="197"/>
        <v>0</v>
      </c>
      <c r="X569" s="171">
        <f t="shared" si="198"/>
        <v>0</v>
      </c>
      <c r="Y569" s="171">
        <f t="shared" si="199"/>
        <v>0</v>
      </c>
      <c r="Z569" s="171">
        <f t="shared" si="200"/>
        <v>0</v>
      </c>
      <c r="AA569" s="171">
        <f t="shared" si="201"/>
        <v>0</v>
      </c>
      <c r="AB569" s="171">
        <f t="shared" si="202"/>
        <v>0</v>
      </c>
      <c r="AC569" s="171">
        <f t="shared" si="203"/>
        <v>0</v>
      </c>
      <c r="AD569" s="171">
        <f t="shared" si="204"/>
        <v>0</v>
      </c>
      <c r="AE569" s="171">
        <f t="shared" si="205"/>
        <v>0</v>
      </c>
      <c r="AF569" s="171">
        <f t="shared" si="206"/>
        <v>0</v>
      </c>
      <c r="AG569" s="171">
        <f t="shared" si="207"/>
        <v>0</v>
      </c>
      <c r="AH569" s="171">
        <f>IF($S569&lt;&gt;0, IF($F569&lt;&gt;"Opname / publicatie / game", IF(OR($J569="Fysieke aanwezigheid/product",$J569="Fysieke en digitale aanwezigheid/product"), IF($L569&lt;&gt;"België", _xlfn.IFNA(IF(MATCH($M569, Keuzelijsten!$AR$2:$AR$32, 0)&gt;0, 0, -1), -1), IF($N569&lt;&gt;"", -1, IF(O569&lt;&gt;"", 0, 1))), -1), -1), 0)</f>
        <v>0</v>
      </c>
      <c r="AI569" s="171">
        <f t="shared" si="208"/>
        <v>0</v>
      </c>
      <c r="AJ569" s="171">
        <f t="shared" si="209"/>
        <v>0</v>
      </c>
      <c r="AK569" s="168"/>
      <c r="AL569" s="322" t="str">
        <f t="shared" si="190"/>
        <v/>
      </c>
      <c r="AM569" s="171"/>
      <c r="AN569" s="171"/>
      <c r="AO569" s="171"/>
      <c r="AP569" s="171"/>
      <c r="AQ569" s="171"/>
      <c r="AR569" s="171"/>
      <c r="AS569" s="171"/>
      <c r="AT569" s="171"/>
      <c r="AU569" s="171" t="str">
        <f t="shared" si="210"/>
        <v/>
      </c>
      <c r="AV569" s="171"/>
      <c r="AW569" s="171"/>
      <c r="AX569" s="171"/>
      <c r="AY569" s="171"/>
      <c r="AZ569" s="168" t="str">
        <f t="shared" si="211"/>
        <v/>
      </c>
      <c r="BA569" s="158" t="str">
        <f>IF(S569&lt;&gt;1, IF(SUM(S569:$S$1004)&lt;&gt;0, "| Laat geen witruimte tussen ingevulde rijen.", ""), "")</f>
        <v/>
      </c>
      <c r="BC569" s="159" t="str">
        <f t="shared" si="212"/>
        <v/>
      </c>
    </row>
    <row r="570" spans="1:55" s="158" customFormat="1" ht="14.4" customHeight="1" x14ac:dyDescent="0.3">
      <c r="A570" s="244" t="str">
        <f t="shared" si="191"/>
        <v/>
      </c>
      <c r="B570" s="153" t="str">
        <f t="shared" si="192"/>
        <v/>
      </c>
      <c r="C570" s="154"/>
      <c r="D570" s="173"/>
      <c r="E570" s="179"/>
      <c r="F570" s="156"/>
      <c r="G570" s="175"/>
      <c r="H570" s="175"/>
      <c r="I570" s="175"/>
      <c r="J570" s="175"/>
      <c r="K570" s="175"/>
      <c r="L570" s="175"/>
      <c r="M570" s="175"/>
      <c r="N570" s="175"/>
      <c r="O570" s="175"/>
      <c r="P570" s="175"/>
      <c r="Q570" s="179"/>
      <c r="R570" s="157" t="s">
        <v>98</v>
      </c>
      <c r="S570" s="158">
        <f t="shared" si="193"/>
        <v>0</v>
      </c>
      <c r="T570" s="158" t="str">
        <f t="shared" si="194"/>
        <v/>
      </c>
      <c r="U570" s="158" t="str">
        <f t="shared" si="195"/>
        <v>lstLocatieNv3</v>
      </c>
      <c r="V570" s="168">
        <f t="shared" si="196"/>
        <v>0</v>
      </c>
      <c r="W570" s="171">
        <f t="shared" si="197"/>
        <v>0</v>
      </c>
      <c r="X570" s="171">
        <f t="shared" si="198"/>
        <v>0</v>
      </c>
      <c r="Y570" s="171">
        <f t="shared" si="199"/>
        <v>0</v>
      </c>
      <c r="Z570" s="171">
        <f t="shared" si="200"/>
        <v>0</v>
      </c>
      <c r="AA570" s="171">
        <f t="shared" si="201"/>
        <v>0</v>
      </c>
      <c r="AB570" s="171">
        <f t="shared" si="202"/>
        <v>0</v>
      </c>
      <c r="AC570" s="171">
        <f t="shared" si="203"/>
        <v>0</v>
      </c>
      <c r="AD570" s="171">
        <f t="shared" si="204"/>
        <v>0</v>
      </c>
      <c r="AE570" s="171">
        <f t="shared" si="205"/>
        <v>0</v>
      </c>
      <c r="AF570" s="171">
        <f t="shared" si="206"/>
        <v>0</v>
      </c>
      <c r="AG570" s="171">
        <f t="shared" si="207"/>
        <v>0</v>
      </c>
      <c r="AH570" s="171">
        <f>IF($S570&lt;&gt;0, IF($F570&lt;&gt;"Opname / publicatie / game", IF(OR($J570="Fysieke aanwezigheid/product",$J570="Fysieke en digitale aanwezigheid/product"), IF($L570&lt;&gt;"België", _xlfn.IFNA(IF(MATCH($M570, Keuzelijsten!$AR$2:$AR$32, 0)&gt;0, 0, -1), -1), IF($N570&lt;&gt;"", -1, IF(O570&lt;&gt;"", 0, 1))), -1), -1), 0)</f>
        <v>0</v>
      </c>
      <c r="AI570" s="171">
        <f t="shared" si="208"/>
        <v>0</v>
      </c>
      <c r="AJ570" s="171">
        <f t="shared" si="209"/>
        <v>0</v>
      </c>
      <c r="AK570" s="168"/>
      <c r="AL570" s="322" t="str">
        <f t="shared" si="190"/>
        <v/>
      </c>
      <c r="AM570" s="171"/>
      <c r="AN570" s="171"/>
      <c r="AO570" s="171"/>
      <c r="AP570" s="171"/>
      <c r="AQ570" s="171"/>
      <c r="AR570" s="171"/>
      <c r="AS570" s="171"/>
      <c r="AT570" s="171"/>
      <c r="AU570" s="171" t="str">
        <f t="shared" si="210"/>
        <v/>
      </c>
      <c r="AV570" s="171"/>
      <c r="AW570" s="171"/>
      <c r="AX570" s="171"/>
      <c r="AY570" s="171"/>
      <c r="AZ570" s="168" t="str">
        <f t="shared" si="211"/>
        <v/>
      </c>
      <c r="BA570" s="158" t="str">
        <f>IF(S570&lt;&gt;1, IF(SUM(S570:$S$1004)&lt;&gt;0, "| Laat geen witruimte tussen ingevulde rijen.", ""), "")</f>
        <v/>
      </c>
      <c r="BC570" s="159" t="str">
        <f t="shared" si="212"/>
        <v/>
      </c>
    </row>
    <row r="571" spans="1:55" s="158" customFormat="1" ht="14.4" customHeight="1" x14ac:dyDescent="0.3">
      <c r="A571" s="244" t="str">
        <f t="shared" si="191"/>
        <v/>
      </c>
      <c r="B571" s="153" t="str">
        <f t="shared" si="192"/>
        <v/>
      </c>
      <c r="C571" s="154"/>
      <c r="D571" s="173"/>
      <c r="E571" s="179"/>
      <c r="F571" s="156"/>
      <c r="G571" s="175"/>
      <c r="H571" s="175"/>
      <c r="I571" s="175"/>
      <c r="J571" s="175"/>
      <c r="K571" s="175"/>
      <c r="L571" s="175"/>
      <c r="M571" s="175"/>
      <c r="N571" s="175"/>
      <c r="O571" s="175"/>
      <c r="P571" s="175"/>
      <c r="Q571" s="179"/>
      <c r="R571" s="157" t="s">
        <v>98</v>
      </c>
      <c r="S571" s="158">
        <f t="shared" si="193"/>
        <v>0</v>
      </c>
      <c r="T571" s="158" t="str">
        <f t="shared" si="194"/>
        <v/>
      </c>
      <c r="U571" s="158" t="str">
        <f t="shared" si="195"/>
        <v>lstLocatieNv3</v>
      </c>
      <c r="V571" s="168">
        <f t="shared" si="196"/>
        <v>0</v>
      </c>
      <c r="W571" s="171">
        <f t="shared" si="197"/>
        <v>0</v>
      </c>
      <c r="X571" s="171">
        <f t="shared" si="198"/>
        <v>0</v>
      </c>
      <c r="Y571" s="171">
        <f t="shared" si="199"/>
        <v>0</v>
      </c>
      <c r="Z571" s="171">
        <f t="shared" si="200"/>
        <v>0</v>
      </c>
      <c r="AA571" s="171">
        <f t="shared" si="201"/>
        <v>0</v>
      </c>
      <c r="AB571" s="171">
        <f t="shared" si="202"/>
        <v>0</v>
      </c>
      <c r="AC571" s="171">
        <f t="shared" si="203"/>
        <v>0</v>
      </c>
      <c r="AD571" s="171">
        <f t="shared" si="204"/>
        <v>0</v>
      </c>
      <c r="AE571" s="171">
        <f t="shared" si="205"/>
        <v>0</v>
      </c>
      <c r="AF571" s="171">
        <f t="shared" si="206"/>
        <v>0</v>
      </c>
      <c r="AG571" s="171">
        <f t="shared" si="207"/>
        <v>0</v>
      </c>
      <c r="AH571" s="171">
        <f>IF($S571&lt;&gt;0, IF($F571&lt;&gt;"Opname / publicatie / game", IF(OR($J571="Fysieke aanwezigheid/product",$J571="Fysieke en digitale aanwezigheid/product"), IF($L571&lt;&gt;"België", _xlfn.IFNA(IF(MATCH($M571, Keuzelijsten!$AR$2:$AR$32, 0)&gt;0, 0, -1), -1), IF($N571&lt;&gt;"", -1, IF(O571&lt;&gt;"", 0, 1))), -1), -1), 0)</f>
        <v>0</v>
      </c>
      <c r="AI571" s="171">
        <f t="shared" si="208"/>
        <v>0</v>
      </c>
      <c r="AJ571" s="171">
        <f t="shared" si="209"/>
        <v>0</v>
      </c>
      <c r="AK571" s="168"/>
      <c r="AL571" s="322" t="str">
        <f t="shared" si="190"/>
        <v/>
      </c>
      <c r="AM571" s="171"/>
      <c r="AN571" s="171"/>
      <c r="AO571" s="171"/>
      <c r="AP571" s="171"/>
      <c r="AQ571" s="171"/>
      <c r="AR571" s="171"/>
      <c r="AS571" s="171"/>
      <c r="AT571" s="171"/>
      <c r="AU571" s="171" t="str">
        <f t="shared" si="210"/>
        <v/>
      </c>
      <c r="AV571" s="171"/>
      <c r="AW571" s="171"/>
      <c r="AX571" s="171"/>
      <c r="AY571" s="171"/>
      <c r="AZ571" s="168" t="str">
        <f t="shared" si="211"/>
        <v/>
      </c>
      <c r="BA571" s="158" t="str">
        <f>IF(S571&lt;&gt;1, IF(SUM(S571:$S$1004)&lt;&gt;0, "| Laat geen witruimte tussen ingevulde rijen.", ""), "")</f>
        <v/>
      </c>
      <c r="BC571" s="159" t="str">
        <f t="shared" si="212"/>
        <v/>
      </c>
    </row>
    <row r="572" spans="1:55" s="158" customFormat="1" ht="14.4" customHeight="1" x14ac:dyDescent="0.3">
      <c r="A572" s="244" t="str">
        <f t="shared" si="191"/>
        <v/>
      </c>
      <c r="B572" s="153" t="str">
        <f t="shared" si="192"/>
        <v/>
      </c>
      <c r="C572" s="154"/>
      <c r="D572" s="173"/>
      <c r="E572" s="179"/>
      <c r="F572" s="156"/>
      <c r="G572" s="175"/>
      <c r="H572" s="175"/>
      <c r="I572" s="175"/>
      <c r="J572" s="175"/>
      <c r="K572" s="175"/>
      <c r="L572" s="175"/>
      <c r="M572" s="175"/>
      <c r="N572" s="175"/>
      <c r="O572" s="175"/>
      <c r="P572" s="175"/>
      <c r="Q572" s="179"/>
      <c r="R572" s="157" t="s">
        <v>98</v>
      </c>
      <c r="S572" s="158">
        <f t="shared" si="193"/>
        <v>0</v>
      </c>
      <c r="T572" s="158" t="str">
        <f t="shared" si="194"/>
        <v/>
      </c>
      <c r="U572" s="158" t="str">
        <f t="shared" si="195"/>
        <v>lstLocatieNv3</v>
      </c>
      <c r="V572" s="168">
        <f t="shared" si="196"/>
        <v>0</v>
      </c>
      <c r="W572" s="171">
        <f t="shared" si="197"/>
        <v>0</v>
      </c>
      <c r="X572" s="171">
        <f t="shared" si="198"/>
        <v>0</v>
      </c>
      <c r="Y572" s="171">
        <f t="shared" si="199"/>
        <v>0</v>
      </c>
      <c r="Z572" s="171">
        <f t="shared" si="200"/>
        <v>0</v>
      </c>
      <c r="AA572" s="171">
        <f t="shared" si="201"/>
        <v>0</v>
      </c>
      <c r="AB572" s="171">
        <f t="shared" si="202"/>
        <v>0</v>
      </c>
      <c r="AC572" s="171">
        <f t="shared" si="203"/>
        <v>0</v>
      </c>
      <c r="AD572" s="171">
        <f t="shared" si="204"/>
        <v>0</v>
      </c>
      <c r="AE572" s="171">
        <f t="shared" si="205"/>
        <v>0</v>
      </c>
      <c r="AF572" s="171">
        <f t="shared" si="206"/>
        <v>0</v>
      </c>
      <c r="AG572" s="171">
        <f t="shared" si="207"/>
        <v>0</v>
      </c>
      <c r="AH572" s="171">
        <f>IF($S572&lt;&gt;0, IF($F572&lt;&gt;"Opname / publicatie / game", IF(OR($J572="Fysieke aanwezigheid/product",$J572="Fysieke en digitale aanwezigheid/product"), IF($L572&lt;&gt;"België", _xlfn.IFNA(IF(MATCH($M572, Keuzelijsten!$AR$2:$AR$32, 0)&gt;0, 0, -1), -1), IF($N572&lt;&gt;"", -1, IF(O572&lt;&gt;"", 0, 1))), -1), -1), 0)</f>
        <v>0</v>
      </c>
      <c r="AI572" s="171">
        <f t="shared" si="208"/>
        <v>0</v>
      </c>
      <c r="AJ572" s="171">
        <f t="shared" si="209"/>
        <v>0</v>
      </c>
      <c r="AK572" s="168"/>
      <c r="AL572" s="322" t="str">
        <f t="shared" si="190"/>
        <v/>
      </c>
      <c r="AM572" s="171"/>
      <c r="AN572" s="171"/>
      <c r="AO572" s="171"/>
      <c r="AP572" s="171"/>
      <c r="AQ572" s="171"/>
      <c r="AR572" s="171"/>
      <c r="AS572" s="171"/>
      <c r="AT572" s="171"/>
      <c r="AU572" s="171" t="str">
        <f t="shared" si="210"/>
        <v/>
      </c>
      <c r="AV572" s="171"/>
      <c r="AW572" s="171"/>
      <c r="AX572" s="171"/>
      <c r="AY572" s="171"/>
      <c r="AZ572" s="168" t="str">
        <f t="shared" si="211"/>
        <v/>
      </c>
      <c r="BA572" s="158" t="str">
        <f>IF(S572&lt;&gt;1, IF(SUM(S572:$S$1004)&lt;&gt;0, "| Laat geen witruimte tussen ingevulde rijen.", ""), "")</f>
        <v/>
      </c>
      <c r="BC572" s="159" t="str">
        <f t="shared" si="212"/>
        <v/>
      </c>
    </row>
    <row r="573" spans="1:55" s="158" customFormat="1" ht="14.4" customHeight="1" x14ac:dyDescent="0.3">
      <c r="A573" s="244" t="str">
        <f t="shared" si="191"/>
        <v/>
      </c>
      <c r="B573" s="153" t="str">
        <f t="shared" si="192"/>
        <v/>
      </c>
      <c r="C573" s="154"/>
      <c r="D573" s="173"/>
      <c r="E573" s="179"/>
      <c r="F573" s="156"/>
      <c r="G573" s="175"/>
      <c r="H573" s="175"/>
      <c r="I573" s="175"/>
      <c r="J573" s="175"/>
      <c r="K573" s="175"/>
      <c r="L573" s="175"/>
      <c r="M573" s="175"/>
      <c r="N573" s="175"/>
      <c r="O573" s="175"/>
      <c r="P573" s="175"/>
      <c r="Q573" s="179"/>
      <c r="R573" s="157" t="s">
        <v>98</v>
      </c>
      <c r="S573" s="158">
        <f t="shared" si="193"/>
        <v>0</v>
      </c>
      <c r="T573" s="158" t="str">
        <f t="shared" si="194"/>
        <v/>
      </c>
      <c r="U573" s="158" t="str">
        <f t="shared" si="195"/>
        <v>lstLocatieNv3</v>
      </c>
      <c r="V573" s="168">
        <f t="shared" si="196"/>
        <v>0</v>
      </c>
      <c r="W573" s="171">
        <f t="shared" si="197"/>
        <v>0</v>
      </c>
      <c r="X573" s="171">
        <f t="shared" si="198"/>
        <v>0</v>
      </c>
      <c r="Y573" s="171">
        <f t="shared" si="199"/>
        <v>0</v>
      </c>
      <c r="Z573" s="171">
        <f t="shared" si="200"/>
        <v>0</v>
      </c>
      <c r="AA573" s="171">
        <f t="shared" si="201"/>
        <v>0</v>
      </c>
      <c r="AB573" s="171">
        <f t="shared" si="202"/>
        <v>0</v>
      </c>
      <c r="AC573" s="171">
        <f t="shared" si="203"/>
        <v>0</v>
      </c>
      <c r="AD573" s="171">
        <f t="shared" si="204"/>
        <v>0</v>
      </c>
      <c r="AE573" s="171">
        <f t="shared" si="205"/>
        <v>0</v>
      </c>
      <c r="AF573" s="171">
        <f t="shared" si="206"/>
        <v>0</v>
      </c>
      <c r="AG573" s="171">
        <f t="shared" si="207"/>
        <v>0</v>
      </c>
      <c r="AH573" s="171">
        <f>IF($S573&lt;&gt;0, IF($F573&lt;&gt;"Opname / publicatie / game", IF(OR($J573="Fysieke aanwezigheid/product",$J573="Fysieke en digitale aanwezigheid/product"), IF($L573&lt;&gt;"België", _xlfn.IFNA(IF(MATCH($M573, Keuzelijsten!$AR$2:$AR$32, 0)&gt;0, 0, -1), -1), IF($N573&lt;&gt;"", -1, IF(O573&lt;&gt;"", 0, 1))), -1), -1), 0)</f>
        <v>0</v>
      </c>
      <c r="AI573" s="171">
        <f t="shared" si="208"/>
        <v>0</v>
      </c>
      <c r="AJ573" s="171">
        <f t="shared" si="209"/>
        <v>0</v>
      </c>
      <c r="AK573" s="168"/>
      <c r="AL573" s="322" t="str">
        <f t="shared" si="190"/>
        <v/>
      </c>
      <c r="AM573" s="171"/>
      <c r="AN573" s="171"/>
      <c r="AO573" s="171"/>
      <c r="AP573" s="171"/>
      <c r="AQ573" s="171"/>
      <c r="AR573" s="171"/>
      <c r="AS573" s="171"/>
      <c r="AT573" s="171"/>
      <c r="AU573" s="171" t="str">
        <f t="shared" si="210"/>
        <v/>
      </c>
      <c r="AV573" s="171"/>
      <c r="AW573" s="171"/>
      <c r="AX573" s="171"/>
      <c r="AY573" s="171"/>
      <c r="AZ573" s="168" t="str">
        <f t="shared" si="211"/>
        <v/>
      </c>
      <c r="BA573" s="158" t="str">
        <f>IF(S573&lt;&gt;1, IF(SUM(S573:$S$1004)&lt;&gt;0, "| Laat geen witruimte tussen ingevulde rijen.", ""), "")</f>
        <v/>
      </c>
      <c r="BC573" s="159" t="str">
        <f t="shared" si="212"/>
        <v/>
      </c>
    </row>
    <row r="574" spans="1:55" s="158" customFormat="1" ht="14.4" customHeight="1" x14ac:dyDescent="0.3">
      <c r="A574" s="244" t="str">
        <f t="shared" si="191"/>
        <v/>
      </c>
      <c r="B574" s="153" t="str">
        <f t="shared" si="192"/>
        <v/>
      </c>
      <c r="C574" s="154"/>
      <c r="D574" s="173"/>
      <c r="E574" s="179"/>
      <c r="F574" s="156"/>
      <c r="G574" s="175"/>
      <c r="H574" s="175"/>
      <c r="I574" s="175"/>
      <c r="J574" s="175"/>
      <c r="K574" s="175"/>
      <c r="L574" s="175"/>
      <c r="M574" s="175"/>
      <c r="N574" s="175"/>
      <c r="O574" s="175"/>
      <c r="P574" s="175"/>
      <c r="Q574" s="179"/>
      <c r="R574" s="157" t="s">
        <v>98</v>
      </c>
      <c r="S574" s="158">
        <f t="shared" si="193"/>
        <v>0</v>
      </c>
      <c r="T574" s="158" t="str">
        <f t="shared" si="194"/>
        <v/>
      </c>
      <c r="U574" s="158" t="str">
        <f t="shared" si="195"/>
        <v>lstLocatieNv3</v>
      </c>
      <c r="V574" s="168">
        <f t="shared" si="196"/>
        <v>0</v>
      </c>
      <c r="W574" s="171">
        <f t="shared" si="197"/>
        <v>0</v>
      </c>
      <c r="X574" s="171">
        <f t="shared" si="198"/>
        <v>0</v>
      </c>
      <c r="Y574" s="171">
        <f t="shared" si="199"/>
        <v>0</v>
      </c>
      <c r="Z574" s="171">
        <f t="shared" si="200"/>
        <v>0</v>
      </c>
      <c r="AA574" s="171">
        <f t="shared" si="201"/>
        <v>0</v>
      </c>
      <c r="AB574" s="171">
        <f t="shared" si="202"/>
        <v>0</v>
      </c>
      <c r="AC574" s="171">
        <f t="shared" si="203"/>
        <v>0</v>
      </c>
      <c r="AD574" s="171">
        <f t="shared" si="204"/>
        <v>0</v>
      </c>
      <c r="AE574" s="171">
        <f t="shared" si="205"/>
        <v>0</v>
      </c>
      <c r="AF574" s="171">
        <f t="shared" si="206"/>
        <v>0</v>
      </c>
      <c r="AG574" s="171">
        <f t="shared" si="207"/>
        <v>0</v>
      </c>
      <c r="AH574" s="171">
        <f>IF($S574&lt;&gt;0, IF($F574&lt;&gt;"Opname / publicatie / game", IF(OR($J574="Fysieke aanwezigheid/product",$J574="Fysieke en digitale aanwezigheid/product"), IF($L574&lt;&gt;"België", _xlfn.IFNA(IF(MATCH($M574, Keuzelijsten!$AR$2:$AR$32, 0)&gt;0, 0, -1), -1), IF($N574&lt;&gt;"", -1, IF(O574&lt;&gt;"", 0, 1))), -1), -1), 0)</f>
        <v>0</v>
      </c>
      <c r="AI574" s="171">
        <f t="shared" si="208"/>
        <v>0</v>
      </c>
      <c r="AJ574" s="171">
        <f t="shared" si="209"/>
        <v>0</v>
      </c>
      <c r="AK574" s="168"/>
      <c r="AL574" s="322" t="str">
        <f t="shared" si="190"/>
        <v/>
      </c>
      <c r="AM574" s="171"/>
      <c r="AN574" s="171"/>
      <c r="AO574" s="171"/>
      <c r="AP574" s="171"/>
      <c r="AQ574" s="171"/>
      <c r="AR574" s="171"/>
      <c r="AS574" s="171"/>
      <c r="AT574" s="171"/>
      <c r="AU574" s="171" t="str">
        <f t="shared" si="210"/>
        <v/>
      </c>
      <c r="AV574" s="171"/>
      <c r="AW574" s="171"/>
      <c r="AX574" s="171"/>
      <c r="AY574" s="171"/>
      <c r="AZ574" s="168" t="str">
        <f t="shared" si="211"/>
        <v/>
      </c>
      <c r="BA574" s="158" t="str">
        <f>IF(S574&lt;&gt;1, IF(SUM(S574:$S$1004)&lt;&gt;0, "| Laat geen witruimte tussen ingevulde rijen.", ""), "")</f>
        <v/>
      </c>
      <c r="BC574" s="159" t="str">
        <f t="shared" si="212"/>
        <v/>
      </c>
    </row>
    <row r="575" spans="1:55" s="158" customFormat="1" ht="14.4" customHeight="1" x14ac:dyDescent="0.3">
      <c r="A575" s="244" t="str">
        <f t="shared" si="191"/>
        <v/>
      </c>
      <c r="B575" s="153" t="str">
        <f t="shared" si="192"/>
        <v/>
      </c>
      <c r="C575" s="154"/>
      <c r="D575" s="173"/>
      <c r="E575" s="179"/>
      <c r="F575" s="156"/>
      <c r="G575" s="175"/>
      <c r="H575" s="175"/>
      <c r="I575" s="175"/>
      <c r="J575" s="175"/>
      <c r="K575" s="175"/>
      <c r="L575" s="175"/>
      <c r="M575" s="175"/>
      <c r="N575" s="175"/>
      <c r="O575" s="175"/>
      <c r="P575" s="175"/>
      <c r="Q575" s="179"/>
      <c r="R575" s="157" t="s">
        <v>98</v>
      </c>
      <c r="S575" s="158">
        <f t="shared" si="193"/>
        <v>0</v>
      </c>
      <c r="T575" s="158" t="str">
        <f t="shared" si="194"/>
        <v/>
      </c>
      <c r="U575" s="158" t="str">
        <f t="shared" si="195"/>
        <v>lstLocatieNv3</v>
      </c>
      <c r="V575" s="168">
        <f t="shared" si="196"/>
        <v>0</v>
      </c>
      <c r="W575" s="171">
        <f t="shared" si="197"/>
        <v>0</v>
      </c>
      <c r="X575" s="171">
        <f t="shared" si="198"/>
        <v>0</v>
      </c>
      <c r="Y575" s="171">
        <f t="shared" si="199"/>
        <v>0</v>
      </c>
      <c r="Z575" s="171">
        <f t="shared" si="200"/>
        <v>0</v>
      </c>
      <c r="AA575" s="171">
        <f t="shared" si="201"/>
        <v>0</v>
      </c>
      <c r="AB575" s="171">
        <f t="shared" si="202"/>
        <v>0</v>
      </c>
      <c r="AC575" s="171">
        <f t="shared" si="203"/>
        <v>0</v>
      </c>
      <c r="AD575" s="171">
        <f t="shared" si="204"/>
        <v>0</v>
      </c>
      <c r="AE575" s="171">
        <f t="shared" si="205"/>
        <v>0</v>
      </c>
      <c r="AF575" s="171">
        <f t="shared" si="206"/>
        <v>0</v>
      </c>
      <c r="AG575" s="171">
        <f t="shared" si="207"/>
        <v>0</v>
      </c>
      <c r="AH575" s="171">
        <f>IF($S575&lt;&gt;0, IF($F575&lt;&gt;"Opname / publicatie / game", IF(OR($J575="Fysieke aanwezigheid/product",$J575="Fysieke en digitale aanwezigheid/product"), IF($L575&lt;&gt;"België", _xlfn.IFNA(IF(MATCH($M575, Keuzelijsten!$AR$2:$AR$32, 0)&gt;0, 0, -1), -1), IF($N575&lt;&gt;"", -1, IF(O575&lt;&gt;"", 0, 1))), -1), -1), 0)</f>
        <v>0</v>
      </c>
      <c r="AI575" s="171">
        <f t="shared" si="208"/>
        <v>0</v>
      </c>
      <c r="AJ575" s="171">
        <f t="shared" si="209"/>
        <v>0</v>
      </c>
      <c r="AK575" s="168"/>
      <c r="AL575" s="322" t="str">
        <f t="shared" si="190"/>
        <v/>
      </c>
      <c r="AM575" s="171"/>
      <c r="AN575" s="171"/>
      <c r="AO575" s="171"/>
      <c r="AP575" s="171"/>
      <c r="AQ575" s="171"/>
      <c r="AR575" s="171"/>
      <c r="AS575" s="171"/>
      <c r="AT575" s="171"/>
      <c r="AU575" s="171" t="str">
        <f t="shared" si="210"/>
        <v/>
      </c>
      <c r="AV575" s="171"/>
      <c r="AW575" s="171"/>
      <c r="AX575" s="171"/>
      <c r="AY575" s="171"/>
      <c r="AZ575" s="168" t="str">
        <f t="shared" si="211"/>
        <v/>
      </c>
      <c r="BA575" s="158" t="str">
        <f>IF(S575&lt;&gt;1, IF(SUM(S575:$S$1004)&lt;&gt;0, "| Laat geen witruimte tussen ingevulde rijen.", ""), "")</f>
        <v/>
      </c>
      <c r="BC575" s="159" t="str">
        <f t="shared" si="212"/>
        <v/>
      </c>
    </row>
    <row r="576" spans="1:55" s="158" customFormat="1" ht="14.4" customHeight="1" x14ac:dyDescent="0.3">
      <c r="A576" s="244" t="str">
        <f t="shared" si="191"/>
        <v/>
      </c>
      <c r="B576" s="153" t="str">
        <f t="shared" si="192"/>
        <v/>
      </c>
      <c r="C576" s="154"/>
      <c r="D576" s="173"/>
      <c r="E576" s="179"/>
      <c r="F576" s="156"/>
      <c r="G576" s="175"/>
      <c r="H576" s="175"/>
      <c r="I576" s="175"/>
      <c r="J576" s="175"/>
      <c r="K576" s="175"/>
      <c r="L576" s="175"/>
      <c r="M576" s="175"/>
      <c r="N576" s="175"/>
      <c r="O576" s="175"/>
      <c r="P576" s="175"/>
      <c r="Q576" s="179"/>
      <c r="R576" s="157" t="s">
        <v>98</v>
      </c>
      <c r="S576" s="158">
        <f t="shared" si="193"/>
        <v>0</v>
      </c>
      <c r="T576" s="158" t="str">
        <f t="shared" si="194"/>
        <v/>
      </c>
      <c r="U576" s="158" t="str">
        <f t="shared" si="195"/>
        <v>lstLocatieNv3</v>
      </c>
      <c r="V576" s="168">
        <f t="shared" si="196"/>
        <v>0</v>
      </c>
      <c r="W576" s="171">
        <f t="shared" si="197"/>
        <v>0</v>
      </c>
      <c r="X576" s="171">
        <f t="shared" si="198"/>
        <v>0</v>
      </c>
      <c r="Y576" s="171">
        <f t="shared" si="199"/>
        <v>0</v>
      </c>
      <c r="Z576" s="171">
        <f t="shared" si="200"/>
        <v>0</v>
      </c>
      <c r="AA576" s="171">
        <f t="shared" si="201"/>
        <v>0</v>
      </c>
      <c r="AB576" s="171">
        <f t="shared" si="202"/>
        <v>0</v>
      </c>
      <c r="AC576" s="171">
        <f t="shared" si="203"/>
        <v>0</v>
      </c>
      <c r="AD576" s="171">
        <f t="shared" si="204"/>
        <v>0</v>
      </c>
      <c r="AE576" s="171">
        <f t="shared" si="205"/>
        <v>0</v>
      </c>
      <c r="AF576" s="171">
        <f t="shared" si="206"/>
        <v>0</v>
      </c>
      <c r="AG576" s="171">
        <f t="shared" si="207"/>
        <v>0</v>
      </c>
      <c r="AH576" s="171">
        <f>IF($S576&lt;&gt;0, IF($F576&lt;&gt;"Opname / publicatie / game", IF(OR($J576="Fysieke aanwezigheid/product",$J576="Fysieke en digitale aanwezigheid/product"), IF($L576&lt;&gt;"België", _xlfn.IFNA(IF(MATCH($M576, Keuzelijsten!$AR$2:$AR$32, 0)&gt;0, 0, -1), -1), IF($N576&lt;&gt;"", -1, IF(O576&lt;&gt;"", 0, 1))), -1), -1), 0)</f>
        <v>0</v>
      </c>
      <c r="AI576" s="171">
        <f t="shared" si="208"/>
        <v>0</v>
      </c>
      <c r="AJ576" s="171">
        <f t="shared" si="209"/>
        <v>0</v>
      </c>
      <c r="AK576" s="168"/>
      <c r="AL576" s="322" t="str">
        <f t="shared" si="190"/>
        <v/>
      </c>
      <c r="AM576" s="171"/>
      <c r="AN576" s="171"/>
      <c r="AO576" s="171"/>
      <c r="AP576" s="171"/>
      <c r="AQ576" s="171"/>
      <c r="AR576" s="171"/>
      <c r="AS576" s="171"/>
      <c r="AT576" s="171"/>
      <c r="AU576" s="171" t="str">
        <f t="shared" si="210"/>
        <v/>
      </c>
      <c r="AV576" s="171"/>
      <c r="AW576" s="171"/>
      <c r="AX576" s="171"/>
      <c r="AY576" s="171"/>
      <c r="AZ576" s="168" t="str">
        <f t="shared" si="211"/>
        <v/>
      </c>
      <c r="BA576" s="158" t="str">
        <f>IF(S576&lt;&gt;1, IF(SUM(S576:$S$1004)&lt;&gt;0, "| Laat geen witruimte tussen ingevulde rijen.", ""), "")</f>
        <v/>
      </c>
      <c r="BC576" s="159" t="str">
        <f t="shared" si="212"/>
        <v/>
      </c>
    </row>
    <row r="577" spans="1:55" s="158" customFormat="1" ht="14.4" customHeight="1" x14ac:dyDescent="0.3">
      <c r="A577" s="244" t="str">
        <f t="shared" si="191"/>
        <v/>
      </c>
      <c r="B577" s="153" t="str">
        <f t="shared" si="192"/>
        <v/>
      </c>
      <c r="C577" s="154"/>
      <c r="D577" s="173"/>
      <c r="E577" s="179"/>
      <c r="F577" s="156"/>
      <c r="G577" s="175"/>
      <c r="H577" s="175"/>
      <c r="I577" s="175"/>
      <c r="J577" s="175"/>
      <c r="K577" s="175"/>
      <c r="L577" s="175"/>
      <c r="M577" s="175"/>
      <c r="N577" s="175"/>
      <c r="O577" s="175"/>
      <c r="P577" s="175"/>
      <c r="Q577" s="179"/>
      <c r="R577" s="157" t="s">
        <v>98</v>
      </c>
      <c r="S577" s="158">
        <f t="shared" si="193"/>
        <v>0</v>
      </c>
      <c r="T577" s="158" t="str">
        <f t="shared" si="194"/>
        <v/>
      </c>
      <c r="U577" s="158" t="str">
        <f t="shared" si="195"/>
        <v>lstLocatieNv3</v>
      </c>
      <c r="V577" s="168">
        <f t="shared" si="196"/>
        <v>0</v>
      </c>
      <c r="W577" s="171">
        <f t="shared" si="197"/>
        <v>0</v>
      </c>
      <c r="X577" s="171">
        <f t="shared" si="198"/>
        <v>0</v>
      </c>
      <c r="Y577" s="171">
        <f t="shared" si="199"/>
        <v>0</v>
      </c>
      <c r="Z577" s="171">
        <f t="shared" si="200"/>
        <v>0</v>
      </c>
      <c r="AA577" s="171">
        <f t="shared" si="201"/>
        <v>0</v>
      </c>
      <c r="AB577" s="171">
        <f t="shared" si="202"/>
        <v>0</v>
      </c>
      <c r="AC577" s="171">
        <f t="shared" si="203"/>
        <v>0</v>
      </c>
      <c r="AD577" s="171">
        <f t="shared" si="204"/>
        <v>0</v>
      </c>
      <c r="AE577" s="171">
        <f t="shared" si="205"/>
        <v>0</v>
      </c>
      <c r="AF577" s="171">
        <f t="shared" si="206"/>
        <v>0</v>
      </c>
      <c r="AG577" s="171">
        <f t="shared" si="207"/>
        <v>0</v>
      </c>
      <c r="AH577" s="171">
        <f>IF($S577&lt;&gt;0, IF($F577&lt;&gt;"Opname / publicatie / game", IF(OR($J577="Fysieke aanwezigheid/product",$J577="Fysieke en digitale aanwezigheid/product"), IF($L577&lt;&gt;"België", _xlfn.IFNA(IF(MATCH($M577, Keuzelijsten!$AR$2:$AR$32, 0)&gt;0, 0, -1), -1), IF($N577&lt;&gt;"", -1, IF(O577&lt;&gt;"", 0, 1))), -1), -1), 0)</f>
        <v>0</v>
      </c>
      <c r="AI577" s="171">
        <f t="shared" si="208"/>
        <v>0</v>
      </c>
      <c r="AJ577" s="171">
        <f t="shared" si="209"/>
        <v>0</v>
      </c>
      <c r="AK577" s="168"/>
      <c r="AL577" s="322" t="str">
        <f t="shared" si="190"/>
        <v/>
      </c>
      <c r="AM577" s="171"/>
      <c r="AN577" s="171"/>
      <c r="AO577" s="171"/>
      <c r="AP577" s="171"/>
      <c r="AQ577" s="171"/>
      <c r="AR577" s="171"/>
      <c r="AS577" s="171"/>
      <c r="AT577" s="171"/>
      <c r="AU577" s="171" t="str">
        <f t="shared" si="210"/>
        <v/>
      </c>
      <c r="AV577" s="171"/>
      <c r="AW577" s="171"/>
      <c r="AX577" s="171"/>
      <c r="AY577" s="171"/>
      <c r="AZ577" s="168" t="str">
        <f t="shared" si="211"/>
        <v/>
      </c>
      <c r="BA577" s="158" t="str">
        <f>IF(S577&lt;&gt;1, IF(SUM(S577:$S$1004)&lt;&gt;0, "| Laat geen witruimte tussen ingevulde rijen.", ""), "")</f>
        <v/>
      </c>
      <c r="BC577" s="159" t="str">
        <f t="shared" si="212"/>
        <v/>
      </c>
    </row>
    <row r="578" spans="1:55" s="158" customFormat="1" ht="14.4" customHeight="1" x14ac:dyDescent="0.3">
      <c r="A578" s="244" t="str">
        <f t="shared" si="191"/>
        <v/>
      </c>
      <c r="B578" s="153" t="str">
        <f t="shared" si="192"/>
        <v/>
      </c>
      <c r="C578" s="154"/>
      <c r="D578" s="173"/>
      <c r="E578" s="179"/>
      <c r="F578" s="156"/>
      <c r="G578" s="175"/>
      <c r="H578" s="175"/>
      <c r="I578" s="175"/>
      <c r="J578" s="175"/>
      <c r="K578" s="175"/>
      <c r="L578" s="175"/>
      <c r="M578" s="175"/>
      <c r="N578" s="175"/>
      <c r="O578" s="175"/>
      <c r="P578" s="175"/>
      <c r="Q578" s="179"/>
      <c r="R578" s="157" t="s">
        <v>98</v>
      </c>
      <c r="S578" s="158">
        <f t="shared" si="193"/>
        <v>0</v>
      </c>
      <c r="T578" s="158" t="str">
        <f t="shared" si="194"/>
        <v/>
      </c>
      <c r="U578" s="158" t="str">
        <f t="shared" si="195"/>
        <v>lstLocatieNv3</v>
      </c>
      <c r="V578" s="168">
        <f t="shared" si="196"/>
        <v>0</v>
      </c>
      <c r="W578" s="171">
        <f t="shared" si="197"/>
        <v>0</v>
      </c>
      <c r="X578" s="171">
        <f t="shared" si="198"/>
        <v>0</v>
      </c>
      <c r="Y578" s="171">
        <f t="shared" si="199"/>
        <v>0</v>
      </c>
      <c r="Z578" s="171">
        <f t="shared" si="200"/>
        <v>0</v>
      </c>
      <c r="AA578" s="171">
        <f t="shared" si="201"/>
        <v>0</v>
      </c>
      <c r="AB578" s="171">
        <f t="shared" si="202"/>
        <v>0</v>
      </c>
      <c r="AC578" s="171">
        <f t="shared" si="203"/>
        <v>0</v>
      </c>
      <c r="AD578" s="171">
        <f t="shared" si="204"/>
        <v>0</v>
      </c>
      <c r="AE578" s="171">
        <f t="shared" si="205"/>
        <v>0</v>
      </c>
      <c r="AF578" s="171">
        <f t="shared" si="206"/>
        <v>0</v>
      </c>
      <c r="AG578" s="171">
        <f t="shared" si="207"/>
        <v>0</v>
      </c>
      <c r="AH578" s="171">
        <f>IF($S578&lt;&gt;0, IF($F578&lt;&gt;"Opname / publicatie / game", IF(OR($J578="Fysieke aanwezigheid/product",$J578="Fysieke en digitale aanwezigheid/product"), IF($L578&lt;&gt;"België", _xlfn.IFNA(IF(MATCH($M578, Keuzelijsten!$AR$2:$AR$32, 0)&gt;0, 0, -1), -1), IF($N578&lt;&gt;"", -1, IF(O578&lt;&gt;"", 0, 1))), -1), -1), 0)</f>
        <v>0</v>
      </c>
      <c r="AI578" s="171">
        <f t="shared" si="208"/>
        <v>0</v>
      </c>
      <c r="AJ578" s="171">
        <f t="shared" si="209"/>
        <v>0</v>
      </c>
      <c r="AK578" s="168"/>
      <c r="AL578" s="322" t="str">
        <f t="shared" si="190"/>
        <v/>
      </c>
      <c r="AM578" s="171"/>
      <c r="AN578" s="171"/>
      <c r="AO578" s="171"/>
      <c r="AP578" s="171"/>
      <c r="AQ578" s="171"/>
      <c r="AR578" s="171"/>
      <c r="AS578" s="171"/>
      <c r="AT578" s="171"/>
      <c r="AU578" s="171" t="str">
        <f t="shared" si="210"/>
        <v/>
      </c>
      <c r="AV578" s="171"/>
      <c r="AW578" s="171"/>
      <c r="AX578" s="171"/>
      <c r="AY578" s="171"/>
      <c r="AZ578" s="168" t="str">
        <f t="shared" si="211"/>
        <v/>
      </c>
      <c r="BA578" s="158" t="str">
        <f>IF(S578&lt;&gt;1, IF(SUM(S578:$S$1004)&lt;&gt;0, "| Laat geen witruimte tussen ingevulde rijen.", ""), "")</f>
        <v/>
      </c>
      <c r="BC578" s="159" t="str">
        <f t="shared" si="212"/>
        <v/>
      </c>
    </row>
    <row r="579" spans="1:55" s="158" customFormat="1" ht="14.4" customHeight="1" x14ac:dyDescent="0.3">
      <c r="A579" s="244" t="str">
        <f t="shared" si="191"/>
        <v/>
      </c>
      <c r="B579" s="153" t="str">
        <f t="shared" si="192"/>
        <v/>
      </c>
      <c r="C579" s="154"/>
      <c r="D579" s="173"/>
      <c r="E579" s="179"/>
      <c r="F579" s="156"/>
      <c r="G579" s="175"/>
      <c r="H579" s="175"/>
      <c r="I579" s="175"/>
      <c r="J579" s="175"/>
      <c r="K579" s="175"/>
      <c r="L579" s="175"/>
      <c r="M579" s="175"/>
      <c r="N579" s="175"/>
      <c r="O579" s="175"/>
      <c r="P579" s="175"/>
      <c r="Q579" s="179"/>
      <c r="R579" s="157" t="s">
        <v>98</v>
      </c>
      <c r="S579" s="158">
        <f t="shared" si="193"/>
        <v>0</v>
      </c>
      <c r="T579" s="158" t="str">
        <f t="shared" si="194"/>
        <v/>
      </c>
      <c r="U579" s="158" t="str">
        <f t="shared" si="195"/>
        <v>lstLocatieNv3</v>
      </c>
      <c r="V579" s="168">
        <f t="shared" si="196"/>
        <v>0</v>
      </c>
      <c r="W579" s="171">
        <f t="shared" si="197"/>
        <v>0</v>
      </c>
      <c r="X579" s="171">
        <f t="shared" si="198"/>
        <v>0</v>
      </c>
      <c r="Y579" s="171">
        <f t="shared" si="199"/>
        <v>0</v>
      </c>
      <c r="Z579" s="171">
        <f t="shared" si="200"/>
        <v>0</v>
      </c>
      <c r="AA579" s="171">
        <f t="shared" si="201"/>
        <v>0</v>
      </c>
      <c r="AB579" s="171">
        <f t="shared" si="202"/>
        <v>0</v>
      </c>
      <c r="AC579" s="171">
        <f t="shared" si="203"/>
        <v>0</v>
      </c>
      <c r="AD579" s="171">
        <f t="shared" si="204"/>
        <v>0</v>
      </c>
      <c r="AE579" s="171">
        <f t="shared" si="205"/>
        <v>0</v>
      </c>
      <c r="AF579" s="171">
        <f t="shared" si="206"/>
        <v>0</v>
      </c>
      <c r="AG579" s="171">
        <f t="shared" si="207"/>
        <v>0</v>
      </c>
      <c r="AH579" s="171">
        <f>IF($S579&lt;&gt;0, IF($F579&lt;&gt;"Opname / publicatie / game", IF(OR($J579="Fysieke aanwezigheid/product",$J579="Fysieke en digitale aanwezigheid/product"), IF($L579&lt;&gt;"België", _xlfn.IFNA(IF(MATCH($M579, Keuzelijsten!$AR$2:$AR$32, 0)&gt;0, 0, -1), -1), IF($N579&lt;&gt;"", -1, IF(O579&lt;&gt;"", 0, 1))), -1), -1), 0)</f>
        <v>0</v>
      </c>
      <c r="AI579" s="171">
        <f t="shared" si="208"/>
        <v>0</v>
      </c>
      <c r="AJ579" s="171">
        <f t="shared" si="209"/>
        <v>0</v>
      </c>
      <c r="AK579" s="168"/>
      <c r="AL579" s="322" t="str">
        <f t="shared" si="190"/>
        <v/>
      </c>
      <c r="AM579" s="171"/>
      <c r="AN579" s="171"/>
      <c r="AO579" s="171"/>
      <c r="AP579" s="171"/>
      <c r="AQ579" s="171"/>
      <c r="AR579" s="171"/>
      <c r="AS579" s="171"/>
      <c r="AT579" s="171"/>
      <c r="AU579" s="171" t="str">
        <f t="shared" si="210"/>
        <v/>
      </c>
      <c r="AV579" s="171"/>
      <c r="AW579" s="171"/>
      <c r="AX579" s="171"/>
      <c r="AY579" s="171"/>
      <c r="AZ579" s="168" t="str">
        <f t="shared" si="211"/>
        <v/>
      </c>
      <c r="BA579" s="158" t="str">
        <f>IF(S579&lt;&gt;1, IF(SUM(S579:$S$1004)&lt;&gt;0, "| Laat geen witruimte tussen ingevulde rijen.", ""), "")</f>
        <v/>
      </c>
      <c r="BC579" s="159" t="str">
        <f t="shared" si="212"/>
        <v/>
      </c>
    </row>
    <row r="580" spans="1:55" s="158" customFormat="1" ht="14.4" customHeight="1" x14ac:dyDescent="0.3">
      <c r="A580" s="244" t="str">
        <f t="shared" si="191"/>
        <v/>
      </c>
      <c r="B580" s="153" t="str">
        <f t="shared" si="192"/>
        <v/>
      </c>
      <c r="C580" s="154"/>
      <c r="D580" s="173"/>
      <c r="E580" s="179"/>
      <c r="F580" s="156"/>
      <c r="G580" s="175"/>
      <c r="H580" s="175"/>
      <c r="I580" s="175"/>
      <c r="J580" s="175"/>
      <c r="K580" s="175"/>
      <c r="L580" s="175"/>
      <c r="M580" s="175"/>
      <c r="N580" s="175"/>
      <c r="O580" s="175"/>
      <c r="P580" s="175"/>
      <c r="Q580" s="179"/>
      <c r="R580" s="157" t="s">
        <v>98</v>
      </c>
      <c r="S580" s="158">
        <f t="shared" si="193"/>
        <v>0</v>
      </c>
      <c r="T580" s="158" t="str">
        <f t="shared" si="194"/>
        <v/>
      </c>
      <c r="U580" s="158" t="str">
        <f t="shared" si="195"/>
        <v>lstLocatieNv3</v>
      </c>
      <c r="V580" s="168">
        <f t="shared" si="196"/>
        <v>0</v>
      </c>
      <c r="W580" s="171">
        <f t="shared" si="197"/>
        <v>0</v>
      </c>
      <c r="X580" s="171">
        <f t="shared" si="198"/>
        <v>0</v>
      </c>
      <c r="Y580" s="171">
        <f t="shared" si="199"/>
        <v>0</v>
      </c>
      <c r="Z580" s="171">
        <f t="shared" si="200"/>
        <v>0</v>
      </c>
      <c r="AA580" s="171">
        <f t="shared" si="201"/>
        <v>0</v>
      </c>
      <c r="AB580" s="171">
        <f t="shared" si="202"/>
        <v>0</v>
      </c>
      <c r="AC580" s="171">
        <f t="shared" si="203"/>
        <v>0</v>
      </c>
      <c r="AD580" s="171">
        <f t="shared" si="204"/>
        <v>0</v>
      </c>
      <c r="AE580" s="171">
        <f t="shared" si="205"/>
        <v>0</v>
      </c>
      <c r="AF580" s="171">
        <f t="shared" si="206"/>
        <v>0</v>
      </c>
      <c r="AG580" s="171">
        <f t="shared" si="207"/>
        <v>0</v>
      </c>
      <c r="AH580" s="171">
        <f>IF($S580&lt;&gt;0, IF($F580&lt;&gt;"Opname / publicatie / game", IF(OR($J580="Fysieke aanwezigheid/product",$J580="Fysieke en digitale aanwezigheid/product"), IF($L580&lt;&gt;"België", _xlfn.IFNA(IF(MATCH($M580, Keuzelijsten!$AR$2:$AR$32, 0)&gt;0, 0, -1), -1), IF($N580&lt;&gt;"", -1, IF(O580&lt;&gt;"", 0, 1))), -1), -1), 0)</f>
        <v>0</v>
      </c>
      <c r="AI580" s="171">
        <f t="shared" si="208"/>
        <v>0</v>
      </c>
      <c r="AJ580" s="171">
        <f t="shared" si="209"/>
        <v>0</v>
      </c>
      <c r="AK580" s="168"/>
      <c r="AL580" s="322" t="str">
        <f t="shared" si="190"/>
        <v/>
      </c>
      <c r="AM580" s="171"/>
      <c r="AN580" s="171"/>
      <c r="AO580" s="171"/>
      <c r="AP580" s="171"/>
      <c r="AQ580" s="171"/>
      <c r="AR580" s="171"/>
      <c r="AS580" s="171"/>
      <c r="AT580" s="171"/>
      <c r="AU580" s="171" t="str">
        <f t="shared" si="210"/>
        <v/>
      </c>
      <c r="AV580" s="171"/>
      <c r="AW580" s="171"/>
      <c r="AX580" s="171"/>
      <c r="AY580" s="171"/>
      <c r="AZ580" s="168" t="str">
        <f t="shared" si="211"/>
        <v/>
      </c>
      <c r="BA580" s="158" t="str">
        <f>IF(S580&lt;&gt;1, IF(SUM(S580:$S$1004)&lt;&gt;0, "| Laat geen witruimte tussen ingevulde rijen.", ""), "")</f>
        <v/>
      </c>
      <c r="BC580" s="159" t="str">
        <f t="shared" si="212"/>
        <v/>
      </c>
    </row>
    <row r="581" spans="1:55" s="158" customFormat="1" ht="14.4" customHeight="1" x14ac:dyDescent="0.3">
      <c r="A581" s="244" t="str">
        <f t="shared" si="191"/>
        <v/>
      </c>
      <c r="B581" s="153" t="str">
        <f t="shared" si="192"/>
        <v/>
      </c>
      <c r="C581" s="154"/>
      <c r="D581" s="173"/>
      <c r="E581" s="179"/>
      <c r="F581" s="156"/>
      <c r="G581" s="175"/>
      <c r="H581" s="175"/>
      <c r="I581" s="175"/>
      <c r="J581" s="175"/>
      <c r="K581" s="175"/>
      <c r="L581" s="175"/>
      <c r="M581" s="175"/>
      <c r="N581" s="175"/>
      <c r="O581" s="175"/>
      <c r="P581" s="175"/>
      <c r="Q581" s="179"/>
      <c r="R581" s="157" t="s">
        <v>98</v>
      </c>
      <c r="S581" s="158">
        <f t="shared" si="193"/>
        <v>0</v>
      </c>
      <c r="T581" s="158" t="str">
        <f t="shared" si="194"/>
        <v/>
      </c>
      <c r="U581" s="158" t="str">
        <f t="shared" si="195"/>
        <v>lstLocatieNv3</v>
      </c>
      <c r="V581" s="168">
        <f t="shared" si="196"/>
        <v>0</v>
      </c>
      <c r="W581" s="171">
        <f t="shared" si="197"/>
        <v>0</v>
      </c>
      <c r="X581" s="171">
        <f t="shared" si="198"/>
        <v>0</v>
      </c>
      <c r="Y581" s="171">
        <f t="shared" si="199"/>
        <v>0</v>
      </c>
      <c r="Z581" s="171">
        <f t="shared" si="200"/>
        <v>0</v>
      </c>
      <c r="AA581" s="171">
        <f t="shared" si="201"/>
        <v>0</v>
      </c>
      <c r="AB581" s="171">
        <f t="shared" si="202"/>
        <v>0</v>
      </c>
      <c r="AC581" s="171">
        <f t="shared" si="203"/>
        <v>0</v>
      </c>
      <c r="AD581" s="171">
        <f t="shared" si="204"/>
        <v>0</v>
      </c>
      <c r="AE581" s="171">
        <f t="shared" si="205"/>
        <v>0</v>
      </c>
      <c r="AF581" s="171">
        <f t="shared" si="206"/>
        <v>0</v>
      </c>
      <c r="AG581" s="171">
        <f t="shared" si="207"/>
        <v>0</v>
      </c>
      <c r="AH581" s="171">
        <f>IF($S581&lt;&gt;0, IF($F581&lt;&gt;"Opname / publicatie / game", IF(OR($J581="Fysieke aanwezigheid/product",$J581="Fysieke en digitale aanwezigheid/product"), IF($L581&lt;&gt;"België", _xlfn.IFNA(IF(MATCH($M581, Keuzelijsten!$AR$2:$AR$32, 0)&gt;0, 0, -1), -1), IF($N581&lt;&gt;"", -1, IF(O581&lt;&gt;"", 0, 1))), -1), -1), 0)</f>
        <v>0</v>
      </c>
      <c r="AI581" s="171">
        <f t="shared" si="208"/>
        <v>0</v>
      </c>
      <c r="AJ581" s="171">
        <f t="shared" si="209"/>
        <v>0</v>
      </c>
      <c r="AK581" s="168"/>
      <c r="AL581" s="322" t="str">
        <f t="shared" ref="AL581:AL644" si="213">IF($D581&lt;&gt;"", IF($D581&lt;Datum_beleidsperiode_begin, "| Veld '"&amp;AL580&amp;ROW()&amp;"': De startdatum mag niet voor het begin van de beleidsperiode vallen.  ", IF($D581&gt;Datum_beleidsperiode_einde, "| Veld '"&amp;AL580&amp;ROW()&amp;"': De startdatum mag niet na het einde van de beleidsperiode vallen.  ", "")), "")</f>
        <v/>
      </c>
      <c r="AM581" s="171"/>
      <c r="AN581" s="171"/>
      <c r="AO581" s="171"/>
      <c r="AP581" s="171"/>
      <c r="AQ581" s="171"/>
      <c r="AR581" s="171"/>
      <c r="AS581" s="171"/>
      <c r="AT581" s="171"/>
      <c r="AU581" s="171" t="str">
        <f t="shared" si="210"/>
        <v/>
      </c>
      <c r="AV581" s="171"/>
      <c r="AW581" s="171"/>
      <c r="AX581" s="171"/>
      <c r="AY581" s="171"/>
      <c r="AZ581" s="168" t="str">
        <f t="shared" si="211"/>
        <v/>
      </c>
      <c r="BA581" s="158" t="str">
        <f>IF(S581&lt;&gt;1, IF(SUM(S581:$S$1004)&lt;&gt;0, "| Laat geen witruimte tussen ingevulde rijen.", ""), "")</f>
        <v/>
      </c>
      <c r="BC581" s="159" t="str">
        <f t="shared" si="212"/>
        <v/>
      </c>
    </row>
    <row r="582" spans="1:55" s="158" customFormat="1" ht="14.4" customHeight="1" x14ac:dyDescent="0.3">
      <c r="A582" s="244" t="str">
        <f t="shared" ref="A582:A645" si="214">IF(BC582&lt;&gt;"", "✘", "")</f>
        <v/>
      </c>
      <c r="B582" s="153" t="str">
        <f t="shared" ref="B582:B645" si="215">IF(OR(S582&lt;&gt;0, BA582&lt;&gt;""), ROW()-4, "")</f>
        <v/>
      </c>
      <c r="C582" s="154"/>
      <c r="D582" s="173"/>
      <c r="E582" s="179"/>
      <c r="F582" s="156"/>
      <c r="G582" s="175"/>
      <c r="H582" s="175"/>
      <c r="I582" s="175"/>
      <c r="J582" s="175"/>
      <c r="K582" s="175"/>
      <c r="L582" s="175"/>
      <c r="M582" s="175"/>
      <c r="N582" s="175"/>
      <c r="O582" s="175"/>
      <c r="P582" s="175"/>
      <c r="Q582" s="179"/>
      <c r="R582" s="157" t="s">
        <v>98</v>
      </c>
      <c r="S582" s="158">
        <f t="shared" ref="S582:S645" si="216">IF(C582&amp;D582&amp;E582&amp;F582&amp;G582&amp;H582&amp;I582&amp;J582&amp;K582&amp;L582&amp;M582&amp;N582&amp;O582&amp;P582&amp;Q582&lt;&gt;"", 1, 0)</f>
        <v>0</v>
      </c>
      <c r="T582" s="158" t="str">
        <f t="shared" ref="T582:T645" si="217">IF(L582="Buiten België, in Europa", "lstLocatieNv2Europa", IF(L582="Buiten Europa", "lstLocatieNv2BuitenEuropa", ""))</f>
        <v/>
      </c>
      <c r="U582" s="158" t="str">
        <f t="shared" ref="U582:U645" si="218">IF(L582="België", "lstLocatieBelgieGemeente", "lstLocatieNv3"&amp;SUBSTITUTE(M582, " ", ""))</f>
        <v>lstLocatieNv3</v>
      </c>
      <c r="V582" s="168">
        <f t="shared" ref="V582:V645" si="219">IF($S582&lt;&gt;0, IF(C582&lt;&gt;"", 0, 1), 0)</f>
        <v>0</v>
      </c>
      <c r="W582" s="171">
        <f t="shared" ref="W582:W645" si="220">IF($S582&lt;&gt;0, IF(D582&lt;&gt;"", 0, 1), 0)</f>
        <v>0</v>
      </c>
      <c r="X582" s="171">
        <f t="shared" ref="X582:X645" si="221">IF($S582&lt;&gt;0, IF(E582&lt;&gt;"", 0, 1), 0)</f>
        <v>0</v>
      </c>
      <c r="Y582" s="171">
        <f t="shared" ref="Y582:Y645" si="222">IF($S582&lt;&gt;0, IF(F582&lt;&gt;"", 0, 1), 0)</f>
        <v>0</v>
      </c>
      <c r="Z582" s="171">
        <f t="shared" ref="Z582:Z645" si="223">IF($S582&lt;&gt;0, IF(G582&lt;&gt;"", 0, 1), 0)</f>
        <v>0</v>
      </c>
      <c r="AA582" s="171">
        <f t="shared" ref="AA582:AA645" si="224">IF($S582&lt;&gt;0, IF(H582&lt;&gt;"", 0, 1), 0)</f>
        <v>0</v>
      </c>
      <c r="AB582" s="171">
        <f t="shared" ref="AB582:AB645" si="225">IF($S582&lt;&gt;0, IF(OR($F582="Publieksvoorstelling", $F582="Tentoonstelling"), IF(I582&lt;&gt;"", 0, 1), -1), 0)</f>
        <v>0</v>
      </c>
      <c r="AC582" s="171">
        <f t="shared" ref="AC582:AC645" si="226">IF($S582&lt;&gt;0, IF(J582&lt;&gt;"", 0, 1), 0)</f>
        <v>0</v>
      </c>
      <c r="AD582" s="171">
        <f t="shared" ref="AD582:AD645" si="227">IF($S582&lt;&gt;0, IF(OR(F582="Publieksvoorstelling", F582="Tentoonstelling"), IF(K582&lt;&gt;"", 0, 1), -1), 0)</f>
        <v>0</v>
      </c>
      <c r="AE582" s="171">
        <f t="shared" ref="AE582:AE645" si="228">IF($S582&lt;&gt;0, IF($F582&lt;&gt;"Opname / publicatie / game", IF(OR($J582="Fysieke aanwezigheid/product",$J582="Fysieke en digitale aanwezigheid/product"), IF(L582&lt;&gt;"", 0, 1), -1), -1), 0)</f>
        <v>0</v>
      </c>
      <c r="AF582" s="171">
        <f t="shared" ref="AF582:AF645" si="229">IF($S582&lt;&gt;0, IF($F582&lt;&gt;"Opname / publicatie / game", IF(OR($J582="Fysieke aanwezigheid/product",$J582="Fysieke en digitale aanwezigheid/product"), IF($L582&lt;&gt;"België", IF(M582&lt;&gt;"", 0, 1), -1), -1), -1), 0)</f>
        <v>0</v>
      </c>
      <c r="AG582" s="171">
        <f t="shared" ref="AG582:AG645" si="230">IF($S582&lt;&gt;0, IF($F582&lt;&gt;"Opname / publicatie / game", IF(OR($J582="Fysieke aanwezigheid/product",$J582="Fysieke en digitale aanwezigheid/product"), IF($L582="België", IF($O582&lt;&gt;"", -1, IF(N582&lt;&gt;"", 0, 1)), -1), -1), -1), 0)</f>
        <v>0</v>
      </c>
      <c r="AH582" s="171">
        <f>IF($S582&lt;&gt;0, IF($F582&lt;&gt;"Opname / publicatie / game", IF(OR($J582="Fysieke aanwezigheid/product",$J582="Fysieke en digitale aanwezigheid/product"), IF($L582&lt;&gt;"België", _xlfn.IFNA(IF(MATCH($M582, Keuzelijsten!$AR$2:$AR$32, 0)&gt;0, 0, -1), -1), IF($N582&lt;&gt;"", -1, IF(O582&lt;&gt;"", 0, 1))), -1), -1), 0)</f>
        <v>0</v>
      </c>
      <c r="AI582" s="171">
        <f t="shared" ref="AI582:AI645" si="231">IF($S582&lt;&gt;0, IF(OR($F582="Publieksvoorstelling", $F582="Tentoonstelling"), IF($I582="Productief", IF(P582&lt;&gt;"", 0, 1), -1), -1), 0)</f>
        <v>0</v>
      </c>
      <c r="AJ582" s="171">
        <f t="shared" ref="AJ582:AJ645" si="232">IF($S582&lt;&gt;0, IF(Q582&lt;&gt;"", 0, 1), 0)</f>
        <v>0</v>
      </c>
      <c r="AK582" s="168"/>
      <c r="AL582" s="322" t="str">
        <f t="shared" si="213"/>
        <v/>
      </c>
      <c r="AM582" s="171"/>
      <c r="AN582" s="171"/>
      <c r="AO582" s="171"/>
      <c r="AP582" s="171"/>
      <c r="AQ582" s="171"/>
      <c r="AR582" s="171"/>
      <c r="AS582" s="171"/>
      <c r="AT582" s="171"/>
      <c r="AU582" s="171" t="str">
        <f t="shared" ref="AU582:AU645" si="233">IF(AF582&lt;0, IF(M582&lt;&gt;"", "| Veld '"&amp;AU581&amp;ROW()&amp;"': Laat het veld leeg of maak een logische keuze in veld 'O"&amp;ROW()&amp;"'.", ""), "")</f>
        <v/>
      </c>
      <c r="AV582" s="171"/>
      <c r="AW582" s="171"/>
      <c r="AX582" s="171"/>
      <c r="AY582" s="171"/>
      <c r="AZ582" s="168" t="str">
        <f t="shared" ref="AZ582:AZ645" si="234">IF(SUMIF(V582:AJ582, "&gt;0")&gt;0, "| Vul verplichte velden in.", "")</f>
        <v/>
      </c>
      <c r="BA582" s="158" t="str">
        <f>IF(S582&lt;&gt;1, IF(SUM(S582:$S$1004)&lt;&gt;0, "| Laat geen witruimte tussen ingevulde rijen.", ""), "")</f>
        <v/>
      </c>
      <c r="BC582" s="159" t="str">
        <f t="shared" ref="BC582:BC645" si="235">IF(AK582&amp;AL582&amp;AM582&amp;AN582&amp;AO582&amp;AP582&amp;AQ582&amp;AR582&amp;AS582&amp;AT582&amp;AU582&amp;AV582&amp;AW582&amp;AX582&amp;AY582&lt;&gt;"", AK582&amp;AL582&amp;AM582&amp;AN582&amp;AO582&amp;AP582&amp;AQ582&amp;AR582&amp;AS582&amp;AT582&amp;AU582&amp;AV582&amp;AW582&amp;AX582&amp;AY582, AZ582&amp;BA582)</f>
        <v/>
      </c>
    </row>
    <row r="583" spans="1:55" s="158" customFormat="1" ht="14.4" customHeight="1" x14ac:dyDescent="0.3">
      <c r="A583" s="244" t="str">
        <f t="shared" si="214"/>
        <v/>
      </c>
      <c r="B583" s="153" t="str">
        <f t="shared" si="215"/>
        <v/>
      </c>
      <c r="C583" s="154"/>
      <c r="D583" s="173"/>
      <c r="E583" s="179"/>
      <c r="F583" s="156"/>
      <c r="G583" s="175"/>
      <c r="H583" s="175"/>
      <c r="I583" s="175"/>
      <c r="J583" s="175"/>
      <c r="K583" s="175"/>
      <c r="L583" s="175"/>
      <c r="M583" s="175"/>
      <c r="N583" s="175"/>
      <c r="O583" s="175"/>
      <c r="P583" s="175"/>
      <c r="Q583" s="179"/>
      <c r="R583" s="157" t="s">
        <v>98</v>
      </c>
      <c r="S583" s="158">
        <f t="shared" si="216"/>
        <v>0</v>
      </c>
      <c r="T583" s="158" t="str">
        <f t="shared" si="217"/>
        <v/>
      </c>
      <c r="U583" s="158" t="str">
        <f t="shared" si="218"/>
        <v>lstLocatieNv3</v>
      </c>
      <c r="V583" s="168">
        <f t="shared" si="219"/>
        <v>0</v>
      </c>
      <c r="W583" s="171">
        <f t="shared" si="220"/>
        <v>0</v>
      </c>
      <c r="X583" s="171">
        <f t="shared" si="221"/>
        <v>0</v>
      </c>
      <c r="Y583" s="171">
        <f t="shared" si="222"/>
        <v>0</v>
      </c>
      <c r="Z583" s="171">
        <f t="shared" si="223"/>
        <v>0</v>
      </c>
      <c r="AA583" s="171">
        <f t="shared" si="224"/>
        <v>0</v>
      </c>
      <c r="AB583" s="171">
        <f t="shared" si="225"/>
        <v>0</v>
      </c>
      <c r="AC583" s="171">
        <f t="shared" si="226"/>
        <v>0</v>
      </c>
      <c r="AD583" s="171">
        <f t="shared" si="227"/>
        <v>0</v>
      </c>
      <c r="AE583" s="171">
        <f t="shared" si="228"/>
        <v>0</v>
      </c>
      <c r="AF583" s="171">
        <f t="shared" si="229"/>
        <v>0</v>
      </c>
      <c r="AG583" s="171">
        <f t="shared" si="230"/>
        <v>0</v>
      </c>
      <c r="AH583" s="171">
        <f>IF($S583&lt;&gt;0, IF($F583&lt;&gt;"Opname / publicatie / game", IF(OR($J583="Fysieke aanwezigheid/product",$J583="Fysieke en digitale aanwezigheid/product"), IF($L583&lt;&gt;"België", _xlfn.IFNA(IF(MATCH($M583, Keuzelijsten!$AR$2:$AR$32, 0)&gt;0, 0, -1), -1), IF($N583&lt;&gt;"", -1, IF(O583&lt;&gt;"", 0, 1))), -1), -1), 0)</f>
        <v>0</v>
      </c>
      <c r="AI583" s="171">
        <f t="shared" si="231"/>
        <v>0</v>
      </c>
      <c r="AJ583" s="171">
        <f t="shared" si="232"/>
        <v>0</v>
      </c>
      <c r="AK583" s="168"/>
      <c r="AL583" s="322" t="str">
        <f t="shared" si="213"/>
        <v/>
      </c>
      <c r="AM583" s="171"/>
      <c r="AN583" s="171"/>
      <c r="AO583" s="171"/>
      <c r="AP583" s="171"/>
      <c r="AQ583" s="171"/>
      <c r="AR583" s="171"/>
      <c r="AS583" s="171"/>
      <c r="AT583" s="171"/>
      <c r="AU583" s="171" t="str">
        <f t="shared" si="233"/>
        <v/>
      </c>
      <c r="AV583" s="171"/>
      <c r="AW583" s="171"/>
      <c r="AX583" s="171"/>
      <c r="AY583" s="171"/>
      <c r="AZ583" s="168" t="str">
        <f t="shared" si="234"/>
        <v/>
      </c>
      <c r="BA583" s="158" t="str">
        <f>IF(S583&lt;&gt;1, IF(SUM(S583:$S$1004)&lt;&gt;0, "| Laat geen witruimte tussen ingevulde rijen.", ""), "")</f>
        <v/>
      </c>
      <c r="BC583" s="159" t="str">
        <f t="shared" si="235"/>
        <v/>
      </c>
    </row>
    <row r="584" spans="1:55" s="158" customFormat="1" ht="14.4" customHeight="1" x14ac:dyDescent="0.3">
      <c r="A584" s="244" t="str">
        <f t="shared" si="214"/>
        <v/>
      </c>
      <c r="B584" s="153" t="str">
        <f t="shared" si="215"/>
        <v/>
      </c>
      <c r="C584" s="154"/>
      <c r="D584" s="173"/>
      <c r="E584" s="179"/>
      <c r="F584" s="156"/>
      <c r="G584" s="175"/>
      <c r="H584" s="175"/>
      <c r="I584" s="175"/>
      <c r="J584" s="175"/>
      <c r="K584" s="175"/>
      <c r="L584" s="175"/>
      <c r="M584" s="175"/>
      <c r="N584" s="175"/>
      <c r="O584" s="175"/>
      <c r="P584" s="175"/>
      <c r="Q584" s="179"/>
      <c r="R584" s="157" t="s">
        <v>98</v>
      </c>
      <c r="S584" s="158">
        <f t="shared" si="216"/>
        <v>0</v>
      </c>
      <c r="T584" s="158" t="str">
        <f t="shared" si="217"/>
        <v/>
      </c>
      <c r="U584" s="158" t="str">
        <f t="shared" si="218"/>
        <v>lstLocatieNv3</v>
      </c>
      <c r="V584" s="168">
        <f t="shared" si="219"/>
        <v>0</v>
      </c>
      <c r="W584" s="171">
        <f t="shared" si="220"/>
        <v>0</v>
      </c>
      <c r="X584" s="171">
        <f t="shared" si="221"/>
        <v>0</v>
      </c>
      <c r="Y584" s="171">
        <f t="shared" si="222"/>
        <v>0</v>
      </c>
      <c r="Z584" s="171">
        <f t="shared" si="223"/>
        <v>0</v>
      </c>
      <c r="AA584" s="171">
        <f t="shared" si="224"/>
        <v>0</v>
      </c>
      <c r="AB584" s="171">
        <f t="shared" si="225"/>
        <v>0</v>
      </c>
      <c r="AC584" s="171">
        <f t="shared" si="226"/>
        <v>0</v>
      </c>
      <c r="AD584" s="171">
        <f t="shared" si="227"/>
        <v>0</v>
      </c>
      <c r="AE584" s="171">
        <f t="shared" si="228"/>
        <v>0</v>
      </c>
      <c r="AF584" s="171">
        <f t="shared" si="229"/>
        <v>0</v>
      </c>
      <c r="AG584" s="171">
        <f t="shared" si="230"/>
        <v>0</v>
      </c>
      <c r="AH584" s="171">
        <f>IF($S584&lt;&gt;0, IF($F584&lt;&gt;"Opname / publicatie / game", IF(OR($J584="Fysieke aanwezigheid/product",$J584="Fysieke en digitale aanwezigheid/product"), IF($L584&lt;&gt;"België", _xlfn.IFNA(IF(MATCH($M584, Keuzelijsten!$AR$2:$AR$32, 0)&gt;0, 0, -1), -1), IF($N584&lt;&gt;"", -1, IF(O584&lt;&gt;"", 0, 1))), -1), -1), 0)</f>
        <v>0</v>
      </c>
      <c r="AI584" s="171">
        <f t="shared" si="231"/>
        <v>0</v>
      </c>
      <c r="AJ584" s="171">
        <f t="shared" si="232"/>
        <v>0</v>
      </c>
      <c r="AK584" s="168"/>
      <c r="AL584" s="322" t="str">
        <f t="shared" si="213"/>
        <v/>
      </c>
      <c r="AM584" s="171"/>
      <c r="AN584" s="171"/>
      <c r="AO584" s="171"/>
      <c r="AP584" s="171"/>
      <c r="AQ584" s="171"/>
      <c r="AR584" s="171"/>
      <c r="AS584" s="171"/>
      <c r="AT584" s="171"/>
      <c r="AU584" s="171" t="str">
        <f t="shared" si="233"/>
        <v/>
      </c>
      <c r="AV584" s="171"/>
      <c r="AW584" s="171"/>
      <c r="AX584" s="171"/>
      <c r="AY584" s="171"/>
      <c r="AZ584" s="168" t="str">
        <f t="shared" si="234"/>
        <v/>
      </c>
      <c r="BA584" s="158" t="str">
        <f>IF(S584&lt;&gt;1, IF(SUM(S584:$S$1004)&lt;&gt;0, "| Laat geen witruimte tussen ingevulde rijen.", ""), "")</f>
        <v/>
      </c>
      <c r="BC584" s="159" t="str">
        <f t="shared" si="235"/>
        <v/>
      </c>
    </row>
    <row r="585" spans="1:55" s="158" customFormat="1" ht="14.4" customHeight="1" x14ac:dyDescent="0.3">
      <c r="A585" s="244" t="str">
        <f t="shared" si="214"/>
        <v/>
      </c>
      <c r="B585" s="153" t="str">
        <f t="shared" si="215"/>
        <v/>
      </c>
      <c r="C585" s="154"/>
      <c r="D585" s="173"/>
      <c r="E585" s="179"/>
      <c r="F585" s="156"/>
      <c r="G585" s="175"/>
      <c r="H585" s="175"/>
      <c r="I585" s="175"/>
      <c r="J585" s="175"/>
      <c r="K585" s="175"/>
      <c r="L585" s="175"/>
      <c r="M585" s="175"/>
      <c r="N585" s="175"/>
      <c r="O585" s="175"/>
      <c r="P585" s="175"/>
      <c r="Q585" s="179"/>
      <c r="R585" s="157" t="s">
        <v>98</v>
      </c>
      <c r="S585" s="158">
        <f t="shared" si="216"/>
        <v>0</v>
      </c>
      <c r="T585" s="158" t="str">
        <f t="shared" si="217"/>
        <v/>
      </c>
      <c r="U585" s="158" t="str">
        <f t="shared" si="218"/>
        <v>lstLocatieNv3</v>
      </c>
      <c r="V585" s="168">
        <f t="shared" si="219"/>
        <v>0</v>
      </c>
      <c r="W585" s="171">
        <f t="shared" si="220"/>
        <v>0</v>
      </c>
      <c r="X585" s="171">
        <f t="shared" si="221"/>
        <v>0</v>
      </c>
      <c r="Y585" s="171">
        <f t="shared" si="222"/>
        <v>0</v>
      </c>
      <c r="Z585" s="171">
        <f t="shared" si="223"/>
        <v>0</v>
      </c>
      <c r="AA585" s="171">
        <f t="shared" si="224"/>
        <v>0</v>
      </c>
      <c r="AB585" s="171">
        <f t="shared" si="225"/>
        <v>0</v>
      </c>
      <c r="AC585" s="171">
        <f t="shared" si="226"/>
        <v>0</v>
      </c>
      <c r="AD585" s="171">
        <f t="shared" si="227"/>
        <v>0</v>
      </c>
      <c r="AE585" s="171">
        <f t="shared" si="228"/>
        <v>0</v>
      </c>
      <c r="AF585" s="171">
        <f t="shared" si="229"/>
        <v>0</v>
      </c>
      <c r="AG585" s="171">
        <f t="shared" si="230"/>
        <v>0</v>
      </c>
      <c r="AH585" s="171">
        <f>IF($S585&lt;&gt;0, IF($F585&lt;&gt;"Opname / publicatie / game", IF(OR($J585="Fysieke aanwezigheid/product",$J585="Fysieke en digitale aanwezigheid/product"), IF($L585&lt;&gt;"België", _xlfn.IFNA(IF(MATCH($M585, Keuzelijsten!$AR$2:$AR$32, 0)&gt;0, 0, -1), -1), IF($N585&lt;&gt;"", -1, IF(O585&lt;&gt;"", 0, 1))), -1), -1), 0)</f>
        <v>0</v>
      </c>
      <c r="AI585" s="171">
        <f t="shared" si="231"/>
        <v>0</v>
      </c>
      <c r="AJ585" s="171">
        <f t="shared" si="232"/>
        <v>0</v>
      </c>
      <c r="AK585" s="168"/>
      <c r="AL585" s="322" t="str">
        <f t="shared" si="213"/>
        <v/>
      </c>
      <c r="AM585" s="171"/>
      <c r="AN585" s="171"/>
      <c r="AO585" s="171"/>
      <c r="AP585" s="171"/>
      <c r="AQ585" s="171"/>
      <c r="AR585" s="171"/>
      <c r="AS585" s="171"/>
      <c r="AT585" s="171"/>
      <c r="AU585" s="171" t="str">
        <f t="shared" si="233"/>
        <v/>
      </c>
      <c r="AV585" s="171"/>
      <c r="AW585" s="171"/>
      <c r="AX585" s="171"/>
      <c r="AY585" s="171"/>
      <c r="AZ585" s="168" t="str">
        <f t="shared" si="234"/>
        <v/>
      </c>
      <c r="BA585" s="158" t="str">
        <f>IF(S585&lt;&gt;1, IF(SUM(S585:$S$1004)&lt;&gt;0, "| Laat geen witruimte tussen ingevulde rijen.", ""), "")</f>
        <v/>
      </c>
      <c r="BC585" s="159" t="str">
        <f t="shared" si="235"/>
        <v/>
      </c>
    </row>
    <row r="586" spans="1:55" s="158" customFormat="1" ht="14.4" customHeight="1" x14ac:dyDescent="0.3">
      <c r="A586" s="244" t="str">
        <f t="shared" si="214"/>
        <v/>
      </c>
      <c r="B586" s="153" t="str">
        <f t="shared" si="215"/>
        <v/>
      </c>
      <c r="C586" s="154"/>
      <c r="D586" s="173"/>
      <c r="E586" s="179"/>
      <c r="F586" s="156"/>
      <c r="G586" s="175"/>
      <c r="H586" s="175"/>
      <c r="I586" s="175"/>
      <c r="J586" s="175"/>
      <c r="K586" s="175"/>
      <c r="L586" s="175"/>
      <c r="M586" s="175"/>
      <c r="N586" s="175"/>
      <c r="O586" s="175"/>
      <c r="P586" s="175"/>
      <c r="Q586" s="179"/>
      <c r="R586" s="157" t="s">
        <v>98</v>
      </c>
      <c r="S586" s="158">
        <f t="shared" si="216"/>
        <v>0</v>
      </c>
      <c r="T586" s="158" t="str">
        <f t="shared" si="217"/>
        <v/>
      </c>
      <c r="U586" s="158" t="str">
        <f t="shared" si="218"/>
        <v>lstLocatieNv3</v>
      </c>
      <c r="V586" s="168">
        <f t="shared" si="219"/>
        <v>0</v>
      </c>
      <c r="W586" s="171">
        <f t="shared" si="220"/>
        <v>0</v>
      </c>
      <c r="X586" s="171">
        <f t="shared" si="221"/>
        <v>0</v>
      </c>
      <c r="Y586" s="171">
        <f t="shared" si="222"/>
        <v>0</v>
      </c>
      <c r="Z586" s="171">
        <f t="shared" si="223"/>
        <v>0</v>
      </c>
      <c r="AA586" s="171">
        <f t="shared" si="224"/>
        <v>0</v>
      </c>
      <c r="AB586" s="171">
        <f t="shared" si="225"/>
        <v>0</v>
      </c>
      <c r="AC586" s="171">
        <f t="shared" si="226"/>
        <v>0</v>
      </c>
      <c r="AD586" s="171">
        <f t="shared" si="227"/>
        <v>0</v>
      </c>
      <c r="AE586" s="171">
        <f t="shared" si="228"/>
        <v>0</v>
      </c>
      <c r="AF586" s="171">
        <f t="shared" si="229"/>
        <v>0</v>
      </c>
      <c r="AG586" s="171">
        <f t="shared" si="230"/>
        <v>0</v>
      </c>
      <c r="AH586" s="171">
        <f>IF($S586&lt;&gt;0, IF($F586&lt;&gt;"Opname / publicatie / game", IF(OR($J586="Fysieke aanwezigheid/product",$J586="Fysieke en digitale aanwezigheid/product"), IF($L586&lt;&gt;"België", _xlfn.IFNA(IF(MATCH($M586, Keuzelijsten!$AR$2:$AR$32, 0)&gt;0, 0, -1), -1), IF($N586&lt;&gt;"", -1, IF(O586&lt;&gt;"", 0, 1))), -1), -1), 0)</f>
        <v>0</v>
      </c>
      <c r="AI586" s="171">
        <f t="shared" si="231"/>
        <v>0</v>
      </c>
      <c r="AJ586" s="171">
        <f t="shared" si="232"/>
        <v>0</v>
      </c>
      <c r="AK586" s="168"/>
      <c r="AL586" s="322" t="str">
        <f t="shared" si="213"/>
        <v/>
      </c>
      <c r="AM586" s="171"/>
      <c r="AN586" s="171"/>
      <c r="AO586" s="171"/>
      <c r="AP586" s="171"/>
      <c r="AQ586" s="171"/>
      <c r="AR586" s="171"/>
      <c r="AS586" s="171"/>
      <c r="AT586" s="171"/>
      <c r="AU586" s="171" t="str">
        <f t="shared" si="233"/>
        <v/>
      </c>
      <c r="AV586" s="171"/>
      <c r="AW586" s="171"/>
      <c r="AX586" s="171"/>
      <c r="AY586" s="171"/>
      <c r="AZ586" s="168" t="str">
        <f t="shared" si="234"/>
        <v/>
      </c>
      <c r="BA586" s="158" t="str">
        <f>IF(S586&lt;&gt;1, IF(SUM(S586:$S$1004)&lt;&gt;0, "| Laat geen witruimte tussen ingevulde rijen.", ""), "")</f>
        <v/>
      </c>
      <c r="BC586" s="159" t="str">
        <f t="shared" si="235"/>
        <v/>
      </c>
    </row>
    <row r="587" spans="1:55" s="158" customFormat="1" ht="14.4" customHeight="1" x14ac:dyDescent="0.3">
      <c r="A587" s="244" t="str">
        <f t="shared" si="214"/>
        <v/>
      </c>
      <c r="B587" s="153" t="str">
        <f t="shared" si="215"/>
        <v/>
      </c>
      <c r="C587" s="154"/>
      <c r="D587" s="173"/>
      <c r="E587" s="179"/>
      <c r="F587" s="156"/>
      <c r="G587" s="175"/>
      <c r="H587" s="175"/>
      <c r="I587" s="175"/>
      <c r="J587" s="175"/>
      <c r="K587" s="175"/>
      <c r="L587" s="175"/>
      <c r="M587" s="175"/>
      <c r="N587" s="175"/>
      <c r="O587" s="175"/>
      <c r="P587" s="175"/>
      <c r="Q587" s="179"/>
      <c r="R587" s="157" t="s">
        <v>98</v>
      </c>
      <c r="S587" s="158">
        <f t="shared" si="216"/>
        <v>0</v>
      </c>
      <c r="T587" s="158" t="str">
        <f t="shared" si="217"/>
        <v/>
      </c>
      <c r="U587" s="158" t="str">
        <f t="shared" si="218"/>
        <v>lstLocatieNv3</v>
      </c>
      <c r="V587" s="168">
        <f t="shared" si="219"/>
        <v>0</v>
      </c>
      <c r="W587" s="171">
        <f t="shared" si="220"/>
        <v>0</v>
      </c>
      <c r="X587" s="171">
        <f t="shared" si="221"/>
        <v>0</v>
      </c>
      <c r="Y587" s="171">
        <f t="shared" si="222"/>
        <v>0</v>
      </c>
      <c r="Z587" s="171">
        <f t="shared" si="223"/>
        <v>0</v>
      </c>
      <c r="AA587" s="171">
        <f t="shared" si="224"/>
        <v>0</v>
      </c>
      <c r="AB587" s="171">
        <f t="shared" si="225"/>
        <v>0</v>
      </c>
      <c r="AC587" s="171">
        <f t="shared" si="226"/>
        <v>0</v>
      </c>
      <c r="AD587" s="171">
        <f t="shared" si="227"/>
        <v>0</v>
      </c>
      <c r="AE587" s="171">
        <f t="shared" si="228"/>
        <v>0</v>
      </c>
      <c r="AF587" s="171">
        <f t="shared" si="229"/>
        <v>0</v>
      </c>
      <c r="AG587" s="171">
        <f t="shared" si="230"/>
        <v>0</v>
      </c>
      <c r="AH587" s="171">
        <f>IF($S587&lt;&gt;0, IF($F587&lt;&gt;"Opname / publicatie / game", IF(OR($J587="Fysieke aanwezigheid/product",$J587="Fysieke en digitale aanwezigheid/product"), IF($L587&lt;&gt;"België", _xlfn.IFNA(IF(MATCH($M587, Keuzelijsten!$AR$2:$AR$32, 0)&gt;0, 0, -1), -1), IF($N587&lt;&gt;"", -1, IF(O587&lt;&gt;"", 0, 1))), -1), -1), 0)</f>
        <v>0</v>
      </c>
      <c r="AI587" s="171">
        <f t="shared" si="231"/>
        <v>0</v>
      </c>
      <c r="AJ587" s="171">
        <f t="shared" si="232"/>
        <v>0</v>
      </c>
      <c r="AK587" s="168"/>
      <c r="AL587" s="322" t="str">
        <f t="shared" si="213"/>
        <v/>
      </c>
      <c r="AM587" s="171"/>
      <c r="AN587" s="171"/>
      <c r="AO587" s="171"/>
      <c r="AP587" s="171"/>
      <c r="AQ587" s="171"/>
      <c r="AR587" s="171"/>
      <c r="AS587" s="171"/>
      <c r="AT587" s="171"/>
      <c r="AU587" s="171" t="str">
        <f t="shared" si="233"/>
        <v/>
      </c>
      <c r="AV587" s="171"/>
      <c r="AW587" s="171"/>
      <c r="AX587" s="171"/>
      <c r="AY587" s="171"/>
      <c r="AZ587" s="168" t="str">
        <f t="shared" si="234"/>
        <v/>
      </c>
      <c r="BA587" s="158" t="str">
        <f>IF(S587&lt;&gt;1, IF(SUM(S587:$S$1004)&lt;&gt;0, "| Laat geen witruimte tussen ingevulde rijen.", ""), "")</f>
        <v/>
      </c>
      <c r="BC587" s="159" t="str">
        <f t="shared" si="235"/>
        <v/>
      </c>
    </row>
    <row r="588" spans="1:55" s="158" customFormat="1" ht="14.4" customHeight="1" x14ac:dyDescent="0.3">
      <c r="A588" s="244" t="str">
        <f t="shared" si="214"/>
        <v/>
      </c>
      <c r="B588" s="153" t="str">
        <f t="shared" si="215"/>
        <v/>
      </c>
      <c r="C588" s="154"/>
      <c r="D588" s="173"/>
      <c r="E588" s="179"/>
      <c r="F588" s="156"/>
      <c r="G588" s="175"/>
      <c r="H588" s="175"/>
      <c r="I588" s="175"/>
      <c r="J588" s="175"/>
      <c r="K588" s="175"/>
      <c r="L588" s="175"/>
      <c r="M588" s="175"/>
      <c r="N588" s="175"/>
      <c r="O588" s="175"/>
      <c r="P588" s="175"/>
      <c r="Q588" s="179"/>
      <c r="R588" s="157" t="s">
        <v>98</v>
      </c>
      <c r="S588" s="158">
        <f t="shared" si="216"/>
        <v>0</v>
      </c>
      <c r="T588" s="158" t="str">
        <f t="shared" si="217"/>
        <v/>
      </c>
      <c r="U588" s="158" t="str">
        <f t="shared" si="218"/>
        <v>lstLocatieNv3</v>
      </c>
      <c r="V588" s="168">
        <f t="shared" si="219"/>
        <v>0</v>
      </c>
      <c r="W588" s="171">
        <f t="shared" si="220"/>
        <v>0</v>
      </c>
      <c r="X588" s="171">
        <f t="shared" si="221"/>
        <v>0</v>
      </c>
      <c r="Y588" s="171">
        <f t="shared" si="222"/>
        <v>0</v>
      </c>
      <c r="Z588" s="171">
        <f t="shared" si="223"/>
        <v>0</v>
      </c>
      <c r="AA588" s="171">
        <f t="shared" si="224"/>
        <v>0</v>
      </c>
      <c r="AB588" s="171">
        <f t="shared" si="225"/>
        <v>0</v>
      </c>
      <c r="AC588" s="171">
        <f t="shared" si="226"/>
        <v>0</v>
      </c>
      <c r="AD588" s="171">
        <f t="shared" si="227"/>
        <v>0</v>
      </c>
      <c r="AE588" s="171">
        <f t="shared" si="228"/>
        <v>0</v>
      </c>
      <c r="AF588" s="171">
        <f t="shared" si="229"/>
        <v>0</v>
      </c>
      <c r="AG588" s="171">
        <f t="shared" si="230"/>
        <v>0</v>
      </c>
      <c r="AH588" s="171">
        <f>IF($S588&lt;&gt;0, IF($F588&lt;&gt;"Opname / publicatie / game", IF(OR($J588="Fysieke aanwezigheid/product",$J588="Fysieke en digitale aanwezigheid/product"), IF($L588&lt;&gt;"België", _xlfn.IFNA(IF(MATCH($M588, Keuzelijsten!$AR$2:$AR$32, 0)&gt;0, 0, -1), -1), IF($N588&lt;&gt;"", -1, IF(O588&lt;&gt;"", 0, 1))), -1), -1), 0)</f>
        <v>0</v>
      </c>
      <c r="AI588" s="171">
        <f t="shared" si="231"/>
        <v>0</v>
      </c>
      <c r="AJ588" s="171">
        <f t="shared" si="232"/>
        <v>0</v>
      </c>
      <c r="AK588" s="168"/>
      <c r="AL588" s="322" t="str">
        <f t="shared" si="213"/>
        <v/>
      </c>
      <c r="AM588" s="171"/>
      <c r="AN588" s="171"/>
      <c r="AO588" s="171"/>
      <c r="AP588" s="171"/>
      <c r="AQ588" s="171"/>
      <c r="AR588" s="171"/>
      <c r="AS588" s="171"/>
      <c r="AT588" s="171"/>
      <c r="AU588" s="171" t="str">
        <f t="shared" si="233"/>
        <v/>
      </c>
      <c r="AV588" s="171"/>
      <c r="AW588" s="171"/>
      <c r="AX588" s="171"/>
      <c r="AY588" s="171"/>
      <c r="AZ588" s="168" t="str">
        <f t="shared" si="234"/>
        <v/>
      </c>
      <c r="BA588" s="158" t="str">
        <f>IF(S588&lt;&gt;1, IF(SUM(S588:$S$1004)&lt;&gt;0, "| Laat geen witruimte tussen ingevulde rijen.", ""), "")</f>
        <v/>
      </c>
      <c r="BC588" s="159" t="str">
        <f t="shared" si="235"/>
        <v/>
      </c>
    </row>
    <row r="589" spans="1:55" s="158" customFormat="1" ht="14.4" customHeight="1" x14ac:dyDescent="0.3">
      <c r="A589" s="244" t="str">
        <f t="shared" si="214"/>
        <v/>
      </c>
      <c r="B589" s="153" t="str">
        <f t="shared" si="215"/>
        <v/>
      </c>
      <c r="C589" s="154"/>
      <c r="D589" s="173"/>
      <c r="E589" s="179"/>
      <c r="F589" s="156"/>
      <c r="G589" s="175"/>
      <c r="H589" s="175"/>
      <c r="I589" s="175"/>
      <c r="J589" s="175"/>
      <c r="K589" s="175"/>
      <c r="L589" s="175"/>
      <c r="M589" s="175"/>
      <c r="N589" s="175"/>
      <c r="O589" s="175"/>
      <c r="P589" s="175"/>
      <c r="Q589" s="179"/>
      <c r="R589" s="157" t="s">
        <v>98</v>
      </c>
      <c r="S589" s="158">
        <f t="shared" si="216"/>
        <v>0</v>
      </c>
      <c r="T589" s="158" t="str">
        <f t="shared" si="217"/>
        <v/>
      </c>
      <c r="U589" s="158" t="str">
        <f t="shared" si="218"/>
        <v>lstLocatieNv3</v>
      </c>
      <c r="V589" s="168">
        <f t="shared" si="219"/>
        <v>0</v>
      </c>
      <c r="W589" s="171">
        <f t="shared" si="220"/>
        <v>0</v>
      </c>
      <c r="X589" s="171">
        <f t="shared" si="221"/>
        <v>0</v>
      </c>
      <c r="Y589" s="171">
        <f t="shared" si="222"/>
        <v>0</v>
      </c>
      <c r="Z589" s="171">
        <f t="shared" si="223"/>
        <v>0</v>
      </c>
      <c r="AA589" s="171">
        <f t="shared" si="224"/>
        <v>0</v>
      </c>
      <c r="AB589" s="171">
        <f t="shared" si="225"/>
        <v>0</v>
      </c>
      <c r="AC589" s="171">
        <f t="shared" si="226"/>
        <v>0</v>
      </c>
      <c r="AD589" s="171">
        <f t="shared" si="227"/>
        <v>0</v>
      </c>
      <c r="AE589" s="171">
        <f t="shared" si="228"/>
        <v>0</v>
      </c>
      <c r="AF589" s="171">
        <f t="shared" si="229"/>
        <v>0</v>
      </c>
      <c r="AG589" s="171">
        <f t="shared" si="230"/>
        <v>0</v>
      </c>
      <c r="AH589" s="171">
        <f>IF($S589&lt;&gt;0, IF($F589&lt;&gt;"Opname / publicatie / game", IF(OR($J589="Fysieke aanwezigheid/product",$J589="Fysieke en digitale aanwezigheid/product"), IF($L589&lt;&gt;"België", _xlfn.IFNA(IF(MATCH($M589, Keuzelijsten!$AR$2:$AR$32, 0)&gt;0, 0, -1), -1), IF($N589&lt;&gt;"", -1, IF(O589&lt;&gt;"", 0, 1))), -1), -1), 0)</f>
        <v>0</v>
      </c>
      <c r="AI589" s="171">
        <f t="shared" si="231"/>
        <v>0</v>
      </c>
      <c r="AJ589" s="171">
        <f t="shared" si="232"/>
        <v>0</v>
      </c>
      <c r="AK589" s="168"/>
      <c r="AL589" s="322" t="str">
        <f t="shared" si="213"/>
        <v/>
      </c>
      <c r="AM589" s="171"/>
      <c r="AN589" s="171"/>
      <c r="AO589" s="171"/>
      <c r="AP589" s="171"/>
      <c r="AQ589" s="171"/>
      <c r="AR589" s="171"/>
      <c r="AS589" s="171"/>
      <c r="AT589" s="171"/>
      <c r="AU589" s="171" t="str">
        <f t="shared" si="233"/>
        <v/>
      </c>
      <c r="AV589" s="171"/>
      <c r="AW589" s="171"/>
      <c r="AX589" s="171"/>
      <c r="AY589" s="171"/>
      <c r="AZ589" s="168" t="str">
        <f t="shared" si="234"/>
        <v/>
      </c>
      <c r="BA589" s="158" t="str">
        <f>IF(S589&lt;&gt;1, IF(SUM(S589:$S$1004)&lt;&gt;0, "| Laat geen witruimte tussen ingevulde rijen.", ""), "")</f>
        <v/>
      </c>
      <c r="BC589" s="159" t="str">
        <f t="shared" si="235"/>
        <v/>
      </c>
    </row>
    <row r="590" spans="1:55" s="158" customFormat="1" ht="14.4" customHeight="1" x14ac:dyDescent="0.3">
      <c r="A590" s="244" t="str">
        <f t="shared" si="214"/>
        <v/>
      </c>
      <c r="B590" s="153" t="str">
        <f t="shared" si="215"/>
        <v/>
      </c>
      <c r="C590" s="154"/>
      <c r="D590" s="173"/>
      <c r="E590" s="179"/>
      <c r="F590" s="156"/>
      <c r="G590" s="175"/>
      <c r="H590" s="175"/>
      <c r="I590" s="175"/>
      <c r="J590" s="175"/>
      <c r="K590" s="175"/>
      <c r="L590" s="175"/>
      <c r="M590" s="175"/>
      <c r="N590" s="175"/>
      <c r="O590" s="175"/>
      <c r="P590" s="175"/>
      <c r="Q590" s="179"/>
      <c r="R590" s="157" t="s">
        <v>98</v>
      </c>
      <c r="S590" s="158">
        <f t="shared" si="216"/>
        <v>0</v>
      </c>
      <c r="T590" s="158" t="str">
        <f t="shared" si="217"/>
        <v/>
      </c>
      <c r="U590" s="158" t="str">
        <f t="shared" si="218"/>
        <v>lstLocatieNv3</v>
      </c>
      <c r="V590" s="168">
        <f t="shared" si="219"/>
        <v>0</v>
      </c>
      <c r="W590" s="171">
        <f t="shared" si="220"/>
        <v>0</v>
      </c>
      <c r="X590" s="171">
        <f t="shared" si="221"/>
        <v>0</v>
      </c>
      <c r="Y590" s="171">
        <f t="shared" si="222"/>
        <v>0</v>
      </c>
      <c r="Z590" s="171">
        <f t="shared" si="223"/>
        <v>0</v>
      </c>
      <c r="AA590" s="171">
        <f t="shared" si="224"/>
        <v>0</v>
      </c>
      <c r="AB590" s="171">
        <f t="shared" si="225"/>
        <v>0</v>
      </c>
      <c r="AC590" s="171">
        <f t="shared" si="226"/>
        <v>0</v>
      </c>
      <c r="AD590" s="171">
        <f t="shared" si="227"/>
        <v>0</v>
      </c>
      <c r="AE590" s="171">
        <f t="shared" si="228"/>
        <v>0</v>
      </c>
      <c r="AF590" s="171">
        <f t="shared" si="229"/>
        <v>0</v>
      </c>
      <c r="AG590" s="171">
        <f t="shared" si="230"/>
        <v>0</v>
      </c>
      <c r="AH590" s="171">
        <f>IF($S590&lt;&gt;0, IF($F590&lt;&gt;"Opname / publicatie / game", IF(OR($J590="Fysieke aanwezigheid/product",$J590="Fysieke en digitale aanwezigheid/product"), IF($L590&lt;&gt;"België", _xlfn.IFNA(IF(MATCH($M590, Keuzelijsten!$AR$2:$AR$32, 0)&gt;0, 0, -1), -1), IF($N590&lt;&gt;"", -1, IF(O590&lt;&gt;"", 0, 1))), -1), -1), 0)</f>
        <v>0</v>
      </c>
      <c r="AI590" s="171">
        <f t="shared" si="231"/>
        <v>0</v>
      </c>
      <c r="AJ590" s="171">
        <f t="shared" si="232"/>
        <v>0</v>
      </c>
      <c r="AK590" s="168"/>
      <c r="AL590" s="322" t="str">
        <f t="shared" si="213"/>
        <v/>
      </c>
      <c r="AM590" s="171"/>
      <c r="AN590" s="171"/>
      <c r="AO590" s="171"/>
      <c r="AP590" s="171"/>
      <c r="AQ590" s="171"/>
      <c r="AR590" s="171"/>
      <c r="AS590" s="171"/>
      <c r="AT590" s="171"/>
      <c r="AU590" s="171" t="str">
        <f t="shared" si="233"/>
        <v/>
      </c>
      <c r="AV590" s="171"/>
      <c r="AW590" s="171"/>
      <c r="AX590" s="171"/>
      <c r="AY590" s="171"/>
      <c r="AZ590" s="168" t="str">
        <f t="shared" si="234"/>
        <v/>
      </c>
      <c r="BA590" s="158" t="str">
        <f>IF(S590&lt;&gt;1, IF(SUM(S590:$S$1004)&lt;&gt;0, "| Laat geen witruimte tussen ingevulde rijen.", ""), "")</f>
        <v/>
      </c>
      <c r="BC590" s="159" t="str">
        <f t="shared" si="235"/>
        <v/>
      </c>
    </row>
    <row r="591" spans="1:55" s="158" customFormat="1" ht="14.4" customHeight="1" x14ac:dyDescent="0.3">
      <c r="A591" s="244" t="str">
        <f t="shared" si="214"/>
        <v/>
      </c>
      <c r="B591" s="153" t="str">
        <f t="shared" si="215"/>
        <v/>
      </c>
      <c r="C591" s="154"/>
      <c r="D591" s="173"/>
      <c r="E591" s="179"/>
      <c r="F591" s="156"/>
      <c r="G591" s="175"/>
      <c r="H591" s="175"/>
      <c r="I591" s="175"/>
      <c r="J591" s="175"/>
      <c r="K591" s="175"/>
      <c r="L591" s="175"/>
      <c r="M591" s="175"/>
      <c r="N591" s="175"/>
      <c r="O591" s="175"/>
      <c r="P591" s="175"/>
      <c r="Q591" s="179"/>
      <c r="R591" s="157" t="s">
        <v>98</v>
      </c>
      <c r="S591" s="158">
        <f t="shared" si="216"/>
        <v>0</v>
      </c>
      <c r="T591" s="158" t="str">
        <f t="shared" si="217"/>
        <v/>
      </c>
      <c r="U591" s="158" t="str">
        <f t="shared" si="218"/>
        <v>lstLocatieNv3</v>
      </c>
      <c r="V591" s="168">
        <f t="shared" si="219"/>
        <v>0</v>
      </c>
      <c r="W591" s="171">
        <f t="shared" si="220"/>
        <v>0</v>
      </c>
      <c r="X591" s="171">
        <f t="shared" si="221"/>
        <v>0</v>
      </c>
      <c r="Y591" s="171">
        <f t="shared" si="222"/>
        <v>0</v>
      </c>
      <c r="Z591" s="171">
        <f t="shared" si="223"/>
        <v>0</v>
      </c>
      <c r="AA591" s="171">
        <f t="shared" si="224"/>
        <v>0</v>
      </c>
      <c r="AB591" s="171">
        <f t="shared" si="225"/>
        <v>0</v>
      </c>
      <c r="AC591" s="171">
        <f t="shared" si="226"/>
        <v>0</v>
      </c>
      <c r="AD591" s="171">
        <f t="shared" si="227"/>
        <v>0</v>
      </c>
      <c r="AE591" s="171">
        <f t="shared" si="228"/>
        <v>0</v>
      </c>
      <c r="AF591" s="171">
        <f t="shared" si="229"/>
        <v>0</v>
      </c>
      <c r="AG591" s="171">
        <f t="shared" si="230"/>
        <v>0</v>
      </c>
      <c r="AH591" s="171">
        <f>IF($S591&lt;&gt;0, IF($F591&lt;&gt;"Opname / publicatie / game", IF(OR($J591="Fysieke aanwezigheid/product",$J591="Fysieke en digitale aanwezigheid/product"), IF($L591&lt;&gt;"België", _xlfn.IFNA(IF(MATCH($M591, Keuzelijsten!$AR$2:$AR$32, 0)&gt;0, 0, -1), -1), IF($N591&lt;&gt;"", -1, IF(O591&lt;&gt;"", 0, 1))), -1), -1), 0)</f>
        <v>0</v>
      </c>
      <c r="AI591" s="171">
        <f t="shared" si="231"/>
        <v>0</v>
      </c>
      <c r="AJ591" s="171">
        <f t="shared" si="232"/>
        <v>0</v>
      </c>
      <c r="AK591" s="168"/>
      <c r="AL591" s="322" t="str">
        <f t="shared" si="213"/>
        <v/>
      </c>
      <c r="AM591" s="171"/>
      <c r="AN591" s="171"/>
      <c r="AO591" s="171"/>
      <c r="AP591" s="171"/>
      <c r="AQ591" s="171"/>
      <c r="AR591" s="171"/>
      <c r="AS591" s="171"/>
      <c r="AT591" s="171"/>
      <c r="AU591" s="171" t="str">
        <f t="shared" si="233"/>
        <v/>
      </c>
      <c r="AV591" s="171"/>
      <c r="AW591" s="171"/>
      <c r="AX591" s="171"/>
      <c r="AY591" s="171"/>
      <c r="AZ591" s="168" t="str">
        <f t="shared" si="234"/>
        <v/>
      </c>
      <c r="BA591" s="158" t="str">
        <f>IF(S591&lt;&gt;1, IF(SUM(S591:$S$1004)&lt;&gt;0, "| Laat geen witruimte tussen ingevulde rijen.", ""), "")</f>
        <v/>
      </c>
      <c r="BC591" s="159" t="str">
        <f t="shared" si="235"/>
        <v/>
      </c>
    </row>
    <row r="592" spans="1:55" s="158" customFormat="1" ht="14.4" customHeight="1" x14ac:dyDescent="0.3">
      <c r="A592" s="244" t="str">
        <f t="shared" si="214"/>
        <v/>
      </c>
      <c r="B592" s="153" t="str">
        <f t="shared" si="215"/>
        <v/>
      </c>
      <c r="C592" s="154"/>
      <c r="D592" s="173"/>
      <c r="E592" s="179"/>
      <c r="F592" s="156"/>
      <c r="G592" s="175"/>
      <c r="H592" s="175"/>
      <c r="I592" s="175"/>
      <c r="J592" s="175"/>
      <c r="K592" s="175"/>
      <c r="L592" s="175"/>
      <c r="M592" s="175"/>
      <c r="N592" s="175"/>
      <c r="O592" s="175"/>
      <c r="P592" s="175"/>
      <c r="Q592" s="179"/>
      <c r="R592" s="157" t="s">
        <v>98</v>
      </c>
      <c r="S592" s="158">
        <f t="shared" si="216"/>
        <v>0</v>
      </c>
      <c r="T592" s="158" t="str">
        <f t="shared" si="217"/>
        <v/>
      </c>
      <c r="U592" s="158" t="str">
        <f t="shared" si="218"/>
        <v>lstLocatieNv3</v>
      </c>
      <c r="V592" s="168">
        <f t="shared" si="219"/>
        <v>0</v>
      </c>
      <c r="W592" s="171">
        <f t="shared" si="220"/>
        <v>0</v>
      </c>
      <c r="X592" s="171">
        <f t="shared" si="221"/>
        <v>0</v>
      </c>
      <c r="Y592" s="171">
        <f t="shared" si="222"/>
        <v>0</v>
      </c>
      <c r="Z592" s="171">
        <f t="shared" si="223"/>
        <v>0</v>
      </c>
      <c r="AA592" s="171">
        <f t="shared" si="224"/>
        <v>0</v>
      </c>
      <c r="AB592" s="171">
        <f t="shared" si="225"/>
        <v>0</v>
      </c>
      <c r="AC592" s="171">
        <f t="shared" si="226"/>
        <v>0</v>
      </c>
      <c r="AD592" s="171">
        <f t="shared" si="227"/>
        <v>0</v>
      </c>
      <c r="AE592" s="171">
        <f t="shared" si="228"/>
        <v>0</v>
      </c>
      <c r="AF592" s="171">
        <f t="shared" si="229"/>
        <v>0</v>
      </c>
      <c r="AG592" s="171">
        <f t="shared" si="230"/>
        <v>0</v>
      </c>
      <c r="AH592" s="171">
        <f>IF($S592&lt;&gt;0, IF($F592&lt;&gt;"Opname / publicatie / game", IF(OR($J592="Fysieke aanwezigheid/product",$J592="Fysieke en digitale aanwezigheid/product"), IF($L592&lt;&gt;"België", _xlfn.IFNA(IF(MATCH($M592, Keuzelijsten!$AR$2:$AR$32, 0)&gt;0, 0, -1), -1), IF($N592&lt;&gt;"", -1, IF(O592&lt;&gt;"", 0, 1))), -1), -1), 0)</f>
        <v>0</v>
      </c>
      <c r="AI592" s="171">
        <f t="shared" si="231"/>
        <v>0</v>
      </c>
      <c r="AJ592" s="171">
        <f t="shared" si="232"/>
        <v>0</v>
      </c>
      <c r="AK592" s="168"/>
      <c r="AL592" s="322" t="str">
        <f t="shared" si="213"/>
        <v/>
      </c>
      <c r="AM592" s="171"/>
      <c r="AN592" s="171"/>
      <c r="AO592" s="171"/>
      <c r="AP592" s="171"/>
      <c r="AQ592" s="171"/>
      <c r="AR592" s="171"/>
      <c r="AS592" s="171"/>
      <c r="AT592" s="171"/>
      <c r="AU592" s="171" t="str">
        <f t="shared" si="233"/>
        <v/>
      </c>
      <c r="AV592" s="171"/>
      <c r="AW592" s="171"/>
      <c r="AX592" s="171"/>
      <c r="AY592" s="171"/>
      <c r="AZ592" s="168" t="str">
        <f t="shared" si="234"/>
        <v/>
      </c>
      <c r="BA592" s="158" t="str">
        <f>IF(S592&lt;&gt;1, IF(SUM(S592:$S$1004)&lt;&gt;0, "| Laat geen witruimte tussen ingevulde rijen.", ""), "")</f>
        <v/>
      </c>
      <c r="BC592" s="159" t="str">
        <f t="shared" si="235"/>
        <v/>
      </c>
    </row>
    <row r="593" spans="1:55" s="158" customFormat="1" ht="14.4" customHeight="1" x14ac:dyDescent="0.3">
      <c r="A593" s="244" t="str">
        <f t="shared" si="214"/>
        <v/>
      </c>
      <c r="B593" s="153" t="str">
        <f t="shared" si="215"/>
        <v/>
      </c>
      <c r="C593" s="154"/>
      <c r="D593" s="173"/>
      <c r="E593" s="179"/>
      <c r="F593" s="156"/>
      <c r="G593" s="175"/>
      <c r="H593" s="175"/>
      <c r="I593" s="175"/>
      <c r="J593" s="175"/>
      <c r="K593" s="175"/>
      <c r="L593" s="175"/>
      <c r="M593" s="175"/>
      <c r="N593" s="175"/>
      <c r="O593" s="175"/>
      <c r="P593" s="175"/>
      <c r="Q593" s="179"/>
      <c r="R593" s="157" t="s">
        <v>98</v>
      </c>
      <c r="S593" s="158">
        <f t="shared" si="216"/>
        <v>0</v>
      </c>
      <c r="T593" s="158" t="str">
        <f t="shared" si="217"/>
        <v/>
      </c>
      <c r="U593" s="158" t="str">
        <f t="shared" si="218"/>
        <v>lstLocatieNv3</v>
      </c>
      <c r="V593" s="168">
        <f t="shared" si="219"/>
        <v>0</v>
      </c>
      <c r="W593" s="171">
        <f t="shared" si="220"/>
        <v>0</v>
      </c>
      <c r="X593" s="171">
        <f t="shared" si="221"/>
        <v>0</v>
      </c>
      <c r="Y593" s="171">
        <f t="shared" si="222"/>
        <v>0</v>
      </c>
      <c r="Z593" s="171">
        <f t="shared" si="223"/>
        <v>0</v>
      </c>
      <c r="AA593" s="171">
        <f t="shared" si="224"/>
        <v>0</v>
      </c>
      <c r="AB593" s="171">
        <f t="shared" si="225"/>
        <v>0</v>
      </c>
      <c r="AC593" s="171">
        <f t="shared" si="226"/>
        <v>0</v>
      </c>
      <c r="AD593" s="171">
        <f t="shared" si="227"/>
        <v>0</v>
      </c>
      <c r="AE593" s="171">
        <f t="shared" si="228"/>
        <v>0</v>
      </c>
      <c r="AF593" s="171">
        <f t="shared" si="229"/>
        <v>0</v>
      </c>
      <c r="AG593" s="171">
        <f t="shared" si="230"/>
        <v>0</v>
      </c>
      <c r="AH593" s="171">
        <f>IF($S593&lt;&gt;0, IF($F593&lt;&gt;"Opname / publicatie / game", IF(OR($J593="Fysieke aanwezigheid/product",$J593="Fysieke en digitale aanwezigheid/product"), IF($L593&lt;&gt;"België", _xlfn.IFNA(IF(MATCH($M593, Keuzelijsten!$AR$2:$AR$32, 0)&gt;0, 0, -1), -1), IF($N593&lt;&gt;"", -1, IF(O593&lt;&gt;"", 0, 1))), -1), -1), 0)</f>
        <v>0</v>
      </c>
      <c r="AI593" s="171">
        <f t="shared" si="231"/>
        <v>0</v>
      </c>
      <c r="AJ593" s="171">
        <f t="shared" si="232"/>
        <v>0</v>
      </c>
      <c r="AK593" s="168"/>
      <c r="AL593" s="322" t="str">
        <f t="shared" si="213"/>
        <v/>
      </c>
      <c r="AM593" s="171"/>
      <c r="AN593" s="171"/>
      <c r="AO593" s="171"/>
      <c r="AP593" s="171"/>
      <c r="AQ593" s="171"/>
      <c r="AR593" s="171"/>
      <c r="AS593" s="171"/>
      <c r="AT593" s="171"/>
      <c r="AU593" s="171" t="str">
        <f t="shared" si="233"/>
        <v/>
      </c>
      <c r="AV593" s="171"/>
      <c r="AW593" s="171"/>
      <c r="AX593" s="171"/>
      <c r="AY593" s="171"/>
      <c r="AZ593" s="168" t="str">
        <f t="shared" si="234"/>
        <v/>
      </c>
      <c r="BA593" s="158" t="str">
        <f>IF(S593&lt;&gt;1, IF(SUM(S593:$S$1004)&lt;&gt;0, "| Laat geen witruimte tussen ingevulde rijen.", ""), "")</f>
        <v/>
      </c>
      <c r="BC593" s="159" t="str">
        <f t="shared" si="235"/>
        <v/>
      </c>
    </row>
    <row r="594" spans="1:55" s="158" customFormat="1" ht="14.4" customHeight="1" x14ac:dyDescent="0.3">
      <c r="A594" s="244" t="str">
        <f t="shared" si="214"/>
        <v/>
      </c>
      <c r="B594" s="153" t="str">
        <f t="shared" si="215"/>
        <v/>
      </c>
      <c r="C594" s="154"/>
      <c r="D594" s="173"/>
      <c r="E594" s="179"/>
      <c r="F594" s="156"/>
      <c r="G594" s="175"/>
      <c r="H594" s="175"/>
      <c r="I594" s="175"/>
      <c r="J594" s="175"/>
      <c r="K594" s="175"/>
      <c r="L594" s="175"/>
      <c r="M594" s="175"/>
      <c r="N594" s="175"/>
      <c r="O594" s="175"/>
      <c r="P594" s="175"/>
      <c r="Q594" s="179"/>
      <c r="R594" s="157" t="s">
        <v>98</v>
      </c>
      <c r="S594" s="158">
        <f t="shared" si="216"/>
        <v>0</v>
      </c>
      <c r="T594" s="158" t="str">
        <f t="shared" si="217"/>
        <v/>
      </c>
      <c r="U594" s="158" t="str">
        <f t="shared" si="218"/>
        <v>lstLocatieNv3</v>
      </c>
      <c r="V594" s="168">
        <f t="shared" si="219"/>
        <v>0</v>
      </c>
      <c r="W594" s="171">
        <f t="shared" si="220"/>
        <v>0</v>
      </c>
      <c r="X594" s="171">
        <f t="shared" si="221"/>
        <v>0</v>
      </c>
      <c r="Y594" s="171">
        <f t="shared" si="222"/>
        <v>0</v>
      </c>
      <c r="Z594" s="171">
        <f t="shared" si="223"/>
        <v>0</v>
      </c>
      <c r="AA594" s="171">
        <f t="shared" si="224"/>
        <v>0</v>
      </c>
      <c r="AB594" s="171">
        <f t="shared" si="225"/>
        <v>0</v>
      </c>
      <c r="AC594" s="171">
        <f t="shared" si="226"/>
        <v>0</v>
      </c>
      <c r="AD594" s="171">
        <f t="shared" si="227"/>
        <v>0</v>
      </c>
      <c r="AE594" s="171">
        <f t="shared" si="228"/>
        <v>0</v>
      </c>
      <c r="AF594" s="171">
        <f t="shared" si="229"/>
        <v>0</v>
      </c>
      <c r="AG594" s="171">
        <f t="shared" si="230"/>
        <v>0</v>
      </c>
      <c r="AH594" s="171">
        <f>IF($S594&lt;&gt;0, IF($F594&lt;&gt;"Opname / publicatie / game", IF(OR($J594="Fysieke aanwezigheid/product",$J594="Fysieke en digitale aanwezigheid/product"), IF($L594&lt;&gt;"België", _xlfn.IFNA(IF(MATCH($M594, Keuzelijsten!$AR$2:$AR$32, 0)&gt;0, 0, -1), -1), IF($N594&lt;&gt;"", -1, IF(O594&lt;&gt;"", 0, 1))), -1), -1), 0)</f>
        <v>0</v>
      </c>
      <c r="AI594" s="171">
        <f t="shared" si="231"/>
        <v>0</v>
      </c>
      <c r="AJ594" s="171">
        <f t="shared" si="232"/>
        <v>0</v>
      </c>
      <c r="AK594" s="168"/>
      <c r="AL594" s="322" t="str">
        <f t="shared" si="213"/>
        <v/>
      </c>
      <c r="AM594" s="171"/>
      <c r="AN594" s="171"/>
      <c r="AO594" s="171"/>
      <c r="AP594" s="171"/>
      <c r="AQ594" s="171"/>
      <c r="AR594" s="171"/>
      <c r="AS594" s="171"/>
      <c r="AT594" s="171"/>
      <c r="AU594" s="171" t="str">
        <f t="shared" si="233"/>
        <v/>
      </c>
      <c r="AV594" s="171"/>
      <c r="AW594" s="171"/>
      <c r="AX594" s="171"/>
      <c r="AY594" s="171"/>
      <c r="AZ594" s="168" t="str">
        <f t="shared" si="234"/>
        <v/>
      </c>
      <c r="BA594" s="158" t="str">
        <f>IF(S594&lt;&gt;1, IF(SUM(S594:$S$1004)&lt;&gt;0, "| Laat geen witruimte tussen ingevulde rijen.", ""), "")</f>
        <v/>
      </c>
      <c r="BC594" s="159" t="str">
        <f t="shared" si="235"/>
        <v/>
      </c>
    </row>
    <row r="595" spans="1:55" s="158" customFormat="1" ht="14.4" customHeight="1" x14ac:dyDescent="0.3">
      <c r="A595" s="244" t="str">
        <f t="shared" si="214"/>
        <v/>
      </c>
      <c r="B595" s="153" t="str">
        <f t="shared" si="215"/>
        <v/>
      </c>
      <c r="C595" s="154"/>
      <c r="D595" s="173"/>
      <c r="E595" s="179"/>
      <c r="F595" s="156"/>
      <c r="G595" s="175"/>
      <c r="H595" s="175"/>
      <c r="I595" s="175"/>
      <c r="J595" s="175"/>
      <c r="K595" s="175"/>
      <c r="L595" s="175"/>
      <c r="M595" s="175"/>
      <c r="N595" s="175"/>
      <c r="O595" s="175"/>
      <c r="P595" s="175"/>
      <c r="Q595" s="179"/>
      <c r="R595" s="157" t="s">
        <v>98</v>
      </c>
      <c r="S595" s="158">
        <f t="shared" si="216"/>
        <v>0</v>
      </c>
      <c r="T595" s="158" t="str">
        <f t="shared" si="217"/>
        <v/>
      </c>
      <c r="U595" s="158" t="str">
        <f t="shared" si="218"/>
        <v>lstLocatieNv3</v>
      </c>
      <c r="V595" s="168">
        <f t="shared" si="219"/>
        <v>0</v>
      </c>
      <c r="W595" s="171">
        <f t="shared" si="220"/>
        <v>0</v>
      </c>
      <c r="X595" s="171">
        <f t="shared" si="221"/>
        <v>0</v>
      </c>
      <c r="Y595" s="171">
        <f t="shared" si="222"/>
        <v>0</v>
      </c>
      <c r="Z595" s="171">
        <f t="shared" si="223"/>
        <v>0</v>
      </c>
      <c r="AA595" s="171">
        <f t="shared" si="224"/>
        <v>0</v>
      </c>
      <c r="AB595" s="171">
        <f t="shared" si="225"/>
        <v>0</v>
      </c>
      <c r="AC595" s="171">
        <f t="shared" si="226"/>
        <v>0</v>
      </c>
      <c r="AD595" s="171">
        <f t="shared" si="227"/>
        <v>0</v>
      </c>
      <c r="AE595" s="171">
        <f t="shared" si="228"/>
        <v>0</v>
      </c>
      <c r="AF595" s="171">
        <f t="shared" si="229"/>
        <v>0</v>
      </c>
      <c r="AG595" s="171">
        <f t="shared" si="230"/>
        <v>0</v>
      </c>
      <c r="AH595" s="171">
        <f>IF($S595&lt;&gt;0, IF($F595&lt;&gt;"Opname / publicatie / game", IF(OR($J595="Fysieke aanwezigheid/product",$J595="Fysieke en digitale aanwezigheid/product"), IF($L595&lt;&gt;"België", _xlfn.IFNA(IF(MATCH($M595, Keuzelijsten!$AR$2:$AR$32, 0)&gt;0, 0, -1), -1), IF($N595&lt;&gt;"", -1, IF(O595&lt;&gt;"", 0, 1))), -1), -1), 0)</f>
        <v>0</v>
      </c>
      <c r="AI595" s="171">
        <f t="shared" si="231"/>
        <v>0</v>
      </c>
      <c r="AJ595" s="171">
        <f t="shared" si="232"/>
        <v>0</v>
      </c>
      <c r="AK595" s="168"/>
      <c r="AL595" s="322" t="str">
        <f t="shared" si="213"/>
        <v/>
      </c>
      <c r="AM595" s="171"/>
      <c r="AN595" s="171"/>
      <c r="AO595" s="171"/>
      <c r="AP595" s="171"/>
      <c r="AQ595" s="171"/>
      <c r="AR595" s="171"/>
      <c r="AS595" s="171"/>
      <c r="AT595" s="171"/>
      <c r="AU595" s="171" t="str">
        <f t="shared" si="233"/>
        <v/>
      </c>
      <c r="AV595" s="171"/>
      <c r="AW595" s="171"/>
      <c r="AX595" s="171"/>
      <c r="AY595" s="171"/>
      <c r="AZ595" s="168" t="str">
        <f t="shared" si="234"/>
        <v/>
      </c>
      <c r="BA595" s="158" t="str">
        <f>IF(S595&lt;&gt;1, IF(SUM(S595:$S$1004)&lt;&gt;0, "| Laat geen witruimte tussen ingevulde rijen.", ""), "")</f>
        <v/>
      </c>
      <c r="BC595" s="159" t="str">
        <f t="shared" si="235"/>
        <v/>
      </c>
    </row>
    <row r="596" spans="1:55" s="158" customFormat="1" ht="14.4" customHeight="1" x14ac:dyDescent="0.3">
      <c r="A596" s="244" t="str">
        <f t="shared" si="214"/>
        <v/>
      </c>
      <c r="B596" s="153" t="str">
        <f t="shared" si="215"/>
        <v/>
      </c>
      <c r="C596" s="154"/>
      <c r="D596" s="173"/>
      <c r="E596" s="179"/>
      <c r="F596" s="156"/>
      <c r="G596" s="175"/>
      <c r="H596" s="175"/>
      <c r="I596" s="175"/>
      <c r="J596" s="175"/>
      <c r="K596" s="175"/>
      <c r="L596" s="175"/>
      <c r="M596" s="175"/>
      <c r="N596" s="175"/>
      <c r="O596" s="175"/>
      <c r="P596" s="175"/>
      <c r="Q596" s="179"/>
      <c r="R596" s="157" t="s">
        <v>98</v>
      </c>
      <c r="S596" s="158">
        <f t="shared" si="216"/>
        <v>0</v>
      </c>
      <c r="T596" s="158" t="str">
        <f t="shared" si="217"/>
        <v/>
      </c>
      <c r="U596" s="158" t="str">
        <f t="shared" si="218"/>
        <v>lstLocatieNv3</v>
      </c>
      <c r="V596" s="168">
        <f t="shared" si="219"/>
        <v>0</v>
      </c>
      <c r="W596" s="171">
        <f t="shared" si="220"/>
        <v>0</v>
      </c>
      <c r="X596" s="171">
        <f t="shared" si="221"/>
        <v>0</v>
      </c>
      <c r="Y596" s="171">
        <f t="shared" si="222"/>
        <v>0</v>
      </c>
      <c r="Z596" s="171">
        <f t="shared" si="223"/>
        <v>0</v>
      </c>
      <c r="AA596" s="171">
        <f t="shared" si="224"/>
        <v>0</v>
      </c>
      <c r="AB596" s="171">
        <f t="shared" si="225"/>
        <v>0</v>
      </c>
      <c r="AC596" s="171">
        <f t="shared" si="226"/>
        <v>0</v>
      </c>
      <c r="AD596" s="171">
        <f t="shared" si="227"/>
        <v>0</v>
      </c>
      <c r="AE596" s="171">
        <f t="shared" si="228"/>
        <v>0</v>
      </c>
      <c r="AF596" s="171">
        <f t="shared" si="229"/>
        <v>0</v>
      </c>
      <c r="AG596" s="171">
        <f t="shared" si="230"/>
        <v>0</v>
      </c>
      <c r="AH596" s="171">
        <f>IF($S596&lt;&gt;0, IF($F596&lt;&gt;"Opname / publicatie / game", IF(OR($J596="Fysieke aanwezigheid/product",$J596="Fysieke en digitale aanwezigheid/product"), IF($L596&lt;&gt;"België", _xlfn.IFNA(IF(MATCH($M596, Keuzelijsten!$AR$2:$AR$32, 0)&gt;0, 0, -1), -1), IF($N596&lt;&gt;"", -1, IF(O596&lt;&gt;"", 0, 1))), -1), -1), 0)</f>
        <v>0</v>
      </c>
      <c r="AI596" s="171">
        <f t="shared" si="231"/>
        <v>0</v>
      </c>
      <c r="AJ596" s="171">
        <f t="shared" si="232"/>
        <v>0</v>
      </c>
      <c r="AK596" s="168"/>
      <c r="AL596" s="322" t="str">
        <f t="shared" si="213"/>
        <v/>
      </c>
      <c r="AM596" s="171"/>
      <c r="AN596" s="171"/>
      <c r="AO596" s="171"/>
      <c r="AP596" s="171"/>
      <c r="AQ596" s="171"/>
      <c r="AR596" s="171"/>
      <c r="AS596" s="171"/>
      <c r="AT596" s="171"/>
      <c r="AU596" s="171" t="str">
        <f t="shared" si="233"/>
        <v/>
      </c>
      <c r="AV596" s="171"/>
      <c r="AW596" s="171"/>
      <c r="AX596" s="171"/>
      <c r="AY596" s="171"/>
      <c r="AZ596" s="168" t="str">
        <f t="shared" si="234"/>
        <v/>
      </c>
      <c r="BA596" s="158" t="str">
        <f>IF(S596&lt;&gt;1, IF(SUM(S596:$S$1004)&lt;&gt;0, "| Laat geen witruimte tussen ingevulde rijen.", ""), "")</f>
        <v/>
      </c>
      <c r="BC596" s="159" t="str">
        <f t="shared" si="235"/>
        <v/>
      </c>
    </row>
    <row r="597" spans="1:55" s="158" customFormat="1" ht="14.4" customHeight="1" x14ac:dyDescent="0.3">
      <c r="A597" s="244" t="str">
        <f t="shared" si="214"/>
        <v/>
      </c>
      <c r="B597" s="153" t="str">
        <f t="shared" si="215"/>
        <v/>
      </c>
      <c r="C597" s="154"/>
      <c r="D597" s="173"/>
      <c r="E597" s="179"/>
      <c r="F597" s="156"/>
      <c r="G597" s="175"/>
      <c r="H597" s="175"/>
      <c r="I597" s="175"/>
      <c r="J597" s="175"/>
      <c r="K597" s="175"/>
      <c r="L597" s="175"/>
      <c r="M597" s="175"/>
      <c r="N597" s="175"/>
      <c r="O597" s="175"/>
      <c r="P597" s="175"/>
      <c r="Q597" s="179"/>
      <c r="R597" s="157" t="s">
        <v>98</v>
      </c>
      <c r="S597" s="158">
        <f t="shared" si="216"/>
        <v>0</v>
      </c>
      <c r="T597" s="158" t="str">
        <f t="shared" si="217"/>
        <v/>
      </c>
      <c r="U597" s="158" t="str">
        <f t="shared" si="218"/>
        <v>lstLocatieNv3</v>
      </c>
      <c r="V597" s="168">
        <f t="shared" si="219"/>
        <v>0</v>
      </c>
      <c r="W597" s="171">
        <f t="shared" si="220"/>
        <v>0</v>
      </c>
      <c r="X597" s="171">
        <f t="shared" si="221"/>
        <v>0</v>
      </c>
      <c r="Y597" s="171">
        <f t="shared" si="222"/>
        <v>0</v>
      </c>
      <c r="Z597" s="171">
        <f t="shared" si="223"/>
        <v>0</v>
      </c>
      <c r="AA597" s="171">
        <f t="shared" si="224"/>
        <v>0</v>
      </c>
      <c r="AB597" s="171">
        <f t="shared" si="225"/>
        <v>0</v>
      </c>
      <c r="AC597" s="171">
        <f t="shared" si="226"/>
        <v>0</v>
      </c>
      <c r="AD597" s="171">
        <f t="shared" si="227"/>
        <v>0</v>
      </c>
      <c r="AE597" s="171">
        <f t="shared" si="228"/>
        <v>0</v>
      </c>
      <c r="AF597" s="171">
        <f t="shared" si="229"/>
        <v>0</v>
      </c>
      <c r="AG597" s="171">
        <f t="shared" si="230"/>
        <v>0</v>
      </c>
      <c r="AH597" s="171">
        <f>IF($S597&lt;&gt;0, IF($F597&lt;&gt;"Opname / publicatie / game", IF(OR($J597="Fysieke aanwezigheid/product",$J597="Fysieke en digitale aanwezigheid/product"), IF($L597&lt;&gt;"België", _xlfn.IFNA(IF(MATCH($M597, Keuzelijsten!$AR$2:$AR$32, 0)&gt;0, 0, -1), -1), IF($N597&lt;&gt;"", -1, IF(O597&lt;&gt;"", 0, 1))), -1), -1), 0)</f>
        <v>0</v>
      </c>
      <c r="AI597" s="171">
        <f t="shared" si="231"/>
        <v>0</v>
      </c>
      <c r="AJ597" s="171">
        <f t="shared" si="232"/>
        <v>0</v>
      </c>
      <c r="AK597" s="168"/>
      <c r="AL597" s="322" t="str">
        <f t="shared" si="213"/>
        <v/>
      </c>
      <c r="AM597" s="171"/>
      <c r="AN597" s="171"/>
      <c r="AO597" s="171"/>
      <c r="AP597" s="171"/>
      <c r="AQ597" s="171"/>
      <c r="AR597" s="171"/>
      <c r="AS597" s="171"/>
      <c r="AT597" s="171"/>
      <c r="AU597" s="171" t="str">
        <f t="shared" si="233"/>
        <v/>
      </c>
      <c r="AV597" s="171"/>
      <c r="AW597" s="171"/>
      <c r="AX597" s="171"/>
      <c r="AY597" s="171"/>
      <c r="AZ597" s="168" t="str">
        <f t="shared" si="234"/>
        <v/>
      </c>
      <c r="BA597" s="158" t="str">
        <f>IF(S597&lt;&gt;1, IF(SUM(S597:$S$1004)&lt;&gt;0, "| Laat geen witruimte tussen ingevulde rijen.", ""), "")</f>
        <v/>
      </c>
      <c r="BC597" s="159" t="str">
        <f t="shared" si="235"/>
        <v/>
      </c>
    </row>
    <row r="598" spans="1:55" s="158" customFormat="1" ht="14.4" customHeight="1" x14ac:dyDescent="0.3">
      <c r="A598" s="244" t="str">
        <f t="shared" si="214"/>
        <v/>
      </c>
      <c r="B598" s="153" t="str">
        <f t="shared" si="215"/>
        <v/>
      </c>
      <c r="C598" s="154"/>
      <c r="D598" s="173"/>
      <c r="E598" s="179"/>
      <c r="F598" s="156"/>
      <c r="G598" s="175"/>
      <c r="H598" s="175"/>
      <c r="I598" s="175"/>
      <c r="J598" s="175"/>
      <c r="K598" s="175"/>
      <c r="L598" s="175"/>
      <c r="M598" s="175"/>
      <c r="N598" s="175"/>
      <c r="O598" s="175"/>
      <c r="P598" s="175"/>
      <c r="Q598" s="179"/>
      <c r="R598" s="157" t="s">
        <v>98</v>
      </c>
      <c r="S598" s="158">
        <f t="shared" si="216"/>
        <v>0</v>
      </c>
      <c r="T598" s="158" t="str">
        <f t="shared" si="217"/>
        <v/>
      </c>
      <c r="U598" s="158" t="str">
        <f t="shared" si="218"/>
        <v>lstLocatieNv3</v>
      </c>
      <c r="V598" s="168">
        <f t="shared" si="219"/>
        <v>0</v>
      </c>
      <c r="W598" s="171">
        <f t="shared" si="220"/>
        <v>0</v>
      </c>
      <c r="X598" s="171">
        <f t="shared" si="221"/>
        <v>0</v>
      </c>
      <c r="Y598" s="171">
        <f t="shared" si="222"/>
        <v>0</v>
      </c>
      <c r="Z598" s="171">
        <f t="shared" si="223"/>
        <v>0</v>
      </c>
      <c r="AA598" s="171">
        <f t="shared" si="224"/>
        <v>0</v>
      </c>
      <c r="AB598" s="171">
        <f t="shared" si="225"/>
        <v>0</v>
      </c>
      <c r="AC598" s="171">
        <f t="shared" si="226"/>
        <v>0</v>
      </c>
      <c r="AD598" s="171">
        <f t="shared" si="227"/>
        <v>0</v>
      </c>
      <c r="AE598" s="171">
        <f t="shared" si="228"/>
        <v>0</v>
      </c>
      <c r="AF598" s="171">
        <f t="shared" si="229"/>
        <v>0</v>
      </c>
      <c r="AG598" s="171">
        <f t="shared" si="230"/>
        <v>0</v>
      </c>
      <c r="AH598" s="171">
        <f>IF($S598&lt;&gt;0, IF($F598&lt;&gt;"Opname / publicatie / game", IF(OR($J598="Fysieke aanwezigheid/product",$J598="Fysieke en digitale aanwezigheid/product"), IF($L598&lt;&gt;"België", _xlfn.IFNA(IF(MATCH($M598, Keuzelijsten!$AR$2:$AR$32, 0)&gt;0, 0, -1), -1), IF($N598&lt;&gt;"", -1, IF(O598&lt;&gt;"", 0, 1))), -1), -1), 0)</f>
        <v>0</v>
      </c>
      <c r="AI598" s="171">
        <f t="shared" si="231"/>
        <v>0</v>
      </c>
      <c r="AJ598" s="171">
        <f t="shared" si="232"/>
        <v>0</v>
      </c>
      <c r="AK598" s="168"/>
      <c r="AL598" s="322" t="str">
        <f t="shared" si="213"/>
        <v/>
      </c>
      <c r="AM598" s="171"/>
      <c r="AN598" s="171"/>
      <c r="AO598" s="171"/>
      <c r="AP598" s="171"/>
      <c r="AQ598" s="171"/>
      <c r="AR598" s="171"/>
      <c r="AS598" s="171"/>
      <c r="AT598" s="171"/>
      <c r="AU598" s="171" t="str">
        <f t="shared" si="233"/>
        <v/>
      </c>
      <c r="AV598" s="171"/>
      <c r="AW598" s="171"/>
      <c r="AX598" s="171"/>
      <c r="AY598" s="171"/>
      <c r="AZ598" s="168" t="str">
        <f t="shared" si="234"/>
        <v/>
      </c>
      <c r="BA598" s="158" t="str">
        <f>IF(S598&lt;&gt;1, IF(SUM(S598:$S$1004)&lt;&gt;0, "| Laat geen witruimte tussen ingevulde rijen.", ""), "")</f>
        <v/>
      </c>
      <c r="BC598" s="159" t="str">
        <f t="shared" si="235"/>
        <v/>
      </c>
    </row>
    <row r="599" spans="1:55" s="158" customFormat="1" ht="14.4" customHeight="1" x14ac:dyDescent="0.3">
      <c r="A599" s="244" t="str">
        <f t="shared" si="214"/>
        <v/>
      </c>
      <c r="B599" s="153" t="str">
        <f t="shared" si="215"/>
        <v/>
      </c>
      <c r="C599" s="154"/>
      <c r="D599" s="173"/>
      <c r="E599" s="179"/>
      <c r="F599" s="156"/>
      <c r="G599" s="175"/>
      <c r="H599" s="175"/>
      <c r="I599" s="175"/>
      <c r="J599" s="175"/>
      <c r="K599" s="175"/>
      <c r="L599" s="175"/>
      <c r="M599" s="175"/>
      <c r="N599" s="175"/>
      <c r="O599" s="175"/>
      <c r="P599" s="175"/>
      <c r="Q599" s="179"/>
      <c r="R599" s="157" t="s">
        <v>98</v>
      </c>
      <c r="S599" s="158">
        <f t="shared" si="216"/>
        <v>0</v>
      </c>
      <c r="T599" s="158" t="str">
        <f t="shared" si="217"/>
        <v/>
      </c>
      <c r="U599" s="158" t="str">
        <f t="shared" si="218"/>
        <v>lstLocatieNv3</v>
      </c>
      <c r="V599" s="168">
        <f t="shared" si="219"/>
        <v>0</v>
      </c>
      <c r="W599" s="171">
        <f t="shared" si="220"/>
        <v>0</v>
      </c>
      <c r="X599" s="171">
        <f t="shared" si="221"/>
        <v>0</v>
      </c>
      <c r="Y599" s="171">
        <f t="shared" si="222"/>
        <v>0</v>
      </c>
      <c r="Z599" s="171">
        <f t="shared" si="223"/>
        <v>0</v>
      </c>
      <c r="AA599" s="171">
        <f t="shared" si="224"/>
        <v>0</v>
      </c>
      <c r="AB599" s="171">
        <f t="shared" si="225"/>
        <v>0</v>
      </c>
      <c r="AC599" s="171">
        <f t="shared" si="226"/>
        <v>0</v>
      </c>
      <c r="AD599" s="171">
        <f t="shared" si="227"/>
        <v>0</v>
      </c>
      <c r="AE599" s="171">
        <f t="shared" si="228"/>
        <v>0</v>
      </c>
      <c r="AF599" s="171">
        <f t="shared" si="229"/>
        <v>0</v>
      </c>
      <c r="AG599" s="171">
        <f t="shared" si="230"/>
        <v>0</v>
      </c>
      <c r="AH599" s="171">
        <f>IF($S599&lt;&gt;0, IF($F599&lt;&gt;"Opname / publicatie / game", IF(OR($J599="Fysieke aanwezigheid/product",$J599="Fysieke en digitale aanwezigheid/product"), IF($L599&lt;&gt;"België", _xlfn.IFNA(IF(MATCH($M599, Keuzelijsten!$AR$2:$AR$32, 0)&gt;0, 0, -1), -1), IF($N599&lt;&gt;"", -1, IF(O599&lt;&gt;"", 0, 1))), -1), -1), 0)</f>
        <v>0</v>
      </c>
      <c r="AI599" s="171">
        <f t="shared" si="231"/>
        <v>0</v>
      </c>
      <c r="AJ599" s="171">
        <f t="shared" si="232"/>
        <v>0</v>
      </c>
      <c r="AK599" s="168"/>
      <c r="AL599" s="322" t="str">
        <f t="shared" si="213"/>
        <v/>
      </c>
      <c r="AM599" s="171"/>
      <c r="AN599" s="171"/>
      <c r="AO599" s="171"/>
      <c r="AP599" s="171"/>
      <c r="AQ599" s="171"/>
      <c r="AR599" s="171"/>
      <c r="AS599" s="171"/>
      <c r="AT599" s="171"/>
      <c r="AU599" s="171" t="str">
        <f t="shared" si="233"/>
        <v/>
      </c>
      <c r="AV599" s="171"/>
      <c r="AW599" s="171"/>
      <c r="AX599" s="171"/>
      <c r="AY599" s="171"/>
      <c r="AZ599" s="168" t="str">
        <f t="shared" si="234"/>
        <v/>
      </c>
      <c r="BA599" s="158" t="str">
        <f>IF(S599&lt;&gt;1, IF(SUM(S599:$S$1004)&lt;&gt;0, "| Laat geen witruimte tussen ingevulde rijen.", ""), "")</f>
        <v/>
      </c>
      <c r="BC599" s="159" t="str">
        <f t="shared" si="235"/>
        <v/>
      </c>
    </row>
    <row r="600" spans="1:55" s="158" customFormat="1" ht="14.4" customHeight="1" x14ac:dyDescent="0.3">
      <c r="A600" s="244" t="str">
        <f t="shared" si="214"/>
        <v/>
      </c>
      <c r="B600" s="153" t="str">
        <f t="shared" si="215"/>
        <v/>
      </c>
      <c r="C600" s="154"/>
      <c r="D600" s="173"/>
      <c r="E600" s="179"/>
      <c r="F600" s="156"/>
      <c r="G600" s="175"/>
      <c r="H600" s="175"/>
      <c r="I600" s="175"/>
      <c r="J600" s="175"/>
      <c r="K600" s="175"/>
      <c r="L600" s="175"/>
      <c r="M600" s="175"/>
      <c r="N600" s="175"/>
      <c r="O600" s="175"/>
      <c r="P600" s="175"/>
      <c r="Q600" s="179"/>
      <c r="R600" s="157" t="s">
        <v>98</v>
      </c>
      <c r="S600" s="158">
        <f t="shared" si="216"/>
        <v>0</v>
      </c>
      <c r="T600" s="158" t="str">
        <f t="shared" si="217"/>
        <v/>
      </c>
      <c r="U600" s="158" t="str">
        <f t="shared" si="218"/>
        <v>lstLocatieNv3</v>
      </c>
      <c r="V600" s="168">
        <f t="shared" si="219"/>
        <v>0</v>
      </c>
      <c r="W600" s="171">
        <f t="shared" si="220"/>
        <v>0</v>
      </c>
      <c r="X600" s="171">
        <f t="shared" si="221"/>
        <v>0</v>
      </c>
      <c r="Y600" s="171">
        <f t="shared" si="222"/>
        <v>0</v>
      </c>
      <c r="Z600" s="171">
        <f t="shared" si="223"/>
        <v>0</v>
      </c>
      <c r="AA600" s="171">
        <f t="shared" si="224"/>
        <v>0</v>
      </c>
      <c r="AB600" s="171">
        <f t="shared" si="225"/>
        <v>0</v>
      </c>
      <c r="AC600" s="171">
        <f t="shared" si="226"/>
        <v>0</v>
      </c>
      <c r="AD600" s="171">
        <f t="shared" si="227"/>
        <v>0</v>
      </c>
      <c r="AE600" s="171">
        <f t="shared" si="228"/>
        <v>0</v>
      </c>
      <c r="AF600" s="171">
        <f t="shared" si="229"/>
        <v>0</v>
      </c>
      <c r="AG600" s="171">
        <f t="shared" si="230"/>
        <v>0</v>
      </c>
      <c r="AH600" s="171">
        <f>IF($S600&lt;&gt;0, IF($F600&lt;&gt;"Opname / publicatie / game", IF(OR($J600="Fysieke aanwezigheid/product",$J600="Fysieke en digitale aanwezigheid/product"), IF($L600&lt;&gt;"België", _xlfn.IFNA(IF(MATCH($M600, Keuzelijsten!$AR$2:$AR$32, 0)&gt;0, 0, -1), -1), IF($N600&lt;&gt;"", -1, IF(O600&lt;&gt;"", 0, 1))), -1), -1), 0)</f>
        <v>0</v>
      </c>
      <c r="AI600" s="171">
        <f t="shared" si="231"/>
        <v>0</v>
      </c>
      <c r="AJ600" s="171">
        <f t="shared" si="232"/>
        <v>0</v>
      </c>
      <c r="AK600" s="168"/>
      <c r="AL600" s="322" t="str">
        <f t="shared" si="213"/>
        <v/>
      </c>
      <c r="AM600" s="171"/>
      <c r="AN600" s="171"/>
      <c r="AO600" s="171"/>
      <c r="AP600" s="171"/>
      <c r="AQ600" s="171"/>
      <c r="AR600" s="171"/>
      <c r="AS600" s="171"/>
      <c r="AT600" s="171"/>
      <c r="AU600" s="171" t="str">
        <f t="shared" si="233"/>
        <v/>
      </c>
      <c r="AV600" s="171"/>
      <c r="AW600" s="171"/>
      <c r="AX600" s="171"/>
      <c r="AY600" s="171"/>
      <c r="AZ600" s="168" t="str">
        <f t="shared" si="234"/>
        <v/>
      </c>
      <c r="BA600" s="158" t="str">
        <f>IF(S600&lt;&gt;1, IF(SUM(S600:$S$1004)&lt;&gt;0, "| Laat geen witruimte tussen ingevulde rijen.", ""), "")</f>
        <v/>
      </c>
      <c r="BC600" s="159" t="str">
        <f t="shared" si="235"/>
        <v/>
      </c>
    </row>
    <row r="601" spans="1:55" s="158" customFormat="1" ht="14.4" customHeight="1" x14ac:dyDescent="0.3">
      <c r="A601" s="244" t="str">
        <f t="shared" si="214"/>
        <v/>
      </c>
      <c r="B601" s="153" t="str">
        <f t="shared" si="215"/>
        <v/>
      </c>
      <c r="C601" s="154"/>
      <c r="D601" s="173"/>
      <c r="E601" s="179"/>
      <c r="F601" s="156"/>
      <c r="G601" s="175"/>
      <c r="H601" s="175"/>
      <c r="I601" s="175"/>
      <c r="J601" s="175"/>
      <c r="K601" s="175"/>
      <c r="L601" s="175"/>
      <c r="M601" s="175"/>
      <c r="N601" s="175"/>
      <c r="O601" s="175"/>
      <c r="P601" s="175"/>
      <c r="Q601" s="179"/>
      <c r="R601" s="157" t="s">
        <v>98</v>
      </c>
      <c r="S601" s="158">
        <f t="shared" si="216"/>
        <v>0</v>
      </c>
      <c r="T601" s="158" t="str">
        <f t="shared" si="217"/>
        <v/>
      </c>
      <c r="U601" s="158" t="str">
        <f t="shared" si="218"/>
        <v>lstLocatieNv3</v>
      </c>
      <c r="V601" s="168">
        <f t="shared" si="219"/>
        <v>0</v>
      </c>
      <c r="W601" s="171">
        <f t="shared" si="220"/>
        <v>0</v>
      </c>
      <c r="X601" s="171">
        <f t="shared" si="221"/>
        <v>0</v>
      </c>
      <c r="Y601" s="171">
        <f t="shared" si="222"/>
        <v>0</v>
      </c>
      <c r="Z601" s="171">
        <f t="shared" si="223"/>
        <v>0</v>
      </c>
      <c r="AA601" s="171">
        <f t="shared" si="224"/>
        <v>0</v>
      </c>
      <c r="AB601" s="171">
        <f t="shared" si="225"/>
        <v>0</v>
      </c>
      <c r="AC601" s="171">
        <f t="shared" si="226"/>
        <v>0</v>
      </c>
      <c r="AD601" s="171">
        <f t="shared" si="227"/>
        <v>0</v>
      </c>
      <c r="AE601" s="171">
        <f t="shared" si="228"/>
        <v>0</v>
      </c>
      <c r="AF601" s="171">
        <f t="shared" si="229"/>
        <v>0</v>
      </c>
      <c r="AG601" s="171">
        <f t="shared" si="230"/>
        <v>0</v>
      </c>
      <c r="AH601" s="171">
        <f>IF($S601&lt;&gt;0, IF($F601&lt;&gt;"Opname / publicatie / game", IF(OR($J601="Fysieke aanwezigheid/product",$J601="Fysieke en digitale aanwezigheid/product"), IF($L601&lt;&gt;"België", _xlfn.IFNA(IF(MATCH($M601, Keuzelijsten!$AR$2:$AR$32, 0)&gt;0, 0, -1), -1), IF($N601&lt;&gt;"", -1, IF(O601&lt;&gt;"", 0, 1))), -1), -1), 0)</f>
        <v>0</v>
      </c>
      <c r="AI601" s="171">
        <f t="shared" si="231"/>
        <v>0</v>
      </c>
      <c r="AJ601" s="171">
        <f t="shared" si="232"/>
        <v>0</v>
      </c>
      <c r="AK601" s="168"/>
      <c r="AL601" s="322" t="str">
        <f t="shared" si="213"/>
        <v/>
      </c>
      <c r="AM601" s="171"/>
      <c r="AN601" s="171"/>
      <c r="AO601" s="171"/>
      <c r="AP601" s="171"/>
      <c r="AQ601" s="171"/>
      <c r="AR601" s="171"/>
      <c r="AS601" s="171"/>
      <c r="AT601" s="171"/>
      <c r="AU601" s="171" t="str">
        <f t="shared" si="233"/>
        <v/>
      </c>
      <c r="AV601" s="171"/>
      <c r="AW601" s="171"/>
      <c r="AX601" s="171"/>
      <c r="AY601" s="171"/>
      <c r="AZ601" s="168" t="str">
        <f t="shared" si="234"/>
        <v/>
      </c>
      <c r="BA601" s="158" t="str">
        <f>IF(S601&lt;&gt;1, IF(SUM(S601:$S$1004)&lt;&gt;0, "| Laat geen witruimte tussen ingevulde rijen.", ""), "")</f>
        <v/>
      </c>
      <c r="BC601" s="159" t="str">
        <f t="shared" si="235"/>
        <v/>
      </c>
    </row>
    <row r="602" spans="1:55" s="158" customFormat="1" ht="14.4" customHeight="1" x14ac:dyDescent="0.3">
      <c r="A602" s="244" t="str">
        <f t="shared" si="214"/>
        <v/>
      </c>
      <c r="B602" s="153" t="str">
        <f t="shared" si="215"/>
        <v/>
      </c>
      <c r="C602" s="154"/>
      <c r="D602" s="173"/>
      <c r="E602" s="179"/>
      <c r="F602" s="156"/>
      <c r="G602" s="175"/>
      <c r="H602" s="175"/>
      <c r="I602" s="175"/>
      <c r="J602" s="175"/>
      <c r="K602" s="175"/>
      <c r="L602" s="175"/>
      <c r="M602" s="175"/>
      <c r="N602" s="175"/>
      <c r="O602" s="175"/>
      <c r="P602" s="175"/>
      <c r="Q602" s="179"/>
      <c r="R602" s="157" t="s">
        <v>98</v>
      </c>
      <c r="S602" s="158">
        <f t="shared" si="216"/>
        <v>0</v>
      </c>
      <c r="T602" s="158" t="str">
        <f t="shared" si="217"/>
        <v/>
      </c>
      <c r="U602" s="158" t="str">
        <f t="shared" si="218"/>
        <v>lstLocatieNv3</v>
      </c>
      <c r="V602" s="168">
        <f t="shared" si="219"/>
        <v>0</v>
      </c>
      <c r="W602" s="171">
        <f t="shared" si="220"/>
        <v>0</v>
      </c>
      <c r="X602" s="171">
        <f t="shared" si="221"/>
        <v>0</v>
      </c>
      <c r="Y602" s="171">
        <f t="shared" si="222"/>
        <v>0</v>
      </c>
      <c r="Z602" s="171">
        <f t="shared" si="223"/>
        <v>0</v>
      </c>
      <c r="AA602" s="171">
        <f t="shared" si="224"/>
        <v>0</v>
      </c>
      <c r="AB602" s="171">
        <f t="shared" si="225"/>
        <v>0</v>
      </c>
      <c r="AC602" s="171">
        <f t="shared" si="226"/>
        <v>0</v>
      </c>
      <c r="AD602" s="171">
        <f t="shared" si="227"/>
        <v>0</v>
      </c>
      <c r="AE602" s="171">
        <f t="shared" si="228"/>
        <v>0</v>
      </c>
      <c r="AF602" s="171">
        <f t="shared" si="229"/>
        <v>0</v>
      </c>
      <c r="AG602" s="171">
        <f t="shared" si="230"/>
        <v>0</v>
      </c>
      <c r="AH602" s="171">
        <f>IF($S602&lt;&gt;0, IF($F602&lt;&gt;"Opname / publicatie / game", IF(OR($J602="Fysieke aanwezigheid/product",$J602="Fysieke en digitale aanwezigheid/product"), IF($L602&lt;&gt;"België", _xlfn.IFNA(IF(MATCH($M602, Keuzelijsten!$AR$2:$AR$32, 0)&gt;0, 0, -1), -1), IF($N602&lt;&gt;"", -1, IF(O602&lt;&gt;"", 0, 1))), -1), -1), 0)</f>
        <v>0</v>
      </c>
      <c r="AI602" s="171">
        <f t="shared" si="231"/>
        <v>0</v>
      </c>
      <c r="AJ602" s="171">
        <f t="shared" si="232"/>
        <v>0</v>
      </c>
      <c r="AK602" s="168"/>
      <c r="AL602" s="322" t="str">
        <f t="shared" si="213"/>
        <v/>
      </c>
      <c r="AM602" s="171"/>
      <c r="AN602" s="171"/>
      <c r="AO602" s="171"/>
      <c r="AP602" s="171"/>
      <c r="AQ602" s="171"/>
      <c r="AR602" s="171"/>
      <c r="AS602" s="171"/>
      <c r="AT602" s="171"/>
      <c r="AU602" s="171" t="str">
        <f t="shared" si="233"/>
        <v/>
      </c>
      <c r="AV602" s="171"/>
      <c r="AW602" s="171"/>
      <c r="AX602" s="171"/>
      <c r="AY602" s="171"/>
      <c r="AZ602" s="168" t="str">
        <f t="shared" si="234"/>
        <v/>
      </c>
      <c r="BA602" s="158" t="str">
        <f>IF(S602&lt;&gt;1, IF(SUM(S602:$S$1004)&lt;&gt;0, "| Laat geen witruimte tussen ingevulde rijen.", ""), "")</f>
        <v/>
      </c>
      <c r="BC602" s="159" t="str">
        <f t="shared" si="235"/>
        <v/>
      </c>
    </row>
    <row r="603" spans="1:55" s="158" customFormat="1" ht="14.4" customHeight="1" x14ac:dyDescent="0.3">
      <c r="A603" s="244" t="str">
        <f t="shared" si="214"/>
        <v/>
      </c>
      <c r="B603" s="153" t="str">
        <f t="shared" si="215"/>
        <v/>
      </c>
      <c r="C603" s="154"/>
      <c r="D603" s="173"/>
      <c r="E603" s="179"/>
      <c r="F603" s="156"/>
      <c r="G603" s="175"/>
      <c r="H603" s="175"/>
      <c r="I603" s="175"/>
      <c r="J603" s="175"/>
      <c r="K603" s="175"/>
      <c r="L603" s="175"/>
      <c r="M603" s="175"/>
      <c r="N603" s="175"/>
      <c r="O603" s="175"/>
      <c r="P603" s="175"/>
      <c r="Q603" s="179"/>
      <c r="R603" s="157" t="s">
        <v>98</v>
      </c>
      <c r="S603" s="158">
        <f t="shared" si="216"/>
        <v>0</v>
      </c>
      <c r="T603" s="158" t="str">
        <f t="shared" si="217"/>
        <v/>
      </c>
      <c r="U603" s="158" t="str">
        <f t="shared" si="218"/>
        <v>lstLocatieNv3</v>
      </c>
      <c r="V603" s="168">
        <f t="shared" si="219"/>
        <v>0</v>
      </c>
      <c r="W603" s="171">
        <f t="shared" si="220"/>
        <v>0</v>
      </c>
      <c r="X603" s="171">
        <f t="shared" si="221"/>
        <v>0</v>
      </c>
      <c r="Y603" s="171">
        <f t="shared" si="222"/>
        <v>0</v>
      </c>
      <c r="Z603" s="171">
        <f t="shared" si="223"/>
        <v>0</v>
      </c>
      <c r="AA603" s="171">
        <f t="shared" si="224"/>
        <v>0</v>
      </c>
      <c r="AB603" s="171">
        <f t="shared" si="225"/>
        <v>0</v>
      </c>
      <c r="AC603" s="171">
        <f t="shared" si="226"/>
        <v>0</v>
      </c>
      <c r="AD603" s="171">
        <f t="shared" si="227"/>
        <v>0</v>
      </c>
      <c r="AE603" s="171">
        <f t="shared" si="228"/>
        <v>0</v>
      </c>
      <c r="AF603" s="171">
        <f t="shared" si="229"/>
        <v>0</v>
      </c>
      <c r="AG603" s="171">
        <f t="shared" si="230"/>
        <v>0</v>
      </c>
      <c r="AH603" s="171">
        <f>IF($S603&lt;&gt;0, IF($F603&lt;&gt;"Opname / publicatie / game", IF(OR($J603="Fysieke aanwezigheid/product",$J603="Fysieke en digitale aanwezigheid/product"), IF($L603&lt;&gt;"België", _xlfn.IFNA(IF(MATCH($M603, Keuzelijsten!$AR$2:$AR$32, 0)&gt;0, 0, -1), -1), IF($N603&lt;&gt;"", -1, IF(O603&lt;&gt;"", 0, 1))), -1), -1), 0)</f>
        <v>0</v>
      </c>
      <c r="AI603" s="171">
        <f t="shared" si="231"/>
        <v>0</v>
      </c>
      <c r="AJ603" s="171">
        <f t="shared" si="232"/>
        <v>0</v>
      </c>
      <c r="AK603" s="168"/>
      <c r="AL603" s="322" t="str">
        <f t="shared" si="213"/>
        <v/>
      </c>
      <c r="AM603" s="171"/>
      <c r="AN603" s="171"/>
      <c r="AO603" s="171"/>
      <c r="AP603" s="171"/>
      <c r="AQ603" s="171"/>
      <c r="AR603" s="171"/>
      <c r="AS603" s="171"/>
      <c r="AT603" s="171"/>
      <c r="AU603" s="171" t="str">
        <f t="shared" si="233"/>
        <v/>
      </c>
      <c r="AV603" s="171"/>
      <c r="AW603" s="171"/>
      <c r="AX603" s="171"/>
      <c r="AY603" s="171"/>
      <c r="AZ603" s="168" t="str">
        <f t="shared" si="234"/>
        <v/>
      </c>
      <c r="BA603" s="158" t="str">
        <f>IF(S603&lt;&gt;1, IF(SUM(S603:$S$1004)&lt;&gt;0, "| Laat geen witruimte tussen ingevulde rijen.", ""), "")</f>
        <v/>
      </c>
      <c r="BC603" s="159" t="str">
        <f t="shared" si="235"/>
        <v/>
      </c>
    </row>
    <row r="604" spans="1:55" s="158" customFormat="1" ht="14.4" customHeight="1" x14ac:dyDescent="0.3">
      <c r="A604" s="244" t="str">
        <f t="shared" si="214"/>
        <v/>
      </c>
      <c r="B604" s="153" t="str">
        <f t="shared" si="215"/>
        <v/>
      </c>
      <c r="C604" s="154"/>
      <c r="D604" s="173"/>
      <c r="E604" s="179"/>
      <c r="F604" s="156"/>
      <c r="G604" s="175"/>
      <c r="H604" s="175"/>
      <c r="I604" s="175"/>
      <c r="J604" s="175"/>
      <c r="K604" s="175"/>
      <c r="L604" s="175"/>
      <c r="M604" s="175"/>
      <c r="N604" s="175"/>
      <c r="O604" s="175"/>
      <c r="P604" s="175"/>
      <c r="Q604" s="179"/>
      <c r="R604" s="157" t="s">
        <v>98</v>
      </c>
      <c r="S604" s="158">
        <f t="shared" si="216"/>
        <v>0</v>
      </c>
      <c r="T604" s="158" t="str">
        <f t="shared" si="217"/>
        <v/>
      </c>
      <c r="U604" s="158" t="str">
        <f t="shared" si="218"/>
        <v>lstLocatieNv3</v>
      </c>
      <c r="V604" s="168">
        <f t="shared" si="219"/>
        <v>0</v>
      </c>
      <c r="W604" s="171">
        <f t="shared" si="220"/>
        <v>0</v>
      </c>
      <c r="X604" s="171">
        <f t="shared" si="221"/>
        <v>0</v>
      </c>
      <c r="Y604" s="171">
        <f t="shared" si="222"/>
        <v>0</v>
      </c>
      <c r="Z604" s="171">
        <f t="shared" si="223"/>
        <v>0</v>
      </c>
      <c r="AA604" s="171">
        <f t="shared" si="224"/>
        <v>0</v>
      </c>
      <c r="AB604" s="171">
        <f t="shared" si="225"/>
        <v>0</v>
      </c>
      <c r="AC604" s="171">
        <f t="shared" si="226"/>
        <v>0</v>
      </c>
      <c r="AD604" s="171">
        <f t="shared" si="227"/>
        <v>0</v>
      </c>
      <c r="AE604" s="171">
        <f t="shared" si="228"/>
        <v>0</v>
      </c>
      <c r="AF604" s="171">
        <f t="shared" si="229"/>
        <v>0</v>
      </c>
      <c r="AG604" s="171">
        <f t="shared" si="230"/>
        <v>0</v>
      </c>
      <c r="AH604" s="171">
        <f>IF($S604&lt;&gt;0, IF($F604&lt;&gt;"Opname / publicatie / game", IF(OR($J604="Fysieke aanwezigheid/product",$J604="Fysieke en digitale aanwezigheid/product"), IF($L604&lt;&gt;"België", _xlfn.IFNA(IF(MATCH($M604, Keuzelijsten!$AR$2:$AR$32, 0)&gt;0, 0, -1), -1), IF($N604&lt;&gt;"", -1, IF(O604&lt;&gt;"", 0, 1))), -1), -1), 0)</f>
        <v>0</v>
      </c>
      <c r="AI604" s="171">
        <f t="shared" si="231"/>
        <v>0</v>
      </c>
      <c r="AJ604" s="171">
        <f t="shared" si="232"/>
        <v>0</v>
      </c>
      <c r="AK604" s="168"/>
      <c r="AL604" s="322" t="str">
        <f t="shared" si="213"/>
        <v/>
      </c>
      <c r="AM604" s="171"/>
      <c r="AN604" s="171"/>
      <c r="AO604" s="171"/>
      <c r="AP604" s="171"/>
      <c r="AQ604" s="171"/>
      <c r="AR604" s="171"/>
      <c r="AS604" s="171"/>
      <c r="AT604" s="171"/>
      <c r="AU604" s="171" t="str">
        <f t="shared" si="233"/>
        <v/>
      </c>
      <c r="AV604" s="171"/>
      <c r="AW604" s="171"/>
      <c r="AX604" s="171"/>
      <c r="AY604" s="171"/>
      <c r="AZ604" s="168" t="str">
        <f t="shared" si="234"/>
        <v/>
      </c>
      <c r="BA604" s="158" t="str">
        <f>IF(S604&lt;&gt;1, IF(SUM(S604:$S$1004)&lt;&gt;0, "| Laat geen witruimte tussen ingevulde rijen.", ""), "")</f>
        <v/>
      </c>
      <c r="BC604" s="159" t="str">
        <f t="shared" si="235"/>
        <v/>
      </c>
    </row>
    <row r="605" spans="1:55" s="158" customFormat="1" ht="14.4" customHeight="1" x14ac:dyDescent="0.3">
      <c r="A605" s="244" t="str">
        <f t="shared" si="214"/>
        <v/>
      </c>
      <c r="B605" s="153" t="str">
        <f t="shared" si="215"/>
        <v/>
      </c>
      <c r="C605" s="154"/>
      <c r="D605" s="173"/>
      <c r="E605" s="179"/>
      <c r="F605" s="156"/>
      <c r="G605" s="175"/>
      <c r="H605" s="175"/>
      <c r="I605" s="175"/>
      <c r="J605" s="175"/>
      <c r="K605" s="175"/>
      <c r="L605" s="175"/>
      <c r="M605" s="175"/>
      <c r="N605" s="175"/>
      <c r="O605" s="175"/>
      <c r="P605" s="175"/>
      <c r="Q605" s="179"/>
      <c r="R605" s="157" t="s">
        <v>98</v>
      </c>
      <c r="S605" s="158">
        <f t="shared" si="216"/>
        <v>0</v>
      </c>
      <c r="T605" s="158" t="str">
        <f t="shared" si="217"/>
        <v/>
      </c>
      <c r="U605" s="158" t="str">
        <f t="shared" si="218"/>
        <v>lstLocatieNv3</v>
      </c>
      <c r="V605" s="168">
        <f t="shared" si="219"/>
        <v>0</v>
      </c>
      <c r="W605" s="171">
        <f t="shared" si="220"/>
        <v>0</v>
      </c>
      <c r="X605" s="171">
        <f t="shared" si="221"/>
        <v>0</v>
      </c>
      <c r="Y605" s="171">
        <f t="shared" si="222"/>
        <v>0</v>
      </c>
      <c r="Z605" s="171">
        <f t="shared" si="223"/>
        <v>0</v>
      </c>
      <c r="AA605" s="171">
        <f t="shared" si="224"/>
        <v>0</v>
      </c>
      <c r="AB605" s="171">
        <f t="shared" si="225"/>
        <v>0</v>
      </c>
      <c r="AC605" s="171">
        <f t="shared" si="226"/>
        <v>0</v>
      </c>
      <c r="AD605" s="171">
        <f t="shared" si="227"/>
        <v>0</v>
      </c>
      <c r="AE605" s="171">
        <f t="shared" si="228"/>
        <v>0</v>
      </c>
      <c r="AF605" s="171">
        <f t="shared" si="229"/>
        <v>0</v>
      </c>
      <c r="AG605" s="171">
        <f t="shared" si="230"/>
        <v>0</v>
      </c>
      <c r="AH605" s="171">
        <f>IF($S605&lt;&gt;0, IF($F605&lt;&gt;"Opname / publicatie / game", IF(OR($J605="Fysieke aanwezigheid/product",$J605="Fysieke en digitale aanwezigheid/product"), IF($L605&lt;&gt;"België", _xlfn.IFNA(IF(MATCH($M605, Keuzelijsten!$AR$2:$AR$32, 0)&gt;0, 0, -1), -1), IF($N605&lt;&gt;"", -1, IF(O605&lt;&gt;"", 0, 1))), -1), -1), 0)</f>
        <v>0</v>
      </c>
      <c r="AI605" s="171">
        <f t="shared" si="231"/>
        <v>0</v>
      </c>
      <c r="AJ605" s="171">
        <f t="shared" si="232"/>
        <v>0</v>
      </c>
      <c r="AK605" s="168"/>
      <c r="AL605" s="322" t="str">
        <f t="shared" si="213"/>
        <v/>
      </c>
      <c r="AM605" s="171"/>
      <c r="AN605" s="171"/>
      <c r="AO605" s="171"/>
      <c r="AP605" s="171"/>
      <c r="AQ605" s="171"/>
      <c r="AR605" s="171"/>
      <c r="AS605" s="171"/>
      <c r="AT605" s="171"/>
      <c r="AU605" s="171" t="str">
        <f t="shared" si="233"/>
        <v/>
      </c>
      <c r="AV605" s="171"/>
      <c r="AW605" s="171"/>
      <c r="AX605" s="171"/>
      <c r="AY605" s="171"/>
      <c r="AZ605" s="168" t="str">
        <f t="shared" si="234"/>
        <v/>
      </c>
      <c r="BA605" s="158" t="str">
        <f>IF(S605&lt;&gt;1, IF(SUM(S605:$S$1004)&lt;&gt;0, "| Laat geen witruimte tussen ingevulde rijen.", ""), "")</f>
        <v/>
      </c>
      <c r="BC605" s="159" t="str">
        <f t="shared" si="235"/>
        <v/>
      </c>
    </row>
    <row r="606" spans="1:55" s="158" customFormat="1" ht="14.4" customHeight="1" x14ac:dyDescent="0.3">
      <c r="A606" s="244" t="str">
        <f t="shared" si="214"/>
        <v/>
      </c>
      <c r="B606" s="153" t="str">
        <f t="shared" si="215"/>
        <v/>
      </c>
      <c r="C606" s="154"/>
      <c r="D606" s="173"/>
      <c r="E606" s="179"/>
      <c r="F606" s="156"/>
      <c r="G606" s="175"/>
      <c r="H606" s="175"/>
      <c r="I606" s="175"/>
      <c r="J606" s="175"/>
      <c r="K606" s="175"/>
      <c r="L606" s="175"/>
      <c r="M606" s="175"/>
      <c r="N606" s="175"/>
      <c r="O606" s="175"/>
      <c r="P606" s="175"/>
      <c r="Q606" s="179"/>
      <c r="R606" s="157" t="s">
        <v>98</v>
      </c>
      <c r="S606" s="158">
        <f t="shared" si="216"/>
        <v>0</v>
      </c>
      <c r="T606" s="158" t="str">
        <f t="shared" si="217"/>
        <v/>
      </c>
      <c r="U606" s="158" t="str">
        <f t="shared" si="218"/>
        <v>lstLocatieNv3</v>
      </c>
      <c r="V606" s="168">
        <f t="shared" si="219"/>
        <v>0</v>
      </c>
      <c r="W606" s="171">
        <f t="shared" si="220"/>
        <v>0</v>
      </c>
      <c r="X606" s="171">
        <f t="shared" si="221"/>
        <v>0</v>
      </c>
      <c r="Y606" s="171">
        <f t="shared" si="222"/>
        <v>0</v>
      </c>
      <c r="Z606" s="171">
        <f t="shared" si="223"/>
        <v>0</v>
      </c>
      <c r="AA606" s="171">
        <f t="shared" si="224"/>
        <v>0</v>
      </c>
      <c r="AB606" s="171">
        <f t="shared" si="225"/>
        <v>0</v>
      </c>
      <c r="AC606" s="171">
        <f t="shared" si="226"/>
        <v>0</v>
      </c>
      <c r="AD606" s="171">
        <f t="shared" si="227"/>
        <v>0</v>
      </c>
      <c r="AE606" s="171">
        <f t="shared" si="228"/>
        <v>0</v>
      </c>
      <c r="AF606" s="171">
        <f t="shared" si="229"/>
        <v>0</v>
      </c>
      <c r="AG606" s="171">
        <f t="shared" si="230"/>
        <v>0</v>
      </c>
      <c r="AH606" s="171">
        <f>IF($S606&lt;&gt;0, IF($F606&lt;&gt;"Opname / publicatie / game", IF(OR($J606="Fysieke aanwezigheid/product",$J606="Fysieke en digitale aanwezigheid/product"), IF($L606&lt;&gt;"België", _xlfn.IFNA(IF(MATCH($M606, Keuzelijsten!$AR$2:$AR$32, 0)&gt;0, 0, -1), -1), IF($N606&lt;&gt;"", -1, IF(O606&lt;&gt;"", 0, 1))), -1), -1), 0)</f>
        <v>0</v>
      </c>
      <c r="AI606" s="171">
        <f t="shared" si="231"/>
        <v>0</v>
      </c>
      <c r="AJ606" s="171">
        <f t="shared" si="232"/>
        <v>0</v>
      </c>
      <c r="AK606" s="168"/>
      <c r="AL606" s="322" t="str">
        <f t="shared" si="213"/>
        <v/>
      </c>
      <c r="AM606" s="171"/>
      <c r="AN606" s="171"/>
      <c r="AO606" s="171"/>
      <c r="AP606" s="171"/>
      <c r="AQ606" s="171"/>
      <c r="AR606" s="171"/>
      <c r="AS606" s="171"/>
      <c r="AT606" s="171"/>
      <c r="AU606" s="171" t="str">
        <f t="shared" si="233"/>
        <v/>
      </c>
      <c r="AV606" s="171"/>
      <c r="AW606" s="171"/>
      <c r="AX606" s="171"/>
      <c r="AY606" s="171"/>
      <c r="AZ606" s="168" t="str">
        <f t="shared" si="234"/>
        <v/>
      </c>
      <c r="BA606" s="158" t="str">
        <f>IF(S606&lt;&gt;1, IF(SUM(S606:$S$1004)&lt;&gt;0, "| Laat geen witruimte tussen ingevulde rijen.", ""), "")</f>
        <v/>
      </c>
      <c r="BC606" s="159" t="str">
        <f t="shared" si="235"/>
        <v/>
      </c>
    </row>
    <row r="607" spans="1:55" s="158" customFormat="1" ht="14.4" customHeight="1" x14ac:dyDescent="0.3">
      <c r="A607" s="244" t="str">
        <f t="shared" si="214"/>
        <v/>
      </c>
      <c r="B607" s="153" t="str">
        <f t="shared" si="215"/>
        <v/>
      </c>
      <c r="C607" s="154"/>
      <c r="D607" s="173"/>
      <c r="E607" s="179"/>
      <c r="F607" s="156"/>
      <c r="G607" s="175"/>
      <c r="H607" s="175"/>
      <c r="I607" s="175"/>
      <c r="J607" s="175"/>
      <c r="K607" s="175"/>
      <c r="L607" s="175"/>
      <c r="M607" s="175"/>
      <c r="N607" s="175"/>
      <c r="O607" s="175"/>
      <c r="P607" s="175"/>
      <c r="Q607" s="179"/>
      <c r="R607" s="157" t="s">
        <v>98</v>
      </c>
      <c r="S607" s="158">
        <f t="shared" si="216"/>
        <v>0</v>
      </c>
      <c r="T607" s="158" t="str">
        <f t="shared" si="217"/>
        <v/>
      </c>
      <c r="U607" s="158" t="str">
        <f t="shared" si="218"/>
        <v>lstLocatieNv3</v>
      </c>
      <c r="V607" s="168">
        <f t="shared" si="219"/>
        <v>0</v>
      </c>
      <c r="W607" s="171">
        <f t="shared" si="220"/>
        <v>0</v>
      </c>
      <c r="X607" s="171">
        <f t="shared" si="221"/>
        <v>0</v>
      </c>
      <c r="Y607" s="171">
        <f t="shared" si="222"/>
        <v>0</v>
      </c>
      <c r="Z607" s="171">
        <f t="shared" si="223"/>
        <v>0</v>
      </c>
      <c r="AA607" s="171">
        <f t="shared" si="224"/>
        <v>0</v>
      </c>
      <c r="AB607" s="171">
        <f t="shared" si="225"/>
        <v>0</v>
      </c>
      <c r="AC607" s="171">
        <f t="shared" si="226"/>
        <v>0</v>
      </c>
      <c r="AD607" s="171">
        <f t="shared" si="227"/>
        <v>0</v>
      </c>
      <c r="AE607" s="171">
        <f t="shared" si="228"/>
        <v>0</v>
      </c>
      <c r="AF607" s="171">
        <f t="shared" si="229"/>
        <v>0</v>
      </c>
      <c r="AG607" s="171">
        <f t="shared" si="230"/>
        <v>0</v>
      </c>
      <c r="AH607" s="171">
        <f>IF($S607&lt;&gt;0, IF($F607&lt;&gt;"Opname / publicatie / game", IF(OR($J607="Fysieke aanwezigheid/product",$J607="Fysieke en digitale aanwezigheid/product"), IF($L607&lt;&gt;"België", _xlfn.IFNA(IF(MATCH($M607, Keuzelijsten!$AR$2:$AR$32, 0)&gt;0, 0, -1), -1), IF($N607&lt;&gt;"", -1, IF(O607&lt;&gt;"", 0, 1))), -1), -1), 0)</f>
        <v>0</v>
      </c>
      <c r="AI607" s="171">
        <f t="shared" si="231"/>
        <v>0</v>
      </c>
      <c r="AJ607" s="171">
        <f t="shared" si="232"/>
        <v>0</v>
      </c>
      <c r="AK607" s="168"/>
      <c r="AL607" s="322" t="str">
        <f t="shared" si="213"/>
        <v/>
      </c>
      <c r="AM607" s="171"/>
      <c r="AN607" s="171"/>
      <c r="AO607" s="171"/>
      <c r="AP607" s="171"/>
      <c r="AQ607" s="171"/>
      <c r="AR607" s="171"/>
      <c r="AS607" s="171"/>
      <c r="AT607" s="171"/>
      <c r="AU607" s="171" t="str">
        <f t="shared" si="233"/>
        <v/>
      </c>
      <c r="AV607" s="171"/>
      <c r="AW607" s="171"/>
      <c r="AX607" s="171"/>
      <c r="AY607" s="171"/>
      <c r="AZ607" s="168" t="str">
        <f t="shared" si="234"/>
        <v/>
      </c>
      <c r="BA607" s="158" t="str">
        <f>IF(S607&lt;&gt;1, IF(SUM(S607:$S$1004)&lt;&gt;0, "| Laat geen witruimte tussen ingevulde rijen.", ""), "")</f>
        <v/>
      </c>
      <c r="BC607" s="159" t="str">
        <f t="shared" si="235"/>
        <v/>
      </c>
    </row>
    <row r="608" spans="1:55" s="158" customFormat="1" ht="14.4" customHeight="1" x14ac:dyDescent="0.3">
      <c r="A608" s="244" t="str">
        <f t="shared" si="214"/>
        <v/>
      </c>
      <c r="B608" s="153" t="str">
        <f t="shared" si="215"/>
        <v/>
      </c>
      <c r="C608" s="154"/>
      <c r="D608" s="173"/>
      <c r="E608" s="179"/>
      <c r="F608" s="156"/>
      <c r="G608" s="175"/>
      <c r="H608" s="175"/>
      <c r="I608" s="175"/>
      <c r="J608" s="175"/>
      <c r="K608" s="175"/>
      <c r="L608" s="175"/>
      <c r="M608" s="175"/>
      <c r="N608" s="175"/>
      <c r="O608" s="175"/>
      <c r="P608" s="175"/>
      <c r="Q608" s="179"/>
      <c r="R608" s="157" t="s">
        <v>98</v>
      </c>
      <c r="S608" s="158">
        <f t="shared" si="216"/>
        <v>0</v>
      </c>
      <c r="T608" s="158" t="str">
        <f t="shared" si="217"/>
        <v/>
      </c>
      <c r="U608" s="158" t="str">
        <f t="shared" si="218"/>
        <v>lstLocatieNv3</v>
      </c>
      <c r="V608" s="168">
        <f t="shared" si="219"/>
        <v>0</v>
      </c>
      <c r="W608" s="171">
        <f t="shared" si="220"/>
        <v>0</v>
      </c>
      <c r="X608" s="171">
        <f t="shared" si="221"/>
        <v>0</v>
      </c>
      <c r="Y608" s="171">
        <f t="shared" si="222"/>
        <v>0</v>
      </c>
      <c r="Z608" s="171">
        <f t="shared" si="223"/>
        <v>0</v>
      </c>
      <c r="AA608" s="171">
        <f t="shared" si="224"/>
        <v>0</v>
      </c>
      <c r="AB608" s="171">
        <f t="shared" si="225"/>
        <v>0</v>
      </c>
      <c r="AC608" s="171">
        <f t="shared" si="226"/>
        <v>0</v>
      </c>
      <c r="AD608" s="171">
        <f t="shared" si="227"/>
        <v>0</v>
      </c>
      <c r="AE608" s="171">
        <f t="shared" si="228"/>
        <v>0</v>
      </c>
      <c r="AF608" s="171">
        <f t="shared" si="229"/>
        <v>0</v>
      </c>
      <c r="AG608" s="171">
        <f t="shared" si="230"/>
        <v>0</v>
      </c>
      <c r="AH608" s="171">
        <f>IF($S608&lt;&gt;0, IF($F608&lt;&gt;"Opname / publicatie / game", IF(OR($J608="Fysieke aanwezigheid/product",$J608="Fysieke en digitale aanwezigheid/product"), IF($L608&lt;&gt;"België", _xlfn.IFNA(IF(MATCH($M608, Keuzelijsten!$AR$2:$AR$32, 0)&gt;0, 0, -1), -1), IF($N608&lt;&gt;"", -1, IF(O608&lt;&gt;"", 0, 1))), -1), -1), 0)</f>
        <v>0</v>
      </c>
      <c r="AI608" s="171">
        <f t="shared" si="231"/>
        <v>0</v>
      </c>
      <c r="AJ608" s="171">
        <f t="shared" si="232"/>
        <v>0</v>
      </c>
      <c r="AK608" s="168"/>
      <c r="AL608" s="322" t="str">
        <f t="shared" si="213"/>
        <v/>
      </c>
      <c r="AM608" s="171"/>
      <c r="AN608" s="171"/>
      <c r="AO608" s="171"/>
      <c r="AP608" s="171"/>
      <c r="AQ608" s="171"/>
      <c r="AR608" s="171"/>
      <c r="AS608" s="171"/>
      <c r="AT608" s="171"/>
      <c r="AU608" s="171" t="str">
        <f t="shared" si="233"/>
        <v/>
      </c>
      <c r="AV608" s="171"/>
      <c r="AW608" s="171"/>
      <c r="AX608" s="171"/>
      <c r="AY608" s="171"/>
      <c r="AZ608" s="168" t="str">
        <f t="shared" si="234"/>
        <v/>
      </c>
      <c r="BA608" s="158" t="str">
        <f>IF(S608&lt;&gt;1, IF(SUM(S608:$S$1004)&lt;&gt;0, "| Laat geen witruimte tussen ingevulde rijen.", ""), "")</f>
        <v/>
      </c>
      <c r="BC608" s="159" t="str">
        <f t="shared" si="235"/>
        <v/>
      </c>
    </row>
    <row r="609" spans="1:55" s="158" customFormat="1" ht="14.4" customHeight="1" x14ac:dyDescent="0.3">
      <c r="A609" s="244" t="str">
        <f t="shared" si="214"/>
        <v/>
      </c>
      <c r="B609" s="153" t="str">
        <f t="shared" si="215"/>
        <v/>
      </c>
      <c r="C609" s="154"/>
      <c r="D609" s="173"/>
      <c r="E609" s="179"/>
      <c r="F609" s="156"/>
      <c r="G609" s="175"/>
      <c r="H609" s="175"/>
      <c r="I609" s="175"/>
      <c r="J609" s="175"/>
      <c r="K609" s="175"/>
      <c r="L609" s="175"/>
      <c r="M609" s="175"/>
      <c r="N609" s="175"/>
      <c r="O609" s="175"/>
      <c r="P609" s="175"/>
      <c r="Q609" s="179"/>
      <c r="R609" s="157" t="s">
        <v>98</v>
      </c>
      <c r="S609" s="158">
        <f t="shared" si="216"/>
        <v>0</v>
      </c>
      <c r="T609" s="158" t="str">
        <f t="shared" si="217"/>
        <v/>
      </c>
      <c r="U609" s="158" t="str">
        <f t="shared" si="218"/>
        <v>lstLocatieNv3</v>
      </c>
      <c r="V609" s="168">
        <f t="shared" si="219"/>
        <v>0</v>
      </c>
      <c r="W609" s="171">
        <f t="shared" si="220"/>
        <v>0</v>
      </c>
      <c r="X609" s="171">
        <f t="shared" si="221"/>
        <v>0</v>
      </c>
      <c r="Y609" s="171">
        <f t="shared" si="222"/>
        <v>0</v>
      </c>
      <c r="Z609" s="171">
        <f t="shared" si="223"/>
        <v>0</v>
      </c>
      <c r="AA609" s="171">
        <f t="shared" si="224"/>
        <v>0</v>
      </c>
      <c r="AB609" s="171">
        <f t="shared" si="225"/>
        <v>0</v>
      </c>
      <c r="AC609" s="171">
        <f t="shared" si="226"/>
        <v>0</v>
      </c>
      <c r="AD609" s="171">
        <f t="shared" si="227"/>
        <v>0</v>
      </c>
      <c r="AE609" s="171">
        <f t="shared" si="228"/>
        <v>0</v>
      </c>
      <c r="AF609" s="171">
        <f t="shared" si="229"/>
        <v>0</v>
      </c>
      <c r="AG609" s="171">
        <f t="shared" si="230"/>
        <v>0</v>
      </c>
      <c r="AH609" s="171">
        <f>IF($S609&lt;&gt;0, IF($F609&lt;&gt;"Opname / publicatie / game", IF(OR($J609="Fysieke aanwezigheid/product",$J609="Fysieke en digitale aanwezigheid/product"), IF($L609&lt;&gt;"België", _xlfn.IFNA(IF(MATCH($M609, Keuzelijsten!$AR$2:$AR$32, 0)&gt;0, 0, -1), -1), IF($N609&lt;&gt;"", -1, IF(O609&lt;&gt;"", 0, 1))), -1), -1), 0)</f>
        <v>0</v>
      </c>
      <c r="AI609" s="171">
        <f t="shared" si="231"/>
        <v>0</v>
      </c>
      <c r="AJ609" s="171">
        <f t="shared" si="232"/>
        <v>0</v>
      </c>
      <c r="AK609" s="168"/>
      <c r="AL609" s="322" t="str">
        <f t="shared" si="213"/>
        <v/>
      </c>
      <c r="AM609" s="171"/>
      <c r="AN609" s="171"/>
      <c r="AO609" s="171"/>
      <c r="AP609" s="171"/>
      <c r="AQ609" s="171"/>
      <c r="AR609" s="171"/>
      <c r="AS609" s="171"/>
      <c r="AT609" s="171"/>
      <c r="AU609" s="171" t="str">
        <f t="shared" si="233"/>
        <v/>
      </c>
      <c r="AV609" s="171"/>
      <c r="AW609" s="171"/>
      <c r="AX609" s="171"/>
      <c r="AY609" s="171"/>
      <c r="AZ609" s="168" t="str">
        <f t="shared" si="234"/>
        <v/>
      </c>
      <c r="BA609" s="158" t="str">
        <f>IF(S609&lt;&gt;1, IF(SUM(S609:$S$1004)&lt;&gt;0, "| Laat geen witruimte tussen ingevulde rijen.", ""), "")</f>
        <v/>
      </c>
      <c r="BC609" s="159" t="str">
        <f t="shared" si="235"/>
        <v/>
      </c>
    </row>
    <row r="610" spans="1:55" s="158" customFormat="1" ht="14.4" customHeight="1" x14ac:dyDescent="0.3">
      <c r="A610" s="244" t="str">
        <f t="shared" si="214"/>
        <v/>
      </c>
      <c r="B610" s="153" t="str">
        <f t="shared" si="215"/>
        <v/>
      </c>
      <c r="C610" s="154"/>
      <c r="D610" s="173"/>
      <c r="E610" s="179"/>
      <c r="F610" s="156"/>
      <c r="G610" s="175"/>
      <c r="H610" s="175"/>
      <c r="I610" s="175"/>
      <c r="J610" s="175"/>
      <c r="K610" s="175"/>
      <c r="L610" s="175"/>
      <c r="M610" s="175"/>
      <c r="N610" s="175"/>
      <c r="O610" s="175"/>
      <c r="P610" s="175"/>
      <c r="Q610" s="179"/>
      <c r="R610" s="157" t="s">
        <v>98</v>
      </c>
      <c r="S610" s="158">
        <f t="shared" si="216"/>
        <v>0</v>
      </c>
      <c r="T610" s="158" t="str">
        <f t="shared" si="217"/>
        <v/>
      </c>
      <c r="U610" s="158" t="str">
        <f t="shared" si="218"/>
        <v>lstLocatieNv3</v>
      </c>
      <c r="V610" s="168">
        <f t="shared" si="219"/>
        <v>0</v>
      </c>
      <c r="W610" s="171">
        <f t="shared" si="220"/>
        <v>0</v>
      </c>
      <c r="X610" s="171">
        <f t="shared" si="221"/>
        <v>0</v>
      </c>
      <c r="Y610" s="171">
        <f t="shared" si="222"/>
        <v>0</v>
      </c>
      <c r="Z610" s="171">
        <f t="shared" si="223"/>
        <v>0</v>
      </c>
      <c r="AA610" s="171">
        <f t="shared" si="224"/>
        <v>0</v>
      </c>
      <c r="AB610" s="171">
        <f t="shared" si="225"/>
        <v>0</v>
      </c>
      <c r="AC610" s="171">
        <f t="shared" si="226"/>
        <v>0</v>
      </c>
      <c r="AD610" s="171">
        <f t="shared" si="227"/>
        <v>0</v>
      </c>
      <c r="AE610" s="171">
        <f t="shared" si="228"/>
        <v>0</v>
      </c>
      <c r="AF610" s="171">
        <f t="shared" si="229"/>
        <v>0</v>
      </c>
      <c r="AG610" s="171">
        <f t="shared" si="230"/>
        <v>0</v>
      </c>
      <c r="AH610" s="171">
        <f>IF($S610&lt;&gt;0, IF($F610&lt;&gt;"Opname / publicatie / game", IF(OR($J610="Fysieke aanwezigheid/product",$J610="Fysieke en digitale aanwezigheid/product"), IF($L610&lt;&gt;"België", _xlfn.IFNA(IF(MATCH($M610, Keuzelijsten!$AR$2:$AR$32, 0)&gt;0, 0, -1), -1), IF($N610&lt;&gt;"", -1, IF(O610&lt;&gt;"", 0, 1))), -1), -1), 0)</f>
        <v>0</v>
      </c>
      <c r="AI610" s="171">
        <f t="shared" si="231"/>
        <v>0</v>
      </c>
      <c r="AJ610" s="171">
        <f t="shared" si="232"/>
        <v>0</v>
      </c>
      <c r="AK610" s="168"/>
      <c r="AL610" s="322" t="str">
        <f t="shared" si="213"/>
        <v/>
      </c>
      <c r="AM610" s="171"/>
      <c r="AN610" s="171"/>
      <c r="AO610" s="171"/>
      <c r="AP610" s="171"/>
      <c r="AQ610" s="171"/>
      <c r="AR610" s="171"/>
      <c r="AS610" s="171"/>
      <c r="AT610" s="171"/>
      <c r="AU610" s="171" t="str">
        <f t="shared" si="233"/>
        <v/>
      </c>
      <c r="AV610" s="171"/>
      <c r="AW610" s="171"/>
      <c r="AX610" s="171"/>
      <c r="AY610" s="171"/>
      <c r="AZ610" s="168" t="str">
        <f t="shared" si="234"/>
        <v/>
      </c>
      <c r="BA610" s="158" t="str">
        <f>IF(S610&lt;&gt;1, IF(SUM(S610:$S$1004)&lt;&gt;0, "| Laat geen witruimte tussen ingevulde rijen.", ""), "")</f>
        <v/>
      </c>
      <c r="BC610" s="159" t="str">
        <f t="shared" si="235"/>
        <v/>
      </c>
    </row>
    <row r="611" spans="1:55" s="158" customFormat="1" ht="14.4" customHeight="1" x14ac:dyDescent="0.3">
      <c r="A611" s="244" t="str">
        <f t="shared" si="214"/>
        <v/>
      </c>
      <c r="B611" s="153" t="str">
        <f t="shared" si="215"/>
        <v/>
      </c>
      <c r="C611" s="154"/>
      <c r="D611" s="173"/>
      <c r="E611" s="179"/>
      <c r="F611" s="156"/>
      <c r="G611" s="175"/>
      <c r="H611" s="175"/>
      <c r="I611" s="175"/>
      <c r="J611" s="175"/>
      <c r="K611" s="175"/>
      <c r="L611" s="175"/>
      <c r="M611" s="175"/>
      <c r="N611" s="175"/>
      <c r="O611" s="175"/>
      <c r="P611" s="175"/>
      <c r="Q611" s="179"/>
      <c r="R611" s="157" t="s">
        <v>98</v>
      </c>
      <c r="S611" s="158">
        <f t="shared" si="216"/>
        <v>0</v>
      </c>
      <c r="T611" s="158" t="str">
        <f t="shared" si="217"/>
        <v/>
      </c>
      <c r="U611" s="158" t="str">
        <f t="shared" si="218"/>
        <v>lstLocatieNv3</v>
      </c>
      <c r="V611" s="168">
        <f t="shared" si="219"/>
        <v>0</v>
      </c>
      <c r="W611" s="171">
        <f t="shared" si="220"/>
        <v>0</v>
      </c>
      <c r="X611" s="171">
        <f t="shared" si="221"/>
        <v>0</v>
      </c>
      <c r="Y611" s="171">
        <f t="shared" si="222"/>
        <v>0</v>
      </c>
      <c r="Z611" s="171">
        <f t="shared" si="223"/>
        <v>0</v>
      </c>
      <c r="AA611" s="171">
        <f t="shared" si="224"/>
        <v>0</v>
      </c>
      <c r="AB611" s="171">
        <f t="shared" si="225"/>
        <v>0</v>
      </c>
      <c r="AC611" s="171">
        <f t="shared" si="226"/>
        <v>0</v>
      </c>
      <c r="AD611" s="171">
        <f t="shared" si="227"/>
        <v>0</v>
      </c>
      <c r="AE611" s="171">
        <f t="shared" si="228"/>
        <v>0</v>
      </c>
      <c r="AF611" s="171">
        <f t="shared" si="229"/>
        <v>0</v>
      </c>
      <c r="AG611" s="171">
        <f t="shared" si="230"/>
        <v>0</v>
      </c>
      <c r="AH611" s="171">
        <f>IF($S611&lt;&gt;0, IF($F611&lt;&gt;"Opname / publicatie / game", IF(OR($J611="Fysieke aanwezigheid/product",$J611="Fysieke en digitale aanwezigheid/product"), IF($L611&lt;&gt;"België", _xlfn.IFNA(IF(MATCH($M611, Keuzelijsten!$AR$2:$AR$32, 0)&gt;0, 0, -1), -1), IF($N611&lt;&gt;"", -1, IF(O611&lt;&gt;"", 0, 1))), -1), -1), 0)</f>
        <v>0</v>
      </c>
      <c r="AI611" s="171">
        <f t="shared" si="231"/>
        <v>0</v>
      </c>
      <c r="AJ611" s="171">
        <f t="shared" si="232"/>
        <v>0</v>
      </c>
      <c r="AK611" s="168"/>
      <c r="AL611" s="322" t="str">
        <f t="shared" si="213"/>
        <v/>
      </c>
      <c r="AM611" s="171"/>
      <c r="AN611" s="171"/>
      <c r="AO611" s="171"/>
      <c r="AP611" s="171"/>
      <c r="AQ611" s="171"/>
      <c r="AR611" s="171"/>
      <c r="AS611" s="171"/>
      <c r="AT611" s="171"/>
      <c r="AU611" s="171" t="str">
        <f t="shared" si="233"/>
        <v/>
      </c>
      <c r="AV611" s="171"/>
      <c r="AW611" s="171"/>
      <c r="AX611" s="171"/>
      <c r="AY611" s="171"/>
      <c r="AZ611" s="168" t="str">
        <f t="shared" si="234"/>
        <v/>
      </c>
      <c r="BA611" s="158" t="str">
        <f>IF(S611&lt;&gt;1, IF(SUM(S611:$S$1004)&lt;&gt;0, "| Laat geen witruimte tussen ingevulde rijen.", ""), "")</f>
        <v/>
      </c>
      <c r="BC611" s="159" t="str">
        <f t="shared" si="235"/>
        <v/>
      </c>
    </row>
    <row r="612" spans="1:55" s="158" customFormat="1" ht="14.4" customHeight="1" x14ac:dyDescent="0.3">
      <c r="A612" s="244" t="str">
        <f t="shared" si="214"/>
        <v/>
      </c>
      <c r="B612" s="153" t="str">
        <f t="shared" si="215"/>
        <v/>
      </c>
      <c r="C612" s="154"/>
      <c r="D612" s="173"/>
      <c r="E612" s="179"/>
      <c r="F612" s="156"/>
      <c r="G612" s="175"/>
      <c r="H612" s="175"/>
      <c r="I612" s="175"/>
      <c r="J612" s="175"/>
      <c r="K612" s="175"/>
      <c r="L612" s="175"/>
      <c r="M612" s="175"/>
      <c r="N612" s="175"/>
      <c r="O612" s="175"/>
      <c r="P612" s="175"/>
      <c r="Q612" s="179"/>
      <c r="R612" s="157" t="s">
        <v>98</v>
      </c>
      <c r="S612" s="158">
        <f t="shared" si="216"/>
        <v>0</v>
      </c>
      <c r="T612" s="158" t="str">
        <f t="shared" si="217"/>
        <v/>
      </c>
      <c r="U612" s="158" t="str">
        <f t="shared" si="218"/>
        <v>lstLocatieNv3</v>
      </c>
      <c r="V612" s="168">
        <f t="shared" si="219"/>
        <v>0</v>
      </c>
      <c r="W612" s="171">
        <f t="shared" si="220"/>
        <v>0</v>
      </c>
      <c r="X612" s="171">
        <f t="shared" si="221"/>
        <v>0</v>
      </c>
      <c r="Y612" s="171">
        <f t="shared" si="222"/>
        <v>0</v>
      </c>
      <c r="Z612" s="171">
        <f t="shared" si="223"/>
        <v>0</v>
      </c>
      <c r="AA612" s="171">
        <f t="shared" si="224"/>
        <v>0</v>
      </c>
      <c r="AB612" s="171">
        <f t="shared" si="225"/>
        <v>0</v>
      </c>
      <c r="AC612" s="171">
        <f t="shared" si="226"/>
        <v>0</v>
      </c>
      <c r="AD612" s="171">
        <f t="shared" si="227"/>
        <v>0</v>
      </c>
      <c r="AE612" s="171">
        <f t="shared" si="228"/>
        <v>0</v>
      </c>
      <c r="AF612" s="171">
        <f t="shared" si="229"/>
        <v>0</v>
      </c>
      <c r="AG612" s="171">
        <f t="shared" si="230"/>
        <v>0</v>
      </c>
      <c r="AH612" s="171">
        <f>IF($S612&lt;&gt;0, IF($F612&lt;&gt;"Opname / publicatie / game", IF(OR($J612="Fysieke aanwezigheid/product",$J612="Fysieke en digitale aanwezigheid/product"), IF($L612&lt;&gt;"België", _xlfn.IFNA(IF(MATCH($M612, Keuzelijsten!$AR$2:$AR$32, 0)&gt;0, 0, -1), -1), IF($N612&lt;&gt;"", -1, IF(O612&lt;&gt;"", 0, 1))), -1), -1), 0)</f>
        <v>0</v>
      </c>
      <c r="AI612" s="171">
        <f t="shared" si="231"/>
        <v>0</v>
      </c>
      <c r="AJ612" s="171">
        <f t="shared" si="232"/>
        <v>0</v>
      </c>
      <c r="AK612" s="168"/>
      <c r="AL612" s="322" t="str">
        <f t="shared" si="213"/>
        <v/>
      </c>
      <c r="AM612" s="171"/>
      <c r="AN612" s="171"/>
      <c r="AO612" s="171"/>
      <c r="AP612" s="171"/>
      <c r="AQ612" s="171"/>
      <c r="AR612" s="171"/>
      <c r="AS612" s="171"/>
      <c r="AT612" s="171"/>
      <c r="AU612" s="171" t="str">
        <f t="shared" si="233"/>
        <v/>
      </c>
      <c r="AV612" s="171"/>
      <c r="AW612" s="171"/>
      <c r="AX612" s="171"/>
      <c r="AY612" s="171"/>
      <c r="AZ612" s="168" t="str">
        <f t="shared" si="234"/>
        <v/>
      </c>
      <c r="BA612" s="158" t="str">
        <f>IF(S612&lt;&gt;1, IF(SUM(S612:$S$1004)&lt;&gt;0, "| Laat geen witruimte tussen ingevulde rijen.", ""), "")</f>
        <v/>
      </c>
      <c r="BC612" s="159" t="str">
        <f t="shared" si="235"/>
        <v/>
      </c>
    </row>
    <row r="613" spans="1:55" s="158" customFormat="1" ht="14.4" customHeight="1" x14ac:dyDescent="0.3">
      <c r="A613" s="244" t="str">
        <f t="shared" si="214"/>
        <v/>
      </c>
      <c r="B613" s="153" t="str">
        <f t="shared" si="215"/>
        <v/>
      </c>
      <c r="C613" s="154"/>
      <c r="D613" s="173"/>
      <c r="E613" s="179"/>
      <c r="F613" s="156"/>
      <c r="G613" s="175"/>
      <c r="H613" s="175"/>
      <c r="I613" s="175"/>
      <c r="J613" s="175"/>
      <c r="K613" s="175"/>
      <c r="L613" s="175"/>
      <c r="M613" s="175"/>
      <c r="N613" s="175"/>
      <c r="O613" s="175"/>
      <c r="P613" s="175"/>
      <c r="Q613" s="179"/>
      <c r="R613" s="157" t="s">
        <v>98</v>
      </c>
      <c r="S613" s="158">
        <f t="shared" si="216"/>
        <v>0</v>
      </c>
      <c r="T613" s="158" t="str">
        <f t="shared" si="217"/>
        <v/>
      </c>
      <c r="U613" s="158" t="str">
        <f t="shared" si="218"/>
        <v>lstLocatieNv3</v>
      </c>
      <c r="V613" s="168">
        <f t="shared" si="219"/>
        <v>0</v>
      </c>
      <c r="W613" s="171">
        <f t="shared" si="220"/>
        <v>0</v>
      </c>
      <c r="X613" s="171">
        <f t="shared" si="221"/>
        <v>0</v>
      </c>
      <c r="Y613" s="171">
        <f t="shared" si="222"/>
        <v>0</v>
      </c>
      <c r="Z613" s="171">
        <f t="shared" si="223"/>
        <v>0</v>
      </c>
      <c r="AA613" s="171">
        <f t="shared" si="224"/>
        <v>0</v>
      </c>
      <c r="AB613" s="171">
        <f t="shared" si="225"/>
        <v>0</v>
      </c>
      <c r="AC613" s="171">
        <f t="shared" si="226"/>
        <v>0</v>
      </c>
      <c r="AD613" s="171">
        <f t="shared" si="227"/>
        <v>0</v>
      </c>
      <c r="AE613" s="171">
        <f t="shared" si="228"/>
        <v>0</v>
      </c>
      <c r="AF613" s="171">
        <f t="shared" si="229"/>
        <v>0</v>
      </c>
      <c r="AG613" s="171">
        <f t="shared" si="230"/>
        <v>0</v>
      </c>
      <c r="AH613" s="171">
        <f>IF($S613&lt;&gt;0, IF($F613&lt;&gt;"Opname / publicatie / game", IF(OR($J613="Fysieke aanwezigheid/product",$J613="Fysieke en digitale aanwezigheid/product"), IF($L613&lt;&gt;"België", _xlfn.IFNA(IF(MATCH($M613, Keuzelijsten!$AR$2:$AR$32, 0)&gt;0, 0, -1), -1), IF($N613&lt;&gt;"", -1, IF(O613&lt;&gt;"", 0, 1))), -1), -1), 0)</f>
        <v>0</v>
      </c>
      <c r="AI613" s="171">
        <f t="shared" si="231"/>
        <v>0</v>
      </c>
      <c r="AJ613" s="171">
        <f t="shared" si="232"/>
        <v>0</v>
      </c>
      <c r="AK613" s="168"/>
      <c r="AL613" s="322" t="str">
        <f t="shared" si="213"/>
        <v/>
      </c>
      <c r="AM613" s="171"/>
      <c r="AN613" s="171"/>
      <c r="AO613" s="171"/>
      <c r="AP613" s="171"/>
      <c r="AQ613" s="171"/>
      <c r="AR613" s="171"/>
      <c r="AS613" s="171"/>
      <c r="AT613" s="171"/>
      <c r="AU613" s="171" t="str">
        <f t="shared" si="233"/>
        <v/>
      </c>
      <c r="AV613" s="171"/>
      <c r="AW613" s="171"/>
      <c r="AX613" s="171"/>
      <c r="AY613" s="171"/>
      <c r="AZ613" s="168" t="str">
        <f t="shared" si="234"/>
        <v/>
      </c>
      <c r="BA613" s="158" t="str">
        <f>IF(S613&lt;&gt;1, IF(SUM(S613:$S$1004)&lt;&gt;0, "| Laat geen witruimte tussen ingevulde rijen.", ""), "")</f>
        <v/>
      </c>
      <c r="BC613" s="159" t="str">
        <f t="shared" si="235"/>
        <v/>
      </c>
    </row>
    <row r="614" spans="1:55" s="158" customFormat="1" ht="14.4" customHeight="1" x14ac:dyDescent="0.3">
      <c r="A614" s="244" t="str">
        <f t="shared" si="214"/>
        <v/>
      </c>
      <c r="B614" s="153" t="str">
        <f t="shared" si="215"/>
        <v/>
      </c>
      <c r="C614" s="154"/>
      <c r="D614" s="173"/>
      <c r="E614" s="179"/>
      <c r="F614" s="156"/>
      <c r="G614" s="175"/>
      <c r="H614" s="175"/>
      <c r="I614" s="175"/>
      <c r="J614" s="175"/>
      <c r="K614" s="175"/>
      <c r="L614" s="175"/>
      <c r="M614" s="175"/>
      <c r="N614" s="175"/>
      <c r="O614" s="175"/>
      <c r="P614" s="175"/>
      <c r="Q614" s="179"/>
      <c r="R614" s="157" t="s">
        <v>98</v>
      </c>
      <c r="S614" s="158">
        <f t="shared" si="216"/>
        <v>0</v>
      </c>
      <c r="T614" s="158" t="str">
        <f t="shared" si="217"/>
        <v/>
      </c>
      <c r="U614" s="158" t="str">
        <f t="shared" si="218"/>
        <v>lstLocatieNv3</v>
      </c>
      <c r="V614" s="168">
        <f t="shared" si="219"/>
        <v>0</v>
      </c>
      <c r="W614" s="171">
        <f t="shared" si="220"/>
        <v>0</v>
      </c>
      <c r="X614" s="171">
        <f t="shared" si="221"/>
        <v>0</v>
      </c>
      <c r="Y614" s="171">
        <f t="shared" si="222"/>
        <v>0</v>
      </c>
      <c r="Z614" s="171">
        <f t="shared" si="223"/>
        <v>0</v>
      </c>
      <c r="AA614" s="171">
        <f t="shared" si="224"/>
        <v>0</v>
      </c>
      <c r="AB614" s="171">
        <f t="shared" si="225"/>
        <v>0</v>
      </c>
      <c r="AC614" s="171">
        <f t="shared" si="226"/>
        <v>0</v>
      </c>
      <c r="AD614" s="171">
        <f t="shared" si="227"/>
        <v>0</v>
      </c>
      <c r="AE614" s="171">
        <f t="shared" si="228"/>
        <v>0</v>
      </c>
      <c r="AF614" s="171">
        <f t="shared" si="229"/>
        <v>0</v>
      </c>
      <c r="AG614" s="171">
        <f t="shared" si="230"/>
        <v>0</v>
      </c>
      <c r="AH614" s="171">
        <f>IF($S614&lt;&gt;0, IF($F614&lt;&gt;"Opname / publicatie / game", IF(OR($J614="Fysieke aanwezigheid/product",$J614="Fysieke en digitale aanwezigheid/product"), IF($L614&lt;&gt;"België", _xlfn.IFNA(IF(MATCH($M614, Keuzelijsten!$AR$2:$AR$32, 0)&gt;0, 0, -1), -1), IF($N614&lt;&gt;"", -1, IF(O614&lt;&gt;"", 0, 1))), -1), -1), 0)</f>
        <v>0</v>
      </c>
      <c r="AI614" s="171">
        <f t="shared" si="231"/>
        <v>0</v>
      </c>
      <c r="AJ614" s="171">
        <f t="shared" si="232"/>
        <v>0</v>
      </c>
      <c r="AK614" s="168"/>
      <c r="AL614" s="322" t="str">
        <f t="shared" si="213"/>
        <v/>
      </c>
      <c r="AM614" s="171"/>
      <c r="AN614" s="171"/>
      <c r="AO614" s="171"/>
      <c r="AP614" s="171"/>
      <c r="AQ614" s="171"/>
      <c r="AR614" s="171"/>
      <c r="AS614" s="171"/>
      <c r="AT614" s="171"/>
      <c r="AU614" s="171" t="str">
        <f t="shared" si="233"/>
        <v/>
      </c>
      <c r="AV614" s="171"/>
      <c r="AW614" s="171"/>
      <c r="AX614" s="171"/>
      <c r="AY614" s="171"/>
      <c r="AZ614" s="168" t="str">
        <f t="shared" si="234"/>
        <v/>
      </c>
      <c r="BA614" s="158" t="str">
        <f>IF(S614&lt;&gt;1, IF(SUM(S614:$S$1004)&lt;&gt;0, "| Laat geen witruimte tussen ingevulde rijen.", ""), "")</f>
        <v/>
      </c>
      <c r="BC614" s="159" t="str">
        <f t="shared" si="235"/>
        <v/>
      </c>
    </row>
    <row r="615" spans="1:55" s="158" customFormat="1" ht="14.4" customHeight="1" x14ac:dyDescent="0.3">
      <c r="A615" s="244" t="str">
        <f t="shared" si="214"/>
        <v/>
      </c>
      <c r="B615" s="153" t="str">
        <f t="shared" si="215"/>
        <v/>
      </c>
      <c r="C615" s="154"/>
      <c r="D615" s="173"/>
      <c r="E615" s="179"/>
      <c r="F615" s="156"/>
      <c r="G615" s="175"/>
      <c r="H615" s="175"/>
      <c r="I615" s="175"/>
      <c r="J615" s="175"/>
      <c r="K615" s="175"/>
      <c r="L615" s="175"/>
      <c r="M615" s="175"/>
      <c r="N615" s="175"/>
      <c r="O615" s="175"/>
      <c r="P615" s="175"/>
      <c r="Q615" s="179"/>
      <c r="R615" s="157" t="s">
        <v>98</v>
      </c>
      <c r="S615" s="158">
        <f t="shared" si="216"/>
        <v>0</v>
      </c>
      <c r="T615" s="158" t="str">
        <f t="shared" si="217"/>
        <v/>
      </c>
      <c r="U615" s="158" t="str">
        <f t="shared" si="218"/>
        <v>lstLocatieNv3</v>
      </c>
      <c r="V615" s="168">
        <f t="shared" si="219"/>
        <v>0</v>
      </c>
      <c r="W615" s="171">
        <f t="shared" si="220"/>
        <v>0</v>
      </c>
      <c r="X615" s="171">
        <f t="shared" si="221"/>
        <v>0</v>
      </c>
      <c r="Y615" s="171">
        <f t="shared" si="222"/>
        <v>0</v>
      </c>
      <c r="Z615" s="171">
        <f t="shared" si="223"/>
        <v>0</v>
      </c>
      <c r="AA615" s="171">
        <f t="shared" si="224"/>
        <v>0</v>
      </c>
      <c r="AB615" s="171">
        <f t="shared" si="225"/>
        <v>0</v>
      </c>
      <c r="AC615" s="171">
        <f t="shared" si="226"/>
        <v>0</v>
      </c>
      <c r="AD615" s="171">
        <f t="shared" si="227"/>
        <v>0</v>
      </c>
      <c r="AE615" s="171">
        <f t="shared" si="228"/>
        <v>0</v>
      </c>
      <c r="AF615" s="171">
        <f t="shared" si="229"/>
        <v>0</v>
      </c>
      <c r="AG615" s="171">
        <f t="shared" si="230"/>
        <v>0</v>
      </c>
      <c r="AH615" s="171">
        <f>IF($S615&lt;&gt;0, IF($F615&lt;&gt;"Opname / publicatie / game", IF(OR($J615="Fysieke aanwezigheid/product",$J615="Fysieke en digitale aanwezigheid/product"), IF($L615&lt;&gt;"België", _xlfn.IFNA(IF(MATCH($M615, Keuzelijsten!$AR$2:$AR$32, 0)&gt;0, 0, -1), -1), IF($N615&lt;&gt;"", -1, IF(O615&lt;&gt;"", 0, 1))), -1), -1), 0)</f>
        <v>0</v>
      </c>
      <c r="AI615" s="171">
        <f t="shared" si="231"/>
        <v>0</v>
      </c>
      <c r="AJ615" s="171">
        <f t="shared" si="232"/>
        <v>0</v>
      </c>
      <c r="AK615" s="168"/>
      <c r="AL615" s="322" t="str">
        <f t="shared" si="213"/>
        <v/>
      </c>
      <c r="AM615" s="171"/>
      <c r="AN615" s="171"/>
      <c r="AO615" s="171"/>
      <c r="AP615" s="171"/>
      <c r="AQ615" s="171"/>
      <c r="AR615" s="171"/>
      <c r="AS615" s="171"/>
      <c r="AT615" s="171"/>
      <c r="AU615" s="171" t="str">
        <f t="shared" si="233"/>
        <v/>
      </c>
      <c r="AV615" s="171"/>
      <c r="AW615" s="171"/>
      <c r="AX615" s="171"/>
      <c r="AY615" s="171"/>
      <c r="AZ615" s="168" t="str">
        <f t="shared" si="234"/>
        <v/>
      </c>
      <c r="BA615" s="158" t="str">
        <f>IF(S615&lt;&gt;1, IF(SUM(S615:$S$1004)&lt;&gt;0, "| Laat geen witruimte tussen ingevulde rijen.", ""), "")</f>
        <v/>
      </c>
      <c r="BC615" s="159" t="str">
        <f t="shared" si="235"/>
        <v/>
      </c>
    </row>
    <row r="616" spans="1:55" s="158" customFormat="1" ht="14.4" customHeight="1" x14ac:dyDescent="0.3">
      <c r="A616" s="244" t="str">
        <f t="shared" si="214"/>
        <v/>
      </c>
      <c r="B616" s="153" t="str">
        <f t="shared" si="215"/>
        <v/>
      </c>
      <c r="C616" s="154"/>
      <c r="D616" s="173"/>
      <c r="E616" s="179"/>
      <c r="F616" s="156"/>
      <c r="G616" s="175"/>
      <c r="H616" s="175"/>
      <c r="I616" s="175"/>
      <c r="J616" s="175"/>
      <c r="K616" s="175"/>
      <c r="L616" s="175"/>
      <c r="M616" s="175"/>
      <c r="N616" s="175"/>
      <c r="O616" s="175"/>
      <c r="P616" s="175"/>
      <c r="Q616" s="179"/>
      <c r="R616" s="157" t="s">
        <v>98</v>
      </c>
      <c r="S616" s="158">
        <f t="shared" si="216"/>
        <v>0</v>
      </c>
      <c r="T616" s="158" t="str">
        <f t="shared" si="217"/>
        <v/>
      </c>
      <c r="U616" s="158" t="str">
        <f t="shared" si="218"/>
        <v>lstLocatieNv3</v>
      </c>
      <c r="V616" s="168">
        <f t="shared" si="219"/>
        <v>0</v>
      </c>
      <c r="W616" s="171">
        <f t="shared" si="220"/>
        <v>0</v>
      </c>
      <c r="X616" s="171">
        <f t="shared" si="221"/>
        <v>0</v>
      </c>
      <c r="Y616" s="171">
        <f t="shared" si="222"/>
        <v>0</v>
      </c>
      <c r="Z616" s="171">
        <f t="shared" si="223"/>
        <v>0</v>
      </c>
      <c r="AA616" s="171">
        <f t="shared" si="224"/>
        <v>0</v>
      </c>
      <c r="AB616" s="171">
        <f t="shared" si="225"/>
        <v>0</v>
      </c>
      <c r="AC616" s="171">
        <f t="shared" si="226"/>
        <v>0</v>
      </c>
      <c r="AD616" s="171">
        <f t="shared" si="227"/>
        <v>0</v>
      </c>
      <c r="AE616" s="171">
        <f t="shared" si="228"/>
        <v>0</v>
      </c>
      <c r="AF616" s="171">
        <f t="shared" si="229"/>
        <v>0</v>
      </c>
      <c r="AG616" s="171">
        <f t="shared" si="230"/>
        <v>0</v>
      </c>
      <c r="AH616" s="171">
        <f>IF($S616&lt;&gt;0, IF($F616&lt;&gt;"Opname / publicatie / game", IF(OR($J616="Fysieke aanwezigheid/product",$J616="Fysieke en digitale aanwezigheid/product"), IF($L616&lt;&gt;"België", _xlfn.IFNA(IF(MATCH($M616, Keuzelijsten!$AR$2:$AR$32, 0)&gt;0, 0, -1), -1), IF($N616&lt;&gt;"", -1, IF(O616&lt;&gt;"", 0, 1))), -1), -1), 0)</f>
        <v>0</v>
      </c>
      <c r="AI616" s="171">
        <f t="shared" si="231"/>
        <v>0</v>
      </c>
      <c r="AJ616" s="171">
        <f t="shared" si="232"/>
        <v>0</v>
      </c>
      <c r="AK616" s="168"/>
      <c r="AL616" s="322" t="str">
        <f t="shared" si="213"/>
        <v/>
      </c>
      <c r="AM616" s="171"/>
      <c r="AN616" s="171"/>
      <c r="AO616" s="171"/>
      <c r="AP616" s="171"/>
      <c r="AQ616" s="171"/>
      <c r="AR616" s="171"/>
      <c r="AS616" s="171"/>
      <c r="AT616" s="171"/>
      <c r="AU616" s="171" t="str">
        <f t="shared" si="233"/>
        <v/>
      </c>
      <c r="AV616" s="171"/>
      <c r="AW616" s="171"/>
      <c r="AX616" s="171"/>
      <c r="AY616" s="171"/>
      <c r="AZ616" s="168" t="str">
        <f t="shared" si="234"/>
        <v/>
      </c>
      <c r="BA616" s="158" t="str">
        <f>IF(S616&lt;&gt;1, IF(SUM(S616:$S$1004)&lt;&gt;0, "| Laat geen witruimte tussen ingevulde rijen.", ""), "")</f>
        <v/>
      </c>
      <c r="BC616" s="159" t="str">
        <f t="shared" si="235"/>
        <v/>
      </c>
    </row>
    <row r="617" spans="1:55" s="158" customFormat="1" ht="14.4" customHeight="1" x14ac:dyDescent="0.3">
      <c r="A617" s="244" t="str">
        <f t="shared" si="214"/>
        <v/>
      </c>
      <c r="B617" s="153" t="str">
        <f t="shared" si="215"/>
        <v/>
      </c>
      <c r="C617" s="154"/>
      <c r="D617" s="173"/>
      <c r="E617" s="179"/>
      <c r="F617" s="156"/>
      <c r="G617" s="175"/>
      <c r="H617" s="175"/>
      <c r="I617" s="175"/>
      <c r="J617" s="175"/>
      <c r="K617" s="175"/>
      <c r="L617" s="175"/>
      <c r="M617" s="175"/>
      <c r="N617" s="175"/>
      <c r="O617" s="175"/>
      <c r="P617" s="175"/>
      <c r="Q617" s="179"/>
      <c r="R617" s="157" t="s">
        <v>98</v>
      </c>
      <c r="S617" s="158">
        <f t="shared" si="216"/>
        <v>0</v>
      </c>
      <c r="T617" s="158" t="str">
        <f t="shared" si="217"/>
        <v/>
      </c>
      <c r="U617" s="158" t="str">
        <f t="shared" si="218"/>
        <v>lstLocatieNv3</v>
      </c>
      <c r="V617" s="168">
        <f t="shared" si="219"/>
        <v>0</v>
      </c>
      <c r="W617" s="171">
        <f t="shared" si="220"/>
        <v>0</v>
      </c>
      <c r="X617" s="171">
        <f t="shared" si="221"/>
        <v>0</v>
      </c>
      <c r="Y617" s="171">
        <f t="shared" si="222"/>
        <v>0</v>
      </c>
      <c r="Z617" s="171">
        <f t="shared" si="223"/>
        <v>0</v>
      </c>
      <c r="AA617" s="171">
        <f t="shared" si="224"/>
        <v>0</v>
      </c>
      <c r="AB617" s="171">
        <f t="shared" si="225"/>
        <v>0</v>
      </c>
      <c r="AC617" s="171">
        <f t="shared" si="226"/>
        <v>0</v>
      </c>
      <c r="AD617" s="171">
        <f t="shared" si="227"/>
        <v>0</v>
      </c>
      <c r="AE617" s="171">
        <f t="shared" si="228"/>
        <v>0</v>
      </c>
      <c r="AF617" s="171">
        <f t="shared" si="229"/>
        <v>0</v>
      </c>
      <c r="AG617" s="171">
        <f t="shared" si="230"/>
        <v>0</v>
      </c>
      <c r="AH617" s="171">
        <f>IF($S617&lt;&gt;0, IF($F617&lt;&gt;"Opname / publicatie / game", IF(OR($J617="Fysieke aanwezigheid/product",$J617="Fysieke en digitale aanwezigheid/product"), IF($L617&lt;&gt;"België", _xlfn.IFNA(IF(MATCH($M617, Keuzelijsten!$AR$2:$AR$32, 0)&gt;0, 0, -1), -1), IF($N617&lt;&gt;"", -1, IF(O617&lt;&gt;"", 0, 1))), -1), -1), 0)</f>
        <v>0</v>
      </c>
      <c r="AI617" s="171">
        <f t="shared" si="231"/>
        <v>0</v>
      </c>
      <c r="AJ617" s="171">
        <f t="shared" si="232"/>
        <v>0</v>
      </c>
      <c r="AK617" s="168"/>
      <c r="AL617" s="322" t="str">
        <f t="shared" si="213"/>
        <v/>
      </c>
      <c r="AM617" s="171"/>
      <c r="AN617" s="171"/>
      <c r="AO617" s="171"/>
      <c r="AP617" s="171"/>
      <c r="AQ617" s="171"/>
      <c r="AR617" s="171"/>
      <c r="AS617" s="171"/>
      <c r="AT617" s="171"/>
      <c r="AU617" s="171" t="str">
        <f t="shared" si="233"/>
        <v/>
      </c>
      <c r="AV617" s="171"/>
      <c r="AW617" s="171"/>
      <c r="AX617" s="171"/>
      <c r="AY617" s="171"/>
      <c r="AZ617" s="168" t="str">
        <f t="shared" si="234"/>
        <v/>
      </c>
      <c r="BA617" s="158" t="str">
        <f>IF(S617&lt;&gt;1, IF(SUM(S617:$S$1004)&lt;&gt;0, "| Laat geen witruimte tussen ingevulde rijen.", ""), "")</f>
        <v/>
      </c>
      <c r="BC617" s="159" t="str">
        <f t="shared" si="235"/>
        <v/>
      </c>
    </row>
    <row r="618" spans="1:55" s="158" customFormat="1" ht="14.4" customHeight="1" x14ac:dyDescent="0.3">
      <c r="A618" s="244" t="str">
        <f t="shared" si="214"/>
        <v/>
      </c>
      <c r="B618" s="153" t="str">
        <f t="shared" si="215"/>
        <v/>
      </c>
      <c r="C618" s="154"/>
      <c r="D618" s="173"/>
      <c r="E618" s="179"/>
      <c r="F618" s="156"/>
      <c r="G618" s="175"/>
      <c r="H618" s="175"/>
      <c r="I618" s="175"/>
      <c r="J618" s="175"/>
      <c r="K618" s="175"/>
      <c r="L618" s="175"/>
      <c r="M618" s="175"/>
      <c r="N618" s="175"/>
      <c r="O618" s="175"/>
      <c r="P618" s="175"/>
      <c r="Q618" s="179"/>
      <c r="R618" s="157" t="s">
        <v>98</v>
      </c>
      <c r="S618" s="158">
        <f t="shared" si="216"/>
        <v>0</v>
      </c>
      <c r="T618" s="158" t="str">
        <f t="shared" si="217"/>
        <v/>
      </c>
      <c r="U618" s="158" t="str">
        <f t="shared" si="218"/>
        <v>lstLocatieNv3</v>
      </c>
      <c r="V618" s="168">
        <f t="shared" si="219"/>
        <v>0</v>
      </c>
      <c r="W618" s="171">
        <f t="shared" si="220"/>
        <v>0</v>
      </c>
      <c r="X618" s="171">
        <f t="shared" si="221"/>
        <v>0</v>
      </c>
      <c r="Y618" s="171">
        <f t="shared" si="222"/>
        <v>0</v>
      </c>
      <c r="Z618" s="171">
        <f t="shared" si="223"/>
        <v>0</v>
      </c>
      <c r="AA618" s="171">
        <f t="shared" si="224"/>
        <v>0</v>
      </c>
      <c r="AB618" s="171">
        <f t="shared" si="225"/>
        <v>0</v>
      </c>
      <c r="AC618" s="171">
        <f t="shared" si="226"/>
        <v>0</v>
      </c>
      <c r="AD618" s="171">
        <f t="shared" si="227"/>
        <v>0</v>
      </c>
      <c r="AE618" s="171">
        <f t="shared" si="228"/>
        <v>0</v>
      </c>
      <c r="AF618" s="171">
        <f t="shared" si="229"/>
        <v>0</v>
      </c>
      <c r="AG618" s="171">
        <f t="shared" si="230"/>
        <v>0</v>
      </c>
      <c r="AH618" s="171">
        <f>IF($S618&lt;&gt;0, IF($F618&lt;&gt;"Opname / publicatie / game", IF(OR($J618="Fysieke aanwezigheid/product",$J618="Fysieke en digitale aanwezigheid/product"), IF($L618&lt;&gt;"België", _xlfn.IFNA(IF(MATCH($M618, Keuzelijsten!$AR$2:$AR$32, 0)&gt;0, 0, -1), -1), IF($N618&lt;&gt;"", -1, IF(O618&lt;&gt;"", 0, 1))), -1), -1), 0)</f>
        <v>0</v>
      </c>
      <c r="AI618" s="171">
        <f t="shared" si="231"/>
        <v>0</v>
      </c>
      <c r="AJ618" s="171">
        <f t="shared" si="232"/>
        <v>0</v>
      </c>
      <c r="AK618" s="168"/>
      <c r="AL618" s="322" t="str">
        <f t="shared" si="213"/>
        <v/>
      </c>
      <c r="AM618" s="171"/>
      <c r="AN618" s="171"/>
      <c r="AO618" s="171"/>
      <c r="AP618" s="171"/>
      <c r="AQ618" s="171"/>
      <c r="AR618" s="171"/>
      <c r="AS618" s="171"/>
      <c r="AT618" s="171"/>
      <c r="AU618" s="171" t="str">
        <f t="shared" si="233"/>
        <v/>
      </c>
      <c r="AV618" s="171"/>
      <c r="AW618" s="171"/>
      <c r="AX618" s="171"/>
      <c r="AY618" s="171"/>
      <c r="AZ618" s="168" t="str">
        <f t="shared" si="234"/>
        <v/>
      </c>
      <c r="BA618" s="158" t="str">
        <f>IF(S618&lt;&gt;1, IF(SUM(S618:$S$1004)&lt;&gt;0, "| Laat geen witruimte tussen ingevulde rijen.", ""), "")</f>
        <v/>
      </c>
      <c r="BC618" s="159" t="str">
        <f t="shared" si="235"/>
        <v/>
      </c>
    </row>
    <row r="619" spans="1:55" s="158" customFormat="1" ht="14.4" customHeight="1" x14ac:dyDescent="0.3">
      <c r="A619" s="244" t="str">
        <f t="shared" si="214"/>
        <v/>
      </c>
      <c r="B619" s="153" t="str">
        <f t="shared" si="215"/>
        <v/>
      </c>
      <c r="C619" s="154"/>
      <c r="D619" s="173"/>
      <c r="E619" s="179"/>
      <c r="F619" s="156"/>
      <c r="G619" s="175"/>
      <c r="H619" s="175"/>
      <c r="I619" s="175"/>
      <c r="J619" s="175"/>
      <c r="K619" s="175"/>
      <c r="L619" s="175"/>
      <c r="M619" s="175"/>
      <c r="N619" s="175"/>
      <c r="O619" s="175"/>
      <c r="P619" s="175"/>
      <c r="Q619" s="179"/>
      <c r="R619" s="157" t="s">
        <v>98</v>
      </c>
      <c r="S619" s="158">
        <f t="shared" si="216"/>
        <v>0</v>
      </c>
      <c r="T619" s="158" t="str">
        <f t="shared" si="217"/>
        <v/>
      </c>
      <c r="U619" s="158" t="str">
        <f t="shared" si="218"/>
        <v>lstLocatieNv3</v>
      </c>
      <c r="V619" s="168">
        <f t="shared" si="219"/>
        <v>0</v>
      </c>
      <c r="W619" s="171">
        <f t="shared" si="220"/>
        <v>0</v>
      </c>
      <c r="X619" s="171">
        <f t="shared" si="221"/>
        <v>0</v>
      </c>
      <c r="Y619" s="171">
        <f t="shared" si="222"/>
        <v>0</v>
      </c>
      <c r="Z619" s="171">
        <f t="shared" si="223"/>
        <v>0</v>
      </c>
      <c r="AA619" s="171">
        <f t="shared" si="224"/>
        <v>0</v>
      </c>
      <c r="AB619" s="171">
        <f t="shared" si="225"/>
        <v>0</v>
      </c>
      <c r="AC619" s="171">
        <f t="shared" si="226"/>
        <v>0</v>
      </c>
      <c r="AD619" s="171">
        <f t="shared" si="227"/>
        <v>0</v>
      </c>
      <c r="AE619" s="171">
        <f t="shared" si="228"/>
        <v>0</v>
      </c>
      <c r="AF619" s="171">
        <f t="shared" si="229"/>
        <v>0</v>
      </c>
      <c r="AG619" s="171">
        <f t="shared" si="230"/>
        <v>0</v>
      </c>
      <c r="AH619" s="171">
        <f>IF($S619&lt;&gt;0, IF($F619&lt;&gt;"Opname / publicatie / game", IF(OR($J619="Fysieke aanwezigheid/product",$J619="Fysieke en digitale aanwezigheid/product"), IF($L619&lt;&gt;"België", _xlfn.IFNA(IF(MATCH($M619, Keuzelijsten!$AR$2:$AR$32, 0)&gt;0, 0, -1), -1), IF($N619&lt;&gt;"", -1, IF(O619&lt;&gt;"", 0, 1))), -1), -1), 0)</f>
        <v>0</v>
      </c>
      <c r="AI619" s="171">
        <f t="shared" si="231"/>
        <v>0</v>
      </c>
      <c r="AJ619" s="171">
        <f t="shared" si="232"/>
        <v>0</v>
      </c>
      <c r="AK619" s="168"/>
      <c r="AL619" s="322" t="str">
        <f t="shared" si="213"/>
        <v/>
      </c>
      <c r="AM619" s="171"/>
      <c r="AN619" s="171"/>
      <c r="AO619" s="171"/>
      <c r="AP619" s="171"/>
      <c r="AQ619" s="171"/>
      <c r="AR619" s="171"/>
      <c r="AS619" s="171"/>
      <c r="AT619" s="171"/>
      <c r="AU619" s="171" t="str">
        <f t="shared" si="233"/>
        <v/>
      </c>
      <c r="AV619" s="171"/>
      <c r="AW619" s="171"/>
      <c r="AX619" s="171"/>
      <c r="AY619" s="171"/>
      <c r="AZ619" s="168" t="str">
        <f t="shared" si="234"/>
        <v/>
      </c>
      <c r="BA619" s="158" t="str">
        <f>IF(S619&lt;&gt;1, IF(SUM(S619:$S$1004)&lt;&gt;0, "| Laat geen witruimte tussen ingevulde rijen.", ""), "")</f>
        <v/>
      </c>
      <c r="BC619" s="159" t="str">
        <f t="shared" si="235"/>
        <v/>
      </c>
    </row>
    <row r="620" spans="1:55" s="158" customFormat="1" ht="14.4" customHeight="1" x14ac:dyDescent="0.3">
      <c r="A620" s="244" t="str">
        <f t="shared" si="214"/>
        <v/>
      </c>
      <c r="B620" s="153" t="str">
        <f t="shared" si="215"/>
        <v/>
      </c>
      <c r="C620" s="154"/>
      <c r="D620" s="173"/>
      <c r="E620" s="179"/>
      <c r="F620" s="156"/>
      <c r="G620" s="175"/>
      <c r="H620" s="175"/>
      <c r="I620" s="175"/>
      <c r="J620" s="175"/>
      <c r="K620" s="175"/>
      <c r="L620" s="175"/>
      <c r="M620" s="175"/>
      <c r="N620" s="175"/>
      <c r="O620" s="175"/>
      <c r="P620" s="175"/>
      <c r="Q620" s="179"/>
      <c r="R620" s="157" t="s">
        <v>98</v>
      </c>
      <c r="S620" s="158">
        <f t="shared" si="216"/>
        <v>0</v>
      </c>
      <c r="T620" s="158" t="str">
        <f t="shared" si="217"/>
        <v/>
      </c>
      <c r="U620" s="158" t="str">
        <f t="shared" si="218"/>
        <v>lstLocatieNv3</v>
      </c>
      <c r="V620" s="168">
        <f t="shared" si="219"/>
        <v>0</v>
      </c>
      <c r="W620" s="171">
        <f t="shared" si="220"/>
        <v>0</v>
      </c>
      <c r="X620" s="171">
        <f t="shared" si="221"/>
        <v>0</v>
      </c>
      <c r="Y620" s="171">
        <f t="shared" si="222"/>
        <v>0</v>
      </c>
      <c r="Z620" s="171">
        <f t="shared" si="223"/>
        <v>0</v>
      </c>
      <c r="AA620" s="171">
        <f t="shared" si="224"/>
        <v>0</v>
      </c>
      <c r="AB620" s="171">
        <f t="shared" si="225"/>
        <v>0</v>
      </c>
      <c r="AC620" s="171">
        <f t="shared" si="226"/>
        <v>0</v>
      </c>
      <c r="AD620" s="171">
        <f t="shared" si="227"/>
        <v>0</v>
      </c>
      <c r="AE620" s="171">
        <f t="shared" si="228"/>
        <v>0</v>
      </c>
      <c r="AF620" s="171">
        <f t="shared" si="229"/>
        <v>0</v>
      </c>
      <c r="AG620" s="171">
        <f t="shared" si="230"/>
        <v>0</v>
      </c>
      <c r="AH620" s="171">
        <f>IF($S620&lt;&gt;0, IF($F620&lt;&gt;"Opname / publicatie / game", IF(OR($J620="Fysieke aanwezigheid/product",$J620="Fysieke en digitale aanwezigheid/product"), IF($L620&lt;&gt;"België", _xlfn.IFNA(IF(MATCH($M620, Keuzelijsten!$AR$2:$AR$32, 0)&gt;0, 0, -1), -1), IF($N620&lt;&gt;"", -1, IF(O620&lt;&gt;"", 0, 1))), -1), -1), 0)</f>
        <v>0</v>
      </c>
      <c r="AI620" s="171">
        <f t="shared" si="231"/>
        <v>0</v>
      </c>
      <c r="AJ620" s="171">
        <f t="shared" si="232"/>
        <v>0</v>
      </c>
      <c r="AK620" s="168"/>
      <c r="AL620" s="322" t="str">
        <f t="shared" si="213"/>
        <v/>
      </c>
      <c r="AM620" s="171"/>
      <c r="AN620" s="171"/>
      <c r="AO620" s="171"/>
      <c r="AP620" s="171"/>
      <c r="AQ620" s="171"/>
      <c r="AR620" s="171"/>
      <c r="AS620" s="171"/>
      <c r="AT620" s="171"/>
      <c r="AU620" s="171" t="str">
        <f t="shared" si="233"/>
        <v/>
      </c>
      <c r="AV620" s="171"/>
      <c r="AW620" s="171"/>
      <c r="AX620" s="171"/>
      <c r="AY620" s="171"/>
      <c r="AZ620" s="168" t="str">
        <f t="shared" si="234"/>
        <v/>
      </c>
      <c r="BA620" s="158" t="str">
        <f>IF(S620&lt;&gt;1, IF(SUM(S620:$S$1004)&lt;&gt;0, "| Laat geen witruimte tussen ingevulde rijen.", ""), "")</f>
        <v/>
      </c>
      <c r="BC620" s="159" t="str">
        <f t="shared" si="235"/>
        <v/>
      </c>
    </row>
    <row r="621" spans="1:55" s="158" customFormat="1" ht="14.4" customHeight="1" x14ac:dyDescent="0.3">
      <c r="A621" s="244" t="str">
        <f t="shared" si="214"/>
        <v/>
      </c>
      <c r="B621" s="153" t="str">
        <f t="shared" si="215"/>
        <v/>
      </c>
      <c r="C621" s="154"/>
      <c r="D621" s="173"/>
      <c r="E621" s="179"/>
      <c r="F621" s="156"/>
      <c r="G621" s="175"/>
      <c r="H621" s="175"/>
      <c r="I621" s="175"/>
      <c r="J621" s="175"/>
      <c r="K621" s="175"/>
      <c r="L621" s="175"/>
      <c r="M621" s="175"/>
      <c r="N621" s="175"/>
      <c r="O621" s="175"/>
      <c r="P621" s="175"/>
      <c r="Q621" s="179"/>
      <c r="R621" s="157" t="s">
        <v>98</v>
      </c>
      <c r="S621" s="158">
        <f t="shared" si="216"/>
        <v>0</v>
      </c>
      <c r="T621" s="158" t="str">
        <f t="shared" si="217"/>
        <v/>
      </c>
      <c r="U621" s="158" t="str">
        <f t="shared" si="218"/>
        <v>lstLocatieNv3</v>
      </c>
      <c r="V621" s="168">
        <f t="shared" si="219"/>
        <v>0</v>
      </c>
      <c r="W621" s="171">
        <f t="shared" si="220"/>
        <v>0</v>
      </c>
      <c r="X621" s="171">
        <f t="shared" si="221"/>
        <v>0</v>
      </c>
      <c r="Y621" s="171">
        <f t="shared" si="222"/>
        <v>0</v>
      </c>
      <c r="Z621" s="171">
        <f t="shared" si="223"/>
        <v>0</v>
      </c>
      <c r="AA621" s="171">
        <f t="shared" si="224"/>
        <v>0</v>
      </c>
      <c r="AB621" s="171">
        <f t="shared" si="225"/>
        <v>0</v>
      </c>
      <c r="AC621" s="171">
        <f t="shared" si="226"/>
        <v>0</v>
      </c>
      <c r="AD621" s="171">
        <f t="shared" si="227"/>
        <v>0</v>
      </c>
      <c r="AE621" s="171">
        <f t="shared" si="228"/>
        <v>0</v>
      </c>
      <c r="AF621" s="171">
        <f t="shared" si="229"/>
        <v>0</v>
      </c>
      <c r="AG621" s="171">
        <f t="shared" si="230"/>
        <v>0</v>
      </c>
      <c r="AH621" s="171">
        <f>IF($S621&lt;&gt;0, IF($F621&lt;&gt;"Opname / publicatie / game", IF(OR($J621="Fysieke aanwezigheid/product",$J621="Fysieke en digitale aanwezigheid/product"), IF($L621&lt;&gt;"België", _xlfn.IFNA(IF(MATCH($M621, Keuzelijsten!$AR$2:$AR$32, 0)&gt;0, 0, -1), -1), IF($N621&lt;&gt;"", -1, IF(O621&lt;&gt;"", 0, 1))), -1), -1), 0)</f>
        <v>0</v>
      </c>
      <c r="AI621" s="171">
        <f t="shared" si="231"/>
        <v>0</v>
      </c>
      <c r="AJ621" s="171">
        <f t="shared" si="232"/>
        <v>0</v>
      </c>
      <c r="AK621" s="168"/>
      <c r="AL621" s="322" t="str">
        <f t="shared" si="213"/>
        <v/>
      </c>
      <c r="AM621" s="171"/>
      <c r="AN621" s="171"/>
      <c r="AO621" s="171"/>
      <c r="AP621" s="171"/>
      <c r="AQ621" s="171"/>
      <c r="AR621" s="171"/>
      <c r="AS621" s="171"/>
      <c r="AT621" s="171"/>
      <c r="AU621" s="171" t="str">
        <f t="shared" si="233"/>
        <v/>
      </c>
      <c r="AV621" s="171"/>
      <c r="AW621" s="171"/>
      <c r="AX621" s="171"/>
      <c r="AY621" s="171"/>
      <c r="AZ621" s="168" t="str">
        <f t="shared" si="234"/>
        <v/>
      </c>
      <c r="BA621" s="158" t="str">
        <f>IF(S621&lt;&gt;1, IF(SUM(S621:$S$1004)&lt;&gt;0, "| Laat geen witruimte tussen ingevulde rijen.", ""), "")</f>
        <v/>
      </c>
      <c r="BC621" s="159" t="str">
        <f t="shared" si="235"/>
        <v/>
      </c>
    </row>
    <row r="622" spans="1:55" s="158" customFormat="1" ht="14.4" customHeight="1" x14ac:dyDescent="0.3">
      <c r="A622" s="244" t="str">
        <f t="shared" si="214"/>
        <v/>
      </c>
      <c r="B622" s="153" t="str">
        <f t="shared" si="215"/>
        <v/>
      </c>
      <c r="C622" s="154"/>
      <c r="D622" s="173"/>
      <c r="E622" s="179"/>
      <c r="F622" s="156"/>
      <c r="G622" s="175"/>
      <c r="H622" s="175"/>
      <c r="I622" s="175"/>
      <c r="J622" s="175"/>
      <c r="K622" s="175"/>
      <c r="L622" s="175"/>
      <c r="M622" s="175"/>
      <c r="N622" s="175"/>
      <c r="O622" s="175"/>
      <c r="P622" s="175"/>
      <c r="Q622" s="179"/>
      <c r="R622" s="157" t="s">
        <v>98</v>
      </c>
      <c r="S622" s="158">
        <f t="shared" si="216"/>
        <v>0</v>
      </c>
      <c r="T622" s="158" t="str">
        <f t="shared" si="217"/>
        <v/>
      </c>
      <c r="U622" s="158" t="str">
        <f t="shared" si="218"/>
        <v>lstLocatieNv3</v>
      </c>
      <c r="V622" s="168">
        <f t="shared" si="219"/>
        <v>0</v>
      </c>
      <c r="W622" s="171">
        <f t="shared" si="220"/>
        <v>0</v>
      </c>
      <c r="X622" s="171">
        <f t="shared" si="221"/>
        <v>0</v>
      </c>
      <c r="Y622" s="171">
        <f t="shared" si="222"/>
        <v>0</v>
      </c>
      <c r="Z622" s="171">
        <f t="shared" si="223"/>
        <v>0</v>
      </c>
      <c r="AA622" s="171">
        <f t="shared" si="224"/>
        <v>0</v>
      </c>
      <c r="AB622" s="171">
        <f t="shared" si="225"/>
        <v>0</v>
      </c>
      <c r="AC622" s="171">
        <f t="shared" si="226"/>
        <v>0</v>
      </c>
      <c r="AD622" s="171">
        <f t="shared" si="227"/>
        <v>0</v>
      </c>
      <c r="AE622" s="171">
        <f t="shared" si="228"/>
        <v>0</v>
      </c>
      <c r="AF622" s="171">
        <f t="shared" si="229"/>
        <v>0</v>
      </c>
      <c r="AG622" s="171">
        <f t="shared" si="230"/>
        <v>0</v>
      </c>
      <c r="AH622" s="171">
        <f>IF($S622&lt;&gt;0, IF($F622&lt;&gt;"Opname / publicatie / game", IF(OR($J622="Fysieke aanwezigheid/product",$J622="Fysieke en digitale aanwezigheid/product"), IF($L622&lt;&gt;"België", _xlfn.IFNA(IF(MATCH($M622, Keuzelijsten!$AR$2:$AR$32, 0)&gt;0, 0, -1), -1), IF($N622&lt;&gt;"", -1, IF(O622&lt;&gt;"", 0, 1))), -1), -1), 0)</f>
        <v>0</v>
      </c>
      <c r="AI622" s="171">
        <f t="shared" si="231"/>
        <v>0</v>
      </c>
      <c r="AJ622" s="171">
        <f t="shared" si="232"/>
        <v>0</v>
      </c>
      <c r="AK622" s="168"/>
      <c r="AL622" s="322" t="str">
        <f t="shared" si="213"/>
        <v/>
      </c>
      <c r="AM622" s="171"/>
      <c r="AN622" s="171"/>
      <c r="AO622" s="171"/>
      <c r="AP622" s="171"/>
      <c r="AQ622" s="171"/>
      <c r="AR622" s="171"/>
      <c r="AS622" s="171"/>
      <c r="AT622" s="171"/>
      <c r="AU622" s="171" t="str">
        <f t="shared" si="233"/>
        <v/>
      </c>
      <c r="AV622" s="171"/>
      <c r="AW622" s="171"/>
      <c r="AX622" s="171"/>
      <c r="AY622" s="171"/>
      <c r="AZ622" s="168" t="str">
        <f t="shared" si="234"/>
        <v/>
      </c>
      <c r="BA622" s="158" t="str">
        <f>IF(S622&lt;&gt;1, IF(SUM(S622:$S$1004)&lt;&gt;0, "| Laat geen witruimte tussen ingevulde rijen.", ""), "")</f>
        <v/>
      </c>
      <c r="BC622" s="159" t="str">
        <f t="shared" si="235"/>
        <v/>
      </c>
    </row>
    <row r="623" spans="1:55" s="158" customFormat="1" ht="14.4" customHeight="1" x14ac:dyDescent="0.3">
      <c r="A623" s="244" t="str">
        <f t="shared" si="214"/>
        <v/>
      </c>
      <c r="B623" s="153" t="str">
        <f t="shared" si="215"/>
        <v/>
      </c>
      <c r="C623" s="154"/>
      <c r="D623" s="173"/>
      <c r="E623" s="179"/>
      <c r="F623" s="156"/>
      <c r="G623" s="175"/>
      <c r="H623" s="175"/>
      <c r="I623" s="175"/>
      <c r="J623" s="175"/>
      <c r="K623" s="175"/>
      <c r="L623" s="175"/>
      <c r="M623" s="175"/>
      <c r="N623" s="175"/>
      <c r="O623" s="175"/>
      <c r="P623" s="175"/>
      <c r="Q623" s="179"/>
      <c r="R623" s="157" t="s">
        <v>98</v>
      </c>
      <c r="S623" s="158">
        <f t="shared" si="216"/>
        <v>0</v>
      </c>
      <c r="T623" s="158" t="str">
        <f t="shared" si="217"/>
        <v/>
      </c>
      <c r="U623" s="158" t="str">
        <f t="shared" si="218"/>
        <v>lstLocatieNv3</v>
      </c>
      <c r="V623" s="168">
        <f t="shared" si="219"/>
        <v>0</v>
      </c>
      <c r="W623" s="171">
        <f t="shared" si="220"/>
        <v>0</v>
      </c>
      <c r="X623" s="171">
        <f t="shared" si="221"/>
        <v>0</v>
      </c>
      <c r="Y623" s="171">
        <f t="shared" si="222"/>
        <v>0</v>
      </c>
      <c r="Z623" s="171">
        <f t="shared" si="223"/>
        <v>0</v>
      </c>
      <c r="AA623" s="171">
        <f t="shared" si="224"/>
        <v>0</v>
      </c>
      <c r="AB623" s="171">
        <f t="shared" si="225"/>
        <v>0</v>
      </c>
      <c r="AC623" s="171">
        <f t="shared" si="226"/>
        <v>0</v>
      </c>
      <c r="AD623" s="171">
        <f t="shared" si="227"/>
        <v>0</v>
      </c>
      <c r="AE623" s="171">
        <f t="shared" si="228"/>
        <v>0</v>
      </c>
      <c r="AF623" s="171">
        <f t="shared" si="229"/>
        <v>0</v>
      </c>
      <c r="AG623" s="171">
        <f t="shared" si="230"/>
        <v>0</v>
      </c>
      <c r="AH623" s="171">
        <f>IF($S623&lt;&gt;0, IF($F623&lt;&gt;"Opname / publicatie / game", IF(OR($J623="Fysieke aanwezigheid/product",$J623="Fysieke en digitale aanwezigheid/product"), IF($L623&lt;&gt;"België", _xlfn.IFNA(IF(MATCH($M623, Keuzelijsten!$AR$2:$AR$32, 0)&gt;0, 0, -1), -1), IF($N623&lt;&gt;"", -1, IF(O623&lt;&gt;"", 0, 1))), -1), -1), 0)</f>
        <v>0</v>
      </c>
      <c r="AI623" s="171">
        <f t="shared" si="231"/>
        <v>0</v>
      </c>
      <c r="AJ623" s="171">
        <f t="shared" si="232"/>
        <v>0</v>
      </c>
      <c r="AK623" s="168"/>
      <c r="AL623" s="322" t="str">
        <f t="shared" si="213"/>
        <v/>
      </c>
      <c r="AM623" s="171"/>
      <c r="AN623" s="171"/>
      <c r="AO623" s="171"/>
      <c r="AP623" s="171"/>
      <c r="AQ623" s="171"/>
      <c r="AR623" s="171"/>
      <c r="AS623" s="171"/>
      <c r="AT623" s="171"/>
      <c r="AU623" s="171" t="str">
        <f t="shared" si="233"/>
        <v/>
      </c>
      <c r="AV623" s="171"/>
      <c r="AW623" s="171"/>
      <c r="AX623" s="171"/>
      <c r="AY623" s="171"/>
      <c r="AZ623" s="168" t="str">
        <f t="shared" si="234"/>
        <v/>
      </c>
      <c r="BA623" s="158" t="str">
        <f>IF(S623&lt;&gt;1, IF(SUM(S623:$S$1004)&lt;&gt;0, "| Laat geen witruimte tussen ingevulde rijen.", ""), "")</f>
        <v/>
      </c>
      <c r="BC623" s="159" t="str">
        <f t="shared" si="235"/>
        <v/>
      </c>
    </row>
    <row r="624" spans="1:55" s="158" customFormat="1" ht="14.4" customHeight="1" x14ac:dyDescent="0.3">
      <c r="A624" s="244" t="str">
        <f t="shared" si="214"/>
        <v/>
      </c>
      <c r="B624" s="153" t="str">
        <f t="shared" si="215"/>
        <v/>
      </c>
      <c r="C624" s="154"/>
      <c r="D624" s="173"/>
      <c r="E624" s="179"/>
      <c r="F624" s="156"/>
      <c r="G624" s="175"/>
      <c r="H624" s="175"/>
      <c r="I624" s="175"/>
      <c r="J624" s="175"/>
      <c r="K624" s="175"/>
      <c r="L624" s="175"/>
      <c r="M624" s="175"/>
      <c r="N624" s="175"/>
      <c r="O624" s="175"/>
      <c r="P624" s="175"/>
      <c r="Q624" s="179"/>
      <c r="R624" s="157" t="s">
        <v>98</v>
      </c>
      <c r="S624" s="158">
        <f t="shared" si="216"/>
        <v>0</v>
      </c>
      <c r="T624" s="158" t="str">
        <f t="shared" si="217"/>
        <v/>
      </c>
      <c r="U624" s="158" t="str">
        <f t="shared" si="218"/>
        <v>lstLocatieNv3</v>
      </c>
      <c r="V624" s="168">
        <f t="shared" si="219"/>
        <v>0</v>
      </c>
      <c r="W624" s="171">
        <f t="shared" si="220"/>
        <v>0</v>
      </c>
      <c r="X624" s="171">
        <f t="shared" si="221"/>
        <v>0</v>
      </c>
      <c r="Y624" s="171">
        <f t="shared" si="222"/>
        <v>0</v>
      </c>
      <c r="Z624" s="171">
        <f t="shared" si="223"/>
        <v>0</v>
      </c>
      <c r="AA624" s="171">
        <f t="shared" si="224"/>
        <v>0</v>
      </c>
      <c r="AB624" s="171">
        <f t="shared" si="225"/>
        <v>0</v>
      </c>
      <c r="AC624" s="171">
        <f t="shared" si="226"/>
        <v>0</v>
      </c>
      <c r="AD624" s="171">
        <f t="shared" si="227"/>
        <v>0</v>
      </c>
      <c r="AE624" s="171">
        <f t="shared" si="228"/>
        <v>0</v>
      </c>
      <c r="AF624" s="171">
        <f t="shared" si="229"/>
        <v>0</v>
      </c>
      <c r="AG624" s="171">
        <f t="shared" si="230"/>
        <v>0</v>
      </c>
      <c r="AH624" s="171">
        <f>IF($S624&lt;&gt;0, IF($F624&lt;&gt;"Opname / publicatie / game", IF(OR($J624="Fysieke aanwezigheid/product",$J624="Fysieke en digitale aanwezigheid/product"), IF($L624&lt;&gt;"België", _xlfn.IFNA(IF(MATCH($M624, Keuzelijsten!$AR$2:$AR$32, 0)&gt;0, 0, -1), -1), IF($N624&lt;&gt;"", -1, IF(O624&lt;&gt;"", 0, 1))), -1), -1), 0)</f>
        <v>0</v>
      </c>
      <c r="AI624" s="171">
        <f t="shared" si="231"/>
        <v>0</v>
      </c>
      <c r="AJ624" s="171">
        <f t="shared" si="232"/>
        <v>0</v>
      </c>
      <c r="AK624" s="168"/>
      <c r="AL624" s="322" t="str">
        <f t="shared" si="213"/>
        <v/>
      </c>
      <c r="AM624" s="171"/>
      <c r="AN624" s="171"/>
      <c r="AO624" s="171"/>
      <c r="AP624" s="171"/>
      <c r="AQ624" s="171"/>
      <c r="AR624" s="171"/>
      <c r="AS624" s="171"/>
      <c r="AT624" s="171"/>
      <c r="AU624" s="171" t="str">
        <f t="shared" si="233"/>
        <v/>
      </c>
      <c r="AV624" s="171"/>
      <c r="AW624" s="171"/>
      <c r="AX624" s="171"/>
      <c r="AY624" s="171"/>
      <c r="AZ624" s="168" t="str">
        <f t="shared" si="234"/>
        <v/>
      </c>
      <c r="BA624" s="158" t="str">
        <f>IF(S624&lt;&gt;1, IF(SUM(S624:$S$1004)&lt;&gt;0, "| Laat geen witruimte tussen ingevulde rijen.", ""), "")</f>
        <v/>
      </c>
      <c r="BC624" s="159" t="str">
        <f t="shared" si="235"/>
        <v/>
      </c>
    </row>
    <row r="625" spans="1:55" s="158" customFormat="1" ht="14.4" customHeight="1" x14ac:dyDescent="0.3">
      <c r="A625" s="244" t="str">
        <f t="shared" si="214"/>
        <v/>
      </c>
      <c r="B625" s="153" t="str">
        <f t="shared" si="215"/>
        <v/>
      </c>
      <c r="C625" s="154"/>
      <c r="D625" s="173"/>
      <c r="E625" s="179"/>
      <c r="F625" s="156"/>
      <c r="G625" s="175"/>
      <c r="H625" s="175"/>
      <c r="I625" s="175"/>
      <c r="J625" s="175"/>
      <c r="K625" s="175"/>
      <c r="L625" s="175"/>
      <c r="M625" s="175"/>
      <c r="N625" s="175"/>
      <c r="O625" s="175"/>
      <c r="P625" s="175"/>
      <c r="Q625" s="179"/>
      <c r="R625" s="157" t="s">
        <v>98</v>
      </c>
      <c r="S625" s="158">
        <f t="shared" si="216"/>
        <v>0</v>
      </c>
      <c r="T625" s="158" t="str">
        <f t="shared" si="217"/>
        <v/>
      </c>
      <c r="U625" s="158" t="str">
        <f t="shared" si="218"/>
        <v>lstLocatieNv3</v>
      </c>
      <c r="V625" s="168">
        <f t="shared" si="219"/>
        <v>0</v>
      </c>
      <c r="W625" s="171">
        <f t="shared" si="220"/>
        <v>0</v>
      </c>
      <c r="X625" s="171">
        <f t="shared" si="221"/>
        <v>0</v>
      </c>
      <c r="Y625" s="171">
        <f t="shared" si="222"/>
        <v>0</v>
      </c>
      <c r="Z625" s="171">
        <f t="shared" si="223"/>
        <v>0</v>
      </c>
      <c r="AA625" s="171">
        <f t="shared" si="224"/>
        <v>0</v>
      </c>
      <c r="AB625" s="171">
        <f t="shared" si="225"/>
        <v>0</v>
      </c>
      <c r="AC625" s="171">
        <f t="shared" si="226"/>
        <v>0</v>
      </c>
      <c r="AD625" s="171">
        <f t="shared" si="227"/>
        <v>0</v>
      </c>
      <c r="AE625" s="171">
        <f t="shared" si="228"/>
        <v>0</v>
      </c>
      <c r="AF625" s="171">
        <f t="shared" si="229"/>
        <v>0</v>
      </c>
      <c r="AG625" s="171">
        <f t="shared" si="230"/>
        <v>0</v>
      </c>
      <c r="AH625" s="171">
        <f>IF($S625&lt;&gt;0, IF($F625&lt;&gt;"Opname / publicatie / game", IF(OR($J625="Fysieke aanwezigheid/product",$J625="Fysieke en digitale aanwezigheid/product"), IF($L625&lt;&gt;"België", _xlfn.IFNA(IF(MATCH($M625, Keuzelijsten!$AR$2:$AR$32, 0)&gt;0, 0, -1), -1), IF($N625&lt;&gt;"", -1, IF(O625&lt;&gt;"", 0, 1))), -1), -1), 0)</f>
        <v>0</v>
      </c>
      <c r="AI625" s="171">
        <f t="shared" si="231"/>
        <v>0</v>
      </c>
      <c r="AJ625" s="171">
        <f t="shared" si="232"/>
        <v>0</v>
      </c>
      <c r="AK625" s="168"/>
      <c r="AL625" s="322" t="str">
        <f t="shared" si="213"/>
        <v/>
      </c>
      <c r="AM625" s="171"/>
      <c r="AN625" s="171"/>
      <c r="AO625" s="171"/>
      <c r="AP625" s="171"/>
      <c r="AQ625" s="171"/>
      <c r="AR625" s="171"/>
      <c r="AS625" s="171"/>
      <c r="AT625" s="171"/>
      <c r="AU625" s="171" t="str">
        <f t="shared" si="233"/>
        <v/>
      </c>
      <c r="AV625" s="171"/>
      <c r="AW625" s="171"/>
      <c r="AX625" s="171"/>
      <c r="AY625" s="171"/>
      <c r="AZ625" s="168" t="str">
        <f t="shared" si="234"/>
        <v/>
      </c>
      <c r="BA625" s="158" t="str">
        <f>IF(S625&lt;&gt;1, IF(SUM(S625:$S$1004)&lt;&gt;0, "| Laat geen witruimte tussen ingevulde rijen.", ""), "")</f>
        <v/>
      </c>
      <c r="BC625" s="159" t="str">
        <f t="shared" si="235"/>
        <v/>
      </c>
    </row>
    <row r="626" spans="1:55" s="158" customFormat="1" ht="14.4" customHeight="1" x14ac:dyDescent="0.3">
      <c r="A626" s="244" t="str">
        <f t="shared" si="214"/>
        <v/>
      </c>
      <c r="B626" s="153" t="str">
        <f t="shared" si="215"/>
        <v/>
      </c>
      <c r="C626" s="154"/>
      <c r="D626" s="173"/>
      <c r="E626" s="179"/>
      <c r="F626" s="156"/>
      <c r="G626" s="175"/>
      <c r="H626" s="175"/>
      <c r="I626" s="175"/>
      <c r="J626" s="175"/>
      <c r="K626" s="175"/>
      <c r="L626" s="175"/>
      <c r="M626" s="175"/>
      <c r="N626" s="175"/>
      <c r="O626" s="175"/>
      <c r="P626" s="175"/>
      <c r="Q626" s="179"/>
      <c r="R626" s="157" t="s">
        <v>98</v>
      </c>
      <c r="S626" s="158">
        <f t="shared" si="216"/>
        <v>0</v>
      </c>
      <c r="T626" s="158" t="str">
        <f t="shared" si="217"/>
        <v/>
      </c>
      <c r="U626" s="158" t="str">
        <f t="shared" si="218"/>
        <v>lstLocatieNv3</v>
      </c>
      <c r="V626" s="168">
        <f t="shared" si="219"/>
        <v>0</v>
      </c>
      <c r="W626" s="171">
        <f t="shared" si="220"/>
        <v>0</v>
      </c>
      <c r="X626" s="171">
        <f t="shared" si="221"/>
        <v>0</v>
      </c>
      <c r="Y626" s="171">
        <f t="shared" si="222"/>
        <v>0</v>
      </c>
      <c r="Z626" s="171">
        <f t="shared" si="223"/>
        <v>0</v>
      </c>
      <c r="AA626" s="171">
        <f t="shared" si="224"/>
        <v>0</v>
      </c>
      <c r="AB626" s="171">
        <f t="shared" si="225"/>
        <v>0</v>
      </c>
      <c r="AC626" s="171">
        <f t="shared" si="226"/>
        <v>0</v>
      </c>
      <c r="AD626" s="171">
        <f t="shared" si="227"/>
        <v>0</v>
      </c>
      <c r="AE626" s="171">
        <f t="shared" si="228"/>
        <v>0</v>
      </c>
      <c r="AF626" s="171">
        <f t="shared" si="229"/>
        <v>0</v>
      </c>
      <c r="AG626" s="171">
        <f t="shared" si="230"/>
        <v>0</v>
      </c>
      <c r="AH626" s="171">
        <f>IF($S626&lt;&gt;0, IF($F626&lt;&gt;"Opname / publicatie / game", IF(OR($J626="Fysieke aanwezigheid/product",$J626="Fysieke en digitale aanwezigheid/product"), IF($L626&lt;&gt;"België", _xlfn.IFNA(IF(MATCH($M626, Keuzelijsten!$AR$2:$AR$32, 0)&gt;0, 0, -1), -1), IF($N626&lt;&gt;"", -1, IF(O626&lt;&gt;"", 0, 1))), -1), -1), 0)</f>
        <v>0</v>
      </c>
      <c r="AI626" s="171">
        <f t="shared" si="231"/>
        <v>0</v>
      </c>
      <c r="AJ626" s="171">
        <f t="shared" si="232"/>
        <v>0</v>
      </c>
      <c r="AK626" s="168"/>
      <c r="AL626" s="322" t="str">
        <f t="shared" si="213"/>
        <v/>
      </c>
      <c r="AM626" s="171"/>
      <c r="AN626" s="171"/>
      <c r="AO626" s="171"/>
      <c r="AP626" s="171"/>
      <c r="AQ626" s="171"/>
      <c r="AR626" s="171"/>
      <c r="AS626" s="171"/>
      <c r="AT626" s="171"/>
      <c r="AU626" s="171" t="str">
        <f t="shared" si="233"/>
        <v/>
      </c>
      <c r="AV626" s="171"/>
      <c r="AW626" s="171"/>
      <c r="AX626" s="171"/>
      <c r="AY626" s="171"/>
      <c r="AZ626" s="168" t="str">
        <f t="shared" si="234"/>
        <v/>
      </c>
      <c r="BA626" s="158" t="str">
        <f>IF(S626&lt;&gt;1, IF(SUM(S626:$S$1004)&lt;&gt;0, "| Laat geen witruimte tussen ingevulde rijen.", ""), "")</f>
        <v/>
      </c>
      <c r="BC626" s="159" t="str">
        <f t="shared" si="235"/>
        <v/>
      </c>
    </row>
    <row r="627" spans="1:55" s="158" customFormat="1" ht="14.4" customHeight="1" x14ac:dyDescent="0.3">
      <c r="A627" s="244" t="str">
        <f t="shared" si="214"/>
        <v/>
      </c>
      <c r="B627" s="153" t="str">
        <f t="shared" si="215"/>
        <v/>
      </c>
      <c r="C627" s="154"/>
      <c r="D627" s="173"/>
      <c r="E627" s="179"/>
      <c r="F627" s="156"/>
      <c r="G627" s="175"/>
      <c r="H627" s="175"/>
      <c r="I627" s="175"/>
      <c r="J627" s="175"/>
      <c r="K627" s="175"/>
      <c r="L627" s="175"/>
      <c r="M627" s="175"/>
      <c r="N627" s="175"/>
      <c r="O627" s="175"/>
      <c r="P627" s="175"/>
      <c r="Q627" s="179"/>
      <c r="R627" s="157" t="s">
        <v>98</v>
      </c>
      <c r="S627" s="158">
        <f t="shared" si="216"/>
        <v>0</v>
      </c>
      <c r="T627" s="158" t="str">
        <f t="shared" si="217"/>
        <v/>
      </c>
      <c r="U627" s="158" t="str">
        <f t="shared" si="218"/>
        <v>lstLocatieNv3</v>
      </c>
      <c r="V627" s="168">
        <f t="shared" si="219"/>
        <v>0</v>
      </c>
      <c r="W627" s="171">
        <f t="shared" si="220"/>
        <v>0</v>
      </c>
      <c r="X627" s="171">
        <f t="shared" si="221"/>
        <v>0</v>
      </c>
      <c r="Y627" s="171">
        <f t="shared" si="222"/>
        <v>0</v>
      </c>
      <c r="Z627" s="171">
        <f t="shared" si="223"/>
        <v>0</v>
      </c>
      <c r="AA627" s="171">
        <f t="shared" si="224"/>
        <v>0</v>
      </c>
      <c r="AB627" s="171">
        <f t="shared" si="225"/>
        <v>0</v>
      </c>
      <c r="AC627" s="171">
        <f t="shared" si="226"/>
        <v>0</v>
      </c>
      <c r="AD627" s="171">
        <f t="shared" si="227"/>
        <v>0</v>
      </c>
      <c r="AE627" s="171">
        <f t="shared" si="228"/>
        <v>0</v>
      </c>
      <c r="AF627" s="171">
        <f t="shared" si="229"/>
        <v>0</v>
      </c>
      <c r="AG627" s="171">
        <f t="shared" si="230"/>
        <v>0</v>
      </c>
      <c r="AH627" s="171">
        <f>IF($S627&lt;&gt;0, IF($F627&lt;&gt;"Opname / publicatie / game", IF(OR($J627="Fysieke aanwezigheid/product",$J627="Fysieke en digitale aanwezigheid/product"), IF($L627&lt;&gt;"België", _xlfn.IFNA(IF(MATCH($M627, Keuzelijsten!$AR$2:$AR$32, 0)&gt;0, 0, -1), -1), IF($N627&lt;&gt;"", -1, IF(O627&lt;&gt;"", 0, 1))), -1), -1), 0)</f>
        <v>0</v>
      </c>
      <c r="AI627" s="171">
        <f t="shared" si="231"/>
        <v>0</v>
      </c>
      <c r="AJ627" s="171">
        <f t="shared" si="232"/>
        <v>0</v>
      </c>
      <c r="AK627" s="168"/>
      <c r="AL627" s="322" t="str">
        <f t="shared" si="213"/>
        <v/>
      </c>
      <c r="AM627" s="171"/>
      <c r="AN627" s="171"/>
      <c r="AO627" s="171"/>
      <c r="AP627" s="171"/>
      <c r="AQ627" s="171"/>
      <c r="AR627" s="171"/>
      <c r="AS627" s="171"/>
      <c r="AT627" s="171"/>
      <c r="AU627" s="171" t="str">
        <f t="shared" si="233"/>
        <v/>
      </c>
      <c r="AV627" s="171"/>
      <c r="AW627" s="171"/>
      <c r="AX627" s="171"/>
      <c r="AY627" s="171"/>
      <c r="AZ627" s="168" t="str">
        <f t="shared" si="234"/>
        <v/>
      </c>
      <c r="BA627" s="158" t="str">
        <f>IF(S627&lt;&gt;1, IF(SUM(S627:$S$1004)&lt;&gt;0, "| Laat geen witruimte tussen ingevulde rijen.", ""), "")</f>
        <v/>
      </c>
      <c r="BC627" s="159" t="str">
        <f t="shared" si="235"/>
        <v/>
      </c>
    </row>
    <row r="628" spans="1:55" s="158" customFormat="1" ht="14.4" customHeight="1" x14ac:dyDescent="0.3">
      <c r="A628" s="244" t="str">
        <f t="shared" si="214"/>
        <v/>
      </c>
      <c r="B628" s="153" t="str">
        <f t="shared" si="215"/>
        <v/>
      </c>
      <c r="C628" s="154"/>
      <c r="D628" s="173"/>
      <c r="E628" s="179"/>
      <c r="F628" s="156"/>
      <c r="G628" s="175"/>
      <c r="H628" s="175"/>
      <c r="I628" s="175"/>
      <c r="J628" s="175"/>
      <c r="K628" s="175"/>
      <c r="L628" s="175"/>
      <c r="M628" s="175"/>
      <c r="N628" s="175"/>
      <c r="O628" s="175"/>
      <c r="P628" s="175"/>
      <c r="Q628" s="179"/>
      <c r="R628" s="157" t="s">
        <v>98</v>
      </c>
      <c r="S628" s="158">
        <f t="shared" si="216"/>
        <v>0</v>
      </c>
      <c r="T628" s="158" t="str">
        <f t="shared" si="217"/>
        <v/>
      </c>
      <c r="U628" s="158" t="str">
        <f t="shared" si="218"/>
        <v>lstLocatieNv3</v>
      </c>
      <c r="V628" s="168">
        <f t="shared" si="219"/>
        <v>0</v>
      </c>
      <c r="W628" s="171">
        <f t="shared" si="220"/>
        <v>0</v>
      </c>
      <c r="X628" s="171">
        <f t="shared" si="221"/>
        <v>0</v>
      </c>
      <c r="Y628" s="171">
        <f t="shared" si="222"/>
        <v>0</v>
      </c>
      <c r="Z628" s="171">
        <f t="shared" si="223"/>
        <v>0</v>
      </c>
      <c r="AA628" s="171">
        <f t="shared" si="224"/>
        <v>0</v>
      </c>
      <c r="AB628" s="171">
        <f t="shared" si="225"/>
        <v>0</v>
      </c>
      <c r="AC628" s="171">
        <f t="shared" si="226"/>
        <v>0</v>
      </c>
      <c r="AD628" s="171">
        <f t="shared" si="227"/>
        <v>0</v>
      </c>
      <c r="AE628" s="171">
        <f t="shared" si="228"/>
        <v>0</v>
      </c>
      <c r="AF628" s="171">
        <f t="shared" si="229"/>
        <v>0</v>
      </c>
      <c r="AG628" s="171">
        <f t="shared" si="230"/>
        <v>0</v>
      </c>
      <c r="AH628" s="171">
        <f>IF($S628&lt;&gt;0, IF($F628&lt;&gt;"Opname / publicatie / game", IF(OR($J628="Fysieke aanwezigheid/product",$J628="Fysieke en digitale aanwezigheid/product"), IF($L628&lt;&gt;"België", _xlfn.IFNA(IF(MATCH($M628, Keuzelijsten!$AR$2:$AR$32, 0)&gt;0, 0, -1), -1), IF($N628&lt;&gt;"", -1, IF(O628&lt;&gt;"", 0, 1))), -1), -1), 0)</f>
        <v>0</v>
      </c>
      <c r="AI628" s="171">
        <f t="shared" si="231"/>
        <v>0</v>
      </c>
      <c r="AJ628" s="171">
        <f t="shared" si="232"/>
        <v>0</v>
      </c>
      <c r="AK628" s="168"/>
      <c r="AL628" s="322" t="str">
        <f t="shared" si="213"/>
        <v/>
      </c>
      <c r="AM628" s="171"/>
      <c r="AN628" s="171"/>
      <c r="AO628" s="171"/>
      <c r="AP628" s="171"/>
      <c r="AQ628" s="171"/>
      <c r="AR628" s="171"/>
      <c r="AS628" s="171"/>
      <c r="AT628" s="171"/>
      <c r="AU628" s="171" t="str">
        <f t="shared" si="233"/>
        <v/>
      </c>
      <c r="AV628" s="171"/>
      <c r="AW628" s="171"/>
      <c r="AX628" s="171"/>
      <c r="AY628" s="171"/>
      <c r="AZ628" s="168" t="str">
        <f t="shared" si="234"/>
        <v/>
      </c>
      <c r="BA628" s="158" t="str">
        <f>IF(S628&lt;&gt;1, IF(SUM(S628:$S$1004)&lt;&gt;0, "| Laat geen witruimte tussen ingevulde rijen.", ""), "")</f>
        <v/>
      </c>
      <c r="BC628" s="159" t="str">
        <f t="shared" si="235"/>
        <v/>
      </c>
    </row>
    <row r="629" spans="1:55" s="158" customFormat="1" ht="14.4" customHeight="1" x14ac:dyDescent="0.3">
      <c r="A629" s="244" t="str">
        <f t="shared" si="214"/>
        <v/>
      </c>
      <c r="B629" s="153" t="str">
        <f t="shared" si="215"/>
        <v/>
      </c>
      <c r="C629" s="154"/>
      <c r="D629" s="173"/>
      <c r="E629" s="179"/>
      <c r="F629" s="156"/>
      <c r="G629" s="175"/>
      <c r="H629" s="175"/>
      <c r="I629" s="175"/>
      <c r="J629" s="175"/>
      <c r="K629" s="175"/>
      <c r="L629" s="175"/>
      <c r="M629" s="175"/>
      <c r="N629" s="175"/>
      <c r="O629" s="175"/>
      <c r="P629" s="175"/>
      <c r="Q629" s="179"/>
      <c r="R629" s="157" t="s">
        <v>98</v>
      </c>
      <c r="S629" s="158">
        <f t="shared" si="216"/>
        <v>0</v>
      </c>
      <c r="T629" s="158" t="str">
        <f t="shared" si="217"/>
        <v/>
      </c>
      <c r="U629" s="158" t="str">
        <f t="shared" si="218"/>
        <v>lstLocatieNv3</v>
      </c>
      <c r="V629" s="168">
        <f t="shared" si="219"/>
        <v>0</v>
      </c>
      <c r="W629" s="171">
        <f t="shared" si="220"/>
        <v>0</v>
      </c>
      <c r="X629" s="171">
        <f t="shared" si="221"/>
        <v>0</v>
      </c>
      <c r="Y629" s="171">
        <f t="shared" si="222"/>
        <v>0</v>
      </c>
      <c r="Z629" s="171">
        <f t="shared" si="223"/>
        <v>0</v>
      </c>
      <c r="AA629" s="171">
        <f t="shared" si="224"/>
        <v>0</v>
      </c>
      <c r="AB629" s="171">
        <f t="shared" si="225"/>
        <v>0</v>
      </c>
      <c r="AC629" s="171">
        <f t="shared" si="226"/>
        <v>0</v>
      </c>
      <c r="AD629" s="171">
        <f t="shared" si="227"/>
        <v>0</v>
      </c>
      <c r="AE629" s="171">
        <f t="shared" si="228"/>
        <v>0</v>
      </c>
      <c r="AF629" s="171">
        <f t="shared" si="229"/>
        <v>0</v>
      </c>
      <c r="AG629" s="171">
        <f t="shared" si="230"/>
        <v>0</v>
      </c>
      <c r="AH629" s="171">
        <f>IF($S629&lt;&gt;0, IF($F629&lt;&gt;"Opname / publicatie / game", IF(OR($J629="Fysieke aanwezigheid/product",$J629="Fysieke en digitale aanwezigheid/product"), IF($L629&lt;&gt;"België", _xlfn.IFNA(IF(MATCH($M629, Keuzelijsten!$AR$2:$AR$32, 0)&gt;0, 0, -1), -1), IF($N629&lt;&gt;"", -1, IF(O629&lt;&gt;"", 0, 1))), -1), -1), 0)</f>
        <v>0</v>
      </c>
      <c r="AI629" s="171">
        <f t="shared" si="231"/>
        <v>0</v>
      </c>
      <c r="AJ629" s="171">
        <f t="shared" si="232"/>
        <v>0</v>
      </c>
      <c r="AK629" s="168"/>
      <c r="AL629" s="322" t="str">
        <f t="shared" si="213"/>
        <v/>
      </c>
      <c r="AM629" s="171"/>
      <c r="AN629" s="171"/>
      <c r="AO629" s="171"/>
      <c r="AP629" s="171"/>
      <c r="AQ629" s="171"/>
      <c r="AR629" s="171"/>
      <c r="AS629" s="171"/>
      <c r="AT629" s="171"/>
      <c r="AU629" s="171" t="str">
        <f t="shared" si="233"/>
        <v/>
      </c>
      <c r="AV629" s="171"/>
      <c r="AW629" s="171"/>
      <c r="AX629" s="171"/>
      <c r="AY629" s="171"/>
      <c r="AZ629" s="168" t="str">
        <f t="shared" si="234"/>
        <v/>
      </c>
      <c r="BA629" s="158" t="str">
        <f>IF(S629&lt;&gt;1, IF(SUM(S629:$S$1004)&lt;&gt;0, "| Laat geen witruimte tussen ingevulde rijen.", ""), "")</f>
        <v/>
      </c>
      <c r="BC629" s="159" t="str">
        <f t="shared" si="235"/>
        <v/>
      </c>
    </row>
    <row r="630" spans="1:55" s="158" customFormat="1" ht="14.4" customHeight="1" x14ac:dyDescent="0.3">
      <c r="A630" s="244" t="str">
        <f t="shared" si="214"/>
        <v/>
      </c>
      <c r="B630" s="153" t="str">
        <f t="shared" si="215"/>
        <v/>
      </c>
      <c r="C630" s="154"/>
      <c r="D630" s="173"/>
      <c r="E630" s="179"/>
      <c r="F630" s="156"/>
      <c r="G630" s="175"/>
      <c r="H630" s="175"/>
      <c r="I630" s="175"/>
      <c r="J630" s="175"/>
      <c r="K630" s="175"/>
      <c r="L630" s="175"/>
      <c r="M630" s="175"/>
      <c r="N630" s="175"/>
      <c r="O630" s="175"/>
      <c r="P630" s="175"/>
      <c r="Q630" s="179"/>
      <c r="R630" s="157" t="s">
        <v>98</v>
      </c>
      <c r="S630" s="158">
        <f t="shared" si="216"/>
        <v>0</v>
      </c>
      <c r="T630" s="158" t="str">
        <f t="shared" si="217"/>
        <v/>
      </c>
      <c r="U630" s="158" t="str">
        <f t="shared" si="218"/>
        <v>lstLocatieNv3</v>
      </c>
      <c r="V630" s="168">
        <f t="shared" si="219"/>
        <v>0</v>
      </c>
      <c r="W630" s="171">
        <f t="shared" si="220"/>
        <v>0</v>
      </c>
      <c r="X630" s="171">
        <f t="shared" si="221"/>
        <v>0</v>
      </c>
      <c r="Y630" s="171">
        <f t="shared" si="222"/>
        <v>0</v>
      </c>
      <c r="Z630" s="171">
        <f t="shared" si="223"/>
        <v>0</v>
      </c>
      <c r="AA630" s="171">
        <f t="shared" si="224"/>
        <v>0</v>
      </c>
      <c r="AB630" s="171">
        <f t="shared" si="225"/>
        <v>0</v>
      </c>
      <c r="AC630" s="171">
        <f t="shared" si="226"/>
        <v>0</v>
      </c>
      <c r="AD630" s="171">
        <f t="shared" si="227"/>
        <v>0</v>
      </c>
      <c r="AE630" s="171">
        <f t="shared" si="228"/>
        <v>0</v>
      </c>
      <c r="AF630" s="171">
        <f t="shared" si="229"/>
        <v>0</v>
      </c>
      <c r="AG630" s="171">
        <f t="shared" si="230"/>
        <v>0</v>
      </c>
      <c r="AH630" s="171">
        <f>IF($S630&lt;&gt;0, IF($F630&lt;&gt;"Opname / publicatie / game", IF(OR($J630="Fysieke aanwezigheid/product",$J630="Fysieke en digitale aanwezigheid/product"), IF($L630&lt;&gt;"België", _xlfn.IFNA(IF(MATCH($M630, Keuzelijsten!$AR$2:$AR$32, 0)&gt;0, 0, -1), -1), IF($N630&lt;&gt;"", -1, IF(O630&lt;&gt;"", 0, 1))), -1), -1), 0)</f>
        <v>0</v>
      </c>
      <c r="AI630" s="171">
        <f t="shared" si="231"/>
        <v>0</v>
      </c>
      <c r="AJ630" s="171">
        <f t="shared" si="232"/>
        <v>0</v>
      </c>
      <c r="AK630" s="168"/>
      <c r="AL630" s="322" t="str">
        <f t="shared" si="213"/>
        <v/>
      </c>
      <c r="AM630" s="171"/>
      <c r="AN630" s="171"/>
      <c r="AO630" s="171"/>
      <c r="AP630" s="171"/>
      <c r="AQ630" s="171"/>
      <c r="AR630" s="171"/>
      <c r="AS630" s="171"/>
      <c r="AT630" s="171"/>
      <c r="AU630" s="171" t="str">
        <f t="shared" si="233"/>
        <v/>
      </c>
      <c r="AV630" s="171"/>
      <c r="AW630" s="171"/>
      <c r="AX630" s="171"/>
      <c r="AY630" s="171"/>
      <c r="AZ630" s="168" t="str">
        <f t="shared" si="234"/>
        <v/>
      </c>
      <c r="BA630" s="158" t="str">
        <f>IF(S630&lt;&gt;1, IF(SUM(S630:$S$1004)&lt;&gt;0, "| Laat geen witruimte tussen ingevulde rijen.", ""), "")</f>
        <v/>
      </c>
      <c r="BC630" s="159" t="str">
        <f t="shared" si="235"/>
        <v/>
      </c>
    </row>
    <row r="631" spans="1:55" s="158" customFormat="1" ht="14.4" customHeight="1" x14ac:dyDescent="0.3">
      <c r="A631" s="244" t="str">
        <f t="shared" si="214"/>
        <v/>
      </c>
      <c r="B631" s="153" t="str">
        <f t="shared" si="215"/>
        <v/>
      </c>
      <c r="C631" s="154"/>
      <c r="D631" s="173"/>
      <c r="E631" s="179"/>
      <c r="F631" s="156"/>
      <c r="G631" s="175"/>
      <c r="H631" s="175"/>
      <c r="I631" s="175"/>
      <c r="J631" s="175"/>
      <c r="K631" s="175"/>
      <c r="L631" s="175"/>
      <c r="M631" s="175"/>
      <c r="N631" s="175"/>
      <c r="O631" s="175"/>
      <c r="P631" s="175"/>
      <c r="Q631" s="179"/>
      <c r="R631" s="157" t="s">
        <v>98</v>
      </c>
      <c r="S631" s="158">
        <f t="shared" si="216"/>
        <v>0</v>
      </c>
      <c r="T631" s="158" t="str">
        <f t="shared" si="217"/>
        <v/>
      </c>
      <c r="U631" s="158" t="str">
        <f t="shared" si="218"/>
        <v>lstLocatieNv3</v>
      </c>
      <c r="V631" s="168">
        <f t="shared" si="219"/>
        <v>0</v>
      </c>
      <c r="W631" s="171">
        <f t="shared" si="220"/>
        <v>0</v>
      </c>
      <c r="X631" s="171">
        <f t="shared" si="221"/>
        <v>0</v>
      </c>
      <c r="Y631" s="171">
        <f t="shared" si="222"/>
        <v>0</v>
      </c>
      <c r="Z631" s="171">
        <f t="shared" si="223"/>
        <v>0</v>
      </c>
      <c r="AA631" s="171">
        <f t="shared" si="224"/>
        <v>0</v>
      </c>
      <c r="AB631" s="171">
        <f t="shared" si="225"/>
        <v>0</v>
      </c>
      <c r="AC631" s="171">
        <f t="shared" si="226"/>
        <v>0</v>
      </c>
      <c r="AD631" s="171">
        <f t="shared" si="227"/>
        <v>0</v>
      </c>
      <c r="AE631" s="171">
        <f t="shared" si="228"/>
        <v>0</v>
      </c>
      <c r="AF631" s="171">
        <f t="shared" si="229"/>
        <v>0</v>
      </c>
      <c r="AG631" s="171">
        <f t="shared" si="230"/>
        <v>0</v>
      </c>
      <c r="AH631" s="171">
        <f>IF($S631&lt;&gt;0, IF($F631&lt;&gt;"Opname / publicatie / game", IF(OR($J631="Fysieke aanwezigheid/product",$J631="Fysieke en digitale aanwezigheid/product"), IF($L631&lt;&gt;"België", _xlfn.IFNA(IF(MATCH($M631, Keuzelijsten!$AR$2:$AR$32, 0)&gt;0, 0, -1), -1), IF($N631&lt;&gt;"", -1, IF(O631&lt;&gt;"", 0, 1))), -1), -1), 0)</f>
        <v>0</v>
      </c>
      <c r="AI631" s="171">
        <f t="shared" si="231"/>
        <v>0</v>
      </c>
      <c r="AJ631" s="171">
        <f t="shared" si="232"/>
        <v>0</v>
      </c>
      <c r="AK631" s="168"/>
      <c r="AL631" s="322" t="str">
        <f t="shared" si="213"/>
        <v/>
      </c>
      <c r="AM631" s="171"/>
      <c r="AN631" s="171"/>
      <c r="AO631" s="171"/>
      <c r="AP631" s="171"/>
      <c r="AQ631" s="171"/>
      <c r="AR631" s="171"/>
      <c r="AS631" s="171"/>
      <c r="AT631" s="171"/>
      <c r="AU631" s="171" t="str">
        <f t="shared" si="233"/>
        <v/>
      </c>
      <c r="AV631" s="171"/>
      <c r="AW631" s="171"/>
      <c r="AX631" s="171"/>
      <c r="AY631" s="171"/>
      <c r="AZ631" s="168" t="str">
        <f t="shared" si="234"/>
        <v/>
      </c>
      <c r="BA631" s="158" t="str">
        <f>IF(S631&lt;&gt;1, IF(SUM(S631:$S$1004)&lt;&gt;0, "| Laat geen witruimte tussen ingevulde rijen.", ""), "")</f>
        <v/>
      </c>
      <c r="BC631" s="159" t="str">
        <f t="shared" si="235"/>
        <v/>
      </c>
    </row>
    <row r="632" spans="1:55" s="158" customFormat="1" ht="14.4" customHeight="1" x14ac:dyDescent="0.3">
      <c r="A632" s="244" t="str">
        <f t="shared" si="214"/>
        <v/>
      </c>
      <c r="B632" s="153" t="str">
        <f t="shared" si="215"/>
        <v/>
      </c>
      <c r="C632" s="154"/>
      <c r="D632" s="173"/>
      <c r="E632" s="179"/>
      <c r="F632" s="156"/>
      <c r="G632" s="175"/>
      <c r="H632" s="175"/>
      <c r="I632" s="175"/>
      <c r="J632" s="175"/>
      <c r="K632" s="175"/>
      <c r="L632" s="175"/>
      <c r="M632" s="175"/>
      <c r="N632" s="175"/>
      <c r="O632" s="175"/>
      <c r="P632" s="175"/>
      <c r="Q632" s="179"/>
      <c r="R632" s="157" t="s">
        <v>98</v>
      </c>
      <c r="S632" s="158">
        <f t="shared" si="216"/>
        <v>0</v>
      </c>
      <c r="T632" s="158" t="str">
        <f t="shared" si="217"/>
        <v/>
      </c>
      <c r="U632" s="158" t="str">
        <f t="shared" si="218"/>
        <v>lstLocatieNv3</v>
      </c>
      <c r="V632" s="168">
        <f t="shared" si="219"/>
        <v>0</v>
      </c>
      <c r="W632" s="171">
        <f t="shared" si="220"/>
        <v>0</v>
      </c>
      <c r="X632" s="171">
        <f t="shared" si="221"/>
        <v>0</v>
      </c>
      <c r="Y632" s="171">
        <f t="shared" si="222"/>
        <v>0</v>
      </c>
      <c r="Z632" s="171">
        <f t="shared" si="223"/>
        <v>0</v>
      </c>
      <c r="AA632" s="171">
        <f t="shared" si="224"/>
        <v>0</v>
      </c>
      <c r="AB632" s="171">
        <f t="shared" si="225"/>
        <v>0</v>
      </c>
      <c r="AC632" s="171">
        <f t="shared" si="226"/>
        <v>0</v>
      </c>
      <c r="AD632" s="171">
        <f t="shared" si="227"/>
        <v>0</v>
      </c>
      <c r="AE632" s="171">
        <f t="shared" si="228"/>
        <v>0</v>
      </c>
      <c r="AF632" s="171">
        <f t="shared" si="229"/>
        <v>0</v>
      </c>
      <c r="AG632" s="171">
        <f t="shared" si="230"/>
        <v>0</v>
      </c>
      <c r="AH632" s="171">
        <f>IF($S632&lt;&gt;0, IF($F632&lt;&gt;"Opname / publicatie / game", IF(OR($J632="Fysieke aanwezigheid/product",$J632="Fysieke en digitale aanwezigheid/product"), IF($L632&lt;&gt;"België", _xlfn.IFNA(IF(MATCH($M632, Keuzelijsten!$AR$2:$AR$32, 0)&gt;0, 0, -1), -1), IF($N632&lt;&gt;"", -1, IF(O632&lt;&gt;"", 0, 1))), -1), -1), 0)</f>
        <v>0</v>
      </c>
      <c r="AI632" s="171">
        <f t="shared" si="231"/>
        <v>0</v>
      </c>
      <c r="AJ632" s="171">
        <f t="shared" si="232"/>
        <v>0</v>
      </c>
      <c r="AK632" s="168"/>
      <c r="AL632" s="322" t="str">
        <f t="shared" si="213"/>
        <v/>
      </c>
      <c r="AM632" s="171"/>
      <c r="AN632" s="171"/>
      <c r="AO632" s="171"/>
      <c r="AP632" s="171"/>
      <c r="AQ632" s="171"/>
      <c r="AR632" s="171"/>
      <c r="AS632" s="171"/>
      <c r="AT632" s="171"/>
      <c r="AU632" s="171" t="str">
        <f t="shared" si="233"/>
        <v/>
      </c>
      <c r="AV632" s="171"/>
      <c r="AW632" s="171"/>
      <c r="AX632" s="171"/>
      <c r="AY632" s="171"/>
      <c r="AZ632" s="168" t="str">
        <f t="shared" si="234"/>
        <v/>
      </c>
      <c r="BA632" s="158" t="str">
        <f>IF(S632&lt;&gt;1, IF(SUM(S632:$S$1004)&lt;&gt;0, "| Laat geen witruimte tussen ingevulde rijen.", ""), "")</f>
        <v/>
      </c>
      <c r="BC632" s="159" t="str">
        <f t="shared" si="235"/>
        <v/>
      </c>
    </row>
    <row r="633" spans="1:55" s="158" customFormat="1" ht="14.4" customHeight="1" x14ac:dyDescent="0.3">
      <c r="A633" s="244" t="str">
        <f t="shared" si="214"/>
        <v/>
      </c>
      <c r="B633" s="153" t="str">
        <f t="shared" si="215"/>
        <v/>
      </c>
      <c r="C633" s="154"/>
      <c r="D633" s="173"/>
      <c r="E633" s="179"/>
      <c r="F633" s="156"/>
      <c r="G633" s="175"/>
      <c r="H633" s="175"/>
      <c r="I633" s="175"/>
      <c r="J633" s="175"/>
      <c r="K633" s="175"/>
      <c r="L633" s="175"/>
      <c r="M633" s="175"/>
      <c r="N633" s="175"/>
      <c r="O633" s="175"/>
      <c r="P633" s="175"/>
      <c r="Q633" s="179"/>
      <c r="R633" s="157" t="s">
        <v>98</v>
      </c>
      <c r="S633" s="158">
        <f t="shared" si="216"/>
        <v>0</v>
      </c>
      <c r="T633" s="158" t="str">
        <f t="shared" si="217"/>
        <v/>
      </c>
      <c r="U633" s="158" t="str">
        <f t="shared" si="218"/>
        <v>lstLocatieNv3</v>
      </c>
      <c r="V633" s="168">
        <f t="shared" si="219"/>
        <v>0</v>
      </c>
      <c r="W633" s="171">
        <f t="shared" si="220"/>
        <v>0</v>
      </c>
      <c r="X633" s="171">
        <f t="shared" si="221"/>
        <v>0</v>
      </c>
      <c r="Y633" s="171">
        <f t="shared" si="222"/>
        <v>0</v>
      </c>
      <c r="Z633" s="171">
        <f t="shared" si="223"/>
        <v>0</v>
      </c>
      <c r="AA633" s="171">
        <f t="shared" si="224"/>
        <v>0</v>
      </c>
      <c r="AB633" s="171">
        <f t="shared" si="225"/>
        <v>0</v>
      </c>
      <c r="AC633" s="171">
        <f t="shared" si="226"/>
        <v>0</v>
      </c>
      <c r="AD633" s="171">
        <f t="shared" si="227"/>
        <v>0</v>
      </c>
      <c r="AE633" s="171">
        <f t="shared" si="228"/>
        <v>0</v>
      </c>
      <c r="AF633" s="171">
        <f t="shared" si="229"/>
        <v>0</v>
      </c>
      <c r="AG633" s="171">
        <f t="shared" si="230"/>
        <v>0</v>
      </c>
      <c r="AH633" s="171">
        <f>IF($S633&lt;&gt;0, IF($F633&lt;&gt;"Opname / publicatie / game", IF(OR($J633="Fysieke aanwezigheid/product",$J633="Fysieke en digitale aanwezigheid/product"), IF($L633&lt;&gt;"België", _xlfn.IFNA(IF(MATCH($M633, Keuzelijsten!$AR$2:$AR$32, 0)&gt;0, 0, -1), -1), IF($N633&lt;&gt;"", -1, IF(O633&lt;&gt;"", 0, 1))), -1), -1), 0)</f>
        <v>0</v>
      </c>
      <c r="AI633" s="171">
        <f t="shared" si="231"/>
        <v>0</v>
      </c>
      <c r="AJ633" s="171">
        <f t="shared" si="232"/>
        <v>0</v>
      </c>
      <c r="AK633" s="168"/>
      <c r="AL633" s="322" t="str">
        <f t="shared" si="213"/>
        <v/>
      </c>
      <c r="AM633" s="171"/>
      <c r="AN633" s="171"/>
      <c r="AO633" s="171"/>
      <c r="AP633" s="171"/>
      <c r="AQ633" s="171"/>
      <c r="AR633" s="171"/>
      <c r="AS633" s="171"/>
      <c r="AT633" s="171"/>
      <c r="AU633" s="171" t="str">
        <f t="shared" si="233"/>
        <v/>
      </c>
      <c r="AV633" s="171"/>
      <c r="AW633" s="171"/>
      <c r="AX633" s="171"/>
      <c r="AY633" s="171"/>
      <c r="AZ633" s="168" t="str">
        <f t="shared" si="234"/>
        <v/>
      </c>
      <c r="BA633" s="158" t="str">
        <f>IF(S633&lt;&gt;1, IF(SUM(S633:$S$1004)&lt;&gt;0, "| Laat geen witruimte tussen ingevulde rijen.", ""), "")</f>
        <v/>
      </c>
      <c r="BC633" s="159" t="str">
        <f t="shared" si="235"/>
        <v/>
      </c>
    </row>
    <row r="634" spans="1:55" s="158" customFormat="1" ht="14.4" customHeight="1" x14ac:dyDescent="0.3">
      <c r="A634" s="244" t="str">
        <f t="shared" si="214"/>
        <v/>
      </c>
      <c r="B634" s="153" t="str">
        <f t="shared" si="215"/>
        <v/>
      </c>
      <c r="C634" s="154"/>
      <c r="D634" s="173"/>
      <c r="E634" s="179"/>
      <c r="F634" s="156"/>
      <c r="G634" s="175"/>
      <c r="H634" s="175"/>
      <c r="I634" s="175"/>
      <c r="J634" s="175"/>
      <c r="K634" s="175"/>
      <c r="L634" s="175"/>
      <c r="M634" s="175"/>
      <c r="N634" s="175"/>
      <c r="O634" s="175"/>
      <c r="P634" s="175"/>
      <c r="Q634" s="179"/>
      <c r="R634" s="157" t="s">
        <v>98</v>
      </c>
      <c r="S634" s="158">
        <f t="shared" si="216"/>
        <v>0</v>
      </c>
      <c r="T634" s="158" t="str">
        <f t="shared" si="217"/>
        <v/>
      </c>
      <c r="U634" s="158" t="str">
        <f t="shared" si="218"/>
        <v>lstLocatieNv3</v>
      </c>
      <c r="V634" s="168">
        <f t="shared" si="219"/>
        <v>0</v>
      </c>
      <c r="W634" s="171">
        <f t="shared" si="220"/>
        <v>0</v>
      </c>
      <c r="X634" s="171">
        <f t="shared" si="221"/>
        <v>0</v>
      </c>
      <c r="Y634" s="171">
        <f t="shared" si="222"/>
        <v>0</v>
      </c>
      <c r="Z634" s="171">
        <f t="shared" si="223"/>
        <v>0</v>
      </c>
      <c r="AA634" s="171">
        <f t="shared" si="224"/>
        <v>0</v>
      </c>
      <c r="AB634" s="171">
        <f t="shared" si="225"/>
        <v>0</v>
      </c>
      <c r="AC634" s="171">
        <f t="shared" si="226"/>
        <v>0</v>
      </c>
      <c r="AD634" s="171">
        <f t="shared" si="227"/>
        <v>0</v>
      </c>
      <c r="AE634" s="171">
        <f t="shared" si="228"/>
        <v>0</v>
      </c>
      <c r="AF634" s="171">
        <f t="shared" si="229"/>
        <v>0</v>
      </c>
      <c r="AG634" s="171">
        <f t="shared" si="230"/>
        <v>0</v>
      </c>
      <c r="AH634" s="171">
        <f>IF($S634&lt;&gt;0, IF($F634&lt;&gt;"Opname / publicatie / game", IF(OR($J634="Fysieke aanwezigheid/product",$J634="Fysieke en digitale aanwezigheid/product"), IF($L634&lt;&gt;"België", _xlfn.IFNA(IF(MATCH($M634, Keuzelijsten!$AR$2:$AR$32, 0)&gt;0, 0, -1), -1), IF($N634&lt;&gt;"", -1, IF(O634&lt;&gt;"", 0, 1))), -1), -1), 0)</f>
        <v>0</v>
      </c>
      <c r="AI634" s="171">
        <f t="shared" si="231"/>
        <v>0</v>
      </c>
      <c r="AJ634" s="171">
        <f t="shared" si="232"/>
        <v>0</v>
      </c>
      <c r="AK634" s="168"/>
      <c r="AL634" s="322" t="str">
        <f t="shared" si="213"/>
        <v/>
      </c>
      <c r="AM634" s="171"/>
      <c r="AN634" s="171"/>
      <c r="AO634" s="171"/>
      <c r="AP634" s="171"/>
      <c r="AQ634" s="171"/>
      <c r="AR634" s="171"/>
      <c r="AS634" s="171"/>
      <c r="AT634" s="171"/>
      <c r="AU634" s="171" t="str">
        <f t="shared" si="233"/>
        <v/>
      </c>
      <c r="AV634" s="171"/>
      <c r="AW634" s="171"/>
      <c r="AX634" s="171"/>
      <c r="AY634" s="171"/>
      <c r="AZ634" s="168" t="str">
        <f t="shared" si="234"/>
        <v/>
      </c>
      <c r="BA634" s="158" t="str">
        <f>IF(S634&lt;&gt;1, IF(SUM(S634:$S$1004)&lt;&gt;0, "| Laat geen witruimte tussen ingevulde rijen.", ""), "")</f>
        <v/>
      </c>
      <c r="BC634" s="159" t="str">
        <f t="shared" si="235"/>
        <v/>
      </c>
    </row>
    <row r="635" spans="1:55" s="158" customFormat="1" ht="14.4" customHeight="1" x14ac:dyDescent="0.3">
      <c r="A635" s="244" t="str">
        <f t="shared" si="214"/>
        <v/>
      </c>
      <c r="B635" s="153" t="str">
        <f t="shared" si="215"/>
        <v/>
      </c>
      <c r="C635" s="154"/>
      <c r="D635" s="173"/>
      <c r="E635" s="179"/>
      <c r="F635" s="156"/>
      <c r="G635" s="175"/>
      <c r="H635" s="175"/>
      <c r="I635" s="175"/>
      <c r="J635" s="175"/>
      <c r="K635" s="175"/>
      <c r="L635" s="175"/>
      <c r="M635" s="175"/>
      <c r="N635" s="175"/>
      <c r="O635" s="175"/>
      <c r="P635" s="175"/>
      <c r="Q635" s="179"/>
      <c r="R635" s="157" t="s">
        <v>98</v>
      </c>
      <c r="S635" s="158">
        <f t="shared" si="216"/>
        <v>0</v>
      </c>
      <c r="T635" s="158" t="str">
        <f t="shared" si="217"/>
        <v/>
      </c>
      <c r="U635" s="158" t="str">
        <f t="shared" si="218"/>
        <v>lstLocatieNv3</v>
      </c>
      <c r="V635" s="168">
        <f t="shared" si="219"/>
        <v>0</v>
      </c>
      <c r="W635" s="171">
        <f t="shared" si="220"/>
        <v>0</v>
      </c>
      <c r="X635" s="171">
        <f t="shared" si="221"/>
        <v>0</v>
      </c>
      <c r="Y635" s="171">
        <f t="shared" si="222"/>
        <v>0</v>
      </c>
      <c r="Z635" s="171">
        <f t="shared" si="223"/>
        <v>0</v>
      </c>
      <c r="AA635" s="171">
        <f t="shared" si="224"/>
        <v>0</v>
      </c>
      <c r="AB635" s="171">
        <f t="shared" si="225"/>
        <v>0</v>
      </c>
      <c r="AC635" s="171">
        <f t="shared" si="226"/>
        <v>0</v>
      </c>
      <c r="AD635" s="171">
        <f t="shared" si="227"/>
        <v>0</v>
      </c>
      <c r="AE635" s="171">
        <f t="shared" si="228"/>
        <v>0</v>
      </c>
      <c r="AF635" s="171">
        <f t="shared" si="229"/>
        <v>0</v>
      </c>
      <c r="AG635" s="171">
        <f t="shared" si="230"/>
        <v>0</v>
      </c>
      <c r="AH635" s="171">
        <f>IF($S635&lt;&gt;0, IF($F635&lt;&gt;"Opname / publicatie / game", IF(OR($J635="Fysieke aanwezigheid/product",$J635="Fysieke en digitale aanwezigheid/product"), IF($L635&lt;&gt;"België", _xlfn.IFNA(IF(MATCH($M635, Keuzelijsten!$AR$2:$AR$32, 0)&gt;0, 0, -1), -1), IF($N635&lt;&gt;"", -1, IF(O635&lt;&gt;"", 0, 1))), -1), -1), 0)</f>
        <v>0</v>
      </c>
      <c r="AI635" s="171">
        <f t="shared" si="231"/>
        <v>0</v>
      </c>
      <c r="AJ635" s="171">
        <f t="shared" si="232"/>
        <v>0</v>
      </c>
      <c r="AK635" s="168"/>
      <c r="AL635" s="322" t="str">
        <f t="shared" si="213"/>
        <v/>
      </c>
      <c r="AM635" s="171"/>
      <c r="AN635" s="171"/>
      <c r="AO635" s="171"/>
      <c r="AP635" s="171"/>
      <c r="AQ635" s="171"/>
      <c r="AR635" s="171"/>
      <c r="AS635" s="171"/>
      <c r="AT635" s="171"/>
      <c r="AU635" s="171" t="str">
        <f t="shared" si="233"/>
        <v/>
      </c>
      <c r="AV635" s="171"/>
      <c r="AW635" s="171"/>
      <c r="AX635" s="171"/>
      <c r="AY635" s="171"/>
      <c r="AZ635" s="168" t="str">
        <f t="shared" si="234"/>
        <v/>
      </c>
      <c r="BA635" s="158" t="str">
        <f>IF(S635&lt;&gt;1, IF(SUM(S635:$S$1004)&lt;&gt;0, "| Laat geen witruimte tussen ingevulde rijen.", ""), "")</f>
        <v/>
      </c>
      <c r="BC635" s="159" t="str">
        <f t="shared" si="235"/>
        <v/>
      </c>
    </row>
    <row r="636" spans="1:55" s="158" customFormat="1" ht="14.4" customHeight="1" x14ac:dyDescent="0.3">
      <c r="A636" s="244" t="str">
        <f t="shared" si="214"/>
        <v/>
      </c>
      <c r="B636" s="153" t="str">
        <f t="shared" si="215"/>
        <v/>
      </c>
      <c r="C636" s="154"/>
      <c r="D636" s="173"/>
      <c r="E636" s="179"/>
      <c r="F636" s="156"/>
      <c r="G636" s="175"/>
      <c r="H636" s="175"/>
      <c r="I636" s="175"/>
      <c r="J636" s="175"/>
      <c r="K636" s="175"/>
      <c r="L636" s="175"/>
      <c r="M636" s="175"/>
      <c r="N636" s="175"/>
      <c r="O636" s="175"/>
      <c r="P636" s="175"/>
      <c r="Q636" s="179"/>
      <c r="R636" s="157" t="s">
        <v>98</v>
      </c>
      <c r="S636" s="158">
        <f t="shared" si="216"/>
        <v>0</v>
      </c>
      <c r="T636" s="158" t="str">
        <f t="shared" si="217"/>
        <v/>
      </c>
      <c r="U636" s="158" t="str">
        <f t="shared" si="218"/>
        <v>lstLocatieNv3</v>
      </c>
      <c r="V636" s="168">
        <f t="shared" si="219"/>
        <v>0</v>
      </c>
      <c r="W636" s="171">
        <f t="shared" si="220"/>
        <v>0</v>
      </c>
      <c r="X636" s="171">
        <f t="shared" si="221"/>
        <v>0</v>
      </c>
      <c r="Y636" s="171">
        <f t="shared" si="222"/>
        <v>0</v>
      </c>
      <c r="Z636" s="171">
        <f t="shared" si="223"/>
        <v>0</v>
      </c>
      <c r="AA636" s="171">
        <f t="shared" si="224"/>
        <v>0</v>
      </c>
      <c r="AB636" s="171">
        <f t="shared" si="225"/>
        <v>0</v>
      </c>
      <c r="AC636" s="171">
        <f t="shared" si="226"/>
        <v>0</v>
      </c>
      <c r="AD636" s="171">
        <f t="shared" si="227"/>
        <v>0</v>
      </c>
      <c r="AE636" s="171">
        <f t="shared" si="228"/>
        <v>0</v>
      </c>
      <c r="AF636" s="171">
        <f t="shared" si="229"/>
        <v>0</v>
      </c>
      <c r="AG636" s="171">
        <f t="shared" si="230"/>
        <v>0</v>
      </c>
      <c r="AH636" s="171">
        <f>IF($S636&lt;&gt;0, IF($F636&lt;&gt;"Opname / publicatie / game", IF(OR($J636="Fysieke aanwezigheid/product",$J636="Fysieke en digitale aanwezigheid/product"), IF($L636&lt;&gt;"België", _xlfn.IFNA(IF(MATCH($M636, Keuzelijsten!$AR$2:$AR$32, 0)&gt;0, 0, -1), -1), IF($N636&lt;&gt;"", -1, IF(O636&lt;&gt;"", 0, 1))), -1), -1), 0)</f>
        <v>0</v>
      </c>
      <c r="AI636" s="171">
        <f t="shared" si="231"/>
        <v>0</v>
      </c>
      <c r="AJ636" s="171">
        <f t="shared" si="232"/>
        <v>0</v>
      </c>
      <c r="AK636" s="168"/>
      <c r="AL636" s="322" t="str">
        <f t="shared" si="213"/>
        <v/>
      </c>
      <c r="AM636" s="171"/>
      <c r="AN636" s="171"/>
      <c r="AO636" s="171"/>
      <c r="AP636" s="171"/>
      <c r="AQ636" s="171"/>
      <c r="AR636" s="171"/>
      <c r="AS636" s="171"/>
      <c r="AT636" s="171"/>
      <c r="AU636" s="171" t="str">
        <f t="shared" si="233"/>
        <v/>
      </c>
      <c r="AV636" s="171"/>
      <c r="AW636" s="171"/>
      <c r="AX636" s="171"/>
      <c r="AY636" s="171"/>
      <c r="AZ636" s="168" t="str">
        <f t="shared" si="234"/>
        <v/>
      </c>
      <c r="BA636" s="158" t="str">
        <f>IF(S636&lt;&gt;1, IF(SUM(S636:$S$1004)&lt;&gt;0, "| Laat geen witruimte tussen ingevulde rijen.", ""), "")</f>
        <v/>
      </c>
      <c r="BC636" s="159" t="str">
        <f t="shared" si="235"/>
        <v/>
      </c>
    </row>
    <row r="637" spans="1:55" s="158" customFormat="1" ht="14.4" customHeight="1" x14ac:dyDescent="0.3">
      <c r="A637" s="244" t="str">
        <f t="shared" si="214"/>
        <v/>
      </c>
      <c r="B637" s="153" t="str">
        <f t="shared" si="215"/>
        <v/>
      </c>
      <c r="C637" s="154"/>
      <c r="D637" s="173"/>
      <c r="E637" s="179"/>
      <c r="F637" s="156"/>
      <c r="G637" s="175"/>
      <c r="H637" s="175"/>
      <c r="I637" s="175"/>
      <c r="J637" s="175"/>
      <c r="K637" s="175"/>
      <c r="L637" s="175"/>
      <c r="M637" s="175"/>
      <c r="N637" s="175"/>
      <c r="O637" s="175"/>
      <c r="P637" s="175"/>
      <c r="Q637" s="179"/>
      <c r="R637" s="157" t="s">
        <v>98</v>
      </c>
      <c r="S637" s="158">
        <f t="shared" si="216"/>
        <v>0</v>
      </c>
      <c r="T637" s="158" t="str">
        <f t="shared" si="217"/>
        <v/>
      </c>
      <c r="U637" s="158" t="str">
        <f t="shared" si="218"/>
        <v>lstLocatieNv3</v>
      </c>
      <c r="V637" s="168">
        <f t="shared" si="219"/>
        <v>0</v>
      </c>
      <c r="W637" s="171">
        <f t="shared" si="220"/>
        <v>0</v>
      </c>
      <c r="X637" s="171">
        <f t="shared" si="221"/>
        <v>0</v>
      </c>
      <c r="Y637" s="171">
        <f t="shared" si="222"/>
        <v>0</v>
      </c>
      <c r="Z637" s="171">
        <f t="shared" si="223"/>
        <v>0</v>
      </c>
      <c r="AA637" s="171">
        <f t="shared" si="224"/>
        <v>0</v>
      </c>
      <c r="AB637" s="171">
        <f t="shared" si="225"/>
        <v>0</v>
      </c>
      <c r="AC637" s="171">
        <f t="shared" si="226"/>
        <v>0</v>
      </c>
      <c r="AD637" s="171">
        <f t="shared" si="227"/>
        <v>0</v>
      </c>
      <c r="AE637" s="171">
        <f t="shared" si="228"/>
        <v>0</v>
      </c>
      <c r="AF637" s="171">
        <f t="shared" si="229"/>
        <v>0</v>
      </c>
      <c r="AG637" s="171">
        <f t="shared" si="230"/>
        <v>0</v>
      </c>
      <c r="AH637" s="171">
        <f>IF($S637&lt;&gt;0, IF($F637&lt;&gt;"Opname / publicatie / game", IF(OR($J637="Fysieke aanwezigheid/product",$J637="Fysieke en digitale aanwezigheid/product"), IF($L637&lt;&gt;"België", _xlfn.IFNA(IF(MATCH($M637, Keuzelijsten!$AR$2:$AR$32, 0)&gt;0, 0, -1), -1), IF($N637&lt;&gt;"", -1, IF(O637&lt;&gt;"", 0, 1))), -1), -1), 0)</f>
        <v>0</v>
      </c>
      <c r="AI637" s="171">
        <f t="shared" si="231"/>
        <v>0</v>
      </c>
      <c r="AJ637" s="171">
        <f t="shared" si="232"/>
        <v>0</v>
      </c>
      <c r="AK637" s="168"/>
      <c r="AL637" s="322" t="str">
        <f t="shared" si="213"/>
        <v/>
      </c>
      <c r="AM637" s="171"/>
      <c r="AN637" s="171"/>
      <c r="AO637" s="171"/>
      <c r="AP637" s="171"/>
      <c r="AQ637" s="171"/>
      <c r="AR637" s="171"/>
      <c r="AS637" s="171"/>
      <c r="AT637" s="171"/>
      <c r="AU637" s="171" t="str">
        <f t="shared" si="233"/>
        <v/>
      </c>
      <c r="AV637" s="171"/>
      <c r="AW637" s="171"/>
      <c r="AX637" s="171"/>
      <c r="AY637" s="171"/>
      <c r="AZ637" s="168" t="str">
        <f t="shared" si="234"/>
        <v/>
      </c>
      <c r="BA637" s="158" t="str">
        <f>IF(S637&lt;&gt;1, IF(SUM(S637:$S$1004)&lt;&gt;0, "| Laat geen witruimte tussen ingevulde rijen.", ""), "")</f>
        <v/>
      </c>
      <c r="BC637" s="159" t="str">
        <f t="shared" si="235"/>
        <v/>
      </c>
    </row>
    <row r="638" spans="1:55" s="158" customFormat="1" ht="14.4" customHeight="1" x14ac:dyDescent="0.3">
      <c r="A638" s="244" t="str">
        <f t="shared" si="214"/>
        <v/>
      </c>
      <c r="B638" s="153" t="str">
        <f t="shared" si="215"/>
        <v/>
      </c>
      <c r="C638" s="154"/>
      <c r="D638" s="173"/>
      <c r="E638" s="179"/>
      <c r="F638" s="156"/>
      <c r="G638" s="175"/>
      <c r="H638" s="175"/>
      <c r="I638" s="175"/>
      <c r="J638" s="175"/>
      <c r="K638" s="175"/>
      <c r="L638" s="175"/>
      <c r="M638" s="175"/>
      <c r="N638" s="175"/>
      <c r="O638" s="175"/>
      <c r="P638" s="175"/>
      <c r="Q638" s="179"/>
      <c r="R638" s="157" t="s">
        <v>98</v>
      </c>
      <c r="S638" s="158">
        <f t="shared" si="216"/>
        <v>0</v>
      </c>
      <c r="T638" s="158" t="str">
        <f t="shared" si="217"/>
        <v/>
      </c>
      <c r="U638" s="158" t="str">
        <f t="shared" si="218"/>
        <v>lstLocatieNv3</v>
      </c>
      <c r="V638" s="168">
        <f t="shared" si="219"/>
        <v>0</v>
      </c>
      <c r="W638" s="171">
        <f t="shared" si="220"/>
        <v>0</v>
      </c>
      <c r="X638" s="171">
        <f t="shared" si="221"/>
        <v>0</v>
      </c>
      <c r="Y638" s="171">
        <f t="shared" si="222"/>
        <v>0</v>
      </c>
      <c r="Z638" s="171">
        <f t="shared" si="223"/>
        <v>0</v>
      </c>
      <c r="AA638" s="171">
        <f t="shared" si="224"/>
        <v>0</v>
      </c>
      <c r="AB638" s="171">
        <f t="shared" si="225"/>
        <v>0</v>
      </c>
      <c r="AC638" s="171">
        <f t="shared" si="226"/>
        <v>0</v>
      </c>
      <c r="AD638" s="171">
        <f t="shared" si="227"/>
        <v>0</v>
      </c>
      <c r="AE638" s="171">
        <f t="shared" si="228"/>
        <v>0</v>
      </c>
      <c r="AF638" s="171">
        <f t="shared" si="229"/>
        <v>0</v>
      </c>
      <c r="AG638" s="171">
        <f t="shared" si="230"/>
        <v>0</v>
      </c>
      <c r="AH638" s="171">
        <f>IF($S638&lt;&gt;0, IF($F638&lt;&gt;"Opname / publicatie / game", IF(OR($J638="Fysieke aanwezigheid/product",$J638="Fysieke en digitale aanwezigheid/product"), IF($L638&lt;&gt;"België", _xlfn.IFNA(IF(MATCH($M638, Keuzelijsten!$AR$2:$AR$32, 0)&gt;0, 0, -1), -1), IF($N638&lt;&gt;"", -1, IF(O638&lt;&gt;"", 0, 1))), -1), -1), 0)</f>
        <v>0</v>
      </c>
      <c r="AI638" s="171">
        <f t="shared" si="231"/>
        <v>0</v>
      </c>
      <c r="AJ638" s="171">
        <f t="shared" si="232"/>
        <v>0</v>
      </c>
      <c r="AK638" s="168"/>
      <c r="AL638" s="322" t="str">
        <f t="shared" si="213"/>
        <v/>
      </c>
      <c r="AM638" s="171"/>
      <c r="AN638" s="171"/>
      <c r="AO638" s="171"/>
      <c r="AP638" s="171"/>
      <c r="AQ638" s="171"/>
      <c r="AR638" s="171"/>
      <c r="AS638" s="171"/>
      <c r="AT638" s="171"/>
      <c r="AU638" s="171" t="str">
        <f t="shared" si="233"/>
        <v/>
      </c>
      <c r="AV638" s="171"/>
      <c r="AW638" s="171"/>
      <c r="AX638" s="171"/>
      <c r="AY638" s="171"/>
      <c r="AZ638" s="168" t="str">
        <f t="shared" si="234"/>
        <v/>
      </c>
      <c r="BA638" s="158" t="str">
        <f>IF(S638&lt;&gt;1, IF(SUM(S638:$S$1004)&lt;&gt;0, "| Laat geen witruimte tussen ingevulde rijen.", ""), "")</f>
        <v/>
      </c>
      <c r="BC638" s="159" t="str">
        <f t="shared" si="235"/>
        <v/>
      </c>
    </row>
    <row r="639" spans="1:55" s="158" customFormat="1" ht="14.4" customHeight="1" x14ac:dyDescent="0.3">
      <c r="A639" s="244" t="str">
        <f t="shared" si="214"/>
        <v/>
      </c>
      <c r="B639" s="153" t="str">
        <f t="shared" si="215"/>
        <v/>
      </c>
      <c r="C639" s="154"/>
      <c r="D639" s="173"/>
      <c r="E639" s="179"/>
      <c r="F639" s="156"/>
      <c r="G639" s="175"/>
      <c r="H639" s="175"/>
      <c r="I639" s="175"/>
      <c r="J639" s="175"/>
      <c r="K639" s="175"/>
      <c r="L639" s="175"/>
      <c r="M639" s="175"/>
      <c r="N639" s="175"/>
      <c r="O639" s="175"/>
      <c r="P639" s="175"/>
      <c r="Q639" s="179"/>
      <c r="R639" s="157" t="s">
        <v>98</v>
      </c>
      <c r="S639" s="158">
        <f t="shared" si="216"/>
        <v>0</v>
      </c>
      <c r="T639" s="158" t="str">
        <f t="shared" si="217"/>
        <v/>
      </c>
      <c r="U639" s="158" t="str">
        <f t="shared" si="218"/>
        <v>lstLocatieNv3</v>
      </c>
      <c r="V639" s="168">
        <f t="shared" si="219"/>
        <v>0</v>
      </c>
      <c r="W639" s="171">
        <f t="shared" si="220"/>
        <v>0</v>
      </c>
      <c r="X639" s="171">
        <f t="shared" si="221"/>
        <v>0</v>
      </c>
      <c r="Y639" s="171">
        <f t="shared" si="222"/>
        <v>0</v>
      </c>
      <c r="Z639" s="171">
        <f t="shared" si="223"/>
        <v>0</v>
      </c>
      <c r="AA639" s="171">
        <f t="shared" si="224"/>
        <v>0</v>
      </c>
      <c r="AB639" s="171">
        <f t="shared" si="225"/>
        <v>0</v>
      </c>
      <c r="AC639" s="171">
        <f t="shared" si="226"/>
        <v>0</v>
      </c>
      <c r="AD639" s="171">
        <f t="shared" si="227"/>
        <v>0</v>
      </c>
      <c r="AE639" s="171">
        <f t="shared" si="228"/>
        <v>0</v>
      </c>
      <c r="AF639" s="171">
        <f t="shared" si="229"/>
        <v>0</v>
      </c>
      <c r="AG639" s="171">
        <f t="shared" si="230"/>
        <v>0</v>
      </c>
      <c r="AH639" s="171">
        <f>IF($S639&lt;&gt;0, IF($F639&lt;&gt;"Opname / publicatie / game", IF(OR($J639="Fysieke aanwezigheid/product",$J639="Fysieke en digitale aanwezigheid/product"), IF($L639&lt;&gt;"België", _xlfn.IFNA(IF(MATCH($M639, Keuzelijsten!$AR$2:$AR$32, 0)&gt;0, 0, -1), -1), IF($N639&lt;&gt;"", -1, IF(O639&lt;&gt;"", 0, 1))), -1), -1), 0)</f>
        <v>0</v>
      </c>
      <c r="AI639" s="171">
        <f t="shared" si="231"/>
        <v>0</v>
      </c>
      <c r="AJ639" s="171">
        <f t="shared" si="232"/>
        <v>0</v>
      </c>
      <c r="AK639" s="168"/>
      <c r="AL639" s="322" t="str">
        <f t="shared" si="213"/>
        <v/>
      </c>
      <c r="AM639" s="171"/>
      <c r="AN639" s="171"/>
      <c r="AO639" s="171"/>
      <c r="AP639" s="171"/>
      <c r="AQ639" s="171"/>
      <c r="AR639" s="171"/>
      <c r="AS639" s="171"/>
      <c r="AT639" s="171"/>
      <c r="AU639" s="171" t="str">
        <f t="shared" si="233"/>
        <v/>
      </c>
      <c r="AV639" s="171"/>
      <c r="AW639" s="171"/>
      <c r="AX639" s="171"/>
      <c r="AY639" s="171"/>
      <c r="AZ639" s="168" t="str">
        <f t="shared" si="234"/>
        <v/>
      </c>
      <c r="BA639" s="158" t="str">
        <f>IF(S639&lt;&gt;1, IF(SUM(S639:$S$1004)&lt;&gt;0, "| Laat geen witruimte tussen ingevulde rijen.", ""), "")</f>
        <v/>
      </c>
      <c r="BC639" s="159" t="str">
        <f t="shared" si="235"/>
        <v/>
      </c>
    </row>
    <row r="640" spans="1:55" s="158" customFormat="1" ht="14.4" customHeight="1" x14ac:dyDescent="0.3">
      <c r="A640" s="244" t="str">
        <f t="shared" si="214"/>
        <v/>
      </c>
      <c r="B640" s="153" t="str">
        <f t="shared" si="215"/>
        <v/>
      </c>
      <c r="C640" s="154"/>
      <c r="D640" s="173"/>
      <c r="E640" s="179"/>
      <c r="F640" s="156"/>
      <c r="G640" s="175"/>
      <c r="H640" s="175"/>
      <c r="I640" s="175"/>
      <c r="J640" s="175"/>
      <c r="K640" s="175"/>
      <c r="L640" s="175"/>
      <c r="M640" s="175"/>
      <c r="N640" s="175"/>
      <c r="O640" s="175"/>
      <c r="P640" s="175"/>
      <c r="Q640" s="179"/>
      <c r="R640" s="157" t="s">
        <v>98</v>
      </c>
      <c r="S640" s="158">
        <f t="shared" si="216"/>
        <v>0</v>
      </c>
      <c r="T640" s="158" t="str">
        <f t="shared" si="217"/>
        <v/>
      </c>
      <c r="U640" s="158" t="str">
        <f t="shared" si="218"/>
        <v>lstLocatieNv3</v>
      </c>
      <c r="V640" s="168">
        <f t="shared" si="219"/>
        <v>0</v>
      </c>
      <c r="W640" s="171">
        <f t="shared" si="220"/>
        <v>0</v>
      </c>
      <c r="X640" s="171">
        <f t="shared" si="221"/>
        <v>0</v>
      </c>
      <c r="Y640" s="171">
        <f t="shared" si="222"/>
        <v>0</v>
      </c>
      <c r="Z640" s="171">
        <f t="shared" si="223"/>
        <v>0</v>
      </c>
      <c r="AA640" s="171">
        <f t="shared" si="224"/>
        <v>0</v>
      </c>
      <c r="AB640" s="171">
        <f t="shared" si="225"/>
        <v>0</v>
      </c>
      <c r="AC640" s="171">
        <f t="shared" si="226"/>
        <v>0</v>
      </c>
      <c r="AD640" s="171">
        <f t="shared" si="227"/>
        <v>0</v>
      </c>
      <c r="AE640" s="171">
        <f t="shared" si="228"/>
        <v>0</v>
      </c>
      <c r="AF640" s="171">
        <f t="shared" si="229"/>
        <v>0</v>
      </c>
      <c r="AG640" s="171">
        <f t="shared" si="230"/>
        <v>0</v>
      </c>
      <c r="AH640" s="171">
        <f>IF($S640&lt;&gt;0, IF($F640&lt;&gt;"Opname / publicatie / game", IF(OR($J640="Fysieke aanwezigheid/product",$J640="Fysieke en digitale aanwezigheid/product"), IF($L640&lt;&gt;"België", _xlfn.IFNA(IF(MATCH($M640, Keuzelijsten!$AR$2:$AR$32, 0)&gt;0, 0, -1), -1), IF($N640&lt;&gt;"", -1, IF(O640&lt;&gt;"", 0, 1))), -1), -1), 0)</f>
        <v>0</v>
      </c>
      <c r="AI640" s="171">
        <f t="shared" si="231"/>
        <v>0</v>
      </c>
      <c r="AJ640" s="171">
        <f t="shared" si="232"/>
        <v>0</v>
      </c>
      <c r="AK640" s="168"/>
      <c r="AL640" s="322" t="str">
        <f t="shared" si="213"/>
        <v/>
      </c>
      <c r="AM640" s="171"/>
      <c r="AN640" s="171"/>
      <c r="AO640" s="171"/>
      <c r="AP640" s="171"/>
      <c r="AQ640" s="171"/>
      <c r="AR640" s="171"/>
      <c r="AS640" s="171"/>
      <c r="AT640" s="171"/>
      <c r="AU640" s="171" t="str">
        <f t="shared" si="233"/>
        <v/>
      </c>
      <c r="AV640" s="171"/>
      <c r="AW640" s="171"/>
      <c r="AX640" s="171"/>
      <c r="AY640" s="171"/>
      <c r="AZ640" s="168" t="str">
        <f t="shared" si="234"/>
        <v/>
      </c>
      <c r="BA640" s="158" t="str">
        <f>IF(S640&lt;&gt;1, IF(SUM(S640:$S$1004)&lt;&gt;0, "| Laat geen witruimte tussen ingevulde rijen.", ""), "")</f>
        <v/>
      </c>
      <c r="BC640" s="159" t="str">
        <f t="shared" si="235"/>
        <v/>
      </c>
    </row>
    <row r="641" spans="1:55" s="158" customFormat="1" ht="14.4" customHeight="1" x14ac:dyDescent="0.3">
      <c r="A641" s="244" t="str">
        <f t="shared" si="214"/>
        <v/>
      </c>
      <c r="B641" s="153" t="str">
        <f t="shared" si="215"/>
        <v/>
      </c>
      <c r="C641" s="154"/>
      <c r="D641" s="173"/>
      <c r="E641" s="179"/>
      <c r="F641" s="156"/>
      <c r="G641" s="175"/>
      <c r="H641" s="175"/>
      <c r="I641" s="175"/>
      <c r="J641" s="175"/>
      <c r="K641" s="175"/>
      <c r="L641" s="175"/>
      <c r="M641" s="175"/>
      <c r="N641" s="175"/>
      <c r="O641" s="175"/>
      <c r="P641" s="175"/>
      <c r="Q641" s="179"/>
      <c r="R641" s="157" t="s">
        <v>98</v>
      </c>
      <c r="S641" s="158">
        <f t="shared" si="216"/>
        <v>0</v>
      </c>
      <c r="T641" s="158" t="str">
        <f t="shared" si="217"/>
        <v/>
      </c>
      <c r="U641" s="158" t="str">
        <f t="shared" si="218"/>
        <v>lstLocatieNv3</v>
      </c>
      <c r="V641" s="168">
        <f t="shared" si="219"/>
        <v>0</v>
      </c>
      <c r="W641" s="171">
        <f t="shared" si="220"/>
        <v>0</v>
      </c>
      <c r="X641" s="171">
        <f t="shared" si="221"/>
        <v>0</v>
      </c>
      <c r="Y641" s="171">
        <f t="shared" si="222"/>
        <v>0</v>
      </c>
      <c r="Z641" s="171">
        <f t="shared" si="223"/>
        <v>0</v>
      </c>
      <c r="AA641" s="171">
        <f t="shared" si="224"/>
        <v>0</v>
      </c>
      <c r="AB641" s="171">
        <f t="shared" si="225"/>
        <v>0</v>
      </c>
      <c r="AC641" s="171">
        <f t="shared" si="226"/>
        <v>0</v>
      </c>
      <c r="AD641" s="171">
        <f t="shared" si="227"/>
        <v>0</v>
      </c>
      <c r="AE641" s="171">
        <f t="shared" si="228"/>
        <v>0</v>
      </c>
      <c r="AF641" s="171">
        <f t="shared" si="229"/>
        <v>0</v>
      </c>
      <c r="AG641" s="171">
        <f t="shared" si="230"/>
        <v>0</v>
      </c>
      <c r="AH641" s="171">
        <f>IF($S641&lt;&gt;0, IF($F641&lt;&gt;"Opname / publicatie / game", IF(OR($J641="Fysieke aanwezigheid/product",$J641="Fysieke en digitale aanwezigheid/product"), IF($L641&lt;&gt;"België", _xlfn.IFNA(IF(MATCH($M641, Keuzelijsten!$AR$2:$AR$32, 0)&gt;0, 0, -1), -1), IF($N641&lt;&gt;"", -1, IF(O641&lt;&gt;"", 0, 1))), -1), -1), 0)</f>
        <v>0</v>
      </c>
      <c r="AI641" s="171">
        <f t="shared" si="231"/>
        <v>0</v>
      </c>
      <c r="AJ641" s="171">
        <f t="shared" si="232"/>
        <v>0</v>
      </c>
      <c r="AK641" s="168"/>
      <c r="AL641" s="322" t="str">
        <f t="shared" si="213"/>
        <v/>
      </c>
      <c r="AM641" s="171"/>
      <c r="AN641" s="171"/>
      <c r="AO641" s="171"/>
      <c r="AP641" s="171"/>
      <c r="AQ641" s="171"/>
      <c r="AR641" s="171"/>
      <c r="AS641" s="171"/>
      <c r="AT641" s="171"/>
      <c r="AU641" s="171" t="str">
        <f t="shared" si="233"/>
        <v/>
      </c>
      <c r="AV641" s="171"/>
      <c r="AW641" s="171"/>
      <c r="AX641" s="171"/>
      <c r="AY641" s="171"/>
      <c r="AZ641" s="168" t="str">
        <f t="shared" si="234"/>
        <v/>
      </c>
      <c r="BA641" s="158" t="str">
        <f>IF(S641&lt;&gt;1, IF(SUM(S641:$S$1004)&lt;&gt;0, "| Laat geen witruimte tussen ingevulde rijen.", ""), "")</f>
        <v/>
      </c>
      <c r="BC641" s="159" t="str">
        <f t="shared" si="235"/>
        <v/>
      </c>
    </row>
    <row r="642" spans="1:55" s="158" customFormat="1" ht="14.4" customHeight="1" x14ac:dyDescent="0.3">
      <c r="A642" s="244" t="str">
        <f t="shared" si="214"/>
        <v/>
      </c>
      <c r="B642" s="153" t="str">
        <f t="shared" si="215"/>
        <v/>
      </c>
      <c r="C642" s="154"/>
      <c r="D642" s="173"/>
      <c r="E642" s="179"/>
      <c r="F642" s="156"/>
      <c r="G642" s="175"/>
      <c r="H642" s="175"/>
      <c r="I642" s="175"/>
      <c r="J642" s="175"/>
      <c r="K642" s="175"/>
      <c r="L642" s="175"/>
      <c r="M642" s="175"/>
      <c r="N642" s="175"/>
      <c r="O642" s="175"/>
      <c r="P642" s="175"/>
      <c r="Q642" s="179"/>
      <c r="R642" s="157" t="s">
        <v>98</v>
      </c>
      <c r="S642" s="158">
        <f t="shared" si="216"/>
        <v>0</v>
      </c>
      <c r="T642" s="158" t="str">
        <f t="shared" si="217"/>
        <v/>
      </c>
      <c r="U642" s="158" t="str">
        <f t="shared" si="218"/>
        <v>lstLocatieNv3</v>
      </c>
      <c r="V642" s="168">
        <f t="shared" si="219"/>
        <v>0</v>
      </c>
      <c r="W642" s="171">
        <f t="shared" si="220"/>
        <v>0</v>
      </c>
      <c r="X642" s="171">
        <f t="shared" si="221"/>
        <v>0</v>
      </c>
      <c r="Y642" s="171">
        <f t="shared" si="222"/>
        <v>0</v>
      </c>
      <c r="Z642" s="171">
        <f t="shared" si="223"/>
        <v>0</v>
      </c>
      <c r="AA642" s="171">
        <f t="shared" si="224"/>
        <v>0</v>
      </c>
      <c r="AB642" s="171">
        <f t="shared" si="225"/>
        <v>0</v>
      </c>
      <c r="AC642" s="171">
        <f t="shared" si="226"/>
        <v>0</v>
      </c>
      <c r="AD642" s="171">
        <f t="shared" si="227"/>
        <v>0</v>
      </c>
      <c r="AE642" s="171">
        <f t="shared" si="228"/>
        <v>0</v>
      </c>
      <c r="AF642" s="171">
        <f t="shared" si="229"/>
        <v>0</v>
      </c>
      <c r="AG642" s="171">
        <f t="shared" si="230"/>
        <v>0</v>
      </c>
      <c r="AH642" s="171">
        <f>IF($S642&lt;&gt;0, IF($F642&lt;&gt;"Opname / publicatie / game", IF(OR($J642="Fysieke aanwezigheid/product",$J642="Fysieke en digitale aanwezigheid/product"), IF($L642&lt;&gt;"België", _xlfn.IFNA(IF(MATCH($M642, Keuzelijsten!$AR$2:$AR$32, 0)&gt;0, 0, -1), -1), IF($N642&lt;&gt;"", -1, IF(O642&lt;&gt;"", 0, 1))), -1), -1), 0)</f>
        <v>0</v>
      </c>
      <c r="AI642" s="171">
        <f t="shared" si="231"/>
        <v>0</v>
      </c>
      <c r="AJ642" s="171">
        <f t="shared" si="232"/>
        <v>0</v>
      </c>
      <c r="AK642" s="168"/>
      <c r="AL642" s="322" t="str">
        <f t="shared" si="213"/>
        <v/>
      </c>
      <c r="AM642" s="171"/>
      <c r="AN642" s="171"/>
      <c r="AO642" s="171"/>
      <c r="AP642" s="171"/>
      <c r="AQ642" s="171"/>
      <c r="AR642" s="171"/>
      <c r="AS642" s="171"/>
      <c r="AT642" s="171"/>
      <c r="AU642" s="171" t="str">
        <f t="shared" si="233"/>
        <v/>
      </c>
      <c r="AV642" s="171"/>
      <c r="AW642" s="171"/>
      <c r="AX642" s="171"/>
      <c r="AY642" s="171"/>
      <c r="AZ642" s="168" t="str">
        <f t="shared" si="234"/>
        <v/>
      </c>
      <c r="BA642" s="158" t="str">
        <f>IF(S642&lt;&gt;1, IF(SUM(S642:$S$1004)&lt;&gt;0, "| Laat geen witruimte tussen ingevulde rijen.", ""), "")</f>
        <v/>
      </c>
      <c r="BC642" s="159" t="str">
        <f t="shared" si="235"/>
        <v/>
      </c>
    </row>
    <row r="643" spans="1:55" s="158" customFormat="1" ht="14.4" customHeight="1" x14ac:dyDescent="0.3">
      <c r="A643" s="244" t="str">
        <f t="shared" si="214"/>
        <v/>
      </c>
      <c r="B643" s="153" t="str">
        <f t="shared" si="215"/>
        <v/>
      </c>
      <c r="C643" s="154"/>
      <c r="D643" s="173"/>
      <c r="E643" s="179"/>
      <c r="F643" s="156"/>
      <c r="G643" s="175"/>
      <c r="H643" s="175"/>
      <c r="I643" s="175"/>
      <c r="J643" s="175"/>
      <c r="K643" s="175"/>
      <c r="L643" s="175"/>
      <c r="M643" s="175"/>
      <c r="N643" s="175"/>
      <c r="O643" s="175"/>
      <c r="P643" s="175"/>
      <c r="Q643" s="179"/>
      <c r="R643" s="157" t="s">
        <v>98</v>
      </c>
      <c r="S643" s="158">
        <f t="shared" si="216"/>
        <v>0</v>
      </c>
      <c r="T643" s="158" t="str">
        <f t="shared" si="217"/>
        <v/>
      </c>
      <c r="U643" s="158" t="str">
        <f t="shared" si="218"/>
        <v>lstLocatieNv3</v>
      </c>
      <c r="V643" s="168">
        <f t="shared" si="219"/>
        <v>0</v>
      </c>
      <c r="W643" s="171">
        <f t="shared" si="220"/>
        <v>0</v>
      </c>
      <c r="X643" s="171">
        <f t="shared" si="221"/>
        <v>0</v>
      </c>
      <c r="Y643" s="171">
        <f t="shared" si="222"/>
        <v>0</v>
      </c>
      <c r="Z643" s="171">
        <f t="shared" si="223"/>
        <v>0</v>
      </c>
      <c r="AA643" s="171">
        <f t="shared" si="224"/>
        <v>0</v>
      </c>
      <c r="AB643" s="171">
        <f t="shared" si="225"/>
        <v>0</v>
      </c>
      <c r="AC643" s="171">
        <f t="shared" si="226"/>
        <v>0</v>
      </c>
      <c r="AD643" s="171">
        <f t="shared" si="227"/>
        <v>0</v>
      </c>
      <c r="AE643" s="171">
        <f t="shared" si="228"/>
        <v>0</v>
      </c>
      <c r="AF643" s="171">
        <f t="shared" si="229"/>
        <v>0</v>
      </c>
      <c r="AG643" s="171">
        <f t="shared" si="230"/>
        <v>0</v>
      </c>
      <c r="AH643" s="171">
        <f>IF($S643&lt;&gt;0, IF($F643&lt;&gt;"Opname / publicatie / game", IF(OR($J643="Fysieke aanwezigheid/product",$J643="Fysieke en digitale aanwezigheid/product"), IF($L643&lt;&gt;"België", _xlfn.IFNA(IF(MATCH($M643, Keuzelijsten!$AR$2:$AR$32, 0)&gt;0, 0, -1), -1), IF($N643&lt;&gt;"", -1, IF(O643&lt;&gt;"", 0, 1))), -1), -1), 0)</f>
        <v>0</v>
      </c>
      <c r="AI643" s="171">
        <f t="shared" si="231"/>
        <v>0</v>
      </c>
      <c r="AJ643" s="171">
        <f t="shared" si="232"/>
        <v>0</v>
      </c>
      <c r="AK643" s="168"/>
      <c r="AL643" s="322" t="str">
        <f t="shared" si="213"/>
        <v/>
      </c>
      <c r="AM643" s="171"/>
      <c r="AN643" s="171"/>
      <c r="AO643" s="171"/>
      <c r="AP643" s="171"/>
      <c r="AQ643" s="171"/>
      <c r="AR643" s="171"/>
      <c r="AS643" s="171"/>
      <c r="AT643" s="171"/>
      <c r="AU643" s="171" t="str">
        <f t="shared" si="233"/>
        <v/>
      </c>
      <c r="AV643" s="171"/>
      <c r="AW643" s="171"/>
      <c r="AX643" s="171"/>
      <c r="AY643" s="171"/>
      <c r="AZ643" s="168" t="str">
        <f t="shared" si="234"/>
        <v/>
      </c>
      <c r="BA643" s="158" t="str">
        <f>IF(S643&lt;&gt;1, IF(SUM(S643:$S$1004)&lt;&gt;0, "| Laat geen witruimte tussen ingevulde rijen.", ""), "")</f>
        <v/>
      </c>
      <c r="BC643" s="159" t="str">
        <f t="shared" si="235"/>
        <v/>
      </c>
    </row>
    <row r="644" spans="1:55" s="158" customFormat="1" ht="14.4" customHeight="1" x14ac:dyDescent="0.3">
      <c r="A644" s="244" t="str">
        <f t="shared" si="214"/>
        <v/>
      </c>
      <c r="B644" s="153" t="str">
        <f t="shared" si="215"/>
        <v/>
      </c>
      <c r="C644" s="154"/>
      <c r="D644" s="173"/>
      <c r="E644" s="179"/>
      <c r="F644" s="156"/>
      <c r="G644" s="175"/>
      <c r="H644" s="175"/>
      <c r="I644" s="175"/>
      <c r="J644" s="175"/>
      <c r="K644" s="175"/>
      <c r="L644" s="175"/>
      <c r="M644" s="175"/>
      <c r="N644" s="175"/>
      <c r="O644" s="175"/>
      <c r="P644" s="175"/>
      <c r="Q644" s="179"/>
      <c r="R644" s="157" t="s">
        <v>98</v>
      </c>
      <c r="S644" s="158">
        <f t="shared" si="216"/>
        <v>0</v>
      </c>
      <c r="T644" s="158" t="str">
        <f t="shared" si="217"/>
        <v/>
      </c>
      <c r="U644" s="158" t="str">
        <f t="shared" si="218"/>
        <v>lstLocatieNv3</v>
      </c>
      <c r="V644" s="168">
        <f t="shared" si="219"/>
        <v>0</v>
      </c>
      <c r="W644" s="171">
        <f t="shared" si="220"/>
        <v>0</v>
      </c>
      <c r="X644" s="171">
        <f t="shared" si="221"/>
        <v>0</v>
      </c>
      <c r="Y644" s="171">
        <f t="shared" si="222"/>
        <v>0</v>
      </c>
      <c r="Z644" s="171">
        <f t="shared" si="223"/>
        <v>0</v>
      </c>
      <c r="AA644" s="171">
        <f t="shared" si="224"/>
        <v>0</v>
      </c>
      <c r="AB644" s="171">
        <f t="shared" si="225"/>
        <v>0</v>
      </c>
      <c r="AC644" s="171">
        <f t="shared" si="226"/>
        <v>0</v>
      </c>
      <c r="AD644" s="171">
        <f t="shared" si="227"/>
        <v>0</v>
      </c>
      <c r="AE644" s="171">
        <f t="shared" si="228"/>
        <v>0</v>
      </c>
      <c r="AF644" s="171">
        <f t="shared" si="229"/>
        <v>0</v>
      </c>
      <c r="AG644" s="171">
        <f t="shared" si="230"/>
        <v>0</v>
      </c>
      <c r="AH644" s="171">
        <f>IF($S644&lt;&gt;0, IF($F644&lt;&gt;"Opname / publicatie / game", IF(OR($J644="Fysieke aanwezigheid/product",$J644="Fysieke en digitale aanwezigheid/product"), IF($L644&lt;&gt;"België", _xlfn.IFNA(IF(MATCH($M644, Keuzelijsten!$AR$2:$AR$32, 0)&gt;0, 0, -1), -1), IF($N644&lt;&gt;"", -1, IF(O644&lt;&gt;"", 0, 1))), -1), -1), 0)</f>
        <v>0</v>
      </c>
      <c r="AI644" s="171">
        <f t="shared" si="231"/>
        <v>0</v>
      </c>
      <c r="AJ644" s="171">
        <f t="shared" si="232"/>
        <v>0</v>
      </c>
      <c r="AK644" s="168"/>
      <c r="AL644" s="322" t="str">
        <f t="shared" si="213"/>
        <v/>
      </c>
      <c r="AM644" s="171"/>
      <c r="AN644" s="171"/>
      <c r="AO644" s="171"/>
      <c r="AP644" s="171"/>
      <c r="AQ644" s="171"/>
      <c r="AR644" s="171"/>
      <c r="AS644" s="171"/>
      <c r="AT644" s="171"/>
      <c r="AU644" s="171" t="str">
        <f t="shared" si="233"/>
        <v/>
      </c>
      <c r="AV644" s="171"/>
      <c r="AW644" s="171"/>
      <c r="AX644" s="171"/>
      <c r="AY644" s="171"/>
      <c r="AZ644" s="168" t="str">
        <f t="shared" si="234"/>
        <v/>
      </c>
      <c r="BA644" s="158" t="str">
        <f>IF(S644&lt;&gt;1, IF(SUM(S644:$S$1004)&lt;&gt;0, "| Laat geen witruimte tussen ingevulde rijen.", ""), "")</f>
        <v/>
      </c>
      <c r="BC644" s="159" t="str">
        <f t="shared" si="235"/>
        <v/>
      </c>
    </row>
    <row r="645" spans="1:55" s="158" customFormat="1" ht="14.4" customHeight="1" x14ac:dyDescent="0.3">
      <c r="A645" s="244" t="str">
        <f t="shared" si="214"/>
        <v/>
      </c>
      <c r="B645" s="153" t="str">
        <f t="shared" si="215"/>
        <v/>
      </c>
      <c r="C645" s="154"/>
      <c r="D645" s="173"/>
      <c r="E645" s="179"/>
      <c r="F645" s="156"/>
      <c r="G645" s="175"/>
      <c r="H645" s="175"/>
      <c r="I645" s="175"/>
      <c r="J645" s="175"/>
      <c r="K645" s="175"/>
      <c r="L645" s="175"/>
      <c r="M645" s="175"/>
      <c r="N645" s="175"/>
      <c r="O645" s="175"/>
      <c r="P645" s="175"/>
      <c r="Q645" s="179"/>
      <c r="R645" s="157" t="s">
        <v>98</v>
      </c>
      <c r="S645" s="158">
        <f t="shared" si="216"/>
        <v>0</v>
      </c>
      <c r="T645" s="158" t="str">
        <f t="shared" si="217"/>
        <v/>
      </c>
      <c r="U645" s="158" t="str">
        <f t="shared" si="218"/>
        <v>lstLocatieNv3</v>
      </c>
      <c r="V645" s="168">
        <f t="shared" si="219"/>
        <v>0</v>
      </c>
      <c r="W645" s="171">
        <f t="shared" si="220"/>
        <v>0</v>
      </c>
      <c r="X645" s="171">
        <f t="shared" si="221"/>
        <v>0</v>
      </c>
      <c r="Y645" s="171">
        <f t="shared" si="222"/>
        <v>0</v>
      </c>
      <c r="Z645" s="171">
        <f t="shared" si="223"/>
        <v>0</v>
      </c>
      <c r="AA645" s="171">
        <f t="shared" si="224"/>
        <v>0</v>
      </c>
      <c r="AB645" s="171">
        <f t="shared" si="225"/>
        <v>0</v>
      </c>
      <c r="AC645" s="171">
        <f t="shared" si="226"/>
        <v>0</v>
      </c>
      <c r="AD645" s="171">
        <f t="shared" si="227"/>
        <v>0</v>
      </c>
      <c r="AE645" s="171">
        <f t="shared" si="228"/>
        <v>0</v>
      </c>
      <c r="AF645" s="171">
        <f t="shared" si="229"/>
        <v>0</v>
      </c>
      <c r="AG645" s="171">
        <f t="shared" si="230"/>
        <v>0</v>
      </c>
      <c r="AH645" s="171">
        <f>IF($S645&lt;&gt;0, IF($F645&lt;&gt;"Opname / publicatie / game", IF(OR($J645="Fysieke aanwezigheid/product",$J645="Fysieke en digitale aanwezigheid/product"), IF($L645&lt;&gt;"België", _xlfn.IFNA(IF(MATCH($M645, Keuzelijsten!$AR$2:$AR$32, 0)&gt;0, 0, -1), -1), IF($N645&lt;&gt;"", -1, IF(O645&lt;&gt;"", 0, 1))), -1), -1), 0)</f>
        <v>0</v>
      </c>
      <c r="AI645" s="171">
        <f t="shared" si="231"/>
        <v>0</v>
      </c>
      <c r="AJ645" s="171">
        <f t="shared" si="232"/>
        <v>0</v>
      </c>
      <c r="AK645" s="168"/>
      <c r="AL645" s="322" t="str">
        <f t="shared" ref="AL645:AL708" si="236">IF($D645&lt;&gt;"", IF($D645&lt;Datum_beleidsperiode_begin, "| Veld '"&amp;AL644&amp;ROW()&amp;"': De startdatum mag niet voor het begin van de beleidsperiode vallen.  ", IF($D645&gt;Datum_beleidsperiode_einde, "| Veld '"&amp;AL644&amp;ROW()&amp;"': De startdatum mag niet na het einde van de beleidsperiode vallen.  ", "")), "")</f>
        <v/>
      </c>
      <c r="AM645" s="171"/>
      <c r="AN645" s="171"/>
      <c r="AO645" s="171"/>
      <c r="AP645" s="171"/>
      <c r="AQ645" s="171"/>
      <c r="AR645" s="171"/>
      <c r="AS645" s="171"/>
      <c r="AT645" s="171"/>
      <c r="AU645" s="171" t="str">
        <f t="shared" si="233"/>
        <v/>
      </c>
      <c r="AV645" s="171"/>
      <c r="AW645" s="171"/>
      <c r="AX645" s="171"/>
      <c r="AY645" s="171"/>
      <c r="AZ645" s="168" t="str">
        <f t="shared" si="234"/>
        <v/>
      </c>
      <c r="BA645" s="158" t="str">
        <f>IF(S645&lt;&gt;1, IF(SUM(S645:$S$1004)&lt;&gt;0, "| Laat geen witruimte tussen ingevulde rijen.", ""), "")</f>
        <v/>
      </c>
      <c r="BC645" s="159" t="str">
        <f t="shared" si="235"/>
        <v/>
      </c>
    </row>
    <row r="646" spans="1:55" s="158" customFormat="1" ht="14.4" customHeight="1" x14ac:dyDescent="0.3">
      <c r="A646" s="244" t="str">
        <f t="shared" ref="A646:A709" si="237">IF(BC646&lt;&gt;"", "✘", "")</f>
        <v/>
      </c>
      <c r="B646" s="153" t="str">
        <f t="shared" ref="B646:B709" si="238">IF(OR(S646&lt;&gt;0, BA646&lt;&gt;""), ROW()-4, "")</f>
        <v/>
      </c>
      <c r="C646" s="154"/>
      <c r="D646" s="173"/>
      <c r="E646" s="179"/>
      <c r="F646" s="156"/>
      <c r="G646" s="175"/>
      <c r="H646" s="175"/>
      <c r="I646" s="175"/>
      <c r="J646" s="175"/>
      <c r="K646" s="175"/>
      <c r="L646" s="175"/>
      <c r="M646" s="175"/>
      <c r="N646" s="175"/>
      <c r="O646" s="175"/>
      <c r="P646" s="175"/>
      <c r="Q646" s="179"/>
      <c r="R646" s="157" t="s">
        <v>98</v>
      </c>
      <c r="S646" s="158">
        <f t="shared" ref="S646:S709" si="239">IF(C646&amp;D646&amp;E646&amp;F646&amp;G646&amp;H646&amp;I646&amp;J646&amp;K646&amp;L646&amp;M646&amp;N646&amp;O646&amp;P646&amp;Q646&lt;&gt;"", 1, 0)</f>
        <v>0</v>
      </c>
      <c r="T646" s="158" t="str">
        <f t="shared" ref="T646:T709" si="240">IF(L646="Buiten België, in Europa", "lstLocatieNv2Europa", IF(L646="Buiten Europa", "lstLocatieNv2BuitenEuropa", ""))</f>
        <v/>
      </c>
      <c r="U646" s="158" t="str">
        <f t="shared" ref="U646:U709" si="241">IF(L646="België", "lstLocatieBelgieGemeente", "lstLocatieNv3"&amp;SUBSTITUTE(M646, " ", ""))</f>
        <v>lstLocatieNv3</v>
      </c>
      <c r="V646" s="168">
        <f t="shared" ref="V646:V709" si="242">IF($S646&lt;&gt;0, IF(C646&lt;&gt;"", 0, 1), 0)</f>
        <v>0</v>
      </c>
      <c r="W646" s="171">
        <f t="shared" ref="W646:W709" si="243">IF($S646&lt;&gt;0, IF(D646&lt;&gt;"", 0, 1), 0)</f>
        <v>0</v>
      </c>
      <c r="X646" s="171">
        <f t="shared" ref="X646:X709" si="244">IF($S646&lt;&gt;0, IF(E646&lt;&gt;"", 0, 1), 0)</f>
        <v>0</v>
      </c>
      <c r="Y646" s="171">
        <f t="shared" ref="Y646:Y709" si="245">IF($S646&lt;&gt;0, IF(F646&lt;&gt;"", 0, 1), 0)</f>
        <v>0</v>
      </c>
      <c r="Z646" s="171">
        <f t="shared" ref="Z646:Z709" si="246">IF($S646&lt;&gt;0, IF(G646&lt;&gt;"", 0, 1), 0)</f>
        <v>0</v>
      </c>
      <c r="AA646" s="171">
        <f t="shared" ref="AA646:AA709" si="247">IF($S646&lt;&gt;0, IF(H646&lt;&gt;"", 0, 1), 0)</f>
        <v>0</v>
      </c>
      <c r="AB646" s="171">
        <f t="shared" ref="AB646:AB709" si="248">IF($S646&lt;&gt;0, IF(OR($F646="Publieksvoorstelling", $F646="Tentoonstelling"), IF(I646&lt;&gt;"", 0, 1), -1), 0)</f>
        <v>0</v>
      </c>
      <c r="AC646" s="171">
        <f t="shared" ref="AC646:AC709" si="249">IF($S646&lt;&gt;0, IF(J646&lt;&gt;"", 0, 1), 0)</f>
        <v>0</v>
      </c>
      <c r="AD646" s="171">
        <f t="shared" ref="AD646:AD709" si="250">IF($S646&lt;&gt;0, IF(OR(F646="Publieksvoorstelling", F646="Tentoonstelling"), IF(K646&lt;&gt;"", 0, 1), -1), 0)</f>
        <v>0</v>
      </c>
      <c r="AE646" s="171">
        <f t="shared" ref="AE646:AE709" si="251">IF($S646&lt;&gt;0, IF($F646&lt;&gt;"Opname / publicatie / game", IF(OR($J646="Fysieke aanwezigheid/product",$J646="Fysieke en digitale aanwezigheid/product"), IF(L646&lt;&gt;"", 0, 1), -1), -1), 0)</f>
        <v>0</v>
      </c>
      <c r="AF646" s="171">
        <f t="shared" ref="AF646:AF709" si="252">IF($S646&lt;&gt;0, IF($F646&lt;&gt;"Opname / publicatie / game", IF(OR($J646="Fysieke aanwezigheid/product",$J646="Fysieke en digitale aanwezigheid/product"), IF($L646&lt;&gt;"België", IF(M646&lt;&gt;"", 0, 1), -1), -1), -1), 0)</f>
        <v>0</v>
      </c>
      <c r="AG646" s="171">
        <f t="shared" ref="AG646:AG709" si="253">IF($S646&lt;&gt;0, IF($F646&lt;&gt;"Opname / publicatie / game", IF(OR($J646="Fysieke aanwezigheid/product",$J646="Fysieke en digitale aanwezigheid/product"), IF($L646="België", IF($O646&lt;&gt;"", -1, IF(N646&lt;&gt;"", 0, 1)), -1), -1), -1), 0)</f>
        <v>0</v>
      </c>
      <c r="AH646" s="171">
        <f>IF($S646&lt;&gt;0, IF($F646&lt;&gt;"Opname / publicatie / game", IF(OR($J646="Fysieke aanwezigheid/product",$J646="Fysieke en digitale aanwezigheid/product"), IF($L646&lt;&gt;"België", _xlfn.IFNA(IF(MATCH($M646, Keuzelijsten!$AR$2:$AR$32, 0)&gt;0, 0, -1), -1), IF($N646&lt;&gt;"", -1, IF(O646&lt;&gt;"", 0, 1))), -1), -1), 0)</f>
        <v>0</v>
      </c>
      <c r="AI646" s="171">
        <f t="shared" ref="AI646:AI709" si="254">IF($S646&lt;&gt;0, IF(OR($F646="Publieksvoorstelling", $F646="Tentoonstelling"), IF($I646="Productief", IF(P646&lt;&gt;"", 0, 1), -1), -1), 0)</f>
        <v>0</v>
      </c>
      <c r="AJ646" s="171">
        <f t="shared" ref="AJ646:AJ709" si="255">IF($S646&lt;&gt;0, IF(Q646&lt;&gt;"", 0, 1), 0)</f>
        <v>0</v>
      </c>
      <c r="AK646" s="168"/>
      <c r="AL646" s="322" t="str">
        <f t="shared" si="236"/>
        <v/>
      </c>
      <c r="AM646" s="171"/>
      <c r="AN646" s="171"/>
      <c r="AO646" s="171"/>
      <c r="AP646" s="171"/>
      <c r="AQ646" s="171"/>
      <c r="AR646" s="171"/>
      <c r="AS646" s="171"/>
      <c r="AT646" s="171"/>
      <c r="AU646" s="171" t="str">
        <f t="shared" ref="AU646:AU709" si="256">IF(AF646&lt;0, IF(M646&lt;&gt;"", "| Veld '"&amp;AU645&amp;ROW()&amp;"': Laat het veld leeg of maak een logische keuze in veld 'O"&amp;ROW()&amp;"'.", ""), "")</f>
        <v/>
      </c>
      <c r="AV646" s="171"/>
      <c r="AW646" s="171"/>
      <c r="AX646" s="171"/>
      <c r="AY646" s="171"/>
      <c r="AZ646" s="168" t="str">
        <f t="shared" ref="AZ646:AZ709" si="257">IF(SUMIF(V646:AJ646, "&gt;0")&gt;0, "| Vul verplichte velden in.", "")</f>
        <v/>
      </c>
      <c r="BA646" s="158" t="str">
        <f>IF(S646&lt;&gt;1, IF(SUM(S646:$S$1004)&lt;&gt;0, "| Laat geen witruimte tussen ingevulde rijen.", ""), "")</f>
        <v/>
      </c>
      <c r="BC646" s="159" t="str">
        <f t="shared" ref="BC646:BC709" si="258">IF(AK646&amp;AL646&amp;AM646&amp;AN646&amp;AO646&amp;AP646&amp;AQ646&amp;AR646&amp;AS646&amp;AT646&amp;AU646&amp;AV646&amp;AW646&amp;AX646&amp;AY646&lt;&gt;"", AK646&amp;AL646&amp;AM646&amp;AN646&amp;AO646&amp;AP646&amp;AQ646&amp;AR646&amp;AS646&amp;AT646&amp;AU646&amp;AV646&amp;AW646&amp;AX646&amp;AY646, AZ646&amp;BA646)</f>
        <v/>
      </c>
    </row>
    <row r="647" spans="1:55" s="158" customFormat="1" ht="14.4" customHeight="1" x14ac:dyDescent="0.3">
      <c r="A647" s="244" t="str">
        <f t="shared" si="237"/>
        <v/>
      </c>
      <c r="B647" s="153" t="str">
        <f t="shared" si="238"/>
        <v/>
      </c>
      <c r="C647" s="154"/>
      <c r="D647" s="173"/>
      <c r="E647" s="179"/>
      <c r="F647" s="156"/>
      <c r="G647" s="175"/>
      <c r="H647" s="175"/>
      <c r="I647" s="175"/>
      <c r="J647" s="175"/>
      <c r="K647" s="175"/>
      <c r="L647" s="175"/>
      <c r="M647" s="175"/>
      <c r="N647" s="175"/>
      <c r="O647" s="175"/>
      <c r="P647" s="175"/>
      <c r="Q647" s="179"/>
      <c r="R647" s="157" t="s">
        <v>98</v>
      </c>
      <c r="S647" s="158">
        <f t="shared" si="239"/>
        <v>0</v>
      </c>
      <c r="T647" s="158" t="str">
        <f t="shared" si="240"/>
        <v/>
      </c>
      <c r="U647" s="158" t="str">
        <f t="shared" si="241"/>
        <v>lstLocatieNv3</v>
      </c>
      <c r="V647" s="168">
        <f t="shared" si="242"/>
        <v>0</v>
      </c>
      <c r="W647" s="171">
        <f t="shared" si="243"/>
        <v>0</v>
      </c>
      <c r="X647" s="171">
        <f t="shared" si="244"/>
        <v>0</v>
      </c>
      <c r="Y647" s="171">
        <f t="shared" si="245"/>
        <v>0</v>
      </c>
      <c r="Z647" s="171">
        <f t="shared" si="246"/>
        <v>0</v>
      </c>
      <c r="AA647" s="171">
        <f t="shared" si="247"/>
        <v>0</v>
      </c>
      <c r="AB647" s="171">
        <f t="shared" si="248"/>
        <v>0</v>
      </c>
      <c r="AC647" s="171">
        <f t="shared" si="249"/>
        <v>0</v>
      </c>
      <c r="AD647" s="171">
        <f t="shared" si="250"/>
        <v>0</v>
      </c>
      <c r="AE647" s="171">
        <f t="shared" si="251"/>
        <v>0</v>
      </c>
      <c r="AF647" s="171">
        <f t="shared" si="252"/>
        <v>0</v>
      </c>
      <c r="AG647" s="171">
        <f t="shared" si="253"/>
        <v>0</v>
      </c>
      <c r="AH647" s="171">
        <f>IF($S647&lt;&gt;0, IF($F647&lt;&gt;"Opname / publicatie / game", IF(OR($J647="Fysieke aanwezigheid/product",$J647="Fysieke en digitale aanwezigheid/product"), IF($L647&lt;&gt;"België", _xlfn.IFNA(IF(MATCH($M647, Keuzelijsten!$AR$2:$AR$32, 0)&gt;0, 0, -1), -1), IF($N647&lt;&gt;"", -1, IF(O647&lt;&gt;"", 0, 1))), -1), -1), 0)</f>
        <v>0</v>
      </c>
      <c r="AI647" s="171">
        <f t="shared" si="254"/>
        <v>0</v>
      </c>
      <c r="AJ647" s="171">
        <f t="shared" si="255"/>
        <v>0</v>
      </c>
      <c r="AK647" s="168"/>
      <c r="AL647" s="322" t="str">
        <f t="shared" si="236"/>
        <v/>
      </c>
      <c r="AM647" s="171"/>
      <c r="AN647" s="171"/>
      <c r="AO647" s="171"/>
      <c r="AP647" s="171"/>
      <c r="AQ647" s="171"/>
      <c r="AR647" s="171"/>
      <c r="AS647" s="171"/>
      <c r="AT647" s="171"/>
      <c r="AU647" s="171" t="str">
        <f t="shared" si="256"/>
        <v/>
      </c>
      <c r="AV647" s="171"/>
      <c r="AW647" s="171"/>
      <c r="AX647" s="171"/>
      <c r="AY647" s="171"/>
      <c r="AZ647" s="168" t="str">
        <f t="shared" si="257"/>
        <v/>
      </c>
      <c r="BA647" s="158" t="str">
        <f>IF(S647&lt;&gt;1, IF(SUM(S647:$S$1004)&lt;&gt;0, "| Laat geen witruimte tussen ingevulde rijen.", ""), "")</f>
        <v/>
      </c>
      <c r="BC647" s="159" t="str">
        <f t="shared" si="258"/>
        <v/>
      </c>
    </row>
    <row r="648" spans="1:55" s="158" customFormat="1" ht="14.4" customHeight="1" x14ac:dyDescent="0.3">
      <c r="A648" s="244" t="str">
        <f t="shared" si="237"/>
        <v/>
      </c>
      <c r="B648" s="153" t="str">
        <f t="shared" si="238"/>
        <v/>
      </c>
      <c r="C648" s="154"/>
      <c r="D648" s="173"/>
      <c r="E648" s="179"/>
      <c r="F648" s="156"/>
      <c r="G648" s="175"/>
      <c r="H648" s="175"/>
      <c r="I648" s="175"/>
      <c r="J648" s="175"/>
      <c r="K648" s="175"/>
      <c r="L648" s="175"/>
      <c r="M648" s="175"/>
      <c r="N648" s="175"/>
      <c r="O648" s="175"/>
      <c r="P648" s="175"/>
      <c r="Q648" s="179"/>
      <c r="R648" s="157" t="s">
        <v>98</v>
      </c>
      <c r="S648" s="158">
        <f t="shared" si="239"/>
        <v>0</v>
      </c>
      <c r="T648" s="158" t="str">
        <f t="shared" si="240"/>
        <v/>
      </c>
      <c r="U648" s="158" t="str">
        <f t="shared" si="241"/>
        <v>lstLocatieNv3</v>
      </c>
      <c r="V648" s="168">
        <f t="shared" si="242"/>
        <v>0</v>
      </c>
      <c r="W648" s="171">
        <f t="shared" si="243"/>
        <v>0</v>
      </c>
      <c r="X648" s="171">
        <f t="shared" si="244"/>
        <v>0</v>
      </c>
      <c r="Y648" s="171">
        <f t="shared" si="245"/>
        <v>0</v>
      </c>
      <c r="Z648" s="171">
        <f t="shared" si="246"/>
        <v>0</v>
      </c>
      <c r="AA648" s="171">
        <f t="shared" si="247"/>
        <v>0</v>
      </c>
      <c r="AB648" s="171">
        <f t="shared" si="248"/>
        <v>0</v>
      </c>
      <c r="AC648" s="171">
        <f t="shared" si="249"/>
        <v>0</v>
      </c>
      <c r="AD648" s="171">
        <f t="shared" si="250"/>
        <v>0</v>
      </c>
      <c r="AE648" s="171">
        <f t="shared" si="251"/>
        <v>0</v>
      </c>
      <c r="AF648" s="171">
        <f t="shared" si="252"/>
        <v>0</v>
      </c>
      <c r="AG648" s="171">
        <f t="shared" si="253"/>
        <v>0</v>
      </c>
      <c r="AH648" s="171">
        <f>IF($S648&lt;&gt;0, IF($F648&lt;&gt;"Opname / publicatie / game", IF(OR($J648="Fysieke aanwezigheid/product",$J648="Fysieke en digitale aanwezigheid/product"), IF($L648&lt;&gt;"België", _xlfn.IFNA(IF(MATCH($M648, Keuzelijsten!$AR$2:$AR$32, 0)&gt;0, 0, -1), -1), IF($N648&lt;&gt;"", -1, IF(O648&lt;&gt;"", 0, 1))), -1), -1), 0)</f>
        <v>0</v>
      </c>
      <c r="AI648" s="171">
        <f t="shared" si="254"/>
        <v>0</v>
      </c>
      <c r="AJ648" s="171">
        <f t="shared" si="255"/>
        <v>0</v>
      </c>
      <c r="AK648" s="168"/>
      <c r="AL648" s="322" t="str">
        <f t="shared" si="236"/>
        <v/>
      </c>
      <c r="AM648" s="171"/>
      <c r="AN648" s="171"/>
      <c r="AO648" s="171"/>
      <c r="AP648" s="171"/>
      <c r="AQ648" s="171"/>
      <c r="AR648" s="171"/>
      <c r="AS648" s="171"/>
      <c r="AT648" s="171"/>
      <c r="AU648" s="171" t="str">
        <f t="shared" si="256"/>
        <v/>
      </c>
      <c r="AV648" s="171"/>
      <c r="AW648" s="171"/>
      <c r="AX648" s="171"/>
      <c r="AY648" s="171"/>
      <c r="AZ648" s="168" t="str">
        <f t="shared" si="257"/>
        <v/>
      </c>
      <c r="BA648" s="158" t="str">
        <f>IF(S648&lt;&gt;1, IF(SUM(S648:$S$1004)&lt;&gt;0, "| Laat geen witruimte tussen ingevulde rijen.", ""), "")</f>
        <v/>
      </c>
      <c r="BC648" s="159" t="str">
        <f t="shared" si="258"/>
        <v/>
      </c>
    </row>
    <row r="649" spans="1:55" s="158" customFormat="1" ht="14.4" customHeight="1" x14ac:dyDescent="0.3">
      <c r="A649" s="244" t="str">
        <f t="shared" si="237"/>
        <v/>
      </c>
      <c r="B649" s="153" t="str">
        <f t="shared" si="238"/>
        <v/>
      </c>
      <c r="C649" s="154"/>
      <c r="D649" s="173"/>
      <c r="E649" s="179"/>
      <c r="F649" s="156"/>
      <c r="G649" s="175"/>
      <c r="H649" s="175"/>
      <c r="I649" s="175"/>
      <c r="J649" s="175"/>
      <c r="K649" s="175"/>
      <c r="L649" s="175"/>
      <c r="M649" s="175"/>
      <c r="N649" s="175"/>
      <c r="O649" s="175"/>
      <c r="P649" s="175"/>
      <c r="Q649" s="179"/>
      <c r="R649" s="157" t="s">
        <v>98</v>
      </c>
      <c r="S649" s="158">
        <f t="shared" si="239"/>
        <v>0</v>
      </c>
      <c r="T649" s="158" t="str">
        <f t="shared" si="240"/>
        <v/>
      </c>
      <c r="U649" s="158" t="str">
        <f t="shared" si="241"/>
        <v>lstLocatieNv3</v>
      </c>
      <c r="V649" s="168">
        <f t="shared" si="242"/>
        <v>0</v>
      </c>
      <c r="W649" s="171">
        <f t="shared" si="243"/>
        <v>0</v>
      </c>
      <c r="X649" s="171">
        <f t="shared" si="244"/>
        <v>0</v>
      </c>
      <c r="Y649" s="171">
        <f t="shared" si="245"/>
        <v>0</v>
      </c>
      <c r="Z649" s="171">
        <f t="shared" si="246"/>
        <v>0</v>
      </c>
      <c r="AA649" s="171">
        <f t="shared" si="247"/>
        <v>0</v>
      </c>
      <c r="AB649" s="171">
        <f t="shared" si="248"/>
        <v>0</v>
      </c>
      <c r="AC649" s="171">
        <f t="shared" si="249"/>
        <v>0</v>
      </c>
      <c r="AD649" s="171">
        <f t="shared" si="250"/>
        <v>0</v>
      </c>
      <c r="AE649" s="171">
        <f t="shared" si="251"/>
        <v>0</v>
      </c>
      <c r="AF649" s="171">
        <f t="shared" si="252"/>
        <v>0</v>
      </c>
      <c r="AG649" s="171">
        <f t="shared" si="253"/>
        <v>0</v>
      </c>
      <c r="AH649" s="171">
        <f>IF($S649&lt;&gt;0, IF($F649&lt;&gt;"Opname / publicatie / game", IF(OR($J649="Fysieke aanwezigheid/product",$J649="Fysieke en digitale aanwezigheid/product"), IF($L649&lt;&gt;"België", _xlfn.IFNA(IF(MATCH($M649, Keuzelijsten!$AR$2:$AR$32, 0)&gt;0, 0, -1), -1), IF($N649&lt;&gt;"", -1, IF(O649&lt;&gt;"", 0, 1))), -1), -1), 0)</f>
        <v>0</v>
      </c>
      <c r="AI649" s="171">
        <f t="shared" si="254"/>
        <v>0</v>
      </c>
      <c r="AJ649" s="171">
        <f t="shared" si="255"/>
        <v>0</v>
      </c>
      <c r="AK649" s="168"/>
      <c r="AL649" s="322" t="str">
        <f t="shared" si="236"/>
        <v/>
      </c>
      <c r="AM649" s="171"/>
      <c r="AN649" s="171"/>
      <c r="AO649" s="171"/>
      <c r="AP649" s="171"/>
      <c r="AQ649" s="171"/>
      <c r="AR649" s="171"/>
      <c r="AS649" s="171"/>
      <c r="AT649" s="171"/>
      <c r="AU649" s="171" t="str">
        <f t="shared" si="256"/>
        <v/>
      </c>
      <c r="AV649" s="171"/>
      <c r="AW649" s="171"/>
      <c r="AX649" s="171"/>
      <c r="AY649" s="171"/>
      <c r="AZ649" s="168" t="str">
        <f t="shared" si="257"/>
        <v/>
      </c>
      <c r="BA649" s="158" t="str">
        <f>IF(S649&lt;&gt;1, IF(SUM(S649:$S$1004)&lt;&gt;0, "| Laat geen witruimte tussen ingevulde rijen.", ""), "")</f>
        <v/>
      </c>
      <c r="BC649" s="159" t="str">
        <f t="shared" si="258"/>
        <v/>
      </c>
    </row>
    <row r="650" spans="1:55" s="158" customFormat="1" ht="14.4" customHeight="1" x14ac:dyDescent="0.3">
      <c r="A650" s="244" t="str">
        <f t="shared" si="237"/>
        <v/>
      </c>
      <c r="B650" s="153" t="str">
        <f t="shared" si="238"/>
        <v/>
      </c>
      <c r="C650" s="154"/>
      <c r="D650" s="173"/>
      <c r="E650" s="179"/>
      <c r="F650" s="156"/>
      <c r="G650" s="175"/>
      <c r="H650" s="175"/>
      <c r="I650" s="175"/>
      <c r="J650" s="175"/>
      <c r="K650" s="175"/>
      <c r="L650" s="175"/>
      <c r="M650" s="175"/>
      <c r="N650" s="175"/>
      <c r="O650" s="175"/>
      <c r="P650" s="175"/>
      <c r="Q650" s="179"/>
      <c r="R650" s="157" t="s">
        <v>98</v>
      </c>
      <c r="S650" s="158">
        <f t="shared" si="239"/>
        <v>0</v>
      </c>
      <c r="T650" s="158" t="str">
        <f t="shared" si="240"/>
        <v/>
      </c>
      <c r="U650" s="158" t="str">
        <f t="shared" si="241"/>
        <v>lstLocatieNv3</v>
      </c>
      <c r="V650" s="168">
        <f t="shared" si="242"/>
        <v>0</v>
      </c>
      <c r="W650" s="171">
        <f t="shared" si="243"/>
        <v>0</v>
      </c>
      <c r="X650" s="171">
        <f t="shared" si="244"/>
        <v>0</v>
      </c>
      <c r="Y650" s="171">
        <f t="shared" si="245"/>
        <v>0</v>
      </c>
      <c r="Z650" s="171">
        <f t="shared" si="246"/>
        <v>0</v>
      </c>
      <c r="AA650" s="171">
        <f t="shared" si="247"/>
        <v>0</v>
      </c>
      <c r="AB650" s="171">
        <f t="shared" si="248"/>
        <v>0</v>
      </c>
      <c r="AC650" s="171">
        <f t="shared" si="249"/>
        <v>0</v>
      </c>
      <c r="AD650" s="171">
        <f t="shared" si="250"/>
        <v>0</v>
      </c>
      <c r="AE650" s="171">
        <f t="shared" si="251"/>
        <v>0</v>
      </c>
      <c r="AF650" s="171">
        <f t="shared" si="252"/>
        <v>0</v>
      </c>
      <c r="AG650" s="171">
        <f t="shared" si="253"/>
        <v>0</v>
      </c>
      <c r="AH650" s="171">
        <f>IF($S650&lt;&gt;0, IF($F650&lt;&gt;"Opname / publicatie / game", IF(OR($J650="Fysieke aanwezigheid/product",$J650="Fysieke en digitale aanwezigheid/product"), IF($L650&lt;&gt;"België", _xlfn.IFNA(IF(MATCH($M650, Keuzelijsten!$AR$2:$AR$32, 0)&gt;0, 0, -1), -1), IF($N650&lt;&gt;"", -1, IF(O650&lt;&gt;"", 0, 1))), -1), -1), 0)</f>
        <v>0</v>
      </c>
      <c r="AI650" s="171">
        <f t="shared" si="254"/>
        <v>0</v>
      </c>
      <c r="AJ650" s="171">
        <f t="shared" si="255"/>
        <v>0</v>
      </c>
      <c r="AK650" s="168"/>
      <c r="AL650" s="322" t="str">
        <f t="shared" si="236"/>
        <v/>
      </c>
      <c r="AM650" s="171"/>
      <c r="AN650" s="171"/>
      <c r="AO650" s="171"/>
      <c r="AP650" s="171"/>
      <c r="AQ650" s="171"/>
      <c r="AR650" s="171"/>
      <c r="AS650" s="171"/>
      <c r="AT650" s="171"/>
      <c r="AU650" s="171" t="str">
        <f t="shared" si="256"/>
        <v/>
      </c>
      <c r="AV650" s="171"/>
      <c r="AW650" s="171"/>
      <c r="AX650" s="171"/>
      <c r="AY650" s="171"/>
      <c r="AZ650" s="168" t="str">
        <f t="shared" si="257"/>
        <v/>
      </c>
      <c r="BA650" s="158" t="str">
        <f>IF(S650&lt;&gt;1, IF(SUM(S650:$S$1004)&lt;&gt;0, "| Laat geen witruimte tussen ingevulde rijen.", ""), "")</f>
        <v/>
      </c>
      <c r="BC650" s="159" t="str">
        <f t="shared" si="258"/>
        <v/>
      </c>
    </row>
    <row r="651" spans="1:55" s="158" customFormat="1" ht="14.4" customHeight="1" x14ac:dyDescent="0.3">
      <c r="A651" s="244" t="str">
        <f t="shared" si="237"/>
        <v/>
      </c>
      <c r="B651" s="153" t="str">
        <f t="shared" si="238"/>
        <v/>
      </c>
      <c r="C651" s="154"/>
      <c r="D651" s="173"/>
      <c r="E651" s="179"/>
      <c r="F651" s="156"/>
      <c r="G651" s="175"/>
      <c r="H651" s="175"/>
      <c r="I651" s="175"/>
      <c r="J651" s="175"/>
      <c r="K651" s="175"/>
      <c r="L651" s="175"/>
      <c r="M651" s="175"/>
      <c r="N651" s="175"/>
      <c r="O651" s="175"/>
      <c r="P651" s="175"/>
      <c r="Q651" s="179"/>
      <c r="R651" s="157" t="s">
        <v>98</v>
      </c>
      <c r="S651" s="158">
        <f t="shared" si="239"/>
        <v>0</v>
      </c>
      <c r="T651" s="158" t="str">
        <f t="shared" si="240"/>
        <v/>
      </c>
      <c r="U651" s="158" t="str">
        <f t="shared" si="241"/>
        <v>lstLocatieNv3</v>
      </c>
      <c r="V651" s="168">
        <f t="shared" si="242"/>
        <v>0</v>
      </c>
      <c r="W651" s="171">
        <f t="shared" si="243"/>
        <v>0</v>
      </c>
      <c r="X651" s="171">
        <f t="shared" si="244"/>
        <v>0</v>
      </c>
      <c r="Y651" s="171">
        <f t="shared" si="245"/>
        <v>0</v>
      </c>
      <c r="Z651" s="171">
        <f t="shared" si="246"/>
        <v>0</v>
      </c>
      <c r="AA651" s="171">
        <f t="shared" si="247"/>
        <v>0</v>
      </c>
      <c r="AB651" s="171">
        <f t="shared" si="248"/>
        <v>0</v>
      </c>
      <c r="AC651" s="171">
        <f t="shared" si="249"/>
        <v>0</v>
      </c>
      <c r="AD651" s="171">
        <f t="shared" si="250"/>
        <v>0</v>
      </c>
      <c r="AE651" s="171">
        <f t="shared" si="251"/>
        <v>0</v>
      </c>
      <c r="AF651" s="171">
        <f t="shared" si="252"/>
        <v>0</v>
      </c>
      <c r="AG651" s="171">
        <f t="shared" si="253"/>
        <v>0</v>
      </c>
      <c r="AH651" s="171">
        <f>IF($S651&lt;&gt;0, IF($F651&lt;&gt;"Opname / publicatie / game", IF(OR($J651="Fysieke aanwezigheid/product",$J651="Fysieke en digitale aanwezigheid/product"), IF($L651&lt;&gt;"België", _xlfn.IFNA(IF(MATCH($M651, Keuzelijsten!$AR$2:$AR$32, 0)&gt;0, 0, -1), -1), IF($N651&lt;&gt;"", -1, IF(O651&lt;&gt;"", 0, 1))), -1), -1), 0)</f>
        <v>0</v>
      </c>
      <c r="AI651" s="171">
        <f t="shared" si="254"/>
        <v>0</v>
      </c>
      <c r="AJ651" s="171">
        <f t="shared" si="255"/>
        <v>0</v>
      </c>
      <c r="AK651" s="168"/>
      <c r="AL651" s="322" t="str">
        <f t="shared" si="236"/>
        <v/>
      </c>
      <c r="AM651" s="171"/>
      <c r="AN651" s="171"/>
      <c r="AO651" s="171"/>
      <c r="AP651" s="171"/>
      <c r="AQ651" s="171"/>
      <c r="AR651" s="171"/>
      <c r="AS651" s="171"/>
      <c r="AT651" s="171"/>
      <c r="AU651" s="171" t="str">
        <f t="shared" si="256"/>
        <v/>
      </c>
      <c r="AV651" s="171"/>
      <c r="AW651" s="171"/>
      <c r="AX651" s="171"/>
      <c r="AY651" s="171"/>
      <c r="AZ651" s="168" t="str">
        <f t="shared" si="257"/>
        <v/>
      </c>
      <c r="BA651" s="158" t="str">
        <f>IF(S651&lt;&gt;1, IF(SUM(S651:$S$1004)&lt;&gt;0, "| Laat geen witruimte tussen ingevulde rijen.", ""), "")</f>
        <v/>
      </c>
      <c r="BC651" s="159" t="str">
        <f t="shared" si="258"/>
        <v/>
      </c>
    </row>
    <row r="652" spans="1:55" s="158" customFormat="1" ht="14.4" customHeight="1" x14ac:dyDescent="0.3">
      <c r="A652" s="244" t="str">
        <f t="shared" si="237"/>
        <v/>
      </c>
      <c r="B652" s="153" t="str">
        <f t="shared" si="238"/>
        <v/>
      </c>
      <c r="C652" s="154"/>
      <c r="D652" s="173"/>
      <c r="E652" s="179"/>
      <c r="F652" s="156"/>
      <c r="G652" s="175"/>
      <c r="H652" s="175"/>
      <c r="I652" s="175"/>
      <c r="J652" s="175"/>
      <c r="K652" s="175"/>
      <c r="L652" s="175"/>
      <c r="M652" s="175"/>
      <c r="N652" s="175"/>
      <c r="O652" s="175"/>
      <c r="P652" s="175"/>
      <c r="Q652" s="179"/>
      <c r="R652" s="157" t="s">
        <v>98</v>
      </c>
      <c r="S652" s="158">
        <f t="shared" si="239"/>
        <v>0</v>
      </c>
      <c r="T652" s="158" t="str">
        <f t="shared" si="240"/>
        <v/>
      </c>
      <c r="U652" s="158" t="str">
        <f t="shared" si="241"/>
        <v>lstLocatieNv3</v>
      </c>
      <c r="V652" s="168">
        <f t="shared" si="242"/>
        <v>0</v>
      </c>
      <c r="W652" s="171">
        <f t="shared" si="243"/>
        <v>0</v>
      </c>
      <c r="X652" s="171">
        <f t="shared" si="244"/>
        <v>0</v>
      </c>
      <c r="Y652" s="171">
        <f t="shared" si="245"/>
        <v>0</v>
      </c>
      <c r="Z652" s="171">
        <f t="shared" si="246"/>
        <v>0</v>
      </c>
      <c r="AA652" s="171">
        <f t="shared" si="247"/>
        <v>0</v>
      </c>
      <c r="AB652" s="171">
        <f t="shared" si="248"/>
        <v>0</v>
      </c>
      <c r="AC652" s="171">
        <f t="shared" si="249"/>
        <v>0</v>
      </c>
      <c r="AD652" s="171">
        <f t="shared" si="250"/>
        <v>0</v>
      </c>
      <c r="AE652" s="171">
        <f t="shared" si="251"/>
        <v>0</v>
      </c>
      <c r="AF652" s="171">
        <f t="shared" si="252"/>
        <v>0</v>
      </c>
      <c r="AG652" s="171">
        <f t="shared" si="253"/>
        <v>0</v>
      </c>
      <c r="AH652" s="171">
        <f>IF($S652&lt;&gt;0, IF($F652&lt;&gt;"Opname / publicatie / game", IF(OR($J652="Fysieke aanwezigheid/product",$J652="Fysieke en digitale aanwezigheid/product"), IF($L652&lt;&gt;"België", _xlfn.IFNA(IF(MATCH($M652, Keuzelijsten!$AR$2:$AR$32, 0)&gt;0, 0, -1), -1), IF($N652&lt;&gt;"", -1, IF(O652&lt;&gt;"", 0, 1))), -1), -1), 0)</f>
        <v>0</v>
      </c>
      <c r="AI652" s="171">
        <f t="shared" si="254"/>
        <v>0</v>
      </c>
      <c r="AJ652" s="171">
        <f t="shared" si="255"/>
        <v>0</v>
      </c>
      <c r="AK652" s="168"/>
      <c r="AL652" s="322" t="str">
        <f t="shared" si="236"/>
        <v/>
      </c>
      <c r="AM652" s="171"/>
      <c r="AN652" s="171"/>
      <c r="AO652" s="171"/>
      <c r="AP652" s="171"/>
      <c r="AQ652" s="171"/>
      <c r="AR652" s="171"/>
      <c r="AS652" s="171"/>
      <c r="AT652" s="171"/>
      <c r="AU652" s="171" t="str">
        <f t="shared" si="256"/>
        <v/>
      </c>
      <c r="AV652" s="171"/>
      <c r="AW652" s="171"/>
      <c r="AX652" s="171"/>
      <c r="AY652" s="171"/>
      <c r="AZ652" s="168" t="str">
        <f t="shared" si="257"/>
        <v/>
      </c>
      <c r="BA652" s="158" t="str">
        <f>IF(S652&lt;&gt;1, IF(SUM(S652:$S$1004)&lt;&gt;0, "| Laat geen witruimte tussen ingevulde rijen.", ""), "")</f>
        <v/>
      </c>
      <c r="BC652" s="159" t="str">
        <f t="shared" si="258"/>
        <v/>
      </c>
    </row>
    <row r="653" spans="1:55" s="158" customFormat="1" ht="14.4" customHeight="1" x14ac:dyDescent="0.3">
      <c r="A653" s="244" t="str">
        <f t="shared" si="237"/>
        <v/>
      </c>
      <c r="B653" s="153" t="str">
        <f t="shared" si="238"/>
        <v/>
      </c>
      <c r="C653" s="154"/>
      <c r="D653" s="173"/>
      <c r="E653" s="179"/>
      <c r="F653" s="156"/>
      <c r="G653" s="175"/>
      <c r="H653" s="175"/>
      <c r="I653" s="175"/>
      <c r="J653" s="175"/>
      <c r="K653" s="175"/>
      <c r="L653" s="175"/>
      <c r="M653" s="175"/>
      <c r="N653" s="175"/>
      <c r="O653" s="175"/>
      <c r="P653" s="175"/>
      <c r="Q653" s="179"/>
      <c r="R653" s="157" t="s">
        <v>98</v>
      </c>
      <c r="S653" s="158">
        <f t="shared" si="239"/>
        <v>0</v>
      </c>
      <c r="T653" s="158" t="str">
        <f t="shared" si="240"/>
        <v/>
      </c>
      <c r="U653" s="158" t="str">
        <f t="shared" si="241"/>
        <v>lstLocatieNv3</v>
      </c>
      <c r="V653" s="168">
        <f t="shared" si="242"/>
        <v>0</v>
      </c>
      <c r="W653" s="171">
        <f t="shared" si="243"/>
        <v>0</v>
      </c>
      <c r="X653" s="171">
        <f t="shared" si="244"/>
        <v>0</v>
      </c>
      <c r="Y653" s="171">
        <f t="shared" si="245"/>
        <v>0</v>
      </c>
      <c r="Z653" s="171">
        <f t="shared" si="246"/>
        <v>0</v>
      </c>
      <c r="AA653" s="171">
        <f t="shared" si="247"/>
        <v>0</v>
      </c>
      <c r="AB653" s="171">
        <f t="shared" si="248"/>
        <v>0</v>
      </c>
      <c r="AC653" s="171">
        <f t="shared" si="249"/>
        <v>0</v>
      </c>
      <c r="AD653" s="171">
        <f t="shared" si="250"/>
        <v>0</v>
      </c>
      <c r="AE653" s="171">
        <f t="shared" si="251"/>
        <v>0</v>
      </c>
      <c r="AF653" s="171">
        <f t="shared" si="252"/>
        <v>0</v>
      </c>
      <c r="AG653" s="171">
        <f t="shared" si="253"/>
        <v>0</v>
      </c>
      <c r="AH653" s="171">
        <f>IF($S653&lt;&gt;0, IF($F653&lt;&gt;"Opname / publicatie / game", IF(OR($J653="Fysieke aanwezigheid/product",$J653="Fysieke en digitale aanwezigheid/product"), IF($L653&lt;&gt;"België", _xlfn.IFNA(IF(MATCH($M653, Keuzelijsten!$AR$2:$AR$32, 0)&gt;0, 0, -1), -1), IF($N653&lt;&gt;"", -1, IF(O653&lt;&gt;"", 0, 1))), -1), -1), 0)</f>
        <v>0</v>
      </c>
      <c r="AI653" s="171">
        <f t="shared" si="254"/>
        <v>0</v>
      </c>
      <c r="AJ653" s="171">
        <f t="shared" si="255"/>
        <v>0</v>
      </c>
      <c r="AK653" s="168"/>
      <c r="AL653" s="322" t="str">
        <f t="shared" si="236"/>
        <v/>
      </c>
      <c r="AM653" s="171"/>
      <c r="AN653" s="171"/>
      <c r="AO653" s="171"/>
      <c r="AP653" s="171"/>
      <c r="AQ653" s="171"/>
      <c r="AR653" s="171"/>
      <c r="AS653" s="171"/>
      <c r="AT653" s="171"/>
      <c r="AU653" s="171" t="str">
        <f t="shared" si="256"/>
        <v/>
      </c>
      <c r="AV653" s="171"/>
      <c r="AW653" s="171"/>
      <c r="AX653" s="171"/>
      <c r="AY653" s="171"/>
      <c r="AZ653" s="168" t="str">
        <f t="shared" si="257"/>
        <v/>
      </c>
      <c r="BA653" s="158" t="str">
        <f>IF(S653&lt;&gt;1, IF(SUM(S653:$S$1004)&lt;&gt;0, "| Laat geen witruimte tussen ingevulde rijen.", ""), "")</f>
        <v/>
      </c>
      <c r="BC653" s="159" t="str">
        <f t="shared" si="258"/>
        <v/>
      </c>
    </row>
    <row r="654" spans="1:55" s="158" customFormat="1" ht="14.4" customHeight="1" x14ac:dyDescent="0.3">
      <c r="A654" s="244" t="str">
        <f t="shared" si="237"/>
        <v/>
      </c>
      <c r="B654" s="153" t="str">
        <f t="shared" si="238"/>
        <v/>
      </c>
      <c r="C654" s="154"/>
      <c r="D654" s="173"/>
      <c r="E654" s="179"/>
      <c r="F654" s="156"/>
      <c r="G654" s="175"/>
      <c r="H654" s="175"/>
      <c r="I654" s="175"/>
      <c r="J654" s="175"/>
      <c r="K654" s="175"/>
      <c r="L654" s="175"/>
      <c r="M654" s="175"/>
      <c r="N654" s="175"/>
      <c r="O654" s="175"/>
      <c r="P654" s="175"/>
      <c r="Q654" s="179"/>
      <c r="R654" s="157" t="s">
        <v>98</v>
      </c>
      <c r="S654" s="158">
        <f t="shared" si="239"/>
        <v>0</v>
      </c>
      <c r="T654" s="158" t="str">
        <f t="shared" si="240"/>
        <v/>
      </c>
      <c r="U654" s="158" t="str">
        <f t="shared" si="241"/>
        <v>lstLocatieNv3</v>
      </c>
      <c r="V654" s="168">
        <f t="shared" si="242"/>
        <v>0</v>
      </c>
      <c r="W654" s="171">
        <f t="shared" si="243"/>
        <v>0</v>
      </c>
      <c r="X654" s="171">
        <f t="shared" si="244"/>
        <v>0</v>
      </c>
      <c r="Y654" s="171">
        <f t="shared" si="245"/>
        <v>0</v>
      </c>
      <c r="Z654" s="171">
        <f t="shared" si="246"/>
        <v>0</v>
      </c>
      <c r="AA654" s="171">
        <f t="shared" si="247"/>
        <v>0</v>
      </c>
      <c r="AB654" s="171">
        <f t="shared" si="248"/>
        <v>0</v>
      </c>
      <c r="AC654" s="171">
        <f t="shared" si="249"/>
        <v>0</v>
      </c>
      <c r="AD654" s="171">
        <f t="shared" si="250"/>
        <v>0</v>
      </c>
      <c r="AE654" s="171">
        <f t="shared" si="251"/>
        <v>0</v>
      </c>
      <c r="AF654" s="171">
        <f t="shared" si="252"/>
        <v>0</v>
      </c>
      <c r="AG654" s="171">
        <f t="shared" si="253"/>
        <v>0</v>
      </c>
      <c r="AH654" s="171">
        <f>IF($S654&lt;&gt;0, IF($F654&lt;&gt;"Opname / publicatie / game", IF(OR($J654="Fysieke aanwezigheid/product",$J654="Fysieke en digitale aanwezigheid/product"), IF($L654&lt;&gt;"België", _xlfn.IFNA(IF(MATCH($M654, Keuzelijsten!$AR$2:$AR$32, 0)&gt;0, 0, -1), -1), IF($N654&lt;&gt;"", -1, IF(O654&lt;&gt;"", 0, 1))), -1), -1), 0)</f>
        <v>0</v>
      </c>
      <c r="AI654" s="171">
        <f t="shared" si="254"/>
        <v>0</v>
      </c>
      <c r="AJ654" s="171">
        <f t="shared" si="255"/>
        <v>0</v>
      </c>
      <c r="AK654" s="168"/>
      <c r="AL654" s="322" t="str">
        <f t="shared" si="236"/>
        <v/>
      </c>
      <c r="AM654" s="171"/>
      <c r="AN654" s="171"/>
      <c r="AO654" s="171"/>
      <c r="AP654" s="171"/>
      <c r="AQ654" s="171"/>
      <c r="AR654" s="171"/>
      <c r="AS654" s="171"/>
      <c r="AT654" s="171"/>
      <c r="AU654" s="171" t="str">
        <f t="shared" si="256"/>
        <v/>
      </c>
      <c r="AV654" s="171"/>
      <c r="AW654" s="171"/>
      <c r="AX654" s="171"/>
      <c r="AY654" s="171"/>
      <c r="AZ654" s="168" t="str">
        <f t="shared" si="257"/>
        <v/>
      </c>
      <c r="BA654" s="158" t="str">
        <f>IF(S654&lt;&gt;1, IF(SUM(S654:$S$1004)&lt;&gt;0, "| Laat geen witruimte tussen ingevulde rijen.", ""), "")</f>
        <v/>
      </c>
      <c r="BC654" s="159" t="str">
        <f t="shared" si="258"/>
        <v/>
      </c>
    </row>
    <row r="655" spans="1:55" s="158" customFormat="1" ht="14.4" customHeight="1" x14ac:dyDescent="0.3">
      <c r="A655" s="244" t="str">
        <f t="shared" si="237"/>
        <v/>
      </c>
      <c r="B655" s="153" t="str">
        <f t="shared" si="238"/>
        <v/>
      </c>
      <c r="C655" s="154"/>
      <c r="D655" s="173"/>
      <c r="E655" s="179"/>
      <c r="F655" s="156"/>
      <c r="G655" s="175"/>
      <c r="H655" s="175"/>
      <c r="I655" s="175"/>
      <c r="J655" s="175"/>
      <c r="K655" s="175"/>
      <c r="L655" s="175"/>
      <c r="M655" s="175"/>
      <c r="N655" s="175"/>
      <c r="O655" s="175"/>
      <c r="P655" s="175"/>
      <c r="Q655" s="179"/>
      <c r="R655" s="157" t="s">
        <v>98</v>
      </c>
      <c r="S655" s="158">
        <f t="shared" si="239"/>
        <v>0</v>
      </c>
      <c r="T655" s="158" t="str">
        <f t="shared" si="240"/>
        <v/>
      </c>
      <c r="U655" s="158" t="str">
        <f t="shared" si="241"/>
        <v>lstLocatieNv3</v>
      </c>
      <c r="V655" s="168">
        <f t="shared" si="242"/>
        <v>0</v>
      </c>
      <c r="W655" s="171">
        <f t="shared" si="243"/>
        <v>0</v>
      </c>
      <c r="X655" s="171">
        <f t="shared" si="244"/>
        <v>0</v>
      </c>
      <c r="Y655" s="171">
        <f t="shared" si="245"/>
        <v>0</v>
      </c>
      <c r="Z655" s="171">
        <f t="shared" si="246"/>
        <v>0</v>
      </c>
      <c r="AA655" s="171">
        <f t="shared" si="247"/>
        <v>0</v>
      </c>
      <c r="AB655" s="171">
        <f t="shared" si="248"/>
        <v>0</v>
      </c>
      <c r="AC655" s="171">
        <f t="shared" si="249"/>
        <v>0</v>
      </c>
      <c r="AD655" s="171">
        <f t="shared" si="250"/>
        <v>0</v>
      </c>
      <c r="AE655" s="171">
        <f t="shared" si="251"/>
        <v>0</v>
      </c>
      <c r="AF655" s="171">
        <f t="shared" si="252"/>
        <v>0</v>
      </c>
      <c r="AG655" s="171">
        <f t="shared" si="253"/>
        <v>0</v>
      </c>
      <c r="AH655" s="171">
        <f>IF($S655&lt;&gt;0, IF($F655&lt;&gt;"Opname / publicatie / game", IF(OR($J655="Fysieke aanwezigheid/product",$J655="Fysieke en digitale aanwezigheid/product"), IF($L655&lt;&gt;"België", _xlfn.IFNA(IF(MATCH($M655, Keuzelijsten!$AR$2:$AR$32, 0)&gt;0, 0, -1), -1), IF($N655&lt;&gt;"", -1, IF(O655&lt;&gt;"", 0, 1))), -1), -1), 0)</f>
        <v>0</v>
      </c>
      <c r="AI655" s="171">
        <f t="shared" si="254"/>
        <v>0</v>
      </c>
      <c r="AJ655" s="171">
        <f t="shared" si="255"/>
        <v>0</v>
      </c>
      <c r="AK655" s="168"/>
      <c r="AL655" s="322" t="str">
        <f t="shared" si="236"/>
        <v/>
      </c>
      <c r="AM655" s="171"/>
      <c r="AN655" s="171"/>
      <c r="AO655" s="171"/>
      <c r="AP655" s="171"/>
      <c r="AQ655" s="171"/>
      <c r="AR655" s="171"/>
      <c r="AS655" s="171"/>
      <c r="AT655" s="171"/>
      <c r="AU655" s="171" t="str">
        <f t="shared" si="256"/>
        <v/>
      </c>
      <c r="AV655" s="171"/>
      <c r="AW655" s="171"/>
      <c r="AX655" s="171"/>
      <c r="AY655" s="171"/>
      <c r="AZ655" s="168" t="str">
        <f t="shared" si="257"/>
        <v/>
      </c>
      <c r="BA655" s="158" t="str">
        <f>IF(S655&lt;&gt;1, IF(SUM(S655:$S$1004)&lt;&gt;0, "| Laat geen witruimte tussen ingevulde rijen.", ""), "")</f>
        <v/>
      </c>
      <c r="BC655" s="159" t="str">
        <f t="shared" si="258"/>
        <v/>
      </c>
    </row>
    <row r="656" spans="1:55" s="158" customFormat="1" ht="14.4" customHeight="1" x14ac:dyDescent="0.3">
      <c r="A656" s="244" t="str">
        <f t="shared" si="237"/>
        <v/>
      </c>
      <c r="B656" s="153" t="str">
        <f t="shared" si="238"/>
        <v/>
      </c>
      <c r="C656" s="154"/>
      <c r="D656" s="173"/>
      <c r="E656" s="179"/>
      <c r="F656" s="156"/>
      <c r="G656" s="175"/>
      <c r="H656" s="175"/>
      <c r="I656" s="175"/>
      <c r="J656" s="175"/>
      <c r="K656" s="175"/>
      <c r="L656" s="175"/>
      <c r="M656" s="175"/>
      <c r="N656" s="175"/>
      <c r="O656" s="175"/>
      <c r="P656" s="175"/>
      <c r="Q656" s="179"/>
      <c r="R656" s="157" t="s">
        <v>98</v>
      </c>
      <c r="S656" s="158">
        <f t="shared" si="239"/>
        <v>0</v>
      </c>
      <c r="T656" s="158" t="str">
        <f t="shared" si="240"/>
        <v/>
      </c>
      <c r="U656" s="158" t="str">
        <f t="shared" si="241"/>
        <v>lstLocatieNv3</v>
      </c>
      <c r="V656" s="168">
        <f t="shared" si="242"/>
        <v>0</v>
      </c>
      <c r="W656" s="171">
        <f t="shared" si="243"/>
        <v>0</v>
      </c>
      <c r="X656" s="171">
        <f t="shared" si="244"/>
        <v>0</v>
      </c>
      <c r="Y656" s="171">
        <f t="shared" si="245"/>
        <v>0</v>
      </c>
      <c r="Z656" s="171">
        <f t="shared" si="246"/>
        <v>0</v>
      </c>
      <c r="AA656" s="171">
        <f t="shared" si="247"/>
        <v>0</v>
      </c>
      <c r="AB656" s="171">
        <f t="shared" si="248"/>
        <v>0</v>
      </c>
      <c r="AC656" s="171">
        <f t="shared" si="249"/>
        <v>0</v>
      </c>
      <c r="AD656" s="171">
        <f t="shared" si="250"/>
        <v>0</v>
      </c>
      <c r="AE656" s="171">
        <f t="shared" si="251"/>
        <v>0</v>
      </c>
      <c r="AF656" s="171">
        <f t="shared" si="252"/>
        <v>0</v>
      </c>
      <c r="AG656" s="171">
        <f t="shared" si="253"/>
        <v>0</v>
      </c>
      <c r="AH656" s="171">
        <f>IF($S656&lt;&gt;0, IF($F656&lt;&gt;"Opname / publicatie / game", IF(OR($J656="Fysieke aanwezigheid/product",$J656="Fysieke en digitale aanwezigheid/product"), IF($L656&lt;&gt;"België", _xlfn.IFNA(IF(MATCH($M656, Keuzelijsten!$AR$2:$AR$32, 0)&gt;0, 0, -1), -1), IF($N656&lt;&gt;"", -1, IF(O656&lt;&gt;"", 0, 1))), -1), -1), 0)</f>
        <v>0</v>
      </c>
      <c r="AI656" s="171">
        <f t="shared" si="254"/>
        <v>0</v>
      </c>
      <c r="AJ656" s="171">
        <f t="shared" si="255"/>
        <v>0</v>
      </c>
      <c r="AK656" s="168"/>
      <c r="AL656" s="322" t="str">
        <f t="shared" si="236"/>
        <v/>
      </c>
      <c r="AM656" s="171"/>
      <c r="AN656" s="171"/>
      <c r="AO656" s="171"/>
      <c r="AP656" s="171"/>
      <c r="AQ656" s="171"/>
      <c r="AR656" s="171"/>
      <c r="AS656" s="171"/>
      <c r="AT656" s="171"/>
      <c r="AU656" s="171" t="str">
        <f t="shared" si="256"/>
        <v/>
      </c>
      <c r="AV656" s="171"/>
      <c r="AW656" s="171"/>
      <c r="AX656" s="171"/>
      <c r="AY656" s="171"/>
      <c r="AZ656" s="168" t="str">
        <f t="shared" si="257"/>
        <v/>
      </c>
      <c r="BA656" s="158" t="str">
        <f>IF(S656&lt;&gt;1, IF(SUM(S656:$S$1004)&lt;&gt;0, "| Laat geen witruimte tussen ingevulde rijen.", ""), "")</f>
        <v/>
      </c>
      <c r="BC656" s="159" t="str">
        <f t="shared" si="258"/>
        <v/>
      </c>
    </row>
    <row r="657" spans="1:55" s="158" customFormat="1" ht="14.4" customHeight="1" x14ac:dyDescent="0.3">
      <c r="A657" s="244" t="str">
        <f t="shared" si="237"/>
        <v/>
      </c>
      <c r="B657" s="153" t="str">
        <f t="shared" si="238"/>
        <v/>
      </c>
      <c r="C657" s="154"/>
      <c r="D657" s="173"/>
      <c r="E657" s="179"/>
      <c r="F657" s="156"/>
      <c r="G657" s="175"/>
      <c r="H657" s="175"/>
      <c r="I657" s="175"/>
      <c r="J657" s="175"/>
      <c r="K657" s="175"/>
      <c r="L657" s="175"/>
      <c r="M657" s="175"/>
      <c r="N657" s="175"/>
      <c r="O657" s="175"/>
      <c r="P657" s="175"/>
      <c r="Q657" s="179"/>
      <c r="R657" s="157" t="s">
        <v>98</v>
      </c>
      <c r="S657" s="158">
        <f t="shared" si="239"/>
        <v>0</v>
      </c>
      <c r="T657" s="158" t="str">
        <f t="shared" si="240"/>
        <v/>
      </c>
      <c r="U657" s="158" t="str">
        <f t="shared" si="241"/>
        <v>lstLocatieNv3</v>
      </c>
      <c r="V657" s="168">
        <f t="shared" si="242"/>
        <v>0</v>
      </c>
      <c r="W657" s="171">
        <f t="shared" si="243"/>
        <v>0</v>
      </c>
      <c r="X657" s="171">
        <f t="shared" si="244"/>
        <v>0</v>
      </c>
      <c r="Y657" s="171">
        <f t="shared" si="245"/>
        <v>0</v>
      </c>
      <c r="Z657" s="171">
        <f t="shared" si="246"/>
        <v>0</v>
      </c>
      <c r="AA657" s="171">
        <f t="shared" si="247"/>
        <v>0</v>
      </c>
      <c r="AB657" s="171">
        <f t="shared" si="248"/>
        <v>0</v>
      </c>
      <c r="AC657" s="171">
        <f t="shared" si="249"/>
        <v>0</v>
      </c>
      <c r="AD657" s="171">
        <f t="shared" si="250"/>
        <v>0</v>
      </c>
      <c r="AE657" s="171">
        <f t="shared" si="251"/>
        <v>0</v>
      </c>
      <c r="AF657" s="171">
        <f t="shared" si="252"/>
        <v>0</v>
      </c>
      <c r="AG657" s="171">
        <f t="shared" si="253"/>
        <v>0</v>
      </c>
      <c r="AH657" s="171">
        <f>IF($S657&lt;&gt;0, IF($F657&lt;&gt;"Opname / publicatie / game", IF(OR($J657="Fysieke aanwezigheid/product",$J657="Fysieke en digitale aanwezigheid/product"), IF($L657&lt;&gt;"België", _xlfn.IFNA(IF(MATCH($M657, Keuzelijsten!$AR$2:$AR$32, 0)&gt;0, 0, -1), -1), IF($N657&lt;&gt;"", -1, IF(O657&lt;&gt;"", 0, 1))), -1), -1), 0)</f>
        <v>0</v>
      </c>
      <c r="AI657" s="171">
        <f t="shared" si="254"/>
        <v>0</v>
      </c>
      <c r="AJ657" s="171">
        <f t="shared" si="255"/>
        <v>0</v>
      </c>
      <c r="AK657" s="168"/>
      <c r="AL657" s="322" t="str">
        <f t="shared" si="236"/>
        <v/>
      </c>
      <c r="AM657" s="171"/>
      <c r="AN657" s="171"/>
      <c r="AO657" s="171"/>
      <c r="AP657" s="171"/>
      <c r="AQ657" s="171"/>
      <c r="AR657" s="171"/>
      <c r="AS657" s="171"/>
      <c r="AT657" s="171"/>
      <c r="AU657" s="171" t="str">
        <f t="shared" si="256"/>
        <v/>
      </c>
      <c r="AV657" s="171"/>
      <c r="AW657" s="171"/>
      <c r="AX657" s="171"/>
      <c r="AY657" s="171"/>
      <c r="AZ657" s="168" t="str">
        <f t="shared" si="257"/>
        <v/>
      </c>
      <c r="BA657" s="158" t="str">
        <f>IF(S657&lt;&gt;1, IF(SUM(S657:$S$1004)&lt;&gt;0, "| Laat geen witruimte tussen ingevulde rijen.", ""), "")</f>
        <v/>
      </c>
      <c r="BC657" s="159" t="str">
        <f t="shared" si="258"/>
        <v/>
      </c>
    </row>
    <row r="658" spans="1:55" s="158" customFormat="1" ht="14.4" customHeight="1" x14ac:dyDescent="0.3">
      <c r="A658" s="244" t="str">
        <f t="shared" si="237"/>
        <v/>
      </c>
      <c r="B658" s="153" t="str">
        <f t="shared" si="238"/>
        <v/>
      </c>
      <c r="C658" s="154"/>
      <c r="D658" s="173"/>
      <c r="E658" s="179"/>
      <c r="F658" s="156"/>
      <c r="G658" s="175"/>
      <c r="H658" s="175"/>
      <c r="I658" s="175"/>
      <c r="J658" s="175"/>
      <c r="K658" s="175"/>
      <c r="L658" s="175"/>
      <c r="M658" s="175"/>
      <c r="N658" s="175"/>
      <c r="O658" s="175"/>
      <c r="P658" s="175"/>
      <c r="Q658" s="179"/>
      <c r="R658" s="157" t="s">
        <v>98</v>
      </c>
      <c r="S658" s="158">
        <f t="shared" si="239"/>
        <v>0</v>
      </c>
      <c r="T658" s="158" t="str">
        <f t="shared" si="240"/>
        <v/>
      </c>
      <c r="U658" s="158" t="str">
        <f t="shared" si="241"/>
        <v>lstLocatieNv3</v>
      </c>
      <c r="V658" s="168">
        <f t="shared" si="242"/>
        <v>0</v>
      </c>
      <c r="W658" s="171">
        <f t="shared" si="243"/>
        <v>0</v>
      </c>
      <c r="X658" s="171">
        <f t="shared" si="244"/>
        <v>0</v>
      </c>
      <c r="Y658" s="171">
        <f t="shared" si="245"/>
        <v>0</v>
      </c>
      <c r="Z658" s="171">
        <f t="shared" si="246"/>
        <v>0</v>
      </c>
      <c r="AA658" s="171">
        <f t="shared" si="247"/>
        <v>0</v>
      </c>
      <c r="AB658" s="171">
        <f t="shared" si="248"/>
        <v>0</v>
      </c>
      <c r="AC658" s="171">
        <f t="shared" si="249"/>
        <v>0</v>
      </c>
      <c r="AD658" s="171">
        <f t="shared" si="250"/>
        <v>0</v>
      </c>
      <c r="AE658" s="171">
        <f t="shared" si="251"/>
        <v>0</v>
      </c>
      <c r="AF658" s="171">
        <f t="shared" si="252"/>
        <v>0</v>
      </c>
      <c r="AG658" s="171">
        <f t="shared" si="253"/>
        <v>0</v>
      </c>
      <c r="AH658" s="171">
        <f>IF($S658&lt;&gt;0, IF($F658&lt;&gt;"Opname / publicatie / game", IF(OR($J658="Fysieke aanwezigheid/product",$J658="Fysieke en digitale aanwezigheid/product"), IF($L658&lt;&gt;"België", _xlfn.IFNA(IF(MATCH($M658, Keuzelijsten!$AR$2:$AR$32, 0)&gt;0, 0, -1), -1), IF($N658&lt;&gt;"", -1, IF(O658&lt;&gt;"", 0, 1))), -1), -1), 0)</f>
        <v>0</v>
      </c>
      <c r="AI658" s="171">
        <f t="shared" si="254"/>
        <v>0</v>
      </c>
      <c r="AJ658" s="171">
        <f t="shared" si="255"/>
        <v>0</v>
      </c>
      <c r="AK658" s="168"/>
      <c r="AL658" s="322" t="str">
        <f t="shared" si="236"/>
        <v/>
      </c>
      <c r="AM658" s="171"/>
      <c r="AN658" s="171"/>
      <c r="AO658" s="171"/>
      <c r="AP658" s="171"/>
      <c r="AQ658" s="171"/>
      <c r="AR658" s="171"/>
      <c r="AS658" s="171"/>
      <c r="AT658" s="171"/>
      <c r="AU658" s="171" t="str">
        <f t="shared" si="256"/>
        <v/>
      </c>
      <c r="AV658" s="171"/>
      <c r="AW658" s="171"/>
      <c r="AX658" s="171"/>
      <c r="AY658" s="171"/>
      <c r="AZ658" s="168" t="str">
        <f t="shared" si="257"/>
        <v/>
      </c>
      <c r="BA658" s="158" t="str">
        <f>IF(S658&lt;&gt;1, IF(SUM(S658:$S$1004)&lt;&gt;0, "| Laat geen witruimte tussen ingevulde rijen.", ""), "")</f>
        <v/>
      </c>
      <c r="BC658" s="159" t="str">
        <f t="shared" si="258"/>
        <v/>
      </c>
    </row>
    <row r="659" spans="1:55" s="158" customFormat="1" ht="14.4" customHeight="1" x14ac:dyDescent="0.3">
      <c r="A659" s="244" t="str">
        <f t="shared" si="237"/>
        <v/>
      </c>
      <c r="B659" s="153" t="str">
        <f t="shared" si="238"/>
        <v/>
      </c>
      <c r="C659" s="154"/>
      <c r="D659" s="173"/>
      <c r="E659" s="179"/>
      <c r="F659" s="156"/>
      <c r="G659" s="175"/>
      <c r="H659" s="175"/>
      <c r="I659" s="175"/>
      <c r="J659" s="175"/>
      <c r="K659" s="175"/>
      <c r="L659" s="175"/>
      <c r="M659" s="175"/>
      <c r="N659" s="175"/>
      <c r="O659" s="175"/>
      <c r="P659" s="175"/>
      <c r="Q659" s="179"/>
      <c r="R659" s="157" t="s">
        <v>98</v>
      </c>
      <c r="S659" s="158">
        <f t="shared" si="239"/>
        <v>0</v>
      </c>
      <c r="T659" s="158" t="str">
        <f t="shared" si="240"/>
        <v/>
      </c>
      <c r="U659" s="158" t="str">
        <f t="shared" si="241"/>
        <v>lstLocatieNv3</v>
      </c>
      <c r="V659" s="168">
        <f t="shared" si="242"/>
        <v>0</v>
      </c>
      <c r="W659" s="171">
        <f t="shared" si="243"/>
        <v>0</v>
      </c>
      <c r="X659" s="171">
        <f t="shared" si="244"/>
        <v>0</v>
      </c>
      <c r="Y659" s="171">
        <f t="shared" si="245"/>
        <v>0</v>
      </c>
      <c r="Z659" s="171">
        <f t="shared" si="246"/>
        <v>0</v>
      </c>
      <c r="AA659" s="171">
        <f t="shared" si="247"/>
        <v>0</v>
      </c>
      <c r="AB659" s="171">
        <f t="shared" si="248"/>
        <v>0</v>
      </c>
      <c r="AC659" s="171">
        <f t="shared" si="249"/>
        <v>0</v>
      </c>
      <c r="AD659" s="171">
        <f t="shared" si="250"/>
        <v>0</v>
      </c>
      <c r="AE659" s="171">
        <f t="shared" si="251"/>
        <v>0</v>
      </c>
      <c r="AF659" s="171">
        <f t="shared" si="252"/>
        <v>0</v>
      </c>
      <c r="AG659" s="171">
        <f t="shared" si="253"/>
        <v>0</v>
      </c>
      <c r="AH659" s="171">
        <f>IF($S659&lt;&gt;0, IF($F659&lt;&gt;"Opname / publicatie / game", IF(OR($J659="Fysieke aanwezigheid/product",$J659="Fysieke en digitale aanwezigheid/product"), IF($L659&lt;&gt;"België", _xlfn.IFNA(IF(MATCH($M659, Keuzelijsten!$AR$2:$AR$32, 0)&gt;0, 0, -1), -1), IF($N659&lt;&gt;"", -1, IF(O659&lt;&gt;"", 0, 1))), -1), -1), 0)</f>
        <v>0</v>
      </c>
      <c r="AI659" s="171">
        <f t="shared" si="254"/>
        <v>0</v>
      </c>
      <c r="AJ659" s="171">
        <f t="shared" si="255"/>
        <v>0</v>
      </c>
      <c r="AK659" s="168"/>
      <c r="AL659" s="322" t="str">
        <f t="shared" si="236"/>
        <v/>
      </c>
      <c r="AM659" s="171"/>
      <c r="AN659" s="171"/>
      <c r="AO659" s="171"/>
      <c r="AP659" s="171"/>
      <c r="AQ659" s="171"/>
      <c r="AR659" s="171"/>
      <c r="AS659" s="171"/>
      <c r="AT659" s="171"/>
      <c r="AU659" s="171" t="str">
        <f t="shared" si="256"/>
        <v/>
      </c>
      <c r="AV659" s="171"/>
      <c r="AW659" s="171"/>
      <c r="AX659" s="171"/>
      <c r="AY659" s="171"/>
      <c r="AZ659" s="168" t="str">
        <f t="shared" si="257"/>
        <v/>
      </c>
      <c r="BA659" s="158" t="str">
        <f>IF(S659&lt;&gt;1, IF(SUM(S659:$S$1004)&lt;&gt;0, "| Laat geen witruimte tussen ingevulde rijen.", ""), "")</f>
        <v/>
      </c>
      <c r="BC659" s="159" t="str">
        <f t="shared" si="258"/>
        <v/>
      </c>
    </row>
    <row r="660" spans="1:55" s="158" customFormat="1" ht="14.4" customHeight="1" x14ac:dyDescent="0.3">
      <c r="A660" s="244" t="str">
        <f t="shared" si="237"/>
        <v/>
      </c>
      <c r="B660" s="153" t="str">
        <f t="shared" si="238"/>
        <v/>
      </c>
      <c r="C660" s="154"/>
      <c r="D660" s="173"/>
      <c r="E660" s="179"/>
      <c r="F660" s="156"/>
      <c r="G660" s="175"/>
      <c r="H660" s="175"/>
      <c r="I660" s="175"/>
      <c r="J660" s="175"/>
      <c r="K660" s="175"/>
      <c r="L660" s="175"/>
      <c r="M660" s="175"/>
      <c r="N660" s="175"/>
      <c r="O660" s="175"/>
      <c r="P660" s="175"/>
      <c r="Q660" s="179"/>
      <c r="R660" s="157" t="s">
        <v>98</v>
      </c>
      <c r="S660" s="158">
        <f t="shared" si="239"/>
        <v>0</v>
      </c>
      <c r="T660" s="158" t="str">
        <f t="shared" si="240"/>
        <v/>
      </c>
      <c r="U660" s="158" t="str">
        <f t="shared" si="241"/>
        <v>lstLocatieNv3</v>
      </c>
      <c r="V660" s="168">
        <f t="shared" si="242"/>
        <v>0</v>
      </c>
      <c r="W660" s="171">
        <f t="shared" si="243"/>
        <v>0</v>
      </c>
      <c r="X660" s="171">
        <f t="shared" si="244"/>
        <v>0</v>
      </c>
      <c r="Y660" s="171">
        <f t="shared" si="245"/>
        <v>0</v>
      </c>
      <c r="Z660" s="171">
        <f t="shared" si="246"/>
        <v>0</v>
      </c>
      <c r="AA660" s="171">
        <f t="shared" si="247"/>
        <v>0</v>
      </c>
      <c r="AB660" s="171">
        <f t="shared" si="248"/>
        <v>0</v>
      </c>
      <c r="AC660" s="171">
        <f t="shared" si="249"/>
        <v>0</v>
      </c>
      <c r="AD660" s="171">
        <f t="shared" si="250"/>
        <v>0</v>
      </c>
      <c r="AE660" s="171">
        <f t="shared" si="251"/>
        <v>0</v>
      </c>
      <c r="AF660" s="171">
        <f t="shared" si="252"/>
        <v>0</v>
      </c>
      <c r="AG660" s="171">
        <f t="shared" si="253"/>
        <v>0</v>
      </c>
      <c r="AH660" s="171">
        <f>IF($S660&lt;&gt;0, IF($F660&lt;&gt;"Opname / publicatie / game", IF(OR($J660="Fysieke aanwezigheid/product",$J660="Fysieke en digitale aanwezigheid/product"), IF($L660&lt;&gt;"België", _xlfn.IFNA(IF(MATCH($M660, Keuzelijsten!$AR$2:$AR$32, 0)&gt;0, 0, -1), -1), IF($N660&lt;&gt;"", -1, IF(O660&lt;&gt;"", 0, 1))), -1), -1), 0)</f>
        <v>0</v>
      </c>
      <c r="AI660" s="171">
        <f t="shared" si="254"/>
        <v>0</v>
      </c>
      <c r="AJ660" s="171">
        <f t="shared" si="255"/>
        <v>0</v>
      </c>
      <c r="AK660" s="168"/>
      <c r="AL660" s="322" t="str">
        <f t="shared" si="236"/>
        <v/>
      </c>
      <c r="AM660" s="171"/>
      <c r="AN660" s="171"/>
      <c r="AO660" s="171"/>
      <c r="AP660" s="171"/>
      <c r="AQ660" s="171"/>
      <c r="AR660" s="171"/>
      <c r="AS660" s="171"/>
      <c r="AT660" s="171"/>
      <c r="AU660" s="171" t="str">
        <f t="shared" si="256"/>
        <v/>
      </c>
      <c r="AV660" s="171"/>
      <c r="AW660" s="171"/>
      <c r="AX660" s="171"/>
      <c r="AY660" s="171"/>
      <c r="AZ660" s="168" t="str">
        <f t="shared" si="257"/>
        <v/>
      </c>
      <c r="BA660" s="158" t="str">
        <f>IF(S660&lt;&gt;1, IF(SUM(S660:$S$1004)&lt;&gt;0, "| Laat geen witruimte tussen ingevulde rijen.", ""), "")</f>
        <v/>
      </c>
      <c r="BC660" s="159" t="str">
        <f t="shared" si="258"/>
        <v/>
      </c>
    </row>
    <row r="661" spans="1:55" s="158" customFormat="1" ht="14.4" customHeight="1" x14ac:dyDescent="0.3">
      <c r="A661" s="244" t="str">
        <f t="shared" si="237"/>
        <v/>
      </c>
      <c r="B661" s="153" t="str">
        <f t="shared" si="238"/>
        <v/>
      </c>
      <c r="C661" s="154"/>
      <c r="D661" s="173"/>
      <c r="E661" s="179"/>
      <c r="F661" s="156"/>
      <c r="G661" s="175"/>
      <c r="H661" s="175"/>
      <c r="I661" s="175"/>
      <c r="J661" s="175"/>
      <c r="K661" s="175"/>
      <c r="L661" s="175"/>
      <c r="M661" s="175"/>
      <c r="N661" s="175"/>
      <c r="O661" s="175"/>
      <c r="P661" s="175"/>
      <c r="Q661" s="179"/>
      <c r="R661" s="157" t="s">
        <v>98</v>
      </c>
      <c r="S661" s="158">
        <f t="shared" si="239"/>
        <v>0</v>
      </c>
      <c r="T661" s="158" t="str">
        <f t="shared" si="240"/>
        <v/>
      </c>
      <c r="U661" s="158" t="str">
        <f t="shared" si="241"/>
        <v>lstLocatieNv3</v>
      </c>
      <c r="V661" s="168">
        <f t="shared" si="242"/>
        <v>0</v>
      </c>
      <c r="W661" s="171">
        <f t="shared" si="243"/>
        <v>0</v>
      </c>
      <c r="X661" s="171">
        <f t="shared" si="244"/>
        <v>0</v>
      </c>
      <c r="Y661" s="171">
        <f t="shared" si="245"/>
        <v>0</v>
      </c>
      <c r="Z661" s="171">
        <f t="shared" si="246"/>
        <v>0</v>
      </c>
      <c r="AA661" s="171">
        <f t="shared" si="247"/>
        <v>0</v>
      </c>
      <c r="AB661" s="171">
        <f t="shared" si="248"/>
        <v>0</v>
      </c>
      <c r="AC661" s="171">
        <f t="shared" si="249"/>
        <v>0</v>
      </c>
      <c r="AD661" s="171">
        <f t="shared" si="250"/>
        <v>0</v>
      </c>
      <c r="AE661" s="171">
        <f t="shared" si="251"/>
        <v>0</v>
      </c>
      <c r="AF661" s="171">
        <f t="shared" si="252"/>
        <v>0</v>
      </c>
      <c r="AG661" s="171">
        <f t="shared" si="253"/>
        <v>0</v>
      </c>
      <c r="AH661" s="171">
        <f>IF($S661&lt;&gt;0, IF($F661&lt;&gt;"Opname / publicatie / game", IF(OR($J661="Fysieke aanwezigheid/product",$J661="Fysieke en digitale aanwezigheid/product"), IF($L661&lt;&gt;"België", _xlfn.IFNA(IF(MATCH($M661, Keuzelijsten!$AR$2:$AR$32, 0)&gt;0, 0, -1), -1), IF($N661&lt;&gt;"", -1, IF(O661&lt;&gt;"", 0, 1))), -1), -1), 0)</f>
        <v>0</v>
      </c>
      <c r="AI661" s="171">
        <f t="shared" si="254"/>
        <v>0</v>
      </c>
      <c r="AJ661" s="171">
        <f t="shared" si="255"/>
        <v>0</v>
      </c>
      <c r="AK661" s="168"/>
      <c r="AL661" s="322" t="str">
        <f t="shared" si="236"/>
        <v/>
      </c>
      <c r="AM661" s="171"/>
      <c r="AN661" s="171"/>
      <c r="AO661" s="171"/>
      <c r="AP661" s="171"/>
      <c r="AQ661" s="171"/>
      <c r="AR661" s="171"/>
      <c r="AS661" s="171"/>
      <c r="AT661" s="171"/>
      <c r="AU661" s="171" t="str">
        <f t="shared" si="256"/>
        <v/>
      </c>
      <c r="AV661" s="171"/>
      <c r="AW661" s="171"/>
      <c r="AX661" s="171"/>
      <c r="AY661" s="171"/>
      <c r="AZ661" s="168" t="str">
        <f t="shared" si="257"/>
        <v/>
      </c>
      <c r="BA661" s="158" t="str">
        <f>IF(S661&lt;&gt;1, IF(SUM(S661:$S$1004)&lt;&gt;0, "| Laat geen witruimte tussen ingevulde rijen.", ""), "")</f>
        <v/>
      </c>
      <c r="BC661" s="159" t="str">
        <f t="shared" si="258"/>
        <v/>
      </c>
    </row>
    <row r="662" spans="1:55" s="158" customFormat="1" ht="14.4" customHeight="1" x14ac:dyDescent="0.3">
      <c r="A662" s="244" t="str">
        <f t="shared" si="237"/>
        <v/>
      </c>
      <c r="B662" s="153" t="str">
        <f t="shared" si="238"/>
        <v/>
      </c>
      <c r="C662" s="154"/>
      <c r="D662" s="173"/>
      <c r="E662" s="179"/>
      <c r="F662" s="156"/>
      <c r="G662" s="175"/>
      <c r="H662" s="175"/>
      <c r="I662" s="175"/>
      <c r="J662" s="175"/>
      <c r="K662" s="175"/>
      <c r="L662" s="175"/>
      <c r="M662" s="175"/>
      <c r="N662" s="175"/>
      <c r="O662" s="175"/>
      <c r="P662" s="175"/>
      <c r="Q662" s="179"/>
      <c r="R662" s="157" t="s">
        <v>98</v>
      </c>
      <c r="S662" s="158">
        <f t="shared" si="239"/>
        <v>0</v>
      </c>
      <c r="T662" s="158" t="str">
        <f t="shared" si="240"/>
        <v/>
      </c>
      <c r="U662" s="158" t="str">
        <f t="shared" si="241"/>
        <v>lstLocatieNv3</v>
      </c>
      <c r="V662" s="168">
        <f t="shared" si="242"/>
        <v>0</v>
      </c>
      <c r="W662" s="171">
        <f t="shared" si="243"/>
        <v>0</v>
      </c>
      <c r="X662" s="171">
        <f t="shared" si="244"/>
        <v>0</v>
      </c>
      <c r="Y662" s="171">
        <f t="shared" si="245"/>
        <v>0</v>
      </c>
      <c r="Z662" s="171">
        <f t="shared" si="246"/>
        <v>0</v>
      </c>
      <c r="AA662" s="171">
        <f t="shared" si="247"/>
        <v>0</v>
      </c>
      <c r="AB662" s="171">
        <f t="shared" si="248"/>
        <v>0</v>
      </c>
      <c r="AC662" s="171">
        <f t="shared" si="249"/>
        <v>0</v>
      </c>
      <c r="AD662" s="171">
        <f t="shared" si="250"/>
        <v>0</v>
      </c>
      <c r="AE662" s="171">
        <f t="shared" si="251"/>
        <v>0</v>
      </c>
      <c r="AF662" s="171">
        <f t="shared" si="252"/>
        <v>0</v>
      </c>
      <c r="AG662" s="171">
        <f t="shared" si="253"/>
        <v>0</v>
      </c>
      <c r="AH662" s="171">
        <f>IF($S662&lt;&gt;0, IF($F662&lt;&gt;"Opname / publicatie / game", IF(OR($J662="Fysieke aanwezigheid/product",$J662="Fysieke en digitale aanwezigheid/product"), IF($L662&lt;&gt;"België", _xlfn.IFNA(IF(MATCH($M662, Keuzelijsten!$AR$2:$AR$32, 0)&gt;0, 0, -1), -1), IF($N662&lt;&gt;"", -1, IF(O662&lt;&gt;"", 0, 1))), -1), -1), 0)</f>
        <v>0</v>
      </c>
      <c r="AI662" s="171">
        <f t="shared" si="254"/>
        <v>0</v>
      </c>
      <c r="AJ662" s="171">
        <f t="shared" si="255"/>
        <v>0</v>
      </c>
      <c r="AK662" s="168"/>
      <c r="AL662" s="322" t="str">
        <f t="shared" si="236"/>
        <v/>
      </c>
      <c r="AM662" s="171"/>
      <c r="AN662" s="171"/>
      <c r="AO662" s="171"/>
      <c r="AP662" s="171"/>
      <c r="AQ662" s="171"/>
      <c r="AR662" s="171"/>
      <c r="AS662" s="171"/>
      <c r="AT662" s="171"/>
      <c r="AU662" s="171" t="str">
        <f t="shared" si="256"/>
        <v/>
      </c>
      <c r="AV662" s="171"/>
      <c r="AW662" s="171"/>
      <c r="AX662" s="171"/>
      <c r="AY662" s="171"/>
      <c r="AZ662" s="168" t="str">
        <f t="shared" si="257"/>
        <v/>
      </c>
      <c r="BA662" s="158" t="str">
        <f>IF(S662&lt;&gt;1, IF(SUM(S662:$S$1004)&lt;&gt;0, "| Laat geen witruimte tussen ingevulde rijen.", ""), "")</f>
        <v/>
      </c>
      <c r="BC662" s="159" t="str">
        <f t="shared" si="258"/>
        <v/>
      </c>
    </row>
    <row r="663" spans="1:55" s="158" customFormat="1" ht="14.4" customHeight="1" x14ac:dyDescent="0.3">
      <c r="A663" s="244" t="str">
        <f t="shared" si="237"/>
        <v/>
      </c>
      <c r="B663" s="153" t="str">
        <f t="shared" si="238"/>
        <v/>
      </c>
      <c r="C663" s="154"/>
      <c r="D663" s="173"/>
      <c r="E663" s="179"/>
      <c r="F663" s="156"/>
      <c r="G663" s="175"/>
      <c r="H663" s="175"/>
      <c r="I663" s="175"/>
      <c r="J663" s="175"/>
      <c r="K663" s="175"/>
      <c r="L663" s="175"/>
      <c r="M663" s="175"/>
      <c r="N663" s="175"/>
      <c r="O663" s="175"/>
      <c r="P663" s="175"/>
      <c r="Q663" s="179"/>
      <c r="R663" s="157" t="s">
        <v>98</v>
      </c>
      <c r="S663" s="158">
        <f t="shared" si="239"/>
        <v>0</v>
      </c>
      <c r="T663" s="158" t="str">
        <f t="shared" si="240"/>
        <v/>
      </c>
      <c r="U663" s="158" t="str">
        <f t="shared" si="241"/>
        <v>lstLocatieNv3</v>
      </c>
      <c r="V663" s="168">
        <f t="shared" si="242"/>
        <v>0</v>
      </c>
      <c r="W663" s="171">
        <f t="shared" si="243"/>
        <v>0</v>
      </c>
      <c r="X663" s="171">
        <f t="shared" si="244"/>
        <v>0</v>
      </c>
      <c r="Y663" s="171">
        <f t="shared" si="245"/>
        <v>0</v>
      </c>
      <c r="Z663" s="171">
        <f t="shared" si="246"/>
        <v>0</v>
      </c>
      <c r="AA663" s="171">
        <f t="shared" si="247"/>
        <v>0</v>
      </c>
      <c r="AB663" s="171">
        <f t="shared" si="248"/>
        <v>0</v>
      </c>
      <c r="AC663" s="171">
        <f t="shared" si="249"/>
        <v>0</v>
      </c>
      <c r="AD663" s="171">
        <f t="shared" si="250"/>
        <v>0</v>
      </c>
      <c r="AE663" s="171">
        <f t="shared" si="251"/>
        <v>0</v>
      </c>
      <c r="AF663" s="171">
        <f t="shared" si="252"/>
        <v>0</v>
      </c>
      <c r="AG663" s="171">
        <f t="shared" si="253"/>
        <v>0</v>
      </c>
      <c r="AH663" s="171">
        <f>IF($S663&lt;&gt;0, IF($F663&lt;&gt;"Opname / publicatie / game", IF(OR($J663="Fysieke aanwezigheid/product",$J663="Fysieke en digitale aanwezigheid/product"), IF($L663&lt;&gt;"België", _xlfn.IFNA(IF(MATCH($M663, Keuzelijsten!$AR$2:$AR$32, 0)&gt;0, 0, -1), -1), IF($N663&lt;&gt;"", -1, IF(O663&lt;&gt;"", 0, 1))), -1), -1), 0)</f>
        <v>0</v>
      </c>
      <c r="AI663" s="171">
        <f t="shared" si="254"/>
        <v>0</v>
      </c>
      <c r="AJ663" s="171">
        <f t="shared" si="255"/>
        <v>0</v>
      </c>
      <c r="AK663" s="168"/>
      <c r="AL663" s="322" t="str">
        <f t="shared" si="236"/>
        <v/>
      </c>
      <c r="AM663" s="171"/>
      <c r="AN663" s="171"/>
      <c r="AO663" s="171"/>
      <c r="AP663" s="171"/>
      <c r="AQ663" s="171"/>
      <c r="AR663" s="171"/>
      <c r="AS663" s="171"/>
      <c r="AT663" s="171"/>
      <c r="AU663" s="171" t="str">
        <f t="shared" si="256"/>
        <v/>
      </c>
      <c r="AV663" s="171"/>
      <c r="AW663" s="171"/>
      <c r="AX663" s="171"/>
      <c r="AY663" s="171"/>
      <c r="AZ663" s="168" t="str">
        <f t="shared" si="257"/>
        <v/>
      </c>
      <c r="BA663" s="158" t="str">
        <f>IF(S663&lt;&gt;1, IF(SUM(S663:$S$1004)&lt;&gt;0, "| Laat geen witruimte tussen ingevulde rijen.", ""), "")</f>
        <v/>
      </c>
      <c r="BC663" s="159" t="str">
        <f t="shared" si="258"/>
        <v/>
      </c>
    </row>
    <row r="664" spans="1:55" s="158" customFormat="1" ht="14.4" customHeight="1" x14ac:dyDescent="0.3">
      <c r="A664" s="244" t="str">
        <f t="shared" si="237"/>
        <v/>
      </c>
      <c r="B664" s="153" t="str">
        <f t="shared" si="238"/>
        <v/>
      </c>
      <c r="C664" s="154"/>
      <c r="D664" s="173"/>
      <c r="E664" s="179"/>
      <c r="F664" s="156"/>
      <c r="G664" s="175"/>
      <c r="H664" s="175"/>
      <c r="I664" s="175"/>
      <c r="J664" s="175"/>
      <c r="K664" s="175"/>
      <c r="L664" s="175"/>
      <c r="M664" s="175"/>
      <c r="N664" s="175"/>
      <c r="O664" s="175"/>
      <c r="P664" s="175"/>
      <c r="Q664" s="179"/>
      <c r="R664" s="157" t="s">
        <v>98</v>
      </c>
      <c r="S664" s="158">
        <f t="shared" si="239"/>
        <v>0</v>
      </c>
      <c r="T664" s="158" t="str">
        <f t="shared" si="240"/>
        <v/>
      </c>
      <c r="U664" s="158" t="str">
        <f t="shared" si="241"/>
        <v>lstLocatieNv3</v>
      </c>
      <c r="V664" s="168">
        <f t="shared" si="242"/>
        <v>0</v>
      </c>
      <c r="W664" s="171">
        <f t="shared" si="243"/>
        <v>0</v>
      </c>
      <c r="X664" s="171">
        <f t="shared" si="244"/>
        <v>0</v>
      </c>
      <c r="Y664" s="171">
        <f t="shared" si="245"/>
        <v>0</v>
      </c>
      <c r="Z664" s="171">
        <f t="shared" si="246"/>
        <v>0</v>
      </c>
      <c r="AA664" s="171">
        <f t="shared" si="247"/>
        <v>0</v>
      </c>
      <c r="AB664" s="171">
        <f t="shared" si="248"/>
        <v>0</v>
      </c>
      <c r="AC664" s="171">
        <f t="shared" si="249"/>
        <v>0</v>
      </c>
      <c r="AD664" s="171">
        <f t="shared" si="250"/>
        <v>0</v>
      </c>
      <c r="AE664" s="171">
        <f t="shared" si="251"/>
        <v>0</v>
      </c>
      <c r="AF664" s="171">
        <f t="shared" si="252"/>
        <v>0</v>
      </c>
      <c r="AG664" s="171">
        <f t="shared" si="253"/>
        <v>0</v>
      </c>
      <c r="AH664" s="171">
        <f>IF($S664&lt;&gt;0, IF($F664&lt;&gt;"Opname / publicatie / game", IF(OR($J664="Fysieke aanwezigheid/product",$J664="Fysieke en digitale aanwezigheid/product"), IF($L664&lt;&gt;"België", _xlfn.IFNA(IF(MATCH($M664, Keuzelijsten!$AR$2:$AR$32, 0)&gt;0, 0, -1), -1), IF($N664&lt;&gt;"", -1, IF(O664&lt;&gt;"", 0, 1))), -1), -1), 0)</f>
        <v>0</v>
      </c>
      <c r="AI664" s="171">
        <f t="shared" si="254"/>
        <v>0</v>
      </c>
      <c r="AJ664" s="171">
        <f t="shared" si="255"/>
        <v>0</v>
      </c>
      <c r="AK664" s="168"/>
      <c r="AL664" s="322" t="str">
        <f t="shared" si="236"/>
        <v/>
      </c>
      <c r="AM664" s="171"/>
      <c r="AN664" s="171"/>
      <c r="AO664" s="171"/>
      <c r="AP664" s="171"/>
      <c r="AQ664" s="171"/>
      <c r="AR664" s="171"/>
      <c r="AS664" s="171"/>
      <c r="AT664" s="171"/>
      <c r="AU664" s="171" t="str">
        <f t="shared" si="256"/>
        <v/>
      </c>
      <c r="AV664" s="171"/>
      <c r="AW664" s="171"/>
      <c r="AX664" s="171"/>
      <c r="AY664" s="171"/>
      <c r="AZ664" s="168" t="str">
        <f t="shared" si="257"/>
        <v/>
      </c>
      <c r="BA664" s="158" t="str">
        <f>IF(S664&lt;&gt;1, IF(SUM(S664:$S$1004)&lt;&gt;0, "| Laat geen witruimte tussen ingevulde rijen.", ""), "")</f>
        <v/>
      </c>
      <c r="BC664" s="159" t="str">
        <f t="shared" si="258"/>
        <v/>
      </c>
    </row>
    <row r="665" spans="1:55" s="158" customFormat="1" ht="14.4" customHeight="1" x14ac:dyDescent="0.3">
      <c r="A665" s="244" t="str">
        <f t="shared" si="237"/>
        <v/>
      </c>
      <c r="B665" s="153" t="str">
        <f t="shared" si="238"/>
        <v/>
      </c>
      <c r="C665" s="154"/>
      <c r="D665" s="173"/>
      <c r="E665" s="179"/>
      <c r="F665" s="156"/>
      <c r="G665" s="175"/>
      <c r="H665" s="175"/>
      <c r="I665" s="175"/>
      <c r="J665" s="175"/>
      <c r="K665" s="175"/>
      <c r="L665" s="175"/>
      <c r="M665" s="175"/>
      <c r="N665" s="175"/>
      <c r="O665" s="175"/>
      <c r="P665" s="175"/>
      <c r="Q665" s="179"/>
      <c r="R665" s="157" t="s">
        <v>98</v>
      </c>
      <c r="S665" s="158">
        <f t="shared" si="239"/>
        <v>0</v>
      </c>
      <c r="T665" s="158" t="str">
        <f t="shared" si="240"/>
        <v/>
      </c>
      <c r="U665" s="158" t="str">
        <f t="shared" si="241"/>
        <v>lstLocatieNv3</v>
      </c>
      <c r="V665" s="168">
        <f t="shared" si="242"/>
        <v>0</v>
      </c>
      <c r="W665" s="171">
        <f t="shared" si="243"/>
        <v>0</v>
      </c>
      <c r="X665" s="171">
        <f t="shared" si="244"/>
        <v>0</v>
      </c>
      <c r="Y665" s="171">
        <f t="shared" si="245"/>
        <v>0</v>
      </c>
      <c r="Z665" s="171">
        <f t="shared" si="246"/>
        <v>0</v>
      </c>
      <c r="AA665" s="171">
        <f t="shared" si="247"/>
        <v>0</v>
      </c>
      <c r="AB665" s="171">
        <f t="shared" si="248"/>
        <v>0</v>
      </c>
      <c r="AC665" s="171">
        <f t="shared" si="249"/>
        <v>0</v>
      </c>
      <c r="AD665" s="171">
        <f t="shared" si="250"/>
        <v>0</v>
      </c>
      <c r="AE665" s="171">
        <f t="shared" si="251"/>
        <v>0</v>
      </c>
      <c r="AF665" s="171">
        <f t="shared" si="252"/>
        <v>0</v>
      </c>
      <c r="AG665" s="171">
        <f t="shared" si="253"/>
        <v>0</v>
      </c>
      <c r="AH665" s="171">
        <f>IF($S665&lt;&gt;0, IF($F665&lt;&gt;"Opname / publicatie / game", IF(OR($J665="Fysieke aanwezigheid/product",$J665="Fysieke en digitale aanwezigheid/product"), IF($L665&lt;&gt;"België", _xlfn.IFNA(IF(MATCH($M665, Keuzelijsten!$AR$2:$AR$32, 0)&gt;0, 0, -1), -1), IF($N665&lt;&gt;"", -1, IF(O665&lt;&gt;"", 0, 1))), -1), -1), 0)</f>
        <v>0</v>
      </c>
      <c r="AI665" s="171">
        <f t="shared" si="254"/>
        <v>0</v>
      </c>
      <c r="AJ665" s="171">
        <f t="shared" si="255"/>
        <v>0</v>
      </c>
      <c r="AK665" s="168"/>
      <c r="AL665" s="322" t="str">
        <f t="shared" si="236"/>
        <v/>
      </c>
      <c r="AM665" s="171"/>
      <c r="AN665" s="171"/>
      <c r="AO665" s="171"/>
      <c r="AP665" s="171"/>
      <c r="AQ665" s="171"/>
      <c r="AR665" s="171"/>
      <c r="AS665" s="171"/>
      <c r="AT665" s="171"/>
      <c r="AU665" s="171" t="str">
        <f t="shared" si="256"/>
        <v/>
      </c>
      <c r="AV665" s="171"/>
      <c r="AW665" s="171"/>
      <c r="AX665" s="171"/>
      <c r="AY665" s="171"/>
      <c r="AZ665" s="168" t="str">
        <f t="shared" si="257"/>
        <v/>
      </c>
      <c r="BA665" s="158" t="str">
        <f>IF(S665&lt;&gt;1, IF(SUM(S665:$S$1004)&lt;&gt;0, "| Laat geen witruimte tussen ingevulde rijen.", ""), "")</f>
        <v/>
      </c>
      <c r="BC665" s="159" t="str">
        <f t="shared" si="258"/>
        <v/>
      </c>
    </row>
    <row r="666" spans="1:55" s="158" customFormat="1" ht="14.4" customHeight="1" x14ac:dyDescent="0.3">
      <c r="A666" s="244" t="str">
        <f t="shared" si="237"/>
        <v/>
      </c>
      <c r="B666" s="153" t="str">
        <f t="shared" si="238"/>
        <v/>
      </c>
      <c r="C666" s="154"/>
      <c r="D666" s="173"/>
      <c r="E666" s="179"/>
      <c r="F666" s="156"/>
      <c r="G666" s="175"/>
      <c r="H666" s="175"/>
      <c r="I666" s="175"/>
      <c r="J666" s="175"/>
      <c r="K666" s="175"/>
      <c r="L666" s="175"/>
      <c r="M666" s="175"/>
      <c r="N666" s="175"/>
      <c r="O666" s="175"/>
      <c r="P666" s="175"/>
      <c r="Q666" s="179"/>
      <c r="R666" s="157" t="s">
        <v>98</v>
      </c>
      <c r="S666" s="158">
        <f t="shared" si="239"/>
        <v>0</v>
      </c>
      <c r="T666" s="158" t="str">
        <f t="shared" si="240"/>
        <v/>
      </c>
      <c r="U666" s="158" t="str">
        <f t="shared" si="241"/>
        <v>lstLocatieNv3</v>
      </c>
      <c r="V666" s="168">
        <f t="shared" si="242"/>
        <v>0</v>
      </c>
      <c r="W666" s="171">
        <f t="shared" si="243"/>
        <v>0</v>
      </c>
      <c r="X666" s="171">
        <f t="shared" si="244"/>
        <v>0</v>
      </c>
      <c r="Y666" s="171">
        <f t="shared" si="245"/>
        <v>0</v>
      </c>
      <c r="Z666" s="171">
        <f t="shared" si="246"/>
        <v>0</v>
      </c>
      <c r="AA666" s="171">
        <f t="shared" si="247"/>
        <v>0</v>
      </c>
      <c r="AB666" s="171">
        <f t="shared" si="248"/>
        <v>0</v>
      </c>
      <c r="AC666" s="171">
        <f t="shared" si="249"/>
        <v>0</v>
      </c>
      <c r="AD666" s="171">
        <f t="shared" si="250"/>
        <v>0</v>
      </c>
      <c r="AE666" s="171">
        <f t="shared" si="251"/>
        <v>0</v>
      </c>
      <c r="AF666" s="171">
        <f t="shared" si="252"/>
        <v>0</v>
      </c>
      <c r="AG666" s="171">
        <f t="shared" si="253"/>
        <v>0</v>
      </c>
      <c r="AH666" s="171">
        <f>IF($S666&lt;&gt;0, IF($F666&lt;&gt;"Opname / publicatie / game", IF(OR($J666="Fysieke aanwezigheid/product",$J666="Fysieke en digitale aanwezigheid/product"), IF($L666&lt;&gt;"België", _xlfn.IFNA(IF(MATCH($M666, Keuzelijsten!$AR$2:$AR$32, 0)&gt;0, 0, -1), -1), IF($N666&lt;&gt;"", -1, IF(O666&lt;&gt;"", 0, 1))), -1), -1), 0)</f>
        <v>0</v>
      </c>
      <c r="AI666" s="171">
        <f t="shared" si="254"/>
        <v>0</v>
      </c>
      <c r="AJ666" s="171">
        <f t="shared" si="255"/>
        <v>0</v>
      </c>
      <c r="AK666" s="168"/>
      <c r="AL666" s="322" t="str">
        <f t="shared" si="236"/>
        <v/>
      </c>
      <c r="AM666" s="171"/>
      <c r="AN666" s="171"/>
      <c r="AO666" s="171"/>
      <c r="AP666" s="171"/>
      <c r="AQ666" s="171"/>
      <c r="AR666" s="171"/>
      <c r="AS666" s="171"/>
      <c r="AT666" s="171"/>
      <c r="AU666" s="171" t="str">
        <f t="shared" si="256"/>
        <v/>
      </c>
      <c r="AV666" s="171"/>
      <c r="AW666" s="171"/>
      <c r="AX666" s="171"/>
      <c r="AY666" s="171"/>
      <c r="AZ666" s="168" t="str">
        <f t="shared" si="257"/>
        <v/>
      </c>
      <c r="BA666" s="158" t="str">
        <f>IF(S666&lt;&gt;1, IF(SUM(S666:$S$1004)&lt;&gt;0, "| Laat geen witruimte tussen ingevulde rijen.", ""), "")</f>
        <v/>
      </c>
      <c r="BC666" s="159" t="str">
        <f t="shared" si="258"/>
        <v/>
      </c>
    </row>
    <row r="667" spans="1:55" s="158" customFormat="1" ht="14.4" customHeight="1" x14ac:dyDescent="0.3">
      <c r="A667" s="244" t="str">
        <f t="shared" si="237"/>
        <v/>
      </c>
      <c r="B667" s="153" t="str">
        <f t="shared" si="238"/>
        <v/>
      </c>
      <c r="C667" s="154"/>
      <c r="D667" s="173"/>
      <c r="E667" s="179"/>
      <c r="F667" s="156"/>
      <c r="G667" s="175"/>
      <c r="H667" s="175"/>
      <c r="I667" s="175"/>
      <c r="J667" s="175"/>
      <c r="K667" s="175"/>
      <c r="L667" s="175"/>
      <c r="M667" s="175"/>
      <c r="N667" s="175"/>
      <c r="O667" s="175"/>
      <c r="P667" s="175"/>
      <c r="Q667" s="179"/>
      <c r="R667" s="157" t="s">
        <v>98</v>
      </c>
      <c r="S667" s="158">
        <f t="shared" si="239"/>
        <v>0</v>
      </c>
      <c r="T667" s="158" t="str">
        <f t="shared" si="240"/>
        <v/>
      </c>
      <c r="U667" s="158" t="str">
        <f t="shared" si="241"/>
        <v>lstLocatieNv3</v>
      </c>
      <c r="V667" s="168">
        <f t="shared" si="242"/>
        <v>0</v>
      </c>
      <c r="W667" s="171">
        <f t="shared" si="243"/>
        <v>0</v>
      </c>
      <c r="X667" s="171">
        <f t="shared" si="244"/>
        <v>0</v>
      </c>
      <c r="Y667" s="171">
        <f t="shared" si="245"/>
        <v>0</v>
      </c>
      <c r="Z667" s="171">
        <f t="shared" si="246"/>
        <v>0</v>
      </c>
      <c r="AA667" s="171">
        <f t="shared" si="247"/>
        <v>0</v>
      </c>
      <c r="AB667" s="171">
        <f t="shared" si="248"/>
        <v>0</v>
      </c>
      <c r="AC667" s="171">
        <f t="shared" si="249"/>
        <v>0</v>
      </c>
      <c r="AD667" s="171">
        <f t="shared" si="250"/>
        <v>0</v>
      </c>
      <c r="AE667" s="171">
        <f t="shared" si="251"/>
        <v>0</v>
      </c>
      <c r="AF667" s="171">
        <f t="shared" si="252"/>
        <v>0</v>
      </c>
      <c r="AG667" s="171">
        <f t="shared" si="253"/>
        <v>0</v>
      </c>
      <c r="AH667" s="171">
        <f>IF($S667&lt;&gt;0, IF($F667&lt;&gt;"Opname / publicatie / game", IF(OR($J667="Fysieke aanwezigheid/product",$J667="Fysieke en digitale aanwezigheid/product"), IF($L667&lt;&gt;"België", _xlfn.IFNA(IF(MATCH($M667, Keuzelijsten!$AR$2:$AR$32, 0)&gt;0, 0, -1), -1), IF($N667&lt;&gt;"", -1, IF(O667&lt;&gt;"", 0, 1))), -1), -1), 0)</f>
        <v>0</v>
      </c>
      <c r="AI667" s="171">
        <f t="shared" si="254"/>
        <v>0</v>
      </c>
      <c r="AJ667" s="171">
        <f t="shared" si="255"/>
        <v>0</v>
      </c>
      <c r="AK667" s="168"/>
      <c r="AL667" s="322" t="str">
        <f t="shared" si="236"/>
        <v/>
      </c>
      <c r="AM667" s="171"/>
      <c r="AN667" s="171"/>
      <c r="AO667" s="171"/>
      <c r="AP667" s="171"/>
      <c r="AQ667" s="171"/>
      <c r="AR667" s="171"/>
      <c r="AS667" s="171"/>
      <c r="AT667" s="171"/>
      <c r="AU667" s="171" t="str">
        <f t="shared" si="256"/>
        <v/>
      </c>
      <c r="AV667" s="171"/>
      <c r="AW667" s="171"/>
      <c r="AX667" s="171"/>
      <c r="AY667" s="171"/>
      <c r="AZ667" s="168" t="str">
        <f t="shared" si="257"/>
        <v/>
      </c>
      <c r="BA667" s="158" t="str">
        <f>IF(S667&lt;&gt;1, IF(SUM(S667:$S$1004)&lt;&gt;0, "| Laat geen witruimte tussen ingevulde rijen.", ""), "")</f>
        <v/>
      </c>
      <c r="BC667" s="159" t="str">
        <f t="shared" si="258"/>
        <v/>
      </c>
    </row>
    <row r="668" spans="1:55" s="158" customFormat="1" ht="14.4" customHeight="1" x14ac:dyDescent="0.3">
      <c r="A668" s="244" t="str">
        <f t="shared" si="237"/>
        <v/>
      </c>
      <c r="B668" s="153" t="str">
        <f t="shared" si="238"/>
        <v/>
      </c>
      <c r="C668" s="154"/>
      <c r="D668" s="173"/>
      <c r="E668" s="179"/>
      <c r="F668" s="156"/>
      <c r="G668" s="175"/>
      <c r="H668" s="175"/>
      <c r="I668" s="175"/>
      <c r="J668" s="175"/>
      <c r="K668" s="175"/>
      <c r="L668" s="175"/>
      <c r="M668" s="175"/>
      <c r="N668" s="175"/>
      <c r="O668" s="175"/>
      <c r="P668" s="175"/>
      <c r="Q668" s="179"/>
      <c r="R668" s="157" t="s">
        <v>98</v>
      </c>
      <c r="S668" s="158">
        <f t="shared" si="239"/>
        <v>0</v>
      </c>
      <c r="T668" s="158" t="str">
        <f t="shared" si="240"/>
        <v/>
      </c>
      <c r="U668" s="158" t="str">
        <f t="shared" si="241"/>
        <v>lstLocatieNv3</v>
      </c>
      <c r="V668" s="168">
        <f t="shared" si="242"/>
        <v>0</v>
      </c>
      <c r="W668" s="171">
        <f t="shared" si="243"/>
        <v>0</v>
      </c>
      <c r="X668" s="171">
        <f t="shared" si="244"/>
        <v>0</v>
      </c>
      <c r="Y668" s="171">
        <f t="shared" si="245"/>
        <v>0</v>
      </c>
      <c r="Z668" s="171">
        <f t="shared" si="246"/>
        <v>0</v>
      </c>
      <c r="AA668" s="171">
        <f t="shared" si="247"/>
        <v>0</v>
      </c>
      <c r="AB668" s="171">
        <f t="shared" si="248"/>
        <v>0</v>
      </c>
      <c r="AC668" s="171">
        <f t="shared" si="249"/>
        <v>0</v>
      </c>
      <c r="AD668" s="171">
        <f t="shared" si="250"/>
        <v>0</v>
      </c>
      <c r="AE668" s="171">
        <f t="shared" si="251"/>
        <v>0</v>
      </c>
      <c r="AF668" s="171">
        <f t="shared" si="252"/>
        <v>0</v>
      </c>
      <c r="AG668" s="171">
        <f t="shared" si="253"/>
        <v>0</v>
      </c>
      <c r="AH668" s="171">
        <f>IF($S668&lt;&gt;0, IF($F668&lt;&gt;"Opname / publicatie / game", IF(OR($J668="Fysieke aanwezigheid/product",$J668="Fysieke en digitale aanwezigheid/product"), IF($L668&lt;&gt;"België", _xlfn.IFNA(IF(MATCH($M668, Keuzelijsten!$AR$2:$AR$32, 0)&gt;0, 0, -1), -1), IF($N668&lt;&gt;"", -1, IF(O668&lt;&gt;"", 0, 1))), -1), -1), 0)</f>
        <v>0</v>
      </c>
      <c r="AI668" s="171">
        <f t="shared" si="254"/>
        <v>0</v>
      </c>
      <c r="AJ668" s="171">
        <f t="shared" si="255"/>
        <v>0</v>
      </c>
      <c r="AK668" s="168"/>
      <c r="AL668" s="322" t="str">
        <f t="shared" si="236"/>
        <v/>
      </c>
      <c r="AM668" s="171"/>
      <c r="AN668" s="171"/>
      <c r="AO668" s="171"/>
      <c r="AP668" s="171"/>
      <c r="AQ668" s="171"/>
      <c r="AR668" s="171"/>
      <c r="AS668" s="171"/>
      <c r="AT668" s="171"/>
      <c r="AU668" s="171" t="str">
        <f t="shared" si="256"/>
        <v/>
      </c>
      <c r="AV668" s="171"/>
      <c r="AW668" s="171"/>
      <c r="AX668" s="171"/>
      <c r="AY668" s="171"/>
      <c r="AZ668" s="168" t="str">
        <f t="shared" si="257"/>
        <v/>
      </c>
      <c r="BA668" s="158" t="str">
        <f>IF(S668&lt;&gt;1, IF(SUM(S668:$S$1004)&lt;&gt;0, "| Laat geen witruimte tussen ingevulde rijen.", ""), "")</f>
        <v/>
      </c>
      <c r="BC668" s="159" t="str">
        <f t="shared" si="258"/>
        <v/>
      </c>
    </row>
    <row r="669" spans="1:55" s="158" customFormat="1" ht="14.4" customHeight="1" x14ac:dyDescent="0.3">
      <c r="A669" s="244" t="str">
        <f t="shared" si="237"/>
        <v/>
      </c>
      <c r="B669" s="153" t="str">
        <f t="shared" si="238"/>
        <v/>
      </c>
      <c r="C669" s="154"/>
      <c r="D669" s="173"/>
      <c r="E669" s="179"/>
      <c r="F669" s="156"/>
      <c r="G669" s="175"/>
      <c r="H669" s="175"/>
      <c r="I669" s="175"/>
      <c r="J669" s="175"/>
      <c r="K669" s="175"/>
      <c r="L669" s="175"/>
      <c r="M669" s="175"/>
      <c r="N669" s="175"/>
      <c r="O669" s="175"/>
      <c r="P669" s="175"/>
      <c r="Q669" s="179"/>
      <c r="R669" s="157" t="s">
        <v>98</v>
      </c>
      <c r="S669" s="158">
        <f t="shared" si="239"/>
        <v>0</v>
      </c>
      <c r="T669" s="158" t="str">
        <f t="shared" si="240"/>
        <v/>
      </c>
      <c r="U669" s="158" t="str">
        <f t="shared" si="241"/>
        <v>lstLocatieNv3</v>
      </c>
      <c r="V669" s="168">
        <f t="shared" si="242"/>
        <v>0</v>
      </c>
      <c r="W669" s="171">
        <f t="shared" si="243"/>
        <v>0</v>
      </c>
      <c r="X669" s="171">
        <f t="shared" si="244"/>
        <v>0</v>
      </c>
      <c r="Y669" s="171">
        <f t="shared" si="245"/>
        <v>0</v>
      </c>
      <c r="Z669" s="171">
        <f t="shared" si="246"/>
        <v>0</v>
      </c>
      <c r="AA669" s="171">
        <f t="shared" si="247"/>
        <v>0</v>
      </c>
      <c r="AB669" s="171">
        <f t="shared" si="248"/>
        <v>0</v>
      </c>
      <c r="AC669" s="171">
        <f t="shared" si="249"/>
        <v>0</v>
      </c>
      <c r="AD669" s="171">
        <f t="shared" si="250"/>
        <v>0</v>
      </c>
      <c r="AE669" s="171">
        <f t="shared" si="251"/>
        <v>0</v>
      </c>
      <c r="AF669" s="171">
        <f t="shared" si="252"/>
        <v>0</v>
      </c>
      <c r="AG669" s="171">
        <f t="shared" si="253"/>
        <v>0</v>
      </c>
      <c r="AH669" s="171">
        <f>IF($S669&lt;&gt;0, IF($F669&lt;&gt;"Opname / publicatie / game", IF(OR($J669="Fysieke aanwezigheid/product",$J669="Fysieke en digitale aanwezigheid/product"), IF($L669&lt;&gt;"België", _xlfn.IFNA(IF(MATCH($M669, Keuzelijsten!$AR$2:$AR$32, 0)&gt;0, 0, -1), -1), IF($N669&lt;&gt;"", -1, IF(O669&lt;&gt;"", 0, 1))), -1), -1), 0)</f>
        <v>0</v>
      </c>
      <c r="AI669" s="171">
        <f t="shared" si="254"/>
        <v>0</v>
      </c>
      <c r="AJ669" s="171">
        <f t="shared" si="255"/>
        <v>0</v>
      </c>
      <c r="AK669" s="168"/>
      <c r="AL669" s="322" t="str">
        <f t="shared" si="236"/>
        <v/>
      </c>
      <c r="AM669" s="171"/>
      <c r="AN669" s="171"/>
      <c r="AO669" s="171"/>
      <c r="AP669" s="171"/>
      <c r="AQ669" s="171"/>
      <c r="AR669" s="171"/>
      <c r="AS669" s="171"/>
      <c r="AT669" s="171"/>
      <c r="AU669" s="171" t="str">
        <f t="shared" si="256"/>
        <v/>
      </c>
      <c r="AV669" s="171"/>
      <c r="AW669" s="171"/>
      <c r="AX669" s="171"/>
      <c r="AY669" s="171"/>
      <c r="AZ669" s="168" t="str">
        <f t="shared" si="257"/>
        <v/>
      </c>
      <c r="BA669" s="158" t="str">
        <f>IF(S669&lt;&gt;1, IF(SUM(S669:$S$1004)&lt;&gt;0, "| Laat geen witruimte tussen ingevulde rijen.", ""), "")</f>
        <v/>
      </c>
      <c r="BC669" s="159" t="str">
        <f t="shared" si="258"/>
        <v/>
      </c>
    </row>
    <row r="670" spans="1:55" s="158" customFormat="1" ht="14.4" customHeight="1" x14ac:dyDescent="0.3">
      <c r="A670" s="244" t="str">
        <f t="shared" si="237"/>
        <v/>
      </c>
      <c r="B670" s="153" t="str">
        <f t="shared" si="238"/>
        <v/>
      </c>
      <c r="C670" s="154"/>
      <c r="D670" s="173"/>
      <c r="E670" s="179"/>
      <c r="F670" s="156"/>
      <c r="G670" s="175"/>
      <c r="H670" s="175"/>
      <c r="I670" s="175"/>
      <c r="J670" s="175"/>
      <c r="K670" s="175"/>
      <c r="L670" s="175"/>
      <c r="M670" s="175"/>
      <c r="N670" s="175"/>
      <c r="O670" s="175"/>
      <c r="P670" s="175"/>
      <c r="Q670" s="179"/>
      <c r="R670" s="157" t="s">
        <v>98</v>
      </c>
      <c r="S670" s="158">
        <f t="shared" si="239"/>
        <v>0</v>
      </c>
      <c r="T670" s="158" t="str">
        <f t="shared" si="240"/>
        <v/>
      </c>
      <c r="U670" s="158" t="str">
        <f t="shared" si="241"/>
        <v>lstLocatieNv3</v>
      </c>
      <c r="V670" s="168">
        <f t="shared" si="242"/>
        <v>0</v>
      </c>
      <c r="W670" s="171">
        <f t="shared" si="243"/>
        <v>0</v>
      </c>
      <c r="X670" s="171">
        <f t="shared" si="244"/>
        <v>0</v>
      </c>
      <c r="Y670" s="171">
        <f t="shared" si="245"/>
        <v>0</v>
      </c>
      <c r="Z670" s="171">
        <f t="shared" si="246"/>
        <v>0</v>
      </c>
      <c r="AA670" s="171">
        <f t="shared" si="247"/>
        <v>0</v>
      </c>
      <c r="AB670" s="171">
        <f t="shared" si="248"/>
        <v>0</v>
      </c>
      <c r="AC670" s="171">
        <f t="shared" si="249"/>
        <v>0</v>
      </c>
      <c r="AD670" s="171">
        <f t="shared" si="250"/>
        <v>0</v>
      </c>
      <c r="AE670" s="171">
        <f t="shared" si="251"/>
        <v>0</v>
      </c>
      <c r="AF670" s="171">
        <f t="shared" si="252"/>
        <v>0</v>
      </c>
      <c r="AG670" s="171">
        <f t="shared" si="253"/>
        <v>0</v>
      </c>
      <c r="AH670" s="171">
        <f>IF($S670&lt;&gt;0, IF($F670&lt;&gt;"Opname / publicatie / game", IF(OR($J670="Fysieke aanwezigheid/product",$J670="Fysieke en digitale aanwezigheid/product"), IF($L670&lt;&gt;"België", _xlfn.IFNA(IF(MATCH($M670, Keuzelijsten!$AR$2:$AR$32, 0)&gt;0, 0, -1), -1), IF($N670&lt;&gt;"", -1, IF(O670&lt;&gt;"", 0, 1))), -1), -1), 0)</f>
        <v>0</v>
      </c>
      <c r="AI670" s="171">
        <f t="shared" si="254"/>
        <v>0</v>
      </c>
      <c r="AJ670" s="171">
        <f t="shared" si="255"/>
        <v>0</v>
      </c>
      <c r="AK670" s="168"/>
      <c r="AL670" s="322" t="str">
        <f t="shared" si="236"/>
        <v/>
      </c>
      <c r="AM670" s="171"/>
      <c r="AN670" s="171"/>
      <c r="AO670" s="171"/>
      <c r="AP670" s="171"/>
      <c r="AQ670" s="171"/>
      <c r="AR670" s="171"/>
      <c r="AS670" s="171"/>
      <c r="AT670" s="171"/>
      <c r="AU670" s="171" t="str">
        <f t="shared" si="256"/>
        <v/>
      </c>
      <c r="AV670" s="171"/>
      <c r="AW670" s="171"/>
      <c r="AX670" s="171"/>
      <c r="AY670" s="171"/>
      <c r="AZ670" s="168" t="str">
        <f t="shared" si="257"/>
        <v/>
      </c>
      <c r="BA670" s="158" t="str">
        <f>IF(S670&lt;&gt;1, IF(SUM(S670:$S$1004)&lt;&gt;0, "| Laat geen witruimte tussen ingevulde rijen.", ""), "")</f>
        <v/>
      </c>
      <c r="BC670" s="159" t="str">
        <f t="shared" si="258"/>
        <v/>
      </c>
    </row>
    <row r="671" spans="1:55" s="158" customFormat="1" ht="14.4" customHeight="1" x14ac:dyDescent="0.3">
      <c r="A671" s="244" t="str">
        <f t="shared" si="237"/>
        <v/>
      </c>
      <c r="B671" s="153" t="str">
        <f t="shared" si="238"/>
        <v/>
      </c>
      <c r="C671" s="154"/>
      <c r="D671" s="173"/>
      <c r="E671" s="179"/>
      <c r="F671" s="156"/>
      <c r="G671" s="175"/>
      <c r="H671" s="175"/>
      <c r="I671" s="175"/>
      <c r="J671" s="175"/>
      <c r="K671" s="175"/>
      <c r="L671" s="175"/>
      <c r="M671" s="175"/>
      <c r="N671" s="175"/>
      <c r="O671" s="175"/>
      <c r="P671" s="175"/>
      <c r="Q671" s="179"/>
      <c r="R671" s="157" t="s">
        <v>98</v>
      </c>
      <c r="S671" s="158">
        <f t="shared" si="239"/>
        <v>0</v>
      </c>
      <c r="T671" s="158" t="str">
        <f t="shared" si="240"/>
        <v/>
      </c>
      <c r="U671" s="158" t="str">
        <f t="shared" si="241"/>
        <v>lstLocatieNv3</v>
      </c>
      <c r="V671" s="168">
        <f t="shared" si="242"/>
        <v>0</v>
      </c>
      <c r="W671" s="171">
        <f t="shared" si="243"/>
        <v>0</v>
      </c>
      <c r="X671" s="171">
        <f t="shared" si="244"/>
        <v>0</v>
      </c>
      <c r="Y671" s="171">
        <f t="shared" si="245"/>
        <v>0</v>
      </c>
      <c r="Z671" s="171">
        <f t="shared" si="246"/>
        <v>0</v>
      </c>
      <c r="AA671" s="171">
        <f t="shared" si="247"/>
        <v>0</v>
      </c>
      <c r="AB671" s="171">
        <f t="shared" si="248"/>
        <v>0</v>
      </c>
      <c r="AC671" s="171">
        <f t="shared" si="249"/>
        <v>0</v>
      </c>
      <c r="AD671" s="171">
        <f t="shared" si="250"/>
        <v>0</v>
      </c>
      <c r="AE671" s="171">
        <f t="shared" si="251"/>
        <v>0</v>
      </c>
      <c r="AF671" s="171">
        <f t="shared" si="252"/>
        <v>0</v>
      </c>
      <c r="AG671" s="171">
        <f t="shared" si="253"/>
        <v>0</v>
      </c>
      <c r="AH671" s="171">
        <f>IF($S671&lt;&gt;0, IF($F671&lt;&gt;"Opname / publicatie / game", IF(OR($J671="Fysieke aanwezigheid/product",$J671="Fysieke en digitale aanwezigheid/product"), IF($L671&lt;&gt;"België", _xlfn.IFNA(IF(MATCH($M671, Keuzelijsten!$AR$2:$AR$32, 0)&gt;0, 0, -1), -1), IF($N671&lt;&gt;"", -1, IF(O671&lt;&gt;"", 0, 1))), -1), -1), 0)</f>
        <v>0</v>
      </c>
      <c r="AI671" s="171">
        <f t="shared" si="254"/>
        <v>0</v>
      </c>
      <c r="AJ671" s="171">
        <f t="shared" si="255"/>
        <v>0</v>
      </c>
      <c r="AK671" s="168"/>
      <c r="AL671" s="322" t="str">
        <f t="shared" si="236"/>
        <v/>
      </c>
      <c r="AM671" s="171"/>
      <c r="AN671" s="171"/>
      <c r="AO671" s="171"/>
      <c r="AP671" s="171"/>
      <c r="AQ671" s="171"/>
      <c r="AR671" s="171"/>
      <c r="AS671" s="171"/>
      <c r="AT671" s="171"/>
      <c r="AU671" s="171" t="str">
        <f t="shared" si="256"/>
        <v/>
      </c>
      <c r="AV671" s="171"/>
      <c r="AW671" s="171"/>
      <c r="AX671" s="171"/>
      <c r="AY671" s="171"/>
      <c r="AZ671" s="168" t="str">
        <f t="shared" si="257"/>
        <v/>
      </c>
      <c r="BA671" s="158" t="str">
        <f>IF(S671&lt;&gt;1, IF(SUM(S671:$S$1004)&lt;&gt;0, "| Laat geen witruimte tussen ingevulde rijen.", ""), "")</f>
        <v/>
      </c>
      <c r="BC671" s="159" t="str">
        <f t="shared" si="258"/>
        <v/>
      </c>
    </row>
    <row r="672" spans="1:55" s="158" customFormat="1" ht="14.4" customHeight="1" x14ac:dyDescent="0.3">
      <c r="A672" s="244" t="str">
        <f t="shared" si="237"/>
        <v/>
      </c>
      <c r="B672" s="153" t="str">
        <f t="shared" si="238"/>
        <v/>
      </c>
      <c r="C672" s="154"/>
      <c r="D672" s="173"/>
      <c r="E672" s="179"/>
      <c r="F672" s="156"/>
      <c r="G672" s="175"/>
      <c r="H672" s="175"/>
      <c r="I672" s="175"/>
      <c r="J672" s="175"/>
      <c r="K672" s="175"/>
      <c r="L672" s="175"/>
      <c r="M672" s="175"/>
      <c r="N672" s="175"/>
      <c r="O672" s="175"/>
      <c r="P672" s="175"/>
      <c r="Q672" s="179"/>
      <c r="R672" s="157" t="s">
        <v>98</v>
      </c>
      <c r="S672" s="158">
        <f t="shared" si="239"/>
        <v>0</v>
      </c>
      <c r="T672" s="158" t="str">
        <f t="shared" si="240"/>
        <v/>
      </c>
      <c r="U672" s="158" t="str">
        <f t="shared" si="241"/>
        <v>lstLocatieNv3</v>
      </c>
      <c r="V672" s="168">
        <f t="shared" si="242"/>
        <v>0</v>
      </c>
      <c r="W672" s="171">
        <f t="shared" si="243"/>
        <v>0</v>
      </c>
      <c r="X672" s="171">
        <f t="shared" si="244"/>
        <v>0</v>
      </c>
      <c r="Y672" s="171">
        <f t="shared" si="245"/>
        <v>0</v>
      </c>
      <c r="Z672" s="171">
        <f t="shared" si="246"/>
        <v>0</v>
      </c>
      <c r="AA672" s="171">
        <f t="shared" si="247"/>
        <v>0</v>
      </c>
      <c r="AB672" s="171">
        <f t="shared" si="248"/>
        <v>0</v>
      </c>
      <c r="AC672" s="171">
        <f t="shared" si="249"/>
        <v>0</v>
      </c>
      <c r="AD672" s="171">
        <f t="shared" si="250"/>
        <v>0</v>
      </c>
      <c r="AE672" s="171">
        <f t="shared" si="251"/>
        <v>0</v>
      </c>
      <c r="AF672" s="171">
        <f t="shared" si="252"/>
        <v>0</v>
      </c>
      <c r="AG672" s="171">
        <f t="shared" si="253"/>
        <v>0</v>
      </c>
      <c r="AH672" s="171">
        <f>IF($S672&lt;&gt;0, IF($F672&lt;&gt;"Opname / publicatie / game", IF(OR($J672="Fysieke aanwezigheid/product",$J672="Fysieke en digitale aanwezigheid/product"), IF($L672&lt;&gt;"België", _xlfn.IFNA(IF(MATCH($M672, Keuzelijsten!$AR$2:$AR$32, 0)&gt;0, 0, -1), -1), IF($N672&lt;&gt;"", -1, IF(O672&lt;&gt;"", 0, 1))), -1), -1), 0)</f>
        <v>0</v>
      </c>
      <c r="AI672" s="171">
        <f t="shared" si="254"/>
        <v>0</v>
      </c>
      <c r="AJ672" s="171">
        <f t="shared" si="255"/>
        <v>0</v>
      </c>
      <c r="AK672" s="168"/>
      <c r="AL672" s="322" t="str">
        <f t="shared" si="236"/>
        <v/>
      </c>
      <c r="AM672" s="171"/>
      <c r="AN672" s="171"/>
      <c r="AO672" s="171"/>
      <c r="AP672" s="171"/>
      <c r="AQ672" s="171"/>
      <c r="AR672" s="171"/>
      <c r="AS672" s="171"/>
      <c r="AT672" s="171"/>
      <c r="AU672" s="171" t="str">
        <f t="shared" si="256"/>
        <v/>
      </c>
      <c r="AV672" s="171"/>
      <c r="AW672" s="171"/>
      <c r="AX672" s="171"/>
      <c r="AY672" s="171"/>
      <c r="AZ672" s="168" t="str">
        <f t="shared" si="257"/>
        <v/>
      </c>
      <c r="BA672" s="158" t="str">
        <f>IF(S672&lt;&gt;1, IF(SUM(S672:$S$1004)&lt;&gt;0, "| Laat geen witruimte tussen ingevulde rijen.", ""), "")</f>
        <v/>
      </c>
      <c r="BC672" s="159" t="str">
        <f t="shared" si="258"/>
        <v/>
      </c>
    </row>
    <row r="673" spans="1:55" s="158" customFormat="1" ht="14.4" customHeight="1" x14ac:dyDescent="0.3">
      <c r="A673" s="244" t="str">
        <f t="shared" si="237"/>
        <v/>
      </c>
      <c r="B673" s="153" t="str">
        <f t="shared" si="238"/>
        <v/>
      </c>
      <c r="C673" s="154"/>
      <c r="D673" s="173"/>
      <c r="E673" s="179"/>
      <c r="F673" s="156"/>
      <c r="G673" s="175"/>
      <c r="H673" s="175"/>
      <c r="I673" s="175"/>
      <c r="J673" s="175"/>
      <c r="K673" s="175"/>
      <c r="L673" s="175"/>
      <c r="M673" s="175"/>
      <c r="N673" s="175"/>
      <c r="O673" s="175"/>
      <c r="P673" s="175"/>
      <c r="Q673" s="179"/>
      <c r="R673" s="157" t="s">
        <v>98</v>
      </c>
      <c r="S673" s="158">
        <f t="shared" si="239"/>
        <v>0</v>
      </c>
      <c r="T673" s="158" t="str">
        <f t="shared" si="240"/>
        <v/>
      </c>
      <c r="U673" s="158" t="str">
        <f t="shared" si="241"/>
        <v>lstLocatieNv3</v>
      </c>
      <c r="V673" s="168">
        <f t="shared" si="242"/>
        <v>0</v>
      </c>
      <c r="W673" s="171">
        <f t="shared" si="243"/>
        <v>0</v>
      </c>
      <c r="X673" s="171">
        <f t="shared" si="244"/>
        <v>0</v>
      </c>
      <c r="Y673" s="171">
        <f t="shared" si="245"/>
        <v>0</v>
      </c>
      <c r="Z673" s="171">
        <f t="shared" si="246"/>
        <v>0</v>
      </c>
      <c r="AA673" s="171">
        <f t="shared" si="247"/>
        <v>0</v>
      </c>
      <c r="AB673" s="171">
        <f t="shared" si="248"/>
        <v>0</v>
      </c>
      <c r="AC673" s="171">
        <f t="shared" si="249"/>
        <v>0</v>
      </c>
      <c r="AD673" s="171">
        <f t="shared" si="250"/>
        <v>0</v>
      </c>
      <c r="AE673" s="171">
        <f t="shared" si="251"/>
        <v>0</v>
      </c>
      <c r="AF673" s="171">
        <f t="shared" si="252"/>
        <v>0</v>
      </c>
      <c r="AG673" s="171">
        <f t="shared" si="253"/>
        <v>0</v>
      </c>
      <c r="AH673" s="171">
        <f>IF($S673&lt;&gt;0, IF($F673&lt;&gt;"Opname / publicatie / game", IF(OR($J673="Fysieke aanwezigheid/product",$J673="Fysieke en digitale aanwezigheid/product"), IF($L673&lt;&gt;"België", _xlfn.IFNA(IF(MATCH($M673, Keuzelijsten!$AR$2:$AR$32, 0)&gt;0, 0, -1), -1), IF($N673&lt;&gt;"", -1, IF(O673&lt;&gt;"", 0, 1))), -1), -1), 0)</f>
        <v>0</v>
      </c>
      <c r="AI673" s="171">
        <f t="shared" si="254"/>
        <v>0</v>
      </c>
      <c r="AJ673" s="171">
        <f t="shared" si="255"/>
        <v>0</v>
      </c>
      <c r="AK673" s="168"/>
      <c r="AL673" s="322" t="str">
        <f t="shared" si="236"/>
        <v/>
      </c>
      <c r="AM673" s="171"/>
      <c r="AN673" s="171"/>
      <c r="AO673" s="171"/>
      <c r="AP673" s="171"/>
      <c r="AQ673" s="171"/>
      <c r="AR673" s="171"/>
      <c r="AS673" s="171"/>
      <c r="AT673" s="171"/>
      <c r="AU673" s="171" t="str">
        <f t="shared" si="256"/>
        <v/>
      </c>
      <c r="AV673" s="171"/>
      <c r="AW673" s="171"/>
      <c r="AX673" s="171"/>
      <c r="AY673" s="171"/>
      <c r="AZ673" s="168" t="str">
        <f t="shared" si="257"/>
        <v/>
      </c>
      <c r="BA673" s="158" t="str">
        <f>IF(S673&lt;&gt;1, IF(SUM(S673:$S$1004)&lt;&gt;0, "| Laat geen witruimte tussen ingevulde rijen.", ""), "")</f>
        <v/>
      </c>
      <c r="BC673" s="159" t="str">
        <f t="shared" si="258"/>
        <v/>
      </c>
    </row>
    <row r="674" spans="1:55" s="158" customFormat="1" ht="14.4" customHeight="1" x14ac:dyDescent="0.3">
      <c r="A674" s="244" t="str">
        <f t="shared" si="237"/>
        <v/>
      </c>
      <c r="B674" s="153" t="str">
        <f t="shared" si="238"/>
        <v/>
      </c>
      <c r="C674" s="154"/>
      <c r="D674" s="173"/>
      <c r="E674" s="179"/>
      <c r="F674" s="156"/>
      <c r="G674" s="175"/>
      <c r="H674" s="175"/>
      <c r="I674" s="175"/>
      <c r="J674" s="175"/>
      <c r="K674" s="175"/>
      <c r="L674" s="175"/>
      <c r="M674" s="175"/>
      <c r="N674" s="175"/>
      <c r="O674" s="175"/>
      <c r="P674" s="175"/>
      <c r="Q674" s="179"/>
      <c r="R674" s="157" t="s">
        <v>98</v>
      </c>
      <c r="S674" s="158">
        <f t="shared" si="239"/>
        <v>0</v>
      </c>
      <c r="T674" s="158" t="str">
        <f t="shared" si="240"/>
        <v/>
      </c>
      <c r="U674" s="158" t="str">
        <f t="shared" si="241"/>
        <v>lstLocatieNv3</v>
      </c>
      <c r="V674" s="168">
        <f t="shared" si="242"/>
        <v>0</v>
      </c>
      <c r="W674" s="171">
        <f t="shared" si="243"/>
        <v>0</v>
      </c>
      <c r="X674" s="171">
        <f t="shared" si="244"/>
        <v>0</v>
      </c>
      <c r="Y674" s="171">
        <f t="shared" si="245"/>
        <v>0</v>
      </c>
      <c r="Z674" s="171">
        <f t="shared" si="246"/>
        <v>0</v>
      </c>
      <c r="AA674" s="171">
        <f t="shared" si="247"/>
        <v>0</v>
      </c>
      <c r="AB674" s="171">
        <f t="shared" si="248"/>
        <v>0</v>
      </c>
      <c r="AC674" s="171">
        <f t="shared" si="249"/>
        <v>0</v>
      </c>
      <c r="AD674" s="171">
        <f t="shared" si="250"/>
        <v>0</v>
      </c>
      <c r="AE674" s="171">
        <f t="shared" si="251"/>
        <v>0</v>
      </c>
      <c r="AF674" s="171">
        <f t="shared" si="252"/>
        <v>0</v>
      </c>
      <c r="AG674" s="171">
        <f t="shared" si="253"/>
        <v>0</v>
      </c>
      <c r="AH674" s="171">
        <f>IF($S674&lt;&gt;0, IF($F674&lt;&gt;"Opname / publicatie / game", IF(OR($J674="Fysieke aanwezigheid/product",$J674="Fysieke en digitale aanwezigheid/product"), IF($L674&lt;&gt;"België", _xlfn.IFNA(IF(MATCH($M674, Keuzelijsten!$AR$2:$AR$32, 0)&gt;0, 0, -1), -1), IF($N674&lt;&gt;"", -1, IF(O674&lt;&gt;"", 0, 1))), -1), -1), 0)</f>
        <v>0</v>
      </c>
      <c r="AI674" s="171">
        <f t="shared" si="254"/>
        <v>0</v>
      </c>
      <c r="AJ674" s="171">
        <f t="shared" si="255"/>
        <v>0</v>
      </c>
      <c r="AK674" s="168"/>
      <c r="AL674" s="322" t="str">
        <f t="shared" si="236"/>
        <v/>
      </c>
      <c r="AM674" s="171"/>
      <c r="AN674" s="171"/>
      <c r="AO674" s="171"/>
      <c r="AP674" s="171"/>
      <c r="AQ674" s="171"/>
      <c r="AR674" s="171"/>
      <c r="AS674" s="171"/>
      <c r="AT674" s="171"/>
      <c r="AU674" s="171" t="str">
        <f t="shared" si="256"/>
        <v/>
      </c>
      <c r="AV674" s="171"/>
      <c r="AW674" s="171"/>
      <c r="AX674" s="171"/>
      <c r="AY674" s="171"/>
      <c r="AZ674" s="168" t="str">
        <f t="shared" si="257"/>
        <v/>
      </c>
      <c r="BA674" s="158" t="str">
        <f>IF(S674&lt;&gt;1, IF(SUM(S674:$S$1004)&lt;&gt;0, "| Laat geen witruimte tussen ingevulde rijen.", ""), "")</f>
        <v/>
      </c>
      <c r="BC674" s="159" t="str">
        <f t="shared" si="258"/>
        <v/>
      </c>
    </row>
    <row r="675" spans="1:55" s="158" customFormat="1" ht="14.4" customHeight="1" x14ac:dyDescent="0.3">
      <c r="A675" s="244" t="str">
        <f t="shared" si="237"/>
        <v/>
      </c>
      <c r="B675" s="153" t="str">
        <f t="shared" si="238"/>
        <v/>
      </c>
      <c r="C675" s="154"/>
      <c r="D675" s="173"/>
      <c r="E675" s="179"/>
      <c r="F675" s="156"/>
      <c r="G675" s="175"/>
      <c r="H675" s="175"/>
      <c r="I675" s="175"/>
      <c r="J675" s="175"/>
      <c r="K675" s="175"/>
      <c r="L675" s="175"/>
      <c r="M675" s="175"/>
      <c r="N675" s="175"/>
      <c r="O675" s="175"/>
      <c r="P675" s="175"/>
      <c r="Q675" s="179"/>
      <c r="R675" s="157" t="s">
        <v>98</v>
      </c>
      <c r="S675" s="158">
        <f t="shared" si="239"/>
        <v>0</v>
      </c>
      <c r="T675" s="158" t="str">
        <f t="shared" si="240"/>
        <v/>
      </c>
      <c r="U675" s="158" t="str">
        <f t="shared" si="241"/>
        <v>lstLocatieNv3</v>
      </c>
      <c r="V675" s="168">
        <f t="shared" si="242"/>
        <v>0</v>
      </c>
      <c r="W675" s="171">
        <f t="shared" si="243"/>
        <v>0</v>
      </c>
      <c r="X675" s="171">
        <f t="shared" si="244"/>
        <v>0</v>
      </c>
      <c r="Y675" s="171">
        <f t="shared" si="245"/>
        <v>0</v>
      </c>
      <c r="Z675" s="171">
        <f t="shared" si="246"/>
        <v>0</v>
      </c>
      <c r="AA675" s="171">
        <f t="shared" si="247"/>
        <v>0</v>
      </c>
      <c r="AB675" s="171">
        <f t="shared" si="248"/>
        <v>0</v>
      </c>
      <c r="AC675" s="171">
        <f t="shared" si="249"/>
        <v>0</v>
      </c>
      <c r="AD675" s="171">
        <f t="shared" si="250"/>
        <v>0</v>
      </c>
      <c r="AE675" s="171">
        <f t="shared" si="251"/>
        <v>0</v>
      </c>
      <c r="AF675" s="171">
        <f t="shared" si="252"/>
        <v>0</v>
      </c>
      <c r="AG675" s="171">
        <f t="shared" si="253"/>
        <v>0</v>
      </c>
      <c r="AH675" s="171">
        <f>IF($S675&lt;&gt;0, IF($F675&lt;&gt;"Opname / publicatie / game", IF(OR($J675="Fysieke aanwezigheid/product",$J675="Fysieke en digitale aanwezigheid/product"), IF($L675&lt;&gt;"België", _xlfn.IFNA(IF(MATCH($M675, Keuzelijsten!$AR$2:$AR$32, 0)&gt;0, 0, -1), -1), IF($N675&lt;&gt;"", -1, IF(O675&lt;&gt;"", 0, 1))), -1), -1), 0)</f>
        <v>0</v>
      </c>
      <c r="AI675" s="171">
        <f t="shared" si="254"/>
        <v>0</v>
      </c>
      <c r="AJ675" s="171">
        <f t="shared" si="255"/>
        <v>0</v>
      </c>
      <c r="AK675" s="168"/>
      <c r="AL675" s="322" t="str">
        <f t="shared" si="236"/>
        <v/>
      </c>
      <c r="AM675" s="171"/>
      <c r="AN675" s="171"/>
      <c r="AO675" s="171"/>
      <c r="AP675" s="171"/>
      <c r="AQ675" s="171"/>
      <c r="AR675" s="171"/>
      <c r="AS675" s="171"/>
      <c r="AT675" s="171"/>
      <c r="AU675" s="171" t="str">
        <f t="shared" si="256"/>
        <v/>
      </c>
      <c r="AV675" s="171"/>
      <c r="AW675" s="171"/>
      <c r="AX675" s="171"/>
      <c r="AY675" s="171"/>
      <c r="AZ675" s="168" t="str">
        <f t="shared" si="257"/>
        <v/>
      </c>
      <c r="BA675" s="158" t="str">
        <f>IF(S675&lt;&gt;1, IF(SUM(S675:$S$1004)&lt;&gt;0, "| Laat geen witruimte tussen ingevulde rijen.", ""), "")</f>
        <v/>
      </c>
      <c r="BC675" s="159" t="str">
        <f t="shared" si="258"/>
        <v/>
      </c>
    </row>
    <row r="676" spans="1:55" s="158" customFormat="1" ht="14.4" customHeight="1" x14ac:dyDescent="0.3">
      <c r="A676" s="244" t="str">
        <f t="shared" si="237"/>
        <v/>
      </c>
      <c r="B676" s="153" t="str">
        <f t="shared" si="238"/>
        <v/>
      </c>
      <c r="C676" s="154"/>
      <c r="D676" s="173"/>
      <c r="E676" s="179"/>
      <c r="F676" s="156"/>
      <c r="G676" s="175"/>
      <c r="H676" s="175"/>
      <c r="I676" s="175"/>
      <c r="J676" s="175"/>
      <c r="K676" s="175"/>
      <c r="L676" s="175"/>
      <c r="M676" s="175"/>
      <c r="N676" s="175"/>
      <c r="O676" s="175"/>
      <c r="P676" s="175"/>
      <c r="Q676" s="179"/>
      <c r="R676" s="157" t="s">
        <v>98</v>
      </c>
      <c r="S676" s="158">
        <f t="shared" si="239"/>
        <v>0</v>
      </c>
      <c r="T676" s="158" t="str">
        <f t="shared" si="240"/>
        <v/>
      </c>
      <c r="U676" s="158" t="str">
        <f t="shared" si="241"/>
        <v>lstLocatieNv3</v>
      </c>
      <c r="V676" s="168">
        <f t="shared" si="242"/>
        <v>0</v>
      </c>
      <c r="W676" s="171">
        <f t="shared" si="243"/>
        <v>0</v>
      </c>
      <c r="X676" s="171">
        <f t="shared" si="244"/>
        <v>0</v>
      </c>
      <c r="Y676" s="171">
        <f t="shared" si="245"/>
        <v>0</v>
      </c>
      <c r="Z676" s="171">
        <f t="shared" si="246"/>
        <v>0</v>
      </c>
      <c r="AA676" s="171">
        <f t="shared" si="247"/>
        <v>0</v>
      </c>
      <c r="AB676" s="171">
        <f t="shared" si="248"/>
        <v>0</v>
      </c>
      <c r="AC676" s="171">
        <f t="shared" si="249"/>
        <v>0</v>
      </c>
      <c r="AD676" s="171">
        <f t="shared" si="250"/>
        <v>0</v>
      </c>
      <c r="AE676" s="171">
        <f t="shared" si="251"/>
        <v>0</v>
      </c>
      <c r="AF676" s="171">
        <f t="shared" si="252"/>
        <v>0</v>
      </c>
      <c r="AG676" s="171">
        <f t="shared" si="253"/>
        <v>0</v>
      </c>
      <c r="AH676" s="171">
        <f>IF($S676&lt;&gt;0, IF($F676&lt;&gt;"Opname / publicatie / game", IF(OR($J676="Fysieke aanwezigheid/product",$J676="Fysieke en digitale aanwezigheid/product"), IF($L676&lt;&gt;"België", _xlfn.IFNA(IF(MATCH($M676, Keuzelijsten!$AR$2:$AR$32, 0)&gt;0, 0, -1), -1), IF($N676&lt;&gt;"", -1, IF(O676&lt;&gt;"", 0, 1))), -1), -1), 0)</f>
        <v>0</v>
      </c>
      <c r="AI676" s="171">
        <f t="shared" si="254"/>
        <v>0</v>
      </c>
      <c r="AJ676" s="171">
        <f t="shared" si="255"/>
        <v>0</v>
      </c>
      <c r="AK676" s="168"/>
      <c r="AL676" s="322" t="str">
        <f t="shared" si="236"/>
        <v/>
      </c>
      <c r="AM676" s="171"/>
      <c r="AN676" s="171"/>
      <c r="AO676" s="171"/>
      <c r="AP676" s="171"/>
      <c r="AQ676" s="171"/>
      <c r="AR676" s="171"/>
      <c r="AS676" s="171"/>
      <c r="AT676" s="171"/>
      <c r="AU676" s="171" t="str">
        <f t="shared" si="256"/>
        <v/>
      </c>
      <c r="AV676" s="171"/>
      <c r="AW676" s="171"/>
      <c r="AX676" s="171"/>
      <c r="AY676" s="171"/>
      <c r="AZ676" s="168" t="str">
        <f t="shared" si="257"/>
        <v/>
      </c>
      <c r="BA676" s="158" t="str">
        <f>IF(S676&lt;&gt;1, IF(SUM(S676:$S$1004)&lt;&gt;0, "| Laat geen witruimte tussen ingevulde rijen.", ""), "")</f>
        <v/>
      </c>
      <c r="BC676" s="159" t="str">
        <f t="shared" si="258"/>
        <v/>
      </c>
    </row>
    <row r="677" spans="1:55" s="158" customFormat="1" ht="14.4" customHeight="1" x14ac:dyDescent="0.3">
      <c r="A677" s="244" t="str">
        <f t="shared" si="237"/>
        <v/>
      </c>
      <c r="B677" s="153" t="str">
        <f t="shared" si="238"/>
        <v/>
      </c>
      <c r="C677" s="154"/>
      <c r="D677" s="173"/>
      <c r="E677" s="179"/>
      <c r="F677" s="156"/>
      <c r="G677" s="175"/>
      <c r="H677" s="175"/>
      <c r="I677" s="175"/>
      <c r="J677" s="175"/>
      <c r="K677" s="175"/>
      <c r="L677" s="175"/>
      <c r="M677" s="175"/>
      <c r="N677" s="175"/>
      <c r="O677" s="175"/>
      <c r="P677" s="175"/>
      <c r="Q677" s="179"/>
      <c r="R677" s="157" t="s">
        <v>98</v>
      </c>
      <c r="S677" s="158">
        <f t="shared" si="239"/>
        <v>0</v>
      </c>
      <c r="T677" s="158" t="str">
        <f t="shared" si="240"/>
        <v/>
      </c>
      <c r="U677" s="158" t="str">
        <f t="shared" si="241"/>
        <v>lstLocatieNv3</v>
      </c>
      <c r="V677" s="168">
        <f t="shared" si="242"/>
        <v>0</v>
      </c>
      <c r="W677" s="171">
        <f t="shared" si="243"/>
        <v>0</v>
      </c>
      <c r="X677" s="171">
        <f t="shared" si="244"/>
        <v>0</v>
      </c>
      <c r="Y677" s="171">
        <f t="shared" si="245"/>
        <v>0</v>
      </c>
      <c r="Z677" s="171">
        <f t="shared" si="246"/>
        <v>0</v>
      </c>
      <c r="AA677" s="171">
        <f t="shared" si="247"/>
        <v>0</v>
      </c>
      <c r="AB677" s="171">
        <f t="shared" si="248"/>
        <v>0</v>
      </c>
      <c r="AC677" s="171">
        <f t="shared" si="249"/>
        <v>0</v>
      </c>
      <c r="AD677" s="171">
        <f t="shared" si="250"/>
        <v>0</v>
      </c>
      <c r="AE677" s="171">
        <f t="shared" si="251"/>
        <v>0</v>
      </c>
      <c r="AF677" s="171">
        <f t="shared" si="252"/>
        <v>0</v>
      </c>
      <c r="AG677" s="171">
        <f t="shared" si="253"/>
        <v>0</v>
      </c>
      <c r="AH677" s="171">
        <f>IF($S677&lt;&gt;0, IF($F677&lt;&gt;"Opname / publicatie / game", IF(OR($J677="Fysieke aanwezigheid/product",$J677="Fysieke en digitale aanwezigheid/product"), IF($L677&lt;&gt;"België", _xlfn.IFNA(IF(MATCH($M677, Keuzelijsten!$AR$2:$AR$32, 0)&gt;0, 0, -1), -1), IF($N677&lt;&gt;"", -1, IF(O677&lt;&gt;"", 0, 1))), -1), -1), 0)</f>
        <v>0</v>
      </c>
      <c r="AI677" s="171">
        <f t="shared" si="254"/>
        <v>0</v>
      </c>
      <c r="AJ677" s="171">
        <f t="shared" si="255"/>
        <v>0</v>
      </c>
      <c r="AK677" s="168"/>
      <c r="AL677" s="322" t="str">
        <f t="shared" si="236"/>
        <v/>
      </c>
      <c r="AM677" s="171"/>
      <c r="AN677" s="171"/>
      <c r="AO677" s="171"/>
      <c r="AP677" s="171"/>
      <c r="AQ677" s="171"/>
      <c r="AR677" s="171"/>
      <c r="AS677" s="171"/>
      <c r="AT677" s="171"/>
      <c r="AU677" s="171" t="str">
        <f t="shared" si="256"/>
        <v/>
      </c>
      <c r="AV677" s="171"/>
      <c r="AW677" s="171"/>
      <c r="AX677" s="171"/>
      <c r="AY677" s="171"/>
      <c r="AZ677" s="168" t="str">
        <f t="shared" si="257"/>
        <v/>
      </c>
      <c r="BA677" s="158" t="str">
        <f>IF(S677&lt;&gt;1, IF(SUM(S677:$S$1004)&lt;&gt;0, "| Laat geen witruimte tussen ingevulde rijen.", ""), "")</f>
        <v/>
      </c>
      <c r="BC677" s="159" t="str">
        <f t="shared" si="258"/>
        <v/>
      </c>
    </row>
    <row r="678" spans="1:55" s="158" customFormat="1" ht="14.4" customHeight="1" x14ac:dyDescent="0.3">
      <c r="A678" s="244" t="str">
        <f t="shared" si="237"/>
        <v/>
      </c>
      <c r="B678" s="153" t="str">
        <f t="shared" si="238"/>
        <v/>
      </c>
      <c r="C678" s="154"/>
      <c r="D678" s="173"/>
      <c r="E678" s="179"/>
      <c r="F678" s="156"/>
      <c r="G678" s="175"/>
      <c r="H678" s="175"/>
      <c r="I678" s="175"/>
      <c r="J678" s="175"/>
      <c r="K678" s="175"/>
      <c r="L678" s="175"/>
      <c r="M678" s="175"/>
      <c r="N678" s="175"/>
      <c r="O678" s="175"/>
      <c r="P678" s="175"/>
      <c r="Q678" s="179"/>
      <c r="R678" s="157" t="s">
        <v>98</v>
      </c>
      <c r="S678" s="158">
        <f t="shared" si="239"/>
        <v>0</v>
      </c>
      <c r="T678" s="158" t="str">
        <f t="shared" si="240"/>
        <v/>
      </c>
      <c r="U678" s="158" t="str">
        <f t="shared" si="241"/>
        <v>lstLocatieNv3</v>
      </c>
      <c r="V678" s="168">
        <f t="shared" si="242"/>
        <v>0</v>
      </c>
      <c r="W678" s="171">
        <f t="shared" si="243"/>
        <v>0</v>
      </c>
      <c r="X678" s="171">
        <f t="shared" si="244"/>
        <v>0</v>
      </c>
      <c r="Y678" s="171">
        <f t="shared" si="245"/>
        <v>0</v>
      </c>
      <c r="Z678" s="171">
        <f t="shared" si="246"/>
        <v>0</v>
      </c>
      <c r="AA678" s="171">
        <f t="shared" si="247"/>
        <v>0</v>
      </c>
      <c r="AB678" s="171">
        <f t="shared" si="248"/>
        <v>0</v>
      </c>
      <c r="AC678" s="171">
        <f t="shared" si="249"/>
        <v>0</v>
      </c>
      <c r="AD678" s="171">
        <f t="shared" si="250"/>
        <v>0</v>
      </c>
      <c r="AE678" s="171">
        <f t="shared" si="251"/>
        <v>0</v>
      </c>
      <c r="AF678" s="171">
        <f t="shared" si="252"/>
        <v>0</v>
      </c>
      <c r="AG678" s="171">
        <f t="shared" si="253"/>
        <v>0</v>
      </c>
      <c r="AH678" s="171">
        <f>IF($S678&lt;&gt;0, IF($F678&lt;&gt;"Opname / publicatie / game", IF(OR($J678="Fysieke aanwezigheid/product",$J678="Fysieke en digitale aanwezigheid/product"), IF($L678&lt;&gt;"België", _xlfn.IFNA(IF(MATCH($M678, Keuzelijsten!$AR$2:$AR$32, 0)&gt;0, 0, -1), -1), IF($N678&lt;&gt;"", -1, IF(O678&lt;&gt;"", 0, 1))), -1), -1), 0)</f>
        <v>0</v>
      </c>
      <c r="AI678" s="171">
        <f t="shared" si="254"/>
        <v>0</v>
      </c>
      <c r="AJ678" s="171">
        <f t="shared" si="255"/>
        <v>0</v>
      </c>
      <c r="AK678" s="168"/>
      <c r="AL678" s="322" t="str">
        <f t="shared" si="236"/>
        <v/>
      </c>
      <c r="AM678" s="171"/>
      <c r="AN678" s="171"/>
      <c r="AO678" s="171"/>
      <c r="AP678" s="171"/>
      <c r="AQ678" s="171"/>
      <c r="AR678" s="171"/>
      <c r="AS678" s="171"/>
      <c r="AT678" s="171"/>
      <c r="AU678" s="171" t="str">
        <f t="shared" si="256"/>
        <v/>
      </c>
      <c r="AV678" s="171"/>
      <c r="AW678" s="171"/>
      <c r="AX678" s="171"/>
      <c r="AY678" s="171"/>
      <c r="AZ678" s="168" t="str">
        <f t="shared" si="257"/>
        <v/>
      </c>
      <c r="BA678" s="158" t="str">
        <f>IF(S678&lt;&gt;1, IF(SUM(S678:$S$1004)&lt;&gt;0, "| Laat geen witruimte tussen ingevulde rijen.", ""), "")</f>
        <v/>
      </c>
      <c r="BC678" s="159" t="str">
        <f t="shared" si="258"/>
        <v/>
      </c>
    </row>
    <row r="679" spans="1:55" s="158" customFormat="1" ht="14.4" customHeight="1" x14ac:dyDescent="0.3">
      <c r="A679" s="244" t="str">
        <f t="shared" si="237"/>
        <v/>
      </c>
      <c r="B679" s="153" t="str">
        <f t="shared" si="238"/>
        <v/>
      </c>
      <c r="C679" s="154"/>
      <c r="D679" s="173"/>
      <c r="E679" s="179"/>
      <c r="F679" s="156"/>
      <c r="G679" s="175"/>
      <c r="H679" s="175"/>
      <c r="I679" s="175"/>
      <c r="J679" s="175"/>
      <c r="K679" s="175"/>
      <c r="L679" s="175"/>
      <c r="M679" s="175"/>
      <c r="N679" s="175"/>
      <c r="O679" s="175"/>
      <c r="P679" s="175"/>
      <c r="Q679" s="179"/>
      <c r="R679" s="157" t="s">
        <v>98</v>
      </c>
      <c r="S679" s="158">
        <f t="shared" si="239"/>
        <v>0</v>
      </c>
      <c r="T679" s="158" t="str">
        <f t="shared" si="240"/>
        <v/>
      </c>
      <c r="U679" s="158" t="str">
        <f t="shared" si="241"/>
        <v>lstLocatieNv3</v>
      </c>
      <c r="V679" s="168">
        <f t="shared" si="242"/>
        <v>0</v>
      </c>
      <c r="W679" s="171">
        <f t="shared" si="243"/>
        <v>0</v>
      </c>
      <c r="X679" s="171">
        <f t="shared" si="244"/>
        <v>0</v>
      </c>
      <c r="Y679" s="171">
        <f t="shared" si="245"/>
        <v>0</v>
      </c>
      <c r="Z679" s="171">
        <f t="shared" si="246"/>
        <v>0</v>
      </c>
      <c r="AA679" s="171">
        <f t="shared" si="247"/>
        <v>0</v>
      </c>
      <c r="AB679" s="171">
        <f t="shared" si="248"/>
        <v>0</v>
      </c>
      <c r="AC679" s="171">
        <f t="shared" si="249"/>
        <v>0</v>
      </c>
      <c r="AD679" s="171">
        <f t="shared" si="250"/>
        <v>0</v>
      </c>
      <c r="AE679" s="171">
        <f t="shared" si="251"/>
        <v>0</v>
      </c>
      <c r="AF679" s="171">
        <f t="shared" si="252"/>
        <v>0</v>
      </c>
      <c r="AG679" s="171">
        <f t="shared" si="253"/>
        <v>0</v>
      </c>
      <c r="AH679" s="171">
        <f>IF($S679&lt;&gt;0, IF($F679&lt;&gt;"Opname / publicatie / game", IF(OR($J679="Fysieke aanwezigheid/product",$J679="Fysieke en digitale aanwezigheid/product"), IF($L679&lt;&gt;"België", _xlfn.IFNA(IF(MATCH($M679, Keuzelijsten!$AR$2:$AR$32, 0)&gt;0, 0, -1), -1), IF($N679&lt;&gt;"", -1, IF(O679&lt;&gt;"", 0, 1))), -1), -1), 0)</f>
        <v>0</v>
      </c>
      <c r="AI679" s="171">
        <f t="shared" si="254"/>
        <v>0</v>
      </c>
      <c r="AJ679" s="171">
        <f t="shared" si="255"/>
        <v>0</v>
      </c>
      <c r="AK679" s="168"/>
      <c r="AL679" s="322" t="str">
        <f t="shared" si="236"/>
        <v/>
      </c>
      <c r="AM679" s="171"/>
      <c r="AN679" s="171"/>
      <c r="AO679" s="171"/>
      <c r="AP679" s="171"/>
      <c r="AQ679" s="171"/>
      <c r="AR679" s="171"/>
      <c r="AS679" s="171"/>
      <c r="AT679" s="171"/>
      <c r="AU679" s="171" t="str">
        <f t="shared" si="256"/>
        <v/>
      </c>
      <c r="AV679" s="171"/>
      <c r="AW679" s="171"/>
      <c r="AX679" s="171"/>
      <c r="AY679" s="171"/>
      <c r="AZ679" s="168" t="str">
        <f t="shared" si="257"/>
        <v/>
      </c>
      <c r="BA679" s="158" t="str">
        <f>IF(S679&lt;&gt;1, IF(SUM(S679:$S$1004)&lt;&gt;0, "| Laat geen witruimte tussen ingevulde rijen.", ""), "")</f>
        <v/>
      </c>
      <c r="BC679" s="159" t="str">
        <f t="shared" si="258"/>
        <v/>
      </c>
    </row>
    <row r="680" spans="1:55" s="158" customFormat="1" ht="14.4" customHeight="1" x14ac:dyDescent="0.3">
      <c r="A680" s="244" t="str">
        <f t="shared" si="237"/>
        <v/>
      </c>
      <c r="B680" s="153" t="str">
        <f t="shared" si="238"/>
        <v/>
      </c>
      <c r="C680" s="154"/>
      <c r="D680" s="173"/>
      <c r="E680" s="179"/>
      <c r="F680" s="156"/>
      <c r="G680" s="175"/>
      <c r="H680" s="175"/>
      <c r="I680" s="175"/>
      <c r="J680" s="175"/>
      <c r="K680" s="175"/>
      <c r="L680" s="175"/>
      <c r="M680" s="175"/>
      <c r="N680" s="175"/>
      <c r="O680" s="175"/>
      <c r="P680" s="175"/>
      <c r="Q680" s="179"/>
      <c r="R680" s="157" t="s">
        <v>98</v>
      </c>
      <c r="S680" s="158">
        <f t="shared" si="239"/>
        <v>0</v>
      </c>
      <c r="T680" s="158" t="str">
        <f t="shared" si="240"/>
        <v/>
      </c>
      <c r="U680" s="158" t="str">
        <f t="shared" si="241"/>
        <v>lstLocatieNv3</v>
      </c>
      <c r="V680" s="168">
        <f t="shared" si="242"/>
        <v>0</v>
      </c>
      <c r="W680" s="171">
        <f t="shared" si="243"/>
        <v>0</v>
      </c>
      <c r="X680" s="171">
        <f t="shared" si="244"/>
        <v>0</v>
      </c>
      <c r="Y680" s="171">
        <f t="shared" si="245"/>
        <v>0</v>
      </c>
      <c r="Z680" s="171">
        <f t="shared" si="246"/>
        <v>0</v>
      </c>
      <c r="AA680" s="171">
        <f t="shared" si="247"/>
        <v>0</v>
      </c>
      <c r="AB680" s="171">
        <f t="shared" si="248"/>
        <v>0</v>
      </c>
      <c r="AC680" s="171">
        <f t="shared" si="249"/>
        <v>0</v>
      </c>
      <c r="AD680" s="171">
        <f t="shared" si="250"/>
        <v>0</v>
      </c>
      <c r="AE680" s="171">
        <f t="shared" si="251"/>
        <v>0</v>
      </c>
      <c r="AF680" s="171">
        <f t="shared" si="252"/>
        <v>0</v>
      </c>
      <c r="AG680" s="171">
        <f t="shared" si="253"/>
        <v>0</v>
      </c>
      <c r="AH680" s="171">
        <f>IF($S680&lt;&gt;0, IF($F680&lt;&gt;"Opname / publicatie / game", IF(OR($J680="Fysieke aanwezigheid/product",$J680="Fysieke en digitale aanwezigheid/product"), IF($L680&lt;&gt;"België", _xlfn.IFNA(IF(MATCH($M680, Keuzelijsten!$AR$2:$AR$32, 0)&gt;0, 0, -1), -1), IF($N680&lt;&gt;"", -1, IF(O680&lt;&gt;"", 0, 1))), -1), -1), 0)</f>
        <v>0</v>
      </c>
      <c r="AI680" s="171">
        <f t="shared" si="254"/>
        <v>0</v>
      </c>
      <c r="AJ680" s="171">
        <f t="shared" si="255"/>
        <v>0</v>
      </c>
      <c r="AK680" s="168"/>
      <c r="AL680" s="322" t="str">
        <f t="shared" si="236"/>
        <v/>
      </c>
      <c r="AM680" s="171"/>
      <c r="AN680" s="171"/>
      <c r="AO680" s="171"/>
      <c r="AP680" s="171"/>
      <c r="AQ680" s="171"/>
      <c r="AR680" s="171"/>
      <c r="AS680" s="171"/>
      <c r="AT680" s="171"/>
      <c r="AU680" s="171" t="str">
        <f t="shared" si="256"/>
        <v/>
      </c>
      <c r="AV680" s="171"/>
      <c r="AW680" s="171"/>
      <c r="AX680" s="171"/>
      <c r="AY680" s="171"/>
      <c r="AZ680" s="168" t="str">
        <f t="shared" si="257"/>
        <v/>
      </c>
      <c r="BA680" s="158" t="str">
        <f>IF(S680&lt;&gt;1, IF(SUM(S680:$S$1004)&lt;&gt;0, "| Laat geen witruimte tussen ingevulde rijen.", ""), "")</f>
        <v/>
      </c>
      <c r="BC680" s="159" t="str">
        <f t="shared" si="258"/>
        <v/>
      </c>
    </row>
    <row r="681" spans="1:55" s="158" customFormat="1" ht="14.4" customHeight="1" x14ac:dyDescent="0.3">
      <c r="A681" s="244" t="str">
        <f t="shared" si="237"/>
        <v/>
      </c>
      <c r="B681" s="153" t="str">
        <f t="shared" si="238"/>
        <v/>
      </c>
      <c r="C681" s="154"/>
      <c r="D681" s="173"/>
      <c r="E681" s="179"/>
      <c r="F681" s="156"/>
      <c r="G681" s="175"/>
      <c r="H681" s="175"/>
      <c r="I681" s="175"/>
      <c r="J681" s="175"/>
      <c r="K681" s="175"/>
      <c r="L681" s="175"/>
      <c r="M681" s="175"/>
      <c r="N681" s="175"/>
      <c r="O681" s="175"/>
      <c r="P681" s="175"/>
      <c r="Q681" s="179"/>
      <c r="R681" s="157" t="s">
        <v>98</v>
      </c>
      <c r="S681" s="158">
        <f t="shared" si="239"/>
        <v>0</v>
      </c>
      <c r="T681" s="158" t="str">
        <f t="shared" si="240"/>
        <v/>
      </c>
      <c r="U681" s="158" t="str">
        <f t="shared" si="241"/>
        <v>lstLocatieNv3</v>
      </c>
      <c r="V681" s="168">
        <f t="shared" si="242"/>
        <v>0</v>
      </c>
      <c r="W681" s="171">
        <f t="shared" si="243"/>
        <v>0</v>
      </c>
      <c r="X681" s="171">
        <f t="shared" si="244"/>
        <v>0</v>
      </c>
      <c r="Y681" s="171">
        <f t="shared" si="245"/>
        <v>0</v>
      </c>
      <c r="Z681" s="171">
        <f t="shared" si="246"/>
        <v>0</v>
      </c>
      <c r="AA681" s="171">
        <f t="shared" si="247"/>
        <v>0</v>
      </c>
      <c r="AB681" s="171">
        <f t="shared" si="248"/>
        <v>0</v>
      </c>
      <c r="AC681" s="171">
        <f t="shared" si="249"/>
        <v>0</v>
      </c>
      <c r="AD681" s="171">
        <f t="shared" si="250"/>
        <v>0</v>
      </c>
      <c r="AE681" s="171">
        <f t="shared" si="251"/>
        <v>0</v>
      </c>
      <c r="AF681" s="171">
        <f t="shared" si="252"/>
        <v>0</v>
      </c>
      <c r="AG681" s="171">
        <f t="shared" si="253"/>
        <v>0</v>
      </c>
      <c r="AH681" s="171">
        <f>IF($S681&lt;&gt;0, IF($F681&lt;&gt;"Opname / publicatie / game", IF(OR($J681="Fysieke aanwezigheid/product",$J681="Fysieke en digitale aanwezigheid/product"), IF($L681&lt;&gt;"België", _xlfn.IFNA(IF(MATCH($M681, Keuzelijsten!$AR$2:$AR$32, 0)&gt;0, 0, -1), -1), IF($N681&lt;&gt;"", -1, IF(O681&lt;&gt;"", 0, 1))), -1), -1), 0)</f>
        <v>0</v>
      </c>
      <c r="AI681" s="171">
        <f t="shared" si="254"/>
        <v>0</v>
      </c>
      <c r="AJ681" s="171">
        <f t="shared" si="255"/>
        <v>0</v>
      </c>
      <c r="AK681" s="168"/>
      <c r="AL681" s="322" t="str">
        <f t="shared" si="236"/>
        <v/>
      </c>
      <c r="AM681" s="171"/>
      <c r="AN681" s="171"/>
      <c r="AO681" s="171"/>
      <c r="AP681" s="171"/>
      <c r="AQ681" s="171"/>
      <c r="AR681" s="171"/>
      <c r="AS681" s="171"/>
      <c r="AT681" s="171"/>
      <c r="AU681" s="171" t="str">
        <f t="shared" si="256"/>
        <v/>
      </c>
      <c r="AV681" s="171"/>
      <c r="AW681" s="171"/>
      <c r="AX681" s="171"/>
      <c r="AY681" s="171"/>
      <c r="AZ681" s="168" t="str">
        <f t="shared" si="257"/>
        <v/>
      </c>
      <c r="BA681" s="158" t="str">
        <f>IF(S681&lt;&gt;1, IF(SUM(S681:$S$1004)&lt;&gt;0, "| Laat geen witruimte tussen ingevulde rijen.", ""), "")</f>
        <v/>
      </c>
      <c r="BC681" s="159" t="str">
        <f t="shared" si="258"/>
        <v/>
      </c>
    </row>
    <row r="682" spans="1:55" s="158" customFormat="1" ht="14.4" customHeight="1" x14ac:dyDescent="0.3">
      <c r="A682" s="244" t="str">
        <f t="shared" si="237"/>
        <v/>
      </c>
      <c r="B682" s="153" t="str">
        <f t="shared" si="238"/>
        <v/>
      </c>
      <c r="C682" s="154"/>
      <c r="D682" s="173"/>
      <c r="E682" s="179"/>
      <c r="F682" s="156"/>
      <c r="G682" s="175"/>
      <c r="H682" s="175"/>
      <c r="I682" s="175"/>
      <c r="J682" s="175"/>
      <c r="K682" s="175"/>
      <c r="L682" s="175"/>
      <c r="M682" s="175"/>
      <c r="N682" s="175"/>
      <c r="O682" s="175"/>
      <c r="P682" s="175"/>
      <c r="Q682" s="179"/>
      <c r="R682" s="157" t="s">
        <v>98</v>
      </c>
      <c r="S682" s="158">
        <f t="shared" si="239"/>
        <v>0</v>
      </c>
      <c r="T682" s="158" t="str">
        <f t="shared" si="240"/>
        <v/>
      </c>
      <c r="U682" s="158" t="str">
        <f t="shared" si="241"/>
        <v>lstLocatieNv3</v>
      </c>
      <c r="V682" s="168">
        <f t="shared" si="242"/>
        <v>0</v>
      </c>
      <c r="W682" s="171">
        <f t="shared" si="243"/>
        <v>0</v>
      </c>
      <c r="X682" s="171">
        <f t="shared" si="244"/>
        <v>0</v>
      </c>
      <c r="Y682" s="171">
        <f t="shared" si="245"/>
        <v>0</v>
      </c>
      <c r="Z682" s="171">
        <f t="shared" si="246"/>
        <v>0</v>
      </c>
      <c r="AA682" s="171">
        <f t="shared" si="247"/>
        <v>0</v>
      </c>
      <c r="AB682" s="171">
        <f t="shared" si="248"/>
        <v>0</v>
      </c>
      <c r="AC682" s="171">
        <f t="shared" si="249"/>
        <v>0</v>
      </c>
      <c r="AD682" s="171">
        <f t="shared" si="250"/>
        <v>0</v>
      </c>
      <c r="AE682" s="171">
        <f t="shared" si="251"/>
        <v>0</v>
      </c>
      <c r="AF682" s="171">
        <f t="shared" si="252"/>
        <v>0</v>
      </c>
      <c r="AG682" s="171">
        <f t="shared" si="253"/>
        <v>0</v>
      </c>
      <c r="AH682" s="171">
        <f>IF($S682&lt;&gt;0, IF($F682&lt;&gt;"Opname / publicatie / game", IF(OR($J682="Fysieke aanwezigheid/product",$J682="Fysieke en digitale aanwezigheid/product"), IF($L682&lt;&gt;"België", _xlfn.IFNA(IF(MATCH($M682, Keuzelijsten!$AR$2:$AR$32, 0)&gt;0, 0, -1), -1), IF($N682&lt;&gt;"", -1, IF(O682&lt;&gt;"", 0, 1))), -1), -1), 0)</f>
        <v>0</v>
      </c>
      <c r="AI682" s="171">
        <f t="shared" si="254"/>
        <v>0</v>
      </c>
      <c r="AJ682" s="171">
        <f t="shared" si="255"/>
        <v>0</v>
      </c>
      <c r="AK682" s="168"/>
      <c r="AL682" s="322" t="str">
        <f t="shared" si="236"/>
        <v/>
      </c>
      <c r="AM682" s="171"/>
      <c r="AN682" s="171"/>
      <c r="AO682" s="171"/>
      <c r="AP682" s="171"/>
      <c r="AQ682" s="171"/>
      <c r="AR682" s="171"/>
      <c r="AS682" s="171"/>
      <c r="AT682" s="171"/>
      <c r="AU682" s="171" t="str">
        <f t="shared" si="256"/>
        <v/>
      </c>
      <c r="AV682" s="171"/>
      <c r="AW682" s="171"/>
      <c r="AX682" s="171"/>
      <c r="AY682" s="171"/>
      <c r="AZ682" s="168" t="str">
        <f t="shared" si="257"/>
        <v/>
      </c>
      <c r="BA682" s="158" t="str">
        <f>IF(S682&lt;&gt;1, IF(SUM(S682:$S$1004)&lt;&gt;0, "| Laat geen witruimte tussen ingevulde rijen.", ""), "")</f>
        <v/>
      </c>
      <c r="BC682" s="159" t="str">
        <f t="shared" si="258"/>
        <v/>
      </c>
    </row>
    <row r="683" spans="1:55" s="158" customFormat="1" ht="14.4" customHeight="1" x14ac:dyDescent="0.3">
      <c r="A683" s="244" t="str">
        <f t="shared" si="237"/>
        <v/>
      </c>
      <c r="B683" s="153" t="str">
        <f t="shared" si="238"/>
        <v/>
      </c>
      <c r="C683" s="154"/>
      <c r="D683" s="173"/>
      <c r="E683" s="179"/>
      <c r="F683" s="156"/>
      <c r="G683" s="175"/>
      <c r="H683" s="175"/>
      <c r="I683" s="175"/>
      <c r="J683" s="175"/>
      <c r="K683" s="175"/>
      <c r="L683" s="175"/>
      <c r="M683" s="175"/>
      <c r="N683" s="175"/>
      <c r="O683" s="175"/>
      <c r="P683" s="175"/>
      <c r="Q683" s="179"/>
      <c r="R683" s="157" t="s">
        <v>98</v>
      </c>
      <c r="S683" s="158">
        <f t="shared" si="239"/>
        <v>0</v>
      </c>
      <c r="T683" s="158" t="str">
        <f t="shared" si="240"/>
        <v/>
      </c>
      <c r="U683" s="158" t="str">
        <f t="shared" si="241"/>
        <v>lstLocatieNv3</v>
      </c>
      <c r="V683" s="168">
        <f t="shared" si="242"/>
        <v>0</v>
      </c>
      <c r="W683" s="171">
        <f t="shared" si="243"/>
        <v>0</v>
      </c>
      <c r="X683" s="171">
        <f t="shared" si="244"/>
        <v>0</v>
      </c>
      <c r="Y683" s="171">
        <f t="shared" si="245"/>
        <v>0</v>
      </c>
      <c r="Z683" s="171">
        <f t="shared" si="246"/>
        <v>0</v>
      </c>
      <c r="AA683" s="171">
        <f t="shared" si="247"/>
        <v>0</v>
      </c>
      <c r="AB683" s="171">
        <f t="shared" si="248"/>
        <v>0</v>
      </c>
      <c r="AC683" s="171">
        <f t="shared" si="249"/>
        <v>0</v>
      </c>
      <c r="AD683" s="171">
        <f t="shared" si="250"/>
        <v>0</v>
      </c>
      <c r="AE683" s="171">
        <f t="shared" si="251"/>
        <v>0</v>
      </c>
      <c r="AF683" s="171">
        <f t="shared" si="252"/>
        <v>0</v>
      </c>
      <c r="AG683" s="171">
        <f t="shared" si="253"/>
        <v>0</v>
      </c>
      <c r="AH683" s="171">
        <f>IF($S683&lt;&gt;0, IF($F683&lt;&gt;"Opname / publicatie / game", IF(OR($J683="Fysieke aanwezigheid/product",$J683="Fysieke en digitale aanwezigheid/product"), IF($L683&lt;&gt;"België", _xlfn.IFNA(IF(MATCH($M683, Keuzelijsten!$AR$2:$AR$32, 0)&gt;0, 0, -1), -1), IF($N683&lt;&gt;"", -1, IF(O683&lt;&gt;"", 0, 1))), -1), -1), 0)</f>
        <v>0</v>
      </c>
      <c r="AI683" s="171">
        <f t="shared" si="254"/>
        <v>0</v>
      </c>
      <c r="AJ683" s="171">
        <f t="shared" si="255"/>
        <v>0</v>
      </c>
      <c r="AK683" s="168"/>
      <c r="AL683" s="322" t="str">
        <f t="shared" si="236"/>
        <v/>
      </c>
      <c r="AM683" s="171"/>
      <c r="AN683" s="171"/>
      <c r="AO683" s="171"/>
      <c r="AP683" s="171"/>
      <c r="AQ683" s="171"/>
      <c r="AR683" s="171"/>
      <c r="AS683" s="171"/>
      <c r="AT683" s="171"/>
      <c r="AU683" s="171" t="str">
        <f t="shared" si="256"/>
        <v/>
      </c>
      <c r="AV683" s="171"/>
      <c r="AW683" s="171"/>
      <c r="AX683" s="171"/>
      <c r="AY683" s="171"/>
      <c r="AZ683" s="168" t="str">
        <f t="shared" si="257"/>
        <v/>
      </c>
      <c r="BA683" s="158" t="str">
        <f>IF(S683&lt;&gt;1, IF(SUM(S683:$S$1004)&lt;&gt;0, "| Laat geen witruimte tussen ingevulde rijen.", ""), "")</f>
        <v/>
      </c>
      <c r="BC683" s="159" t="str">
        <f t="shared" si="258"/>
        <v/>
      </c>
    </row>
    <row r="684" spans="1:55" s="158" customFormat="1" ht="14.4" customHeight="1" x14ac:dyDescent="0.3">
      <c r="A684" s="244" t="str">
        <f t="shared" si="237"/>
        <v/>
      </c>
      <c r="B684" s="153" t="str">
        <f t="shared" si="238"/>
        <v/>
      </c>
      <c r="C684" s="154"/>
      <c r="D684" s="173"/>
      <c r="E684" s="179"/>
      <c r="F684" s="156"/>
      <c r="G684" s="175"/>
      <c r="H684" s="175"/>
      <c r="I684" s="175"/>
      <c r="J684" s="175"/>
      <c r="K684" s="175"/>
      <c r="L684" s="175"/>
      <c r="M684" s="175"/>
      <c r="N684" s="175"/>
      <c r="O684" s="175"/>
      <c r="P684" s="175"/>
      <c r="Q684" s="179"/>
      <c r="R684" s="157" t="s">
        <v>98</v>
      </c>
      <c r="S684" s="158">
        <f t="shared" si="239"/>
        <v>0</v>
      </c>
      <c r="T684" s="158" t="str">
        <f t="shared" si="240"/>
        <v/>
      </c>
      <c r="U684" s="158" t="str">
        <f t="shared" si="241"/>
        <v>lstLocatieNv3</v>
      </c>
      <c r="V684" s="168">
        <f t="shared" si="242"/>
        <v>0</v>
      </c>
      <c r="W684" s="171">
        <f t="shared" si="243"/>
        <v>0</v>
      </c>
      <c r="X684" s="171">
        <f t="shared" si="244"/>
        <v>0</v>
      </c>
      <c r="Y684" s="171">
        <f t="shared" si="245"/>
        <v>0</v>
      </c>
      <c r="Z684" s="171">
        <f t="shared" si="246"/>
        <v>0</v>
      </c>
      <c r="AA684" s="171">
        <f t="shared" si="247"/>
        <v>0</v>
      </c>
      <c r="AB684" s="171">
        <f t="shared" si="248"/>
        <v>0</v>
      </c>
      <c r="AC684" s="171">
        <f t="shared" si="249"/>
        <v>0</v>
      </c>
      <c r="AD684" s="171">
        <f t="shared" si="250"/>
        <v>0</v>
      </c>
      <c r="AE684" s="171">
        <f t="shared" si="251"/>
        <v>0</v>
      </c>
      <c r="AF684" s="171">
        <f t="shared" si="252"/>
        <v>0</v>
      </c>
      <c r="AG684" s="171">
        <f t="shared" si="253"/>
        <v>0</v>
      </c>
      <c r="AH684" s="171">
        <f>IF($S684&lt;&gt;0, IF($F684&lt;&gt;"Opname / publicatie / game", IF(OR($J684="Fysieke aanwezigheid/product",$J684="Fysieke en digitale aanwezigheid/product"), IF($L684&lt;&gt;"België", _xlfn.IFNA(IF(MATCH($M684, Keuzelijsten!$AR$2:$AR$32, 0)&gt;0, 0, -1), -1), IF($N684&lt;&gt;"", -1, IF(O684&lt;&gt;"", 0, 1))), -1), -1), 0)</f>
        <v>0</v>
      </c>
      <c r="AI684" s="171">
        <f t="shared" si="254"/>
        <v>0</v>
      </c>
      <c r="AJ684" s="171">
        <f t="shared" si="255"/>
        <v>0</v>
      </c>
      <c r="AK684" s="168"/>
      <c r="AL684" s="322" t="str">
        <f t="shared" si="236"/>
        <v/>
      </c>
      <c r="AM684" s="171"/>
      <c r="AN684" s="171"/>
      <c r="AO684" s="171"/>
      <c r="AP684" s="171"/>
      <c r="AQ684" s="171"/>
      <c r="AR684" s="171"/>
      <c r="AS684" s="171"/>
      <c r="AT684" s="171"/>
      <c r="AU684" s="171" t="str">
        <f t="shared" si="256"/>
        <v/>
      </c>
      <c r="AV684" s="171"/>
      <c r="AW684" s="171"/>
      <c r="AX684" s="171"/>
      <c r="AY684" s="171"/>
      <c r="AZ684" s="168" t="str">
        <f t="shared" si="257"/>
        <v/>
      </c>
      <c r="BA684" s="158" t="str">
        <f>IF(S684&lt;&gt;1, IF(SUM(S684:$S$1004)&lt;&gt;0, "| Laat geen witruimte tussen ingevulde rijen.", ""), "")</f>
        <v/>
      </c>
      <c r="BC684" s="159" t="str">
        <f t="shared" si="258"/>
        <v/>
      </c>
    </row>
    <row r="685" spans="1:55" s="158" customFormat="1" ht="14.4" customHeight="1" x14ac:dyDescent="0.3">
      <c r="A685" s="244" t="str">
        <f t="shared" si="237"/>
        <v/>
      </c>
      <c r="B685" s="153" t="str">
        <f t="shared" si="238"/>
        <v/>
      </c>
      <c r="C685" s="154"/>
      <c r="D685" s="173"/>
      <c r="E685" s="179"/>
      <c r="F685" s="156"/>
      <c r="G685" s="175"/>
      <c r="H685" s="175"/>
      <c r="I685" s="175"/>
      <c r="J685" s="175"/>
      <c r="K685" s="175"/>
      <c r="L685" s="175"/>
      <c r="M685" s="175"/>
      <c r="N685" s="175"/>
      <c r="O685" s="175"/>
      <c r="P685" s="175"/>
      <c r="Q685" s="179"/>
      <c r="R685" s="157" t="s">
        <v>98</v>
      </c>
      <c r="S685" s="158">
        <f t="shared" si="239"/>
        <v>0</v>
      </c>
      <c r="T685" s="158" t="str">
        <f t="shared" si="240"/>
        <v/>
      </c>
      <c r="U685" s="158" t="str">
        <f t="shared" si="241"/>
        <v>lstLocatieNv3</v>
      </c>
      <c r="V685" s="168">
        <f t="shared" si="242"/>
        <v>0</v>
      </c>
      <c r="W685" s="171">
        <f t="shared" si="243"/>
        <v>0</v>
      </c>
      <c r="X685" s="171">
        <f t="shared" si="244"/>
        <v>0</v>
      </c>
      <c r="Y685" s="171">
        <f t="shared" si="245"/>
        <v>0</v>
      </c>
      <c r="Z685" s="171">
        <f t="shared" si="246"/>
        <v>0</v>
      </c>
      <c r="AA685" s="171">
        <f t="shared" si="247"/>
        <v>0</v>
      </c>
      <c r="AB685" s="171">
        <f t="shared" si="248"/>
        <v>0</v>
      </c>
      <c r="AC685" s="171">
        <f t="shared" si="249"/>
        <v>0</v>
      </c>
      <c r="AD685" s="171">
        <f t="shared" si="250"/>
        <v>0</v>
      </c>
      <c r="AE685" s="171">
        <f t="shared" si="251"/>
        <v>0</v>
      </c>
      <c r="AF685" s="171">
        <f t="shared" si="252"/>
        <v>0</v>
      </c>
      <c r="AG685" s="171">
        <f t="shared" si="253"/>
        <v>0</v>
      </c>
      <c r="AH685" s="171">
        <f>IF($S685&lt;&gt;0, IF($F685&lt;&gt;"Opname / publicatie / game", IF(OR($J685="Fysieke aanwezigheid/product",$J685="Fysieke en digitale aanwezigheid/product"), IF($L685&lt;&gt;"België", _xlfn.IFNA(IF(MATCH($M685, Keuzelijsten!$AR$2:$AR$32, 0)&gt;0, 0, -1), -1), IF($N685&lt;&gt;"", -1, IF(O685&lt;&gt;"", 0, 1))), -1), -1), 0)</f>
        <v>0</v>
      </c>
      <c r="AI685" s="171">
        <f t="shared" si="254"/>
        <v>0</v>
      </c>
      <c r="AJ685" s="171">
        <f t="shared" si="255"/>
        <v>0</v>
      </c>
      <c r="AK685" s="168"/>
      <c r="AL685" s="322" t="str">
        <f t="shared" si="236"/>
        <v/>
      </c>
      <c r="AM685" s="171"/>
      <c r="AN685" s="171"/>
      <c r="AO685" s="171"/>
      <c r="AP685" s="171"/>
      <c r="AQ685" s="171"/>
      <c r="AR685" s="171"/>
      <c r="AS685" s="171"/>
      <c r="AT685" s="171"/>
      <c r="AU685" s="171" t="str">
        <f t="shared" si="256"/>
        <v/>
      </c>
      <c r="AV685" s="171"/>
      <c r="AW685" s="171"/>
      <c r="AX685" s="171"/>
      <c r="AY685" s="171"/>
      <c r="AZ685" s="168" t="str">
        <f t="shared" si="257"/>
        <v/>
      </c>
      <c r="BA685" s="158" t="str">
        <f>IF(S685&lt;&gt;1, IF(SUM(S685:$S$1004)&lt;&gt;0, "| Laat geen witruimte tussen ingevulde rijen.", ""), "")</f>
        <v/>
      </c>
      <c r="BC685" s="159" t="str">
        <f t="shared" si="258"/>
        <v/>
      </c>
    </row>
    <row r="686" spans="1:55" s="158" customFormat="1" ht="14.4" customHeight="1" x14ac:dyDescent="0.3">
      <c r="A686" s="244" t="str">
        <f t="shared" si="237"/>
        <v/>
      </c>
      <c r="B686" s="153" t="str">
        <f t="shared" si="238"/>
        <v/>
      </c>
      <c r="C686" s="154"/>
      <c r="D686" s="173"/>
      <c r="E686" s="179"/>
      <c r="F686" s="156"/>
      <c r="G686" s="175"/>
      <c r="H686" s="175"/>
      <c r="I686" s="175"/>
      <c r="J686" s="175"/>
      <c r="K686" s="175"/>
      <c r="L686" s="175"/>
      <c r="M686" s="175"/>
      <c r="N686" s="175"/>
      <c r="O686" s="175"/>
      <c r="P686" s="175"/>
      <c r="Q686" s="179"/>
      <c r="R686" s="157" t="s">
        <v>98</v>
      </c>
      <c r="S686" s="158">
        <f t="shared" si="239"/>
        <v>0</v>
      </c>
      <c r="T686" s="158" t="str">
        <f t="shared" si="240"/>
        <v/>
      </c>
      <c r="U686" s="158" t="str">
        <f t="shared" si="241"/>
        <v>lstLocatieNv3</v>
      </c>
      <c r="V686" s="168">
        <f t="shared" si="242"/>
        <v>0</v>
      </c>
      <c r="W686" s="171">
        <f t="shared" si="243"/>
        <v>0</v>
      </c>
      <c r="X686" s="171">
        <f t="shared" si="244"/>
        <v>0</v>
      </c>
      <c r="Y686" s="171">
        <f t="shared" si="245"/>
        <v>0</v>
      </c>
      <c r="Z686" s="171">
        <f t="shared" si="246"/>
        <v>0</v>
      </c>
      <c r="AA686" s="171">
        <f t="shared" si="247"/>
        <v>0</v>
      </c>
      <c r="AB686" s="171">
        <f t="shared" si="248"/>
        <v>0</v>
      </c>
      <c r="AC686" s="171">
        <f t="shared" si="249"/>
        <v>0</v>
      </c>
      <c r="AD686" s="171">
        <f t="shared" si="250"/>
        <v>0</v>
      </c>
      <c r="AE686" s="171">
        <f t="shared" si="251"/>
        <v>0</v>
      </c>
      <c r="AF686" s="171">
        <f t="shared" si="252"/>
        <v>0</v>
      </c>
      <c r="AG686" s="171">
        <f t="shared" si="253"/>
        <v>0</v>
      </c>
      <c r="AH686" s="171">
        <f>IF($S686&lt;&gt;0, IF($F686&lt;&gt;"Opname / publicatie / game", IF(OR($J686="Fysieke aanwezigheid/product",$J686="Fysieke en digitale aanwezigheid/product"), IF($L686&lt;&gt;"België", _xlfn.IFNA(IF(MATCH($M686, Keuzelijsten!$AR$2:$AR$32, 0)&gt;0, 0, -1), -1), IF($N686&lt;&gt;"", -1, IF(O686&lt;&gt;"", 0, 1))), -1), -1), 0)</f>
        <v>0</v>
      </c>
      <c r="AI686" s="171">
        <f t="shared" si="254"/>
        <v>0</v>
      </c>
      <c r="AJ686" s="171">
        <f t="shared" si="255"/>
        <v>0</v>
      </c>
      <c r="AK686" s="168"/>
      <c r="AL686" s="322" t="str">
        <f t="shared" si="236"/>
        <v/>
      </c>
      <c r="AM686" s="171"/>
      <c r="AN686" s="171"/>
      <c r="AO686" s="171"/>
      <c r="AP686" s="171"/>
      <c r="AQ686" s="171"/>
      <c r="AR686" s="171"/>
      <c r="AS686" s="171"/>
      <c r="AT686" s="171"/>
      <c r="AU686" s="171" t="str">
        <f t="shared" si="256"/>
        <v/>
      </c>
      <c r="AV686" s="171"/>
      <c r="AW686" s="171"/>
      <c r="AX686" s="171"/>
      <c r="AY686" s="171"/>
      <c r="AZ686" s="168" t="str">
        <f t="shared" si="257"/>
        <v/>
      </c>
      <c r="BA686" s="158" t="str">
        <f>IF(S686&lt;&gt;1, IF(SUM(S686:$S$1004)&lt;&gt;0, "| Laat geen witruimte tussen ingevulde rijen.", ""), "")</f>
        <v/>
      </c>
      <c r="BC686" s="159" t="str">
        <f t="shared" si="258"/>
        <v/>
      </c>
    </row>
    <row r="687" spans="1:55" s="158" customFormat="1" ht="14.4" customHeight="1" x14ac:dyDescent="0.3">
      <c r="A687" s="244" t="str">
        <f t="shared" si="237"/>
        <v/>
      </c>
      <c r="B687" s="153" t="str">
        <f t="shared" si="238"/>
        <v/>
      </c>
      <c r="C687" s="154"/>
      <c r="D687" s="173"/>
      <c r="E687" s="179"/>
      <c r="F687" s="156"/>
      <c r="G687" s="175"/>
      <c r="H687" s="175"/>
      <c r="I687" s="175"/>
      <c r="J687" s="175"/>
      <c r="K687" s="175"/>
      <c r="L687" s="175"/>
      <c r="M687" s="175"/>
      <c r="N687" s="175"/>
      <c r="O687" s="175"/>
      <c r="P687" s="175"/>
      <c r="Q687" s="179"/>
      <c r="R687" s="157" t="s">
        <v>98</v>
      </c>
      <c r="S687" s="158">
        <f t="shared" si="239"/>
        <v>0</v>
      </c>
      <c r="T687" s="158" t="str">
        <f t="shared" si="240"/>
        <v/>
      </c>
      <c r="U687" s="158" t="str">
        <f t="shared" si="241"/>
        <v>lstLocatieNv3</v>
      </c>
      <c r="V687" s="168">
        <f t="shared" si="242"/>
        <v>0</v>
      </c>
      <c r="W687" s="171">
        <f t="shared" si="243"/>
        <v>0</v>
      </c>
      <c r="X687" s="171">
        <f t="shared" si="244"/>
        <v>0</v>
      </c>
      <c r="Y687" s="171">
        <f t="shared" si="245"/>
        <v>0</v>
      </c>
      <c r="Z687" s="171">
        <f t="shared" si="246"/>
        <v>0</v>
      </c>
      <c r="AA687" s="171">
        <f t="shared" si="247"/>
        <v>0</v>
      </c>
      <c r="AB687" s="171">
        <f t="shared" si="248"/>
        <v>0</v>
      </c>
      <c r="AC687" s="171">
        <f t="shared" si="249"/>
        <v>0</v>
      </c>
      <c r="AD687" s="171">
        <f t="shared" si="250"/>
        <v>0</v>
      </c>
      <c r="AE687" s="171">
        <f t="shared" si="251"/>
        <v>0</v>
      </c>
      <c r="AF687" s="171">
        <f t="shared" si="252"/>
        <v>0</v>
      </c>
      <c r="AG687" s="171">
        <f t="shared" si="253"/>
        <v>0</v>
      </c>
      <c r="AH687" s="171">
        <f>IF($S687&lt;&gt;0, IF($F687&lt;&gt;"Opname / publicatie / game", IF(OR($J687="Fysieke aanwezigheid/product",$J687="Fysieke en digitale aanwezigheid/product"), IF($L687&lt;&gt;"België", _xlfn.IFNA(IF(MATCH($M687, Keuzelijsten!$AR$2:$AR$32, 0)&gt;0, 0, -1), -1), IF($N687&lt;&gt;"", -1, IF(O687&lt;&gt;"", 0, 1))), -1), -1), 0)</f>
        <v>0</v>
      </c>
      <c r="AI687" s="171">
        <f t="shared" si="254"/>
        <v>0</v>
      </c>
      <c r="AJ687" s="171">
        <f t="shared" si="255"/>
        <v>0</v>
      </c>
      <c r="AK687" s="168"/>
      <c r="AL687" s="322" t="str">
        <f t="shared" si="236"/>
        <v/>
      </c>
      <c r="AM687" s="171"/>
      <c r="AN687" s="171"/>
      <c r="AO687" s="171"/>
      <c r="AP687" s="171"/>
      <c r="AQ687" s="171"/>
      <c r="AR687" s="171"/>
      <c r="AS687" s="171"/>
      <c r="AT687" s="171"/>
      <c r="AU687" s="171" t="str">
        <f t="shared" si="256"/>
        <v/>
      </c>
      <c r="AV687" s="171"/>
      <c r="AW687" s="171"/>
      <c r="AX687" s="171"/>
      <c r="AY687" s="171"/>
      <c r="AZ687" s="168" t="str">
        <f t="shared" si="257"/>
        <v/>
      </c>
      <c r="BA687" s="158" t="str">
        <f>IF(S687&lt;&gt;1, IF(SUM(S687:$S$1004)&lt;&gt;0, "| Laat geen witruimte tussen ingevulde rijen.", ""), "")</f>
        <v/>
      </c>
      <c r="BC687" s="159" t="str">
        <f t="shared" si="258"/>
        <v/>
      </c>
    </row>
    <row r="688" spans="1:55" s="158" customFormat="1" ht="14.4" customHeight="1" x14ac:dyDescent="0.3">
      <c r="A688" s="244" t="str">
        <f t="shared" si="237"/>
        <v/>
      </c>
      <c r="B688" s="153" t="str">
        <f t="shared" si="238"/>
        <v/>
      </c>
      <c r="C688" s="154"/>
      <c r="D688" s="173"/>
      <c r="E688" s="179"/>
      <c r="F688" s="156"/>
      <c r="G688" s="175"/>
      <c r="H688" s="175"/>
      <c r="I688" s="175"/>
      <c r="J688" s="175"/>
      <c r="K688" s="175"/>
      <c r="L688" s="175"/>
      <c r="M688" s="175"/>
      <c r="N688" s="175"/>
      <c r="O688" s="175"/>
      <c r="P688" s="175"/>
      <c r="Q688" s="179"/>
      <c r="R688" s="157" t="s">
        <v>98</v>
      </c>
      <c r="S688" s="158">
        <f t="shared" si="239"/>
        <v>0</v>
      </c>
      <c r="T688" s="158" t="str">
        <f t="shared" si="240"/>
        <v/>
      </c>
      <c r="U688" s="158" t="str">
        <f t="shared" si="241"/>
        <v>lstLocatieNv3</v>
      </c>
      <c r="V688" s="168">
        <f t="shared" si="242"/>
        <v>0</v>
      </c>
      <c r="W688" s="171">
        <f t="shared" si="243"/>
        <v>0</v>
      </c>
      <c r="X688" s="171">
        <f t="shared" si="244"/>
        <v>0</v>
      </c>
      <c r="Y688" s="171">
        <f t="shared" si="245"/>
        <v>0</v>
      </c>
      <c r="Z688" s="171">
        <f t="shared" si="246"/>
        <v>0</v>
      </c>
      <c r="AA688" s="171">
        <f t="shared" si="247"/>
        <v>0</v>
      </c>
      <c r="AB688" s="171">
        <f t="shared" si="248"/>
        <v>0</v>
      </c>
      <c r="AC688" s="171">
        <f t="shared" si="249"/>
        <v>0</v>
      </c>
      <c r="AD688" s="171">
        <f t="shared" si="250"/>
        <v>0</v>
      </c>
      <c r="AE688" s="171">
        <f t="shared" si="251"/>
        <v>0</v>
      </c>
      <c r="AF688" s="171">
        <f t="shared" si="252"/>
        <v>0</v>
      </c>
      <c r="AG688" s="171">
        <f t="shared" si="253"/>
        <v>0</v>
      </c>
      <c r="AH688" s="171">
        <f>IF($S688&lt;&gt;0, IF($F688&lt;&gt;"Opname / publicatie / game", IF(OR($J688="Fysieke aanwezigheid/product",$J688="Fysieke en digitale aanwezigheid/product"), IF($L688&lt;&gt;"België", _xlfn.IFNA(IF(MATCH($M688, Keuzelijsten!$AR$2:$AR$32, 0)&gt;0, 0, -1), -1), IF($N688&lt;&gt;"", -1, IF(O688&lt;&gt;"", 0, 1))), -1), -1), 0)</f>
        <v>0</v>
      </c>
      <c r="AI688" s="171">
        <f t="shared" si="254"/>
        <v>0</v>
      </c>
      <c r="AJ688" s="171">
        <f t="shared" si="255"/>
        <v>0</v>
      </c>
      <c r="AK688" s="168"/>
      <c r="AL688" s="322" t="str">
        <f t="shared" si="236"/>
        <v/>
      </c>
      <c r="AM688" s="171"/>
      <c r="AN688" s="171"/>
      <c r="AO688" s="171"/>
      <c r="AP688" s="171"/>
      <c r="AQ688" s="171"/>
      <c r="AR688" s="171"/>
      <c r="AS688" s="171"/>
      <c r="AT688" s="171"/>
      <c r="AU688" s="171" t="str">
        <f t="shared" si="256"/>
        <v/>
      </c>
      <c r="AV688" s="171"/>
      <c r="AW688" s="171"/>
      <c r="AX688" s="171"/>
      <c r="AY688" s="171"/>
      <c r="AZ688" s="168" t="str">
        <f t="shared" si="257"/>
        <v/>
      </c>
      <c r="BA688" s="158" t="str">
        <f>IF(S688&lt;&gt;1, IF(SUM(S688:$S$1004)&lt;&gt;0, "| Laat geen witruimte tussen ingevulde rijen.", ""), "")</f>
        <v/>
      </c>
      <c r="BC688" s="159" t="str">
        <f t="shared" si="258"/>
        <v/>
      </c>
    </row>
    <row r="689" spans="1:55" s="158" customFormat="1" ht="14.4" customHeight="1" x14ac:dyDescent="0.3">
      <c r="A689" s="244" t="str">
        <f t="shared" si="237"/>
        <v/>
      </c>
      <c r="B689" s="153" t="str">
        <f t="shared" si="238"/>
        <v/>
      </c>
      <c r="C689" s="154"/>
      <c r="D689" s="173"/>
      <c r="E689" s="179"/>
      <c r="F689" s="156"/>
      <c r="G689" s="175"/>
      <c r="H689" s="175"/>
      <c r="I689" s="175"/>
      <c r="J689" s="175"/>
      <c r="K689" s="175"/>
      <c r="L689" s="175"/>
      <c r="M689" s="175"/>
      <c r="N689" s="175"/>
      <c r="O689" s="175"/>
      <c r="P689" s="175"/>
      <c r="Q689" s="179"/>
      <c r="R689" s="157" t="s">
        <v>98</v>
      </c>
      <c r="S689" s="158">
        <f t="shared" si="239"/>
        <v>0</v>
      </c>
      <c r="T689" s="158" t="str">
        <f t="shared" si="240"/>
        <v/>
      </c>
      <c r="U689" s="158" t="str">
        <f t="shared" si="241"/>
        <v>lstLocatieNv3</v>
      </c>
      <c r="V689" s="168">
        <f t="shared" si="242"/>
        <v>0</v>
      </c>
      <c r="W689" s="171">
        <f t="shared" si="243"/>
        <v>0</v>
      </c>
      <c r="X689" s="171">
        <f t="shared" si="244"/>
        <v>0</v>
      </c>
      <c r="Y689" s="171">
        <f t="shared" si="245"/>
        <v>0</v>
      </c>
      <c r="Z689" s="171">
        <f t="shared" si="246"/>
        <v>0</v>
      </c>
      <c r="AA689" s="171">
        <f t="shared" si="247"/>
        <v>0</v>
      </c>
      <c r="AB689" s="171">
        <f t="shared" si="248"/>
        <v>0</v>
      </c>
      <c r="AC689" s="171">
        <f t="shared" si="249"/>
        <v>0</v>
      </c>
      <c r="AD689" s="171">
        <f t="shared" si="250"/>
        <v>0</v>
      </c>
      <c r="AE689" s="171">
        <f t="shared" si="251"/>
        <v>0</v>
      </c>
      <c r="AF689" s="171">
        <f t="shared" si="252"/>
        <v>0</v>
      </c>
      <c r="AG689" s="171">
        <f t="shared" si="253"/>
        <v>0</v>
      </c>
      <c r="AH689" s="171">
        <f>IF($S689&lt;&gt;0, IF($F689&lt;&gt;"Opname / publicatie / game", IF(OR($J689="Fysieke aanwezigheid/product",$J689="Fysieke en digitale aanwezigheid/product"), IF($L689&lt;&gt;"België", _xlfn.IFNA(IF(MATCH($M689, Keuzelijsten!$AR$2:$AR$32, 0)&gt;0, 0, -1), -1), IF($N689&lt;&gt;"", -1, IF(O689&lt;&gt;"", 0, 1))), -1), -1), 0)</f>
        <v>0</v>
      </c>
      <c r="AI689" s="171">
        <f t="shared" si="254"/>
        <v>0</v>
      </c>
      <c r="AJ689" s="171">
        <f t="shared" si="255"/>
        <v>0</v>
      </c>
      <c r="AK689" s="168"/>
      <c r="AL689" s="322" t="str">
        <f t="shared" si="236"/>
        <v/>
      </c>
      <c r="AM689" s="171"/>
      <c r="AN689" s="171"/>
      <c r="AO689" s="171"/>
      <c r="AP689" s="171"/>
      <c r="AQ689" s="171"/>
      <c r="AR689" s="171"/>
      <c r="AS689" s="171"/>
      <c r="AT689" s="171"/>
      <c r="AU689" s="171" t="str">
        <f t="shared" si="256"/>
        <v/>
      </c>
      <c r="AV689" s="171"/>
      <c r="AW689" s="171"/>
      <c r="AX689" s="171"/>
      <c r="AY689" s="171"/>
      <c r="AZ689" s="168" t="str">
        <f t="shared" si="257"/>
        <v/>
      </c>
      <c r="BA689" s="158" t="str">
        <f>IF(S689&lt;&gt;1, IF(SUM(S689:$S$1004)&lt;&gt;0, "| Laat geen witruimte tussen ingevulde rijen.", ""), "")</f>
        <v/>
      </c>
      <c r="BC689" s="159" t="str">
        <f t="shared" si="258"/>
        <v/>
      </c>
    </row>
    <row r="690" spans="1:55" s="158" customFormat="1" ht="14.4" customHeight="1" x14ac:dyDescent="0.3">
      <c r="A690" s="244" t="str">
        <f t="shared" si="237"/>
        <v/>
      </c>
      <c r="B690" s="153" t="str">
        <f t="shared" si="238"/>
        <v/>
      </c>
      <c r="C690" s="154"/>
      <c r="D690" s="173"/>
      <c r="E690" s="179"/>
      <c r="F690" s="156"/>
      <c r="G690" s="175"/>
      <c r="H690" s="175"/>
      <c r="I690" s="175"/>
      <c r="J690" s="175"/>
      <c r="K690" s="175"/>
      <c r="L690" s="175"/>
      <c r="M690" s="175"/>
      <c r="N690" s="175"/>
      <c r="O690" s="175"/>
      <c r="P690" s="175"/>
      <c r="Q690" s="179"/>
      <c r="R690" s="157" t="s">
        <v>98</v>
      </c>
      <c r="S690" s="158">
        <f t="shared" si="239"/>
        <v>0</v>
      </c>
      <c r="T690" s="158" t="str">
        <f t="shared" si="240"/>
        <v/>
      </c>
      <c r="U690" s="158" t="str">
        <f t="shared" si="241"/>
        <v>lstLocatieNv3</v>
      </c>
      <c r="V690" s="168">
        <f t="shared" si="242"/>
        <v>0</v>
      </c>
      <c r="W690" s="171">
        <f t="shared" si="243"/>
        <v>0</v>
      </c>
      <c r="X690" s="171">
        <f t="shared" si="244"/>
        <v>0</v>
      </c>
      <c r="Y690" s="171">
        <f t="shared" si="245"/>
        <v>0</v>
      </c>
      <c r="Z690" s="171">
        <f t="shared" si="246"/>
        <v>0</v>
      </c>
      <c r="AA690" s="171">
        <f t="shared" si="247"/>
        <v>0</v>
      </c>
      <c r="AB690" s="171">
        <f t="shared" si="248"/>
        <v>0</v>
      </c>
      <c r="AC690" s="171">
        <f t="shared" si="249"/>
        <v>0</v>
      </c>
      <c r="AD690" s="171">
        <f t="shared" si="250"/>
        <v>0</v>
      </c>
      <c r="AE690" s="171">
        <f t="shared" si="251"/>
        <v>0</v>
      </c>
      <c r="AF690" s="171">
        <f t="shared" si="252"/>
        <v>0</v>
      </c>
      <c r="AG690" s="171">
        <f t="shared" si="253"/>
        <v>0</v>
      </c>
      <c r="AH690" s="171">
        <f>IF($S690&lt;&gt;0, IF($F690&lt;&gt;"Opname / publicatie / game", IF(OR($J690="Fysieke aanwezigheid/product",$J690="Fysieke en digitale aanwezigheid/product"), IF($L690&lt;&gt;"België", _xlfn.IFNA(IF(MATCH($M690, Keuzelijsten!$AR$2:$AR$32, 0)&gt;0, 0, -1), -1), IF($N690&lt;&gt;"", -1, IF(O690&lt;&gt;"", 0, 1))), -1), -1), 0)</f>
        <v>0</v>
      </c>
      <c r="AI690" s="171">
        <f t="shared" si="254"/>
        <v>0</v>
      </c>
      <c r="AJ690" s="171">
        <f t="shared" si="255"/>
        <v>0</v>
      </c>
      <c r="AK690" s="168"/>
      <c r="AL690" s="322" t="str">
        <f t="shared" si="236"/>
        <v/>
      </c>
      <c r="AM690" s="171"/>
      <c r="AN690" s="171"/>
      <c r="AO690" s="171"/>
      <c r="AP690" s="171"/>
      <c r="AQ690" s="171"/>
      <c r="AR690" s="171"/>
      <c r="AS690" s="171"/>
      <c r="AT690" s="171"/>
      <c r="AU690" s="171" t="str">
        <f t="shared" si="256"/>
        <v/>
      </c>
      <c r="AV690" s="171"/>
      <c r="AW690" s="171"/>
      <c r="AX690" s="171"/>
      <c r="AY690" s="171"/>
      <c r="AZ690" s="168" t="str">
        <f t="shared" si="257"/>
        <v/>
      </c>
      <c r="BA690" s="158" t="str">
        <f>IF(S690&lt;&gt;1, IF(SUM(S690:$S$1004)&lt;&gt;0, "| Laat geen witruimte tussen ingevulde rijen.", ""), "")</f>
        <v/>
      </c>
      <c r="BC690" s="159" t="str">
        <f t="shared" si="258"/>
        <v/>
      </c>
    </row>
    <row r="691" spans="1:55" s="158" customFormat="1" ht="14.4" customHeight="1" x14ac:dyDescent="0.3">
      <c r="A691" s="244" t="str">
        <f t="shared" si="237"/>
        <v/>
      </c>
      <c r="B691" s="153" t="str">
        <f t="shared" si="238"/>
        <v/>
      </c>
      <c r="C691" s="154"/>
      <c r="D691" s="173"/>
      <c r="E691" s="179"/>
      <c r="F691" s="156"/>
      <c r="G691" s="175"/>
      <c r="H691" s="175"/>
      <c r="I691" s="175"/>
      <c r="J691" s="175"/>
      <c r="K691" s="175"/>
      <c r="L691" s="175"/>
      <c r="M691" s="175"/>
      <c r="N691" s="175"/>
      <c r="O691" s="175"/>
      <c r="P691" s="175"/>
      <c r="Q691" s="179"/>
      <c r="R691" s="157" t="s">
        <v>98</v>
      </c>
      <c r="S691" s="158">
        <f t="shared" si="239"/>
        <v>0</v>
      </c>
      <c r="T691" s="158" t="str">
        <f t="shared" si="240"/>
        <v/>
      </c>
      <c r="U691" s="158" t="str">
        <f t="shared" si="241"/>
        <v>lstLocatieNv3</v>
      </c>
      <c r="V691" s="168">
        <f t="shared" si="242"/>
        <v>0</v>
      </c>
      <c r="W691" s="171">
        <f t="shared" si="243"/>
        <v>0</v>
      </c>
      <c r="X691" s="171">
        <f t="shared" si="244"/>
        <v>0</v>
      </c>
      <c r="Y691" s="171">
        <f t="shared" si="245"/>
        <v>0</v>
      </c>
      <c r="Z691" s="171">
        <f t="shared" si="246"/>
        <v>0</v>
      </c>
      <c r="AA691" s="171">
        <f t="shared" si="247"/>
        <v>0</v>
      </c>
      <c r="AB691" s="171">
        <f t="shared" si="248"/>
        <v>0</v>
      </c>
      <c r="AC691" s="171">
        <f t="shared" si="249"/>
        <v>0</v>
      </c>
      <c r="AD691" s="171">
        <f t="shared" si="250"/>
        <v>0</v>
      </c>
      <c r="AE691" s="171">
        <f t="shared" si="251"/>
        <v>0</v>
      </c>
      <c r="AF691" s="171">
        <f t="shared" si="252"/>
        <v>0</v>
      </c>
      <c r="AG691" s="171">
        <f t="shared" si="253"/>
        <v>0</v>
      </c>
      <c r="AH691" s="171">
        <f>IF($S691&lt;&gt;0, IF($F691&lt;&gt;"Opname / publicatie / game", IF(OR($J691="Fysieke aanwezigheid/product",$J691="Fysieke en digitale aanwezigheid/product"), IF($L691&lt;&gt;"België", _xlfn.IFNA(IF(MATCH($M691, Keuzelijsten!$AR$2:$AR$32, 0)&gt;0, 0, -1), -1), IF($N691&lt;&gt;"", -1, IF(O691&lt;&gt;"", 0, 1))), -1), -1), 0)</f>
        <v>0</v>
      </c>
      <c r="AI691" s="171">
        <f t="shared" si="254"/>
        <v>0</v>
      </c>
      <c r="AJ691" s="171">
        <f t="shared" si="255"/>
        <v>0</v>
      </c>
      <c r="AK691" s="168"/>
      <c r="AL691" s="322" t="str">
        <f t="shared" si="236"/>
        <v/>
      </c>
      <c r="AM691" s="171"/>
      <c r="AN691" s="171"/>
      <c r="AO691" s="171"/>
      <c r="AP691" s="171"/>
      <c r="AQ691" s="171"/>
      <c r="AR691" s="171"/>
      <c r="AS691" s="171"/>
      <c r="AT691" s="171"/>
      <c r="AU691" s="171" t="str">
        <f t="shared" si="256"/>
        <v/>
      </c>
      <c r="AV691" s="171"/>
      <c r="AW691" s="171"/>
      <c r="AX691" s="171"/>
      <c r="AY691" s="171"/>
      <c r="AZ691" s="168" t="str">
        <f t="shared" si="257"/>
        <v/>
      </c>
      <c r="BA691" s="158" t="str">
        <f>IF(S691&lt;&gt;1, IF(SUM(S691:$S$1004)&lt;&gt;0, "| Laat geen witruimte tussen ingevulde rijen.", ""), "")</f>
        <v/>
      </c>
      <c r="BC691" s="159" t="str">
        <f t="shared" si="258"/>
        <v/>
      </c>
    </row>
    <row r="692" spans="1:55" s="158" customFormat="1" ht="14.4" customHeight="1" x14ac:dyDescent="0.3">
      <c r="A692" s="244" t="str">
        <f t="shared" si="237"/>
        <v/>
      </c>
      <c r="B692" s="153" t="str">
        <f t="shared" si="238"/>
        <v/>
      </c>
      <c r="C692" s="154"/>
      <c r="D692" s="173"/>
      <c r="E692" s="179"/>
      <c r="F692" s="156"/>
      <c r="G692" s="175"/>
      <c r="H692" s="175"/>
      <c r="I692" s="175"/>
      <c r="J692" s="175"/>
      <c r="K692" s="175"/>
      <c r="L692" s="175"/>
      <c r="M692" s="175"/>
      <c r="N692" s="175"/>
      <c r="O692" s="175"/>
      <c r="P692" s="175"/>
      <c r="Q692" s="179"/>
      <c r="R692" s="157" t="s">
        <v>98</v>
      </c>
      <c r="S692" s="158">
        <f t="shared" si="239"/>
        <v>0</v>
      </c>
      <c r="T692" s="158" t="str">
        <f t="shared" si="240"/>
        <v/>
      </c>
      <c r="U692" s="158" t="str">
        <f t="shared" si="241"/>
        <v>lstLocatieNv3</v>
      </c>
      <c r="V692" s="168">
        <f t="shared" si="242"/>
        <v>0</v>
      </c>
      <c r="W692" s="171">
        <f t="shared" si="243"/>
        <v>0</v>
      </c>
      <c r="X692" s="171">
        <f t="shared" si="244"/>
        <v>0</v>
      </c>
      <c r="Y692" s="171">
        <f t="shared" si="245"/>
        <v>0</v>
      </c>
      <c r="Z692" s="171">
        <f t="shared" si="246"/>
        <v>0</v>
      </c>
      <c r="AA692" s="171">
        <f t="shared" si="247"/>
        <v>0</v>
      </c>
      <c r="AB692" s="171">
        <f t="shared" si="248"/>
        <v>0</v>
      </c>
      <c r="AC692" s="171">
        <f t="shared" si="249"/>
        <v>0</v>
      </c>
      <c r="AD692" s="171">
        <f t="shared" si="250"/>
        <v>0</v>
      </c>
      <c r="AE692" s="171">
        <f t="shared" si="251"/>
        <v>0</v>
      </c>
      <c r="AF692" s="171">
        <f t="shared" si="252"/>
        <v>0</v>
      </c>
      <c r="AG692" s="171">
        <f t="shared" si="253"/>
        <v>0</v>
      </c>
      <c r="AH692" s="171">
        <f>IF($S692&lt;&gt;0, IF($F692&lt;&gt;"Opname / publicatie / game", IF(OR($J692="Fysieke aanwezigheid/product",$J692="Fysieke en digitale aanwezigheid/product"), IF($L692&lt;&gt;"België", _xlfn.IFNA(IF(MATCH($M692, Keuzelijsten!$AR$2:$AR$32, 0)&gt;0, 0, -1), -1), IF($N692&lt;&gt;"", -1, IF(O692&lt;&gt;"", 0, 1))), -1), -1), 0)</f>
        <v>0</v>
      </c>
      <c r="AI692" s="171">
        <f t="shared" si="254"/>
        <v>0</v>
      </c>
      <c r="AJ692" s="171">
        <f t="shared" si="255"/>
        <v>0</v>
      </c>
      <c r="AK692" s="168"/>
      <c r="AL692" s="322" t="str">
        <f t="shared" si="236"/>
        <v/>
      </c>
      <c r="AM692" s="171"/>
      <c r="AN692" s="171"/>
      <c r="AO692" s="171"/>
      <c r="AP692" s="171"/>
      <c r="AQ692" s="171"/>
      <c r="AR692" s="171"/>
      <c r="AS692" s="171"/>
      <c r="AT692" s="171"/>
      <c r="AU692" s="171" t="str">
        <f t="shared" si="256"/>
        <v/>
      </c>
      <c r="AV692" s="171"/>
      <c r="AW692" s="171"/>
      <c r="AX692" s="171"/>
      <c r="AY692" s="171"/>
      <c r="AZ692" s="168" t="str">
        <f t="shared" si="257"/>
        <v/>
      </c>
      <c r="BA692" s="158" t="str">
        <f>IF(S692&lt;&gt;1, IF(SUM(S692:$S$1004)&lt;&gt;0, "| Laat geen witruimte tussen ingevulde rijen.", ""), "")</f>
        <v/>
      </c>
      <c r="BC692" s="159" t="str">
        <f t="shared" si="258"/>
        <v/>
      </c>
    </row>
    <row r="693" spans="1:55" s="158" customFormat="1" ht="14.4" customHeight="1" x14ac:dyDescent="0.3">
      <c r="A693" s="244" t="str">
        <f t="shared" si="237"/>
        <v/>
      </c>
      <c r="B693" s="153" t="str">
        <f t="shared" si="238"/>
        <v/>
      </c>
      <c r="C693" s="154"/>
      <c r="D693" s="173"/>
      <c r="E693" s="179"/>
      <c r="F693" s="156"/>
      <c r="G693" s="175"/>
      <c r="H693" s="175"/>
      <c r="I693" s="175"/>
      <c r="J693" s="175"/>
      <c r="K693" s="175"/>
      <c r="L693" s="175"/>
      <c r="M693" s="175"/>
      <c r="N693" s="175"/>
      <c r="O693" s="175"/>
      <c r="P693" s="175"/>
      <c r="Q693" s="179"/>
      <c r="R693" s="157" t="s">
        <v>98</v>
      </c>
      <c r="S693" s="158">
        <f t="shared" si="239"/>
        <v>0</v>
      </c>
      <c r="T693" s="158" t="str">
        <f t="shared" si="240"/>
        <v/>
      </c>
      <c r="U693" s="158" t="str">
        <f t="shared" si="241"/>
        <v>lstLocatieNv3</v>
      </c>
      <c r="V693" s="168">
        <f t="shared" si="242"/>
        <v>0</v>
      </c>
      <c r="W693" s="171">
        <f t="shared" si="243"/>
        <v>0</v>
      </c>
      <c r="X693" s="171">
        <f t="shared" si="244"/>
        <v>0</v>
      </c>
      <c r="Y693" s="171">
        <f t="shared" si="245"/>
        <v>0</v>
      </c>
      <c r="Z693" s="171">
        <f t="shared" si="246"/>
        <v>0</v>
      </c>
      <c r="AA693" s="171">
        <f t="shared" si="247"/>
        <v>0</v>
      </c>
      <c r="AB693" s="171">
        <f t="shared" si="248"/>
        <v>0</v>
      </c>
      <c r="AC693" s="171">
        <f t="shared" si="249"/>
        <v>0</v>
      </c>
      <c r="AD693" s="171">
        <f t="shared" si="250"/>
        <v>0</v>
      </c>
      <c r="AE693" s="171">
        <f t="shared" si="251"/>
        <v>0</v>
      </c>
      <c r="AF693" s="171">
        <f t="shared" si="252"/>
        <v>0</v>
      </c>
      <c r="AG693" s="171">
        <f t="shared" si="253"/>
        <v>0</v>
      </c>
      <c r="AH693" s="171">
        <f>IF($S693&lt;&gt;0, IF($F693&lt;&gt;"Opname / publicatie / game", IF(OR($J693="Fysieke aanwezigheid/product",$J693="Fysieke en digitale aanwezigheid/product"), IF($L693&lt;&gt;"België", _xlfn.IFNA(IF(MATCH($M693, Keuzelijsten!$AR$2:$AR$32, 0)&gt;0, 0, -1), -1), IF($N693&lt;&gt;"", -1, IF(O693&lt;&gt;"", 0, 1))), -1), -1), 0)</f>
        <v>0</v>
      </c>
      <c r="AI693" s="171">
        <f t="shared" si="254"/>
        <v>0</v>
      </c>
      <c r="AJ693" s="171">
        <f t="shared" si="255"/>
        <v>0</v>
      </c>
      <c r="AK693" s="168"/>
      <c r="AL693" s="322" t="str">
        <f t="shared" si="236"/>
        <v/>
      </c>
      <c r="AM693" s="171"/>
      <c r="AN693" s="171"/>
      <c r="AO693" s="171"/>
      <c r="AP693" s="171"/>
      <c r="AQ693" s="171"/>
      <c r="AR693" s="171"/>
      <c r="AS693" s="171"/>
      <c r="AT693" s="171"/>
      <c r="AU693" s="171" t="str">
        <f t="shared" si="256"/>
        <v/>
      </c>
      <c r="AV693" s="171"/>
      <c r="AW693" s="171"/>
      <c r="AX693" s="171"/>
      <c r="AY693" s="171"/>
      <c r="AZ693" s="168" t="str">
        <f t="shared" si="257"/>
        <v/>
      </c>
      <c r="BA693" s="158" t="str">
        <f>IF(S693&lt;&gt;1, IF(SUM(S693:$S$1004)&lt;&gt;0, "| Laat geen witruimte tussen ingevulde rijen.", ""), "")</f>
        <v/>
      </c>
      <c r="BC693" s="159" t="str">
        <f t="shared" si="258"/>
        <v/>
      </c>
    </row>
    <row r="694" spans="1:55" s="158" customFormat="1" ht="14.4" customHeight="1" x14ac:dyDescent="0.3">
      <c r="A694" s="244" t="str">
        <f t="shared" si="237"/>
        <v/>
      </c>
      <c r="B694" s="153" t="str">
        <f t="shared" si="238"/>
        <v/>
      </c>
      <c r="C694" s="154"/>
      <c r="D694" s="173"/>
      <c r="E694" s="179"/>
      <c r="F694" s="156"/>
      <c r="G694" s="175"/>
      <c r="H694" s="175"/>
      <c r="I694" s="175"/>
      <c r="J694" s="175"/>
      <c r="K694" s="175"/>
      <c r="L694" s="175"/>
      <c r="M694" s="175"/>
      <c r="N694" s="175"/>
      <c r="O694" s="175"/>
      <c r="P694" s="175"/>
      <c r="Q694" s="179"/>
      <c r="R694" s="157" t="s">
        <v>98</v>
      </c>
      <c r="S694" s="158">
        <f t="shared" si="239"/>
        <v>0</v>
      </c>
      <c r="T694" s="158" t="str">
        <f t="shared" si="240"/>
        <v/>
      </c>
      <c r="U694" s="158" t="str">
        <f t="shared" si="241"/>
        <v>lstLocatieNv3</v>
      </c>
      <c r="V694" s="168">
        <f t="shared" si="242"/>
        <v>0</v>
      </c>
      <c r="W694" s="171">
        <f t="shared" si="243"/>
        <v>0</v>
      </c>
      <c r="X694" s="171">
        <f t="shared" si="244"/>
        <v>0</v>
      </c>
      <c r="Y694" s="171">
        <f t="shared" si="245"/>
        <v>0</v>
      </c>
      <c r="Z694" s="171">
        <f t="shared" si="246"/>
        <v>0</v>
      </c>
      <c r="AA694" s="171">
        <f t="shared" si="247"/>
        <v>0</v>
      </c>
      <c r="AB694" s="171">
        <f t="shared" si="248"/>
        <v>0</v>
      </c>
      <c r="AC694" s="171">
        <f t="shared" si="249"/>
        <v>0</v>
      </c>
      <c r="AD694" s="171">
        <f t="shared" si="250"/>
        <v>0</v>
      </c>
      <c r="AE694" s="171">
        <f t="shared" si="251"/>
        <v>0</v>
      </c>
      <c r="AF694" s="171">
        <f t="shared" si="252"/>
        <v>0</v>
      </c>
      <c r="AG694" s="171">
        <f t="shared" si="253"/>
        <v>0</v>
      </c>
      <c r="AH694" s="171">
        <f>IF($S694&lt;&gt;0, IF($F694&lt;&gt;"Opname / publicatie / game", IF(OR($J694="Fysieke aanwezigheid/product",$J694="Fysieke en digitale aanwezigheid/product"), IF($L694&lt;&gt;"België", _xlfn.IFNA(IF(MATCH($M694, Keuzelijsten!$AR$2:$AR$32, 0)&gt;0, 0, -1), -1), IF($N694&lt;&gt;"", -1, IF(O694&lt;&gt;"", 0, 1))), -1), -1), 0)</f>
        <v>0</v>
      </c>
      <c r="AI694" s="171">
        <f t="shared" si="254"/>
        <v>0</v>
      </c>
      <c r="AJ694" s="171">
        <f t="shared" si="255"/>
        <v>0</v>
      </c>
      <c r="AK694" s="168"/>
      <c r="AL694" s="322" t="str">
        <f t="shared" si="236"/>
        <v/>
      </c>
      <c r="AM694" s="171"/>
      <c r="AN694" s="171"/>
      <c r="AO694" s="171"/>
      <c r="AP694" s="171"/>
      <c r="AQ694" s="171"/>
      <c r="AR694" s="171"/>
      <c r="AS694" s="171"/>
      <c r="AT694" s="171"/>
      <c r="AU694" s="171" t="str">
        <f t="shared" si="256"/>
        <v/>
      </c>
      <c r="AV694" s="171"/>
      <c r="AW694" s="171"/>
      <c r="AX694" s="171"/>
      <c r="AY694" s="171"/>
      <c r="AZ694" s="168" t="str">
        <f t="shared" si="257"/>
        <v/>
      </c>
      <c r="BA694" s="158" t="str">
        <f>IF(S694&lt;&gt;1, IF(SUM(S694:$S$1004)&lt;&gt;0, "| Laat geen witruimte tussen ingevulde rijen.", ""), "")</f>
        <v/>
      </c>
      <c r="BC694" s="159" t="str">
        <f t="shared" si="258"/>
        <v/>
      </c>
    </row>
    <row r="695" spans="1:55" s="158" customFormat="1" ht="14.4" customHeight="1" x14ac:dyDescent="0.3">
      <c r="A695" s="244" t="str">
        <f t="shared" si="237"/>
        <v/>
      </c>
      <c r="B695" s="153" t="str">
        <f t="shared" si="238"/>
        <v/>
      </c>
      <c r="C695" s="154"/>
      <c r="D695" s="173"/>
      <c r="E695" s="179"/>
      <c r="F695" s="156"/>
      <c r="G695" s="175"/>
      <c r="H695" s="175"/>
      <c r="I695" s="175"/>
      <c r="J695" s="175"/>
      <c r="K695" s="175"/>
      <c r="L695" s="175"/>
      <c r="M695" s="175"/>
      <c r="N695" s="175"/>
      <c r="O695" s="175"/>
      <c r="P695" s="175"/>
      <c r="Q695" s="179"/>
      <c r="R695" s="157" t="s">
        <v>98</v>
      </c>
      <c r="S695" s="158">
        <f t="shared" si="239"/>
        <v>0</v>
      </c>
      <c r="T695" s="158" t="str">
        <f t="shared" si="240"/>
        <v/>
      </c>
      <c r="U695" s="158" t="str">
        <f t="shared" si="241"/>
        <v>lstLocatieNv3</v>
      </c>
      <c r="V695" s="168">
        <f t="shared" si="242"/>
        <v>0</v>
      </c>
      <c r="W695" s="171">
        <f t="shared" si="243"/>
        <v>0</v>
      </c>
      <c r="X695" s="171">
        <f t="shared" si="244"/>
        <v>0</v>
      </c>
      <c r="Y695" s="171">
        <f t="shared" si="245"/>
        <v>0</v>
      </c>
      <c r="Z695" s="171">
        <f t="shared" si="246"/>
        <v>0</v>
      </c>
      <c r="AA695" s="171">
        <f t="shared" si="247"/>
        <v>0</v>
      </c>
      <c r="AB695" s="171">
        <f t="shared" si="248"/>
        <v>0</v>
      </c>
      <c r="AC695" s="171">
        <f t="shared" si="249"/>
        <v>0</v>
      </c>
      <c r="AD695" s="171">
        <f t="shared" si="250"/>
        <v>0</v>
      </c>
      <c r="AE695" s="171">
        <f t="shared" si="251"/>
        <v>0</v>
      </c>
      <c r="AF695" s="171">
        <f t="shared" si="252"/>
        <v>0</v>
      </c>
      <c r="AG695" s="171">
        <f t="shared" si="253"/>
        <v>0</v>
      </c>
      <c r="AH695" s="171">
        <f>IF($S695&lt;&gt;0, IF($F695&lt;&gt;"Opname / publicatie / game", IF(OR($J695="Fysieke aanwezigheid/product",$J695="Fysieke en digitale aanwezigheid/product"), IF($L695&lt;&gt;"België", _xlfn.IFNA(IF(MATCH($M695, Keuzelijsten!$AR$2:$AR$32, 0)&gt;0, 0, -1), -1), IF($N695&lt;&gt;"", -1, IF(O695&lt;&gt;"", 0, 1))), -1), -1), 0)</f>
        <v>0</v>
      </c>
      <c r="AI695" s="171">
        <f t="shared" si="254"/>
        <v>0</v>
      </c>
      <c r="AJ695" s="171">
        <f t="shared" si="255"/>
        <v>0</v>
      </c>
      <c r="AK695" s="168"/>
      <c r="AL695" s="322" t="str">
        <f t="shared" si="236"/>
        <v/>
      </c>
      <c r="AM695" s="171"/>
      <c r="AN695" s="171"/>
      <c r="AO695" s="171"/>
      <c r="AP695" s="171"/>
      <c r="AQ695" s="171"/>
      <c r="AR695" s="171"/>
      <c r="AS695" s="171"/>
      <c r="AT695" s="171"/>
      <c r="AU695" s="171" t="str">
        <f t="shared" si="256"/>
        <v/>
      </c>
      <c r="AV695" s="171"/>
      <c r="AW695" s="171"/>
      <c r="AX695" s="171"/>
      <c r="AY695" s="171"/>
      <c r="AZ695" s="168" t="str">
        <f t="shared" si="257"/>
        <v/>
      </c>
      <c r="BA695" s="158" t="str">
        <f>IF(S695&lt;&gt;1, IF(SUM(S695:$S$1004)&lt;&gt;0, "| Laat geen witruimte tussen ingevulde rijen.", ""), "")</f>
        <v/>
      </c>
      <c r="BC695" s="159" t="str">
        <f t="shared" si="258"/>
        <v/>
      </c>
    </row>
    <row r="696" spans="1:55" s="158" customFormat="1" ht="14.4" customHeight="1" x14ac:dyDescent="0.3">
      <c r="A696" s="244" t="str">
        <f t="shared" si="237"/>
        <v/>
      </c>
      <c r="B696" s="153" t="str">
        <f t="shared" si="238"/>
        <v/>
      </c>
      <c r="C696" s="154"/>
      <c r="D696" s="173"/>
      <c r="E696" s="179"/>
      <c r="F696" s="156"/>
      <c r="G696" s="175"/>
      <c r="H696" s="175"/>
      <c r="I696" s="175"/>
      <c r="J696" s="175"/>
      <c r="K696" s="175"/>
      <c r="L696" s="175"/>
      <c r="M696" s="175"/>
      <c r="N696" s="175"/>
      <c r="O696" s="175"/>
      <c r="P696" s="175"/>
      <c r="Q696" s="179"/>
      <c r="R696" s="157" t="s">
        <v>98</v>
      </c>
      <c r="S696" s="158">
        <f t="shared" si="239"/>
        <v>0</v>
      </c>
      <c r="T696" s="158" t="str">
        <f t="shared" si="240"/>
        <v/>
      </c>
      <c r="U696" s="158" t="str">
        <f t="shared" si="241"/>
        <v>lstLocatieNv3</v>
      </c>
      <c r="V696" s="168">
        <f t="shared" si="242"/>
        <v>0</v>
      </c>
      <c r="W696" s="171">
        <f t="shared" si="243"/>
        <v>0</v>
      </c>
      <c r="X696" s="171">
        <f t="shared" si="244"/>
        <v>0</v>
      </c>
      <c r="Y696" s="171">
        <f t="shared" si="245"/>
        <v>0</v>
      </c>
      <c r="Z696" s="171">
        <f t="shared" si="246"/>
        <v>0</v>
      </c>
      <c r="AA696" s="171">
        <f t="shared" si="247"/>
        <v>0</v>
      </c>
      <c r="AB696" s="171">
        <f t="shared" si="248"/>
        <v>0</v>
      </c>
      <c r="AC696" s="171">
        <f t="shared" si="249"/>
        <v>0</v>
      </c>
      <c r="AD696" s="171">
        <f t="shared" si="250"/>
        <v>0</v>
      </c>
      <c r="AE696" s="171">
        <f t="shared" si="251"/>
        <v>0</v>
      </c>
      <c r="AF696" s="171">
        <f t="shared" si="252"/>
        <v>0</v>
      </c>
      <c r="AG696" s="171">
        <f t="shared" si="253"/>
        <v>0</v>
      </c>
      <c r="AH696" s="171">
        <f>IF($S696&lt;&gt;0, IF($F696&lt;&gt;"Opname / publicatie / game", IF(OR($J696="Fysieke aanwezigheid/product",$J696="Fysieke en digitale aanwezigheid/product"), IF($L696&lt;&gt;"België", _xlfn.IFNA(IF(MATCH($M696, Keuzelijsten!$AR$2:$AR$32, 0)&gt;0, 0, -1), -1), IF($N696&lt;&gt;"", -1, IF(O696&lt;&gt;"", 0, 1))), -1), -1), 0)</f>
        <v>0</v>
      </c>
      <c r="AI696" s="171">
        <f t="shared" si="254"/>
        <v>0</v>
      </c>
      <c r="AJ696" s="171">
        <f t="shared" si="255"/>
        <v>0</v>
      </c>
      <c r="AK696" s="168"/>
      <c r="AL696" s="322" t="str">
        <f t="shared" si="236"/>
        <v/>
      </c>
      <c r="AM696" s="171"/>
      <c r="AN696" s="171"/>
      <c r="AO696" s="171"/>
      <c r="AP696" s="171"/>
      <c r="AQ696" s="171"/>
      <c r="AR696" s="171"/>
      <c r="AS696" s="171"/>
      <c r="AT696" s="171"/>
      <c r="AU696" s="171" t="str">
        <f t="shared" si="256"/>
        <v/>
      </c>
      <c r="AV696" s="171"/>
      <c r="AW696" s="171"/>
      <c r="AX696" s="171"/>
      <c r="AY696" s="171"/>
      <c r="AZ696" s="168" t="str">
        <f t="shared" si="257"/>
        <v/>
      </c>
      <c r="BA696" s="158" t="str">
        <f>IF(S696&lt;&gt;1, IF(SUM(S696:$S$1004)&lt;&gt;0, "| Laat geen witruimte tussen ingevulde rijen.", ""), "")</f>
        <v/>
      </c>
      <c r="BC696" s="159" t="str">
        <f t="shared" si="258"/>
        <v/>
      </c>
    </row>
    <row r="697" spans="1:55" s="158" customFormat="1" ht="14.4" customHeight="1" x14ac:dyDescent="0.3">
      <c r="A697" s="244" t="str">
        <f t="shared" si="237"/>
        <v/>
      </c>
      <c r="B697" s="153" t="str">
        <f t="shared" si="238"/>
        <v/>
      </c>
      <c r="C697" s="154"/>
      <c r="D697" s="173"/>
      <c r="E697" s="179"/>
      <c r="F697" s="156"/>
      <c r="G697" s="175"/>
      <c r="H697" s="175"/>
      <c r="I697" s="175"/>
      <c r="J697" s="175"/>
      <c r="K697" s="175"/>
      <c r="L697" s="175"/>
      <c r="M697" s="175"/>
      <c r="N697" s="175"/>
      <c r="O697" s="175"/>
      <c r="P697" s="175"/>
      <c r="Q697" s="179"/>
      <c r="R697" s="157" t="s">
        <v>98</v>
      </c>
      <c r="S697" s="158">
        <f t="shared" si="239"/>
        <v>0</v>
      </c>
      <c r="T697" s="158" t="str">
        <f t="shared" si="240"/>
        <v/>
      </c>
      <c r="U697" s="158" t="str">
        <f t="shared" si="241"/>
        <v>lstLocatieNv3</v>
      </c>
      <c r="V697" s="168">
        <f t="shared" si="242"/>
        <v>0</v>
      </c>
      <c r="W697" s="171">
        <f t="shared" si="243"/>
        <v>0</v>
      </c>
      <c r="X697" s="171">
        <f t="shared" si="244"/>
        <v>0</v>
      </c>
      <c r="Y697" s="171">
        <f t="shared" si="245"/>
        <v>0</v>
      </c>
      <c r="Z697" s="171">
        <f t="shared" si="246"/>
        <v>0</v>
      </c>
      <c r="AA697" s="171">
        <f t="shared" si="247"/>
        <v>0</v>
      </c>
      <c r="AB697" s="171">
        <f t="shared" si="248"/>
        <v>0</v>
      </c>
      <c r="AC697" s="171">
        <f t="shared" si="249"/>
        <v>0</v>
      </c>
      <c r="AD697" s="171">
        <f t="shared" si="250"/>
        <v>0</v>
      </c>
      <c r="AE697" s="171">
        <f t="shared" si="251"/>
        <v>0</v>
      </c>
      <c r="AF697" s="171">
        <f t="shared" si="252"/>
        <v>0</v>
      </c>
      <c r="AG697" s="171">
        <f t="shared" si="253"/>
        <v>0</v>
      </c>
      <c r="AH697" s="171">
        <f>IF($S697&lt;&gt;0, IF($F697&lt;&gt;"Opname / publicatie / game", IF(OR($J697="Fysieke aanwezigheid/product",$J697="Fysieke en digitale aanwezigheid/product"), IF($L697&lt;&gt;"België", _xlfn.IFNA(IF(MATCH($M697, Keuzelijsten!$AR$2:$AR$32, 0)&gt;0, 0, -1), -1), IF($N697&lt;&gt;"", -1, IF(O697&lt;&gt;"", 0, 1))), -1), -1), 0)</f>
        <v>0</v>
      </c>
      <c r="AI697" s="171">
        <f t="shared" si="254"/>
        <v>0</v>
      </c>
      <c r="AJ697" s="171">
        <f t="shared" si="255"/>
        <v>0</v>
      </c>
      <c r="AK697" s="168"/>
      <c r="AL697" s="322" t="str">
        <f t="shared" si="236"/>
        <v/>
      </c>
      <c r="AM697" s="171"/>
      <c r="AN697" s="171"/>
      <c r="AO697" s="171"/>
      <c r="AP697" s="171"/>
      <c r="AQ697" s="171"/>
      <c r="AR697" s="171"/>
      <c r="AS697" s="171"/>
      <c r="AT697" s="171"/>
      <c r="AU697" s="171" t="str">
        <f t="shared" si="256"/>
        <v/>
      </c>
      <c r="AV697" s="171"/>
      <c r="AW697" s="171"/>
      <c r="AX697" s="171"/>
      <c r="AY697" s="171"/>
      <c r="AZ697" s="168" t="str">
        <f t="shared" si="257"/>
        <v/>
      </c>
      <c r="BA697" s="158" t="str">
        <f>IF(S697&lt;&gt;1, IF(SUM(S697:$S$1004)&lt;&gt;0, "| Laat geen witruimte tussen ingevulde rijen.", ""), "")</f>
        <v/>
      </c>
      <c r="BC697" s="159" t="str">
        <f t="shared" si="258"/>
        <v/>
      </c>
    </row>
    <row r="698" spans="1:55" s="158" customFormat="1" ht="14.4" customHeight="1" x14ac:dyDescent="0.3">
      <c r="A698" s="244" t="str">
        <f t="shared" si="237"/>
        <v/>
      </c>
      <c r="B698" s="153" t="str">
        <f t="shared" si="238"/>
        <v/>
      </c>
      <c r="C698" s="154"/>
      <c r="D698" s="173"/>
      <c r="E698" s="179"/>
      <c r="F698" s="156"/>
      <c r="G698" s="175"/>
      <c r="H698" s="175"/>
      <c r="I698" s="175"/>
      <c r="J698" s="175"/>
      <c r="K698" s="175"/>
      <c r="L698" s="175"/>
      <c r="M698" s="175"/>
      <c r="N698" s="175"/>
      <c r="O698" s="175"/>
      <c r="P698" s="175"/>
      <c r="Q698" s="179"/>
      <c r="R698" s="157" t="s">
        <v>98</v>
      </c>
      <c r="S698" s="158">
        <f t="shared" si="239"/>
        <v>0</v>
      </c>
      <c r="T698" s="158" t="str">
        <f t="shared" si="240"/>
        <v/>
      </c>
      <c r="U698" s="158" t="str">
        <f t="shared" si="241"/>
        <v>lstLocatieNv3</v>
      </c>
      <c r="V698" s="168">
        <f t="shared" si="242"/>
        <v>0</v>
      </c>
      <c r="W698" s="171">
        <f t="shared" si="243"/>
        <v>0</v>
      </c>
      <c r="X698" s="171">
        <f t="shared" si="244"/>
        <v>0</v>
      </c>
      <c r="Y698" s="171">
        <f t="shared" si="245"/>
        <v>0</v>
      </c>
      <c r="Z698" s="171">
        <f t="shared" si="246"/>
        <v>0</v>
      </c>
      <c r="AA698" s="171">
        <f t="shared" si="247"/>
        <v>0</v>
      </c>
      <c r="AB698" s="171">
        <f t="shared" si="248"/>
        <v>0</v>
      </c>
      <c r="AC698" s="171">
        <f t="shared" si="249"/>
        <v>0</v>
      </c>
      <c r="AD698" s="171">
        <f t="shared" si="250"/>
        <v>0</v>
      </c>
      <c r="AE698" s="171">
        <f t="shared" si="251"/>
        <v>0</v>
      </c>
      <c r="AF698" s="171">
        <f t="shared" si="252"/>
        <v>0</v>
      </c>
      <c r="AG698" s="171">
        <f t="shared" si="253"/>
        <v>0</v>
      </c>
      <c r="AH698" s="171">
        <f>IF($S698&lt;&gt;0, IF($F698&lt;&gt;"Opname / publicatie / game", IF(OR($J698="Fysieke aanwezigheid/product",$J698="Fysieke en digitale aanwezigheid/product"), IF($L698&lt;&gt;"België", _xlfn.IFNA(IF(MATCH($M698, Keuzelijsten!$AR$2:$AR$32, 0)&gt;0, 0, -1), -1), IF($N698&lt;&gt;"", -1, IF(O698&lt;&gt;"", 0, 1))), -1), -1), 0)</f>
        <v>0</v>
      </c>
      <c r="AI698" s="171">
        <f t="shared" si="254"/>
        <v>0</v>
      </c>
      <c r="AJ698" s="171">
        <f t="shared" si="255"/>
        <v>0</v>
      </c>
      <c r="AK698" s="168"/>
      <c r="AL698" s="322" t="str">
        <f t="shared" si="236"/>
        <v/>
      </c>
      <c r="AM698" s="171"/>
      <c r="AN698" s="171"/>
      <c r="AO698" s="171"/>
      <c r="AP698" s="171"/>
      <c r="AQ698" s="171"/>
      <c r="AR698" s="171"/>
      <c r="AS698" s="171"/>
      <c r="AT698" s="171"/>
      <c r="AU698" s="171" t="str">
        <f t="shared" si="256"/>
        <v/>
      </c>
      <c r="AV698" s="171"/>
      <c r="AW698" s="171"/>
      <c r="AX698" s="171"/>
      <c r="AY698" s="171"/>
      <c r="AZ698" s="168" t="str">
        <f t="shared" si="257"/>
        <v/>
      </c>
      <c r="BA698" s="158" t="str">
        <f>IF(S698&lt;&gt;1, IF(SUM(S698:$S$1004)&lt;&gt;0, "| Laat geen witruimte tussen ingevulde rijen.", ""), "")</f>
        <v/>
      </c>
      <c r="BC698" s="159" t="str">
        <f t="shared" si="258"/>
        <v/>
      </c>
    </row>
    <row r="699" spans="1:55" s="158" customFormat="1" ht="14.4" customHeight="1" x14ac:dyDescent="0.3">
      <c r="A699" s="244" t="str">
        <f t="shared" si="237"/>
        <v/>
      </c>
      <c r="B699" s="153" t="str">
        <f t="shared" si="238"/>
        <v/>
      </c>
      <c r="C699" s="154"/>
      <c r="D699" s="173"/>
      <c r="E699" s="179"/>
      <c r="F699" s="156"/>
      <c r="G699" s="175"/>
      <c r="H699" s="175"/>
      <c r="I699" s="175"/>
      <c r="J699" s="175"/>
      <c r="K699" s="175"/>
      <c r="L699" s="175"/>
      <c r="M699" s="175"/>
      <c r="N699" s="175"/>
      <c r="O699" s="175"/>
      <c r="P699" s="175"/>
      <c r="Q699" s="179"/>
      <c r="R699" s="157" t="s">
        <v>98</v>
      </c>
      <c r="S699" s="158">
        <f t="shared" si="239"/>
        <v>0</v>
      </c>
      <c r="T699" s="158" t="str">
        <f t="shared" si="240"/>
        <v/>
      </c>
      <c r="U699" s="158" t="str">
        <f t="shared" si="241"/>
        <v>lstLocatieNv3</v>
      </c>
      <c r="V699" s="168">
        <f t="shared" si="242"/>
        <v>0</v>
      </c>
      <c r="W699" s="171">
        <f t="shared" si="243"/>
        <v>0</v>
      </c>
      <c r="X699" s="171">
        <f t="shared" si="244"/>
        <v>0</v>
      </c>
      <c r="Y699" s="171">
        <f t="shared" si="245"/>
        <v>0</v>
      </c>
      <c r="Z699" s="171">
        <f t="shared" si="246"/>
        <v>0</v>
      </c>
      <c r="AA699" s="171">
        <f t="shared" si="247"/>
        <v>0</v>
      </c>
      <c r="AB699" s="171">
        <f t="shared" si="248"/>
        <v>0</v>
      </c>
      <c r="AC699" s="171">
        <f t="shared" si="249"/>
        <v>0</v>
      </c>
      <c r="AD699" s="171">
        <f t="shared" si="250"/>
        <v>0</v>
      </c>
      <c r="AE699" s="171">
        <f t="shared" si="251"/>
        <v>0</v>
      </c>
      <c r="AF699" s="171">
        <f t="shared" si="252"/>
        <v>0</v>
      </c>
      <c r="AG699" s="171">
        <f t="shared" si="253"/>
        <v>0</v>
      </c>
      <c r="AH699" s="171">
        <f>IF($S699&lt;&gt;0, IF($F699&lt;&gt;"Opname / publicatie / game", IF(OR($J699="Fysieke aanwezigheid/product",$J699="Fysieke en digitale aanwezigheid/product"), IF($L699&lt;&gt;"België", _xlfn.IFNA(IF(MATCH($M699, Keuzelijsten!$AR$2:$AR$32, 0)&gt;0, 0, -1), -1), IF($N699&lt;&gt;"", -1, IF(O699&lt;&gt;"", 0, 1))), -1), -1), 0)</f>
        <v>0</v>
      </c>
      <c r="AI699" s="171">
        <f t="shared" si="254"/>
        <v>0</v>
      </c>
      <c r="AJ699" s="171">
        <f t="shared" si="255"/>
        <v>0</v>
      </c>
      <c r="AK699" s="168"/>
      <c r="AL699" s="322" t="str">
        <f t="shared" si="236"/>
        <v/>
      </c>
      <c r="AM699" s="171"/>
      <c r="AN699" s="171"/>
      <c r="AO699" s="171"/>
      <c r="AP699" s="171"/>
      <c r="AQ699" s="171"/>
      <c r="AR699" s="171"/>
      <c r="AS699" s="171"/>
      <c r="AT699" s="171"/>
      <c r="AU699" s="171" t="str">
        <f t="shared" si="256"/>
        <v/>
      </c>
      <c r="AV699" s="171"/>
      <c r="AW699" s="171"/>
      <c r="AX699" s="171"/>
      <c r="AY699" s="171"/>
      <c r="AZ699" s="168" t="str">
        <f t="shared" si="257"/>
        <v/>
      </c>
      <c r="BA699" s="158" t="str">
        <f>IF(S699&lt;&gt;1, IF(SUM(S699:$S$1004)&lt;&gt;0, "| Laat geen witruimte tussen ingevulde rijen.", ""), "")</f>
        <v/>
      </c>
      <c r="BC699" s="159" t="str">
        <f t="shared" si="258"/>
        <v/>
      </c>
    </row>
    <row r="700" spans="1:55" s="158" customFormat="1" ht="14.4" customHeight="1" x14ac:dyDescent="0.3">
      <c r="A700" s="244" t="str">
        <f t="shared" si="237"/>
        <v/>
      </c>
      <c r="B700" s="153" t="str">
        <f t="shared" si="238"/>
        <v/>
      </c>
      <c r="C700" s="154"/>
      <c r="D700" s="173"/>
      <c r="E700" s="179"/>
      <c r="F700" s="156"/>
      <c r="G700" s="175"/>
      <c r="H700" s="175"/>
      <c r="I700" s="175"/>
      <c r="J700" s="175"/>
      <c r="K700" s="175"/>
      <c r="L700" s="175"/>
      <c r="M700" s="175"/>
      <c r="N700" s="175"/>
      <c r="O700" s="175"/>
      <c r="P700" s="175"/>
      <c r="Q700" s="179"/>
      <c r="R700" s="157" t="s">
        <v>98</v>
      </c>
      <c r="S700" s="158">
        <f t="shared" si="239"/>
        <v>0</v>
      </c>
      <c r="T700" s="158" t="str">
        <f t="shared" si="240"/>
        <v/>
      </c>
      <c r="U700" s="158" t="str">
        <f t="shared" si="241"/>
        <v>lstLocatieNv3</v>
      </c>
      <c r="V700" s="168">
        <f t="shared" si="242"/>
        <v>0</v>
      </c>
      <c r="W700" s="171">
        <f t="shared" si="243"/>
        <v>0</v>
      </c>
      <c r="X700" s="171">
        <f t="shared" si="244"/>
        <v>0</v>
      </c>
      <c r="Y700" s="171">
        <f t="shared" si="245"/>
        <v>0</v>
      </c>
      <c r="Z700" s="171">
        <f t="shared" si="246"/>
        <v>0</v>
      </c>
      <c r="AA700" s="171">
        <f t="shared" si="247"/>
        <v>0</v>
      </c>
      <c r="AB700" s="171">
        <f t="shared" si="248"/>
        <v>0</v>
      </c>
      <c r="AC700" s="171">
        <f t="shared" si="249"/>
        <v>0</v>
      </c>
      <c r="AD700" s="171">
        <f t="shared" si="250"/>
        <v>0</v>
      </c>
      <c r="AE700" s="171">
        <f t="shared" si="251"/>
        <v>0</v>
      </c>
      <c r="AF700" s="171">
        <f t="shared" si="252"/>
        <v>0</v>
      </c>
      <c r="AG700" s="171">
        <f t="shared" si="253"/>
        <v>0</v>
      </c>
      <c r="AH700" s="171">
        <f>IF($S700&lt;&gt;0, IF($F700&lt;&gt;"Opname / publicatie / game", IF(OR($J700="Fysieke aanwezigheid/product",$J700="Fysieke en digitale aanwezigheid/product"), IF($L700&lt;&gt;"België", _xlfn.IFNA(IF(MATCH($M700, Keuzelijsten!$AR$2:$AR$32, 0)&gt;0, 0, -1), -1), IF($N700&lt;&gt;"", -1, IF(O700&lt;&gt;"", 0, 1))), -1), -1), 0)</f>
        <v>0</v>
      </c>
      <c r="AI700" s="171">
        <f t="shared" si="254"/>
        <v>0</v>
      </c>
      <c r="AJ700" s="171">
        <f t="shared" si="255"/>
        <v>0</v>
      </c>
      <c r="AK700" s="168"/>
      <c r="AL700" s="322" t="str">
        <f t="shared" si="236"/>
        <v/>
      </c>
      <c r="AM700" s="171"/>
      <c r="AN700" s="171"/>
      <c r="AO700" s="171"/>
      <c r="AP700" s="171"/>
      <c r="AQ700" s="171"/>
      <c r="AR700" s="171"/>
      <c r="AS700" s="171"/>
      <c r="AT700" s="171"/>
      <c r="AU700" s="171" t="str">
        <f t="shared" si="256"/>
        <v/>
      </c>
      <c r="AV700" s="171"/>
      <c r="AW700" s="171"/>
      <c r="AX700" s="171"/>
      <c r="AY700" s="171"/>
      <c r="AZ700" s="168" t="str">
        <f t="shared" si="257"/>
        <v/>
      </c>
      <c r="BA700" s="158" t="str">
        <f>IF(S700&lt;&gt;1, IF(SUM(S700:$S$1004)&lt;&gt;0, "| Laat geen witruimte tussen ingevulde rijen.", ""), "")</f>
        <v/>
      </c>
      <c r="BC700" s="159" t="str">
        <f t="shared" si="258"/>
        <v/>
      </c>
    </row>
    <row r="701" spans="1:55" s="158" customFormat="1" ht="14.4" customHeight="1" x14ac:dyDescent="0.3">
      <c r="A701" s="244" t="str">
        <f t="shared" si="237"/>
        <v/>
      </c>
      <c r="B701" s="153" t="str">
        <f t="shared" si="238"/>
        <v/>
      </c>
      <c r="C701" s="154"/>
      <c r="D701" s="173"/>
      <c r="E701" s="179"/>
      <c r="F701" s="156"/>
      <c r="G701" s="175"/>
      <c r="H701" s="175"/>
      <c r="I701" s="175"/>
      <c r="J701" s="175"/>
      <c r="K701" s="175"/>
      <c r="L701" s="175"/>
      <c r="M701" s="175"/>
      <c r="N701" s="175"/>
      <c r="O701" s="175"/>
      <c r="P701" s="175"/>
      <c r="Q701" s="179"/>
      <c r="R701" s="157" t="s">
        <v>98</v>
      </c>
      <c r="S701" s="158">
        <f t="shared" si="239"/>
        <v>0</v>
      </c>
      <c r="T701" s="158" t="str">
        <f t="shared" si="240"/>
        <v/>
      </c>
      <c r="U701" s="158" t="str">
        <f t="shared" si="241"/>
        <v>lstLocatieNv3</v>
      </c>
      <c r="V701" s="168">
        <f t="shared" si="242"/>
        <v>0</v>
      </c>
      <c r="W701" s="171">
        <f t="shared" si="243"/>
        <v>0</v>
      </c>
      <c r="X701" s="171">
        <f t="shared" si="244"/>
        <v>0</v>
      </c>
      <c r="Y701" s="171">
        <f t="shared" si="245"/>
        <v>0</v>
      </c>
      <c r="Z701" s="171">
        <f t="shared" si="246"/>
        <v>0</v>
      </c>
      <c r="AA701" s="171">
        <f t="shared" si="247"/>
        <v>0</v>
      </c>
      <c r="AB701" s="171">
        <f t="shared" si="248"/>
        <v>0</v>
      </c>
      <c r="AC701" s="171">
        <f t="shared" si="249"/>
        <v>0</v>
      </c>
      <c r="AD701" s="171">
        <f t="shared" si="250"/>
        <v>0</v>
      </c>
      <c r="AE701" s="171">
        <f t="shared" si="251"/>
        <v>0</v>
      </c>
      <c r="AF701" s="171">
        <f t="shared" si="252"/>
        <v>0</v>
      </c>
      <c r="AG701" s="171">
        <f t="shared" si="253"/>
        <v>0</v>
      </c>
      <c r="AH701" s="171">
        <f>IF($S701&lt;&gt;0, IF($F701&lt;&gt;"Opname / publicatie / game", IF(OR($J701="Fysieke aanwezigheid/product",$J701="Fysieke en digitale aanwezigheid/product"), IF($L701&lt;&gt;"België", _xlfn.IFNA(IF(MATCH($M701, Keuzelijsten!$AR$2:$AR$32, 0)&gt;0, 0, -1), -1), IF($N701&lt;&gt;"", -1, IF(O701&lt;&gt;"", 0, 1))), -1), -1), 0)</f>
        <v>0</v>
      </c>
      <c r="AI701" s="171">
        <f t="shared" si="254"/>
        <v>0</v>
      </c>
      <c r="AJ701" s="171">
        <f t="shared" si="255"/>
        <v>0</v>
      </c>
      <c r="AK701" s="168"/>
      <c r="AL701" s="322" t="str">
        <f t="shared" si="236"/>
        <v/>
      </c>
      <c r="AM701" s="171"/>
      <c r="AN701" s="171"/>
      <c r="AO701" s="171"/>
      <c r="AP701" s="171"/>
      <c r="AQ701" s="171"/>
      <c r="AR701" s="171"/>
      <c r="AS701" s="171"/>
      <c r="AT701" s="171"/>
      <c r="AU701" s="171" t="str">
        <f t="shared" si="256"/>
        <v/>
      </c>
      <c r="AV701" s="171"/>
      <c r="AW701" s="171"/>
      <c r="AX701" s="171"/>
      <c r="AY701" s="171"/>
      <c r="AZ701" s="168" t="str">
        <f t="shared" si="257"/>
        <v/>
      </c>
      <c r="BA701" s="158" t="str">
        <f>IF(S701&lt;&gt;1, IF(SUM(S701:$S$1004)&lt;&gt;0, "| Laat geen witruimte tussen ingevulde rijen.", ""), "")</f>
        <v/>
      </c>
      <c r="BC701" s="159" t="str">
        <f t="shared" si="258"/>
        <v/>
      </c>
    </row>
    <row r="702" spans="1:55" s="158" customFormat="1" ht="14.4" customHeight="1" x14ac:dyDescent="0.3">
      <c r="A702" s="244" t="str">
        <f t="shared" si="237"/>
        <v/>
      </c>
      <c r="B702" s="153" t="str">
        <f t="shared" si="238"/>
        <v/>
      </c>
      <c r="C702" s="154"/>
      <c r="D702" s="173"/>
      <c r="E702" s="179"/>
      <c r="F702" s="156"/>
      <c r="G702" s="175"/>
      <c r="H702" s="175"/>
      <c r="I702" s="175"/>
      <c r="J702" s="175"/>
      <c r="K702" s="175"/>
      <c r="L702" s="175"/>
      <c r="M702" s="175"/>
      <c r="N702" s="175"/>
      <c r="O702" s="175"/>
      <c r="P702" s="175"/>
      <c r="Q702" s="179"/>
      <c r="R702" s="157" t="s">
        <v>98</v>
      </c>
      <c r="S702" s="158">
        <f t="shared" si="239"/>
        <v>0</v>
      </c>
      <c r="T702" s="158" t="str">
        <f t="shared" si="240"/>
        <v/>
      </c>
      <c r="U702" s="158" t="str">
        <f t="shared" si="241"/>
        <v>lstLocatieNv3</v>
      </c>
      <c r="V702" s="168">
        <f t="shared" si="242"/>
        <v>0</v>
      </c>
      <c r="W702" s="171">
        <f t="shared" si="243"/>
        <v>0</v>
      </c>
      <c r="X702" s="171">
        <f t="shared" si="244"/>
        <v>0</v>
      </c>
      <c r="Y702" s="171">
        <f t="shared" si="245"/>
        <v>0</v>
      </c>
      <c r="Z702" s="171">
        <f t="shared" si="246"/>
        <v>0</v>
      </c>
      <c r="AA702" s="171">
        <f t="shared" si="247"/>
        <v>0</v>
      </c>
      <c r="AB702" s="171">
        <f t="shared" si="248"/>
        <v>0</v>
      </c>
      <c r="AC702" s="171">
        <f t="shared" si="249"/>
        <v>0</v>
      </c>
      <c r="AD702" s="171">
        <f t="shared" si="250"/>
        <v>0</v>
      </c>
      <c r="AE702" s="171">
        <f t="shared" si="251"/>
        <v>0</v>
      </c>
      <c r="AF702" s="171">
        <f t="shared" si="252"/>
        <v>0</v>
      </c>
      <c r="AG702" s="171">
        <f t="shared" si="253"/>
        <v>0</v>
      </c>
      <c r="AH702" s="171">
        <f>IF($S702&lt;&gt;0, IF($F702&lt;&gt;"Opname / publicatie / game", IF(OR($J702="Fysieke aanwezigheid/product",$J702="Fysieke en digitale aanwezigheid/product"), IF($L702&lt;&gt;"België", _xlfn.IFNA(IF(MATCH($M702, Keuzelijsten!$AR$2:$AR$32, 0)&gt;0, 0, -1), -1), IF($N702&lt;&gt;"", -1, IF(O702&lt;&gt;"", 0, 1))), -1), -1), 0)</f>
        <v>0</v>
      </c>
      <c r="AI702" s="171">
        <f t="shared" si="254"/>
        <v>0</v>
      </c>
      <c r="AJ702" s="171">
        <f t="shared" si="255"/>
        <v>0</v>
      </c>
      <c r="AK702" s="168"/>
      <c r="AL702" s="322" t="str">
        <f t="shared" si="236"/>
        <v/>
      </c>
      <c r="AM702" s="171"/>
      <c r="AN702" s="171"/>
      <c r="AO702" s="171"/>
      <c r="AP702" s="171"/>
      <c r="AQ702" s="171"/>
      <c r="AR702" s="171"/>
      <c r="AS702" s="171"/>
      <c r="AT702" s="171"/>
      <c r="AU702" s="171" t="str">
        <f t="shared" si="256"/>
        <v/>
      </c>
      <c r="AV702" s="171"/>
      <c r="AW702" s="171"/>
      <c r="AX702" s="171"/>
      <c r="AY702" s="171"/>
      <c r="AZ702" s="168" t="str">
        <f t="shared" si="257"/>
        <v/>
      </c>
      <c r="BA702" s="158" t="str">
        <f>IF(S702&lt;&gt;1, IF(SUM(S702:$S$1004)&lt;&gt;0, "| Laat geen witruimte tussen ingevulde rijen.", ""), "")</f>
        <v/>
      </c>
      <c r="BC702" s="159" t="str">
        <f t="shared" si="258"/>
        <v/>
      </c>
    </row>
    <row r="703" spans="1:55" s="158" customFormat="1" ht="14.4" customHeight="1" x14ac:dyDescent="0.3">
      <c r="A703" s="244" t="str">
        <f t="shared" si="237"/>
        <v/>
      </c>
      <c r="B703" s="153" t="str">
        <f t="shared" si="238"/>
        <v/>
      </c>
      <c r="C703" s="154"/>
      <c r="D703" s="173"/>
      <c r="E703" s="179"/>
      <c r="F703" s="156"/>
      <c r="G703" s="175"/>
      <c r="H703" s="175"/>
      <c r="I703" s="175"/>
      <c r="J703" s="175"/>
      <c r="K703" s="175"/>
      <c r="L703" s="175"/>
      <c r="M703" s="175"/>
      <c r="N703" s="175"/>
      <c r="O703" s="175"/>
      <c r="P703" s="175"/>
      <c r="Q703" s="179"/>
      <c r="R703" s="157" t="s">
        <v>98</v>
      </c>
      <c r="S703" s="158">
        <f t="shared" si="239"/>
        <v>0</v>
      </c>
      <c r="T703" s="158" t="str">
        <f t="shared" si="240"/>
        <v/>
      </c>
      <c r="U703" s="158" t="str">
        <f t="shared" si="241"/>
        <v>lstLocatieNv3</v>
      </c>
      <c r="V703" s="168">
        <f t="shared" si="242"/>
        <v>0</v>
      </c>
      <c r="W703" s="171">
        <f t="shared" si="243"/>
        <v>0</v>
      </c>
      <c r="X703" s="171">
        <f t="shared" si="244"/>
        <v>0</v>
      </c>
      <c r="Y703" s="171">
        <f t="shared" si="245"/>
        <v>0</v>
      </c>
      <c r="Z703" s="171">
        <f t="shared" si="246"/>
        <v>0</v>
      </c>
      <c r="AA703" s="171">
        <f t="shared" si="247"/>
        <v>0</v>
      </c>
      <c r="AB703" s="171">
        <f t="shared" si="248"/>
        <v>0</v>
      </c>
      <c r="AC703" s="171">
        <f t="shared" si="249"/>
        <v>0</v>
      </c>
      <c r="AD703" s="171">
        <f t="shared" si="250"/>
        <v>0</v>
      </c>
      <c r="AE703" s="171">
        <f t="shared" si="251"/>
        <v>0</v>
      </c>
      <c r="AF703" s="171">
        <f t="shared" si="252"/>
        <v>0</v>
      </c>
      <c r="AG703" s="171">
        <f t="shared" si="253"/>
        <v>0</v>
      </c>
      <c r="AH703" s="171">
        <f>IF($S703&lt;&gt;0, IF($F703&lt;&gt;"Opname / publicatie / game", IF(OR($J703="Fysieke aanwezigheid/product",$J703="Fysieke en digitale aanwezigheid/product"), IF($L703&lt;&gt;"België", _xlfn.IFNA(IF(MATCH($M703, Keuzelijsten!$AR$2:$AR$32, 0)&gt;0, 0, -1), -1), IF($N703&lt;&gt;"", -1, IF(O703&lt;&gt;"", 0, 1))), -1), -1), 0)</f>
        <v>0</v>
      </c>
      <c r="AI703" s="171">
        <f t="shared" si="254"/>
        <v>0</v>
      </c>
      <c r="AJ703" s="171">
        <f t="shared" si="255"/>
        <v>0</v>
      </c>
      <c r="AK703" s="168"/>
      <c r="AL703" s="322" t="str">
        <f t="shared" si="236"/>
        <v/>
      </c>
      <c r="AM703" s="171"/>
      <c r="AN703" s="171"/>
      <c r="AO703" s="171"/>
      <c r="AP703" s="171"/>
      <c r="AQ703" s="171"/>
      <c r="AR703" s="171"/>
      <c r="AS703" s="171"/>
      <c r="AT703" s="171"/>
      <c r="AU703" s="171" t="str">
        <f t="shared" si="256"/>
        <v/>
      </c>
      <c r="AV703" s="171"/>
      <c r="AW703" s="171"/>
      <c r="AX703" s="171"/>
      <c r="AY703" s="171"/>
      <c r="AZ703" s="168" t="str">
        <f t="shared" si="257"/>
        <v/>
      </c>
      <c r="BA703" s="158" t="str">
        <f>IF(S703&lt;&gt;1, IF(SUM(S703:$S$1004)&lt;&gt;0, "| Laat geen witruimte tussen ingevulde rijen.", ""), "")</f>
        <v/>
      </c>
      <c r="BC703" s="159" t="str">
        <f t="shared" si="258"/>
        <v/>
      </c>
    </row>
    <row r="704" spans="1:55" s="158" customFormat="1" ht="14.4" customHeight="1" x14ac:dyDescent="0.3">
      <c r="A704" s="244" t="str">
        <f t="shared" si="237"/>
        <v/>
      </c>
      <c r="B704" s="153" t="str">
        <f t="shared" si="238"/>
        <v/>
      </c>
      <c r="C704" s="154"/>
      <c r="D704" s="173"/>
      <c r="E704" s="179"/>
      <c r="F704" s="156"/>
      <c r="G704" s="175"/>
      <c r="H704" s="175"/>
      <c r="I704" s="175"/>
      <c r="J704" s="175"/>
      <c r="K704" s="175"/>
      <c r="L704" s="175"/>
      <c r="M704" s="175"/>
      <c r="N704" s="175"/>
      <c r="O704" s="175"/>
      <c r="P704" s="175"/>
      <c r="Q704" s="179"/>
      <c r="R704" s="157" t="s">
        <v>98</v>
      </c>
      <c r="S704" s="158">
        <f t="shared" si="239"/>
        <v>0</v>
      </c>
      <c r="T704" s="158" t="str">
        <f t="shared" si="240"/>
        <v/>
      </c>
      <c r="U704" s="158" t="str">
        <f t="shared" si="241"/>
        <v>lstLocatieNv3</v>
      </c>
      <c r="V704" s="168">
        <f t="shared" si="242"/>
        <v>0</v>
      </c>
      <c r="W704" s="171">
        <f t="shared" si="243"/>
        <v>0</v>
      </c>
      <c r="X704" s="171">
        <f t="shared" si="244"/>
        <v>0</v>
      </c>
      <c r="Y704" s="171">
        <f t="shared" si="245"/>
        <v>0</v>
      </c>
      <c r="Z704" s="171">
        <f t="shared" si="246"/>
        <v>0</v>
      </c>
      <c r="AA704" s="171">
        <f t="shared" si="247"/>
        <v>0</v>
      </c>
      <c r="AB704" s="171">
        <f t="shared" si="248"/>
        <v>0</v>
      </c>
      <c r="AC704" s="171">
        <f t="shared" si="249"/>
        <v>0</v>
      </c>
      <c r="AD704" s="171">
        <f t="shared" si="250"/>
        <v>0</v>
      </c>
      <c r="AE704" s="171">
        <f t="shared" si="251"/>
        <v>0</v>
      </c>
      <c r="AF704" s="171">
        <f t="shared" si="252"/>
        <v>0</v>
      </c>
      <c r="AG704" s="171">
        <f t="shared" si="253"/>
        <v>0</v>
      </c>
      <c r="AH704" s="171">
        <f>IF($S704&lt;&gt;0, IF($F704&lt;&gt;"Opname / publicatie / game", IF(OR($J704="Fysieke aanwezigheid/product",$J704="Fysieke en digitale aanwezigheid/product"), IF($L704&lt;&gt;"België", _xlfn.IFNA(IF(MATCH($M704, Keuzelijsten!$AR$2:$AR$32, 0)&gt;0, 0, -1), -1), IF($N704&lt;&gt;"", -1, IF(O704&lt;&gt;"", 0, 1))), -1), -1), 0)</f>
        <v>0</v>
      </c>
      <c r="AI704" s="171">
        <f t="shared" si="254"/>
        <v>0</v>
      </c>
      <c r="AJ704" s="171">
        <f t="shared" si="255"/>
        <v>0</v>
      </c>
      <c r="AK704" s="168"/>
      <c r="AL704" s="322" t="str">
        <f t="shared" si="236"/>
        <v/>
      </c>
      <c r="AM704" s="171"/>
      <c r="AN704" s="171"/>
      <c r="AO704" s="171"/>
      <c r="AP704" s="171"/>
      <c r="AQ704" s="171"/>
      <c r="AR704" s="171"/>
      <c r="AS704" s="171"/>
      <c r="AT704" s="171"/>
      <c r="AU704" s="171" t="str">
        <f t="shared" si="256"/>
        <v/>
      </c>
      <c r="AV704" s="171"/>
      <c r="AW704" s="171"/>
      <c r="AX704" s="171"/>
      <c r="AY704" s="171"/>
      <c r="AZ704" s="168" t="str">
        <f t="shared" si="257"/>
        <v/>
      </c>
      <c r="BA704" s="158" t="str">
        <f>IF(S704&lt;&gt;1, IF(SUM(S704:$S$1004)&lt;&gt;0, "| Laat geen witruimte tussen ingevulde rijen.", ""), "")</f>
        <v/>
      </c>
      <c r="BC704" s="159" t="str">
        <f t="shared" si="258"/>
        <v/>
      </c>
    </row>
    <row r="705" spans="1:55" s="158" customFormat="1" ht="14.4" customHeight="1" x14ac:dyDescent="0.3">
      <c r="A705" s="244" t="str">
        <f t="shared" si="237"/>
        <v/>
      </c>
      <c r="B705" s="153" t="str">
        <f t="shared" si="238"/>
        <v/>
      </c>
      <c r="C705" s="154"/>
      <c r="D705" s="173"/>
      <c r="E705" s="179"/>
      <c r="F705" s="156"/>
      <c r="G705" s="175"/>
      <c r="H705" s="175"/>
      <c r="I705" s="175"/>
      <c r="J705" s="175"/>
      <c r="K705" s="175"/>
      <c r="L705" s="175"/>
      <c r="M705" s="175"/>
      <c r="N705" s="175"/>
      <c r="O705" s="175"/>
      <c r="P705" s="175"/>
      <c r="Q705" s="179"/>
      <c r="R705" s="157" t="s">
        <v>98</v>
      </c>
      <c r="S705" s="158">
        <f t="shared" si="239"/>
        <v>0</v>
      </c>
      <c r="T705" s="158" t="str">
        <f t="shared" si="240"/>
        <v/>
      </c>
      <c r="U705" s="158" t="str">
        <f t="shared" si="241"/>
        <v>lstLocatieNv3</v>
      </c>
      <c r="V705" s="168">
        <f t="shared" si="242"/>
        <v>0</v>
      </c>
      <c r="W705" s="171">
        <f t="shared" si="243"/>
        <v>0</v>
      </c>
      <c r="X705" s="171">
        <f t="shared" si="244"/>
        <v>0</v>
      </c>
      <c r="Y705" s="171">
        <f t="shared" si="245"/>
        <v>0</v>
      </c>
      <c r="Z705" s="171">
        <f t="shared" si="246"/>
        <v>0</v>
      </c>
      <c r="AA705" s="171">
        <f t="shared" si="247"/>
        <v>0</v>
      </c>
      <c r="AB705" s="171">
        <f t="shared" si="248"/>
        <v>0</v>
      </c>
      <c r="AC705" s="171">
        <f t="shared" si="249"/>
        <v>0</v>
      </c>
      <c r="AD705" s="171">
        <f t="shared" si="250"/>
        <v>0</v>
      </c>
      <c r="AE705" s="171">
        <f t="shared" si="251"/>
        <v>0</v>
      </c>
      <c r="AF705" s="171">
        <f t="shared" si="252"/>
        <v>0</v>
      </c>
      <c r="AG705" s="171">
        <f t="shared" si="253"/>
        <v>0</v>
      </c>
      <c r="AH705" s="171">
        <f>IF($S705&lt;&gt;0, IF($F705&lt;&gt;"Opname / publicatie / game", IF(OR($J705="Fysieke aanwezigheid/product",$J705="Fysieke en digitale aanwezigheid/product"), IF($L705&lt;&gt;"België", _xlfn.IFNA(IF(MATCH($M705, Keuzelijsten!$AR$2:$AR$32, 0)&gt;0, 0, -1), -1), IF($N705&lt;&gt;"", -1, IF(O705&lt;&gt;"", 0, 1))), -1), -1), 0)</f>
        <v>0</v>
      </c>
      <c r="AI705" s="171">
        <f t="shared" si="254"/>
        <v>0</v>
      </c>
      <c r="AJ705" s="171">
        <f t="shared" si="255"/>
        <v>0</v>
      </c>
      <c r="AK705" s="168"/>
      <c r="AL705" s="322" t="str">
        <f t="shared" si="236"/>
        <v/>
      </c>
      <c r="AM705" s="171"/>
      <c r="AN705" s="171"/>
      <c r="AO705" s="171"/>
      <c r="AP705" s="171"/>
      <c r="AQ705" s="171"/>
      <c r="AR705" s="171"/>
      <c r="AS705" s="171"/>
      <c r="AT705" s="171"/>
      <c r="AU705" s="171" t="str">
        <f t="shared" si="256"/>
        <v/>
      </c>
      <c r="AV705" s="171"/>
      <c r="AW705" s="171"/>
      <c r="AX705" s="171"/>
      <c r="AY705" s="171"/>
      <c r="AZ705" s="168" t="str">
        <f t="shared" si="257"/>
        <v/>
      </c>
      <c r="BA705" s="158" t="str">
        <f>IF(S705&lt;&gt;1, IF(SUM(S705:$S$1004)&lt;&gt;0, "| Laat geen witruimte tussen ingevulde rijen.", ""), "")</f>
        <v/>
      </c>
      <c r="BC705" s="159" t="str">
        <f t="shared" si="258"/>
        <v/>
      </c>
    </row>
    <row r="706" spans="1:55" s="158" customFormat="1" ht="14.4" customHeight="1" x14ac:dyDescent="0.3">
      <c r="A706" s="244" t="str">
        <f t="shared" si="237"/>
        <v/>
      </c>
      <c r="B706" s="153" t="str">
        <f t="shared" si="238"/>
        <v/>
      </c>
      <c r="C706" s="154"/>
      <c r="D706" s="173"/>
      <c r="E706" s="179"/>
      <c r="F706" s="156"/>
      <c r="G706" s="175"/>
      <c r="H706" s="175"/>
      <c r="I706" s="175"/>
      <c r="J706" s="175"/>
      <c r="K706" s="175"/>
      <c r="L706" s="175"/>
      <c r="M706" s="175"/>
      <c r="N706" s="175"/>
      <c r="O706" s="175"/>
      <c r="P706" s="175"/>
      <c r="Q706" s="179"/>
      <c r="R706" s="157" t="s">
        <v>98</v>
      </c>
      <c r="S706" s="158">
        <f t="shared" si="239"/>
        <v>0</v>
      </c>
      <c r="T706" s="158" t="str">
        <f t="shared" si="240"/>
        <v/>
      </c>
      <c r="U706" s="158" t="str">
        <f t="shared" si="241"/>
        <v>lstLocatieNv3</v>
      </c>
      <c r="V706" s="168">
        <f t="shared" si="242"/>
        <v>0</v>
      </c>
      <c r="W706" s="171">
        <f t="shared" si="243"/>
        <v>0</v>
      </c>
      <c r="X706" s="171">
        <f t="shared" si="244"/>
        <v>0</v>
      </c>
      <c r="Y706" s="171">
        <f t="shared" si="245"/>
        <v>0</v>
      </c>
      <c r="Z706" s="171">
        <f t="shared" si="246"/>
        <v>0</v>
      </c>
      <c r="AA706" s="171">
        <f t="shared" si="247"/>
        <v>0</v>
      </c>
      <c r="AB706" s="171">
        <f t="shared" si="248"/>
        <v>0</v>
      </c>
      <c r="AC706" s="171">
        <f t="shared" si="249"/>
        <v>0</v>
      </c>
      <c r="AD706" s="171">
        <f t="shared" si="250"/>
        <v>0</v>
      </c>
      <c r="AE706" s="171">
        <f t="shared" si="251"/>
        <v>0</v>
      </c>
      <c r="AF706" s="171">
        <f t="shared" si="252"/>
        <v>0</v>
      </c>
      <c r="AG706" s="171">
        <f t="shared" si="253"/>
        <v>0</v>
      </c>
      <c r="AH706" s="171">
        <f>IF($S706&lt;&gt;0, IF($F706&lt;&gt;"Opname / publicatie / game", IF(OR($J706="Fysieke aanwezigheid/product",$J706="Fysieke en digitale aanwezigheid/product"), IF($L706&lt;&gt;"België", _xlfn.IFNA(IF(MATCH($M706, Keuzelijsten!$AR$2:$AR$32, 0)&gt;0, 0, -1), -1), IF($N706&lt;&gt;"", -1, IF(O706&lt;&gt;"", 0, 1))), -1), -1), 0)</f>
        <v>0</v>
      </c>
      <c r="AI706" s="171">
        <f t="shared" si="254"/>
        <v>0</v>
      </c>
      <c r="AJ706" s="171">
        <f t="shared" si="255"/>
        <v>0</v>
      </c>
      <c r="AK706" s="168"/>
      <c r="AL706" s="322" t="str">
        <f t="shared" si="236"/>
        <v/>
      </c>
      <c r="AM706" s="171"/>
      <c r="AN706" s="171"/>
      <c r="AO706" s="171"/>
      <c r="AP706" s="171"/>
      <c r="AQ706" s="171"/>
      <c r="AR706" s="171"/>
      <c r="AS706" s="171"/>
      <c r="AT706" s="171"/>
      <c r="AU706" s="171" t="str">
        <f t="shared" si="256"/>
        <v/>
      </c>
      <c r="AV706" s="171"/>
      <c r="AW706" s="171"/>
      <c r="AX706" s="171"/>
      <c r="AY706" s="171"/>
      <c r="AZ706" s="168" t="str">
        <f t="shared" si="257"/>
        <v/>
      </c>
      <c r="BA706" s="158" t="str">
        <f>IF(S706&lt;&gt;1, IF(SUM(S706:$S$1004)&lt;&gt;0, "| Laat geen witruimte tussen ingevulde rijen.", ""), "")</f>
        <v/>
      </c>
      <c r="BC706" s="159" t="str">
        <f t="shared" si="258"/>
        <v/>
      </c>
    </row>
    <row r="707" spans="1:55" s="158" customFormat="1" ht="14.4" customHeight="1" x14ac:dyDescent="0.3">
      <c r="A707" s="244" t="str">
        <f t="shared" si="237"/>
        <v/>
      </c>
      <c r="B707" s="153" t="str">
        <f t="shared" si="238"/>
        <v/>
      </c>
      <c r="C707" s="154"/>
      <c r="D707" s="173"/>
      <c r="E707" s="179"/>
      <c r="F707" s="156"/>
      <c r="G707" s="175"/>
      <c r="H707" s="175"/>
      <c r="I707" s="175"/>
      <c r="J707" s="175"/>
      <c r="K707" s="175"/>
      <c r="L707" s="175"/>
      <c r="M707" s="175"/>
      <c r="N707" s="175"/>
      <c r="O707" s="175"/>
      <c r="P707" s="175"/>
      <c r="Q707" s="179"/>
      <c r="R707" s="157" t="s">
        <v>98</v>
      </c>
      <c r="S707" s="158">
        <f t="shared" si="239"/>
        <v>0</v>
      </c>
      <c r="T707" s="158" t="str">
        <f t="shared" si="240"/>
        <v/>
      </c>
      <c r="U707" s="158" t="str">
        <f t="shared" si="241"/>
        <v>lstLocatieNv3</v>
      </c>
      <c r="V707" s="168">
        <f t="shared" si="242"/>
        <v>0</v>
      </c>
      <c r="W707" s="171">
        <f t="shared" si="243"/>
        <v>0</v>
      </c>
      <c r="X707" s="171">
        <f t="shared" si="244"/>
        <v>0</v>
      </c>
      <c r="Y707" s="171">
        <f t="shared" si="245"/>
        <v>0</v>
      </c>
      <c r="Z707" s="171">
        <f t="shared" si="246"/>
        <v>0</v>
      </c>
      <c r="AA707" s="171">
        <f t="shared" si="247"/>
        <v>0</v>
      </c>
      <c r="AB707" s="171">
        <f t="shared" si="248"/>
        <v>0</v>
      </c>
      <c r="AC707" s="171">
        <f t="shared" si="249"/>
        <v>0</v>
      </c>
      <c r="AD707" s="171">
        <f t="shared" si="250"/>
        <v>0</v>
      </c>
      <c r="AE707" s="171">
        <f t="shared" si="251"/>
        <v>0</v>
      </c>
      <c r="AF707" s="171">
        <f t="shared" si="252"/>
        <v>0</v>
      </c>
      <c r="AG707" s="171">
        <f t="shared" si="253"/>
        <v>0</v>
      </c>
      <c r="AH707" s="171">
        <f>IF($S707&lt;&gt;0, IF($F707&lt;&gt;"Opname / publicatie / game", IF(OR($J707="Fysieke aanwezigheid/product",$J707="Fysieke en digitale aanwezigheid/product"), IF($L707&lt;&gt;"België", _xlfn.IFNA(IF(MATCH($M707, Keuzelijsten!$AR$2:$AR$32, 0)&gt;0, 0, -1), -1), IF($N707&lt;&gt;"", -1, IF(O707&lt;&gt;"", 0, 1))), -1), -1), 0)</f>
        <v>0</v>
      </c>
      <c r="AI707" s="171">
        <f t="shared" si="254"/>
        <v>0</v>
      </c>
      <c r="AJ707" s="171">
        <f t="shared" si="255"/>
        <v>0</v>
      </c>
      <c r="AK707" s="168"/>
      <c r="AL707" s="322" t="str">
        <f t="shared" si="236"/>
        <v/>
      </c>
      <c r="AM707" s="171"/>
      <c r="AN707" s="171"/>
      <c r="AO707" s="171"/>
      <c r="AP707" s="171"/>
      <c r="AQ707" s="171"/>
      <c r="AR707" s="171"/>
      <c r="AS707" s="171"/>
      <c r="AT707" s="171"/>
      <c r="AU707" s="171" t="str">
        <f t="shared" si="256"/>
        <v/>
      </c>
      <c r="AV707" s="171"/>
      <c r="AW707" s="171"/>
      <c r="AX707" s="171"/>
      <c r="AY707" s="171"/>
      <c r="AZ707" s="168" t="str">
        <f t="shared" si="257"/>
        <v/>
      </c>
      <c r="BA707" s="158" t="str">
        <f>IF(S707&lt;&gt;1, IF(SUM(S707:$S$1004)&lt;&gt;0, "| Laat geen witruimte tussen ingevulde rijen.", ""), "")</f>
        <v/>
      </c>
      <c r="BC707" s="159" t="str">
        <f t="shared" si="258"/>
        <v/>
      </c>
    </row>
    <row r="708" spans="1:55" s="158" customFormat="1" ht="14.4" customHeight="1" x14ac:dyDescent="0.3">
      <c r="A708" s="244" t="str">
        <f t="shared" si="237"/>
        <v/>
      </c>
      <c r="B708" s="153" t="str">
        <f t="shared" si="238"/>
        <v/>
      </c>
      <c r="C708" s="154"/>
      <c r="D708" s="173"/>
      <c r="E708" s="179"/>
      <c r="F708" s="156"/>
      <c r="G708" s="175"/>
      <c r="H708" s="175"/>
      <c r="I708" s="175"/>
      <c r="J708" s="175"/>
      <c r="K708" s="175"/>
      <c r="L708" s="175"/>
      <c r="M708" s="175"/>
      <c r="N708" s="175"/>
      <c r="O708" s="175"/>
      <c r="P708" s="175"/>
      <c r="Q708" s="179"/>
      <c r="R708" s="157" t="s">
        <v>98</v>
      </c>
      <c r="S708" s="158">
        <f t="shared" si="239"/>
        <v>0</v>
      </c>
      <c r="T708" s="158" t="str">
        <f t="shared" si="240"/>
        <v/>
      </c>
      <c r="U708" s="158" t="str">
        <f t="shared" si="241"/>
        <v>lstLocatieNv3</v>
      </c>
      <c r="V708" s="168">
        <f t="shared" si="242"/>
        <v>0</v>
      </c>
      <c r="W708" s="171">
        <f t="shared" si="243"/>
        <v>0</v>
      </c>
      <c r="X708" s="171">
        <f t="shared" si="244"/>
        <v>0</v>
      </c>
      <c r="Y708" s="171">
        <f t="shared" si="245"/>
        <v>0</v>
      </c>
      <c r="Z708" s="171">
        <f t="shared" si="246"/>
        <v>0</v>
      </c>
      <c r="AA708" s="171">
        <f t="shared" si="247"/>
        <v>0</v>
      </c>
      <c r="AB708" s="171">
        <f t="shared" si="248"/>
        <v>0</v>
      </c>
      <c r="AC708" s="171">
        <f t="shared" si="249"/>
        <v>0</v>
      </c>
      <c r="AD708" s="171">
        <f t="shared" si="250"/>
        <v>0</v>
      </c>
      <c r="AE708" s="171">
        <f t="shared" si="251"/>
        <v>0</v>
      </c>
      <c r="AF708" s="171">
        <f t="shared" si="252"/>
        <v>0</v>
      </c>
      <c r="AG708" s="171">
        <f t="shared" si="253"/>
        <v>0</v>
      </c>
      <c r="AH708" s="171">
        <f>IF($S708&lt;&gt;0, IF($F708&lt;&gt;"Opname / publicatie / game", IF(OR($J708="Fysieke aanwezigheid/product",$J708="Fysieke en digitale aanwezigheid/product"), IF($L708&lt;&gt;"België", _xlfn.IFNA(IF(MATCH($M708, Keuzelijsten!$AR$2:$AR$32, 0)&gt;0, 0, -1), -1), IF($N708&lt;&gt;"", -1, IF(O708&lt;&gt;"", 0, 1))), -1), -1), 0)</f>
        <v>0</v>
      </c>
      <c r="AI708" s="171">
        <f t="shared" si="254"/>
        <v>0</v>
      </c>
      <c r="AJ708" s="171">
        <f t="shared" si="255"/>
        <v>0</v>
      </c>
      <c r="AK708" s="168"/>
      <c r="AL708" s="322" t="str">
        <f t="shared" si="236"/>
        <v/>
      </c>
      <c r="AM708" s="171"/>
      <c r="AN708" s="171"/>
      <c r="AO708" s="171"/>
      <c r="AP708" s="171"/>
      <c r="AQ708" s="171"/>
      <c r="AR708" s="171"/>
      <c r="AS708" s="171"/>
      <c r="AT708" s="171"/>
      <c r="AU708" s="171" t="str">
        <f t="shared" si="256"/>
        <v/>
      </c>
      <c r="AV708" s="171"/>
      <c r="AW708" s="171"/>
      <c r="AX708" s="171"/>
      <c r="AY708" s="171"/>
      <c r="AZ708" s="168" t="str">
        <f t="shared" si="257"/>
        <v/>
      </c>
      <c r="BA708" s="158" t="str">
        <f>IF(S708&lt;&gt;1, IF(SUM(S708:$S$1004)&lt;&gt;0, "| Laat geen witruimte tussen ingevulde rijen.", ""), "")</f>
        <v/>
      </c>
      <c r="BC708" s="159" t="str">
        <f t="shared" si="258"/>
        <v/>
      </c>
    </row>
    <row r="709" spans="1:55" s="158" customFormat="1" ht="14.4" customHeight="1" x14ac:dyDescent="0.3">
      <c r="A709" s="244" t="str">
        <f t="shared" si="237"/>
        <v/>
      </c>
      <c r="B709" s="153" t="str">
        <f t="shared" si="238"/>
        <v/>
      </c>
      <c r="C709" s="154"/>
      <c r="D709" s="173"/>
      <c r="E709" s="179"/>
      <c r="F709" s="156"/>
      <c r="G709" s="175"/>
      <c r="H709" s="175"/>
      <c r="I709" s="175"/>
      <c r="J709" s="175"/>
      <c r="K709" s="175"/>
      <c r="L709" s="175"/>
      <c r="M709" s="175"/>
      <c r="N709" s="175"/>
      <c r="O709" s="175"/>
      <c r="P709" s="175"/>
      <c r="Q709" s="179"/>
      <c r="R709" s="157" t="s">
        <v>98</v>
      </c>
      <c r="S709" s="158">
        <f t="shared" si="239"/>
        <v>0</v>
      </c>
      <c r="T709" s="158" t="str">
        <f t="shared" si="240"/>
        <v/>
      </c>
      <c r="U709" s="158" t="str">
        <f t="shared" si="241"/>
        <v>lstLocatieNv3</v>
      </c>
      <c r="V709" s="168">
        <f t="shared" si="242"/>
        <v>0</v>
      </c>
      <c r="W709" s="171">
        <f t="shared" si="243"/>
        <v>0</v>
      </c>
      <c r="X709" s="171">
        <f t="shared" si="244"/>
        <v>0</v>
      </c>
      <c r="Y709" s="171">
        <f t="shared" si="245"/>
        <v>0</v>
      </c>
      <c r="Z709" s="171">
        <f t="shared" si="246"/>
        <v>0</v>
      </c>
      <c r="AA709" s="171">
        <f t="shared" si="247"/>
        <v>0</v>
      </c>
      <c r="AB709" s="171">
        <f t="shared" si="248"/>
        <v>0</v>
      </c>
      <c r="AC709" s="171">
        <f t="shared" si="249"/>
        <v>0</v>
      </c>
      <c r="AD709" s="171">
        <f t="shared" si="250"/>
        <v>0</v>
      </c>
      <c r="AE709" s="171">
        <f t="shared" si="251"/>
        <v>0</v>
      </c>
      <c r="AF709" s="171">
        <f t="shared" si="252"/>
        <v>0</v>
      </c>
      <c r="AG709" s="171">
        <f t="shared" si="253"/>
        <v>0</v>
      </c>
      <c r="AH709" s="171">
        <f>IF($S709&lt;&gt;0, IF($F709&lt;&gt;"Opname / publicatie / game", IF(OR($J709="Fysieke aanwezigheid/product",$J709="Fysieke en digitale aanwezigheid/product"), IF($L709&lt;&gt;"België", _xlfn.IFNA(IF(MATCH($M709, Keuzelijsten!$AR$2:$AR$32, 0)&gt;0, 0, -1), -1), IF($N709&lt;&gt;"", -1, IF(O709&lt;&gt;"", 0, 1))), -1), -1), 0)</f>
        <v>0</v>
      </c>
      <c r="AI709" s="171">
        <f t="shared" si="254"/>
        <v>0</v>
      </c>
      <c r="AJ709" s="171">
        <f t="shared" si="255"/>
        <v>0</v>
      </c>
      <c r="AK709" s="168"/>
      <c r="AL709" s="322" t="str">
        <f t="shared" ref="AL709:AL772" si="259">IF($D709&lt;&gt;"", IF($D709&lt;Datum_beleidsperiode_begin, "| Veld '"&amp;AL708&amp;ROW()&amp;"': De startdatum mag niet voor het begin van de beleidsperiode vallen.  ", IF($D709&gt;Datum_beleidsperiode_einde, "| Veld '"&amp;AL708&amp;ROW()&amp;"': De startdatum mag niet na het einde van de beleidsperiode vallen.  ", "")), "")</f>
        <v/>
      </c>
      <c r="AM709" s="171"/>
      <c r="AN709" s="171"/>
      <c r="AO709" s="171"/>
      <c r="AP709" s="171"/>
      <c r="AQ709" s="171"/>
      <c r="AR709" s="171"/>
      <c r="AS709" s="171"/>
      <c r="AT709" s="171"/>
      <c r="AU709" s="171" t="str">
        <f t="shared" si="256"/>
        <v/>
      </c>
      <c r="AV709" s="171"/>
      <c r="AW709" s="171"/>
      <c r="AX709" s="171"/>
      <c r="AY709" s="171"/>
      <c r="AZ709" s="168" t="str">
        <f t="shared" si="257"/>
        <v/>
      </c>
      <c r="BA709" s="158" t="str">
        <f>IF(S709&lt;&gt;1, IF(SUM(S709:$S$1004)&lt;&gt;0, "| Laat geen witruimte tussen ingevulde rijen.", ""), "")</f>
        <v/>
      </c>
      <c r="BC709" s="159" t="str">
        <f t="shared" si="258"/>
        <v/>
      </c>
    </row>
    <row r="710" spans="1:55" s="158" customFormat="1" ht="14.4" customHeight="1" x14ac:dyDescent="0.3">
      <c r="A710" s="244" t="str">
        <f t="shared" ref="A710:A773" si="260">IF(BC710&lt;&gt;"", "✘", "")</f>
        <v/>
      </c>
      <c r="B710" s="153" t="str">
        <f t="shared" ref="B710:B773" si="261">IF(OR(S710&lt;&gt;0, BA710&lt;&gt;""), ROW()-4, "")</f>
        <v/>
      </c>
      <c r="C710" s="154"/>
      <c r="D710" s="173"/>
      <c r="E710" s="179"/>
      <c r="F710" s="156"/>
      <c r="G710" s="175"/>
      <c r="H710" s="175"/>
      <c r="I710" s="175"/>
      <c r="J710" s="175"/>
      <c r="K710" s="175"/>
      <c r="L710" s="175"/>
      <c r="M710" s="175"/>
      <c r="N710" s="175"/>
      <c r="O710" s="175"/>
      <c r="P710" s="175"/>
      <c r="Q710" s="179"/>
      <c r="R710" s="157" t="s">
        <v>98</v>
      </c>
      <c r="S710" s="158">
        <f t="shared" ref="S710:S773" si="262">IF(C710&amp;D710&amp;E710&amp;F710&amp;G710&amp;H710&amp;I710&amp;J710&amp;K710&amp;L710&amp;M710&amp;N710&amp;O710&amp;P710&amp;Q710&lt;&gt;"", 1, 0)</f>
        <v>0</v>
      </c>
      <c r="T710" s="158" t="str">
        <f t="shared" ref="T710:T773" si="263">IF(L710="Buiten België, in Europa", "lstLocatieNv2Europa", IF(L710="Buiten Europa", "lstLocatieNv2BuitenEuropa", ""))</f>
        <v/>
      </c>
      <c r="U710" s="158" t="str">
        <f t="shared" ref="U710:U773" si="264">IF(L710="België", "lstLocatieBelgieGemeente", "lstLocatieNv3"&amp;SUBSTITUTE(M710, " ", ""))</f>
        <v>lstLocatieNv3</v>
      </c>
      <c r="V710" s="168">
        <f t="shared" ref="V710:V773" si="265">IF($S710&lt;&gt;0, IF(C710&lt;&gt;"", 0, 1), 0)</f>
        <v>0</v>
      </c>
      <c r="W710" s="171">
        <f t="shared" ref="W710:W773" si="266">IF($S710&lt;&gt;0, IF(D710&lt;&gt;"", 0, 1), 0)</f>
        <v>0</v>
      </c>
      <c r="X710" s="171">
        <f t="shared" ref="X710:X773" si="267">IF($S710&lt;&gt;0, IF(E710&lt;&gt;"", 0, 1), 0)</f>
        <v>0</v>
      </c>
      <c r="Y710" s="171">
        <f t="shared" ref="Y710:Y773" si="268">IF($S710&lt;&gt;0, IF(F710&lt;&gt;"", 0, 1), 0)</f>
        <v>0</v>
      </c>
      <c r="Z710" s="171">
        <f t="shared" ref="Z710:Z773" si="269">IF($S710&lt;&gt;0, IF(G710&lt;&gt;"", 0, 1), 0)</f>
        <v>0</v>
      </c>
      <c r="AA710" s="171">
        <f t="shared" ref="AA710:AA773" si="270">IF($S710&lt;&gt;0, IF(H710&lt;&gt;"", 0, 1), 0)</f>
        <v>0</v>
      </c>
      <c r="AB710" s="171">
        <f t="shared" ref="AB710:AB773" si="271">IF($S710&lt;&gt;0, IF(OR($F710="Publieksvoorstelling", $F710="Tentoonstelling"), IF(I710&lt;&gt;"", 0, 1), -1), 0)</f>
        <v>0</v>
      </c>
      <c r="AC710" s="171">
        <f t="shared" ref="AC710:AC773" si="272">IF($S710&lt;&gt;0, IF(J710&lt;&gt;"", 0, 1), 0)</f>
        <v>0</v>
      </c>
      <c r="AD710" s="171">
        <f t="shared" ref="AD710:AD773" si="273">IF($S710&lt;&gt;0, IF(OR(F710="Publieksvoorstelling", F710="Tentoonstelling"), IF(K710&lt;&gt;"", 0, 1), -1), 0)</f>
        <v>0</v>
      </c>
      <c r="AE710" s="171">
        <f t="shared" ref="AE710:AE773" si="274">IF($S710&lt;&gt;0, IF($F710&lt;&gt;"Opname / publicatie / game", IF(OR($J710="Fysieke aanwezigheid/product",$J710="Fysieke en digitale aanwezigheid/product"), IF(L710&lt;&gt;"", 0, 1), -1), -1), 0)</f>
        <v>0</v>
      </c>
      <c r="AF710" s="171">
        <f t="shared" ref="AF710:AF773" si="275">IF($S710&lt;&gt;0, IF($F710&lt;&gt;"Opname / publicatie / game", IF(OR($J710="Fysieke aanwezigheid/product",$J710="Fysieke en digitale aanwezigheid/product"), IF($L710&lt;&gt;"België", IF(M710&lt;&gt;"", 0, 1), -1), -1), -1), 0)</f>
        <v>0</v>
      </c>
      <c r="AG710" s="171">
        <f t="shared" ref="AG710:AG773" si="276">IF($S710&lt;&gt;0, IF($F710&lt;&gt;"Opname / publicatie / game", IF(OR($J710="Fysieke aanwezigheid/product",$J710="Fysieke en digitale aanwezigheid/product"), IF($L710="België", IF($O710&lt;&gt;"", -1, IF(N710&lt;&gt;"", 0, 1)), -1), -1), -1), 0)</f>
        <v>0</v>
      </c>
      <c r="AH710" s="171">
        <f>IF($S710&lt;&gt;0, IF($F710&lt;&gt;"Opname / publicatie / game", IF(OR($J710="Fysieke aanwezigheid/product",$J710="Fysieke en digitale aanwezigheid/product"), IF($L710&lt;&gt;"België", _xlfn.IFNA(IF(MATCH($M710, Keuzelijsten!$AR$2:$AR$32, 0)&gt;0, 0, -1), -1), IF($N710&lt;&gt;"", -1, IF(O710&lt;&gt;"", 0, 1))), -1), -1), 0)</f>
        <v>0</v>
      </c>
      <c r="AI710" s="171">
        <f t="shared" ref="AI710:AI773" si="277">IF($S710&lt;&gt;0, IF(OR($F710="Publieksvoorstelling", $F710="Tentoonstelling"), IF($I710="Productief", IF(P710&lt;&gt;"", 0, 1), -1), -1), 0)</f>
        <v>0</v>
      </c>
      <c r="AJ710" s="171">
        <f t="shared" ref="AJ710:AJ773" si="278">IF($S710&lt;&gt;0, IF(Q710&lt;&gt;"", 0, 1), 0)</f>
        <v>0</v>
      </c>
      <c r="AK710" s="168"/>
      <c r="AL710" s="322" t="str">
        <f t="shared" si="259"/>
        <v/>
      </c>
      <c r="AM710" s="171"/>
      <c r="AN710" s="171"/>
      <c r="AO710" s="171"/>
      <c r="AP710" s="171"/>
      <c r="AQ710" s="171"/>
      <c r="AR710" s="171"/>
      <c r="AS710" s="171"/>
      <c r="AT710" s="171"/>
      <c r="AU710" s="171" t="str">
        <f t="shared" ref="AU710:AU773" si="279">IF(AF710&lt;0, IF(M710&lt;&gt;"", "| Veld '"&amp;AU709&amp;ROW()&amp;"': Laat het veld leeg of maak een logische keuze in veld 'O"&amp;ROW()&amp;"'.", ""), "")</f>
        <v/>
      </c>
      <c r="AV710" s="171"/>
      <c r="AW710" s="171"/>
      <c r="AX710" s="171"/>
      <c r="AY710" s="171"/>
      <c r="AZ710" s="168" t="str">
        <f t="shared" ref="AZ710:AZ773" si="280">IF(SUMIF(V710:AJ710, "&gt;0")&gt;0, "| Vul verplichte velden in.", "")</f>
        <v/>
      </c>
      <c r="BA710" s="158" t="str">
        <f>IF(S710&lt;&gt;1, IF(SUM(S710:$S$1004)&lt;&gt;0, "| Laat geen witruimte tussen ingevulde rijen.", ""), "")</f>
        <v/>
      </c>
      <c r="BC710" s="159" t="str">
        <f t="shared" ref="BC710:BC773" si="281">IF(AK710&amp;AL710&amp;AM710&amp;AN710&amp;AO710&amp;AP710&amp;AQ710&amp;AR710&amp;AS710&amp;AT710&amp;AU710&amp;AV710&amp;AW710&amp;AX710&amp;AY710&lt;&gt;"", AK710&amp;AL710&amp;AM710&amp;AN710&amp;AO710&amp;AP710&amp;AQ710&amp;AR710&amp;AS710&amp;AT710&amp;AU710&amp;AV710&amp;AW710&amp;AX710&amp;AY710, AZ710&amp;BA710)</f>
        <v/>
      </c>
    </row>
    <row r="711" spans="1:55" s="158" customFormat="1" ht="14.4" customHeight="1" x14ac:dyDescent="0.3">
      <c r="A711" s="244" t="str">
        <f t="shared" si="260"/>
        <v/>
      </c>
      <c r="B711" s="153" t="str">
        <f t="shared" si="261"/>
        <v/>
      </c>
      <c r="C711" s="154"/>
      <c r="D711" s="173"/>
      <c r="E711" s="179"/>
      <c r="F711" s="156"/>
      <c r="G711" s="175"/>
      <c r="H711" s="175"/>
      <c r="I711" s="175"/>
      <c r="J711" s="175"/>
      <c r="K711" s="175"/>
      <c r="L711" s="175"/>
      <c r="M711" s="175"/>
      <c r="N711" s="175"/>
      <c r="O711" s="175"/>
      <c r="P711" s="175"/>
      <c r="Q711" s="179"/>
      <c r="R711" s="157" t="s">
        <v>98</v>
      </c>
      <c r="S711" s="158">
        <f t="shared" si="262"/>
        <v>0</v>
      </c>
      <c r="T711" s="158" t="str">
        <f t="shared" si="263"/>
        <v/>
      </c>
      <c r="U711" s="158" t="str">
        <f t="shared" si="264"/>
        <v>lstLocatieNv3</v>
      </c>
      <c r="V711" s="168">
        <f t="shared" si="265"/>
        <v>0</v>
      </c>
      <c r="W711" s="171">
        <f t="shared" si="266"/>
        <v>0</v>
      </c>
      <c r="X711" s="171">
        <f t="shared" si="267"/>
        <v>0</v>
      </c>
      <c r="Y711" s="171">
        <f t="shared" si="268"/>
        <v>0</v>
      </c>
      <c r="Z711" s="171">
        <f t="shared" si="269"/>
        <v>0</v>
      </c>
      <c r="AA711" s="171">
        <f t="shared" si="270"/>
        <v>0</v>
      </c>
      <c r="AB711" s="171">
        <f t="shared" si="271"/>
        <v>0</v>
      </c>
      <c r="AC711" s="171">
        <f t="shared" si="272"/>
        <v>0</v>
      </c>
      <c r="AD711" s="171">
        <f t="shared" si="273"/>
        <v>0</v>
      </c>
      <c r="AE711" s="171">
        <f t="shared" si="274"/>
        <v>0</v>
      </c>
      <c r="AF711" s="171">
        <f t="shared" si="275"/>
        <v>0</v>
      </c>
      <c r="AG711" s="171">
        <f t="shared" si="276"/>
        <v>0</v>
      </c>
      <c r="AH711" s="171">
        <f>IF($S711&lt;&gt;0, IF($F711&lt;&gt;"Opname / publicatie / game", IF(OR($J711="Fysieke aanwezigheid/product",$J711="Fysieke en digitale aanwezigheid/product"), IF($L711&lt;&gt;"België", _xlfn.IFNA(IF(MATCH($M711, Keuzelijsten!$AR$2:$AR$32, 0)&gt;0, 0, -1), -1), IF($N711&lt;&gt;"", -1, IF(O711&lt;&gt;"", 0, 1))), -1), -1), 0)</f>
        <v>0</v>
      </c>
      <c r="AI711" s="171">
        <f t="shared" si="277"/>
        <v>0</v>
      </c>
      <c r="AJ711" s="171">
        <f t="shared" si="278"/>
        <v>0</v>
      </c>
      <c r="AK711" s="168"/>
      <c r="AL711" s="322" t="str">
        <f t="shared" si="259"/>
        <v/>
      </c>
      <c r="AM711" s="171"/>
      <c r="AN711" s="171"/>
      <c r="AO711" s="171"/>
      <c r="AP711" s="171"/>
      <c r="AQ711" s="171"/>
      <c r="AR711" s="171"/>
      <c r="AS711" s="171"/>
      <c r="AT711" s="171"/>
      <c r="AU711" s="171" t="str">
        <f t="shared" si="279"/>
        <v/>
      </c>
      <c r="AV711" s="171"/>
      <c r="AW711" s="171"/>
      <c r="AX711" s="171"/>
      <c r="AY711" s="171"/>
      <c r="AZ711" s="168" t="str">
        <f t="shared" si="280"/>
        <v/>
      </c>
      <c r="BA711" s="158" t="str">
        <f>IF(S711&lt;&gt;1, IF(SUM(S711:$S$1004)&lt;&gt;0, "| Laat geen witruimte tussen ingevulde rijen.", ""), "")</f>
        <v/>
      </c>
      <c r="BC711" s="159" t="str">
        <f t="shared" si="281"/>
        <v/>
      </c>
    </row>
    <row r="712" spans="1:55" s="158" customFormat="1" ht="14.4" customHeight="1" x14ac:dyDescent="0.3">
      <c r="A712" s="244" t="str">
        <f t="shared" si="260"/>
        <v/>
      </c>
      <c r="B712" s="153" t="str">
        <f t="shared" si="261"/>
        <v/>
      </c>
      <c r="C712" s="154"/>
      <c r="D712" s="173"/>
      <c r="E712" s="179"/>
      <c r="F712" s="156"/>
      <c r="G712" s="175"/>
      <c r="H712" s="175"/>
      <c r="I712" s="175"/>
      <c r="J712" s="175"/>
      <c r="K712" s="175"/>
      <c r="L712" s="175"/>
      <c r="M712" s="175"/>
      <c r="N712" s="175"/>
      <c r="O712" s="175"/>
      <c r="P712" s="175"/>
      <c r="Q712" s="179"/>
      <c r="R712" s="157" t="s">
        <v>98</v>
      </c>
      <c r="S712" s="158">
        <f t="shared" si="262"/>
        <v>0</v>
      </c>
      <c r="T712" s="158" t="str">
        <f t="shared" si="263"/>
        <v/>
      </c>
      <c r="U712" s="158" t="str">
        <f t="shared" si="264"/>
        <v>lstLocatieNv3</v>
      </c>
      <c r="V712" s="168">
        <f t="shared" si="265"/>
        <v>0</v>
      </c>
      <c r="W712" s="171">
        <f t="shared" si="266"/>
        <v>0</v>
      </c>
      <c r="X712" s="171">
        <f t="shared" si="267"/>
        <v>0</v>
      </c>
      <c r="Y712" s="171">
        <f t="shared" si="268"/>
        <v>0</v>
      </c>
      <c r="Z712" s="171">
        <f t="shared" si="269"/>
        <v>0</v>
      </c>
      <c r="AA712" s="171">
        <f t="shared" si="270"/>
        <v>0</v>
      </c>
      <c r="AB712" s="171">
        <f t="shared" si="271"/>
        <v>0</v>
      </c>
      <c r="AC712" s="171">
        <f t="shared" si="272"/>
        <v>0</v>
      </c>
      <c r="AD712" s="171">
        <f t="shared" si="273"/>
        <v>0</v>
      </c>
      <c r="AE712" s="171">
        <f t="shared" si="274"/>
        <v>0</v>
      </c>
      <c r="AF712" s="171">
        <f t="shared" si="275"/>
        <v>0</v>
      </c>
      <c r="AG712" s="171">
        <f t="shared" si="276"/>
        <v>0</v>
      </c>
      <c r="AH712" s="171">
        <f>IF($S712&lt;&gt;0, IF($F712&lt;&gt;"Opname / publicatie / game", IF(OR($J712="Fysieke aanwezigheid/product",$J712="Fysieke en digitale aanwezigheid/product"), IF($L712&lt;&gt;"België", _xlfn.IFNA(IF(MATCH($M712, Keuzelijsten!$AR$2:$AR$32, 0)&gt;0, 0, -1), -1), IF($N712&lt;&gt;"", -1, IF(O712&lt;&gt;"", 0, 1))), -1), -1), 0)</f>
        <v>0</v>
      </c>
      <c r="AI712" s="171">
        <f t="shared" si="277"/>
        <v>0</v>
      </c>
      <c r="AJ712" s="171">
        <f t="shared" si="278"/>
        <v>0</v>
      </c>
      <c r="AK712" s="168"/>
      <c r="AL712" s="322" t="str">
        <f t="shared" si="259"/>
        <v/>
      </c>
      <c r="AM712" s="171"/>
      <c r="AN712" s="171"/>
      <c r="AO712" s="171"/>
      <c r="AP712" s="171"/>
      <c r="AQ712" s="171"/>
      <c r="AR712" s="171"/>
      <c r="AS712" s="171"/>
      <c r="AT712" s="171"/>
      <c r="AU712" s="171" t="str">
        <f t="shared" si="279"/>
        <v/>
      </c>
      <c r="AV712" s="171"/>
      <c r="AW712" s="171"/>
      <c r="AX712" s="171"/>
      <c r="AY712" s="171"/>
      <c r="AZ712" s="168" t="str">
        <f t="shared" si="280"/>
        <v/>
      </c>
      <c r="BA712" s="158" t="str">
        <f>IF(S712&lt;&gt;1, IF(SUM(S712:$S$1004)&lt;&gt;0, "| Laat geen witruimte tussen ingevulde rijen.", ""), "")</f>
        <v/>
      </c>
      <c r="BC712" s="159" t="str">
        <f t="shared" si="281"/>
        <v/>
      </c>
    </row>
    <row r="713" spans="1:55" s="158" customFormat="1" ht="14.4" customHeight="1" x14ac:dyDescent="0.3">
      <c r="A713" s="244" t="str">
        <f t="shared" si="260"/>
        <v/>
      </c>
      <c r="B713" s="153" t="str">
        <f t="shared" si="261"/>
        <v/>
      </c>
      <c r="C713" s="154"/>
      <c r="D713" s="173"/>
      <c r="E713" s="179"/>
      <c r="F713" s="156"/>
      <c r="G713" s="175"/>
      <c r="H713" s="175"/>
      <c r="I713" s="175"/>
      <c r="J713" s="175"/>
      <c r="K713" s="175"/>
      <c r="L713" s="175"/>
      <c r="M713" s="175"/>
      <c r="N713" s="175"/>
      <c r="O713" s="175"/>
      <c r="P713" s="175"/>
      <c r="Q713" s="179"/>
      <c r="R713" s="157" t="s">
        <v>98</v>
      </c>
      <c r="S713" s="158">
        <f t="shared" si="262"/>
        <v>0</v>
      </c>
      <c r="T713" s="158" t="str">
        <f t="shared" si="263"/>
        <v/>
      </c>
      <c r="U713" s="158" t="str">
        <f t="shared" si="264"/>
        <v>lstLocatieNv3</v>
      </c>
      <c r="V713" s="168">
        <f t="shared" si="265"/>
        <v>0</v>
      </c>
      <c r="W713" s="171">
        <f t="shared" si="266"/>
        <v>0</v>
      </c>
      <c r="X713" s="171">
        <f t="shared" si="267"/>
        <v>0</v>
      </c>
      <c r="Y713" s="171">
        <f t="shared" si="268"/>
        <v>0</v>
      </c>
      <c r="Z713" s="171">
        <f t="shared" si="269"/>
        <v>0</v>
      </c>
      <c r="AA713" s="171">
        <f t="shared" si="270"/>
        <v>0</v>
      </c>
      <c r="AB713" s="171">
        <f t="shared" si="271"/>
        <v>0</v>
      </c>
      <c r="AC713" s="171">
        <f t="shared" si="272"/>
        <v>0</v>
      </c>
      <c r="AD713" s="171">
        <f t="shared" si="273"/>
        <v>0</v>
      </c>
      <c r="AE713" s="171">
        <f t="shared" si="274"/>
        <v>0</v>
      </c>
      <c r="AF713" s="171">
        <f t="shared" si="275"/>
        <v>0</v>
      </c>
      <c r="AG713" s="171">
        <f t="shared" si="276"/>
        <v>0</v>
      </c>
      <c r="AH713" s="171">
        <f>IF($S713&lt;&gt;0, IF($F713&lt;&gt;"Opname / publicatie / game", IF(OR($J713="Fysieke aanwezigheid/product",$J713="Fysieke en digitale aanwezigheid/product"), IF($L713&lt;&gt;"België", _xlfn.IFNA(IF(MATCH($M713, Keuzelijsten!$AR$2:$AR$32, 0)&gt;0, 0, -1), -1), IF($N713&lt;&gt;"", -1, IF(O713&lt;&gt;"", 0, 1))), -1), -1), 0)</f>
        <v>0</v>
      </c>
      <c r="AI713" s="171">
        <f t="shared" si="277"/>
        <v>0</v>
      </c>
      <c r="AJ713" s="171">
        <f t="shared" si="278"/>
        <v>0</v>
      </c>
      <c r="AK713" s="168"/>
      <c r="AL713" s="322" t="str">
        <f t="shared" si="259"/>
        <v/>
      </c>
      <c r="AM713" s="171"/>
      <c r="AN713" s="171"/>
      <c r="AO713" s="171"/>
      <c r="AP713" s="171"/>
      <c r="AQ713" s="171"/>
      <c r="AR713" s="171"/>
      <c r="AS713" s="171"/>
      <c r="AT713" s="171"/>
      <c r="AU713" s="171" t="str">
        <f t="shared" si="279"/>
        <v/>
      </c>
      <c r="AV713" s="171"/>
      <c r="AW713" s="171"/>
      <c r="AX713" s="171"/>
      <c r="AY713" s="171"/>
      <c r="AZ713" s="168" t="str">
        <f t="shared" si="280"/>
        <v/>
      </c>
      <c r="BA713" s="158" t="str">
        <f>IF(S713&lt;&gt;1, IF(SUM(S713:$S$1004)&lt;&gt;0, "| Laat geen witruimte tussen ingevulde rijen.", ""), "")</f>
        <v/>
      </c>
      <c r="BC713" s="159" t="str">
        <f t="shared" si="281"/>
        <v/>
      </c>
    </row>
    <row r="714" spans="1:55" s="158" customFormat="1" ht="14.4" customHeight="1" x14ac:dyDescent="0.3">
      <c r="A714" s="244" t="str">
        <f t="shared" si="260"/>
        <v/>
      </c>
      <c r="B714" s="153" t="str">
        <f t="shared" si="261"/>
        <v/>
      </c>
      <c r="C714" s="154"/>
      <c r="D714" s="173"/>
      <c r="E714" s="179"/>
      <c r="F714" s="156"/>
      <c r="G714" s="175"/>
      <c r="H714" s="175"/>
      <c r="I714" s="175"/>
      <c r="J714" s="175"/>
      <c r="K714" s="175"/>
      <c r="L714" s="175"/>
      <c r="M714" s="175"/>
      <c r="N714" s="175"/>
      <c r="O714" s="175"/>
      <c r="P714" s="175"/>
      <c r="Q714" s="179"/>
      <c r="R714" s="157" t="s">
        <v>98</v>
      </c>
      <c r="S714" s="158">
        <f t="shared" si="262"/>
        <v>0</v>
      </c>
      <c r="T714" s="158" t="str">
        <f t="shared" si="263"/>
        <v/>
      </c>
      <c r="U714" s="158" t="str">
        <f t="shared" si="264"/>
        <v>lstLocatieNv3</v>
      </c>
      <c r="V714" s="168">
        <f t="shared" si="265"/>
        <v>0</v>
      </c>
      <c r="W714" s="171">
        <f t="shared" si="266"/>
        <v>0</v>
      </c>
      <c r="X714" s="171">
        <f t="shared" si="267"/>
        <v>0</v>
      </c>
      <c r="Y714" s="171">
        <f t="shared" si="268"/>
        <v>0</v>
      </c>
      <c r="Z714" s="171">
        <f t="shared" si="269"/>
        <v>0</v>
      </c>
      <c r="AA714" s="171">
        <f t="shared" si="270"/>
        <v>0</v>
      </c>
      <c r="AB714" s="171">
        <f t="shared" si="271"/>
        <v>0</v>
      </c>
      <c r="AC714" s="171">
        <f t="shared" si="272"/>
        <v>0</v>
      </c>
      <c r="AD714" s="171">
        <f t="shared" si="273"/>
        <v>0</v>
      </c>
      <c r="AE714" s="171">
        <f t="shared" si="274"/>
        <v>0</v>
      </c>
      <c r="AF714" s="171">
        <f t="shared" si="275"/>
        <v>0</v>
      </c>
      <c r="AG714" s="171">
        <f t="shared" si="276"/>
        <v>0</v>
      </c>
      <c r="AH714" s="171">
        <f>IF($S714&lt;&gt;0, IF($F714&lt;&gt;"Opname / publicatie / game", IF(OR($J714="Fysieke aanwezigheid/product",$J714="Fysieke en digitale aanwezigheid/product"), IF($L714&lt;&gt;"België", _xlfn.IFNA(IF(MATCH($M714, Keuzelijsten!$AR$2:$AR$32, 0)&gt;0, 0, -1), -1), IF($N714&lt;&gt;"", -1, IF(O714&lt;&gt;"", 0, 1))), -1), -1), 0)</f>
        <v>0</v>
      </c>
      <c r="AI714" s="171">
        <f t="shared" si="277"/>
        <v>0</v>
      </c>
      <c r="AJ714" s="171">
        <f t="shared" si="278"/>
        <v>0</v>
      </c>
      <c r="AK714" s="168"/>
      <c r="AL714" s="322" t="str">
        <f t="shared" si="259"/>
        <v/>
      </c>
      <c r="AM714" s="171"/>
      <c r="AN714" s="171"/>
      <c r="AO714" s="171"/>
      <c r="AP714" s="171"/>
      <c r="AQ714" s="171"/>
      <c r="AR714" s="171"/>
      <c r="AS714" s="171"/>
      <c r="AT714" s="171"/>
      <c r="AU714" s="171" t="str">
        <f t="shared" si="279"/>
        <v/>
      </c>
      <c r="AV714" s="171"/>
      <c r="AW714" s="171"/>
      <c r="AX714" s="171"/>
      <c r="AY714" s="171"/>
      <c r="AZ714" s="168" t="str">
        <f t="shared" si="280"/>
        <v/>
      </c>
      <c r="BA714" s="158" t="str">
        <f>IF(S714&lt;&gt;1, IF(SUM(S714:$S$1004)&lt;&gt;0, "| Laat geen witruimte tussen ingevulde rijen.", ""), "")</f>
        <v/>
      </c>
      <c r="BC714" s="159" t="str">
        <f t="shared" si="281"/>
        <v/>
      </c>
    </row>
    <row r="715" spans="1:55" s="158" customFormat="1" ht="14.4" customHeight="1" x14ac:dyDescent="0.3">
      <c r="A715" s="244" t="str">
        <f t="shared" si="260"/>
        <v/>
      </c>
      <c r="B715" s="153" t="str">
        <f t="shared" si="261"/>
        <v/>
      </c>
      <c r="C715" s="154"/>
      <c r="D715" s="173"/>
      <c r="E715" s="179"/>
      <c r="F715" s="156"/>
      <c r="G715" s="175"/>
      <c r="H715" s="175"/>
      <c r="I715" s="175"/>
      <c r="J715" s="175"/>
      <c r="K715" s="175"/>
      <c r="L715" s="175"/>
      <c r="M715" s="175"/>
      <c r="N715" s="175"/>
      <c r="O715" s="175"/>
      <c r="P715" s="175"/>
      <c r="Q715" s="179"/>
      <c r="R715" s="157" t="s">
        <v>98</v>
      </c>
      <c r="S715" s="158">
        <f t="shared" si="262"/>
        <v>0</v>
      </c>
      <c r="T715" s="158" t="str">
        <f t="shared" si="263"/>
        <v/>
      </c>
      <c r="U715" s="158" t="str">
        <f t="shared" si="264"/>
        <v>lstLocatieNv3</v>
      </c>
      <c r="V715" s="168">
        <f t="shared" si="265"/>
        <v>0</v>
      </c>
      <c r="W715" s="171">
        <f t="shared" si="266"/>
        <v>0</v>
      </c>
      <c r="X715" s="171">
        <f t="shared" si="267"/>
        <v>0</v>
      </c>
      <c r="Y715" s="171">
        <f t="shared" si="268"/>
        <v>0</v>
      </c>
      <c r="Z715" s="171">
        <f t="shared" si="269"/>
        <v>0</v>
      </c>
      <c r="AA715" s="171">
        <f t="shared" si="270"/>
        <v>0</v>
      </c>
      <c r="AB715" s="171">
        <f t="shared" si="271"/>
        <v>0</v>
      </c>
      <c r="AC715" s="171">
        <f t="shared" si="272"/>
        <v>0</v>
      </c>
      <c r="AD715" s="171">
        <f t="shared" si="273"/>
        <v>0</v>
      </c>
      <c r="AE715" s="171">
        <f t="shared" si="274"/>
        <v>0</v>
      </c>
      <c r="AF715" s="171">
        <f t="shared" si="275"/>
        <v>0</v>
      </c>
      <c r="AG715" s="171">
        <f t="shared" si="276"/>
        <v>0</v>
      </c>
      <c r="AH715" s="171">
        <f>IF($S715&lt;&gt;0, IF($F715&lt;&gt;"Opname / publicatie / game", IF(OR($J715="Fysieke aanwezigheid/product",$J715="Fysieke en digitale aanwezigheid/product"), IF($L715&lt;&gt;"België", _xlfn.IFNA(IF(MATCH($M715, Keuzelijsten!$AR$2:$AR$32, 0)&gt;0, 0, -1), -1), IF($N715&lt;&gt;"", -1, IF(O715&lt;&gt;"", 0, 1))), -1), -1), 0)</f>
        <v>0</v>
      </c>
      <c r="AI715" s="171">
        <f t="shared" si="277"/>
        <v>0</v>
      </c>
      <c r="AJ715" s="171">
        <f t="shared" si="278"/>
        <v>0</v>
      </c>
      <c r="AK715" s="168"/>
      <c r="AL715" s="322" t="str">
        <f t="shared" si="259"/>
        <v/>
      </c>
      <c r="AM715" s="171"/>
      <c r="AN715" s="171"/>
      <c r="AO715" s="171"/>
      <c r="AP715" s="171"/>
      <c r="AQ715" s="171"/>
      <c r="AR715" s="171"/>
      <c r="AS715" s="171"/>
      <c r="AT715" s="171"/>
      <c r="AU715" s="171" t="str">
        <f t="shared" si="279"/>
        <v/>
      </c>
      <c r="AV715" s="171"/>
      <c r="AW715" s="171"/>
      <c r="AX715" s="171"/>
      <c r="AY715" s="171"/>
      <c r="AZ715" s="168" t="str">
        <f t="shared" si="280"/>
        <v/>
      </c>
      <c r="BA715" s="158" t="str">
        <f>IF(S715&lt;&gt;1, IF(SUM(S715:$S$1004)&lt;&gt;0, "| Laat geen witruimte tussen ingevulde rijen.", ""), "")</f>
        <v/>
      </c>
      <c r="BC715" s="159" t="str">
        <f t="shared" si="281"/>
        <v/>
      </c>
    </row>
    <row r="716" spans="1:55" s="158" customFormat="1" ht="14.4" customHeight="1" x14ac:dyDescent="0.3">
      <c r="A716" s="244" t="str">
        <f t="shared" si="260"/>
        <v/>
      </c>
      <c r="B716" s="153" t="str">
        <f t="shared" si="261"/>
        <v/>
      </c>
      <c r="C716" s="154"/>
      <c r="D716" s="173"/>
      <c r="E716" s="179"/>
      <c r="F716" s="156"/>
      <c r="G716" s="175"/>
      <c r="H716" s="175"/>
      <c r="I716" s="175"/>
      <c r="J716" s="175"/>
      <c r="K716" s="175"/>
      <c r="L716" s="175"/>
      <c r="M716" s="175"/>
      <c r="N716" s="175"/>
      <c r="O716" s="175"/>
      <c r="P716" s="175"/>
      <c r="Q716" s="179"/>
      <c r="R716" s="157" t="s">
        <v>98</v>
      </c>
      <c r="S716" s="158">
        <f t="shared" si="262"/>
        <v>0</v>
      </c>
      <c r="T716" s="158" t="str">
        <f t="shared" si="263"/>
        <v/>
      </c>
      <c r="U716" s="158" t="str">
        <f t="shared" si="264"/>
        <v>lstLocatieNv3</v>
      </c>
      <c r="V716" s="168">
        <f t="shared" si="265"/>
        <v>0</v>
      </c>
      <c r="W716" s="171">
        <f t="shared" si="266"/>
        <v>0</v>
      </c>
      <c r="X716" s="171">
        <f t="shared" si="267"/>
        <v>0</v>
      </c>
      <c r="Y716" s="171">
        <f t="shared" si="268"/>
        <v>0</v>
      </c>
      <c r="Z716" s="171">
        <f t="shared" si="269"/>
        <v>0</v>
      </c>
      <c r="AA716" s="171">
        <f t="shared" si="270"/>
        <v>0</v>
      </c>
      <c r="AB716" s="171">
        <f t="shared" si="271"/>
        <v>0</v>
      </c>
      <c r="AC716" s="171">
        <f t="shared" si="272"/>
        <v>0</v>
      </c>
      <c r="AD716" s="171">
        <f t="shared" si="273"/>
        <v>0</v>
      </c>
      <c r="AE716" s="171">
        <f t="shared" si="274"/>
        <v>0</v>
      </c>
      <c r="AF716" s="171">
        <f t="shared" si="275"/>
        <v>0</v>
      </c>
      <c r="AG716" s="171">
        <f t="shared" si="276"/>
        <v>0</v>
      </c>
      <c r="AH716" s="171">
        <f>IF($S716&lt;&gt;0, IF($F716&lt;&gt;"Opname / publicatie / game", IF(OR($J716="Fysieke aanwezigheid/product",$J716="Fysieke en digitale aanwezigheid/product"), IF($L716&lt;&gt;"België", _xlfn.IFNA(IF(MATCH($M716, Keuzelijsten!$AR$2:$AR$32, 0)&gt;0, 0, -1), -1), IF($N716&lt;&gt;"", -1, IF(O716&lt;&gt;"", 0, 1))), -1), -1), 0)</f>
        <v>0</v>
      </c>
      <c r="AI716" s="171">
        <f t="shared" si="277"/>
        <v>0</v>
      </c>
      <c r="AJ716" s="171">
        <f t="shared" si="278"/>
        <v>0</v>
      </c>
      <c r="AK716" s="168"/>
      <c r="AL716" s="322" t="str">
        <f t="shared" si="259"/>
        <v/>
      </c>
      <c r="AM716" s="171"/>
      <c r="AN716" s="171"/>
      <c r="AO716" s="171"/>
      <c r="AP716" s="171"/>
      <c r="AQ716" s="171"/>
      <c r="AR716" s="171"/>
      <c r="AS716" s="171"/>
      <c r="AT716" s="171"/>
      <c r="AU716" s="171" t="str">
        <f t="shared" si="279"/>
        <v/>
      </c>
      <c r="AV716" s="171"/>
      <c r="AW716" s="171"/>
      <c r="AX716" s="171"/>
      <c r="AY716" s="171"/>
      <c r="AZ716" s="168" t="str">
        <f t="shared" si="280"/>
        <v/>
      </c>
      <c r="BA716" s="158" t="str">
        <f>IF(S716&lt;&gt;1, IF(SUM(S716:$S$1004)&lt;&gt;0, "| Laat geen witruimte tussen ingevulde rijen.", ""), "")</f>
        <v/>
      </c>
      <c r="BC716" s="159" t="str">
        <f t="shared" si="281"/>
        <v/>
      </c>
    </row>
    <row r="717" spans="1:55" s="158" customFormat="1" ht="14.4" customHeight="1" x14ac:dyDescent="0.3">
      <c r="A717" s="244" t="str">
        <f t="shared" si="260"/>
        <v/>
      </c>
      <c r="B717" s="153" t="str">
        <f t="shared" si="261"/>
        <v/>
      </c>
      <c r="C717" s="154"/>
      <c r="D717" s="173"/>
      <c r="E717" s="179"/>
      <c r="F717" s="156"/>
      <c r="G717" s="175"/>
      <c r="H717" s="175"/>
      <c r="I717" s="175"/>
      <c r="J717" s="175"/>
      <c r="K717" s="175"/>
      <c r="L717" s="175"/>
      <c r="M717" s="175"/>
      <c r="N717" s="175"/>
      <c r="O717" s="175"/>
      <c r="P717" s="175"/>
      <c r="Q717" s="179"/>
      <c r="R717" s="157" t="s">
        <v>98</v>
      </c>
      <c r="S717" s="158">
        <f t="shared" si="262"/>
        <v>0</v>
      </c>
      <c r="T717" s="158" t="str">
        <f t="shared" si="263"/>
        <v/>
      </c>
      <c r="U717" s="158" t="str">
        <f t="shared" si="264"/>
        <v>lstLocatieNv3</v>
      </c>
      <c r="V717" s="168">
        <f t="shared" si="265"/>
        <v>0</v>
      </c>
      <c r="W717" s="171">
        <f t="shared" si="266"/>
        <v>0</v>
      </c>
      <c r="X717" s="171">
        <f t="shared" si="267"/>
        <v>0</v>
      </c>
      <c r="Y717" s="171">
        <f t="shared" si="268"/>
        <v>0</v>
      </c>
      <c r="Z717" s="171">
        <f t="shared" si="269"/>
        <v>0</v>
      </c>
      <c r="AA717" s="171">
        <f t="shared" si="270"/>
        <v>0</v>
      </c>
      <c r="AB717" s="171">
        <f t="shared" si="271"/>
        <v>0</v>
      </c>
      <c r="AC717" s="171">
        <f t="shared" si="272"/>
        <v>0</v>
      </c>
      <c r="AD717" s="171">
        <f t="shared" si="273"/>
        <v>0</v>
      </c>
      <c r="AE717" s="171">
        <f t="shared" si="274"/>
        <v>0</v>
      </c>
      <c r="AF717" s="171">
        <f t="shared" si="275"/>
        <v>0</v>
      </c>
      <c r="AG717" s="171">
        <f t="shared" si="276"/>
        <v>0</v>
      </c>
      <c r="AH717" s="171">
        <f>IF($S717&lt;&gt;0, IF($F717&lt;&gt;"Opname / publicatie / game", IF(OR($J717="Fysieke aanwezigheid/product",$J717="Fysieke en digitale aanwezigheid/product"), IF($L717&lt;&gt;"België", _xlfn.IFNA(IF(MATCH($M717, Keuzelijsten!$AR$2:$AR$32, 0)&gt;0, 0, -1), -1), IF($N717&lt;&gt;"", -1, IF(O717&lt;&gt;"", 0, 1))), -1), -1), 0)</f>
        <v>0</v>
      </c>
      <c r="AI717" s="171">
        <f t="shared" si="277"/>
        <v>0</v>
      </c>
      <c r="AJ717" s="171">
        <f t="shared" si="278"/>
        <v>0</v>
      </c>
      <c r="AK717" s="168"/>
      <c r="AL717" s="322" t="str">
        <f t="shared" si="259"/>
        <v/>
      </c>
      <c r="AM717" s="171"/>
      <c r="AN717" s="171"/>
      <c r="AO717" s="171"/>
      <c r="AP717" s="171"/>
      <c r="AQ717" s="171"/>
      <c r="AR717" s="171"/>
      <c r="AS717" s="171"/>
      <c r="AT717" s="171"/>
      <c r="AU717" s="171" t="str">
        <f t="shared" si="279"/>
        <v/>
      </c>
      <c r="AV717" s="171"/>
      <c r="AW717" s="171"/>
      <c r="AX717" s="171"/>
      <c r="AY717" s="171"/>
      <c r="AZ717" s="168" t="str">
        <f t="shared" si="280"/>
        <v/>
      </c>
      <c r="BA717" s="158" t="str">
        <f>IF(S717&lt;&gt;1, IF(SUM(S717:$S$1004)&lt;&gt;0, "| Laat geen witruimte tussen ingevulde rijen.", ""), "")</f>
        <v/>
      </c>
      <c r="BC717" s="159" t="str">
        <f t="shared" si="281"/>
        <v/>
      </c>
    </row>
    <row r="718" spans="1:55" s="158" customFormat="1" ht="14.4" customHeight="1" x14ac:dyDescent="0.3">
      <c r="A718" s="244" t="str">
        <f t="shared" si="260"/>
        <v/>
      </c>
      <c r="B718" s="153" t="str">
        <f t="shared" si="261"/>
        <v/>
      </c>
      <c r="C718" s="154"/>
      <c r="D718" s="173"/>
      <c r="E718" s="179"/>
      <c r="F718" s="156"/>
      <c r="G718" s="175"/>
      <c r="H718" s="175"/>
      <c r="I718" s="175"/>
      <c r="J718" s="175"/>
      <c r="K718" s="175"/>
      <c r="L718" s="175"/>
      <c r="M718" s="175"/>
      <c r="N718" s="175"/>
      <c r="O718" s="175"/>
      <c r="P718" s="175"/>
      <c r="Q718" s="179"/>
      <c r="R718" s="157" t="s">
        <v>98</v>
      </c>
      <c r="S718" s="158">
        <f t="shared" si="262"/>
        <v>0</v>
      </c>
      <c r="T718" s="158" t="str">
        <f t="shared" si="263"/>
        <v/>
      </c>
      <c r="U718" s="158" t="str">
        <f t="shared" si="264"/>
        <v>lstLocatieNv3</v>
      </c>
      <c r="V718" s="168">
        <f t="shared" si="265"/>
        <v>0</v>
      </c>
      <c r="W718" s="171">
        <f t="shared" si="266"/>
        <v>0</v>
      </c>
      <c r="X718" s="171">
        <f t="shared" si="267"/>
        <v>0</v>
      </c>
      <c r="Y718" s="171">
        <f t="shared" si="268"/>
        <v>0</v>
      </c>
      <c r="Z718" s="171">
        <f t="shared" si="269"/>
        <v>0</v>
      </c>
      <c r="AA718" s="171">
        <f t="shared" si="270"/>
        <v>0</v>
      </c>
      <c r="AB718" s="171">
        <f t="shared" si="271"/>
        <v>0</v>
      </c>
      <c r="AC718" s="171">
        <f t="shared" si="272"/>
        <v>0</v>
      </c>
      <c r="AD718" s="171">
        <f t="shared" si="273"/>
        <v>0</v>
      </c>
      <c r="AE718" s="171">
        <f t="shared" si="274"/>
        <v>0</v>
      </c>
      <c r="AF718" s="171">
        <f t="shared" si="275"/>
        <v>0</v>
      </c>
      <c r="AG718" s="171">
        <f t="shared" si="276"/>
        <v>0</v>
      </c>
      <c r="AH718" s="171">
        <f>IF($S718&lt;&gt;0, IF($F718&lt;&gt;"Opname / publicatie / game", IF(OR($J718="Fysieke aanwezigheid/product",$J718="Fysieke en digitale aanwezigheid/product"), IF($L718&lt;&gt;"België", _xlfn.IFNA(IF(MATCH($M718, Keuzelijsten!$AR$2:$AR$32, 0)&gt;0, 0, -1), -1), IF($N718&lt;&gt;"", -1, IF(O718&lt;&gt;"", 0, 1))), -1), -1), 0)</f>
        <v>0</v>
      </c>
      <c r="AI718" s="171">
        <f t="shared" si="277"/>
        <v>0</v>
      </c>
      <c r="AJ718" s="171">
        <f t="shared" si="278"/>
        <v>0</v>
      </c>
      <c r="AK718" s="168"/>
      <c r="AL718" s="322" t="str">
        <f t="shared" si="259"/>
        <v/>
      </c>
      <c r="AM718" s="171"/>
      <c r="AN718" s="171"/>
      <c r="AO718" s="171"/>
      <c r="AP718" s="171"/>
      <c r="AQ718" s="171"/>
      <c r="AR718" s="171"/>
      <c r="AS718" s="171"/>
      <c r="AT718" s="171"/>
      <c r="AU718" s="171" t="str">
        <f t="shared" si="279"/>
        <v/>
      </c>
      <c r="AV718" s="171"/>
      <c r="AW718" s="171"/>
      <c r="AX718" s="171"/>
      <c r="AY718" s="171"/>
      <c r="AZ718" s="168" t="str">
        <f t="shared" si="280"/>
        <v/>
      </c>
      <c r="BA718" s="158" t="str">
        <f>IF(S718&lt;&gt;1, IF(SUM(S718:$S$1004)&lt;&gt;0, "| Laat geen witruimte tussen ingevulde rijen.", ""), "")</f>
        <v/>
      </c>
      <c r="BC718" s="159" t="str">
        <f t="shared" si="281"/>
        <v/>
      </c>
    </row>
    <row r="719" spans="1:55" s="158" customFormat="1" ht="14.4" customHeight="1" x14ac:dyDescent="0.3">
      <c r="A719" s="244" t="str">
        <f t="shared" si="260"/>
        <v/>
      </c>
      <c r="B719" s="153" t="str">
        <f t="shared" si="261"/>
        <v/>
      </c>
      <c r="C719" s="154"/>
      <c r="D719" s="173"/>
      <c r="E719" s="179"/>
      <c r="F719" s="156"/>
      <c r="G719" s="175"/>
      <c r="H719" s="175"/>
      <c r="I719" s="175"/>
      <c r="J719" s="175"/>
      <c r="K719" s="175"/>
      <c r="L719" s="175"/>
      <c r="M719" s="175"/>
      <c r="N719" s="175"/>
      <c r="O719" s="175"/>
      <c r="P719" s="175"/>
      <c r="Q719" s="179"/>
      <c r="R719" s="157" t="s">
        <v>98</v>
      </c>
      <c r="S719" s="158">
        <f t="shared" si="262"/>
        <v>0</v>
      </c>
      <c r="T719" s="158" t="str">
        <f t="shared" si="263"/>
        <v/>
      </c>
      <c r="U719" s="158" t="str">
        <f t="shared" si="264"/>
        <v>lstLocatieNv3</v>
      </c>
      <c r="V719" s="168">
        <f t="shared" si="265"/>
        <v>0</v>
      </c>
      <c r="W719" s="171">
        <f t="shared" si="266"/>
        <v>0</v>
      </c>
      <c r="X719" s="171">
        <f t="shared" si="267"/>
        <v>0</v>
      </c>
      <c r="Y719" s="171">
        <f t="shared" si="268"/>
        <v>0</v>
      </c>
      <c r="Z719" s="171">
        <f t="shared" si="269"/>
        <v>0</v>
      </c>
      <c r="AA719" s="171">
        <f t="shared" si="270"/>
        <v>0</v>
      </c>
      <c r="AB719" s="171">
        <f t="shared" si="271"/>
        <v>0</v>
      </c>
      <c r="AC719" s="171">
        <f t="shared" si="272"/>
        <v>0</v>
      </c>
      <c r="AD719" s="171">
        <f t="shared" si="273"/>
        <v>0</v>
      </c>
      <c r="AE719" s="171">
        <f t="shared" si="274"/>
        <v>0</v>
      </c>
      <c r="AF719" s="171">
        <f t="shared" si="275"/>
        <v>0</v>
      </c>
      <c r="AG719" s="171">
        <f t="shared" si="276"/>
        <v>0</v>
      </c>
      <c r="AH719" s="171">
        <f>IF($S719&lt;&gt;0, IF($F719&lt;&gt;"Opname / publicatie / game", IF(OR($J719="Fysieke aanwezigheid/product",$J719="Fysieke en digitale aanwezigheid/product"), IF($L719&lt;&gt;"België", _xlfn.IFNA(IF(MATCH($M719, Keuzelijsten!$AR$2:$AR$32, 0)&gt;0, 0, -1), -1), IF($N719&lt;&gt;"", -1, IF(O719&lt;&gt;"", 0, 1))), -1), -1), 0)</f>
        <v>0</v>
      </c>
      <c r="AI719" s="171">
        <f t="shared" si="277"/>
        <v>0</v>
      </c>
      <c r="AJ719" s="171">
        <f t="shared" si="278"/>
        <v>0</v>
      </c>
      <c r="AK719" s="168"/>
      <c r="AL719" s="322" t="str">
        <f t="shared" si="259"/>
        <v/>
      </c>
      <c r="AM719" s="171"/>
      <c r="AN719" s="171"/>
      <c r="AO719" s="171"/>
      <c r="AP719" s="171"/>
      <c r="AQ719" s="171"/>
      <c r="AR719" s="171"/>
      <c r="AS719" s="171"/>
      <c r="AT719" s="171"/>
      <c r="AU719" s="171" t="str">
        <f t="shared" si="279"/>
        <v/>
      </c>
      <c r="AV719" s="171"/>
      <c r="AW719" s="171"/>
      <c r="AX719" s="171"/>
      <c r="AY719" s="171"/>
      <c r="AZ719" s="168" t="str">
        <f t="shared" si="280"/>
        <v/>
      </c>
      <c r="BA719" s="158" t="str">
        <f>IF(S719&lt;&gt;1, IF(SUM(S719:$S$1004)&lt;&gt;0, "| Laat geen witruimte tussen ingevulde rijen.", ""), "")</f>
        <v/>
      </c>
      <c r="BC719" s="159" t="str">
        <f t="shared" si="281"/>
        <v/>
      </c>
    </row>
    <row r="720" spans="1:55" s="158" customFormat="1" ht="14.4" customHeight="1" x14ac:dyDescent="0.3">
      <c r="A720" s="244" t="str">
        <f t="shared" si="260"/>
        <v/>
      </c>
      <c r="B720" s="153" t="str">
        <f t="shared" si="261"/>
        <v/>
      </c>
      <c r="C720" s="154"/>
      <c r="D720" s="173"/>
      <c r="E720" s="179"/>
      <c r="F720" s="156"/>
      <c r="G720" s="175"/>
      <c r="H720" s="175"/>
      <c r="I720" s="175"/>
      <c r="J720" s="175"/>
      <c r="K720" s="175"/>
      <c r="L720" s="175"/>
      <c r="M720" s="175"/>
      <c r="N720" s="175"/>
      <c r="O720" s="175"/>
      <c r="P720" s="175"/>
      <c r="Q720" s="179"/>
      <c r="R720" s="157" t="s">
        <v>98</v>
      </c>
      <c r="S720" s="158">
        <f t="shared" si="262"/>
        <v>0</v>
      </c>
      <c r="T720" s="158" t="str">
        <f t="shared" si="263"/>
        <v/>
      </c>
      <c r="U720" s="158" t="str">
        <f t="shared" si="264"/>
        <v>lstLocatieNv3</v>
      </c>
      <c r="V720" s="168">
        <f t="shared" si="265"/>
        <v>0</v>
      </c>
      <c r="W720" s="171">
        <f t="shared" si="266"/>
        <v>0</v>
      </c>
      <c r="X720" s="171">
        <f t="shared" si="267"/>
        <v>0</v>
      </c>
      <c r="Y720" s="171">
        <f t="shared" si="268"/>
        <v>0</v>
      </c>
      <c r="Z720" s="171">
        <f t="shared" si="269"/>
        <v>0</v>
      </c>
      <c r="AA720" s="171">
        <f t="shared" si="270"/>
        <v>0</v>
      </c>
      <c r="AB720" s="171">
        <f t="shared" si="271"/>
        <v>0</v>
      </c>
      <c r="AC720" s="171">
        <f t="shared" si="272"/>
        <v>0</v>
      </c>
      <c r="AD720" s="171">
        <f t="shared" si="273"/>
        <v>0</v>
      </c>
      <c r="AE720" s="171">
        <f t="shared" si="274"/>
        <v>0</v>
      </c>
      <c r="AF720" s="171">
        <f t="shared" si="275"/>
        <v>0</v>
      </c>
      <c r="AG720" s="171">
        <f t="shared" si="276"/>
        <v>0</v>
      </c>
      <c r="AH720" s="171">
        <f>IF($S720&lt;&gt;0, IF($F720&lt;&gt;"Opname / publicatie / game", IF(OR($J720="Fysieke aanwezigheid/product",$J720="Fysieke en digitale aanwezigheid/product"), IF($L720&lt;&gt;"België", _xlfn.IFNA(IF(MATCH($M720, Keuzelijsten!$AR$2:$AR$32, 0)&gt;0, 0, -1), -1), IF($N720&lt;&gt;"", -1, IF(O720&lt;&gt;"", 0, 1))), -1), -1), 0)</f>
        <v>0</v>
      </c>
      <c r="AI720" s="171">
        <f t="shared" si="277"/>
        <v>0</v>
      </c>
      <c r="AJ720" s="171">
        <f t="shared" si="278"/>
        <v>0</v>
      </c>
      <c r="AK720" s="168"/>
      <c r="AL720" s="322" t="str">
        <f t="shared" si="259"/>
        <v/>
      </c>
      <c r="AM720" s="171"/>
      <c r="AN720" s="171"/>
      <c r="AO720" s="171"/>
      <c r="AP720" s="171"/>
      <c r="AQ720" s="171"/>
      <c r="AR720" s="171"/>
      <c r="AS720" s="171"/>
      <c r="AT720" s="171"/>
      <c r="AU720" s="171" t="str">
        <f t="shared" si="279"/>
        <v/>
      </c>
      <c r="AV720" s="171"/>
      <c r="AW720" s="171"/>
      <c r="AX720" s="171"/>
      <c r="AY720" s="171"/>
      <c r="AZ720" s="168" t="str">
        <f t="shared" si="280"/>
        <v/>
      </c>
      <c r="BA720" s="158" t="str">
        <f>IF(S720&lt;&gt;1, IF(SUM(S720:$S$1004)&lt;&gt;0, "| Laat geen witruimte tussen ingevulde rijen.", ""), "")</f>
        <v/>
      </c>
      <c r="BC720" s="159" t="str">
        <f t="shared" si="281"/>
        <v/>
      </c>
    </row>
    <row r="721" spans="1:55" s="158" customFormat="1" ht="14.4" customHeight="1" x14ac:dyDescent="0.3">
      <c r="A721" s="244" t="str">
        <f t="shared" si="260"/>
        <v/>
      </c>
      <c r="B721" s="153" t="str">
        <f t="shared" si="261"/>
        <v/>
      </c>
      <c r="C721" s="154"/>
      <c r="D721" s="173"/>
      <c r="E721" s="179"/>
      <c r="F721" s="156"/>
      <c r="G721" s="175"/>
      <c r="H721" s="175"/>
      <c r="I721" s="175"/>
      <c r="J721" s="175"/>
      <c r="K721" s="175"/>
      <c r="L721" s="175"/>
      <c r="M721" s="175"/>
      <c r="N721" s="175"/>
      <c r="O721" s="175"/>
      <c r="P721" s="175"/>
      <c r="Q721" s="179"/>
      <c r="R721" s="157" t="s">
        <v>98</v>
      </c>
      <c r="S721" s="158">
        <f t="shared" si="262"/>
        <v>0</v>
      </c>
      <c r="T721" s="158" t="str">
        <f t="shared" si="263"/>
        <v/>
      </c>
      <c r="U721" s="158" t="str">
        <f t="shared" si="264"/>
        <v>lstLocatieNv3</v>
      </c>
      <c r="V721" s="168">
        <f t="shared" si="265"/>
        <v>0</v>
      </c>
      <c r="W721" s="171">
        <f t="shared" si="266"/>
        <v>0</v>
      </c>
      <c r="X721" s="171">
        <f t="shared" si="267"/>
        <v>0</v>
      </c>
      <c r="Y721" s="171">
        <f t="shared" si="268"/>
        <v>0</v>
      </c>
      <c r="Z721" s="171">
        <f t="shared" si="269"/>
        <v>0</v>
      </c>
      <c r="AA721" s="171">
        <f t="shared" si="270"/>
        <v>0</v>
      </c>
      <c r="AB721" s="171">
        <f t="shared" si="271"/>
        <v>0</v>
      </c>
      <c r="AC721" s="171">
        <f t="shared" si="272"/>
        <v>0</v>
      </c>
      <c r="AD721" s="171">
        <f t="shared" si="273"/>
        <v>0</v>
      </c>
      <c r="AE721" s="171">
        <f t="shared" si="274"/>
        <v>0</v>
      </c>
      <c r="AF721" s="171">
        <f t="shared" si="275"/>
        <v>0</v>
      </c>
      <c r="AG721" s="171">
        <f t="shared" si="276"/>
        <v>0</v>
      </c>
      <c r="AH721" s="171">
        <f>IF($S721&lt;&gt;0, IF($F721&lt;&gt;"Opname / publicatie / game", IF(OR($J721="Fysieke aanwezigheid/product",$J721="Fysieke en digitale aanwezigheid/product"), IF($L721&lt;&gt;"België", _xlfn.IFNA(IF(MATCH($M721, Keuzelijsten!$AR$2:$AR$32, 0)&gt;0, 0, -1), -1), IF($N721&lt;&gt;"", -1, IF(O721&lt;&gt;"", 0, 1))), -1), -1), 0)</f>
        <v>0</v>
      </c>
      <c r="AI721" s="171">
        <f t="shared" si="277"/>
        <v>0</v>
      </c>
      <c r="AJ721" s="171">
        <f t="shared" si="278"/>
        <v>0</v>
      </c>
      <c r="AK721" s="168"/>
      <c r="AL721" s="322" t="str">
        <f t="shared" si="259"/>
        <v/>
      </c>
      <c r="AM721" s="171"/>
      <c r="AN721" s="171"/>
      <c r="AO721" s="171"/>
      <c r="AP721" s="171"/>
      <c r="AQ721" s="171"/>
      <c r="AR721" s="171"/>
      <c r="AS721" s="171"/>
      <c r="AT721" s="171"/>
      <c r="AU721" s="171" t="str">
        <f t="shared" si="279"/>
        <v/>
      </c>
      <c r="AV721" s="171"/>
      <c r="AW721" s="171"/>
      <c r="AX721" s="171"/>
      <c r="AY721" s="171"/>
      <c r="AZ721" s="168" t="str">
        <f t="shared" si="280"/>
        <v/>
      </c>
      <c r="BA721" s="158" t="str">
        <f>IF(S721&lt;&gt;1, IF(SUM(S721:$S$1004)&lt;&gt;0, "| Laat geen witruimte tussen ingevulde rijen.", ""), "")</f>
        <v/>
      </c>
      <c r="BC721" s="159" t="str">
        <f t="shared" si="281"/>
        <v/>
      </c>
    </row>
    <row r="722" spans="1:55" s="158" customFormat="1" ht="14.4" customHeight="1" x14ac:dyDescent="0.3">
      <c r="A722" s="244" t="str">
        <f t="shared" si="260"/>
        <v/>
      </c>
      <c r="B722" s="153" t="str">
        <f t="shared" si="261"/>
        <v/>
      </c>
      <c r="C722" s="154"/>
      <c r="D722" s="173"/>
      <c r="E722" s="179"/>
      <c r="F722" s="156"/>
      <c r="G722" s="175"/>
      <c r="H722" s="175"/>
      <c r="I722" s="175"/>
      <c r="J722" s="175"/>
      <c r="K722" s="175"/>
      <c r="L722" s="175"/>
      <c r="M722" s="175"/>
      <c r="N722" s="175"/>
      <c r="O722" s="175"/>
      <c r="P722" s="175"/>
      <c r="Q722" s="179"/>
      <c r="R722" s="157" t="s">
        <v>98</v>
      </c>
      <c r="S722" s="158">
        <f t="shared" si="262"/>
        <v>0</v>
      </c>
      <c r="T722" s="158" t="str">
        <f t="shared" si="263"/>
        <v/>
      </c>
      <c r="U722" s="158" t="str">
        <f t="shared" si="264"/>
        <v>lstLocatieNv3</v>
      </c>
      <c r="V722" s="168">
        <f t="shared" si="265"/>
        <v>0</v>
      </c>
      <c r="W722" s="171">
        <f t="shared" si="266"/>
        <v>0</v>
      </c>
      <c r="X722" s="171">
        <f t="shared" si="267"/>
        <v>0</v>
      </c>
      <c r="Y722" s="171">
        <f t="shared" si="268"/>
        <v>0</v>
      </c>
      <c r="Z722" s="171">
        <f t="shared" si="269"/>
        <v>0</v>
      </c>
      <c r="AA722" s="171">
        <f t="shared" si="270"/>
        <v>0</v>
      </c>
      <c r="AB722" s="171">
        <f t="shared" si="271"/>
        <v>0</v>
      </c>
      <c r="AC722" s="171">
        <f t="shared" si="272"/>
        <v>0</v>
      </c>
      <c r="AD722" s="171">
        <f t="shared" si="273"/>
        <v>0</v>
      </c>
      <c r="AE722" s="171">
        <f t="shared" si="274"/>
        <v>0</v>
      </c>
      <c r="AF722" s="171">
        <f t="shared" si="275"/>
        <v>0</v>
      </c>
      <c r="AG722" s="171">
        <f t="shared" si="276"/>
        <v>0</v>
      </c>
      <c r="AH722" s="171">
        <f>IF($S722&lt;&gt;0, IF($F722&lt;&gt;"Opname / publicatie / game", IF(OR($J722="Fysieke aanwezigheid/product",$J722="Fysieke en digitale aanwezigheid/product"), IF($L722&lt;&gt;"België", _xlfn.IFNA(IF(MATCH($M722, Keuzelijsten!$AR$2:$AR$32, 0)&gt;0, 0, -1), -1), IF($N722&lt;&gt;"", -1, IF(O722&lt;&gt;"", 0, 1))), -1), -1), 0)</f>
        <v>0</v>
      </c>
      <c r="AI722" s="171">
        <f t="shared" si="277"/>
        <v>0</v>
      </c>
      <c r="AJ722" s="171">
        <f t="shared" si="278"/>
        <v>0</v>
      </c>
      <c r="AK722" s="168"/>
      <c r="AL722" s="322" t="str">
        <f t="shared" si="259"/>
        <v/>
      </c>
      <c r="AM722" s="171"/>
      <c r="AN722" s="171"/>
      <c r="AO722" s="171"/>
      <c r="AP722" s="171"/>
      <c r="AQ722" s="171"/>
      <c r="AR722" s="171"/>
      <c r="AS722" s="171"/>
      <c r="AT722" s="171"/>
      <c r="AU722" s="171" t="str">
        <f t="shared" si="279"/>
        <v/>
      </c>
      <c r="AV722" s="171"/>
      <c r="AW722" s="171"/>
      <c r="AX722" s="171"/>
      <c r="AY722" s="171"/>
      <c r="AZ722" s="168" t="str">
        <f t="shared" si="280"/>
        <v/>
      </c>
      <c r="BA722" s="158" t="str">
        <f>IF(S722&lt;&gt;1, IF(SUM(S722:$S$1004)&lt;&gt;0, "| Laat geen witruimte tussen ingevulde rijen.", ""), "")</f>
        <v/>
      </c>
      <c r="BC722" s="159" t="str">
        <f t="shared" si="281"/>
        <v/>
      </c>
    </row>
    <row r="723" spans="1:55" s="158" customFormat="1" ht="14.4" customHeight="1" x14ac:dyDescent="0.3">
      <c r="A723" s="244" t="str">
        <f t="shared" si="260"/>
        <v/>
      </c>
      <c r="B723" s="153" t="str">
        <f t="shared" si="261"/>
        <v/>
      </c>
      <c r="C723" s="154"/>
      <c r="D723" s="173"/>
      <c r="E723" s="179"/>
      <c r="F723" s="156"/>
      <c r="G723" s="175"/>
      <c r="H723" s="175"/>
      <c r="I723" s="175"/>
      <c r="J723" s="175"/>
      <c r="K723" s="175"/>
      <c r="L723" s="175"/>
      <c r="M723" s="175"/>
      <c r="N723" s="175"/>
      <c r="O723" s="175"/>
      <c r="P723" s="175"/>
      <c r="Q723" s="179"/>
      <c r="R723" s="157" t="s">
        <v>98</v>
      </c>
      <c r="S723" s="158">
        <f t="shared" si="262"/>
        <v>0</v>
      </c>
      <c r="T723" s="158" t="str">
        <f t="shared" si="263"/>
        <v/>
      </c>
      <c r="U723" s="158" t="str">
        <f t="shared" si="264"/>
        <v>lstLocatieNv3</v>
      </c>
      <c r="V723" s="168">
        <f t="shared" si="265"/>
        <v>0</v>
      </c>
      <c r="W723" s="171">
        <f t="shared" si="266"/>
        <v>0</v>
      </c>
      <c r="X723" s="171">
        <f t="shared" si="267"/>
        <v>0</v>
      </c>
      <c r="Y723" s="171">
        <f t="shared" si="268"/>
        <v>0</v>
      </c>
      <c r="Z723" s="171">
        <f t="shared" si="269"/>
        <v>0</v>
      </c>
      <c r="AA723" s="171">
        <f t="shared" si="270"/>
        <v>0</v>
      </c>
      <c r="AB723" s="171">
        <f t="shared" si="271"/>
        <v>0</v>
      </c>
      <c r="AC723" s="171">
        <f t="shared" si="272"/>
        <v>0</v>
      </c>
      <c r="AD723" s="171">
        <f t="shared" si="273"/>
        <v>0</v>
      </c>
      <c r="AE723" s="171">
        <f t="shared" si="274"/>
        <v>0</v>
      </c>
      <c r="AF723" s="171">
        <f t="shared" si="275"/>
        <v>0</v>
      </c>
      <c r="AG723" s="171">
        <f t="shared" si="276"/>
        <v>0</v>
      </c>
      <c r="AH723" s="171">
        <f>IF($S723&lt;&gt;0, IF($F723&lt;&gt;"Opname / publicatie / game", IF(OR($J723="Fysieke aanwezigheid/product",$J723="Fysieke en digitale aanwezigheid/product"), IF($L723&lt;&gt;"België", _xlfn.IFNA(IF(MATCH($M723, Keuzelijsten!$AR$2:$AR$32, 0)&gt;0, 0, -1), -1), IF($N723&lt;&gt;"", -1, IF(O723&lt;&gt;"", 0, 1))), -1), -1), 0)</f>
        <v>0</v>
      </c>
      <c r="AI723" s="171">
        <f t="shared" si="277"/>
        <v>0</v>
      </c>
      <c r="AJ723" s="171">
        <f t="shared" si="278"/>
        <v>0</v>
      </c>
      <c r="AK723" s="168"/>
      <c r="AL723" s="322" t="str">
        <f t="shared" si="259"/>
        <v/>
      </c>
      <c r="AM723" s="171"/>
      <c r="AN723" s="171"/>
      <c r="AO723" s="171"/>
      <c r="AP723" s="171"/>
      <c r="AQ723" s="171"/>
      <c r="AR723" s="171"/>
      <c r="AS723" s="171"/>
      <c r="AT723" s="171"/>
      <c r="AU723" s="171" t="str">
        <f t="shared" si="279"/>
        <v/>
      </c>
      <c r="AV723" s="171"/>
      <c r="AW723" s="171"/>
      <c r="AX723" s="171"/>
      <c r="AY723" s="171"/>
      <c r="AZ723" s="168" t="str">
        <f t="shared" si="280"/>
        <v/>
      </c>
      <c r="BA723" s="158" t="str">
        <f>IF(S723&lt;&gt;1, IF(SUM(S723:$S$1004)&lt;&gt;0, "| Laat geen witruimte tussen ingevulde rijen.", ""), "")</f>
        <v/>
      </c>
      <c r="BC723" s="159" t="str">
        <f t="shared" si="281"/>
        <v/>
      </c>
    </row>
    <row r="724" spans="1:55" s="158" customFormat="1" ht="14.4" customHeight="1" x14ac:dyDescent="0.3">
      <c r="A724" s="244" t="str">
        <f t="shared" si="260"/>
        <v/>
      </c>
      <c r="B724" s="153" t="str">
        <f t="shared" si="261"/>
        <v/>
      </c>
      <c r="C724" s="154"/>
      <c r="D724" s="173"/>
      <c r="E724" s="179"/>
      <c r="F724" s="156"/>
      <c r="G724" s="175"/>
      <c r="H724" s="175"/>
      <c r="I724" s="175"/>
      <c r="J724" s="175"/>
      <c r="K724" s="175"/>
      <c r="L724" s="175"/>
      <c r="M724" s="175"/>
      <c r="N724" s="175"/>
      <c r="O724" s="175"/>
      <c r="P724" s="175"/>
      <c r="Q724" s="179"/>
      <c r="R724" s="157" t="s">
        <v>98</v>
      </c>
      <c r="S724" s="158">
        <f t="shared" si="262"/>
        <v>0</v>
      </c>
      <c r="T724" s="158" t="str">
        <f t="shared" si="263"/>
        <v/>
      </c>
      <c r="U724" s="158" t="str">
        <f t="shared" si="264"/>
        <v>lstLocatieNv3</v>
      </c>
      <c r="V724" s="168">
        <f t="shared" si="265"/>
        <v>0</v>
      </c>
      <c r="W724" s="171">
        <f t="shared" si="266"/>
        <v>0</v>
      </c>
      <c r="X724" s="171">
        <f t="shared" si="267"/>
        <v>0</v>
      </c>
      <c r="Y724" s="171">
        <f t="shared" si="268"/>
        <v>0</v>
      </c>
      <c r="Z724" s="171">
        <f t="shared" si="269"/>
        <v>0</v>
      </c>
      <c r="AA724" s="171">
        <f t="shared" si="270"/>
        <v>0</v>
      </c>
      <c r="AB724" s="171">
        <f t="shared" si="271"/>
        <v>0</v>
      </c>
      <c r="AC724" s="171">
        <f t="shared" si="272"/>
        <v>0</v>
      </c>
      <c r="AD724" s="171">
        <f t="shared" si="273"/>
        <v>0</v>
      </c>
      <c r="AE724" s="171">
        <f t="shared" si="274"/>
        <v>0</v>
      </c>
      <c r="AF724" s="171">
        <f t="shared" si="275"/>
        <v>0</v>
      </c>
      <c r="AG724" s="171">
        <f t="shared" si="276"/>
        <v>0</v>
      </c>
      <c r="AH724" s="171">
        <f>IF($S724&lt;&gt;0, IF($F724&lt;&gt;"Opname / publicatie / game", IF(OR($J724="Fysieke aanwezigheid/product",$J724="Fysieke en digitale aanwezigheid/product"), IF($L724&lt;&gt;"België", _xlfn.IFNA(IF(MATCH($M724, Keuzelijsten!$AR$2:$AR$32, 0)&gt;0, 0, -1), -1), IF($N724&lt;&gt;"", -1, IF(O724&lt;&gt;"", 0, 1))), -1), -1), 0)</f>
        <v>0</v>
      </c>
      <c r="AI724" s="171">
        <f t="shared" si="277"/>
        <v>0</v>
      </c>
      <c r="AJ724" s="171">
        <f t="shared" si="278"/>
        <v>0</v>
      </c>
      <c r="AK724" s="168"/>
      <c r="AL724" s="322" t="str">
        <f t="shared" si="259"/>
        <v/>
      </c>
      <c r="AM724" s="171"/>
      <c r="AN724" s="171"/>
      <c r="AO724" s="171"/>
      <c r="AP724" s="171"/>
      <c r="AQ724" s="171"/>
      <c r="AR724" s="171"/>
      <c r="AS724" s="171"/>
      <c r="AT724" s="171"/>
      <c r="AU724" s="171" t="str">
        <f t="shared" si="279"/>
        <v/>
      </c>
      <c r="AV724" s="171"/>
      <c r="AW724" s="171"/>
      <c r="AX724" s="171"/>
      <c r="AY724" s="171"/>
      <c r="AZ724" s="168" t="str">
        <f t="shared" si="280"/>
        <v/>
      </c>
      <c r="BA724" s="158" t="str">
        <f>IF(S724&lt;&gt;1, IF(SUM(S724:$S$1004)&lt;&gt;0, "| Laat geen witruimte tussen ingevulde rijen.", ""), "")</f>
        <v/>
      </c>
      <c r="BC724" s="159" t="str">
        <f t="shared" si="281"/>
        <v/>
      </c>
    </row>
    <row r="725" spans="1:55" s="158" customFormat="1" ht="14.4" customHeight="1" x14ac:dyDescent="0.3">
      <c r="A725" s="244" t="str">
        <f t="shared" si="260"/>
        <v/>
      </c>
      <c r="B725" s="153" t="str">
        <f t="shared" si="261"/>
        <v/>
      </c>
      <c r="C725" s="154"/>
      <c r="D725" s="173"/>
      <c r="E725" s="179"/>
      <c r="F725" s="156"/>
      <c r="G725" s="175"/>
      <c r="H725" s="175"/>
      <c r="I725" s="175"/>
      <c r="J725" s="175"/>
      <c r="K725" s="175"/>
      <c r="L725" s="175"/>
      <c r="M725" s="175"/>
      <c r="N725" s="175"/>
      <c r="O725" s="175"/>
      <c r="P725" s="175"/>
      <c r="Q725" s="179"/>
      <c r="R725" s="157" t="s">
        <v>98</v>
      </c>
      <c r="S725" s="158">
        <f t="shared" si="262"/>
        <v>0</v>
      </c>
      <c r="T725" s="158" t="str">
        <f t="shared" si="263"/>
        <v/>
      </c>
      <c r="U725" s="158" t="str">
        <f t="shared" si="264"/>
        <v>lstLocatieNv3</v>
      </c>
      <c r="V725" s="168">
        <f t="shared" si="265"/>
        <v>0</v>
      </c>
      <c r="W725" s="171">
        <f t="shared" si="266"/>
        <v>0</v>
      </c>
      <c r="X725" s="171">
        <f t="shared" si="267"/>
        <v>0</v>
      </c>
      <c r="Y725" s="171">
        <f t="shared" si="268"/>
        <v>0</v>
      </c>
      <c r="Z725" s="171">
        <f t="shared" si="269"/>
        <v>0</v>
      </c>
      <c r="AA725" s="171">
        <f t="shared" si="270"/>
        <v>0</v>
      </c>
      <c r="AB725" s="171">
        <f t="shared" si="271"/>
        <v>0</v>
      </c>
      <c r="AC725" s="171">
        <f t="shared" si="272"/>
        <v>0</v>
      </c>
      <c r="AD725" s="171">
        <f t="shared" si="273"/>
        <v>0</v>
      </c>
      <c r="AE725" s="171">
        <f t="shared" si="274"/>
        <v>0</v>
      </c>
      <c r="AF725" s="171">
        <f t="shared" si="275"/>
        <v>0</v>
      </c>
      <c r="AG725" s="171">
        <f t="shared" si="276"/>
        <v>0</v>
      </c>
      <c r="AH725" s="171">
        <f>IF($S725&lt;&gt;0, IF($F725&lt;&gt;"Opname / publicatie / game", IF(OR($J725="Fysieke aanwezigheid/product",$J725="Fysieke en digitale aanwezigheid/product"), IF($L725&lt;&gt;"België", _xlfn.IFNA(IF(MATCH($M725, Keuzelijsten!$AR$2:$AR$32, 0)&gt;0, 0, -1), -1), IF($N725&lt;&gt;"", -1, IF(O725&lt;&gt;"", 0, 1))), -1), -1), 0)</f>
        <v>0</v>
      </c>
      <c r="AI725" s="171">
        <f t="shared" si="277"/>
        <v>0</v>
      </c>
      <c r="AJ725" s="171">
        <f t="shared" si="278"/>
        <v>0</v>
      </c>
      <c r="AK725" s="168"/>
      <c r="AL725" s="322" t="str">
        <f t="shared" si="259"/>
        <v/>
      </c>
      <c r="AM725" s="171"/>
      <c r="AN725" s="171"/>
      <c r="AO725" s="171"/>
      <c r="AP725" s="171"/>
      <c r="AQ725" s="171"/>
      <c r="AR725" s="171"/>
      <c r="AS725" s="171"/>
      <c r="AT725" s="171"/>
      <c r="AU725" s="171" t="str">
        <f t="shared" si="279"/>
        <v/>
      </c>
      <c r="AV725" s="171"/>
      <c r="AW725" s="171"/>
      <c r="AX725" s="171"/>
      <c r="AY725" s="171"/>
      <c r="AZ725" s="168" t="str">
        <f t="shared" si="280"/>
        <v/>
      </c>
      <c r="BA725" s="158" t="str">
        <f>IF(S725&lt;&gt;1, IF(SUM(S725:$S$1004)&lt;&gt;0, "| Laat geen witruimte tussen ingevulde rijen.", ""), "")</f>
        <v/>
      </c>
      <c r="BC725" s="159" t="str">
        <f t="shared" si="281"/>
        <v/>
      </c>
    </row>
    <row r="726" spans="1:55" s="158" customFormat="1" ht="14.4" customHeight="1" x14ac:dyDescent="0.3">
      <c r="A726" s="244" t="str">
        <f t="shared" si="260"/>
        <v/>
      </c>
      <c r="B726" s="153" t="str">
        <f t="shared" si="261"/>
        <v/>
      </c>
      <c r="C726" s="154"/>
      <c r="D726" s="173"/>
      <c r="E726" s="179"/>
      <c r="F726" s="156"/>
      <c r="G726" s="175"/>
      <c r="H726" s="175"/>
      <c r="I726" s="175"/>
      <c r="J726" s="175"/>
      <c r="K726" s="175"/>
      <c r="L726" s="175"/>
      <c r="M726" s="175"/>
      <c r="N726" s="175"/>
      <c r="O726" s="175"/>
      <c r="P726" s="175"/>
      <c r="Q726" s="179"/>
      <c r="R726" s="157" t="s">
        <v>98</v>
      </c>
      <c r="S726" s="158">
        <f t="shared" si="262"/>
        <v>0</v>
      </c>
      <c r="T726" s="158" t="str">
        <f t="shared" si="263"/>
        <v/>
      </c>
      <c r="U726" s="158" t="str">
        <f t="shared" si="264"/>
        <v>lstLocatieNv3</v>
      </c>
      <c r="V726" s="168">
        <f t="shared" si="265"/>
        <v>0</v>
      </c>
      <c r="W726" s="171">
        <f t="shared" si="266"/>
        <v>0</v>
      </c>
      <c r="X726" s="171">
        <f t="shared" si="267"/>
        <v>0</v>
      </c>
      <c r="Y726" s="171">
        <f t="shared" si="268"/>
        <v>0</v>
      </c>
      <c r="Z726" s="171">
        <f t="shared" si="269"/>
        <v>0</v>
      </c>
      <c r="AA726" s="171">
        <f t="shared" si="270"/>
        <v>0</v>
      </c>
      <c r="AB726" s="171">
        <f t="shared" si="271"/>
        <v>0</v>
      </c>
      <c r="AC726" s="171">
        <f t="shared" si="272"/>
        <v>0</v>
      </c>
      <c r="AD726" s="171">
        <f t="shared" si="273"/>
        <v>0</v>
      </c>
      <c r="AE726" s="171">
        <f t="shared" si="274"/>
        <v>0</v>
      </c>
      <c r="AF726" s="171">
        <f t="shared" si="275"/>
        <v>0</v>
      </c>
      <c r="AG726" s="171">
        <f t="shared" si="276"/>
        <v>0</v>
      </c>
      <c r="AH726" s="171">
        <f>IF($S726&lt;&gt;0, IF($F726&lt;&gt;"Opname / publicatie / game", IF(OR($J726="Fysieke aanwezigheid/product",$J726="Fysieke en digitale aanwezigheid/product"), IF($L726&lt;&gt;"België", _xlfn.IFNA(IF(MATCH($M726, Keuzelijsten!$AR$2:$AR$32, 0)&gt;0, 0, -1), -1), IF($N726&lt;&gt;"", -1, IF(O726&lt;&gt;"", 0, 1))), -1), -1), 0)</f>
        <v>0</v>
      </c>
      <c r="AI726" s="171">
        <f t="shared" si="277"/>
        <v>0</v>
      </c>
      <c r="AJ726" s="171">
        <f t="shared" si="278"/>
        <v>0</v>
      </c>
      <c r="AK726" s="168"/>
      <c r="AL726" s="322" t="str">
        <f t="shared" si="259"/>
        <v/>
      </c>
      <c r="AM726" s="171"/>
      <c r="AN726" s="171"/>
      <c r="AO726" s="171"/>
      <c r="AP726" s="171"/>
      <c r="AQ726" s="171"/>
      <c r="AR726" s="171"/>
      <c r="AS726" s="171"/>
      <c r="AT726" s="171"/>
      <c r="AU726" s="171" t="str">
        <f t="shared" si="279"/>
        <v/>
      </c>
      <c r="AV726" s="171"/>
      <c r="AW726" s="171"/>
      <c r="AX726" s="171"/>
      <c r="AY726" s="171"/>
      <c r="AZ726" s="168" t="str">
        <f t="shared" si="280"/>
        <v/>
      </c>
      <c r="BA726" s="158" t="str">
        <f>IF(S726&lt;&gt;1, IF(SUM(S726:$S$1004)&lt;&gt;0, "| Laat geen witruimte tussen ingevulde rijen.", ""), "")</f>
        <v/>
      </c>
      <c r="BC726" s="159" t="str">
        <f t="shared" si="281"/>
        <v/>
      </c>
    </row>
    <row r="727" spans="1:55" s="158" customFormat="1" ht="14.4" customHeight="1" x14ac:dyDescent="0.3">
      <c r="A727" s="244" t="str">
        <f t="shared" si="260"/>
        <v/>
      </c>
      <c r="B727" s="153" t="str">
        <f t="shared" si="261"/>
        <v/>
      </c>
      <c r="C727" s="154"/>
      <c r="D727" s="173"/>
      <c r="E727" s="179"/>
      <c r="F727" s="156"/>
      <c r="G727" s="175"/>
      <c r="H727" s="175"/>
      <c r="I727" s="175"/>
      <c r="J727" s="175"/>
      <c r="K727" s="175"/>
      <c r="L727" s="175"/>
      <c r="M727" s="175"/>
      <c r="N727" s="175"/>
      <c r="O727" s="175"/>
      <c r="P727" s="175"/>
      <c r="Q727" s="179"/>
      <c r="R727" s="157" t="s">
        <v>98</v>
      </c>
      <c r="S727" s="158">
        <f t="shared" si="262"/>
        <v>0</v>
      </c>
      <c r="T727" s="158" t="str">
        <f t="shared" si="263"/>
        <v/>
      </c>
      <c r="U727" s="158" t="str">
        <f t="shared" si="264"/>
        <v>lstLocatieNv3</v>
      </c>
      <c r="V727" s="168">
        <f t="shared" si="265"/>
        <v>0</v>
      </c>
      <c r="W727" s="171">
        <f t="shared" si="266"/>
        <v>0</v>
      </c>
      <c r="X727" s="171">
        <f t="shared" si="267"/>
        <v>0</v>
      </c>
      <c r="Y727" s="171">
        <f t="shared" si="268"/>
        <v>0</v>
      </c>
      <c r="Z727" s="171">
        <f t="shared" si="269"/>
        <v>0</v>
      </c>
      <c r="AA727" s="171">
        <f t="shared" si="270"/>
        <v>0</v>
      </c>
      <c r="AB727" s="171">
        <f t="shared" si="271"/>
        <v>0</v>
      </c>
      <c r="AC727" s="171">
        <f t="shared" si="272"/>
        <v>0</v>
      </c>
      <c r="AD727" s="171">
        <f t="shared" si="273"/>
        <v>0</v>
      </c>
      <c r="AE727" s="171">
        <f t="shared" si="274"/>
        <v>0</v>
      </c>
      <c r="AF727" s="171">
        <f t="shared" si="275"/>
        <v>0</v>
      </c>
      <c r="AG727" s="171">
        <f t="shared" si="276"/>
        <v>0</v>
      </c>
      <c r="AH727" s="171">
        <f>IF($S727&lt;&gt;0, IF($F727&lt;&gt;"Opname / publicatie / game", IF(OR($J727="Fysieke aanwezigheid/product",$J727="Fysieke en digitale aanwezigheid/product"), IF($L727&lt;&gt;"België", _xlfn.IFNA(IF(MATCH($M727, Keuzelijsten!$AR$2:$AR$32, 0)&gt;0, 0, -1), -1), IF($N727&lt;&gt;"", -1, IF(O727&lt;&gt;"", 0, 1))), -1), -1), 0)</f>
        <v>0</v>
      </c>
      <c r="AI727" s="171">
        <f t="shared" si="277"/>
        <v>0</v>
      </c>
      <c r="AJ727" s="171">
        <f t="shared" si="278"/>
        <v>0</v>
      </c>
      <c r="AK727" s="168"/>
      <c r="AL727" s="322" t="str">
        <f t="shared" si="259"/>
        <v/>
      </c>
      <c r="AM727" s="171"/>
      <c r="AN727" s="171"/>
      <c r="AO727" s="171"/>
      <c r="AP727" s="171"/>
      <c r="AQ727" s="171"/>
      <c r="AR727" s="171"/>
      <c r="AS727" s="171"/>
      <c r="AT727" s="171"/>
      <c r="AU727" s="171" t="str">
        <f t="shared" si="279"/>
        <v/>
      </c>
      <c r="AV727" s="171"/>
      <c r="AW727" s="171"/>
      <c r="AX727" s="171"/>
      <c r="AY727" s="171"/>
      <c r="AZ727" s="168" t="str">
        <f t="shared" si="280"/>
        <v/>
      </c>
      <c r="BA727" s="158" t="str">
        <f>IF(S727&lt;&gt;1, IF(SUM(S727:$S$1004)&lt;&gt;0, "| Laat geen witruimte tussen ingevulde rijen.", ""), "")</f>
        <v/>
      </c>
      <c r="BC727" s="159" t="str">
        <f t="shared" si="281"/>
        <v/>
      </c>
    </row>
    <row r="728" spans="1:55" s="158" customFormat="1" ht="14.4" customHeight="1" x14ac:dyDescent="0.3">
      <c r="A728" s="244" t="str">
        <f t="shared" si="260"/>
        <v/>
      </c>
      <c r="B728" s="153" t="str">
        <f t="shared" si="261"/>
        <v/>
      </c>
      <c r="C728" s="154"/>
      <c r="D728" s="173"/>
      <c r="E728" s="179"/>
      <c r="F728" s="156"/>
      <c r="G728" s="175"/>
      <c r="H728" s="175"/>
      <c r="I728" s="175"/>
      <c r="J728" s="175"/>
      <c r="K728" s="175"/>
      <c r="L728" s="175"/>
      <c r="M728" s="175"/>
      <c r="N728" s="175"/>
      <c r="O728" s="175"/>
      <c r="P728" s="175"/>
      <c r="Q728" s="179"/>
      <c r="R728" s="157" t="s">
        <v>98</v>
      </c>
      <c r="S728" s="158">
        <f t="shared" si="262"/>
        <v>0</v>
      </c>
      <c r="T728" s="158" t="str">
        <f t="shared" si="263"/>
        <v/>
      </c>
      <c r="U728" s="158" t="str">
        <f t="shared" si="264"/>
        <v>lstLocatieNv3</v>
      </c>
      <c r="V728" s="168">
        <f t="shared" si="265"/>
        <v>0</v>
      </c>
      <c r="W728" s="171">
        <f t="shared" si="266"/>
        <v>0</v>
      </c>
      <c r="X728" s="171">
        <f t="shared" si="267"/>
        <v>0</v>
      </c>
      <c r="Y728" s="171">
        <f t="shared" si="268"/>
        <v>0</v>
      </c>
      <c r="Z728" s="171">
        <f t="shared" si="269"/>
        <v>0</v>
      </c>
      <c r="AA728" s="171">
        <f t="shared" si="270"/>
        <v>0</v>
      </c>
      <c r="AB728" s="171">
        <f t="shared" si="271"/>
        <v>0</v>
      </c>
      <c r="AC728" s="171">
        <f t="shared" si="272"/>
        <v>0</v>
      </c>
      <c r="AD728" s="171">
        <f t="shared" si="273"/>
        <v>0</v>
      </c>
      <c r="AE728" s="171">
        <f t="shared" si="274"/>
        <v>0</v>
      </c>
      <c r="AF728" s="171">
        <f t="shared" si="275"/>
        <v>0</v>
      </c>
      <c r="AG728" s="171">
        <f t="shared" si="276"/>
        <v>0</v>
      </c>
      <c r="AH728" s="171">
        <f>IF($S728&lt;&gt;0, IF($F728&lt;&gt;"Opname / publicatie / game", IF(OR($J728="Fysieke aanwezigheid/product",$J728="Fysieke en digitale aanwezigheid/product"), IF($L728&lt;&gt;"België", _xlfn.IFNA(IF(MATCH($M728, Keuzelijsten!$AR$2:$AR$32, 0)&gt;0, 0, -1), -1), IF($N728&lt;&gt;"", -1, IF(O728&lt;&gt;"", 0, 1))), -1), -1), 0)</f>
        <v>0</v>
      </c>
      <c r="AI728" s="171">
        <f t="shared" si="277"/>
        <v>0</v>
      </c>
      <c r="AJ728" s="171">
        <f t="shared" si="278"/>
        <v>0</v>
      </c>
      <c r="AK728" s="168"/>
      <c r="AL728" s="322" t="str">
        <f t="shared" si="259"/>
        <v/>
      </c>
      <c r="AM728" s="171"/>
      <c r="AN728" s="171"/>
      <c r="AO728" s="171"/>
      <c r="AP728" s="171"/>
      <c r="AQ728" s="171"/>
      <c r="AR728" s="171"/>
      <c r="AS728" s="171"/>
      <c r="AT728" s="171"/>
      <c r="AU728" s="171" t="str">
        <f t="shared" si="279"/>
        <v/>
      </c>
      <c r="AV728" s="171"/>
      <c r="AW728" s="171"/>
      <c r="AX728" s="171"/>
      <c r="AY728" s="171"/>
      <c r="AZ728" s="168" t="str">
        <f t="shared" si="280"/>
        <v/>
      </c>
      <c r="BA728" s="158" t="str">
        <f>IF(S728&lt;&gt;1, IF(SUM(S728:$S$1004)&lt;&gt;0, "| Laat geen witruimte tussen ingevulde rijen.", ""), "")</f>
        <v/>
      </c>
      <c r="BC728" s="159" t="str">
        <f t="shared" si="281"/>
        <v/>
      </c>
    </row>
    <row r="729" spans="1:55" s="158" customFormat="1" ht="14.4" customHeight="1" x14ac:dyDescent="0.3">
      <c r="A729" s="244" t="str">
        <f t="shared" si="260"/>
        <v/>
      </c>
      <c r="B729" s="153" t="str">
        <f t="shared" si="261"/>
        <v/>
      </c>
      <c r="C729" s="154"/>
      <c r="D729" s="173"/>
      <c r="E729" s="179"/>
      <c r="F729" s="156"/>
      <c r="G729" s="175"/>
      <c r="H729" s="175"/>
      <c r="I729" s="175"/>
      <c r="J729" s="175"/>
      <c r="K729" s="175"/>
      <c r="L729" s="175"/>
      <c r="M729" s="175"/>
      <c r="N729" s="175"/>
      <c r="O729" s="175"/>
      <c r="P729" s="175"/>
      <c r="Q729" s="179"/>
      <c r="R729" s="157" t="s">
        <v>98</v>
      </c>
      <c r="S729" s="158">
        <f t="shared" si="262"/>
        <v>0</v>
      </c>
      <c r="T729" s="158" t="str">
        <f t="shared" si="263"/>
        <v/>
      </c>
      <c r="U729" s="158" t="str">
        <f t="shared" si="264"/>
        <v>lstLocatieNv3</v>
      </c>
      <c r="V729" s="168">
        <f t="shared" si="265"/>
        <v>0</v>
      </c>
      <c r="W729" s="171">
        <f t="shared" si="266"/>
        <v>0</v>
      </c>
      <c r="X729" s="171">
        <f t="shared" si="267"/>
        <v>0</v>
      </c>
      <c r="Y729" s="171">
        <f t="shared" si="268"/>
        <v>0</v>
      </c>
      <c r="Z729" s="171">
        <f t="shared" si="269"/>
        <v>0</v>
      </c>
      <c r="AA729" s="171">
        <f t="shared" si="270"/>
        <v>0</v>
      </c>
      <c r="AB729" s="171">
        <f t="shared" si="271"/>
        <v>0</v>
      </c>
      <c r="AC729" s="171">
        <f t="shared" si="272"/>
        <v>0</v>
      </c>
      <c r="AD729" s="171">
        <f t="shared" si="273"/>
        <v>0</v>
      </c>
      <c r="AE729" s="171">
        <f t="shared" si="274"/>
        <v>0</v>
      </c>
      <c r="AF729" s="171">
        <f t="shared" si="275"/>
        <v>0</v>
      </c>
      <c r="AG729" s="171">
        <f t="shared" si="276"/>
        <v>0</v>
      </c>
      <c r="AH729" s="171">
        <f>IF($S729&lt;&gt;0, IF($F729&lt;&gt;"Opname / publicatie / game", IF(OR($J729="Fysieke aanwezigheid/product",$J729="Fysieke en digitale aanwezigheid/product"), IF($L729&lt;&gt;"België", _xlfn.IFNA(IF(MATCH($M729, Keuzelijsten!$AR$2:$AR$32, 0)&gt;0, 0, -1), -1), IF($N729&lt;&gt;"", -1, IF(O729&lt;&gt;"", 0, 1))), -1), -1), 0)</f>
        <v>0</v>
      </c>
      <c r="AI729" s="171">
        <f t="shared" si="277"/>
        <v>0</v>
      </c>
      <c r="AJ729" s="171">
        <f t="shared" si="278"/>
        <v>0</v>
      </c>
      <c r="AK729" s="168"/>
      <c r="AL729" s="322" t="str">
        <f t="shared" si="259"/>
        <v/>
      </c>
      <c r="AM729" s="171"/>
      <c r="AN729" s="171"/>
      <c r="AO729" s="171"/>
      <c r="AP729" s="171"/>
      <c r="AQ729" s="171"/>
      <c r="AR729" s="171"/>
      <c r="AS729" s="171"/>
      <c r="AT729" s="171"/>
      <c r="AU729" s="171" t="str">
        <f t="shared" si="279"/>
        <v/>
      </c>
      <c r="AV729" s="171"/>
      <c r="AW729" s="171"/>
      <c r="AX729" s="171"/>
      <c r="AY729" s="171"/>
      <c r="AZ729" s="168" t="str">
        <f t="shared" si="280"/>
        <v/>
      </c>
      <c r="BA729" s="158" t="str">
        <f>IF(S729&lt;&gt;1, IF(SUM(S729:$S$1004)&lt;&gt;0, "| Laat geen witruimte tussen ingevulde rijen.", ""), "")</f>
        <v/>
      </c>
      <c r="BC729" s="159" t="str">
        <f t="shared" si="281"/>
        <v/>
      </c>
    </row>
    <row r="730" spans="1:55" s="158" customFormat="1" ht="14.4" customHeight="1" x14ac:dyDescent="0.3">
      <c r="A730" s="244" t="str">
        <f t="shared" si="260"/>
        <v/>
      </c>
      <c r="B730" s="153" t="str">
        <f t="shared" si="261"/>
        <v/>
      </c>
      <c r="C730" s="154"/>
      <c r="D730" s="173"/>
      <c r="E730" s="179"/>
      <c r="F730" s="156"/>
      <c r="G730" s="175"/>
      <c r="H730" s="175"/>
      <c r="I730" s="175"/>
      <c r="J730" s="175"/>
      <c r="K730" s="175"/>
      <c r="L730" s="175"/>
      <c r="M730" s="175"/>
      <c r="N730" s="175"/>
      <c r="O730" s="175"/>
      <c r="P730" s="175"/>
      <c r="Q730" s="179"/>
      <c r="R730" s="157" t="s">
        <v>98</v>
      </c>
      <c r="S730" s="158">
        <f t="shared" si="262"/>
        <v>0</v>
      </c>
      <c r="T730" s="158" t="str">
        <f t="shared" si="263"/>
        <v/>
      </c>
      <c r="U730" s="158" t="str">
        <f t="shared" si="264"/>
        <v>lstLocatieNv3</v>
      </c>
      <c r="V730" s="168">
        <f t="shared" si="265"/>
        <v>0</v>
      </c>
      <c r="W730" s="171">
        <f t="shared" si="266"/>
        <v>0</v>
      </c>
      <c r="X730" s="171">
        <f t="shared" si="267"/>
        <v>0</v>
      </c>
      <c r="Y730" s="171">
        <f t="shared" si="268"/>
        <v>0</v>
      </c>
      <c r="Z730" s="171">
        <f t="shared" si="269"/>
        <v>0</v>
      </c>
      <c r="AA730" s="171">
        <f t="shared" si="270"/>
        <v>0</v>
      </c>
      <c r="AB730" s="171">
        <f t="shared" si="271"/>
        <v>0</v>
      </c>
      <c r="AC730" s="171">
        <f t="shared" si="272"/>
        <v>0</v>
      </c>
      <c r="AD730" s="171">
        <f t="shared" si="273"/>
        <v>0</v>
      </c>
      <c r="AE730" s="171">
        <f t="shared" si="274"/>
        <v>0</v>
      </c>
      <c r="AF730" s="171">
        <f t="shared" si="275"/>
        <v>0</v>
      </c>
      <c r="AG730" s="171">
        <f t="shared" si="276"/>
        <v>0</v>
      </c>
      <c r="AH730" s="171">
        <f>IF($S730&lt;&gt;0, IF($F730&lt;&gt;"Opname / publicatie / game", IF(OR($J730="Fysieke aanwezigheid/product",$J730="Fysieke en digitale aanwezigheid/product"), IF($L730&lt;&gt;"België", _xlfn.IFNA(IF(MATCH($M730, Keuzelijsten!$AR$2:$AR$32, 0)&gt;0, 0, -1), -1), IF($N730&lt;&gt;"", -1, IF(O730&lt;&gt;"", 0, 1))), -1), -1), 0)</f>
        <v>0</v>
      </c>
      <c r="AI730" s="171">
        <f t="shared" si="277"/>
        <v>0</v>
      </c>
      <c r="AJ730" s="171">
        <f t="shared" si="278"/>
        <v>0</v>
      </c>
      <c r="AK730" s="168"/>
      <c r="AL730" s="322" t="str">
        <f t="shared" si="259"/>
        <v/>
      </c>
      <c r="AM730" s="171"/>
      <c r="AN730" s="171"/>
      <c r="AO730" s="171"/>
      <c r="AP730" s="171"/>
      <c r="AQ730" s="171"/>
      <c r="AR730" s="171"/>
      <c r="AS730" s="171"/>
      <c r="AT730" s="171"/>
      <c r="AU730" s="171" t="str">
        <f t="shared" si="279"/>
        <v/>
      </c>
      <c r="AV730" s="171"/>
      <c r="AW730" s="171"/>
      <c r="AX730" s="171"/>
      <c r="AY730" s="171"/>
      <c r="AZ730" s="168" t="str">
        <f t="shared" si="280"/>
        <v/>
      </c>
      <c r="BA730" s="158" t="str">
        <f>IF(S730&lt;&gt;1, IF(SUM(S730:$S$1004)&lt;&gt;0, "| Laat geen witruimte tussen ingevulde rijen.", ""), "")</f>
        <v/>
      </c>
      <c r="BC730" s="159" t="str">
        <f t="shared" si="281"/>
        <v/>
      </c>
    </row>
    <row r="731" spans="1:55" s="158" customFormat="1" ht="14.4" customHeight="1" x14ac:dyDescent="0.3">
      <c r="A731" s="244" t="str">
        <f t="shared" si="260"/>
        <v/>
      </c>
      <c r="B731" s="153" t="str">
        <f t="shared" si="261"/>
        <v/>
      </c>
      <c r="C731" s="154"/>
      <c r="D731" s="173"/>
      <c r="E731" s="179"/>
      <c r="F731" s="156"/>
      <c r="G731" s="175"/>
      <c r="H731" s="175"/>
      <c r="I731" s="175"/>
      <c r="J731" s="175"/>
      <c r="K731" s="175"/>
      <c r="L731" s="175"/>
      <c r="M731" s="175"/>
      <c r="N731" s="175"/>
      <c r="O731" s="175"/>
      <c r="P731" s="175"/>
      <c r="Q731" s="179"/>
      <c r="R731" s="157" t="s">
        <v>98</v>
      </c>
      <c r="S731" s="158">
        <f t="shared" si="262"/>
        <v>0</v>
      </c>
      <c r="T731" s="158" t="str">
        <f t="shared" si="263"/>
        <v/>
      </c>
      <c r="U731" s="158" t="str">
        <f t="shared" si="264"/>
        <v>lstLocatieNv3</v>
      </c>
      <c r="V731" s="168">
        <f t="shared" si="265"/>
        <v>0</v>
      </c>
      <c r="W731" s="171">
        <f t="shared" si="266"/>
        <v>0</v>
      </c>
      <c r="X731" s="171">
        <f t="shared" si="267"/>
        <v>0</v>
      </c>
      <c r="Y731" s="171">
        <f t="shared" si="268"/>
        <v>0</v>
      </c>
      <c r="Z731" s="171">
        <f t="shared" si="269"/>
        <v>0</v>
      </c>
      <c r="AA731" s="171">
        <f t="shared" si="270"/>
        <v>0</v>
      </c>
      <c r="AB731" s="171">
        <f t="shared" si="271"/>
        <v>0</v>
      </c>
      <c r="AC731" s="171">
        <f t="shared" si="272"/>
        <v>0</v>
      </c>
      <c r="AD731" s="171">
        <f t="shared" si="273"/>
        <v>0</v>
      </c>
      <c r="AE731" s="171">
        <f t="shared" si="274"/>
        <v>0</v>
      </c>
      <c r="AF731" s="171">
        <f t="shared" si="275"/>
        <v>0</v>
      </c>
      <c r="AG731" s="171">
        <f t="shared" si="276"/>
        <v>0</v>
      </c>
      <c r="AH731" s="171">
        <f>IF($S731&lt;&gt;0, IF($F731&lt;&gt;"Opname / publicatie / game", IF(OR($J731="Fysieke aanwezigheid/product",$J731="Fysieke en digitale aanwezigheid/product"), IF($L731&lt;&gt;"België", _xlfn.IFNA(IF(MATCH($M731, Keuzelijsten!$AR$2:$AR$32, 0)&gt;0, 0, -1), -1), IF($N731&lt;&gt;"", -1, IF(O731&lt;&gt;"", 0, 1))), -1), -1), 0)</f>
        <v>0</v>
      </c>
      <c r="AI731" s="171">
        <f t="shared" si="277"/>
        <v>0</v>
      </c>
      <c r="AJ731" s="171">
        <f t="shared" si="278"/>
        <v>0</v>
      </c>
      <c r="AK731" s="168"/>
      <c r="AL731" s="322" t="str">
        <f t="shared" si="259"/>
        <v/>
      </c>
      <c r="AM731" s="171"/>
      <c r="AN731" s="171"/>
      <c r="AO731" s="171"/>
      <c r="AP731" s="171"/>
      <c r="AQ731" s="171"/>
      <c r="AR731" s="171"/>
      <c r="AS731" s="171"/>
      <c r="AT731" s="171"/>
      <c r="AU731" s="171" t="str">
        <f t="shared" si="279"/>
        <v/>
      </c>
      <c r="AV731" s="171"/>
      <c r="AW731" s="171"/>
      <c r="AX731" s="171"/>
      <c r="AY731" s="171"/>
      <c r="AZ731" s="168" t="str">
        <f t="shared" si="280"/>
        <v/>
      </c>
      <c r="BA731" s="158" t="str">
        <f>IF(S731&lt;&gt;1, IF(SUM(S731:$S$1004)&lt;&gt;0, "| Laat geen witruimte tussen ingevulde rijen.", ""), "")</f>
        <v/>
      </c>
      <c r="BC731" s="159" t="str">
        <f t="shared" si="281"/>
        <v/>
      </c>
    </row>
    <row r="732" spans="1:55" s="158" customFormat="1" ht="14.4" customHeight="1" x14ac:dyDescent="0.3">
      <c r="A732" s="244" t="str">
        <f t="shared" si="260"/>
        <v/>
      </c>
      <c r="B732" s="153" t="str">
        <f t="shared" si="261"/>
        <v/>
      </c>
      <c r="C732" s="154"/>
      <c r="D732" s="173"/>
      <c r="E732" s="179"/>
      <c r="F732" s="156"/>
      <c r="G732" s="175"/>
      <c r="H732" s="175"/>
      <c r="I732" s="175"/>
      <c r="J732" s="175"/>
      <c r="K732" s="175"/>
      <c r="L732" s="175"/>
      <c r="M732" s="175"/>
      <c r="N732" s="175"/>
      <c r="O732" s="175"/>
      <c r="P732" s="175"/>
      <c r="Q732" s="179"/>
      <c r="R732" s="157" t="s">
        <v>98</v>
      </c>
      <c r="S732" s="158">
        <f t="shared" si="262"/>
        <v>0</v>
      </c>
      <c r="T732" s="158" t="str">
        <f t="shared" si="263"/>
        <v/>
      </c>
      <c r="U732" s="158" t="str">
        <f t="shared" si="264"/>
        <v>lstLocatieNv3</v>
      </c>
      <c r="V732" s="168">
        <f t="shared" si="265"/>
        <v>0</v>
      </c>
      <c r="W732" s="171">
        <f t="shared" si="266"/>
        <v>0</v>
      </c>
      <c r="X732" s="171">
        <f t="shared" si="267"/>
        <v>0</v>
      </c>
      <c r="Y732" s="171">
        <f t="shared" si="268"/>
        <v>0</v>
      </c>
      <c r="Z732" s="171">
        <f t="shared" si="269"/>
        <v>0</v>
      </c>
      <c r="AA732" s="171">
        <f t="shared" si="270"/>
        <v>0</v>
      </c>
      <c r="AB732" s="171">
        <f t="shared" si="271"/>
        <v>0</v>
      </c>
      <c r="AC732" s="171">
        <f t="shared" si="272"/>
        <v>0</v>
      </c>
      <c r="AD732" s="171">
        <f t="shared" si="273"/>
        <v>0</v>
      </c>
      <c r="AE732" s="171">
        <f t="shared" si="274"/>
        <v>0</v>
      </c>
      <c r="AF732" s="171">
        <f t="shared" si="275"/>
        <v>0</v>
      </c>
      <c r="AG732" s="171">
        <f t="shared" si="276"/>
        <v>0</v>
      </c>
      <c r="AH732" s="171">
        <f>IF($S732&lt;&gt;0, IF($F732&lt;&gt;"Opname / publicatie / game", IF(OR($J732="Fysieke aanwezigheid/product",$J732="Fysieke en digitale aanwezigheid/product"), IF($L732&lt;&gt;"België", _xlfn.IFNA(IF(MATCH($M732, Keuzelijsten!$AR$2:$AR$32, 0)&gt;0, 0, -1), -1), IF($N732&lt;&gt;"", -1, IF(O732&lt;&gt;"", 0, 1))), -1), -1), 0)</f>
        <v>0</v>
      </c>
      <c r="AI732" s="171">
        <f t="shared" si="277"/>
        <v>0</v>
      </c>
      <c r="AJ732" s="171">
        <f t="shared" si="278"/>
        <v>0</v>
      </c>
      <c r="AK732" s="168"/>
      <c r="AL732" s="322" t="str">
        <f t="shared" si="259"/>
        <v/>
      </c>
      <c r="AM732" s="171"/>
      <c r="AN732" s="171"/>
      <c r="AO732" s="171"/>
      <c r="AP732" s="171"/>
      <c r="AQ732" s="171"/>
      <c r="AR732" s="171"/>
      <c r="AS732" s="171"/>
      <c r="AT732" s="171"/>
      <c r="AU732" s="171" t="str">
        <f t="shared" si="279"/>
        <v/>
      </c>
      <c r="AV732" s="171"/>
      <c r="AW732" s="171"/>
      <c r="AX732" s="171"/>
      <c r="AY732" s="171"/>
      <c r="AZ732" s="168" t="str">
        <f t="shared" si="280"/>
        <v/>
      </c>
      <c r="BA732" s="158" t="str">
        <f>IF(S732&lt;&gt;1, IF(SUM(S732:$S$1004)&lt;&gt;0, "| Laat geen witruimte tussen ingevulde rijen.", ""), "")</f>
        <v/>
      </c>
      <c r="BC732" s="159" t="str">
        <f t="shared" si="281"/>
        <v/>
      </c>
    </row>
    <row r="733" spans="1:55" s="158" customFormat="1" ht="14.4" customHeight="1" x14ac:dyDescent="0.3">
      <c r="A733" s="244" t="str">
        <f t="shared" si="260"/>
        <v/>
      </c>
      <c r="B733" s="153" t="str">
        <f t="shared" si="261"/>
        <v/>
      </c>
      <c r="C733" s="154"/>
      <c r="D733" s="173"/>
      <c r="E733" s="179"/>
      <c r="F733" s="156"/>
      <c r="G733" s="175"/>
      <c r="H733" s="175"/>
      <c r="I733" s="175"/>
      <c r="J733" s="175"/>
      <c r="K733" s="175"/>
      <c r="L733" s="175"/>
      <c r="M733" s="175"/>
      <c r="N733" s="175"/>
      <c r="O733" s="175"/>
      <c r="P733" s="175"/>
      <c r="Q733" s="179"/>
      <c r="R733" s="157" t="s">
        <v>98</v>
      </c>
      <c r="S733" s="158">
        <f t="shared" si="262"/>
        <v>0</v>
      </c>
      <c r="T733" s="158" t="str">
        <f t="shared" si="263"/>
        <v/>
      </c>
      <c r="U733" s="158" t="str">
        <f t="shared" si="264"/>
        <v>lstLocatieNv3</v>
      </c>
      <c r="V733" s="168">
        <f t="shared" si="265"/>
        <v>0</v>
      </c>
      <c r="W733" s="171">
        <f t="shared" si="266"/>
        <v>0</v>
      </c>
      <c r="X733" s="171">
        <f t="shared" si="267"/>
        <v>0</v>
      </c>
      <c r="Y733" s="171">
        <f t="shared" si="268"/>
        <v>0</v>
      </c>
      <c r="Z733" s="171">
        <f t="shared" si="269"/>
        <v>0</v>
      </c>
      <c r="AA733" s="171">
        <f t="shared" si="270"/>
        <v>0</v>
      </c>
      <c r="AB733" s="171">
        <f t="shared" si="271"/>
        <v>0</v>
      </c>
      <c r="AC733" s="171">
        <f t="shared" si="272"/>
        <v>0</v>
      </c>
      <c r="AD733" s="171">
        <f t="shared" si="273"/>
        <v>0</v>
      </c>
      <c r="AE733" s="171">
        <f t="shared" si="274"/>
        <v>0</v>
      </c>
      <c r="AF733" s="171">
        <f t="shared" si="275"/>
        <v>0</v>
      </c>
      <c r="AG733" s="171">
        <f t="shared" si="276"/>
        <v>0</v>
      </c>
      <c r="AH733" s="171">
        <f>IF($S733&lt;&gt;0, IF($F733&lt;&gt;"Opname / publicatie / game", IF(OR($J733="Fysieke aanwezigheid/product",$J733="Fysieke en digitale aanwezigheid/product"), IF($L733&lt;&gt;"België", _xlfn.IFNA(IF(MATCH($M733, Keuzelijsten!$AR$2:$AR$32, 0)&gt;0, 0, -1), -1), IF($N733&lt;&gt;"", -1, IF(O733&lt;&gt;"", 0, 1))), -1), -1), 0)</f>
        <v>0</v>
      </c>
      <c r="AI733" s="171">
        <f t="shared" si="277"/>
        <v>0</v>
      </c>
      <c r="AJ733" s="171">
        <f t="shared" si="278"/>
        <v>0</v>
      </c>
      <c r="AK733" s="168"/>
      <c r="AL733" s="322" t="str">
        <f t="shared" si="259"/>
        <v/>
      </c>
      <c r="AM733" s="171"/>
      <c r="AN733" s="171"/>
      <c r="AO733" s="171"/>
      <c r="AP733" s="171"/>
      <c r="AQ733" s="171"/>
      <c r="AR733" s="171"/>
      <c r="AS733" s="171"/>
      <c r="AT733" s="171"/>
      <c r="AU733" s="171" t="str">
        <f t="shared" si="279"/>
        <v/>
      </c>
      <c r="AV733" s="171"/>
      <c r="AW733" s="171"/>
      <c r="AX733" s="171"/>
      <c r="AY733" s="171"/>
      <c r="AZ733" s="168" t="str">
        <f t="shared" si="280"/>
        <v/>
      </c>
      <c r="BA733" s="158" t="str">
        <f>IF(S733&lt;&gt;1, IF(SUM(S733:$S$1004)&lt;&gt;0, "| Laat geen witruimte tussen ingevulde rijen.", ""), "")</f>
        <v/>
      </c>
      <c r="BC733" s="159" t="str">
        <f t="shared" si="281"/>
        <v/>
      </c>
    </row>
    <row r="734" spans="1:55" s="158" customFormat="1" ht="14.4" customHeight="1" x14ac:dyDescent="0.3">
      <c r="A734" s="244" t="str">
        <f t="shared" si="260"/>
        <v/>
      </c>
      <c r="B734" s="153" t="str">
        <f t="shared" si="261"/>
        <v/>
      </c>
      <c r="C734" s="154"/>
      <c r="D734" s="173"/>
      <c r="E734" s="179"/>
      <c r="F734" s="156"/>
      <c r="G734" s="175"/>
      <c r="H734" s="175"/>
      <c r="I734" s="175"/>
      <c r="J734" s="175"/>
      <c r="K734" s="175"/>
      <c r="L734" s="175"/>
      <c r="M734" s="175"/>
      <c r="N734" s="175"/>
      <c r="O734" s="175"/>
      <c r="P734" s="175"/>
      <c r="Q734" s="179"/>
      <c r="R734" s="157" t="s">
        <v>98</v>
      </c>
      <c r="S734" s="158">
        <f t="shared" si="262"/>
        <v>0</v>
      </c>
      <c r="T734" s="158" t="str">
        <f t="shared" si="263"/>
        <v/>
      </c>
      <c r="U734" s="158" t="str">
        <f t="shared" si="264"/>
        <v>lstLocatieNv3</v>
      </c>
      <c r="V734" s="168">
        <f t="shared" si="265"/>
        <v>0</v>
      </c>
      <c r="W734" s="171">
        <f t="shared" si="266"/>
        <v>0</v>
      </c>
      <c r="X734" s="171">
        <f t="shared" si="267"/>
        <v>0</v>
      </c>
      <c r="Y734" s="171">
        <f t="shared" si="268"/>
        <v>0</v>
      </c>
      <c r="Z734" s="171">
        <f t="shared" si="269"/>
        <v>0</v>
      </c>
      <c r="AA734" s="171">
        <f t="shared" si="270"/>
        <v>0</v>
      </c>
      <c r="AB734" s="171">
        <f t="shared" si="271"/>
        <v>0</v>
      </c>
      <c r="AC734" s="171">
        <f t="shared" si="272"/>
        <v>0</v>
      </c>
      <c r="AD734" s="171">
        <f t="shared" si="273"/>
        <v>0</v>
      </c>
      <c r="AE734" s="171">
        <f t="shared" si="274"/>
        <v>0</v>
      </c>
      <c r="AF734" s="171">
        <f t="shared" si="275"/>
        <v>0</v>
      </c>
      <c r="AG734" s="171">
        <f t="shared" si="276"/>
        <v>0</v>
      </c>
      <c r="AH734" s="171">
        <f>IF($S734&lt;&gt;0, IF($F734&lt;&gt;"Opname / publicatie / game", IF(OR($J734="Fysieke aanwezigheid/product",$J734="Fysieke en digitale aanwezigheid/product"), IF($L734&lt;&gt;"België", _xlfn.IFNA(IF(MATCH($M734, Keuzelijsten!$AR$2:$AR$32, 0)&gt;0, 0, -1), -1), IF($N734&lt;&gt;"", -1, IF(O734&lt;&gt;"", 0, 1))), -1), -1), 0)</f>
        <v>0</v>
      </c>
      <c r="AI734" s="171">
        <f t="shared" si="277"/>
        <v>0</v>
      </c>
      <c r="AJ734" s="171">
        <f t="shared" si="278"/>
        <v>0</v>
      </c>
      <c r="AK734" s="168"/>
      <c r="AL734" s="322" t="str">
        <f t="shared" si="259"/>
        <v/>
      </c>
      <c r="AM734" s="171"/>
      <c r="AN734" s="171"/>
      <c r="AO734" s="171"/>
      <c r="AP734" s="171"/>
      <c r="AQ734" s="171"/>
      <c r="AR734" s="171"/>
      <c r="AS734" s="171"/>
      <c r="AT734" s="171"/>
      <c r="AU734" s="171" t="str">
        <f t="shared" si="279"/>
        <v/>
      </c>
      <c r="AV734" s="171"/>
      <c r="AW734" s="171"/>
      <c r="AX734" s="171"/>
      <c r="AY734" s="171"/>
      <c r="AZ734" s="168" t="str">
        <f t="shared" si="280"/>
        <v/>
      </c>
      <c r="BA734" s="158" t="str">
        <f>IF(S734&lt;&gt;1, IF(SUM(S734:$S$1004)&lt;&gt;0, "| Laat geen witruimte tussen ingevulde rijen.", ""), "")</f>
        <v/>
      </c>
      <c r="BC734" s="159" t="str">
        <f t="shared" si="281"/>
        <v/>
      </c>
    </row>
    <row r="735" spans="1:55" s="158" customFormat="1" ht="14.4" customHeight="1" x14ac:dyDescent="0.3">
      <c r="A735" s="244" t="str">
        <f t="shared" si="260"/>
        <v/>
      </c>
      <c r="B735" s="153" t="str">
        <f t="shared" si="261"/>
        <v/>
      </c>
      <c r="C735" s="154"/>
      <c r="D735" s="173"/>
      <c r="E735" s="179"/>
      <c r="F735" s="156"/>
      <c r="G735" s="175"/>
      <c r="H735" s="175"/>
      <c r="I735" s="175"/>
      <c r="J735" s="175"/>
      <c r="K735" s="175"/>
      <c r="L735" s="175"/>
      <c r="M735" s="175"/>
      <c r="N735" s="175"/>
      <c r="O735" s="175"/>
      <c r="P735" s="175"/>
      <c r="Q735" s="179"/>
      <c r="R735" s="157" t="s">
        <v>98</v>
      </c>
      <c r="S735" s="158">
        <f t="shared" si="262"/>
        <v>0</v>
      </c>
      <c r="T735" s="158" t="str">
        <f t="shared" si="263"/>
        <v/>
      </c>
      <c r="U735" s="158" t="str">
        <f t="shared" si="264"/>
        <v>lstLocatieNv3</v>
      </c>
      <c r="V735" s="168">
        <f t="shared" si="265"/>
        <v>0</v>
      </c>
      <c r="W735" s="171">
        <f t="shared" si="266"/>
        <v>0</v>
      </c>
      <c r="X735" s="171">
        <f t="shared" si="267"/>
        <v>0</v>
      </c>
      <c r="Y735" s="171">
        <f t="shared" si="268"/>
        <v>0</v>
      </c>
      <c r="Z735" s="171">
        <f t="shared" si="269"/>
        <v>0</v>
      </c>
      <c r="AA735" s="171">
        <f t="shared" si="270"/>
        <v>0</v>
      </c>
      <c r="AB735" s="171">
        <f t="shared" si="271"/>
        <v>0</v>
      </c>
      <c r="AC735" s="171">
        <f t="shared" si="272"/>
        <v>0</v>
      </c>
      <c r="AD735" s="171">
        <f t="shared" si="273"/>
        <v>0</v>
      </c>
      <c r="AE735" s="171">
        <f t="shared" si="274"/>
        <v>0</v>
      </c>
      <c r="AF735" s="171">
        <f t="shared" si="275"/>
        <v>0</v>
      </c>
      <c r="AG735" s="171">
        <f t="shared" si="276"/>
        <v>0</v>
      </c>
      <c r="AH735" s="171">
        <f>IF($S735&lt;&gt;0, IF($F735&lt;&gt;"Opname / publicatie / game", IF(OR($J735="Fysieke aanwezigheid/product",$J735="Fysieke en digitale aanwezigheid/product"), IF($L735&lt;&gt;"België", _xlfn.IFNA(IF(MATCH($M735, Keuzelijsten!$AR$2:$AR$32, 0)&gt;0, 0, -1), -1), IF($N735&lt;&gt;"", -1, IF(O735&lt;&gt;"", 0, 1))), -1), -1), 0)</f>
        <v>0</v>
      </c>
      <c r="AI735" s="171">
        <f t="shared" si="277"/>
        <v>0</v>
      </c>
      <c r="AJ735" s="171">
        <f t="shared" si="278"/>
        <v>0</v>
      </c>
      <c r="AK735" s="168"/>
      <c r="AL735" s="322" t="str">
        <f t="shared" si="259"/>
        <v/>
      </c>
      <c r="AM735" s="171"/>
      <c r="AN735" s="171"/>
      <c r="AO735" s="171"/>
      <c r="AP735" s="171"/>
      <c r="AQ735" s="171"/>
      <c r="AR735" s="171"/>
      <c r="AS735" s="171"/>
      <c r="AT735" s="171"/>
      <c r="AU735" s="171" t="str">
        <f t="shared" si="279"/>
        <v/>
      </c>
      <c r="AV735" s="171"/>
      <c r="AW735" s="171"/>
      <c r="AX735" s="171"/>
      <c r="AY735" s="171"/>
      <c r="AZ735" s="168" t="str">
        <f t="shared" si="280"/>
        <v/>
      </c>
      <c r="BA735" s="158" t="str">
        <f>IF(S735&lt;&gt;1, IF(SUM(S735:$S$1004)&lt;&gt;0, "| Laat geen witruimte tussen ingevulde rijen.", ""), "")</f>
        <v/>
      </c>
      <c r="BC735" s="159" t="str">
        <f t="shared" si="281"/>
        <v/>
      </c>
    </row>
    <row r="736" spans="1:55" s="158" customFormat="1" ht="14.4" customHeight="1" x14ac:dyDescent="0.3">
      <c r="A736" s="244" t="str">
        <f t="shared" si="260"/>
        <v/>
      </c>
      <c r="B736" s="153" t="str">
        <f t="shared" si="261"/>
        <v/>
      </c>
      <c r="C736" s="154"/>
      <c r="D736" s="173"/>
      <c r="E736" s="179"/>
      <c r="F736" s="156"/>
      <c r="G736" s="175"/>
      <c r="H736" s="175"/>
      <c r="I736" s="175"/>
      <c r="J736" s="175"/>
      <c r="K736" s="175"/>
      <c r="L736" s="175"/>
      <c r="M736" s="175"/>
      <c r="N736" s="175"/>
      <c r="O736" s="175"/>
      <c r="P736" s="175"/>
      <c r="Q736" s="179"/>
      <c r="R736" s="157" t="s">
        <v>98</v>
      </c>
      <c r="S736" s="158">
        <f t="shared" si="262"/>
        <v>0</v>
      </c>
      <c r="T736" s="158" t="str">
        <f t="shared" si="263"/>
        <v/>
      </c>
      <c r="U736" s="158" t="str">
        <f t="shared" si="264"/>
        <v>lstLocatieNv3</v>
      </c>
      <c r="V736" s="168">
        <f t="shared" si="265"/>
        <v>0</v>
      </c>
      <c r="W736" s="171">
        <f t="shared" si="266"/>
        <v>0</v>
      </c>
      <c r="X736" s="171">
        <f t="shared" si="267"/>
        <v>0</v>
      </c>
      <c r="Y736" s="171">
        <f t="shared" si="268"/>
        <v>0</v>
      </c>
      <c r="Z736" s="171">
        <f t="shared" si="269"/>
        <v>0</v>
      </c>
      <c r="AA736" s="171">
        <f t="shared" si="270"/>
        <v>0</v>
      </c>
      <c r="AB736" s="171">
        <f t="shared" si="271"/>
        <v>0</v>
      </c>
      <c r="AC736" s="171">
        <f t="shared" si="272"/>
        <v>0</v>
      </c>
      <c r="AD736" s="171">
        <f t="shared" si="273"/>
        <v>0</v>
      </c>
      <c r="AE736" s="171">
        <f t="shared" si="274"/>
        <v>0</v>
      </c>
      <c r="AF736" s="171">
        <f t="shared" si="275"/>
        <v>0</v>
      </c>
      <c r="AG736" s="171">
        <f t="shared" si="276"/>
        <v>0</v>
      </c>
      <c r="AH736" s="171">
        <f>IF($S736&lt;&gt;0, IF($F736&lt;&gt;"Opname / publicatie / game", IF(OR($J736="Fysieke aanwezigheid/product",$J736="Fysieke en digitale aanwezigheid/product"), IF($L736&lt;&gt;"België", _xlfn.IFNA(IF(MATCH($M736, Keuzelijsten!$AR$2:$AR$32, 0)&gt;0, 0, -1), -1), IF($N736&lt;&gt;"", -1, IF(O736&lt;&gt;"", 0, 1))), -1), -1), 0)</f>
        <v>0</v>
      </c>
      <c r="AI736" s="171">
        <f t="shared" si="277"/>
        <v>0</v>
      </c>
      <c r="AJ736" s="171">
        <f t="shared" si="278"/>
        <v>0</v>
      </c>
      <c r="AK736" s="168"/>
      <c r="AL736" s="322" t="str">
        <f t="shared" si="259"/>
        <v/>
      </c>
      <c r="AM736" s="171"/>
      <c r="AN736" s="171"/>
      <c r="AO736" s="171"/>
      <c r="AP736" s="171"/>
      <c r="AQ736" s="171"/>
      <c r="AR736" s="171"/>
      <c r="AS736" s="171"/>
      <c r="AT736" s="171"/>
      <c r="AU736" s="171" t="str">
        <f t="shared" si="279"/>
        <v/>
      </c>
      <c r="AV736" s="171"/>
      <c r="AW736" s="171"/>
      <c r="AX736" s="171"/>
      <c r="AY736" s="171"/>
      <c r="AZ736" s="168" t="str">
        <f t="shared" si="280"/>
        <v/>
      </c>
      <c r="BA736" s="158" t="str">
        <f>IF(S736&lt;&gt;1, IF(SUM(S736:$S$1004)&lt;&gt;0, "| Laat geen witruimte tussen ingevulde rijen.", ""), "")</f>
        <v/>
      </c>
      <c r="BC736" s="159" t="str">
        <f t="shared" si="281"/>
        <v/>
      </c>
    </row>
    <row r="737" spans="1:55" s="158" customFormat="1" ht="14.4" customHeight="1" x14ac:dyDescent="0.3">
      <c r="A737" s="244" t="str">
        <f t="shared" si="260"/>
        <v/>
      </c>
      <c r="B737" s="153" t="str">
        <f t="shared" si="261"/>
        <v/>
      </c>
      <c r="C737" s="154"/>
      <c r="D737" s="173"/>
      <c r="E737" s="179"/>
      <c r="F737" s="156"/>
      <c r="G737" s="175"/>
      <c r="H737" s="175"/>
      <c r="I737" s="175"/>
      <c r="J737" s="175"/>
      <c r="K737" s="175"/>
      <c r="L737" s="175"/>
      <c r="M737" s="175"/>
      <c r="N737" s="175"/>
      <c r="O737" s="175"/>
      <c r="P737" s="175"/>
      <c r="Q737" s="179"/>
      <c r="R737" s="157" t="s">
        <v>98</v>
      </c>
      <c r="S737" s="158">
        <f t="shared" si="262"/>
        <v>0</v>
      </c>
      <c r="T737" s="158" t="str">
        <f t="shared" si="263"/>
        <v/>
      </c>
      <c r="U737" s="158" t="str">
        <f t="shared" si="264"/>
        <v>lstLocatieNv3</v>
      </c>
      <c r="V737" s="168">
        <f t="shared" si="265"/>
        <v>0</v>
      </c>
      <c r="W737" s="171">
        <f t="shared" si="266"/>
        <v>0</v>
      </c>
      <c r="X737" s="171">
        <f t="shared" si="267"/>
        <v>0</v>
      </c>
      <c r="Y737" s="171">
        <f t="shared" si="268"/>
        <v>0</v>
      </c>
      <c r="Z737" s="171">
        <f t="shared" si="269"/>
        <v>0</v>
      </c>
      <c r="AA737" s="171">
        <f t="shared" si="270"/>
        <v>0</v>
      </c>
      <c r="AB737" s="171">
        <f t="shared" si="271"/>
        <v>0</v>
      </c>
      <c r="AC737" s="171">
        <f t="shared" si="272"/>
        <v>0</v>
      </c>
      <c r="AD737" s="171">
        <f t="shared" si="273"/>
        <v>0</v>
      </c>
      <c r="AE737" s="171">
        <f t="shared" si="274"/>
        <v>0</v>
      </c>
      <c r="AF737" s="171">
        <f t="shared" si="275"/>
        <v>0</v>
      </c>
      <c r="AG737" s="171">
        <f t="shared" si="276"/>
        <v>0</v>
      </c>
      <c r="AH737" s="171">
        <f>IF($S737&lt;&gt;0, IF($F737&lt;&gt;"Opname / publicatie / game", IF(OR($J737="Fysieke aanwezigheid/product",$J737="Fysieke en digitale aanwezigheid/product"), IF($L737&lt;&gt;"België", _xlfn.IFNA(IF(MATCH($M737, Keuzelijsten!$AR$2:$AR$32, 0)&gt;0, 0, -1), -1), IF($N737&lt;&gt;"", -1, IF(O737&lt;&gt;"", 0, 1))), -1), -1), 0)</f>
        <v>0</v>
      </c>
      <c r="AI737" s="171">
        <f t="shared" si="277"/>
        <v>0</v>
      </c>
      <c r="AJ737" s="171">
        <f t="shared" si="278"/>
        <v>0</v>
      </c>
      <c r="AK737" s="168"/>
      <c r="AL737" s="322" t="str">
        <f t="shared" si="259"/>
        <v/>
      </c>
      <c r="AM737" s="171"/>
      <c r="AN737" s="171"/>
      <c r="AO737" s="171"/>
      <c r="AP737" s="171"/>
      <c r="AQ737" s="171"/>
      <c r="AR737" s="171"/>
      <c r="AS737" s="171"/>
      <c r="AT737" s="171"/>
      <c r="AU737" s="171" t="str">
        <f t="shared" si="279"/>
        <v/>
      </c>
      <c r="AV737" s="171"/>
      <c r="AW737" s="171"/>
      <c r="AX737" s="171"/>
      <c r="AY737" s="171"/>
      <c r="AZ737" s="168" t="str">
        <f t="shared" si="280"/>
        <v/>
      </c>
      <c r="BA737" s="158" t="str">
        <f>IF(S737&lt;&gt;1, IF(SUM(S737:$S$1004)&lt;&gt;0, "| Laat geen witruimte tussen ingevulde rijen.", ""), "")</f>
        <v/>
      </c>
      <c r="BC737" s="159" t="str">
        <f t="shared" si="281"/>
        <v/>
      </c>
    </row>
    <row r="738" spans="1:55" s="158" customFormat="1" ht="14.4" customHeight="1" x14ac:dyDescent="0.3">
      <c r="A738" s="244" t="str">
        <f t="shared" si="260"/>
        <v/>
      </c>
      <c r="B738" s="153" t="str">
        <f t="shared" si="261"/>
        <v/>
      </c>
      <c r="C738" s="154"/>
      <c r="D738" s="173"/>
      <c r="E738" s="179"/>
      <c r="F738" s="156"/>
      <c r="G738" s="175"/>
      <c r="H738" s="175"/>
      <c r="I738" s="175"/>
      <c r="J738" s="175"/>
      <c r="K738" s="175"/>
      <c r="L738" s="175"/>
      <c r="M738" s="175"/>
      <c r="N738" s="175"/>
      <c r="O738" s="175"/>
      <c r="P738" s="175"/>
      <c r="Q738" s="179"/>
      <c r="R738" s="157" t="s">
        <v>98</v>
      </c>
      <c r="S738" s="158">
        <f t="shared" si="262"/>
        <v>0</v>
      </c>
      <c r="T738" s="158" t="str">
        <f t="shared" si="263"/>
        <v/>
      </c>
      <c r="U738" s="158" t="str">
        <f t="shared" si="264"/>
        <v>lstLocatieNv3</v>
      </c>
      <c r="V738" s="168">
        <f t="shared" si="265"/>
        <v>0</v>
      </c>
      <c r="W738" s="171">
        <f t="shared" si="266"/>
        <v>0</v>
      </c>
      <c r="X738" s="171">
        <f t="shared" si="267"/>
        <v>0</v>
      </c>
      <c r="Y738" s="171">
        <f t="shared" si="268"/>
        <v>0</v>
      </c>
      <c r="Z738" s="171">
        <f t="shared" si="269"/>
        <v>0</v>
      </c>
      <c r="AA738" s="171">
        <f t="shared" si="270"/>
        <v>0</v>
      </c>
      <c r="AB738" s="171">
        <f t="shared" si="271"/>
        <v>0</v>
      </c>
      <c r="AC738" s="171">
        <f t="shared" si="272"/>
        <v>0</v>
      </c>
      <c r="AD738" s="171">
        <f t="shared" si="273"/>
        <v>0</v>
      </c>
      <c r="AE738" s="171">
        <f t="shared" si="274"/>
        <v>0</v>
      </c>
      <c r="AF738" s="171">
        <f t="shared" si="275"/>
        <v>0</v>
      </c>
      <c r="AG738" s="171">
        <f t="shared" si="276"/>
        <v>0</v>
      </c>
      <c r="AH738" s="171">
        <f>IF($S738&lt;&gt;0, IF($F738&lt;&gt;"Opname / publicatie / game", IF(OR($J738="Fysieke aanwezigheid/product",$J738="Fysieke en digitale aanwezigheid/product"), IF($L738&lt;&gt;"België", _xlfn.IFNA(IF(MATCH($M738, Keuzelijsten!$AR$2:$AR$32, 0)&gt;0, 0, -1), -1), IF($N738&lt;&gt;"", -1, IF(O738&lt;&gt;"", 0, 1))), -1), -1), 0)</f>
        <v>0</v>
      </c>
      <c r="AI738" s="171">
        <f t="shared" si="277"/>
        <v>0</v>
      </c>
      <c r="AJ738" s="171">
        <f t="shared" si="278"/>
        <v>0</v>
      </c>
      <c r="AK738" s="168"/>
      <c r="AL738" s="322" t="str">
        <f t="shared" si="259"/>
        <v/>
      </c>
      <c r="AM738" s="171"/>
      <c r="AN738" s="171"/>
      <c r="AO738" s="171"/>
      <c r="AP738" s="171"/>
      <c r="AQ738" s="171"/>
      <c r="AR738" s="171"/>
      <c r="AS738" s="171"/>
      <c r="AT738" s="171"/>
      <c r="AU738" s="171" t="str">
        <f t="shared" si="279"/>
        <v/>
      </c>
      <c r="AV738" s="171"/>
      <c r="AW738" s="171"/>
      <c r="AX738" s="171"/>
      <c r="AY738" s="171"/>
      <c r="AZ738" s="168" t="str">
        <f t="shared" si="280"/>
        <v/>
      </c>
      <c r="BA738" s="158" t="str">
        <f>IF(S738&lt;&gt;1, IF(SUM(S738:$S$1004)&lt;&gt;0, "| Laat geen witruimte tussen ingevulde rijen.", ""), "")</f>
        <v/>
      </c>
      <c r="BC738" s="159" t="str">
        <f t="shared" si="281"/>
        <v/>
      </c>
    </row>
    <row r="739" spans="1:55" s="158" customFormat="1" ht="14.4" customHeight="1" x14ac:dyDescent="0.3">
      <c r="A739" s="244" t="str">
        <f t="shared" si="260"/>
        <v/>
      </c>
      <c r="B739" s="153" t="str">
        <f t="shared" si="261"/>
        <v/>
      </c>
      <c r="C739" s="154"/>
      <c r="D739" s="173"/>
      <c r="E739" s="179"/>
      <c r="F739" s="156"/>
      <c r="G739" s="175"/>
      <c r="H739" s="175"/>
      <c r="I739" s="175"/>
      <c r="J739" s="175"/>
      <c r="K739" s="175"/>
      <c r="L739" s="175"/>
      <c r="M739" s="175"/>
      <c r="N739" s="175"/>
      <c r="O739" s="175"/>
      <c r="P739" s="175"/>
      <c r="Q739" s="179"/>
      <c r="R739" s="157" t="s">
        <v>98</v>
      </c>
      <c r="S739" s="158">
        <f t="shared" si="262"/>
        <v>0</v>
      </c>
      <c r="T739" s="158" t="str">
        <f t="shared" si="263"/>
        <v/>
      </c>
      <c r="U739" s="158" t="str">
        <f t="shared" si="264"/>
        <v>lstLocatieNv3</v>
      </c>
      <c r="V739" s="168">
        <f t="shared" si="265"/>
        <v>0</v>
      </c>
      <c r="W739" s="171">
        <f t="shared" si="266"/>
        <v>0</v>
      </c>
      <c r="X739" s="171">
        <f t="shared" si="267"/>
        <v>0</v>
      </c>
      <c r="Y739" s="171">
        <f t="shared" si="268"/>
        <v>0</v>
      </c>
      <c r="Z739" s="171">
        <f t="shared" si="269"/>
        <v>0</v>
      </c>
      <c r="AA739" s="171">
        <f t="shared" si="270"/>
        <v>0</v>
      </c>
      <c r="AB739" s="171">
        <f t="shared" si="271"/>
        <v>0</v>
      </c>
      <c r="AC739" s="171">
        <f t="shared" si="272"/>
        <v>0</v>
      </c>
      <c r="AD739" s="171">
        <f t="shared" si="273"/>
        <v>0</v>
      </c>
      <c r="AE739" s="171">
        <f t="shared" si="274"/>
        <v>0</v>
      </c>
      <c r="AF739" s="171">
        <f t="shared" si="275"/>
        <v>0</v>
      </c>
      <c r="AG739" s="171">
        <f t="shared" si="276"/>
        <v>0</v>
      </c>
      <c r="AH739" s="171">
        <f>IF($S739&lt;&gt;0, IF($F739&lt;&gt;"Opname / publicatie / game", IF(OR($J739="Fysieke aanwezigheid/product",$J739="Fysieke en digitale aanwezigheid/product"), IF($L739&lt;&gt;"België", _xlfn.IFNA(IF(MATCH($M739, Keuzelijsten!$AR$2:$AR$32, 0)&gt;0, 0, -1), -1), IF($N739&lt;&gt;"", -1, IF(O739&lt;&gt;"", 0, 1))), -1), -1), 0)</f>
        <v>0</v>
      </c>
      <c r="AI739" s="171">
        <f t="shared" si="277"/>
        <v>0</v>
      </c>
      <c r="AJ739" s="171">
        <f t="shared" si="278"/>
        <v>0</v>
      </c>
      <c r="AK739" s="168"/>
      <c r="AL739" s="322" t="str">
        <f t="shared" si="259"/>
        <v/>
      </c>
      <c r="AM739" s="171"/>
      <c r="AN739" s="171"/>
      <c r="AO739" s="171"/>
      <c r="AP739" s="171"/>
      <c r="AQ739" s="171"/>
      <c r="AR739" s="171"/>
      <c r="AS739" s="171"/>
      <c r="AT739" s="171"/>
      <c r="AU739" s="171" t="str">
        <f t="shared" si="279"/>
        <v/>
      </c>
      <c r="AV739" s="171"/>
      <c r="AW739" s="171"/>
      <c r="AX739" s="171"/>
      <c r="AY739" s="171"/>
      <c r="AZ739" s="168" t="str">
        <f t="shared" si="280"/>
        <v/>
      </c>
      <c r="BA739" s="158" t="str">
        <f>IF(S739&lt;&gt;1, IF(SUM(S739:$S$1004)&lt;&gt;0, "| Laat geen witruimte tussen ingevulde rijen.", ""), "")</f>
        <v/>
      </c>
      <c r="BC739" s="159" t="str">
        <f t="shared" si="281"/>
        <v/>
      </c>
    </row>
    <row r="740" spans="1:55" s="158" customFormat="1" ht="14.4" customHeight="1" x14ac:dyDescent="0.3">
      <c r="A740" s="244" t="str">
        <f t="shared" si="260"/>
        <v/>
      </c>
      <c r="B740" s="153" t="str">
        <f t="shared" si="261"/>
        <v/>
      </c>
      <c r="C740" s="154"/>
      <c r="D740" s="173"/>
      <c r="E740" s="179"/>
      <c r="F740" s="156"/>
      <c r="G740" s="175"/>
      <c r="H740" s="175"/>
      <c r="I740" s="175"/>
      <c r="J740" s="175"/>
      <c r="K740" s="175"/>
      <c r="L740" s="175"/>
      <c r="M740" s="175"/>
      <c r="N740" s="175"/>
      <c r="O740" s="175"/>
      <c r="P740" s="175"/>
      <c r="Q740" s="179"/>
      <c r="R740" s="157" t="s">
        <v>98</v>
      </c>
      <c r="S740" s="158">
        <f t="shared" si="262"/>
        <v>0</v>
      </c>
      <c r="T740" s="158" t="str">
        <f t="shared" si="263"/>
        <v/>
      </c>
      <c r="U740" s="158" t="str">
        <f t="shared" si="264"/>
        <v>lstLocatieNv3</v>
      </c>
      <c r="V740" s="168">
        <f t="shared" si="265"/>
        <v>0</v>
      </c>
      <c r="W740" s="171">
        <f t="shared" si="266"/>
        <v>0</v>
      </c>
      <c r="X740" s="171">
        <f t="shared" si="267"/>
        <v>0</v>
      </c>
      <c r="Y740" s="171">
        <f t="shared" si="268"/>
        <v>0</v>
      </c>
      <c r="Z740" s="171">
        <f t="shared" si="269"/>
        <v>0</v>
      </c>
      <c r="AA740" s="171">
        <f t="shared" si="270"/>
        <v>0</v>
      </c>
      <c r="AB740" s="171">
        <f t="shared" si="271"/>
        <v>0</v>
      </c>
      <c r="AC740" s="171">
        <f t="shared" si="272"/>
        <v>0</v>
      </c>
      <c r="AD740" s="171">
        <f t="shared" si="273"/>
        <v>0</v>
      </c>
      <c r="AE740" s="171">
        <f t="shared" si="274"/>
        <v>0</v>
      </c>
      <c r="AF740" s="171">
        <f t="shared" si="275"/>
        <v>0</v>
      </c>
      <c r="AG740" s="171">
        <f t="shared" si="276"/>
        <v>0</v>
      </c>
      <c r="AH740" s="171">
        <f>IF($S740&lt;&gt;0, IF($F740&lt;&gt;"Opname / publicatie / game", IF(OR($J740="Fysieke aanwezigheid/product",$J740="Fysieke en digitale aanwezigheid/product"), IF($L740&lt;&gt;"België", _xlfn.IFNA(IF(MATCH($M740, Keuzelijsten!$AR$2:$AR$32, 0)&gt;0, 0, -1), -1), IF($N740&lt;&gt;"", -1, IF(O740&lt;&gt;"", 0, 1))), -1), -1), 0)</f>
        <v>0</v>
      </c>
      <c r="AI740" s="171">
        <f t="shared" si="277"/>
        <v>0</v>
      </c>
      <c r="AJ740" s="171">
        <f t="shared" si="278"/>
        <v>0</v>
      </c>
      <c r="AK740" s="168"/>
      <c r="AL740" s="322" t="str">
        <f t="shared" si="259"/>
        <v/>
      </c>
      <c r="AM740" s="171"/>
      <c r="AN740" s="171"/>
      <c r="AO740" s="171"/>
      <c r="AP740" s="171"/>
      <c r="AQ740" s="171"/>
      <c r="AR740" s="171"/>
      <c r="AS740" s="171"/>
      <c r="AT740" s="171"/>
      <c r="AU740" s="171" t="str">
        <f t="shared" si="279"/>
        <v/>
      </c>
      <c r="AV740" s="171"/>
      <c r="AW740" s="171"/>
      <c r="AX740" s="171"/>
      <c r="AY740" s="171"/>
      <c r="AZ740" s="168" t="str">
        <f t="shared" si="280"/>
        <v/>
      </c>
      <c r="BA740" s="158" t="str">
        <f>IF(S740&lt;&gt;1, IF(SUM(S740:$S$1004)&lt;&gt;0, "| Laat geen witruimte tussen ingevulde rijen.", ""), "")</f>
        <v/>
      </c>
      <c r="BC740" s="159" t="str">
        <f t="shared" si="281"/>
        <v/>
      </c>
    </row>
    <row r="741" spans="1:55" s="158" customFormat="1" ht="14.4" customHeight="1" x14ac:dyDescent="0.3">
      <c r="A741" s="244" t="str">
        <f t="shared" si="260"/>
        <v/>
      </c>
      <c r="B741" s="153" t="str">
        <f t="shared" si="261"/>
        <v/>
      </c>
      <c r="C741" s="154"/>
      <c r="D741" s="173"/>
      <c r="E741" s="179"/>
      <c r="F741" s="156"/>
      <c r="G741" s="175"/>
      <c r="H741" s="175"/>
      <c r="I741" s="175"/>
      <c r="J741" s="175"/>
      <c r="K741" s="175"/>
      <c r="L741" s="175"/>
      <c r="M741" s="175"/>
      <c r="N741" s="175"/>
      <c r="O741" s="175"/>
      <c r="P741" s="175"/>
      <c r="Q741" s="179"/>
      <c r="R741" s="157" t="s">
        <v>98</v>
      </c>
      <c r="S741" s="158">
        <f t="shared" si="262"/>
        <v>0</v>
      </c>
      <c r="T741" s="158" t="str">
        <f t="shared" si="263"/>
        <v/>
      </c>
      <c r="U741" s="158" t="str">
        <f t="shared" si="264"/>
        <v>lstLocatieNv3</v>
      </c>
      <c r="V741" s="168">
        <f t="shared" si="265"/>
        <v>0</v>
      </c>
      <c r="W741" s="171">
        <f t="shared" si="266"/>
        <v>0</v>
      </c>
      <c r="X741" s="171">
        <f t="shared" si="267"/>
        <v>0</v>
      </c>
      <c r="Y741" s="171">
        <f t="shared" si="268"/>
        <v>0</v>
      </c>
      <c r="Z741" s="171">
        <f t="shared" si="269"/>
        <v>0</v>
      </c>
      <c r="AA741" s="171">
        <f t="shared" si="270"/>
        <v>0</v>
      </c>
      <c r="AB741" s="171">
        <f t="shared" si="271"/>
        <v>0</v>
      </c>
      <c r="AC741" s="171">
        <f t="shared" si="272"/>
        <v>0</v>
      </c>
      <c r="AD741" s="171">
        <f t="shared" si="273"/>
        <v>0</v>
      </c>
      <c r="AE741" s="171">
        <f t="shared" si="274"/>
        <v>0</v>
      </c>
      <c r="AF741" s="171">
        <f t="shared" si="275"/>
        <v>0</v>
      </c>
      <c r="AG741" s="171">
        <f t="shared" si="276"/>
        <v>0</v>
      </c>
      <c r="AH741" s="171">
        <f>IF($S741&lt;&gt;0, IF($F741&lt;&gt;"Opname / publicatie / game", IF(OR($J741="Fysieke aanwezigheid/product",$J741="Fysieke en digitale aanwezigheid/product"), IF($L741&lt;&gt;"België", _xlfn.IFNA(IF(MATCH($M741, Keuzelijsten!$AR$2:$AR$32, 0)&gt;0, 0, -1), -1), IF($N741&lt;&gt;"", -1, IF(O741&lt;&gt;"", 0, 1))), -1), -1), 0)</f>
        <v>0</v>
      </c>
      <c r="AI741" s="171">
        <f t="shared" si="277"/>
        <v>0</v>
      </c>
      <c r="AJ741" s="171">
        <f t="shared" si="278"/>
        <v>0</v>
      </c>
      <c r="AK741" s="168"/>
      <c r="AL741" s="322" t="str">
        <f t="shared" si="259"/>
        <v/>
      </c>
      <c r="AM741" s="171"/>
      <c r="AN741" s="171"/>
      <c r="AO741" s="171"/>
      <c r="AP741" s="171"/>
      <c r="AQ741" s="171"/>
      <c r="AR741" s="171"/>
      <c r="AS741" s="171"/>
      <c r="AT741" s="171"/>
      <c r="AU741" s="171" t="str">
        <f t="shared" si="279"/>
        <v/>
      </c>
      <c r="AV741" s="171"/>
      <c r="AW741" s="171"/>
      <c r="AX741" s="171"/>
      <c r="AY741" s="171"/>
      <c r="AZ741" s="168" t="str">
        <f t="shared" si="280"/>
        <v/>
      </c>
      <c r="BA741" s="158" t="str">
        <f>IF(S741&lt;&gt;1, IF(SUM(S741:$S$1004)&lt;&gt;0, "| Laat geen witruimte tussen ingevulde rijen.", ""), "")</f>
        <v/>
      </c>
      <c r="BC741" s="159" t="str">
        <f t="shared" si="281"/>
        <v/>
      </c>
    </row>
    <row r="742" spans="1:55" s="158" customFormat="1" ht="14.4" customHeight="1" x14ac:dyDescent="0.3">
      <c r="A742" s="244" t="str">
        <f t="shared" si="260"/>
        <v/>
      </c>
      <c r="B742" s="153" t="str">
        <f t="shared" si="261"/>
        <v/>
      </c>
      <c r="C742" s="154"/>
      <c r="D742" s="173"/>
      <c r="E742" s="179"/>
      <c r="F742" s="156"/>
      <c r="G742" s="175"/>
      <c r="H742" s="175"/>
      <c r="I742" s="175"/>
      <c r="J742" s="175"/>
      <c r="K742" s="175"/>
      <c r="L742" s="175"/>
      <c r="M742" s="175"/>
      <c r="N742" s="175"/>
      <c r="O742" s="175"/>
      <c r="P742" s="175"/>
      <c r="Q742" s="179"/>
      <c r="R742" s="157" t="s">
        <v>98</v>
      </c>
      <c r="S742" s="158">
        <f t="shared" si="262"/>
        <v>0</v>
      </c>
      <c r="T742" s="158" t="str">
        <f t="shared" si="263"/>
        <v/>
      </c>
      <c r="U742" s="158" t="str">
        <f t="shared" si="264"/>
        <v>lstLocatieNv3</v>
      </c>
      <c r="V742" s="168">
        <f t="shared" si="265"/>
        <v>0</v>
      </c>
      <c r="W742" s="171">
        <f t="shared" si="266"/>
        <v>0</v>
      </c>
      <c r="X742" s="171">
        <f t="shared" si="267"/>
        <v>0</v>
      </c>
      <c r="Y742" s="171">
        <f t="shared" si="268"/>
        <v>0</v>
      </c>
      <c r="Z742" s="171">
        <f t="shared" si="269"/>
        <v>0</v>
      </c>
      <c r="AA742" s="171">
        <f t="shared" si="270"/>
        <v>0</v>
      </c>
      <c r="AB742" s="171">
        <f t="shared" si="271"/>
        <v>0</v>
      </c>
      <c r="AC742" s="171">
        <f t="shared" si="272"/>
        <v>0</v>
      </c>
      <c r="AD742" s="171">
        <f t="shared" si="273"/>
        <v>0</v>
      </c>
      <c r="AE742" s="171">
        <f t="shared" si="274"/>
        <v>0</v>
      </c>
      <c r="AF742" s="171">
        <f t="shared" si="275"/>
        <v>0</v>
      </c>
      <c r="AG742" s="171">
        <f t="shared" si="276"/>
        <v>0</v>
      </c>
      <c r="AH742" s="171">
        <f>IF($S742&lt;&gt;0, IF($F742&lt;&gt;"Opname / publicatie / game", IF(OR($J742="Fysieke aanwezigheid/product",$J742="Fysieke en digitale aanwezigheid/product"), IF($L742&lt;&gt;"België", _xlfn.IFNA(IF(MATCH($M742, Keuzelijsten!$AR$2:$AR$32, 0)&gt;0, 0, -1), -1), IF($N742&lt;&gt;"", -1, IF(O742&lt;&gt;"", 0, 1))), -1), -1), 0)</f>
        <v>0</v>
      </c>
      <c r="AI742" s="171">
        <f t="shared" si="277"/>
        <v>0</v>
      </c>
      <c r="AJ742" s="171">
        <f t="shared" si="278"/>
        <v>0</v>
      </c>
      <c r="AK742" s="168"/>
      <c r="AL742" s="322" t="str">
        <f t="shared" si="259"/>
        <v/>
      </c>
      <c r="AM742" s="171"/>
      <c r="AN742" s="171"/>
      <c r="AO742" s="171"/>
      <c r="AP742" s="171"/>
      <c r="AQ742" s="171"/>
      <c r="AR742" s="171"/>
      <c r="AS742" s="171"/>
      <c r="AT742" s="171"/>
      <c r="AU742" s="171" t="str">
        <f t="shared" si="279"/>
        <v/>
      </c>
      <c r="AV742" s="171"/>
      <c r="AW742" s="171"/>
      <c r="AX742" s="171"/>
      <c r="AY742" s="171"/>
      <c r="AZ742" s="168" t="str">
        <f t="shared" si="280"/>
        <v/>
      </c>
      <c r="BA742" s="158" t="str">
        <f>IF(S742&lt;&gt;1, IF(SUM(S742:$S$1004)&lt;&gt;0, "| Laat geen witruimte tussen ingevulde rijen.", ""), "")</f>
        <v/>
      </c>
      <c r="BC742" s="159" t="str">
        <f t="shared" si="281"/>
        <v/>
      </c>
    </row>
    <row r="743" spans="1:55" s="158" customFormat="1" ht="14.4" customHeight="1" x14ac:dyDescent="0.3">
      <c r="A743" s="244" t="str">
        <f t="shared" si="260"/>
        <v/>
      </c>
      <c r="B743" s="153" t="str">
        <f t="shared" si="261"/>
        <v/>
      </c>
      <c r="C743" s="154"/>
      <c r="D743" s="173"/>
      <c r="E743" s="179"/>
      <c r="F743" s="156"/>
      <c r="G743" s="175"/>
      <c r="H743" s="175"/>
      <c r="I743" s="175"/>
      <c r="J743" s="175"/>
      <c r="K743" s="175"/>
      <c r="L743" s="175"/>
      <c r="M743" s="175"/>
      <c r="N743" s="175"/>
      <c r="O743" s="175"/>
      <c r="P743" s="175"/>
      <c r="Q743" s="179"/>
      <c r="R743" s="157" t="s">
        <v>98</v>
      </c>
      <c r="S743" s="158">
        <f t="shared" si="262"/>
        <v>0</v>
      </c>
      <c r="T743" s="158" t="str">
        <f t="shared" si="263"/>
        <v/>
      </c>
      <c r="U743" s="158" t="str">
        <f t="shared" si="264"/>
        <v>lstLocatieNv3</v>
      </c>
      <c r="V743" s="168">
        <f t="shared" si="265"/>
        <v>0</v>
      </c>
      <c r="W743" s="171">
        <f t="shared" si="266"/>
        <v>0</v>
      </c>
      <c r="X743" s="171">
        <f t="shared" si="267"/>
        <v>0</v>
      </c>
      <c r="Y743" s="171">
        <f t="shared" si="268"/>
        <v>0</v>
      </c>
      <c r="Z743" s="171">
        <f t="shared" si="269"/>
        <v>0</v>
      </c>
      <c r="AA743" s="171">
        <f t="shared" si="270"/>
        <v>0</v>
      </c>
      <c r="AB743" s="171">
        <f t="shared" si="271"/>
        <v>0</v>
      </c>
      <c r="AC743" s="171">
        <f t="shared" si="272"/>
        <v>0</v>
      </c>
      <c r="AD743" s="171">
        <f t="shared" si="273"/>
        <v>0</v>
      </c>
      <c r="AE743" s="171">
        <f t="shared" si="274"/>
        <v>0</v>
      </c>
      <c r="AF743" s="171">
        <f t="shared" si="275"/>
        <v>0</v>
      </c>
      <c r="AG743" s="171">
        <f t="shared" si="276"/>
        <v>0</v>
      </c>
      <c r="AH743" s="171">
        <f>IF($S743&lt;&gt;0, IF($F743&lt;&gt;"Opname / publicatie / game", IF(OR($J743="Fysieke aanwezigheid/product",$J743="Fysieke en digitale aanwezigheid/product"), IF($L743&lt;&gt;"België", _xlfn.IFNA(IF(MATCH($M743, Keuzelijsten!$AR$2:$AR$32, 0)&gt;0, 0, -1), -1), IF($N743&lt;&gt;"", -1, IF(O743&lt;&gt;"", 0, 1))), -1), -1), 0)</f>
        <v>0</v>
      </c>
      <c r="AI743" s="171">
        <f t="shared" si="277"/>
        <v>0</v>
      </c>
      <c r="AJ743" s="171">
        <f t="shared" si="278"/>
        <v>0</v>
      </c>
      <c r="AK743" s="168"/>
      <c r="AL743" s="322" t="str">
        <f t="shared" si="259"/>
        <v/>
      </c>
      <c r="AM743" s="171"/>
      <c r="AN743" s="171"/>
      <c r="AO743" s="171"/>
      <c r="AP743" s="171"/>
      <c r="AQ743" s="171"/>
      <c r="AR743" s="171"/>
      <c r="AS743" s="171"/>
      <c r="AT743" s="171"/>
      <c r="AU743" s="171" t="str">
        <f t="shared" si="279"/>
        <v/>
      </c>
      <c r="AV743" s="171"/>
      <c r="AW743" s="171"/>
      <c r="AX743" s="171"/>
      <c r="AY743" s="171"/>
      <c r="AZ743" s="168" t="str">
        <f t="shared" si="280"/>
        <v/>
      </c>
      <c r="BA743" s="158" t="str">
        <f>IF(S743&lt;&gt;1, IF(SUM(S743:$S$1004)&lt;&gt;0, "| Laat geen witruimte tussen ingevulde rijen.", ""), "")</f>
        <v/>
      </c>
      <c r="BC743" s="159" t="str">
        <f t="shared" si="281"/>
        <v/>
      </c>
    </row>
    <row r="744" spans="1:55" s="158" customFormat="1" ht="14.4" customHeight="1" x14ac:dyDescent="0.3">
      <c r="A744" s="244" t="str">
        <f t="shared" si="260"/>
        <v/>
      </c>
      <c r="B744" s="153" t="str">
        <f t="shared" si="261"/>
        <v/>
      </c>
      <c r="C744" s="154"/>
      <c r="D744" s="173"/>
      <c r="E744" s="179"/>
      <c r="F744" s="156"/>
      <c r="G744" s="175"/>
      <c r="H744" s="175"/>
      <c r="I744" s="175"/>
      <c r="J744" s="175"/>
      <c r="K744" s="175"/>
      <c r="L744" s="175"/>
      <c r="M744" s="175"/>
      <c r="N744" s="175"/>
      <c r="O744" s="175"/>
      <c r="P744" s="175"/>
      <c r="Q744" s="179"/>
      <c r="R744" s="157" t="s">
        <v>98</v>
      </c>
      <c r="S744" s="158">
        <f t="shared" si="262"/>
        <v>0</v>
      </c>
      <c r="T744" s="158" t="str">
        <f t="shared" si="263"/>
        <v/>
      </c>
      <c r="U744" s="158" t="str">
        <f t="shared" si="264"/>
        <v>lstLocatieNv3</v>
      </c>
      <c r="V744" s="168">
        <f t="shared" si="265"/>
        <v>0</v>
      </c>
      <c r="W744" s="171">
        <f t="shared" si="266"/>
        <v>0</v>
      </c>
      <c r="X744" s="171">
        <f t="shared" si="267"/>
        <v>0</v>
      </c>
      <c r="Y744" s="171">
        <f t="shared" si="268"/>
        <v>0</v>
      </c>
      <c r="Z744" s="171">
        <f t="shared" si="269"/>
        <v>0</v>
      </c>
      <c r="AA744" s="171">
        <f t="shared" si="270"/>
        <v>0</v>
      </c>
      <c r="AB744" s="171">
        <f t="shared" si="271"/>
        <v>0</v>
      </c>
      <c r="AC744" s="171">
        <f t="shared" si="272"/>
        <v>0</v>
      </c>
      <c r="AD744" s="171">
        <f t="shared" si="273"/>
        <v>0</v>
      </c>
      <c r="AE744" s="171">
        <f t="shared" si="274"/>
        <v>0</v>
      </c>
      <c r="AF744" s="171">
        <f t="shared" si="275"/>
        <v>0</v>
      </c>
      <c r="AG744" s="171">
        <f t="shared" si="276"/>
        <v>0</v>
      </c>
      <c r="AH744" s="171">
        <f>IF($S744&lt;&gt;0, IF($F744&lt;&gt;"Opname / publicatie / game", IF(OR($J744="Fysieke aanwezigheid/product",$J744="Fysieke en digitale aanwezigheid/product"), IF($L744&lt;&gt;"België", _xlfn.IFNA(IF(MATCH($M744, Keuzelijsten!$AR$2:$AR$32, 0)&gt;0, 0, -1), -1), IF($N744&lt;&gt;"", -1, IF(O744&lt;&gt;"", 0, 1))), -1), -1), 0)</f>
        <v>0</v>
      </c>
      <c r="AI744" s="171">
        <f t="shared" si="277"/>
        <v>0</v>
      </c>
      <c r="AJ744" s="171">
        <f t="shared" si="278"/>
        <v>0</v>
      </c>
      <c r="AK744" s="168"/>
      <c r="AL744" s="322" t="str">
        <f t="shared" si="259"/>
        <v/>
      </c>
      <c r="AM744" s="171"/>
      <c r="AN744" s="171"/>
      <c r="AO744" s="171"/>
      <c r="AP744" s="171"/>
      <c r="AQ744" s="171"/>
      <c r="AR744" s="171"/>
      <c r="AS744" s="171"/>
      <c r="AT744" s="171"/>
      <c r="AU744" s="171" t="str">
        <f t="shared" si="279"/>
        <v/>
      </c>
      <c r="AV744" s="171"/>
      <c r="AW744" s="171"/>
      <c r="AX744" s="171"/>
      <c r="AY744" s="171"/>
      <c r="AZ744" s="168" t="str">
        <f t="shared" si="280"/>
        <v/>
      </c>
      <c r="BA744" s="158" t="str">
        <f>IF(S744&lt;&gt;1, IF(SUM(S744:$S$1004)&lt;&gt;0, "| Laat geen witruimte tussen ingevulde rijen.", ""), "")</f>
        <v/>
      </c>
      <c r="BC744" s="159" t="str">
        <f t="shared" si="281"/>
        <v/>
      </c>
    </row>
    <row r="745" spans="1:55" s="158" customFormat="1" ht="14.4" customHeight="1" x14ac:dyDescent="0.3">
      <c r="A745" s="244" t="str">
        <f t="shared" si="260"/>
        <v/>
      </c>
      <c r="B745" s="153" t="str">
        <f t="shared" si="261"/>
        <v/>
      </c>
      <c r="C745" s="154"/>
      <c r="D745" s="173"/>
      <c r="E745" s="179"/>
      <c r="F745" s="156"/>
      <c r="G745" s="175"/>
      <c r="H745" s="175"/>
      <c r="I745" s="175"/>
      <c r="J745" s="175"/>
      <c r="K745" s="175"/>
      <c r="L745" s="175"/>
      <c r="M745" s="175"/>
      <c r="N745" s="175"/>
      <c r="O745" s="175"/>
      <c r="P745" s="175"/>
      <c r="Q745" s="179"/>
      <c r="R745" s="157" t="s">
        <v>98</v>
      </c>
      <c r="S745" s="158">
        <f t="shared" si="262"/>
        <v>0</v>
      </c>
      <c r="T745" s="158" t="str">
        <f t="shared" si="263"/>
        <v/>
      </c>
      <c r="U745" s="158" t="str">
        <f t="shared" si="264"/>
        <v>lstLocatieNv3</v>
      </c>
      <c r="V745" s="168">
        <f t="shared" si="265"/>
        <v>0</v>
      </c>
      <c r="W745" s="171">
        <f t="shared" si="266"/>
        <v>0</v>
      </c>
      <c r="X745" s="171">
        <f t="shared" si="267"/>
        <v>0</v>
      </c>
      <c r="Y745" s="171">
        <f t="shared" si="268"/>
        <v>0</v>
      </c>
      <c r="Z745" s="171">
        <f t="shared" si="269"/>
        <v>0</v>
      </c>
      <c r="AA745" s="171">
        <f t="shared" si="270"/>
        <v>0</v>
      </c>
      <c r="AB745" s="171">
        <f t="shared" si="271"/>
        <v>0</v>
      </c>
      <c r="AC745" s="171">
        <f t="shared" si="272"/>
        <v>0</v>
      </c>
      <c r="AD745" s="171">
        <f t="shared" si="273"/>
        <v>0</v>
      </c>
      <c r="AE745" s="171">
        <f t="shared" si="274"/>
        <v>0</v>
      </c>
      <c r="AF745" s="171">
        <f t="shared" si="275"/>
        <v>0</v>
      </c>
      <c r="AG745" s="171">
        <f t="shared" si="276"/>
        <v>0</v>
      </c>
      <c r="AH745" s="171">
        <f>IF($S745&lt;&gt;0, IF($F745&lt;&gt;"Opname / publicatie / game", IF(OR($J745="Fysieke aanwezigheid/product",$J745="Fysieke en digitale aanwezigheid/product"), IF($L745&lt;&gt;"België", _xlfn.IFNA(IF(MATCH($M745, Keuzelijsten!$AR$2:$AR$32, 0)&gt;0, 0, -1), -1), IF($N745&lt;&gt;"", -1, IF(O745&lt;&gt;"", 0, 1))), -1), -1), 0)</f>
        <v>0</v>
      </c>
      <c r="AI745" s="171">
        <f t="shared" si="277"/>
        <v>0</v>
      </c>
      <c r="AJ745" s="171">
        <f t="shared" si="278"/>
        <v>0</v>
      </c>
      <c r="AK745" s="168"/>
      <c r="AL745" s="322" t="str">
        <f t="shared" si="259"/>
        <v/>
      </c>
      <c r="AM745" s="171"/>
      <c r="AN745" s="171"/>
      <c r="AO745" s="171"/>
      <c r="AP745" s="171"/>
      <c r="AQ745" s="171"/>
      <c r="AR745" s="171"/>
      <c r="AS745" s="171"/>
      <c r="AT745" s="171"/>
      <c r="AU745" s="171" t="str">
        <f t="shared" si="279"/>
        <v/>
      </c>
      <c r="AV745" s="171"/>
      <c r="AW745" s="171"/>
      <c r="AX745" s="171"/>
      <c r="AY745" s="171"/>
      <c r="AZ745" s="168" t="str">
        <f t="shared" si="280"/>
        <v/>
      </c>
      <c r="BA745" s="158" t="str">
        <f>IF(S745&lt;&gt;1, IF(SUM(S745:$S$1004)&lt;&gt;0, "| Laat geen witruimte tussen ingevulde rijen.", ""), "")</f>
        <v/>
      </c>
      <c r="BC745" s="159" t="str">
        <f t="shared" si="281"/>
        <v/>
      </c>
    </row>
    <row r="746" spans="1:55" s="158" customFormat="1" ht="14.4" customHeight="1" x14ac:dyDescent="0.3">
      <c r="A746" s="244" t="str">
        <f t="shared" si="260"/>
        <v/>
      </c>
      <c r="B746" s="153" t="str">
        <f t="shared" si="261"/>
        <v/>
      </c>
      <c r="C746" s="154"/>
      <c r="D746" s="173"/>
      <c r="E746" s="179"/>
      <c r="F746" s="156"/>
      <c r="G746" s="175"/>
      <c r="H746" s="175"/>
      <c r="I746" s="175"/>
      <c r="J746" s="175"/>
      <c r="K746" s="175"/>
      <c r="L746" s="175"/>
      <c r="M746" s="175"/>
      <c r="N746" s="175"/>
      <c r="O746" s="175"/>
      <c r="P746" s="175"/>
      <c r="Q746" s="179"/>
      <c r="R746" s="157" t="s">
        <v>98</v>
      </c>
      <c r="S746" s="158">
        <f t="shared" si="262"/>
        <v>0</v>
      </c>
      <c r="T746" s="158" t="str">
        <f t="shared" si="263"/>
        <v/>
      </c>
      <c r="U746" s="158" t="str">
        <f t="shared" si="264"/>
        <v>lstLocatieNv3</v>
      </c>
      <c r="V746" s="168">
        <f t="shared" si="265"/>
        <v>0</v>
      </c>
      <c r="W746" s="171">
        <f t="shared" si="266"/>
        <v>0</v>
      </c>
      <c r="X746" s="171">
        <f t="shared" si="267"/>
        <v>0</v>
      </c>
      <c r="Y746" s="171">
        <f t="shared" si="268"/>
        <v>0</v>
      </c>
      <c r="Z746" s="171">
        <f t="shared" si="269"/>
        <v>0</v>
      </c>
      <c r="AA746" s="171">
        <f t="shared" si="270"/>
        <v>0</v>
      </c>
      <c r="AB746" s="171">
        <f t="shared" si="271"/>
        <v>0</v>
      </c>
      <c r="AC746" s="171">
        <f t="shared" si="272"/>
        <v>0</v>
      </c>
      <c r="AD746" s="171">
        <f t="shared" si="273"/>
        <v>0</v>
      </c>
      <c r="AE746" s="171">
        <f t="shared" si="274"/>
        <v>0</v>
      </c>
      <c r="AF746" s="171">
        <f t="shared" si="275"/>
        <v>0</v>
      </c>
      <c r="AG746" s="171">
        <f t="shared" si="276"/>
        <v>0</v>
      </c>
      <c r="AH746" s="171">
        <f>IF($S746&lt;&gt;0, IF($F746&lt;&gt;"Opname / publicatie / game", IF(OR($J746="Fysieke aanwezigheid/product",$J746="Fysieke en digitale aanwezigheid/product"), IF($L746&lt;&gt;"België", _xlfn.IFNA(IF(MATCH($M746, Keuzelijsten!$AR$2:$AR$32, 0)&gt;0, 0, -1), -1), IF($N746&lt;&gt;"", -1, IF(O746&lt;&gt;"", 0, 1))), -1), -1), 0)</f>
        <v>0</v>
      </c>
      <c r="AI746" s="171">
        <f t="shared" si="277"/>
        <v>0</v>
      </c>
      <c r="AJ746" s="171">
        <f t="shared" si="278"/>
        <v>0</v>
      </c>
      <c r="AK746" s="168"/>
      <c r="AL746" s="322" t="str">
        <f t="shared" si="259"/>
        <v/>
      </c>
      <c r="AM746" s="171"/>
      <c r="AN746" s="171"/>
      <c r="AO746" s="171"/>
      <c r="AP746" s="171"/>
      <c r="AQ746" s="171"/>
      <c r="AR746" s="171"/>
      <c r="AS746" s="171"/>
      <c r="AT746" s="171"/>
      <c r="AU746" s="171" t="str">
        <f t="shared" si="279"/>
        <v/>
      </c>
      <c r="AV746" s="171"/>
      <c r="AW746" s="171"/>
      <c r="AX746" s="171"/>
      <c r="AY746" s="171"/>
      <c r="AZ746" s="168" t="str">
        <f t="shared" si="280"/>
        <v/>
      </c>
      <c r="BA746" s="158" t="str">
        <f>IF(S746&lt;&gt;1, IF(SUM(S746:$S$1004)&lt;&gt;0, "| Laat geen witruimte tussen ingevulde rijen.", ""), "")</f>
        <v/>
      </c>
      <c r="BC746" s="159" t="str">
        <f t="shared" si="281"/>
        <v/>
      </c>
    </row>
    <row r="747" spans="1:55" s="158" customFormat="1" ht="14.4" customHeight="1" x14ac:dyDescent="0.3">
      <c r="A747" s="244" t="str">
        <f t="shared" si="260"/>
        <v/>
      </c>
      <c r="B747" s="153" t="str">
        <f t="shared" si="261"/>
        <v/>
      </c>
      <c r="C747" s="154"/>
      <c r="D747" s="173"/>
      <c r="E747" s="179"/>
      <c r="F747" s="156"/>
      <c r="G747" s="175"/>
      <c r="H747" s="175"/>
      <c r="I747" s="175"/>
      <c r="J747" s="175"/>
      <c r="K747" s="175"/>
      <c r="L747" s="175"/>
      <c r="M747" s="175"/>
      <c r="N747" s="175"/>
      <c r="O747" s="175"/>
      <c r="P747" s="175"/>
      <c r="Q747" s="179"/>
      <c r="R747" s="157" t="s">
        <v>98</v>
      </c>
      <c r="S747" s="158">
        <f t="shared" si="262"/>
        <v>0</v>
      </c>
      <c r="T747" s="158" t="str">
        <f t="shared" si="263"/>
        <v/>
      </c>
      <c r="U747" s="158" t="str">
        <f t="shared" si="264"/>
        <v>lstLocatieNv3</v>
      </c>
      <c r="V747" s="168">
        <f t="shared" si="265"/>
        <v>0</v>
      </c>
      <c r="W747" s="171">
        <f t="shared" si="266"/>
        <v>0</v>
      </c>
      <c r="X747" s="171">
        <f t="shared" si="267"/>
        <v>0</v>
      </c>
      <c r="Y747" s="171">
        <f t="shared" si="268"/>
        <v>0</v>
      </c>
      <c r="Z747" s="171">
        <f t="shared" si="269"/>
        <v>0</v>
      </c>
      <c r="AA747" s="171">
        <f t="shared" si="270"/>
        <v>0</v>
      </c>
      <c r="AB747" s="171">
        <f t="shared" si="271"/>
        <v>0</v>
      </c>
      <c r="AC747" s="171">
        <f t="shared" si="272"/>
        <v>0</v>
      </c>
      <c r="AD747" s="171">
        <f t="shared" si="273"/>
        <v>0</v>
      </c>
      <c r="AE747" s="171">
        <f t="shared" si="274"/>
        <v>0</v>
      </c>
      <c r="AF747" s="171">
        <f t="shared" si="275"/>
        <v>0</v>
      </c>
      <c r="AG747" s="171">
        <f t="shared" si="276"/>
        <v>0</v>
      </c>
      <c r="AH747" s="171">
        <f>IF($S747&lt;&gt;0, IF($F747&lt;&gt;"Opname / publicatie / game", IF(OR($J747="Fysieke aanwezigheid/product",$J747="Fysieke en digitale aanwezigheid/product"), IF($L747&lt;&gt;"België", _xlfn.IFNA(IF(MATCH($M747, Keuzelijsten!$AR$2:$AR$32, 0)&gt;0, 0, -1), -1), IF($N747&lt;&gt;"", -1, IF(O747&lt;&gt;"", 0, 1))), -1), -1), 0)</f>
        <v>0</v>
      </c>
      <c r="AI747" s="171">
        <f t="shared" si="277"/>
        <v>0</v>
      </c>
      <c r="AJ747" s="171">
        <f t="shared" si="278"/>
        <v>0</v>
      </c>
      <c r="AK747" s="168"/>
      <c r="AL747" s="322" t="str">
        <f t="shared" si="259"/>
        <v/>
      </c>
      <c r="AM747" s="171"/>
      <c r="AN747" s="171"/>
      <c r="AO747" s="171"/>
      <c r="AP747" s="171"/>
      <c r="AQ747" s="171"/>
      <c r="AR747" s="171"/>
      <c r="AS747" s="171"/>
      <c r="AT747" s="171"/>
      <c r="AU747" s="171" t="str">
        <f t="shared" si="279"/>
        <v/>
      </c>
      <c r="AV747" s="171"/>
      <c r="AW747" s="171"/>
      <c r="AX747" s="171"/>
      <c r="AY747" s="171"/>
      <c r="AZ747" s="168" t="str">
        <f t="shared" si="280"/>
        <v/>
      </c>
      <c r="BA747" s="158" t="str">
        <f>IF(S747&lt;&gt;1, IF(SUM(S747:$S$1004)&lt;&gt;0, "| Laat geen witruimte tussen ingevulde rijen.", ""), "")</f>
        <v/>
      </c>
      <c r="BC747" s="159" t="str">
        <f t="shared" si="281"/>
        <v/>
      </c>
    </row>
    <row r="748" spans="1:55" s="158" customFormat="1" ht="14.4" customHeight="1" x14ac:dyDescent="0.3">
      <c r="A748" s="244" t="str">
        <f t="shared" si="260"/>
        <v/>
      </c>
      <c r="B748" s="153" t="str">
        <f t="shared" si="261"/>
        <v/>
      </c>
      <c r="C748" s="154"/>
      <c r="D748" s="173"/>
      <c r="E748" s="179"/>
      <c r="F748" s="156"/>
      <c r="G748" s="175"/>
      <c r="H748" s="175"/>
      <c r="I748" s="175"/>
      <c r="J748" s="175"/>
      <c r="K748" s="175"/>
      <c r="L748" s="175"/>
      <c r="M748" s="175"/>
      <c r="N748" s="175"/>
      <c r="O748" s="175"/>
      <c r="P748" s="175"/>
      <c r="Q748" s="179"/>
      <c r="R748" s="157" t="s">
        <v>98</v>
      </c>
      <c r="S748" s="158">
        <f t="shared" si="262"/>
        <v>0</v>
      </c>
      <c r="T748" s="158" t="str">
        <f t="shared" si="263"/>
        <v/>
      </c>
      <c r="U748" s="158" t="str">
        <f t="shared" si="264"/>
        <v>lstLocatieNv3</v>
      </c>
      <c r="V748" s="168">
        <f t="shared" si="265"/>
        <v>0</v>
      </c>
      <c r="W748" s="171">
        <f t="shared" si="266"/>
        <v>0</v>
      </c>
      <c r="X748" s="171">
        <f t="shared" si="267"/>
        <v>0</v>
      </c>
      <c r="Y748" s="171">
        <f t="shared" si="268"/>
        <v>0</v>
      </c>
      <c r="Z748" s="171">
        <f t="shared" si="269"/>
        <v>0</v>
      </c>
      <c r="AA748" s="171">
        <f t="shared" si="270"/>
        <v>0</v>
      </c>
      <c r="AB748" s="171">
        <f t="shared" si="271"/>
        <v>0</v>
      </c>
      <c r="AC748" s="171">
        <f t="shared" si="272"/>
        <v>0</v>
      </c>
      <c r="AD748" s="171">
        <f t="shared" si="273"/>
        <v>0</v>
      </c>
      <c r="AE748" s="171">
        <f t="shared" si="274"/>
        <v>0</v>
      </c>
      <c r="AF748" s="171">
        <f t="shared" si="275"/>
        <v>0</v>
      </c>
      <c r="AG748" s="171">
        <f t="shared" si="276"/>
        <v>0</v>
      </c>
      <c r="AH748" s="171">
        <f>IF($S748&lt;&gt;0, IF($F748&lt;&gt;"Opname / publicatie / game", IF(OR($J748="Fysieke aanwezigheid/product",$J748="Fysieke en digitale aanwezigheid/product"), IF($L748&lt;&gt;"België", _xlfn.IFNA(IF(MATCH($M748, Keuzelijsten!$AR$2:$AR$32, 0)&gt;0, 0, -1), -1), IF($N748&lt;&gt;"", -1, IF(O748&lt;&gt;"", 0, 1))), -1), -1), 0)</f>
        <v>0</v>
      </c>
      <c r="AI748" s="171">
        <f t="shared" si="277"/>
        <v>0</v>
      </c>
      <c r="AJ748" s="171">
        <f t="shared" si="278"/>
        <v>0</v>
      </c>
      <c r="AK748" s="168"/>
      <c r="AL748" s="322" t="str">
        <f t="shared" si="259"/>
        <v/>
      </c>
      <c r="AM748" s="171"/>
      <c r="AN748" s="171"/>
      <c r="AO748" s="171"/>
      <c r="AP748" s="171"/>
      <c r="AQ748" s="171"/>
      <c r="AR748" s="171"/>
      <c r="AS748" s="171"/>
      <c r="AT748" s="171"/>
      <c r="AU748" s="171" t="str">
        <f t="shared" si="279"/>
        <v/>
      </c>
      <c r="AV748" s="171"/>
      <c r="AW748" s="171"/>
      <c r="AX748" s="171"/>
      <c r="AY748" s="171"/>
      <c r="AZ748" s="168" t="str">
        <f t="shared" si="280"/>
        <v/>
      </c>
      <c r="BA748" s="158" t="str">
        <f>IF(S748&lt;&gt;1, IF(SUM(S748:$S$1004)&lt;&gt;0, "| Laat geen witruimte tussen ingevulde rijen.", ""), "")</f>
        <v/>
      </c>
      <c r="BC748" s="159" t="str">
        <f t="shared" si="281"/>
        <v/>
      </c>
    </row>
    <row r="749" spans="1:55" s="158" customFormat="1" ht="14.4" customHeight="1" x14ac:dyDescent="0.3">
      <c r="A749" s="244" t="str">
        <f t="shared" si="260"/>
        <v/>
      </c>
      <c r="B749" s="153" t="str">
        <f t="shared" si="261"/>
        <v/>
      </c>
      <c r="C749" s="154"/>
      <c r="D749" s="173"/>
      <c r="E749" s="179"/>
      <c r="F749" s="156"/>
      <c r="G749" s="175"/>
      <c r="H749" s="175"/>
      <c r="I749" s="175"/>
      <c r="J749" s="175"/>
      <c r="K749" s="175"/>
      <c r="L749" s="175"/>
      <c r="M749" s="175"/>
      <c r="N749" s="175"/>
      <c r="O749" s="175"/>
      <c r="P749" s="175"/>
      <c r="Q749" s="179"/>
      <c r="R749" s="157" t="s">
        <v>98</v>
      </c>
      <c r="S749" s="158">
        <f t="shared" si="262"/>
        <v>0</v>
      </c>
      <c r="T749" s="158" t="str">
        <f t="shared" si="263"/>
        <v/>
      </c>
      <c r="U749" s="158" t="str">
        <f t="shared" si="264"/>
        <v>lstLocatieNv3</v>
      </c>
      <c r="V749" s="168">
        <f t="shared" si="265"/>
        <v>0</v>
      </c>
      <c r="W749" s="171">
        <f t="shared" si="266"/>
        <v>0</v>
      </c>
      <c r="X749" s="171">
        <f t="shared" si="267"/>
        <v>0</v>
      </c>
      <c r="Y749" s="171">
        <f t="shared" si="268"/>
        <v>0</v>
      </c>
      <c r="Z749" s="171">
        <f t="shared" si="269"/>
        <v>0</v>
      </c>
      <c r="AA749" s="171">
        <f t="shared" si="270"/>
        <v>0</v>
      </c>
      <c r="AB749" s="171">
        <f t="shared" si="271"/>
        <v>0</v>
      </c>
      <c r="AC749" s="171">
        <f t="shared" si="272"/>
        <v>0</v>
      </c>
      <c r="AD749" s="171">
        <f t="shared" si="273"/>
        <v>0</v>
      </c>
      <c r="AE749" s="171">
        <f t="shared" si="274"/>
        <v>0</v>
      </c>
      <c r="AF749" s="171">
        <f t="shared" si="275"/>
        <v>0</v>
      </c>
      <c r="AG749" s="171">
        <f t="shared" si="276"/>
        <v>0</v>
      </c>
      <c r="AH749" s="171">
        <f>IF($S749&lt;&gt;0, IF($F749&lt;&gt;"Opname / publicatie / game", IF(OR($J749="Fysieke aanwezigheid/product",$J749="Fysieke en digitale aanwezigheid/product"), IF($L749&lt;&gt;"België", _xlfn.IFNA(IF(MATCH($M749, Keuzelijsten!$AR$2:$AR$32, 0)&gt;0, 0, -1), -1), IF($N749&lt;&gt;"", -1, IF(O749&lt;&gt;"", 0, 1))), -1), -1), 0)</f>
        <v>0</v>
      </c>
      <c r="AI749" s="171">
        <f t="shared" si="277"/>
        <v>0</v>
      </c>
      <c r="AJ749" s="171">
        <f t="shared" si="278"/>
        <v>0</v>
      </c>
      <c r="AK749" s="168"/>
      <c r="AL749" s="322" t="str">
        <f t="shared" si="259"/>
        <v/>
      </c>
      <c r="AM749" s="171"/>
      <c r="AN749" s="171"/>
      <c r="AO749" s="171"/>
      <c r="AP749" s="171"/>
      <c r="AQ749" s="171"/>
      <c r="AR749" s="171"/>
      <c r="AS749" s="171"/>
      <c r="AT749" s="171"/>
      <c r="AU749" s="171" t="str">
        <f t="shared" si="279"/>
        <v/>
      </c>
      <c r="AV749" s="171"/>
      <c r="AW749" s="171"/>
      <c r="AX749" s="171"/>
      <c r="AY749" s="171"/>
      <c r="AZ749" s="168" t="str">
        <f t="shared" si="280"/>
        <v/>
      </c>
      <c r="BA749" s="158" t="str">
        <f>IF(S749&lt;&gt;1, IF(SUM(S749:$S$1004)&lt;&gt;0, "| Laat geen witruimte tussen ingevulde rijen.", ""), "")</f>
        <v/>
      </c>
      <c r="BC749" s="159" t="str">
        <f t="shared" si="281"/>
        <v/>
      </c>
    </row>
    <row r="750" spans="1:55" s="158" customFormat="1" ht="14.4" customHeight="1" x14ac:dyDescent="0.3">
      <c r="A750" s="244" t="str">
        <f t="shared" si="260"/>
        <v/>
      </c>
      <c r="B750" s="153" t="str">
        <f t="shared" si="261"/>
        <v/>
      </c>
      <c r="C750" s="154"/>
      <c r="D750" s="173"/>
      <c r="E750" s="179"/>
      <c r="F750" s="156"/>
      <c r="G750" s="175"/>
      <c r="H750" s="175"/>
      <c r="I750" s="175"/>
      <c r="J750" s="175"/>
      <c r="K750" s="175"/>
      <c r="L750" s="175"/>
      <c r="M750" s="175"/>
      <c r="N750" s="175"/>
      <c r="O750" s="175"/>
      <c r="P750" s="175"/>
      <c r="Q750" s="179"/>
      <c r="R750" s="157" t="s">
        <v>98</v>
      </c>
      <c r="S750" s="158">
        <f t="shared" si="262"/>
        <v>0</v>
      </c>
      <c r="T750" s="158" t="str">
        <f t="shared" si="263"/>
        <v/>
      </c>
      <c r="U750" s="158" t="str">
        <f t="shared" si="264"/>
        <v>lstLocatieNv3</v>
      </c>
      <c r="V750" s="168">
        <f t="shared" si="265"/>
        <v>0</v>
      </c>
      <c r="W750" s="171">
        <f t="shared" si="266"/>
        <v>0</v>
      </c>
      <c r="X750" s="171">
        <f t="shared" si="267"/>
        <v>0</v>
      </c>
      <c r="Y750" s="171">
        <f t="shared" si="268"/>
        <v>0</v>
      </c>
      <c r="Z750" s="171">
        <f t="shared" si="269"/>
        <v>0</v>
      </c>
      <c r="AA750" s="171">
        <f t="shared" si="270"/>
        <v>0</v>
      </c>
      <c r="AB750" s="171">
        <f t="shared" si="271"/>
        <v>0</v>
      </c>
      <c r="AC750" s="171">
        <f t="shared" si="272"/>
        <v>0</v>
      </c>
      <c r="AD750" s="171">
        <f t="shared" si="273"/>
        <v>0</v>
      </c>
      <c r="AE750" s="171">
        <f t="shared" si="274"/>
        <v>0</v>
      </c>
      <c r="AF750" s="171">
        <f t="shared" si="275"/>
        <v>0</v>
      </c>
      <c r="AG750" s="171">
        <f t="shared" si="276"/>
        <v>0</v>
      </c>
      <c r="AH750" s="171">
        <f>IF($S750&lt;&gt;0, IF($F750&lt;&gt;"Opname / publicatie / game", IF(OR($J750="Fysieke aanwezigheid/product",$J750="Fysieke en digitale aanwezigheid/product"), IF($L750&lt;&gt;"België", _xlfn.IFNA(IF(MATCH($M750, Keuzelijsten!$AR$2:$AR$32, 0)&gt;0, 0, -1), -1), IF($N750&lt;&gt;"", -1, IF(O750&lt;&gt;"", 0, 1))), -1), -1), 0)</f>
        <v>0</v>
      </c>
      <c r="AI750" s="171">
        <f t="shared" si="277"/>
        <v>0</v>
      </c>
      <c r="AJ750" s="171">
        <f t="shared" si="278"/>
        <v>0</v>
      </c>
      <c r="AK750" s="168"/>
      <c r="AL750" s="322" t="str">
        <f t="shared" si="259"/>
        <v/>
      </c>
      <c r="AM750" s="171"/>
      <c r="AN750" s="171"/>
      <c r="AO750" s="171"/>
      <c r="AP750" s="171"/>
      <c r="AQ750" s="171"/>
      <c r="AR750" s="171"/>
      <c r="AS750" s="171"/>
      <c r="AT750" s="171"/>
      <c r="AU750" s="171" t="str">
        <f t="shared" si="279"/>
        <v/>
      </c>
      <c r="AV750" s="171"/>
      <c r="AW750" s="171"/>
      <c r="AX750" s="171"/>
      <c r="AY750" s="171"/>
      <c r="AZ750" s="168" t="str">
        <f t="shared" si="280"/>
        <v/>
      </c>
      <c r="BA750" s="158" t="str">
        <f>IF(S750&lt;&gt;1, IF(SUM(S750:$S$1004)&lt;&gt;0, "| Laat geen witruimte tussen ingevulde rijen.", ""), "")</f>
        <v/>
      </c>
      <c r="BC750" s="159" t="str">
        <f t="shared" si="281"/>
        <v/>
      </c>
    </row>
    <row r="751" spans="1:55" s="158" customFormat="1" ht="14.4" customHeight="1" x14ac:dyDescent="0.3">
      <c r="A751" s="244" t="str">
        <f t="shared" si="260"/>
        <v/>
      </c>
      <c r="B751" s="153" t="str">
        <f t="shared" si="261"/>
        <v/>
      </c>
      <c r="C751" s="154"/>
      <c r="D751" s="173"/>
      <c r="E751" s="179"/>
      <c r="F751" s="156"/>
      <c r="G751" s="175"/>
      <c r="H751" s="175"/>
      <c r="I751" s="175"/>
      <c r="J751" s="175"/>
      <c r="K751" s="175"/>
      <c r="L751" s="175"/>
      <c r="M751" s="175"/>
      <c r="N751" s="175"/>
      <c r="O751" s="175"/>
      <c r="P751" s="175"/>
      <c r="Q751" s="179"/>
      <c r="R751" s="157" t="s">
        <v>98</v>
      </c>
      <c r="S751" s="158">
        <f t="shared" si="262"/>
        <v>0</v>
      </c>
      <c r="T751" s="158" t="str">
        <f t="shared" si="263"/>
        <v/>
      </c>
      <c r="U751" s="158" t="str">
        <f t="shared" si="264"/>
        <v>lstLocatieNv3</v>
      </c>
      <c r="V751" s="168">
        <f t="shared" si="265"/>
        <v>0</v>
      </c>
      <c r="W751" s="171">
        <f t="shared" si="266"/>
        <v>0</v>
      </c>
      <c r="X751" s="171">
        <f t="shared" si="267"/>
        <v>0</v>
      </c>
      <c r="Y751" s="171">
        <f t="shared" si="268"/>
        <v>0</v>
      </c>
      <c r="Z751" s="171">
        <f t="shared" si="269"/>
        <v>0</v>
      </c>
      <c r="AA751" s="171">
        <f t="shared" si="270"/>
        <v>0</v>
      </c>
      <c r="AB751" s="171">
        <f t="shared" si="271"/>
        <v>0</v>
      </c>
      <c r="AC751" s="171">
        <f t="shared" si="272"/>
        <v>0</v>
      </c>
      <c r="AD751" s="171">
        <f t="shared" si="273"/>
        <v>0</v>
      </c>
      <c r="AE751" s="171">
        <f t="shared" si="274"/>
        <v>0</v>
      </c>
      <c r="AF751" s="171">
        <f t="shared" si="275"/>
        <v>0</v>
      </c>
      <c r="AG751" s="171">
        <f t="shared" si="276"/>
        <v>0</v>
      </c>
      <c r="AH751" s="171">
        <f>IF($S751&lt;&gt;0, IF($F751&lt;&gt;"Opname / publicatie / game", IF(OR($J751="Fysieke aanwezigheid/product",$J751="Fysieke en digitale aanwezigheid/product"), IF($L751&lt;&gt;"België", _xlfn.IFNA(IF(MATCH($M751, Keuzelijsten!$AR$2:$AR$32, 0)&gt;0, 0, -1), -1), IF($N751&lt;&gt;"", -1, IF(O751&lt;&gt;"", 0, 1))), -1), -1), 0)</f>
        <v>0</v>
      </c>
      <c r="AI751" s="171">
        <f t="shared" si="277"/>
        <v>0</v>
      </c>
      <c r="AJ751" s="171">
        <f t="shared" si="278"/>
        <v>0</v>
      </c>
      <c r="AK751" s="168"/>
      <c r="AL751" s="322" t="str">
        <f t="shared" si="259"/>
        <v/>
      </c>
      <c r="AM751" s="171"/>
      <c r="AN751" s="171"/>
      <c r="AO751" s="171"/>
      <c r="AP751" s="171"/>
      <c r="AQ751" s="171"/>
      <c r="AR751" s="171"/>
      <c r="AS751" s="171"/>
      <c r="AT751" s="171"/>
      <c r="AU751" s="171" t="str">
        <f t="shared" si="279"/>
        <v/>
      </c>
      <c r="AV751" s="171"/>
      <c r="AW751" s="171"/>
      <c r="AX751" s="171"/>
      <c r="AY751" s="171"/>
      <c r="AZ751" s="168" t="str">
        <f t="shared" si="280"/>
        <v/>
      </c>
      <c r="BA751" s="158" t="str">
        <f>IF(S751&lt;&gt;1, IF(SUM(S751:$S$1004)&lt;&gt;0, "| Laat geen witruimte tussen ingevulde rijen.", ""), "")</f>
        <v/>
      </c>
      <c r="BC751" s="159" t="str">
        <f t="shared" si="281"/>
        <v/>
      </c>
    </row>
    <row r="752" spans="1:55" s="158" customFormat="1" ht="14.4" customHeight="1" x14ac:dyDescent="0.3">
      <c r="A752" s="244" t="str">
        <f t="shared" si="260"/>
        <v/>
      </c>
      <c r="B752" s="153" t="str">
        <f t="shared" si="261"/>
        <v/>
      </c>
      <c r="C752" s="154"/>
      <c r="D752" s="173"/>
      <c r="E752" s="179"/>
      <c r="F752" s="156"/>
      <c r="G752" s="175"/>
      <c r="H752" s="175"/>
      <c r="I752" s="175"/>
      <c r="J752" s="175"/>
      <c r="K752" s="175"/>
      <c r="L752" s="175"/>
      <c r="M752" s="175"/>
      <c r="N752" s="175"/>
      <c r="O752" s="175"/>
      <c r="P752" s="175"/>
      <c r="Q752" s="179"/>
      <c r="R752" s="157" t="s">
        <v>98</v>
      </c>
      <c r="S752" s="158">
        <f t="shared" si="262"/>
        <v>0</v>
      </c>
      <c r="T752" s="158" t="str">
        <f t="shared" si="263"/>
        <v/>
      </c>
      <c r="U752" s="158" t="str">
        <f t="shared" si="264"/>
        <v>lstLocatieNv3</v>
      </c>
      <c r="V752" s="168">
        <f t="shared" si="265"/>
        <v>0</v>
      </c>
      <c r="W752" s="171">
        <f t="shared" si="266"/>
        <v>0</v>
      </c>
      <c r="X752" s="171">
        <f t="shared" si="267"/>
        <v>0</v>
      </c>
      <c r="Y752" s="171">
        <f t="shared" si="268"/>
        <v>0</v>
      </c>
      <c r="Z752" s="171">
        <f t="shared" si="269"/>
        <v>0</v>
      </c>
      <c r="AA752" s="171">
        <f t="shared" si="270"/>
        <v>0</v>
      </c>
      <c r="AB752" s="171">
        <f t="shared" si="271"/>
        <v>0</v>
      </c>
      <c r="AC752" s="171">
        <f t="shared" si="272"/>
        <v>0</v>
      </c>
      <c r="AD752" s="171">
        <f t="shared" si="273"/>
        <v>0</v>
      </c>
      <c r="AE752" s="171">
        <f t="shared" si="274"/>
        <v>0</v>
      </c>
      <c r="AF752" s="171">
        <f t="shared" si="275"/>
        <v>0</v>
      </c>
      <c r="AG752" s="171">
        <f t="shared" si="276"/>
        <v>0</v>
      </c>
      <c r="AH752" s="171">
        <f>IF($S752&lt;&gt;0, IF($F752&lt;&gt;"Opname / publicatie / game", IF(OR($J752="Fysieke aanwezigheid/product",$J752="Fysieke en digitale aanwezigheid/product"), IF($L752&lt;&gt;"België", _xlfn.IFNA(IF(MATCH($M752, Keuzelijsten!$AR$2:$AR$32, 0)&gt;0, 0, -1), -1), IF($N752&lt;&gt;"", -1, IF(O752&lt;&gt;"", 0, 1))), -1), -1), 0)</f>
        <v>0</v>
      </c>
      <c r="AI752" s="171">
        <f t="shared" si="277"/>
        <v>0</v>
      </c>
      <c r="AJ752" s="171">
        <f t="shared" si="278"/>
        <v>0</v>
      </c>
      <c r="AK752" s="168"/>
      <c r="AL752" s="322" t="str">
        <f t="shared" si="259"/>
        <v/>
      </c>
      <c r="AM752" s="171"/>
      <c r="AN752" s="171"/>
      <c r="AO752" s="171"/>
      <c r="AP752" s="171"/>
      <c r="AQ752" s="171"/>
      <c r="AR752" s="171"/>
      <c r="AS752" s="171"/>
      <c r="AT752" s="171"/>
      <c r="AU752" s="171" t="str">
        <f t="shared" si="279"/>
        <v/>
      </c>
      <c r="AV752" s="171"/>
      <c r="AW752" s="171"/>
      <c r="AX752" s="171"/>
      <c r="AY752" s="171"/>
      <c r="AZ752" s="168" t="str">
        <f t="shared" si="280"/>
        <v/>
      </c>
      <c r="BA752" s="158" t="str">
        <f>IF(S752&lt;&gt;1, IF(SUM(S752:$S$1004)&lt;&gt;0, "| Laat geen witruimte tussen ingevulde rijen.", ""), "")</f>
        <v/>
      </c>
      <c r="BC752" s="159" t="str">
        <f t="shared" si="281"/>
        <v/>
      </c>
    </row>
    <row r="753" spans="1:55" s="158" customFormat="1" ht="14.4" customHeight="1" x14ac:dyDescent="0.3">
      <c r="A753" s="244" t="str">
        <f t="shared" si="260"/>
        <v/>
      </c>
      <c r="B753" s="153" t="str">
        <f t="shared" si="261"/>
        <v/>
      </c>
      <c r="C753" s="154"/>
      <c r="D753" s="173"/>
      <c r="E753" s="179"/>
      <c r="F753" s="156"/>
      <c r="G753" s="175"/>
      <c r="H753" s="175"/>
      <c r="I753" s="175"/>
      <c r="J753" s="175"/>
      <c r="K753" s="175"/>
      <c r="L753" s="175"/>
      <c r="M753" s="175"/>
      <c r="N753" s="175"/>
      <c r="O753" s="175"/>
      <c r="P753" s="175"/>
      <c r="Q753" s="179"/>
      <c r="R753" s="157" t="s">
        <v>98</v>
      </c>
      <c r="S753" s="158">
        <f t="shared" si="262"/>
        <v>0</v>
      </c>
      <c r="T753" s="158" t="str">
        <f t="shared" si="263"/>
        <v/>
      </c>
      <c r="U753" s="158" t="str">
        <f t="shared" si="264"/>
        <v>lstLocatieNv3</v>
      </c>
      <c r="V753" s="168">
        <f t="shared" si="265"/>
        <v>0</v>
      </c>
      <c r="W753" s="171">
        <f t="shared" si="266"/>
        <v>0</v>
      </c>
      <c r="X753" s="171">
        <f t="shared" si="267"/>
        <v>0</v>
      </c>
      <c r="Y753" s="171">
        <f t="shared" si="268"/>
        <v>0</v>
      </c>
      <c r="Z753" s="171">
        <f t="shared" si="269"/>
        <v>0</v>
      </c>
      <c r="AA753" s="171">
        <f t="shared" si="270"/>
        <v>0</v>
      </c>
      <c r="AB753" s="171">
        <f t="shared" si="271"/>
        <v>0</v>
      </c>
      <c r="AC753" s="171">
        <f t="shared" si="272"/>
        <v>0</v>
      </c>
      <c r="AD753" s="171">
        <f t="shared" si="273"/>
        <v>0</v>
      </c>
      <c r="AE753" s="171">
        <f t="shared" si="274"/>
        <v>0</v>
      </c>
      <c r="AF753" s="171">
        <f t="shared" si="275"/>
        <v>0</v>
      </c>
      <c r="AG753" s="171">
        <f t="shared" si="276"/>
        <v>0</v>
      </c>
      <c r="AH753" s="171">
        <f>IF($S753&lt;&gt;0, IF($F753&lt;&gt;"Opname / publicatie / game", IF(OR($J753="Fysieke aanwezigheid/product",$J753="Fysieke en digitale aanwezigheid/product"), IF($L753&lt;&gt;"België", _xlfn.IFNA(IF(MATCH($M753, Keuzelijsten!$AR$2:$AR$32, 0)&gt;0, 0, -1), -1), IF($N753&lt;&gt;"", -1, IF(O753&lt;&gt;"", 0, 1))), -1), -1), 0)</f>
        <v>0</v>
      </c>
      <c r="AI753" s="171">
        <f t="shared" si="277"/>
        <v>0</v>
      </c>
      <c r="AJ753" s="171">
        <f t="shared" si="278"/>
        <v>0</v>
      </c>
      <c r="AK753" s="168"/>
      <c r="AL753" s="322" t="str">
        <f t="shared" si="259"/>
        <v/>
      </c>
      <c r="AM753" s="171"/>
      <c r="AN753" s="171"/>
      <c r="AO753" s="171"/>
      <c r="AP753" s="171"/>
      <c r="AQ753" s="171"/>
      <c r="AR753" s="171"/>
      <c r="AS753" s="171"/>
      <c r="AT753" s="171"/>
      <c r="AU753" s="171" t="str">
        <f t="shared" si="279"/>
        <v/>
      </c>
      <c r="AV753" s="171"/>
      <c r="AW753" s="171"/>
      <c r="AX753" s="171"/>
      <c r="AY753" s="171"/>
      <c r="AZ753" s="168" t="str">
        <f t="shared" si="280"/>
        <v/>
      </c>
      <c r="BA753" s="158" t="str">
        <f>IF(S753&lt;&gt;1, IF(SUM(S753:$S$1004)&lt;&gt;0, "| Laat geen witruimte tussen ingevulde rijen.", ""), "")</f>
        <v/>
      </c>
      <c r="BC753" s="159" t="str">
        <f t="shared" si="281"/>
        <v/>
      </c>
    </row>
    <row r="754" spans="1:55" s="158" customFormat="1" ht="14.4" customHeight="1" x14ac:dyDescent="0.3">
      <c r="A754" s="244" t="str">
        <f t="shared" si="260"/>
        <v/>
      </c>
      <c r="B754" s="153" t="str">
        <f t="shared" si="261"/>
        <v/>
      </c>
      <c r="C754" s="154"/>
      <c r="D754" s="173"/>
      <c r="E754" s="179"/>
      <c r="F754" s="156"/>
      <c r="G754" s="175"/>
      <c r="H754" s="175"/>
      <c r="I754" s="175"/>
      <c r="J754" s="175"/>
      <c r="K754" s="175"/>
      <c r="L754" s="175"/>
      <c r="M754" s="175"/>
      <c r="N754" s="175"/>
      <c r="O754" s="175"/>
      <c r="P754" s="175"/>
      <c r="Q754" s="179"/>
      <c r="R754" s="157" t="s">
        <v>98</v>
      </c>
      <c r="S754" s="158">
        <f t="shared" si="262"/>
        <v>0</v>
      </c>
      <c r="T754" s="158" t="str">
        <f t="shared" si="263"/>
        <v/>
      </c>
      <c r="U754" s="158" t="str">
        <f t="shared" si="264"/>
        <v>lstLocatieNv3</v>
      </c>
      <c r="V754" s="168">
        <f t="shared" si="265"/>
        <v>0</v>
      </c>
      <c r="W754" s="171">
        <f t="shared" si="266"/>
        <v>0</v>
      </c>
      <c r="X754" s="171">
        <f t="shared" si="267"/>
        <v>0</v>
      </c>
      <c r="Y754" s="171">
        <f t="shared" si="268"/>
        <v>0</v>
      </c>
      <c r="Z754" s="171">
        <f t="shared" si="269"/>
        <v>0</v>
      </c>
      <c r="AA754" s="171">
        <f t="shared" si="270"/>
        <v>0</v>
      </c>
      <c r="AB754" s="171">
        <f t="shared" si="271"/>
        <v>0</v>
      </c>
      <c r="AC754" s="171">
        <f t="shared" si="272"/>
        <v>0</v>
      </c>
      <c r="AD754" s="171">
        <f t="shared" si="273"/>
        <v>0</v>
      </c>
      <c r="AE754" s="171">
        <f t="shared" si="274"/>
        <v>0</v>
      </c>
      <c r="AF754" s="171">
        <f t="shared" si="275"/>
        <v>0</v>
      </c>
      <c r="AG754" s="171">
        <f t="shared" si="276"/>
        <v>0</v>
      </c>
      <c r="AH754" s="171">
        <f>IF($S754&lt;&gt;0, IF($F754&lt;&gt;"Opname / publicatie / game", IF(OR($J754="Fysieke aanwezigheid/product",$J754="Fysieke en digitale aanwezigheid/product"), IF($L754&lt;&gt;"België", _xlfn.IFNA(IF(MATCH($M754, Keuzelijsten!$AR$2:$AR$32, 0)&gt;0, 0, -1), -1), IF($N754&lt;&gt;"", -1, IF(O754&lt;&gt;"", 0, 1))), -1), -1), 0)</f>
        <v>0</v>
      </c>
      <c r="AI754" s="171">
        <f t="shared" si="277"/>
        <v>0</v>
      </c>
      <c r="AJ754" s="171">
        <f t="shared" si="278"/>
        <v>0</v>
      </c>
      <c r="AK754" s="168"/>
      <c r="AL754" s="322" t="str">
        <f t="shared" si="259"/>
        <v/>
      </c>
      <c r="AM754" s="171"/>
      <c r="AN754" s="171"/>
      <c r="AO754" s="171"/>
      <c r="AP754" s="171"/>
      <c r="AQ754" s="171"/>
      <c r="AR754" s="171"/>
      <c r="AS754" s="171"/>
      <c r="AT754" s="171"/>
      <c r="AU754" s="171" t="str">
        <f t="shared" si="279"/>
        <v/>
      </c>
      <c r="AV754" s="171"/>
      <c r="AW754" s="171"/>
      <c r="AX754" s="171"/>
      <c r="AY754" s="171"/>
      <c r="AZ754" s="168" t="str">
        <f t="shared" si="280"/>
        <v/>
      </c>
      <c r="BA754" s="158" t="str">
        <f>IF(S754&lt;&gt;1, IF(SUM(S754:$S$1004)&lt;&gt;0, "| Laat geen witruimte tussen ingevulde rijen.", ""), "")</f>
        <v/>
      </c>
      <c r="BC754" s="159" t="str">
        <f t="shared" si="281"/>
        <v/>
      </c>
    </row>
    <row r="755" spans="1:55" s="158" customFormat="1" ht="14.4" customHeight="1" x14ac:dyDescent="0.3">
      <c r="A755" s="244" t="str">
        <f t="shared" si="260"/>
        <v/>
      </c>
      <c r="B755" s="153" t="str">
        <f t="shared" si="261"/>
        <v/>
      </c>
      <c r="C755" s="154"/>
      <c r="D755" s="173"/>
      <c r="E755" s="179"/>
      <c r="F755" s="156"/>
      <c r="G755" s="175"/>
      <c r="H755" s="175"/>
      <c r="I755" s="175"/>
      <c r="J755" s="175"/>
      <c r="K755" s="175"/>
      <c r="L755" s="175"/>
      <c r="M755" s="175"/>
      <c r="N755" s="175"/>
      <c r="O755" s="175"/>
      <c r="P755" s="175"/>
      <c r="Q755" s="179"/>
      <c r="R755" s="157" t="s">
        <v>98</v>
      </c>
      <c r="S755" s="158">
        <f t="shared" si="262"/>
        <v>0</v>
      </c>
      <c r="T755" s="158" t="str">
        <f t="shared" si="263"/>
        <v/>
      </c>
      <c r="U755" s="158" t="str">
        <f t="shared" si="264"/>
        <v>lstLocatieNv3</v>
      </c>
      <c r="V755" s="168">
        <f t="shared" si="265"/>
        <v>0</v>
      </c>
      <c r="W755" s="171">
        <f t="shared" si="266"/>
        <v>0</v>
      </c>
      <c r="X755" s="171">
        <f t="shared" si="267"/>
        <v>0</v>
      </c>
      <c r="Y755" s="171">
        <f t="shared" si="268"/>
        <v>0</v>
      </c>
      <c r="Z755" s="171">
        <f t="shared" si="269"/>
        <v>0</v>
      </c>
      <c r="AA755" s="171">
        <f t="shared" si="270"/>
        <v>0</v>
      </c>
      <c r="AB755" s="171">
        <f t="shared" si="271"/>
        <v>0</v>
      </c>
      <c r="AC755" s="171">
        <f t="shared" si="272"/>
        <v>0</v>
      </c>
      <c r="AD755" s="171">
        <f t="shared" si="273"/>
        <v>0</v>
      </c>
      <c r="AE755" s="171">
        <f t="shared" si="274"/>
        <v>0</v>
      </c>
      <c r="AF755" s="171">
        <f t="shared" si="275"/>
        <v>0</v>
      </c>
      <c r="AG755" s="171">
        <f t="shared" si="276"/>
        <v>0</v>
      </c>
      <c r="AH755" s="171">
        <f>IF($S755&lt;&gt;0, IF($F755&lt;&gt;"Opname / publicatie / game", IF(OR($J755="Fysieke aanwezigheid/product",$J755="Fysieke en digitale aanwezigheid/product"), IF($L755&lt;&gt;"België", _xlfn.IFNA(IF(MATCH($M755, Keuzelijsten!$AR$2:$AR$32, 0)&gt;0, 0, -1), -1), IF($N755&lt;&gt;"", -1, IF(O755&lt;&gt;"", 0, 1))), -1), -1), 0)</f>
        <v>0</v>
      </c>
      <c r="AI755" s="171">
        <f t="shared" si="277"/>
        <v>0</v>
      </c>
      <c r="AJ755" s="171">
        <f t="shared" si="278"/>
        <v>0</v>
      </c>
      <c r="AK755" s="168"/>
      <c r="AL755" s="322" t="str">
        <f t="shared" si="259"/>
        <v/>
      </c>
      <c r="AM755" s="171"/>
      <c r="AN755" s="171"/>
      <c r="AO755" s="171"/>
      <c r="AP755" s="171"/>
      <c r="AQ755" s="171"/>
      <c r="AR755" s="171"/>
      <c r="AS755" s="171"/>
      <c r="AT755" s="171"/>
      <c r="AU755" s="171" t="str">
        <f t="shared" si="279"/>
        <v/>
      </c>
      <c r="AV755" s="171"/>
      <c r="AW755" s="171"/>
      <c r="AX755" s="171"/>
      <c r="AY755" s="171"/>
      <c r="AZ755" s="168" t="str">
        <f t="shared" si="280"/>
        <v/>
      </c>
      <c r="BA755" s="158" t="str">
        <f>IF(S755&lt;&gt;1, IF(SUM(S755:$S$1004)&lt;&gt;0, "| Laat geen witruimte tussen ingevulde rijen.", ""), "")</f>
        <v/>
      </c>
      <c r="BC755" s="159" t="str">
        <f t="shared" si="281"/>
        <v/>
      </c>
    </row>
    <row r="756" spans="1:55" s="158" customFormat="1" ht="14.4" customHeight="1" x14ac:dyDescent="0.3">
      <c r="A756" s="244" t="str">
        <f t="shared" si="260"/>
        <v/>
      </c>
      <c r="B756" s="153" t="str">
        <f t="shared" si="261"/>
        <v/>
      </c>
      <c r="C756" s="154"/>
      <c r="D756" s="173"/>
      <c r="E756" s="179"/>
      <c r="F756" s="156"/>
      <c r="G756" s="175"/>
      <c r="H756" s="175"/>
      <c r="I756" s="175"/>
      <c r="J756" s="175"/>
      <c r="K756" s="175"/>
      <c r="L756" s="175"/>
      <c r="M756" s="175"/>
      <c r="N756" s="175"/>
      <c r="O756" s="175"/>
      <c r="P756" s="175"/>
      <c r="Q756" s="179"/>
      <c r="R756" s="157" t="s">
        <v>98</v>
      </c>
      <c r="S756" s="158">
        <f t="shared" si="262"/>
        <v>0</v>
      </c>
      <c r="T756" s="158" t="str">
        <f t="shared" si="263"/>
        <v/>
      </c>
      <c r="U756" s="158" t="str">
        <f t="shared" si="264"/>
        <v>lstLocatieNv3</v>
      </c>
      <c r="V756" s="168">
        <f t="shared" si="265"/>
        <v>0</v>
      </c>
      <c r="W756" s="171">
        <f t="shared" si="266"/>
        <v>0</v>
      </c>
      <c r="X756" s="171">
        <f t="shared" si="267"/>
        <v>0</v>
      </c>
      <c r="Y756" s="171">
        <f t="shared" si="268"/>
        <v>0</v>
      </c>
      <c r="Z756" s="171">
        <f t="shared" si="269"/>
        <v>0</v>
      </c>
      <c r="AA756" s="171">
        <f t="shared" si="270"/>
        <v>0</v>
      </c>
      <c r="AB756" s="171">
        <f t="shared" si="271"/>
        <v>0</v>
      </c>
      <c r="AC756" s="171">
        <f t="shared" si="272"/>
        <v>0</v>
      </c>
      <c r="AD756" s="171">
        <f t="shared" si="273"/>
        <v>0</v>
      </c>
      <c r="AE756" s="171">
        <f t="shared" si="274"/>
        <v>0</v>
      </c>
      <c r="AF756" s="171">
        <f t="shared" si="275"/>
        <v>0</v>
      </c>
      <c r="AG756" s="171">
        <f t="shared" si="276"/>
        <v>0</v>
      </c>
      <c r="AH756" s="171">
        <f>IF($S756&lt;&gt;0, IF($F756&lt;&gt;"Opname / publicatie / game", IF(OR($J756="Fysieke aanwezigheid/product",$J756="Fysieke en digitale aanwezigheid/product"), IF($L756&lt;&gt;"België", _xlfn.IFNA(IF(MATCH($M756, Keuzelijsten!$AR$2:$AR$32, 0)&gt;0, 0, -1), -1), IF($N756&lt;&gt;"", -1, IF(O756&lt;&gt;"", 0, 1))), -1), -1), 0)</f>
        <v>0</v>
      </c>
      <c r="AI756" s="171">
        <f t="shared" si="277"/>
        <v>0</v>
      </c>
      <c r="AJ756" s="171">
        <f t="shared" si="278"/>
        <v>0</v>
      </c>
      <c r="AK756" s="168"/>
      <c r="AL756" s="322" t="str">
        <f t="shared" si="259"/>
        <v/>
      </c>
      <c r="AM756" s="171"/>
      <c r="AN756" s="171"/>
      <c r="AO756" s="171"/>
      <c r="AP756" s="171"/>
      <c r="AQ756" s="171"/>
      <c r="AR756" s="171"/>
      <c r="AS756" s="171"/>
      <c r="AT756" s="171"/>
      <c r="AU756" s="171" t="str">
        <f t="shared" si="279"/>
        <v/>
      </c>
      <c r="AV756" s="171"/>
      <c r="AW756" s="171"/>
      <c r="AX756" s="171"/>
      <c r="AY756" s="171"/>
      <c r="AZ756" s="168" t="str">
        <f t="shared" si="280"/>
        <v/>
      </c>
      <c r="BA756" s="158" t="str">
        <f>IF(S756&lt;&gt;1, IF(SUM(S756:$S$1004)&lt;&gt;0, "| Laat geen witruimte tussen ingevulde rijen.", ""), "")</f>
        <v/>
      </c>
      <c r="BC756" s="159" t="str">
        <f t="shared" si="281"/>
        <v/>
      </c>
    </row>
    <row r="757" spans="1:55" s="158" customFormat="1" ht="14.4" customHeight="1" x14ac:dyDescent="0.3">
      <c r="A757" s="244" t="str">
        <f t="shared" si="260"/>
        <v/>
      </c>
      <c r="B757" s="153" t="str">
        <f t="shared" si="261"/>
        <v/>
      </c>
      <c r="C757" s="154"/>
      <c r="D757" s="173"/>
      <c r="E757" s="179"/>
      <c r="F757" s="156"/>
      <c r="G757" s="175"/>
      <c r="H757" s="175"/>
      <c r="I757" s="175"/>
      <c r="J757" s="175"/>
      <c r="K757" s="175"/>
      <c r="L757" s="175"/>
      <c r="M757" s="175"/>
      <c r="N757" s="175"/>
      <c r="O757" s="175"/>
      <c r="P757" s="175"/>
      <c r="Q757" s="179"/>
      <c r="R757" s="157" t="s">
        <v>98</v>
      </c>
      <c r="S757" s="158">
        <f t="shared" si="262"/>
        <v>0</v>
      </c>
      <c r="T757" s="158" t="str">
        <f t="shared" si="263"/>
        <v/>
      </c>
      <c r="U757" s="158" t="str">
        <f t="shared" si="264"/>
        <v>lstLocatieNv3</v>
      </c>
      <c r="V757" s="168">
        <f t="shared" si="265"/>
        <v>0</v>
      </c>
      <c r="W757" s="171">
        <f t="shared" si="266"/>
        <v>0</v>
      </c>
      <c r="X757" s="171">
        <f t="shared" si="267"/>
        <v>0</v>
      </c>
      <c r="Y757" s="171">
        <f t="shared" si="268"/>
        <v>0</v>
      </c>
      <c r="Z757" s="171">
        <f t="shared" si="269"/>
        <v>0</v>
      </c>
      <c r="AA757" s="171">
        <f t="shared" si="270"/>
        <v>0</v>
      </c>
      <c r="AB757" s="171">
        <f t="shared" si="271"/>
        <v>0</v>
      </c>
      <c r="AC757" s="171">
        <f t="shared" si="272"/>
        <v>0</v>
      </c>
      <c r="AD757" s="171">
        <f t="shared" si="273"/>
        <v>0</v>
      </c>
      <c r="AE757" s="171">
        <f t="shared" si="274"/>
        <v>0</v>
      </c>
      <c r="AF757" s="171">
        <f t="shared" si="275"/>
        <v>0</v>
      </c>
      <c r="AG757" s="171">
        <f t="shared" si="276"/>
        <v>0</v>
      </c>
      <c r="AH757" s="171">
        <f>IF($S757&lt;&gt;0, IF($F757&lt;&gt;"Opname / publicatie / game", IF(OR($J757="Fysieke aanwezigheid/product",$J757="Fysieke en digitale aanwezigheid/product"), IF($L757&lt;&gt;"België", _xlfn.IFNA(IF(MATCH($M757, Keuzelijsten!$AR$2:$AR$32, 0)&gt;0, 0, -1), -1), IF($N757&lt;&gt;"", -1, IF(O757&lt;&gt;"", 0, 1))), -1), -1), 0)</f>
        <v>0</v>
      </c>
      <c r="AI757" s="171">
        <f t="shared" si="277"/>
        <v>0</v>
      </c>
      <c r="AJ757" s="171">
        <f t="shared" si="278"/>
        <v>0</v>
      </c>
      <c r="AK757" s="168"/>
      <c r="AL757" s="322" t="str">
        <f t="shared" si="259"/>
        <v/>
      </c>
      <c r="AM757" s="171"/>
      <c r="AN757" s="171"/>
      <c r="AO757" s="171"/>
      <c r="AP757" s="171"/>
      <c r="AQ757" s="171"/>
      <c r="AR757" s="171"/>
      <c r="AS757" s="171"/>
      <c r="AT757" s="171"/>
      <c r="AU757" s="171" t="str">
        <f t="shared" si="279"/>
        <v/>
      </c>
      <c r="AV757" s="171"/>
      <c r="AW757" s="171"/>
      <c r="AX757" s="171"/>
      <c r="AY757" s="171"/>
      <c r="AZ757" s="168" t="str">
        <f t="shared" si="280"/>
        <v/>
      </c>
      <c r="BA757" s="158" t="str">
        <f>IF(S757&lt;&gt;1, IF(SUM(S757:$S$1004)&lt;&gt;0, "| Laat geen witruimte tussen ingevulde rijen.", ""), "")</f>
        <v/>
      </c>
      <c r="BC757" s="159" t="str">
        <f t="shared" si="281"/>
        <v/>
      </c>
    </row>
    <row r="758" spans="1:55" s="158" customFormat="1" ht="14.4" customHeight="1" x14ac:dyDescent="0.3">
      <c r="A758" s="244" t="str">
        <f t="shared" si="260"/>
        <v/>
      </c>
      <c r="B758" s="153" t="str">
        <f t="shared" si="261"/>
        <v/>
      </c>
      <c r="C758" s="154"/>
      <c r="D758" s="173"/>
      <c r="E758" s="179"/>
      <c r="F758" s="156"/>
      <c r="G758" s="175"/>
      <c r="H758" s="175"/>
      <c r="I758" s="175"/>
      <c r="J758" s="175"/>
      <c r="K758" s="175"/>
      <c r="L758" s="175"/>
      <c r="M758" s="175"/>
      <c r="N758" s="175"/>
      <c r="O758" s="175"/>
      <c r="P758" s="175"/>
      <c r="Q758" s="179"/>
      <c r="R758" s="157" t="s">
        <v>98</v>
      </c>
      <c r="S758" s="158">
        <f t="shared" si="262"/>
        <v>0</v>
      </c>
      <c r="T758" s="158" t="str">
        <f t="shared" si="263"/>
        <v/>
      </c>
      <c r="U758" s="158" t="str">
        <f t="shared" si="264"/>
        <v>lstLocatieNv3</v>
      </c>
      <c r="V758" s="168">
        <f t="shared" si="265"/>
        <v>0</v>
      </c>
      <c r="W758" s="171">
        <f t="shared" si="266"/>
        <v>0</v>
      </c>
      <c r="X758" s="171">
        <f t="shared" si="267"/>
        <v>0</v>
      </c>
      <c r="Y758" s="171">
        <f t="shared" si="268"/>
        <v>0</v>
      </c>
      <c r="Z758" s="171">
        <f t="shared" si="269"/>
        <v>0</v>
      </c>
      <c r="AA758" s="171">
        <f t="shared" si="270"/>
        <v>0</v>
      </c>
      <c r="AB758" s="171">
        <f t="shared" si="271"/>
        <v>0</v>
      </c>
      <c r="AC758" s="171">
        <f t="shared" si="272"/>
        <v>0</v>
      </c>
      <c r="AD758" s="171">
        <f t="shared" si="273"/>
        <v>0</v>
      </c>
      <c r="AE758" s="171">
        <f t="shared" si="274"/>
        <v>0</v>
      </c>
      <c r="AF758" s="171">
        <f t="shared" si="275"/>
        <v>0</v>
      </c>
      <c r="AG758" s="171">
        <f t="shared" si="276"/>
        <v>0</v>
      </c>
      <c r="AH758" s="171">
        <f>IF($S758&lt;&gt;0, IF($F758&lt;&gt;"Opname / publicatie / game", IF(OR($J758="Fysieke aanwezigheid/product",$J758="Fysieke en digitale aanwezigheid/product"), IF($L758&lt;&gt;"België", _xlfn.IFNA(IF(MATCH($M758, Keuzelijsten!$AR$2:$AR$32, 0)&gt;0, 0, -1), -1), IF($N758&lt;&gt;"", -1, IF(O758&lt;&gt;"", 0, 1))), -1), -1), 0)</f>
        <v>0</v>
      </c>
      <c r="AI758" s="171">
        <f t="shared" si="277"/>
        <v>0</v>
      </c>
      <c r="AJ758" s="171">
        <f t="shared" si="278"/>
        <v>0</v>
      </c>
      <c r="AK758" s="168"/>
      <c r="AL758" s="322" t="str">
        <f t="shared" si="259"/>
        <v/>
      </c>
      <c r="AM758" s="171"/>
      <c r="AN758" s="171"/>
      <c r="AO758" s="171"/>
      <c r="AP758" s="171"/>
      <c r="AQ758" s="171"/>
      <c r="AR758" s="171"/>
      <c r="AS758" s="171"/>
      <c r="AT758" s="171"/>
      <c r="AU758" s="171" t="str">
        <f t="shared" si="279"/>
        <v/>
      </c>
      <c r="AV758" s="171"/>
      <c r="AW758" s="171"/>
      <c r="AX758" s="171"/>
      <c r="AY758" s="171"/>
      <c r="AZ758" s="168" t="str">
        <f t="shared" si="280"/>
        <v/>
      </c>
      <c r="BA758" s="158" t="str">
        <f>IF(S758&lt;&gt;1, IF(SUM(S758:$S$1004)&lt;&gt;0, "| Laat geen witruimte tussen ingevulde rijen.", ""), "")</f>
        <v/>
      </c>
      <c r="BC758" s="159" t="str">
        <f t="shared" si="281"/>
        <v/>
      </c>
    </row>
    <row r="759" spans="1:55" s="158" customFormat="1" ht="14.4" customHeight="1" x14ac:dyDescent="0.3">
      <c r="A759" s="244" t="str">
        <f t="shared" si="260"/>
        <v/>
      </c>
      <c r="B759" s="153" t="str">
        <f t="shared" si="261"/>
        <v/>
      </c>
      <c r="C759" s="154"/>
      <c r="D759" s="173"/>
      <c r="E759" s="179"/>
      <c r="F759" s="156"/>
      <c r="G759" s="175"/>
      <c r="H759" s="175"/>
      <c r="I759" s="175"/>
      <c r="J759" s="175"/>
      <c r="K759" s="175"/>
      <c r="L759" s="175"/>
      <c r="M759" s="175"/>
      <c r="N759" s="175"/>
      <c r="O759" s="175"/>
      <c r="P759" s="175"/>
      <c r="Q759" s="179"/>
      <c r="R759" s="157" t="s">
        <v>98</v>
      </c>
      <c r="S759" s="158">
        <f t="shared" si="262"/>
        <v>0</v>
      </c>
      <c r="T759" s="158" t="str">
        <f t="shared" si="263"/>
        <v/>
      </c>
      <c r="U759" s="158" t="str">
        <f t="shared" si="264"/>
        <v>lstLocatieNv3</v>
      </c>
      <c r="V759" s="168">
        <f t="shared" si="265"/>
        <v>0</v>
      </c>
      <c r="W759" s="171">
        <f t="shared" si="266"/>
        <v>0</v>
      </c>
      <c r="X759" s="171">
        <f t="shared" si="267"/>
        <v>0</v>
      </c>
      <c r="Y759" s="171">
        <f t="shared" si="268"/>
        <v>0</v>
      </c>
      <c r="Z759" s="171">
        <f t="shared" si="269"/>
        <v>0</v>
      </c>
      <c r="AA759" s="171">
        <f t="shared" si="270"/>
        <v>0</v>
      </c>
      <c r="AB759" s="171">
        <f t="shared" si="271"/>
        <v>0</v>
      </c>
      <c r="AC759" s="171">
        <f t="shared" si="272"/>
        <v>0</v>
      </c>
      <c r="AD759" s="171">
        <f t="shared" si="273"/>
        <v>0</v>
      </c>
      <c r="AE759" s="171">
        <f t="shared" si="274"/>
        <v>0</v>
      </c>
      <c r="AF759" s="171">
        <f t="shared" si="275"/>
        <v>0</v>
      </c>
      <c r="AG759" s="171">
        <f t="shared" si="276"/>
        <v>0</v>
      </c>
      <c r="AH759" s="171">
        <f>IF($S759&lt;&gt;0, IF($F759&lt;&gt;"Opname / publicatie / game", IF(OR($J759="Fysieke aanwezigheid/product",$J759="Fysieke en digitale aanwezigheid/product"), IF($L759&lt;&gt;"België", _xlfn.IFNA(IF(MATCH($M759, Keuzelijsten!$AR$2:$AR$32, 0)&gt;0, 0, -1), -1), IF($N759&lt;&gt;"", -1, IF(O759&lt;&gt;"", 0, 1))), -1), -1), 0)</f>
        <v>0</v>
      </c>
      <c r="AI759" s="171">
        <f t="shared" si="277"/>
        <v>0</v>
      </c>
      <c r="AJ759" s="171">
        <f t="shared" si="278"/>
        <v>0</v>
      </c>
      <c r="AK759" s="168"/>
      <c r="AL759" s="322" t="str">
        <f t="shared" si="259"/>
        <v/>
      </c>
      <c r="AM759" s="171"/>
      <c r="AN759" s="171"/>
      <c r="AO759" s="171"/>
      <c r="AP759" s="171"/>
      <c r="AQ759" s="171"/>
      <c r="AR759" s="171"/>
      <c r="AS759" s="171"/>
      <c r="AT759" s="171"/>
      <c r="AU759" s="171" t="str">
        <f t="shared" si="279"/>
        <v/>
      </c>
      <c r="AV759" s="171"/>
      <c r="AW759" s="171"/>
      <c r="AX759" s="171"/>
      <c r="AY759" s="171"/>
      <c r="AZ759" s="168" t="str">
        <f t="shared" si="280"/>
        <v/>
      </c>
      <c r="BA759" s="158" t="str">
        <f>IF(S759&lt;&gt;1, IF(SUM(S759:$S$1004)&lt;&gt;0, "| Laat geen witruimte tussen ingevulde rijen.", ""), "")</f>
        <v/>
      </c>
      <c r="BC759" s="159" t="str">
        <f t="shared" si="281"/>
        <v/>
      </c>
    </row>
    <row r="760" spans="1:55" s="158" customFormat="1" ht="14.4" customHeight="1" x14ac:dyDescent="0.3">
      <c r="A760" s="244" t="str">
        <f t="shared" si="260"/>
        <v/>
      </c>
      <c r="B760" s="153" t="str">
        <f t="shared" si="261"/>
        <v/>
      </c>
      <c r="C760" s="154"/>
      <c r="D760" s="173"/>
      <c r="E760" s="179"/>
      <c r="F760" s="156"/>
      <c r="G760" s="175"/>
      <c r="H760" s="175"/>
      <c r="I760" s="175"/>
      <c r="J760" s="175"/>
      <c r="K760" s="175"/>
      <c r="L760" s="175"/>
      <c r="M760" s="175"/>
      <c r="N760" s="175"/>
      <c r="O760" s="175"/>
      <c r="P760" s="175"/>
      <c r="Q760" s="179"/>
      <c r="R760" s="157" t="s">
        <v>98</v>
      </c>
      <c r="S760" s="158">
        <f t="shared" si="262"/>
        <v>0</v>
      </c>
      <c r="T760" s="158" t="str">
        <f t="shared" si="263"/>
        <v/>
      </c>
      <c r="U760" s="158" t="str">
        <f t="shared" si="264"/>
        <v>lstLocatieNv3</v>
      </c>
      <c r="V760" s="168">
        <f t="shared" si="265"/>
        <v>0</v>
      </c>
      <c r="W760" s="171">
        <f t="shared" si="266"/>
        <v>0</v>
      </c>
      <c r="X760" s="171">
        <f t="shared" si="267"/>
        <v>0</v>
      </c>
      <c r="Y760" s="171">
        <f t="shared" si="268"/>
        <v>0</v>
      </c>
      <c r="Z760" s="171">
        <f t="shared" si="269"/>
        <v>0</v>
      </c>
      <c r="AA760" s="171">
        <f t="shared" si="270"/>
        <v>0</v>
      </c>
      <c r="AB760" s="171">
        <f t="shared" si="271"/>
        <v>0</v>
      </c>
      <c r="AC760" s="171">
        <f t="shared" si="272"/>
        <v>0</v>
      </c>
      <c r="AD760" s="171">
        <f t="shared" si="273"/>
        <v>0</v>
      </c>
      <c r="AE760" s="171">
        <f t="shared" si="274"/>
        <v>0</v>
      </c>
      <c r="AF760" s="171">
        <f t="shared" si="275"/>
        <v>0</v>
      </c>
      <c r="AG760" s="171">
        <f t="shared" si="276"/>
        <v>0</v>
      </c>
      <c r="AH760" s="171">
        <f>IF($S760&lt;&gt;0, IF($F760&lt;&gt;"Opname / publicatie / game", IF(OR($J760="Fysieke aanwezigheid/product",$J760="Fysieke en digitale aanwezigheid/product"), IF($L760&lt;&gt;"België", _xlfn.IFNA(IF(MATCH($M760, Keuzelijsten!$AR$2:$AR$32, 0)&gt;0, 0, -1), -1), IF($N760&lt;&gt;"", -1, IF(O760&lt;&gt;"", 0, 1))), -1), -1), 0)</f>
        <v>0</v>
      </c>
      <c r="AI760" s="171">
        <f t="shared" si="277"/>
        <v>0</v>
      </c>
      <c r="AJ760" s="171">
        <f t="shared" si="278"/>
        <v>0</v>
      </c>
      <c r="AK760" s="168"/>
      <c r="AL760" s="322" t="str">
        <f t="shared" si="259"/>
        <v/>
      </c>
      <c r="AM760" s="171"/>
      <c r="AN760" s="171"/>
      <c r="AO760" s="171"/>
      <c r="AP760" s="171"/>
      <c r="AQ760" s="171"/>
      <c r="AR760" s="171"/>
      <c r="AS760" s="171"/>
      <c r="AT760" s="171"/>
      <c r="AU760" s="171" t="str">
        <f t="shared" si="279"/>
        <v/>
      </c>
      <c r="AV760" s="171"/>
      <c r="AW760" s="171"/>
      <c r="AX760" s="171"/>
      <c r="AY760" s="171"/>
      <c r="AZ760" s="168" t="str">
        <f t="shared" si="280"/>
        <v/>
      </c>
      <c r="BA760" s="158" t="str">
        <f>IF(S760&lt;&gt;1, IF(SUM(S760:$S$1004)&lt;&gt;0, "| Laat geen witruimte tussen ingevulde rijen.", ""), "")</f>
        <v/>
      </c>
      <c r="BC760" s="159" t="str">
        <f t="shared" si="281"/>
        <v/>
      </c>
    </row>
    <row r="761" spans="1:55" s="158" customFormat="1" ht="14.4" customHeight="1" x14ac:dyDescent="0.3">
      <c r="A761" s="244" t="str">
        <f t="shared" si="260"/>
        <v/>
      </c>
      <c r="B761" s="153" t="str">
        <f t="shared" si="261"/>
        <v/>
      </c>
      <c r="C761" s="154"/>
      <c r="D761" s="173"/>
      <c r="E761" s="179"/>
      <c r="F761" s="156"/>
      <c r="G761" s="175"/>
      <c r="H761" s="175"/>
      <c r="I761" s="175"/>
      <c r="J761" s="175"/>
      <c r="K761" s="175"/>
      <c r="L761" s="175"/>
      <c r="M761" s="175"/>
      <c r="N761" s="175"/>
      <c r="O761" s="175"/>
      <c r="P761" s="175"/>
      <c r="Q761" s="179"/>
      <c r="R761" s="157" t="s">
        <v>98</v>
      </c>
      <c r="S761" s="158">
        <f t="shared" si="262"/>
        <v>0</v>
      </c>
      <c r="T761" s="158" t="str">
        <f t="shared" si="263"/>
        <v/>
      </c>
      <c r="U761" s="158" t="str">
        <f t="shared" si="264"/>
        <v>lstLocatieNv3</v>
      </c>
      <c r="V761" s="168">
        <f t="shared" si="265"/>
        <v>0</v>
      </c>
      <c r="W761" s="171">
        <f t="shared" si="266"/>
        <v>0</v>
      </c>
      <c r="X761" s="171">
        <f t="shared" si="267"/>
        <v>0</v>
      </c>
      <c r="Y761" s="171">
        <f t="shared" si="268"/>
        <v>0</v>
      </c>
      <c r="Z761" s="171">
        <f t="shared" si="269"/>
        <v>0</v>
      </c>
      <c r="AA761" s="171">
        <f t="shared" si="270"/>
        <v>0</v>
      </c>
      <c r="AB761" s="171">
        <f t="shared" si="271"/>
        <v>0</v>
      </c>
      <c r="AC761" s="171">
        <f t="shared" si="272"/>
        <v>0</v>
      </c>
      <c r="AD761" s="171">
        <f t="shared" si="273"/>
        <v>0</v>
      </c>
      <c r="AE761" s="171">
        <f t="shared" si="274"/>
        <v>0</v>
      </c>
      <c r="AF761" s="171">
        <f t="shared" si="275"/>
        <v>0</v>
      </c>
      <c r="AG761" s="171">
        <f t="shared" si="276"/>
        <v>0</v>
      </c>
      <c r="AH761" s="171">
        <f>IF($S761&lt;&gt;0, IF($F761&lt;&gt;"Opname / publicatie / game", IF(OR($J761="Fysieke aanwezigheid/product",$J761="Fysieke en digitale aanwezigheid/product"), IF($L761&lt;&gt;"België", _xlfn.IFNA(IF(MATCH($M761, Keuzelijsten!$AR$2:$AR$32, 0)&gt;0, 0, -1), -1), IF($N761&lt;&gt;"", -1, IF(O761&lt;&gt;"", 0, 1))), -1), -1), 0)</f>
        <v>0</v>
      </c>
      <c r="AI761" s="171">
        <f t="shared" si="277"/>
        <v>0</v>
      </c>
      <c r="AJ761" s="171">
        <f t="shared" si="278"/>
        <v>0</v>
      </c>
      <c r="AK761" s="168"/>
      <c r="AL761" s="322" t="str">
        <f t="shared" si="259"/>
        <v/>
      </c>
      <c r="AM761" s="171"/>
      <c r="AN761" s="171"/>
      <c r="AO761" s="171"/>
      <c r="AP761" s="171"/>
      <c r="AQ761" s="171"/>
      <c r="AR761" s="171"/>
      <c r="AS761" s="171"/>
      <c r="AT761" s="171"/>
      <c r="AU761" s="171" t="str">
        <f t="shared" si="279"/>
        <v/>
      </c>
      <c r="AV761" s="171"/>
      <c r="AW761" s="171"/>
      <c r="AX761" s="171"/>
      <c r="AY761" s="171"/>
      <c r="AZ761" s="168" t="str">
        <f t="shared" si="280"/>
        <v/>
      </c>
      <c r="BA761" s="158" t="str">
        <f>IF(S761&lt;&gt;1, IF(SUM(S761:$S$1004)&lt;&gt;0, "| Laat geen witruimte tussen ingevulde rijen.", ""), "")</f>
        <v/>
      </c>
      <c r="BC761" s="159" t="str">
        <f t="shared" si="281"/>
        <v/>
      </c>
    </row>
    <row r="762" spans="1:55" s="158" customFormat="1" ht="14.4" customHeight="1" x14ac:dyDescent="0.3">
      <c r="A762" s="244" t="str">
        <f t="shared" si="260"/>
        <v/>
      </c>
      <c r="B762" s="153" t="str">
        <f t="shared" si="261"/>
        <v/>
      </c>
      <c r="C762" s="154"/>
      <c r="D762" s="173"/>
      <c r="E762" s="179"/>
      <c r="F762" s="156"/>
      <c r="G762" s="175"/>
      <c r="H762" s="175"/>
      <c r="I762" s="175"/>
      <c r="J762" s="175"/>
      <c r="K762" s="175"/>
      <c r="L762" s="175"/>
      <c r="M762" s="175"/>
      <c r="N762" s="175"/>
      <c r="O762" s="175"/>
      <c r="P762" s="175"/>
      <c r="Q762" s="179"/>
      <c r="R762" s="157" t="s">
        <v>98</v>
      </c>
      <c r="S762" s="158">
        <f t="shared" si="262"/>
        <v>0</v>
      </c>
      <c r="T762" s="158" t="str">
        <f t="shared" si="263"/>
        <v/>
      </c>
      <c r="U762" s="158" t="str">
        <f t="shared" si="264"/>
        <v>lstLocatieNv3</v>
      </c>
      <c r="V762" s="168">
        <f t="shared" si="265"/>
        <v>0</v>
      </c>
      <c r="W762" s="171">
        <f t="shared" si="266"/>
        <v>0</v>
      </c>
      <c r="X762" s="171">
        <f t="shared" si="267"/>
        <v>0</v>
      </c>
      <c r="Y762" s="171">
        <f t="shared" si="268"/>
        <v>0</v>
      </c>
      <c r="Z762" s="171">
        <f t="shared" si="269"/>
        <v>0</v>
      </c>
      <c r="AA762" s="171">
        <f t="shared" si="270"/>
        <v>0</v>
      </c>
      <c r="AB762" s="171">
        <f t="shared" si="271"/>
        <v>0</v>
      </c>
      <c r="AC762" s="171">
        <f t="shared" si="272"/>
        <v>0</v>
      </c>
      <c r="AD762" s="171">
        <f t="shared" si="273"/>
        <v>0</v>
      </c>
      <c r="AE762" s="171">
        <f t="shared" si="274"/>
        <v>0</v>
      </c>
      <c r="AF762" s="171">
        <f t="shared" si="275"/>
        <v>0</v>
      </c>
      <c r="AG762" s="171">
        <f t="shared" si="276"/>
        <v>0</v>
      </c>
      <c r="AH762" s="171">
        <f>IF($S762&lt;&gt;0, IF($F762&lt;&gt;"Opname / publicatie / game", IF(OR($J762="Fysieke aanwezigheid/product",$J762="Fysieke en digitale aanwezigheid/product"), IF($L762&lt;&gt;"België", _xlfn.IFNA(IF(MATCH($M762, Keuzelijsten!$AR$2:$AR$32, 0)&gt;0, 0, -1), -1), IF($N762&lt;&gt;"", -1, IF(O762&lt;&gt;"", 0, 1))), -1), -1), 0)</f>
        <v>0</v>
      </c>
      <c r="AI762" s="171">
        <f t="shared" si="277"/>
        <v>0</v>
      </c>
      <c r="AJ762" s="171">
        <f t="shared" si="278"/>
        <v>0</v>
      </c>
      <c r="AK762" s="168"/>
      <c r="AL762" s="322" t="str">
        <f t="shared" si="259"/>
        <v/>
      </c>
      <c r="AM762" s="171"/>
      <c r="AN762" s="171"/>
      <c r="AO762" s="171"/>
      <c r="AP762" s="171"/>
      <c r="AQ762" s="171"/>
      <c r="AR762" s="171"/>
      <c r="AS762" s="171"/>
      <c r="AT762" s="171"/>
      <c r="AU762" s="171" t="str">
        <f t="shared" si="279"/>
        <v/>
      </c>
      <c r="AV762" s="171"/>
      <c r="AW762" s="171"/>
      <c r="AX762" s="171"/>
      <c r="AY762" s="171"/>
      <c r="AZ762" s="168" t="str">
        <f t="shared" si="280"/>
        <v/>
      </c>
      <c r="BA762" s="158" t="str">
        <f>IF(S762&lt;&gt;1, IF(SUM(S762:$S$1004)&lt;&gt;0, "| Laat geen witruimte tussen ingevulde rijen.", ""), "")</f>
        <v/>
      </c>
      <c r="BC762" s="159" t="str">
        <f t="shared" si="281"/>
        <v/>
      </c>
    </row>
    <row r="763" spans="1:55" s="158" customFormat="1" ht="14.4" customHeight="1" x14ac:dyDescent="0.3">
      <c r="A763" s="244" t="str">
        <f t="shared" si="260"/>
        <v/>
      </c>
      <c r="B763" s="153" t="str">
        <f t="shared" si="261"/>
        <v/>
      </c>
      <c r="C763" s="154"/>
      <c r="D763" s="173"/>
      <c r="E763" s="179"/>
      <c r="F763" s="156"/>
      <c r="G763" s="175"/>
      <c r="H763" s="175"/>
      <c r="I763" s="175"/>
      <c r="J763" s="175"/>
      <c r="K763" s="175"/>
      <c r="L763" s="175"/>
      <c r="M763" s="175"/>
      <c r="N763" s="175"/>
      <c r="O763" s="175"/>
      <c r="P763" s="175"/>
      <c r="Q763" s="179"/>
      <c r="R763" s="157" t="s">
        <v>98</v>
      </c>
      <c r="S763" s="158">
        <f t="shared" si="262"/>
        <v>0</v>
      </c>
      <c r="T763" s="158" t="str">
        <f t="shared" si="263"/>
        <v/>
      </c>
      <c r="U763" s="158" t="str">
        <f t="shared" si="264"/>
        <v>lstLocatieNv3</v>
      </c>
      <c r="V763" s="168">
        <f t="shared" si="265"/>
        <v>0</v>
      </c>
      <c r="W763" s="171">
        <f t="shared" si="266"/>
        <v>0</v>
      </c>
      <c r="X763" s="171">
        <f t="shared" si="267"/>
        <v>0</v>
      </c>
      <c r="Y763" s="171">
        <f t="shared" si="268"/>
        <v>0</v>
      </c>
      <c r="Z763" s="171">
        <f t="shared" si="269"/>
        <v>0</v>
      </c>
      <c r="AA763" s="171">
        <f t="shared" si="270"/>
        <v>0</v>
      </c>
      <c r="AB763" s="171">
        <f t="shared" si="271"/>
        <v>0</v>
      </c>
      <c r="AC763" s="171">
        <f t="shared" si="272"/>
        <v>0</v>
      </c>
      <c r="AD763" s="171">
        <f t="shared" si="273"/>
        <v>0</v>
      </c>
      <c r="AE763" s="171">
        <f t="shared" si="274"/>
        <v>0</v>
      </c>
      <c r="AF763" s="171">
        <f t="shared" si="275"/>
        <v>0</v>
      </c>
      <c r="AG763" s="171">
        <f t="shared" si="276"/>
        <v>0</v>
      </c>
      <c r="AH763" s="171">
        <f>IF($S763&lt;&gt;0, IF($F763&lt;&gt;"Opname / publicatie / game", IF(OR($J763="Fysieke aanwezigheid/product",$J763="Fysieke en digitale aanwezigheid/product"), IF($L763&lt;&gt;"België", _xlfn.IFNA(IF(MATCH($M763, Keuzelijsten!$AR$2:$AR$32, 0)&gt;0, 0, -1), -1), IF($N763&lt;&gt;"", -1, IF(O763&lt;&gt;"", 0, 1))), -1), -1), 0)</f>
        <v>0</v>
      </c>
      <c r="AI763" s="171">
        <f t="shared" si="277"/>
        <v>0</v>
      </c>
      <c r="AJ763" s="171">
        <f t="shared" si="278"/>
        <v>0</v>
      </c>
      <c r="AK763" s="168"/>
      <c r="AL763" s="322" t="str">
        <f t="shared" si="259"/>
        <v/>
      </c>
      <c r="AM763" s="171"/>
      <c r="AN763" s="171"/>
      <c r="AO763" s="171"/>
      <c r="AP763" s="171"/>
      <c r="AQ763" s="171"/>
      <c r="AR763" s="171"/>
      <c r="AS763" s="171"/>
      <c r="AT763" s="171"/>
      <c r="AU763" s="171" t="str">
        <f t="shared" si="279"/>
        <v/>
      </c>
      <c r="AV763" s="171"/>
      <c r="AW763" s="171"/>
      <c r="AX763" s="171"/>
      <c r="AY763" s="171"/>
      <c r="AZ763" s="168" t="str">
        <f t="shared" si="280"/>
        <v/>
      </c>
      <c r="BA763" s="158" t="str">
        <f>IF(S763&lt;&gt;1, IF(SUM(S763:$S$1004)&lt;&gt;0, "| Laat geen witruimte tussen ingevulde rijen.", ""), "")</f>
        <v/>
      </c>
      <c r="BC763" s="159" t="str">
        <f t="shared" si="281"/>
        <v/>
      </c>
    </row>
    <row r="764" spans="1:55" s="158" customFormat="1" ht="14.4" customHeight="1" x14ac:dyDescent="0.3">
      <c r="A764" s="244" t="str">
        <f t="shared" si="260"/>
        <v/>
      </c>
      <c r="B764" s="153" t="str">
        <f t="shared" si="261"/>
        <v/>
      </c>
      <c r="C764" s="154"/>
      <c r="D764" s="173"/>
      <c r="E764" s="179"/>
      <c r="F764" s="156"/>
      <c r="G764" s="175"/>
      <c r="H764" s="175"/>
      <c r="I764" s="175"/>
      <c r="J764" s="175"/>
      <c r="K764" s="175"/>
      <c r="L764" s="175"/>
      <c r="M764" s="175"/>
      <c r="N764" s="175"/>
      <c r="O764" s="175"/>
      <c r="P764" s="175"/>
      <c r="Q764" s="179"/>
      <c r="R764" s="157" t="s">
        <v>98</v>
      </c>
      <c r="S764" s="158">
        <f t="shared" si="262"/>
        <v>0</v>
      </c>
      <c r="T764" s="158" t="str">
        <f t="shared" si="263"/>
        <v/>
      </c>
      <c r="U764" s="158" t="str">
        <f t="shared" si="264"/>
        <v>lstLocatieNv3</v>
      </c>
      <c r="V764" s="168">
        <f t="shared" si="265"/>
        <v>0</v>
      </c>
      <c r="W764" s="171">
        <f t="shared" si="266"/>
        <v>0</v>
      </c>
      <c r="X764" s="171">
        <f t="shared" si="267"/>
        <v>0</v>
      </c>
      <c r="Y764" s="171">
        <f t="shared" si="268"/>
        <v>0</v>
      </c>
      <c r="Z764" s="171">
        <f t="shared" si="269"/>
        <v>0</v>
      </c>
      <c r="AA764" s="171">
        <f t="shared" si="270"/>
        <v>0</v>
      </c>
      <c r="AB764" s="171">
        <f t="shared" si="271"/>
        <v>0</v>
      </c>
      <c r="AC764" s="171">
        <f t="shared" si="272"/>
        <v>0</v>
      </c>
      <c r="AD764" s="171">
        <f t="shared" si="273"/>
        <v>0</v>
      </c>
      <c r="AE764" s="171">
        <f t="shared" si="274"/>
        <v>0</v>
      </c>
      <c r="AF764" s="171">
        <f t="shared" si="275"/>
        <v>0</v>
      </c>
      <c r="AG764" s="171">
        <f t="shared" si="276"/>
        <v>0</v>
      </c>
      <c r="AH764" s="171">
        <f>IF($S764&lt;&gt;0, IF($F764&lt;&gt;"Opname / publicatie / game", IF(OR($J764="Fysieke aanwezigheid/product",$J764="Fysieke en digitale aanwezigheid/product"), IF($L764&lt;&gt;"België", _xlfn.IFNA(IF(MATCH($M764, Keuzelijsten!$AR$2:$AR$32, 0)&gt;0, 0, -1), -1), IF($N764&lt;&gt;"", -1, IF(O764&lt;&gt;"", 0, 1))), -1), -1), 0)</f>
        <v>0</v>
      </c>
      <c r="AI764" s="171">
        <f t="shared" si="277"/>
        <v>0</v>
      </c>
      <c r="AJ764" s="171">
        <f t="shared" si="278"/>
        <v>0</v>
      </c>
      <c r="AK764" s="168"/>
      <c r="AL764" s="322" t="str">
        <f t="shared" si="259"/>
        <v/>
      </c>
      <c r="AM764" s="171"/>
      <c r="AN764" s="171"/>
      <c r="AO764" s="171"/>
      <c r="AP764" s="171"/>
      <c r="AQ764" s="171"/>
      <c r="AR764" s="171"/>
      <c r="AS764" s="171"/>
      <c r="AT764" s="171"/>
      <c r="AU764" s="171" t="str">
        <f t="shared" si="279"/>
        <v/>
      </c>
      <c r="AV764" s="171"/>
      <c r="AW764" s="171"/>
      <c r="AX764" s="171"/>
      <c r="AY764" s="171"/>
      <c r="AZ764" s="168" t="str">
        <f t="shared" si="280"/>
        <v/>
      </c>
      <c r="BA764" s="158" t="str">
        <f>IF(S764&lt;&gt;1, IF(SUM(S764:$S$1004)&lt;&gt;0, "| Laat geen witruimte tussen ingevulde rijen.", ""), "")</f>
        <v/>
      </c>
      <c r="BC764" s="159" t="str">
        <f t="shared" si="281"/>
        <v/>
      </c>
    </row>
    <row r="765" spans="1:55" s="158" customFormat="1" ht="14.4" customHeight="1" x14ac:dyDescent="0.3">
      <c r="A765" s="244" t="str">
        <f t="shared" si="260"/>
        <v/>
      </c>
      <c r="B765" s="153" t="str">
        <f t="shared" si="261"/>
        <v/>
      </c>
      <c r="C765" s="154"/>
      <c r="D765" s="173"/>
      <c r="E765" s="179"/>
      <c r="F765" s="156"/>
      <c r="G765" s="175"/>
      <c r="H765" s="175"/>
      <c r="I765" s="175"/>
      <c r="J765" s="175"/>
      <c r="K765" s="175"/>
      <c r="L765" s="175"/>
      <c r="M765" s="175"/>
      <c r="N765" s="175"/>
      <c r="O765" s="175"/>
      <c r="P765" s="175"/>
      <c r="Q765" s="179"/>
      <c r="R765" s="157" t="s">
        <v>98</v>
      </c>
      <c r="S765" s="158">
        <f t="shared" si="262"/>
        <v>0</v>
      </c>
      <c r="T765" s="158" t="str">
        <f t="shared" si="263"/>
        <v/>
      </c>
      <c r="U765" s="158" t="str">
        <f t="shared" si="264"/>
        <v>lstLocatieNv3</v>
      </c>
      <c r="V765" s="168">
        <f t="shared" si="265"/>
        <v>0</v>
      </c>
      <c r="W765" s="171">
        <f t="shared" si="266"/>
        <v>0</v>
      </c>
      <c r="X765" s="171">
        <f t="shared" si="267"/>
        <v>0</v>
      </c>
      <c r="Y765" s="171">
        <f t="shared" si="268"/>
        <v>0</v>
      </c>
      <c r="Z765" s="171">
        <f t="shared" si="269"/>
        <v>0</v>
      </c>
      <c r="AA765" s="171">
        <f t="shared" si="270"/>
        <v>0</v>
      </c>
      <c r="AB765" s="171">
        <f t="shared" si="271"/>
        <v>0</v>
      </c>
      <c r="AC765" s="171">
        <f t="shared" si="272"/>
        <v>0</v>
      </c>
      <c r="AD765" s="171">
        <f t="shared" si="273"/>
        <v>0</v>
      </c>
      <c r="AE765" s="171">
        <f t="shared" si="274"/>
        <v>0</v>
      </c>
      <c r="AF765" s="171">
        <f t="shared" si="275"/>
        <v>0</v>
      </c>
      <c r="AG765" s="171">
        <f t="shared" si="276"/>
        <v>0</v>
      </c>
      <c r="AH765" s="171">
        <f>IF($S765&lt;&gt;0, IF($F765&lt;&gt;"Opname / publicatie / game", IF(OR($J765="Fysieke aanwezigheid/product",$J765="Fysieke en digitale aanwezigheid/product"), IF($L765&lt;&gt;"België", _xlfn.IFNA(IF(MATCH($M765, Keuzelijsten!$AR$2:$AR$32, 0)&gt;0, 0, -1), -1), IF($N765&lt;&gt;"", -1, IF(O765&lt;&gt;"", 0, 1))), -1), -1), 0)</f>
        <v>0</v>
      </c>
      <c r="AI765" s="171">
        <f t="shared" si="277"/>
        <v>0</v>
      </c>
      <c r="AJ765" s="171">
        <f t="shared" si="278"/>
        <v>0</v>
      </c>
      <c r="AK765" s="168"/>
      <c r="AL765" s="322" t="str">
        <f t="shared" si="259"/>
        <v/>
      </c>
      <c r="AM765" s="171"/>
      <c r="AN765" s="171"/>
      <c r="AO765" s="171"/>
      <c r="AP765" s="171"/>
      <c r="AQ765" s="171"/>
      <c r="AR765" s="171"/>
      <c r="AS765" s="171"/>
      <c r="AT765" s="171"/>
      <c r="AU765" s="171" t="str">
        <f t="shared" si="279"/>
        <v/>
      </c>
      <c r="AV765" s="171"/>
      <c r="AW765" s="171"/>
      <c r="AX765" s="171"/>
      <c r="AY765" s="171"/>
      <c r="AZ765" s="168" t="str">
        <f t="shared" si="280"/>
        <v/>
      </c>
      <c r="BA765" s="158" t="str">
        <f>IF(S765&lt;&gt;1, IF(SUM(S765:$S$1004)&lt;&gt;0, "| Laat geen witruimte tussen ingevulde rijen.", ""), "")</f>
        <v/>
      </c>
      <c r="BC765" s="159" t="str">
        <f t="shared" si="281"/>
        <v/>
      </c>
    </row>
    <row r="766" spans="1:55" s="158" customFormat="1" ht="14.4" customHeight="1" x14ac:dyDescent="0.3">
      <c r="A766" s="244" t="str">
        <f t="shared" si="260"/>
        <v/>
      </c>
      <c r="B766" s="153" t="str">
        <f t="shared" si="261"/>
        <v/>
      </c>
      <c r="C766" s="154"/>
      <c r="D766" s="173"/>
      <c r="E766" s="179"/>
      <c r="F766" s="156"/>
      <c r="G766" s="175"/>
      <c r="H766" s="175"/>
      <c r="I766" s="175"/>
      <c r="J766" s="175"/>
      <c r="K766" s="175"/>
      <c r="L766" s="175"/>
      <c r="M766" s="175"/>
      <c r="N766" s="175"/>
      <c r="O766" s="175"/>
      <c r="P766" s="175"/>
      <c r="Q766" s="179"/>
      <c r="R766" s="157" t="s">
        <v>98</v>
      </c>
      <c r="S766" s="158">
        <f t="shared" si="262"/>
        <v>0</v>
      </c>
      <c r="T766" s="158" t="str">
        <f t="shared" si="263"/>
        <v/>
      </c>
      <c r="U766" s="158" t="str">
        <f t="shared" si="264"/>
        <v>lstLocatieNv3</v>
      </c>
      <c r="V766" s="168">
        <f t="shared" si="265"/>
        <v>0</v>
      </c>
      <c r="W766" s="171">
        <f t="shared" si="266"/>
        <v>0</v>
      </c>
      <c r="X766" s="171">
        <f t="shared" si="267"/>
        <v>0</v>
      </c>
      <c r="Y766" s="171">
        <f t="shared" si="268"/>
        <v>0</v>
      </c>
      <c r="Z766" s="171">
        <f t="shared" si="269"/>
        <v>0</v>
      </c>
      <c r="AA766" s="171">
        <f t="shared" si="270"/>
        <v>0</v>
      </c>
      <c r="AB766" s="171">
        <f t="shared" si="271"/>
        <v>0</v>
      </c>
      <c r="AC766" s="171">
        <f t="shared" si="272"/>
        <v>0</v>
      </c>
      <c r="AD766" s="171">
        <f t="shared" si="273"/>
        <v>0</v>
      </c>
      <c r="AE766" s="171">
        <f t="shared" si="274"/>
        <v>0</v>
      </c>
      <c r="AF766" s="171">
        <f t="shared" si="275"/>
        <v>0</v>
      </c>
      <c r="AG766" s="171">
        <f t="shared" si="276"/>
        <v>0</v>
      </c>
      <c r="AH766" s="171">
        <f>IF($S766&lt;&gt;0, IF($F766&lt;&gt;"Opname / publicatie / game", IF(OR($J766="Fysieke aanwezigheid/product",$J766="Fysieke en digitale aanwezigheid/product"), IF($L766&lt;&gt;"België", _xlfn.IFNA(IF(MATCH($M766, Keuzelijsten!$AR$2:$AR$32, 0)&gt;0, 0, -1), -1), IF($N766&lt;&gt;"", -1, IF(O766&lt;&gt;"", 0, 1))), -1), -1), 0)</f>
        <v>0</v>
      </c>
      <c r="AI766" s="171">
        <f t="shared" si="277"/>
        <v>0</v>
      </c>
      <c r="AJ766" s="171">
        <f t="shared" si="278"/>
        <v>0</v>
      </c>
      <c r="AK766" s="168"/>
      <c r="AL766" s="322" t="str">
        <f t="shared" si="259"/>
        <v/>
      </c>
      <c r="AM766" s="171"/>
      <c r="AN766" s="171"/>
      <c r="AO766" s="171"/>
      <c r="AP766" s="171"/>
      <c r="AQ766" s="171"/>
      <c r="AR766" s="171"/>
      <c r="AS766" s="171"/>
      <c r="AT766" s="171"/>
      <c r="AU766" s="171" t="str">
        <f t="shared" si="279"/>
        <v/>
      </c>
      <c r="AV766" s="171"/>
      <c r="AW766" s="171"/>
      <c r="AX766" s="171"/>
      <c r="AY766" s="171"/>
      <c r="AZ766" s="168" t="str">
        <f t="shared" si="280"/>
        <v/>
      </c>
      <c r="BA766" s="158" t="str">
        <f>IF(S766&lt;&gt;1, IF(SUM(S766:$S$1004)&lt;&gt;0, "| Laat geen witruimte tussen ingevulde rijen.", ""), "")</f>
        <v/>
      </c>
      <c r="BC766" s="159" t="str">
        <f t="shared" si="281"/>
        <v/>
      </c>
    </row>
    <row r="767" spans="1:55" s="158" customFormat="1" ht="14.4" customHeight="1" x14ac:dyDescent="0.3">
      <c r="A767" s="244" t="str">
        <f t="shared" si="260"/>
        <v/>
      </c>
      <c r="B767" s="153" t="str">
        <f t="shared" si="261"/>
        <v/>
      </c>
      <c r="C767" s="154"/>
      <c r="D767" s="173"/>
      <c r="E767" s="179"/>
      <c r="F767" s="156"/>
      <c r="G767" s="175"/>
      <c r="H767" s="175"/>
      <c r="I767" s="175"/>
      <c r="J767" s="175"/>
      <c r="K767" s="175"/>
      <c r="L767" s="175"/>
      <c r="M767" s="175"/>
      <c r="N767" s="175"/>
      <c r="O767" s="175"/>
      <c r="P767" s="175"/>
      <c r="Q767" s="179"/>
      <c r="R767" s="157" t="s">
        <v>98</v>
      </c>
      <c r="S767" s="158">
        <f t="shared" si="262"/>
        <v>0</v>
      </c>
      <c r="T767" s="158" t="str">
        <f t="shared" si="263"/>
        <v/>
      </c>
      <c r="U767" s="158" t="str">
        <f t="shared" si="264"/>
        <v>lstLocatieNv3</v>
      </c>
      <c r="V767" s="168">
        <f t="shared" si="265"/>
        <v>0</v>
      </c>
      <c r="W767" s="171">
        <f t="shared" si="266"/>
        <v>0</v>
      </c>
      <c r="X767" s="171">
        <f t="shared" si="267"/>
        <v>0</v>
      </c>
      <c r="Y767" s="171">
        <f t="shared" si="268"/>
        <v>0</v>
      </c>
      <c r="Z767" s="171">
        <f t="shared" si="269"/>
        <v>0</v>
      </c>
      <c r="AA767" s="171">
        <f t="shared" si="270"/>
        <v>0</v>
      </c>
      <c r="AB767" s="171">
        <f t="shared" si="271"/>
        <v>0</v>
      </c>
      <c r="AC767" s="171">
        <f t="shared" si="272"/>
        <v>0</v>
      </c>
      <c r="AD767" s="171">
        <f t="shared" si="273"/>
        <v>0</v>
      </c>
      <c r="AE767" s="171">
        <f t="shared" si="274"/>
        <v>0</v>
      </c>
      <c r="AF767" s="171">
        <f t="shared" si="275"/>
        <v>0</v>
      </c>
      <c r="AG767" s="171">
        <f t="shared" si="276"/>
        <v>0</v>
      </c>
      <c r="AH767" s="171">
        <f>IF($S767&lt;&gt;0, IF($F767&lt;&gt;"Opname / publicatie / game", IF(OR($J767="Fysieke aanwezigheid/product",$J767="Fysieke en digitale aanwezigheid/product"), IF($L767&lt;&gt;"België", _xlfn.IFNA(IF(MATCH($M767, Keuzelijsten!$AR$2:$AR$32, 0)&gt;0, 0, -1), -1), IF($N767&lt;&gt;"", -1, IF(O767&lt;&gt;"", 0, 1))), -1), -1), 0)</f>
        <v>0</v>
      </c>
      <c r="AI767" s="171">
        <f t="shared" si="277"/>
        <v>0</v>
      </c>
      <c r="AJ767" s="171">
        <f t="shared" si="278"/>
        <v>0</v>
      </c>
      <c r="AK767" s="168"/>
      <c r="AL767" s="322" t="str">
        <f t="shared" si="259"/>
        <v/>
      </c>
      <c r="AM767" s="171"/>
      <c r="AN767" s="171"/>
      <c r="AO767" s="171"/>
      <c r="AP767" s="171"/>
      <c r="AQ767" s="171"/>
      <c r="AR767" s="171"/>
      <c r="AS767" s="171"/>
      <c r="AT767" s="171"/>
      <c r="AU767" s="171" t="str">
        <f t="shared" si="279"/>
        <v/>
      </c>
      <c r="AV767" s="171"/>
      <c r="AW767" s="171"/>
      <c r="AX767" s="171"/>
      <c r="AY767" s="171"/>
      <c r="AZ767" s="168" t="str">
        <f t="shared" si="280"/>
        <v/>
      </c>
      <c r="BA767" s="158" t="str">
        <f>IF(S767&lt;&gt;1, IF(SUM(S767:$S$1004)&lt;&gt;0, "| Laat geen witruimte tussen ingevulde rijen.", ""), "")</f>
        <v/>
      </c>
      <c r="BC767" s="159" t="str">
        <f t="shared" si="281"/>
        <v/>
      </c>
    </row>
    <row r="768" spans="1:55" s="158" customFormat="1" ht="14.4" customHeight="1" x14ac:dyDescent="0.3">
      <c r="A768" s="244" t="str">
        <f t="shared" si="260"/>
        <v/>
      </c>
      <c r="B768" s="153" t="str">
        <f t="shared" si="261"/>
        <v/>
      </c>
      <c r="C768" s="154"/>
      <c r="D768" s="173"/>
      <c r="E768" s="179"/>
      <c r="F768" s="156"/>
      <c r="G768" s="175"/>
      <c r="H768" s="175"/>
      <c r="I768" s="175"/>
      <c r="J768" s="175"/>
      <c r="K768" s="175"/>
      <c r="L768" s="175"/>
      <c r="M768" s="175"/>
      <c r="N768" s="175"/>
      <c r="O768" s="175"/>
      <c r="P768" s="175"/>
      <c r="Q768" s="179"/>
      <c r="R768" s="157" t="s">
        <v>98</v>
      </c>
      <c r="S768" s="158">
        <f t="shared" si="262"/>
        <v>0</v>
      </c>
      <c r="T768" s="158" t="str">
        <f t="shared" si="263"/>
        <v/>
      </c>
      <c r="U768" s="158" t="str">
        <f t="shared" si="264"/>
        <v>lstLocatieNv3</v>
      </c>
      <c r="V768" s="168">
        <f t="shared" si="265"/>
        <v>0</v>
      </c>
      <c r="W768" s="171">
        <f t="shared" si="266"/>
        <v>0</v>
      </c>
      <c r="X768" s="171">
        <f t="shared" si="267"/>
        <v>0</v>
      </c>
      <c r="Y768" s="171">
        <f t="shared" si="268"/>
        <v>0</v>
      </c>
      <c r="Z768" s="171">
        <f t="shared" si="269"/>
        <v>0</v>
      </c>
      <c r="AA768" s="171">
        <f t="shared" si="270"/>
        <v>0</v>
      </c>
      <c r="AB768" s="171">
        <f t="shared" si="271"/>
        <v>0</v>
      </c>
      <c r="AC768" s="171">
        <f t="shared" si="272"/>
        <v>0</v>
      </c>
      <c r="AD768" s="171">
        <f t="shared" si="273"/>
        <v>0</v>
      </c>
      <c r="AE768" s="171">
        <f t="shared" si="274"/>
        <v>0</v>
      </c>
      <c r="AF768" s="171">
        <f t="shared" si="275"/>
        <v>0</v>
      </c>
      <c r="AG768" s="171">
        <f t="shared" si="276"/>
        <v>0</v>
      </c>
      <c r="AH768" s="171">
        <f>IF($S768&lt;&gt;0, IF($F768&lt;&gt;"Opname / publicatie / game", IF(OR($J768="Fysieke aanwezigheid/product",$J768="Fysieke en digitale aanwezigheid/product"), IF($L768&lt;&gt;"België", _xlfn.IFNA(IF(MATCH($M768, Keuzelijsten!$AR$2:$AR$32, 0)&gt;0, 0, -1), -1), IF($N768&lt;&gt;"", -1, IF(O768&lt;&gt;"", 0, 1))), -1), -1), 0)</f>
        <v>0</v>
      </c>
      <c r="AI768" s="171">
        <f t="shared" si="277"/>
        <v>0</v>
      </c>
      <c r="AJ768" s="171">
        <f t="shared" si="278"/>
        <v>0</v>
      </c>
      <c r="AK768" s="168"/>
      <c r="AL768" s="322" t="str">
        <f t="shared" si="259"/>
        <v/>
      </c>
      <c r="AM768" s="171"/>
      <c r="AN768" s="171"/>
      <c r="AO768" s="171"/>
      <c r="AP768" s="171"/>
      <c r="AQ768" s="171"/>
      <c r="AR768" s="171"/>
      <c r="AS768" s="171"/>
      <c r="AT768" s="171"/>
      <c r="AU768" s="171" t="str">
        <f t="shared" si="279"/>
        <v/>
      </c>
      <c r="AV768" s="171"/>
      <c r="AW768" s="171"/>
      <c r="AX768" s="171"/>
      <c r="AY768" s="171"/>
      <c r="AZ768" s="168" t="str">
        <f t="shared" si="280"/>
        <v/>
      </c>
      <c r="BA768" s="158" t="str">
        <f>IF(S768&lt;&gt;1, IF(SUM(S768:$S$1004)&lt;&gt;0, "| Laat geen witruimte tussen ingevulde rijen.", ""), "")</f>
        <v/>
      </c>
      <c r="BC768" s="159" t="str">
        <f t="shared" si="281"/>
        <v/>
      </c>
    </row>
    <row r="769" spans="1:55" s="158" customFormat="1" ht="14.4" customHeight="1" x14ac:dyDescent="0.3">
      <c r="A769" s="244" t="str">
        <f t="shared" si="260"/>
        <v/>
      </c>
      <c r="B769" s="153" t="str">
        <f t="shared" si="261"/>
        <v/>
      </c>
      <c r="C769" s="154"/>
      <c r="D769" s="173"/>
      <c r="E769" s="179"/>
      <c r="F769" s="156"/>
      <c r="G769" s="175"/>
      <c r="H769" s="175"/>
      <c r="I769" s="175"/>
      <c r="J769" s="175"/>
      <c r="K769" s="175"/>
      <c r="L769" s="175"/>
      <c r="M769" s="175"/>
      <c r="N769" s="175"/>
      <c r="O769" s="175"/>
      <c r="P769" s="175"/>
      <c r="Q769" s="179"/>
      <c r="R769" s="157" t="s">
        <v>98</v>
      </c>
      <c r="S769" s="158">
        <f t="shared" si="262"/>
        <v>0</v>
      </c>
      <c r="T769" s="158" t="str">
        <f t="shared" si="263"/>
        <v/>
      </c>
      <c r="U769" s="158" t="str">
        <f t="shared" si="264"/>
        <v>lstLocatieNv3</v>
      </c>
      <c r="V769" s="168">
        <f t="shared" si="265"/>
        <v>0</v>
      </c>
      <c r="W769" s="171">
        <f t="shared" si="266"/>
        <v>0</v>
      </c>
      <c r="X769" s="171">
        <f t="shared" si="267"/>
        <v>0</v>
      </c>
      <c r="Y769" s="171">
        <f t="shared" si="268"/>
        <v>0</v>
      </c>
      <c r="Z769" s="171">
        <f t="shared" si="269"/>
        <v>0</v>
      </c>
      <c r="AA769" s="171">
        <f t="shared" si="270"/>
        <v>0</v>
      </c>
      <c r="AB769" s="171">
        <f t="shared" si="271"/>
        <v>0</v>
      </c>
      <c r="AC769" s="171">
        <f t="shared" si="272"/>
        <v>0</v>
      </c>
      <c r="AD769" s="171">
        <f t="shared" si="273"/>
        <v>0</v>
      </c>
      <c r="AE769" s="171">
        <f t="shared" si="274"/>
        <v>0</v>
      </c>
      <c r="AF769" s="171">
        <f t="shared" si="275"/>
        <v>0</v>
      </c>
      <c r="AG769" s="171">
        <f t="shared" si="276"/>
        <v>0</v>
      </c>
      <c r="AH769" s="171">
        <f>IF($S769&lt;&gt;0, IF($F769&lt;&gt;"Opname / publicatie / game", IF(OR($J769="Fysieke aanwezigheid/product",$J769="Fysieke en digitale aanwezigheid/product"), IF($L769&lt;&gt;"België", _xlfn.IFNA(IF(MATCH($M769, Keuzelijsten!$AR$2:$AR$32, 0)&gt;0, 0, -1), -1), IF($N769&lt;&gt;"", -1, IF(O769&lt;&gt;"", 0, 1))), -1), -1), 0)</f>
        <v>0</v>
      </c>
      <c r="AI769" s="171">
        <f t="shared" si="277"/>
        <v>0</v>
      </c>
      <c r="AJ769" s="171">
        <f t="shared" si="278"/>
        <v>0</v>
      </c>
      <c r="AK769" s="168"/>
      <c r="AL769" s="322" t="str">
        <f t="shared" si="259"/>
        <v/>
      </c>
      <c r="AM769" s="171"/>
      <c r="AN769" s="171"/>
      <c r="AO769" s="171"/>
      <c r="AP769" s="171"/>
      <c r="AQ769" s="171"/>
      <c r="AR769" s="171"/>
      <c r="AS769" s="171"/>
      <c r="AT769" s="171"/>
      <c r="AU769" s="171" t="str">
        <f t="shared" si="279"/>
        <v/>
      </c>
      <c r="AV769" s="171"/>
      <c r="AW769" s="171"/>
      <c r="AX769" s="171"/>
      <c r="AY769" s="171"/>
      <c r="AZ769" s="168" t="str">
        <f t="shared" si="280"/>
        <v/>
      </c>
      <c r="BA769" s="158" t="str">
        <f>IF(S769&lt;&gt;1, IF(SUM(S769:$S$1004)&lt;&gt;0, "| Laat geen witruimte tussen ingevulde rijen.", ""), "")</f>
        <v/>
      </c>
      <c r="BC769" s="159" t="str">
        <f t="shared" si="281"/>
        <v/>
      </c>
    </row>
    <row r="770" spans="1:55" s="158" customFormat="1" ht="14.4" customHeight="1" x14ac:dyDescent="0.3">
      <c r="A770" s="244" t="str">
        <f t="shared" si="260"/>
        <v/>
      </c>
      <c r="B770" s="153" t="str">
        <f t="shared" si="261"/>
        <v/>
      </c>
      <c r="C770" s="154"/>
      <c r="D770" s="173"/>
      <c r="E770" s="179"/>
      <c r="F770" s="156"/>
      <c r="G770" s="175"/>
      <c r="H770" s="175"/>
      <c r="I770" s="175"/>
      <c r="J770" s="175"/>
      <c r="K770" s="175"/>
      <c r="L770" s="175"/>
      <c r="M770" s="175"/>
      <c r="N770" s="175"/>
      <c r="O770" s="175"/>
      <c r="P770" s="175"/>
      <c r="Q770" s="179"/>
      <c r="R770" s="157" t="s">
        <v>98</v>
      </c>
      <c r="S770" s="158">
        <f t="shared" si="262"/>
        <v>0</v>
      </c>
      <c r="T770" s="158" t="str">
        <f t="shared" si="263"/>
        <v/>
      </c>
      <c r="U770" s="158" t="str">
        <f t="shared" si="264"/>
        <v>lstLocatieNv3</v>
      </c>
      <c r="V770" s="168">
        <f t="shared" si="265"/>
        <v>0</v>
      </c>
      <c r="W770" s="171">
        <f t="shared" si="266"/>
        <v>0</v>
      </c>
      <c r="X770" s="171">
        <f t="shared" si="267"/>
        <v>0</v>
      </c>
      <c r="Y770" s="171">
        <f t="shared" si="268"/>
        <v>0</v>
      </c>
      <c r="Z770" s="171">
        <f t="shared" si="269"/>
        <v>0</v>
      </c>
      <c r="AA770" s="171">
        <f t="shared" si="270"/>
        <v>0</v>
      </c>
      <c r="AB770" s="171">
        <f t="shared" si="271"/>
        <v>0</v>
      </c>
      <c r="AC770" s="171">
        <f t="shared" si="272"/>
        <v>0</v>
      </c>
      <c r="AD770" s="171">
        <f t="shared" si="273"/>
        <v>0</v>
      </c>
      <c r="AE770" s="171">
        <f t="shared" si="274"/>
        <v>0</v>
      </c>
      <c r="AF770" s="171">
        <f t="shared" si="275"/>
        <v>0</v>
      </c>
      <c r="AG770" s="171">
        <f t="shared" si="276"/>
        <v>0</v>
      </c>
      <c r="AH770" s="171">
        <f>IF($S770&lt;&gt;0, IF($F770&lt;&gt;"Opname / publicatie / game", IF(OR($J770="Fysieke aanwezigheid/product",$J770="Fysieke en digitale aanwezigheid/product"), IF($L770&lt;&gt;"België", _xlfn.IFNA(IF(MATCH($M770, Keuzelijsten!$AR$2:$AR$32, 0)&gt;0, 0, -1), -1), IF($N770&lt;&gt;"", -1, IF(O770&lt;&gt;"", 0, 1))), -1), -1), 0)</f>
        <v>0</v>
      </c>
      <c r="AI770" s="171">
        <f t="shared" si="277"/>
        <v>0</v>
      </c>
      <c r="AJ770" s="171">
        <f t="shared" si="278"/>
        <v>0</v>
      </c>
      <c r="AK770" s="168"/>
      <c r="AL770" s="322" t="str">
        <f t="shared" si="259"/>
        <v/>
      </c>
      <c r="AM770" s="171"/>
      <c r="AN770" s="171"/>
      <c r="AO770" s="171"/>
      <c r="AP770" s="171"/>
      <c r="AQ770" s="171"/>
      <c r="AR770" s="171"/>
      <c r="AS770" s="171"/>
      <c r="AT770" s="171"/>
      <c r="AU770" s="171" t="str">
        <f t="shared" si="279"/>
        <v/>
      </c>
      <c r="AV770" s="171"/>
      <c r="AW770" s="171"/>
      <c r="AX770" s="171"/>
      <c r="AY770" s="171"/>
      <c r="AZ770" s="168" t="str">
        <f t="shared" si="280"/>
        <v/>
      </c>
      <c r="BA770" s="158" t="str">
        <f>IF(S770&lt;&gt;1, IF(SUM(S770:$S$1004)&lt;&gt;0, "| Laat geen witruimte tussen ingevulde rijen.", ""), "")</f>
        <v/>
      </c>
      <c r="BC770" s="159" t="str">
        <f t="shared" si="281"/>
        <v/>
      </c>
    </row>
    <row r="771" spans="1:55" s="158" customFormat="1" ht="14.4" customHeight="1" x14ac:dyDescent="0.3">
      <c r="A771" s="244" t="str">
        <f t="shared" si="260"/>
        <v/>
      </c>
      <c r="B771" s="153" t="str">
        <f t="shared" si="261"/>
        <v/>
      </c>
      <c r="C771" s="154"/>
      <c r="D771" s="173"/>
      <c r="E771" s="179"/>
      <c r="F771" s="156"/>
      <c r="G771" s="175"/>
      <c r="H771" s="175"/>
      <c r="I771" s="175"/>
      <c r="J771" s="175"/>
      <c r="K771" s="175"/>
      <c r="L771" s="175"/>
      <c r="M771" s="175"/>
      <c r="N771" s="175"/>
      <c r="O771" s="175"/>
      <c r="P771" s="175"/>
      <c r="Q771" s="179"/>
      <c r="R771" s="157" t="s">
        <v>98</v>
      </c>
      <c r="S771" s="158">
        <f t="shared" si="262"/>
        <v>0</v>
      </c>
      <c r="T771" s="158" t="str">
        <f t="shared" si="263"/>
        <v/>
      </c>
      <c r="U771" s="158" t="str">
        <f t="shared" si="264"/>
        <v>lstLocatieNv3</v>
      </c>
      <c r="V771" s="168">
        <f t="shared" si="265"/>
        <v>0</v>
      </c>
      <c r="W771" s="171">
        <f t="shared" si="266"/>
        <v>0</v>
      </c>
      <c r="X771" s="171">
        <f t="shared" si="267"/>
        <v>0</v>
      </c>
      <c r="Y771" s="171">
        <f t="shared" si="268"/>
        <v>0</v>
      </c>
      <c r="Z771" s="171">
        <f t="shared" si="269"/>
        <v>0</v>
      </c>
      <c r="AA771" s="171">
        <f t="shared" si="270"/>
        <v>0</v>
      </c>
      <c r="AB771" s="171">
        <f t="shared" si="271"/>
        <v>0</v>
      </c>
      <c r="AC771" s="171">
        <f t="shared" si="272"/>
        <v>0</v>
      </c>
      <c r="AD771" s="171">
        <f t="shared" si="273"/>
        <v>0</v>
      </c>
      <c r="AE771" s="171">
        <f t="shared" si="274"/>
        <v>0</v>
      </c>
      <c r="AF771" s="171">
        <f t="shared" si="275"/>
        <v>0</v>
      </c>
      <c r="AG771" s="171">
        <f t="shared" si="276"/>
        <v>0</v>
      </c>
      <c r="AH771" s="171">
        <f>IF($S771&lt;&gt;0, IF($F771&lt;&gt;"Opname / publicatie / game", IF(OR($J771="Fysieke aanwezigheid/product",$J771="Fysieke en digitale aanwezigheid/product"), IF($L771&lt;&gt;"België", _xlfn.IFNA(IF(MATCH($M771, Keuzelijsten!$AR$2:$AR$32, 0)&gt;0, 0, -1), -1), IF($N771&lt;&gt;"", -1, IF(O771&lt;&gt;"", 0, 1))), -1), -1), 0)</f>
        <v>0</v>
      </c>
      <c r="AI771" s="171">
        <f t="shared" si="277"/>
        <v>0</v>
      </c>
      <c r="AJ771" s="171">
        <f t="shared" si="278"/>
        <v>0</v>
      </c>
      <c r="AK771" s="168"/>
      <c r="AL771" s="322" t="str">
        <f t="shared" si="259"/>
        <v/>
      </c>
      <c r="AM771" s="171"/>
      <c r="AN771" s="171"/>
      <c r="AO771" s="171"/>
      <c r="AP771" s="171"/>
      <c r="AQ771" s="171"/>
      <c r="AR771" s="171"/>
      <c r="AS771" s="171"/>
      <c r="AT771" s="171"/>
      <c r="AU771" s="171" t="str">
        <f t="shared" si="279"/>
        <v/>
      </c>
      <c r="AV771" s="171"/>
      <c r="AW771" s="171"/>
      <c r="AX771" s="171"/>
      <c r="AY771" s="171"/>
      <c r="AZ771" s="168" t="str">
        <f t="shared" si="280"/>
        <v/>
      </c>
      <c r="BA771" s="158" t="str">
        <f>IF(S771&lt;&gt;1, IF(SUM(S771:$S$1004)&lt;&gt;0, "| Laat geen witruimte tussen ingevulde rijen.", ""), "")</f>
        <v/>
      </c>
      <c r="BC771" s="159" t="str">
        <f t="shared" si="281"/>
        <v/>
      </c>
    </row>
    <row r="772" spans="1:55" s="158" customFormat="1" ht="14.4" customHeight="1" x14ac:dyDescent="0.3">
      <c r="A772" s="244" t="str">
        <f t="shared" si="260"/>
        <v/>
      </c>
      <c r="B772" s="153" t="str">
        <f t="shared" si="261"/>
        <v/>
      </c>
      <c r="C772" s="154"/>
      <c r="D772" s="173"/>
      <c r="E772" s="179"/>
      <c r="F772" s="156"/>
      <c r="G772" s="175"/>
      <c r="H772" s="175"/>
      <c r="I772" s="175"/>
      <c r="J772" s="175"/>
      <c r="K772" s="175"/>
      <c r="L772" s="175"/>
      <c r="M772" s="175"/>
      <c r="N772" s="175"/>
      <c r="O772" s="175"/>
      <c r="P772" s="175"/>
      <c r="Q772" s="179"/>
      <c r="R772" s="157" t="s">
        <v>98</v>
      </c>
      <c r="S772" s="158">
        <f t="shared" si="262"/>
        <v>0</v>
      </c>
      <c r="T772" s="158" t="str">
        <f t="shared" si="263"/>
        <v/>
      </c>
      <c r="U772" s="158" t="str">
        <f t="shared" si="264"/>
        <v>lstLocatieNv3</v>
      </c>
      <c r="V772" s="168">
        <f t="shared" si="265"/>
        <v>0</v>
      </c>
      <c r="W772" s="171">
        <f t="shared" si="266"/>
        <v>0</v>
      </c>
      <c r="X772" s="171">
        <f t="shared" si="267"/>
        <v>0</v>
      </c>
      <c r="Y772" s="171">
        <f t="shared" si="268"/>
        <v>0</v>
      </c>
      <c r="Z772" s="171">
        <f t="shared" si="269"/>
        <v>0</v>
      </c>
      <c r="AA772" s="171">
        <f t="shared" si="270"/>
        <v>0</v>
      </c>
      <c r="AB772" s="171">
        <f t="shared" si="271"/>
        <v>0</v>
      </c>
      <c r="AC772" s="171">
        <f t="shared" si="272"/>
        <v>0</v>
      </c>
      <c r="AD772" s="171">
        <f t="shared" si="273"/>
        <v>0</v>
      </c>
      <c r="AE772" s="171">
        <f t="shared" si="274"/>
        <v>0</v>
      </c>
      <c r="AF772" s="171">
        <f t="shared" si="275"/>
        <v>0</v>
      </c>
      <c r="AG772" s="171">
        <f t="shared" si="276"/>
        <v>0</v>
      </c>
      <c r="AH772" s="171">
        <f>IF($S772&lt;&gt;0, IF($F772&lt;&gt;"Opname / publicatie / game", IF(OR($J772="Fysieke aanwezigheid/product",$J772="Fysieke en digitale aanwezigheid/product"), IF($L772&lt;&gt;"België", _xlfn.IFNA(IF(MATCH($M772, Keuzelijsten!$AR$2:$AR$32, 0)&gt;0, 0, -1), -1), IF($N772&lt;&gt;"", -1, IF(O772&lt;&gt;"", 0, 1))), -1), -1), 0)</f>
        <v>0</v>
      </c>
      <c r="AI772" s="171">
        <f t="shared" si="277"/>
        <v>0</v>
      </c>
      <c r="AJ772" s="171">
        <f t="shared" si="278"/>
        <v>0</v>
      </c>
      <c r="AK772" s="168"/>
      <c r="AL772" s="322" t="str">
        <f t="shared" si="259"/>
        <v/>
      </c>
      <c r="AM772" s="171"/>
      <c r="AN772" s="171"/>
      <c r="AO772" s="171"/>
      <c r="AP772" s="171"/>
      <c r="AQ772" s="171"/>
      <c r="AR772" s="171"/>
      <c r="AS772" s="171"/>
      <c r="AT772" s="171"/>
      <c r="AU772" s="171" t="str">
        <f t="shared" si="279"/>
        <v/>
      </c>
      <c r="AV772" s="171"/>
      <c r="AW772" s="171"/>
      <c r="AX772" s="171"/>
      <c r="AY772" s="171"/>
      <c r="AZ772" s="168" t="str">
        <f t="shared" si="280"/>
        <v/>
      </c>
      <c r="BA772" s="158" t="str">
        <f>IF(S772&lt;&gt;1, IF(SUM(S772:$S$1004)&lt;&gt;0, "| Laat geen witruimte tussen ingevulde rijen.", ""), "")</f>
        <v/>
      </c>
      <c r="BC772" s="159" t="str">
        <f t="shared" si="281"/>
        <v/>
      </c>
    </row>
    <row r="773" spans="1:55" s="158" customFormat="1" ht="14.4" customHeight="1" x14ac:dyDescent="0.3">
      <c r="A773" s="244" t="str">
        <f t="shared" si="260"/>
        <v/>
      </c>
      <c r="B773" s="153" t="str">
        <f t="shared" si="261"/>
        <v/>
      </c>
      <c r="C773" s="154"/>
      <c r="D773" s="173"/>
      <c r="E773" s="179"/>
      <c r="F773" s="156"/>
      <c r="G773" s="175"/>
      <c r="H773" s="175"/>
      <c r="I773" s="175"/>
      <c r="J773" s="175"/>
      <c r="K773" s="175"/>
      <c r="L773" s="175"/>
      <c r="M773" s="175"/>
      <c r="N773" s="175"/>
      <c r="O773" s="175"/>
      <c r="P773" s="175"/>
      <c r="Q773" s="179"/>
      <c r="R773" s="157" t="s">
        <v>98</v>
      </c>
      <c r="S773" s="158">
        <f t="shared" si="262"/>
        <v>0</v>
      </c>
      <c r="T773" s="158" t="str">
        <f t="shared" si="263"/>
        <v/>
      </c>
      <c r="U773" s="158" t="str">
        <f t="shared" si="264"/>
        <v>lstLocatieNv3</v>
      </c>
      <c r="V773" s="168">
        <f t="shared" si="265"/>
        <v>0</v>
      </c>
      <c r="W773" s="171">
        <f t="shared" si="266"/>
        <v>0</v>
      </c>
      <c r="X773" s="171">
        <f t="shared" si="267"/>
        <v>0</v>
      </c>
      <c r="Y773" s="171">
        <f t="shared" si="268"/>
        <v>0</v>
      </c>
      <c r="Z773" s="171">
        <f t="shared" si="269"/>
        <v>0</v>
      </c>
      <c r="AA773" s="171">
        <f t="shared" si="270"/>
        <v>0</v>
      </c>
      <c r="AB773" s="171">
        <f t="shared" si="271"/>
        <v>0</v>
      </c>
      <c r="AC773" s="171">
        <f t="shared" si="272"/>
        <v>0</v>
      </c>
      <c r="AD773" s="171">
        <f t="shared" si="273"/>
        <v>0</v>
      </c>
      <c r="AE773" s="171">
        <f t="shared" si="274"/>
        <v>0</v>
      </c>
      <c r="AF773" s="171">
        <f t="shared" si="275"/>
        <v>0</v>
      </c>
      <c r="AG773" s="171">
        <f t="shared" si="276"/>
        <v>0</v>
      </c>
      <c r="AH773" s="171">
        <f>IF($S773&lt;&gt;0, IF($F773&lt;&gt;"Opname / publicatie / game", IF(OR($J773="Fysieke aanwezigheid/product",$J773="Fysieke en digitale aanwezigheid/product"), IF($L773&lt;&gt;"België", _xlfn.IFNA(IF(MATCH($M773, Keuzelijsten!$AR$2:$AR$32, 0)&gt;0, 0, -1), -1), IF($N773&lt;&gt;"", -1, IF(O773&lt;&gt;"", 0, 1))), -1), -1), 0)</f>
        <v>0</v>
      </c>
      <c r="AI773" s="171">
        <f t="shared" si="277"/>
        <v>0</v>
      </c>
      <c r="AJ773" s="171">
        <f t="shared" si="278"/>
        <v>0</v>
      </c>
      <c r="AK773" s="168"/>
      <c r="AL773" s="322" t="str">
        <f t="shared" ref="AL773:AL836" si="282">IF($D773&lt;&gt;"", IF($D773&lt;Datum_beleidsperiode_begin, "| Veld '"&amp;AL772&amp;ROW()&amp;"': De startdatum mag niet voor het begin van de beleidsperiode vallen.  ", IF($D773&gt;Datum_beleidsperiode_einde, "| Veld '"&amp;AL772&amp;ROW()&amp;"': De startdatum mag niet na het einde van de beleidsperiode vallen.  ", "")), "")</f>
        <v/>
      </c>
      <c r="AM773" s="171"/>
      <c r="AN773" s="171"/>
      <c r="AO773" s="171"/>
      <c r="AP773" s="171"/>
      <c r="AQ773" s="171"/>
      <c r="AR773" s="171"/>
      <c r="AS773" s="171"/>
      <c r="AT773" s="171"/>
      <c r="AU773" s="171" t="str">
        <f t="shared" si="279"/>
        <v/>
      </c>
      <c r="AV773" s="171"/>
      <c r="AW773" s="171"/>
      <c r="AX773" s="171"/>
      <c r="AY773" s="171"/>
      <c r="AZ773" s="168" t="str">
        <f t="shared" si="280"/>
        <v/>
      </c>
      <c r="BA773" s="158" t="str">
        <f>IF(S773&lt;&gt;1, IF(SUM(S773:$S$1004)&lt;&gt;0, "| Laat geen witruimte tussen ingevulde rijen.", ""), "")</f>
        <v/>
      </c>
      <c r="BC773" s="159" t="str">
        <f t="shared" si="281"/>
        <v/>
      </c>
    </row>
    <row r="774" spans="1:55" s="158" customFormat="1" ht="14.4" customHeight="1" x14ac:dyDescent="0.3">
      <c r="A774" s="244" t="str">
        <f t="shared" ref="A774:A837" si="283">IF(BC774&lt;&gt;"", "✘", "")</f>
        <v/>
      </c>
      <c r="B774" s="153" t="str">
        <f t="shared" ref="B774:B837" si="284">IF(OR(S774&lt;&gt;0, BA774&lt;&gt;""), ROW()-4, "")</f>
        <v/>
      </c>
      <c r="C774" s="154"/>
      <c r="D774" s="173"/>
      <c r="E774" s="179"/>
      <c r="F774" s="156"/>
      <c r="G774" s="175"/>
      <c r="H774" s="175"/>
      <c r="I774" s="175"/>
      <c r="J774" s="175"/>
      <c r="K774" s="175"/>
      <c r="L774" s="175"/>
      <c r="M774" s="175"/>
      <c r="N774" s="175"/>
      <c r="O774" s="175"/>
      <c r="P774" s="175"/>
      <c r="Q774" s="179"/>
      <c r="R774" s="157" t="s">
        <v>98</v>
      </c>
      <c r="S774" s="158">
        <f t="shared" ref="S774:S837" si="285">IF(C774&amp;D774&amp;E774&amp;F774&amp;G774&amp;H774&amp;I774&amp;J774&amp;K774&amp;L774&amp;M774&amp;N774&amp;O774&amp;P774&amp;Q774&lt;&gt;"", 1, 0)</f>
        <v>0</v>
      </c>
      <c r="T774" s="158" t="str">
        <f t="shared" ref="T774:T837" si="286">IF(L774="Buiten België, in Europa", "lstLocatieNv2Europa", IF(L774="Buiten Europa", "lstLocatieNv2BuitenEuropa", ""))</f>
        <v/>
      </c>
      <c r="U774" s="158" t="str">
        <f t="shared" ref="U774:U837" si="287">IF(L774="België", "lstLocatieBelgieGemeente", "lstLocatieNv3"&amp;SUBSTITUTE(M774, " ", ""))</f>
        <v>lstLocatieNv3</v>
      </c>
      <c r="V774" s="168">
        <f t="shared" ref="V774:V837" si="288">IF($S774&lt;&gt;0, IF(C774&lt;&gt;"", 0, 1), 0)</f>
        <v>0</v>
      </c>
      <c r="W774" s="171">
        <f t="shared" ref="W774:W837" si="289">IF($S774&lt;&gt;0, IF(D774&lt;&gt;"", 0, 1), 0)</f>
        <v>0</v>
      </c>
      <c r="X774" s="171">
        <f t="shared" ref="X774:X837" si="290">IF($S774&lt;&gt;0, IF(E774&lt;&gt;"", 0, 1), 0)</f>
        <v>0</v>
      </c>
      <c r="Y774" s="171">
        <f t="shared" ref="Y774:Y837" si="291">IF($S774&lt;&gt;0, IF(F774&lt;&gt;"", 0, 1), 0)</f>
        <v>0</v>
      </c>
      <c r="Z774" s="171">
        <f t="shared" ref="Z774:Z837" si="292">IF($S774&lt;&gt;0, IF(G774&lt;&gt;"", 0, 1), 0)</f>
        <v>0</v>
      </c>
      <c r="AA774" s="171">
        <f t="shared" ref="AA774:AA837" si="293">IF($S774&lt;&gt;0, IF(H774&lt;&gt;"", 0, 1), 0)</f>
        <v>0</v>
      </c>
      <c r="AB774" s="171">
        <f t="shared" ref="AB774:AB837" si="294">IF($S774&lt;&gt;0, IF(OR($F774="Publieksvoorstelling", $F774="Tentoonstelling"), IF(I774&lt;&gt;"", 0, 1), -1), 0)</f>
        <v>0</v>
      </c>
      <c r="AC774" s="171">
        <f t="shared" ref="AC774:AC837" si="295">IF($S774&lt;&gt;0, IF(J774&lt;&gt;"", 0, 1), 0)</f>
        <v>0</v>
      </c>
      <c r="AD774" s="171">
        <f t="shared" ref="AD774:AD837" si="296">IF($S774&lt;&gt;0, IF(OR(F774="Publieksvoorstelling", F774="Tentoonstelling"), IF(K774&lt;&gt;"", 0, 1), -1), 0)</f>
        <v>0</v>
      </c>
      <c r="AE774" s="171">
        <f t="shared" ref="AE774:AE837" si="297">IF($S774&lt;&gt;0, IF($F774&lt;&gt;"Opname / publicatie / game", IF(OR($J774="Fysieke aanwezigheid/product",$J774="Fysieke en digitale aanwezigheid/product"), IF(L774&lt;&gt;"", 0, 1), -1), -1), 0)</f>
        <v>0</v>
      </c>
      <c r="AF774" s="171">
        <f t="shared" ref="AF774:AF837" si="298">IF($S774&lt;&gt;0, IF($F774&lt;&gt;"Opname / publicatie / game", IF(OR($J774="Fysieke aanwezigheid/product",$J774="Fysieke en digitale aanwezigheid/product"), IF($L774&lt;&gt;"België", IF(M774&lt;&gt;"", 0, 1), -1), -1), -1), 0)</f>
        <v>0</v>
      </c>
      <c r="AG774" s="171">
        <f t="shared" ref="AG774:AG837" si="299">IF($S774&lt;&gt;0, IF($F774&lt;&gt;"Opname / publicatie / game", IF(OR($J774="Fysieke aanwezigheid/product",$J774="Fysieke en digitale aanwezigheid/product"), IF($L774="België", IF($O774&lt;&gt;"", -1, IF(N774&lt;&gt;"", 0, 1)), -1), -1), -1), 0)</f>
        <v>0</v>
      </c>
      <c r="AH774" s="171">
        <f>IF($S774&lt;&gt;0, IF($F774&lt;&gt;"Opname / publicatie / game", IF(OR($J774="Fysieke aanwezigheid/product",$J774="Fysieke en digitale aanwezigheid/product"), IF($L774&lt;&gt;"België", _xlfn.IFNA(IF(MATCH($M774, Keuzelijsten!$AR$2:$AR$32, 0)&gt;0, 0, -1), -1), IF($N774&lt;&gt;"", -1, IF(O774&lt;&gt;"", 0, 1))), -1), -1), 0)</f>
        <v>0</v>
      </c>
      <c r="AI774" s="171">
        <f t="shared" ref="AI774:AI837" si="300">IF($S774&lt;&gt;0, IF(OR($F774="Publieksvoorstelling", $F774="Tentoonstelling"), IF($I774="Productief", IF(P774&lt;&gt;"", 0, 1), -1), -1), 0)</f>
        <v>0</v>
      </c>
      <c r="AJ774" s="171">
        <f t="shared" ref="AJ774:AJ837" si="301">IF($S774&lt;&gt;0, IF(Q774&lt;&gt;"", 0, 1), 0)</f>
        <v>0</v>
      </c>
      <c r="AK774" s="168"/>
      <c r="AL774" s="322" t="str">
        <f t="shared" si="282"/>
        <v/>
      </c>
      <c r="AM774" s="171"/>
      <c r="AN774" s="171"/>
      <c r="AO774" s="171"/>
      <c r="AP774" s="171"/>
      <c r="AQ774" s="171"/>
      <c r="AR774" s="171"/>
      <c r="AS774" s="171"/>
      <c r="AT774" s="171"/>
      <c r="AU774" s="171" t="str">
        <f t="shared" ref="AU774:AU837" si="302">IF(AF774&lt;0, IF(M774&lt;&gt;"", "| Veld '"&amp;AU773&amp;ROW()&amp;"': Laat het veld leeg of maak een logische keuze in veld 'O"&amp;ROW()&amp;"'.", ""), "")</f>
        <v/>
      </c>
      <c r="AV774" s="171"/>
      <c r="AW774" s="171"/>
      <c r="AX774" s="171"/>
      <c r="AY774" s="171"/>
      <c r="AZ774" s="168" t="str">
        <f t="shared" ref="AZ774:AZ837" si="303">IF(SUMIF(V774:AJ774, "&gt;0")&gt;0, "| Vul verplichte velden in.", "")</f>
        <v/>
      </c>
      <c r="BA774" s="158" t="str">
        <f>IF(S774&lt;&gt;1, IF(SUM(S774:$S$1004)&lt;&gt;0, "| Laat geen witruimte tussen ingevulde rijen.", ""), "")</f>
        <v/>
      </c>
      <c r="BC774" s="159" t="str">
        <f t="shared" ref="BC774:BC837" si="304">IF(AK774&amp;AL774&amp;AM774&amp;AN774&amp;AO774&amp;AP774&amp;AQ774&amp;AR774&amp;AS774&amp;AT774&amp;AU774&amp;AV774&amp;AW774&amp;AX774&amp;AY774&lt;&gt;"", AK774&amp;AL774&amp;AM774&amp;AN774&amp;AO774&amp;AP774&amp;AQ774&amp;AR774&amp;AS774&amp;AT774&amp;AU774&amp;AV774&amp;AW774&amp;AX774&amp;AY774, AZ774&amp;BA774)</f>
        <v/>
      </c>
    </row>
    <row r="775" spans="1:55" s="158" customFormat="1" ht="14.4" customHeight="1" x14ac:dyDescent="0.3">
      <c r="A775" s="244" t="str">
        <f t="shared" si="283"/>
        <v/>
      </c>
      <c r="B775" s="153" t="str">
        <f t="shared" si="284"/>
        <v/>
      </c>
      <c r="C775" s="154"/>
      <c r="D775" s="173"/>
      <c r="E775" s="179"/>
      <c r="F775" s="156"/>
      <c r="G775" s="175"/>
      <c r="H775" s="175"/>
      <c r="I775" s="175"/>
      <c r="J775" s="175"/>
      <c r="K775" s="175"/>
      <c r="L775" s="175"/>
      <c r="M775" s="175"/>
      <c r="N775" s="175"/>
      <c r="O775" s="175"/>
      <c r="P775" s="175"/>
      <c r="Q775" s="179"/>
      <c r="R775" s="157" t="s">
        <v>98</v>
      </c>
      <c r="S775" s="158">
        <f t="shared" si="285"/>
        <v>0</v>
      </c>
      <c r="T775" s="158" t="str">
        <f t="shared" si="286"/>
        <v/>
      </c>
      <c r="U775" s="158" t="str">
        <f t="shared" si="287"/>
        <v>lstLocatieNv3</v>
      </c>
      <c r="V775" s="168">
        <f t="shared" si="288"/>
        <v>0</v>
      </c>
      <c r="W775" s="171">
        <f t="shared" si="289"/>
        <v>0</v>
      </c>
      <c r="X775" s="171">
        <f t="shared" si="290"/>
        <v>0</v>
      </c>
      <c r="Y775" s="171">
        <f t="shared" si="291"/>
        <v>0</v>
      </c>
      <c r="Z775" s="171">
        <f t="shared" si="292"/>
        <v>0</v>
      </c>
      <c r="AA775" s="171">
        <f t="shared" si="293"/>
        <v>0</v>
      </c>
      <c r="AB775" s="171">
        <f t="shared" si="294"/>
        <v>0</v>
      </c>
      <c r="AC775" s="171">
        <f t="shared" si="295"/>
        <v>0</v>
      </c>
      <c r="AD775" s="171">
        <f t="shared" si="296"/>
        <v>0</v>
      </c>
      <c r="AE775" s="171">
        <f t="shared" si="297"/>
        <v>0</v>
      </c>
      <c r="AF775" s="171">
        <f t="shared" si="298"/>
        <v>0</v>
      </c>
      <c r="AG775" s="171">
        <f t="shared" si="299"/>
        <v>0</v>
      </c>
      <c r="AH775" s="171">
        <f>IF($S775&lt;&gt;0, IF($F775&lt;&gt;"Opname / publicatie / game", IF(OR($J775="Fysieke aanwezigheid/product",$J775="Fysieke en digitale aanwezigheid/product"), IF($L775&lt;&gt;"België", _xlfn.IFNA(IF(MATCH($M775, Keuzelijsten!$AR$2:$AR$32, 0)&gt;0, 0, -1), -1), IF($N775&lt;&gt;"", -1, IF(O775&lt;&gt;"", 0, 1))), -1), -1), 0)</f>
        <v>0</v>
      </c>
      <c r="AI775" s="171">
        <f t="shared" si="300"/>
        <v>0</v>
      </c>
      <c r="AJ775" s="171">
        <f t="shared" si="301"/>
        <v>0</v>
      </c>
      <c r="AK775" s="168"/>
      <c r="AL775" s="322" t="str">
        <f t="shared" si="282"/>
        <v/>
      </c>
      <c r="AM775" s="171"/>
      <c r="AN775" s="171"/>
      <c r="AO775" s="171"/>
      <c r="AP775" s="171"/>
      <c r="AQ775" s="171"/>
      <c r="AR775" s="171"/>
      <c r="AS775" s="171"/>
      <c r="AT775" s="171"/>
      <c r="AU775" s="171" t="str">
        <f t="shared" si="302"/>
        <v/>
      </c>
      <c r="AV775" s="171"/>
      <c r="AW775" s="171"/>
      <c r="AX775" s="171"/>
      <c r="AY775" s="171"/>
      <c r="AZ775" s="168" t="str">
        <f t="shared" si="303"/>
        <v/>
      </c>
      <c r="BA775" s="158" t="str">
        <f>IF(S775&lt;&gt;1, IF(SUM(S775:$S$1004)&lt;&gt;0, "| Laat geen witruimte tussen ingevulde rijen.", ""), "")</f>
        <v/>
      </c>
      <c r="BC775" s="159" t="str">
        <f t="shared" si="304"/>
        <v/>
      </c>
    </row>
    <row r="776" spans="1:55" s="158" customFormat="1" ht="14.4" customHeight="1" x14ac:dyDescent="0.3">
      <c r="A776" s="244" t="str">
        <f t="shared" si="283"/>
        <v/>
      </c>
      <c r="B776" s="153" t="str">
        <f t="shared" si="284"/>
        <v/>
      </c>
      <c r="C776" s="154"/>
      <c r="D776" s="173"/>
      <c r="E776" s="179"/>
      <c r="F776" s="156"/>
      <c r="G776" s="175"/>
      <c r="H776" s="175"/>
      <c r="I776" s="175"/>
      <c r="J776" s="175"/>
      <c r="K776" s="175"/>
      <c r="L776" s="175"/>
      <c r="M776" s="175"/>
      <c r="N776" s="175"/>
      <c r="O776" s="175"/>
      <c r="P776" s="175"/>
      <c r="Q776" s="179"/>
      <c r="R776" s="157" t="s">
        <v>98</v>
      </c>
      <c r="S776" s="158">
        <f t="shared" si="285"/>
        <v>0</v>
      </c>
      <c r="T776" s="158" t="str">
        <f t="shared" si="286"/>
        <v/>
      </c>
      <c r="U776" s="158" t="str">
        <f t="shared" si="287"/>
        <v>lstLocatieNv3</v>
      </c>
      <c r="V776" s="168">
        <f t="shared" si="288"/>
        <v>0</v>
      </c>
      <c r="W776" s="171">
        <f t="shared" si="289"/>
        <v>0</v>
      </c>
      <c r="X776" s="171">
        <f t="shared" si="290"/>
        <v>0</v>
      </c>
      <c r="Y776" s="171">
        <f t="shared" si="291"/>
        <v>0</v>
      </c>
      <c r="Z776" s="171">
        <f t="shared" si="292"/>
        <v>0</v>
      </c>
      <c r="AA776" s="171">
        <f t="shared" si="293"/>
        <v>0</v>
      </c>
      <c r="AB776" s="171">
        <f t="shared" si="294"/>
        <v>0</v>
      </c>
      <c r="AC776" s="171">
        <f t="shared" si="295"/>
        <v>0</v>
      </c>
      <c r="AD776" s="171">
        <f t="shared" si="296"/>
        <v>0</v>
      </c>
      <c r="AE776" s="171">
        <f t="shared" si="297"/>
        <v>0</v>
      </c>
      <c r="AF776" s="171">
        <f t="shared" si="298"/>
        <v>0</v>
      </c>
      <c r="AG776" s="171">
        <f t="shared" si="299"/>
        <v>0</v>
      </c>
      <c r="AH776" s="171">
        <f>IF($S776&lt;&gt;0, IF($F776&lt;&gt;"Opname / publicatie / game", IF(OR($J776="Fysieke aanwezigheid/product",$J776="Fysieke en digitale aanwezigheid/product"), IF($L776&lt;&gt;"België", _xlfn.IFNA(IF(MATCH($M776, Keuzelijsten!$AR$2:$AR$32, 0)&gt;0, 0, -1), -1), IF($N776&lt;&gt;"", -1, IF(O776&lt;&gt;"", 0, 1))), -1), -1), 0)</f>
        <v>0</v>
      </c>
      <c r="AI776" s="171">
        <f t="shared" si="300"/>
        <v>0</v>
      </c>
      <c r="AJ776" s="171">
        <f t="shared" si="301"/>
        <v>0</v>
      </c>
      <c r="AK776" s="168"/>
      <c r="AL776" s="322" t="str">
        <f t="shared" si="282"/>
        <v/>
      </c>
      <c r="AM776" s="171"/>
      <c r="AN776" s="171"/>
      <c r="AO776" s="171"/>
      <c r="AP776" s="171"/>
      <c r="AQ776" s="171"/>
      <c r="AR776" s="171"/>
      <c r="AS776" s="171"/>
      <c r="AT776" s="171"/>
      <c r="AU776" s="171" t="str">
        <f t="shared" si="302"/>
        <v/>
      </c>
      <c r="AV776" s="171"/>
      <c r="AW776" s="171"/>
      <c r="AX776" s="171"/>
      <c r="AY776" s="171"/>
      <c r="AZ776" s="168" t="str">
        <f t="shared" si="303"/>
        <v/>
      </c>
      <c r="BA776" s="158" t="str">
        <f>IF(S776&lt;&gt;1, IF(SUM(S776:$S$1004)&lt;&gt;0, "| Laat geen witruimte tussen ingevulde rijen.", ""), "")</f>
        <v/>
      </c>
      <c r="BC776" s="159" t="str">
        <f t="shared" si="304"/>
        <v/>
      </c>
    </row>
    <row r="777" spans="1:55" s="158" customFormat="1" ht="14.4" customHeight="1" x14ac:dyDescent="0.3">
      <c r="A777" s="244" t="str">
        <f t="shared" si="283"/>
        <v/>
      </c>
      <c r="B777" s="153" t="str">
        <f t="shared" si="284"/>
        <v/>
      </c>
      <c r="C777" s="154"/>
      <c r="D777" s="173"/>
      <c r="E777" s="179"/>
      <c r="F777" s="156"/>
      <c r="G777" s="175"/>
      <c r="H777" s="175"/>
      <c r="I777" s="175"/>
      <c r="J777" s="175"/>
      <c r="K777" s="175"/>
      <c r="L777" s="175"/>
      <c r="M777" s="175"/>
      <c r="N777" s="175"/>
      <c r="O777" s="175"/>
      <c r="P777" s="175"/>
      <c r="Q777" s="179"/>
      <c r="R777" s="157" t="s">
        <v>98</v>
      </c>
      <c r="S777" s="158">
        <f t="shared" si="285"/>
        <v>0</v>
      </c>
      <c r="T777" s="158" t="str">
        <f t="shared" si="286"/>
        <v/>
      </c>
      <c r="U777" s="158" t="str">
        <f t="shared" si="287"/>
        <v>lstLocatieNv3</v>
      </c>
      <c r="V777" s="168">
        <f t="shared" si="288"/>
        <v>0</v>
      </c>
      <c r="W777" s="171">
        <f t="shared" si="289"/>
        <v>0</v>
      </c>
      <c r="X777" s="171">
        <f t="shared" si="290"/>
        <v>0</v>
      </c>
      <c r="Y777" s="171">
        <f t="shared" si="291"/>
        <v>0</v>
      </c>
      <c r="Z777" s="171">
        <f t="shared" si="292"/>
        <v>0</v>
      </c>
      <c r="AA777" s="171">
        <f t="shared" si="293"/>
        <v>0</v>
      </c>
      <c r="AB777" s="171">
        <f t="shared" si="294"/>
        <v>0</v>
      </c>
      <c r="AC777" s="171">
        <f t="shared" si="295"/>
        <v>0</v>
      </c>
      <c r="AD777" s="171">
        <f t="shared" si="296"/>
        <v>0</v>
      </c>
      <c r="AE777" s="171">
        <f t="shared" si="297"/>
        <v>0</v>
      </c>
      <c r="AF777" s="171">
        <f t="shared" si="298"/>
        <v>0</v>
      </c>
      <c r="AG777" s="171">
        <f t="shared" si="299"/>
        <v>0</v>
      </c>
      <c r="AH777" s="171">
        <f>IF($S777&lt;&gt;0, IF($F777&lt;&gt;"Opname / publicatie / game", IF(OR($J777="Fysieke aanwezigheid/product",$J777="Fysieke en digitale aanwezigheid/product"), IF($L777&lt;&gt;"België", _xlfn.IFNA(IF(MATCH($M777, Keuzelijsten!$AR$2:$AR$32, 0)&gt;0, 0, -1), -1), IF($N777&lt;&gt;"", -1, IF(O777&lt;&gt;"", 0, 1))), -1), -1), 0)</f>
        <v>0</v>
      </c>
      <c r="AI777" s="171">
        <f t="shared" si="300"/>
        <v>0</v>
      </c>
      <c r="AJ777" s="171">
        <f t="shared" si="301"/>
        <v>0</v>
      </c>
      <c r="AK777" s="168"/>
      <c r="AL777" s="322" t="str">
        <f t="shared" si="282"/>
        <v/>
      </c>
      <c r="AM777" s="171"/>
      <c r="AN777" s="171"/>
      <c r="AO777" s="171"/>
      <c r="AP777" s="171"/>
      <c r="AQ777" s="171"/>
      <c r="AR777" s="171"/>
      <c r="AS777" s="171"/>
      <c r="AT777" s="171"/>
      <c r="AU777" s="171" t="str">
        <f t="shared" si="302"/>
        <v/>
      </c>
      <c r="AV777" s="171"/>
      <c r="AW777" s="171"/>
      <c r="AX777" s="171"/>
      <c r="AY777" s="171"/>
      <c r="AZ777" s="168" t="str">
        <f t="shared" si="303"/>
        <v/>
      </c>
      <c r="BA777" s="158" t="str">
        <f>IF(S777&lt;&gt;1, IF(SUM(S777:$S$1004)&lt;&gt;0, "| Laat geen witruimte tussen ingevulde rijen.", ""), "")</f>
        <v/>
      </c>
      <c r="BC777" s="159" t="str">
        <f t="shared" si="304"/>
        <v/>
      </c>
    </row>
    <row r="778" spans="1:55" s="158" customFormat="1" ht="14.4" customHeight="1" x14ac:dyDescent="0.3">
      <c r="A778" s="244" t="str">
        <f t="shared" si="283"/>
        <v/>
      </c>
      <c r="B778" s="153" t="str">
        <f t="shared" si="284"/>
        <v/>
      </c>
      <c r="C778" s="154"/>
      <c r="D778" s="173"/>
      <c r="E778" s="179"/>
      <c r="F778" s="156"/>
      <c r="G778" s="175"/>
      <c r="H778" s="175"/>
      <c r="I778" s="175"/>
      <c r="J778" s="175"/>
      <c r="K778" s="175"/>
      <c r="L778" s="175"/>
      <c r="M778" s="175"/>
      <c r="N778" s="175"/>
      <c r="O778" s="175"/>
      <c r="P778" s="175"/>
      <c r="Q778" s="179"/>
      <c r="R778" s="157" t="s">
        <v>98</v>
      </c>
      <c r="S778" s="158">
        <f t="shared" si="285"/>
        <v>0</v>
      </c>
      <c r="T778" s="158" t="str">
        <f t="shared" si="286"/>
        <v/>
      </c>
      <c r="U778" s="158" t="str">
        <f t="shared" si="287"/>
        <v>lstLocatieNv3</v>
      </c>
      <c r="V778" s="168">
        <f t="shared" si="288"/>
        <v>0</v>
      </c>
      <c r="W778" s="171">
        <f t="shared" si="289"/>
        <v>0</v>
      </c>
      <c r="X778" s="171">
        <f t="shared" si="290"/>
        <v>0</v>
      </c>
      <c r="Y778" s="171">
        <f t="shared" si="291"/>
        <v>0</v>
      </c>
      <c r="Z778" s="171">
        <f t="shared" si="292"/>
        <v>0</v>
      </c>
      <c r="AA778" s="171">
        <f t="shared" si="293"/>
        <v>0</v>
      </c>
      <c r="AB778" s="171">
        <f t="shared" si="294"/>
        <v>0</v>
      </c>
      <c r="AC778" s="171">
        <f t="shared" si="295"/>
        <v>0</v>
      </c>
      <c r="AD778" s="171">
        <f t="shared" si="296"/>
        <v>0</v>
      </c>
      <c r="AE778" s="171">
        <f t="shared" si="297"/>
        <v>0</v>
      </c>
      <c r="AF778" s="171">
        <f t="shared" si="298"/>
        <v>0</v>
      </c>
      <c r="AG778" s="171">
        <f t="shared" si="299"/>
        <v>0</v>
      </c>
      <c r="AH778" s="171">
        <f>IF($S778&lt;&gt;0, IF($F778&lt;&gt;"Opname / publicatie / game", IF(OR($J778="Fysieke aanwezigheid/product",$J778="Fysieke en digitale aanwezigheid/product"), IF($L778&lt;&gt;"België", _xlfn.IFNA(IF(MATCH($M778, Keuzelijsten!$AR$2:$AR$32, 0)&gt;0, 0, -1), -1), IF($N778&lt;&gt;"", -1, IF(O778&lt;&gt;"", 0, 1))), -1), -1), 0)</f>
        <v>0</v>
      </c>
      <c r="AI778" s="171">
        <f t="shared" si="300"/>
        <v>0</v>
      </c>
      <c r="AJ778" s="171">
        <f t="shared" si="301"/>
        <v>0</v>
      </c>
      <c r="AK778" s="168"/>
      <c r="AL778" s="322" t="str">
        <f t="shared" si="282"/>
        <v/>
      </c>
      <c r="AM778" s="171"/>
      <c r="AN778" s="171"/>
      <c r="AO778" s="171"/>
      <c r="AP778" s="171"/>
      <c r="AQ778" s="171"/>
      <c r="AR778" s="171"/>
      <c r="AS778" s="171"/>
      <c r="AT778" s="171"/>
      <c r="AU778" s="171" t="str">
        <f t="shared" si="302"/>
        <v/>
      </c>
      <c r="AV778" s="171"/>
      <c r="AW778" s="171"/>
      <c r="AX778" s="171"/>
      <c r="AY778" s="171"/>
      <c r="AZ778" s="168" t="str">
        <f t="shared" si="303"/>
        <v/>
      </c>
      <c r="BA778" s="158" t="str">
        <f>IF(S778&lt;&gt;1, IF(SUM(S778:$S$1004)&lt;&gt;0, "| Laat geen witruimte tussen ingevulde rijen.", ""), "")</f>
        <v/>
      </c>
      <c r="BC778" s="159" t="str">
        <f t="shared" si="304"/>
        <v/>
      </c>
    </row>
    <row r="779" spans="1:55" s="158" customFormat="1" ht="14.4" customHeight="1" x14ac:dyDescent="0.3">
      <c r="A779" s="244" t="str">
        <f t="shared" si="283"/>
        <v/>
      </c>
      <c r="B779" s="153" t="str">
        <f t="shared" si="284"/>
        <v/>
      </c>
      <c r="C779" s="154"/>
      <c r="D779" s="173"/>
      <c r="E779" s="179"/>
      <c r="F779" s="156"/>
      <c r="G779" s="175"/>
      <c r="H779" s="175"/>
      <c r="I779" s="175"/>
      <c r="J779" s="175"/>
      <c r="K779" s="175"/>
      <c r="L779" s="175"/>
      <c r="M779" s="175"/>
      <c r="N779" s="175"/>
      <c r="O779" s="175"/>
      <c r="P779" s="175"/>
      <c r="Q779" s="179"/>
      <c r="R779" s="157" t="s">
        <v>98</v>
      </c>
      <c r="S779" s="158">
        <f t="shared" si="285"/>
        <v>0</v>
      </c>
      <c r="T779" s="158" t="str">
        <f t="shared" si="286"/>
        <v/>
      </c>
      <c r="U779" s="158" t="str">
        <f t="shared" si="287"/>
        <v>lstLocatieNv3</v>
      </c>
      <c r="V779" s="168">
        <f t="shared" si="288"/>
        <v>0</v>
      </c>
      <c r="W779" s="171">
        <f t="shared" si="289"/>
        <v>0</v>
      </c>
      <c r="X779" s="171">
        <f t="shared" si="290"/>
        <v>0</v>
      </c>
      <c r="Y779" s="171">
        <f t="shared" si="291"/>
        <v>0</v>
      </c>
      <c r="Z779" s="171">
        <f t="shared" si="292"/>
        <v>0</v>
      </c>
      <c r="AA779" s="171">
        <f t="shared" si="293"/>
        <v>0</v>
      </c>
      <c r="AB779" s="171">
        <f t="shared" si="294"/>
        <v>0</v>
      </c>
      <c r="AC779" s="171">
        <f t="shared" si="295"/>
        <v>0</v>
      </c>
      <c r="AD779" s="171">
        <f t="shared" si="296"/>
        <v>0</v>
      </c>
      <c r="AE779" s="171">
        <f t="shared" si="297"/>
        <v>0</v>
      </c>
      <c r="AF779" s="171">
        <f t="shared" si="298"/>
        <v>0</v>
      </c>
      <c r="AG779" s="171">
        <f t="shared" si="299"/>
        <v>0</v>
      </c>
      <c r="AH779" s="171">
        <f>IF($S779&lt;&gt;0, IF($F779&lt;&gt;"Opname / publicatie / game", IF(OR($J779="Fysieke aanwezigheid/product",$J779="Fysieke en digitale aanwezigheid/product"), IF($L779&lt;&gt;"België", _xlfn.IFNA(IF(MATCH($M779, Keuzelijsten!$AR$2:$AR$32, 0)&gt;0, 0, -1), -1), IF($N779&lt;&gt;"", -1, IF(O779&lt;&gt;"", 0, 1))), -1), -1), 0)</f>
        <v>0</v>
      </c>
      <c r="AI779" s="171">
        <f t="shared" si="300"/>
        <v>0</v>
      </c>
      <c r="AJ779" s="171">
        <f t="shared" si="301"/>
        <v>0</v>
      </c>
      <c r="AK779" s="168"/>
      <c r="AL779" s="322" t="str">
        <f t="shared" si="282"/>
        <v/>
      </c>
      <c r="AM779" s="171"/>
      <c r="AN779" s="171"/>
      <c r="AO779" s="171"/>
      <c r="AP779" s="171"/>
      <c r="AQ779" s="171"/>
      <c r="AR779" s="171"/>
      <c r="AS779" s="171"/>
      <c r="AT779" s="171"/>
      <c r="AU779" s="171" t="str">
        <f t="shared" si="302"/>
        <v/>
      </c>
      <c r="AV779" s="171"/>
      <c r="AW779" s="171"/>
      <c r="AX779" s="171"/>
      <c r="AY779" s="171"/>
      <c r="AZ779" s="168" t="str">
        <f t="shared" si="303"/>
        <v/>
      </c>
      <c r="BA779" s="158" t="str">
        <f>IF(S779&lt;&gt;1, IF(SUM(S779:$S$1004)&lt;&gt;0, "| Laat geen witruimte tussen ingevulde rijen.", ""), "")</f>
        <v/>
      </c>
      <c r="BC779" s="159" t="str">
        <f t="shared" si="304"/>
        <v/>
      </c>
    </row>
    <row r="780" spans="1:55" s="158" customFormat="1" ht="14.4" customHeight="1" x14ac:dyDescent="0.3">
      <c r="A780" s="244" t="str">
        <f t="shared" si="283"/>
        <v/>
      </c>
      <c r="B780" s="153" t="str">
        <f t="shared" si="284"/>
        <v/>
      </c>
      <c r="C780" s="154"/>
      <c r="D780" s="173"/>
      <c r="E780" s="179"/>
      <c r="F780" s="156"/>
      <c r="G780" s="175"/>
      <c r="H780" s="175"/>
      <c r="I780" s="175"/>
      <c r="J780" s="175"/>
      <c r="K780" s="175"/>
      <c r="L780" s="175"/>
      <c r="M780" s="175"/>
      <c r="N780" s="175"/>
      <c r="O780" s="175"/>
      <c r="P780" s="175"/>
      <c r="Q780" s="179"/>
      <c r="R780" s="157" t="s">
        <v>98</v>
      </c>
      <c r="S780" s="158">
        <f t="shared" si="285"/>
        <v>0</v>
      </c>
      <c r="T780" s="158" t="str">
        <f t="shared" si="286"/>
        <v/>
      </c>
      <c r="U780" s="158" t="str">
        <f t="shared" si="287"/>
        <v>lstLocatieNv3</v>
      </c>
      <c r="V780" s="168">
        <f t="shared" si="288"/>
        <v>0</v>
      </c>
      <c r="W780" s="171">
        <f t="shared" si="289"/>
        <v>0</v>
      </c>
      <c r="X780" s="171">
        <f t="shared" si="290"/>
        <v>0</v>
      </c>
      <c r="Y780" s="171">
        <f t="shared" si="291"/>
        <v>0</v>
      </c>
      <c r="Z780" s="171">
        <f t="shared" si="292"/>
        <v>0</v>
      </c>
      <c r="AA780" s="171">
        <f t="shared" si="293"/>
        <v>0</v>
      </c>
      <c r="AB780" s="171">
        <f t="shared" si="294"/>
        <v>0</v>
      </c>
      <c r="AC780" s="171">
        <f t="shared" si="295"/>
        <v>0</v>
      </c>
      <c r="AD780" s="171">
        <f t="shared" si="296"/>
        <v>0</v>
      </c>
      <c r="AE780" s="171">
        <f t="shared" si="297"/>
        <v>0</v>
      </c>
      <c r="AF780" s="171">
        <f t="shared" si="298"/>
        <v>0</v>
      </c>
      <c r="AG780" s="171">
        <f t="shared" si="299"/>
        <v>0</v>
      </c>
      <c r="AH780" s="171">
        <f>IF($S780&lt;&gt;0, IF($F780&lt;&gt;"Opname / publicatie / game", IF(OR($J780="Fysieke aanwezigheid/product",$J780="Fysieke en digitale aanwezigheid/product"), IF($L780&lt;&gt;"België", _xlfn.IFNA(IF(MATCH($M780, Keuzelijsten!$AR$2:$AR$32, 0)&gt;0, 0, -1), -1), IF($N780&lt;&gt;"", -1, IF(O780&lt;&gt;"", 0, 1))), -1), -1), 0)</f>
        <v>0</v>
      </c>
      <c r="AI780" s="171">
        <f t="shared" si="300"/>
        <v>0</v>
      </c>
      <c r="AJ780" s="171">
        <f t="shared" si="301"/>
        <v>0</v>
      </c>
      <c r="AK780" s="168"/>
      <c r="AL780" s="322" t="str">
        <f t="shared" si="282"/>
        <v/>
      </c>
      <c r="AM780" s="171"/>
      <c r="AN780" s="171"/>
      <c r="AO780" s="171"/>
      <c r="AP780" s="171"/>
      <c r="AQ780" s="171"/>
      <c r="AR780" s="171"/>
      <c r="AS780" s="171"/>
      <c r="AT780" s="171"/>
      <c r="AU780" s="171" t="str">
        <f t="shared" si="302"/>
        <v/>
      </c>
      <c r="AV780" s="171"/>
      <c r="AW780" s="171"/>
      <c r="AX780" s="171"/>
      <c r="AY780" s="171"/>
      <c r="AZ780" s="168" t="str">
        <f t="shared" si="303"/>
        <v/>
      </c>
      <c r="BA780" s="158" t="str">
        <f>IF(S780&lt;&gt;1, IF(SUM(S780:$S$1004)&lt;&gt;0, "| Laat geen witruimte tussen ingevulde rijen.", ""), "")</f>
        <v/>
      </c>
      <c r="BC780" s="159" t="str">
        <f t="shared" si="304"/>
        <v/>
      </c>
    </row>
    <row r="781" spans="1:55" s="158" customFormat="1" ht="14.4" customHeight="1" x14ac:dyDescent="0.3">
      <c r="A781" s="244" t="str">
        <f t="shared" si="283"/>
        <v/>
      </c>
      <c r="B781" s="153" t="str">
        <f t="shared" si="284"/>
        <v/>
      </c>
      <c r="C781" s="154"/>
      <c r="D781" s="173"/>
      <c r="E781" s="179"/>
      <c r="F781" s="156"/>
      <c r="G781" s="175"/>
      <c r="H781" s="175"/>
      <c r="I781" s="175"/>
      <c r="J781" s="175"/>
      <c r="K781" s="175"/>
      <c r="L781" s="175"/>
      <c r="M781" s="175"/>
      <c r="N781" s="175"/>
      <c r="O781" s="175"/>
      <c r="P781" s="175"/>
      <c r="Q781" s="179"/>
      <c r="R781" s="157" t="s">
        <v>98</v>
      </c>
      <c r="S781" s="158">
        <f t="shared" si="285"/>
        <v>0</v>
      </c>
      <c r="T781" s="158" t="str">
        <f t="shared" si="286"/>
        <v/>
      </c>
      <c r="U781" s="158" t="str">
        <f t="shared" si="287"/>
        <v>lstLocatieNv3</v>
      </c>
      <c r="V781" s="168">
        <f t="shared" si="288"/>
        <v>0</v>
      </c>
      <c r="W781" s="171">
        <f t="shared" si="289"/>
        <v>0</v>
      </c>
      <c r="X781" s="171">
        <f t="shared" si="290"/>
        <v>0</v>
      </c>
      <c r="Y781" s="171">
        <f t="shared" si="291"/>
        <v>0</v>
      </c>
      <c r="Z781" s="171">
        <f t="shared" si="292"/>
        <v>0</v>
      </c>
      <c r="AA781" s="171">
        <f t="shared" si="293"/>
        <v>0</v>
      </c>
      <c r="AB781" s="171">
        <f t="shared" si="294"/>
        <v>0</v>
      </c>
      <c r="AC781" s="171">
        <f t="shared" si="295"/>
        <v>0</v>
      </c>
      <c r="AD781" s="171">
        <f t="shared" si="296"/>
        <v>0</v>
      </c>
      <c r="AE781" s="171">
        <f t="shared" si="297"/>
        <v>0</v>
      </c>
      <c r="AF781" s="171">
        <f t="shared" si="298"/>
        <v>0</v>
      </c>
      <c r="AG781" s="171">
        <f t="shared" si="299"/>
        <v>0</v>
      </c>
      <c r="AH781" s="171">
        <f>IF($S781&lt;&gt;0, IF($F781&lt;&gt;"Opname / publicatie / game", IF(OR($J781="Fysieke aanwezigheid/product",$J781="Fysieke en digitale aanwezigheid/product"), IF($L781&lt;&gt;"België", _xlfn.IFNA(IF(MATCH($M781, Keuzelijsten!$AR$2:$AR$32, 0)&gt;0, 0, -1), -1), IF($N781&lt;&gt;"", -1, IF(O781&lt;&gt;"", 0, 1))), -1), -1), 0)</f>
        <v>0</v>
      </c>
      <c r="AI781" s="171">
        <f t="shared" si="300"/>
        <v>0</v>
      </c>
      <c r="AJ781" s="171">
        <f t="shared" si="301"/>
        <v>0</v>
      </c>
      <c r="AK781" s="168"/>
      <c r="AL781" s="322" t="str">
        <f t="shared" si="282"/>
        <v/>
      </c>
      <c r="AM781" s="171"/>
      <c r="AN781" s="171"/>
      <c r="AO781" s="171"/>
      <c r="AP781" s="171"/>
      <c r="AQ781" s="171"/>
      <c r="AR781" s="171"/>
      <c r="AS781" s="171"/>
      <c r="AT781" s="171"/>
      <c r="AU781" s="171" t="str">
        <f t="shared" si="302"/>
        <v/>
      </c>
      <c r="AV781" s="171"/>
      <c r="AW781" s="171"/>
      <c r="AX781" s="171"/>
      <c r="AY781" s="171"/>
      <c r="AZ781" s="168" t="str">
        <f t="shared" si="303"/>
        <v/>
      </c>
      <c r="BA781" s="158" t="str">
        <f>IF(S781&lt;&gt;1, IF(SUM(S781:$S$1004)&lt;&gt;0, "| Laat geen witruimte tussen ingevulde rijen.", ""), "")</f>
        <v/>
      </c>
      <c r="BC781" s="159" t="str">
        <f t="shared" si="304"/>
        <v/>
      </c>
    </row>
    <row r="782" spans="1:55" s="158" customFormat="1" ht="14.4" customHeight="1" x14ac:dyDescent="0.3">
      <c r="A782" s="244" t="str">
        <f t="shared" si="283"/>
        <v/>
      </c>
      <c r="B782" s="153" t="str">
        <f t="shared" si="284"/>
        <v/>
      </c>
      <c r="C782" s="154"/>
      <c r="D782" s="173"/>
      <c r="E782" s="179"/>
      <c r="F782" s="156"/>
      <c r="G782" s="175"/>
      <c r="H782" s="175"/>
      <c r="I782" s="175"/>
      <c r="J782" s="175"/>
      <c r="K782" s="175"/>
      <c r="L782" s="175"/>
      <c r="M782" s="175"/>
      <c r="N782" s="175"/>
      <c r="O782" s="175"/>
      <c r="P782" s="175"/>
      <c r="Q782" s="179"/>
      <c r="R782" s="157" t="s">
        <v>98</v>
      </c>
      <c r="S782" s="158">
        <f t="shared" si="285"/>
        <v>0</v>
      </c>
      <c r="T782" s="158" t="str">
        <f t="shared" si="286"/>
        <v/>
      </c>
      <c r="U782" s="158" t="str">
        <f t="shared" si="287"/>
        <v>lstLocatieNv3</v>
      </c>
      <c r="V782" s="168">
        <f t="shared" si="288"/>
        <v>0</v>
      </c>
      <c r="W782" s="171">
        <f t="shared" si="289"/>
        <v>0</v>
      </c>
      <c r="X782" s="171">
        <f t="shared" si="290"/>
        <v>0</v>
      </c>
      <c r="Y782" s="171">
        <f t="shared" si="291"/>
        <v>0</v>
      </c>
      <c r="Z782" s="171">
        <f t="shared" si="292"/>
        <v>0</v>
      </c>
      <c r="AA782" s="171">
        <f t="shared" si="293"/>
        <v>0</v>
      </c>
      <c r="AB782" s="171">
        <f t="shared" si="294"/>
        <v>0</v>
      </c>
      <c r="AC782" s="171">
        <f t="shared" si="295"/>
        <v>0</v>
      </c>
      <c r="AD782" s="171">
        <f t="shared" si="296"/>
        <v>0</v>
      </c>
      <c r="AE782" s="171">
        <f t="shared" si="297"/>
        <v>0</v>
      </c>
      <c r="AF782" s="171">
        <f t="shared" si="298"/>
        <v>0</v>
      </c>
      <c r="AG782" s="171">
        <f t="shared" si="299"/>
        <v>0</v>
      </c>
      <c r="AH782" s="171">
        <f>IF($S782&lt;&gt;0, IF($F782&lt;&gt;"Opname / publicatie / game", IF(OR($J782="Fysieke aanwezigheid/product",$J782="Fysieke en digitale aanwezigheid/product"), IF($L782&lt;&gt;"België", _xlfn.IFNA(IF(MATCH($M782, Keuzelijsten!$AR$2:$AR$32, 0)&gt;0, 0, -1), -1), IF($N782&lt;&gt;"", -1, IF(O782&lt;&gt;"", 0, 1))), -1), -1), 0)</f>
        <v>0</v>
      </c>
      <c r="AI782" s="171">
        <f t="shared" si="300"/>
        <v>0</v>
      </c>
      <c r="AJ782" s="171">
        <f t="shared" si="301"/>
        <v>0</v>
      </c>
      <c r="AK782" s="168"/>
      <c r="AL782" s="322" t="str">
        <f t="shared" si="282"/>
        <v/>
      </c>
      <c r="AM782" s="171"/>
      <c r="AN782" s="171"/>
      <c r="AO782" s="171"/>
      <c r="AP782" s="171"/>
      <c r="AQ782" s="171"/>
      <c r="AR782" s="171"/>
      <c r="AS782" s="171"/>
      <c r="AT782" s="171"/>
      <c r="AU782" s="171" t="str">
        <f t="shared" si="302"/>
        <v/>
      </c>
      <c r="AV782" s="171"/>
      <c r="AW782" s="171"/>
      <c r="AX782" s="171"/>
      <c r="AY782" s="171"/>
      <c r="AZ782" s="168" t="str">
        <f t="shared" si="303"/>
        <v/>
      </c>
      <c r="BA782" s="158" t="str">
        <f>IF(S782&lt;&gt;1, IF(SUM(S782:$S$1004)&lt;&gt;0, "| Laat geen witruimte tussen ingevulde rijen.", ""), "")</f>
        <v/>
      </c>
      <c r="BC782" s="159" t="str">
        <f t="shared" si="304"/>
        <v/>
      </c>
    </row>
    <row r="783" spans="1:55" s="158" customFormat="1" ht="14.4" customHeight="1" x14ac:dyDescent="0.3">
      <c r="A783" s="244" t="str">
        <f t="shared" si="283"/>
        <v/>
      </c>
      <c r="B783" s="153" t="str">
        <f t="shared" si="284"/>
        <v/>
      </c>
      <c r="C783" s="154"/>
      <c r="D783" s="173"/>
      <c r="E783" s="179"/>
      <c r="F783" s="156"/>
      <c r="G783" s="175"/>
      <c r="H783" s="175"/>
      <c r="I783" s="175"/>
      <c r="J783" s="175"/>
      <c r="K783" s="175"/>
      <c r="L783" s="175"/>
      <c r="M783" s="175"/>
      <c r="N783" s="175"/>
      <c r="O783" s="175"/>
      <c r="P783" s="175"/>
      <c r="Q783" s="179"/>
      <c r="R783" s="157" t="s">
        <v>98</v>
      </c>
      <c r="S783" s="158">
        <f t="shared" si="285"/>
        <v>0</v>
      </c>
      <c r="T783" s="158" t="str">
        <f t="shared" si="286"/>
        <v/>
      </c>
      <c r="U783" s="158" t="str">
        <f t="shared" si="287"/>
        <v>lstLocatieNv3</v>
      </c>
      <c r="V783" s="168">
        <f t="shared" si="288"/>
        <v>0</v>
      </c>
      <c r="W783" s="171">
        <f t="shared" si="289"/>
        <v>0</v>
      </c>
      <c r="X783" s="171">
        <f t="shared" si="290"/>
        <v>0</v>
      </c>
      <c r="Y783" s="171">
        <f t="shared" si="291"/>
        <v>0</v>
      </c>
      <c r="Z783" s="171">
        <f t="shared" si="292"/>
        <v>0</v>
      </c>
      <c r="AA783" s="171">
        <f t="shared" si="293"/>
        <v>0</v>
      </c>
      <c r="AB783" s="171">
        <f t="shared" si="294"/>
        <v>0</v>
      </c>
      <c r="AC783" s="171">
        <f t="shared" si="295"/>
        <v>0</v>
      </c>
      <c r="AD783" s="171">
        <f t="shared" si="296"/>
        <v>0</v>
      </c>
      <c r="AE783" s="171">
        <f t="shared" si="297"/>
        <v>0</v>
      </c>
      <c r="AF783" s="171">
        <f t="shared" si="298"/>
        <v>0</v>
      </c>
      <c r="AG783" s="171">
        <f t="shared" si="299"/>
        <v>0</v>
      </c>
      <c r="AH783" s="171">
        <f>IF($S783&lt;&gt;0, IF($F783&lt;&gt;"Opname / publicatie / game", IF(OR($J783="Fysieke aanwezigheid/product",$J783="Fysieke en digitale aanwezigheid/product"), IF($L783&lt;&gt;"België", _xlfn.IFNA(IF(MATCH($M783, Keuzelijsten!$AR$2:$AR$32, 0)&gt;0, 0, -1), -1), IF($N783&lt;&gt;"", -1, IF(O783&lt;&gt;"", 0, 1))), -1), -1), 0)</f>
        <v>0</v>
      </c>
      <c r="AI783" s="171">
        <f t="shared" si="300"/>
        <v>0</v>
      </c>
      <c r="AJ783" s="171">
        <f t="shared" si="301"/>
        <v>0</v>
      </c>
      <c r="AK783" s="168"/>
      <c r="AL783" s="322" t="str">
        <f t="shared" si="282"/>
        <v/>
      </c>
      <c r="AM783" s="171"/>
      <c r="AN783" s="171"/>
      <c r="AO783" s="171"/>
      <c r="AP783" s="171"/>
      <c r="AQ783" s="171"/>
      <c r="AR783" s="171"/>
      <c r="AS783" s="171"/>
      <c r="AT783" s="171"/>
      <c r="AU783" s="171" t="str">
        <f t="shared" si="302"/>
        <v/>
      </c>
      <c r="AV783" s="171"/>
      <c r="AW783" s="171"/>
      <c r="AX783" s="171"/>
      <c r="AY783" s="171"/>
      <c r="AZ783" s="168" t="str">
        <f t="shared" si="303"/>
        <v/>
      </c>
      <c r="BA783" s="158" t="str">
        <f>IF(S783&lt;&gt;1, IF(SUM(S783:$S$1004)&lt;&gt;0, "| Laat geen witruimte tussen ingevulde rijen.", ""), "")</f>
        <v/>
      </c>
      <c r="BC783" s="159" t="str">
        <f t="shared" si="304"/>
        <v/>
      </c>
    </row>
    <row r="784" spans="1:55" s="158" customFormat="1" ht="14.4" customHeight="1" x14ac:dyDescent="0.3">
      <c r="A784" s="244" t="str">
        <f t="shared" si="283"/>
        <v/>
      </c>
      <c r="B784" s="153" t="str">
        <f t="shared" si="284"/>
        <v/>
      </c>
      <c r="C784" s="154"/>
      <c r="D784" s="173"/>
      <c r="E784" s="179"/>
      <c r="F784" s="156"/>
      <c r="G784" s="175"/>
      <c r="H784" s="175"/>
      <c r="I784" s="175"/>
      <c r="J784" s="175"/>
      <c r="K784" s="175"/>
      <c r="L784" s="175"/>
      <c r="M784" s="175"/>
      <c r="N784" s="175"/>
      <c r="O784" s="175"/>
      <c r="P784" s="175"/>
      <c r="Q784" s="179"/>
      <c r="R784" s="157" t="s">
        <v>98</v>
      </c>
      <c r="S784" s="158">
        <f t="shared" si="285"/>
        <v>0</v>
      </c>
      <c r="T784" s="158" t="str">
        <f t="shared" si="286"/>
        <v/>
      </c>
      <c r="U784" s="158" t="str">
        <f t="shared" si="287"/>
        <v>lstLocatieNv3</v>
      </c>
      <c r="V784" s="168">
        <f t="shared" si="288"/>
        <v>0</v>
      </c>
      <c r="W784" s="171">
        <f t="shared" si="289"/>
        <v>0</v>
      </c>
      <c r="X784" s="171">
        <f t="shared" si="290"/>
        <v>0</v>
      </c>
      <c r="Y784" s="171">
        <f t="shared" si="291"/>
        <v>0</v>
      </c>
      <c r="Z784" s="171">
        <f t="shared" si="292"/>
        <v>0</v>
      </c>
      <c r="AA784" s="171">
        <f t="shared" si="293"/>
        <v>0</v>
      </c>
      <c r="AB784" s="171">
        <f t="shared" si="294"/>
        <v>0</v>
      </c>
      <c r="AC784" s="171">
        <f t="shared" si="295"/>
        <v>0</v>
      </c>
      <c r="AD784" s="171">
        <f t="shared" si="296"/>
        <v>0</v>
      </c>
      <c r="AE784" s="171">
        <f t="shared" si="297"/>
        <v>0</v>
      </c>
      <c r="AF784" s="171">
        <f t="shared" si="298"/>
        <v>0</v>
      </c>
      <c r="AG784" s="171">
        <f t="shared" si="299"/>
        <v>0</v>
      </c>
      <c r="AH784" s="171">
        <f>IF($S784&lt;&gt;0, IF($F784&lt;&gt;"Opname / publicatie / game", IF(OR($J784="Fysieke aanwezigheid/product",$J784="Fysieke en digitale aanwezigheid/product"), IF($L784&lt;&gt;"België", _xlfn.IFNA(IF(MATCH($M784, Keuzelijsten!$AR$2:$AR$32, 0)&gt;0, 0, -1), -1), IF($N784&lt;&gt;"", -1, IF(O784&lt;&gt;"", 0, 1))), -1), -1), 0)</f>
        <v>0</v>
      </c>
      <c r="AI784" s="171">
        <f t="shared" si="300"/>
        <v>0</v>
      </c>
      <c r="AJ784" s="171">
        <f t="shared" si="301"/>
        <v>0</v>
      </c>
      <c r="AK784" s="168"/>
      <c r="AL784" s="322" t="str">
        <f t="shared" si="282"/>
        <v/>
      </c>
      <c r="AM784" s="171"/>
      <c r="AN784" s="171"/>
      <c r="AO784" s="171"/>
      <c r="AP784" s="171"/>
      <c r="AQ784" s="171"/>
      <c r="AR784" s="171"/>
      <c r="AS784" s="171"/>
      <c r="AT784" s="171"/>
      <c r="AU784" s="171" t="str">
        <f t="shared" si="302"/>
        <v/>
      </c>
      <c r="AV784" s="171"/>
      <c r="AW784" s="171"/>
      <c r="AX784" s="171"/>
      <c r="AY784" s="171"/>
      <c r="AZ784" s="168" t="str">
        <f t="shared" si="303"/>
        <v/>
      </c>
      <c r="BA784" s="158" t="str">
        <f>IF(S784&lt;&gt;1, IF(SUM(S784:$S$1004)&lt;&gt;0, "| Laat geen witruimte tussen ingevulde rijen.", ""), "")</f>
        <v/>
      </c>
      <c r="BC784" s="159" t="str">
        <f t="shared" si="304"/>
        <v/>
      </c>
    </row>
    <row r="785" spans="1:55" s="158" customFormat="1" ht="14.4" customHeight="1" x14ac:dyDescent="0.3">
      <c r="A785" s="244" t="str">
        <f t="shared" si="283"/>
        <v/>
      </c>
      <c r="B785" s="153" t="str">
        <f t="shared" si="284"/>
        <v/>
      </c>
      <c r="C785" s="154"/>
      <c r="D785" s="173"/>
      <c r="E785" s="179"/>
      <c r="F785" s="156"/>
      <c r="G785" s="175"/>
      <c r="H785" s="175"/>
      <c r="I785" s="175"/>
      <c r="J785" s="175"/>
      <c r="K785" s="175"/>
      <c r="L785" s="175"/>
      <c r="M785" s="175"/>
      <c r="N785" s="175"/>
      <c r="O785" s="175"/>
      <c r="P785" s="175"/>
      <c r="Q785" s="179"/>
      <c r="R785" s="157" t="s">
        <v>98</v>
      </c>
      <c r="S785" s="158">
        <f t="shared" si="285"/>
        <v>0</v>
      </c>
      <c r="T785" s="158" t="str">
        <f t="shared" si="286"/>
        <v/>
      </c>
      <c r="U785" s="158" t="str">
        <f t="shared" si="287"/>
        <v>lstLocatieNv3</v>
      </c>
      <c r="V785" s="168">
        <f t="shared" si="288"/>
        <v>0</v>
      </c>
      <c r="W785" s="171">
        <f t="shared" si="289"/>
        <v>0</v>
      </c>
      <c r="X785" s="171">
        <f t="shared" si="290"/>
        <v>0</v>
      </c>
      <c r="Y785" s="171">
        <f t="shared" si="291"/>
        <v>0</v>
      </c>
      <c r="Z785" s="171">
        <f t="shared" si="292"/>
        <v>0</v>
      </c>
      <c r="AA785" s="171">
        <f t="shared" si="293"/>
        <v>0</v>
      </c>
      <c r="AB785" s="171">
        <f t="shared" si="294"/>
        <v>0</v>
      </c>
      <c r="AC785" s="171">
        <f t="shared" si="295"/>
        <v>0</v>
      </c>
      <c r="AD785" s="171">
        <f t="shared" si="296"/>
        <v>0</v>
      </c>
      <c r="AE785" s="171">
        <f t="shared" si="297"/>
        <v>0</v>
      </c>
      <c r="AF785" s="171">
        <f t="shared" si="298"/>
        <v>0</v>
      </c>
      <c r="AG785" s="171">
        <f t="shared" si="299"/>
        <v>0</v>
      </c>
      <c r="AH785" s="171">
        <f>IF($S785&lt;&gt;0, IF($F785&lt;&gt;"Opname / publicatie / game", IF(OR($J785="Fysieke aanwezigheid/product",$J785="Fysieke en digitale aanwezigheid/product"), IF($L785&lt;&gt;"België", _xlfn.IFNA(IF(MATCH($M785, Keuzelijsten!$AR$2:$AR$32, 0)&gt;0, 0, -1), -1), IF($N785&lt;&gt;"", -1, IF(O785&lt;&gt;"", 0, 1))), -1), -1), 0)</f>
        <v>0</v>
      </c>
      <c r="AI785" s="171">
        <f t="shared" si="300"/>
        <v>0</v>
      </c>
      <c r="AJ785" s="171">
        <f t="shared" si="301"/>
        <v>0</v>
      </c>
      <c r="AK785" s="168"/>
      <c r="AL785" s="322" t="str">
        <f t="shared" si="282"/>
        <v/>
      </c>
      <c r="AM785" s="171"/>
      <c r="AN785" s="171"/>
      <c r="AO785" s="171"/>
      <c r="AP785" s="171"/>
      <c r="AQ785" s="171"/>
      <c r="AR785" s="171"/>
      <c r="AS785" s="171"/>
      <c r="AT785" s="171"/>
      <c r="AU785" s="171" t="str">
        <f t="shared" si="302"/>
        <v/>
      </c>
      <c r="AV785" s="171"/>
      <c r="AW785" s="171"/>
      <c r="AX785" s="171"/>
      <c r="AY785" s="171"/>
      <c r="AZ785" s="168" t="str">
        <f t="shared" si="303"/>
        <v/>
      </c>
      <c r="BA785" s="158" t="str">
        <f>IF(S785&lt;&gt;1, IF(SUM(S785:$S$1004)&lt;&gt;0, "| Laat geen witruimte tussen ingevulde rijen.", ""), "")</f>
        <v/>
      </c>
      <c r="BC785" s="159" t="str">
        <f t="shared" si="304"/>
        <v/>
      </c>
    </row>
    <row r="786" spans="1:55" s="158" customFormat="1" ht="14.4" customHeight="1" x14ac:dyDescent="0.3">
      <c r="A786" s="244" t="str">
        <f t="shared" si="283"/>
        <v/>
      </c>
      <c r="B786" s="153" t="str">
        <f t="shared" si="284"/>
        <v/>
      </c>
      <c r="C786" s="154"/>
      <c r="D786" s="173"/>
      <c r="E786" s="179"/>
      <c r="F786" s="156"/>
      <c r="G786" s="175"/>
      <c r="H786" s="175"/>
      <c r="I786" s="175"/>
      <c r="J786" s="175"/>
      <c r="K786" s="175"/>
      <c r="L786" s="175"/>
      <c r="M786" s="175"/>
      <c r="N786" s="175"/>
      <c r="O786" s="175"/>
      <c r="P786" s="175"/>
      <c r="Q786" s="179"/>
      <c r="R786" s="157" t="s">
        <v>98</v>
      </c>
      <c r="S786" s="158">
        <f t="shared" si="285"/>
        <v>0</v>
      </c>
      <c r="T786" s="158" t="str">
        <f t="shared" si="286"/>
        <v/>
      </c>
      <c r="U786" s="158" t="str">
        <f t="shared" si="287"/>
        <v>lstLocatieNv3</v>
      </c>
      <c r="V786" s="168">
        <f t="shared" si="288"/>
        <v>0</v>
      </c>
      <c r="W786" s="171">
        <f t="shared" si="289"/>
        <v>0</v>
      </c>
      <c r="X786" s="171">
        <f t="shared" si="290"/>
        <v>0</v>
      </c>
      <c r="Y786" s="171">
        <f t="shared" si="291"/>
        <v>0</v>
      </c>
      <c r="Z786" s="171">
        <f t="shared" si="292"/>
        <v>0</v>
      </c>
      <c r="AA786" s="171">
        <f t="shared" si="293"/>
        <v>0</v>
      </c>
      <c r="AB786" s="171">
        <f t="shared" si="294"/>
        <v>0</v>
      </c>
      <c r="AC786" s="171">
        <f t="shared" si="295"/>
        <v>0</v>
      </c>
      <c r="AD786" s="171">
        <f t="shared" si="296"/>
        <v>0</v>
      </c>
      <c r="AE786" s="171">
        <f t="shared" si="297"/>
        <v>0</v>
      </c>
      <c r="AF786" s="171">
        <f t="shared" si="298"/>
        <v>0</v>
      </c>
      <c r="AG786" s="171">
        <f t="shared" si="299"/>
        <v>0</v>
      </c>
      <c r="AH786" s="171">
        <f>IF($S786&lt;&gt;0, IF($F786&lt;&gt;"Opname / publicatie / game", IF(OR($J786="Fysieke aanwezigheid/product",$J786="Fysieke en digitale aanwezigheid/product"), IF($L786&lt;&gt;"België", _xlfn.IFNA(IF(MATCH($M786, Keuzelijsten!$AR$2:$AR$32, 0)&gt;0, 0, -1), -1), IF($N786&lt;&gt;"", -1, IF(O786&lt;&gt;"", 0, 1))), -1), -1), 0)</f>
        <v>0</v>
      </c>
      <c r="AI786" s="171">
        <f t="shared" si="300"/>
        <v>0</v>
      </c>
      <c r="AJ786" s="171">
        <f t="shared" si="301"/>
        <v>0</v>
      </c>
      <c r="AK786" s="168"/>
      <c r="AL786" s="322" t="str">
        <f t="shared" si="282"/>
        <v/>
      </c>
      <c r="AM786" s="171"/>
      <c r="AN786" s="171"/>
      <c r="AO786" s="171"/>
      <c r="AP786" s="171"/>
      <c r="AQ786" s="171"/>
      <c r="AR786" s="171"/>
      <c r="AS786" s="171"/>
      <c r="AT786" s="171"/>
      <c r="AU786" s="171" t="str">
        <f t="shared" si="302"/>
        <v/>
      </c>
      <c r="AV786" s="171"/>
      <c r="AW786" s="171"/>
      <c r="AX786" s="171"/>
      <c r="AY786" s="171"/>
      <c r="AZ786" s="168" t="str">
        <f t="shared" si="303"/>
        <v/>
      </c>
      <c r="BA786" s="158" t="str">
        <f>IF(S786&lt;&gt;1, IF(SUM(S786:$S$1004)&lt;&gt;0, "| Laat geen witruimte tussen ingevulde rijen.", ""), "")</f>
        <v/>
      </c>
      <c r="BC786" s="159" t="str">
        <f t="shared" si="304"/>
        <v/>
      </c>
    </row>
    <row r="787" spans="1:55" s="158" customFormat="1" ht="14.4" customHeight="1" x14ac:dyDescent="0.3">
      <c r="A787" s="244" t="str">
        <f t="shared" si="283"/>
        <v/>
      </c>
      <c r="B787" s="153" t="str">
        <f t="shared" si="284"/>
        <v/>
      </c>
      <c r="C787" s="154"/>
      <c r="D787" s="173"/>
      <c r="E787" s="179"/>
      <c r="F787" s="156"/>
      <c r="G787" s="175"/>
      <c r="H787" s="175"/>
      <c r="I787" s="175"/>
      <c r="J787" s="175"/>
      <c r="K787" s="175"/>
      <c r="L787" s="175"/>
      <c r="M787" s="175"/>
      <c r="N787" s="175"/>
      <c r="O787" s="175"/>
      <c r="P787" s="175"/>
      <c r="Q787" s="179"/>
      <c r="R787" s="157" t="s">
        <v>98</v>
      </c>
      <c r="S787" s="158">
        <f t="shared" si="285"/>
        <v>0</v>
      </c>
      <c r="T787" s="158" t="str">
        <f t="shared" si="286"/>
        <v/>
      </c>
      <c r="U787" s="158" t="str">
        <f t="shared" si="287"/>
        <v>lstLocatieNv3</v>
      </c>
      <c r="V787" s="168">
        <f t="shared" si="288"/>
        <v>0</v>
      </c>
      <c r="W787" s="171">
        <f t="shared" si="289"/>
        <v>0</v>
      </c>
      <c r="X787" s="171">
        <f t="shared" si="290"/>
        <v>0</v>
      </c>
      <c r="Y787" s="171">
        <f t="shared" si="291"/>
        <v>0</v>
      </c>
      <c r="Z787" s="171">
        <f t="shared" si="292"/>
        <v>0</v>
      </c>
      <c r="AA787" s="171">
        <f t="shared" si="293"/>
        <v>0</v>
      </c>
      <c r="AB787" s="171">
        <f t="shared" si="294"/>
        <v>0</v>
      </c>
      <c r="AC787" s="171">
        <f t="shared" si="295"/>
        <v>0</v>
      </c>
      <c r="AD787" s="171">
        <f t="shared" si="296"/>
        <v>0</v>
      </c>
      <c r="AE787" s="171">
        <f t="shared" si="297"/>
        <v>0</v>
      </c>
      <c r="AF787" s="171">
        <f t="shared" si="298"/>
        <v>0</v>
      </c>
      <c r="AG787" s="171">
        <f t="shared" si="299"/>
        <v>0</v>
      </c>
      <c r="AH787" s="171">
        <f>IF($S787&lt;&gt;0, IF($F787&lt;&gt;"Opname / publicatie / game", IF(OR($J787="Fysieke aanwezigheid/product",$J787="Fysieke en digitale aanwezigheid/product"), IF($L787&lt;&gt;"België", _xlfn.IFNA(IF(MATCH($M787, Keuzelijsten!$AR$2:$AR$32, 0)&gt;0, 0, -1), -1), IF($N787&lt;&gt;"", -1, IF(O787&lt;&gt;"", 0, 1))), -1), -1), 0)</f>
        <v>0</v>
      </c>
      <c r="AI787" s="171">
        <f t="shared" si="300"/>
        <v>0</v>
      </c>
      <c r="AJ787" s="171">
        <f t="shared" si="301"/>
        <v>0</v>
      </c>
      <c r="AK787" s="168"/>
      <c r="AL787" s="322" t="str">
        <f t="shared" si="282"/>
        <v/>
      </c>
      <c r="AM787" s="171"/>
      <c r="AN787" s="171"/>
      <c r="AO787" s="171"/>
      <c r="AP787" s="171"/>
      <c r="AQ787" s="171"/>
      <c r="AR787" s="171"/>
      <c r="AS787" s="171"/>
      <c r="AT787" s="171"/>
      <c r="AU787" s="171" t="str">
        <f t="shared" si="302"/>
        <v/>
      </c>
      <c r="AV787" s="171"/>
      <c r="AW787" s="171"/>
      <c r="AX787" s="171"/>
      <c r="AY787" s="171"/>
      <c r="AZ787" s="168" t="str">
        <f t="shared" si="303"/>
        <v/>
      </c>
      <c r="BA787" s="158" t="str">
        <f>IF(S787&lt;&gt;1, IF(SUM(S787:$S$1004)&lt;&gt;0, "| Laat geen witruimte tussen ingevulde rijen.", ""), "")</f>
        <v/>
      </c>
      <c r="BC787" s="159" t="str">
        <f t="shared" si="304"/>
        <v/>
      </c>
    </row>
    <row r="788" spans="1:55" s="158" customFormat="1" ht="14.4" customHeight="1" x14ac:dyDescent="0.3">
      <c r="A788" s="244" t="str">
        <f t="shared" si="283"/>
        <v/>
      </c>
      <c r="B788" s="153" t="str">
        <f t="shared" si="284"/>
        <v/>
      </c>
      <c r="C788" s="154"/>
      <c r="D788" s="173"/>
      <c r="E788" s="179"/>
      <c r="F788" s="156"/>
      <c r="G788" s="175"/>
      <c r="H788" s="175"/>
      <c r="I788" s="175"/>
      <c r="J788" s="175"/>
      <c r="K788" s="175"/>
      <c r="L788" s="175"/>
      <c r="M788" s="175"/>
      <c r="N788" s="175"/>
      <c r="O788" s="175"/>
      <c r="P788" s="175"/>
      <c r="Q788" s="179"/>
      <c r="R788" s="157" t="s">
        <v>98</v>
      </c>
      <c r="S788" s="158">
        <f t="shared" si="285"/>
        <v>0</v>
      </c>
      <c r="T788" s="158" t="str">
        <f t="shared" si="286"/>
        <v/>
      </c>
      <c r="U788" s="158" t="str">
        <f t="shared" si="287"/>
        <v>lstLocatieNv3</v>
      </c>
      <c r="V788" s="168">
        <f t="shared" si="288"/>
        <v>0</v>
      </c>
      <c r="W788" s="171">
        <f t="shared" si="289"/>
        <v>0</v>
      </c>
      <c r="X788" s="171">
        <f t="shared" si="290"/>
        <v>0</v>
      </c>
      <c r="Y788" s="171">
        <f t="shared" si="291"/>
        <v>0</v>
      </c>
      <c r="Z788" s="171">
        <f t="shared" si="292"/>
        <v>0</v>
      </c>
      <c r="AA788" s="171">
        <f t="shared" si="293"/>
        <v>0</v>
      </c>
      <c r="AB788" s="171">
        <f t="shared" si="294"/>
        <v>0</v>
      </c>
      <c r="AC788" s="171">
        <f t="shared" si="295"/>
        <v>0</v>
      </c>
      <c r="AD788" s="171">
        <f t="shared" si="296"/>
        <v>0</v>
      </c>
      <c r="AE788" s="171">
        <f t="shared" si="297"/>
        <v>0</v>
      </c>
      <c r="AF788" s="171">
        <f t="shared" si="298"/>
        <v>0</v>
      </c>
      <c r="AG788" s="171">
        <f t="shared" si="299"/>
        <v>0</v>
      </c>
      <c r="AH788" s="171">
        <f>IF($S788&lt;&gt;0, IF($F788&lt;&gt;"Opname / publicatie / game", IF(OR($J788="Fysieke aanwezigheid/product",$J788="Fysieke en digitale aanwezigheid/product"), IF($L788&lt;&gt;"België", _xlfn.IFNA(IF(MATCH($M788, Keuzelijsten!$AR$2:$AR$32, 0)&gt;0, 0, -1), -1), IF($N788&lt;&gt;"", -1, IF(O788&lt;&gt;"", 0, 1))), -1), -1), 0)</f>
        <v>0</v>
      </c>
      <c r="AI788" s="171">
        <f t="shared" si="300"/>
        <v>0</v>
      </c>
      <c r="AJ788" s="171">
        <f t="shared" si="301"/>
        <v>0</v>
      </c>
      <c r="AK788" s="168"/>
      <c r="AL788" s="322" t="str">
        <f t="shared" si="282"/>
        <v/>
      </c>
      <c r="AM788" s="171"/>
      <c r="AN788" s="171"/>
      <c r="AO788" s="171"/>
      <c r="AP788" s="171"/>
      <c r="AQ788" s="171"/>
      <c r="AR788" s="171"/>
      <c r="AS788" s="171"/>
      <c r="AT788" s="171"/>
      <c r="AU788" s="171" t="str">
        <f t="shared" si="302"/>
        <v/>
      </c>
      <c r="AV788" s="171"/>
      <c r="AW788" s="171"/>
      <c r="AX788" s="171"/>
      <c r="AY788" s="171"/>
      <c r="AZ788" s="168" t="str">
        <f t="shared" si="303"/>
        <v/>
      </c>
      <c r="BA788" s="158" t="str">
        <f>IF(S788&lt;&gt;1, IF(SUM(S788:$S$1004)&lt;&gt;0, "| Laat geen witruimte tussen ingevulde rijen.", ""), "")</f>
        <v/>
      </c>
      <c r="BC788" s="159" t="str">
        <f t="shared" si="304"/>
        <v/>
      </c>
    </row>
    <row r="789" spans="1:55" s="158" customFormat="1" ht="14.4" customHeight="1" x14ac:dyDescent="0.3">
      <c r="A789" s="244" t="str">
        <f t="shared" si="283"/>
        <v/>
      </c>
      <c r="B789" s="153" t="str">
        <f t="shared" si="284"/>
        <v/>
      </c>
      <c r="C789" s="154"/>
      <c r="D789" s="173"/>
      <c r="E789" s="179"/>
      <c r="F789" s="156"/>
      <c r="G789" s="175"/>
      <c r="H789" s="175"/>
      <c r="I789" s="175"/>
      <c r="J789" s="175"/>
      <c r="K789" s="175"/>
      <c r="L789" s="175"/>
      <c r="M789" s="175"/>
      <c r="N789" s="175"/>
      <c r="O789" s="175"/>
      <c r="P789" s="175"/>
      <c r="Q789" s="179"/>
      <c r="R789" s="157" t="s">
        <v>98</v>
      </c>
      <c r="S789" s="158">
        <f t="shared" si="285"/>
        <v>0</v>
      </c>
      <c r="T789" s="158" t="str">
        <f t="shared" si="286"/>
        <v/>
      </c>
      <c r="U789" s="158" t="str">
        <f t="shared" si="287"/>
        <v>lstLocatieNv3</v>
      </c>
      <c r="V789" s="168">
        <f t="shared" si="288"/>
        <v>0</v>
      </c>
      <c r="W789" s="171">
        <f t="shared" si="289"/>
        <v>0</v>
      </c>
      <c r="X789" s="171">
        <f t="shared" si="290"/>
        <v>0</v>
      </c>
      <c r="Y789" s="171">
        <f t="shared" si="291"/>
        <v>0</v>
      </c>
      <c r="Z789" s="171">
        <f t="shared" si="292"/>
        <v>0</v>
      </c>
      <c r="AA789" s="171">
        <f t="shared" si="293"/>
        <v>0</v>
      </c>
      <c r="AB789" s="171">
        <f t="shared" si="294"/>
        <v>0</v>
      </c>
      <c r="AC789" s="171">
        <f t="shared" si="295"/>
        <v>0</v>
      </c>
      <c r="AD789" s="171">
        <f t="shared" si="296"/>
        <v>0</v>
      </c>
      <c r="AE789" s="171">
        <f t="shared" si="297"/>
        <v>0</v>
      </c>
      <c r="AF789" s="171">
        <f t="shared" si="298"/>
        <v>0</v>
      </c>
      <c r="AG789" s="171">
        <f t="shared" si="299"/>
        <v>0</v>
      </c>
      <c r="AH789" s="171">
        <f>IF($S789&lt;&gt;0, IF($F789&lt;&gt;"Opname / publicatie / game", IF(OR($J789="Fysieke aanwezigheid/product",$J789="Fysieke en digitale aanwezigheid/product"), IF($L789&lt;&gt;"België", _xlfn.IFNA(IF(MATCH($M789, Keuzelijsten!$AR$2:$AR$32, 0)&gt;0, 0, -1), -1), IF($N789&lt;&gt;"", -1, IF(O789&lt;&gt;"", 0, 1))), -1), -1), 0)</f>
        <v>0</v>
      </c>
      <c r="AI789" s="171">
        <f t="shared" si="300"/>
        <v>0</v>
      </c>
      <c r="AJ789" s="171">
        <f t="shared" si="301"/>
        <v>0</v>
      </c>
      <c r="AK789" s="168"/>
      <c r="AL789" s="322" t="str">
        <f t="shared" si="282"/>
        <v/>
      </c>
      <c r="AM789" s="171"/>
      <c r="AN789" s="171"/>
      <c r="AO789" s="171"/>
      <c r="AP789" s="171"/>
      <c r="AQ789" s="171"/>
      <c r="AR789" s="171"/>
      <c r="AS789" s="171"/>
      <c r="AT789" s="171"/>
      <c r="AU789" s="171" t="str">
        <f t="shared" si="302"/>
        <v/>
      </c>
      <c r="AV789" s="171"/>
      <c r="AW789" s="171"/>
      <c r="AX789" s="171"/>
      <c r="AY789" s="171"/>
      <c r="AZ789" s="168" t="str">
        <f t="shared" si="303"/>
        <v/>
      </c>
      <c r="BA789" s="158" t="str">
        <f>IF(S789&lt;&gt;1, IF(SUM(S789:$S$1004)&lt;&gt;0, "| Laat geen witruimte tussen ingevulde rijen.", ""), "")</f>
        <v/>
      </c>
      <c r="BC789" s="159" t="str">
        <f t="shared" si="304"/>
        <v/>
      </c>
    </row>
    <row r="790" spans="1:55" s="158" customFormat="1" ht="14.4" customHeight="1" x14ac:dyDescent="0.3">
      <c r="A790" s="244" t="str">
        <f t="shared" si="283"/>
        <v/>
      </c>
      <c r="B790" s="153" t="str">
        <f t="shared" si="284"/>
        <v/>
      </c>
      <c r="C790" s="154"/>
      <c r="D790" s="173"/>
      <c r="E790" s="179"/>
      <c r="F790" s="156"/>
      <c r="G790" s="175"/>
      <c r="H790" s="175"/>
      <c r="I790" s="175"/>
      <c r="J790" s="175"/>
      <c r="K790" s="175"/>
      <c r="L790" s="175"/>
      <c r="M790" s="175"/>
      <c r="N790" s="175"/>
      <c r="O790" s="175"/>
      <c r="P790" s="175"/>
      <c r="Q790" s="179"/>
      <c r="R790" s="157" t="s">
        <v>98</v>
      </c>
      <c r="S790" s="158">
        <f t="shared" si="285"/>
        <v>0</v>
      </c>
      <c r="T790" s="158" t="str">
        <f t="shared" si="286"/>
        <v/>
      </c>
      <c r="U790" s="158" t="str">
        <f t="shared" si="287"/>
        <v>lstLocatieNv3</v>
      </c>
      <c r="V790" s="168">
        <f t="shared" si="288"/>
        <v>0</v>
      </c>
      <c r="W790" s="171">
        <f t="shared" si="289"/>
        <v>0</v>
      </c>
      <c r="X790" s="171">
        <f t="shared" si="290"/>
        <v>0</v>
      </c>
      <c r="Y790" s="171">
        <f t="shared" si="291"/>
        <v>0</v>
      </c>
      <c r="Z790" s="171">
        <f t="shared" si="292"/>
        <v>0</v>
      </c>
      <c r="AA790" s="171">
        <f t="shared" si="293"/>
        <v>0</v>
      </c>
      <c r="AB790" s="171">
        <f t="shared" si="294"/>
        <v>0</v>
      </c>
      <c r="AC790" s="171">
        <f t="shared" si="295"/>
        <v>0</v>
      </c>
      <c r="AD790" s="171">
        <f t="shared" si="296"/>
        <v>0</v>
      </c>
      <c r="AE790" s="171">
        <f t="shared" si="297"/>
        <v>0</v>
      </c>
      <c r="AF790" s="171">
        <f t="shared" si="298"/>
        <v>0</v>
      </c>
      <c r="AG790" s="171">
        <f t="shared" si="299"/>
        <v>0</v>
      </c>
      <c r="AH790" s="171">
        <f>IF($S790&lt;&gt;0, IF($F790&lt;&gt;"Opname / publicatie / game", IF(OR($J790="Fysieke aanwezigheid/product",$J790="Fysieke en digitale aanwezigheid/product"), IF($L790&lt;&gt;"België", _xlfn.IFNA(IF(MATCH($M790, Keuzelijsten!$AR$2:$AR$32, 0)&gt;0, 0, -1), -1), IF($N790&lt;&gt;"", -1, IF(O790&lt;&gt;"", 0, 1))), -1), -1), 0)</f>
        <v>0</v>
      </c>
      <c r="AI790" s="171">
        <f t="shared" si="300"/>
        <v>0</v>
      </c>
      <c r="AJ790" s="171">
        <f t="shared" si="301"/>
        <v>0</v>
      </c>
      <c r="AK790" s="168"/>
      <c r="AL790" s="322" t="str">
        <f t="shared" si="282"/>
        <v/>
      </c>
      <c r="AM790" s="171"/>
      <c r="AN790" s="171"/>
      <c r="AO790" s="171"/>
      <c r="AP790" s="171"/>
      <c r="AQ790" s="171"/>
      <c r="AR790" s="171"/>
      <c r="AS790" s="171"/>
      <c r="AT790" s="171"/>
      <c r="AU790" s="171" t="str">
        <f t="shared" si="302"/>
        <v/>
      </c>
      <c r="AV790" s="171"/>
      <c r="AW790" s="171"/>
      <c r="AX790" s="171"/>
      <c r="AY790" s="171"/>
      <c r="AZ790" s="168" t="str">
        <f t="shared" si="303"/>
        <v/>
      </c>
      <c r="BA790" s="158" t="str">
        <f>IF(S790&lt;&gt;1, IF(SUM(S790:$S$1004)&lt;&gt;0, "| Laat geen witruimte tussen ingevulde rijen.", ""), "")</f>
        <v/>
      </c>
      <c r="BC790" s="159" t="str">
        <f t="shared" si="304"/>
        <v/>
      </c>
    </row>
    <row r="791" spans="1:55" s="158" customFormat="1" ht="14.4" customHeight="1" x14ac:dyDescent="0.3">
      <c r="A791" s="244" t="str">
        <f t="shared" si="283"/>
        <v/>
      </c>
      <c r="B791" s="153" t="str">
        <f t="shared" si="284"/>
        <v/>
      </c>
      <c r="C791" s="154"/>
      <c r="D791" s="173"/>
      <c r="E791" s="179"/>
      <c r="F791" s="156"/>
      <c r="G791" s="175"/>
      <c r="H791" s="175"/>
      <c r="I791" s="175"/>
      <c r="J791" s="175"/>
      <c r="K791" s="175"/>
      <c r="L791" s="175"/>
      <c r="M791" s="175"/>
      <c r="N791" s="175"/>
      <c r="O791" s="175"/>
      <c r="P791" s="175"/>
      <c r="Q791" s="179"/>
      <c r="R791" s="157" t="s">
        <v>98</v>
      </c>
      <c r="S791" s="158">
        <f t="shared" si="285"/>
        <v>0</v>
      </c>
      <c r="T791" s="158" t="str">
        <f t="shared" si="286"/>
        <v/>
      </c>
      <c r="U791" s="158" t="str">
        <f t="shared" si="287"/>
        <v>lstLocatieNv3</v>
      </c>
      <c r="V791" s="168">
        <f t="shared" si="288"/>
        <v>0</v>
      </c>
      <c r="W791" s="171">
        <f t="shared" si="289"/>
        <v>0</v>
      </c>
      <c r="X791" s="171">
        <f t="shared" si="290"/>
        <v>0</v>
      </c>
      <c r="Y791" s="171">
        <f t="shared" si="291"/>
        <v>0</v>
      </c>
      <c r="Z791" s="171">
        <f t="shared" si="292"/>
        <v>0</v>
      </c>
      <c r="AA791" s="171">
        <f t="shared" si="293"/>
        <v>0</v>
      </c>
      <c r="AB791" s="171">
        <f t="shared" si="294"/>
        <v>0</v>
      </c>
      <c r="AC791" s="171">
        <f t="shared" si="295"/>
        <v>0</v>
      </c>
      <c r="AD791" s="171">
        <f t="shared" si="296"/>
        <v>0</v>
      </c>
      <c r="AE791" s="171">
        <f t="shared" si="297"/>
        <v>0</v>
      </c>
      <c r="AF791" s="171">
        <f t="shared" si="298"/>
        <v>0</v>
      </c>
      <c r="AG791" s="171">
        <f t="shared" si="299"/>
        <v>0</v>
      </c>
      <c r="AH791" s="171">
        <f>IF($S791&lt;&gt;0, IF($F791&lt;&gt;"Opname / publicatie / game", IF(OR($J791="Fysieke aanwezigheid/product",$J791="Fysieke en digitale aanwezigheid/product"), IF($L791&lt;&gt;"België", _xlfn.IFNA(IF(MATCH($M791, Keuzelijsten!$AR$2:$AR$32, 0)&gt;0, 0, -1), -1), IF($N791&lt;&gt;"", -1, IF(O791&lt;&gt;"", 0, 1))), -1), -1), 0)</f>
        <v>0</v>
      </c>
      <c r="AI791" s="171">
        <f t="shared" si="300"/>
        <v>0</v>
      </c>
      <c r="AJ791" s="171">
        <f t="shared" si="301"/>
        <v>0</v>
      </c>
      <c r="AK791" s="168"/>
      <c r="AL791" s="322" t="str">
        <f t="shared" si="282"/>
        <v/>
      </c>
      <c r="AM791" s="171"/>
      <c r="AN791" s="171"/>
      <c r="AO791" s="171"/>
      <c r="AP791" s="171"/>
      <c r="AQ791" s="171"/>
      <c r="AR791" s="171"/>
      <c r="AS791" s="171"/>
      <c r="AT791" s="171"/>
      <c r="AU791" s="171" t="str">
        <f t="shared" si="302"/>
        <v/>
      </c>
      <c r="AV791" s="171"/>
      <c r="AW791" s="171"/>
      <c r="AX791" s="171"/>
      <c r="AY791" s="171"/>
      <c r="AZ791" s="168" t="str">
        <f t="shared" si="303"/>
        <v/>
      </c>
      <c r="BA791" s="158" t="str">
        <f>IF(S791&lt;&gt;1, IF(SUM(S791:$S$1004)&lt;&gt;0, "| Laat geen witruimte tussen ingevulde rijen.", ""), "")</f>
        <v/>
      </c>
      <c r="BC791" s="159" t="str">
        <f t="shared" si="304"/>
        <v/>
      </c>
    </row>
    <row r="792" spans="1:55" s="158" customFormat="1" ht="14.4" customHeight="1" x14ac:dyDescent="0.3">
      <c r="A792" s="244" t="str">
        <f t="shared" si="283"/>
        <v/>
      </c>
      <c r="B792" s="153" t="str">
        <f t="shared" si="284"/>
        <v/>
      </c>
      <c r="C792" s="154"/>
      <c r="D792" s="173"/>
      <c r="E792" s="179"/>
      <c r="F792" s="156"/>
      <c r="G792" s="175"/>
      <c r="H792" s="175"/>
      <c r="I792" s="175"/>
      <c r="J792" s="175"/>
      <c r="K792" s="175"/>
      <c r="L792" s="175"/>
      <c r="M792" s="175"/>
      <c r="N792" s="175"/>
      <c r="O792" s="175"/>
      <c r="P792" s="175"/>
      <c r="Q792" s="179"/>
      <c r="R792" s="157" t="s">
        <v>98</v>
      </c>
      <c r="S792" s="158">
        <f t="shared" si="285"/>
        <v>0</v>
      </c>
      <c r="T792" s="158" t="str">
        <f t="shared" si="286"/>
        <v/>
      </c>
      <c r="U792" s="158" t="str">
        <f t="shared" si="287"/>
        <v>lstLocatieNv3</v>
      </c>
      <c r="V792" s="168">
        <f t="shared" si="288"/>
        <v>0</v>
      </c>
      <c r="W792" s="171">
        <f t="shared" si="289"/>
        <v>0</v>
      </c>
      <c r="X792" s="171">
        <f t="shared" si="290"/>
        <v>0</v>
      </c>
      <c r="Y792" s="171">
        <f t="shared" si="291"/>
        <v>0</v>
      </c>
      <c r="Z792" s="171">
        <f t="shared" si="292"/>
        <v>0</v>
      </c>
      <c r="AA792" s="171">
        <f t="shared" si="293"/>
        <v>0</v>
      </c>
      <c r="AB792" s="171">
        <f t="shared" si="294"/>
        <v>0</v>
      </c>
      <c r="AC792" s="171">
        <f t="shared" si="295"/>
        <v>0</v>
      </c>
      <c r="AD792" s="171">
        <f t="shared" si="296"/>
        <v>0</v>
      </c>
      <c r="AE792" s="171">
        <f t="shared" si="297"/>
        <v>0</v>
      </c>
      <c r="AF792" s="171">
        <f t="shared" si="298"/>
        <v>0</v>
      </c>
      <c r="AG792" s="171">
        <f t="shared" si="299"/>
        <v>0</v>
      </c>
      <c r="AH792" s="171">
        <f>IF($S792&lt;&gt;0, IF($F792&lt;&gt;"Opname / publicatie / game", IF(OR($J792="Fysieke aanwezigheid/product",$J792="Fysieke en digitale aanwezigheid/product"), IF($L792&lt;&gt;"België", _xlfn.IFNA(IF(MATCH($M792, Keuzelijsten!$AR$2:$AR$32, 0)&gt;0, 0, -1), -1), IF($N792&lt;&gt;"", -1, IF(O792&lt;&gt;"", 0, 1))), -1), -1), 0)</f>
        <v>0</v>
      </c>
      <c r="AI792" s="171">
        <f t="shared" si="300"/>
        <v>0</v>
      </c>
      <c r="AJ792" s="171">
        <f t="shared" si="301"/>
        <v>0</v>
      </c>
      <c r="AK792" s="168"/>
      <c r="AL792" s="322" t="str">
        <f t="shared" si="282"/>
        <v/>
      </c>
      <c r="AM792" s="171"/>
      <c r="AN792" s="171"/>
      <c r="AO792" s="171"/>
      <c r="AP792" s="171"/>
      <c r="AQ792" s="171"/>
      <c r="AR792" s="171"/>
      <c r="AS792" s="171"/>
      <c r="AT792" s="171"/>
      <c r="AU792" s="171" t="str">
        <f t="shared" si="302"/>
        <v/>
      </c>
      <c r="AV792" s="171"/>
      <c r="AW792" s="171"/>
      <c r="AX792" s="171"/>
      <c r="AY792" s="171"/>
      <c r="AZ792" s="168" t="str">
        <f t="shared" si="303"/>
        <v/>
      </c>
      <c r="BA792" s="158" t="str">
        <f>IF(S792&lt;&gt;1, IF(SUM(S792:$S$1004)&lt;&gt;0, "| Laat geen witruimte tussen ingevulde rijen.", ""), "")</f>
        <v/>
      </c>
      <c r="BC792" s="159" t="str">
        <f t="shared" si="304"/>
        <v/>
      </c>
    </row>
    <row r="793" spans="1:55" s="158" customFormat="1" ht="14.4" customHeight="1" x14ac:dyDescent="0.3">
      <c r="A793" s="244" t="str">
        <f t="shared" si="283"/>
        <v/>
      </c>
      <c r="B793" s="153" t="str">
        <f t="shared" si="284"/>
        <v/>
      </c>
      <c r="C793" s="154"/>
      <c r="D793" s="173"/>
      <c r="E793" s="179"/>
      <c r="F793" s="156"/>
      <c r="G793" s="175"/>
      <c r="H793" s="175"/>
      <c r="I793" s="175"/>
      <c r="J793" s="175"/>
      <c r="K793" s="175"/>
      <c r="L793" s="175"/>
      <c r="M793" s="175"/>
      <c r="N793" s="175"/>
      <c r="O793" s="175"/>
      <c r="P793" s="175"/>
      <c r="Q793" s="179"/>
      <c r="R793" s="157" t="s">
        <v>98</v>
      </c>
      <c r="S793" s="158">
        <f t="shared" si="285"/>
        <v>0</v>
      </c>
      <c r="T793" s="158" t="str">
        <f t="shared" si="286"/>
        <v/>
      </c>
      <c r="U793" s="158" t="str">
        <f t="shared" si="287"/>
        <v>lstLocatieNv3</v>
      </c>
      <c r="V793" s="168">
        <f t="shared" si="288"/>
        <v>0</v>
      </c>
      <c r="W793" s="171">
        <f t="shared" si="289"/>
        <v>0</v>
      </c>
      <c r="X793" s="171">
        <f t="shared" si="290"/>
        <v>0</v>
      </c>
      <c r="Y793" s="171">
        <f t="shared" si="291"/>
        <v>0</v>
      </c>
      <c r="Z793" s="171">
        <f t="shared" si="292"/>
        <v>0</v>
      </c>
      <c r="AA793" s="171">
        <f t="shared" si="293"/>
        <v>0</v>
      </c>
      <c r="AB793" s="171">
        <f t="shared" si="294"/>
        <v>0</v>
      </c>
      <c r="AC793" s="171">
        <f t="shared" si="295"/>
        <v>0</v>
      </c>
      <c r="AD793" s="171">
        <f t="shared" si="296"/>
        <v>0</v>
      </c>
      <c r="AE793" s="171">
        <f t="shared" si="297"/>
        <v>0</v>
      </c>
      <c r="AF793" s="171">
        <f t="shared" si="298"/>
        <v>0</v>
      </c>
      <c r="AG793" s="171">
        <f t="shared" si="299"/>
        <v>0</v>
      </c>
      <c r="AH793" s="171">
        <f>IF($S793&lt;&gt;0, IF($F793&lt;&gt;"Opname / publicatie / game", IF(OR($J793="Fysieke aanwezigheid/product",$J793="Fysieke en digitale aanwezigheid/product"), IF($L793&lt;&gt;"België", _xlfn.IFNA(IF(MATCH($M793, Keuzelijsten!$AR$2:$AR$32, 0)&gt;0, 0, -1), -1), IF($N793&lt;&gt;"", -1, IF(O793&lt;&gt;"", 0, 1))), -1), -1), 0)</f>
        <v>0</v>
      </c>
      <c r="AI793" s="171">
        <f t="shared" si="300"/>
        <v>0</v>
      </c>
      <c r="AJ793" s="171">
        <f t="shared" si="301"/>
        <v>0</v>
      </c>
      <c r="AK793" s="168"/>
      <c r="AL793" s="322" t="str">
        <f t="shared" si="282"/>
        <v/>
      </c>
      <c r="AM793" s="171"/>
      <c r="AN793" s="171"/>
      <c r="AO793" s="171"/>
      <c r="AP793" s="171"/>
      <c r="AQ793" s="171"/>
      <c r="AR793" s="171"/>
      <c r="AS793" s="171"/>
      <c r="AT793" s="171"/>
      <c r="AU793" s="171" t="str">
        <f t="shared" si="302"/>
        <v/>
      </c>
      <c r="AV793" s="171"/>
      <c r="AW793" s="171"/>
      <c r="AX793" s="171"/>
      <c r="AY793" s="171"/>
      <c r="AZ793" s="168" t="str">
        <f t="shared" si="303"/>
        <v/>
      </c>
      <c r="BA793" s="158" t="str">
        <f>IF(S793&lt;&gt;1, IF(SUM(S793:$S$1004)&lt;&gt;0, "| Laat geen witruimte tussen ingevulde rijen.", ""), "")</f>
        <v/>
      </c>
      <c r="BC793" s="159" t="str">
        <f t="shared" si="304"/>
        <v/>
      </c>
    </row>
    <row r="794" spans="1:55" s="158" customFormat="1" ht="14.4" customHeight="1" x14ac:dyDescent="0.3">
      <c r="A794" s="244" t="str">
        <f t="shared" si="283"/>
        <v/>
      </c>
      <c r="B794" s="153" t="str">
        <f t="shared" si="284"/>
        <v/>
      </c>
      <c r="C794" s="154"/>
      <c r="D794" s="173"/>
      <c r="E794" s="179"/>
      <c r="F794" s="156"/>
      <c r="G794" s="175"/>
      <c r="H794" s="175"/>
      <c r="I794" s="175"/>
      <c r="J794" s="175"/>
      <c r="K794" s="175"/>
      <c r="L794" s="175"/>
      <c r="M794" s="175"/>
      <c r="N794" s="175"/>
      <c r="O794" s="175"/>
      <c r="P794" s="175"/>
      <c r="Q794" s="179"/>
      <c r="R794" s="157" t="s">
        <v>98</v>
      </c>
      <c r="S794" s="158">
        <f t="shared" si="285"/>
        <v>0</v>
      </c>
      <c r="T794" s="158" t="str">
        <f t="shared" si="286"/>
        <v/>
      </c>
      <c r="U794" s="158" t="str">
        <f t="shared" si="287"/>
        <v>lstLocatieNv3</v>
      </c>
      <c r="V794" s="168">
        <f t="shared" si="288"/>
        <v>0</v>
      </c>
      <c r="W794" s="171">
        <f t="shared" si="289"/>
        <v>0</v>
      </c>
      <c r="X794" s="171">
        <f t="shared" si="290"/>
        <v>0</v>
      </c>
      <c r="Y794" s="171">
        <f t="shared" si="291"/>
        <v>0</v>
      </c>
      <c r="Z794" s="171">
        <f t="shared" si="292"/>
        <v>0</v>
      </c>
      <c r="AA794" s="171">
        <f t="shared" si="293"/>
        <v>0</v>
      </c>
      <c r="AB794" s="171">
        <f t="shared" si="294"/>
        <v>0</v>
      </c>
      <c r="AC794" s="171">
        <f t="shared" si="295"/>
        <v>0</v>
      </c>
      <c r="AD794" s="171">
        <f t="shared" si="296"/>
        <v>0</v>
      </c>
      <c r="AE794" s="171">
        <f t="shared" si="297"/>
        <v>0</v>
      </c>
      <c r="AF794" s="171">
        <f t="shared" si="298"/>
        <v>0</v>
      </c>
      <c r="AG794" s="171">
        <f t="shared" si="299"/>
        <v>0</v>
      </c>
      <c r="AH794" s="171">
        <f>IF($S794&lt;&gt;0, IF($F794&lt;&gt;"Opname / publicatie / game", IF(OR($J794="Fysieke aanwezigheid/product",$J794="Fysieke en digitale aanwezigheid/product"), IF($L794&lt;&gt;"België", _xlfn.IFNA(IF(MATCH($M794, Keuzelijsten!$AR$2:$AR$32, 0)&gt;0, 0, -1), -1), IF($N794&lt;&gt;"", -1, IF(O794&lt;&gt;"", 0, 1))), -1), -1), 0)</f>
        <v>0</v>
      </c>
      <c r="AI794" s="171">
        <f t="shared" si="300"/>
        <v>0</v>
      </c>
      <c r="AJ794" s="171">
        <f t="shared" si="301"/>
        <v>0</v>
      </c>
      <c r="AK794" s="168"/>
      <c r="AL794" s="322" t="str">
        <f t="shared" si="282"/>
        <v/>
      </c>
      <c r="AM794" s="171"/>
      <c r="AN794" s="171"/>
      <c r="AO794" s="171"/>
      <c r="AP794" s="171"/>
      <c r="AQ794" s="171"/>
      <c r="AR794" s="171"/>
      <c r="AS794" s="171"/>
      <c r="AT794" s="171"/>
      <c r="AU794" s="171" t="str">
        <f t="shared" si="302"/>
        <v/>
      </c>
      <c r="AV794" s="171"/>
      <c r="AW794" s="171"/>
      <c r="AX794" s="171"/>
      <c r="AY794" s="171"/>
      <c r="AZ794" s="168" t="str">
        <f t="shared" si="303"/>
        <v/>
      </c>
      <c r="BA794" s="158" t="str">
        <f>IF(S794&lt;&gt;1, IF(SUM(S794:$S$1004)&lt;&gt;0, "| Laat geen witruimte tussen ingevulde rijen.", ""), "")</f>
        <v/>
      </c>
      <c r="BC794" s="159" t="str">
        <f t="shared" si="304"/>
        <v/>
      </c>
    </row>
    <row r="795" spans="1:55" s="158" customFormat="1" ht="14.4" customHeight="1" x14ac:dyDescent="0.3">
      <c r="A795" s="244" t="str">
        <f t="shared" si="283"/>
        <v/>
      </c>
      <c r="B795" s="153" t="str">
        <f t="shared" si="284"/>
        <v/>
      </c>
      <c r="C795" s="154"/>
      <c r="D795" s="173"/>
      <c r="E795" s="179"/>
      <c r="F795" s="156"/>
      <c r="G795" s="175"/>
      <c r="H795" s="175"/>
      <c r="I795" s="175"/>
      <c r="J795" s="175"/>
      <c r="K795" s="175"/>
      <c r="L795" s="175"/>
      <c r="M795" s="175"/>
      <c r="N795" s="175"/>
      <c r="O795" s="175"/>
      <c r="P795" s="175"/>
      <c r="Q795" s="179"/>
      <c r="R795" s="157" t="s">
        <v>98</v>
      </c>
      <c r="S795" s="158">
        <f t="shared" si="285"/>
        <v>0</v>
      </c>
      <c r="T795" s="158" t="str">
        <f t="shared" si="286"/>
        <v/>
      </c>
      <c r="U795" s="158" t="str">
        <f t="shared" si="287"/>
        <v>lstLocatieNv3</v>
      </c>
      <c r="V795" s="168">
        <f t="shared" si="288"/>
        <v>0</v>
      </c>
      <c r="W795" s="171">
        <f t="shared" si="289"/>
        <v>0</v>
      </c>
      <c r="X795" s="171">
        <f t="shared" si="290"/>
        <v>0</v>
      </c>
      <c r="Y795" s="171">
        <f t="shared" si="291"/>
        <v>0</v>
      </c>
      <c r="Z795" s="171">
        <f t="shared" si="292"/>
        <v>0</v>
      </c>
      <c r="AA795" s="171">
        <f t="shared" si="293"/>
        <v>0</v>
      </c>
      <c r="AB795" s="171">
        <f t="shared" si="294"/>
        <v>0</v>
      </c>
      <c r="AC795" s="171">
        <f t="shared" si="295"/>
        <v>0</v>
      </c>
      <c r="AD795" s="171">
        <f t="shared" si="296"/>
        <v>0</v>
      </c>
      <c r="AE795" s="171">
        <f t="shared" si="297"/>
        <v>0</v>
      </c>
      <c r="AF795" s="171">
        <f t="shared" si="298"/>
        <v>0</v>
      </c>
      <c r="AG795" s="171">
        <f t="shared" si="299"/>
        <v>0</v>
      </c>
      <c r="AH795" s="171">
        <f>IF($S795&lt;&gt;0, IF($F795&lt;&gt;"Opname / publicatie / game", IF(OR($J795="Fysieke aanwezigheid/product",$J795="Fysieke en digitale aanwezigheid/product"), IF($L795&lt;&gt;"België", _xlfn.IFNA(IF(MATCH($M795, Keuzelijsten!$AR$2:$AR$32, 0)&gt;0, 0, -1), -1), IF($N795&lt;&gt;"", -1, IF(O795&lt;&gt;"", 0, 1))), -1), -1), 0)</f>
        <v>0</v>
      </c>
      <c r="AI795" s="171">
        <f t="shared" si="300"/>
        <v>0</v>
      </c>
      <c r="AJ795" s="171">
        <f t="shared" si="301"/>
        <v>0</v>
      </c>
      <c r="AK795" s="168"/>
      <c r="AL795" s="322" t="str">
        <f t="shared" si="282"/>
        <v/>
      </c>
      <c r="AM795" s="171"/>
      <c r="AN795" s="171"/>
      <c r="AO795" s="171"/>
      <c r="AP795" s="171"/>
      <c r="AQ795" s="171"/>
      <c r="AR795" s="171"/>
      <c r="AS795" s="171"/>
      <c r="AT795" s="171"/>
      <c r="AU795" s="171" t="str">
        <f t="shared" si="302"/>
        <v/>
      </c>
      <c r="AV795" s="171"/>
      <c r="AW795" s="171"/>
      <c r="AX795" s="171"/>
      <c r="AY795" s="171"/>
      <c r="AZ795" s="168" t="str">
        <f t="shared" si="303"/>
        <v/>
      </c>
      <c r="BA795" s="158" t="str">
        <f>IF(S795&lt;&gt;1, IF(SUM(S795:$S$1004)&lt;&gt;0, "| Laat geen witruimte tussen ingevulde rijen.", ""), "")</f>
        <v/>
      </c>
      <c r="BC795" s="159" t="str">
        <f t="shared" si="304"/>
        <v/>
      </c>
    </row>
    <row r="796" spans="1:55" s="158" customFormat="1" ht="14.4" customHeight="1" x14ac:dyDescent="0.3">
      <c r="A796" s="244" t="str">
        <f t="shared" si="283"/>
        <v/>
      </c>
      <c r="B796" s="153" t="str">
        <f t="shared" si="284"/>
        <v/>
      </c>
      <c r="C796" s="154"/>
      <c r="D796" s="173"/>
      <c r="E796" s="179"/>
      <c r="F796" s="156"/>
      <c r="G796" s="175"/>
      <c r="H796" s="175"/>
      <c r="I796" s="175"/>
      <c r="J796" s="175"/>
      <c r="K796" s="175"/>
      <c r="L796" s="175"/>
      <c r="M796" s="175"/>
      <c r="N796" s="175"/>
      <c r="O796" s="175"/>
      <c r="P796" s="175"/>
      <c r="Q796" s="179"/>
      <c r="R796" s="157" t="s">
        <v>98</v>
      </c>
      <c r="S796" s="158">
        <f t="shared" si="285"/>
        <v>0</v>
      </c>
      <c r="T796" s="158" t="str">
        <f t="shared" si="286"/>
        <v/>
      </c>
      <c r="U796" s="158" t="str">
        <f t="shared" si="287"/>
        <v>lstLocatieNv3</v>
      </c>
      <c r="V796" s="168">
        <f t="shared" si="288"/>
        <v>0</v>
      </c>
      <c r="W796" s="171">
        <f t="shared" si="289"/>
        <v>0</v>
      </c>
      <c r="X796" s="171">
        <f t="shared" si="290"/>
        <v>0</v>
      </c>
      <c r="Y796" s="171">
        <f t="shared" si="291"/>
        <v>0</v>
      </c>
      <c r="Z796" s="171">
        <f t="shared" si="292"/>
        <v>0</v>
      </c>
      <c r="AA796" s="171">
        <f t="shared" si="293"/>
        <v>0</v>
      </c>
      <c r="AB796" s="171">
        <f t="shared" si="294"/>
        <v>0</v>
      </c>
      <c r="AC796" s="171">
        <f t="shared" si="295"/>
        <v>0</v>
      </c>
      <c r="AD796" s="171">
        <f t="shared" si="296"/>
        <v>0</v>
      </c>
      <c r="AE796" s="171">
        <f t="shared" si="297"/>
        <v>0</v>
      </c>
      <c r="AF796" s="171">
        <f t="shared" si="298"/>
        <v>0</v>
      </c>
      <c r="AG796" s="171">
        <f t="shared" si="299"/>
        <v>0</v>
      </c>
      <c r="AH796" s="171">
        <f>IF($S796&lt;&gt;0, IF($F796&lt;&gt;"Opname / publicatie / game", IF(OR($J796="Fysieke aanwezigheid/product",$J796="Fysieke en digitale aanwezigheid/product"), IF($L796&lt;&gt;"België", _xlfn.IFNA(IF(MATCH($M796, Keuzelijsten!$AR$2:$AR$32, 0)&gt;0, 0, -1), -1), IF($N796&lt;&gt;"", -1, IF(O796&lt;&gt;"", 0, 1))), -1), -1), 0)</f>
        <v>0</v>
      </c>
      <c r="AI796" s="171">
        <f t="shared" si="300"/>
        <v>0</v>
      </c>
      <c r="AJ796" s="171">
        <f t="shared" si="301"/>
        <v>0</v>
      </c>
      <c r="AK796" s="168"/>
      <c r="AL796" s="322" t="str">
        <f t="shared" si="282"/>
        <v/>
      </c>
      <c r="AM796" s="171"/>
      <c r="AN796" s="171"/>
      <c r="AO796" s="171"/>
      <c r="AP796" s="171"/>
      <c r="AQ796" s="171"/>
      <c r="AR796" s="171"/>
      <c r="AS796" s="171"/>
      <c r="AT796" s="171"/>
      <c r="AU796" s="171" t="str">
        <f t="shared" si="302"/>
        <v/>
      </c>
      <c r="AV796" s="171"/>
      <c r="AW796" s="171"/>
      <c r="AX796" s="171"/>
      <c r="AY796" s="171"/>
      <c r="AZ796" s="168" t="str">
        <f t="shared" si="303"/>
        <v/>
      </c>
      <c r="BA796" s="158" t="str">
        <f>IF(S796&lt;&gt;1, IF(SUM(S796:$S$1004)&lt;&gt;0, "| Laat geen witruimte tussen ingevulde rijen.", ""), "")</f>
        <v/>
      </c>
      <c r="BC796" s="159" t="str">
        <f t="shared" si="304"/>
        <v/>
      </c>
    </row>
    <row r="797" spans="1:55" s="158" customFormat="1" ht="14.4" customHeight="1" x14ac:dyDescent="0.3">
      <c r="A797" s="244" t="str">
        <f t="shared" si="283"/>
        <v/>
      </c>
      <c r="B797" s="153" t="str">
        <f t="shared" si="284"/>
        <v/>
      </c>
      <c r="C797" s="154"/>
      <c r="D797" s="173"/>
      <c r="E797" s="179"/>
      <c r="F797" s="156"/>
      <c r="G797" s="175"/>
      <c r="H797" s="175"/>
      <c r="I797" s="175"/>
      <c r="J797" s="175"/>
      <c r="K797" s="175"/>
      <c r="L797" s="175"/>
      <c r="M797" s="175"/>
      <c r="N797" s="175"/>
      <c r="O797" s="175"/>
      <c r="P797" s="175"/>
      <c r="Q797" s="179"/>
      <c r="R797" s="157" t="s">
        <v>98</v>
      </c>
      <c r="S797" s="158">
        <f t="shared" si="285"/>
        <v>0</v>
      </c>
      <c r="T797" s="158" t="str">
        <f t="shared" si="286"/>
        <v/>
      </c>
      <c r="U797" s="158" t="str">
        <f t="shared" si="287"/>
        <v>lstLocatieNv3</v>
      </c>
      <c r="V797" s="168">
        <f t="shared" si="288"/>
        <v>0</v>
      </c>
      <c r="W797" s="171">
        <f t="shared" si="289"/>
        <v>0</v>
      </c>
      <c r="X797" s="171">
        <f t="shared" si="290"/>
        <v>0</v>
      </c>
      <c r="Y797" s="171">
        <f t="shared" si="291"/>
        <v>0</v>
      </c>
      <c r="Z797" s="171">
        <f t="shared" si="292"/>
        <v>0</v>
      </c>
      <c r="AA797" s="171">
        <f t="shared" si="293"/>
        <v>0</v>
      </c>
      <c r="AB797" s="171">
        <f t="shared" si="294"/>
        <v>0</v>
      </c>
      <c r="AC797" s="171">
        <f t="shared" si="295"/>
        <v>0</v>
      </c>
      <c r="AD797" s="171">
        <f t="shared" si="296"/>
        <v>0</v>
      </c>
      <c r="AE797" s="171">
        <f t="shared" si="297"/>
        <v>0</v>
      </c>
      <c r="AF797" s="171">
        <f t="shared" si="298"/>
        <v>0</v>
      </c>
      <c r="AG797" s="171">
        <f t="shared" si="299"/>
        <v>0</v>
      </c>
      <c r="AH797" s="171">
        <f>IF($S797&lt;&gt;0, IF($F797&lt;&gt;"Opname / publicatie / game", IF(OR($J797="Fysieke aanwezigheid/product",$J797="Fysieke en digitale aanwezigheid/product"), IF($L797&lt;&gt;"België", _xlfn.IFNA(IF(MATCH($M797, Keuzelijsten!$AR$2:$AR$32, 0)&gt;0, 0, -1), -1), IF($N797&lt;&gt;"", -1, IF(O797&lt;&gt;"", 0, 1))), -1), -1), 0)</f>
        <v>0</v>
      </c>
      <c r="AI797" s="171">
        <f t="shared" si="300"/>
        <v>0</v>
      </c>
      <c r="AJ797" s="171">
        <f t="shared" si="301"/>
        <v>0</v>
      </c>
      <c r="AK797" s="168"/>
      <c r="AL797" s="322" t="str">
        <f t="shared" si="282"/>
        <v/>
      </c>
      <c r="AM797" s="171"/>
      <c r="AN797" s="171"/>
      <c r="AO797" s="171"/>
      <c r="AP797" s="171"/>
      <c r="AQ797" s="171"/>
      <c r="AR797" s="171"/>
      <c r="AS797" s="171"/>
      <c r="AT797" s="171"/>
      <c r="AU797" s="171" t="str">
        <f t="shared" si="302"/>
        <v/>
      </c>
      <c r="AV797" s="171"/>
      <c r="AW797" s="171"/>
      <c r="AX797" s="171"/>
      <c r="AY797" s="171"/>
      <c r="AZ797" s="168" t="str">
        <f t="shared" si="303"/>
        <v/>
      </c>
      <c r="BA797" s="158" t="str">
        <f>IF(S797&lt;&gt;1, IF(SUM(S797:$S$1004)&lt;&gt;0, "| Laat geen witruimte tussen ingevulde rijen.", ""), "")</f>
        <v/>
      </c>
      <c r="BC797" s="159" t="str">
        <f t="shared" si="304"/>
        <v/>
      </c>
    </row>
    <row r="798" spans="1:55" s="158" customFormat="1" ht="14.4" customHeight="1" x14ac:dyDescent="0.3">
      <c r="A798" s="244" t="str">
        <f t="shared" si="283"/>
        <v/>
      </c>
      <c r="B798" s="153" t="str">
        <f t="shared" si="284"/>
        <v/>
      </c>
      <c r="C798" s="154"/>
      <c r="D798" s="173"/>
      <c r="E798" s="179"/>
      <c r="F798" s="156"/>
      <c r="G798" s="175"/>
      <c r="H798" s="175"/>
      <c r="I798" s="175"/>
      <c r="J798" s="175"/>
      <c r="K798" s="175"/>
      <c r="L798" s="175"/>
      <c r="M798" s="175"/>
      <c r="N798" s="175"/>
      <c r="O798" s="175"/>
      <c r="P798" s="175"/>
      <c r="Q798" s="179"/>
      <c r="R798" s="157" t="s">
        <v>98</v>
      </c>
      <c r="S798" s="158">
        <f t="shared" si="285"/>
        <v>0</v>
      </c>
      <c r="T798" s="158" t="str">
        <f t="shared" si="286"/>
        <v/>
      </c>
      <c r="U798" s="158" t="str">
        <f t="shared" si="287"/>
        <v>lstLocatieNv3</v>
      </c>
      <c r="V798" s="168">
        <f t="shared" si="288"/>
        <v>0</v>
      </c>
      <c r="W798" s="171">
        <f t="shared" si="289"/>
        <v>0</v>
      </c>
      <c r="X798" s="171">
        <f t="shared" si="290"/>
        <v>0</v>
      </c>
      <c r="Y798" s="171">
        <f t="shared" si="291"/>
        <v>0</v>
      </c>
      <c r="Z798" s="171">
        <f t="shared" si="292"/>
        <v>0</v>
      </c>
      <c r="AA798" s="171">
        <f t="shared" si="293"/>
        <v>0</v>
      </c>
      <c r="AB798" s="171">
        <f t="shared" si="294"/>
        <v>0</v>
      </c>
      <c r="AC798" s="171">
        <f t="shared" si="295"/>
        <v>0</v>
      </c>
      <c r="AD798" s="171">
        <f t="shared" si="296"/>
        <v>0</v>
      </c>
      <c r="AE798" s="171">
        <f t="shared" si="297"/>
        <v>0</v>
      </c>
      <c r="AF798" s="171">
        <f t="shared" si="298"/>
        <v>0</v>
      </c>
      <c r="AG798" s="171">
        <f t="shared" si="299"/>
        <v>0</v>
      </c>
      <c r="AH798" s="171">
        <f>IF($S798&lt;&gt;0, IF($F798&lt;&gt;"Opname / publicatie / game", IF(OR($J798="Fysieke aanwezigheid/product",$J798="Fysieke en digitale aanwezigheid/product"), IF($L798&lt;&gt;"België", _xlfn.IFNA(IF(MATCH($M798, Keuzelijsten!$AR$2:$AR$32, 0)&gt;0, 0, -1), -1), IF($N798&lt;&gt;"", -1, IF(O798&lt;&gt;"", 0, 1))), -1), -1), 0)</f>
        <v>0</v>
      </c>
      <c r="AI798" s="171">
        <f t="shared" si="300"/>
        <v>0</v>
      </c>
      <c r="AJ798" s="171">
        <f t="shared" si="301"/>
        <v>0</v>
      </c>
      <c r="AK798" s="168"/>
      <c r="AL798" s="322" t="str">
        <f t="shared" si="282"/>
        <v/>
      </c>
      <c r="AM798" s="171"/>
      <c r="AN798" s="171"/>
      <c r="AO798" s="171"/>
      <c r="AP798" s="171"/>
      <c r="AQ798" s="171"/>
      <c r="AR798" s="171"/>
      <c r="AS798" s="171"/>
      <c r="AT798" s="171"/>
      <c r="AU798" s="171" t="str">
        <f t="shared" si="302"/>
        <v/>
      </c>
      <c r="AV798" s="171"/>
      <c r="AW798" s="171"/>
      <c r="AX798" s="171"/>
      <c r="AY798" s="171"/>
      <c r="AZ798" s="168" t="str">
        <f t="shared" si="303"/>
        <v/>
      </c>
      <c r="BA798" s="158" t="str">
        <f>IF(S798&lt;&gt;1, IF(SUM(S798:$S$1004)&lt;&gt;0, "| Laat geen witruimte tussen ingevulde rijen.", ""), "")</f>
        <v/>
      </c>
      <c r="BC798" s="159" t="str">
        <f t="shared" si="304"/>
        <v/>
      </c>
    </row>
    <row r="799" spans="1:55" s="158" customFormat="1" ht="14.4" customHeight="1" x14ac:dyDescent="0.3">
      <c r="A799" s="244" t="str">
        <f t="shared" si="283"/>
        <v/>
      </c>
      <c r="B799" s="153" t="str">
        <f t="shared" si="284"/>
        <v/>
      </c>
      <c r="C799" s="154"/>
      <c r="D799" s="173"/>
      <c r="E799" s="179"/>
      <c r="F799" s="156"/>
      <c r="G799" s="175"/>
      <c r="H799" s="175"/>
      <c r="I799" s="175"/>
      <c r="J799" s="175"/>
      <c r="K799" s="175"/>
      <c r="L799" s="175"/>
      <c r="M799" s="175"/>
      <c r="N799" s="175"/>
      <c r="O799" s="175"/>
      <c r="P799" s="175"/>
      <c r="Q799" s="179"/>
      <c r="R799" s="157" t="s">
        <v>98</v>
      </c>
      <c r="S799" s="158">
        <f t="shared" si="285"/>
        <v>0</v>
      </c>
      <c r="T799" s="158" t="str">
        <f t="shared" si="286"/>
        <v/>
      </c>
      <c r="U799" s="158" t="str">
        <f t="shared" si="287"/>
        <v>lstLocatieNv3</v>
      </c>
      <c r="V799" s="168">
        <f t="shared" si="288"/>
        <v>0</v>
      </c>
      <c r="W799" s="171">
        <f t="shared" si="289"/>
        <v>0</v>
      </c>
      <c r="X799" s="171">
        <f t="shared" si="290"/>
        <v>0</v>
      </c>
      <c r="Y799" s="171">
        <f t="shared" si="291"/>
        <v>0</v>
      </c>
      <c r="Z799" s="171">
        <f t="shared" si="292"/>
        <v>0</v>
      </c>
      <c r="AA799" s="171">
        <f t="shared" si="293"/>
        <v>0</v>
      </c>
      <c r="AB799" s="171">
        <f t="shared" si="294"/>
        <v>0</v>
      </c>
      <c r="AC799" s="171">
        <f t="shared" si="295"/>
        <v>0</v>
      </c>
      <c r="AD799" s="171">
        <f t="shared" si="296"/>
        <v>0</v>
      </c>
      <c r="AE799" s="171">
        <f t="shared" si="297"/>
        <v>0</v>
      </c>
      <c r="AF799" s="171">
        <f t="shared" si="298"/>
        <v>0</v>
      </c>
      <c r="AG799" s="171">
        <f t="shared" si="299"/>
        <v>0</v>
      </c>
      <c r="AH799" s="171">
        <f>IF($S799&lt;&gt;0, IF($F799&lt;&gt;"Opname / publicatie / game", IF(OR($J799="Fysieke aanwezigheid/product",$J799="Fysieke en digitale aanwezigheid/product"), IF($L799&lt;&gt;"België", _xlfn.IFNA(IF(MATCH($M799, Keuzelijsten!$AR$2:$AR$32, 0)&gt;0, 0, -1), -1), IF($N799&lt;&gt;"", -1, IF(O799&lt;&gt;"", 0, 1))), -1), -1), 0)</f>
        <v>0</v>
      </c>
      <c r="AI799" s="171">
        <f t="shared" si="300"/>
        <v>0</v>
      </c>
      <c r="AJ799" s="171">
        <f t="shared" si="301"/>
        <v>0</v>
      </c>
      <c r="AK799" s="168"/>
      <c r="AL799" s="322" t="str">
        <f t="shared" si="282"/>
        <v/>
      </c>
      <c r="AM799" s="171"/>
      <c r="AN799" s="171"/>
      <c r="AO799" s="171"/>
      <c r="AP799" s="171"/>
      <c r="AQ799" s="171"/>
      <c r="AR799" s="171"/>
      <c r="AS799" s="171"/>
      <c r="AT799" s="171"/>
      <c r="AU799" s="171" t="str">
        <f t="shared" si="302"/>
        <v/>
      </c>
      <c r="AV799" s="171"/>
      <c r="AW799" s="171"/>
      <c r="AX799" s="171"/>
      <c r="AY799" s="171"/>
      <c r="AZ799" s="168" t="str">
        <f t="shared" si="303"/>
        <v/>
      </c>
      <c r="BA799" s="158" t="str">
        <f>IF(S799&lt;&gt;1, IF(SUM(S799:$S$1004)&lt;&gt;0, "| Laat geen witruimte tussen ingevulde rijen.", ""), "")</f>
        <v/>
      </c>
      <c r="BC799" s="159" t="str">
        <f t="shared" si="304"/>
        <v/>
      </c>
    </row>
    <row r="800" spans="1:55" s="158" customFormat="1" ht="14.4" customHeight="1" x14ac:dyDescent="0.3">
      <c r="A800" s="244" t="str">
        <f t="shared" si="283"/>
        <v/>
      </c>
      <c r="B800" s="153" t="str">
        <f t="shared" si="284"/>
        <v/>
      </c>
      <c r="C800" s="154"/>
      <c r="D800" s="173"/>
      <c r="E800" s="179"/>
      <c r="F800" s="156"/>
      <c r="G800" s="175"/>
      <c r="H800" s="175"/>
      <c r="I800" s="175"/>
      <c r="J800" s="175"/>
      <c r="K800" s="175"/>
      <c r="L800" s="175"/>
      <c r="M800" s="175"/>
      <c r="N800" s="175"/>
      <c r="O800" s="175"/>
      <c r="P800" s="175"/>
      <c r="Q800" s="179"/>
      <c r="R800" s="157" t="s">
        <v>98</v>
      </c>
      <c r="S800" s="158">
        <f t="shared" si="285"/>
        <v>0</v>
      </c>
      <c r="T800" s="158" t="str">
        <f t="shared" si="286"/>
        <v/>
      </c>
      <c r="U800" s="158" t="str">
        <f t="shared" si="287"/>
        <v>lstLocatieNv3</v>
      </c>
      <c r="V800" s="168">
        <f t="shared" si="288"/>
        <v>0</v>
      </c>
      <c r="W800" s="171">
        <f t="shared" si="289"/>
        <v>0</v>
      </c>
      <c r="X800" s="171">
        <f t="shared" si="290"/>
        <v>0</v>
      </c>
      <c r="Y800" s="171">
        <f t="shared" si="291"/>
        <v>0</v>
      </c>
      <c r="Z800" s="171">
        <f t="shared" si="292"/>
        <v>0</v>
      </c>
      <c r="AA800" s="171">
        <f t="shared" si="293"/>
        <v>0</v>
      </c>
      <c r="AB800" s="171">
        <f t="shared" si="294"/>
        <v>0</v>
      </c>
      <c r="AC800" s="171">
        <f t="shared" si="295"/>
        <v>0</v>
      </c>
      <c r="AD800" s="171">
        <f t="shared" si="296"/>
        <v>0</v>
      </c>
      <c r="AE800" s="171">
        <f t="shared" si="297"/>
        <v>0</v>
      </c>
      <c r="AF800" s="171">
        <f t="shared" si="298"/>
        <v>0</v>
      </c>
      <c r="AG800" s="171">
        <f t="shared" si="299"/>
        <v>0</v>
      </c>
      <c r="AH800" s="171">
        <f>IF($S800&lt;&gt;0, IF($F800&lt;&gt;"Opname / publicatie / game", IF(OR($J800="Fysieke aanwezigheid/product",$J800="Fysieke en digitale aanwezigheid/product"), IF($L800&lt;&gt;"België", _xlfn.IFNA(IF(MATCH($M800, Keuzelijsten!$AR$2:$AR$32, 0)&gt;0, 0, -1), -1), IF($N800&lt;&gt;"", -1, IF(O800&lt;&gt;"", 0, 1))), -1), -1), 0)</f>
        <v>0</v>
      </c>
      <c r="AI800" s="171">
        <f t="shared" si="300"/>
        <v>0</v>
      </c>
      <c r="AJ800" s="171">
        <f t="shared" si="301"/>
        <v>0</v>
      </c>
      <c r="AK800" s="168"/>
      <c r="AL800" s="322" t="str">
        <f t="shared" si="282"/>
        <v/>
      </c>
      <c r="AM800" s="171"/>
      <c r="AN800" s="171"/>
      <c r="AO800" s="171"/>
      <c r="AP800" s="171"/>
      <c r="AQ800" s="171"/>
      <c r="AR800" s="171"/>
      <c r="AS800" s="171"/>
      <c r="AT800" s="171"/>
      <c r="AU800" s="171" t="str">
        <f t="shared" si="302"/>
        <v/>
      </c>
      <c r="AV800" s="171"/>
      <c r="AW800" s="171"/>
      <c r="AX800" s="171"/>
      <c r="AY800" s="171"/>
      <c r="AZ800" s="168" t="str">
        <f t="shared" si="303"/>
        <v/>
      </c>
      <c r="BA800" s="158" t="str">
        <f>IF(S800&lt;&gt;1, IF(SUM(S800:$S$1004)&lt;&gt;0, "| Laat geen witruimte tussen ingevulde rijen.", ""), "")</f>
        <v/>
      </c>
      <c r="BC800" s="159" t="str">
        <f t="shared" si="304"/>
        <v/>
      </c>
    </row>
    <row r="801" spans="1:55" s="158" customFormat="1" ht="14.4" customHeight="1" x14ac:dyDescent="0.3">
      <c r="A801" s="244" t="str">
        <f t="shared" si="283"/>
        <v/>
      </c>
      <c r="B801" s="153" t="str">
        <f t="shared" si="284"/>
        <v/>
      </c>
      <c r="C801" s="154"/>
      <c r="D801" s="173"/>
      <c r="E801" s="179"/>
      <c r="F801" s="156"/>
      <c r="G801" s="175"/>
      <c r="H801" s="175"/>
      <c r="I801" s="175"/>
      <c r="J801" s="175"/>
      <c r="K801" s="175"/>
      <c r="L801" s="175"/>
      <c r="M801" s="175"/>
      <c r="N801" s="175"/>
      <c r="O801" s="175"/>
      <c r="P801" s="175"/>
      <c r="Q801" s="179"/>
      <c r="R801" s="157" t="s">
        <v>98</v>
      </c>
      <c r="S801" s="158">
        <f t="shared" si="285"/>
        <v>0</v>
      </c>
      <c r="T801" s="158" t="str">
        <f t="shared" si="286"/>
        <v/>
      </c>
      <c r="U801" s="158" t="str">
        <f t="shared" si="287"/>
        <v>lstLocatieNv3</v>
      </c>
      <c r="V801" s="168">
        <f t="shared" si="288"/>
        <v>0</v>
      </c>
      <c r="W801" s="171">
        <f t="shared" si="289"/>
        <v>0</v>
      </c>
      <c r="X801" s="171">
        <f t="shared" si="290"/>
        <v>0</v>
      </c>
      <c r="Y801" s="171">
        <f t="shared" si="291"/>
        <v>0</v>
      </c>
      <c r="Z801" s="171">
        <f t="shared" si="292"/>
        <v>0</v>
      </c>
      <c r="AA801" s="171">
        <f t="shared" si="293"/>
        <v>0</v>
      </c>
      <c r="AB801" s="171">
        <f t="shared" si="294"/>
        <v>0</v>
      </c>
      <c r="AC801" s="171">
        <f t="shared" si="295"/>
        <v>0</v>
      </c>
      <c r="AD801" s="171">
        <f t="shared" si="296"/>
        <v>0</v>
      </c>
      <c r="AE801" s="171">
        <f t="shared" si="297"/>
        <v>0</v>
      </c>
      <c r="AF801" s="171">
        <f t="shared" si="298"/>
        <v>0</v>
      </c>
      <c r="AG801" s="171">
        <f t="shared" si="299"/>
        <v>0</v>
      </c>
      <c r="AH801" s="171">
        <f>IF($S801&lt;&gt;0, IF($F801&lt;&gt;"Opname / publicatie / game", IF(OR($J801="Fysieke aanwezigheid/product",$J801="Fysieke en digitale aanwezigheid/product"), IF($L801&lt;&gt;"België", _xlfn.IFNA(IF(MATCH($M801, Keuzelijsten!$AR$2:$AR$32, 0)&gt;0, 0, -1), -1), IF($N801&lt;&gt;"", -1, IF(O801&lt;&gt;"", 0, 1))), -1), -1), 0)</f>
        <v>0</v>
      </c>
      <c r="AI801" s="171">
        <f t="shared" si="300"/>
        <v>0</v>
      </c>
      <c r="AJ801" s="171">
        <f t="shared" si="301"/>
        <v>0</v>
      </c>
      <c r="AK801" s="168"/>
      <c r="AL801" s="322" t="str">
        <f t="shared" si="282"/>
        <v/>
      </c>
      <c r="AM801" s="171"/>
      <c r="AN801" s="171"/>
      <c r="AO801" s="171"/>
      <c r="AP801" s="171"/>
      <c r="AQ801" s="171"/>
      <c r="AR801" s="171"/>
      <c r="AS801" s="171"/>
      <c r="AT801" s="171"/>
      <c r="AU801" s="171" t="str">
        <f t="shared" si="302"/>
        <v/>
      </c>
      <c r="AV801" s="171"/>
      <c r="AW801" s="171"/>
      <c r="AX801" s="171"/>
      <c r="AY801" s="171"/>
      <c r="AZ801" s="168" t="str">
        <f t="shared" si="303"/>
        <v/>
      </c>
      <c r="BA801" s="158" t="str">
        <f>IF(S801&lt;&gt;1, IF(SUM(S801:$S$1004)&lt;&gt;0, "| Laat geen witruimte tussen ingevulde rijen.", ""), "")</f>
        <v/>
      </c>
      <c r="BC801" s="159" t="str">
        <f t="shared" si="304"/>
        <v/>
      </c>
    </row>
    <row r="802" spans="1:55" s="158" customFormat="1" ht="14.4" customHeight="1" x14ac:dyDescent="0.3">
      <c r="A802" s="244" t="str">
        <f t="shared" si="283"/>
        <v/>
      </c>
      <c r="B802" s="153" t="str">
        <f t="shared" si="284"/>
        <v/>
      </c>
      <c r="C802" s="154"/>
      <c r="D802" s="173"/>
      <c r="E802" s="179"/>
      <c r="F802" s="156"/>
      <c r="G802" s="175"/>
      <c r="H802" s="175"/>
      <c r="I802" s="175"/>
      <c r="J802" s="175"/>
      <c r="K802" s="175"/>
      <c r="L802" s="175"/>
      <c r="M802" s="175"/>
      <c r="N802" s="175"/>
      <c r="O802" s="175"/>
      <c r="P802" s="175"/>
      <c r="Q802" s="179"/>
      <c r="R802" s="157" t="s">
        <v>98</v>
      </c>
      <c r="S802" s="158">
        <f t="shared" si="285"/>
        <v>0</v>
      </c>
      <c r="T802" s="158" t="str">
        <f t="shared" si="286"/>
        <v/>
      </c>
      <c r="U802" s="158" t="str">
        <f t="shared" si="287"/>
        <v>lstLocatieNv3</v>
      </c>
      <c r="V802" s="168">
        <f t="shared" si="288"/>
        <v>0</v>
      </c>
      <c r="W802" s="171">
        <f t="shared" si="289"/>
        <v>0</v>
      </c>
      <c r="X802" s="171">
        <f t="shared" si="290"/>
        <v>0</v>
      </c>
      <c r="Y802" s="171">
        <f t="shared" si="291"/>
        <v>0</v>
      </c>
      <c r="Z802" s="171">
        <f t="shared" si="292"/>
        <v>0</v>
      </c>
      <c r="AA802" s="171">
        <f t="shared" si="293"/>
        <v>0</v>
      </c>
      <c r="AB802" s="171">
        <f t="shared" si="294"/>
        <v>0</v>
      </c>
      <c r="AC802" s="171">
        <f t="shared" si="295"/>
        <v>0</v>
      </c>
      <c r="AD802" s="171">
        <f t="shared" si="296"/>
        <v>0</v>
      </c>
      <c r="AE802" s="171">
        <f t="shared" si="297"/>
        <v>0</v>
      </c>
      <c r="AF802" s="171">
        <f t="shared" si="298"/>
        <v>0</v>
      </c>
      <c r="AG802" s="171">
        <f t="shared" si="299"/>
        <v>0</v>
      </c>
      <c r="AH802" s="171">
        <f>IF($S802&lt;&gt;0, IF($F802&lt;&gt;"Opname / publicatie / game", IF(OR($J802="Fysieke aanwezigheid/product",$J802="Fysieke en digitale aanwezigheid/product"), IF($L802&lt;&gt;"België", _xlfn.IFNA(IF(MATCH($M802, Keuzelijsten!$AR$2:$AR$32, 0)&gt;0, 0, -1), -1), IF($N802&lt;&gt;"", -1, IF(O802&lt;&gt;"", 0, 1))), -1), -1), 0)</f>
        <v>0</v>
      </c>
      <c r="AI802" s="171">
        <f t="shared" si="300"/>
        <v>0</v>
      </c>
      <c r="AJ802" s="171">
        <f t="shared" si="301"/>
        <v>0</v>
      </c>
      <c r="AK802" s="168"/>
      <c r="AL802" s="322" t="str">
        <f t="shared" si="282"/>
        <v/>
      </c>
      <c r="AM802" s="171"/>
      <c r="AN802" s="171"/>
      <c r="AO802" s="171"/>
      <c r="AP802" s="171"/>
      <c r="AQ802" s="171"/>
      <c r="AR802" s="171"/>
      <c r="AS802" s="171"/>
      <c r="AT802" s="171"/>
      <c r="AU802" s="171" t="str">
        <f t="shared" si="302"/>
        <v/>
      </c>
      <c r="AV802" s="171"/>
      <c r="AW802" s="171"/>
      <c r="AX802" s="171"/>
      <c r="AY802" s="171"/>
      <c r="AZ802" s="168" t="str">
        <f t="shared" si="303"/>
        <v/>
      </c>
      <c r="BA802" s="158" t="str">
        <f>IF(S802&lt;&gt;1, IF(SUM(S802:$S$1004)&lt;&gt;0, "| Laat geen witruimte tussen ingevulde rijen.", ""), "")</f>
        <v/>
      </c>
      <c r="BC802" s="159" t="str">
        <f t="shared" si="304"/>
        <v/>
      </c>
    </row>
    <row r="803" spans="1:55" s="158" customFormat="1" ht="14.4" customHeight="1" x14ac:dyDescent="0.3">
      <c r="A803" s="244" t="str">
        <f t="shared" si="283"/>
        <v/>
      </c>
      <c r="B803" s="153" t="str">
        <f t="shared" si="284"/>
        <v/>
      </c>
      <c r="C803" s="154"/>
      <c r="D803" s="173"/>
      <c r="E803" s="179"/>
      <c r="F803" s="156"/>
      <c r="G803" s="175"/>
      <c r="H803" s="175"/>
      <c r="I803" s="175"/>
      <c r="J803" s="175"/>
      <c r="K803" s="175"/>
      <c r="L803" s="175"/>
      <c r="M803" s="175"/>
      <c r="N803" s="175"/>
      <c r="O803" s="175"/>
      <c r="P803" s="175"/>
      <c r="Q803" s="179"/>
      <c r="R803" s="157" t="s">
        <v>98</v>
      </c>
      <c r="S803" s="158">
        <f t="shared" si="285"/>
        <v>0</v>
      </c>
      <c r="T803" s="158" t="str">
        <f t="shared" si="286"/>
        <v/>
      </c>
      <c r="U803" s="158" t="str">
        <f t="shared" si="287"/>
        <v>lstLocatieNv3</v>
      </c>
      <c r="V803" s="168">
        <f t="shared" si="288"/>
        <v>0</v>
      </c>
      <c r="W803" s="171">
        <f t="shared" si="289"/>
        <v>0</v>
      </c>
      <c r="X803" s="171">
        <f t="shared" si="290"/>
        <v>0</v>
      </c>
      <c r="Y803" s="171">
        <f t="shared" si="291"/>
        <v>0</v>
      </c>
      <c r="Z803" s="171">
        <f t="shared" si="292"/>
        <v>0</v>
      </c>
      <c r="AA803" s="171">
        <f t="shared" si="293"/>
        <v>0</v>
      </c>
      <c r="AB803" s="171">
        <f t="shared" si="294"/>
        <v>0</v>
      </c>
      <c r="AC803" s="171">
        <f t="shared" si="295"/>
        <v>0</v>
      </c>
      <c r="AD803" s="171">
        <f t="shared" si="296"/>
        <v>0</v>
      </c>
      <c r="AE803" s="171">
        <f t="shared" si="297"/>
        <v>0</v>
      </c>
      <c r="AF803" s="171">
        <f t="shared" si="298"/>
        <v>0</v>
      </c>
      <c r="AG803" s="171">
        <f t="shared" si="299"/>
        <v>0</v>
      </c>
      <c r="AH803" s="171">
        <f>IF($S803&lt;&gt;0, IF($F803&lt;&gt;"Opname / publicatie / game", IF(OR($J803="Fysieke aanwezigheid/product",$J803="Fysieke en digitale aanwezigheid/product"), IF($L803&lt;&gt;"België", _xlfn.IFNA(IF(MATCH($M803, Keuzelijsten!$AR$2:$AR$32, 0)&gt;0, 0, -1), -1), IF($N803&lt;&gt;"", -1, IF(O803&lt;&gt;"", 0, 1))), -1), -1), 0)</f>
        <v>0</v>
      </c>
      <c r="AI803" s="171">
        <f t="shared" si="300"/>
        <v>0</v>
      </c>
      <c r="AJ803" s="171">
        <f t="shared" si="301"/>
        <v>0</v>
      </c>
      <c r="AK803" s="168"/>
      <c r="AL803" s="322" t="str">
        <f t="shared" si="282"/>
        <v/>
      </c>
      <c r="AM803" s="171"/>
      <c r="AN803" s="171"/>
      <c r="AO803" s="171"/>
      <c r="AP803" s="171"/>
      <c r="AQ803" s="171"/>
      <c r="AR803" s="171"/>
      <c r="AS803" s="171"/>
      <c r="AT803" s="171"/>
      <c r="AU803" s="171" t="str">
        <f t="shared" si="302"/>
        <v/>
      </c>
      <c r="AV803" s="171"/>
      <c r="AW803" s="171"/>
      <c r="AX803" s="171"/>
      <c r="AY803" s="171"/>
      <c r="AZ803" s="168" t="str">
        <f t="shared" si="303"/>
        <v/>
      </c>
      <c r="BA803" s="158" t="str">
        <f>IF(S803&lt;&gt;1, IF(SUM(S803:$S$1004)&lt;&gt;0, "| Laat geen witruimte tussen ingevulde rijen.", ""), "")</f>
        <v/>
      </c>
      <c r="BC803" s="159" t="str">
        <f t="shared" si="304"/>
        <v/>
      </c>
    </row>
    <row r="804" spans="1:55" s="158" customFormat="1" ht="14.4" customHeight="1" x14ac:dyDescent="0.3">
      <c r="A804" s="244" t="str">
        <f t="shared" si="283"/>
        <v/>
      </c>
      <c r="B804" s="153" t="str">
        <f t="shared" si="284"/>
        <v/>
      </c>
      <c r="C804" s="154"/>
      <c r="D804" s="173"/>
      <c r="E804" s="179"/>
      <c r="F804" s="156"/>
      <c r="G804" s="175"/>
      <c r="H804" s="175"/>
      <c r="I804" s="175"/>
      <c r="J804" s="175"/>
      <c r="K804" s="175"/>
      <c r="L804" s="175"/>
      <c r="M804" s="175"/>
      <c r="N804" s="175"/>
      <c r="O804" s="175"/>
      <c r="P804" s="175"/>
      <c r="Q804" s="179"/>
      <c r="R804" s="157" t="s">
        <v>98</v>
      </c>
      <c r="S804" s="158">
        <f t="shared" si="285"/>
        <v>0</v>
      </c>
      <c r="T804" s="158" t="str">
        <f t="shared" si="286"/>
        <v/>
      </c>
      <c r="U804" s="158" t="str">
        <f t="shared" si="287"/>
        <v>lstLocatieNv3</v>
      </c>
      <c r="V804" s="168">
        <f t="shared" si="288"/>
        <v>0</v>
      </c>
      <c r="W804" s="171">
        <f t="shared" si="289"/>
        <v>0</v>
      </c>
      <c r="X804" s="171">
        <f t="shared" si="290"/>
        <v>0</v>
      </c>
      <c r="Y804" s="171">
        <f t="shared" si="291"/>
        <v>0</v>
      </c>
      <c r="Z804" s="171">
        <f t="shared" si="292"/>
        <v>0</v>
      </c>
      <c r="AA804" s="171">
        <f t="shared" si="293"/>
        <v>0</v>
      </c>
      <c r="AB804" s="171">
        <f t="shared" si="294"/>
        <v>0</v>
      </c>
      <c r="AC804" s="171">
        <f t="shared" si="295"/>
        <v>0</v>
      </c>
      <c r="AD804" s="171">
        <f t="shared" si="296"/>
        <v>0</v>
      </c>
      <c r="AE804" s="171">
        <f t="shared" si="297"/>
        <v>0</v>
      </c>
      <c r="AF804" s="171">
        <f t="shared" si="298"/>
        <v>0</v>
      </c>
      <c r="AG804" s="171">
        <f t="shared" si="299"/>
        <v>0</v>
      </c>
      <c r="AH804" s="171">
        <f>IF($S804&lt;&gt;0, IF($F804&lt;&gt;"Opname / publicatie / game", IF(OR($J804="Fysieke aanwezigheid/product",$J804="Fysieke en digitale aanwezigheid/product"), IF($L804&lt;&gt;"België", _xlfn.IFNA(IF(MATCH($M804, Keuzelijsten!$AR$2:$AR$32, 0)&gt;0, 0, -1), -1), IF($N804&lt;&gt;"", -1, IF(O804&lt;&gt;"", 0, 1))), -1), -1), 0)</f>
        <v>0</v>
      </c>
      <c r="AI804" s="171">
        <f t="shared" si="300"/>
        <v>0</v>
      </c>
      <c r="AJ804" s="171">
        <f t="shared" si="301"/>
        <v>0</v>
      </c>
      <c r="AK804" s="168"/>
      <c r="AL804" s="322" t="str">
        <f t="shared" si="282"/>
        <v/>
      </c>
      <c r="AM804" s="171"/>
      <c r="AN804" s="171"/>
      <c r="AO804" s="171"/>
      <c r="AP804" s="171"/>
      <c r="AQ804" s="171"/>
      <c r="AR804" s="171"/>
      <c r="AS804" s="171"/>
      <c r="AT804" s="171"/>
      <c r="AU804" s="171" t="str">
        <f t="shared" si="302"/>
        <v/>
      </c>
      <c r="AV804" s="171"/>
      <c r="AW804" s="171"/>
      <c r="AX804" s="171"/>
      <c r="AY804" s="171"/>
      <c r="AZ804" s="168" t="str">
        <f t="shared" si="303"/>
        <v/>
      </c>
      <c r="BA804" s="158" t="str">
        <f>IF(S804&lt;&gt;1, IF(SUM(S804:$S$1004)&lt;&gt;0, "| Laat geen witruimte tussen ingevulde rijen.", ""), "")</f>
        <v/>
      </c>
      <c r="BC804" s="159" t="str">
        <f t="shared" si="304"/>
        <v/>
      </c>
    </row>
    <row r="805" spans="1:55" s="158" customFormat="1" ht="14.4" customHeight="1" x14ac:dyDescent="0.3">
      <c r="A805" s="244" t="str">
        <f t="shared" si="283"/>
        <v/>
      </c>
      <c r="B805" s="153" t="str">
        <f t="shared" si="284"/>
        <v/>
      </c>
      <c r="C805" s="154"/>
      <c r="D805" s="173"/>
      <c r="E805" s="179"/>
      <c r="F805" s="156"/>
      <c r="G805" s="175"/>
      <c r="H805" s="175"/>
      <c r="I805" s="175"/>
      <c r="J805" s="175"/>
      <c r="K805" s="175"/>
      <c r="L805" s="175"/>
      <c r="M805" s="175"/>
      <c r="N805" s="175"/>
      <c r="O805" s="175"/>
      <c r="P805" s="175"/>
      <c r="Q805" s="179"/>
      <c r="R805" s="157" t="s">
        <v>98</v>
      </c>
      <c r="S805" s="158">
        <f t="shared" si="285"/>
        <v>0</v>
      </c>
      <c r="T805" s="158" t="str">
        <f t="shared" si="286"/>
        <v/>
      </c>
      <c r="U805" s="158" t="str">
        <f t="shared" si="287"/>
        <v>lstLocatieNv3</v>
      </c>
      <c r="V805" s="168">
        <f t="shared" si="288"/>
        <v>0</v>
      </c>
      <c r="W805" s="171">
        <f t="shared" si="289"/>
        <v>0</v>
      </c>
      <c r="X805" s="171">
        <f t="shared" si="290"/>
        <v>0</v>
      </c>
      <c r="Y805" s="171">
        <f t="shared" si="291"/>
        <v>0</v>
      </c>
      <c r="Z805" s="171">
        <f t="shared" si="292"/>
        <v>0</v>
      </c>
      <c r="AA805" s="171">
        <f t="shared" si="293"/>
        <v>0</v>
      </c>
      <c r="AB805" s="171">
        <f t="shared" si="294"/>
        <v>0</v>
      </c>
      <c r="AC805" s="171">
        <f t="shared" si="295"/>
        <v>0</v>
      </c>
      <c r="AD805" s="171">
        <f t="shared" si="296"/>
        <v>0</v>
      </c>
      <c r="AE805" s="171">
        <f t="shared" si="297"/>
        <v>0</v>
      </c>
      <c r="AF805" s="171">
        <f t="shared" si="298"/>
        <v>0</v>
      </c>
      <c r="AG805" s="171">
        <f t="shared" si="299"/>
        <v>0</v>
      </c>
      <c r="AH805" s="171">
        <f>IF($S805&lt;&gt;0, IF($F805&lt;&gt;"Opname / publicatie / game", IF(OR($J805="Fysieke aanwezigheid/product",$J805="Fysieke en digitale aanwezigheid/product"), IF($L805&lt;&gt;"België", _xlfn.IFNA(IF(MATCH($M805, Keuzelijsten!$AR$2:$AR$32, 0)&gt;0, 0, -1), -1), IF($N805&lt;&gt;"", -1, IF(O805&lt;&gt;"", 0, 1))), -1), -1), 0)</f>
        <v>0</v>
      </c>
      <c r="AI805" s="171">
        <f t="shared" si="300"/>
        <v>0</v>
      </c>
      <c r="AJ805" s="171">
        <f t="shared" si="301"/>
        <v>0</v>
      </c>
      <c r="AK805" s="168"/>
      <c r="AL805" s="322" t="str">
        <f t="shared" si="282"/>
        <v/>
      </c>
      <c r="AM805" s="171"/>
      <c r="AN805" s="171"/>
      <c r="AO805" s="171"/>
      <c r="AP805" s="171"/>
      <c r="AQ805" s="171"/>
      <c r="AR805" s="171"/>
      <c r="AS805" s="171"/>
      <c r="AT805" s="171"/>
      <c r="AU805" s="171" t="str">
        <f t="shared" si="302"/>
        <v/>
      </c>
      <c r="AV805" s="171"/>
      <c r="AW805" s="171"/>
      <c r="AX805" s="171"/>
      <c r="AY805" s="171"/>
      <c r="AZ805" s="168" t="str">
        <f t="shared" si="303"/>
        <v/>
      </c>
      <c r="BA805" s="158" t="str">
        <f>IF(S805&lt;&gt;1, IF(SUM(S805:$S$1004)&lt;&gt;0, "| Laat geen witruimte tussen ingevulde rijen.", ""), "")</f>
        <v/>
      </c>
      <c r="BC805" s="159" t="str">
        <f t="shared" si="304"/>
        <v/>
      </c>
    </row>
    <row r="806" spans="1:55" s="158" customFormat="1" ht="14.4" customHeight="1" x14ac:dyDescent="0.3">
      <c r="A806" s="244" t="str">
        <f t="shared" si="283"/>
        <v/>
      </c>
      <c r="B806" s="153" t="str">
        <f t="shared" si="284"/>
        <v/>
      </c>
      <c r="C806" s="154"/>
      <c r="D806" s="173"/>
      <c r="E806" s="179"/>
      <c r="F806" s="156"/>
      <c r="G806" s="175"/>
      <c r="H806" s="175"/>
      <c r="I806" s="175"/>
      <c r="J806" s="175"/>
      <c r="K806" s="175"/>
      <c r="L806" s="175"/>
      <c r="M806" s="175"/>
      <c r="N806" s="175"/>
      <c r="O806" s="175"/>
      <c r="P806" s="175"/>
      <c r="Q806" s="179"/>
      <c r="R806" s="157" t="s">
        <v>98</v>
      </c>
      <c r="S806" s="158">
        <f t="shared" si="285"/>
        <v>0</v>
      </c>
      <c r="T806" s="158" t="str">
        <f t="shared" si="286"/>
        <v/>
      </c>
      <c r="U806" s="158" t="str">
        <f t="shared" si="287"/>
        <v>lstLocatieNv3</v>
      </c>
      <c r="V806" s="168">
        <f t="shared" si="288"/>
        <v>0</v>
      </c>
      <c r="W806" s="171">
        <f t="shared" si="289"/>
        <v>0</v>
      </c>
      <c r="X806" s="171">
        <f t="shared" si="290"/>
        <v>0</v>
      </c>
      <c r="Y806" s="171">
        <f t="shared" si="291"/>
        <v>0</v>
      </c>
      <c r="Z806" s="171">
        <f t="shared" si="292"/>
        <v>0</v>
      </c>
      <c r="AA806" s="171">
        <f t="shared" si="293"/>
        <v>0</v>
      </c>
      <c r="AB806" s="171">
        <f t="shared" si="294"/>
        <v>0</v>
      </c>
      <c r="AC806" s="171">
        <f t="shared" si="295"/>
        <v>0</v>
      </c>
      <c r="AD806" s="171">
        <f t="shared" si="296"/>
        <v>0</v>
      </c>
      <c r="AE806" s="171">
        <f t="shared" si="297"/>
        <v>0</v>
      </c>
      <c r="AF806" s="171">
        <f t="shared" si="298"/>
        <v>0</v>
      </c>
      <c r="AG806" s="171">
        <f t="shared" si="299"/>
        <v>0</v>
      </c>
      <c r="AH806" s="171">
        <f>IF($S806&lt;&gt;0, IF($F806&lt;&gt;"Opname / publicatie / game", IF(OR($J806="Fysieke aanwezigheid/product",$J806="Fysieke en digitale aanwezigheid/product"), IF($L806&lt;&gt;"België", _xlfn.IFNA(IF(MATCH($M806, Keuzelijsten!$AR$2:$AR$32, 0)&gt;0, 0, -1), -1), IF($N806&lt;&gt;"", -1, IF(O806&lt;&gt;"", 0, 1))), -1), -1), 0)</f>
        <v>0</v>
      </c>
      <c r="AI806" s="171">
        <f t="shared" si="300"/>
        <v>0</v>
      </c>
      <c r="AJ806" s="171">
        <f t="shared" si="301"/>
        <v>0</v>
      </c>
      <c r="AK806" s="168"/>
      <c r="AL806" s="322" t="str">
        <f t="shared" si="282"/>
        <v/>
      </c>
      <c r="AM806" s="171"/>
      <c r="AN806" s="171"/>
      <c r="AO806" s="171"/>
      <c r="AP806" s="171"/>
      <c r="AQ806" s="171"/>
      <c r="AR806" s="171"/>
      <c r="AS806" s="171"/>
      <c r="AT806" s="171"/>
      <c r="AU806" s="171" t="str">
        <f t="shared" si="302"/>
        <v/>
      </c>
      <c r="AV806" s="171"/>
      <c r="AW806" s="171"/>
      <c r="AX806" s="171"/>
      <c r="AY806" s="171"/>
      <c r="AZ806" s="168" t="str">
        <f t="shared" si="303"/>
        <v/>
      </c>
      <c r="BA806" s="158" t="str">
        <f>IF(S806&lt;&gt;1, IF(SUM(S806:$S$1004)&lt;&gt;0, "| Laat geen witruimte tussen ingevulde rijen.", ""), "")</f>
        <v/>
      </c>
      <c r="BC806" s="159" t="str">
        <f t="shared" si="304"/>
        <v/>
      </c>
    </row>
    <row r="807" spans="1:55" s="158" customFormat="1" ht="14.4" customHeight="1" x14ac:dyDescent="0.3">
      <c r="A807" s="244" t="str">
        <f t="shared" si="283"/>
        <v/>
      </c>
      <c r="B807" s="153" t="str">
        <f t="shared" si="284"/>
        <v/>
      </c>
      <c r="C807" s="154"/>
      <c r="D807" s="173"/>
      <c r="E807" s="179"/>
      <c r="F807" s="156"/>
      <c r="G807" s="175"/>
      <c r="H807" s="175"/>
      <c r="I807" s="175"/>
      <c r="J807" s="175"/>
      <c r="K807" s="175"/>
      <c r="L807" s="175"/>
      <c r="M807" s="175"/>
      <c r="N807" s="175"/>
      <c r="O807" s="175"/>
      <c r="P807" s="175"/>
      <c r="Q807" s="179"/>
      <c r="R807" s="157" t="s">
        <v>98</v>
      </c>
      <c r="S807" s="158">
        <f t="shared" si="285"/>
        <v>0</v>
      </c>
      <c r="T807" s="158" t="str">
        <f t="shared" si="286"/>
        <v/>
      </c>
      <c r="U807" s="158" t="str">
        <f t="shared" si="287"/>
        <v>lstLocatieNv3</v>
      </c>
      <c r="V807" s="168">
        <f t="shared" si="288"/>
        <v>0</v>
      </c>
      <c r="W807" s="171">
        <f t="shared" si="289"/>
        <v>0</v>
      </c>
      <c r="X807" s="171">
        <f t="shared" si="290"/>
        <v>0</v>
      </c>
      <c r="Y807" s="171">
        <f t="shared" si="291"/>
        <v>0</v>
      </c>
      <c r="Z807" s="171">
        <f t="shared" si="292"/>
        <v>0</v>
      </c>
      <c r="AA807" s="171">
        <f t="shared" si="293"/>
        <v>0</v>
      </c>
      <c r="AB807" s="171">
        <f t="shared" si="294"/>
        <v>0</v>
      </c>
      <c r="AC807" s="171">
        <f t="shared" si="295"/>
        <v>0</v>
      </c>
      <c r="AD807" s="171">
        <f t="shared" si="296"/>
        <v>0</v>
      </c>
      <c r="AE807" s="171">
        <f t="shared" si="297"/>
        <v>0</v>
      </c>
      <c r="AF807" s="171">
        <f t="shared" si="298"/>
        <v>0</v>
      </c>
      <c r="AG807" s="171">
        <f t="shared" si="299"/>
        <v>0</v>
      </c>
      <c r="AH807" s="171">
        <f>IF($S807&lt;&gt;0, IF($F807&lt;&gt;"Opname / publicatie / game", IF(OR($J807="Fysieke aanwezigheid/product",$J807="Fysieke en digitale aanwezigheid/product"), IF($L807&lt;&gt;"België", _xlfn.IFNA(IF(MATCH($M807, Keuzelijsten!$AR$2:$AR$32, 0)&gt;0, 0, -1), -1), IF($N807&lt;&gt;"", -1, IF(O807&lt;&gt;"", 0, 1))), -1), -1), 0)</f>
        <v>0</v>
      </c>
      <c r="AI807" s="171">
        <f t="shared" si="300"/>
        <v>0</v>
      </c>
      <c r="AJ807" s="171">
        <f t="shared" si="301"/>
        <v>0</v>
      </c>
      <c r="AK807" s="168"/>
      <c r="AL807" s="322" t="str">
        <f t="shared" si="282"/>
        <v/>
      </c>
      <c r="AM807" s="171"/>
      <c r="AN807" s="171"/>
      <c r="AO807" s="171"/>
      <c r="AP807" s="171"/>
      <c r="AQ807" s="171"/>
      <c r="AR807" s="171"/>
      <c r="AS807" s="171"/>
      <c r="AT807" s="171"/>
      <c r="AU807" s="171" t="str">
        <f t="shared" si="302"/>
        <v/>
      </c>
      <c r="AV807" s="171"/>
      <c r="AW807" s="171"/>
      <c r="AX807" s="171"/>
      <c r="AY807" s="171"/>
      <c r="AZ807" s="168" t="str">
        <f t="shared" si="303"/>
        <v/>
      </c>
      <c r="BA807" s="158" t="str">
        <f>IF(S807&lt;&gt;1, IF(SUM(S807:$S$1004)&lt;&gt;0, "| Laat geen witruimte tussen ingevulde rijen.", ""), "")</f>
        <v/>
      </c>
      <c r="BC807" s="159" t="str">
        <f t="shared" si="304"/>
        <v/>
      </c>
    </row>
    <row r="808" spans="1:55" s="158" customFormat="1" ht="14.4" customHeight="1" x14ac:dyDescent="0.3">
      <c r="A808" s="244" t="str">
        <f t="shared" si="283"/>
        <v/>
      </c>
      <c r="B808" s="153" t="str">
        <f t="shared" si="284"/>
        <v/>
      </c>
      <c r="C808" s="154"/>
      <c r="D808" s="173"/>
      <c r="E808" s="179"/>
      <c r="F808" s="156"/>
      <c r="G808" s="175"/>
      <c r="H808" s="175"/>
      <c r="I808" s="175"/>
      <c r="J808" s="175"/>
      <c r="K808" s="175"/>
      <c r="L808" s="175"/>
      <c r="M808" s="175"/>
      <c r="N808" s="175"/>
      <c r="O808" s="175"/>
      <c r="P808" s="175"/>
      <c r="Q808" s="179"/>
      <c r="R808" s="157" t="s">
        <v>98</v>
      </c>
      <c r="S808" s="158">
        <f t="shared" si="285"/>
        <v>0</v>
      </c>
      <c r="T808" s="158" t="str">
        <f t="shared" si="286"/>
        <v/>
      </c>
      <c r="U808" s="158" t="str">
        <f t="shared" si="287"/>
        <v>lstLocatieNv3</v>
      </c>
      <c r="V808" s="168">
        <f t="shared" si="288"/>
        <v>0</v>
      </c>
      <c r="W808" s="171">
        <f t="shared" si="289"/>
        <v>0</v>
      </c>
      <c r="X808" s="171">
        <f t="shared" si="290"/>
        <v>0</v>
      </c>
      <c r="Y808" s="171">
        <f t="shared" si="291"/>
        <v>0</v>
      </c>
      <c r="Z808" s="171">
        <f t="shared" si="292"/>
        <v>0</v>
      </c>
      <c r="AA808" s="171">
        <f t="shared" si="293"/>
        <v>0</v>
      </c>
      <c r="AB808" s="171">
        <f t="shared" si="294"/>
        <v>0</v>
      </c>
      <c r="AC808" s="171">
        <f t="shared" si="295"/>
        <v>0</v>
      </c>
      <c r="AD808" s="171">
        <f t="shared" si="296"/>
        <v>0</v>
      </c>
      <c r="AE808" s="171">
        <f t="shared" si="297"/>
        <v>0</v>
      </c>
      <c r="AF808" s="171">
        <f t="shared" si="298"/>
        <v>0</v>
      </c>
      <c r="AG808" s="171">
        <f t="shared" si="299"/>
        <v>0</v>
      </c>
      <c r="AH808" s="171">
        <f>IF($S808&lt;&gt;0, IF($F808&lt;&gt;"Opname / publicatie / game", IF(OR($J808="Fysieke aanwezigheid/product",$J808="Fysieke en digitale aanwezigheid/product"), IF($L808&lt;&gt;"België", _xlfn.IFNA(IF(MATCH($M808, Keuzelijsten!$AR$2:$AR$32, 0)&gt;0, 0, -1), -1), IF($N808&lt;&gt;"", -1, IF(O808&lt;&gt;"", 0, 1))), -1), -1), 0)</f>
        <v>0</v>
      </c>
      <c r="AI808" s="171">
        <f t="shared" si="300"/>
        <v>0</v>
      </c>
      <c r="AJ808" s="171">
        <f t="shared" si="301"/>
        <v>0</v>
      </c>
      <c r="AK808" s="168"/>
      <c r="AL808" s="322" t="str">
        <f t="shared" si="282"/>
        <v/>
      </c>
      <c r="AM808" s="171"/>
      <c r="AN808" s="171"/>
      <c r="AO808" s="171"/>
      <c r="AP808" s="171"/>
      <c r="AQ808" s="171"/>
      <c r="AR808" s="171"/>
      <c r="AS808" s="171"/>
      <c r="AT808" s="171"/>
      <c r="AU808" s="171" t="str">
        <f t="shared" si="302"/>
        <v/>
      </c>
      <c r="AV808" s="171"/>
      <c r="AW808" s="171"/>
      <c r="AX808" s="171"/>
      <c r="AY808" s="171"/>
      <c r="AZ808" s="168" t="str">
        <f t="shared" si="303"/>
        <v/>
      </c>
      <c r="BA808" s="158" t="str">
        <f>IF(S808&lt;&gt;1, IF(SUM(S808:$S$1004)&lt;&gt;0, "| Laat geen witruimte tussen ingevulde rijen.", ""), "")</f>
        <v/>
      </c>
      <c r="BC808" s="159" t="str">
        <f t="shared" si="304"/>
        <v/>
      </c>
    </row>
    <row r="809" spans="1:55" s="158" customFormat="1" ht="14.4" customHeight="1" x14ac:dyDescent="0.3">
      <c r="A809" s="244" t="str">
        <f t="shared" si="283"/>
        <v/>
      </c>
      <c r="B809" s="153" t="str">
        <f t="shared" si="284"/>
        <v/>
      </c>
      <c r="C809" s="154"/>
      <c r="D809" s="173"/>
      <c r="E809" s="179"/>
      <c r="F809" s="156"/>
      <c r="G809" s="175"/>
      <c r="H809" s="175"/>
      <c r="I809" s="175"/>
      <c r="J809" s="175"/>
      <c r="K809" s="175"/>
      <c r="L809" s="175"/>
      <c r="M809" s="175"/>
      <c r="N809" s="175"/>
      <c r="O809" s="175"/>
      <c r="P809" s="175"/>
      <c r="Q809" s="179"/>
      <c r="R809" s="157" t="s">
        <v>98</v>
      </c>
      <c r="S809" s="158">
        <f t="shared" si="285"/>
        <v>0</v>
      </c>
      <c r="T809" s="158" t="str">
        <f t="shared" si="286"/>
        <v/>
      </c>
      <c r="U809" s="158" t="str">
        <f t="shared" si="287"/>
        <v>lstLocatieNv3</v>
      </c>
      <c r="V809" s="168">
        <f t="shared" si="288"/>
        <v>0</v>
      </c>
      <c r="W809" s="171">
        <f t="shared" si="289"/>
        <v>0</v>
      </c>
      <c r="X809" s="171">
        <f t="shared" si="290"/>
        <v>0</v>
      </c>
      <c r="Y809" s="171">
        <f t="shared" si="291"/>
        <v>0</v>
      </c>
      <c r="Z809" s="171">
        <f t="shared" si="292"/>
        <v>0</v>
      </c>
      <c r="AA809" s="171">
        <f t="shared" si="293"/>
        <v>0</v>
      </c>
      <c r="AB809" s="171">
        <f t="shared" si="294"/>
        <v>0</v>
      </c>
      <c r="AC809" s="171">
        <f t="shared" si="295"/>
        <v>0</v>
      </c>
      <c r="AD809" s="171">
        <f t="shared" si="296"/>
        <v>0</v>
      </c>
      <c r="AE809" s="171">
        <f t="shared" si="297"/>
        <v>0</v>
      </c>
      <c r="AF809" s="171">
        <f t="shared" si="298"/>
        <v>0</v>
      </c>
      <c r="AG809" s="171">
        <f t="shared" si="299"/>
        <v>0</v>
      </c>
      <c r="AH809" s="171">
        <f>IF($S809&lt;&gt;0, IF($F809&lt;&gt;"Opname / publicatie / game", IF(OR($J809="Fysieke aanwezigheid/product",$J809="Fysieke en digitale aanwezigheid/product"), IF($L809&lt;&gt;"België", _xlfn.IFNA(IF(MATCH($M809, Keuzelijsten!$AR$2:$AR$32, 0)&gt;0, 0, -1), -1), IF($N809&lt;&gt;"", -1, IF(O809&lt;&gt;"", 0, 1))), -1), -1), 0)</f>
        <v>0</v>
      </c>
      <c r="AI809" s="171">
        <f t="shared" si="300"/>
        <v>0</v>
      </c>
      <c r="AJ809" s="171">
        <f t="shared" si="301"/>
        <v>0</v>
      </c>
      <c r="AK809" s="168"/>
      <c r="AL809" s="322" t="str">
        <f t="shared" si="282"/>
        <v/>
      </c>
      <c r="AM809" s="171"/>
      <c r="AN809" s="171"/>
      <c r="AO809" s="171"/>
      <c r="AP809" s="171"/>
      <c r="AQ809" s="171"/>
      <c r="AR809" s="171"/>
      <c r="AS809" s="171"/>
      <c r="AT809" s="171"/>
      <c r="AU809" s="171" t="str">
        <f t="shared" si="302"/>
        <v/>
      </c>
      <c r="AV809" s="171"/>
      <c r="AW809" s="171"/>
      <c r="AX809" s="171"/>
      <c r="AY809" s="171"/>
      <c r="AZ809" s="168" t="str">
        <f t="shared" si="303"/>
        <v/>
      </c>
      <c r="BA809" s="158" t="str">
        <f>IF(S809&lt;&gt;1, IF(SUM(S809:$S$1004)&lt;&gt;0, "| Laat geen witruimte tussen ingevulde rijen.", ""), "")</f>
        <v/>
      </c>
      <c r="BC809" s="159" t="str">
        <f t="shared" si="304"/>
        <v/>
      </c>
    </row>
    <row r="810" spans="1:55" s="158" customFormat="1" ht="14.4" customHeight="1" x14ac:dyDescent="0.3">
      <c r="A810" s="244" t="str">
        <f t="shared" si="283"/>
        <v/>
      </c>
      <c r="B810" s="153" t="str">
        <f t="shared" si="284"/>
        <v/>
      </c>
      <c r="C810" s="154"/>
      <c r="D810" s="173"/>
      <c r="E810" s="179"/>
      <c r="F810" s="156"/>
      <c r="G810" s="175"/>
      <c r="H810" s="175"/>
      <c r="I810" s="175"/>
      <c r="J810" s="175"/>
      <c r="K810" s="175"/>
      <c r="L810" s="175"/>
      <c r="M810" s="175"/>
      <c r="N810" s="175"/>
      <c r="O810" s="175"/>
      <c r="P810" s="175"/>
      <c r="Q810" s="179"/>
      <c r="R810" s="157" t="s">
        <v>98</v>
      </c>
      <c r="S810" s="158">
        <f t="shared" si="285"/>
        <v>0</v>
      </c>
      <c r="T810" s="158" t="str">
        <f t="shared" si="286"/>
        <v/>
      </c>
      <c r="U810" s="158" t="str">
        <f t="shared" si="287"/>
        <v>lstLocatieNv3</v>
      </c>
      <c r="V810" s="168">
        <f t="shared" si="288"/>
        <v>0</v>
      </c>
      <c r="W810" s="171">
        <f t="shared" si="289"/>
        <v>0</v>
      </c>
      <c r="X810" s="171">
        <f t="shared" si="290"/>
        <v>0</v>
      </c>
      <c r="Y810" s="171">
        <f t="shared" si="291"/>
        <v>0</v>
      </c>
      <c r="Z810" s="171">
        <f t="shared" si="292"/>
        <v>0</v>
      </c>
      <c r="AA810" s="171">
        <f t="shared" si="293"/>
        <v>0</v>
      </c>
      <c r="AB810" s="171">
        <f t="shared" si="294"/>
        <v>0</v>
      </c>
      <c r="AC810" s="171">
        <f t="shared" si="295"/>
        <v>0</v>
      </c>
      <c r="AD810" s="171">
        <f t="shared" si="296"/>
        <v>0</v>
      </c>
      <c r="AE810" s="171">
        <f t="shared" si="297"/>
        <v>0</v>
      </c>
      <c r="AF810" s="171">
        <f t="shared" si="298"/>
        <v>0</v>
      </c>
      <c r="AG810" s="171">
        <f t="shared" si="299"/>
        <v>0</v>
      </c>
      <c r="AH810" s="171">
        <f>IF($S810&lt;&gt;0, IF($F810&lt;&gt;"Opname / publicatie / game", IF(OR($J810="Fysieke aanwezigheid/product",$J810="Fysieke en digitale aanwezigheid/product"), IF($L810&lt;&gt;"België", _xlfn.IFNA(IF(MATCH($M810, Keuzelijsten!$AR$2:$AR$32, 0)&gt;0, 0, -1), -1), IF($N810&lt;&gt;"", -1, IF(O810&lt;&gt;"", 0, 1))), -1), -1), 0)</f>
        <v>0</v>
      </c>
      <c r="AI810" s="171">
        <f t="shared" si="300"/>
        <v>0</v>
      </c>
      <c r="AJ810" s="171">
        <f t="shared" si="301"/>
        <v>0</v>
      </c>
      <c r="AK810" s="168"/>
      <c r="AL810" s="322" t="str">
        <f t="shared" si="282"/>
        <v/>
      </c>
      <c r="AM810" s="171"/>
      <c r="AN810" s="171"/>
      <c r="AO810" s="171"/>
      <c r="AP810" s="171"/>
      <c r="AQ810" s="171"/>
      <c r="AR810" s="171"/>
      <c r="AS810" s="171"/>
      <c r="AT810" s="171"/>
      <c r="AU810" s="171" t="str">
        <f t="shared" si="302"/>
        <v/>
      </c>
      <c r="AV810" s="171"/>
      <c r="AW810" s="171"/>
      <c r="AX810" s="171"/>
      <c r="AY810" s="171"/>
      <c r="AZ810" s="168" t="str">
        <f t="shared" si="303"/>
        <v/>
      </c>
      <c r="BA810" s="158" t="str">
        <f>IF(S810&lt;&gt;1, IF(SUM(S810:$S$1004)&lt;&gt;0, "| Laat geen witruimte tussen ingevulde rijen.", ""), "")</f>
        <v/>
      </c>
      <c r="BC810" s="159" t="str">
        <f t="shared" si="304"/>
        <v/>
      </c>
    </row>
    <row r="811" spans="1:55" s="158" customFormat="1" ht="14.4" customHeight="1" x14ac:dyDescent="0.3">
      <c r="A811" s="244" t="str">
        <f t="shared" si="283"/>
        <v/>
      </c>
      <c r="B811" s="153" t="str">
        <f t="shared" si="284"/>
        <v/>
      </c>
      <c r="C811" s="154"/>
      <c r="D811" s="173"/>
      <c r="E811" s="179"/>
      <c r="F811" s="156"/>
      <c r="G811" s="175"/>
      <c r="H811" s="175"/>
      <c r="I811" s="175"/>
      <c r="J811" s="175"/>
      <c r="K811" s="175"/>
      <c r="L811" s="175"/>
      <c r="M811" s="175"/>
      <c r="N811" s="175"/>
      <c r="O811" s="175"/>
      <c r="P811" s="175"/>
      <c r="Q811" s="179"/>
      <c r="R811" s="157" t="s">
        <v>98</v>
      </c>
      <c r="S811" s="158">
        <f t="shared" si="285"/>
        <v>0</v>
      </c>
      <c r="T811" s="158" t="str">
        <f t="shared" si="286"/>
        <v/>
      </c>
      <c r="U811" s="158" t="str">
        <f t="shared" si="287"/>
        <v>lstLocatieNv3</v>
      </c>
      <c r="V811" s="168">
        <f t="shared" si="288"/>
        <v>0</v>
      </c>
      <c r="W811" s="171">
        <f t="shared" si="289"/>
        <v>0</v>
      </c>
      <c r="X811" s="171">
        <f t="shared" si="290"/>
        <v>0</v>
      </c>
      <c r="Y811" s="171">
        <f t="shared" si="291"/>
        <v>0</v>
      </c>
      <c r="Z811" s="171">
        <f t="shared" si="292"/>
        <v>0</v>
      </c>
      <c r="AA811" s="171">
        <f t="shared" si="293"/>
        <v>0</v>
      </c>
      <c r="AB811" s="171">
        <f t="shared" si="294"/>
        <v>0</v>
      </c>
      <c r="AC811" s="171">
        <f t="shared" si="295"/>
        <v>0</v>
      </c>
      <c r="AD811" s="171">
        <f t="shared" si="296"/>
        <v>0</v>
      </c>
      <c r="AE811" s="171">
        <f t="shared" si="297"/>
        <v>0</v>
      </c>
      <c r="AF811" s="171">
        <f t="shared" si="298"/>
        <v>0</v>
      </c>
      <c r="AG811" s="171">
        <f t="shared" si="299"/>
        <v>0</v>
      </c>
      <c r="AH811" s="171">
        <f>IF($S811&lt;&gt;0, IF($F811&lt;&gt;"Opname / publicatie / game", IF(OR($J811="Fysieke aanwezigheid/product",$J811="Fysieke en digitale aanwezigheid/product"), IF($L811&lt;&gt;"België", _xlfn.IFNA(IF(MATCH($M811, Keuzelijsten!$AR$2:$AR$32, 0)&gt;0, 0, -1), -1), IF($N811&lt;&gt;"", -1, IF(O811&lt;&gt;"", 0, 1))), -1), -1), 0)</f>
        <v>0</v>
      </c>
      <c r="AI811" s="171">
        <f t="shared" si="300"/>
        <v>0</v>
      </c>
      <c r="AJ811" s="171">
        <f t="shared" si="301"/>
        <v>0</v>
      </c>
      <c r="AK811" s="168"/>
      <c r="AL811" s="322" t="str">
        <f t="shared" si="282"/>
        <v/>
      </c>
      <c r="AM811" s="171"/>
      <c r="AN811" s="171"/>
      <c r="AO811" s="171"/>
      <c r="AP811" s="171"/>
      <c r="AQ811" s="171"/>
      <c r="AR811" s="171"/>
      <c r="AS811" s="171"/>
      <c r="AT811" s="171"/>
      <c r="AU811" s="171" t="str">
        <f t="shared" si="302"/>
        <v/>
      </c>
      <c r="AV811" s="171"/>
      <c r="AW811" s="171"/>
      <c r="AX811" s="171"/>
      <c r="AY811" s="171"/>
      <c r="AZ811" s="168" t="str">
        <f t="shared" si="303"/>
        <v/>
      </c>
      <c r="BA811" s="158" t="str">
        <f>IF(S811&lt;&gt;1, IF(SUM(S811:$S$1004)&lt;&gt;0, "| Laat geen witruimte tussen ingevulde rijen.", ""), "")</f>
        <v/>
      </c>
      <c r="BC811" s="159" t="str">
        <f t="shared" si="304"/>
        <v/>
      </c>
    </row>
    <row r="812" spans="1:55" s="158" customFormat="1" ht="14.4" customHeight="1" x14ac:dyDescent="0.3">
      <c r="A812" s="244" t="str">
        <f t="shared" si="283"/>
        <v/>
      </c>
      <c r="B812" s="153" t="str">
        <f t="shared" si="284"/>
        <v/>
      </c>
      <c r="C812" s="154"/>
      <c r="D812" s="173"/>
      <c r="E812" s="179"/>
      <c r="F812" s="156"/>
      <c r="G812" s="175"/>
      <c r="H812" s="175"/>
      <c r="I812" s="175"/>
      <c r="J812" s="175"/>
      <c r="K812" s="175"/>
      <c r="L812" s="175"/>
      <c r="M812" s="175"/>
      <c r="N812" s="175"/>
      <c r="O812" s="175"/>
      <c r="P812" s="175"/>
      <c r="Q812" s="179"/>
      <c r="R812" s="157" t="s">
        <v>98</v>
      </c>
      <c r="S812" s="158">
        <f t="shared" si="285"/>
        <v>0</v>
      </c>
      <c r="T812" s="158" t="str">
        <f t="shared" si="286"/>
        <v/>
      </c>
      <c r="U812" s="158" t="str">
        <f t="shared" si="287"/>
        <v>lstLocatieNv3</v>
      </c>
      <c r="V812" s="168">
        <f t="shared" si="288"/>
        <v>0</v>
      </c>
      <c r="W812" s="171">
        <f t="shared" si="289"/>
        <v>0</v>
      </c>
      <c r="X812" s="171">
        <f t="shared" si="290"/>
        <v>0</v>
      </c>
      <c r="Y812" s="171">
        <f t="shared" si="291"/>
        <v>0</v>
      </c>
      <c r="Z812" s="171">
        <f t="shared" si="292"/>
        <v>0</v>
      </c>
      <c r="AA812" s="171">
        <f t="shared" si="293"/>
        <v>0</v>
      </c>
      <c r="AB812" s="171">
        <f t="shared" si="294"/>
        <v>0</v>
      </c>
      <c r="AC812" s="171">
        <f t="shared" si="295"/>
        <v>0</v>
      </c>
      <c r="AD812" s="171">
        <f t="shared" si="296"/>
        <v>0</v>
      </c>
      <c r="AE812" s="171">
        <f t="shared" si="297"/>
        <v>0</v>
      </c>
      <c r="AF812" s="171">
        <f t="shared" si="298"/>
        <v>0</v>
      </c>
      <c r="AG812" s="171">
        <f t="shared" si="299"/>
        <v>0</v>
      </c>
      <c r="AH812" s="171">
        <f>IF($S812&lt;&gt;0, IF($F812&lt;&gt;"Opname / publicatie / game", IF(OR($J812="Fysieke aanwezigheid/product",$J812="Fysieke en digitale aanwezigheid/product"), IF($L812&lt;&gt;"België", _xlfn.IFNA(IF(MATCH($M812, Keuzelijsten!$AR$2:$AR$32, 0)&gt;0, 0, -1), -1), IF($N812&lt;&gt;"", -1, IF(O812&lt;&gt;"", 0, 1))), -1), -1), 0)</f>
        <v>0</v>
      </c>
      <c r="AI812" s="171">
        <f t="shared" si="300"/>
        <v>0</v>
      </c>
      <c r="AJ812" s="171">
        <f t="shared" si="301"/>
        <v>0</v>
      </c>
      <c r="AK812" s="168"/>
      <c r="AL812" s="322" t="str">
        <f t="shared" si="282"/>
        <v/>
      </c>
      <c r="AM812" s="171"/>
      <c r="AN812" s="171"/>
      <c r="AO812" s="171"/>
      <c r="AP812" s="171"/>
      <c r="AQ812" s="171"/>
      <c r="AR812" s="171"/>
      <c r="AS812" s="171"/>
      <c r="AT812" s="171"/>
      <c r="AU812" s="171" t="str">
        <f t="shared" si="302"/>
        <v/>
      </c>
      <c r="AV812" s="171"/>
      <c r="AW812" s="171"/>
      <c r="AX812" s="171"/>
      <c r="AY812" s="171"/>
      <c r="AZ812" s="168" t="str">
        <f t="shared" si="303"/>
        <v/>
      </c>
      <c r="BA812" s="158" t="str">
        <f>IF(S812&lt;&gt;1, IF(SUM(S812:$S$1004)&lt;&gt;0, "| Laat geen witruimte tussen ingevulde rijen.", ""), "")</f>
        <v/>
      </c>
      <c r="BC812" s="159" t="str">
        <f t="shared" si="304"/>
        <v/>
      </c>
    </row>
    <row r="813" spans="1:55" s="158" customFormat="1" ht="14.4" customHeight="1" x14ac:dyDescent="0.3">
      <c r="A813" s="244" t="str">
        <f t="shared" si="283"/>
        <v/>
      </c>
      <c r="B813" s="153" t="str">
        <f t="shared" si="284"/>
        <v/>
      </c>
      <c r="C813" s="154"/>
      <c r="D813" s="173"/>
      <c r="E813" s="179"/>
      <c r="F813" s="156"/>
      <c r="G813" s="175"/>
      <c r="H813" s="175"/>
      <c r="I813" s="175"/>
      <c r="J813" s="175"/>
      <c r="K813" s="175"/>
      <c r="L813" s="175"/>
      <c r="M813" s="175"/>
      <c r="N813" s="175"/>
      <c r="O813" s="175"/>
      <c r="P813" s="175"/>
      <c r="Q813" s="179"/>
      <c r="R813" s="157" t="s">
        <v>98</v>
      </c>
      <c r="S813" s="158">
        <f t="shared" si="285"/>
        <v>0</v>
      </c>
      <c r="T813" s="158" t="str">
        <f t="shared" si="286"/>
        <v/>
      </c>
      <c r="U813" s="158" t="str">
        <f t="shared" si="287"/>
        <v>lstLocatieNv3</v>
      </c>
      <c r="V813" s="168">
        <f t="shared" si="288"/>
        <v>0</v>
      </c>
      <c r="W813" s="171">
        <f t="shared" si="289"/>
        <v>0</v>
      </c>
      <c r="X813" s="171">
        <f t="shared" si="290"/>
        <v>0</v>
      </c>
      <c r="Y813" s="171">
        <f t="shared" si="291"/>
        <v>0</v>
      </c>
      <c r="Z813" s="171">
        <f t="shared" si="292"/>
        <v>0</v>
      </c>
      <c r="AA813" s="171">
        <f t="shared" si="293"/>
        <v>0</v>
      </c>
      <c r="AB813" s="171">
        <f t="shared" si="294"/>
        <v>0</v>
      </c>
      <c r="AC813" s="171">
        <f t="shared" si="295"/>
        <v>0</v>
      </c>
      <c r="AD813" s="171">
        <f t="shared" si="296"/>
        <v>0</v>
      </c>
      <c r="AE813" s="171">
        <f t="shared" si="297"/>
        <v>0</v>
      </c>
      <c r="AF813" s="171">
        <f t="shared" si="298"/>
        <v>0</v>
      </c>
      <c r="AG813" s="171">
        <f t="shared" si="299"/>
        <v>0</v>
      </c>
      <c r="AH813" s="171">
        <f>IF($S813&lt;&gt;0, IF($F813&lt;&gt;"Opname / publicatie / game", IF(OR($J813="Fysieke aanwezigheid/product",$J813="Fysieke en digitale aanwezigheid/product"), IF($L813&lt;&gt;"België", _xlfn.IFNA(IF(MATCH($M813, Keuzelijsten!$AR$2:$AR$32, 0)&gt;0, 0, -1), -1), IF($N813&lt;&gt;"", -1, IF(O813&lt;&gt;"", 0, 1))), -1), -1), 0)</f>
        <v>0</v>
      </c>
      <c r="AI813" s="171">
        <f t="shared" si="300"/>
        <v>0</v>
      </c>
      <c r="AJ813" s="171">
        <f t="shared" si="301"/>
        <v>0</v>
      </c>
      <c r="AK813" s="168"/>
      <c r="AL813" s="322" t="str">
        <f t="shared" si="282"/>
        <v/>
      </c>
      <c r="AM813" s="171"/>
      <c r="AN813" s="171"/>
      <c r="AO813" s="171"/>
      <c r="AP813" s="171"/>
      <c r="AQ813" s="171"/>
      <c r="AR813" s="171"/>
      <c r="AS813" s="171"/>
      <c r="AT813" s="171"/>
      <c r="AU813" s="171" t="str">
        <f t="shared" si="302"/>
        <v/>
      </c>
      <c r="AV813" s="171"/>
      <c r="AW813" s="171"/>
      <c r="AX813" s="171"/>
      <c r="AY813" s="171"/>
      <c r="AZ813" s="168" t="str">
        <f t="shared" si="303"/>
        <v/>
      </c>
      <c r="BA813" s="158" t="str">
        <f>IF(S813&lt;&gt;1, IF(SUM(S813:$S$1004)&lt;&gt;0, "| Laat geen witruimte tussen ingevulde rijen.", ""), "")</f>
        <v/>
      </c>
      <c r="BC813" s="159" t="str">
        <f t="shared" si="304"/>
        <v/>
      </c>
    </row>
    <row r="814" spans="1:55" s="158" customFormat="1" ht="14.4" customHeight="1" x14ac:dyDescent="0.3">
      <c r="A814" s="244" t="str">
        <f t="shared" si="283"/>
        <v/>
      </c>
      <c r="B814" s="153" t="str">
        <f t="shared" si="284"/>
        <v/>
      </c>
      <c r="C814" s="154"/>
      <c r="D814" s="173"/>
      <c r="E814" s="179"/>
      <c r="F814" s="156"/>
      <c r="G814" s="175"/>
      <c r="H814" s="175"/>
      <c r="I814" s="175"/>
      <c r="J814" s="175"/>
      <c r="K814" s="175"/>
      <c r="L814" s="175"/>
      <c r="M814" s="175"/>
      <c r="N814" s="175"/>
      <c r="O814" s="175"/>
      <c r="P814" s="175"/>
      <c r="Q814" s="179"/>
      <c r="R814" s="157" t="s">
        <v>98</v>
      </c>
      <c r="S814" s="158">
        <f t="shared" si="285"/>
        <v>0</v>
      </c>
      <c r="T814" s="158" t="str">
        <f t="shared" si="286"/>
        <v/>
      </c>
      <c r="U814" s="158" t="str">
        <f t="shared" si="287"/>
        <v>lstLocatieNv3</v>
      </c>
      <c r="V814" s="168">
        <f t="shared" si="288"/>
        <v>0</v>
      </c>
      <c r="W814" s="171">
        <f t="shared" si="289"/>
        <v>0</v>
      </c>
      <c r="X814" s="171">
        <f t="shared" si="290"/>
        <v>0</v>
      </c>
      <c r="Y814" s="171">
        <f t="shared" si="291"/>
        <v>0</v>
      </c>
      <c r="Z814" s="171">
        <f t="shared" si="292"/>
        <v>0</v>
      </c>
      <c r="AA814" s="171">
        <f t="shared" si="293"/>
        <v>0</v>
      </c>
      <c r="AB814" s="171">
        <f t="shared" si="294"/>
        <v>0</v>
      </c>
      <c r="AC814" s="171">
        <f t="shared" si="295"/>
        <v>0</v>
      </c>
      <c r="AD814" s="171">
        <f t="shared" si="296"/>
        <v>0</v>
      </c>
      <c r="AE814" s="171">
        <f t="shared" si="297"/>
        <v>0</v>
      </c>
      <c r="AF814" s="171">
        <f t="shared" si="298"/>
        <v>0</v>
      </c>
      <c r="AG814" s="171">
        <f t="shared" si="299"/>
        <v>0</v>
      </c>
      <c r="AH814" s="171">
        <f>IF($S814&lt;&gt;0, IF($F814&lt;&gt;"Opname / publicatie / game", IF(OR($J814="Fysieke aanwezigheid/product",$J814="Fysieke en digitale aanwezigheid/product"), IF($L814&lt;&gt;"België", _xlfn.IFNA(IF(MATCH($M814, Keuzelijsten!$AR$2:$AR$32, 0)&gt;0, 0, -1), -1), IF($N814&lt;&gt;"", -1, IF(O814&lt;&gt;"", 0, 1))), -1), -1), 0)</f>
        <v>0</v>
      </c>
      <c r="AI814" s="171">
        <f t="shared" si="300"/>
        <v>0</v>
      </c>
      <c r="AJ814" s="171">
        <f t="shared" si="301"/>
        <v>0</v>
      </c>
      <c r="AK814" s="168"/>
      <c r="AL814" s="322" t="str">
        <f t="shared" si="282"/>
        <v/>
      </c>
      <c r="AM814" s="171"/>
      <c r="AN814" s="171"/>
      <c r="AO814" s="171"/>
      <c r="AP814" s="171"/>
      <c r="AQ814" s="171"/>
      <c r="AR814" s="171"/>
      <c r="AS814" s="171"/>
      <c r="AT814" s="171"/>
      <c r="AU814" s="171" t="str">
        <f t="shared" si="302"/>
        <v/>
      </c>
      <c r="AV814" s="171"/>
      <c r="AW814" s="171"/>
      <c r="AX814" s="171"/>
      <c r="AY814" s="171"/>
      <c r="AZ814" s="168" t="str">
        <f t="shared" si="303"/>
        <v/>
      </c>
      <c r="BA814" s="158" t="str">
        <f>IF(S814&lt;&gt;1, IF(SUM(S814:$S$1004)&lt;&gt;0, "| Laat geen witruimte tussen ingevulde rijen.", ""), "")</f>
        <v/>
      </c>
      <c r="BC814" s="159" t="str">
        <f t="shared" si="304"/>
        <v/>
      </c>
    </row>
    <row r="815" spans="1:55" s="158" customFormat="1" ht="14.4" customHeight="1" x14ac:dyDescent="0.3">
      <c r="A815" s="244" t="str">
        <f t="shared" si="283"/>
        <v/>
      </c>
      <c r="B815" s="153" t="str">
        <f t="shared" si="284"/>
        <v/>
      </c>
      <c r="C815" s="154"/>
      <c r="D815" s="173"/>
      <c r="E815" s="179"/>
      <c r="F815" s="156"/>
      <c r="G815" s="175"/>
      <c r="H815" s="175"/>
      <c r="I815" s="175"/>
      <c r="J815" s="175"/>
      <c r="K815" s="175"/>
      <c r="L815" s="175"/>
      <c r="M815" s="175"/>
      <c r="N815" s="175"/>
      <c r="O815" s="175"/>
      <c r="P815" s="175"/>
      <c r="Q815" s="179"/>
      <c r="R815" s="157" t="s">
        <v>98</v>
      </c>
      <c r="S815" s="158">
        <f t="shared" si="285"/>
        <v>0</v>
      </c>
      <c r="T815" s="158" t="str">
        <f t="shared" si="286"/>
        <v/>
      </c>
      <c r="U815" s="158" t="str">
        <f t="shared" si="287"/>
        <v>lstLocatieNv3</v>
      </c>
      <c r="V815" s="168">
        <f t="shared" si="288"/>
        <v>0</v>
      </c>
      <c r="W815" s="171">
        <f t="shared" si="289"/>
        <v>0</v>
      </c>
      <c r="X815" s="171">
        <f t="shared" si="290"/>
        <v>0</v>
      </c>
      <c r="Y815" s="171">
        <f t="shared" si="291"/>
        <v>0</v>
      </c>
      <c r="Z815" s="171">
        <f t="shared" si="292"/>
        <v>0</v>
      </c>
      <c r="AA815" s="171">
        <f t="shared" si="293"/>
        <v>0</v>
      </c>
      <c r="AB815" s="171">
        <f t="shared" si="294"/>
        <v>0</v>
      </c>
      <c r="AC815" s="171">
        <f t="shared" si="295"/>
        <v>0</v>
      </c>
      <c r="AD815" s="171">
        <f t="shared" si="296"/>
        <v>0</v>
      </c>
      <c r="AE815" s="171">
        <f t="shared" si="297"/>
        <v>0</v>
      </c>
      <c r="AF815" s="171">
        <f t="shared" si="298"/>
        <v>0</v>
      </c>
      <c r="AG815" s="171">
        <f t="shared" si="299"/>
        <v>0</v>
      </c>
      <c r="AH815" s="171">
        <f>IF($S815&lt;&gt;0, IF($F815&lt;&gt;"Opname / publicatie / game", IF(OR($J815="Fysieke aanwezigheid/product",$J815="Fysieke en digitale aanwezigheid/product"), IF($L815&lt;&gt;"België", _xlfn.IFNA(IF(MATCH($M815, Keuzelijsten!$AR$2:$AR$32, 0)&gt;0, 0, -1), -1), IF($N815&lt;&gt;"", -1, IF(O815&lt;&gt;"", 0, 1))), -1), -1), 0)</f>
        <v>0</v>
      </c>
      <c r="AI815" s="171">
        <f t="shared" si="300"/>
        <v>0</v>
      </c>
      <c r="AJ815" s="171">
        <f t="shared" si="301"/>
        <v>0</v>
      </c>
      <c r="AK815" s="168"/>
      <c r="AL815" s="322" t="str">
        <f t="shared" si="282"/>
        <v/>
      </c>
      <c r="AM815" s="171"/>
      <c r="AN815" s="171"/>
      <c r="AO815" s="171"/>
      <c r="AP815" s="171"/>
      <c r="AQ815" s="171"/>
      <c r="AR815" s="171"/>
      <c r="AS815" s="171"/>
      <c r="AT815" s="171"/>
      <c r="AU815" s="171" t="str">
        <f t="shared" si="302"/>
        <v/>
      </c>
      <c r="AV815" s="171"/>
      <c r="AW815" s="171"/>
      <c r="AX815" s="171"/>
      <c r="AY815" s="171"/>
      <c r="AZ815" s="168" t="str">
        <f t="shared" si="303"/>
        <v/>
      </c>
      <c r="BA815" s="158" t="str">
        <f>IF(S815&lt;&gt;1, IF(SUM(S815:$S$1004)&lt;&gt;0, "| Laat geen witruimte tussen ingevulde rijen.", ""), "")</f>
        <v/>
      </c>
      <c r="BC815" s="159" t="str">
        <f t="shared" si="304"/>
        <v/>
      </c>
    </row>
    <row r="816" spans="1:55" s="158" customFormat="1" ht="14.4" customHeight="1" x14ac:dyDescent="0.3">
      <c r="A816" s="244" t="str">
        <f t="shared" si="283"/>
        <v/>
      </c>
      <c r="B816" s="153" t="str">
        <f t="shared" si="284"/>
        <v/>
      </c>
      <c r="C816" s="154"/>
      <c r="D816" s="173"/>
      <c r="E816" s="179"/>
      <c r="F816" s="156"/>
      <c r="G816" s="175"/>
      <c r="H816" s="175"/>
      <c r="I816" s="175"/>
      <c r="J816" s="175"/>
      <c r="K816" s="175"/>
      <c r="L816" s="175"/>
      <c r="M816" s="175"/>
      <c r="N816" s="175"/>
      <c r="O816" s="175"/>
      <c r="P816" s="175"/>
      <c r="Q816" s="179"/>
      <c r="R816" s="157" t="s">
        <v>98</v>
      </c>
      <c r="S816" s="158">
        <f t="shared" si="285"/>
        <v>0</v>
      </c>
      <c r="T816" s="158" t="str">
        <f t="shared" si="286"/>
        <v/>
      </c>
      <c r="U816" s="158" t="str">
        <f t="shared" si="287"/>
        <v>lstLocatieNv3</v>
      </c>
      <c r="V816" s="168">
        <f t="shared" si="288"/>
        <v>0</v>
      </c>
      <c r="W816" s="171">
        <f t="shared" si="289"/>
        <v>0</v>
      </c>
      <c r="X816" s="171">
        <f t="shared" si="290"/>
        <v>0</v>
      </c>
      <c r="Y816" s="171">
        <f t="shared" si="291"/>
        <v>0</v>
      </c>
      <c r="Z816" s="171">
        <f t="shared" si="292"/>
        <v>0</v>
      </c>
      <c r="AA816" s="171">
        <f t="shared" si="293"/>
        <v>0</v>
      </c>
      <c r="AB816" s="171">
        <f t="shared" si="294"/>
        <v>0</v>
      </c>
      <c r="AC816" s="171">
        <f t="shared" si="295"/>
        <v>0</v>
      </c>
      <c r="AD816" s="171">
        <f t="shared" si="296"/>
        <v>0</v>
      </c>
      <c r="AE816" s="171">
        <f t="shared" si="297"/>
        <v>0</v>
      </c>
      <c r="AF816" s="171">
        <f t="shared" si="298"/>
        <v>0</v>
      </c>
      <c r="AG816" s="171">
        <f t="shared" si="299"/>
        <v>0</v>
      </c>
      <c r="AH816" s="171">
        <f>IF($S816&lt;&gt;0, IF($F816&lt;&gt;"Opname / publicatie / game", IF(OR($J816="Fysieke aanwezigheid/product",$J816="Fysieke en digitale aanwezigheid/product"), IF($L816&lt;&gt;"België", _xlfn.IFNA(IF(MATCH($M816, Keuzelijsten!$AR$2:$AR$32, 0)&gt;0, 0, -1), -1), IF($N816&lt;&gt;"", -1, IF(O816&lt;&gt;"", 0, 1))), -1), -1), 0)</f>
        <v>0</v>
      </c>
      <c r="AI816" s="171">
        <f t="shared" si="300"/>
        <v>0</v>
      </c>
      <c r="AJ816" s="171">
        <f t="shared" si="301"/>
        <v>0</v>
      </c>
      <c r="AK816" s="168"/>
      <c r="AL816" s="322" t="str">
        <f t="shared" si="282"/>
        <v/>
      </c>
      <c r="AM816" s="171"/>
      <c r="AN816" s="171"/>
      <c r="AO816" s="171"/>
      <c r="AP816" s="171"/>
      <c r="AQ816" s="171"/>
      <c r="AR816" s="171"/>
      <c r="AS816" s="171"/>
      <c r="AT816" s="171"/>
      <c r="AU816" s="171" t="str">
        <f t="shared" si="302"/>
        <v/>
      </c>
      <c r="AV816" s="171"/>
      <c r="AW816" s="171"/>
      <c r="AX816" s="171"/>
      <c r="AY816" s="171"/>
      <c r="AZ816" s="168" t="str">
        <f t="shared" si="303"/>
        <v/>
      </c>
      <c r="BA816" s="158" t="str">
        <f>IF(S816&lt;&gt;1, IF(SUM(S816:$S$1004)&lt;&gt;0, "| Laat geen witruimte tussen ingevulde rijen.", ""), "")</f>
        <v/>
      </c>
      <c r="BC816" s="159" t="str">
        <f t="shared" si="304"/>
        <v/>
      </c>
    </row>
    <row r="817" spans="1:55" s="158" customFormat="1" ht="14.4" customHeight="1" x14ac:dyDescent="0.3">
      <c r="A817" s="244" t="str">
        <f t="shared" si="283"/>
        <v/>
      </c>
      <c r="B817" s="153" t="str">
        <f t="shared" si="284"/>
        <v/>
      </c>
      <c r="C817" s="154"/>
      <c r="D817" s="173"/>
      <c r="E817" s="179"/>
      <c r="F817" s="156"/>
      <c r="G817" s="175"/>
      <c r="H817" s="175"/>
      <c r="I817" s="175"/>
      <c r="J817" s="175"/>
      <c r="K817" s="175"/>
      <c r="L817" s="175"/>
      <c r="M817" s="175"/>
      <c r="N817" s="175"/>
      <c r="O817" s="175"/>
      <c r="P817" s="175"/>
      <c r="Q817" s="179"/>
      <c r="R817" s="157" t="s">
        <v>98</v>
      </c>
      <c r="S817" s="158">
        <f t="shared" si="285"/>
        <v>0</v>
      </c>
      <c r="T817" s="158" t="str">
        <f t="shared" si="286"/>
        <v/>
      </c>
      <c r="U817" s="158" t="str">
        <f t="shared" si="287"/>
        <v>lstLocatieNv3</v>
      </c>
      <c r="V817" s="168">
        <f t="shared" si="288"/>
        <v>0</v>
      </c>
      <c r="W817" s="171">
        <f t="shared" si="289"/>
        <v>0</v>
      </c>
      <c r="X817" s="171">
        <f t="shared" si="290"/>
        <v>0</v>
      </c>
      <c r="Y817" s="171">
        <f t="shared" si="291"/>
        <v>0</v>
      </c>
      <c r="Z817" s="171">
        <f t="shared" si="292"/>
        <v>0</v>
      </c>
      <c r="AA817" s="171">
        <f t="shared" si="293"/>
        <v>0</v>
      </c>
      <c r="AB817" s="171">
        <f t="shared" si="294"/>
        <v>0</v>
      </c>
      <c r="AC817" s="171">
        <f t="shared" si="295"/>
        <v>0</v>
      </c>
      <c r="AD817" s="171">
        <f t="shared" si="296"/>
        <v>0</v>
      </c>
      <c r="AE817" s="171">
        <f t="shared" si="297"/>
        <v>0</v>
      </c>
      <c r="AF817" s="171">
        <f t="shared" si="298"/>
        <v>0</v>
      </c>
      <c r="AG817" s="171">
        <f t="shared" si="299"/>
        <v>0</v>
      </c>
      <c r="AH817" s="171">
        <f>IF($S817&lt;&gt;0, IF($F817&lt;&gt;"Opname / publicatie / game", IF(OR($J817="Fysieke aanwezigheid/product",$J817="Fysieke en digitale aanwezigheid/product"), IF($L817&lt;&gt;"België", _xlfn.IFNA(IF(MATCH($M817, Keuzelijsten!$AR$2:$AR$32, 0)&gt;0, 0, -1), -1), IF($N817&lt;&gt;"", -1, IF(O817&lt;&gt;"", 0, 1))), -1), -1), 0)</f>
        <v>0</v>
      </c>
      <c r="AI817" s="171">
        <f t="shared" si="300"/>
        <v>0</v>
      </c>
      <c r="AJ817" s="171">
        <f t="shared" si="301"/>
        <v>0</v>
      </c>
      <c r="AK817" s="168"/>
      <c r="AL817" s="322" t="str">
        <f t="shared" si="282"/>
        <v/>
      </c>
      <c r="AM817" s="171"/>
      <c r="AN817" s="171"/>
      <c r="AO817" s="171"/>
      <c r="AP817" s="171"/>
      <c r="AQ817" s="171"/>
      <c r="AR817" s="171"/>
      <c r="AS817" s="171"/>
      <c r="AT817" s="171"/>
      <c r="AU817" s="171" t="str">
        <f t="shared" si="302"/>
        <v/>
      </c>
      <c r="AV817" s="171"/>
      <c r="AW817" s="171"/>
      <c r="AX817" s="171"/>
      <c r="AY817" s="171"/>
      <c r="AZ817" s="168" t="str">
        <f t="shared" si="303"/>
        <v/>
      </c>
      <c r="BA817" s="158" t="str">
        <f>IF(S817&lt;&gt;1, IF(SUM(S817:$S$1004)&lt;&gt;0, "| Laat geen witruimte tussen ingevulde rijen.", ""), "")</f>
        <v/>
      </c>
      <c r="BC817" s="159" t="str">
        <f t="shared" si="304"/>
        <v/>
      </c>
    </row>
    <row r="818" spans="1:55" s="158" customFormat="1" ht="14.4" customHeight="1" x14ac:dyDescent="0.3">
      <c r="A818" s="244" t="str">
        <f t="shared" si="283"/>
        <v/>
      </c>
      <c r="B818" s="153" t="str">
        <f t="shared" si="284"/>
        <v/>
      </c>
      <c r="C818" s="154"/>
      <c r="D818" s="173"/>
      <c r="E818" s="179"/>
      <c r="F818" s="156"/>
      <c r="G818" s="175"/>
      <c r="H818" s="175"/>
      <c r="I818" s="175"/>
      <c r="J818" s="175"/>
      <c r="K818" s="175"/>
      <c r="L818" s="175"/>
      <c r="M818" s="175"/>
      <c r="N818" s="175"/>
      <c r="O818" s="175"/>
      <c r="P818" s="175"/>
      <c r="Q818" s="179"/>
      <c r="R818" s="157" t="s">
        <v>98</v>
      </c>
      <c r="S818" s="158">
        <f t="shared" si="285"/>
        <v>0</v>
      </c>
      <c r="T818" s="158" t="str">
        <f t="shared" si="286"/>
        <v/>
      </c>
      <c r="U818" s="158" t="str">
        <f t="shared" si="287"/>
        <v>lstLocatieNv3</v>
      </c>
      <c r="V818" s="168">
        <f t="shared" si="288"/>
        <v>0</v>
      </c>
      <c r="W818" s="171">
        <f t="shared" si="289"/>
        <v>0</v>
      </c>
      <c r="X818" s="171">
        <f t="shared" si="290"/>
        <v>0</v>
      </c>
      <c r="Y818" s="171">
        <f t="shared" si="291"/>
        <v>0</v>
      </c>
      <c r="Z818" s="171">
        <f t="shared" si="292"/>
        <v>0</v>
      </c>
      <c r="AA818" s="171">
        <f t="shared" si="293"/>
        <v>0</v>
      </c>
      <c r="AB818" s="171">
        <f t="shared" si="294"/>
        <v>0</v>
      </c>
      <c r="AC818" s="171">
        <f t="shared" si="295"/>
        <v>0</v>
      </c>
      <c r="AD818" s="171">
        <f t="shared" si="296"/>
        <v>0</v>
      </c>
      <c r="AE818" s="171">
        <f t="shared" si="297"/>
        <v>0</v>
      </c>
      <c r="AF818" s="171">
        <f t="shared" si="298"/>
        <v>0</v>
      </c>
      <c r="AG818" s="171">
        <f t="shared" si="299"/>
        <v>0</v>
      </c>
      <c r="AH818" s="171">
        <f>IF($S818&lt;&gt;0, IF($F818&lt;&gt;"Opname / publicatie / game", IF(OR($J818="Fysieke aanwezigheid/product",$J818="Fysieke en digitale aanwezigheid/product"), IF($L818&lt;&gt;"België", _xlfn.IFNA(IF(MATCH($M818, Keuzelijsten!$AR$2:$AR$32, 0)&gt;0, 0, -1), -1), IF($N818&lt;&gt;"", -1, IF(O818&lt;&gt;"", 0, 1))), -1), -1), 0)</f>
        <v>0</v>
      </c>
      <c r="AI818" s="171">
        <f t="shared" si="300"/>
        <v>0</v>
      </c>
      <c r="AJ818" s="171">
        <f t="shared" si="301"/>
        <v>0</v>
      </c>
      <c r="AK818" s="168"/>
      <c r="AL818" s="322" t="str">
        <f t="shared" si="282"/>
        <v/>
      </c>
      <c r="AM818" s="171"/>
      <c r="AN818" s="171"/>
      <c r="AO818" s="171"/>
      <c r="AP818" s="171"/>
      <c r="AQ818" s="171"/>
      <c r="AR818" s="171"/>
      <c r="AS818" s="171"/>
      <c r="AT818" s="171"/>
      <c r="AU818" s="171" t="str">
        <f t="shared" si="302"/>
        <v/>
      </c>
      <c r="AV818" s="171"/>
      <c r="AW818" s="171"/>
      <c r="AX818" s="171"/>
      <c r="AY818" s="171"/>
      <c r="AZ818" s="168" t="str">
        <f t="shared" si="303"/>
        <v/>
      </c>
      <c r="BA818" s="158" t="str">
        <f>IF(S818&lt;&gt;1, IF(SUM(S818:$S$1004)&lt;&gt;0, "| Laat geen witruimte tussen ingevulde rijen.", ""), "")</f>
        <v/>
      </c>
      <c r="BC818" s="159" t="str">
        <f t="shared" si="304"/>
        <v/>
      </c>
    </row>
    <row r="819" spans="1:55" s="158" customFormat="1" ht="14.4" customHeight="1" x14ac:dyDescent="0.3">
      <c r="A819" s="244" t="str">
        <f t="shared" si="283"/>
        <v/>
      </c>
      <c r="B819" s="153" t="str">
        <f t="shared" si="284"/>
        <v/>
      </c>
      <c r="C819" s="154"/>
      <c r="D819" s="173"/>
      <c r="E819" s="179"/>
      <c r="F819" s="156"/>
      <c r="G819" s="175"/>
      <c r="H819" s="175"/>
      <c r="I819" s="175"/>
      <c r="J819" s="175"/>
      <c r="K819" s="175"/>
      <c r="L819" s="175"/>
      <c r="M819" s="175"/>
      <c r="N819" s="175"/>
      <c r="O819" s="175"/>
      <c r="P819" s="175"/>
      <c r="Q819" s="179"/>
      <c r="R819" s="157" t="s">
        <v>98</v>
      </c>
      <c r="S819" s="158">
        <f t="shared" si="285"/>
        <v>0</v>
      </c>
      <c r="T819" s="158" t="str">
        <f t="shared" si="286"/>
        <v/>
      </c>
      <c r="U819" s="158" t="str">
        <f t="shared" si="287"/>
        <v>lstLocatieNv3</v>
      </c>
      <c r="V819" s="168">
        <f t="shared" si="288"/>
        <v>0</v>
      </c>
      <c r="W819" s="171">
        <f t="shared" si="289"/>
        <v>0</v>
      </c>
      <c r="X819" s="171">
        <f t="shared" si="290"/>
        <v>0</v>
      </c>
      <c r="Y819" s="171">
        <f t="shared" si="291"/>
        <v>0</v>
      </c>
      <c r="Z819" s="171">
        <f t="shared" si="292"/>
        <v>0</v>
      </c>
      <c r="AA819" s="171">
        <f t="shared" si="293"/>
        <v>0</v>
      </c>
      <c r="AB819" s="171">
        <f t="shared" si="294"/>
        <v>0</v>
      </c>
      <c r="AC819" s="171">
        <f t="shared" si="295"/>
        <v>0</v>
      </c>
      <c r="AD819" s="171">
        <f t="shared" si="296"/>
        <v>0</v>
      </c>
      <c r="AE819" s="171">
        <f t="shared" si="297"/>
        <v>0</v>
      </c>
      <c r="AF819" s="171">
        <f t="shared" si="298"/>
        <v>0</v>
      </c>
      <c r="AG819" s="171">
        <f t="shared" si="299"/>
        <v>0</v>
      </c>
      <c r="AH819" s="171">
        <f>IF($S819&lt;&gt;0, IF($F819&lt;&gt;"Opname / publicatie / game", IF(OR($J819="Fysieke aanwezigheid/product",$J819="Fysieke en digitale aanwezigheid/product"), IF($L819&lt;&gt;"België", _xlfn.IFNA(IF(MATCH($M819, Keuzelijsten!$AR$2:$AR$32, 0)&gt;0, 0, -1), -1), IF($N819&lt;&gt;"", -1, IF(O819&lt;&gt;"", 0, 1))), -1), -1), 0)</f>
        <v>0</v>
      </c>
      <c r="AI819" s="171">
        <f t="shared" si="300"/>
        <v>0</v>
      </c>
      <c r="AJ819" s="171">
        <f t="shared" si="301"/>
        <v>0</v>
      </c>
      <c r="AK819" s="168"/>
      <c r="AL819" s="322" t="str">
        <f t="shared" si="282"/>
        <v/>
      </c>
      <c r="AM819" s="171"/>
      <c r="AN819" s="171"/>
      <c r="AO819" s="171"/>
      <c r="AP819" s="171"/>
      <c r="AQ819" s="171"/>
      <c r="AR819" s="171"/>
      <c r="AS819" s="171"/>
      <c r="AT819" s="171"/>
      <c r="AU819" s="171" t="str">
        <f t="shared" si="302"/>
        <v/>
      </c>
      <c r="AV819" s="171"/>
      <c r="AW819" s="171"/>
      <c r="AX819" s="171"/>
      <c r="AY819" s="171"/>
      <c r="AZ819" s="168" t="str">
        <f t="shared" si="303"/>
        <v/>
      </c>
      <c r="BA819" s="158" t="str">
        <f>IF(S819&lt;&gt;1, IF(SUM(S819:$S$1004)&lt;&gt;0, "| Laat geen witruimte tussen ingevulde rijen.", ""), "")</f>
        <v/>
      </c>
      <c r="BC819" s="159" t="str">
        <f t="shared" si="304"/>
        <v/>
      </c>
    </row>
    <row r="820" spans="1:55" s="158" customFormat="1" ht="14.4" customHeight="1" x14ac:dyDescent="0.3">
      <c r="A820" s="244" t="str">
        <f t="shared" si="283"/>
        <v/>
      </c>
      <c r="B820" s="153" t="str">
        <f t="shared" si="284"/>
        <v/>
      </c>
      <c r="C820" s="154"/>
      <c r="D820" s="173"/>
      <c r="E820" s="179"/>
      <c r="F820" s="156"/>
      <c r="G820" s="175"/>
      <c r="H820" s="175"/>
      <c r="I820" s="175"/>
      <c r="J820" s="175"/>
      <c r="K820" s="175"/>
      <c r="L820" s="175"/>
      <c r="M820" s="175"/>
      <c r="N820" s="175"/>
      <c r="O820" s="175"/>
      <c r="P820" s="175"/>
      <c r="Q820" s="179"/>
      <c r="R820" s="157" t="s">
        <v>98</v>
      </c>
      <c r="S820" s="158">
        <f t="shared" si="285"/>
        <v>0</v>
      </c>
      <c r="T820" s="158" t="str">
        <f t="shared" si="286"/>
        <v/>
      </c>
      <c r="U820" s="158" t="str">
        <f t="shared" si="287"/>
        <v>lstLocatieNv3</v>
      </c>
      <c r="V820" s="168">
        <f t="shared" si="288"/>
        <v>0</v>
      </c>
      <c r="W820" s="171">
        <f t="shared" si="289"/>
        <v>0</v>
      </c>
      <c r="X820" s="171">
        <f t="shared" si="290"/>
        <v>0</v>
      </c>
      <c r="Y820" s="171">
        <f t="shared" si="291"/>
        <v>0</v>
      </c>
      <c r="Z820" s="171">
        <f t="shared" si="292"/>
        <v>0</v>
      </c>
      <c r="AA820" s="171">
        <f t="shared" si="293"/>
        <v>0</v>
      </c>
      <c r="AB820" s="171">
        <f t="shared" si="294"/>
        <v>0</v>
      </c>
      <c r="AC820" s="171">
        <f t="shared" si="295"/>
        <v>0</v>
      </c>
      <c r="AD820" s="171">
        <f t="shared" si="296"/>
        <v>0</v>
      </c>
      <c r="AE820" s="171">
        <f t="shared" si="297"/>
        <v>0</v>
      </c>
      <c r="AF820" s="171">
        <f t="shared" si="298"/>
        <v>0</v>
      </c>
      <c r="AG820" s="171">
        <f t="shared" si="299"/>
        <v>0</v>
      </c>
      <c r="AH820" s="171">
        <f>IF($S820&lt;&gt;0, IF($F820&lt;&gt;"Opname / publicatie / game", IF(OR($J820="Fysieke aanwezigheid/product",$J820="Fysieke en digitale aanwezigheid/product"), IF($L820&lt;&gt;"België", _xlfn.IFNA(IF(MATCH($M820, Keuzelijsten!$AR$2:$AR$32, 0)&gt;0, 0, -1), -1), IF($N820&lt;&gt;"", -1, IF(O820&lt;&gt;"", 0, 1))), -1), -1), 0)</f>
        <v>0</v>
      </c>
      <c r="AI820" s="171">
        <f t="shared" si="300"/>
        <v>0</v>
      </c>
      <c r="AJ820" s="171">
        <f t="shared" si="301"/>
        <v>0</v>
      </c>
      <c r="AK820" s="168"/>
      <c r="AL820" s="322" t="str">
        <f t="shared" si="282"/>
        <v/>
      </c>
      <c r="AM820" s="171"/>
      <c r="AN820" s="171"/>
      <c r="AO820" s="171"/>
      <c r="AP820" s="171"/>
      <c r="AQ820" s="171"/>
      <c r="AR820" s="171"/>
      <c r="AS820" s="171"/>
      <c r="AT820" s="171"/>
      <c r="AU820" s="171" t="str">
        <f t="shared" si="302"/>
        <v/>
      </c>
      <c r="AV820" s="171"/>
      <c r="AW820" s="171"/>
      <c r="AX820" s="171"/>
      <c r="AY820" s="171"/>
      <c r="AZ820" s="168" t="str">
        <f t="shared" si="303"/>
        <v/>
      </c>
      <c r="BA820" s="158" t="str">
        <f>IF(S820&lt;&gt;1, IF(SUM(S820:$S$1004)&lt;&gt;0, "| Laat geen witruimte tussen ingevulde rijen.", ""), "")</f>
        <v/>
      </c>
      <c r="BC820" s="159" t="str">
        <f t="shared" si="304"/>
        <v/>
      </c>
    </row>
    <row r="821" spans="1:55" s="158" customFormat="1" ht="14.4" customHeight="1" x14ac:dyDescent="0.3">
      <c r="A821" s="244" t="str">
        <f t="shared" si="283"/>
        <v/>
      </c>
      <c r="B821" s="153" t="str">
        <f t="shared" si="284"/>
        <v/>
      </c>
      <c r="C821" s="154"/>
      <c r="D821" s="173"/>
      <c r="E821" s="179"/>
      <c r="F821" s="156"/>
      <c r="G821" s="175"/>
      <c r="H821" s="175"/>
      <c r="I821" s="175"/>
      <c r="J821" s="175"/>
      <c r="K821" s="175"/>
      <c r="L821" s="175"/>
      <c r="M821" s="175"/>
      <c r="N821" s="175"/>
      <c r="O821" s="175"/>
      <c r="P821" s="175"/>
      <c r="Q821" s="179"/>
      <c r="R821" s="157" t="s">
        <v>98</v>
      </c>
      <c r="S821" s="158">
        <f t="shared" si="285"/>
        <v>0</v>
      </c>
      <c r="T821" s="158" t="str">
        <f t="shared" si="286"/>
        <v/>
      </c>
      <c r="U821" s="158" t="str">
        <f t="shared" si="287"/>
        <v>lstLocatieNv3</v>
      </c>
      <c r="V821" s="168">
        <f t="shared" si="288"/>
        <v>0</v>
      </c>
      <c r="W821" s="171">
        <f t="shared" si="289"/>
        <v>0</v>
      </c>
      <c r="X821" s="171">
        <f t="shared" si="290"/>
        <v>0</v>
      </c>
      <c r="Y821" s="171">
        <f t="shared" si="291"/>
        <v>0</v>
      </c>
      <c r="Z821" s="171">
        <f t="shared" si="292"/>
        <v>0</v>
      </c>
      <c r="AA821" s="171">
        <f t="shared" si="293"/>
        <v>0</v>
      </c>
      <c r="AB821" s="171">
        <f t="shared" si="294"/>
        <v>0</v>
      </c>
      <c r="AC821" s="171">
        <f t="shared" si="295"/>
        <v>0</v>
      </c>
      <c r="AD821" s="171">
        <f t="shared" si="296"/>
        <v>0</v>
      </c>
      <c r="AE821" s="171">
        <f t="shared" si="297"/>
        <v>0</v>
      </c>
      <c r="AF821" s="171">
        <f t="shared" si="298"/>
        <v>0</v>
      </c>
      <c r="AG821" s="171">
        <f t="shared" si="299"/>
        <v>0</v>
      </c>
      <c r="AH821" s="171">
        <f>IF($S821&lt;&gt;0, IF($F821&lt;&gt;"Opname / publicatie / game", IF(OR($J821="Fysieke aanwezigheid/product",$J821="Fysieke en digitale aanwezigheid/product"), IF($L821&lt;&gt;"België", _xlfn.IFNA(IF(MATCH($M821, Keuzelijsten!$AR$2:$AR$32, 0)&gt;0, 0, -1), -1), IF($N821&lt;&gt;"", -1, IF(O821&lt;&gt;"", 0, 1))), -1), -1), 0)</f>
        <v>0</v>
      </c>
      <c r="AI821" s="171">
        <f t="shared" si="300"/>
        <v>0</v>
      </c>
      <c r="AJ821" s="171">
        <f t="shared" si="301"/>
        <v>0</v>
      </c>
      <c r="AK821" s="168"/>
      <c r="AL821" s="322" t="str">
        <f t="shared" si="282"/>
        <v/>
      </c>
      <c r="AM821" s="171"/>
      <c r="AN821" s="171"/>
      <c r="AO821" s="171"/>
      <c r="AP821" s="171"/>
      <c r="AQ821" s="171"/>
      <c r="AR821" s="171"/>
      <c r="AS821" s="171"/>
      <c r="AT821" s="171"/>
      <c r="AU821" s="171" t="str">
        <f t="shared" si="302"/>
        <v/>
      </c>
      <c r="AV821" s="171"/>
      <c r="AW821" s="171"/>
      <c r="AX821" s="171"/>
      <c r="AY821" s="171"/>
      <c r="AZ821" s="168" t="str">
        <f t="shared" si="303"/>
        <v/>
      </c>
      <c r="BA821" s="158" t="str">
        <f>IF(S821&lt;&gt;1, IF(SUM(S821:$S$1004)&lt;&gt;0, "| Laat geen witruimte tussen ingevulde rijen.", ""), "")</f>
        <v/>
      </c>
      <c r="BC821" s="159" t="str">
        <f t="shared" si="304"/>
        <v/>
      </c>
    </row>
    <row r="822" spans="1:55" s="158" customFormat="1" ht="14.4" customHeight="1" x14ac:dyDescent="0.3">
      <c r="A822" s="244" t="str">
        <f t="shared" si="283"/>
        <v/>
      </c>
      <c r="B822" s="153" t="str">
        <f t="shared" si="284"/>
        <v/>
      </c>
      <c r="C822" s="154"/>
      <c r="D822" s="173"/>
      <c r="E822" s="179"/>
      <c r="F822" s="156"/>
      <c r="G822" s="175"/>
      <c r="H822" s="175"/>
      <c r="I822" s="175"/>
      <c r="J822" s="175"/>
      <c r="K822" s="175"/>
      <c r="L822" s="175"/>
      <c r="M822" s="175"/>
      <c r="N822" s="175"/>
      <c r="O822" s="175"/>
      <c r="P822" s="175"/>
      <c r="Q822" s="179"/>
      <c r="R822" s="157" t="s">
        <v>98</v>
      </c>
      <c r="S822" s="158">
        <f t="shared" si="285"/>
        <v>0</v>
      </c>
      <c r="T822" s="158" t="str">
        <f t="shared" si="286"/>
        <v/>
      </c>
      <c r="U822" s="158" t="str">
        <f t="shared" si="287"/>
        <v>lstLocatieNv3</v>
      </c>
      <c r="V822" s="168">
        <f t="shared" si="288"/>
        <v>0</v>
      </c>
      <c r="W822" s="171">
        <f t="shared" si="289"/>
        <v>0</v>
      </c>
      <c r="X822" s="171">
        <f t="shared" si="290"/>
        <v>0</v>
      </c>
      <c r="Y822" s="171">
        <f t="shared" si="291"/>
        <v>0</v>
      </c>
      <c r="Z822" s="171">
        <f t="shared" si="292"/>
        <v>0</v>
      </c>
      <c r="AA822" s="171">
        <f t="shared" si="293"/>
        <v>0</v>
      </c>
      <c r="AB822" s="171">
        <f t="shared" si="294"/>
        <v>0</v>
      </c>
      <c r="AC822" s="171">
        <f t="shared" si="295"/>
        <v>0</v>
      </c>
      <c r="AD822" s="171">
        <f t="shared" si="296"/>
        <v>0</v>
      </c>
      <c r="AE822" s="171">
        <f t="shared" si="297"/>
        <v>0</v>
      </c>
      <c r="AF822" s="171">
        <f t="shared" si="298"/>
        <v>0</v>
      </c>
      <c r="AG822" s="171">
        <f t="shared" si="299"/>
        <v>0</v>
      </c>
      <c r="AH822" s="171">
        <f>IF($S822&lt;&gt;0, IF($F822&lt;&gt;"Opname / publicatie / game", IF(OR($J822="Fysieke aanwezigheid/product",$J822="Fysieke en digitale aanwezigheid/product"), IF($L822&lt;&gt;"België", _xlfn.IFNA(IF(MATCH($M822, Keuzelijsten!$AR$2:$AR$32, 0)&gt;0, 0, -1), -1), IF($N822&lt;&gt;"", -1, IF(O822&lt;&gt;"", 0, 1))), -1), -1), 0)</f>
        <v>0</v>
      </c>
      <c r="AI822" s="171">
        <f t="shared" si="300"/>
        <v>0</v>
      </c>
      <c r="AJ822" s="171">
        <f t="shared" si="301"/>
        <v>0</v>
      </c>
      <c r="AK822" s="168"/>
      <c r="AL822" s="322" t="str">
        <f t="shared" si="282"/>
        <v/>
      </c>
      <c r="AM822" s="171"/>
      <c r="AN822" s="171"/>
      <c r="AO822" s="171"/>
      <c r="AP822" s="171"/>
      <c r="AQ822" s="171"/>
      <c r="AR822" s="171"/>
      <c r="AS822" s="171"/>
      <c r="AT822" s="171"/>
      <c r="AU822" s="171" t="str">
        <f t="shared" si="302"/>
        <v/>
      </c>
      <c r="AV822" s="171"/>
      <c r="AW822" s="171"/>
      <c r="AX822" s="171"/>
      <c r="AY822" s="171"/>
      <c r="AZ822" s="168" t="str">
        <f t="shared" si="303"/>
        <v/>
      </c>
      <c r="BA822" s="158" t="str">
        <f>IF(S822&lt;&gt;1, IF(SUM(S822:$S$1004)&lt;&gt;0, "| Laat geen witruimte tussen ingevulde rijen.", ""), "")</f>
        <v/>
      </c>
      <c r="BC822" s="159" t="str">
        <f t="shared" si="304"/>
        <v/>
      </c>
    </row>
    <row r="823" spans="1:55" s="158" customFormat="1" ht="14.4" customHeight="1" x14ac:dyDescent="0.3">
      <c r="A823" s="244" t="str">
        <f t="shared" si="283"/>
        <v/>
      </c>
      <c r="B823" s="153" t="str">
        <f t="shared" si="284"/>
        <v/>
      </c>
      <c r="C823" s="154"/>
      <c r="D823" s="173"/>
      <c r="E823" s="179"/>
      <c r="F823" s="156"/>
      <c r="G823" s="175"/>
      <c r="H823" s="175"/>
      <c r="I823" s="175"/>
      <c r="J823" s="175"/>
      <c r="K823" s="175"/>
      <c r="L823" s="175"/>
      <c r="M823" s="175"/>
      <c r="N823" s="175"/>
      <c r="O823" s="175"/>
      <c r="P823" s="175"/>
      <c r="Q823" s="179"/>
      <c r="R823" s="157" t="s">
        <v>98</v>
      </c>
      <c r="S823" s="158">
        <f t="shared" si="285"/>
        <v>0</v>
      </c>
      <c r="T823" s="158" t="str">
        <f t="shared" si="286"/>
        <v/>
      </c>
      <c r="U823" s="158" t="str">
        <f t="shared" si="287"/>
        <v>lstLocatieNv3</v>
      </c>
      <c r="V823" s="168">
        <f t="shared" si="288"/>
        <v>0</v>
      </c>
      <c r="W823" s="171">
        <f t="shared" si="289"/>
        <v>0</v>
      </c>
      <c r="X823" s="171">
        <f t="shared" si="290"/>
        <v>0</v>
      </c>
      <c r="Y823" s="171">
        <f t="shared" si="291"/>
        <v>0</v>
      </c>
      <c r="Z823" s="171">
        <f t="shared" si="292"/>
        <v>0</v>
      </c>
      <c r="AA823" s="171">
        <f t="shared" si="293"/>
        <v>0</v>
      </c>
      <c r="AB823" s="171">
        <f t="shared" si="294"/>
        <v>0</v>
      </c>
      <c r="AC823" s="171">
        <f t="shared" si="295"/>
        <v>0</v>
      </c>
      <c r="AD823" s="171">
        <f t="shared" si="296"/>
        <v>0</v>
      </c>
      <c r="AE823" s="171">
        <f t="shared" si="297"/>
        <v>0</v>
      </c>
      <c r="AF823" s="171">
        <f t="shared" si="298"/>
        <v>0</v>
      </c>
      <c r="AG823" s="171">
        <f t="shared" si="299"/>
        <v>0</v>
      </c>
      <c r="AH823" s="171">
        <f>IF($S823&lt;&gt;0, IF($F823&lt;&gt;"Opname / publicatie / game", IF(OR($J823="Fysieke aanwezigheid/product",$J823="Fysieke en digitale aanwezigheid/product"), IF($L823&lt;&gt;"België", _xlfn.IFNA(IF(MATCH($M823, Keuzelijsten!$AR$2:$AR$32, 0)&gt;0, 0, -1), -1), IF($N823&lt;&gt;"", -1, IF(O823&lt;&gt;"", 0, 1))), -1), -1), 0)</f>
        <v>0</v>
      </c>
      <c r="AI823" s="171">
        <f t="shared" si="300"/>
        <v>0</v>
      </c>
      <c r="AJ823" s="171">
        <f t="shared" si="301"/>
        <v>0</v>
      </c>
      <c r="AK823" s="168"/>
      <c r="AL823" s="322" t="str">
        <f t="shared" si="282"/>
        <v/>
      </c>
      <c r="AM823" s="171"/>
      <c r="AN823" s="171"/>
      <c r="AO823" s="171"/>
      <c r="AP823" s="171"/>
      <c r="AQ823" s="171"/>
      <c r="AR823" s="171"/>
      <c r="AS823" s="171"/>
      <c r="AT823" s="171"/>
      <c r="AU823" s="171" t="str">
        <f t="shared" si="302"/>
        <v/>
      </c>
      <c r="AV823" s="171"/>
      <c r="AW823" s="171"/>
      <c r="AX823" s="171"/>
      <c r="AY823" s="171"/>
      <c r="AZ823" s="168" t="str">
        <f t="shared" si="303"/>
        <v/>
      </c>
      <c r="BA823" s="158" t="str">
        <f>IF(S823&lt;&gt;1, IF(SUM(S823:$S$1004)&lt;&gt;0, "| Laat geen witruimte tussen ingevulde rijen.", ""), "")</f>
        <v/>
      </c>
      <c r="BC823" s="159" t="str">
        <f t="shared" si="304"/>
        <v/>
      </c>
    </row>
    <row r="824" spans="1:55" s="158" customFormat="1" ht="14.4" customHeight="1" x14ac:dyDescent="0.3">
      <c r="A824" s="244" t="str">
        <f t="shared" si="283"/>
        <v/>
      </c>
      <c r="B824" s="153" t="str">
        <f t="shared" si="284"/>
        <v/>
      </c>
      <c r="C824" s="154"/>
      <c r="D824" s="173"/>
      <c r="E824" s="179"/>
      <c r="F824" s="156"/>
      <c r="G824" s="175"/>
      <c r="H824" s="175"/>
      <c r="I824" s="175"/>
      <c r="J824" s="175"/>
      <c r="K824" s="175"/>
      <c r="L824" s="175"/>
      <c r="M824" s="175"/>
      <c r="N824" s="175"/>
      <c r="O824" s="175"/>
      <c r="P824" s="175"/>
      <c r="Q824" s="179"/>
      <c r="R824" s="157" t="s">
        <v>98</v>
      </c>
      <c r="S824" s="158">
        <f t="shared" si="285"/>
        <v>0</v>
      </c>
      <c r="T824" s="158" t="str">
        <f t="shared" si="286"/>
        <v/>
      </c>
      <c r="U824" s="158" t="str">
        <f t="shared" si="287"/>
        <v>lstLocatieNv3</v>
      </c>
      <c r="V824" s="168">
        <f t="shared" si="288"/>
        <v>0</v>
      </c>
      <c r="W824" s="171">
        <f t="shared" si="289"/>
        <v>0</v>
      </c>
      <c r="X824" s="171">
        <f t="shared" si="290"/>
        <v>0</v>
      </c>
      <c r="Y824" s="171">
        <f t="shared" si="291"/>
        <v>0</v>
      </c>
      <c r="Z824" s="171">
        <f t="shared" si="292"/>
        <v>0</v>
      </c>
      <c r="AA824" s="171">
        <f t="shared" si="293"/>
        <v>0</v>
      </c>
      <c r="AB824" s="171">
        <f t="shared" si="294"/>
        <v>0</v>
      </c>
      <c r="AC824" s="171">
        <f t="shared" si="295"/>
        <v>0</v>
      </c>
      <c r="AD824" s="171">
        <f t="shared" si="296"/>
        <v>0</v>
      </c>
      <c r="AE824" s="171">
        <f t="shared" si="297"/>
        <v>0</v>
      </c>
      <c r="AF824" s="171">
        <f t="shared" si="298"/>
        <v>0</v>
      </c>
      <c r="AG824" s="171">
        <f t="shared" si="299"/>
        <v>0</v>
      </c>
      <c r="AH824" s="171">
        <f>IF($S824&lt;&gt;0, IF($F824&lt;&gt;"Opname / publicatie / game", IF(OR($J824="Fysieke aanwezigheid/product",$J824="Fysieke en digitale aanwezigheid/product"), IF($L824&lt;&gt;"België", _xlfn.IFNA(IF(MATCH($M824, Keuzelijsten!$AR$2:$AR$32, 0)&gt;0, 0, -1), -1), IF($N824&lt;&gt;"", -1, IF(O824&lt;&gt;"", 0, 1))), -1), -1), 0)</f>
        <v>0</v>
      </c>
      <c r="AI824" s="171">
        <f t="shared" si="300"/>
        <v>0</v>
      </c>
      <c r="AJ824" s="171">
        <f t="shared" si="301"/>
        <v>0</v>
      </c>
      <c r="AK824" s="168"/>
      <c r="AL824" s="322" t="str">
        <f t="shared" si="282"/>
        <v/>
      </c>
      <c r="AM824" s="171"/>
      <c r="AN824" s="171"/>
      <c r="AO824" s="171"/>
      <c r="AP824" s="171"/>
      <c r="AQ824" s="171"/>
      <c r="AR824" s="171"/>
      <c r="AS824" s="171"/>
      <c r="AT824" s="171"/>
      <c r="AU824" s="171" t="str">
        <f t="shared" si="302"/>
        <v/>
      </c>
      <c r="AV824" s="171"/>
      <c r="AW824" s="171"/>
      <c r="AX824" s="171"/>
      <c r="AY824" s="171"/>
      <c r="AZ824" s="168" t="str">
        <f t="shared" si="303"/>
        <v/>
      </c>
      <c r="BA824" s="158" t="str">
        <f>IF(S824&lt;&gt;1, IF(SUM(S824:$S$1004)&lt;&gt;0, "| Laat geen witruimte tussen ingevulde rijen.", ""), "")</f>
        <v/>
      </c>
      <c r="BC824" s="159" t="str">
        <f t="shared" si="304"/>
        <v/>
      </c>
    </row>
    <row r="825" spans="1:55" s="158" customFormat="1" ht="14.4" customHeight="1" x14ac:dyDescent="0.3">
      <c r="A825" s="244" t="str">
        <f t="shared" si="283"/>
        <v/>
      </c>
      <c r="B825" s="153" t="str">
        <f t="shared" si="284"/>
        <v/>
      </c>
      <c r="C825" s="154"/>
      <c r="D825" s="173"/>
      <c r="E825" s="179"/>
      <c r="F825" s="156"/>
      <c r="G825" s="175"/>
      <c r="H825" s="175"/>
      <c r="I825" s="175"/>
      <c r="J825" s="175"/>
      <c r="K825" s="175"/>
      <c r="L825" s="175"/>
      <c r="M825" s="175"/>
      <c r="N825" s="175"/>
      <c r="O825" s="175"/>
      <c r="P825" s="175"/>
      <c r="Q825" s="179"/>
      <c r="R825" s="157" t="s">
        <v>98</v>
      </c>
      <c r="S825" s="158">
        <f t="shared" si="285"/>
        <v>0</v>
      </c>
      <c r="T825" s="158" t="str">
        <f t="shared" si="286"/>
        <v/>
      </c>
      <c r="U825" s="158" t="str">
        <f t="shared" si="287"/>
        <v>lstLocatieNv3</v>
      </c>
      <c r="V825" s="168">
        <f t="shared" si="288"/>
        <v>0</v>
      </c>
      <c r="W825" s="171">
        <f t="shared" si="289"/>
        <v>0</v>
      </c>
      <c r="X825" s="171">
        <f t="shared" si="290"/>
        <v>0</v>
      </c>
      <c r="Y825" s="171">
        <f t="shared" si="291"/>
        <v>0</v>
      </c>
      <c r="Z825" s="171">
        <f t="shared" si="292"/>
        <v>0</v>
      </c>
      <c r="AA825" s="171">
        <f t="shared" si="293"/>
        <v>0</v>
      </c>
      <c r="AB825" s="171">
        <f t="shared" si="294"/>
        <v>0</v>
      </c>
      <c r="AC825" s="171">
        <f t="shared" si="295"/>
        <v>0</v>
      </c>
      <c r="AD825" s="171">
        <f t="shared" si="296"/>
        <v>0</v>
      </c>
      <c r="AE825" s="171">
        <f t="shared" si="297"/>
        <v>0</v>
      </c>
      <c r="AF825" s="171">
        <f t="shared" si="298"/>
        <v>0</v>
      </c>
      <c r="AG825" s="171">
        <f t="shared" si="299"/>
        <v>0</v>
      </c>
      <c r="AH825" s="171">
        <f>IF($S825&lt;&gt;0, IF($F825&lt;&gt;"Opname / publicatie / game", IF(OR($J825="Fysieke aanwezigheid/product",$J825="Fysieke en digitale aanwezigheid/product"), IF($L825&lt;&gt;"België", _xlfn.IFNA(IF(MATCH($M825, Keuzelijsten!$AR$2:$AR$32, 0)&gt;0, 0, -1), -1), IF($N825&lt;&gt;"", -1, IF(O825&lt;&gt;"", 0, 1))), -1), -1), 0)</f>
        <v>0</v>
      </c>
      <c r="AI825" s="171">
        <f t="shared" si="300"/>
        <v>0</v>
      </c>
      <c r="AJ825" s="171">
        <f t="shared" si="301"/>
        <v>0</v>
      </c>
      <c r="AK825" s="168"/>
      <c r="AL825" s="322" t="str">
        <f t="shared" si="282"/>
        <v/>
      </c>
      <c r="AM825" s="171"/>
      <c r="AN825" s="171"/>
      <c r="AO825" s="171"/>
      <c r="AP825" s="171"/>
      <c r="AQ825" s="171"/>
      <c r="AR825" s="171"/>
      <c r="AS825" s="171"/>
      <c r="AT825" s="171"/>
      <c r="AU825" s="171" t="str">
        <f t="shared" si="302"/>
        <v/>
      </c>
      <c r="AV825" s="171"/>
      <c r="AW825" s="171"/>
      <c r="AX825" s="171"/>
      <c r="AY825" s="171"/>
      <c r="AZ825" s="168" t="str">
        <f t="shared" si="303"/>
        <v/>
      </c>
      <c r="BA825" s="158" t="str">
        <f>IF(S825&lt;&gt;1, IF(SUM(S825:$S$1004)&lt;&gt;0, "| Laat geen witruimte tussen ingevulde rijen.", ""), "")</f>
        <v/>
      </c>
      <c r="BC825" s="159" t="str">
        <f t="shared" si="304"/>
        <v/>
      </c>
    </row>
    <row r="826" spans="1:55" s="158" customFormat="1" ht="14.4" customHeight="1" x14ac:dyDescent="0.3">
      <c r="A826" s="244" t="str">
        <f t="shared" si="283"/>
        <v/>
      </c>
      <c r="B826" s="153" t="str">
        <f t="shared" si="284"/>
        <v/>
      </c>
      <c r="C826" s="154"/>
      <c r="D826" s="173"/>
      <c r="E826" s="179"/>
      <c r="F826" s="156"/>
      <c r="G826" s="175"/>
      <c r="H826" s="175"/>
      <c r="I826" s="175"/>
      <c r="J826" s="175"/>
      <c r="K826" s="175"/>
      <c r="L826" s="175"/>
      <c r="M826" s="175"/>
      <c r="N826" s="175"/>
      <c r="O826" s="175"/>
      <c r="P826" s="175"/>
      <c r="Q826" s="179"/>
      <c r="R826" s="157" t="s">
        <v>98</v>
      </c>
      <c r="S826" s="158">
        <f t="shared" si="285"/>
        <v>0</v>
      </c>
      <c r="T826" s="158" t="str">
        <f t="shared" si="286"/>
        <v/>
      </c>
      <c r="U826" s="158" t="str">
        <f t="shared" si="287"/>
        <v>lstLocatieNv3</v>
      </c>
      <c r="V826" s="168">
        <f t="shared" si="288"/>
        <v>0</v>
      </c>
      <c r="W826" s="171">
        <f t="shared" si="289"/>
        <v>0</v>
      </c>
      <c r="X826" s="171">
        <f t="shared" si="290"/>
        <v>0</v>
      </c>
      <c r="Y826" s="171">
        <f t="shared" si="291"/>
        <v>0</v>
      </c>
      <c r="Z826" s="171">
        <f t="shared" si="292"/>
        <v>0</v>
      </c>
      <c r="AA826" s="171">
        <f t="shared" si="293"/>
        <v>0</v>
      </c>
      <c r="AB826" s="171">
        <f t="shared" si="294"/>
        <v>0</v>
      </c>
      <c r="AC826" s="171">
        <f t="shared" si="295"/>
        <v>0</v>
      </c>
      <c r="AD826" s="171">
        <f t="shared" si="296"/>
        <v>0</v>
      </c>
      <c r="AE826" s="171">
        <f t="shared" si="297"/>
        <v>0</v>
      </c>
      <c r="AF826" s="171">
        <f t="shared" si="298"/>
        <v>0</v>
      </c>
      <c r="AG826" s="171">
        <f t="shared" si="299"/>
        <v>0</v>
      </c>
      <c r="AH826" s="171">
        <f>IF($S826&lt;&gt;0, IF($F826&lt;&gt;"Opname / publicatie / game", IF(OR($J826="Fysieke aanwezigheid/product",$J826="Fysieke en digitale aanwezigheid/product"), IF($L826&lt;&gt;"België", _xlfn.IFNA(IF(MATCH($M826, Keuzelijsten!$AR$2:$AR$32, 0)&gt;0, 0, -1), -1), IF($N826&lt;&gt;"", -1, IF(O826&lt;&gt;"", 0, 1))), -1), -1), 0)</f>
        <v>0</v>
      </c>
      <c r="AI826" s="171">
        <f t="shared" si="300"/>
        <v>0</v>
      </c>
      <c r="AJ826" s="171">
        <f t="shared" si="301"/>
        <v>0</v>
      </c>
      <c r="AK826" s="168"/>
      <c r="AL826" s="322" t="str">
        <f t="shared" si="282"/>
        <v/>
      </c>
      <c r="AM826" s="171"/>
      <c r="AN826" s="171"/>
      <c r="AO826" s="171"/>
      <c r="AP826" s="171"/>
      <c r="AQ826" s="171"/>
      <c r="AR826" s="171"/>
      <c r="AS826" s="171"/>
      <c r="AT826" s="171"/>
      <c r="AU826" s="171" t="str">
        <f t="shared" si="302"/>
        <v/>
      </c>
      <c r="AV826" s="171"/>
      <c r="AW826" s="171"/>
      <c r="AX826" s="171"/>
      <c r="AY826" s="171"/>
      <c r="AZ826" s="168" t="str">
        <f t="shared" si="303"/>
        <v/>
      </c>
      <c r="BA826" s="158" t="str">
        <f>IF(S826&lt;&gt;1, IF(SUM(S826:$S$1004)&lt;&gt;0, "| Laat geen witruimte tussen ingevulde rijen.", ""), "")</f>
        <v/>
      </c>
      <c r="BC826" s="159" t="str">
        <f t="shared" si="304"/>
        <v/>
      </c>
    </row>
    <row r="827" spans="1:55" s="158" customFormat="1" ht="14.4" customHeight="1" x14ac:dyDescent="0.3">
      <c r="A827" s="244" t="str">
        <f t="shared" si="283"/>
        <v/>
      </c>
      <c r="B827" s="153" t="str">
        <f t="shared" si="284"/>
        <v/>
      </c>
      <c r="C827" s="154"/>
      <c r="D827" s="173"/>
      <c r="E827" s="179"/>
      <c r="F827" s="156"/>
      <c r="G827" s="175"/>
      <c r="H827" s="175"/>
      <c r="I827" s="175"/>
      <c r="J827" s="175"/>
      <c r="K827" s="175"/>
      <c r="L827" s="175"/>
      <c r="M827" s="175"/>
      <c r="N827" s="175"/>
      <c r="O827" s="175"/>
      <c r="P827" s="175"/>
      <c r="Q827" s="179"/>
      <c r="R827" s="157" t="s">
        <v>98</v>
      </c>
      <c r="S827" s="158">
        <f t="shared" si="285"/>
        <v>0</v>
      </c>
      <c r="T827" s="158" t="str">
        <f t="shared" si="286"/>
        <v/>
      </c>
      <c r="U827" s="158" t="str">
        <f t="shared" si="287"/>
        <v>lstLocatieNv3</v>
      </c>
      <c r="V827" s="168">
        <f t="shared" si="288"/>
        <v>0</v>
      </c>
      <c r="W827" s="171">
        <f t="shared" si="289"/>
        <v>0</v>
      </c>
      <c r="X827" s="171">
        <f t="shared" si="290"/>
        <v>0</v>
      </c>
      <c r="Y827" s="171">
        <f t="shared" si="291"/>
        <v>0</v>
      </c>
      <c r="Z827" s="171">
        <f t="shared" si="292"/>
        <v>0</v>
      </c>
      <c r="AA827" s="171">
        <f t="shared" si="293"/>
        <v>0</v>
      </c>
      <c r="AB827" s="171">
        <f t="shared" si="294"/>
        <v>0</v>
      </c>
      <c r="AC827" s="171">
        <f t="shared" si="295"/>
        <v>0</v>
      </c>
      <c r="AD827" s="171">
        <f t="shared" si="296"/>
        <v>0</v>
      </c>
      <c r="AE827" s="171">
        <f t="shared" si="297"/>
        <v>0</v>
      </c>
      <c r="AF827" s="171">
        <f t="shared" si="298"/>
        <v>0</v>
      </c>
      <c r="AG827" s="171">
        <f t="shared" si="299"/>
        <v>0</v>
      </c>
      <c r="AH827" s="171">
        <f>IF($S827&lt;&gt;0, IF($F827&lt;&gt;"Opname / publicatie / game", IF(OR($J827="Fysieke aanwezigheid/product",$J827="Fysieke en digitale aanwezigheid/product"), IF($L827&lt;&gt;"België", _xlfn.IFNA(IF(MATCH($M827, Keuzelijsten!$AR$2:$AR$32, 0)&gt;0, 0, -1), -1), IF($N827&lt;&gt;"", -1, IF(O827&lt;&gt;"", 0, 1))), -1), -1), 0)</f>
        <v>0</v>
      </c>
      <c r="AI827" s="171">
        <f t="shared" si="300"/>
        <v>0</v>
      </c>
      <c r="AJ827" s="171">
        <f t="shared" si="301"/>
        <v>0</v>
      </c>
      <c r="AK827" s="168"/>
      <c r="AL827" s="322" t="str">
        <f t="shared" si="282"/>
        <v/>
      </c>
      <c r="AM827" s="171"/>
      <c r="AN827" s="171"/>
      <c r="AO827" s="171"/>
      <c r="AP827" s="171"/>
      <c r="AQ827" s="171"/>
      <c r="AR827" s="171"/>
      <c r="AS827" s="171"/>
      <c r="AT827" s="171"/>
      <c r="AU827" s="171" t="str">
        <f t="shared" si="302"/>
        <v/>
      </c>
      <c r="AV827" s="171"/>
      <c r="AW827" s="171"/>
      <c r="AX827" s="171"/>
      <c r="AY827" s="171"/>
      <c r="AZ827" s="168" t="str">
        <f t="shared" si="303"/>
        <v/>
      </c>
      <c r="BA827" s="158" t="str">
        <f>IF(S827&lt;&gt;1, IF(SUM(S827:$S$1004)&lt;&gt;0, "| Laat geen witruimte tussen ingevulde rijen.", ""), "")</f>
        <v/>
      </c>
      <c r="BC827" s="159" t="str">
        <f t="shared" si="304"/>
        <v/>
      </c>
    </row>
    <row r="828" spans="1:55" s="158" customFormat="1" ht="14.4" customHeight="1" x14ac:dyDescent="0.3">
      <c r="A828" s="244" t="str">
        <f t="shared" si="283"/>
        <v/>
      </c>
      <c r="B828" s="153" t="str">
        <f t="shared" si="284"/>
        <v/>
      </c>
      <c r="C828" s="154"/>
      <c r="D828" s="173"/>
      <c r="E828" s="179"/>
      <c r="F828" s="156"/>
      <c r="G828" s="175"/>
      <c r="H828" s="175"/>
      <c r="I828" s="175"/>
      <c r="J828" s="175"/>
      <c r="K828" s="175"/>
      <c r="L828" s="175"/>
      <c r="M828" s="175"/>
      <c r="N828" s="175"/>
      <c r="O828" s="175"/>
      <c r="P828" s="175"/>
      <c r="Q828" s="179"/>
      <c r="R828" s="157" t="s">
        <v>98</v>
      </c>
      <c r="S828" s="158">
        <f t="shared" si="285"/>
        <v>0</v>
      </c>
      <c r="T828" s="158" t="str">
        <f t="shared" si="286"/>
        <v/>
      </c>
      <c r="U828" s="158" t="str">
        <f t="shared" si="287"/>
        <v>lstLocatieNv3</v>
      </c>
      <c r="V828" s="168">
        <f t="shared" si="288"/>
        <v>0</v>
      </c>
      <c r="W828" s="171">
        <f t="shared" si="289"/>
        <v>0</v>
      </c>
      <c r="X828" s="171">
        <f t="shared" si="290"/>
        <v>0</v>
      </c>
      <c r="Y828" s="171">
        <f t="shared" si="291"/>
        <v>0</v>
      </c>
      <c r="Z828" s="171">
        <f t="shared" si="292"/>
        <v>0</v>
      </c>
      <c r="AA828" s="171">
        <f t="shared" si="293"/>
        <v>0</v>
      </c>
      <c r="AB828" s="171">
        <f t="shared" si="294"/>
        <v>0</v>
      </c>
      <c r="AC828" s="171">
        <f t="shared" si="295"/>
        <v>0</v>
      </c>
      <c r="AD828" s="171">
        <f t="shared" si="296"/>
        <v>0</v>
      </c>
      <c r="AE828" s="171">
        <f t="shared" si="297"/>
        <v>0</v>
      </c>
      <c r="AF828" s="171">
        <f t="shared" si="298"/>
        <v>0</v>
      </c>
      <c r="AG828" s="171">
        <f t="shared" si="299"/>
        <v>0</v>
      </c>
      <c r="AH828" s="171">
        <f>IF($S828&lt;&gt;0, IF($F828&lt;&gt;"Opname / publicatie / game", IF(OR($J828="Fysieke aanwezigheid/product",$J828="Fysieke en digitale aanwezigheid/product"), IF($L828&lt;&gt;"België", _xlfn.IFNA(IF(MATCH($M828, Keuzelijsten!$AR$2:$AR$32, 0)&gt;0, 0, -1), -1), IF($N828&lt;&gt;"", -1, IF(O828&lt;&gt;"", 0, 1))), -1), -1), 0)</f>
        <v>0</v>
      </c>
      <c r="AI828" s="171">
        <f t="shared" si="300"/>
        <v>0</v>
      </c>
      <c r="AJ828" s="171">
        <f t="shared" si="301"/>
        <v>0</v>
      </c>
      <c r="AK828" s="168"/>
      <c r="AL828" s="322" t="str">
        <f t="shared" si="282"/>
        <v/>
      </c>
      <c r="AM828" s="171"/>
      <c r="AN828" s="171"/>
      <c r="AO828" s="171"/>
      <c r="AP828" s="171"/>
      <c r="AQ828" s="171"/>
      <c r="AR828" s="171"/>
      <c r="AS828" s="171"/>
      <c r="AT828" s="171"/>
      <c r="AU828" s="171" t="str">
        <f t="shared" si="302"/>
        <v/>
      </c>
      <c r="AV828" s="171"/>
      <c r="AW828" s="171"/>
      <c r="AX828" s="171"/>
      <c r="AY828" s="171"/>
      <c r="AZ828" s="168" t="str">
        <f t="shared" si="303"/>
        <v/>
      </c>
      <c r="BA828" s="158" t="str">
        <f>IF(S828&lt;&gt;1, IF(SUM(S828:$S$1004)&lt;&gt;0, "| Laat geen witruimte tussen ingevulde rijen.", ""), "")</f>
        <v/>
      </c>
      <c r="BC828" s="159" t="str">
        <f t="shared" si="304"/>
        <v/>
      </c>
    </row>
    <row r="829" spans="1:55" s="158" customFormat="1" ht="14.4" customHeight="1" x14ac:dyDescent="0.3">
      <c r="A829" s="244" t="str">
        <f t="shared" si="283"/>
        <v/>
      </c>
      <c r="B829" s="153" t="str">
        <f t="shared" si="284"/>
        <v/>
      </c>
      <c r="C829" s="154"/>
      <c r="D829" s="173"/>
      <c r="E829" s="179"/>
      <c r="F829" s="156"/>
      <c r="G829" s="175"/>
      <c r="H829" s="175"/>
      <c r="I829" s="175"/>
      <c r="J829" s="175"/>
      <c r="K829" s="175"/>
      <c r="L829" s="175"/>
      <c r="M829" s="175"/>
      <c r="N829" s="175"/>
      <c r="O829" s="175"/>
      <c r="P829" s="175"/>
      <c r="Q829" s="179"/>
      <c r="R829" s="157" t="s">
        <v>98</v>
      </c>
      <c r="S829" s="158">
        <f t="shared" si="285"/>
        <v>0</v>
      </c>
      <c r="T829" s="158" t="str">
        <f t="shared" si="286"/>
        <v/>
      </c>
      <c r="U829" s="158" t="str">
        <f t="shared" si="287"/>
        <v>lstLocatieNv3</v>
      </c>
      <c r="V829" s="168">
        <f t="shared" si="288"/>
        <v>0</v>
      </c>
      <c r="W829" s="171">
        <f t="shared" si="289"/>
        <v>0</v>
      </c>
      <c r="X829" s="171">
        <f t="shared" si="290"/>
        <v>0</v>
      </c>
      <c r="Y829" s="171">
        <f t="shared" si="291"/>
        <v>0</v>
      </c>
      <c r="Z829" s="171">
        <f t="shared" si="292"/>
        <v>0</v>
      </c>
      <c r="AA829" s="171">
        <f t="shared" si="293"/>
        <v>0</v>
      </c>
      <c r="AB829" s="171">
        <f t="shared" si="294"/>
        <v>0</v>
      </c>
      <c r="AC829" s="171">
        <f t="shared" si="295"/>
        <v>0</v>
      </c>
      <c r="AD829" s="171">
        <f t="shared" si="296"/>
        <v>0</v>
      </c>
      <c r="AE829" s="171">
        <f t="shared" si="297"/>
        <v>0</v>
      </c>
      <c r="AF829" s="171">
        <f t="shared" si="298"/>
        <v>0</v>
      </c>
      <c r="AG829" s="171">
        <f t="shared" si="299"/>
        <v>0</v>
      </c>
      <c r="AH829" s="171">
        <f>IF($S829&lt;&gt;0, IF($F829&lt;&gt;"Opname / publicatie / game", IF(OR($J829="Fysieke aanwezigheid/product",$J829="Fysieke en digitale aanwezigheid/product"), IF($L829&lt;&gt;"België", _xlfn.IFNA(IF(MATCH($M829, Keuzelijsten!$AR$2:$AR$32, 0)&gt;0, 0, -1), -1), IF($N829&lt;&gt;"", -1, IF(O829&lt;&gt;"", 0, 1))), -1), -1), 0)</f>
        <v>0</v>
      </c>
      <c r="AI829" s="171">
        <f t="shared" si="300"/>
        <v>0</v>
      </c>
      <c r="AJ829" s="171">
        <f t="shared" si="301"/>
        <v>0</v>
      </c>
      <c r="AK829" s="168"/>
      <c r="AL829" s="322" t="str">
        <f t="shared" si="282"/>
        <v/>
      </c>
      <c r="AM829" s="171"/>
      <c r="AN829" s="171"/>
      <c r="AO829" s="171"/>
      <c r="AP829" s="171"/>
      <c r="AQ829" s="171"/>
      <c r="AR829" s="171"/>
      <c r="AS829" s="171"/>
      <c r="AT829" s="171"/>
      <c r="AU829" s="171" t="str">
        <f t="shared" si="302"/>
        <v/>
      </c>
      <c r="AV829" s="171"/>
      <c r="AW829" s="171"/>
      <c r="AX829" s="171"/>
      <c r="AY829" s="171"/>
      <c r="AZ829" s="168" t="str">
        <f t="shared" si="303"/>
        <v/>
      </c>
      <c r="BA829" s="158" t="str">
        <f>IF(S829&lt;&gt;1, IF(SUM(S829:$S$1004)&lt;&gt;0, "| Laat geen witruimte tussen ingevulde rijen.", ""), "")</f>
        <v/>
      </c>
      <c r="BC829" s="159" t="str">
        <f t="shared" si="304"/>
        <v/>
      </c>
    </row>
    <row r="830" spans="1:55" s="158" customFormat="1" ht="14.4" customHeight="1" x14ac:dyDescent="0.3">
      <c r="A830" s="244" t="str">
        <f t="shared" si="283"/>
        <v/>
      </c>
      <c r="B830" s="153" t="str">
        <f t="shared" si="284"/>
        <v/>
      </c>
      <c r="C830" s="154"/>
      <c r="D830" s="173"/>
      <c r="E830" s="179"/>
      <c r="F830" s="156"/>
      <c r="G830" s="175"/>
      <c r="H830" s="175"/>
      <c r="I830" s="175"/>
      <c r="J830" s="175"/>
      <c r="K830" s="175"/>
      <c r="L830" s="175"/>
      <c r="M830" s="175"/>
      <c r="N830" s="175"/>
      <c r="O830" s="175"/>
      <c r="P830" s="175"/>
      <c r="Q830" s="179"/>
      <c r="R830" s="157" t="s">
        <v>98</v>
      </c>
      <c r="S830" s="158">
        <f t="shared" si="285"/>
        <v>0</v>
      </c>
      <c r="T830" s="158" t="str">
        <f t="shared" si="286"/>
        <v/>
      </c>
      <c r="U830" s="158" t="str">
        <f t="shared" si="287"/>
        <v>lstLocatieNv3</v>
      </c>
      <c r="V830" s="168">
        <f t="shared" si="288"/>
        <v>0</v>
      </c>
      <c r="W830" s="171">
        <f t="shared" si="289"/>
        <v>0</v>
      </c>
      <c r="X830" s="171">
        <f t="shared" si="290"/>
        <v>0</v>
      </c>
      <c r="Y830" s="171">
        <f t="shared" si="291"/>
        <v>0</v>
      </c>
      <c r="Z830" s="171">
        <f t="shared" si="292"/>
        <v>0</v>
      </c>
      <c r="AA830" s="171">
        <f t="shared" si="293"/>
        <v>0</v>
      </c>
      <c r="AB830" s="171">
        <f t="shared" si="294"/>
        <v>0</v>
      </c>
      <c r="AC830" s="171">
        <f t="shared" si="295"/>
        <v>0</v>
      </c>
      <c r="AD830" s="171">
        <f t="shared" si="296"/>
        <v>0</v>
      </c>
      <c r="AE830" s="171">
        <f t="shared" si="297"/>
        <v>0</v>
      </c>
      <c r="AF830" s="171">
        <f t="shared" si="298"/>
        <v>0</v>
      </c>
      <c r="AG830" s="171">
        <f t="shared" si="299"/>
        <v>0</v>
      </c>
      <c r="AH830" s="171">
        <f>IF($S830&lt;&gt;0, IF($F830&lt;&gt;"Opname / publicatie / game", IF(OR($J830="Fysieke aanwezigheid/product",$J830="Fysieke en digitale aanwezigheid/product"), IF($L830&lt;&gt;"België", _xlfn.IFNA(IF(MATCH($M830, Keuzelijsten!$AR$2:$AR$32, 0)&gt;0, 0, -1), -1), IF($N830&lt;&gt;"", -1, IF(O830&lt;&gt;"", 0, 1))), -1), -1), 0)</f>
        <v>0</v>
      </c>
      <c r="AI830" s="171">
        <f t="shared" si="300"/>
        <v>0</v>
      </c>
      <c r="AJ830" s="171">
        <f t="shared" si="301"/>
        <v>0</v>
      </c>
      <c r="AK830" s="168"/>
      <c r="AL830" s="322" t="str">
        <f t="shared" si="282"/>
        <v/>
      </c>
      <c r="AM830" s="171"/>
      <c r="AN830" s="171"/>
      <c r="AO830" s="171"/>
      <c r="AP830" s="171"/>
      <c r="AQ830" s="171"/>
      <c r="AR830" s="171"/>
      <c r="AS830" s="171"/>
      <c r="AT830" s="171"/>
      <c r="AU830" s="171" t="str">
        <f t="shared" si="302"/>
        <v/>
      </c>
      <c r="AV830" s="171"/>
      <c r="AW830" s="171"/>
      <c r="AX830" s="171"/>
      <c r="AY830" s="171"/>
      <c r="AZ830" s="168" t="str">
        <f t="shared" si="303"/>
        <v/>
      </c>
      <c r="BA830" s="158" t="str">
        <f>IF(S830&lt;&gt;1, IF(SUM(S830:$S$1004)&lt;&gt;0, "| Laat geen witruimte tussen ingevulde rijen.", ""), "")</f>
        <v/>
      </c>
      <c r="BC830" s="159" t="str">
        <f t="shared" si="304"/>
        <v/>
      </c>
    </row>
    <row r="831" spans="1:55" s="158" customFormat="1" ht="14.4" customHeight="1" x14ac:dyDescent="0.3">
      <c r="A831" s="244" t="str">
        <f t="shared" si="283"/>
        <v/>
      </c>
      <c r="B831" s="153" t="str">
        <f t="shared" si="284"/>
        <v/>
      </c>
      <c r="C831" s="154"/>
      <c r="D831" s="173"/>
      <c r="E831" s="179"/>
      <c r="F831" s="156"/>
      <c r="G831" s="175"/>
      <c r="H831" s="175"/>
      <c r="I831" s="175"/>
      <c r="J831" s="175"/>
      <c r="K831" s="175"/>
      <c r="L831" s="175"/>
      <c r="M831" s="175"/>
      <c r="N831" s="175"/>
      <c r="O831" s="175"/>
      <c r="P831" s="175"/>
      <c r="Q831" s="179"/>
      <c r="R831" s="157" t="s">
        <v>98</v>
      </c>
      <c r="S831" s="158">
        <f t="shared" si="285"/>
        <v>0</v>
      </c>
      <c r="T831" s="158" t="str">
        <f t="shared" si="286"/>
        <v/>
      </c>
      <c r="U831" s="158" t="str">
        <f t="shared" si="287"/>
        <v>lstLocatieNv3</v>
      </c>
      <c r="V831" s="168">
        <f t="shared" si="288"/>
        <v>0</v>
      </c>
      <c r="W831" s="171">
        <f t="shared" si="289"/>
        <v>0</v>
      </c>
      <c r="X831" s="171">
        <f t="shared" si="290"/>
        <v>0</v>
      </c>
      <c r="Y831" s="171">
        <f t="shared" si="291"/>
        <v>0</v>
      </c>
      <c r="Z831" s="171">
        <f t="shared" si="292"/>
        <v>0</v>
      </c>
      <c r="AA831" s="171">
        <f t="shared" si="293"/>
        <v>0</v>
      </c>
      <c r="AB831" s="171">
        <f t="shared" si="294"/>
        <v>0</v>
      </c>
      <c r="AC831" s="171">
        <f t="shared" si="295"/>
        <v>0</v>
      </c>
      <c r="AD831" s="171">
        <f t="shared" si="296"/>
        <v>0</v>
      </c>
      <c r="AE831" s="171">
        <f t="shared" si="297"/>
        <v>0</v>
      </c>
      <c r="AF831" s="171">
        <f t="shared" si="298"/>
        <v>0</v>
      </c>
      <c r="AG831" s="171">
        <f t="shared" si="299"/>
        <v>0</v>
      </c>
      <c r="AH831" s="171">
        <f>IF($S831&lt;&gt;0, IF($F831&lt;&gt;"Opname / publicatie / game", IF(OR($J831="Fysieke aanwezigheid/product",$J831="Fysieke en digitale aanwezigheid/product"), IF($L831&lt;&gt;"België", _xlfn.IFNA(IF(MATCH($M831, Keuzelijsten!$AR$2:$AR$32, 0)&gt;0, 0, -1), -1), IF($N831&lt;&gt;"", -1, IF(O831&lt;&gt;"", 0, 1))), -1), -1), 0)</f>
        <v>0</v>
      </c>
      <c r="AI831" s="171">
        <f t="shared" si="300"/>
        <v>0</v>
      </c>
      <c r="AJ831" s="171">
        <f t="shared" si="301"/>
        <v>0</v>
      </c>
      <c r="AK831" s="168"/>
      <c r="AL831" s="322" t="str">
        <f t="shared" si="282"/>
        <v/>
      </c>
      <c r="AM831" s="171"/>
      <c r="AN831" s="171"/>
      <c r="AO831" s="171"/>
      <c r="AP831" s="171"/>
      <c r="AQ831" s="171"/>
      <c r="AR831" s="171"/>
      <c r="AS831" s="171"/>
      <c r="AT831" s="171"/>
      <c r="AU831" s="171" t="str">
        <f t="shared" si="302"/>
        <v/>
      </c>
      <c r="AV831" s="171"/>
      <c r="AW831" s="171"/>
      <c r="AX831" s="171"/>
      <c r="AY831" s="171"/>
      <c r="AZ831" s="168" t="str">
        <f t="shared" si="303"/>
        <v/>
      </c>
      <c r="BA831" s="158" t="str">
        <f>IF(S831&lt;&gt;1, IF(SUM(S831:$S$1004)&lt;&gt;0, "| Laat geen witruimte tussen ingevulde rijen.", ""), "")</f>
        <v/>
      </c>
      <c r="BC831" s="159" t="str">
        <f t="shared" si="304"/>
        <v/>
      </c>
    </row>
    <row r="832" spans="1:55" s="158" customFormat="1" ht="14.4" customHeight="1" x14ac:dyDescent="0.3">
      <c r="A832" s="244" t="str">
        <f t="shared" si="283"/>
        <v/>
      </c>
      <c r="B832" s="153" t="str">
        <f t="shared" si="284"/>
        <v/>
      </c>
      <c r="C832" s="154"/>
      <c r="D832" s="173"/>
      <c r="E832" s="179"/>
      <c r="F832" s="156"/>
      <c r="G832" s="175"/>
      <c r="H832" s="175"/>
      <c r="I832" s="175"/>
      <c r="J832" s="175"/>
      <c r="K832" s="175"/>
      <c r="L832" s="175"/>
      <c r="M832" s="175"/>
      <c r="N832" s="175"/>
      <c r="O832" s="175"/>
      <c r="P832" s="175"/>
      <c r="Q832" s="179"/>
      <c r="R832" s="157" t="s">
        <v>98</v>
      </c>
      <c r="S832" s="158">
        <f t="shared" si="285"/>
        <v>0</v>
      </c>
      <c r="T832" s="158" t="str">
        <f t="shared" si="286"/>
        <v/>
      </c>
      <c r="U832" s="158" t="str">
        <f t="shared" si="287"/>
        <v>lstLocatieNv3</v>
      </c>
      <c r="V832" s="168">
        <f t="shared" si="288"/>
        <v>0</v>
      </c>
      <c r="W832" s="171">
        <f t="shared" si="289"/>
        <v>0</v>
      </c>
      <c r="X832" s="171">
        <f t="shared" si="290"/>
        <v>0</v>
      </c>
      <c r="Y832" s="171">
        <f t="shared" si="291"/>
        <v>0</v>
      </c>
      <c r="Z832" s="171">
        <f t="shared" si="292"/>
        <v>0</v>
      </c>
      <c r="AA832" s="171">
        <f t="shared" si="293"/>
        <v>0</v>
      </c>
      <c r="AB832" s="171">
        <f t="shared" si="294"/>
        <v>0</v>
      </c>
      <c r="AC832" s="171">
        <f t="shared" si="295"/>
        <v>0</v>
      </c>
      <c r="AD832" s="171">
        <f t="shared" si="296"/>
        <v>0</v>
      </c>
      <c r="AE832" s="171">
        <f t="shared" si="297"/>
        <v>0</v>
      </c>
      <c r="AF832" s="171">
        <f t="shared" si="298"/>
        <v>0</v>
      </c>
      <c r="AG832" s="171">
        <f t="shared" si="299"/>
        <v>0</v>
      </c>
      <c r="AH832" s="171">
        <f>IF($S832&lt;&gt;0, IF($F832&lt;&gt;"Opname / publicatie / game", IF(OR($J832="Fysieke aanwezigheid/product",$J832="Fysieke en digitale aanwezigheid/product"), IF($L832&lt;&gt;"België", _xlfn.IFNA(IF(MATCH($M832, Keuzelijsten!$AR$2:$AR$32, 0)&gt;0, 0, -1), -1), IF($N832&lt;&gt;"", -1, IF(O832&lt;&gt;"", 0, 1))), -1), -1), 0)</f>
        <v>0</v>
      </c>
      <c r="AI832" s="171">
        <f t="shared" si="300"/>
        <v>0</v>
      </c>
      <c r="AJ832" s="171">
        <f t="shared" si="301"/>
        <v>0</v>
      </c>
      <c r="AK832" s="168"/>
      <c r="AL832" s="322" t="str">
        <f t="shared" si="282"/>
        <v/>
      </c>
      <c r="AM832" s="171"/>
      <c r="AN832" s="171"/>
      <c r="AO832" s="171"/>
      <c r="AP832" s="171"/>
      <c r="AQ832" s="171"/>
      <c r="AR832" s="171"/>
      <c r="AS832" s="171"/>
      <c r="AT832" s="171"/>
      <c r="AU832" s="171" t="str">
        <f t="shared" si="302"/>
        <v/>
      </c>
      <c r="AV832" s="171"/>
      <c r="AW832" s="171"/>
      <c r="AX832" s="171"/>
      <c r="AY832" s="171"/>
      <c r="AZ832" s="168" t="str">
        <f t="shared" si="303"/>
        <v/>
      </c>
      <c r="BA832" s="158" t="str">
        <f>IF(S832&lt;&gt;1, IF(SUM(S832:$S$1004)&lt;&gt;0, "| Laat geen witruimte tussen ingevulde rijen.", ""), "")</f>
        <v/>
      </c>
      <c r="BC832" s="159" t="str">
        <f t="shared" si="304"/>
        <v/>
      </c>
    </row>
    <row r="833" spans="1:55" s="158" customFormat="1" ht="14.4" customHeight="1" x14ac:dyDescent="0.3">
      <c r="A833" s="244" t="str">
        <f t="shared" si="283"/>
        <v/>
      </c>
      <c r="B833" s="153" t="str">
        <f t="shared" si="284"/>
        <v/>
      </c>
      <c r="C833" s="154"/>
      <c r="D833" s="173"/>
      <c r="E833" s="179"/>
      <c r="F833" s="156"/>
      <c r="G833" s="175"/>
      <c r="H833" s="175"/>
      <c r="I833" s="175"/>
      <c r="J833" s="175"/>
      <c r="K833" s="175"/>
      <c r="L833" s="175"/>
      <c r="M833" s="175"/>
      <c r="N833" s="175"/>
      <c r="O833" s="175"/>
      <c r="P833" s="175"/>
      <c r="Q833" s="179"/>
      <c r="R833" s="157" t="s">
        <v>98</v>
      </c>
      <c r="S833" s="158">
        <f t="shared" si="285"/>
        <v>0</v>
      </c>
      <c r="T833" s="158" t="str">
        <f t="shared" si="286"/>
        <v/>
      </c>
      <c r="U833" s="158" t="str">
        <f t="shared" si="287"/>
        <v>lstLocatieNv3</v>
      </c>
      <c r="V833" s="168">
        <f t="shared" si="288"/>
        <v>0</v>
      </c>
      <c r="W833" s="171">
        <f t="shared" si="289"/>
        <v>0</v>
      </c>
      <c r="X833" s="171">
        <f t="shared" si="290"/>
        <v>0</v>
      </c>
      <c r="Y833" s="171">
        <f t="shared" si="291"/>
        <v>0</v>
      </c>
      <c r="Z833" s="171">
        <f t="shared" si="292"/>
        <v>0</v>
      </c>
      <c r="AA833" s="171">
        <f t="shared" si="293"/>
        <v>0</v>
      </c>
      <c r="AB833" s="171">
        <f t="shared" si="294"/>
        <v>0</v>
      </c>
      <c r="AC833" s="171">
        <f t="shared" si="295"/>
        <v>0</v>
      </c>
      <c r="AD833" s="171">
        <f t="shared" si="296"/>
        <v>0</v>
      </c>
      <c r="AE833" s="171">
        <f t="shared" si="297"/>
        <v>0</v>
      </c>
      <c r="AF833" s="171">
        <f t="shared" si="298"/>
        <v>0</v>
      </c>
      <c r="AG833" s="171">
        <f t="shared" si="299"/>
        <v>0</v>
      </c>
      <c r="AH833" s="171">
        <f>IF($S833&lt;&gt;0, IF($F833&lt;&gt;"Opname / publicatie / game", IF(OR($J833="Fysieke aanwezigheid/product",$J833="Fysieke en digitale aanwezigheid/product"), IF($L833&lt;&gt;"België", _xlfn.IFNA(IF(MATCH($M833, Keuzelijsten!$AR$2:$AR$32, 0)&gt;0, 0, -1), -1), IF($N833&lt;&gt;"", -1, IF(O833&lt;&gt;"", 0, 1))), -1), -1), 0)</f>
        <v>0</v>
      </c>
      <c r="AI833" s="171">
        <f t="shared" si="300"/>
        <v>0</v>
      </c>
      <c r="AJ833" s="171">
        <f t="shared" si="301"/>
        <v>0</v>
      </c>
      <c r="AK833" s="168"/>
      <c r="AL833" s="322" t="str">
        <f t="shared" si="282"/>
        <v/>
      </c>
      <c r="AM833" s="171"/>
      <c r="AN833" s="171"/>
      <c r="AO833" s="171"/>
      <c r="AP833" s="171"/>
      <c r="AQ833" s="171"/>
      <c r="AR833" s="171"/>
      <c r="AS833" s="171"/>
      <c r="AT833" s="171"/>
      <c r="AU833" s="171" t="str">
        <f t="shared" si="302"/>
        <v/>
      </c>
      <c r="AV833" s="171"/>
      <c r="AW833" s="171"/>
      <c r="AX833" s="171"/>
      <c r="AY833" s="171"/>
      <c r="AZ833" s="168" t="str">
        <f t="shared" si="303"/>
        <v/>
      </c>
      <c r="BA833" s="158" t="str">
        <f>IF(S833&lt;&gt;1, IF(SUM(S833:$S$1004)&lt;&gt;0, "| Laat geen witruimte tussen ingevulde rijen.", ""), "")</f>
        <v/>
      </c>
      <c r="BC833" s="159" t="str">
        <f t="shared" si="304"/>
        <v/>
      </c>
    </row>
    <row r="834" spans="1:55" s="158" customFormat="1" ht="14.4" customHeight="1" x14ac:dyDescent="0.3">
      <c r="A834" s="244" t="str">
        <f t="shared" si="283"/>
        <v/>
      </c>
      <c r="B834" s="153" t="str">
        <f t="shared" si="284"/>
        <v/>
      </c>
      <c r="C834" s="154"/>
      <c r="D834" s="173"/>
      <c r="E834" s="179"/>
      <c r="F834" s="156"/>
      <c r="G834" s="175"/>
      <c r="H834" s="175"/>
      <c r="I834" s="175"/>
      <c r="J834" s="175"/>
      <c r="K834" s="175"/>
      <c r="L834" s="175"/>
      <c r="M834" s="175"/>
      <c r="N834" s="175"/>
      <c r="O834" s="175"/>
      <c r="P834" s="175"/>
      <c r="Q834" s="179"/>
      <c r="R834" s="157" t="s">
        <v>98</v>
      </c>
      <c r="S834" s="158">
        <f t="shared" si="285"/>
        <v>0</v>
      </c>
      <c r="T834" s="158" t="str">
        <f t="shared" si="286"/>
        <v/>
      </c>
      <c r="U834" s="158" t="str">
        <f t="shared" si="287"/>
        <v>lstLocatieNv3</v>
      </c>
      <c r="V834" s="168">
        <f t="shared" si="288"/>
        <v>0</v>
      </c>
      <c r="W834" s="171">
        <f t="shared" si="289"/>
        <v>0</v>
      </c>
      <c r="X834" s="171">
        <f t="shared" si="290"/>
        <v>0</v>
      </c>
      <c r="Y834" s="171">
        <f t="shared" si="291"/>
        <v>0</v>
      </c>
      <c r="Z834" s="171">
        <f t="shared" si="292"/>
        <v>0</v>
      </c>
      <c r="AA834" s="171">
        <f t="shared" si="293"/>
        <v>0</v>
      </c>
      <c r="AB834" s="171">
        <f t="shared" si="294"/>
        <v>0</v>
      </c>
      <c r="AC834" s="171">
        <f t="shared" si="295"/>
        <v>0</v>
      </c>
      <c r="AD834" s="171">
        <f t="shared" si="296"/>
        <v>0</v>
      </c>
      <c r="AE834" s="171">
        <f t="shared" si="297"/>
        <v>0</v>
      </c>
      <c r="AF834" s="171">
        <f t="shared" si="298"/>
        <v>0</v>
      </c>
      <c r="AG834" s="171">
        <f t="shared" si="299"/>
        <v>0</v>
      </c>
      <c r="AH834" s="171">
        <f>IF($S834&lt;&gt;0, IF($F834&lt;&gt;"Opname / publicatie / game", IF(OR($J834="Fysieke aanwezigheid/product",$J834="Fysieke en digitale aanwezigheid/product"), IF($L834&lt;&gt;"België", _xlfn.IFNA(IF(MATCH($M834, Keuzelijsten!$AR$2:$AR$32, 0)&gt;0, 0, -1), -1), IF($N834&lt;&gt;"", -1, IF(O834&lt;&gt;"", 0, 1))), -1), -1), 0)</f>
        <v>0</v>
      </c>
      <c r="AI834" s="171">
        <f t="shared" si="300"/>
        <v>0</v>
      </c>
      <c r="AJ834" s="171">
        <f t="shared" si="301"/>
        <v>0</v>
      </c>
      <c r="AK834" s="168"/>
      <c r="AL834" s="322" t="str">
        <f t="shared" si="282"/>
        <v/>
      </c>
      <c r="AM834" s="171"/>
      <c r="AN834" s="171"/>
      <c r="AO834" s="171"/>
      <c r="AP834" s="171"/>
      <c r="AQ834" s="171"/>
      <c r="AR834" s="171"/>
      <c r="AS834" s="171"/>
      <c r="AT834" s="171"/>
      <c r="AU834" s="171" t="str">
        <f t="shared" si="302"/>
        <v/>
      </c>
      <c r="AV834" s="171"/>
      <c r="AW834" s="171"/>
      <c r="AX834" s="171"/>
      <c r="AY834" s="171"/>
      <c r="AZ834" s="168" t="str">
        <f t="shared" si="303"/>
        <v/>
      </c>
      <c r="BA834" s="158" t="str">
        <f>IF(S834&lt;&gt;1, IF(SUM(S834:$S$1004)&lt;&gt;0, "| Laat geen witruimte tussen ingevulde rijen.", ""), "")</f>
        <v/>
      </c>
      <c r="BC834" s="159" t="str">
        <f t="shared" si="304"/>
        <v/>
      </c>
    </row>
    <row r="835" spans="1:55" s="158" customFormat="1" ht="14.4" customHeight="1" x14ac:dyDescent="0.3">
      <c r="A835" s="244" t="str">
        <f t="shared" si="283"/>
        <v/>
      </c>
      <c r="B835" s="153" t="str">
        <f t="shared" si="284"/>
        <v/>
      </c>
      <c r="C835" s="154"/>
      <c r="D835" s="173"/>
      <c r="E835" s="179"/>
      <c r="F835" s="156"/>
      <c r="G835" s="175"/>
      <c r="H835" s="175"/>
      <c r="I835" s="175"/>
      <c r="J835" s="175"/>
      <c r="K835" s="175"/>
      <c r="L835" s="175"/>
      <c r="M835" s="175"/>
      <c r="N835" s="175"/>
      <c r="O835" s="175"/>
      <c r="P835" s="175"/>
      <c r="Q835" s="179"/>
      <c r="R835" s="157" t="s">
        <v>98</v>
      </c>
      <c r="S835" s="158">
        <f t="shared" si="285"/>
        <v>0</v>
      </c>
      <c r="T835" s="158" t="str">
        <f t="shared" si="286"/>
        <v/>
      </c>
      <c r="U835" s="158" t="str">
        <f t="shared" si="287"/>
        <v>lstLocatieNv3</v>
      </c>
      <c r="V835" s="168">
        <f t="shared" si="288"/>
        <v>0</v>
      </c>
      <c r="W835" s="171">
        <f t="shared" si="289"/>
        <v>0</v>
      </c>
      <c r="X835" s="171">
        <f t="shared" si="290"/>
        <v>0</v>
      </c>
      <c r="Y835" s="171">
        <f t="shared" si="291"/>
        <v>0</v>
      </c>
      <c r="Z835" s="171">
        <f t="shared" si="292"/>
        <v>0</v>
      </c>
      <c r="AA835" s="171">
        <f t="shared" si="293"/>
        <v>0</v>
      </c>
      <c r="AB835" s="171">
        <f t="shared" si="294"/>
        <v>0</v>
      </c>
      <c r="AC835" s="171">
        <f t="shared" si="295"/>
        <v>0</v>
      </c>
      <c r="AD835" s="171">
        <f t="shared" si="296"/>
        <v>0</v>
      </c>
      <c r="AE835" s="171">
        <f t="shared" si="297"/>
        <v>0</v>
      </c>
      <c r="AF835" s="171">
        <f t="shared" si="298"/>
        <v>0</v>
      </c>
      <c r="AG835" s="171">
        <f t="shared" si="299"/>
        <v>0</v>
      </c>
      <c r="AH835" s="171">
        <f>IF($S835&lt;&gt;0, IF($F835&lt;&gt;"Opname / publicatie / game", IF(OR($J835="Fysieke aanwezigheid/product",$J835="Fysieke en digitale aanwezigheid/product"), IF($L835&lt;&gt;"België", _xlfn.IFNA(IF(MATCH($M835, Keuzelijsten!$AR$2:$AR$32, 0)&gt;0, 0, -1), -1), IF($N835&lt;&gt;"", -1, IF(O835&lt;&gt;"", 0, 1))), -1), -1), 0)</f>
        <v>0</v>
      </c>
      <c r="AI835" s="171">
        <f t="shared" si="300"/>
        <v>0</v>
      </c>
      <c r="AJ835" s="171">
        <f t="shared" si="301"/>
        <v>0</v>
      </c>
      <c r="AK835" s="168"/>
      <c r="AL835" s="322" t="str">
        <f t="shared" si="282"/>
        <v/>
      </c>
      <c r="AM835" s="171"/>
      <c r="AN835" s="171"/>
      <c r="AO835" s="171"/>
      <c r="AP835" s="171"/>
      <c r="AQ835" s="171"/>
      <c r="AR835" s="171"/>
      <c r="AS835" s="171"/>
      <c r="AT835" s="171"/>
      <c r="AU835" s="171" t="str">
        <f t="shared" si="302"/>
        <v/>
      </c>
      <c r="AV835" s="171"/>
      <c r="AW835" s="171"/>
      <c r="AX835" s="171"/>
      <c r="AY835" s="171"/>
      <c r="AZ835" s="168" t="str">
        <f t="shared" si="303"/>
        <v/>
      </c>
      <c r="BA835" s="158" t="str">
        <f>IF(S835&lt;&gt;1, IF(SUM(S835:$S$1004)&lt;&gt;0, "| Laat geen witruimte tussen ingevulde rijen.", ""), "")</f>
        <v/>
      </c>
      <c r="BC835" s="159" t="str">
        <f t="shared" si="304"/>
        <v/>
      </c>
    </row>
    <row r="836" spans="1:55" s="158" customFormat="1" ht="14.4" customHeight="1" x14ac:dyDescent="0.3">
      <c r="A836" s="244" t="str">
        <f t="shared" si="283"/>
        <v/>
      </c>
      <c r="B836" s="153" t="str">
        <f t="shared" si="284"/>
        <v/>
      </c>
      <c r="C836" s="154"/>
      <c r="D836" s="173"/>
      <c r="E836" s="179"/>
      <c r="F836" s="156"/>
      <c r="G836" s="175"/>
      <c r="H836" s="175"/>
      <c r="I836" s="175"/>
      <c r="J836" s="175"/>
      <c r="K836" s="175"/>
      <c r="L836" s="175"/>
      <c r="M836" s="175"/>
      <c r="N836" s="175"/>
      <c r="O836" s="175"/>
      <c r="P836" s="175"/>
      <c r="Q836" s="179"/>
      <c r="R836" s="157" t="s">
        <v>98</v>
      </c>
      <c r="S836" s="158">
        <f t="shared" si="285"/>
        <v>0</v>
      </c>
      <c r="T836" s="158" t="str">
        <f t="shared" si="286"/>
        <v/>
      </c>
      <c r="U836" s="158" t="str">
        <f t="shared" si="287"/>
        <v>lstLocatieNv3</v>
      </c>
      <c r="V836" s="168">
        <f t="shared" si="288"/>
        <v>0</v>
      </c>
      <c r="W836" s="171">
        <f t="shared" si="289"/>
        <v>0</v>
      </c>
      <c r="X836" s="171">
        <f t="shared" si="290"/>
        <v>0</v>
      </c>
      <c r="Y836" s="171">
        <f t="shared" si="291"/>
        <v>0</v>
      </c>
      <c r="Z836" s="171">
        <f t="shared" si="292"/>
        <v>0</v>
      </c>
      <c r="AA836" s="171">
        <f t="shared" si="293"/>
        <v>0</v>
      </c>
      <c r="AB836" s="171">
        <f t="shared" si="294"/>
        <v>0</v>
      </c>
      <c r="AC836" s="171">
        <f t="shared" si="295"/>
        <v>0</v>
      </c>
      <c r="AD836" s="171">
        <f t="shared" si="296"/>
        <v>0</v>
      </c>
      <c r="AE836" s="171">
        <f t="shared" si="297"/>
        <v>0</v>
      </c>
      <c r="AF836" s="171">
        <f t="shared" si="298"/>
        <v>0</v>
      </c>
      <c r="AG836" s="171">
        <f t="shared" si="299"/>
        <v>0</v>
      </c>
      <c r="AH836" s="171">
        <f>IF($S836&lt;&gt;0, IF($F836&lt;&gt;"Opname / publicatie / game", IF(OR($J836="Fysieke aanwezigheid/product",$J836="Fysieke en digitale aanwezigheid/product"), IF($L836&lt;&gt;"België", _xlfn.IFNA(IF(MATCH($M836, Keuzelijsten!$AR$2:$AR$32, 0)&gt;0, 0, -1), -1), IF($N836&lt;&gt;"", -1, IF(O836&lt;&gt;"", 0, 1))), -1), -1), 0)</f>
        <v>0</v>
      </c>
      <c r="AI836" s="171">
        <f t="shared" si="300"/>
        <v>0</v>
      </c>
      <c r="AJ836" s="171">
        <f t="shared" si="301"/>
        <v>0</v>
      </c>
      <c r="AK836" s="168"/>
      <c r="AL836" s="322" t="str">
        <f t="shared" si="282"/>
        <v/>
      </c>
      <c r="AM836" s="171"/>
      <c r="AN836" s="171"/>
      <c r="AO836" s="171"/>
      <c r="AP836" s="171"/>
      <c r="AQ836" s="171"/>
      <c r="AR836" s="171"/>
      <c r="AS836" s="171"/>
      <c r="AT836" s="171"/>
      <c r="AU836" s="171" t="str">
        <f t="shared" si="302"/>
        <v/>
      </c>
      <c r="AV836" s="171"/>
      <c r="AW836" s="171"/>
      <c r="AX836" s="171"/>
      <c r="AY836" s="171"/>
      <c r="AZ836" s="168" t="str">
        <f t="shared" si="303"/>
        <v/>
      </c>
      <c r="BA836" s="158" t="str">
        <f>IF(S836&lt;&gt;1, IF(SUM(S836:$S$1004)&lt;&gt;0, "| Laat geen witruimte tussen ingevulde rijen.", ""), "")</f>
        <v/>
      </c>
      <c r="BC836" s="159" t="str">
        <f t="shared" si="304"/>
        <v/>
      </c>
    </row>
    <row r="837" spans="1:55" s="158" customFormat="1" ht="14.4" customHeight="1" x14ac:dyDescent="0.3">
      <c r="A837" s="244" t="str">
        <f t="shared" si="283"/>
        <v/>
      </c>
      <c r="B837" s="153" t="str">
        <f t="shared" si="284"/>
        <v/>
      </c>
      <c r="C837" s="154"/>
      <c r="D837" s="173"/>
      <c r="E837" s="179"/>
      <c r="F837" s="156"/>
      <c r="G837" s="175"/>
      <c r="H837" s="175"/>
      <c r="I837" s="175"/>
      <c r="J837" s="175"/>
      <c r="K837" s="175"/>
      <c r="L837" s="175"/>
      <c r="M837" s="175"/>
      <c r="N837" s="175"/>
      <c r="O837" s="175"/>
      <c r="P837" s="175"/>
      <c r="Q837" s="179"/>
      <c r="R837" s="157" t="s">
        <v>98</v>
      </c>
      <c r="S837" s="158">
        <f t="shared" si="285"/>
        <v>0</v>
      </c>
      <c r="T837" s="158" t="str">
        <f t="shared" si="286"/>
        <v/>
      </c>
      <c r="U837" s="158" t="str">
        <f t="shared" si="287"/>
        <v>lstLocatieNv3</v>
      </c>
      <c r="V837" s="168">
        <f t="shared" si="288"/>
        <v>0</v>
      </c>
      <c r="W837" s="171">
        <f t="shared" si="289"/>
        <v>0</v>
      </c>
      <c r="X837" s="171">
        <f t="shared" si="290"/>
        <v>0</v>
      </c>
      <c r="Y837" s="171">
        <f t="shared" si="291"/>
        <v>0</v>
      </c>
      <c r="Z837" s="171">
        <f t="shared" si="292"/>
        <v>0</v>
      </c>
      <c r="AA837" s="171">
        <f t="shared" si="293"/>
        <v>0</v>
      </c>
      <c r="AB837" s="171">
        <f t="shared" si="294"/>
        <v>0</v>
      </c>
      <c r="AC837" s="171">
        <f t="shared" si="295"/>
        <v>0</v>
      </c>
      <c r="AD837" s="171">
        <f t="shared" si="296"/>
        <v>0</v>
      </c>
      <c r="AE837" s="171">
        <f t="shared" si="297"/>
        <v>0</v>
      </c>
      <c r="AF837" s="171">
        <f t="shared" si="298"/>
        <v>0</v>
      </c>
      <c r="AG837" s="171">
        <f t="shared" si="299"/>
        <v>0</v>
      </c>
      <c r="AH837" s="171">
        <f>IF($S837&lt;&gt;0, IF($F837&lt;&gt;"Opname / publicatie / game", IF(OR($J837="Fysieke aanwezigheid/product",$J837="Fysieke en digitale aanwezigheid/product"), IF($L837&lt;&gt;"België", _xlfn.IFNA(IF(MATCH($M837, Keuzelijsten!$AR$2:$AR$32, 0)&gt;0, 0, -1), -1), IF($N837&lt;&gt;"", -1, IF(O837&lt;&gt;"", 0, 1))), -1), -1), 0)</f>
        <v>0</v>
      </c>
      <c r="AI837" s="171">
        <f t="shared" si="300"/>
        <v>0</v>
      </c>
      <c r="AJ837" s="171">
        <f t="shared" si="301"/>
        <v>0</v>
      </c>
      <c r="AK837" s="168"/>
      <c r="AL837" s="322" t="str">
        <f t="shared" ref="AL837:AL900" si="305">IF($D837&lt;&gt;"", IF($D837&lt;Datum_beleidsperiode_begin, "| Veld '"&amp;AL836&amp;ROW()&amp;"': De startdatum mag niet voor het begin van de beleidsperiode vallen.  ", IF($D837&gt;Datum_beleidsperiode_einde, "| Veld '"&amp;AL836&amp;ROW()&amp;"': De startdatum mag niet na het einde van de beleidsperiode vallen.  ", "")), "")</f>
        <v/>
      </c>
      <c r="AM837" s="171"/>
      <c r="AN837" s="171"/>
      <c r="AO837" s="171"/>
      <c r="AP837" s="171"/>
      <c r="AQ837" s="171"/>
      <c r="AR837" s="171"/>
      <c r="AS837" s="171"/>
      <c r="AT837" s="171"/>
      <c r="AU837" s="171" t="str">
        <f t="shared" si="302"/>
        <v/>
      </c>
      <c r="AV837" s="171"/>
      <c r="AW837" s="171"/>
      <c r="AX837" s="171"/>
      <c r="AY837" s="171"/>
      <c r="AZ837" s="168" t="str">
        <f t="shared" si="303"/>
        <v/>
      </c>
      <c r="BA837" s="158" t="str">
        <f>IF(S837&lt;&gt;1, IF(SUM(S837:$S$1004)&lt;&gt;0, "| Laat geen witruimte tussen ingevulde rijen.", ""), "")</f>
        <v/>
      </c>
      <c r="BC837" s="159" t="str">
        <f t="shared" si="304"/>
        <v/>
      </c>
    </row>
    <row r="838" spans="1:55" s="158" customFormat="1" ht="14.4" customHeight="1" x14ac:dyDescent="0.3">
      <c r="A838" s="244" t="str">
        <f t="shared" ref="A838:A901" si="306">IF(BC838&lt;&gt;"", "✘", "")</f>
        <v/>
      </c>
      <c r="B838" s="153" t="str">
        <f t="shared" ref="B838:B901" si="307">IF(OR(S838&lt;&gt;0, BA838&lt;&gt;""), ROW()-4, "")</f>
        <v/>
      </c>
      <c r="C838" s="154"/>
      <c r="D838" s="173"/>
      <c r="E838" s="179"/>
      <c r="F838" s="156"/>
      <c r="G838" s="175"/>
      <c r="H838" s="175"/>
      <c r="I838" s="175"/>
      <c r="J838" s="175"/>
      <c r="K838" s="175"/>
      <c r="L838" s="175"/>
      <c r="M838" s="175"/>
      <c r="N838" s="175"/>
      <c r="O838" s="175"/>
      <c r="P838" s="175"/>
      <c r="Q838" s="179"/>
      <c r="R838" s="157" t="s">
        <v>98</v>
      </c>
      <c r="S838" s="158">
        <f t="shared" ref="S838:S901" si="308">IF(C838&amp;D838&amp;E838&amp;F838&amp;G838&amp;H838&amp;I838&amp;J838&amp;K838&amp;L838&amp;M838&amp;N838&amp;O838&amp;P838&amp;Q838&lt;&gt;"", 1, 0)</f>
        <v>0</v>
      </c>
      <c r="T838" s="158" t="str">
        <f t="shared" ref="T838:T901" si="309">IF(L838="Buiten België, in Europa", "lstLocatieNv2Europa", IF(L838="Buiten Europa", "lstLocatieNv2BuitenEuropa", ""))</f>
        <v/>
      </c>
      <c r="U838" s="158" t="str">
        <f t="shared" ref="U838:U901" si="310">IF(L838="België", "lstLocatieBelgieGemeente", "lstLocatieNv3"&amp;SUBSTITUTE(M838, " ", ""))</f>
        <v>lstLocatieNv3</v>
      </c>
      <c r="V838" s="168">
        <f t="shared" ref="V838:V901" si="311">IF($S838&lt;&gt;0, IF(C838&lt;&gt;"", 0, 1), 0)</f>
        <v>0</v>
      </c>
      <c r="W838" s="171">
        <f t="shared" ref="W838:W901" si="312">IF($S838&lt;&gt;0, IF(D838&lt;&gt;"", 0, 1), 0)</f>
        <v>0</v>
      </c>
      <c r="X838" s="171">
        <f t="shared" ref="X838:X901" si="313">IF($S838&lt;&gt;0, IF(E838&lt;&gt;"", 0, 1), 0)</f>
        <v>0</v>
      </c>
      <c r="Y838" s="171">
        <f t="shared" ref="Y838:Y901" si="314">IF($S838&lt;&gt;0, IF(F838&lt;&gt;"", 0, 1), 0)</f>
        <v>0</v>
      </c>
      <c r="Z838" s="171">
        <f t="shared" ref="Z838:Z901" si="315">IF($S838&lt;&gt;0, IF(G838&lt;&gt;"", 0, 1), 0)</f>
        <v>0</v>
      </c>
      <c r="AA838" s="171">
        <f t="shared" ref="AA838:AA901" si="316">IF($S838&lt;&gt;0, IF(H838&lt;&gt;"", 0, 1), 0)</f>
        <v>0</v>
      </c>
      <c r="AB838" s="171">
        <f t="shared" ref="AB838:AB901" si="317">IF($S838&lt;&gt;0, IF(OR($F838="Publieksvoorstelling", $F838="Tentoonstelling"), IF(I838&lt;&gt;"", 0, 1), -1), 0)</f>
        <v>0</v>
      </c>
      <c r="AC838" s="171">
        <f t="shared" ref="AC838:AC901" si="318">IF($S838&lt;&gt;0, IF(J838&lt;&gt;"", 0, 1), 0)</f>
        <v>0</v>
      </c>
      <c r="AD838" s="171">
        <f t="shared" ref="AD838:AD901" si="319">IF($S838&lt;&gt;0, IF(OR(F838="Publieksvoorstelling", F838="Tentoonstelling"), IF(K838&lt;&gt;"", 0, 1), -1), 0)</f>
        <v>0</v>
      </c>
      <c r="AE838" s="171">
        <f t="shared" ref="AE838:AE901" si="320">IF($S838&lt;&gt;0, IF($F838&lt;&gt;"Opname / publicatie / game", IF(OR($J838="Fysieke aanwezigheid/product",$J838="Fysieke en digitale aanwezigheid/product"), IF(L838&lt;&gt;"", 0, 1), -1), -1), 0)</f>
        <v>0</v>
      </c>
      <c r="AF838" s="171">
        <f t="shared" ref="AF838:AF901" si="321">IF($S838&lt;&gt;0, IF($F838&lt;&gt;"Opname / publicatie / game", IF(OR($J838="Fysieke aanwezigheid/product",$J838="Fysieke en digitale aanwezigheid/product"), IF($L838&lt;&gt;"België", IF(M838&lt;&gt;"", 0, 1), -1), -1), -1), 0)</f>
        <v>0</v>
      </c>
      <c r="AG838" s="171">
        <f t="shared" ref="AG838:AG901" si="322">IF($S838&lt;&gt;0, IF($F838&lt;&gt;"Opname / publicatie / game", IF(OR($J838="Fysieke aanwezigheid/product",$J838="Fysieke en digitale aanwezigheid/product"), IF($L838="België", IF($O838&lt;&gt;"", -1, IF(N838&lt;&gt;"", 0, 1)), -1), -1), -1), 0)</f>
        <v>0</v>
      </c>
      <c r="AH838" s="171">
        <f>IF($S838&lt;&gt;0, IF($F838&lt;&gt;"Opname / publicatie / game", IF(OR($J838="Fysieke aanwezigheid/product",$J838="Fysieke en digitale aanwezigheid/product"), IF($L838&lt;&gt;"België", _xlfn.IFNA(IF(MATCH($M838, Keuzelijsten!$AR$2:$AR$32, 0)&gt;0, 0, -1), -1), IF($N838&lt;&gt;"", -1, IF(O838&lt;&gt;"", 0, 1))), -1), -1), 0)</f>
        <v>0</v>
      </c>
      <c r="AI838" s="171">
        <f t="shared" ref="AI838:AI901" si="323">IF($S838&lt;&gt;0, IF(OR($F838="Publieksvoorstelling", $F838="Tentoonstelling"), IF($I838="Productief", IF(P838&lt;&gt;"", 0, 1), -1), -1), 0)</f>
        <v>0</v>
      </c>
      <c r="AJ838" s="171">
        <f t="shared" ref="AJ838:AJ901" si="324">IF($S838&lt;&gt;0, IF(Q838&lt;&gt;"", 0, 1), 0)</f>
        <v>0</v>
      </c>
      <c r="AK838" s="168"/>
      <c r="AL838" s="322" t="str">
        <f t="shared" si="305"/>
        <v/>
      </c>
      <c r="AM838" s="171"/>
      <c r="AN838" s="171"/>
      <c r="AO838" s="171"/>
      <c r="AP838" s="171"/>
      <c r="AQ838" s="171"/>
      <c r="AR838" s="171"/>
      <c r="AS838" s="171"/>
      <c r="AT838" s="171"/>
      <c r="AU838" s="171" t="str">
        <f t="shared" ref="AU838:AU901" si="325">IF(AF838&lt;0, IF(M838&lt;&gt;"", "| Veld '"&amp;AU837&amp;ROW()&amp;"': Laat het veld leeg of maak een logische keuze in veld 'O"&amp;ROW()&amp;"'.", ""), "")</f>
        <v/>
      </c>
      <c r="AV838" s="171"/>
      <c r="AW838" s="171"/>
      <c r="AX838" s="171"/>
      <c r="AY838" s="171"/>
      <c r="AZ838" s="168" t="str">
        <f t="shared" ref="AZ838:AZ901" si="326">IF(SUMIF(V838:AJ838, "&gt;0")&gt;0, "| Vul verplichte velden in.", "")</f>
        <v/>
      </c>
      <c r="BA838" s="158" t="str">
        <f>IF(S838&lt;&gt;1, IF(SUM(S838:$S$1004)&lt;&gt;0, "| Laat geen witruimte tussen ingevulde rijen.", ""), "")</f>
        <v/>
      </c>
      <c r="BC838" s="159" t="str">
        <f t="shared" ref="BC838:BC901" si="327">IF(AK838&amp;AL838&amp;AM838&amp;AN838&amp;AO838&amp;AP838&amp;AQ838&amp;AR838&amp;AS838&amp;AT838&amp;AU838&amp;AV838&amp;AW838&amp;AX838&amp;AY838&lt;&gt;"", AK838&amp;AL838&amp;AM838&amp;AN838&amp;AO838&amp;AP838&amp;AQ838&amp;AR838&amp;AS838&amp;AT838&amp;AU838&amp;AV838&amp;AW838&amp;AX838&amp;AY838, AZ838&amp;BA838)</f>
        <v/>
      </c>
    </row>
    <row r="839" spans="1:55" s="158" customFormat="1" ht="14.4" customHeight="1" x14ac:dyDescent="0.3">
      <c r="A839" s="244" t="str">
        <f t="shared" si="306"/>
        <v/>
      </c>
      <c r="B839" s="153" t="str">
        <f t="shared" si="307"/>
        <v/>
      </c>
      <c r="C839" s="154"/>
      <c r="D839" s="173"/>
      <c r="E839" s="179"/>
      <c r="F839" s="156"/>
      <c r="G839" s="175"/>
      <c r="H839" s="175"/>
      <c r="I839" s="175"/>
      <c r="J839" s="175"/>
      <c r="K839" s="175"/>
      <c r="L839" s="175"/>
      <c r="M839" s="175"/>
      <c r="N839" s="175"/>
      <c r="O839" s="175"/>
      <c r="P839" s="175"/>
      <c r="Q839" s="179"/>
      <c r="R839" s="157" t="s">
        <v>98</v>
      </c>
      <c r="S839" s="158">
        <f t="shared" si="308"/>
        <v>0</v>
      </c>
      <c r="T839" s="158" t="str">
        <f t="shared" si="309"/>
        <v/>
      </c>
      <c r="U839" s="158" t="str">
        <f t="shared" si="310"/>
        <v>lstLocatieNv3</v>
      </c>
      <c r="V839" s="168">
        <f t="shared" si="311"/>
        <v>0</v>
      </c>
      <c r="W839" s="171">
        <f t="shared" si="312"/>
        <v>0</v>
      </c>
      <c r="X839" s="171">
        <f t="shared" si="313"/>
        <v>0</v>
      </c>
      <c r="Y839" s="171">
        <f t="shared" si="314"/>
        <v>0</v>
      </c>
      <c r="Z839" s="171">
        <f t="shared" si="315"/>
        <v>0</v>
      </c>
      <c r="AA839" s="171">
        <f t="shared" si="316"/>
        <v>0</v>
      </c>
      <c r="AB839" s="171">
        <f t="shared" si="317"/>
        <v>0</v>
      </c>
      <c r="AC839" s="171">
        <f t="shared" si="318"/>
        <v>0</v>
      </c>
      <c r="AD839" s="171">
        <f t="shared" si="319"/>
        <v>0</v>
      </c>
      <c r="AE839" s="171">
        <f t="shared" si="320"/>
        <v>0</v>
      </c>
      <c r="AF839" s="171">
        <f t="shared" si="321"/>
        <v>0</v>
      </c>
      <c r="AG839" s="171">
        <f t="shared" si="322"/>
        <v>0</v>
      </c>
      <c r="AH839" s="171">
        <f>IF($S839&lt;&gt;0, IF($F839&lt;&gt;"Opname / publicatie / game", IF(OR($J839="Fysieke aanwezigheid/product",$J839="Fysieke en digitale aanwezigheid/product"), IF($L839&lt;&gt;"België", _xlfn.IFNA(IF(MATCH($M839, Keuzelijsten!$AR$2:$AR$32, 0)&gt;0, 0, -1), -1), IF($N839&lt;&gt;"", -1, IF(O839&lt;&gt;"", 0, 1))), -1), -1), 0)</f>
        <v>0</v>
      </c>
      <c r="AI839" s="171">
        <f t="shared" si="323"/>
        <v>0</v>
      </c>
      <c r="AJ839" s="171">
        <f t="shared" si="324"/>
        <v>0</v>
      </c>
      <c r="AK839" s="168"/>
      <c r="AL839" s="322" t="str">
        <f t="shared" si="305"/>
        <v/>
      </c>
      <c r="AM839" s="171"/>
      <c r="AN839" s="171"/>
      <c r="AO839" s="171"/>
      <c r="AP839" s="171"/>
      <c r="AQ839" s="171"/>
      <c r="AR839" s="171"/>
      <c r="AS839" s="171"/>
      <c r="AT839" s="171"/>
      <c r="AU839" s="171" t="str">
        <f t="shared" si="325"/>
        <v/>
      </c>
      <c r="AV839" s="171"/>
      <c r="AW839" s="171"/>
      <c r="AX839" s="171"/>
      <c r="AY839" s="171"/>
      <c r="AZ839" s="168" t="str">
        <f t="shared" si="326"/>
        <v/>
      </c>
      <c r="BA839" s="158" t="str">
        <f>IF(S839&lt;&gt;1, IF(SUM(S839:$S$1004)&lt;&gt;0, "| Laat geen witruimte tussen ingevulde rijen.", ""), "")</f>
        <v/>
      </c>
      <c r="BC839" s="159" t="str">
        <f t="shared" si="327"/>
        <v/>
      </c>
    </row>
    <row r="840" spans="1:55" s="158" customFormat="1" ht="14.4" customHeight="1" x14ac:dyDescent="0.3">
      <c r="A840" s="244" t="str">
        <f t="shared" si="306"/>
        <v/>
      </c>
      <c r="B840" s="153" t="str">
        <f t="shared" si="307"/>
        <v/>
      </c>
      <c r="C840" s="154"/>
      <c r="D840" s="173"/>
      <c r="E840" s="179"/>
      <c r="F840" s="156"/>
      <c r="G840" s="175"/>
      <c r="H840" s="175"/>
      <c r="I840" s="175"/>
      <c r="J840" s="175"/>
      <c r="K840" s="175"/>
      <c r="L840" s="175"/>
      <c r="M840" s="175"/>
      <c r="N840" s="175"/>
      <c r="O840" s="175"/>
      <c r="P840" s="175"/>
      <c r="Q840" s="179"/>
      <c r="R840" s="157" t="s">
        <v>98</v>
      </c>
      <c r="S840" s="158">
        <f t="shared" si="308"/>
        <v>0</v>
      </c>
      <c r="T840" s="158" t="str">
        <f t="shared" si="309"/>
        <v/>
      </c>
      <c r="U840" s="158" t="str">
        <f t="shared" si="310"/>
        <v>lstLocatieNv3</v>
      </c>
      <c r="V840" s="168">
        <f t="shared" si="311"/>
        <v>0</v>
      </c>
      <c r="W840" s="171">
        <f t="shared" si="312"/>
        <v>0</v>
      </c>
      <c r="X840" s="171">
        <f t="shared" si="313"/>
        <v>0</v>
      </c>
      <c r="Y840" s="171">
        <f t="shared" si="314"/>
        <v>0</v>
      </c>
      <c r="Z840" s="171">
        <f t="shared" si="315"/>
        <v>0</v>
      </c>
      <c r="AA840" s="171">
        <f t="shared" si="316"/>
        <v>0</v>
      </c>
      <c r="AB840" s="171">
        <f t="shared" si="317"/>
        <v>0</v>
      </c>
      <c r="AC840" s="171">
        <f t="shared" si="318"/>
        <v>0</v>
      </c>
      <c r="AD840" s="171">
        <f t="shared" si="319"/>
        <v>0</v>
      </c>
      <c r="AE840" s="171">
        <f t="shared" si="320"/>
        <v>0</v>
      </c>
      <c r="AF840" s="171">
        <f t="shared" si="321"/>
        <v>0</v>
      </c>
      <c r="AG840" s="171">
        <f t="shared" si="322"/>
        <v>0</v>
      </c>
      <c r="AH840" s="171">
        <f>IF($S840&lt;&gt;0, IF($F840&lt;&gt;"Opname / publicatie / game", IF(OR($J840="Fysieke aanwezigheid/product",$J840="Fysieke en digitale aanwezigheid/product"), IF($L840&lt;&gt;"België", _xlfn.IFNA(IF(MATCH($M840, Keuzelijsten!$AR$2:$AR$32, 0)&gt;0, 0, -1), -1), IF($N840&lt;&gt;"", -1, IF(O840&lt;&gt;"", 0, 1))), -1), -1), 0)</f>
        <v>0</v>
      </c>
      <c r="AI840" s="171">
        <f t="shared" si="323"/>
        <v>0</v>
      </c>
      <c r="AJ840" s="171">
        <f t="shared" si="324"/>
        <v>0</v>
      </c>
      <c r="AK840" s="168"/>
      <c r="AL840" s="322" t="str">
        <f t="shared" si="305"/>
        <v/>
      </c>
      <c r="AM840" s="171"/>
      <c r="AN840" s="171"/>
      <c r="AO840" s="171"/>
      <c r="AP840" s="171"/>
      <c r="AQ840" s="171"/>
      <c r="AR840" s="171"/>
      <c r="AS840" s="171"/>
      <c r="AT840" s="171"/>
      <c r="AU840" s="171" t="str">
        <f t="shared" si="325"/>
        <v/>
      </c>
      <c r="AV840" s="171"/>
      <c r="AW840" s="171"/>
      <c r="AX840" s="171"/>
      <c r="AY840" s="171"/>
      <c r="AZ840" s="168" t="str">
        <f t="shared" si="326"/>
        <v/>
      </c>
      <c r="BA840" s="158" t="str">
        <f>IF(S840&lt;&gt;1, IF(SUM(S840:$S$1004)&lt;&gt;0, "| Laat geen witruimte tussen ingevulde rijen.", ""), "")</f>
        <v/>
      </c>
      <c r="BC840" s="159" t="str">
        <f t="shared" si="327"/>
        <v/>
      </c>
    </row>
    <row r="841" spans="1:55" s="158" customFormat="1" ht="14.4" customHeight="1" x14ac:dyDescent="0.3">
      <c r="A841" s="244" t="str">
        <f t="shared" si="306"/>
        <v/>
      </c>
      <c r="B841" s="153" t="str">
        <f t="shared" si="307"/>
        <v/>
      </c>
      <c r="C841" s="154"/>
      <c r="D841" s="173"/>
      <c r="E841" s="179"/>
      <c r="F841" s="156"/>
      <c r="G841" s="175"/>
      <c r="H841" s="175"/>
      <c r="I841" s="175"/>
      <c r="J841" s="175"/>
      <c r="K841" s="175"/>
      <c r="L841" s="175"/>
      <c r="M841" s="175"/>
      <c r="N841" s="175"/>
      <c r="O841" s="175"/>
      <c r="P841" s="175"/>
      <c r="Q841" s="179"/>
      <c r="R841" s="157" t="s">
        <v>98</v>
      </c>
      <c r="S841" s="158">
        <f t="shared" si="308"/>
        <v>0</v>
      </c>
      <c r="T841" s="158" t="str">
        <f t="shared" si="309"/>
        <v/>
      </c>
      <c r="U841" s="158" t="str">
        <f t="shared" si="310"/>
        <v>lstLocatieNv3</v>
      </c>
      <c r="V841" s="168">
        <f t="shared" si="311"/>
        <v>0</v>
      </c>
      <c r="W841" s="171">
        <f t="shared" si="312"/>
        <v>0</v>
      </c>
      <c r="X841" s="171">
        <f t="shared" si="313"/>
        <v>0</v>
      </c>
      <c r="Y841" s="171">
        <f t="shared" si="314"/>
        <v>0</v>
      </c>
      <c r="Z841" s="171">
        <f t="shared" si="315"/>
        <v>0</v>
      </c>
      <c r="AA841" s="171">
        <f t="shared" si="316"/>
        <v>0</v>
      </c>
      <c r="AB841" s="171">
        <f t="shared" si="317"/>
        <v>0</v>
      </c>
      <c r="AC841" s="171">
        <f t="shared" si="318"/>
        <v>0</v>
      </c>
      <c r="AD841" s="171">
        <f t="shared" si="319"/>
        <v>0</v>
      </c>
      <c r="AE841" s="171">
        <f t="shared" si="320"/>
        <v>0</v>
      </c>
      <c r="AF841" s="171">
        <f t="shared" si="321"/>
        <v>0</v>
      </c>
      <c r="AG841" s="171">
        <f t="shared" si="322"/>
        <v>0</v>
      </c>
      <c r="AH841" s="171">
        <f>IF($S841&lt;&gt;0, IF($F841&lt;&gt;"Opname / publicatie / game", IF(OR($J841="Fysieke aanwezigheid/product",$J841="Fysieke en digitale aanwezigheid/product"), IF($L841&lt;&gt;"België", _xlfn.IFNA(IF(MATCH($M841, Keuzelijsten!$AR$2:$AR$32, 0)&gt;0, 0, -1), -1), IF($N841&lt;&gt;"", -1, IF(O841&lt;&gt;"", 0, 1))), -1), -1), 0)</f>
        <v>0</v>
      </c>
      <c r="AI841" s="171">
        <f t="shared" si="323"/>
        <v>0</v>
      </c>
      <c r="AJ841" s="171">
        <f t="shared" si="324"/>
        <v>0</v>
      </c>
      <c r="AK841" s="168"/>
      <c r="AL841" s="322" t="str">
        <f t="shared" si="305"/>
        <v/>
      </c>
      <c r="AM841" s="171"/>
      <c r="AN841" s="171"/>
      <c r="AO841" s="171"/>
      <c r="AP841" s="171"/>
      <c r="AQ841" s="171"/>
      <c r="AR841" s="171"/>
      <c r="AS841" s="171"/>
      <c r="AT841" s="171"/>
      <c r="AU841" s="171" t="str">
        <f t="shared" si="325"/>
        <v/>
      </c>
      <c r="AV841" s="171"/>
      <c r="AW841" s="171"/>
      <c r="AX841" s="171"/>
      <c r="AY841" s="171"/>
      <c r="AZ841" s="168" t="str">
        <f t="shared" si="326"/>
        <v/>
      </c>
      <c r="BA841" s="158" t="str">
        <f>IF(S841&lt;&gt;1, IF(SUM(S841:$S$1004)&lt;&gt;0, "| Laat geen witruimte tussen ingevulde rijen.", ""), "")</f>
        <v/>
      </c>
      <c r="BC841" s="159" t="str">
        <f t="shared" si="327"/>
        <v/>
      </c>
    </row>
    <row r="842" spans="1:55" s="158" customFormat="1" ht="14.4" customHeight="1" x14ac:dyDescent="0.3">
      <c r="A842" s="244" t="str">
        <f t="shared" si="306"/>
        <v/>
      </c>
      <c r="B842" s="153" t="str">
        <f t="shared" si="307"/>
        <v/>
      </c>
      <c r="C842" s="154"/>
      <c r="D842" s="173"/>
      <c r="E842" s="179"/>
      <c r="F842" s="156"/>
      <c r="G842" s="175"/>
      <c r="H842" s="175"/>
      <c r="I842" s="175"/>
      <c r="J842" s="175"/>
      <c r="K842" s="175"/>
      <c r="L842" s="175"/>
      <c r="M842" s="175"/>
      <c r="N842" s="175"/>
      <c r="O842" s="175"/>
      <c r="P842" s="175"/>
      <c r="Q842" s="179"/>
      <c r="R842" s="157" t="s">
        <v>98</v>
      </c>
      <c r="S842" s="158">
        <f t="shared" si="308"/>
        <v>0</v>
      </c>
      <c r="T842" s="158" t="str">
        <f t="shared" si="309"/>
        <v/>
      </c>
      <c r="U842" s="158" t="str">
        <f t="shared" si="310"/>
        <v>lstLocatieNv3</v>
      </c>
      <c r="V842" s="168">
        <f t="shared" si="311"/>
        <v>0</v>
      </c>
      <c r="W842" s="171">
        <f t="shared" si="312"/>
        <v>0</v>
      </c>
      <c r="X842" s="171">
        <f t="shared" si="313"/>
        <v>0</v>
      </c>
      <c r="Y842" s="171">
        <f t="shared" si="314"/>
        <v>0</v>
      </c>
      <c r="Z842" s="171">
        <f t="shared" si="315"/>
        <v>0</v>
      </c>
      <c r="AA842" s="171">
        <f t="shared" si="316"/>
        <v>0</v>
      </c>
      <c r="AB842" s="171">
        <f t="shared" si="317"/>
        <v>0</v>
      </c>
      <c r="AC842" s="171">
        <f t="shared" si="318"/>
        <v>0</v>
      </c>
      <c r="AD842" s="171">
        <f t="shared" si="319"/>
        <v>0</v>
      </c>
      <c r="AE842" s="171">
        <f t="shared" si="320"/>
        <v>0</v>
      </c>
      <c r="AF842" s="171">
        <f t="shared" si="321"/>
        <v>0</v>
      </c>
      <c r="AG842" s="171">
        <f t="shared" si="322"/>
        <v>0</v>
      </c>
      <c r="AH842" s="171">
        <f>IF($S842&lt;&gt;0, IF($F842&lt;&gt;"Opname / publicatie / game", IF(OR($J842="Fysieke aanwezigheid/product",$J842="Fysieke en digitale aanwezigheid/product"), IF($L842&lt;&gt;"België", _xlfn.IFNA(IF(MATCH($M842, Keuzelijsten!$AR$2:$AR$32, 0)&gt;0, 0, -1), -1), IF($N842&lt;&gt;"", -1, IF(O842&lt;&gt;"", 0, 1))), -1), -1), 0)</f>
        <v>0</v>
      </c>
      <c r="AI842" s="171">
        <f t="shared" si="323"/>
        <v>0</v>
      </c>
      <c r="AJ842" s="171">
        <f t="shared" si="324"/>
        <v>0</v>
      </c>
      <c r="AK842" s="168"/>
      <c r="AL842" s="322" t="str">
        <f t="shared" si="305"/>
        <v/>
      </c>
      <c r="AM842" s="171"/>
      <c r="AN842" s="171"/>
      <c r="AO842" s="171"/>
      <c r="AP842" s="171"/>
      <c r="AQ842" s="171"/>
      <c r="AR842" s="171"/>
      <c r="AS842" s="171"/>
      <c r="AT842" s="171"/>
      <c r="AU842" s="171" t="str">
        <f t="shared" si="325"/>
        <v/>
      </c>
      <c r="AV842" s="171"/>
      <c r="AW842" s="171"/>
      <c r="AX842" s="171"/>
      <c r="AY842" s="171"/>
      <c r="AZ842" s="168" t="str">
        <f t="shared" si="326"/>
        <v/>
      </c>
      <c r="BA842" s="158" t="str">
        <f>IF(S842&lt;&gt;1, IF(SUM(S842:$S$1004)&lt;&gt;0, "| Laat geen witruimte tussen ingevulde rijen.", ""), "")</f>
        <v/>
      </c>
      <c r="BC842" s="159" t="str">
        <f t="shared" si="327"/>
        <v/>
      </c>
    </row>
    <row r="843" spans="1:55" s="158" customFormat="1" ht="14.4" customHeight="1" x14ac:dyDescent="0.3">
      <c r="A843" s="244" t="str">
        <f t="shared" si="306"/>
        <v/>
      </c>
      <c r="B843" s="153" t="str">
        <f t="shared" si="307"/>
        <v/>
      </c>
      <c r="C843" s="154"/>
      <c r="D843" s="173"/>
      <c r="E843" s="179"/>
      <c r="F843" s="156"/>
      <c r="G843" s="175"/>
      <c r="H843" s="175"/>
      <c r="I843" s="175"/>
      <c r="J843" s="175"/>
      <c r="K843" s="175"/>
      <c r="L843" s="175"/>
      <c r="M843" s="175"/>
      <c r="N843" s="175"/>
      <c r="O843" s="175"/>
      <c r="P843" s="175"/>
      <c r="Q843" s="179"/>
      <c r="R843" s="157" t="s">
        <v>98</v>
      </c>
      <c r="S843" s="158">
        <f t="shared" si="308"/>
        <v>0</v>
      </c>
      <c r="T843" s="158" t="str">
        <f t="shared" si="309"/>
        <v/>
      </c>
      <c r="U843" s="158" t="str">
        <f t="shared" si="310"/>
        <v>lstLocatieNv3</v>
      </c>
      <c r="V843" s="168">
        <f t="shared" si="311"/>
        <v>0</v>
      </c>
      <c r="W843" s="171">
        <f t="shared" si="312"/>
        <v>0</v>
      </c>
      <c r="X843" s="171">
        <f t="shared" si="313"/>
        <v>0</v>
      </c>
      <c r="Y843" s="171">
        <f t="shared" si="314"/>
        <v>0</v>
      </c>
      <c r="Z843" s="171">
        <f t="shared" si="315"/>
        <v>0</v>
      </c>
      <c r="AA843" s="171">
        <f t="shared" si="316"/>
        <v>0</v>
      </c>
      <c r="AB843" s="171">
        <f t="shared" si="317"/>
        <v>0</v>
      </c>
      <c r="AC843" s="171">
        <f t="shared" si="318"/>
        <v>0</v>
      </c>
      <c r="AD843" s="171">
        <f t="shared" si="319"/>
        <v>0</v>
      </c>
      <c r="AE843" s="171">
        <f t="shared" si="320"/>
        <v>0</v>
      </c>
      <c r="AF843" s="171">
        <f t="shared" si="321"/>
        <v>0</v>
      </c>
      <c r="AG843" s="171">
        <f t="shared" si="322"/>
        <v>0</v>
      </c>
      <c r="AH843" s="171">
        <f>IF($S843&lt;&gt;0, IF($F843&lt;&gt;"Opname / publicatie / game", IF(OR($J843="Fysieke aanwezigheid/product",$J843="Fysieke en digitale aanwezigheid/product"), IF($L843&lt;&gt;"België", _xlfn.IFNA(IF(MATCH($M843, Keuzelijsten!$AR$2:$AR$32, 0)&gt;0, 0, -1), -1), IF($N843&lt;&gt;"", -1, IF(O843&lt;&gt;"", 0, 1))), -1), -1), 0)</f>
        <v>0</v>
      </c>
      <c r="AI843" s="171">
        <f t="shared" si="323"/>
        <v>0</v>
      </c>
      <c r="AJ843" s="171">
        <f t="shared" si="324"/>
        <v>0</v>
      </c>
      <c r="AK843" s="168"/>
      <c r="AL843" s="322" t="str">
        <f t="shared" si="305"/>
        <v/>
      </c>
      <c r="AM843" s="171"/>
      <c r="AN843" s="171"/>
      <c r="AO843" s="171"/>
      <c r="AP843" s="171"/>
      <c r="AQ843" s="171"/>
      <c r="AR843" s="171"/>
      <c r="AS843" s="171"/>
      <c r="AT843" s="171"/>
      <c r="AU843" s="171" t="str">
        <f t="shared" si="325"/>
        <v/>
      </c>
      <c r="AV843" s="171"/>
      <c r="AW843" s="171"/>
      <c r="AX843" s="171"/>
      <c r="AY843" s="171"/>
      <c r="AZ843" s="168" t="str">
        <f t="shared" si="326"/>
        <v/>
      </c>
      <c r="BA843" s="158" t="str">
        <f>IF(S843&lt;&gt;1, IF(SUM(S843:$S$1004)&lt;&gt;0, "| Laat geen witruimte tussen ingevulde rijen.", ""), "")</f>
        <v/>
      </c>
      <c r="BC843" s="159" t="str">
        <f t="shared" si="327"/>
        <v/>
      </c>
    </row>
    <row r="844" spans="1:55" s="158" customFormat="1" ht="14.4" customHeight="1" x14ac:dyDescent="0.3">
      <c r="A844" s="244" t="str">
        <f t="shared" si="306"/>
        <v/>
      </c>
      <c r="B844" s="153" t="str">
        <f t="shared" si="307"/>
        <v/>
      </c>
      <c r="C844" s="154"/>
      <c r="D844" s="173"/>
      <c r="E844" s="179"/>
      <c r="F844" s="156"/>
      <c r="G844" s="175"/>
      <c r="H844" s="175"/>
      <c r="I844" s="175"/>
      <c r="J844" s="175"/>
      <c r="K844" s="175"/>
      <c r="L844" s="175"/>
      <c r="M844" s="175"/>
      <c r="N844" s="175"/>
      <c r="O844" s="175"/>
      <c r="P844" s="175"/>
      <c r="Q844" s="179"/>
      <c r="R844" s="157" t="s">
        <v>98</v>
      </c>
      <c r="S844" s="158">
        <f t="shared" si="308"/>
        <v>0</v>
      </c>
      <c r="T844" s="158" t="str">
        <f t="shared" si="309"/>
        <v/>
      </c>
      <c r="U844" s="158" t="str">
        <f t="shared" si="310"/>
        <v>lstLocatieNv3</v>
      </c>
      <c r="V844" s="168">
        <f t="shared" si="311"/>
        <v>0</v>
      </c>
      <c r="W844" s="171">
        <f t="shared" si="312"/>
        <v>0</v>
      </c>
      <c r="X844" s="171">
        <f t="shared" si="313"/>
        <v>0</v>
      </c>
      <c r="Y844" s="171">
        <f t="shared" si="314"/>
        <v>0</v>
      </c>
      <c r="Z844" s="171">
        <f t="shared" si="315"/>
        <v>0</v>
      </c>
      <c r="AA844" s="171">
        <f t="shared" si="316"/>
        <v>0</v>
      </c>
      <c r="AB844" s="171">
        <f t="shared" si="317"/>
        <v>0</v>
      </c>
      <c r="AC844" s="171">
        <f t="shared" si="318"/>
        <v>0</v>
      </c>
      <c r="AD844" s="171">
        <f t="shared" si="319"/>
        <v>0</v>
      </c>
      <c r="AE844" s="171">
        <f t="shared" si="320"/>
        <v>0</v>
      </c>
      <c r="AF844" s="171">
        <f t="shared" si="321"/>
        <v>0</v>
      </c>
      <c r="AG844" s="171">
        <f t="shared" si="322"/>
        <v>0</v>
      </c>
      <c r="AH844" s="171">
        <f>IF($S844&lt;&gt;0, IF($F844&lt;&gt;"Opname / publicatie / game", IF(OR($J844="Fysieke aanwezigheid/product",$J844="Fysieke en digitale aanwezigheid/product"), IF($L844&lt;&gt;"België", _xlfn.IFNA(IF(MATCH($M844, Keuzelijsten!$AR$2:$AR$32, 0)&gt;0, 0, -1), -1), IF($N844&lt;&gt;"", -1, IF(O844&lt;&gt;"", 0, 1))), -1), -1), 0)</f>
        <v>0</v>
      </c>
      <c r="AI844" s="171">
        <f t="shared" si="323"/>
        <v>0</v>
      </c>
      <c r="AJ844" s="171">
        <f t="shared" si="324"/>
        <v>0</v>
      </c>
      <c r="AK844" s="168"/>
      <c r="AL844" s="322" t="str">
        <f t="shared" si="305"/>
        <v/>
      </c>
      <c r="AM844" s="171"/>
      <c r="AN844" s="171"/>
      <c r="AO844" s="171"/>
      <c r="AP844" s="171"/>
      <c r="AQ844" s="171"/>
      <c r="AR844" s="171"/>
      <c r="AS844" s="171"/>
      <c r="AT844" s="171"/>
      <c r="AU844" s="171" t="str">
        <f t="shared" si="325"/>
        <v/>
      </c>
      <c r="AV844" s="171"/>
      <c r="AW844" s="171"/>
      <c r="AX844" s="171"/>
      <c r="AY844" s="171"/>
      <c r="AZ844" s="168" t="str">
        <f t="shared" si="326"/>
        <v/>
      </c>
      <c r="BA844" s="158" t="str">
        <f>IF(S844&lt;&gt;1, IF(SUM(S844:$S$1004)&lt;&gt;0, "| Laat geen witruimte tussen ingevulde rijen.", ""), "")</f>
        <v/>
      </c>
      <c r="BC844" s="159" t="str">
        <f t="shared" si="327"/>
        <v/>
      </c>
    </row>
    <row r="845" spans="1:55" s="158" customFormat="1" ht="14.4" customHeight="1" x14ac:dyDescent="0.3">
      <c r="A845" s="244" t="str">
        <f t="shared" si="306"/>
        <v/>
      </c>
      <c r="B845" s="153" t="str">
        <f t="shared" si="307"/>
        <v/>
      </c>
      <c r="C845" s="154"/>
      <c r="D845" s="173"/>
      <c r="E845" s="179"/>
      <c r="F845" s="156"/>
      <c r="G845" s="175"/>
      <c r="H845" s="175"/>
      <c r="I845" s="175"/>
      <c r="J845" s="175"/>
      <c r="K845" s="175"/>
      <c r="L845" s="175"/>
      <c r="M845" s="175"/>
      <c r="N845" s="175"/>
      <c r="O845" s="175"/>
      <c r="P845" s="175"/>
      <c r="Q845" s="179"/>
      <c r="R845" s="157" t="s">
        <v>98</v>
      </c>
      <c r="S845" s="158">
        <f t="shared" si="308"/>
        <v>0</v>
      </c>
      <c r="T845" s="158" t="str">
        <f t="shared" si="309"/>
        <v/>
      </c>
      <c r="U845" s="158" t="str">
        <f t="shared" si="310"/>
        <v>lstLocatieNv3</v>
      </c>
      <c r="V845" s="168">
        <f t="shared" si="311"/>
        <v>0</v>
      </c>
      <c r="W845" s="171">
        <f t="shared" si="312"/>
        <v>0</v>
      </c>
      <c r="X845" s="171">
        <f t="shared" si="313"/>
        <v>0</v>
      </c>
      <c r="Y845" s="171">
        <f t="shared" si="314"/>
        <v>0</v>
      </c>
      <c r="Z845" s="171">
        <f t="shared" si="315"/>
        <v>0</v>
      </c>
      <c r="AA845" s="171">
        <f t="shared" si="316"/>
        <v>0</v>
      </c>
      <c r="AB845" s="171">
        <f t="shared" si="317"/>
        <v>0</v>
      </c>
      <c r="AC845" s="171">
        <f t="shared" si="318"/>
        <v>0</v>
      </c>
      <c r="AD845" s="171">
        <f t="shared" si="319"/>
        <v>0</v>
      </c>
      <c r="AE845" s="171">
        <f t="shared" si="320"/>
        <v>0</v>
      </c>
      <c r="AF845" s="171">
        <f t="shared" si="321"/>
        <v>0</v>
      </c>
      <c r="AG845" s="171">
        <f t="shared" si="322"/>
        <v>0</v>
      </c>
      <c r="AH845" s="171">
        <f>IF($S845&lt;&gt;0, IF($F845&lt;&gt;"Opname / publicatie / game", IF(OR($J845="Fysieke aanwezigheid/product",$J845="Fysieke en digitale aanwezigheid/product"), IF($L845&lt;&gt;"België", _xlfn.IFNA(IF(MATCH($M845, Keuzelijsten!$AR$2:$AR$32, 0)&gt;0, 0, -1), -1), IF($N845&lt;&gt;"", -1, IF(O845&lt;&gt;"", 0, 1))), -1), -1), 0)</f>
        <v>0</v>
      </c>
      <c r="AI845" s="171">
        <f t="shared" si="323"/>
        <v>0</v>
      </c>
      <c r="AJ845" s="171">
        <f t="shared" si="324"/>
        <v>0</v>
      </c>
      <c r="AK845" s="168"/>
      <c r="AL845" s="322" t="str">
        <f t="shared" si="305"/>
        <v/>
      </c>
      <c r="AM845" s="171"/>
      <c r="AN845" s="171"/>
      <c r="AO845" s="171"/>
      <c r="AP845" s="171"/>
      <c r="AQ845" s="171"/>
      <c r="AR845" s="171"/>
      <c r="AS845" s="171"/>
      <c r="AT845" s="171"/>
      <c r="AU845" s="171" t="str">
        <f t="shared" si="325"/>
        <v/>
      </c>
      <c r="AV845" s="171"/>
      <c r="AW845" s="171"/>
      <c r="AX845" s="171"/>
      <c r="AY845" s="171"/>
      <c r="AZ845" s="168" t="str">
        <f t="shared" si="326"/>
        <v/>
      </c>
      <c r="BA845" s="158" t="str">
        <f>IF(S845&lt;&gt;1, IF(SUM(S845:$S$1004)&lt;&gt;0, "| Laat geen witruimte tussen ingevulde rijen.", ""), "")</f>
        <v/>
      </c>
      <c r="BC845" s="159" t="str">
        <f t="shared" si="327"/>
        <v/>
      </c>
    </row>
    <row r="846" spans="1:55" s="158" customFormat="1" ht="14.4" customHeight="1" x14ac:dyDescent="0.3">
      <c r="A846" s="244" t="str">
        <f t="shared" si="306"/>
        <v/>
      </c>
      <c r="B846" s="153" t="str">
        <f t="shared" si="307"/>
        <v/>
      </c>
      <c r="C846" s="154"/>
      <c r="D846" s="173"/>
      <c r="E846" s="179"/>
      <c r="F846" s="156"/>
      <c r="G846" s="175"/>
      <c r="H846" s="175"/>
      <c r="I846" s="175"/>
      <c r="J846" s="175"/>
      <c r="K846" s="175"/>
      <c r="L846" s="175"/>
      <c r="M846" s="175"/>
      <c r="N846" s="175"/>
      <c r="O846" s="175"/>
      <c r="P846" s="175"/>
      <c r="Q846" s="179"/>
      <c r="R846" s="157" t="s">
        <v>98</v>
      </c>
      <c r="S846" s="158">
        <f t="shared" si="308"/>
        <v>0</v>
      </c>
      <c r="T846" s="158" t="str">
        <f t="shared" si="309"/>
        <v/>
      </c>
      <c r="U846" s="158" t="str">
        <f t="shared" si="310"/>
        <v>lstLocatieNv3</v>
      </c>
      <c r="V846" s="168">
        <f t="shared" si="311"/>
        <v>0</v>
      </c>
      <c r="W846" s="171">
        <f t="shared" si="312"/>
        <v>0</v>
      </c>
      <c r="X846" s="171">
        <f t="shared" si="313"/>
        <v>0</v>
      </c>
      <c r="Y846" s="171">
        <f t="shared" si="314"/>
        <v>0</v>
      </c>
      <c r="Z846" s="171">
        <f t="shared" si="315"/>
        <v>0</v>
      </c>
      <c r="AA846" s="171">
        <f t="shared" si="316"/>
        <v>0</v>
      </c>
      <c r="AB846" s="171">
        <f t="shared" si="317"/>
        <v>0</v>
      </c>
      <c r="AC846" s="171">
        <f t="shared" si="318"/>
        <v>0</v>
      </c>
      <c r="AD846" s="171">
        <f t="shared" si="319"/>
        <v>0</v>
      </c>
      <c r="AE846" s="171">
        <f t="shared" si="320"/>
        <v>0</v>
      </c>
      <c r="AF846" s="171">
        <f t="shared" si="321"/>
        <v>0</v>
      </c>
      <c r="AG846" s="171">
        <f t="shared" si="322"/>
        <v>0</v>
      </c>
      <c r="AH846" s="171">
        <f>IF($S846&lt;&gt;0, IF($F846&lt;&gt;"Opname / publicatie / game", IF(OR($J846="Fysieke aanwezigheid/product",$J846="Fysieke en digitale aanwezigheid/product"), IF($L846&lt;&gt;"België", _xlfn.IFNA(IF(MATCH($M846, Keuzelijsten!$AR$2:$AR$32, 0)&gt;0, 0, -1), -1), IF($N846&lt;&gt;"", -1, IF(O846&lt;&gt;"", 0, 1))), -1), -1), 0)</f>
        <v>0</v>
      </c>
      <c r="AI846" s="171">
        <f t="shared" si="323"/>
        <v>0</v>
      </c>
      <c r="AJ846" s="171">
        <f t="shared" si="324"/>
        <v>0</v>
      </c>
      <c r="AK846" s="168"/>
      <c r="AL846" s="322" t="str">
        <f t="shared" si="305"/>
        <v/>
      </c>
      <c r="AM846" s="171"/>
      <c r="AN846" s="171"/>
      <c r="AO846" s="171"/>
      <c r="AP846" s="171"/>
      <c r="AQ846" s="171"/>
      <c r="AR846" s="171"/>
      <c r="AS846" s="171"/>
      <c r="AT846" s="171"/>
      <c r="AU846" s="171" t="str">
        <f t="shared" si="325"/>
        <v/>
      </c>
      <c r="AV846" s="171"/>
      <c r="AW846" s="171"/>
      <c r="AX846" s="171"/>
      <c r="AY846" s="171"/>
      <c r="AZ846" s="168" t="str">
        <f t="shared" si="326"/>
        <v/>
      </c>
      <c r="BA846" s="158" t="str">
        <f>IF(S846&lt;&gt;1, IF(SUM(S846:$S$1004)&lt;&gt;0, "| Laat geen witruimte tussen ingevulde rijen.", ""), "")</f>
        <v/>
      </c>
      <c r="BC846" s="159" t="str">
        <f t="shared" si="327"/>
        <v/>
      </c>
    </row>
    <row r="847" spans="1:55" s="158" customFormat="1" ht="14.4" customHeight="1" x14ac:dyDescent="0.3">
      <c r="A847" s="244" t="str">
        <f t="shared" si="306"/>
        <v/>
      </c>
      <c r="B847" s="153" t="str">
        <f t="shared" si="307"/>
        <v/>
      </c>
      <c r="C847" s="154"/>
      <c r="D847" s="173"/>
      <c r="E847" s="179"/>
      <c r="F847" s="156"/>
      <c r="G847" s="175"/>
      <c r="H847" s="175"/>
      <c r="I847" s="175"/>
      <c r="J847" s="175"/>
      <c r="K847" s="175"/>
      <c r="L847" s="175"/>
      <c r="M847" s="175"/>
      <c r="N847" s="175"/>
      <c r="O847" s="175"/>
      <c r="P847" s="175"/>
      <c r="Q847" s="179"/>
      <c r="R847" s="157" t="s">
        <v>98</v>
      </c>
      <c r="S847" s="158">
        <f t="shared" si="308"/>
        <v>0</v>
      </c>
      <c r="T847" s="158" t="str">
        <f t="shared" si="309"/>
        <v/>
      </c>
      <c r="U847" s="158" t="str">
        <f t="shared" si="310"/>
        <v>lstLocatieNv3</v>
      </c>
      <c r="V847" s="168">
        <f t="shared" si="311"/>
        <v>0</v>
      </c>
      <c r="W847" s="171">
        <f t="shared" si="312"/>
        <v>0</v>
      </c>
      <c r="X847" s="171">
        <f t="shared" si="313"/>
        <v>0</v>
      </c>
      <c r="Y847" s="171">
        <f t="shared" si="314"/>
        <v>0</v>
      </c>
      <c r="Z847" s="171">
        <f t="shared" si="315"/>
        <v>0</v>
      </c>
      <c r="AA847" s="171">
        <f t="shared" si="316"/>
        <v>0</v>
      </c>
      <c r="AB847" s="171">
        <f t="shared" si="317"/>
        <v>0</v>
      </c>
      <c r="AC847" s="171">
        <f t="shared" si="318"/>
        <v>0</v>
      </c>
      <c r="AD847" s="171">
        <f t="shared" si="319"/>
        <v>0</v>
      </c>
      <c r="AE847" s="171">
        <f t="shared" si="320"/>
        <v>0</v>
      </c>
      <c r="AF847" s="171">
        <f t="shared" si="321"/>
        <v>0</v>
      </c>
      <c r="AG847" s="171">
        <f t="shared" si="322"/>
        <v>0</v>
      </c>
      <c r="AH847" s="171">
        <f>IF($S847&lt;&gt;0, IF($F847&lt;&gt;"Opname / publicatie / game", IF(OR($J847="Fysieke aanwezigheid/product",$J847="Fysieke en digitale aanwezigheid/product"), IF($L847&lt;&gt;"België", _xlfn.IFNA(IF(MATCH($M847, Keuzelijsten!$AR$2:$AR$32, 0)&gt;0, 0, -1), -1), IF($N847&lt;&gt;"", -1, IF(O847&lt;&gt;"", 0, 1))), -1), -1), 0)</f>
        <v>0</v>
      </c>
      <c r="AI847" s="171">
        <f t="shared" si="323"/>
        <v>0</v>
      </c>
      <c r="AJ847" s="171">
        <f t="shared" si="324"/>
        <v>0</v>
      </c>
      <c r="AK847" s="168"/>
      <c r="AL847" s="322" t="str">
        <f t="shared" si="305"/>
        <v/>
      </c>
      <c r="AM847" s="171"/>
      <c r="AN847" s="171"/>
      <c r="AO847" s="171"/>
      <c r="AP847" s="171"/>
      <c r="AQ847" s="171"/>
      <c r="AR847" s="171"/>
      <c r="AS847" s="171"/>
      <c r="AT847" s="171"/>
      <c r="AU847" s="171" t="str">
        <f t="shared" si="325"/>
        <v/>
      </c>
      <c r="AV847" s="171"/>
      <c r="AW847" s="171"/>
      <c r="AX847" s="171"/>
      <c r="AY847" s="171"/>
      <c r="AZ847" s="168" t="str">
        <f t="shared" si="326"/>
        <v/>
      </c>
      <c r="BA847" s="158" t="str">
        <f>IF(S847&lt;&gt;1, IF(SUM(S847:$S$1004)&lt;&gt;0, "| Laat geen witruimte tussen ingevulde rijen.", ""), "")</f>
        <v/>
      </c>
      <c r="BC847" s="159" t="str">
        <f t="shared" si="327"/>
        <v/>
      </c>
    </row>
    <row r="848" spans="1:55" s="158" customFormat="1" ht="14.4" customHeight="1" x14ac:dyDescent="0.3">
      <c r="A848" s="244" t="str">
        <f t="shared" si="306"/>
        <v/>
      </c>
      <c r="B848" s="153" t="str">
        <f t="shared" si="307"/>
        <v/>
      </c>
      <c r="C848" s="154"/>
      <c r="D848" s="173"/>
      <c r="E848" s="179"/>
      <c r="F848" s="156"/>
      <c r="G848" s="175"/>
      <c r="H848" s="175"/>
      <c r="I848" s="175"/>
      <c r="J848" s="175"/>
      <c r="K848" s="175"/>
      <c r="L848" s="175"/>
      <c r="M848" s="175"/>
      <c r="N848" s="175"/>
      <c r="O848" s="175"/>
      <c r="P848" s="175"/>
      <c r="Q848" s="179"/>
      <c r="R848" s="157" t="s">
        <v>98</v>
      </c>
      <c r="S848" s="158">
        <f t="shared" si="308"/>
        <v>0</v>
      </c>
      <c r="T848" s="158" t="str">
        <f t="shared" si="309"/>
        <v/>
      </c>
      <c r="U848" s="158" t="str">
        <f t="shared" si="310"/>
        <v>lstLocatieNv3</v>
      </c>
      <c r="V848" s="168">
        <f t="shared" si="311"/>
        <v>0</v>
      </c>
      <c r="W848" s="171">
        <f t="shared" si="312"/>
        <v>0</v>
      </c>
      <c r="X848" s="171">
        <f t="shared" si="313"/>
        <v>0</v>
      </c>
      <c r="Y848" s="171">
        <f t="shared" si="314"/>
        <v>0</v>
      </c>
      <c r="Z848" s="171">
        <f t="shared" si="315"/>
        <v>0</v>
      </c>
      <c r="AA848" s="171">
        <f t="shared" si="316"/>
        <v>0</v>
      </c>
      <c r="AB848" s="171">
        <f t="shared" si="317"/>
        <v>0</v>
      </c>
      <c r="AC848" s="171">
        <f t="shared" si="318"/>
        <v>0</v>
      </c>
      <c r="AD848" s="171">
        <f t="shared" si="319"/>
        <v>0</v>
      </c>
      <c r="AE848" s="171">
        <f t="shared" si="320"/>
        <v>0</v>
      </c>
      <c r="AF848" s="171">
        <f t="shared" si="321"/>
        <v>0</v>
      </c>
      <c r="AG848" s="171">
        <f t="shared" si="322"/>
        <v>0</v>
      </c>
      <c r="AH848" s="171">
        <f>IF($S848&lt;&gt;0, IF($F848&lt;&gt;"Opname / publicatie / game", IF(OR($J848="Fysieke aanwezigheid/product",$J848="Fysieke en digitale aanwezigheid/product"), IF($L848&lt;&gt;"België", _xlfn.IFNA(IF(MATCH($M848, Keuzelijsten!$AR$2:$AR$32, 0)&gt;0, 0, -1), -1), IF($N848&lt;&gt;"", -1, IF(O848&lt;&gt;"", 0, 1))), -1), -1), 0)</f>
        <v>0</v>
      </c>
      <c r="AI848" s="171">
        <f t="shared" si="323"/>
        <v>0</v>
      </c>
      <c r="AJ848" s="171">
        <f t="shared" si="324"/>
        <v>0</v>
      </c>
      <c r="AK848" s="168"/>
      <c r="AL848" s="322" t="str">
        <f t="shared" si="305"/>
        <v/>
      </c>
      <c r="AM848" s="171"/>
      <c r="AN848" s="171"/>
      <c r="AO848" s="171"/>
      <c r="AP848" s="171"/>
      <c r="AQ848" s="171"/>
      <c r="AR848" s="171"/>
      <c r="AS848" s="171"/>
      <c r="AT848" s="171"/>
      <c r="AU848" s="171" t="str">
        <f t="shared" si="325"/>
        <v/>
      </c>
      <c r="AV848" s="171"/>
      <c r="AW848" s="171"/>
      <c r="AX848" s="171"/>
      <c r="AY848" s="171"/>
      <c r="AZ848" s="168" t="str">
        <f t="shared" si="326"/>
        <v/>
      </c>
      <c r="BA848" s="158" t="str">
        <f>IF(S848&lt;&gt;1, IF(SUM(S848:$S$1004)&lt;&gt;0, "| Laat geen witruimte tussen ingevulde rijen.", ""), "")</f>
        <v/>
      </c>
      <c r="BC848" s="159" t="str">
        <f t="shared" si="327"/>
        <v/>
      </c>
    </row>
    <row r="849" spans="1:55" s="158" customFormat="1" ht="14.4" customHeight="1" x14ac:dyDescent="0.3">
      <c r="A849" s="244" t="str">
        <f t="shared" si="306"/>
        <v/>
      </c>
      <c r="B849" s="153" t="str">
        <f t="shared" si="307"/>
        <v/>
      </c>
      <c r="C849" s="154"/>
      <c r="D849" s="173"/>
      <c r="E849" s="179"/>
      <c r="F849" s="156"/>
      <c r="G849" s="175"/>
      <c r="H849" s="175"/>
      <c r="I849" s="175"/>
      <c r="J849" s="175"/>
      <c r="K849" s="175"/>
      <c r="L849" s="175"/>
      <c r="M849" s="175"/>
      <c r="N849" s="175"/>
      <c r="O849" s="175"/>
      <c r="P849" s="175"/>
      <c r="Q849" s="179"/>
      <c r="R849" s="157" t="s">
        <v>98</v>
      </c>
      <c r="S849" s="158">
        <f t="shared" si="308"/>
        <v>0</v>
      </c>
      <c r="T849" s="158" t="str">
        <f t="shared" si="309"/>
        <v/>
      </c>
      <c r="U849" s="158" t="str">
        <f t="shared" si="310"/>
        <v>lstLocatieNv3</v>
      </c>
      <c r="V849" s="168">
        <f t="shared" si="311"/>
        <v>0</v>
      </c>
      <c r="W849" s="171">
        <f t="shared" si="312"/>
        <v>0</v>
      </c>
      <c r="X849" s="171">
        <f t="shared" si="313"/>
        <v>0</v>
      </c>
      <c r="Y849" s="171">
        <f t="shared" si="314"/>
        <v>0</v>
      </c>
      <c r="Z849" s="171">
        <f t="shared" si="315"/>
        <v>0</v>
      </c>
      <c r="AA849" s="171">
        <f t="shared" si="316"/>
        <v>0</v>
      </c>
      <c r="AB849" s="171">
        <f t="shared" si="317"/>
        <v>0</v>
      </c>
      <c r="AC849" s="171">
        <f t="shared" si="318"/>
        <v>0</v>
      </c>
      <c r="AD849" s="171">
        <f t="shared" si="319"/>
        <v>0</v>
      </c>
      <c r="AE849" s="171">
        <f t="shared" si="320"/>
        <v>0</v>
      </c>
      <c r="AF849" s="171">
        <f t="shared" si="321"/>
        <v>0</v>
      </c>
      <c r="AG849" s="171">
        <f t="shared" si="322"/>
        <v>0</v>
      </c>
      <c r="AH849" s="171">
        <f>IF($S849&lt;&gt;0, IF($F849&lt;&gt;"Opname / publicatie / game", IF(OR($J849="Fysieke aanwezigheid/product",$J849="Fysieke en digitale aanwezigheid/product"), IF($L849&lt;&gt;"België", _xlfn.IFNA(IF(MATCH($M849, Keuzelijsten!$AR$2:$AR$32, 0)&gt;0, 0, -1), -1), IF($N849&lt;&gt;"", -1, IF(O849&lt;&gt;"", 0, 1))), -1), -1), 0)</f>
        <v>0</v>
      </c>
      <c r="AI849" s="171">
        <f t="shared" si="323"/>
        <v>0</v>
      </c>
      <c r="AJ849" s="171">
        <f t="shared" si="324"/>
        <v>0</v>
      </c>
      <c r="AK849" s="168"/>
      <c r="AL849" s="322" t="str">
        <f t="shared" si="305"/>
        <v/>
      </c>
      <c r="AM849" s="171"/>
      <c r="AN849" s="171"/>
      <c r="AO849" s="171"/>
      <c r="AP849" s="171"/>
      <c r="AQ849" s="171"/>
      <c r="AR849" s="171"/>
      <c r="AS849" s="171"/>
      <c r="AT849" s="171"/>
      <c r="AU849" s="171" t="str">
        <f t="shared" si="325"/>
        <v/>
      </c>
      <c r="AV849" s="171"/>
      <c r="AW849" s="171"/>
      <c r="AX849" s="171"/>
      <c r="AY849" s="171"/>
      <c r="AZ849" s="168" t="str">
        <f t="shared" si="326"/>
        <v/>
      </c>
      <c r="BA849" s="158" t="str">
        <f>IF(S849&lt;&gt;1, IF(SUM(S849:$S$1004)&lt;&gt;0, "| Laat geen witruimte tussen ingevulde rijen.", ""), "")</f>
        <v/>
      </c>
      <c r="BC849" s="159" t="str">
        <f t="shared" si="327"/>
        <v/>
      </c>
    </row>
    <row r="850" spans="1:55" s="158" customFormat="1" ht="14.4" customHeight="1" x14ac:dyDescent="0.3">
      <c r="A850" s="244" t="str">
        <f t="shared" si="306"/>
        <v/>
      </c>
      <c r="B850" s="153" t="str">
        <f t="shared" si="307"/>
        <v/>
      </c>
      <c r="C850" s="154"/>
      <c r="D850" s="173"/>
      <c r="E850" s="179"/>
      <c r="F850" s="156"/>
      <c r="G850" s="175"/>
      <c r="H850" s="175"/>
      <c r="I850" s="175"/>
      <c r="J850" s="175"/>
      <c r="K850" s="175"/>
      <c r="L850" s="175"/>
      <c r="M850" s="175"/>
      <c r="N850" s="175"/>
      <c r="O850" s="175"/>
      <c r="P850" s="175"/>
      <c r="Q850" s="179"/>
      <c r="R850" s="157" t="s">
        <v>98</v>
      </c>
      <c r="S850" s="158">
        <f t="shared" si="308"/>
        <v>0</v>
      </c>
      <c r="T850" s="158" t="str">
        <f t="shared" si="309"/>
        <v/>
      </c>
      <c r="U850" s="158" t="str">
        <f t="shared" si="310"/>
        <v>lstLocatieNv3</v>
      </c>
      <c r="V850" s="168">
        <f t="shared" si="311"/>
        <v>0</v>
      </c>
      <c r="W850" s="171">
        <f t="shared" si="312"/>
        <v>0</v>
      </c>
      <c r="X850" s="171">
        <f t="shared" si="313"/>
        <v>0</v>
      </c>
      <c r="Y850" s="171">
        <f t="shared" si="314"/>
        <v>0</v>
      </c>
      <c r="Z850" s="171">
        <f t="shared" si="315"/>
        <v>0</v>
      </c>
      <c r="AA850" s="171">
        <f t="shared" si="316"/>
        <v>0</v>
      </c>
      <c r="AB850" s="171">
        <f t="shared" si="317"/>
        <v>0</v>
      </c>
      <c r="AC850" s="171">
        <f t="shared" si="318"/>
        <v>0</v>
      </c>
      <c r="AD850" s="171">
        <f t="shared" si="319"/>
        <v>0</v>
      </c>
      <c r="AE850" s="171">
        <f t="shared" si="320"/>
        <v>0</v>
      </c>
      <c r="AF850" s="171">
        <f t="shared" si="321"/>
        <v>0</v>
      </c>
      <c r="AG850" s="171">
        <f t="shared" si="322"/>
        <v>0</v>
      </c>
      <c r="AH850" s="171">
        <f>IF($S850&lt;&gt;0, IF($F850&lt;&gt;"Opname / publicatie / game", IF(OR($J850="Fysieke aanwezigheid/product",$J850="Fysieke en digitale aanwezigheid/product"), IF($L850&lt;&gt;"België", _xlfn.IFNA(IF(MATCH($M850, Keuzelijsten!$AR$2:$AR$32, 0)&gt;0, 0, -1), -1), IF($N850&lt;&gt;"", -1, IF(O850&lt;&gt;"", 0, 1))), -1), -1), 0)</f>
        <v>0</v>
      </c>
      <c r="AI850" s="171">
        <f t="shared" si="323"/>
        <v>0</v>
      </c>
      <c r="AJ850" s="171">
        <f t="shared" si="324"/>
        <v>0</v>
      </c>
      <c r="AK850" s="168"/>
      <c r="AL850" s="322" t="str">
        <f t="shared" si="305"/>
        <v/>
      </c>
      <c r="AM850" s="171"/>
      <c r="AN850" s="171"/>
      <c r="AO850" s="171"/>
      <c r="AP850" s="171"/>
      <c r="AQ850" s="171"/>
      <c r="AR850" s="171"/>
      <c r="AS850" s="171"/>
      <c r="AT850" s="171"/>
      <c r="AU850" s="171" t="str">
        <f t="shared" si="325"/>
        <v/>
      </c>
      <c r="AV850" s="171"/>
      <c r="AW850" s="171"/>
      <c r="AX850" s="171"/>
      <c r="AY850" s="171"/>
      <c r="AZ850" s="168" t="str">
        <f t="shared" si="326"/>
        <v/>
      </c>
      <c r="BA850" s="158" t="str">
        <f>IF(S850&lt;&gt;1, IF(SUM(S850:$S$1004)&lt;&gt;0, "| Laat geen witruimte tussen ingevulde rijen.", ""), "")</f>
        <v/>
      </c>
      <c r="BC850" s="159" t="str">
        <f t="shared" si="327"/>
        <v/>
      </c>
    </row>
    <row r="851" spans="1:55" s="158" customFormat="1" ht="14.4" customHeight="1" x14ac:dyDescent="0.3">
      <c r="A851" s="244" t="str">
        <f t="shared" si="306"/>
        <v/>
      </c>
      <c r="B851" s="153" t="str">
        <f t="shared" si="307"/>
        <v/>
      </c>
      <c r="C851" s="154"/>
      <c r="D851" s="173"/>
      <c r="E851" s="179"/>
      <c r="F851" s="156"/>
      <c r="G851" s="175"/>
      <c r="H851" s="175"/>
      <c r="I851" s="175"/>
      <c r="J851" s="175"/>
      <c r="K851" s="175"/>
      <c r="L851" s="175"/>
      <c r="M851" s="175"/>
      <c r="N851" s="175"/>
      <c r="O851" s="175"/>
      <c r="P851" s="175"/>
      <c r="Q851" s="179"/>
      <c r="R851" s="157" t="s">
        <v>98</v>
      </c>
      <c r="S851" s="158">
        <f t="shared" si="308"/>
        <v>0</v>
      </c>
      <c r="T851" s="158" t="str">
        <f t="shared" si="309"/>
        <v/>
      </c>
      <c r="U851" s="158" t="str">
        <f t="shared" si="310"/>
        <v>lstLocatieNv3</v>
      </c>
      <c r="V851" s="168">
        <f t="shared" si="311"/>
        <v>0</v>
      </c>
      <c r="W851" s="171">
        <f t="shared" si="312"/>
        <v>0</v>
      </c>
      <c r="X851" s="171">
        <f t="shared" si="313"/>
        <v>0</v>
      </c>
      <c r="Y851" s="171">
        <f t="shared" si="314"/>
        <v>0</v>
      </c>
      <c r="Z851" s="171">
        <f t="shared" si="315"/>
        <v>0</v>
      </c>
      <c r="AA851" s="171">
        <f t="shared" si="316"/>
        <v>0</v>
      </c>
      <c r="AB851" s="171">
        <f t="shared" si="317"/>
        <v>0</v>
      </c>
      <c r="AC851" s="171">
        <f t="shared" si="318"/>
        <v>0</v>
      </c>
      <c r="AD851" s="171">
        <f t="shared" si="319"/>
        <v>0</v>
      </c>
      <c r="AE851" s="171">
        <f t="shared" si="320"/>
        <v>0</v>
      </c>
      <c r="AF851" s="171">
        <f t="shared" si="321"/>
        <v>0</v>
      </c>
      <c r="AG851" s="171">
        <f t="shared" si="322"/>
        <v>0</v>
      </c>
      <c r="AH851" s="171">
        <f>IF($S851&lt;&gt;0, IF($F851&lt;&gt;"Opname / publicatie / game", IF(OR($J851="Fysieke aanwezigheid/product",$J851="Fysieke en digitale aanwezigheid/product"), IF($L851&lt;&gt;"België", _xlfn.IFNA(IF(MATCH($M851, Keuzelijsten!$AR$2:$AR$32, 0)&gt;0, 0, -1), -1), IF($N851&lt;&gt;"", -1, IF(O851&lt;&gt;"", 0, 1))), -1), -1), 0)</f>
        <v>0</v>
      </c>
      <c r="AI851" s="171">
        <f t="shared" si="323"/>
        <v>0</v>
      </c>
      <c r="AJ851" s="171">
        <f t="shared" si="324"/>
        <v>0</v>
      </c>
      <c r="AK851" s="168"/>
      <c r="AL851" s="322" t="str">
        <f t="shared" si="305"/>
        <v/>
      </c>
      <c r="AM851" s="171"/>
      <c r="AN851" s="171"/>
      <c r="AO851" s="171"/>
      <c r="AP851" s="171"/>
      <c r="AQ851" s="171"/>
      <c r="AR851" s="171"/>
      <c r="AS851" s="171"/>
      <c r="AT851" s="171"/>
      <c r="AU851" s="171" t="str">
        <f t="shared" si="325"/>
        <v/>
      </c>
      <c r="AV851" s="171"/>
      <c r="AW851" s="171"/>
      <c r="AX851" s="171"/>
      <c r="AY851" s="171"/>
      <c r="AZ851" s="168" t="str">
        <f t="shared" si="326"/>
        <v/>
      </c>
      <c r="BA851" s="158" t="str">
        <f>IF(S851&lt;&gt;1, IF(SUM(S851:$S$1004)&lt;&gt;0, "| Laat geen witruimte tussen ingevulde rijen.", ""), "")</f>
        <v/>
      </c>
      <c r="BC851" s="159" t="str">
        <f t="shared" si="327"/>
        <v/>
      </c>
    </row>
    <row r="852" spans="1:55" s="158" customFormat="1" ht="14.4" customHeight="1" x14ac:dyDescent="0.3">
      <c r="A852" s="244" t="str">
        <f t="shared" si="306"/>
        <v/>
      </c>
      <c r="B852" s="153" t="str">
        <f t="shared" si="307"/>
        <v/>
      </c>
      <c r="C852" s="154"/>
      <c r="D852" s="173"/>
      <c r="E852" s="179"/>
      <c r="F852" s="156"/>
      <c r="G852" s="175"/>
      <c r="H852" s="175"/>
      <c r="I852" s="175"/>
      <c r="J852" s="175"/>
      <c r="K852" s="175"/>
      <c r="L852" s="175"/>
      <c r="M852" s="175"/>
      <c r="N852" s="175"/>
      <c r="O852" s="175"/>
      <c r="P852" s="175"/>
      <c r="Q852" s="179"/>
      <c r="R852" s="157" t="s">
        <v>98</v>
      </c>
      <c r="S852" s="158">
        <f t="shared" si="308"/>
        <v>0</v>
      </c>
      <c r="T852" s="158" t="str">
        <f t="shared" si="309"/>
        <v/>
      </c>
      <c r="U852" s="158" t="str">
        <f t="shared" si="310"/>
        <v>lstLocatieNv3</v>
      </c>
      <c r="V852" s="168">
        <f t="shared" si="311"/>
        <v>0</v>
      </c>
      <c r="W852" s="171">
        <f t="shared" si="312"/>
        <v>0</v>
      </c>
      <c r="X852" s="171">
        <f t="shared" si="313"/>
        <v>0</v>
      </c>
      <c r="Y852" s="171">
        <f t="shared" si="314"/>
        <v>0</v>
      </c>
      <c r="Z852" s="171">
        <f t="shared" si="315"/>
        <v>0</v>
      </c>
      <c r="AA852" s="171">
        <f t="shared" si="316"/>
        <v>0</v>
      </c>
      <c r="AB852" s="171">
        <f t="shared" si="317"/>
        <v>0</v>
      </c>
      <c r="AC852" s="171">
        <f t="shared" si="318"/>
        <v>0</v>
      </c>
      <c r="AD852" s="171">
        <f t="shared" si="319"/>
        <v>0</v>
      </c>
      <c r="AE852" s="171">
        <f t="shared" si="320"/>
        <v>0</v>
      </c>
      <c r="AF852" s="171">
        <f t="shared" si="321"/>
        <v>0</v>
      </c>
      <c r="AG852" s="171">
        <f t="shared" si="322"/>
        <v>0</v>
      </c>
      <c r="AH852" s="171">
        <f>IF($S852&lt;&gt;0, IF($F852&lt;&gt;"Opname / publicatie / game", IF(OR($J852="Fysieke aanwezigheid/product",$J852="Fysieke en digitale aanwezigheid/product"), IF($L852&lt;&gt;"België", _xlfn.IFNA(IF(MATCH($M852, Keuzelijsten!$AR$2:$AR$32, 0)&gt;0, 0, -1), -1), IF($N852&lt;&gt;"", -1, IF(O852&lt;&gt;"", 0, 1))), -1), -1), 0)</f>
        <v>0</v>
      </c>
      <c r="AI852" s="171">
        <f t="shared" si="323"/>
        <v>0</v>
      </c>
      <c r="AJ852" s="171">
        <f t="shared" si="324"/>
        <v>0</v>
      </c>
      <c r="AK852" s="168"/>
      <c r="AL852" s="322" t="str">
        <f t="shared" si="305"/>
        <v/>
      </c>
      <c r="AM852" s="171"/>
      <c r="AN852" s="171"/>
      <c r="AO852" s="171"/>
      <c r="AP852" s="171"/>
      <c r="AQ852" s="171"/>
      <c r="AR852" s="171"/>
      <c r="AS852" s="171"/>
      <c r="AT852" s="171"/>
      <c r="AU852" s="171" t="str">
        <f t="shared" si="325"/>
        <v/>
      </c>
      <c r="AV852" s="171"/>
      <c r="AW852" s="171"/>
      <c r="AX852" s="171"/>
      <c r="AY852" s="171"/>
      <c r="AZ852" s="168" t="str">
        <f t="shared" si="326"/>
        <v/>
      </c>
      <c r="BA852" s="158" t="str">
        <f>IF(S852&lt;&gt;1, IF(SUM(S852:$S$1004)&lt;&gt;0, "| Laat geen witruimte tussen ingevulde rijen.", ""), "")</f>
        <v/>
      </c>
      <c r="BC852" s="159" t="str">
        <f t="shared" si="327"/>
        <v/>
      </c>
    </row>
    <row r="853" spans="1:55" s="158" customFormat="1" ht="14.4" customHeight="1" x14ac:dyDescent="0.3">
      <c r="A853" s="244" t="str">
        <f t="shared" si="306"/>
        <v/>
      </c>
      <c r="B853" s="153" t="str">
        <f t="shared" si="307"/>
        <v/>
      </c>
      <c r="C853" s="154"/>
      <c r="D853" s="173"/>
      <c r="E853" s="179"/>
      <c r="F853" s="156"/>
      <c r="G853" s="175"/>
      <c r="H853" s="175"/>
      <c r="I853" s="175"/>
      <c r="J853" s="175"/>
      <c r="K853" s="175"/>
      <c r="L853" s="175"/>
      <c r="M853" s="175"/>
      <c r="N853" s="175"/>
      <c r="O853" s="175"/>
      <c r="P853" s="175"/>
      <c r="Q853" s="179"/>
      <c r="R853" s="157" t="s">
        <v>98</v>
      </c>
      <c r="S853" s="158">
        <f t="shared" si="308"/>
        <v>0</v>
      </c>
      <c r="T853" s="158" t="str">
        <f t="shared" si="309"/>
        <v/>
      </c>
      <c r="U853" s="158" t="str">
        <f t="shared" si="310"/>
        <v>lstLocatieNv3</v>
      </c>
      <c r="V853" s="168">
        <f t="shared" si="311"/>
        <v>0</v>
      </c>
      <c r="W853" s="171">
        <f t="shared" si="312"/>
        <v>0</v>
      </c>
      <c r="X853" s="171">
        <f t="shared" si="313"/>
        <v>0</v>
      </c>
      <c r="Y853" s="171">
        <f t="shared" si="314"/>
        <v>0</v>
      </c>
      <c r="Z853" s="171">
        <f t="shared" si="315"/>
        <v>0</v>
      </c>
      <c r="AA853" s="171">
        <f t="shared" si="316"/>
        <v>0</v>
      </c>
      <c r="AB853" s="171">
        <f t="shared" si="317"/>
        <v>0</v>
      </c>
      <c r="AC853" s="171">
        <f t="shared" si="318"/>
        <v>0</v>
      </c>
      <c r="AD853" s="171">
        <f t="shared" si="319"/>
        <v>0</v>
      </c>
      <c r="AE853" s="171">
        <f t="shared" si="320"/>
        <v>0</v>
      </c>
      <c r="AF853" s="171">
        <f t="shared" si="321"/>
        <v>0</v>
      </c>
      <c r="AG853" s="171">
        <f t="shared" si="322"/>
        <v>0</v>
      </c>
      <c r="AH853" s="171">
        <f>IF($S853&lt;&gt;0, IF($F853&lt;&gt;"Opname / publicatie / game", IF(OR($J853="Fysieke aanwezigheid/product",$J853="Fysieke en digitale aanwezigheid/product"), IF($L853&lt;&gt;"België", _xlfn.IFNA(IF(MATCH($M853, Keuzelijsten!$AR$2:$AR$32, 0)&gt;0, 0, -1), -1), IF($N853&lt;&gt;"", -1, IF(O853&lt;&gt;"", 0, 1))), -1), -1), 0)</f>
        <v>0</v>
      </c>
      <c r="AI853" s="171">
        <f t="shared" si="323"/>
        <v>0</v>
      </c>
      <c r="AJ853" s="171">
        <f t="shared" si="324"/>
        <v>0</v>
      </c>
      <c r="AK853" s="168"/>
      <c r="AL853" s="322" t="str">
        <f t="shared" si="305"/>
        <v/>
      </c>
      <c r="AM853" s="171"/>
      <c r="AN853" s="171"/>
      <c r="AO853" s="171"/>
      <c r="AP853" s="171"/>
      <c r="AQ853" s="171"/>
      <c r="AR853" s="171"/>
      <c r="AS853" s="171"/>
      <c r="AT853" s="171"/>
      <c r="AU853" s="171" t="str">
        <f t="shared" si="325"/>
        <v/>
      </c>
      <c r="AV853" s="171"/>
      <c r="AW853" s="171"/>
      <c r="AX853" s="171"/>
      <c r="AY853" s="171"/>
      <c r="AZ853" s="168" t="str">
        <f t="shared" si="326"/>
        <v/>
      </c>
      <c r="BA853" s="158" t="str">
        <f>IF(S853&lt;&gt;1, IF(SUM(S853:$S$1004)&lt;&gt;0, "| Laat geen witruimte tussen ingevulde rijen.", ""), "")</f>
        <v/>
      </c>
      <c r="BC853" s="159" t="str">
        <f t="shared" si="327"/>
        <v/>
      </c>
    </row>
    <row r="854" spans="1:55" s="158" customFormat="1" ht="14.4" customHeight="1" x14ac:dyDescent="0.3">
      <c r="A854" s="244" t="str">
        <f t="shared" si="306"/>
        <v/>
      </c>
      <c r="B854" s="153" t="str">
        <f t="shared" si="307"/>
        <v/>
      </c>
      <c r="C854" s="154"/>
      <c r="D854" s="173"/>
      <c r="E854" s="179"/>
      <c r="F854" s="156"/>
      <c r="G854" s="175"/>
      <c r="H854" s="175"/>
      <c r="I854" s="175"/>
      <c r="J854" s="175"/>
      <c r="K854" s="175"/>
      <c r="L854" s="175"/>
      <c r="M854" s="175"/>
      <c r="N854" s="175"/>
      <c r="O854" s="175"/>
      <c r="P854" s="175"/>
      <c r="Q854" s="179"/>
      <c r="R854" s="157" t="s">
        <v>98</v>
      </c>
      <c r="S854" s="158">
        <f t="shared" si="308"/>
        <v>0</v>
      </c>
      <c r="T854" s="158" t="str">
        <f t="shared" si="309"/>
        <v/>
      </c>
      <c r="U854" s="158" t="str">
        <f t="shared" si="310"/>
        <v>lstLocatieNv3</v>
      </c>
      <c r="V854" s="168">
        <f t="shared" si="311"/>
        <v>0</v>
      </c>
      <c r="W854" s="171">
        <f t="shared" si="312"/>
        <v>0</v>
      </c>
      <c r="X854" s="171">
        <f t="shared" si="313"/>
        <v>0</v>
      </c>
      <c r="Y854" s="171">
        <f t="shared" si="314"/>
        <v>0</v>
      </c>
      <c r="Z854" s="171">
        <f t="shared" si="315"/>
        <v>0</v>
      </c>
      <c r="AA854" s="171">
        <f t="shared" si="316"/>
        <v>0</v>
      </c>
      <c r="AB854" s="171">
        <f t="shared" si="317"/>
        <v>0</v>
      </c>
      <c r="AC854" s="171">
        <f t="shared" si="318"/>
        <v>0</v>
      </c>
      <c r="AD854" s="171">
        <f t="shared" si="319"/>
        <v>0</v>
      </c>
      <c r="AE854" s="171">
        <f t="shared" si="320"/>
        <v>0</v>
      </c>
      <c r="AF854" s="171">
        <f t="shared" si="321"/>
        <v>0</v>
      </c>
      <c r="AG854" s="171">
        <f t="shared" si="322"/>
        <v>0</v>
      </c>
      <c r="AH854" s="171">
        <f>IF($S854&lt;&gt;0, IF($F854&lt;&gt;"Opname / publicatie / game", IF(OR($J854="Fysieke aanwezigheid/product",$J854="Fysieke en digitale aanwezigheid/product"), IF($L854&lt;&gt;"België", _xlfn.IFNA(IF(MATCH($M854, Keuzelijsten!$AR$2:$AR$32, 0)&gt;0, 0, -1), -1), IF($N854&lt;&gt;"", -1, IF(O854&lt;&gt;"", 0, 1))), -1), -1), 0)</f>
        <v>0</v>
      </c>
      <c r="AI854" s="171">
        <f t="shared" si="323"/>
        <v>0</v>
      </c>
      <c r="AJ854" s="171">
        <f t="shared" si="324"/>
        <v>0</v>
      </c>
      <c r="AK854" s="168"/>
      <c r="AL854" s="322" t="str">
        <f t="shared" si="305"/>
        <v/>
      </c>
      <c r="AM854" s="171"/>
      <c r="AN854" s="171"/>
      <c r="AO854" s="171"/>
      <c r="AP854" s="171"/>
      <c r="AQ854" s="171"/>
      <c r="AR854" s="171"/>
      <c r="AS854" s="171"/>
      <c r="AT854" s="171"/>
      <c r="AU854" s="171" t="str">
        <f t="shared" si="325"/>
        <v/>
      </c>
      <c r="AV854" s="171"/>
      <c r="AW854" s="171"/>
      <c r="AX854" s="171"/>
      <c r="AY854" s="171"/>
      <c r="AZ854" s="168" t="str">
        <f t="shared" si="326"/>
        <v/>
      </c>
      <c r="BA854" s="158" t="str">
        <f>IF(S854&lt;&gt;1, IF(SUM(S854:$S$1004)&lt;&gt;0, "| Laat geen witruimte tussen ingevulde rijen.", ""), "")</f>
        <v/>
      </c>
      <c r="BC854" s="159" t="str">
        <f t="shared" si="327"/>
        <v/>
      </c>
    </row>
    <row r="855" spans="1:55" s="158" customFormat="1" ht="14.4" customHeight="1" x14ac:dyDescent="0.3">
      <c r="A855" s="244" t="str">
        <f t="shared" si="306"/>
        <v/>
      </c>
      <c r="B855" s="153" t="str">
        <f t="shared" si="307"/>
        <v/>
      </c>
      <c r="C855" s="154"/>
      <c r="D855" s="173"/>
      <c r="E855" s="179"/>
      <c r="F855" s="156"/>
      <c r="G855" s="175"/>
      <c r="H855" s="175"/>
      <c r="I855" s="175"/>
      <c r="J855" s="175"/>
      <c r="K855" s="175"/>
      <c r="L855" s="175"/>
      <c r="M855" s="175"/>
      <c r="N855" s="175"/>
      <c r="O855" s="175"/>
      <c r="P855" s="175"/>
      <c r="Q855" s="179"/>
      <c r="R855" s="157" t="s">
        <v>98</v>
      </c>
      <c r="S855" s="158">
        <f t="shared" si="308"/>
        <v>0</v>
      </c>
      <c r="T855" s="158" t="str">
        <f t="shared" si="309"/>
        <v/>
      </c>
      <c r="U855" s="158" t="str">
        <f t="shared" si="310"/>
        <v>lstLocatieNv3</v>
      </c>
      <c r="V855" s="168">
        <f t="shared" si="311"/>
        <v>0</v>
      </c>
      <c r="W855" s="171">
        <f t="shared" si="312"/>
        <v>0</v>
      </c>
      <c r="X855" s="171">
        <f t="shared" si="313"/>
        <v>0</v>
      </c>
      <c r="Y855" s="171">
        <f t="shared" si="314"/>
        <v>0</v>
      </c>
      <c r="Z855" s="171">
        <f t="shared" si="315"/>
        <v>0</v>
      </c>
      <c r="AA855" s="171">
        <f t="shared" si="316"/>
        <v>0</v>
      </c>
      <c r="AB855" s="171">
        <f t="shared" si="317"/>
        <v>0</v>
      </c>
      <c r="AC855" s="171">
        <f t="shared" si="318"/>
        <v>0</v>
      </c>
      <c r="AD855" s="171">
        <f t="shared" si="319"/>
        <v>0</v>
      </c>
      <c r="AE855" s="171">
        <f t="shared" si="320"/>
        <v>0</v>
      </c>
      <c r="AF855" s="171">
        <f t="shared" si="321"/>
        <v>0</v>
      </c>
      <c r="AG855" s="171">
        <f t="shared" si="322"/>
        <v>0</v>
      </c>
      <c r="AH855" s="171">
        <f>IF($S855&lt;&gt;0, IF($F855&lt;&gt;"Opname / publicatie / game", IF(OR($J855="Fysieke aanwezigheid/product",$J855="Fysieke en digitale aanwezigheid/product"), IF($L855&lt;&gt;"België", _xlfn.IFNA(IF(MATCH($M855, Keuzelijsten!$AR$2:$AR$32, 0)&gt;0, 0, -1), -1), IF($N855&lt;&gt;"", -1, IF(O855&lt;&gt;"", 0, 1))), -1), -1), 0)</f>
        <v>0</v>
      </c>
      <c r="AI855" s="171">
        <f t="shared" si="323"/>
        <v>0</v>
      </c>
      <c r="AJ855" s="171">
        <f t="shared" si="324"/>
        <v>0</v>
      </c>
      <c r="AK855" s="168"/>
      <c r="AL855" s="322" t="str">
        <f t="shared" si="305"/>
        <v/>
      </c>
      <c r="AM855" s="171"/>
      <c r="AN855" s="171"/>
      <c r="AO855" s="171"/>
      <c r="AP855" s="171"/>
      <c r="AQ855" s="171"/>
      <c r="AR855" s="171"/>
      <c r="AS855" s="171"/>
      <c r="AT855" s="171"/>
      <c r="AU855" s="171" t="str">
        <f t="shared" si="325"/>
        <v/>
      </c>
      <c r="AV855" s="171"/>
      <c r="AW855" s="171"/>
      <c r="AX855" s="171"/>
      <c r="AY855" s="171"/>
      <c r="AZ855" s="168" t="str">
        <f t="shared" si="326"/>
        <v/>
      </c>
      <c r="BA855" s="158" t="str">
        <f>IF(S855&lt;&gt;1, IF(SUM(S855:$S$1004)&lt;&gt;0, "| Laat geen witruimte tussen ingevulde rijen.", ""), "")</f>
        <v/>
      </c>
      <c r="BC855" s="159" t="str">
        <f t="shared" si="327"/>
        <v/>
      </c>
    </row>
    <row r="856" spans="1:55" s="158" customFormat="1" ht="14.4" customHeight="1" x14ac:dyDescent="0.3">
      <c r="A856" s="244" t="str">
        <f t="shared" si="306"/>
        <v/>
      </c>
      <c r="B856" s="153" t="str">
        <f t="shared" si="307"/>
        <v/>
      </c>
      <c r="C856" s="154"/>
      <c r="D856" s="173"/>
      <c r="E856" s="179"/>
      <c r="F856" s="156"/>
      <c r="G856" s="175"/>
      <c r="H856" s="175"/>
      <c r="I856" s="175"/>
      <c r="J856" s="175"/>
      <c r="K856" s="175"/>
      <c r="L856" s="175"/>
      <c r="M856" s="175"/>
      <c r="N856" s="175"/>
      <c r="O856" s="175"/>
      <c r="P856" s="175"/>
      <c r="Q856" s="179"/>
      <c r="R856" s="157" t="s">
        <v>98</v>
      </c>
      <c r="S856" s="158">
        <f t="shared" si="308"/>
        <v>0</v>
      </c>
      <c r="T856" s="158" t="str">
        <f t="shared" si="309"/>
        <v/>
      </c>
      <c r="U856" s="158" t="str">
        <f t="shared" si="310"/>
        <v>lstLocatieNv3</v>
      </c>
      <c r="V856" s="168">
        <f t="shared" si="311"/>
        <v>0</v>
      </c>
      <c r="W856" s="171">
        <f t="shared" si="312"/>
        <v>0</v>
      </c>
      <c r="X856" s="171">
        <f t="shared" si="313"/>
        <v>0</v>
      </c>
      <c r="Y856" s="171">
        <f t="shared" si="314"/>
        <v>0</v>
      </c>
      <c r="Z856" s="171">
        <f t="shared" si="315"/>
        <v>0</v>
      </c>
      <c r="AA856" s="171">
        <f t="shared" si="316"/>
        <v>0</v>
      </c>
      <c r="AB856" s="171">
        <f t="shared" si="317"/>
        <v>0</v>
      </c>
      <c r="AC856" s="171">
        <f t="shared" si="318"/>
        <v>0</v>
      </c>
      <c r="AD856" s="171">
        <f t="shared" si="319"/>
        <v>0</v>
      </c>
      <c r="AE856" s="171">
        <f t="shared" si="320"/>
        <v>0</v>
      </c>
      <c r="AF856" s="171">
        <f t="shared" si="321"/>
        <v>0</v>
      </c>
      <c r="AG856" s="171">
        <f t="shared" si="322"/>
        <v>0</v>
      </c>
      <c r="AH856" s="171">
        <f>IF($S856&lt;&gt;0, IF($F856&lt;&gt;"Opname / publicatie / game", IF(OR($J856="Fysieke aanwezigheid/product",$J856="Fysieke en digitale aanwezigheid/product"), IF($L856&lt;&gt;"België", _xlfn.IFNA(IF(MATCH($M856, Keuzelijsten!$AR$2:$AR$32, 0)&gt;0, 0, -1), -1), IF($N856&lt;&gt;"", -1, IF(O856&lt;&gt;"", 0, 1))), -1), -1), 0)</f>
        <v>0</v>
      </c>
      <c r="AI856" s="171">
        <f t="shared" si="323"/>
        <v>0</v>
      </c>
      <c r="AJ856" s="171">
        <f t="shared" si="324"/>
        <v>0</v>
      </c>
      <c r="AK856" s="168"/>
      <c r="AL856" s="322" t="str">
        <f t="shared" si="305"/>
        <v/>
      </c>
      <c r="AM856" s="171"/>
      <c r="AN856" s="171"/>
      <c r="AO856" s="171"/>
      <c r="AP856" s="171"/>
      <c r="AQ856" s="171"/>
      <c r="AR856" s="171"/>
      <c r="AS856" s="171"/>
      <c r="AT856" s="171"/>
      <c r="AU856" s="171" t="str">
        <f t="shared" si="325"/>
        <v/>
      </c>
      <c r="AV856" s="171"/>
      <c r="AW856" s="171"/>
      <c r="AX856" s="171"/>
      <c r="AY856" s="171"/>
      <c r="AZ856" s="168" t="str">
        <f t="shared" si="326"/>
        <v/>
      </c>
      <c r="BA856" s="158" t="str">
        <f>IF(S856&lt;&gt;1, IF(SUM(S856:$S$1004)&lt;&gt;0, "| Laat geen witruimte tussen ingevulde rijen.", ""), "")</f>
        <v/>
      </c>
      <c r="BC856" s="159" t="str">
        <f t="shared" si="327"/>
        <v/>
      </c>
    </row>
    <row r="857" spans="1:55" s="158" customFormat="1" ht="14.4" customHeight="1" x14ac:dyDescent="0.3">
      <c r="A857" s="244" t="str">
        <f t="shared" si="306"/>
        <v/>
      </c>
      <c r="B857" s="153" t="str">
        <f t="shared" si="307"/>
        <v/>
      </c>
      <c r="C857" s="154"/>
      <c r="D857" s="173"/>
      <c r="E857" s="179"/>
      <c r="F857" s="156"/>
      <c r="G857" s="175"/>
      <c r="H857" s="175"/>
      <c r="I857" s="175"/>
      <c r="J857" s="175"/>
      <c r="K857" s="175"/>
      <c r="L857" s="175"/>
      <c r="M857" s="175"/>
      <c r="N857" s="175"/>
      <c r="O857" s="175"/>
      <c r="P857" s="175"/>
      <c r="Q857" s="179"/>
      <c r="R857" s="157" t="s">
        <v>98</v>
      </c>
      <c r="S857" s="158">
        <f t="shared" si="308"/>
        <v>0</v>
      </c>
      <c r="T857" s="158" t="str">
        <f t="shared" si="309"/>
        <v/>
      </c>
      <c r="U857" s="158" t="str">
        <f t="shared" si="310"/>
        <v>lstLocatieNv3</v>
      </c>
      <c r="V857" s="168">
        <f t="shared" si="311"/>
        <v>0</v>
      </c>
      <c r="W857" s="171">
        <f t="shared" si="312"/>
        <v>0</v>
      </c>
      <c r="X857" s="171">
        <f t="shared" si="313"/>
        <v>0</v>
      </c>
      <c r="Y857" s="171">
        <f t="shared" si="314"/>
        <v>0</v>
      </c>
      <c r="Z857" s="171">
        <f t="shared" si="315"/>
        <v>0</v>
      </c>
      <c r="AA857" s="171">
        <f t="shared" si="316"/>
        <v>0</v>
      </c>
      <c r="AB857" s="171">
        <f t="shared" si="317"/>
        <v>0</v>
      </c>
      <c r="AC857" s="171">
        <f t="shared" si="318"/>
        <v>0</v>
      </c>
      <c r="AD857" s="171">
        <f t="shared" si="319"/>
        <v>0</v>
      </c>
      <c r="AE857" s="171">
        <f t="shared" si="320"/>
        <v>0</v>
      </c>
      <c r="AF857" s="171">
        <f t="shared" si="321"/>
        <v>0</v>
      </c>
      <c r="AG857" s="171">
        <f t="shared" si="322"/>
        <v>0</v>
      </c>
      <c r="AH857" s="171">
        <f>IF($S857&lt;&gt;0, IF($F857&lt;&gt;"Opname / publicatie / game", IF(OR($J857="Fysieke aanwezigheid/product",$J857="Fysieke en digitale aanwezigheid/product"), IF($L857&lt;&gt;"België", _xlfn.IFNA(IF(MATCH($M857, Keuzelijsten!$AR$2:$AR$32, 0)&gt;0, 0, -1), -1), IF($N857&lt;&gt;"", -1, IF(O857&lt;&gt;"", 0, 1))), -1), -1), 0)</f>
        <v>0</v>
      </c>
      <c r="AI857" s="171">
        <f t="shared" si="323"/>
        <v>0</v>
      </c>
      <c r="AJ857" s="171">
        <f t="shared" si="324"/>
        <v>0</v>
      </c>
      <c r="AK857" s="168"/>
      <c r="AL857" s="322" t="str">
        <f t="shared" si="305"/>
        <v/>
      </c>
      <c r="AM857" s="171"/>
      <c r="AN857" s="171"/>
      <c r="AO857" s="171"/>
      <c r="AP857" s="171"/>
      <c r="AQ857" s="171"/>
      <c r="AR857" s="171"/>
      <c r="AS857" s="171"/>
      <c r="AT857" s="171"/>
      <c r="AU857" s="171" t="str">
        <f t="shared" si="325"/>
        <v/>
      </c>
      <c r="AV857" s="171"/>
      <c r="AW857" s="171"/>
      <c r="AX857" s="171"/>
      <c r="AY857" s="171"/>
      <c r="AZ857" s="168" t="str">
        <f t="shared" si="326"/>
        <v/>
      </c>
      <c r="BA857" s="158" t="str">
        <f>IF(S857&lt;&gt;1, IF(SUM(S857:$S$1004)&lt;&gt;0, "| Laat geen witruimte tussen ingevulde rijen.", ""), "")</f>
        <v/>
      </c>
      <c r="BC857" s="159" t="str">
        <f t="shared" si="327"/>
        <v/>
      </c>
    </row>
    <row r="858" spans="1:55" s="158" customFormat="1" ht="14.4" customHeight="1" x14ac:dyDescent="0.3">
      <c r="A858" s="244" t="str">
        <f t="shared" si="306"/>
        <v/>
      </c>
      <c r="B858" s="153" t="str">
        <f t="shared" si="307"/>
        <v/>
      </c>
      <c r="C858" s="154"/>
      <c r="D858" s="173"/>
      <c r="E858" s="179"/>
      <c r="F858" s="156"/>
      <c r="G858" s="175"/>
      <c r="H858" s="175"/>
      <c r="I858" s="175"/>
      <c r="J858" s="175"/>
      <c r="K858" s="175"/>
      <c r="L858" s="175"/>
      <c r="M858" s="175"/>
      <c r="N858" s="175"/>
      <c r="O858" s="175"/>
      <c r="P858" s="175"/>
      <c r="Q858" s="179"/>
      <c r="R858" s="157" t="s">
        <v>98</v>
      </c>
      <c r="S858" s="158">
        <f t="shared" si="308"/>
        <v>0</v>
      </c>
      <c r="T858" s="158" t="str">
        <f t="shared" si="309"/>
        <v/>
      </c>
      <c r="U858" s="158" t="str">
        <f t="shared" si="310"/>
        <v>lstLocatieNv3</v>
      </c>
      <c r="V858" s="168">
        <f t="shared" si="311"/>
        <v>0</v>
      </c>
      <c r="W858" s="171">
        <f t="shared" si="312"/>
        <v>0</v>
      </c>
      <c r="X858" s="171">
        <f t="shared" si="313"/>
        <v>0</v>
      </c>
      <c r="Y858" s="171">
        <f t="shared" si="314"/>
        <v>0</v>
      </c>
      <c r="Z858" s="171">
        <f t="shared" si="315"/>
        <v>0</v>
      </c>
      <c r="AA858" s="171">
        <f t="shared" si="316"/>
        <v>0</v>
      </c>
      <c r="AB858" s="171">
        <f t="shared" si="317"/>
        <v>0</v>
      </c>
      <c r="AC858" s="171">
        <f t="shared" si="318"/>
        <v>0</v>
      </c>
      <c r="AD858" s="171">
        <f t="shared" si="319"/>
        <v>0</v>
      </c>
      <c r="AE858" s="171">
        <f t="shared" si="320"/>
        <v>0</v>
      </c>
      <c r="AF858" s="171">
        <f t="shared" si="321"/>
        <v>0</v>
      </c>
      <c r="AG858" s="171">
        <f t="shared" si="322"/>
        <v>0</v>
      </c>
      <c r="AH858" s="171">
        <f>IF($S858&lt;&gt;0, IF($F858&lt;&gt;"Opname / publicatie / game", IF(OR($J858="Fysieke aanwezigheid/product",$J858="Fysieke en digitale aanwezigheid/product"), IF($L858&lt;&gt;"België", _xlfn.IFNA(IF(MATCH($M858, Keuzelijsten!$AR$2:$AR$32, 0)&gt;0, 0, -1), -1), IF($N858&lt;&gt;"", -1, IF(O858&lt;&gt;"", 0, 1))), -1), -1), 0)</f>
        <v>0</v>
      </c>
      <c r="AI858" s="171">
        <f t="shared" si="323"/>
        <v>0</v>
      </c>
      <c r="AJ858" s="171">
        <f t="shared" si="324"/>
        <v>0</v>
      </c>
      <c r="AK858" s="168"/>
      <c r="AL858" s="322" t="str">
        <f t="shared" si="305"/>
        <v/>
      </c>
      <c r="AM858" s="171"/>
      <c r="AN858" s="171"/>
      <c r="AO858" s="171"/>
      <c r="AP858" s="171"/>
      <c r="AQ858" s="171"/>
      <c r="AR858" s="171"/>
      <c r="AS858" s="171"/>
      <c r="AT858" s="171"/>
      <c r="AU858" s="171" t="str">
        <f t="shared" si="325"/>
        <v/>
      </c>
      <c r="AV858" s="171"/>
      <c r="AW858" s="171"/>
      <c r="AX858" s="171"/>
      <c r="AY858" s="171"/>
      <c r="AZ858" s="168" t="str">
        <f t="shared" si="326"/>
        <v/>
      </c>
      <c r="BA858" s="158" t="str">
        <f>IF(S858&lt;&gt;1, IF(SUM(S858:$S$1004)&lt;&gt;0, "| Laat geen witruimte tussen ingevulde rijen.", ""), "")</f>
        <v/>
      </c>
      <c r="BC858" s="159" t="str">
        <f t="shared" si="327"/>
        <v/>
      </c>
    </row>
    <row r="859" spans="1:55" s="158" customFormat="1" ht="14.4" customHeight="1" x14ac:dyDescent="0.3">
      <c r="A859" s="244" t="str">
        <f t="shared" si="306"/>
        <v/>
      </c>
      <c r="B859" s="153" t="str">
        <f t="shared" si="307"/>
        <v/>
      </c>
      <c r="C859" s="154"/>
      <c r="D859" s="173"/>
      <c r="E859" s="179"/>
      <c r="F859" s="156"/>
      <c r="G859" s="175"/>
      <c r="H859" s="175"/>
      <c r="I859" s="175"/>
      <c r="J859" s="175"/>
      <c r="K859" s="175"/>
      <c r="L859" s="175"/>
      <c r="M859" s="175"/>
      <c r="N859" s="175"/>
      <c r="O859" s="175"/>
      <c r="P859" s="175"/>
      <c r="Q859" s="179"/>
      <c r="R859" s="157" t="s">
        <v>98</v>
      </c>
      <c r="S859" s="158">
        <f t="shared" si="308"/>
        <v>0</v>
      </c>
      <c r="T859" s="158" t="str">
        <f t="shared" si="309"/>
        <v/>
      </c>
      <c r="U859" s="158" t="str">
        <f t="shared" si="310"/>
        <v>lstLocatieNv3</v>
      </c>
      <c r="V859" s="168">
        <f t="shared" si="311"/>
        <v>0</v>
      </c>
      <c r="W859" s="171">
        <f t="shared" si="312"/>
        <v>0</v>
      </c>
      <c r="X859" s="171">
        <f t="shared" si="313"/>
        <v>0</v>
      </c>
      <c r="Y859" s="171">
        <f t="shared" si="314"/>
        <v>0</v>
      </c>
      <c r="Z859" s="171">
        <f t="shared" si="315"/>
        <v>0</v>
      </c>
      <c r="AA859" s="171">
        <f t="shared" si="316"/>
        <v>0</v>
      </c>
      <c r="AB859" s="171">
        <f t="shared" si="317"/>
        <v>0</v>
      </c>
      <c r="AC859" s="171">
        <f t="shared" si="318"/>
        <v>0</v>
      </c>
      <c r="AD859" s="171">
        <f t="shared" si="319"/>
        <v>0</v>
      </c>
      <c r="AE859" s="171">
        <f t="shared" si="320"/>
        <v>0</v>
      </c>
      <c r="AF859" s="171">
        <f t="shared" si="321"/>
        <v>0</v>
      </c>
      <c r="AG859" s="171">
        <f t="shared" si="322"/>
        <v>0</v>
      </c>
      <c r="AH859" s="171">
        <f>IF($S859&lt;&gt;0, IF($F859&lt;&gt;"Opname / publicatie / game", IF(OR($J859="Fysieke aanwezigheid/product",$J859="Fysieke en digitale aanwezigheid/product"), IF($L859&lt;&gt;"België", _xlfn.IFNA(IF(MATCH($M859, Keuzelijsten!$AR$2:$AR$32, 0)&gt;0, 0, -1), -1), IF($N859&lt;&gt;"", -1, IF(O859&lt;&gt;"", 0, 1))), -1), -1), 0)</f>
        <v>0</v>
      </c>
      <c r="AI859" s="171">
        <f t="shared" si="323"/>
        <v>0</v>
      </c>
      <c r="AJ859" s="171">
        <f t="shared" si="324"/>
        <v>0</v>
      </c>
      <c r="AK859" s="168"/>
      <c r="AL859" s="322" t="str">
        <f t="shared" si="305"/>
        <v/>
      </c>
      <c r="AM859" s="171"/>
      <c r="AN859" s="171"/>
      <c r="AO859" s="171"/>
      <c r="AP859" s="171"/>
      <c r="AQ859" s="171"/>
      <c r="AR859" s="171"/>
      <c r="AS859" s="171"/>
      <c r="AT859" s="171"/>
      <c r="AU859" s="171" t="str">
        <f t="shared" si="325"/>
        <v/>
      </c>
      <c r="AV859" s="171"/>
      <c r="AW859" s="171"/>
      <c r="AX859" s="171"/>
      <c r="AY859" s="171"/>
      <c r="AZ859" s="168" t="str">
        <f t="shared" si="326"/>
        <v/>
      </c>
      <c r="BA859" s="158" t="str">
        <f>IF(S859&lt;&gt;1, IF(SUM(S859:$S$1004)&lt;&gt;0, "| Laat geen witruimte tussen ingevulde rijen.", ""), "")</f>
        <v/>
      </c>
      <c r="BC859" s="159" t="str">
        <f t="shared" si="327"/>
        <v/>
      </c>
    </row>
    <row r="860" spans="1:55" s="158" customFormat="1" ht="14.4" customHeight="1" x14ac:dyDescent="0.3">
      <c r="A860" s="244" t="str">
        <f t="shared" si="306"/>
        <v/>
      </c>
      <c r="B860" s="153" t="str">
        <f t="shared" si="307"/>
        <v/>
      </c>
      <c r="C860" s="154"/>
      <c r="D860" s="173"/>
      <c r="E860" s="179"/>
      <c r="F860" s="156"/>
      <c r="G860" s="175"/>
      <c r="H860" s="175"/>
      <c r="I860" s="175"/>
      <c r="J860" s="175"/>
      <c r="K860" s="175"/>
      <c r="L860" s="175"/>
      <c r="M860" s="175"/>
      <c r="N860" s="175"/>
      <c r="O860" s="175"/>
      <c r="P860" s="175"/>
      <c r="Q860" s="179"/>
      <c r="R860" s="157" t="s">
        <v>98</v>
      </c>
      <c r="S860" s="158">
        <f t="shared" si="308"/>
        <v>0</v>
      </c>
      <c r="T860" s="158" t="str">
        <f t="shared" si="309"/>
        <v/>
      </c>
      <c r="U860" s="158" t="str">
        <f t="shared" si="310"/>
        <v>lstLocatieNv3</v>
      </c>
      <c r="V860" s="168">
        <f t="shared" si="311"/>
        <v>0</v>
      </c>
      <c r="W860" s="171">
        <f t="shared" si="312"/>
        <v>0</v>
      </c>
      <c r="X860" s="171">
        <f t="shared" si="313"/>
        <v>0</v>
      </c>
      <c r="Y860" s="171">
        <f t="shared" si="314"/>
        <v>0</v>
      </c>
      <c r="Z860" s="171">
        <f t="shared" si="315"/>
        <v>0</v>
      </c>
      <c r="AA860" s="171">
        <f t="shared" si="316"/>
        <v>0</v>
      </c>
      <c r="AB860" s="171">
        <f t="shared" si="317"/>
        <v>0</v>
      </c>
      <c r="AC860" s="171">
        <f t="shared" si="318"/>
        <v>0</v>
      </c>
      <c r="AD860" s="171">
        <f t="shared" si="319"/>
        <v>0</v>
      </c>
      <c r="AE860" s="171">
        <f t="shared" si="320"/>
        <v>0</v>
      </c>
      <c r="AF860" s="171">
        <f t="shared" si="321"/>
        <v>0</v>
      </c>
      <c r="AG860" s="171">
        <f t="shared" si="322"/>
        <v>0</v>
      </c>
      <c r="AH860" s="171">
        <f>IF($S860&lt;&gt;0, IF($F860&lt;&gt;"Opname / publicatie / game", IF(OR($J860="Fysieke aanwezigheid/product",$J860="Fysieke en digitale aanwezigheid/product"), IF($L860&lt;&gt;"België", _xlfn.IFNA(IF(MATCH($M860, Keuzelijsten!$AR$2:$AR$32, 0)&gt;0, 0, -1), -1), IF($N860&lt;&gt;"", -1, IF(O860&lt;&gt;"", 0, 1))), -1), -1), 0)</f>
        <v>0</v>
      </c>
      <c r="AI860" s="171">
        <f t="shared" si="323"/>
        <v>0</v>
      </c>
      <c r="AJ860" s="171">
        <f t="shared" si="324"/>
        <v>0</v>
      </c>
      <c r="AK860" s="168"/>
      <c r="AL860" s="322" t="str">
        <f t="shared" si="305"/>
        <v/>
      </c>
      <c r="AM860" s="171"/>
      <c r="AN860" s="171"/>
      <c r="AO860" s="171"/>
      <c r="AP860" s="171"/>
      <c r="AQ860" s="171"/>
      <c r="AR860" s="171"/>
      <c r="AS860" s="171"/>
      <c r="AT860" s="171"/>
      <c r="AU860" s="171" t="str">
        <f t="shared" si="325"/>
        <v/>
      </c>
      <c r="AV860" s="171"/>
      <c r="AW860" s="171"/>
      <c r="AX860" s="171"/>
      <c r="AY860" s="171"/>
      <c r="AZ860" s="168" t="str">
        <f t="shared" si="326"/>
        <v/>
      </c>
      <c r="BA860" s="158" t="str">
        <f>IF(S860&lt;&gt;1, IF(SUM(S860:$S$1004)&lt;&gt;0, "| Laat geen witruimte tussen ingevulde rijen.", ""), "")</f>
        <v/>
      </c>
      <c r="BC860" s="159" t="str">
        <f t="shared" si="327"/>
        <v/>
      </c>
    </row>
    <row r="861" spans="1:55" s="158" customFormat="1" ht="14.4" customHeight="1" x14ac:dyDescent="0.3">
      <c r="A861" s="244" t="str">
        <f t="shared" si="306"/>
        <v/>
      </c>
      <c r="B861" s="153" t="str">
        <f t="shared" si="307"/>
        <v/>
      </c>
      <c r="C861" s="154"/>
      <c r="D861" s="173"/>
      <c r="E861" s="179"/>
      <c r="F861" s="156"/>
      <c r="G861" s="175"/>
      <c r="H861" s="175"/>
      <c r="I861" s="175"/>
      <c r="J861" s="175"/>
      <c r="K861" s="175"/>
      <c r="L861" s="175"/>
      <c r="M861" s="175"/>
      <c r="N861" s="175"/>
      <c r="O861" s="175"/>
      <c r="P861" s="175"/>
      <c r="Q861" s="179"/>
      <c r="R861" s="157" t="s">
        <v>98</v>
      </c>
      <c r="S861" s="158">
        <f t="shared" si="308"/>
        <v>0</v>
      </c>
      <c r="T861" s="158" t="str">
        <f t="shared" si="309"/>
        <v/>
      </c>
      <c r="U861" s="158" t="str">
        <f t="shared" si="310"/>
        <v>lstLocatieNv3</v>
      </c>
      <c r="V861" s="168">
        <f t="shared" si="311"/>
        <v>0</v>
      </c>
      <c r="W861" s="171">
        <f t="shared" si="312"/>
        <v>0</v>
      </c>
      <c r="X861" s="171">
        <f t="shared" si="313"/>
        <v>0</v>
      </c>
      <c r="Y861" s="171">
        <f t="shared" si="314"/>
        <v>0</v>
      </c>
      <c r="Z861" s="171">
        <f t="shared" si="315"/>
        <v>0</v>
      </c>
      <c r="AA861" s="171">
        <f t="shared" si="316"/>
        <v>0</v>
      </c>
      <c r="AB861" s="171">
        <f t="shared" si="317"/>
        <v>0</v>
      </c>
      <c r="AC861" s="171">
        <f t="shared" si="318"/>
        <v>0</v>
      </c>
      <c r="AD861" s="171">
        <f t="shared" si="319"/>
        <v>0</v>
      </c>
      <c r="AE861" s="171">
        <f t="shared" si="320"/>
        <v>0</v>
      </c>
      <c r="AF861" s="171">
        <f t="shared" si="321"/>
        <v>0</v>
      </c>
      <c r="AG861" s="171">
        <f t="shared" si="322"/>
        <v>0</v>
      </c>
      <c r="AH861" s="171">
        <f>IF($S861&lt;&gt;0, IF($F861&lt;&gt;"Opname / publicatie / game", IF(OR($J861="Fysieke aanwezigheid/product",$J861="Fysieke en digitale aanwezigheid/product"), IF($L861&lt;&gt;"België", _xlfn.IFNA(IF(MATCH($M861, Keuzelijsten!$AR$2:$AR$32, 0)&gt;0, 0, -1), -1), IF($N861&lt;&gt;"", -1, IF(O861&lt;&gt;"", 0, 1))), -1), -1), 0)</f>
        <v>0</v>
      </c>
      <c r="AI861" s="171">
        <f t="shared" si="323"/>
        <v>0</v>
      </c>
      <c r="AJ861" s="171">
        <f t="shared" si="324"/>
        <v>0</v>
      </c>
      <c r="AK861" s="168"/>
      <c r="AL861" s="322" t="str">
        <f t="shared" si="305"/>
        <v/>
      </c>
      <c r="AM861" s="171"/>
      <c r="AN861" s="171"/>
      <c r="AO861" s="171"/>
      <c r="AP861" s="171"/>
      <c r="AQ861" s="171"/>
      <c r="AR861" s="171"/>
      <c r="AS861" s="171"/>
      <c r="AT861" s="171"/>
      <c r="AU861" s="171" t="str">
        <f t="shared" si="325"/>
        <v/>
      </c>
      <c r="AV861" s="171"/>
      <c r="AW861" s="171"/>
      <c r="AX861" s="171"/>
      <c r="AY861" s="171"/>
      <c r="AZ861" s="168" t="str">
        <f t="shared" si="326"/>
        <v/>
      </c>
      <c r="BA861" s="158" t="str">
        <f>IF(S861&lt;&gt;1, IF(SUM(S861:$S$1004)&lt;&gt;0, "| Laat geen witruimte tussen ingevulde rijen.", ""), "")</f>
        <v/>
      </c>
      <c r="BC861" s="159" t="str">
        <f t="shared" si="327"/>
        <v/>
      </c>
    </row>
    <row r="862" spans="1:55" s="158" customFormat="1" ht="14.4" customHeight="1" x14ac:dyDescent="0.3">
      <c r="A862" s="244" t="str">
        <f t="shared" si="306"/>
        <v/>
      </c>
      <c r="B862" s="153" t="str">
        <f t="shared" si="307"/>
        <v/>
      </c>
      <c r="C862" s="154"/>
      <c r="D862" s="173"/>
      <c r="E862" s="179"/>
      <c r="F862" s="156"/>
      <c r="G862" s="175"/>
      <c r="H862" s="175"/>
      <c r="I862" s="175"/>
      <c r="J862" s="175"/>
      <c r="K862" s="175"/>
      <c r="L862" s="175"/>
      <c r="M862" s="175"/>
      <c r="N862" s="175"/>
      <c r="O862" s="175"/>
      <c r="P862" s="175"/>
      <c r="Q862" s="179"/>
      <c r="R862" s="157" t="s">
        <v>98</v>
      </c>
      <c r="S862" s="158">
        <f t="shared" si="308"/>
        <v>0</v>
      </c>
      <c r="T862" s="158" t="str">
        <f t="shared" si="309"/>
        <v/>
      </c>
      <c r="U862" s="158" t="str">
        <f t="shared" si="310"/>
        <v>lstLocatieNv3</v>
      </c>
      <c r="V862" s="168">
        <f t="shared" si="311"/>
        <v>0</v>
      </c>
      <c r="W862" s="171">
        <f t="shared" si="312"/>
        <v>0</v>
      </c>
      <c r="X862" s="171">
        <f t="shared" si="313"/>
        <v>0</v>
      </c>
      <c r="Y862" s="171">
        <f t="shared" si="314"/>
        <v>0</v>
      </c>
      <c r="Z862" s="171">
        <f t="shared" si="315"/>
        <v>0</v>
      </c>
      <c r="AA862" s="171">
        <f t="shared" si="316"/>
        <v>0</v>
      </c>
      <c r="AB862" s="171">
        <f t="shared" si="317"/>
        <v>0</v>
      </c>
      <c r="AC862" s="171">
        <f t="shared" si="318"/>
        <v>0</v>
      </c>
      <c r="AD862" s="171">
        <f t="shared" si="319"/>
        <v>0</v>
      </c>
      <c r="AE862" s="171">
        <f t="shared" si="320"/>
        <v>0</v>
      </c>
      <c r="AF862" s="171">
        <f t="shared" si="321"/>
        <v>0</v>
      </c>
      <c r="AG862" s="171">
        <f t="shared" si="322"/>
        <v>0</v>
      </c>
      <c r="AH862" s="171">
        <f>IF($S862&lt;&gt;0, IF($F862&lt;&gt;"Opname / publicatie / game", IF(OR($J862="Fysieke aanwezigheid/product",$J862="Fysieke en digitale aanwezigheid/product"), IF($L862&lt;&gt;"België", _xlfn.IFNA(IF(MATCH($M862, Keuzelijsten!$AR$2:$AR$32, 0)&gt;0, 0, -1), -1), IF($N862&lt;&gt;"", -1, IF(O862&lt;&gt;"", 0, 1))), -1), -1), 0)</f>
        <v>0</v>
      </c>
      <c r="AI862" s="171">
        <f t="shared" si="323"/>
        <v>0</v>
      </c>
      <c r="AJ862" s="171">
        <f t="shared" si="324"/>
        <v>0</v>
      </c>
      <c r="AK862" s="168"/>
      <c r="AL862" s="322" t="str">
        <f t="shared" si="305"/>
        <v/>
      </c>
      <c r="AM862" s="171"/>
      <c r="AN862" s="171"/>
      <c r="AO862" s="171"/>
      <c r="AP862" s="171"/>
      <c r="AQ862" s="171"/>
      <c r="AR862" s="171"/>
      <c r="AS862" s="171"/>
      <c r="AT862" s="171"/>
      <c r="AU862" s="171" t="str">
        <f t="shared" si="325"/>
        <v/>
      </c>
      <c r="AV862" s="171"/>
      <c r="AW862" s="171"/>
      <c r="AX862" s="171"/>
      <c r="AY862" s="171"/>
      <c r="AZ862" s="168" t="str">
        <f t="shared" si="326"/>
        <v/>
      </c>
      <c r="BA862" s="158" t="str">
        <f>IF(S862&lt;&gt;1, IF(SUM(S862:$S$1004)&lt;&gt;0, "| Laat geen witruimte tussen ingevulde rijen.", ""), "")</f>
        <v/>
      </c>
      <c r="BC862" s="159" t="str">
        <f t="shared" si="327"/>
        <v/>
      </c>
    </row>
    <row r="863" spans="1:55" s="158" customFormat="1" ht="14.4" customHeight="1" x14ac:dyDescent="0.3">
      <c r="A863" s="244" t="str">
        <f t="shared" si="306"/>
        <v/>
      </c>
      <c r="B863" s="153" t="str">
        <f t="shared" si="307"/>
        <v/>
      </c>
      <c r="C863" s="154"/>
      <c r="D863" s="173"/>
      <c r="E863" s="179"/>
      <c r="F863" s="156"/>
      <c r="G863" s="175"/>
      <c r="H863" s="175"/>
      <c r="I863" s="175"/>
      <c r="J863" s="175"/>
      <c r="K863" s="175"/>
      <c r="L863" s="175"/>
      <c r="M863" s="175"/>
      <c r="N863" s="175"/>
      <c r="O863" s="175"/>
      <c r="P863" s="175"/>
      <c r="Q863" s="179"/>
      <c r="R863" s="157" t="s">
        <v>98</v>
      </c>
      <c r="S863" s="158">
        <f t="shared" si="308"/>
        <v>0</v>
      </c>
      <c r="T863" s="158" t="str">
        <f t="shared" si="309"/>
        <v/>
      </c>
      <c r="U863" s="158" t="str">
        <f t="shared" si="310"/>
        <v>lstLocatieNv3</v>
      </c>
      <c r="V863" s="168">
        <f t="shared" si="311"/>
        <v>0</v>
      </c>
      <c r="W863" s="171">
        <f t="shared" si="312"/>
        <v>0</v>
      </c>
      <c r="X863" s="171">
        <f t="shared" si="313"/>
        <v>0</v>
      </c>
      <c r="Y863" s="171">
        <f t="shared" si="314"/>
        <v>0</v>
      </c>
      <c r="Z863" s="171">
        <f t="shared" si="315"/>
        <v>0</v>
      </c>
      <c r="AA863" s="171">
        <f t="shared" si="316"/>
        <v>0</v>
      </c>
      <c r="AB863" s="171">
        <f t="shared" si="317"/>
        <v>0</v>
      </c>
      <c r="AC863" s="171">
        <f t="shared" si="318"/>
        <v>0</v>
      </c>
      <c r="AD863" s="171">
        <f t="shared" si="319"/>
        <v>0</v>
      </c>
      <c r="AE863" s="171">
        <f t="shared" si="320"/>
        <v>0</v>
      </c>
      <c r="AF863" s="171">
        <f t="shared" si="321"/>
        <v>0</v>
      </c>
      <c r="AG863" s="171">
        <f t="shared" si="322"/>
        <v>0</v>
      </c>
      <c r="AH863" s="171">
        <f>IF($S863&lt;&gt;0, IF($F863&lt;&gt;"Opname / publicatie / game", IF(OR($J863="Fysieke aanwezigheid/product",$J863="Fysieke en digitale aanwezigheid/product"), IF($L863&lt;&gt;"België", _xlfn.IFNA(IF(MATCH($M863, Keuzelijsten!$AR$2:$AR$32, 0)&gt;0, 0, -1), -1), IF($N863&lt;&gt;"", -1, IF(O863&lt;&gt;"", 0, 1))), -1), -1), 0)</f>
        <v>0</v>
      </c>
      <c r="AI863" s="171">
        <f t="shared" si="323"/>
        <v>0</v>
      </c>
      <c r="AJ863" s="171">
        <f t="shared" si="324"/>
        <v>0</v>
      </c>
      <c r="AK863" s="168"/>
      <c r="AL863" s="322" t="str">
        <f t="shared" si="305"/>
        <v/>
      </c>
      <c r="AM863" s="171"/>
      <c r="AN863" s="171"/>
      <c r="AO863" s="171"/>
      <c r="AP863" s="171"/>
      <c r="AQ863" s="171"/>
      <c r="AR863" s="171"/>
      <c r="AS863" s="171"/>
      <c r="AT863" s="171"/>
      <c r="AU863" s="171" t="str">
        <f t="shared" si="325"/>
        <v/>
      </c>
      <c r="AV863" s="171"/>
      <c r="AW863" s="171"/>
      <c r="AX863" s="171"/>
      <c r="AY863" s="171"/>
      <c r="AZ863" s="168" t="str">
        <f t="shared" si="326"/>
        <v/>
      </c>
      <c r="BA863" s="158" t="str">
        <f>IF(S863&lt;&gt;1, IF(SUM(S863:$S$1004)&lt;&gt;0, "| Laat geen witruimte tussen ingevulde rijen.", ""), "")</f>
        <v/>
      </c>
      <c r="BC863" s="159" t="str">
        <f t="shared" si="327"/>
        <v/>
      </c>
    </row>
    <row r="864" spans="1:55" s="158" customFormat="1" ht="14.4" customHeight="1" x14ac:dyDescent="0.3">
      <c r="A864" s="244" t="str">
        <f t="shared" si="306"/>
        <v/>
      </c>
      <c r="B864" s="153" t="str">
        <f t="shared" si="307"/>
        <v/>
      </c>
      <c r="C864" s="154"/>
      <c r="D864" s="173"/>
      <c r="E864" s="179"/>
      <c r="F864" s="156"/>
      <c r="G864" s="175"/>
      <c r="H864" s="175"/>
      <c r="I864" s="175"/>
      <c r="J864" s="175"/>
      <c r="K864" s="175"/>
      <c r="L864" s="175"/>
      <c r="M864" s="175"/>
      <c r="N864" s="175"/>
      <c r="O864" s="175"/>
      <c r="P864" s="175"/>
      <c r="Q864" s="179"/>
      <c r="R864" s="157" t="s">
        <v>98</v>
      </c>
      <c r="S864" s="158">
        <f t="shared" si="308"/>
        <v>0</v>
      </c>
      <c r="T864" s="158" t="str">
        <f t="shared" si="309"/>
        <v/>
      </c>
      <c r="U864" s="158" t="str">
        <f t="shared" si="310"/>
        <v>lstLocatieNv3</v>
      </c>
      <c r="V864" s="168">
        <f t="shared" si="311"/>
        <v>0</v>
      </c>
      <c r="W864" s="171">
        <f t="shared" si="312"/>
        <v>0</v>
      </c>
      <c r="X864" s="171">
        <f t="shared" si="313"/>
        <v>0</v>
      </c>
      <c r="Y864" s="171">
        <f t="shared" si="314"/>
        <v>0</v>
      </c>
      <c r="Z864" s="171">
        <f t="shared" si="315"/>
        <v>0</v>
      </c>
      <c r="AA864" s="171">
        <f t="shared" si="316"/>
        <v>0</v>
      </c>
      <c r="AB864" s="171">
        <f t="shared" si="317"/>
        <v>0</v>
      </c>
      <c r="AC864" s="171">
        <f t="shared" si="318"/>
        <v>0</v>
      </c>
      <c r="AD864" s="171">
        <f t="shared" si="319"/>
        <v>0</v>
      </c>
      <c r="AE864" s="171">
        <f t="shared" si="320"/>
        <v>0</v>
      </c>
      <c r="AF864" s="171">
        <f t="shared" si="321"/>
        <v>0</v>
      </c>
      <c r="AG864" s="171">
        <f t="shared" si="322"/>
        <v>0</v>
      </c>
      <c r="AH864" s="171">
        <f>IF($S864&lt;&gt;0, IF($F864&lt;&gt;"Opname / publicatie / game", IF(OR($J864="Fysieke aanwezigheid/product",$J864="Fysieke en digitale aanwezigheid/product"), IF($L864&lt;&gt;"België", _xlfn.IFNA(IF(MATCH($M864, Keuzelijsten!$AR$2:$AR$32, 0)&gt;0, 0, -1), -1), IF($N864&lt;&gt;"", -1, IF(O864&lt;&gt;"", 0, 1))), -1), -1), 0)</f>
        <v>0</v>
      </c>
      <c r="AI864" s="171">
        <f t="shared" si="323"/>
        <v>0</v>
      </c>
      <c r="AJ864" s="171">
        <f t="shared" si="324"/>
        <v>0</v>
      </c>
      <c r="AK864" s="168"/>
      <c r="AL864" s="322" t="str">
        <f t="shared" si="305"/>
        <v/>
      </c>
      <c r="AM864" s="171"/>
      <c r="AN864" s="171"/>
      <c r="AO864" s="171"/>
      <c r="AP864" s="171"/>
      <c r="AQ864" s="171"/>
      <c r="AR864" s="171"/>
      <c r="AS864" s="171"/>
      <c r="AT864" s="171"/>
      <c r="AU864" s="171" t="str">
        <f t="shared" si="325"/>
        <v/>
      </c>
      <c r="AV864" s="171"/>
      <c r="AW864" s="171"/>
      <c r="AX864" s="171"/>
      <c r="AY864" s="171"/>
      <c r="AZ864" s="168" t="str">
        <f t="shared" si="326"/>
        <v/>
      </c>
      <c r="BA864" s="158" t="str">
        <f>IF(S864&lt;&gt;1, IF(SUM(S864:$S$1004)&lt;&gt;0, "| Laat geen witruimte tussen ingevulde rijen.", ""), "")</f>
        <v/>
      </c>
      <c r="BC864" s="159" t="str">
        <f t="shared" si="327"/>
        <v/>
      </c>
    </row>
    <row r="865" spans="1:55" s="158" customFormat="1" ht="14.4" customHeight="1" x14ac:dyDescent="0.3">
      <c r="A865" s="244" t="str">
        <f t="shared" si="306"/>
        <v/>
      </c>
      <c r="B865" s="153" t="str">
        <f t="shared" si="307"/>
        <v/>
      </c>
      <c r="C865" s="154"/>
      <c r="D865" s="173"/>
      <c r="E865" s="179"/>
      <c r="F865" s="156"/>
      <c r="G865" s="175"/>
      <c r="H865" s="175"/>
      <c r="I865" s="175"/>
      <c r="J865" s="175"/>
      <c r="K865" s="175"/>
      <c r="L865" s="175"/>
      <c r="M865" s="175"/>
      <c r="N865" s="175"/>
      <c r="O865" s="175"/>
      <c r="P865" s="175"/>
      <c r="Q865" s="179"/>
      <c r="R865" s="157" t="s">
        <v>98</v>
      </c>
      <c r="S865" s="158">
        <f t="shared" si="308"/>
        <v>0</v>
      </c>
      <c r="T865" s="158" t="str">
        <f t="shared" si="309"/>
        <v/>
      </c>
      <c r="U865" s="158" t="str">
        <f t="shared" si="310"/>
        <v>lstLocatieNv3</v>
      </c>
      <c r="V865" s="168">
        <f t="shared" si="311"/>
        <v>0</v>
      </c>
      <c r="W865" s="171">
        <f t="shared" si="312"/>
        <v>0</v>
      </c>
      <c r="X865" s="171">
        <f t="shared" si="313"/>
        <v>0</v>
      </c>
      <c r="Y865" s="171">
        <f t="shared" si="314"/>
        <v>0</v>
      </c>
      <c r="Z865" s="171">
        <f t="shared" si="315"/>
        <v>0</v>
      </c>
      <c r="AA865" s="171">
        <f t="shared" si="316"/>
        <v>0</v>
      </c>
      <c r="AB865" s="171">
        <f t="shared" si="317"/>
        <v>0</v>
      </c>
      <c r="AC865" s="171">
        <f t="shared" si="318"/>
        <v>0</v>
      </c>
      <c r="AD865" s="171">
        <f t="shared" si="319"/>
        <v>0</v>
      </c>
      <c r="AE865" s="171">
        <f t="shared" si="320"/>
        <v>0</v>
      </c>
      <c r="AF865" s="171">
        <f t="shared" si="321"/>
        <v>0</v>
      </c>
      <c r="AG865" s="171">
        <f t="shared" si="322"/>
        <v>0</v>
      </c>
      <c r="AH865" s="171">
        <f>IF($S865&lt;&gt;0, IF($F865&lt;&gt;"Opname / publicatie / game", IF(OR($J865="Fysieke aanwezigheid/product",$J865="Fysieke en digitale aanwezigheid/product"), IF($L865&lt;&gt;"België", _xlfn.IFNA(IF(MATCH($M865, Keuzelijsten!$AR$2:$AR$32, 0)&gt;0, 0, -1), -1), IF($N865&lt;&gt;"", -1, IF(O865&lt;&gt;"", 0, 1))), -1), -1), 0)</f>
        <v>0</v>
      </c>
      <c r="AI865" s="171">
        <f t="shared" si="323"/>
        <v>0</v>
      </c>
      <c r="AJ865" s="171">
        <f t="shared" si="324"/>
        <v>0</v>
      </c>
      <c r="AK865" s="168"/>
      <c r="AL865" s="322" t="str">
        <f t="shared" si="305"/>
        <v/>
      </c>
      <c r="AM865" s="171"/>
      <c r="AN865" s="171"/>
      <c r="AO865" s="171"/>
      <c r="AP865" s="171"/>
      <c r="AQ865" s="171"/>
      <c r="AR865" s="171"/>
      <c r="AS865" s="171"/>
      <c r="AT865" s="171"/>
      <c r="AU865" s="171" t="str">
        <f t="shared" si="325"/>
        <v/>
      </c>
      <c r="AV865" s="171"/>
      <c r="AW865" s="171"/>
      <c r="AX865" s="171"/>
      <c r="AY865" s="171"/>
      <c r="AZ865" s="168" t="str">
        <f t="shared" si="326"/>
        <v/>
      </c>
      <c r="BA865" s="158" t="str">
        <f>IF(S865&lt;&gt;1, IF(SUM(S865:$S$1004)&lt;&gt;0, "| Laat geen witruimte tussen ingevulde rijen.", ""), "")</f>
        <v/>
      </c>
      <c r="BC865" s="159" t="str">
        <f t="shared" si="327"/>
        <v/>
      </c>
    </row>
    <row r="866" spans="1:55" s="158" customFormat="1" ht="14.4" customHeight="1" x14ac:dyDescent="0.3">
      <c r="A866" s="244" t="str">
        <f t="shared" si="306"/>
        <v/>
      </c>
      <c r="B866" s="153" t="str">
        <f t="shared" si="307"/>
        <v/>
      </c>
      <c r="C866" s="154"/>
      <c r="D866" s="173"/>
      <c r="E866" s="179"/>
      <c r="F866" s="156"/>
      <c r="G866" s="175"/>
      <c r="H866" s="175"/>
      <c r="I866" s="175"/>
      <c r="J866" s="175"/>
      <c r="K866" s="175"/>
      <c r="L866" s="175"/>
      <c r="M866" s="175"/>
      <c r="N866" s="175"/>
      <c r="O866" s="175"/>
      <c r="P866" s="175"/>
      <c r="Q866" s="179"/>
      <c r="R866" s="157" t="s">
        <v>98</v>
      </c>
      <c r="S866" s="158">
        <f t="shared" si="308"/>
        <v>0</v>
      </c>
      <c r="T866" s="158" t="str">
        <f t="shared" si="309"/>
        <v/>
      </c>
      <c r="U866" s="158" t="str">
        <f t="shared" si="310"/>
        <v>lstLocatieNv3</v>
      </c>
      <c r="V866" s="168">
        <f t="shared" si="311"/>
        <v>0</v>
      </c>
      <c r="W866" s="171">
        <f t="shared" si="312"/>
        <v>0</v>
      </c>
      <c r="X866" s="171">
        <f t="shared" si="313"/>
        <v>0</v>
      </c>
      <c r="Y866" s="171">
        <f t="shared" si="314"/>
        <v>0</v>
      </c>
      <c r="Z866" s="171">
        <f t="shared" si="315"/>
        <v>0</v>
      </c>
      <c r="AA866" s="171">
        <f t="shared" si="316"/>
        <v>0</v>
      </c>
      <c r="AB866" s="171">
        <f t="shared" si="317"/>
        <v>0</v>
      </c>
      <c r="AC866" s="171">
        <f t="shared" si="318"/>
        <v>0</v>
      </c>
      <c r="AD866" s="171">
        <f t="shared" si="319"/>
        <v>0</v>
      </c>
      <c r="AE866" s="171">
        <f t="shared" si="320"/>
        <v>0</v>
      </c>
      <c r="AF866" s="171">
        <f t="shared" si="321"/>
        <v>0</v>
      </c>
      <c r="AG866" s="171">
        <f t="shared" si="322"/>
        <v>0</v>
      </c>
      <c r="AH866" s="171">
        <f>IF($S866&lt;&gt;0, IF($F866&lt;&gt;"Opname / publicatie / game", IF(OR($J866="Fysieke aanwezigheid/product",$J866="Fysieke en digitale aanwezigheid/product"), IF($L866&lt;&gt;"België", _xlfn.IFNA(IF(MATCH($M866, Keuzelijsten!$AR$2:$AR$32, 0)&gt;0, 0, -1), -1), IF($N866&lt;&gt;"", -1, IF(O866&lt;&gt;"", 0, 1))), -1), -1), 0)</f>
        <v>0</v>
      </c>
      <c r="AI866" s="171">
        <f t="shared" si="323"/>
        <v>0</v>
      </c>
      <c r="AJ866" s="171">
        <f t="shared" si="324"/>
        <v>0</v>
      </c>
      <c r="AK866" s="168"/>
      <c r="AL866" s="322" t="str">
        <f t="shared" si="305"/>
        <v/>
      </c>
      <c r="AM866" s="171"/>
      <c r="AN866" s="171"/>
      <c r="AO866" s="171"/>
      <c r="AP866" s="171"/>
      <c r="AQ866" s="171"/>
      <c r="AR866" s="171"/>
      <c r="AS866" s="171"/>
      <c r="AT866" s="171"/>
      <c r="AU866" s="171" t="str">
        <f t="shared" si="325"/>
        <v/>
      </c>
      <c r="AV866" s="171"/>
      <c r="AW866" s="171"/>
      <c r="AX866" s="171"/>
      <c r="AY866" s="171"/>
      <c r="AZ866" s="168" t="str">
        <f t="shared" si="326"/>
        <v/>
      </c>
      <c r="BA866" s="158" t="str">
        <f>IF(S866&lt;&gt;1, IF(SUM(S866:$S$1004)&lt;&gt;0, "| Laat geen witruimte tussen ingevulde rijen.", ""), "")</f>
        <v/>
      </c>
      <c r="BC866" s="159" t="str">
        <f t="shared" si="327"/>
        <v/>
      </c>
    </row>
    <row r="867" spans="1:55" s="158" customFormat="1" ht="14.4" customHeight="1" x14ac:dyDescent="0.3">
      <c r="A867" s="244" t="str">
        <f t="shared" si="306"/>
        <v/>
      </c>
      <c r="B867" s="153" t="str">
        <f t="shared" si="307"/>
        <v/>
      </c>
      <c r="C867" s="154"/>
      <c r="D867" s="173"/>
      <c r="E867" s="179"/>
      <c r="F867" s="156"/>
      <c r="G867" s="175"/>
      <c r="H867" s="175"/>
      <c r="I867" s="175"/>
      <c r="J867" s="175"/>
      <c r="K867" s="175"/>
      <c r="L867" s="175"/>
      <c r="M867" s="175"/>
      <c r="N867" s="175"/>
      <c r="O867" s="175"/>
      <c r="P867" s="175"/>
      <c r="Q867" s="179"/>
      <c r="R867" s="157" t="s">
        <v>98</v>
      </c>
      <c r="S867" s="158">
        <f t="shared" si="308"/>
        <v>0</v>
      </c>
      <c r="T867" s="158" t="str">
        <f t="shared" si="309"/>
        <v/>
      </c>
      <c r="U867" s="158" t="str">
        <f t="shared" si="310"/>
        <v>lstLocatieNv3</v>
      </c>
      <c r="V867" s="168">
        <f t="shared" si="311"/>
        <v>0</v>
      </c>
      <c r="W867" s="171">
        <f t="shared" si="312"/>
        <v>0</v>
      </c>
      <c r="X867" s="171">
        <f t="shared" si="313"/>
        <v>0</v>
      </c>
      <c r="Y867" s="171">
        <f t="shared" si="314"/>
        <v>0</v>
      </c>
      <c r="Z867" s="171">
        <f t="shared" si="315"/>
        <v>0</v>
      </c>
      <c r="AA867" s="171">
        <f t="shared" si="316"/>
        <v>0</v>
      </c>
      <c r="AB867" s="171">
        <f t="shared" si="317"/>
        <v>0</v>
      </c>
      <c r="AC867" s="171">
        <f t="shared" si="318"/>
        <v>0</v>
      </c>
      <c r="AD867" s="171">
        <f t="shared" si="319"/>
        <v>0</v>
      </c>
      <c r="AE867" s="171">
        <f t="shared" si="320"/>
        <v>0</v>
      </c>
      <c r="AF867" s="171">
        <f t="shared" si="321"/>
        <v>0</v>
      </c>
      <c r="AG867" s="171">
        <f t="shared" si="322"/>
        <v>0</v>
      </c>
      <c r="AH867" s="171">
        <f>IF($S867&lt;&gt;0, IF($F867&lt;&gt;"Opname / publicatie / game", IF(OR($J867="Fysieke aanwezigheid/product",$J867="Fysieke en digitale aanwezigheid/product"), IF($L867&lt;&gt;"België", _xlfn.IFNA(IF(MATCH($M867, Keuzelijsten!$AR$2:$AR$32, 0)&gt;0, 0, -1), -1), IF($N867&lt;&gt;"", -1, IF(O867&lt;&gt;"", 0, 1))), -1), -1), 0)</f>
        <v>0</v>
      </c>
      <c r="AI867" s="171">
        <f t="shared" si="323"/>
        <v>0</v>
      </c>
      <c r="AJ867" s="171">
        <f t="shared" si="324"/>
        <v>0</v>
      </c>
      <c r="AK867" s="168"/>
      <c r="AL867" s="322" t="str">
        <f t="shared" si="305"/>
        <v/>
      </c>
      <c r="AM867" s="171"/>
      <c r="AN867" s="171"/>
      <c r="AO867" s="171"/>
      <c r="AP867" s="171"/>
      <c r="AQ867" s="171"/>
      <c r="AR867" s="171"/>
      <c r="AS867" s="171"/>
      <c r="AT867" s="171"/>
      <c r="AU867" s="171" t="str">
        <f t="shared" si="325"/>
        <v/>
      </c>
      <c r="AV867" s="171"/>
      <c r="AW867" s="171"/>
      <c r="AX867" s="171"/>
      <c r="AY867" s="171"/>
      <c r="AZ867" s="168" t="str">
        <f t="shared" si="326"/>
        <v/>
      </c>
      <c r="BA867" s="158" t="str">
        <f>IF(S867&lt;&gt;1, IF(SUM(S867:$S$1004)&lt;&gt;0, "| Laat geen witruimte tussen ingevulde rijen.", ""), "")</f>
        <v/>
      </c>
      <c r="BC867" s="159" t="str">
        <f t="shared" si="327"/>
        <v/>
      </c>
    </row>
    <row r="868" spans="1:55" s="158" customFormat="1" ht="14.4" customHeight="1" x14ac:dyDescent="0.3">
      <c r="A868" s="244" t="str">
        <f t="shared" si="306"/>
        <v/>
      </c>
      <c r="B868" s="153" t="str">
        <f t="shared" si="307"/>
        <v/>
      </c>
      <c r="C868" s="154"/>
      <c r="D868" s="173"/>
      <c r="E868" s="179"/>
      <c r="F868" s="156"/>
      <c r="G868" s="175"/>
      <c r="H868" s="175"/>
      <c r="I868" s="175"/>
      <c r="J868" s="175"/>
      <c r="K868" s="175"/>
      <c r="L868" s="175"/>
      <c r="M868" s="175"/>
      <c r="N868" s="175"/>
      <c r="O868" s="175"/>
      <c r="P868" s="175"/>
      <c r="Q868" s="179"/>
      <c r="R868" s="157" t="s">
        <v>98</v>
      </c>
      <c r="S868" s="158">
        <f t="shared" si="308"/>
        <v>0</v>
      </c>
      <c r="T868" s="158" t="str">
        <f t="shared" si="309"/>
        <v/>
      </c>
      <c r="U868" s="158" t="str">
        <f t="shared" si="310"/>
        <v>lstLocatieNv3</v>
      </c>
      <c r="V868" s="168">
        <f t="shared" si="311"/>
        <v>0</v>
      </c>
      <c r="W868" s="171">
        <f t="shared" si="312"/>
        <v>0</v>
      </c>
      <c r="X868" s="171">
        <f t="shared" si="313"/>
        <v>0</v>
      </c>
      <c r="Y868" s="171">
        <f t="shared" si="314"/>
        <v>0</v>
      </c>
      <c r="Z868" s="171">
        <f t="shared" si="315"/>
        <v>0</v>
      </c>
      <c r="AA868" s="171">
        <f t="shared" si="316"/>
        <v>0</v>
      </c>
      <c r="AB868" s="171">
        <f t="shared" si="317"/>
        <v>0</v>
      </c>
      <c r="AC868" s="171">
        <f t="shared" si="318"/>
        <v>0</v>
      </c>
      <c r="AD868" s="171">
        <f t="shared" si="319"/>
        <v>0</v>
      </c>
      <c r="AE868" s="171">
        <f t="shared" si="320"/>
        <v>0</v>
      </c>
      <c r="AF868" s="171">
        <f t="shared" si="321"/>
        <v>0</v>
      </c>
      <c r="AG868" s="171">
        <f t="shared" si="322"/>
        <v>0</v>
      </c>
      <c r="AH868" s="171">
        <f>IF($S868&lt;&gt;0, IF($F868&lt;&gt;"Opname / publicatie / game", IF(OR($J868="Fysieke aanwezigheid/product",$J868="Fysieke en digitale aanwezigheid/product"), IF($L868&lt;&gt;"België", _xlfn.IFNA(IF(MATCH($M868, Keuzelijsten!$AR$2:$AR$32, 0)&gt;0, 0, -1), -1), IF($N868&lt;&gt;"", -1, IF(O868&lt;&gt;"", 0, 1))), -1), -1), 0)</f>
        <v>0</v>
      </c>
      <c r="AI868" s="171">
        <f t="shared" si="323"/>
        <v>0</v>
      </c>
      <c r="AJ868" s="171">
        <f t="shared" si="324"/>
        <v>0</v>
      </c>
      <c r="AK868" s="168"/>
      <c r="AL868" s="322" t="str">
        <f t="shared" si="305"/>
        <v/>
      </c>
      <c r="AM868" s="171"/>
      <c r="AN868" s="171"/>
      <c r="AO868" s="171"/>
      <c r="AP868" s="171"/>
      <c r="AQ868" s="171"/>
      <c r="AR868" s="171"/>
      <c r="AS868" s="171"/>
      <c r="AT868" s="171"/>
      <c r="AU868" s="171" t="str">
        <f t="shared" si="325"/>
        <v/>
      </c>
      <c r="AV868" s="171"/>
      <c r="AW868" s="171"/>
      <c r="AX868" s="171"/>
      <c r="AY868" s="171"/>
      <c r="AZ868" s="168" t="str">
        <f t="shared" si="326"/>
        <v/>
      </c>
      <c r="BA868" s="158" t="str">
        <f>IF(S868&lt;&gt;1, IF(SUM(S868:$S$1004)&lt;&gt;0, "| Laat geen witruimte tussen ingevulde rijen.", ""), "")</f>
        <v/>
      </c>
      <c r="BC868" s="159" t="str">
        <f t="shared" si="327"/>
        <v/>
      </c>
    </row>
    <row r="869" spans="1:55" s="158" customFormat="1" ht="14.4" customHeight="1" x14ac:dyDescent="0.3">
      <c r="A869" s="244" t="str">
        <f t="shared" si="306"/>
        <v/>
      </c>
      <c r="B869" s="153" t="str">
        <f t="shared" si="307"/>
        <v/>
      </c>
      <c r="C869" s="154"/>
      <c r="D869" s="173"/>
      <c r="E869" s="179"/>
      <c r="F869" s="156"/>
      <c r="G869" s="175"/>
      <c r="H869" s="175"/>
      <c r="I869" s="175"/>
      <c r="J869" s="175"/>
      <c r="K869" s="175"/>
      <c r="L869" s="175"/>
      <c r="M869" s="175"/>
      <c r="N869" s="175"/>
      <c r="O869" s="175"/>
      <c r="P869" s="175"/>
      <c r="Q869" s="179"/>
      <c r="R869" s="157" t="s">
        <v>98</v>
      </c>
      <c r="S869" s="158">
        <f t="shared" si="308"/>
        <v>0</v>
      </c>
      <c r="T869" s="158" t="str">
        <f t="shared" si="309"/>
        <v/>
      </c>
      <c r="U869" s="158" t="str">
        <f t="shared" si="310"/>
        <v>lstLocatieNv3</v>
      </c>
      <c r="V869" s="168">
        <f t="shared" si="311"/>
        <v>0</v>
      </c>
      <c r="W869" s="171">
        <f t="shared" si="312"/>
        <v>0</v>
      </c>
      <c r="X869" s="171">
        <f t="shared" si="313"/>
        <v>0</v>
      </c>
      <c r="Y869" s="171">
        <f t="shared" si="314"/>
        <v>0</v>
      </c>
      <c r="Z869" s="171">
        <f t="shared" si="315"/>
        <v>0</v>
      </c>
      <c r="AA869" s="171">
        <f t="shared" si="316"/>
        <v>0</v>
      </c>
      <c r="AB869" s="171">
        <f t="shared" si="317"/>
        <v>0</v>
      </c>
      <c r="AC869" s="171">
        <f t="shared" si="318"/>
        <v>0</v>
      </c>
      <c r="AD869" s="171">
        <f t="shared" si="319"/>
        <v>0</v>
      </c>
      <c r="AE869" s="171">
        <f t="shared" si="320"/>
        <v>0</v>
      </c>
      <c r="AF869" s="171">
        <f t="shared" si="321"/>
        <v>0</v>
      </c>
      <c r="AG869" s="171">
        <f t="shared" si="322"/>
        <v>0</v>
      </c>
      <c r="AH869" s="171">
        <f>IF($S869&lt;&gt;0, IF($F869&lt;&gt;"Opname / publicatie / game", IF(OR($J869="Fysieke aanwezigheid/product",$J869="Fysieke en digitale aanwezigheid/product"), IF($L869&lt;&gt;"België", _xlfn.IFNA(IF(MATCH($M869, Keuzelijsten!$AR$2:$AR$32, 0)&gt;0, 0, -1), -1), IF($N869&lt;&gt;"", -1, IF(O869&lt;&gt;"", 0, 1))), -1), -1), 0)</f>
        <v>0</v>
      </c>
      <c r="AI869" s="171">
        <f t="shared" si="323"/>
        <v>0</v>
      </c>
      <c r="AJ869" s="171">
        <f t="shared" si="324"/>
        <v>0</v>
      </c>
      <c r="AK869" s="168"/>
      <c r="AL869" s="322" t="str">
        <f t="shared" si="305"/>
        <v/>
      </c>
      <c r="AM869" s="171"/>
      <c r="AN869" s="171"/>
      <c r="AO869" s="171"/>
      <c r="AP869" s="171"/>
      <c r="AQ869" s="171"/>
      <c r="AR869" s="171"/>
      <c r="AS869" s="171"/>
      <c r="AT869" s="171"/>
      <c r="AU869" s="171" t="str">
        <f t="shared" si="325"/>
        <v/>
      </c>
      <c r="AV869" s="171"/>
      <c r="AW869" s="171"/>
      <c r="AX869" s="171"/>
      <c r="AY869" s="171"/>
      <c r="AZ869" s="168" t="str">
        <f t="shared" si="326"/>
        <v/>
      </c>
      <c r="BA869" s="158" t="str">
        <f>IF(S869&lt;&gt;1, IF(SUM(S869:$S$1004)&lt;&gt;0, "| Laat geen witruimte tussen ingevulde rijen.", ""), "")</f>
        <v/>
      </c>
      <c r="BC869" s="159" t="str">
        <f t="shared" si="327"/>
        <v/>
      </c>
    </row>
    <row r="870" spans="1:55" s="158" customFormat="1" ht="14.4" customHeight="1" x14ac:dyDescent="0.3">
      <c r="A870" s="244" t="str">
        <f t="shared" si="306"/>
        <v/>
      </c>
      <c r="B870" s="153" t="str">
        <f t="shared" si="307"/>
        <v/>
      </c>
      <c r="C870" s="154"/>
      <c r="D870" s="173"/>
      <c r="E870" s="179"/>
      <c r="F870" s="156"/>
      <c r="G870" s="175"/>
      <c r="H870" s="175"/>
      <c r="I870" s="175"/>
      <c r="J870" s="175"/>
      <c r="K870" s="175"/>
      <c r="L870" s="175"/>
      <c r="M870" s="175"/>
      <c r="N870" s="175"/>
      <c r="O870" s="175"/>
      <c r="P870" s="175"/>
      <c r="Q870" s="179"/>
      <c r="R870" s="157" t="s">
        <v>98</v>
      </c>
      <c r="S870" s="158">
        <f t="shared" si="308"/>
        <v>0</v>
      </c>
      <c r="T870" s="158" t="str">
        <f t="shared" si="309"/>
        <v/>
      </c>
      <c r="U870" s="158" t="str">
        <f t="shared" si="310"/>
        <v>lstLocatieNv3</v>
      </c>
      <c r="V870" s="168">
        <f t="shared" si="311"/>
        <v>0</v>
      </c>
      <c r="W870" s="171">
        <f t="shared" si="312"/>
        <v>0</v>
      </c>
      <c r="X870" s="171">
        <f t="shared" si="313"/>
        <v>0</v>
      </c>
      <c r="Y870" s="171">
        <f t="shared" si="314"/>
        <v>0</v>
      </c>
      <c r="Z870" s="171">
        <f t="shared" si="315"/>
        <v>0</v>
      </c>
      <c r="AA870" s="171">
        <f t="shared" si="316"/>
        <v>0</v>
      </c>
      <c r="AB870" s="171">
        <f t="shared" si="317"/>
        <v>0</v>
      </c>
      <c r="AC870" s="171">
        <f t="shared" si="318"/>
        <v>0</v>
      </c>
      <c r="AD870" s="171">
        <f t="shared" si="319"/>
        <v>0</v>
      </c>
      <c r="AE870" s="171">
        <f t="shared" si="320"/>
        <v>0</v>
      </c>
      <c r="AF870" s="171">
        <f t="shared" si="321"/>
        <v>0</v>
      </c>
      <c r="AG870" s="171">
        <f t="shared" si="322"/>
        <v>0</v>
      </c>
      <c r="AH870" s="171">
        <f>IF($S870&lt;&gt;0, IF($F870&lt;&gt;"Opname / publicatie / game", IF(OR($J870="Fysieke aanwezigheid/product",$J870="Fysieke en digitale aanwezigheid/product"), IF($L870&lt;&gt;"België", _xlfn.IFNA(IF(MATCH($M870, Keuzelijsten!$AR$2:$AR$32, 0)&gt;0, 0, -1), -1), IF($N870&lt;&gt;"", -1, IF(O870&lt;&gt;"", 0, 1))), -1), -1), 0)</f>
        <v>0</v>
      </c>
      <c r="AI870" s="171">
        <f t="shared" si="323"/>
        <v>0</v>
      </c>
      <c r="AJ870" s="171">
        <f t="shared" si="324"/>
        <v>0</v>
      </c>
      <c r="AK870" s="168"/>
      <c r="AL870" s="322" t="str">
        <f t="shared" si="305"/>
        <v/>
      </c>
      <c r="AM870" s="171"/>
      <c r="AN870" s="171"/>
      <c r="AO870" s="171"/>
      <c r="AP870" s="171"/>
      <c r="AQ870" s="171"/>
      <c r="AR870" s="171"/>
      <c r="AS870" s="171"/>
      <c r="AT870" s="171"/>
      <c r="AU870" s="171" t="str">
        <f t="shared" si="325"/>
        <v/>
      </c>
      <c r="AV870" s="171"/>
      <c r="AW870" s="171"/>
      <c r="AX870" s="171"/>
      <c r="AY870" s="171"/>
      <c r="AZ870" s="168" t="str">
        <f t="shared" si="326"/>
        <v/>
      </c>
      <c r="BA870" s="158" t="str">
        <f>IF(S870&lt;&gt;1, IF(SUM(S870:$S$1004)&lt;&gt;0, "| Laat geen witruimte tussen ingevulde rijen.", ""), "")</f>
        <v/>
      </c>
      <c r="BC870" s="159" t="str">
        <f t="shared" si="327"/>
        <v/>
      </c>
    </row>
    <row r="871" spans="1:55" s="158" customFormat="1" ht="14.4" customHeight="1" x14ac:dyDescent="0.3">
      <c r="A871" s="244" t="str">
        <f t="shared" si="306"/>
        <v/>
      </c>
      <c r="B871" s="153" t="str">
        <f t="shared" si="307"/>
        <v/>
      </c>
      <c r="C871" s="154"/>
      <c r="D871" s="173"/>
      <c r="E871" s="179"/>
      <c r="F871" s="156"/>
      <c r="G871" s="175"/>
      <c r="H871" s="175"/>
      <c r="I871" s="175"/>
      <c r="J871" s="175"/>
      <c r="K871" s="175"/>
      <c r="L871" s="175"/>
      <c r="M871" s="175"/>
      <c r="N871" s="175"/>
      <c r="O871" s="175"/>
      <c r="P871" s="175"/>
      <c r="Q871" s="179"/>
      <c r="R871" s="157" t="s">
        <v>98</v>
      </c>
      <c r="S871" s="158">
        <f t="shared" si="308"/>
        <v>0</v>
      </c>
      <c r="T871" s="158" t="str">
        <f t="shared" si="309"/>
        <v/>
      </c>
      <c r="U871" s="158" t="str">
        <f t="shared" si="310"/>
        <v>lstLocatieNv3</v>
      </c>
      <c r="V871" s="168">
        <f t="shared" si="311"/>
        <v>0</v>
      </c>
      <c r="W871" s="171">
        <f t="shared" si="312"/>
        <v>0</v>
      </c>
      <c r="X871" s="171">
        <f t="shared" si="313"/>
        <v>0</v>
      </c>
      <c r="Y871" s="171">
        <f t="shared" si="314"/>
        <v>0</v>
      </c>
      <c r="Z871" s="171">
        <f t="shared" si="315"/>
        <v>0</v>
      </c>
      <c r="AA871" s="171">
        <f t="shared" si="316"/>
        <v>0</v>
      </c>
      <c r="AB871" s="171">
        <f t="shared" si="317"/>
        <v>0</v>
      </c>
      <c r="AC871" s="171">
        <f t="shared" si="318"/>
        <v>0</v>
      </c>
      <c r="AD871" s="171">
        <f t="shared" si="319"/>
        <v>0</v>
      </c>
      <c r="AE871" s="171">
        <f t="shared" si="320"/>
        <v>0</v>
      </c>
      <c r="AF871" s="171">
        <f t="shared" si="321"/>
        <v>0</v>
      </c>
      <c r="AG871" s="171">
        <f t="shared" si="322"/>
        <v>0</v>
      </c>
      <c r="AH871" s="171">
        <f>IF($S871&lt;&gt;0, IF($F871&lt;&gt;"Opname / publicatie / game", IF(OR($J871="Fysieke aanwezigheid/product",$J871="Fysieke en digitale aanwezigheid/product"), IF($L871&lt;&gt;"België", _xlfn.IFNA(IF(MATCH($M871, Keuzelijsten!$AR$2:$AR$32, 0)&gt;0, 0, -1), -1), IF($N871&lt;&gt;"", -1, IF(O871&lt;&gt;"", 0, 1))), -1), -1), 0)</f>
        <v>0</v>
      </c>
      <c r="AI871" s="171">
        <f t="shared" si="323"/>
        <v>0</v>
      </c>
      <c r="AJ871" s="171">
        <f t="shared" si="324"/>
        <v>0</v>
      </c>
      <c r="AK871" s="168"/>
      <c r="AL871" s="322" t="str">
        <f t="shared" si="305"/>
        <v/>
      </c>
      <c r="AM871" s="171"/>
      <c r="AN871" s="171"/>
      <c r="AO871" s="171"/>
      <c r="AP871" s="171"/>
      <c r="AQ871" s="171"/>
      <c r="AR871" s="171"/>
      <c r="AS871" s="171"/>
      <c r="AT871" s="171"/>
      <c r="AU871" s="171" t="str">
        <f t="shared" si="325"/>
        <v/>
      </c>
      <c r="AV871" s="171"/>
      <c r="AW871" s="171"/>
      <c r="AX871" s="171"/>
      <c r="AY871" s="171"/>
      <c r="AZ871" s="168" t="str">
        <f t="shared" si="326"/>
        <v/>
      </c>
      <c r="BA871" s="158" t="str">
        <f>IF(S871&lt;&gt;1, IF(SUM(S871:$S$1004)&lt;&gt;0, "| Laat geen witruimte tussen ingevulde rijen.", ""), "")</f>
        <v/>
      </c>
      <c r="BC871" s="159" t="str">
        <f t="shared" si="327"/>
        <v/>
      </c>
    </row>
    <row r="872" spans="1:55" s="158" customFormat="1" ht="14.4" customHeight="1" x14ac:dyDescent="0.3">
      <c r="A872" s="244" t="str">
        <f t="shared" si="306"/>
        <v/>
      </c>
      <c r="B872" s="153" t="str">
        <f t="shared" si="307"/>
        <v/>
      </c>
      <c r="C872" s="154"/>
      <c r="D872" s="173"/>
      <c r="E872" s="179"/>
      <c r="F872" s="156"/>
      <c r="G872" s="175"/>
      <c r="H872" s="175"/>
      <c r="I872" s="175"/>
      <c r="J872" s="175"/>
      <c r="K872" s="175"/>
      <c r="L872" s="175"/>
      <c r="M872" s="175"/>
      <c r="N872" s="175"/>
      <c r="O872" s="175"/>
      <c r="P872" s="175"/>
      <c r="Q872" s="179"/>
      <c r="R872" s="157" t="s">
        <v>98</v>
      </c>
      <c r="S872" s="158">
        <f t="shared" si="308"/>
        <v>0</v>
      </c>
      <c r="T872" s="158" t="str">
        <f t="shared" si="309"/>
        <v/>
      </c>
      <c r="U872" s="158" t="str">
        <f t="shared" si="310"/>
        <v>lstLocatieNv3</v>
      </c>
      <c r="V872" s="168">
        <f t="shared" si="311"/>
        <v>0</v>
      </c>
      <c r="W872" s="171">
        <f t="shared" si="312"/>
        <v>0</v>
      </c>
      <c r="X872" s="171">
        <f t="shared" si="313"/>
        <v>0</v>
      </c>
      <c r="Y872" s="171">
        <f t="shared" si="314"/>
        <v>0</v>
      </c>
      <c r="Z872" s="171">
        <f t="shared" si="315"/>
        <v>0</v>
      </c>
      <c r="AA872" s="171">
        <f t="shared" si="316"/>
        <v>0</v>
      </c>
      <c r="AB872" s="171">
        <f t="shared" si="317"/>
        <v>0</v>
      </c>
      <c r="AC872" s="171">
        <f t="shared" si="318"/>
        <v>0</v>
      </c>
      <c r="AD872" s="171">
        <f t="shared" si="319"/>
        <v>0</v>
      </c>
      <c r="AE872" s="171">
        <f t="shared" si="320"/>
        <v>0</v>
      </c>
      <c r="AF872" s="171">
        <f t="shared" si="321"/>
        <v>0</v>
      </c>
      <c r="AG872" s="171">
        <f t="shared" si="322"/>
        <v>0</v>
      </c>
      <c r="AH872" s="171">
        <f>IF($S872&lt;&gt;0, IF($F872&lt;&gt;"Opname / publicatie / game", IF(OR($J872="Fysieke aanwezigheid/product",$J872="Fysieke en digitale aanwezigheid/product"), IF($L872&lt;&gt;"België", _xlfn.IFNA(IF(MATCH($M872, Keuzelijsten!$AR$2:$AR$32, 0)&gt;0, 0, -1), -1), IF($N872&lt;&gt;"", -1, IF(O872&lt;&gt;"", 0, 1))), -1), -1), 0)</f>
        <v>0</v>
      </c>
      <c r="AI872" s="171">
        <f t="shared" si="323"/>
        <v>0</v>
      </c>
      <c r="AJ872" s="171">
        <f t="shared" si="324"/>
        <v>0</v>
      </c>
      <c r="AK872" s="168"/>
      <c r="AL872" s="322" t="str">
        <f t="shared" si="305"/>
        <v/>
      </c>
      <c r="AM872" s="171"/>
      <c r="AN872" s="171"/>
      <c r="AO872" s="171"/>
      <c r="AP872" s="171"/>
      <c r="AQ872" s="171"/>
      <c r="AR872" s="171"/>
      <c r="AS872" s="171"/>
      <c r="AT872" s="171"/>
      <c r="AU872" s="171" t="str">
        <f t="shared" si="325"/>
        <v/>
      </c>
      <c r="AV872" s="171"/>
      <c r="AW872" s="171"/>
      <c r="AX872" s="171"/>
      <c r="AY872" s="171"/>
      <c r="AZ872" s="168" t="str">
        <f t="shared" si="326"/>
        <v/>
      </c>
      <c r="BA872" s="158" t="str">
        <f>IF(S872&lt;&gt;1, IF(SUM(S872:$S$1004)&lt;&gt;0, "| Laat geen witruimte tussen ingevulde rijen.", ""), "")</f>
        <v/>
      </c>
      <c r="BC872" s="159" t="str">
        <f t="shared" si="327"/>
        <v/>
      </c>
    </row>
    <row r="873" spans="1:55" s="158" customFormat="1" ht="14.4" customHeight="1" x14ac:dyDescent="0.3">
      <c r="A873" s="244" t="str">
        <f t="shared" si="306"/>
        <v/>
      </c>
      <c r="B873" s="153" t="str">
        <f t="shared" si="307"/>
        <v/>
      </c>
      <c r="C873" s="154"/>
      <c r="D873" s="173"/>
      <c r="E873" s="179"/>
      <c r="F873" s="156"/>
      <c r="G873" s="175"/>
      <c r="H873" s="175"/>
      <c r="I873" s="175"/>
      <c r="J873" s="175"/>
      <c r="K873" s="175"/>
      <c r="L873" s="175"/>
      <c r="M873" s="175"/>
      <c r="N873" s="175"/>
      <c r="O873" s="175"/>
      <c r="P873" s="175"/>
      <c r="Q873" s="179"/>
      <c r="R873" s="157" t="s">
        <v>98</v>
      </c>
      <c r="S873" s="158">
        <f t="shared" si="308"/>
        <v>0</v>
      </c>
      <c r="T873" s="158" t="str">
        <f t="shared" si="309"/>
        <v/>
      </c>
      <c r="U873" s="158" t="str">
        <f t="shared" si="310"/>
        <v>lstLocatieNv3</v>
      </c>
      <c r="V873" s="168">
        <f t="shared" si="311"/>
        <v>0</v>
      </c>
      <c r="W873" s="171">
        <f t="shared" si="312"/>
        <v>0</v>
      </c>
      <c r="X873" s="171">
        <f t="shared" si="313"/>
        <v>0</v>
      </c>
      <c r="Y873" s="171">
        <f t="shared" si="314"/>
        <v>0</v>
      </c>
      <c r="Z873" s="171">
        <f t="shared" si="315"/>
        <v>0</v>
      </c>
      <c r="AA873" s="171">
        <f t="shared" si="316"/>
        <v>0</v>
      </c>
      <c r="AB873" s="171">
        <f t="shared" si="317"/>
        <v>0</v>
      </c>
      <c r="AC873" s="171">
        <f t="shared" si="318"/>
        <v>0</v>
      </c>
      <c r="AD873" s="171">
        <f t="shared" si="319"/>
        <v>0</v>
      </c>
      <c r="AE873" s="171">
        <f t="shared" si="320"/>
        <v>0</v>
      </c>
      <c r="AF873" s="171">
        <f t="shared" si="321"/>
        <v>0</v>
      </c>
      <c r="AG873" s="171">
        <f t="shared" si="322"/>
        <v>0</v>
      </c>
      <c r="AH873" s="171">
        <f>IF($S873&lt;&gt;0, IF($F873&lt;&gt;"Opname / publicatie / game", IF(OR($J873="Fysieke aanwezigheid/product",$J873="Fysieke en digitale aanwezigheid/product"), IF($L873&lt;&gt;"België", _xlfn.IFNA(IF(MATCH($M873, Keuzelijsten!$AR$2:$AR$32, 0)&gt;0, 0, -1), -1), IF($N873&lt;&gt;"", -1, IF(O873&lt;&gt;"", 0, 1))), -1), -1), 0)</f>
        <v>0</v>
      </c>
      <c r="AI873" s="171">
        <f t="shared" si="323"/>
        <v>0</v>
      </c>
      <c r="AJ873" s="171">
        <f t="shared" si="324"/>
        <v>0</v>
      </c>
      <c r="AK873" s="168"/>
      <c r="AL873" s="322" t="str">
        <f t="shared" si="305"/>
        <v/>
      </c>
      <c r="AM873" s="171"/>
      <c r="AN873" s="171"/>
      <c r="AO873" s="171"/>
      <c r="AP873" s="171"/>
      <c r="AQ873" s="171"/>
      <c r="AR873" s="171"/>
      <c r="AS873" s="171"/>
      <c r="AT873" s="171"/>
      <c r="AU873" s="171" t="str">
        <f t="shared" si="325"/>
        <v/>
      </c>
      <c r="AV873" s="171"/>
      <c r="AW873" s="171"/>
      <c r="AX873" s="171"/>
      <c r="AY873" s="171"/>
      <c r="AZ873" s="168" t="str">
        <f t="shared" si="326"/>
        <v/>
      </c>
      <c r="BA873" s="158" t="str">
        <f>IF(S873&lt;&gt;1, IF(SUM(S873:$S$1004)&lt;&gt;0, "| Laat geen witruimte tussen ingevulde rijen.", ""), "")</f>
        <v/>
      </c>
      <c r="BC873" s="159" t="str">
        <f t="shared" si="327"/>
        <v/>
      </c>
    </row>
    <row r="874" spans="1:55" s="158" customFormat="1" ht="14.4" customHeight="1" x14ac:dyDescent="0.3">
      <c r="A874" s="244" t="str">
        <f t="shared" si="306"/>
        <v/>
      </c>
      <c r="B874" s="153" t="str">
        <f t="shared" si="307"/>
        <v/>
      </c>
      <c r="C874" s="154"/>
      <c r="D874" s="173"/>
      <c r="E874" s="179"/>
      <c r="F874" s="156"/>
      <c r="G874" s="175"/>
      <c r="H874" s="175"/>
      <c r="I874" s="175"/>
      <c r="J874" s="175"/>
      <c r="K874" s="175"/>
      <c r="L874" s="175"/>
      <c r="M874" s="175"/>
      <c r="N874" s="175"/>
      <c r="O874" s="175"/>
      <c r="P874" s="175"/>
      <c r="Q874" s="179"/>
      <c r="R874" s="157" t="s">
        <v>98</v>
      </c>
      <c r="S874" s="158">
        <f t="shared" si="308"/>
        <v>0</v>
      </c>
      <c r="T874" s="158" t="str">
        <f t="shared" si="309"/>
        <v/>
      </c>
      <c r="U874" s="158" t="str">
        <f t="shared" si="310"/>
        <v>lstLocatieNv3</v>
      </c>
      <c r="V874" s="168">
        <f t="shared" si="311"/>
        <v>0</v>
      </c>
      <c r="W874" s="171">
        <f t="shared" si="312"/>
        <v>0</v>
      </c>
      <c r="X874" s="171">
        <f t="shared" si="313"/>
        <v>0</v>
      </c>
      <c r="Y874" s="171">
        <f t="shared" si="314"/>
        <v>0</v>
      </c>
      <c r="Z874" s="171">
        <f t="shared" si="315"/>
        <v>0</v>
      </c>
      <c r="AA874" s="171">
        <f t="shared" si="316"/>
        <v>0</v>
      </c>
      <c r="AB874" s="171">
        <f t="shared" si="317"/>
        <v>0</v>
      </c>
      <c r="AC874" s="171">
        <f t="shared" si="318"/>
        <v>0</v>
      </c>
      <c r="AD874" s="171">
        <f t="shared" si="319"/>
        <v>0</v>
      </c>
      <c r="AE874" s="171">
        <f t="shared" si="320"/>
        <v>0</v>
      </c>
      <c r="AF874" s="171">
        <f t="shared" si="321"/>
        <v>0</v>
      </c>
      <c r="AG874" s="171">
        <f t="shared" si="322"/>
        <v>0</v>
      </c>
      <c r="AH874" s="171">
        <f>IF($S874&lt;&gt;0, IF($F874&lt;&gt;"Opname / publicatie / game", IF(OR($J874="Fysieke aanwezigheid/product",$J874="Fysieke en digitale aanwezigheid/product"), IF($L874&lt;&gt;"België", _xlfn.IFNA(IF(MATCH($M874, Keuzelijsten!$AR$2:$AR$32, 0)&gt;0, 0, -1), -1), IF($N874&lt;&gt;"", -1, IF(O874&lt;&gt;"", 0, 1))), -1), -1), 0)</f>
        <v>0</v>
      </c>
      <c r="AI874" s="171">
        <f t="shared" si="323"/>
        <v>0</v>
      </c>
      <c r="AJ874" s="171">
        <f t="shared" si="324"/>
        <v>0</v>
      </c>
      <c r="AK874" s="168"/>
      <c r="AL874" s="322" t="str">
        <f t="shared" si="305"/>
        <v/>
      </c>
      <c r="AM874" s="171"/>
      <c r="AN874" s="171"/>
      <c r="AO874" s="171"/>
      <c r="AP874" s="171"/>
      <c r="AQ874" s="171"/>
      <c r="AR874" s="171"/>
      <c r="AS874" s="171"/>
      <c r="AT874" s="171"/>
      <c r="AU874" s="171" t="str">
        <f t="shared" si="325"/>
        <v/>
      </c>
      <c r="AV874" s="171"/>
      <c r="AW874" s="171"/>
      <c r="AX874" s="171"/>
      <c r="AY874" s="171"/>
      <c r="AZ874" s="168" t="str">
        <f t="shared" si="326"/>
        <v/>
      </c>
      <c r="BA874" s="158" t="str">
        <f>IF(S874&lt;&gt;1, IF(SUM(S874:$S$1004)&lt;&gt;0, "| Laat geen witruimte tussen ingevulde rijen.", ""), "")</f>
        <v/>
      </c>
      <c r="BC874" s="159" t="str">
        <f t="shared" si="327"/>
        <v/>
      </c>
    </row>
    <row r="875" spans="1:55" s="158" customFormat="1" ht="14.4" customHeight="1" x14ac:dyDescent="0.3">
      <c r="A875" s="244" t="str">
        <f t="shared" si="306"/>
        <v/>
      </c>
      <c r="B875" s="153" t="str">
        <f t="shared" si="307"/>
        <v/>
      </c>
      <c r="C875" s="154"/>
      <c r="D875" s="173"/>
      <c r="E875" s="179"/>
      <c r="F875" s="156"/>
      <c r="G875" s="175"/>
      <c r="H875" s="175"/>
      <c r="I875" s="175"/>
      <c r="J875" s="175"/>
      <c r="K875" s="175"/>
      <c r="L875" s="175"/>
      <c r="M875" s="175"/>
      <c r="N875" s="175"/>
      <c r="O875" s="175"/>
      <c r="P875" s="175"/>
      <c r="Q875" s="179"/>
      <c r="R875" s="157" t="s">
        <v>98</v>
      </c>
      <c r="S875" s="158">
        <f t="shared" si="308"/>
        <v>0</v>
      </c>
      <c r="T875" s="158" t="str">
        <f t="shared" si="309"/>
        <v/>
      </c>
      <c r="U875" s="158" t="str">
        <f t="shared" si="310"/>
        <v>lstLocatieNv3</v>
      </c>
      <c r="V875" s="168">
        <f t="shared" si="311"/>
        <v>0</v>
      </c>
      <c r="W875" s="171">
        <f t="shared" si="312"/>
        <v>0</v>
      </c>
      <c r="X875" s="171">
        <f t="shared" si="313"/>
        <v>0</v>
      </c>
      <c r="Y875" s="171">
        <f t="shared" si="314"/>
        <v>0</v>
      </c>
      <c r="Z875" s="171">
        <f t="shared" si="315"/>
        <v>0</v>
      </c>
      <c r="AA875" s="171">
        <f t="shared" si="316"/>
        <v>0</v>
      </c>
      <c r="AB875" s="171">
        <f t="shared" si="317"/>
        <v>0</v>
      </c>
      <c r="AC875" s="171">
        <f t="shared" si="318"/>
        <v>0</v>
      </c>
      <c r="AD875" s="171">
        <f t="shared" si="319"/>
        <v>0</v>
      </c>
      <c r="AE875" s="171">
        <f t="shared" si="320"/>
        <v>0</v>
      </c>
      <c r="AF875" s="171">
        <f t="shared" si="321"/>
        <v>0</v>
      </c>
      <c r="AG875" s="171">
        <f t="shared" si="322"/>
        <v>0</v>
      </c>
      <c r="AH875" s="171">
        <f>IF($S875&lt;&gt;0, IF($F875&lt;&gt;"Opname / publicatie / game", IF(OR($J875="Fysieke aanwezigheid/product",$J875="Fysieke en digitale aanwezigheid/product"), IF($L875&lt;&gt;"België", _xlfn.IFNA(IF(MATCH($M875, Keuzelijsten!$AR$2:$AR$32, 0)&gt;0, 0, -1), -1), IF($N875&lt;&gt;"", -1, IF(O875&lt;&gt;"", 0, 1))), -1), -1), 0)</f>
        <v>0</v>
      </c>
      <c r="AI875" s="171">
        <f t="shared" si="323"/>
        <v>0</v>
      </c>
      <c r="AJ875" s="171">
        <f t="shared" si="324"/>
        <v>0</v>
      </c>
      <c r="AK875" s="168"/>
      <c r="AL875" s="322" t="str">
        <f t="shared" si="305"/>
        <v/>
      </c>
      <c r="AM875" s="171"/>
      <c r="AN875" s="171"/>
      <c r="AO875" s="171"/>
      <c r="AP875" s="171"/>
      <c r="AQ875" s="171"/>
      <c r="AR875" s="171"/>
      <c r="AS875" s="171"/>
      <c r="AT875" s="171"/>
      <c r="AU875" s="171" t="str">
        <f t="shared" si="325"/>
        <v/>
      </c>
      <c r="AV875" s="171"/>
      <c r="AW875" s="171"/>
      <c r="AX875" s="171"/>
      <c r="AY875" s="171"/>
      <c r="AZ875" s="168" t="str">
        <f t="shared" si="326"/>
        <v/>
      </c>
      <c r="BA875" s="158" t="str">
        <f>IF(S875&lt;&gt;1, IF(SUM(S875:$S$1004)&lt;&gt;0, "| Laat geen witruimte tussen ingevulde rijen.", ""), "")</f>
        <v/>
      </c>
      <c r="BC875" s="159" t="str">
        <f t="shared" si="327"/>
        <v/>
      </c>
    </row>
    <row r="876" spans="1:55" s="158" customFormat="1" ht="14.4" customHeight="1" x14ac:dyDescent="0.3">
      <c r="A876" s="244" t="str">
        <f t="shared" si="306"/>
        <v/>
      </c>
      <c r="B876" s="153" t="str">
        <f t="shared" si="307"/>
        <v/>
      </c>
      <c r="C876" s="154"/>
      <c r="D876" s="173"/>
      <c r="E876" s="179"/>
      <c r="F876" s="156"/>
      <c r="G876" s="175"/>
      <c r="H876" s="175"/>
      <c r="I876" s="175"/>
      <c r="J876" s="175"/>
      <c r="K876" s="175"/>
      <c r="L876" s="175"/>
      <c r="M876" s="175"/>
      <c r="N876" s="175"/>
      <c r="O876" s="175"/>
      <c r="P876" s="175"/>
      <c r="Q876" s="179"/>
      <c r="R876" s="157" t="s">
        <v>98</v>
      </c>
      <c r="S876" s="158">
        <f t="shared" si="308"/>
        <v>0</v>
      </c>
      <c r="T876" s="158" t="str">
        <f t="shared" si="309"/>
        <v/>
      </c>
      <c r="U876" s="158" t="str">
        <f t="shared" si="310"/>
        <v>lstLocatieNv3</v>
      </c>
      <c r="V876" s="168">
        <f t="shared" si="311"/>
        <v>0</v>
      </c>
      <c r="W876" s="171">
        <f t="shared" si="312"/>
        <v>0</v>
      </c>
      <c r="X876" s="171">
        <f t="shared" si="313"/>
        <v>0</v>
      </c>
      <c r="Y876" s="171">
        <f t="shared" si="314"/>
        <v>0</v>
      </c>
      <c r="Z876" s="171">
        <f t="shared" si="315"/>
        <v>0</v>
      </c>
      <c r="AA876" s="171">
        <f t="shared" si="316"/>
        <v>0</v>
      </c>
      <c r="AB876" s="171">
        <f t="shared" si="317"/>
        <v>0</v>
      </c>
      <c r="AC876" s="171">
        <f t="shared" si="318"/>
        <v>0</v>
      </c>
      <c r="AD876" s="171">
        <f t="shared" si="319"/>
        <v>0</v>
      </c>
      <c r="AE876" s="171">
        <f t="shared" si="320"/>
        <v>0</v>
      </c>
      <c r="AF876" s="171">
        <f t="shared" si="321"/>
        <v>0</v>
      </c>
      <c r="AG876" s="171">
        <f t="shared" si="322"/>
        <v>0</v>
      </c>
      <c r="AH876" s="171">
        <f>IF($S876&lt;&gt;0, IF($F876&lt;&gt;"Opname / publicatie / game", IF(OR($J876="Fysieke aanwezigheid/product",$J876="Fysieke en digitale aanwezigheid/product"), IF($L876&lt;&gt;"België", _xlfn.IFNA(IF(MATCH($M876, Keuzelijsten!$AR$2:$AR$32, 0)&gt;0, 0, -1), -1), IF($N876&lt;&gt;"", -1, IF(O876&lt;&gt;"", 0, 1))), -1), -1), 0)</f>
        <v>0</v>
      </c>
      <c r="AI876" s="171">
        <f t="shared" si="323"/>
        <v>0</v>
      </c>
      <c r="AJ876" s="171">
        <f t="shared" si="324"/>
        <v>0</v>
      </c>
      <c r="AK876" s="168"/>
      <c r="AL876" s="322" t="str">
        <f t="shared" si="305"/>
        <v/>
      </c>
      <c r="AM876" s="171"/>
      <c r="AN876" s="171"/>
      <c r="AO876" s="171"/>
      <c r="AP876" s="171"/>
      <c r="AQ876" s="171"/>
      <c r="AR876" s="171"/>
      <c r="AS876" s="171"/>
      <c r="AT876" s="171"/>
      <c r="AU876" s="171" t="str">
        <f t="shared" si="325"/>
        <v/>
      </c>
      <c r="AV876" s="171"/>
      <c r="AW876" s="171"/>
      <c r="AX876" s="171"/>
      <c r="AY876" s="171"/>
      <c r="AZ876" s="168" t="str">
        <f t="shared" si="326"/>
        <v/>
      </c>
      <c r="BA876" s="158" t="str">
        <f>IF(S876&lt;&gt;1, IF(SUM(S876:$S$1004)&lt;&gt;0, "| Laat geen witruimte tussen ingevulde rijen.", ""), "")</f>
        <v/>
      </c>
      <c r="BC876" s="159" t="str">
        <f t="shared" si="327"/>
        <v/>
      </c>
    </row>
    <row r="877" spans="1:55" s="158" customFormat="1" ht="14.4" customHeight="1" x14ac:dyDescent="0.3">
      <c r="A877" s="244" t="str">
        <f t="shared" si="306"/>
        <v/>
      </c>
      <c r="B877" s="153" t="str">
        <f t="shared" si="307"/>
        <v/>
      </c>
      <c r="C877" s="154"/>
      <c r="D877" s="173"/>
      <c r="E877" s="179"/>
      <c r="F877" s="156"/>
      <c r="G877" s="175"/>
      <c r="H877" s="175"/>
      <c r="I877" s="175"/>
      <c r="J877" s="175"/>
      <c r="K877" s="175"/>
      <c r="L877" s="175"/>
      <c r="M877" s="175"/>
      <c r="N877" s="175"/>
      <c r="O877" s="175"/>
      <c r="P877" s="175"/>
      <c r="Q877" s="179"/>
      <c r="R877" s="157" t="s">
        <v>98</v>
      </c>
      <c r="S877" s="158">
        <f t="shared" si="308"/>
        <v>0</v>
      </c>
      <c r="T877" s="158" t="str">
        <f t="shared" si="309"/>
        <v/>
      </c>
      <c r="U877" s="158" t="str">
        <f t="shared" si="310"/>
        <v>lstLocatieNv3</v>
      </c>
      <c r="V877" s="168">
        <f t="shared" si="311"/>
        <v>0</v>
      </c>
      <c r="W877" s="171">
        <f t="shared" si="312"/>
        <v>0</v>
      </c>
      <c r="X877" s="171">
        <f t="shared" si="313"/>
        <v>0</v>
      </c>
      <c r="Y877" s="171">
        <f t="shared" si="314"/>
        <v>0</v>
      </c>
      <c r="Z877" s="171">
        <f t="shared" si="315"/>
        <v>0</v>
      </c>
      <c r="AA877" s="171">
        <f t="shared" si="316"/>
        <v>0</v>
      </c>
      <c r="AB877" s="171">
        <f t="shared" si="317"/>
        <v>0</v>
      </c>
      <c r="AC877" s="171">
        <f t="shared" si="318"/>
        <v>0</v>
      </c>
      <c r="AD877" s="171">
        <f t="shared" si="319"/>
        <v>0</v>
      </c>
      <c r="AE877" s="171">
        <f t="shared" si="320"/>
        <v>0</v>
      </c>
      <c r="AF877" s="171">
        <f t="shared" si="321"/>
        <v>0</v>
      </c>
      <c r="AG877" s="171">
        <f t="shared" si="322"/>
        <v>0</v>
      </c>
      <c r="AH877" s="171">
        <f>IF($S877&lt;&gt;0, IF($F877&lt;&gt;"Opname / publicatie / game", IF(OR($J877="Fysieke aanwezigheid/product",$J877="Fysieke en digitale aanwezigheid/product"), IF($L877&lt;&gt;"België", _xlfn.IFNA(IF(MATCH($M877, Keuzelijsten!$AR$2:$AR$32, 0)&gt;0, 0, -1), -1), IF($N877&lt;&gt;"", -1, IF(O877&lt;&gt;"", 0, 1))), -1), -1), 0)</f>
        <v>0</v>
      </c>
      <c r="AI877" s="171">
        <f t="shared" si="323"/>
        <v>0</v>
      </c>
      <c r="AJ877" s="171">
        <f t="shared" si="324"/>
        <v>0</v>
      </c>
      <c r="AK877" s="168"/>
      <c r="AL877" s="322" t="str">
        <f t="shared" si="305"/>
        <v/>
      </c>
      <c r="AM877" s="171"/>
      <c r="AN877" s="171"/>
      <c r="AO877" s="171"/>
      <c r="AP877" s="171"/>
      <c r="AQ877" s="171"/>
      <c r="AR877" s="171"/>
      <c r="AS877" s="171"/>
      <c r="AT877" s="171"/>
      <c r="AU877" s="171" t="str">
        <f t="shared" si="325"/>
        <v/>
      </c>
      <c r="AV877" s="171"/>
      <c r="AW877" s="171"/>
      <c r="AX877" s="171"/>
      <c r="AY877" s="171"/>
      <c r="AZ877" s="168" t="str">
        <f t="shared" si="326"/>
        <v/>
      </c>
      <c r="BA877" s="158" t="str">
        <f>IF(S877&lt;&gt;1, IF(SUM(S877:$S$1004)&lt;&gt;0, "| Laat geen witruimte tussen ingevulde rijen.", ""), "")</f>
        <v/>
      </c>
      <c r="BC877" s="159" t="str">
        <f t="shared" si="327"/>
        <v/>
      </c>
    </row>
    <row r="878" spans="1:55" s="158" customFormat="1" ht="14.4" customHeight="1" x14ac:dyDescent="0.3">
      <c r="A878" s="244" t="str">
        <f t="shared" si="306"/>
        <v/>
      </c>
      <c r="B878" s="153" t="str">
        <f t="shared" si="307"/>
        <v/>
      </c>
      <c r="C878" s="154"/>
      <c r="D878" s="173"/>
      <c r="E878" s="179"/>
      <c r="F878" s="156"/>
      <c r="G878" s="175"/>
      <c r="H878" s="175"/>
      <c r="I878" s="175"/>
      <c r="J878" s="175"/>
      <c r="K878" s="175"/>
      <c r="L878" s="175"/>
      <c r="M878" s="175"/>
      <c r="N878" s="175"/>
      <c r="O878" s="175"/>
      <c r="P878" s="175"/>
      <c r="Q878" s="179"/>
      <c r="R878" s="157" t="s">
        <v>98</v>
      </c>
      <c r="S878" s="158">
        <f t="shared" si="308"/>
        <v>0</v>
      </c>
      <c r="T878" s="158" t="str">
        <f t="shared" si="309"/>
        <v/>
      </c>
      <c r="U878" s="158" t="str">
        <f t="shared" si="310"/>
        <v>lstLocatieNv3</v>
      </c>
      <c r="V878" s="168">
        <f t="shared" si="311"/>
        <v>0</v>
      </c>
      <c r="W878" s="171">
        <f t="shared" si="312"/>
        <v>0</v>
      </c>
      <c r="X878" s="171">
        <f t="shared" si="313"/>
        <v>0</v>
      </c>
      <c r="Y878" s="171">
        <f t="shared" si="314"/>
        <v>0</v>
      </c>
      <c r="Z878" s="171">
        <f t="shared" si="315"/>
        <v>0</v>
      </c>
      <c r="AA878" s="171">
        <f t="shared" si="316"/>
        <v>0</v>
      </c>
      <c r="AB878" s="171">
        <f t="shared" si="317"/>
        <v>0</v>
      </c>
      <c r="AC878" s="171">
        <f t="shared" si="318"/>
        <v>0</v>
      </c>
      <c r="AD878" s="171">
        <f t="shared" si="319"/>
        <v>0</v>
      </c>
      <c r="AE878" s="171">
        <f t="shared" si="320"/>
        <v>0</v>
      </c>
      <c r="AF878" s="171">
        <f t="shared" si="321"/>
        <v>0</v>
      </c>
      <c r="AG878" s="171">
        <f t="shared" si="322"/>
        <v>0</v>
      </c>
      <c r="AH878" s="171">
        <f>IF($S878&lt;&gt;0, IF($F878&lt;&gt;"Opname / publicatie / game", IF(OR($J878="Fysieke aanwezigheid/product",$J878="Fysieke en digitale aanwezigheid/product"), IF($L878&lt;&gt;"België", _xlfn.IFNA(IF(MATCH($M878, Keuzelijsten!$AR$2:$AR$32, 0)&gt;0, 0, -1), -1), IF($N878&lt;&gt;"", -1, IF(O878&lt;&gt;"", 0, 1))), -1), -1), 0)</f>
        <v>0</v>
      </c>
      <c r="AI878" s="171">
        <f t="shared" si="323"/>
        <v>0</v>
      </c>
      <c r="AJ878" s="171">
        <f t="shared" si="324"/>
        <v>0</v>
      </c>
      <c r="AK878" s="168"/>
      <c r="AL878" s="322" t="str">
        <f t="shared" si="305"/>
        <v/>
      </c>
      <c r="AM878" s="171"/>
      <c r="AN878" s="171"/>
      <c r="AO878" s="171"/>
      <c r="AP878" s="171"/>
      <c r="AQ878" s="171"/>
      <c r="AR878" s="171"/>
      <c r="AS878" s="171"/>
      <c r="AT878" s="171"/>
      <c r="AU878" s="171" t="str">
        <f t="shared" si="325"/>
        <v/>
      </c>
      <c r="AV878" s="171"/>
      <c r="AW878" s="171"/>
      <c r="AX878" s="171"/>
      <c r="AY878" s="171"/>
      <c r="AZ878" s="168" t="str">
        <f t="shared" si="326"/>
        <v/>
      </c>
      <c r="BA878" s="158" t="str">
        <f>IF(S878&lt;&gt;1, IF(SUM(S878:$S$1004)&lt;&gt;0, "| Laat geen witruimte tussen ingevulde rijen.", ""), "")</f>
        <v/>
      </c>
      <c r="BC878" s="159" t="str">
        <f t="shared" si="327"/>
        <v/>
      </c>
    </row>
    <row r="879" spans="1:55" s="158" customFormat="1" ht="14.4" customHeight="1" x14ac:dyDescent="0.3">
      <c r="A879" s="244" t="str">
        <f t="shared" si="306"/>
        <v/>
      </c>
      <c r="B879" s="153" t="str">
        <f t="shared" si="307"/>
        <v/>
      </c>
      <c r="C879" s="154"/>
      <c r="D879" s="173"/>
      <c r="E879" s="179"/>
      <c r="F879" s="156"/>
      <c r="G879" s="175"/>
      <c r="H879" s="175"/>
      <c r="I879" s="175"/>
      <c r="J879" s="175"/>
      <c r="K879" s="175"/>
      <c r="L879" s="175"/>
      <c r="M879" s="175"/>
      <c r="N879" s="175"/>
      <c r="O879" s="175"/>
      <c r="P879" s="175"/>
      <c r="Q879" s="179"/>
      <c r="R879" s="157" t="s">
        <v>98</v>
      </c>
      <c r="S879" s="158">
        <f t="shared" si="308"/>
        <v>0</v>
      </c>
      <c r="T879" s="158" t="str">
        <f t="shared" si="309"/>
        <v/>
      </c>
      <c r="U879" s="158" t="str">
        <f t="shared" si="310"/>
        <v>lstLocatieNv3</v>
      </c>
      <c r="V879" s="168">
        <f t="shared" si="311"/>
        <v>0</v>
      </c>
      <c r="W879" s="171">
        <f t="shared" si="312"/>
        <v>0</v>
      </c>
      <c r="X879" s="171">
        <f t="shared" si="313"/>
        <v>0</v>
      </c>
      <c r="Y879" s="171">
        <f t="shared" si="314"/>
        <v>0</v>
      </c>
      <c r="Z879" s="171">
        <f t="shared" si="315"/>
        <v>0</v>
      </c>
      <c r="AA879" s="171">
        <f t="shared" si="316"/>
        <v>0</v>
      </c>
      <c r="AB879" s="171">
        <f t="shared" si="317"/>
        <v>0</v>
      </c>
      <c r="AC879" s="171">
        <f t="shared" si="318"/>
        <v>0</v>
      </c>
      <c r="AD879" s="171">
        <f t="shared" si="319"/>
        <v>0</v>
      </c>
      <c r="AE879" s="171">
        <f t="shared" si="320"/>
        <v>0</v>
      </c>
      <c r="AF879" s="171">
        <f t="shared" si="321"/>
        <v>0</v>
      </c>
      <c r="AG879" s="171">
        <f t="shared" si="322"/>
        <v>0</v>
      </c>
      <c r="AH879" s="171">
        <f>IF($S879&lt;&gt;0, IF($F879&lt;&gt;"Opname / publicatie / game", IF(OR($J879="Fysieke aanwezigheid/product",$J879="Fysieke en digitale aanwezigheid/product"), IF($L879&lt;&gt;"België", _xlfn.IFNA(IF(MATCH($M879, Keuzelijsten!$AR$2:$AR$32, 0)&gt;0, 0, -1), -1), IF($N879&lt;&gt;"", -1, IF(O879&lt;&gt;"", 0, 1))), -1), -1), 0)</f>
        <v>0</v>
      </c>
      <c r="AI879" s="171">
        <f t="shared" si="323"/>
        <v>0</v>
      </c>
      <c r="AJ879" s="171">
        <f t="shared" si="324"/>
        <v>0</v>
      </c>
      <c r="AK879" s="168"/>
      <c r="AL879" s="322" t="str">
        <f t="shared" si="305"/>
        <v/>
      </c>
      <c r="AM879" s="171"/>
      <c r="AN879" s="171"/>
      <c r="AO879" s="171"/>
      <c r="AP879" s="171"/>
      <c r="AQ879" s="171"/>
      <c r="AR879" s="171"/>
      <c r="AS879" s="171"/>
      <c r="AT879" s="171"/>
      <c r="AU879" s="171" t="str">
        <f t="shared" si="325"/>
        <v/>
      </c>
      <c r="AV879" s="171"/>
      <c r="AW879" s="171"/>
      <c r="AX879" s="171"/>
      <c r="AY879" s="171"/>
      <c r="AZ879" s="168" t="str">
        <f t="shared" si="326"/>
        <v/>
      </c>
      <c r="BA879" s="158" t="str">
        <f>IF(S879&lt;&gt;1, IF(SUM(S879:$S$1004)&lt;&gt;0, "| Laat geen witruimte tussen ingevulde rijen.", ""), "")</f>
        <v/>
      </c>
      <c r="BC879" s="159" t="str">
        <f t="shared" si="327"/>
        <v/>
      </c>
    </row>
    <row r="880" spans="1:55" s="158" customFormat="1" ht="14.4" customHeight="1" x14ac:dyDescent="0.3">
      <c r="A880" s="244" t="str">
        <f t="shared" si="306"/>
        <v/>
      </c>
      <c r="B880" s="153" t="str">
        <f t="shared" si="307"/>
        <v/>
      </c>
      <c r="C880" s="154"/>
      <c r="D880" s="173"/>
      <c r="E880" s="179"/>
      <c r="F880" s="156"/>
      <c r="G880" s="175"/>
      <c r="H880" s="175"/>
      <c r="I880" s="175"/>
      <c r="J880" s="175"/>
      <c r="K880" s="175"/>
      <c r="L880" s="175"/>
      <c r="M880" s="175"/>
      <c r="N880" s="175"/>
      <c r="O880" s="175"/>
      <c r="P880" s="175"/>
      <c r="Q880" s="179"/>
      <c r="R880" s="157" t="s">
        <v>98</v>
      </c>
      <c r="S880" s="158">
        <f t="shared" si="308"/>
        <v>0</v>
      </c>
      <c r="T880" s="158" t="str">
        <f t="shared" si="309"/>
        <v/>
      </c>
      <c r="U880" s="158" t="str">
        <f t="shared" si="310"/>
        <v>lstLocatieNv3</v>
      </c>
      <c r="V880" s="168">
        <f t="shared" si="311"/>
        <v>0</v>
      </c>
      <c r="W880" s="171">
        <f t="shared" si="312"/>
        <v>0</v>
      </c>
      <c r="X880" s="171">
        <f t="shared" si="313"/>
        <v>0</v>
      </c>
      <c r="Y880" s="171">
        <f t="shared" si="314"/>
        <v>0</v>
      </c>
      <c r="Z880" s="171">
        <f t="shared" si="315"/>
        <v>0</v>
      </c>
      <c r="AA880" s="171">
        <f t="shared" si="316"/>
        <v>0</v>
      </c>
      <c r="AB880" s="171">
        <f t="shared" si="317"/>
        <v>0</v>
      </c>
      <c r="AC880" s="171">
        <f t="shared" si="318"/>
        <v>0</v>
      </c>
      <c r="AD880" s="171">
        <f t="shared" si="319"/>
        <v>0</v>
      </c>
      <c r="AE880" s="171">
        <f t="shared" si="320"/>
        <v>0</v>
      </c>
      <c r="AF880" s="171">
        <f t="shared" si="321"/>
        <v>0</v>
      </c>
      <c r="AG880" s="171">
        <f t="shared" si="322"/>
        <v>0</v>
      </c>
      <c r="AH880" s="171">
        <f>IF($S880&lt;&gt;0, IF($F880&lt;&gt;"Opname / publicatie / game", IF(OR($J880="Fysieke aanwezigheid/product",$J880="Fysieke en digitale aanwezigheid/product"), IF($L880&lt;&gt;"België", _xlfn.IFNA(IF(MATCH($M880, Keuzelijsten!$AR$2:$AR$32, 0)&gt;0, 0, -1), -1), IF($N880&lt;&gt;"", -1, IF(O880&lt;&gt;"", 0, 1))), -1), -1), 0)</f>
        <v>0</v>
      </c>
      <c r="AI880" s="171">
        <f t="shared" si="323"/>
        <v>0</v>
      </c>
      <c r="AJ880" s="171">
        <f t="shared" si="324"/>
        <v>0</v>
      </c>
      <c r="AK880" s="168"/>
      <c r="AL880" s="322" t="str">
        <f t="shared" si="305"/>
        <v/>
      </c>
      <c r="AM880" s="171"/>
      <c r="AN880" s="171"/>
      <c r="AO880" s="171"/>
      <c r="AP880" s="171"/>
      <c r="AQ880" s="171"/>
      <c r="AR880" s="171"/>
      <c r="AS880" s="171"/>
      <c r="AT880" s="171"/>
      <c r="AU880" s="171" t="str">
        <f t="shared" si="325"/>
        <v/>
      </c>
      <c r="AV880" s="171"/>
      <c r="AW880" s="171"/>
      <c r="AX880" s="171"/>
      <c r="AY880" s="171"/>
      <c r="AZ880" s="168" t="str">
        <f t="shared" si="326"/>
        <v/>
      </c>
      <c r="BA880" s="158" t="str">
        <f>IF(S880&lt;&gt;1, IF(SUM(S880:$S$1004)&lt;&gt;0, "| Laat geen witruimte tussen ingevulde rijen.", ""), "")</f>
        <v/>
      </c>
      <c r="BC880" s="159" t="str">
        <f t="shared" si="327"/>
        <v/>
      </c>
    </row>
    <row r="881" spans="1:55" s="158" customFormat="1" ht="14.4" customHeight="1" x14ac:dyDescent="0.3">
      <c r="A881" s="244" t="str">
        <f t="shared" si="306"/>
        <v/>
      </c>
      <c r="B881" s="153" t="str">
        <f t="shared" si="307"/>
        <v/>
      </c>
      <c r="C881" s="154"/>
      <c r="D881" s="173"/>
      <c r="E881" s="179"/>
      <c r="F881" s="156"/>
      <c r="G881" s="175"/>
      <c r="H881" s="175"/>
      <c r="I881" s="175"/>
      <c r="J881" s="175"/>
      <c r="K881" s="175"/>
      <c r="L881" s="175"/>
      <c r="M881" s="175"/>
      <c r="N881" s="175"/>
      <c r="O881" s="175"/>
      <c r="P881" s="175"/>
      <c r="Q881" s="179"/>
      <c r="R881" s="157" t="s">
        <v>98</v>
      </c>
      <c r="S881" s="158">
        <f t="shared" si="308"/>
        <v>0</v>
      </c>
      <c r="T881" s="158" t="str">
        <f t="shared" si="309"/>
        <v/>
      </c>
      <c r="U881" s="158" t="str">
        <f t="shared" si="310"/>
        <v>lstLocatieNv3</v>
      </c>
      <c r="V881" s="168">
        <f t="shared" si="311"/>
        <v>0</v>
      </c>
      <c r="W881" s="171">
        <f t="shared" si="312"/>
        <v>0</v>
      </c>
      <c r="X881" s="171">
        <f t="shared" si="313"/>
        <v>0</v>
      </c>
      <c r="Y881" s="171">
        <f t="shared" si="314"/>
        <v>0</v>
      </c>
      <c r="Z881" s="171">
        <f t="shared" si="315"/>
        <v>0</v>
      </c>
      <c r="AA881" s="171">
        <f t="shared" si="316"/>
        <v>0</v>
      </c>
      <c r="AB881" s="171">
        <f t="shared" si="317"/>
        <v>0</v>
      </c>
      <c r="AC881" s="171">
        <f t="shared" si="318"/>
        <v>0</v>
      </c>
      <c r="AD881" s="171">
        <f t="shared" si="319"/>
        <v>0</v>
      </c>
      <c r="AE881" s="171">
        <f t="shared" si="320"/>
        <v>0</v>
      </c>
      <c r="AF881" s="171">
        <f t="shared" si="321"/>
        <v>0</v>
      </c>
      <c r="AG881" s="171">
        <f t="shared" si="322"/>
        <v>0</v>
      </c>
      <c r="AH881" s="171">
        <f>IF($S881&lt;&gt;0, IF($F881&lt;&gt;"Opname / publicatie / game", IF(OR($J881="Fysieke aanwezigheid/product",$J881="Fysieke en digitale aanwezigheid/product"), IF($L881&lt;&gt;"België", _xlfn.IFNA(IF(MATCH($M881, Keuzelijsten!$AR$2:$AR$32, 0)&gt;0, 0, -1), -1), IF($N881&lt;&gt;"", -1, IF(O881&lt;&gt;"", 0, 1))), -1), -1), 0)</f>
        <v>0</v>
      </c>
      <c r="AI881" s="171">
        <f t="shared" si="323"/>
        <v>0</v>
      </c>
      <c r="AJ881" s="171">
        <f t="shared" si="324"/>
        <v>0</v>
      </c>
      <c r="AK881" s="168"/>
      <c r="AL881" s="322" t="str">
        <f t="shared" si="305"/>
        <v/>
      </c>
      <c r="AM881" s="171"/>
      <c r="AN881" s="171"/>
      <c r="AO881" s="171"/>
      <c r="AP881" s="171"/>
      <c r="AQ881" s="171"/>
      <c r="AR881" s="171"/>
      <c r="AS881" s="171"/>
      <c r="AT881" s="171"/>
      <c r="AU881" s="171" t="str">
        <f t="shared" si="325"/>
        <v/>
      </c>
      <c r="AV881" s="171"/>
      <c r="AW881" s="171"/>
      <c r="AX881" s="171"/>
      <c r="AY881" s="171"/>
      <c r="AZ881" s="168" t="str">
        <f t="shared" si="326"/>
        <v/>
      </c>
      <c r="BA881" s="158" t="str">
        <f>IF(S881&lt;&gt;1, IF(SUM(S881:$S$1004)&lt;&gt;0, "| Laat geen witruimte tussen ingevulde rijen.", ""), "")</f>
        <v/>
      </c>
      <c r="BC881" s="159" t="str">
        <f t="shared" si="327"/>
        <v/>
      </c>
    </row>
    <row r="882" spans="1:55" s="158" customFormat="1" ht="14.4" customHeight="1" x14ac:dyDescent="0.3">
      <c r="A882" s="244" t="str">
        <f t="shared" si="306"/>
        <v/>
      </c>
      <c r="B882" s="153" t="str">
        <f t="shared" si="307"/>
        <v/>
      </c>
      <c r="C882" s="154"/>
      <c r="D882" s="173"/>
      <c r="E882" s="179"/>
      <c r="F882" s="156"/>
      <c r="G882" s="175"/>
      <c r="H882" s="175"/>
      <c r="I882" s="175"/>
      <c r="J882" s="175"/>
      <c r="K882" s="175"/>
      <c r="L882" s="175"/>
      <c r="M882" s="175"/>
      <c r="N882" s="175"/>
      <c r="O882" s="175"/>
      <c r="P882" s="175"/>
      <c r="Q882" s="179"/>
      <c r="R882" s="157" t="s">
        <v>98</v>
      </c>
      <c r="S882" s="158">
        <f t="shared" si="308"/>
        <v>0</v>
      </c>
      <c r="T882" s="158" t="str">
        <f t="shared" si="309"/>
        <v/>
      </c>
      <c r="U882" s="158" t="str">
        <f t="shared" si="310"/>
        <v>lstLocatieNv3</v>
      </c>
      <c r="V882" s="168">
        <f t="shared" si="311"/>
        <v>0</v>
      </c>
      <c r="W882" s="171">
        <f t="shared" si="312"/>
        <v>0</v>
      </c>
      <c r="X882" s="171">
        <f t="shared" si="313"/>
        <v>0</v>
      </c>
      <c r="Y882" s="171">
        <f t="shared" si="314"/>
        <v>0</v>
      </c>
      <c r="Z882" s="171">
        <f t="shared" si="315"/>
        <v>0</v>
      </c>
      <c r="AA882" s="171">
        <f t="shared" si="316"/>
        <v>0</v>
      </c>
      <c r="AB882" s="171">
        <f t="shared" si="317"/>
        <v>0</v>
      </c>
      <c r="AC882" s="171">
        <f t="shared" si="318"/>
        <v>0</v>
      </c>
      <c r="AD882" s="171">
        <f t="shared" si="319"/>
        <v>0</v>
      </c>
      <c r="AE882" s="171">
        <f t="shared" si="320"/>
        <v>0</v>
      </c>
      <c r="AF882" s="171">
        <f t="shared" si="321"/>
        <v>0</v>
      </c>
      <c r="AG882" s="171">
        <f t="shared" si="322"/>
        <v>0</v>
      </c>
      <c r="AH882" s="171">
        <f>IF($S882&lt;&gt;0, IF($F882&lt;&gt;"Opname / publicatie / game", IF(OR($J882="Fysieke aanwezigheid/product",$J882="Fysieke en digitale aanwezigheid/product"), IF($L882&lt;&gt;"België", _xlfn.IFNA(IF(MATCH($M882, Keuzelijsten!$AR$2:$AR$32, 0)&gt;0, 0, -1), -1), IF($N882&lt;&gt;"", -1, IF(O882&lt;&gt;"", 0, 1))), -1), -1), 0)</f>
        <v>0</v>
      </c>
      <c r="AI882" s="171">
        <f t="shared" si="323"/>
        <v>0</v>
      </c>
      <c r="AJ882" s="171">
        <f t="shared" si="324"/>
        <v>0</v>
      </c>
      <c r="AK882" s="168"/>
      <c r="AL882" s="322" t="str">
        <f t="shared" si="305"/>
        <v/>
      </c>
      <c r="AM882" s="171"/>
      <c r="AN882" s="171"/>
      <c r="AO882" s="171"/>
      <c r="AP882" s="171"/>
      <c r="AQ882" s="171"/>
      <c r="AR882" s="171"/>
      <c r="AS882" s="171"/>
      <c r="AT882" s="171"/>
      <c r="AU882" s="171" t="str">
        <f t="shared" si="325"/>
        <v/>
      </c>
      <c r="AV882" s="171"/>
      <c r="AW882" s="171"/>
      <c r="AX882" s="171"/>
      <c r="AY882" s="171"/>
      <c r="AZ882" s="168" t="str">
        <f t="shared" si="326"/>
        <v/>
      </c>
      <c r="BA882" s="158" t="str">
        <f>IF(S882&lt;&gt;1, IF(SUM(S882:$S$1004)&lt;&gt;0, "| Laat geen witruimte tussen ingevulde rijen.", ""), "")</f>
        <v/>
      </c>
      <c r="BC882" s="159" t="str">
        <f t="shared" si="327"/>
        <v/>
      </c>
    </row>
    <row r="883" spans="1:55" s="158" customFormat="1" ht="14.4" customHeight="1" x14ac:dyDescent="0.3">
      <c r="A883" s="244" t="str">
        <f t="shared" si="306"/>
        <v/>
      </c>
      <c r="B883" s="153" t="str">
        <f t="shared" si="307"/>
        <v/>
      </c>
      <c r="C883" s="154"/>
      <c r="D883" s="173"/>
      <c r="E883" s="179"/>
      <c r="F883" s="156"/>
      <c r="G883" s="175"/>
      <c r="H883" s="175"/>
      <c r="I883" s="175"/>
      <c r="J883" s="175"/>
      <c r="K883" s="175"/>
      <c r="L883" s="175"/>
      <c r="M883" s="175"/>
      <c r="N883" s="175"/>
      <c r="O883" s="175"/>
      <c r="P883" s="175"/>
      <c r="Q883" s="179"/>
      <c r="R883" s="157" t="s">
        <v>98</v>
      </c>
      <c r="S883" s="158">
        <f t="shared" si="308"/>
        <v>0</v>
      </c>
      <c r="T883" s="158" t="str">
        <f t="shared" si="309"/>
        <v/>
      </c>
      <c r="U883" s="158" t="str">
        <f t="shared" si="310"/>
        <v>lstLocatieNv3</v>
      </c>
      <c r="V883" s="168">
        <f t="shared" si="311"/>
        <v>0</v>
      </c>
      <c r="W883" s="171">
        <f t="shared" si="312"/>
        <v>0</v>
      </c>
      <c r="X883" s="171">
        <f t="shared" si="313"/>
        <v>0</v>
      </c>
      <c r="Y883" s="171">
        <f t="shared" si="314"/>
        <v>0</v>
      </c>
      <c r="Z883" s="171">
        <f t="shared" si="315"/>
        <v>0</v>
      </c>
      <c r="AA883" s="171">
        <f t="shared" si="316"/>
        <v>0</v>
      </c>
      <c r="AB883" s="171">
        <f t="shared" si="317"/>
        <v>0</v>
      </c>
      <c r="AC883" s="171">
        <f t="shared" si="318"/>
        <v>0</v>
      </c>
      <c r="AD883" s="171">
        <f t="shared" si="319"/>
        <v>0</v>
      </c>
      <c r="AE883" s="171">
        <f t="shared" si="320"/>
        <v>0</v>
      </c>
      <c r="AF883" s="171">
        <f t="shared" si="321"/>
        <v>0</v>
      </c>
      <c r="AG883" s="171">
        <f t="shared" si="322"/>
        <v>0</v>
      </c>
      <c r="AH883" s="171">
        <f>IF($S883&lt;&gt;0, IF($F883&lt;&gt;"Opname / publicatie / game", IF(OR($J883="Fysieke aanwezigheid/product",$J883="Fysieke en digitale aanwezigheid/product"), IF($L883&lt;&gt;"België", _xlfn.IFNA(IF(MATCH($M883, Keuzelijsten!$AR$2:$AR$32, 0)&gt;0, 0, -1), -1), IF($N883&lt;&gt;"", -1, IF(O883&lt;&gt;"", 0, 1))), -1), -1), 0)</f>
        <v>0</v>
      </c>
      <c r="AI883" s="171">
        <f t="shared" si="323"/>
        <v>0</v>
      </c>
      <c r="AJ883" s="171">
        <f t="shared" si="324"/>
        <v>0</v>
      </c>
      <c r="AK883" s="168"/>
      <c r="AL883" s="322" t="str">
        <f t="shared" si="305"/>
        <v/>
      </c>
      <c r="AM883" s="171"/>
      <c r="AN883" s="171"/>
      <c r="AO883" s="171"/>
      <c r="AP883" s="171"/>
      <c r="AQ883" s="171"/>
      <c r="AR883" s="171"/>
      <c r="AS883" s="171"/>
      <c r="AT883" s="171"/>
      <c r="AU883" s="171" t="str">
        <f t="shared" si="325"/>
        <v/>
      </c>
      <c r="AV883" s="171"/>
      <c r="AW883" s="171"/>
      <c r="AX883" s="171"/>
      <c r="AY883" s="171"/>
      <c r="AZ883" s="168" t="str">
        <f t="shared" si="326"/>
        <v/>
      </c>
      <c r="BA883" s="158" t="str">
        <f>IF(S883&lt;&gt;1, IF(SUM(S883:$S$1004)&lt;&gt;0, "| Laat geen witruimte tussen ingevulde rijen.", ""), "")</f>
        <v/>
      </c>
      <c r="BC883" s="159" t="str">
        <f t="shared" si="327"/>
        <v/>
      </c>
    </row>
    <row r="884" spans="1:55" s="158" customFormat="1" ht="14.4" customHeight="1" x14ac:dyDescent="0.3">
      <c r="A884" s="244" t="str">
        <f t="shared" si="306"/>
        <v/>
      </c>
      <c r="B884" s="153" t="str">
        <f t="shared" si="307"/>
        <v/>
      </c>
      <c r="C884" s="154"/>
      <c r="D884" s="173"/>
      <c r="E884" s="179"/>
      <c r="F884" s="156"/>
      <c r="G884" s="175"/>
      <c r="H884" s="175"/>
      <c r="I884" s="175"/>
      <c r="J884" s="175"/>
      <c r="K884" s="175"/>
      <c r="L884" s="175"/>
      <c r="M884" s="175"/>
      <c r="N884" s="175"/>
      <c r="O884" s="175"/>
      <c r="P884" s="175"/>
      <c r="Q884" s="179"/>
      <c r="R884" s="157" t="s">
        <v>98</v>
      </c>
      <c r="S884" s="158">
        <f t="shared" si="308"/>
        <v>0</v>
      </c>
      <c r="T884" s="158" t="str">
        <f t="shared" si="309"/>
        <v/>
      </c>
      <c r="U884" s="158" t="str">
        <f t="shared" si="310"/>
        <v>lstLocatieNv3</v>
      </c>
      <c r="V884" s="168">
        <f t="shared" si="311"/>
        <v>0</v>
      </c>
      <c r="W884" s="171">
        <f t="shared" si="312"/>
        <v>0</v>
      </c>
      <c r="X884" s="171">
        <f t="shared" si="313"/>
        <v>0</v>
      </c>
      <c r="Y884" s="171">
        <f t="shared" si="314"/>
        <v>0</v>
      </c>
      <c r="Z884" s="171">
        <f t="shared" si="315"/>
        <v>0</v>
      </c>
      <c r="AA884" s="171">
        <f t="shared" si="316"/>
        <v>0</v>
      </c>
      <c r="AB884" s="171">
        <f t="shared" si="317"/>
        <v>0</v>
      </c>
      <c r="AC884" s="171">
        <f t="shared" si="318"/>
        <v>0</v>
      </c>
      <c r="AD884" s="171">
        <f t="shared" si="319"/>
        <v>0</v>
      </c>
      <c r="AE884" s="171">
        <f t="shared" si="320"/>
        <v>0</v>
      </c>
      <c r="AF884" s="171">
        <f t="shared" si="321"/>
        <v>0</v>
      </c>
      <c r="AG884" s="171">
        <f t="shared" si="322"/>
        <v>0</v>
      </c>
      <c r="AH884" s="171">
        <f>IF($S884&lt;&gt;0, IF($F884&lt;&gt;"Opname / publicatie / game", IF(OR($J884="Fysieke aanwezigheid/product",$J884="Fysieke en digitale aanwezigheid/product"), IF($L884&lt;&gt;"België", _xlfn.IFNA(IF(MATCH($M884, Keuzelijsten!$AR$2:$AR$32, 0)&gt;0, 0, -1), -1), IF($N884&lt;&gt;"", -1, IF(O884&lt;&gt;"", 0, 1))), -1), -1), 0)</f>
        <v>0</v>
      </c>
      <c r="AI884" s="171">
        <f t="shared" si="323"/>
        <v>0</v>
      </c>
      <c r="AJ884" s="171">
        <f t="shared" si="324"/>
        <v>0</v>
      </c>
      <c r="AK884" s="168"/>
      <c r="AL884" s="322" t="str">
        <f t="shared" si="305"/>
        <v/>
      </c>
      <c r="AM884" s="171"/>
      <c r="AN884" s="171"/>
      <c r="AO884" s="171"/>
      <c r="AP884" s="171"/>
      <c r="AQ884" s="171"/>
      <c r="AR884" s="171"/>
      <c r="AS884" s="171"/>
      <c r="AT884" s="171"/>
      <c r="AU884" s="171" t="str">
        <f t="shared" si="325"/>
        <v/>
      </c>
      <c r="AV884" s="171"/>
      <c r="AW884" s="171"/>
      <c r="AX884" s="171"/>
      <c r="AY884" s="171"/>
      <c r="AZ884" s="168" t="str">
        <f t="shared" si="326"/>
        <v/>
      </c>
      <c r="BA884" s="158" t="str">
        <f>IF(S884&lt;&gt;1, IF(SUM(S884:$S$1004)&lt;&gt;0, "| Laat geen witruimte tussen ingevulde rijen.", ""), "")</f>
        <v/>
      </c>
      <c r="BC884" s="159" t="str">
        <f t="shared" si="327"/>
        <v/>
      </c>
    </row>
    <row r="885" spans="1:55" s="158" customFormat="1" ht="14.4" customHeight="1" x14ac:dyDescent="0.3">
      <c r="A885" s="244" t="str">
        <f t="shared" si="306"/>
        <v/>
      </c>
      <c r="B885" s="153" t="str">
        <f t="shared" si="307"/>
        <v/>
      </c>
      <c r="C885" s="154"/>
      <c r="D885" s="173"/>
      <c r="E885" s="179"/>
      <c r="F885" s="156"/>
      <c r="G885" s="175"/>
      <c r="H885" s="175"/>
      <c r="I885" s="175"/>
      <c r="J885" s="175"/>
      <c r="K885" s="175"/>
      <c r="L885" s="175"/>
      <c r="M885" s="175"/>
      <c r="N885" s="175"/>
      <c r="O885" s="175"/>
      <c r="P885" s="175"/>
      <c r="Q885" s="179"/>
      <c r="R885" s="157" t="s">
        <v>98</v>
      </c>
      <c r="S885" s="158">
        <f t="shared" si="308"/>
        <v>0</v>
      </c>
      <c r="T885" s="158" t="str">
        <f t="shared" si="309"/>
        <v/>
      </c>
      <c r="U885" s="158" t="str">
        <f t="shared" si="310"/>
        <v>lstLocatieNv3</v>
      </c>
      <c r="V885" s="168">
        <f t="shared" si="311"/>
        <v>0</v>
      </c>
      <c r="W885" s="171">
        <f t="shared" si="312"/>
        <v>0</v>
      </c>
      <c r="X885" s="171">
        <f t="shared" si="313"/>
        <v>0</v>
      </c>
      <c r="Y885" s="171">
        <f t="shared" si="314"/>
        <v>0</v>
      </c>
      <c r="Z885" s="171">
        <f t="shared" si="315"/>
        <v>0</v>
      </c>
      <c r="AA885" s="171">
        <f t="shared" si="316"/>
        <v>0</v>
      </c>
      <c r="AB885" s="171">
        <f t="shared" si="317"/>
        <v>0</v>
      </c>
      <c r="AC885" s="171">
        <f t="shared" si="318"/>
        <v>0</v>
      </c>
      <c r="AD885" s="171">
        <f t="shared" si="319"/>
        <v>0</v>
      </c>
      <c r="AE885" s="171">
        <f t="shared" si="320"/>
        <v>0</v>
      </c>
      <c r="AF885" s="171">
        <f t="shared" si="321"/>
        <v>0</v>
      </c>
      <c r="AG885" s="171">
        <f t="shared" si="322"/>
        <v>0</v>
      </c>
      <c r="AH885" s="171">
        <f>IF($S885&lt;&gt;0, IF($F885&lt;&gt;"Opname / publicatie / game", IF(OR($J885="Fysieke aanwezigheid/product",$J885="Fysieke en digitale aanwezigheid/product"), IF($L885&lt;&gt;"België", _xlfn.IFNA(IF(MATCH($M885, Keuzelijsten!$AR$2:$AR$32, 0)&gt;0, 0, -1), -1), IF($N885&lt;&gt;"", -1, IF(O885&lt;&gt;"", 0, 1))), -1), -1), 0)</f>
        <v>0</v>
      </c>
      <c r="AI885" s="171">
        <f t="shared" si="323"/>
        <v>0</v>
      </c>
      <c r="AJ885" s="171">
        <f t="shared" si="324"/>
        <v>0</v>
      </c>
      <c r="AK885" s="168"/>
      <c r="AL885" s="322" t="str">
        <f t="shared" si="305"/>
        <v/>
      </c>
      <c r="AM885" s="171"/>
      <c r="AN885" s="171"/>
      <c r="AO885" s="171"/>
      <c r="AP885" s="171"/>
      <c r="AQ885" s="171"/>
      <c r="AR885" s="171"/>
      <c r="AS885" s="171"/>
      <c r="AT885" s="171"/>
      <c r="AU885" s="171" t="str">
        <f t="shared" si="325"/>
        <v/>
      </c>
      <c r="AV885" s="171"/>
      <c r="AW885" s="171"/>
      <c r="AX885" s="171"/>
      <c r="AY885" s="171"/>
      <c r="AZ885" s="168" t="str">
        <f t="shared" si="326"/>
        <v/>
      </c>
      <c r="BA885" s="158" t="str">
        <f>IF(S885&lt;&gt;1, IF(SUM(S885:$S$1004)&lt;&gt;0, "| Laat geen witruimte tussen ingevulde rijen.", ""), "")</f>
        <v/>
      </c>
      <c r="BC885" s="159" t="str">
        <f t="shared" si="327"/>
        <v/>
      </c>
    </row>
    <row r="886" spans="1:55" s="158" customFormat="1" ht="14.4" customHeight="1" x14ac:dyDescent="0.3">
      <c r="A886" s="244" t="str">
        <f t="shared" si="306"/>
        <v/>
      </c>
      <c r="B886" s="153" t="str">
        <f t="shared" si="307"/>
        <v/>
      </c>
      <c r="C886" s="154"/>
      <c r="D886" s="173"/>
      <c r="E886" s="179"/>
      <c r="F886" s="156"/>
      <c r="G886" s="175"/>
      <c r="H886" s="175"/>
      <c r="I886" s="175"/>
      <c r="J886" s="175"/>
      <c r="K886" s="175"/>
      <c r="L886" s="175"/>
      <c r="M886" s="175"/>
      <c r="N886" s="175"/>
      <c r="O886" s="175"/>
      <c r="P886" s="175"/>
      <c r="Q886" s="179"/>
      <c r="R886" s="157" t="s">
        <v>98</v>
      </c>
      <c r="S886" s="158">
        <f t="shared" si="308"/>
        <v>0</v>
      </c>
      <c r="T886" s="158" t="str">
        <f t="shared" si="309"/>
        <v/>
      </c>
      <c r="U886" s="158" t="str">
        <f t="shared" si="310"/>
        <v>lstLocatieNv3</v>
      </c>
      <c r="V886" s="168">
        <f t="shared" si="311"/>
        <v>0</v>
      </c>
      <c r="W886" s="171">
        <f t="shared" si="312"/>
        <v>0</v>
      </c>
      <c r="X886" s="171">
        <f t="shared" si="313"/>
        <v>0</v>
      </c>
      <c r="Y886" s="171">
        <f t="shared" si="314"/>
        <v>0</v>
      </c>
      <c r="Z886" s="171">
        <f t="shared" si="315"/>
        <v>0</v>
      </c>
      <c r="AA886" s="171">
        <f t="shared" si="316"/>
        <v>0</v>
      </c>
      <c r="AB886" s="171">
        <f t="shared" si="317"/>
        <v>0</v>
      </c>
      <c r="AC886" s="171">
        <f t="shared" si="318"/>
        <v>0</v>
      </c>
      <c r="AD886" s="171">
        <f t="shared" si="319"/>
        <v>0</v>
      </c>
      <c r="AE886" s="171">
        <f t="shared" si="320"/>
        <v>0</v>
      </c>
      <c r="AF886" s="171">
        <f t="shared" si="321"/>
        <v>0</v>
      </c>
      <c r="AG886" s="171">
        <f t="shared" si="322"/>
        <v>0</v>
      </c>
      <c r="AH886" s="171">
        <f>IF($S886&lt;&gt;0, IF($F886&lt;&gt;"Opname / publicatie / game", IF(OR($J886="Fysieke aanwezigheid/product",$J886="Fysieke en digitale aanwezigheid/product"), IF($L886&lt;&gt;"België", _xlfn.IFNA(IF(MATCH($M886, Keuzelijsten!$AR$2:$AR$32, 0)&gt;0, 0, -1), -1), IF($N886&lt;&gt;"", -1, IF(O886&lt;&gt;"", 0, 1))), -1), -1), 0)</f>
        <v>0</v>
      </c>
      <c r="AI886" s="171">
        <f t="shared" si="323"/>
        <v>0</v>
      </c>
      <c r="AJ886" s="171">
        <f t="shared" si="324"/>
        <v>0</v>
      </c>
      <c r="AK886" s="168"/>
      <c r="AL886" s="322" t="str">
        <f t="shared" si="305"/>
        <v/>
      </c>
      <c r="AM886" s="171"/>
      <c r="AN886" s="171"/>
      <c r="AO886" s="171"/>
      <c r="AP886" s="171"/>
      <c r="AQ886" s="171"/>
      <c r="AR886" s="171"/>
      <c r="AS886" s="171"/>
      <c r="AT886" s="171"/>
      <c r="AU886" s="171" t="str">
        <f t="shared" si="325"/>
        <v/>
      </c>
      <c r="AV886" s="171"/>
      <c r="AW886" s="171"/>
      <c r="AX886" s="171"/>
      <c r="AY886" s="171"/>
      <c r="AZ886" s="168" t="str">
        <f t="shared" si="326"/>
        <v/>
      </c>
      <c r="BA886" s="158" t="str">
        <f>IF(S886&lt;&gt;1, IF(SUM(S886:$S$1004)&lt;&gt;0, "| Laat geen witruimte tussen ingevulde rijen.", ""), "")</f>
        <v/>
      </c>
      <c r="BC886" s="159" t="str">
        <f t="shared" si="327"/>
        <v/>
      </c>
    </row>
    <row r="887" spans="1:55" s="158" customFormat="1" ht="14.4" customHeight="1" x14ac:dyDescent="0.3">
      <c r="A887" s="244" t="str">
        <f t="shared" si="306"/>
        <v/>
      </c>
      <c r="B887" s="153" t="str">
        <f t="shared" si="307"/>
        <v/>
      </c>
      <c r="C887" s="154"/>
      <c r="D887" s="173"/>
      <c r="E887" s="179"/>
      <c r="F887" s="156"/>
      <c r="G887" s="175"/>
      <c r="H887" s="175"/>
      <c r="I887" s="175"/>
      <c r="J887" s="175"/>
      <c r="K887" s="175"/>
      <c r="L887" s="175"/>
      <c r="M887" s="175"/>
      <c r="N887" s="175"/>
      <c r="O887" s="175"/>
      <c r="P887" s="175"/>
      <c r="Q887" s="179"/>
      <c r="R887" s="157" t="s">
        <v>98</v>
      </c>
      <c r="S887" s="158">
        <f t="shared" si="308"/>
        <v>0</v>
      </c>
      <c r="T887" s="158" t="str">
        <f t="shared" si="309"/>
        <v/>
      </c>
      <c r="U887" s="158" t="str">
        <f t="shared" si="310"/>
        <v>lstLocatieNv3</v>
      </c>
      <c r="V887" s="168">
        <f t="shared" si="311"/>
        <v>0</v>
      </c>
      <c r="W887" s="171">
        <f t="shared" si="312"/>
        <v>0</v>
      </c>
      <c r="X887" s="171">
        <f t="shared" si="313"/>
        <v>0</v>
      </c>
      <c r="Y887" s="171">
        <f t="shared" si="314"/>
        <v>0</v>
      </c>
      <c r="Z887" s="171">
        <f t="shared" si="315"/>
        <v>0</v>
      </c>
      <c r="AA887" s="171">
        <f t="shared" si="316"/>
        <v>0</v>
      </c>
      <c r="AB887" s="171">
        <f t="shared" si="317"/>
        <v>0</v>
      </c>
      <c r="AC887" s="171">
        <f t="shared" si="318"/>
        <v>0</v>
      </c>
      <c r="AD887" s="171">
        <f t="shared" si="319"/>
        <v>0</v>
      </c>
      <c r="AE887" s="171">
        <f t="shared" si="320"/>
        <v>0</v>
      </c>
      <c r="AF887" s="171">
        <f t="shared" si="321"/>
        <v>0</v>
      </c>
      <c r="AG887" s="171">
        <f t="shared" si="322"/>
        <v>0</v>
      </c>
      <c r="AH887" s="171">
        <f>IF($S887&lt;&gt;0, IF($F887&lt;&gt;"Opname / publicatie / game", IF(OR($J887="Fysieke aanwezigheid/product",$J887="Fysieke en digitale aanwezigheid/product"), IF($L887&lt;&gt;"België", _xlfn.IFNA(IF(MATCH($M887, Keuzelijsten!$AR$2:$AR$32, 0)&gt;0, 0, -1), -1), IF($N887&lt;&gt;"", -1, IF(O887&lt;&gt;"", 0, 1))), -1), -1), 0)</f>
        <v>0</v>
      </c>
      <c r="AI887" s="171">
        <f t="shared" si="323"/>
        <v>0</v>
      </c>
      <c r="AJ887" s="171">
        <f t="shared" si="324"/>
        <v>0</v>
      </c>
      <c r="AK887" s="168"/>
      <c r="AL887" s="322" t="str">
        <f t="shared" si="305"/>
        <v/>
      </c>
      <c r="AM887" s="171"/>
      <c r="AN887" s="171"/>
      <c r="AO887" s="171"/>
      <c r="AP887" s="171"/>
      <c r="AQ887" s="171"/>
      <c r="AR887" s="171"/>
      <c r="AS887" s="171"/>
      <c r="AT887" s="171"/>
      <c r="AU887" s="171" t="str">
        <f t="shared" si="325"/>
        <v/>
      </c>
      <c r="AV887" s="171"/>
      <c r="AW887" s="171"/>
      <c r="AX887" s="171"/>
      <c r="AY887" s="171"/>
      <c r="AZ887" s="168" t="str">
        <f t="shared" si="326"/>
        <v/>
      </c>
      <c r="BA887" s="158" t="str">
        <f>IF(S887&lt;&gt;1, IF(SUM(S887:$S$1004)&lt;&gt;0, "| Laat geen witruimte tussen ingevulde rijen.", ""), "")</f>
        <v/>
      </c>
      <c r="BC887" s="159" t="str">
        <f t="shared" si="327"/>
        <v/>
      </c>
    </row>
    <row r="888" spans="1:55" s="158" customFormat="1" ht="14.4" customHeight="1" x14ac:dyDescent="0.3">
      <c r="A888" s="244" t="str">
        <f t="shared" si="306"/>
        <v/>
      </c>
      <c r="B888" s="153" t="str">
        <f t="shared" si="307"/>
        <v/>
      </c>
      <c r="C888" s="154"/>
      <c r="D888" s="173"/>
      <c r="E888" s="179"/>
      <c r="F888" s="156"/>
      <c r="G888" s="175"/>
      <c r="H888" s="175"/>
      <c r="I888" s="175"/>
      <c r="J888" s="175"/>
      <c r="K888" s="175"/>
      <c r="L888" s="175"/>
      <c r="M888" s="175"/>
      <c r="N888" s="175"/>
      <c r="O888" s="175"/>
      <c r="P888" s="175"/>
      <c r="Q888" s="179"/>
      <c r="R888" s="157" t="s">
        <v>98</v>
      </c>
      <c r="S888" s="158">
        <f t="shared" si="308"/>
        <v>0</v>
      </c>
      <c r="T888" s="158" t="str">
        <f t="shared" si="309"/>
        <v/>
      </c>
      <c r="U888" s="158" t="str">
        <f t="shared" si="310"/>
        <v>lstLocatieNv3</v>
      </c>
      <c r="V888" s="168">
        <f t="shared" si="311"/>
        <v>0</v>
      </c>
      <c r="W888" s="171">
        <f t="shared" si="312"/>
        <v>0</v>
      </c>
      <c r="X888" s="171">
        <f t="shared" si="313"/>
        <v>0</v>
      </c>
      <c r="Y888" s="171">
        <f t="shared" si="314"/>
        <v>0</v>
      </c>
      <c r="Z888" s="171">
        <f t="shared" si="315"/>
        <v>0</v>
      </c>
      <c r="AA888" s="171">
        <f t="shared" si="316"/>
        <v>0</v>
      </c>
      <c r="AB888" s="171">
        <f t="shared" si="317"/>
        <v>0</v>
      </c>
      <c r="AC888" s="171">
        <f t="shared" si="318"/>
        <v>0</v>
      </c>
      <c r="AD888" s="171">
        <f t="shared" si="319"/>
        <v>0</v>
      </c>
      <c r="AE888" s="171">
        <f t="shared" si="320"/>
        <v>0</v>
      </c>
      <c r="AF888" s="171">
        <f t="shared" si="321"/>
        <v>0</v>
      </c>
      <c r="AG888" s="171">
        <f t="shared" si="322"/>
        <v>0</v>
      </c>
      <c r="AH888" s="171">
        <f>IF($S888&lt;&gt;0, IF($F888&lt;&gt;"Opname / publicatie / game", IF(OR($J888="Fysieke aanwezigheid/product",$J888="Fysieke en digitale aanwezigheid/product"), IF($L888&lt;&gt;"België", _xlfn.IFNA(IF(MATCH($M888, Keuzelijsten!$AR$2:$AR$32, 0)&gt;0, 0, -1), -1), IF($N888&lt;&gt;"", -1, IF(O888&lt;&gt;"", 0, 1))), -1), -1), 0)</f>
        <v>0</v>
      </c>
      <c r="AI888" s="171">
        <f t="shared" si="323"/>
        <v>0</v>
      </c>
      <c r="AJ888" s="171">
        <f t="shared" si="324"/>
        <v>0</v>
      </c>
      <c r="AK888" s="168"/>
      <c r="AL888" s="322" t="str">
        <f t="shared" si="305"/>
        <v/>
      </c>
      <c r="AM888" s="171"/>
      <c r="AN888" s="171"/>
      <c r="AO888" s="171"/>
      <c r="AP888" s="171"/>
      <c r="AQ888" s="171"/>
      <c r="AR888" s="171"/>
      <c r="AS888" s="171"/>
      <c r="AT888" s="171"/>
      <c r="AU888" s="171" t="str">
        <f t="shared" si="325"/>
        <v/>
      </c>
      <c r="AV888" s="171"/>
      <c r="AW888" s="171"/>
      <c r="AX888" s="171"/>
      <c r="AY888" s="171"/>
      <c r="AZ888" s="168" t="str">
        <f t="shared" si="326"/>
        <v/>
      </c>
      <c r="BA888" s="158" t="str">
        <f>IF(S888&lt;&gt;1, IF(SUM(S888:$S$1004)&lt;&gt;0, "| Laat geen witruimte tussen ingevulde rijen.", ""), "")</f>
        <v/>
      </c>
      <c r="BC888" s="159" t="str">
        <f t="shared" si="327"/>
        <v/>
      </c>
    </row>
    <row r="889" spans="1:55" s="158" customFormat="1" ht="14.4" customHeight="1" x14ac:dyDescent="0.3">
      <c r="A889" s="244" t="str">
        <f t="shared" si="306"/>
        <v/>
      </c>
      <c r="B889" s="153" t="str">
        <f t="shared" si="307"/>
        <v/>
      </c>
      <c r="C889" s="154"/>
      <c r="D889" s="173"/>
      <c r="E889" s="179"/>
      <c r="F889" s="156"/>
      <c r="G889" s="175"/>
      <c r="H889" s="175"/>
      <c r="I889" s="175"/>
      <c r="J889" s="175"/>
      <c r="K889" s="175"/>
      <c r="L889" s="175"/>
      <c r="M889" s="175"/>
      <c r="N889" s="175"/>
      <c r="O889" s="175"/>
      <c r="P889" s="175"/>
      <c r="Q889" s="179"/>
      <c r="R889" s="157" t="s">
        <v>98</v>
      </c>
      <c r="S889" s="158">
        <f t="shared" si="308"/>
        <v>0</v>
      </c>
      <c r="T889" s="158" t="str">
        <f t="shared" si="309"/>
        <v/>
      </c>
      <c r="U889" s="158" t="str">
        <f t="shared" si="310"/>
        <v>lstLocatieNv3</v>
      </c>
      <c r="V889" s="168">
        <f t="shared" si="311"/>
        <v>0</v>
      </c>
      <c r="W889" s="171">
        <f t="shared" si="312"/>
        <v>0</v>
      </c>
      <c r="X889" s="171">
        <f t="shared" si="313"/>
        <v>0</v>
      </c>
      <c r="Y889" s="171">
        <f t="shared" si="314"/>
        <v>0</v>
      </c>
      <c r="Z889" s="171">
        <f t="shared" si="315"/>
        <v>0</v>
      </c>
      <c r="AA889" s="171">
        <f t="shared" si="316"/>
        <v>0</v>
      </c>
      <c r="AB889" s="171">
        <f t="shared" si="317"/>
        <v>0</v>
      </c>
      <c r="AC889" s="171">
        <f t="shared" si="318"/>
        <v>0</v>
      </c>
      <c r="AD889" s="171">
        <f t="shared" si="319"/>
        <v>0</v>
      </c>
      <c r="AE889" s="171">
        <f t="shared" si="320"/>
        <v>0</v>
      </c>
      <c r="AF889" s="171">
        <f t="shared" si="321"/>
        <v>0</v>
      </c>
      <c r="AG889" s="171">
        <f t="shared" si="322"/>
        <v>0</v>
      </c>
      <c r="AH889" s="171">
        <f>IF($S889&lt;&gt;0, IF($F889&lt;&gt;"Opname / publicatie / game", IF(OR($J889="Fysieke aanwezigheid/product",$J889="Fysieke en digitale aanwezigheid/product"), IF($L889&lt;&gt;"België", _xlfn.IFNA(IF(MATCH($M889, Keuzelijsten!$AR$2:$AR$32, 0)&gt;0, 0, -1), -1), IF($N889&lt;&gt;"", -1, IF(O889&lt;&gt;"", 0, 1))), -1), -1), 0)</f>
        <v>0</v>
      </c>
      <c r="AI889" s="171">
        <f t="shared" si="323"/>
        <v>0</v>
      </c>
      <c r="AJ889" s="171">
        <f t="shared" si="324"/>
        <v>0</v>
      </c>
      <c r="AK889" s="168"/>
      <c r="AL889" s="322" t="str">
        <f t="shared" si="305"/>
        <v/>
      </c>
      <c r="AM889" s="171"/>
      <c r="AN889" s="171"/>
      <c r="AO889" s="171"/>
      <c r="AP889" s="171"/>
      <c r="AQ889" s="171"/>
      <c r="AR889" s="171"/>
      <c r="AS889" s="171"/>
      <c r="AT889" s="171"/>
      <c r="AU889" s="171" t="str">
        <f t="shared" si="325"/>
        <v/>
      </c>
      <c r="AV889" s="171"/>
      <c r="AW889" s="171"/>
      <c r="AX889" s="171"/>
      <c r="AY889" s="171"/>
      <c r="AZ889" s="168" t="str">
        <f t="shared" si="326"/>
        <v/>
      </c>
      <c r="BA889" s="158" t="str">
        <f>IF(S889&lt;&gt;1, IF(SUM(S889:$S$1004)&lt;&gt;0, "| Laat geen witruimte tussen ingevulde rijen.", ""), "")</f>
        <v/>
      </c>
      <c r="BC889" s="159" t="str">
        <f t="shared" si="327"/>
        <v/>
      </c>
    </row>
    <row r="890" spans="1:55" s="158" customFormat="1" ht="14.4" customHeight="1" x14ac:dyDescent="0.3">
      <c r="A890" s="244" t="str">
        <f t="shared" si="306"/>
        <v/>
      </c>
      <c r="B890" s="153" t="str">
        <f t="shared" si="307"/>
        <v/>
      </c>
      <c r="C890" s="154"/>
      <c r="D890" s="173"/>
      <c r="E890" s="179"/>
      <c r="F890" s="156"/>
      <c r="G890" s="175"/>
      <c r="H890" s="175"/>
      <c r="I890" s="175"/>
      <c r="J890" s="175"/>
      <c r="K890" s="175"/>
      <c r="L890" s="175"/>
      <c r="M890" s="175"/>
      <c r="N890" s="175"/>
      <c r="O890" s="175"/>
      <c r="P890" s="175"/>
      <c r="Q890" s="179"/>
      <c r="R890" s="157" t="s">
        <v>98</v>
      </c>
      <c r="S890" s="158">
        <f t="shared" si="308"/>
        <v>0</v>
      </c>
      <c r="T890" s="158" t="str">
        <f t="shared" si="309"/>
        <v/>
      </c>
      <c r="U890" s="158" t="str">
        <f t="shared" si="310"/>
        <v>lstLocatieNv3</v>
      </c>
      <c r="V890" s="168">
        <f t="shared" si="311"/>
        <v>0</v>
      </c>
      <c r="W890" s="171">
        <f t="shared" si="312"/>
        <v>0</v>
      </c>
      <c r="X890" s="171">
        <f t="shared" si="313"/>
        <v>0</v>
      </c>
      <c r="Y890" s="171">
        <f t="shared" si="314"/>
        <v>0</v>
      </c>
      <c r="Z890" s="171">
        <f t="shared" si="315"/>
        <v>0</v>
      </c>
      <c r="AA890" s="171">
        <f t="shared" si="316"/>
        <v>0</v>
      </c>
      <c r="AB890" s="171">
        <f t="shared" si="317"/>
        <v>0</v>
      </c>
      <c r="AC890" s="171">
        <f t="shared" si="318"/>
        <v>0</v>
      </c>
      <c r="AD890" s="171">
        <f t="shared" si="319"/>
        <v>0</v>
      </c>
      <c r="AE890" s="171">
        <f t="shared" si="320"/>
        <v>0</v>
      </c>
      <c r="AF890" s="171">
        <f t="shared" si="321"/>
        <v>0</v>
      </c>
      <c r="AG890" s="171">
        <f t="shared" si="322"/>
        <v>0</v>
      </c>
      <c r="AH890" s="171">
        <f>IF($S890&lt;&gt;0, IF($F890&lt;&gt;"Opname / publicatie / game", IF(OR($J890="Fysieke aanwezigheid/product",$J890="Fysieke en digitale aanwezigheid/product"), IF($L890&lt;&gt;"België", _xlfn.IFNA(IF(MATCH($M890, Keuzelijsten!$AR$2:$AR$32, 0)&gt;0, 0, -1), -1), IF($N890&lt;&gt;"", -1, IF(O890&lt;&gt;"", 0, 1))), -1), -1), 0)</f>
        <v>0</v>
      </c>
      <c r="AI890" s="171">
        <f t="shared" si="323"/>
        <v>0</v>
      </c>
      <c r="AJ890" s="171">
        <f t="shared" si="324"/>
        <v>0</v>
      </c>
      <c r="AK890" s="168"/>
      <c r="AL890" s="322" t="str">
        <f t="shared" si="305"/>
        <v/>
      </c>
      <c r="AM890" s="171"/>
      <c r="AN890" s="171"/>
      <c r="AO890" s="171"/>
      <c r="AP890" s="171"/>
      <c r="AQ890" s="171"/>
      <c r="AR890" s="171"/>
      <c r="AS890" s="171"/>
      <c r="AT890" s="171"/>
      <c r="AU890" s="171" t="str">
        <f t="shared" si="325"/>
        <v/>
      </c>
      <c r="AV890" s="171"/>
      <c r="AW890" s="171"/>
      <c r="AX890" s="171"/>
      <c r="AY890" s="171"/>
      <c r="AZ890" s="168" t="str">
        <f t="shared" si="326"/>
        <v/>
      </c>
      <c r="BA890" s="158" t="str">
        <f>IF(S890&lt;&gt;1, IF(SUM(S890:$S$1004)&lt;&gt;0, "| Laat geen witruimte tussen ingevulde rijen.", ""), "")</f>
        <v/>
      </c>
      <c r="BC890" s="159" t="str">
        <f t="shared" si="327"/>
        <v/>
      </c>
    </row>
    <row r="891" spans="1:55" s="158" customFormat="1" ht="14.4" customHeight="1" x14ac:dyDescent="0.3">
      <c r="A891" s="244" t="str">
        <f t="shared" si="306"/>
        <v/>
      </c>
      <c r="B891" s="153" t="str">
        <f t="shared" si="307"/>
        <v/>
      </c>
      <c r="C891" s="154"/>
      <c r="D891" s="173"/>
      <c r="E891" s="179"/>
      <c r="F891" s="156"/>
      <c r="G891" s="175"/>
      <c r="H891" s="175"/>
      <c r="I891" s="175"/>
      <c r="J891" s="175"/>
      <c r="K891" s="175"/>
      <c r="L891" s="175"/>
      <c r="M891" s="175"/>
      <c r="N891" s="175"/>
      <c r="O891" s="175"/>
      <c r="P891" s="175"/>
      <c r="Q891" s="179"/>
      <c r="R891" s="157" t="s">
        <v>98</v>
      </c>
      <c r="S891" s="158">
        <f t="shared" si="308"/>
        <v>0</v>
      </c>
      <c r="T891" s="158" t="str">
        <f t="shared" si="309"/>
        <v/>
      </c>
      <c r="U891" s="158" t="str">
        <f t="shared" si="310"/>
        <v>lstLocatieNv3</v>
      </c>
      <c r="V891" s="168">
        <f t="shared" si="311"/>
        <v>0</v>
      </c>
      <c r="W891" s="171">
        <f t="shared" si="312"/>
        <v>0</v>
      </c>
      <c r="X891" s="171">
        <f t="shared" si="313"/>
        <v>0</v>
      </c>
      <c r="Y891" s="171">
        <f t="shared" si="314"/>
        <v>0</v>
      </c>
      <c r="Z891" s="171">
        <f t="shared" si="315"/>
        <v>0</v>
      </c>
      <c r="AA891" s="171">
        <f t="shared" si="316"/>
        <v>0</v>
      </c>
      <c r="AB891" s="171">
        <f t="shared" si="317"/>
        <v>0</v>
      </c>
      <c r="AC891" s="171">
        <f t="shared" si="318"/>
        <v>0</v>
      </c>
      <c r="AD891" s="171">
        <f t="shared" si="319"/>
        <v>0</v>
      </c>
      <c r="AE891" s="171">
        <f t="shared" si="320"/>
        <v>0</v>
      </c>
      <c r="AF891" s="171">
        <f t="shared" si="321"/>
        <v>0</v>
      </c>
      <c r="AG891" s="171">
        <f t="shared" si="322"/>
        <v>0</v>
      </c>
      <c r="AH891" s="171">
        <f>IF($S891&lt;&gt;0, IF($F891&lt;&gt;"Opname / publicatie / game", IF(OR($J891="Fysieke aanwezigheid/product",$J891="Fysieke en digitale aanwezigheid/product"), IF($L891&lt;&gt;"België", _xlfn.IFNA(IF(MATCH($M891, Keuzelijsten!$AR$2:$AR$32, 0)&gt;0, 0, -1), -1), IF($N891&lt;&gt;"", -1, IF(O891&lt;&gt;"", 0, 1))), -1), -1), 0)</f>
        <v>0</v>
      </c>
      <c r="AI891" s="171">
        <f t="shared" si="323"/>
        <v>0</v>
      </c>
      <c r="AJ891" s="171">
        <f t="shared" si="324"/>
        <v>0</v>
      </c>
      <c r="AK891" s="168"/>
      <c r="AL891" s="322" t="str">
        <f t="shared" si="305"/>
        <v/>
      </c>
      <c r="AM891" s="171"/>
      <c r="AN891" s="171"/>
      <c r="AO891" s="171"/>
      <c r="AP891" s="171"/>
      <c r="AQ891" s="171"/>
      <c r="AR891" s="171"/>
      <c r="AS891" s="171"/>
      <c r="AT891" s="171"/>
      <c r="AU891" s="171" t="str">
        <f t="shared" si="325"/>
        <v/>
      </c>
      <c r="AV891" s="171"/>
      <c r="AW891" s="171"/>
      <c r="AX891" s="171"/>
      <c r="AY891" s="171"/>
      <c r="AZ891" s="168" t="str">
        <f t="shared" si="326"/>
        <v/>
      </c>
      <c r="BA891" s="158" t="str">
        <f>IF(S891&lt;&gt;1, IF(SUM(S891:$S$1004)&lt;&gt;0, "| Laat geen witruimte tussen ingevulde rijen.", ""), "")</f>
        <v/>
      </c>
      <c r="BC891" s="159" t="str">
        <f t="shared" si="327"/>
        <v/>
      </c>
    </row>
    <row r="892" spans="1:55" s="158" customFormat="1" ht="14.4" customHeight="1" x14ac:dyDescent="0.3">
      <c r="A892" s="244" t="str">
        <f t="shared" si="306"/>
        <v/>
      </c>
      <c r="B892" s="153" t="str">
        <f t="shared" si="307"/>
        <v/>
      </c>
      <c r="C892" s="154"/>
      <c r="D892" s="173"/>
      <c r="E892" s="179"/>
      <c r="F892" s="156"/>
      <c r="G892" s="175"/>
      <c r="H892" s="175"/>
      <c r="I892" s="175"/>
      <c r="J892" s="175"/>
      <c r="K892" s="175"/>
      <c r="L892" s="175"/>
      <c r="M892" s="175"/>
      <c r="N892" s="175"/>
      <c r="O892" s="175"/>
      <c r="P892" s="175"/>
      <c r="Q892" s="179"/>
      <c r="R892" s="157" t="s">
        <v>98</v>
      </c>
      <c r="S892" s="158">
        <f t="shared" si="308"/>
        <v>0</v>
      </c>
      <c r="T892" s="158" t="str">
        <f t="shared" si="309"/>
        <v/>
      </c>
      <c r="U892" s="158" t="str">
        <f t="shared" si="310"/>
        <v>lstLocatieNv3</v>
      </c>
      <c r="V892" s="168">
        <f t="shared" si="311"/>
        <v>0</v>
      </c>
      <c r="W892" s="171">
        <f t="shared" si="312"/>
        <v>0</v>
      </c>
      <c r="X892" s="171">
        <f t="shared" si="313"/>
        <v>0</v>
      </c>
      <c r="Y892" s="171">
        <f t="shared" si="314"/>
        <v>0</v>
      </c>
      <c r="Z892" s="171">
        <f t="shared" si="315"/>
        <v>0</v>
      </c>
      <c r="AA892" s="171">
        <f t="shared" si="316"/>
        <v>0</v>
      </c>
      <c r="AB892" s="171">
        <f t="shared" si="317"/>
        <v>0</v>
      </c>
      <c r="AC892" s="171">
        <f t="shared" si="318"/>
        <v>0</v>
      </c>
      <c r="AD892" s="171">
        <f t="shared" si="319"/>
        <v>0</v>
      </c>
      <c r="AE892" s="171">
        <f t="shared" si="320"/>
        <v>0</v>
      </c>
      <c r="AF892" s="171">
        <f t="shared" si="321"/>
        <v>0</v>
      </c>
      <c r="AG892" s="171">
        <f t="shared" si="322"/>
        <v>0</v>
      </c>
      <c r="AH892" s="171">
        <f>IF($S892&lt;&gt;0, IF($F892&lt;&gt;"Opname / publicatie / game", IF(OR($J892="Fysieke aanwezigheid/product",$J892="Fysieke en digitale aanwezigheid/product"), IF($L892&lt;&gt;"België", _xlfn.IFNA(IF(MATCH($M892, Keuzelijsten!$AR$2:$AR$32, 0)&gt;0, 0, -1), -1), IF($N892&lt;&gt;"", -1, IF(O892&lt;&gt;"", 0, 1))), -1), -1), 0)</f>
        <v>0</v>
      </c>
      <c r="AI892" s="171">
        <f t="shared" si="323"/>
        <v>0</v>
      </c>
      <c r="AJ892" s="171">
        <f t="shared" si="324"/>
        <v>0</v>
      </c>
      <c r="AK892" s="168"/>
      <c r="AL892" s="322" t="str">
        <f t="shared" si="305"/>
        <v/>
      </c>
      <c r="AM892" s="171"/>
      <c r="AN892" s="171"/>
      <c r="AO892" s="171"/>
      <c r="AP892" s="171"/>
      <c r="AQ892" s="171"/>
      <c r="AR892" s="171"/>
      <c r="AS892" s="171"/>
      <c r="AT892" s="171"/>
      <c r="AU892" s="171" t="str">
        <f t="shared" si="325"/>
        <v/>
      </c>
      <c r="AV892" s="171"/>
      <c r="AW892" s="171"/>
      <c r="AX892" s="171"/>
      <c r="AY892" s="171"/>
      <c r="AZ892" s="168" t="str">
        <f t="shared" si="326"/>
        <v/>
      </c>
      <c r="BA892" s="158" t="str">
        <f>IF(S892&lt;&gt;1, IF(SUM(S892:$S$1004)&lt;&gt;0, "| Laat geen witruimte tussen ingevulde rijen.", ""), "")</f>
        <v/>
      </c>
      <c r="BC892" s="159" t="str">
        <f t="shared" si="327"/>
        <v/>
      </c>
    </row>
    <row r="893" spans="1:55" s="158" customFormat="1" ht="14.4" customHeight="1" x14ac:dyDescent="0.3">
      <c r="A893" s="244" t="str">
        <f t="shared" si="306"/>
        <v/>
      </c>
      <c r="B893" s="153" t="str">
        <f t="shared" si="307"/>
        <v/>
      </c>
      <c r="C893" s="154"/>
      <c r="D893" s="173"/>
      <c r="E893" s="179"/>
      <c r="F893" s="156"/>
      <c r="G893" s="175"/>
      <c r="H893" s="175"/>
      <c r="I893" s="175"/>
      <c r="J893" s="175"/>
      <c r="K893" s="175"/>
      <c r="L893" s="175"/>
      <c r="M893" s="175"/>
      <c r="N893" s="175"/>
      <c r="O893" s="175"/>
      <c r="P893" s="175"/>
      <c r="Q893" s="179"/>
      <c r="R893" s="157" t="s">
        <v>98</v>
      </c>
      <c r="S893" s="158">
        <f t="shared" si="308"/>
        <v>0</v>
      </c>
      <c r="T893" s="158" t="str">
        <f t="shared" si="309"/>
        <v/>
      </c>
      <c r="U893" s="158" t="str">
        <f t="shared" si="310"/>
        <v>lstLocatieNv3</v>
      </c>
      <c r="V893" s="168">
        <f t="shared" si="311"/>
        <v>0</v>
      </c>
      <c r="W893" s="171">
        <f t="shared" si="312"/>
        <v>0</v>
      </c>
      <c r="X893" s="171">
        <f t="shared" si="313"/>
        <v>0</v>
      </c>
      <c r="Y893" s="171">
        <f t="shared" si="314"/>
        <v>0</v>
      </c>
      <c r="Z893" s="171">
        <f t="shared" si="315"/>
        <v>0</v>
      </c>
      <c r="AA893" s="171">
        <f t="shared" si="316"/>
        <v>0</v>
      </c>
      <c r="AB893" s="171">
        <f t="shared" si="317"/>
        <v>0</v>
      </c>
      <c r="AC893" s="171">
        <f t="shared" si="318"/>
        <v>0</v>
      </c>
      <c r="AD893" s="171">
        <f t="shared" si="319"/>
        <v>0</v>
      </c>
      <c r="AE893" s="171">
        <f t="shared" si="320"/>
        <v>0</v>
      </c>
      <c r="AF893" s="171">
        <f t="shared" si="321"/>
        <v>0</v>
      </c>
      <c r="AG893" s="171">
        <f t="shared" si="322"/>
        <v>0</v>
      </c>
      <c r="AH893" s="171">
        <f>IF($S893&lt;&gt;0, IF($F893&lt;&gt;"Opname / publicatie / game", IF(OR($J893="Fysieke aanwezigheid/product",$J893="Fysieke en digitale aanwezigheid/product"), IF($L893&lt;&gt;"België", _xlfn.IFNA(IF(MATCH($M893, Keuzelijsten!$AR$2:$AR$32, 0)&gt;0, 0, -1), -1), IF($N893&lt;&gt;"", -1, IF(O893&lt;&gt;"", 0, 1))), -1), -1), 0)</f>
        <v>0</v>
      </c>
      <c r="AI893" s="171">
        <f t="shared" si="323"/>
        <v>0</v>
      </c>
      <c r="AJ893" s="171">
        <f t="shared" si="324"/>
        <v>0</v>
      </c>
      <c r="AK893" s="168"/>
      <c r="AL893" s="322" t="str">
        <f t="shared" si="305"/>
        <v/>
      </c>
      <c r="AM893" s="171"/>
      <c r="AN893" s="171"/>
      <c r="AO893" s="171"/>
      <c r="AP893" s="171"/>
      <c r="AQ893" s="171"/>
      <c r="AR893" s="171"/>
      <c r="AS893" s="171"/>
      <c r="AT893" s="171"/>
      <c r="AU893" s="171" t="str">
        <f t="shared" si="325"/>
        <v/>
      </c>
      <c r="AV893" s="171"/>
      <c r="AW893" s="171"/>
      <c r="AX893" s="171"/>
      <c r="AY893" s="171"/>
      <c r="AZ893" s="168" t="str">
        <f t="shared" si="326"/>
        <v/>
      </c>
      <c r="BA893" s="158" t="str">
        <f>IF(S893&lt;&gt;1, IF(SUM(S893:$S$1004)&lt;&gt;0, "| Laat geen witruimte tussen ingevulde rijen.", ""), "")</f>
        <v/>
      </c>
      <c r="BC893" s="159" t="str">
        <f t="shared" si="327"/>
        <v/>
      </c>
    </row>
    <row r="894" spans="1:55" s="158" customFormat="1" ht="14.4" customHeight="1" x14ac:dyDescent="0.3">
      <c r="A894" s="244" t="str">
        <f t="shared" si="306"/>
        <v/>
      </c>
      <c r="B894" s="153" t="str">
        <f t="shared" si="307"/>
        <v/>
      </c>
      <c r="C894" s="154"/>
      <c r="D894" s="173"/>
      <c r="E894" s="179"/>
      <c r="F894" s="156"/>
      <c r="G894" s="175"/>
      <c r="H894" s="175"/>
      <c r="I894" s="175"/>
      <c r="J894" s="175"/>
      <c r="K894" s="175"/>
      <c r="L894" s="175"/>
      <c r="M894" s="175"/>
      <c r="N894" s="175"/>
      <c r="O894" s="175"/>
      <c r="P894" s="175"/>
      <c r="Q894" s="179"/>
      <c r="R894" s="157" t="s">
        <v>98</v>
      </c>
      <c r="S894" s="158">
        <f t="shared" si="308"/>
        <v>0</v>
      </c>
      <c r="T894" s="158" t="str">
        <f t="shared" si="309"/>
        <v/>
      </c>
      <c r="U894" s="158" t="str">
        <f t="shared" si="310"/>
        <v>lstLocatieNv3</v>
      </c>
      <c r="V894" s="168">
        <f t="shared" si="311"/>
        <v>0</v>
      </c>
      <c r="W894" s="171">
        <f t="shared" si="312"/>
        <v>0</v>
      </c>
      <c r="X894" s="171">
        <f t="shared" si="313"/>
        <v>0</v>
      </c>
      <c r="Y894" s="171">
        <f t="shared" si="314"/>
        <v>0</v>
      </c>
      <c r="Z894" s="171">
        <f t="shared" si="315"/>
        <v>0</v>
      </c>
      <c r="AA894" s="171">
        <f t="shared" si="316"/>
        <v>0</v>
      </c>
      <c r="AB894" s="171">
        <f t="shared" si="317"/>
        <v>0</v>
      </c>
      <c r="AC894" s="171">
        <f t="shared" si="318"/>
        <v>0</v>
      </c>
      <c r="AD894" s="171">
        <f t="shared" si="319"/>
        <v>0</v>
      </c>
      <c r="AE894" s="171">
        <f t="shared" si="320"/>
        <v>0</v>
      </c>
      <c r="AF894" s="171">
        <f t="shared" si="321"/>
        <v>0</v>
      </c>
      <c r="AG894" s="171">
        <f t="shared" si="322"/>
        <v>0</v>
      </c>
      <c r="AH894" s="171">
        <f>IF($S894&lt;&gt;0, IF($F894&lt;&gt;"Opname / publicatie / game", IF(OR($J894="Fysieke aanwezigheid/product",$J894="Fysieke en digitale aanwezigheid/product"), IF($L894&lt;&gt;"België", _xlfn.IFNA(IF(MATCH($M894, Keuzelijsten!$AR$2:$AR$32, 0)&gt;0, 0, -1), -1), IF($N894&lt;&gt;"", -1, IF(O894&lt;&gt;"", 0, 1))), -1), -1), 0)</f>
        <v>0</v>
      </c>
      <c r="AI894" s="171">
        <f t="shared" si="323"/>
        <v>0</v>
      </c>
      <c r="AJ894" s="171">
        <f t="shared" si="324"/>
        <v>0</v>
      </c>
      <c r="AK894" s="168"/>
      <c r="AL894" s="322" t="str">
        <f t="shared" si="305"/>
        <v/>
      </c>
      <c r="AM894" s="171"/>
      <c r="AN894" s="171"/>
      <c r="AO894" s="171"/>
      <c r="AP894" s="171"/>
      <c r="AQ894" s="171"/>
      <c r="AR894" s="171"/>
      <c r="AS894" s="171"/>
      <c r="AT894" s="171"/>
      <c r="AU894" s="171" t="str">
        <f t="shared" si="325"/>
        <v/>
      </c>
      <c r="AV894" s="171"/>
      <c r="AW894" s="171"/>
      <c r="AX894" s="171"/>
      <c r="AY894" s="171"/>
      <c r="AZ894" s="168" t="str">
        <f t="shared" si="326"/>
        <v/>
      </c>
      <c r="BA894" s="158" t="str">
        <f>IF(S894&lt;&gt;1, IF(SUM(S894:$S$1004)&lt;&gt;0, "| Laat geen witruimte tussen ingevulde rijen.", ""), "")</f>
        <v/>
      </c>
      <c r="BC894" s="159" t="str">
        <f t="shared" si="327"/>
        <v/>
      </c>
    </row>
    <row r="895" spans="1:55" s="158" customFormat="1" ht="14.4" customHeight="1" x14ac:dyDescent="0.3">
      <c r="A895" s="244" t="str">
        <f t="shared" si="306"/>
        <v/>
      </c>
      <c r="B895" s="153" t="str">
        <f t="shared" si="307"/>
        <v/>
      </c>
      <c r="C895" s="154"/>
      <c r="D895" s="173"/>
      <c r="E895" s="179"/>
      <c r="F895" s="156"/>
      <c r="G895" s="175"/>
      <c r="H895" s="175"/>
      <c r="I895" s="175"/>
      <c r="J895" s="175"/>
      <c r="K895" s="175"/>
      <c r="L895" s="175"/>
      <c r="M895" s="175"/>
      <c r="N895" s="175"/>
      <c r="O895" s="175"/>
      <c r="P895" s="175"/>
      <c r="Q895" s="179"/>
      <c r="R895" s="157" t="s">
        <v>98</v>
      </c>
      <c r="S895" s="158">
        <f t="shared" si="308"/>
        <v>0</v>
      </c>
      <c r="T895" s="158" t="str">
        <f t="shared" si="309"/>
        <v/>
      </c>
      <c r="U895" s="158" t="str">
        <f t="shared" si="310"/>
        <v>lstLocatieNv3</v>
      </c>
      <c r="V895" s="168">
        <f t="shared" si="311"/>
        <v>0</v>
      </c>
      <c r="W895" s="171">
        <f t="shared" si="312"/>
        <v>0</v>
      </c>
      <c r="X895" s="171">
        <f t="shared" si="313"/>
        <v>0</v>
      </c>
      <c r="Y895" s="171">
        <f t="shared" si="314"/>
        <v>0</v>
      </c>
      <c r="Z895" s="171">
        <f t="shared" si="315"/>
        <v>0</v>
      </c>
      <c r="AA895" s="171">
        <f t="shared" si="316"/>
        <v>0</v>
      </c>
      <c r="AB895" s="171">
        <f t="shared" si="317"/>
        <v>0</v>
      </c>
      <c r="AC895" s="171">
        <f t="shared" si="318"/>
        <v>0</v>
      </c>
      <c r="AD895" s="171">
        <f t="shared" si="319"/>
        <v>0</v>
      </c>
      <c r="AE895" s="171">
        <f t="shared" si="320"/>
        <v>0</v>
      </c>
      <c r="AF895" s="171">
        <f t="shared" si="321"/>
        <v>0</v>
      </c>
      <c r="AG895" s="171">
        <f t="shared" si="322"/>
        <v>0</v>
      </c>
      <c r="AH895" s="171">
        <f>IF($S895&lt;&gt;0, IF($F895&lt;&gt;"Opname / publicatie / game", IF(OR($J895="Fysieke aanwezigheid/product",$J895="Fysieke en digitale aanwezigheid/product"), IF($L895&lt;&gt;"België", _xlfn.IFNA(IF(MATCH($M895, Keuzelijsten!$AR$2:$AR$32, 0)&gt;0, 0, -1), -1), IF($N895&lt;&gt;"", -1, IF(O895&lt;&gt;"", 0, 1))), -1), -1), 0)</f>
        <v>0</v>
      </c>
      <c r="AI895" s="171">
        <f t="shared" si="323"/>
        <v>0</v>
      </c>
      <c r="AJ895" s="171">
        <f t="shared" si="324"/>
        <v>0</v>
      </c>
      <c r="AK895" s="168"/>
      <c r="AL895" s="322" t="str">
        <f t="shared" si="305"/>
        <v/>
      </c>
      <c r="AM895" s="171"/>
      <c r="AN895" s="171"/>
      <c r="AO895" s="171"/>
      <c r="AP895" s="171"/>
      <c r="AQ895" s="171"/>
      <c r="AR895" s="171"/>
      <c r="AS895" s="171"/>
      <c r="AT895" s="171"/>
      <c r="AU895" s="171" t="str">
        <f t="shared" si="325"/>
        <v/>
      </c>
      <c r="AV895" s="171"/>
      <c r="AW895" s="171"/>
      <c r="AX895" s="171"/>
      <c r="AY895" s="171"/>
      <c r="AZ895" s="168" t="str">
        <f t="shared" si="326"/>
        <v/>
      </c>
      <c r="BA895" s="158" t="str">
        <f>IF(S895&lt;&gt;1, IF(SUM(S895:$S$1004)&lt;&gt;0, "| Laat geen witruimte tussen ingevulde rijen.", ""), "")</f>
        <v/>
      </c>
      <c r="BC895" s="159" t="str">
        <f t="shared" si="327"/>
        <v/>
      </c>
    </row>
    <row r="896" spans="1:55" s="158" customFormat="1" ht="14.4" customHeight="1" x14ac:dyDescent="0.3">
      <c r="A896" s="244" t="str">
        <f t="shared" si="306"/>
        <v/>
      </c>
      <c r="B896" s="153" t="str">
        <f t="shared" si="307"/>
        <v/>
      </c>
      <c r="C896" s="154"/>
      <c r="D896" s="173"/>
      <c r="E896" s="179"/>
      <c r="F896" s="156"/>
      <c r="G896" s="175"/>
      <c r="H896" s="175"/>
      <c r="I896" s="175"/>
      <c r="J896" s="175"/>
      <c r="K896" s="175"/>
      <c r="L896" s="175"/>
      <c r="M896" s="175"/>
      <c r="N896" s="175"/>
      <c r="O896" s="175"/>
      <c r="P896" s="175"/>
      <c r="Q896" s="179"/>
      <c r="R896" s="157" t="s">
        <v>98</v>
      </c>
      <c r="S896" s="158">
        <f t="shared" si="308"/>
        <v>0</v>
      </c>
      <c r="T896" s="158" t="str">
        <f t="shared" si="309"/>
        <v/>
      </c>
      <c r="U896" s="158" t="str">
        <f t="shared" si="310"/>
        <v>lstLocatieNv3</v>
      </c>
      <c r="V896" s="168">
        <f t="shared" si="311"/>
        <v>0</v>
      </c>
      <c r="W896" s="171">
        <f t="shared" si="312"/>
        <v>0</v>
      </c>
      <c r="X896" s="171">
        <f t="shared" si="313"/>
        <v>0</v>
      </c>
      <c r="Y896" s="171">
        <f t="shared" si="314"/>
        <v>0</v>
      </c>
      <c r="Z896" s="171">
        <f t="shared" si="315"/>
        <v>0</v>
      </c>
      <c r="AA896" s="171">
        <f t="shared" si="316"/>
        <v>0</v>
      </c>
      <c r="AB896" s="171">
        <f t="shared" si="317"/>
        <v>0</v>
      </c>
      <c r="AC896" s="171">
        <f t="shared" si="318"/>
        <v>0</v>
      </c>
      <c r="AD896" s="171">
        <f t="shared" si="319"/>
        <v>0</v>
      </c>
      <c r="AE896" s="171">
        <f t="shared" si="320"/>
        <v>0</v>
      </c>
      <c r="AF896" s="171">
        <f t="shared" si="321"/>
        <v>0</v>
      </c>
      <c r="AG896" s="171">
        <f t="shared" si="322"/>
        <v>0</v>
      </c>
      <c r="AH896" s="171">
        <f>IF($S896&lt;&gt;0, IF($F896&lt;&gt;"Opname / publicatie / game", IF(OR($J896="Fysieke aanwezigheid/product",$J896="Fysieke en digitale aanwezigheid/product"), IF($L896&lt;&gt;"België", _xlfn.IFNA(IF(MATCH($M896, Keuzelijsten!$AR$2:$AR$32, 0)&gt;0, 0, -1), -1), IF($N896&lt;&gt;"", -1, IF(O896&lt;&gt;"", 0, 1))), -1), -1), 0)</f>
        <v>0</v>
      </c>
      <c r="AI896" s="171">
        <f t="shared" si="323"/>
        <v>0</v>
      </c>
      <c r="AJ896" s="171">
        <f t="shared" si="324"/>
        <v>0</v>
      </c>
      <c r="AK896" s="168"/>
      <c r="AL896" s="322" t="str">
        <f t="shared" si="305"/>
        <v/>
      </c>
      <c r="AM896" s="171"/>
      <c r="AN896" s="171"/>
      <c r="AO896" s="171"/>
      <c r="AP896" s="171"/>
      <c r="AQ896" s="171"/>
      <c r="AR896" s="171"/>
      <c r="AS896" s="171"/>
      <c r="AT896" s="171"/>
      <c r="AU896" s="171" t="str">
        <f t="shared" si="325"/>
        <v/>
      </c>
      <c r="AV896" s="171"/>
      <c r="AW896" s="171"/>
      <c r="AX896" s="171"/>
      <c r="AY896" s="171"/>
      <c r="AZ896" s="168" t="str">
        <f t="shared" si="326"/>
        <v/>
      </c>
      <c r="BA896" s="158" t="str">
        <f>IF(S896&lt;&gt;1, IF(SUM(S896:$S$1004)&lt;&gt;0, "| Laat geen witruimte tussen ingevulde rijen.", ""), "")</f>
        <v/>
      </c>
      <c r="BC896" s="159" t="str">
        <f t="shared" si="327"/>
        <v/>
      </c>
    </row>
    <row r="897" spans="1:55" s="158" customFormat="1" ht="14.4" customHeight="1" x14ac:dyDescent="0.3">
      <c r="A897" s="244" t="str">
        <f t="shared" si="306"/>
        <v/>
      </c>
      <c r="B897" s="153" t="str">
        <f t="shared" si="307"/>
        <v/>
      </c>
      <c r="C897" s="154"/>
      <c r="D897" s="173"/>
      <c r="E897" s="179"/>
      <c r="F897" s="156"/>
      <c r="G897" s="175"/>
      <c r="H897" s="175"/>
      <c r="I897" s="175"/>
      <c r="J897" s="175"/>
      <c r="K897" s="175"/>
      <c r="L897" s="175"/>
      <c r="M897" s="175"/>
      <c r="N897" s="175"/>
      <c r="O897" s="175"/>
      <c r="P897" s="175"/>
      <c r="Q897" s="179"/>
      <c r="R897" s="157" t="s">
        <v>98</v>
      </c>
      <c r="S897" s="158">
        <f t="shared" si="308"/>
        <v>0</v>
      </c>
      <c r="T897" s="158" t="str">
        <f t="shared" si="309"/>
        <v/>
      </c>
      <c r="U897" s="158" t="str">
        <f t="shared" si="310"/>
        <v>lstLocatieNv3</v>
      </c>
      <c r="V897" s="168">
        <f t="shared" si="311"/>
        <v>0</v>
      </c>
      <c r="W897" s="171">
        <f t="shared" si="312"/>
        <v>0</v>
      </c>
      <c r="X897" s="171">
        <f t="shared" si="313"/>
        <v>0</v>
      </c>
      <c r="Y897" s="171">
        <f t="shared" si="314"/>
        <v>0</v>
      </c>
      <c r="Z897" s="171">
        <f t="shared" si="315"/>
        <v>0</v>
      </c>
      <c r="AA897" s="171">
        <f t="shared" si="316"/>
        <v>0</v>
      </c>
      <c r="AB897" s="171">
        <f t="shared" si="317"/>
        <v>0</v>
      </c>
      <c r="AC897" s="171">
        <f t="shared" si="318"/>
        <v>0</v>
      </c>
      <c r="AD897" s="171">
        <f t="shared" si="319"/>
        <v>0</v>
      </c>
      <c r="AE897" s="171">
        <f t="shared" si="320"/>
        <v>0</v>
      </c>
      <c r="AF897" s="171">
        <f t="shared" si="321"/>
        <v>0</v>
      </c>
      <c r="AG897" s="171">
        <f t="shared" si="322"/>
        <v>0</v>
      </c>
      <c r="AH897" s="171">
        <f>IF($S897&lt;&gt;0, IF($F897&lt;&gt;"Opname / publicatie / game", IF(OR($J897="Fysieke aanwezigheid/product",$J897="Fysieke en digitale aanwezigheid/product"), IF($L897&lt;&gt;"België", _xlfn.IFNA(IF(MATCH($M897, Keuzelijsten!$AR$2:$AR$32, 0)&gt;0, 0, -1), -1), IF($N897&lt;&gt;"", -1, IF(O897&lt;&gt;"", 0, 1))), -1), -1), 0)</f>
        <v>0</v>
      </c>
      <c r="AI897" s="171">
        <f t="shared" si="323"/>
        <v>0</v>
      </c>
      <c r="AJ897" s="171">
        <f t="shared" si="324"/>
        <v>0</v>
      </c>
      <c r="AK897" s="168"/>
      <c r="AL897" s="322" t="str">
        <f t="shared" si="305"/>
        <v/>
      </c>
      <c r="AM897" s="171"/>
      <c r="AN897" s="171"/>
      <c r="AO897" s="171"/>
      <c r="AP897" s="171"/>
      <c r="AQ897" s="171"/>
      <c r="AR897" s="171"/>
      <c r="AS897" s="171"/>
      <c r="AT897" s="171"/>
      <c r="AU897" s="171" t="str">
        <f t="shared" si="325"/>
        <v/>
      </c>
      <c r="AV897" s="171"/>
      <c r="AW897" s="171"/>
      <c r="AX897" s="171"/>
      <c r="AY897" s="171"/>
      <c r="AZ897" s="168" t="str">
        <f t="shared" si="326"/>
        <v/>
      </c>
      <c r="BA897" s="158" t="str">
        <f>IF(S897&lt;&gt;1, IF(SUM(S897:$S$1004)&lt;&gt;0, "| Laat geen witruimte tussen ingevulde rijen.", ""), "")</f>
        <v/>
      </c>
      <c r="BC897" s="159" t="str">
        <f t="shared" si="327"/>
        <v/>
      </c>
    </row>
    <row r="898" spans="1:55" s="158" customFormat="1" ht="14.4" customHeight="1" x14ac:dyDescent="0.3">
      <c r="A898" s="244" t="str">
        <f t="shared" si="306"/>
        <v/>
      </c>
      <c r="B898" s="153" t="str">
        <f t="shared" si="307"/>
        <v/>
      </c>
      <c r="C898" s="154"/>
      <c r="D898" s="173"/>
      <c r="E898" s="179"/>
      <c r="F898" s="156"/>
      <c r="G898" s="175"/>
      <c r="H898" s="175"/>
      <c r="I898" s="175"/>
      <c r="J898" s="175"/>
      <c r="K898" s="175"/>
      <c r="L898" s="175"/>
      <c r="M898" s="175"/>
      <c r="N898" s="175"/>
      <c r="O898" s="175"/>
      <c r="P898" s="175"/>
      <c r="Q898" s="179"/>
      <c r="R898" s="157" t="s">
        <v>98</v>
      </c>
      <c r="S898" s="158">
        <f t="shared" si="308"/>
        <v>0</v>
      </c>
      <c r="T898" s="158" t="str">
        <f t="shared" si="309"/>
        <v/>
      </c>
      <c r="U898" s="158" t="str">
        <f t="shared" si="310"/>
        <v>lstLocatieNv3</v>
      </c>
      <c r="V898" s="168">
        <f t="shared" si="311"/>
        <v>0</v>
      </c>
      <c r="W898" s="171">
        <f t="shared" si="312"/>
        <v>0</v>
      </c>
      <c r="X898" s="171">
        <f t="shared" si="313"/>
        <v>0</v>
      </c>
      <c r="Y898" s="171">
        <f t="shared" si="314"/>
        <v>0</v>
      </c>
      <c r="Z898" s="171">
        <f t="shared" si="315"/>
        <v>0</v>
      </c>
      <c r="AA898" s="171">
        <f t="shared" si="316"/>
        <v>0</v>
      </c>
      <c r="AB898" s="171">
        <f t="shared" si="317"/>
        <v>0</v>
      </c>
      <c r="AC898" s="171">
        <f t="shared" si="318"/>
        <v>0</v>
      </c>
      <c r="AD898" s="171">
        <f t="shared" si="319"/>
        <v>0</v>
      </c>
      <c r="AE898" s="171">
        <f t="shared" si="320"/>
        <v>0</v>
      </c>
      <c r="AF898" s="171">
        <f t="shared" si="321"/>
        <v>0</v>
      </c>
      <c r="AG898" s="171">
        <f t="shared" si="322"/>
        <v>0</v>
      </c>
      <c r="AH898" s="171">
        <f>IF($S898&lt;&gt;0, IF($F898&lt;&gt;"Opname / publicatie / game", IF(OR($J898="Fysieke aanwezigheid/product",$J898="Fysieke en digitale aanwezigheid/product"), IF($L898&lt;&gt;"België", _xlfn.IFNA(IF(MATCH($M898, Keuzelijsten!$AR$2:$AR$32, 0)&gt;0, 0, -1), -1), IF($N898&lt;&gt;"", -1, IF(O898&lt;&gt;"", 0, 1))), -1), -1), 0)</f>
        <v>0</v>
      </c>
      <c r="AI898" s="171">
        <f t="shared" si="323"/>
        <v>0</v>
      </c>
      <c r="AJ898" s="171">
        <f t="shared" si="324"/>
        <v>0</v>
      </c>
      <c r="AK898" s="168"/>
      <c r="AL898" s="322" t="str">
        <f t="shared" si="305"/>
        <v/>
      </c>
      <c r="AM898" s="171"/>
      <c r="AN898" s="171"/>
      <c r="AO898" s="171"/>
      <c r="AP898" s="171"/>
      <c r="AQ898" s="171"/>
      <c r="AR898" s="171"/>
      <c r="AS898" s="171"/>
      <c r="AT898" s="171"/>
      <c r="AU898" s="171" t="str">
        <f t="shared" si="325"/>
        <v/>
      </c>
      <c r="AV898" s="171"/>
      <c r="AW898" s="171"/>
      <c r="AX898" s="171"/>
      <c r="AY898" s="171"/>
      <c r="AZ898" s="168" t="str">
        <f t="shared" si="326"/>
        <v/>
      </c>
      <c r="BA898" s="158" t="str">
        <f>IF(S898&lt;&gt;1, IF(SUM(S898:$S$1004)&lt;&gt;0, "| Laat geen witruimte tussen ingevulde rijen.", ""), "")</f>
        <v/>
      </c>
      <c r="BC898" s="159" t="str">
        <f t="shared" si="327"/>
        <v/>
      </c>
    </row>
    <row r="899" spans="1:55" s="158" customFormat="1" ht="14.4" customHeight="1" x14ac:dyDescent="0.3">
      <c r="A899" s="244" t="str">
        <f t="shared" si="306"/>
        <v/>
      </c>
      <c r="B899" s="153" t="str">
        <f t="shared" si="307"/>
        <v/>
      </c>
      <c r="C899" s="154"/>
      <c r="D899" s="173"/>
      <c r="E899" s="179"/>
      <c r="F899" s="156"/>
      <c r="G899" s="175"/>
      <c r="H899" s="175"/>
      <c r="I899" s="175"/>
      <c r="J899" s="175"/>
      <c r="K899" s="175"/>
      <c r="L899" s="175"/>
      <c r="M899" s="175"/>
      <c r="N899" s="175"/>
      <c r="O899" s="175"/>
      <c r="P899" s="175"/>
      <c r="Q899" s="179"/>
      <c r="R899" s="157" t="s">
        <v>98</v>
      </c>
      <c r="S899" s="158">
        <f t="shared" si="308"/>
        <v>0</v>
      </c>
      <c r="T899" s="158" t="str">
        <f t="shared" si="309"/>
        <v/>
      </c>
      <c r="U899" s="158" t="str">
        <f t="shared" si="310"/>
        <v>lstLocatieNv3</v>
      </c>
      <c r="V899" s="168">
        <f t="shared" si="311"/>
        <v>0</v>
      </c>
      <c r="W899" s="171">
        <f t="shared" si="312"/>
        <v>0</v>
      </c>
      <c r="X899" s="171">
        <f t="shared" si="313"/>
        <v>0</v>
      </c>
      <c r="Y899" s="171">
        <f t="shared" si="314"/>
        <v>0</v>
      </c>
      <c r="Z899" s="171">
        <f t="shared" si="315"/>
        <v>0</v>
      </c>
      <c r="AA899" s="171">
        <f t="shared" si="316"/>
        <v>0</v>
      </c>
      <c r="AB899" s="171">
        <f t="shared" si="317"/>
        <v>0</v>
      </c>
      <c r="AC899" s="171">
        <f t="shared" si="318"/>
        <v>0</v>
      </c>
      <c r="AD899" s="171">
        <f t="shared" si="319"/>
        <v>0</v>
      </c>
      <c r="AE899" s="171">
        <f t="shared" si="320"/>
        <v>0</v>
      </c>
      <c r="AF899" s="171">
        <f t="shared" si="321"/>
        <v>0</v>
      </c>
      <c r="AG899" s="171">
        <f t="shared" si="322"/>
        <v>0</v>
      </c>
      <c r="AH899" s="171">
        <f>IF($S899&lt;&gt;0, IF($F899&lt;&gt;"Opname / publicatie / game", IF(OR($J899="Fysieke aanwezigheid/product",$J899="Fysieke en digitale aanwezigheid/product"), IF($L899&lt;&gt;"België", _xlfn.IFNA(IF(MATCH($M899, Keuzelijsten!$AR$2:$AR$32, 0)&gt;0, 0, -1), -1), IF($N899&lt;&gt;"", -1, IF(O899&lt;&gt;"", 0, 1))), -1), -1), 0)</f>
        <v>0</v>
      </c>
      <c r="AI899" s="171">
        <f t="shared" si="323"/>
        <v>0</v>
      </c>
      <c r="AJ899" s="171">
        <f t="shared" si="324"/>
        <v>0</v>
      </c>
      <c r="AK899" s="168"/>
      <c r="AL899" s="322" t="str">
        <f t="shared" si="305"/>
        <v/>
      </c>
      <c r="AM899" s="171"/>
      <c r="AN899" s="171"/>
      <c r="AO899" s="171"/>
      <c r="AP899" s="171"/>
      <c r="AQ899" s="171"/>
      <c r="AR899" s="171"/>
      <c r="AS899" s="171"/>
      <c r="AT899" s="171"/>
      <c r="AU899" s="171" t="str">
        <f t="shared" si="325"/>
        <v/>
      </c>
      <c r="AV899" s="171"/>
      <c r="AW899" s="171"/>
      <c r="AX899" s="171"/>
      <c r="AY899" s="171"/>
      <c r="AZ899" s="168" t="str">
        <f t="shared" si="326"/>
        <v/>
      </c>
      <c r="BA899" s="158" t="str">
        <f>IF(S899&lt;&gt;1, IF(SUM(S899:$S$1004)&lt;&gt;0, "| Laat geen witruimte tussen ingevulde rijen.", ""), "")</f>
        <v/>
      </c>
      <c r="BC899" s="159" t="str">
        <f t="shared" si="327"/>
        <v/>
      </c>
    </row>
    <row r="900" spans="1:55" s="158" customFormat="1" ht="14.4" customHeight="1" x14ac:dyDescent="0.3">
      <c r="A900" s="244" t="str">
        <f t="shared" si="306"/>
        <v/>
      </c>
      <c r="B900" s="153" t="str">
        <f t="shared" si="307"/>
        <v/>
      </c>
      <c r="C900" s="154"/>
      <c r="D900" s="173"/>
      <c r="E900" s="179"/>
      <c r="F900" s="156"/>
      <c r="G900" s="175"/>
      <c r="H900" s="175"/>
      <c r="I900" s="175"/>
      <c r="J900" s="175"/>
      <c r="K900" s="175"/>
      <c r="L900" s="175"/>
      <c r="M900" s="175"/>
      <c r="N900" s="175"/>
      <c r="O900" s="175"/>
      <c r="P900" s="175"/>
      <c r="Q900" s="179"/>
      <c r="R900" s="157" t="s">
        <v>98</v>
      </c>
      <c r="S900" s="158">
        <f t="shared" si="308"/>
        <v>0</v>
      </c>
      <c r="T900" s="158" t="str">
        <f t="shared" si="309"/>
        <v/>
      </c>
      <c r="U900" s="158" t="str">
        <f t="shared" si="310"/>
        <v>lstLocatieNv3</v>
      </c>
      <c r="V900" s="168">
        <f t="shared" si="311"/>
        <v>0</v>
      </c>
      <c r="W900" s="171">
        <f t="shared" si="312"/>
        <v>0</v>
      </c>
      <c r="X900" s="171">
        <f t="shared" si="313"/>
        <v>0</v>
      </c>
      <c r="Y900" s="171">
        <f t="shared" si="314"/>
        <v>0</v>
      </c>
      <c r="Z900" s="171">
        <f t="shared" si="315"/>
        <v>0</v>
      </c>
      <c r="AA900" s="171">
        <f t="shared" si="316"/>
        <v>0</v>
      </c>
      <c r="AB900" s="171">
        <f t="shared" si="317"/>
        <v>0</v>
      </c>
      <c r="AC900" s="171">
        <f t="shared" si="318"/>
        <v>0</v>
      </c>
      <c r="AD900" s="171">
        <f t="shared" si="319"/>
        <v>0</v>
      </c>
      <c r="AE900" s="171">
        <f t="shared" si="320"/>
        <v>0</v>
      </c>
      <c r="AF900" s="171">
        <f t="shared" si="321"/>
        <v>0</v>
      </c>
      <c r="AG900" s="171">
        <f t="shared" si="322"/>
        <v>0</v>
      </c>
      <c r="AH900" s="171">
        <f>IF($S900&lt;&gt;0, IF($F900&lt;&gt;"Opname / publicatie / game", IF(OR($J900="Fysieke aanwezigheid/product",$J900="Fysieke en digitale aanwezigheid/product"), IF($L900&lt;&gt;"België", _xlfn.IFNA(IF(MATCH($M900, Keuzelijsten!$AR$2:$AR$32, 0)&gt;0, 0, -1), -1), IF($N900&lt;&gt;"", -1, IF(O900&lt;&gt;"", 0, 1))), -1), -1), 0)</f>
        <v>0</v>
      </c>
      <c r="AI900" s="171">
        <f t="shared" si="323"/>
        <v>0</v>
      </c>
      <c r="AJ900" s="171">
        <f t="shared" si="324"/>
        <v>0</v>
      </c>
      <c r="AK900" s="168"/>
      <c r="AL900" s="322" t="str">
        <f t="shared" si="305"/>
        <v/>
      </c>
      <c r="AM900" s="171"/>
      <c r="AN900" s="171"/>
      <c r="AO900" s="171"/>
      <c r="AP900" s="171"/>
      <c r="AQ900" s="171"/>
      <c r="AR900" s="171"/>
      <c r="AS900" s="171"/>
      <c r="AT900" s="171"/>
      <c r="AU900" s="171" t="str">
        <f t="shared" si="325"/>
        <v/>
      </c>
      <c r="AV900" s="171"/>
      <c r="AW900" s="171"/>
      <c r="AX900" s="171"/>
      <c r="AY900" s="171"/>
      <c r="AZ900" s="168" t="str">
        <f t="shared" si="326"/>
        <v/>
      </c>
      <c r="BA900" s="158" t="str">
        <f>IF(S900&lt;&gt;1, IF(SUM(S900:$S$1004)&lt;&gt;0, "| Laat geen witruimte tussen ingevulde rijen.", ""), "")</f>
        <v/>
      </c>
      <c r="BC900" s="159" t="str">
        <f t="shared" si="327"/>
        <v/>
      </c>
    </row>
    <row r="901" spans="1:55" s="8" customFormat="1" ht="14.4" customHeight="1" x14ac:dyDescent="0.3">
      <c r="A901" s="244" t="str">
        <f t="shared" si="306"/>
        <v/>
      </c>
      <c r="B901" s="153" t="str">
        <f t="shared" si="307"/>
        <v/>
      </c>
      <c r="C901" s="154"/>
      <c r="D901" s="173"/>
      <c r="E901" s="179"/>
      <c r="F901" s="156"/>
      <c r="G901" s="175"/>
      <c r="H901" s="175"/>
      <c r="I901" s="175"/>
      <c r="J901" s="175"/>
      <c r="K901" s="175"/>
      <c r="L901" s="175"/>
      <c r="M901" s="175"/>
      <c r="N901" s="175"/>
      <c r="O901" s="175"/>
      <c r="P901" s="175"/>
      <c r="Q901" s="179"/>
      <c r="R901" s="157" t="s">
        <v>98</v>
      </c>
      <c r="S901" s="158">
        <f t="shared" si="308"/>
        <v>0</v>
      </c>
      <c r="T901" s="158" t="str">
        <f t="shared" si="309"/>
        <v/>
      </c>
      <c r="U901" s="158" t="str">
        <f t="shared" si="310"/>
        <v>lstLocatieNv3</v>
      </c>
      <c r="V901" s="168">
        <f t="shared" si="311"/>
        <v>0</v>
      </c>
      <c r="W901" s="171">
        <f t="shared" si="312"/>
        <v>0</v>
      </c>
      <c r="X901" s="171">
        <f t="shared" si="313"/>
        <v>0</v>
      </c>
      <c r="Y901" s="171">
        <f t="shared" si="314"/>
        <v>0</v>
      </c>
      <c r="Z901" s="171">
        <f t="shared" si="315"/>
        <v>0</v>
      </c>
      <c r="AA901" s="171">
        <f t="shared" si="316"/>
        <v>0</v>
      </c>
      <c r="AB901" s="171">
        <f t="shared" si="317"/>
        <v>0</v>
      </c>
      <c r="AC901" s="171">
        <f t="shared" si="318"/>
        <v>0</v>
      </c>
      <c r="AD901" s="171">
        <f t="shared" si="319"/>
        <v>0</v>
      </c>
      <c r="AE901" s="171">
        <f t="shared" si="320"/>
        <v>0</v>
      </c>
      <c r="AF901" s="171">
        <f t="shared" si="321"/>
        <v>0</v>
      </c>
      <c r="AG901" s="171">
        <f t="shared" si="322"/>
        <v>0</v>
      </c>
      <c r="AH901" s="171">
        <f>IF($S901&lt;&gt;0, IF($F901&lt;&gt;"Opname / publicatie / game", IF(OR($J901="Fysieke aanwezigheid/product",$J901="Fysieke en digitale aanwezigheid/product"), IF($L901&lt;&gt;"België", _xlfn.IFNA(IF(MATCH($M901, Keuzelijsten!$AR$2:$AR$32, 0)&gt;0, 0, -1), -1), IF($N901&lt;&gt;"", -1, IF(O901&lt;&gt;"", 0, 1))), -1), -1), 0)</f>
        <v>0</v>
      </c>
      <c r="AI901" s="171">
        <f t="shared" si="323"/>
        <v>0</v>
      </c>
      <c r="AJ901" s="171">
        <f t="shared" si="324"/>
        <v>0</v>
      </c>
      <c r="AK901" s="168"/>
      <c r="AL901" s="322" t="str">
        <f t="shared" ref="AL901:AL964" si="328">IF($D901&lt;&gt;"", IF($D901&lt;Datum_beleidsperiode_begin, "| Veld '"&amp;AL900&amp;ROW()&amp;"': De startdatum mag niet voor het begin van de beleidsperiode vallen.  ", IF($D901&gt;Datum_beleidsperiode_einde, "| Veld '"&amp;AL900&amp;ROW()&amp;"': De startdatum mag niet na het einde van de beleidsperiode vallen.  ", "")), "")</f>
        <v/>
      </c>
      <c r="AM901" s="171"/>
      <c r="AN901" s="171"/>
      <c r="AO901" s="171"/>
      <c r="AP901" s="171"/>
      <c r="AQ901" s="171"/>
      <c r="AR901" s="171"/>
      <c r="AS901" s="171"/>
      <c r="AT901" s="171"/>
      <c r="AU901" s="171" t="str">
        <f t="shared" si="325"/>
        <v/>
      </c>
      <c r="AV901" s="171"/>
      <c r="AW901" s="171"/>
      <c r="AX901" s="171"/>
      <c r="AY901" s="171"/>
      <c r="AZ901" s="168" t="str">
        <f t="shared" si="326"/>
        <v/>
      </c>
      <c r="BA901" s="158" t="str">
        <f>IF(S901&lt;&gt;1, IF(SUM(S901:$S$1004)&lt;&gt;0, "| Laat geen witruimte tussen ingevulde rijen.", ""), "")</f>
        <v/>
      </c>
      <c r="BB901" s="158"/>
      <c r="BC901" s="159" t="str">
        <f t="shared" si="327"/>
        <v/>
      </c>
    </row>
    <row r="902" spans="1:55" s="8" customFormat="1" ht="14.4" customHeight="1" x14ac:dyDescent="0.3">
      <c r="A902" s="244" t="str">
        <f t="shared" ref="A902:A965" si="329">IF(BC902&lt;&gt;"", "✘", "")</f>
        <v/>
      </c>
      <c r="B902" s="153" t="str">
        <f t="shared" ref="B902:B965" si="330">IF(OR(S902&lt;&gt;0, BA902&lt;&gt;""), ROW()-4, "")</f>
        <v/>
      </c>
      <c r="C902" s="154"/>
      <c r="D902" s="173"/>
      <c r="E902" s="179"/>
      <c r="F902" s="156"/>
      <c r="G902" s="175"/>
      <c r="H902" s="175"/>
      <c r="I902" s="175"/>
      <c r="J902" s="175"/>
      <c r="K902" s="175"/>
      <c r="L902" s="175"/>
      <c r="M902" s="175"/>
      <c r="N902" s="175"/>
      <c r="O902" s="175"/>
      <c r="P902" s="175"/>
      <c r="Q902" s="179"/>
      <c r="R902" s="157" t="s">
        <v>98</v>
      </c>
      <c r="S902" s="158">
        <f t="shared" ref="S902:S965" si="331">IF(C902&amp;D902&amp;E902&amp;F902&amp;G902&amp;H902&amp;I902&amp;J902&amp;K902&amp;L902&amp;M902&amp;N902&amp;O902&amp;P902&amp;Q902&lt;&gt;"", 1, 0)</f>
        <v>0</v>
      </c>
      <c r="T902" s="158" t="str">
        <f t="shared" ref="T902:T965" si="332">IF(L902="Buiten België, in Europa", "lstLocatieNv2Europa", IF(L902="Buiten Europa", "lstLocatieNv2BuitenEuropa", ""))</f>
        <v/>
      </c>
      <c r="U902" s="158" t="str">
        <f t="shared" ref="U902:U965" si="333">IF(L902="België", "lstLocatieBelgieGemeente", "lstLocatieNv3"&amp;SUBSTITUTE(M902, " ", ""))</f>
        <v>lstLocatieNv3</v>
      </c>
      <c r="V902" s="168">
        <f t="shared" ref="V902:V965" si="334">IF($S902&lt;&gt;0, IF(C902&lt;&gt;"", 0, 1), 0)</f>
        <v>0</v>
      </c>
      <c r="W902" s="171">
        <f t="shared" ref="W902:W965" si="335">IF($S902&lt;&gt;0, IF(D902&lt;&gt;"", 0, 1), 0)</f>
        <v>0</v>
      </c>
      <c r="X902" s="171">
        <f t="shared" ref="X902:X965" si="336">IF($S902&lt;&gt;0, IF(E902&lt;&gt;"", 0, 1), 0)</f>
        <v>0</v>
      </c>
      <c r="Y902" s="171">
        <f t="shared" ref="Y902:Y965" si="337">IF($S902&lt;&gt;0, IF(F902&lt;&gt;"", 0, 1), 0)</f>
        <v>0</v>
      </c>
      <c r="Z902" s="171">
        <f t="shared" ref="Z902:Z965" si="338">IF($S902&lt;&gt;0, IF(G902&lt;&gt;"", 0, 1), 0)</f>
        <v>0</v>
      </c>
      <c r="AA902" s="171">
        <f t="shared" ref="AA902:AA965" si="339">IF($S902&lt;&gt;0, IF(H902&lt;&gt;"", 0, 1), 0)</f>
        <v>0</v>
      </c>
      <c r="AB902" s="171">
        <f t="shared" ref="AB902:AB965" si="340">IF($S902&lt;&gt;0, IF(OR($F902="Publieksvoorstelling", $F902="Tentoonstelling"), IF(I902&lt;&gt;"", 0, 1), -1), 0)</f>
        <v>0</v>
      </c>
      <c r="AC902" s="171">
        <f t="shared" ref="AC902:AC965" si="341">IF($S902&lt;&gt;0, IF(J902&lt;&gt;"", 0, 1), 0)</f>
        <v>0</v>
      </c>
      <c r="AD902" s="171">
        <f t="shared" ref="AD902:AD965" si="342">IF($S902&lt;&gt;0, IF(OR(F902="Publieksvoorstelling", F902="Tentoonstelling"), IF(K902&lt;&gt;"", 0, 1), -1), 0)</f>
        <v>0</v>
      </c>
      <c r="AE902" s="171">
        <f t="shared" ref="AE902:AE965" si="343">IF($S902&lt;&gt;0, IF($F902&lt;&gt;"Opname / publicatie / game", IF(OR($J902="Fysieke aanwezigheid/product",$J902="Fysieke en digitale aanwezigheid/product"), IF(L902&lt;&gt;"", 0, 1), -1), -1), 0)</f>
        <v>0</v>
      </c>
      <c r="AF902" s="171">
        <f t="shared" ref="AF902:AF965" si="344">IF($S902&lt;&gt;0, IF($F902&lt;&gt;"Opname / publicatie / game", IF(OR($J902="Fysieke aanwezigheid/product",$J902="Fysieke en digitale aanwezigheid/product"), IF($L902&lt;&gt;"België", IF(M902&lt;&gt;"", 0, 1), -1), -1), -1), 0)</f>
        <v>0</v>
      </c>
      <c r="AG902" s="171">
        <f t="shared" ref="AG902:AG965" si="345">IF($S902&lt;&gt;0, IF($F902&lt;&gt;"Opname / publicatie / game", IF(OR($J902="Fysieke aanwezigheid/product",$J902="Fysieke en digitale aanwezigheid/product"), IF($L902="België", IF($O902&lt;&gt;"", -1, IF(N902&lt;&gt;"", 0, 1)), -1), -1), -1), 0)</f>
        <v>0</v>
      </c>
      <c r="AH902" s="171">
        <f>IF($S902&lt;&gt;0, IF($F902&lt;&gt;"Opname / publicatie / game", IF(OR($J902="Fysieke aanwezigheid/product",$J902="Fysieke en digitale aanwezigheid/product"), IF($L902&lt;&gt;"België", _xlfn.IFNA(IF(MATCH($M902, Keuzelijsten!$AR$2:$AR$32, 0)&gt;0, 0, -1), -1), IF($N902&lt;&gt;"", -1, IF(O902&lt;&gt;"", 0, 1))), -1), -1), 0)</f>
        <v>0</v>
      </c>
      <c r="AI902" s="171">
        <f t="shared" ref="AI902:AI965" si="346">IF($S902&lt;&gt;0, IF(OR($F902="Publieksvoorstelling", $F902="Tentoonstelling"), IF($I902="Productief", IF(P902&lt;&gt;"", 0, 1), -1), -1), 0)</f>
        <v>0</v>
      </c>
      <c r="AJ902" s="171">
        <f t="shared" ref="AJ902:AJ965" si="347">IF($S902&lt;&gt;0, IF(Q902&lt;&gt;"", 0, 1), 0)</f>
        <v>0</v>
      </c>
      <c r="AK902" s="168"/>
      <c r="AL902" s="322" t="str">
        <f t="shared" si="328"/>
        <v/>
      </c>
      <c r="AM902" s="171"/>
      <c r="AN902" s="171"/>
      <c r="AO902" s="171"/>
      <c r="AP902" s="171"/>
      <c r="AQ902" s="171"/>
      <c r="AR902" s="171"/>
      <c r="AS902" s="171"/>
      <c r="AT902" s="171"/>
      <c r="AU902" s="171" t="str">
        <f t="shared" ref="AU902:AU965" si="348">IF(AF902&lt;0, IF(M902&lt;&gt;"", "| Veld '"&amp;AU901&amp;ROW()&amp;"': Laat het veld leeg of maak een logische keuze in veld 'O"&amp;ROW()&amp;"'.", ""), "")</f>
        <v/>
      </c>
      <c r="AV902" s="171"/>
      <c r="AW902" s="171"/>
      <c r="AX902" s="171"/>
      <c r="AY902" s="171"/>
      <c r="AZ902" s="168" t="str">
        <f t="shared" ref="AZ902:AZ965" si="349">IF(SUMIF(V902:AJ902, "&gt;0")&gt;0, "| Vul verplichte velden in.", "")</f>
        <v/>
      </c>
      <c r="BA902" s="158" t="str">
        <f>IF(S902&lt;&gt;1, IF(SUM(S902:$S$1004)&lt;&gt;0, "| Laat geen witruimte tussen ingevulde rijen.", ""), "")</f>
        <v/>
      </c>
      <c r="BB902" s="158"/>
      <c r="BC902" s="159" t="str">
        <f t="shared" ref="BC902:BC965" si="350">IF(AK902&amp;AL902&amp;AM902&amp;AN902&amp;AO902&amp;AP902&amp;AQ902&amp;AR902&amp;AS902&amp;AT902&amp;AU902&amp;AV902&amp;AW902&amp;AX902&amp;AY902&lt;&gt;"", AK902&amp;AL902&amp;AM902&amp;AN902&amp;AO902&amp;AP902&amp;AQ902&amp;AR902&amp;AS902&amp;AT902&amp;AU902&amp;AV902&amp;AW902&amp;AX902&amp;AY902, AZ902&amp;BA902)</f>
        <v/>
      </c>
    </row>
    <row r="903" spans="1:55" s="8" customFormat="1" ht="14.4" customHeight="1" x14ac:dyDescent="0.3">
      <c r="A903" s="244" t="str">
        <f t="shared" si="329"/>
        <v/>
      </c>
      <c r="B903" s="153" t="str">
        <f t="shared" si="330"/>
        <v/>
      </c>
      <c r="C903" s="154"/>
      <c r="D903" s="173"/>
      <c r="E903" s="179"/>
      <c r="F903" s="156"/>
      <c r="G903" s="175"/>
      <c r="H903" s="175"/>
      <c r="I903" s="175"/>
      <c r="J903" s="175"/>
      <c r="K903" s="175"/>
      <c r="L903" s="175"/>
      <c r="M903" s="175"/>
      <c r="N903" s="175"/>
      <c r="O903" s="175"/>
      <c r="P903" s="175"/>
      <c r="Q903" s="179"/>
      <c r="R903" s="157" t="s">
        <v>98</v>
      </c>
      <c r="S903" s="158">
        <f t="shared" si="331"/>
        <v>0</v>
      </c>
      <c r="T903" s="158" t="str">
        <f t="shared" si="332"/>
        <v/>
      </c>
      <c r="U903" s="158" t="str">
        <f t="shared" si="333"/>
        <v>lstLocatieNv3</v>
      </c>
      <c r="V903" s="168">
        <f t="shared" si="334"/>
        <v>0</v>
      </c>
      <c r="W903" s="171">
        <f t="shared" si="335"/>
        <v>0</v>
      </c>
      <c r="X903" s="171">
        <f t="shared" si="336"/>
        <v>0</v>
      </c>
      <c r="Y903" s="171">
        <f t="shared" si="337"/>
        <v>0</v>
      </c>
      <c r="Z903" s="171">
        <f t="shared" si="338"/>
        <v>0</v>
      </c>
      <c r="AA903" s="171">
        <f t="shared" si="339"/>
        <v>0</v>
      </c>
      <c r="AB903" s="171">
        <f t="shared" si="340"/>
        <v>0</v>
      </c>
      <c r="AC903" s="171">
        <f t="shared" si="341"/>
        <v>0</v>
      </c>
      <c r="AD903" s="171">
        <f t="shared" si="342"/>
        <v>0</v>
      </c>
      <c r="AE903" s="171">
        <f t="shared" si="343"/>
        <v>0</v>
      </c>
      <c r="AF903" s="171">
        <f t="shared" si="344"/>
        <v>0</v>
      </c>
      <c r="AG903" s="171">
        <f t="shared" si="345"/>
        <v>0</v>
      </c>
      <c r="AH903" s="171">
        <f>IF($S903&lt;&gt;0, IF($F903&lt;&gt;"Opname / publicatie / game", IF(OR($J903="Fysieke aanwezigheid/product",$J903="Fysieke en digitale aanwezigheid/product"), IF($L903&lt;&gt;"België", _xlfn.IFNA(IF(MATCH($M903, Keuzelijsten!$AR$2:$AR$32, 0)&gt;0, 0, -1), -1), IF($N903&lt;&gt;"", -1, IF(O903&lt;&gt;"", 0, 1))), -1), -1), 0)</f>
        <v>0</v>
      </c>
      <c r="AI903" s="171">
        <f t="shared" si="346"/>
        <v>0</v>
      </c>
      <c r="AJ903" s="171">
        <f t="shared" si="347"/>
        <v>0</v>
      </c>
      <c r="AK903" s="168"/>
      <c r="AL903" s="322" t="str">
        <f t="shared" si="328"/>
        <v/>
      </c>
      <c r="AM903" s="171"/>
      <c r="AN903" s="171"/>
      <c r="AO903" s="171"/>
      <c r="AP903" s="171"/>
      <c r="AQ903" s="171"/>
      <c r="AR903" s="171"/>
      <c r="AS903" s="171"/>
      <c r="AT903" s="171"/>
      <c r="AU903" s="171" t="str">
        <f t="shared" si="348"/>
        <v/>
      </c>
      <c r="AV903" s="171"/>
      <c r="AW903" s="171"/>
      <c r="AX903" s="171"/>
      <c r="AY903" s="171"/>
      <c r="AZ903" s="168" t="str">
        <f t="shared" si="349"/>
        <v/>
      </c>
      <c r="BA903" s="158" t="str">
        <f>IF(S903&lt;&gt;1, IF(SUM(S903:$S$1004)&lt;&gt;0, "| Laat geen witruimte tussen ingevulde rijen.", ""), "")</f>
        <v/>
      </c>
      <c r="BB903" s="158"/>
      <c r="BC903" s="159" t="str">
        <f t="shared" si="350"/>
        <v/>
      </c>
    </row>
    <row r="904" spans="1:55" s="8" customFormat="1" ht="14.4" customHeight="1" x14ac:dyDescent="0.3">
      <c r="A904" s="244" t="str">
        <f t="shared" si="329"/>
        <v/>
      </c>
      <c r="B904" s="153" t="str">
        <f t="shared" si="330"/>
        <v/>
      </c>
      <c r="C904" s="154"/>
      <c r="D904" s="173"/>
      <c r="E904" s="179"/>
      <c r="F904" s="156"/>
      <c r="G904" s="175"/>
      <c r="H904" s="175"/>
      <c r="I904" s="175"/>
      <c r="J904" s="175"/>
      <c r="K904" s="175"/>
      <c r="L904" s="175"/>
      <c r="M904" s="175"/>
      <c r="N904" s="175"/>
      <c r="O904" s="175"/>
      <c r="P904" s="175"/>
      <c r="Q904" s="179"/>
      <c r="R904" s="157" t="s">
        <v>98</v>
      </c>
      <c r="S904" s="158">
        <f t="shared" si="331"/>
        <v>0</v>
      </c>
      <c r="T904" s="158" t="str">
        <f t="shared" si="332"/>
        <v/>
      </c>
      <c r="U904" s="158" t="str">
        <f t="shared" si="333"/>
        <v>lstLocatieNv3</v>
      </c>
      <c r="V904" s="168">
        <f t="shared" si="334"/>
        <v>0</v>
      </c>
      <c r="W904" s="171">
        <f t="shared" si="335"/>
        <v>0</v>
      </c>
      <c r="X904" s="171">
        <f t="shared" si="336"/>
        <v>0</v>
      </c>
      <c r="Y904" s="171">
        <f t="shared" si="337"/>
        <v>0</v>
      </c>
      <c r="Z904" s="171">
        <f t="shared" si="338"/>
        <v>0</v>
      </c>
      <c r="AA904" s="171">
        <f t="shared" si="339"/>
        <v>0</v>
      </c>
      <c r="AB904" s="171">
        <f t="shared" si="340"/>
        <v>0</v>
      </c>
      <c r="AC904" s="171">
        <f t="shared" si="341"/>
        <v>0</v>
      </c>
      <c r="AD904" s="171">
        <f t="shared" si="342"/>
        <v>0</v>
      </c>
      <c r="AE904" s="171">
        <f t="shared" si="343"/>
        <v>0</v>
      </c>
      <c r="AF904" s="171">
        <f t="shared" si="344"/>
        <v>0</v>
      </c>
      <c r="AG904" s="171">
        <f t="shared" si="345"/>
        <v>0</v>
      </c>
      <c r="AH904" s="171">
        <f>IF($S904&lt;&gt;0, IF($F904&lt;&gt;"Opname / publicatie / game", IF(OR($J904="Fysieke aanwezigheid/product",$J904="Fysieke en digitale aanwezigheid/product"), IF($L904&lt;&gt;"België", _xlfn.IFNA(IF(MATCH($M904, Keuzelijsten!$AR$2:$AR$32, 0)&gt;0, 0, -1), -1), IF($N904&lt;&gt;"", -1, IF(O904&lt;&gt;"", 0, 1))), -1), -1), 0)</f>
        <v>0</v>
      </c>
      <c r="AI904" s="171">
        <f t="shared" si="346"/>
        <v>0</v>
      </c>
      <c r="AJ904" s="171">
        <f t="shared" si="347"/>
        <v>0</v>
      </c>
      <c r="AK904" s="168"/>
      <c r="AL904" s="322" t="str">
        <f t="shared" si="328"/>
        <v/>
      </c>
      <c r="AM904" s="171"/>
      <c r="AN904" s="171"/>
      <c r="AO904" s="171"/>
      <c r="AP904" s="171"/>
      <c r="AQ904" s="171"/>
      <c r="AR904" s="171"/>
      <c r="AS904" s="171"/>
      <c r="AT904" s="171"/>
      <c r="AU904" s="171" t="str">
        <f t="shared" si="348"/>
        <v/>
      </c>
      <c r="AV904" s="171"/>
      <c r="AW904" s="171"/>
      <c r="AX904" s="171"/>
      <c r="AY904" s="171"/>
      <c r="AZ904" s="168" t="str">
        <f t="shared" si="349"/>
        <v/>
      </c>
      <c r="BA904" s="158" t="str">
        <f>IF(S904&lt;&gt;1, IF(SUM(S904:$S$1004)&lt;&gt;0, "| Laat geen witruimte tussen ingevulde rijen.", ""), "")</f>
        <v/>
      </c>
      <c r="BB904" s="158"/>
      <c r="BC904" s="159" t="str">
        <f t="shared" si="350"/>
        <v/>
      </c>
    </row>
    <row r="905" spans="1:55" s="8" customFormat="1" ht="14.4" customHeight="1" x14ac:dyDescent="0.3">
      <c r="A905" s="244" t="str">
        <f t="shared" si="329"/>
        <v/>
      </c>
      <c r="B905" s="153" t="str">
        <f t="shared" si="330"/>
        <v/>
      </c>
      <c r="C905" s="154"/>
      <c r="D905" s="173"/>
      <c r="E905" s="179"/>
      <c r="F905" s="156"/>
      <c r="G905" s="175"/>
      <c r="H905" s="175"/>
      <c r="I905" s="175"/>
      <c r="J905" s="175"/>
      <c r="K905" s="175"/>
      <c r="L905" s="175"/>
      <c r="M905" s="175"/>
      <c r="N905" s="175"/>
      <c r="O905" s="175"/>
      <c r="P905" s="175"/>
      <c r="Q905" s="179"/>
      <c r="R905" s="157" t="s">
        <v>98</v>
      </c>
      <c r="S905" s="158">
        <f t="shared" si="331"/>
        <v>0</v>
      </c>
      <c r="T905" s="158" t="str">
        <f t="shared" si="332"/>
        <v/>
      </c>
      <c r="U905" s="158" t="str">
        <f t="shared" si="333"/>
        <v>lstLocatieNv3</v>
      </c>
      <c r="V905" s="168">
        <f t="shared" si="334"/>
        <v>0</v>
      </c>
      <c r="W905" s="171">
        <f t="shared" si="335"/>
        <v>0</v>
      </c>
      <c r="X905" s="171">
        <f t="shared" si="336"/>
        <v>0</v>
      </c>
      <c r="Y905" s="171">
        <f t="shared" si="337"/>
        <v>0</v>
      </c>
      <c r="Z905" s="171">
        <f t="shared" si="338"/>
        <v>0</v>
      </c>
      <c r="AA905" s="171">
        <f t="shared" si="339"/>
        <v>0</v>
      </c>
      <c r="AB905" s="171">
        <f t="shared" si="340"/>
        <v>0</v>
      </c>
      <c r="AC905" s="171">
        <f t="shared" si="341"/>
        <v>0</v>
      </c>
      <c r="AD905" s="171">
        <f t="shared" si="342"/>
        <v>0</v>
      </c>
      <c r="AE905" s="171">
        <f t="shared" si="343"/>
        <v>0</v>
      </c>
      <c r="AF905" s="171">
        <f t="shared" si="344"/>
        <v>0</v>
      </c>
      <c r="AG905" s="171">
        <f t="shared" si="345"/>
        <v>0</v>
      </c>
      <c r="AH905" s="171">
        <f>IF($S905&lt;&gt;0, IF($F905&lt;&gt;"Opname / publicatie / game", IF(OR($J905="Fysieke aanwezigheid/product",$J905="Fysieke en digitale aanwezigheid/product"), IF($L905&lt;&gt;"België", _xlfn.IFNA(IF(MATCH($M905, Keuzelijsten!$AR$2:$AR$32, 0)&gt;0, 0, -1), -1), IF($N905&lt;&gt;"", -1, IF(O905&lt;&gt;"", 0, 1))), -1), -1), 0)</f>
        <v>0</v>
      </c>
      <c r="AI905" s="171">
        <f t="shared" si="346"/>
        <v>0</v>
      </c>
      <c r="AJ905" s="171">
        <f t="shared" si="347"/>
        <v>0</v>
      </c>
      <c r="AK905" s="168"/>
      <c r="AL905" s="322" t="str">
        <f t="shared" si="328"/>
        <v/>
      </c>
      <c r="AM905" s="171"/>
      <c r="AN905" s="171"/>
      <c r="AO905" s="171"/>
      <c r="AP905" s="171"/>
      <c r="AQ905" s="171"/>
      <c r="AR905" s="171"/>
      <c r="AS905" s="171"/>
      <c r="AT905" s="171"/>
      <c r="AU905" s="171" t="str">
        <f t="shared" si="348"/>
        <v/>
      </c>
      <c r="AV905" s="171"/>
      <c r="AW905" s="171"/>
      <c r="AX905" s="171"/>
      <c r="AY905" s="171"/>
      <c r="AZ905" s="168" t="str">
        <f t="shared" si="349"/>
        <v/>
      </c>
      <c r="BA905" s="158" t="str">
        <f>IF(S905&lt;&gt;1, IF(SUM(S905:$S$1004)&lt;&gt;0, "| Laat geen witruimte tussen ingevulde rijen.", ""), "")</f>
        <v/>
      </c>
      <c r="BB905" s="158"/>
      <c r="BC905" s="159" t="str">
        <f t="shared" si="350"/>
        <v/>
      </c>
    </row>
    <row r="906" spans="1:55" s="8" customFormat="1" ht="14.4" customHeight="1" x14ac:dyDescent="0.3">
      <c r="A906" s="244" t="str">
        <f t="shared" si="329"/>
        <v/>
      </c>
      <c r="B906" s="153" t="str">
        <f t="shared" si="330"/>
        <v/>
      </c>
      <c r="C906" s="154"/>
      <c r="D906" s="173"/>
      <c r="E906" s="179"/>
      <c r="F906" s="156"/>
      <c r="G906" s="175"/>
      <c r="H906" s="175"/>
      <c r="I906" s="175"/>
      <c r="J906" s="175"/>
      <c r="K906" s="175"/>
      <c r="L906" s="175"/>
      <c r="M906" s="175"/>
      <c r="N906" s="175"/>
      <c r="O906" s="175"/>
      <c r="P906" s="175"/>
      <c r="Q906" s="179"/>
      <c r="R906" s="157" t="s">
        <v>98</v>
      </c>
      <c r="S906" s="158">
        <f t="shared" si="331"/>
        <v>0</v>
      </c>
      <c r="T906" s="158" t="str">
        <f t="shared" si="332"/>
        <v/>
      </c>
      <c r="U906" s="158" t="str">
        <f t="shared" si="333"/>
        <v>lstLocatieNv3</v>
      </c>
      <c r="V906" s="168">
        <f t="shared" si="334"/>
        <v>0</v>
      </c>
      <c r="W906" s="171">
        <f t="shared" si="335"/>
        <v>0</v>
      </c>
      <c r="X906" s="171">
        <f t="shared" si="336"/>
        <v>0</v>
      </c>
      <c r="Y906" s="171">
        <f t="shared" si="337"/>
        <v>0</v>
      </c>
      <c r="Z906" s="171">
        <f t="shared" si="338"/>
        <v>0</v>
      </c>
      <c r="AA906" s="171">
        <f t="shared" si="339"/>
        <v>0</v>
      </c>
      <c r="AB906" s="171">
        <f t="shared" si="340"/>
        <v>0</v>
      </c>
      <c r="AC906" s="171">
        <f t="shared" si="341"/>
        <v>0</v>
      </c>
      <c r="AD906" s="171">
        <f t="shared" si="342"/>
        <v>0</v>
      </c>
      <c r="AE906" s="171">
        <f t="shared" si="343"/>
        <v>0</v>
      </c>
      <c r="AF906" s="171">
        <f t="shared" si="344"/>
        <v>0</v>
      </c>
      <c r="AG906" s="171">
        <f t="shared" si="345"/>
        <v>0</v>
      </c>
      <c r="AH906" s="171">
        <f>IF($S906&lt;&gt;0, IF($F906&lt;&gt;"Opname / publicatie / game", IF(OR($J906="Fysieke aanwezigheid/product",$J906="Fysieke en digitale aanwezigheid/product"), IF($L906&lt;&gt;"België", _xlfn.IFNA(IF(MATCH($M906, Keuzelijsten!$AR$2:$AR$32, 0)&gt;0, 0, -1), -1), IF($N906&lt;&gt;"", -1, IF(O906&lt;&gt;"", 0, 1))), -1), -1), 0)</f>
        <v>0</v>
      </c>
      <c r="AI906" s="171">
        <f t="shared" si="346"/>
        <v>0</v>
      </c>
      <c r="AJ906" s="171">
        <f t="shared" si="347"/>
        <v>0</v>
      </c>
      <c r="AK906" s="168"/>
      <c r="AL906" s="322" t="str">
        <f t="shared" si="328"/>
        <v/>
      </c>
      <c r="AM906" s="171"/>
      <c r="AN906" s="171"/>
      <c r="AO906" s="171"/>
      <c r="AP906" s="171"/>
      <c r="AQ906" s="171"/>
      <c r="AR906" s="171"/>
      <c r="AS906" s="171"/>
      <c r="AT906" s="171"/>
      <c r="AU906" s="171" t="str">
        <f t="shared" si="348"/>
        <v/>
      </c>
      <c r="AV906" s="171"/>
      <c r="AW906" s="171"/>
      <c r="AX906" s="171"/>
      <c r="AY906" s="171"/>
      <c r="AZ906" s="168" t="str">
        <f t="shared" si="349"/>
        <v/>
      </c>
      <c r="BA906" s="158" t="str">
        <f>IF(S906&lt;&gt;1, IF(SUM(S906:$S$1004)&lt;&gt;0, "| Laat geen witruimte tussen ingevulde rijen.", ""), "")</f>
        <v/>
      </c>
      <c r="BB906" s="158"/>
      <c r="BC906" s="159" t="str">
        <f t="shared" si="350"/>
        <v/>
      </c>
    </row>
    <row r="907" spans="1:55" s="8" customFormat="1" ht="14.4" customHeight="1" x14ac:dyDescent="0.3">
      <c r="A907" s="244" t="str">
        <f t="shared" si="329"/>
        <v/>
      </c>
      <c r="B907" s="153" t="str">
        <f t="shared" si="330"/>
        <v/>
      </c>
      <c r="C907" s="154"/>
      <c r="D907" s="173"/>
      <c r="E907" s="179"/>
      <c r="F907" s="156"/>
      <c r="G907" s="175"/>
      <c r="H907" s="175"/>
      <c r="I907" s="175"/>
      <c r="J907" s="175"/>
      <c r="K907" s="175"/>
      <c r="L907" s="175"/>
      <c r="M907" s="175"/>
      <c r="N907" s="175"/>
      <c r="O907" s="175"/>
      <c r="P907" s="175"/>
      <c r="Q907" s="179"/>
      <c r="R907" s="157" t="s">
        <v>98</v>
      </c>
      <c r="S907" s="158">
        <f t="shared" si="331"/>
        <v>0</v>
      </c>
      <c r="T907" s="158" t="str">
        <f t="shared" si="332"/>
        <v/>
      </c>
      <c r="U907" s="158" t="str">
        <f t="shared" si="333"/>
        <v>lstLocatieNv3</v>
      </c>
      <c r="V907" s="168">
        <f t="shared" si="334"/>
        <v>0</v>
      </c>
      <c r="W907" s="171">
        <f t="shared" si="335"/>
        <v>0</v>
      </c>
      <c r="X907" s="171">
        <f t="shared" si="336"/>
        <v>0</v>
      </c>
      <c r="Y907" s="171">
        <f t="shared" si="337"/>
        <v>0</v>
      </c>
      <c r="Z907" s="171">
        <f t="shared" si="338"/>
        <v>0</v>
      </c>
      <c r="AA907" s="171">
        <f t="shared" si="339"/>
        <v>0</v>
      </c>
      <c r="AB907" s="171">
        <f t="shared" si="340"/>
        <v>0</v>
      </c>
      <c r="AC907" s="171">
        <f t="shared" si="341"/>
        <v>0</v>
      </c>
      <c r="AD907" s="171">
        <f t="shared" si="342"/>
        <v>0</v>
      </c>
      <c r="AE907" s="171">
        <f t="shared" si="343"/>
        <v>0</v>
      </c>
      <c r="AF907" s="171">
        <f t="shared" si="344"/>
        <v>0</v>
      </c>
      <c r="AG907" s="171">
        <f t="shared" si="345"/>
        <v>0</v>
      </c>
      <c r="AH907" s="171">
        <f>IF($S907&lt;&gt;0, IF($F907&lt;&gt;"Opname / publicatie / game", IF(OR($J907="Fysieke aanwezigheid/product",$J907="Fysieke en digitale aanwezigheid/product"), IF($L907&lt;&gt;"België", _xlfn.IFNA(IF(MATCH($M907, Keuzelijsten!$AR$2:$AR$32, 0)&gt;0, 0, -1), -1), IF($N907&lt;&gt;"", -1, IF(O907&lt;&gt;"", 0, 1))), -1), -1), 0)</f>
        <v>0</v>
      </c>
      <c r="AI907" s="171">
        <f t="shared" si="346"/>
        <v>0</v>
      </c>
      <c r="AJ907" s="171">
        <f t="shared" si="347"/>
        <v>0</v>
      </c>
      <c r="AK907" s="168"/>
      <c r="AL907" s="322" t="str">
        <f t="shared" si="328"/>
        <v/>
      </c>
      <c r="AM907" s="171"/>
      <c r="AN907" s="171"/>
      <c r="AO907" s="171"/>
      <c r="AP907" s="171"/>
      <c r="AQ907" s="171"/>
      <c r="AR907" s="171"/>
      <c r="AS907" s="171"/>
      <c r="AT907" s="171"/>
      <c r="AU907" s="171" t="str">
        <f t="shared" si="348"/>
        <v/>
      </c>
      <c r="AV907" s="171"/>
      <c r="AW907" s="171"/>
      <c r="AX907" s="171"/>
      <c r="AY907" s="171"/>
      <c r="AZ907" s="168" t="str">
        <f t="shared" si="349"/>
        <v/>
      </c>
      <c r="BA907" s="158" t="str">
        <f>IF(S907&lt;&gt;1, IF(SUM(S907:$S$1004)&lt;&gt;0, "| Laat geen witruimte tussen ingevulde rijen.", ""), "")</f>
        <v/>
      </c>
      <c r="BB907" s="158"/>
      <c r="BC907" s="159" t="str">
        <f t="shared" si="350"/>
        <v/>
      </c>
    </row>
    <row r="908" spans="1:55" s="8" customFormat="1" ht="14.4" customHeight="1" x14ac:dyDescent="0.3">
      <c r="A908" s="244" t="str">
        <f t="shared" si="329"/>
        <v/>
      </c>
      <c r="B908" s="153" t="str">
        <f t="shared" si="330"/>
        <v/>
      </c>
      <c r="C908" s="154"/>
      <c r="D908" s="173"/>
      <c r="E908" s="179"/>
      <c r="F908" s="156"/>
      <c r="G908" s="175"/>
      <c r="H908" s="175"/>
      <c r="I908" s="175"/>
      <c r="J908" s="175"/>
      <c r="K908" s="175"/>
      <c r="L908" s="175"/>
      <c r="M908" s="175"/>
      <c r="N908" s="175"/>
      <c r="O908" s="175"/>
      <c r="P908" s="175"/>
      <c r="Q908" s="179"/>
      <c r="R908" s="157" t="s">
        <v>98</v>
      </c>
      <c r="S908" s="158">
        <f t="shared" si="331"/>
        <v>0</v>
      </c>
      <c r="T908" s="158" t="str">
        <f t="shared" si="332"/>
        <v/>
      </c>
      <c r="U908" s="158" t="str">
        <f t="shared" si="333"/>
        <v>lstLocatieNv3</v>
      </c>
      <c r="V908" s="168">
        <f t="shared" si="334"/>
        <v>0</v>
      </c>
      <c r="W908" s="171">
        <f t="shared" si="335"/>
        <v>0</v>
      </c>
      <c r="X908" s="171">
        <f t="shared" si="336"/>
        <v>0</v>
      </c>
      <c r="Y908" s="171">
        <f t="shared" si="337"/>
        <v>0</v>
      </c>
      <c r="Z908" s="171">
        <f t="shared" si="338"/>
        <v>0</v>
      </c>
      <c r="AA908" s="171">
        <f t="shared" si="339"/>
        <v>0</v>
      </c>
      <c r="AB908" s="171">
        <f t="shared" si="340"/>
        <v>0</v>
      </c>
      <c r="AC908" s="171">
        <f t="shared" si="341"/>
        <v>0</v>
      </c>
      <c r="AD908" s="171">
        <f t="shared" si="342"/>
        <v>0</v>
      </c>
      <c r="AE908" s="171">
        <f t="shared" si="343"/>
        <v>0</v>
      </c>
      <c r="AF908" s="171">
        <f t="shared" si="344"/>
        <v>0</v>
      </c>
      <c r="AG908" s="171">
        <f t="shared" si="345"/>
        <v>0</v>
      </c>
      <c r="AH908" s="171">
        <f>IF($S908&lt;&gt;0, IF($F908&lt;&gt;"Opname / publicatie / game", IF(OR($J908="Fysieke aanwezigheid/product",$J908="Fysieke en digitale aanwezigheid/product"), IF($L908&lt;&gt;"België", _xlfn.IFNA(IF(MATCH($M908, Keuzelijsten!$AR$2:$AR$32, 0)&gt;0, 0, -1), -1), IF($N908&lt;&gt;"", -1, IF(O908&lt;&gt;"", 0, 1))), -1), -1), 0)</f>
        <v>0</v>
      </c>
      <c r="AI908" s="171">
        <f t="shared" si="346"/>
        <v>0</v>
      </c>
      <c r="AJ908" s="171">
        <f t="shared" si="347"/>
        <v>0</v>
      </c>
      <c r="AK908" s="168"/>
      <c r="AL908" s="322" t="str">
        <f t="shared" si="328"/>
        <v/>
      </c>
      <c r="AM908" s="171"/>
      <c r="AN908" s="171"/>
      <c r="AO908" s="171"/>
      <c r="AP908" s="171"/>
      <c r="AQ908" s="171"/>
      <c r="AR908" s="171"/>
      <c r="AS908" s="171"/>
      <c r="AT908" s="171"/>
      <c r="AU908" s="171" t="str">
        <f t="shared" si="348"/>
        <v/>
      </c>
      <c r="AV908" s="171"/>
      <c r="AW908" s="171"/>
      <c r="AX908" s="171"/>
      <c r="AY908" s="171"/>
      <c r="AZ908" s="168" t="str">
        <f t="shared" si="349"/>
        <v/>
      </c>
      <c r="BA908" s="158" t="str">
        <f>IF(S908&lt;&gt;1, IF(SUM(S908:$S$1004)&lt;&gt;0, "| Laat geen witruimte tussen ingevulde rijen.", ""), "")</f>
        <v/>
      </c>
      <c r="BB908" s="158"/>
      <c r="BC908" s="159" t="str">
        <f t="shared" si="350"/>
        <v/>
      </c>
    </row>
    <row r="909" spans="1:55" s="8" customFormat="1" ht="14.4" customHeight="1" x14ac:dyDescent="0.3">
      <c r="A909" s="244" t="str">
        <f t="shared" si="329"/>
        <v/>
      </c>
      <c r="B909" s="153" t="str">
        <f t="shared" si="330"/>
        <v/>
      </c>
      <c r="C909" s="154"/>
      <c r="D909" s="173"/>
      <c r="E909" s="179"/>
      <c r="F909" s="156"/>
      <c r="G909" s="175"/>
      <c r="H909" s="175"/>
      <c r="I909" s="175"/>
      <c r="J909" s="175"/>
      <c r="K909" s="175"/>
      <c r="L909" s="175"/>
      <c r="M909" s="175"/>
      <c r="N909" s="175"/>
      <c r="O909" s="175"/>
      <c r="P909" s="175"/>
      <c r="Q909" s="179"/>
      <c r="R909" s="157" t="s">
        <v>98</v>
      </c>
      <c r="S909" s="158">
        <f t="shared" si="331"/>
        <v>0</v>
      </c>
      <c r="T909" s="158" t="str">
        <f t="shared" si="332"/>
        <v/>
      </c>
      <c r="U909" s="158" t="str">
        <f t="shared" si="333"/>
        <v>lstLocatieNv3</v>
      </c>
      <c r="V909" s="168">
        <f t="shared" si="334"/>
        <v>0</v>
      </c>
      <c r="W909" s="171">
        <f t="shared" si="335"/>
        <v>0</v>
      </c>
      <c r="X909" s="171">
        <f t="shared" si="336"/>
        <v>0</v>
      </c>
      <c r="Y909" s="171">
        <f t="shared" si="337"/>
        <v>0</v>
      </c>
      <c r="Z909" s="171">
        <f t="shared" si="338"/>
        <v>0</v>
      </c>
      <c r="AA909" s="171">
        <f t="shared" si="339"/>
        <v>0</v>
      </c>
      <c r="AB909" s="171">
        <f t="shared" si="340"/>
        <v>0</v>
      </c>
      <c r="AC909" s="171">
        <f t="shared" si="341"/>
        <v>0</v>
      </c>
      <c r="AD909" s="171">
        <f t="shared" si="342"/>
        <v>0</v>
      </c>
      <c r="AE909" s="171">
        <f t="shared" si="343"/>
        <v>0</v>
      </c>
      <c r="AF909" s="171">
        <f t="shared" si="344"/>
        <v>0</v>
      </c>
      <c r="AG909" s="171">
        <f t="shared" si="345"/>
        <v>0</v>
      </c>
      <c r="AH909" s="171">
        <f>IF($S909&lt;&gt;0, IF($F909&lt;&gt;"Opname / publicatie / game", IF(OR($J909="Fysieke aanwezigheid/product",$J909="Fysieke en digitale aanwezigheid/product"), IF($L909&lt;&gt;"België", _xlfn.IFNA(IF(MATCH($M909, Keuzelijsten!$AR$2:$AR$32, 0)&gt;0, 0, -1), -1), IF($N909&lt;&gt;"", -1, IF(O909&lt;&gt;"", 0, 1))), -1), -1), 0)</f>
        <v>0</v>
      </c>
      <c r="AI909" s="171">
        <f t="shared" si="346"/>
        <v>0</v>
      </c>
      <c r="AJ909" s="171">
        <f t="shared" si="347"/>
        <v>0</v>
      </c>
      <c r="AK909" s="168"/>
      <c r="AL909" s="322" t="str">
        <f t="shared" si="328"/>
        <v/>
      </c>
      <c r="AM909" s="171"/>
      <c r="AN909" s="171"/>
      <c r="AO909" s="171"/>
      <c r="AP909" s="171"/>
      <c r="AQ909" s="171"/>
      <c r="AR909" s="171"/>
      <c r="AS909" s="171"/>
      <c r="AT909" s="171"/>
      <c r="AU909" s="171" t="str">
        <f t="shared" si="348"/>
        <v/>
      </c>
      <c r="AV909" s="171"/>
      <c r="AW909" s="171"/>
      <c r="AX909" s="171"/>
      <c r="AY909" s="171"/>
      <c r="AZ909" s="168" t="str">
        <f t="shared" si="349"/>
        <v/>
      </c>
      <c r="BA909" s="158" t="str">
        <f>IF(S909&lt;&gt;1, IF(SUM(S909:$S$1004)&lt;&gt;0, "| Laat geen witruimte tussen ingevulde rijen.", ""), "")</f>
        <v/>
      </c>
      <c r="BB909" s="158"/>
      <c r="BC909" s="159" t="str">
        <f t="shared" si="350"/>
        <v/>
      </c>
    </row>
    <row r="910" spans="1:55" s="8" customFormat="1" ht="14.4" customHeight="1" x14ac:dyDescent="0.3">
      <c r="A910" s="244" t="str">
        <f t="shared" si="329"/>
        <v/>
      </c>
      <c r="B910" s="153" t="str">
        <f t="shared" si="330"/>
        <v/>
      </c>
      <c r="C910" s="154"/>
      <c r="D910" s="173"/>
      <c r="E910" s="179"/>
      <c r="F910" s="156"/>
      <c r="G910" s="175"/>
      <c r="H910" s="175"/>
      <c r="I910" s="175"/>
      <c r="J910" s="175"/>
      <c r="K910" s="175"/>
      <c r="L910" s="175"/>
      <c r="M910" s="175"/>
      <c r="N910" s="175"/>
      <c r="O910" s="175"/>
      <c r="P910" s="175"/>
      <c r="Q910" s="179"/>
      <c r="R910" s="157" t="s">
        <v>98</v>
      </c>
      <c r="S910" s="158">
        <f t="shared" si="331"/>
        <v>0</v>
      </c>
      <c r="T910" s="158" t="str">
        <f t="shared" si="332"/>
        <v/>
      </c>
      <c r="U910" s="158" t="str">
        <f t="shared" si="333"/>
        <v>lstLocatieNv3</v>
      </c>
      <c r="V910" s="168">
        <f t="shared" si="334"/>
        <v>0</v>
      </c>
      <c r="W910" s="171">
        <f t="shared" si="335"/>
        <v>0</v>
      </c>
      <c r="X910" s="171">
        <f t="shared" si="336"/>
        <v>0</v>
      </c>
      <c r="Y910" s="171">
        <f t="shared" si="337"/>
        <v>0</v>
      </c>
      <c r="Z910" s="171">
        <f t="shared" si="338"/>
        <v>0</v>
      </c>
      <c r="AA910" s="171">
        <f t="shared" si="339"/>
        <v>0</v>
      </c>
      <c r="AB910" s="171">
        <f t="shared" si="340"/>
        <v>0</v>
      </c>
      <c r="AC910" s="171">
        <f t="shared" si="341"/>
        <v>0</v>
      </c>
      <c r="AD910" s="171">
        <f t="shared" si="342"/>
        <v>0</v>
      </c>
      <c r="AE910" s="171">
        <f t="shared" si="343"/>
        <v>0</v>
      </c>
      <c r="AF910" s="171">
        <f t="shared" si="344"/>
        <v>0</v>
      </c>
      <c r="AG910" s="171">
        <f t="shared" si="345"/>
        <v>0</v>
      </c>
      <c r="AH910" s="171">
        <f>IF($S910&lt;&gt;0, IF($F910&lt;&gt;"Opname / publicatie / game", IF(OR($J910="Fysieke aanwezigheid/product",$J910="Fysieke en digitale aanwezigheid/product"), IF($L910&lt;&gt;"België", _xlfn.IFNA(IF(MATCH($M910, Keuzelijsten!$AR$2:$AR$32, 0)&gt;0, 0, -1), -1), IF($N910&lt;&gt;"", -1, IF(O910&lt;&gt;"", 0, 1))), -1), -1), 0)</f>
        <v>0</v>
      </c>
      <c r="AI910" s="171">
        <f t="shared" si="346"/>
        <v>0</v>
      </c>
      <c r="AJ910" s="171">
        <f t="shared" si="347"/>
        <v>0</v>
      </c>
      <c r="AK910" s="168"/>
      <c r="AL910" s="322" t="str">
        <f t="shared" si="328"/>
        <v/>
      </c>
      <c r="AM910" s="171"/>
      <c r="AN910" s="171"/>
      <c r="AO910" s="171"/>
      <c r="AP910" s="171"/>
      <c r="AQ910" s="171"/>
      <c r="AR910" s="171"/>
      <c r="AS910" s="171"/>
      <c r="AT910" s="171"/>
      <c r="AU910" s="171" t="str">
        <f t="shared" si="348"/>
        <v/>
      </c>
      <c r="AV910" s="171"/>
      <c r="AW910" s="171"/>
      <c r="AX910" s="171"/>
      <c r="AY910" s="171"/>
      <c r="AZ910" s="168" t="str">
        <f t="shared" si="349"/>
        <v/>
      </c>
      <c r="BA910" s="158" t="str">
        <f>IF(S910&lt;&gt;1, IF(SUM(S910:$S$1004)&lt;&gt;0, "| Laat geen witruimte tussen ingevulde rijen.", ""), "")</f>
        <v/>
      </c>
      <c r="BB910" s="158"/>
      <c r="BC910" s="159" t="str">
        <f t="shared" si="350"/>
        <v/>
      </c>
    </row>
    <row r="911" spans="1:55" s="8" customFormat="1" ht="14.4" customHeight="1" x14ac:dyDescent="0.3">
      <c r="A911" s="244" t="str">
        <f t="shared" si="329"/>
        <v/>
      </c>
      <c r="B911" s="153" t="str">
        <f t="shared" si="330"/>
        <v/>
      </c>
      <c r="C911" s="154"/>
      <c r="D911" s="173"/>
      <c r="E911" s="179"/>
      <c r="F911" s="156"/>
      <c r="G911" s="175"/>
      <c r="H911" s="175"/>
      <c r="I911" s="175"/>
      <c r="J911" s="175"/>
      <c r="K911" s="175"/>
      <c r="L911" s="175"/>
      <c r="M911" s="175"/>
      <c r="N911" s="175"/>
      <c r="O911" s="175"/>
      <c r="P911" s="175"/>
      <c r="Q911" s="179"/>
      <c r="R911" s="157" t="s">
        <v>98</v>
      </c>
      <c r="S911" s="158">
        <f t="shared" si="331"/>
        <v>0</v>
      </c>
      <c r="T911" s="158" t="str">
        <f t="shared" si="332"/>
        <v/>
      </c>
      <c r="U911" s="158" t="str">
        <f t="shared" si="333"/>
        <v>lstLocatieNv3</v>
      </c>
      <c r="V911" s="168">
        <f t="shared" si="334"/>
        <v>0</v>
      </c>
      <c r="W911" s="171">
        <f t="shared" si="335"/>
        <v>0</v>
      </c>
      <c r="X911" s="171">
        <f t="shared" si="336"/>
        <v>0</v>
      </c>
      <c r="Y911" s="171">
        <f t="shared" si="337"/>
        <v>0</v>
      </c>
      <c r="Z911" s="171">
        <f t="shared" si="338"/>
        <v>0</v>
      </c>
      <c r="AA911" s="171">
        <f t="shared" si="339"/>
        <v>0</v>
      </c>
      <c r="AB911" s="171">
        <f t="shared" si="340"/>
        <v>0</v>
      </c>
      <c r="AC911" s="171">
        <f t="shared" si="341"/>
        <v>0</v>
      </c>
      <c r="AD911" s="171">
        <f t="shared" si="342"/>
        <v>0</v>
      </c>
      <c r="AE911" s="171">
        <f t="shared" si="343"/>
        <v>0</v>
      </c>
      <c r="AF911" s="171">
        <f t="shared" si="344"/>
        <v>0</v>
      </c>
      <c r="AG911" s="171">
        <f t="shared" si="345"/>
        <v>0</v>
      </c>
      <c r="AH911" s="171">
        <f>IF($S911&lt;&gt;0, IF($F911&lt;&gt;"Opname / publicatie / game", IF(OR($J911="Fysieke aanwezigheid/product",$J911="Fysieke en digitale aanwezigheid/product"), IF($L911&lt;&gt;"België", _xlfn.IFNA(IF(MATCH($M911, Keuzelijsten!$AR$2:$AR$32, 0)&gt;0, 0, -1), -1), IF($N911&lt;&gt;"", -1, IF(O911&lt;&gt;"", 0, 1))), -1), -1), 0)</f>
        <v>0</v>
      </c>
      <c r="AI911" s="171">
        <f t="shared" si="346"/>
        <v>0</v>
      </c>
      <c r="AJ911" s="171">
        <f t="shared" si="347"/>
        <v>0</v>
      </c>
      <c r="AK911" s="168"/>
      <c r="AL911" s="322" t="str">
        <f t="shared" si="328"/>
        <v/>
      </c>
      <c r="AM911" s="171"/>
      <c r="AN911" s="171"/>
      <c r="AO911" s="171"/>
      <c r="AP911" s="171"/>
      <c r="AQ911" s="171"/>
      <c r="AR911" s="171"/>
      <c r="AS911" s="171"/>
      <c r="AT911" s="171"/>
      <c r="AU911" s="171" t="str">
        <f t="shared" si="348"/>
        <v/>
      </c>
      <c r="AV911" s="171"/>
      <c r="AW911" s="171"/>
      <c r="AX911" s="171"/>
      <c r="AY911" s="171"/>
      <c r="AZ911" s="168" t="str">
        <f t="shared" si="349"/>
        <v/>
      </c>
      <c r="BA911" s="158" t="str">
        <f>IF(S911&lt;&gt;1, IF(SUM(S911:$S$1004)&lt;&gt;0, "| Laat geen witruimte tussen ingevulde rijen.", ""), "")</f>
        <v/>
      </c>
      <c r="BB911" s="158"/>
      <c r="BC911" s="159" t="str">
        <f t="shared" si="350"/>
        <v/>
      </c>
    </row>
    <row r="912" spans="1:55" s="8" customFormat="1" ht="14.4" customHeight="1" x14ac:dyDescent="0.3">
      <c r="A912" s="244" t="str">
        <f t="shared" si="329"/>
        <v/>
      </c>
      <c r="B912" s="153" t="str">
        <f t="shared" si="330"/>
        <v/>
      </c>
      <c r="C912" s="154"/>
      <c r="D912" s="173"/>
      <c r="E912" s="179"/>
      <c r="F912" s="156"/>
      <c r="G912" s="175"/>
      <c r="H912" s="175"/>
      <c r="I912" s="175"/>
      <c r="J912" s="175"/>
      <c r="K912" s="175"/>
      <c r="L912" s="175"/>
      <c r="M912" s="175"/>
      <c r="N912" s="175"/>
      <c r="O912" s="175"/>
      <c r="P912" s="175"/>
      <c r="Q912" s="179"/>
      <c r="R912" s="157" t="s">
        <v>98</v>
      </c>
      <c r="S912" s="158">
        <f t="shared" si="331"/>
        <v>0</v>
      </c>
      <c r="T912" s="158" t="str">
        <f t="shared" si="332"/>
        <v/>
      </c>
      <c r="U912" s="158" t="str">
        <f t="shared" si="333"/>
        <v>lstLocatieNv3</v>
      </c>
      <c r="V912" s="168">
        <f t="shared" si="334"/>
        <v>0</v>
      </c>
      <c r="W912" s="171">
        <f t="shared" si="335"/>
        <v>0</v>
      </c>
      <c r="X912" s="171">
        <f t="shared" si="336"/>
        <v>0</v>
      </c>
      <c r="Y912" s="171">
        <f t="shared" si="337"/>
        <v>0</v>
      </c>
      <c r="Z912" s="171">
        <f t="shared" si="338"/>
        <v>0</v>
      </c>
      <c r="AA912" s="171">
        <f t="shared" si="339"/>
        <v>0</v>
      </c>
      <c r="AB912" s="171">
        <f t="shared" si="340"/>
        <v>0</v>
      </c>
      <c r="AC912" s="171">
        <f t="shared" si="341"/>
        <v>0</v>
      </c>
      <c r="AD912" s="171">
        <f t="shared" si="342"/>
        <v>0</v>
      </c>
      <c r="AE912" s="171">
        <f t="shared" si="343"/>
        <v>0</v>
      </c>
      <c r="AF912" s="171">
        <f t="shared" si="344"/>
        <v>0</v>
      </c>
      <c r="AG912" s="171">
        <f t="shared" si="345"/>
        <v>0</v>
      </c>
      <c r="AH912" s="171">
        <f>IF($S912&lt;&gt;0, IF($F912&lt;&gt;"Opname / publicatie / game", IF(OR($J912="Fysieke aanwezigheid/product",$J912="Fysieke en digitale aanwezigheid/product"), IF($L912&lt;&gt;"België", _xlfn.IFNA(IF(MATCH($M912, Keuzelijsten!$AR$2:$AR$32, 0)&gt;0, 0, -1), -1), IF($N912&lt;&gt;"", -1, IF(O912&lt;&gt;"", 0, 1))), -1), -1), 0)</f>
        <v>0</v>
      </c>
      <c r="AI912" s="171">
        <f t="shared" si="346"/>
        <v>0</v>
      </c>
      <c r="AJ912" s="171">
        <f t="shared" si="347"/>
        <v>0</v>
      </c>
      <c r="AK912" s="168"/>
      <c r="AL912" s="322" t="str">
        <f t="shared" si="328"/>
        <v/>
      </c>
      <c r="AM912" s="171"/>
      <c r="AN912" s="171"/>
      <c r="AO912" s="171"/>
      <c r="AP912" s="171"/>
      <c r="AQ912" s="171"/>
      <c r="AR912" s="171"/>
      <c r="AS912" s="171"/>
      <c r="AT912" s="171"/>
      <c r="AU912" s="171" t="str">
        <f t="shared" si="348"/>
        <v/>
      </c>
      <c r="AV912" s="171"/>
      <c r="AW912" s="171"/>
      <c r="AX912" s="171"/>
      <c r="AY912" s="171"/>
      <c r="AZ912" s="168" t="str">
        <f t="shared" si="349"/>
        <v/>
      </c>
      <c r="BA912" s="158" t="str">
        <f>IF(S912&lt;&gt;1, IF(SUM(S912:$S$1004)&lt;&gt;0, "| Laat geen witruimte tussen ingevulde rijen.", ""), "")</f>
        <v/>
      </c>
      <c r="BB912" s="158"/>
      <c r="BC912" s="159" t="str">
        <f t="shared" si="350"/>
        <v/>
      </c>
    </row>
    <row r="913" spans="1:55" s="8" customFormat="1" ht="14.4" customHeight="1" x14ac:dyDescent="0.3">
      <c r="A913" s="244" t="str">
        <f t="shared" si="329"/>
        <v/>
      </c>
      <c r="B913" s="153" t="str">
        <f t="shared" si="330"/>
        <v/>
      </c>
      <c r="C913" s="154"/>
      <c r="D913" s="173"/>
      <c r="E913" s="179"/>
      <c r="F913" s="156"/>
      <c r="G913" s="175"/>
      <c r="H913" s="175"/>
      <c r="I913" s="175"/>
      <c r="J913" s="175"/>
      <c r="K913" s="175"/>
      <c r="L913" s="175"/>
      <c r="M913" s="175"/>
      <c r="N913" s="175"/>
      <c r="O913" s="175"/>
      <c r="P913" s="175"/>
      <c r="Q913" s="179"/>
      <c r="R913" s="157" t="s">
        <v>98</v>
      </c>
      <c r="S913" s="158">
        <f t="shared" si="331"/>
        <v>0</v>
      </c>
      <c r="T913" s="158" t="str">
        <f t="shared" si="332"/>
        <v/>
      </c>
      <c r="U913" s="158" t="str">
        <f t="shared" si="333"/>
        <v>lstLocatieNv3</v>
      </c>
      <c r="V913" s="168">
        <f t="shared" si="334"/>
        <v>0</v>
      </c>
      <c r="W913" s="171">
        <f t="shared" si="335"/>
        <v>0</v>
      </c>
      <c r="X913" s="171">
        <f t="shared" si="336"/>
        <v>0</v>
      </c>
      <c r="Y913" s="171">
        <f t="shared" si="337"/>
        <v>0</v>
      </c>
      <c r="Z913" s="171">
        <f t="shared" si="338"/>
        <v>0</v>
      </c>
      <c r="AA913" s="171">
        <f t="shared" si="339"/>
        <v>0</v>
      </c>
      <c r="AB913" s="171">
        <f t="shared" si="340"/>
        <v>0</v>
      </c>
      <c r="AC913" s="171">
        <f t="shared" si="341"/>
        <v>0</v>
      </c>
      <c r="AD913" s="171">
        <f t="shared" si="342"/>
        <v>0</v>
      </c>
      <c r="AE913" s="171">
        <f t="shared" si="343"/>
        <v>0</v>
      </c>
      <c r="AF913" s="171">
        <f t="shared" si="344"/>
        <v>0</v>
      </c>
      <c r="AG913" s="171">
        <f t="shared" si="345"/>
        <v>0</v>
      </c>
      <c r="AH913" s="171">
        <f>IF($S913&lt;&gt;0, IF($F913&lt;&gt;"Opname / publicatie / game", IF(OR($J913="Fysieke aanwezigheid/product",$J913="Fysieke en digitale aanwezigheid/product"), IF($L913&lt;&gt;"België", _xlfn.IFNA(IF(MATCH($M913, Keuzelijsten!$AR$2:$AR$32, 0)&gt;0, 0, -1), -1), IF($N913&lt;&gt;"", -1, IF(O913&lt;&gt;"", 0, 1))), -1), -1), 0)</f>
        <v>0</v>
      </c>
      <c r="AI913" s="171">
        <f t="shared" si="346"/>
        <v>0</v>
      </c>
      <c r="AJ913" s="171">
        <f t="shared" si="347"/>
        <v>0</v>
      </c>
      <c r="AK913" s="168"/>
      <c r="AL913" s="322" t="str">
        <f t="shared" si="328"/>
        <v/>
      </c>
      <c r="AM913" s="171"/>
      <c r="AN913" s="171"/>
      <c r="AO913" s="171"/>
      <c r="AP913" s="171"/>
      <c r="AQ913" s="171"/>
      <c r="AR913" s="171"/>
      <c r="AS913" s="171"/>
      <c r="AT913" s="171"/>
      <c r="AU913" s="171" t="str">
        <f t="shared" si="348"/>
        <v/>
      </c>
      <c r="AV913" s="171"/>
      <c r="AW913" s="171"/>
      <c r="AX913" s="171"/>
      <c r="AY913" s="171"/>
      <c r="AZ913" s="168" t="str">
        <f t="shared" si="349"/>
        <v/>
      </c>
      <c r="BA913" s="158" t="str">
        <f>IF(S913&lt;&gt;1, IF(SUM(S913:$S$1004)&lt;&gt;0, "| Laat geen witruimte tussen ingevulde rijen.", ""), "")</f>
        <v/>
      </c>
      <c r="BB913" s="158"/>
      <c r="BC913" s="159" t="str">
        <f t="shared" si="350"/>
        <v/>
      </c>
    </row>
    <row r="914" spans="1:55" s="8" customFormat="1" ht="14.4" customHeight="1" x14ac:dyDescent="0.3">
      <c r="A914" s="244" t="str">
        <f t="shared" si="329"/>
        <v/>
      </c>
      <c r="B914" s="153" t="str">
        <f t="shared" si="330"/>
        <v/>
      </c>
      <c r="C914" s="154"/>
      <c r="D914" s="173"/>
      <c r="E914" s="179"/>
      <c r="F914" s="156"/>
      <c r="G914" s="175"/>
      <c r="H914" s="175"/>
      <c r="I914" s="175"/>
      <c r="J914" s="175"/>
      <c r="K914" s="175"/>
      <c r="L914" s="175"/>
      <c r="M914" s="175"/>
      <c r="N914" s="175"/>
      <c r="O914" s="175"/>
      <c r="P914" s="175"/>
      <c r="Q914" s="179"/>
      <c r="R914" s="157" t="s">
        <v>98</v>
      </c>
      <c r="S914" s="158">
        <f t="shared" si="331"/>
        <v>0</v>
      </c>
      <c r="T914" s="158" t="str">
        <f t="shared" si="332"/>
        <v/>
      </c>
      <c r="U914" s="158" t="str">
        <f t="shared" si="333"/>
        <v>lstLocatieNv3</v>
      </c>
      <c r="V914" s="168">
        <f t="shared" si="334"/>
        <v>0</v>
      </c>
      <c r="W914" s="171">
        <f t="shared" si="335"/>
        <v>0</v>
      </c>
      <c r="X914" s="171">
        <f t="shared" si="336"/>
        <v>0</v>
      </c>
      <c r="Y914" s="171">
        <f t="shared" si="337"/>
        <v>0</v>
      </c>
      <c r="Z914" s="171">
        <f t="shared" si="338"/>
        <v>0</v>
      </c>
      <c r="AA914" s="171">
        <f t="shared" si="339"/>
        <v>0</v>
      </c>
      <c r="AB914" s="171">
        <f t="shared" si="340"/>
        <v>0</v>
      </c>
      <c r="AC914" s="171">
        <f t="shared" si="341"/>
        <v>0</v>
      </c>
      <c r="AD914" s="171">
        <f t="shared" si="342"/>
        <v>0</v>
      </c>
      <c r="AE914" s="171">
        <f t="shared" si="343"/>
        <v>0</v>
      </c>
      <c r="AF914" s="171">
        <f t="shared" si="344"/>
        <v>0</v>
      </c>
      <c r="AG914" s="171">
        <f t="shared" si="345"/>
        <v>0</v>
      </c>
      <c r="AH914" s="171">
        <f>IF($S914&lt;&gt;0, IF($F914&lt;&gt;"Opname / publicatie / game", IF(OR($J914="Fysieke aanwezigheid/product",$J914="Fysieke en digitale aanwezigheid/product"), IF($L914&lt;&gt;"België", _xlfn.IFNA(IF(MATCH($M914, Keuzelijsten!$AR$2:$AR$32, 0)&gt;0, 0, -1), -1), IF($N914&lt;&gt;"", -1, IF(O914&lt;&gt;"", 0, 1))), -1), -1), 0)</f>
        <v>0</v>
      </c>
      <c r="AI914" s="171">
        <f t="shared" si="346"/>
        <v>0</v>
      </c>
      <c r="AJ914" s="171">
        <f t="shared" si="347"/>
        <v>0</v>
      </c>
      <c r="AK914" s="168"/>
      <c r="AL914" s="322" t="str">
        <f t="shared" si="328"/>
        <v/>
      </c>
      <c r="AM914" s="171"/>
      <c r="AN914" s="171"/>
      <c r="AO914" s="171"/>
      <c r="AP914" s="171"/>
      <c r="AQ914" s="171"/>
      <c r="AR914" s="171"/>
      <c r="AS914" s="171"/>
      <c r="AT914" s="171"/>
      <c r="AU914" s="171" t="str">
        <f t="shared" si="348"/>
        <v/>
      </c>
      <c r="AV914" s="171"/>
      <c r="AW914" s="171"/>
      <c r="AX914" s="171"/>
      <c r="AY914" s="171"/>
      <c r="AZ914" s="168" t="str">
        <f t="shared" si="349"/>
        <v/>
      </c>
      <c r="BA914" s="158" t="str">
        <f>IF(S914&lt;&gt;1, IF(SUM(S914:$S$1004)&lt;&gt;0, "| Laat geen witruimte tussen ingevulde rijen.", ""), "")</f>
        <v/>
      </c>
      <c r="BB914" s="158"/>
      <c r="BC914" s="159" t="str">
        <f t="shared" si="350"/>
        <v/>
      </c>
    </row>
    <row r="915" spans="1:55" s="8" customFormat="1" ht="14.4" customHeight="1" x14ac:dyDescent="0.3">
      <c r="A915" s="244" t="str">
        <f t="shared" si="329"/>
        <v/>
      </c>
      <c r="B915" s="153" t="str">
        <f t="shared" si="330"/>
        <v/>
      </c>
      <c r="C915" s="154"/>
      <c r="D915" s="173"/>
      <c r="E915" s="179"/>
      <c r="F915" s="156"/>
      <c r="G915" s="175"/>
      <c r="H915" s="175"/>
      <c r="I915" s="175"/>
      <c r="J915" s="175"/>
      <c r="K915" s="175"/>
      <c r="L915" s="175"/>
      <c r="M915" s="175"/>
      <c r="N915" s="175"/>
      <c r="O915" s="175"/>
      <c r="P915" s="175"/>
      <c r="Q915" s="179"/>
      <c r="R915" s="157" t="s">
        <v>98</v>
      </c>
      <c r="S915" s="158">
        <f t="shared" si="331"/>
        <v>0</v>
      </c>
      <c r="T915" s="158" t="str">
        <f t="shared" si="332"/>
        <v/>
      </c>
      <c r="U915" s="158" t="str">
        <f t="shared" si="333"/>
        <v>lstLocatieNv3</v>
      </c>
      <c r="V915" s="168">
        <f t="shared" si="334"/>
        <v>0</v>
      </c>
      <c r="W915" s="171">
        <f t="shared" si="335"/>
        <v>0</v>
      </c>
      <c r="X915" s="171">
        <f t="shared" si="336"/>
        <v>0</v>
      </c>
      <c r="Y915" s="171">
        <f t="shared" si="337"/>
        <v>0</v>
      </c>
      <c r="Z915" s="171">
        <f t="shared" si="338"/>
        <v>0</v>
      </c>
      <c r="AA915" s="171">
        <f t="shared" si="339"/>
        <v>0</v>
      </c>
      <c r="AB915" s="171">
        <f t="shared" si="340"/>
        <v>0</v>
      </c>
      <c r="AC915" s="171">
        <f t="shared" si="341"/>
        <v>0</v>
      </c>
      <c r="AD915" s="171">
        <f t="shared" si="342"/>
        <v>0</v>
      </c>
      <c r="AE915" s="171">
        <f t="shared" si="343"/>
        <v>0</v>
      </c>
      <c r="AF915" s="171">
        <f t="shared" si="344"/>
        <v>0</v>
      </c>
      <c r="AG915" s="171">
        <f t="shared" si="345"/>
        <v>0</v>
      </c>
      <c r="AH915" s="171">
        <f>IF($S915&lt;&gt;0, IF($F915&lt;&gt;"Opname / publicatie / game", IF(OR($J915="Fysieke aanwezigheid/product",$J915="Fysieke en digitale aanwezigheid/product"), IF($L915&lt;&gt;"België", _xlfn.IFNA(IF(MATCH($M915, Keuzelijsten!$AR$2:$AR$32, 0)&gt;0, 0, -1), -1), IF($N915&lt;&gt;"", -1, IF(O915&lt;&gt;"", 0, 1))), -1), -1), 0)</f>
        <v>0</v>
      </c>
      <c r="AI915" s="171">
        <f t="shared" si="346"/>
        <v>0</v>
      </c>
      <c r="AJ915" s="171">
        <f t="shared" si="347"/>
        <v>0</v>
      </c>
      <c r="AK915" s="168"/>
      <c r="AL915" s="322" t="str">
        <f t="shared" si="328"/>
        <v/>
      </c>
      <c r="AM915" s="171"/>
      <c r="AN915" s="171"/>
      <c r="AO915" s="171"/>
      <c r="AP915" s="171"/>
      <c r="AQ915" s="171"/>
      <c r="AR915" s="171"/>
      <c r="AS915" s="171"/>
      <c r="AT915" s="171"/>
      <c r="AU915" s="171" t="str">
        <f t="shared" si="348"/>
        <v/>
      </c>
      <c r="AV915" s="171"/>
      <c r="AW915" s="171"/>
      <c r="AX915" s="171"/>
      <c r="AY915" s="171"/>
      <c r="AZ915" s="168" t="str">
        <f t="shared" si="349"/>
        <v/>
      </c>
      <c r="BA915" s="158" t="str">
        <f>IF(S915&lt;&gt;1, IF(SUM(S915:$S$1004)&lt;&gt;0, "| Laat geen witruimte tussen ingevulde rijen.", ""), "")</f>
        <v/>
      </c>
      <c r="BB915" s="158"/>
      <c r="BC915" s="159" t="str">
        <f t="shared" si="350"/>
        <v/>
      </c>
    </row>
    <row r="916" spans="1:55" s="8" customFormat="1" ht="14.4" customHeight="1" x14ac:dyDescent="0.3">
      <c r="A916" s="244" t="str">
        <f t="shared" si="329"/>
        <v/>
      </c>
      <c r="B916" s="153" t="str">
        <f t="shared" si="330"/>
        <v/>
      </c>
      <c r="C916" s="154"/>
      <c r="D916" s="173"/>
      <c r="E916" s="179"/>
      <c r="F916" s="156"/>
      <c r="G916" s="175"/>
      <c r="H916" s="175"/>
      <c r="I916" s="175"/>
      <c r="J916" s="175"/>
      <c r="K916" s="175"/>
      <c r="L916" s="175"/>
      <c r="M916" s="175"/>
      <c r="N916" s="175"/>
      <c r="O916" s="175"/>
      <c r="P916" s="175"/>
      <c r="Q916" s="179"/>
      <c r="R916" s="157" t="s">
        <v>98</v>
      </c>
      <c r="S916" s="158">
        <f t="shared" si="331"/>
        <v>0</v>
      </c>
      <c r="T916" s="158" t="str">
        <f t="shared" si="332"/>
        <v/>
      </c>
      <c r="U916" s="158" t="str">
        <f t="shared" si="333"/>
        <v>lstLocatieNv3</v>
      </c>
      <c r="V916" s="168">
        <f t="shared" si="334"/>
        <v>0</v>
      </c>
      <c r="W916" s="171">
        <f t="shared" si="335"/>
        <v>0</v>
      </c>
      <c r="X916" s="171">
        <f t="shared" si="336"/>
        <v>0</v>
      </c>
      <c r="Y916" s="171">
        <f t="shared" si="337"/>
        <v>0</v>
      </c>
      <c r="Z916" s="171">
        <f t="shared" si="338"/>
        <v>0</v>
      </c>
      <c r="AA916" s="171">
        <f t="shared" si="339"/>
        <v>0</v>
      </c>
      <c r="AB916" s="171">
        <f t="shared" si="340"/>
        <v>0</v>
      </c>
      <c r="AC916" s="171">
        <f t="shared" si="341"/>
        <v>0</v>
      </c>
      <c r="AD916" s="171">
        <f t="shared" si="342"/>
        <v>0</v>
      </c>
      <c r="AE916" s="171">
        <f t="shared" si="343"/>
        <v>0</v>
      </c>
      <c r="AF916" s="171">
        <f t="shared" si="344"/>
        <v>0</v>
      </c>
      <c r="AG916" s="171">
        <f t="shared" si="345"/>
        <v>0</v>
      </c>
      <c r="AH916" s="171">
        <f>IF($S916&lt;&gt;0, IF($F916&lt;&gt;"Opname / publicatie / game", IF(OR($J916="Fysieke aanwezigheid/product",$J916="Fysieke en digitale aanwezigheid/product"), IF($L916&lt;&gt;"België", _xlfn.IFNA(IF(MATCH($M916, Keuzelijsten!$AR$2:$AR$32, 0)&gt;0, 0, -1), -1), IF($N916&lt;&gt;"", -1, IF(O916&lt;&gt;"", 0, 1))), -1), -1), 0)</f>
        <v>0</v>
      </c>
      <c r="AI916" s="171">
        <f t="shared" si="346"/>
        <v>0</v>
      </c>
      <c r="AJ916" s="171">
        <f t="shared" si="347"/>
        <v>0</v>
      </c>
      <c r="AK916" s="168"/>
      <c r="AL916" s="322" t="str">
        <f t="shared" si="328"/>
        <v/>
      </c>
      <c r="AM916" s="171"/>
      <c r="AN916" s="171"/>
      <c r="AO916" s="171"/>
      <c r="AP916" s="171"/>
      <c r="AQ916" s="171"/>
      <c r="AR916" s="171"/>
      <c r="AS916" s="171"/>
      <c r="AT916" s="171"/>
      <c r="AU916" s="171" t="str">
        <f t="shared" si="348"/>
        <v/>
      </c>
      <c r="AV916" s="171"/>
      <c r="AW916" s="171"/>
      <c r="AX916" s="171"/>
      <c r="AY916" s="171"/>
      <c r="AZ916" s="168" t="str">
        <f t="shared" si="349"/>
        <v/>
      </c>
      <c r="BA916" s="158" t="str">
        <f>IF(S916&lt;&gt;1, IF(SUM(S916:$S$1004)&lt;&gt;0, "| Laat geen witruimte tussen ingevulde rijen.", ""), "")</f>
        <v/>
      </c>
      <c r="BB916" s="158"/>
      <c r="BC916" s="159" t="str">
        <f t="shared" si="350"/>
        <v/>
      </c>
    </row>
    <row r="917" spans="1:55" s="8" customFormat="1" ht="14.4" customHeight="1" x14ac:dyDescent="0.3">
      <c r="A917" s="244" t="str">
        <f t="shared" si="329"/>
        <v/>
      </c>
      <c r="B917" s="153" t="str">
        <f t="shared" si="330"/>
        <v/>
      </c>
      <c r="C917" s="154"/>
      <c r="D917" s="173"/>
      <c r="E917" s="179"/>
      <c r="F917" s="156"/>
      <c r="G917" s="175"/>
      <c r="H917" s="175"/>
      <c r="I917" s="175"/>
      <c r="J917" s="175"/>
      <c r="K917" s="175"/>
      <c r="L917" s="175"/>
      <c r="M917" s="175"/>
      <c r="N917" s="175"/>
      <c r="O917" s="175"/>
      <c r="P917" s="175"/>
      <c r="Q917" s="179"/>
      <c r="R917" s="157" t="s">
        <v>98</v>
      </c>
      <c r="S917" s="158">
        <f t="shared" si="331"/>
        <v>0</v>
      </c>
      <c r="T917" s="158" t="str">
        <f t="shared" si="332"/>
        <v/>
      </c>
      <c r="U917" s="158" t="str">
        <f t="shared" si="333"/>
        <v>lstLocatieNv3</v>
      </c>
      <c r="V917" s="168">
        <f t="shared" si="334"/>
        <v>0</v>
      </c>
      <c r="W917" s="171">
        <f t="shared" si="335"/>
        <v>0</v>
      </c>
      <c r="X917" s="171">
        <f t="shared" si="336"/>
        <v>0</v>
      </c>
      <c r="Y917" s="171">
        <f t="shared" si="337"/>
        <v>0</v>
      </c>
      <c r="Z917" s="171">
        <f t="shared" si="338"/>
        <v>0</v>
      </c>
      <c r="AA917" s="171">
        <f t="shared" si="339"/>
        <v>0</v>
      </c>
      <c r="AB917" s="171">
        <f t="shared" si="340"/>
        <v>0</v>
      </c>
      <c r="AC917" s="171">
        <f t="shared" si="341"/>
        <v>0</v>
      </c>
      <c r="AD917" s="171">
        <f t="shared" si="342"/>
        <v>0</v>
      </c>
      <c r="AE917" s="171">
        <f t="shared" si="343"/>
        <v>0</v>
      </c>
      <c r="AF917" s="171">
        <f t="shared" si="344"/>
        <v>0</v>
      </c>
      <c r="AG917" s="171">
        <f t="shared" si="345"/>
        <v>0</v>
      </c>
      <c r="AH917" s="171">
        <f>IF($S917&lt;&gt;0, IF($F917&lt;&gt;"Opname / publicatie / game", IF(OR($J917="Fysieke aanwezigheid/product",$J917="Fysieke en digitale aanwezigheid/product"), IF($L917&lt;&gt;"België", _xlfn.IFNA(IF(MATCH($M917, Keuzelijsten!$AR$2:$AR$32, 0)&gt;0, 0, -1), -1), IF($N917&lt;&gt;"", -1, IF(O917&lt;&gt;"", 0, 1))), -1), -1), 0)</f>
        <v>0</v>
      </c>
      <c r="AI917" s="171">
        <f t="shared" si="346"/>
        <v>0</v>
      </c>
      <c r="AJ917" s="171">
        <f t="shared" si="347"/>
        <v>0</v>
      </c>
      <c r="AK917" s="168"/>
      <c r="AL917" s="322" t="str">
        <f t="shared" si="328"/>
        <v/>
      </c>
      <c r="AM917" s="171"/>
      <c r="AN917" s="171"/>
      <c r="AO917" s="171"/>
      <c r="AP917" s="171"/>
      <c r="AQ917" s="171"/>
      <c r="AR917" s="171"/>
      <c r="AS917" s="171"/>
      <c r="AT917" s="171"/>
      <c r="AU917" s="171" t="str">
        <f t="shared" si="348"/>
        <v/>
      </c>
      <c r="AV917" s="171"/>
      <c r="AW917" s="171"/>
      <c r="AX917" s="171"/>
      <c r="AY917" s="171"/>
      <c r="AZ917" s="168" t="str">
        <f t="shared" si="349"/>
        <v/>
      </c>
      <c r="BA917" s="158" t="str">
        <f>IF(S917&lt;&gt;1, IF(SUM(S917:$S$1004)&lt;&gt;0, "| Laat geen witruimte tussen ingevulde rijen.", ""), "")</f>
        <v/>
      </c>
      <c r="BB917" s="158"/>
      <c r="BC917" s="159" t="str">
        <f t="shared" si="350"/>
        <v/>
      </c>
    </row>
    <row r="918" spans="1:55" s="8" customFormat="1" ht="14.4" customHeight="1" x14ac:dyDescent="0.3">
      <c r="A918" s="244" t="str">
        <f t="shared" si="329"/>
        <v/>
      </c>
      <c r="B918" s="153" t="str">
        <f t="shared" si="330"/>
        <v/>
      </c>
      <c r="C918" s="154"/>
      <c r="D918" s="173"/>
      <c r="E918" s="179"/>
      <c r="F918" s="156"/>
      <c r="G918" s="175"/>
      <c r="H918" s="175"/>
      <c r="I918" s="175"/>
      <c r="J918" s="175"/>
      <c r="K918" s="175"/>
      <c r="L918" s="175"/>
      <c r="M918" s="175"/>
      <c r="N918" s="175"/>
      <c r="O918" s="175"/>
      <c r="P918" s="175"/>
      <c r="Q918" s="179"/>
      <c r="R918" s="157" t="s">
        <v>98</v>
      </c>
      <c r="S918" s="158">
        <f t="shared" si="331"/>
        <v>0</v>
      </c>
      <c r="T918" s="158" t="str">
        <f t="shared" si="332"/>
        <v/>
      </c>
      <c r="U918" s="158" t="str">
        <f t="shared" si="333"/>
        <v>lstLocatieNv3</v>
      </c>
      <c r="V918" s="168">
        <f t="shared" si="334"/>
        <v>0</v>
      </c>
      <c r="W918" s="171">
        <f t="shared" si="335"/>
        <v>0</v>
      </c>
      <c r="X918" s="171">
        <f t="shared" si="336"/>
        <v>0</v>
      </c>
      <c r="Y918" s="171">
        <f t="shared" si="337"/>
        <v>0</v>
      </c>
      <c r="Z918" s="171">
        <f t="shared" si="338"/>
        <v>0</v>
      </c>
      <c r="AA918" s="171">
        <f t="shared" si="339"/>
        <v>0</v>
      </c>
      <c r="AB918" s="171">
        <f t="shared" si="340"/>
        <v>0</v>
      </c>
      <c r="AC918" s="171">
        <f t="shared" si="341"/>
        <v>0</v>
      </c>
      <c r="AD918" s="171">
        <f t="shared" si="342"/>
        <v>0</v>
      </c>
      <c r="AE918" s="171">
        <f t="shared" si="343"/>
        <v>0</v>
      </c>
      <c r="AF918" s="171">
        <f t="shared" si="344"/>
        <v>0</v>
      </c>
      <c r="AG918" s="171">
        <f t="shared" si="345"/>
        <v>0</v>
      </c>
      <c r="AH918" s="171">
        <f>IF($S918&lt;&gt;0, IF($F918&lt;&gt;"Opname / publicatie / game", IF(OR($J918="Fysieke aanwezigheid/product",$J918="Fysieke en digitale aanwezigheid/product"), IF($L918&lt;&gt;"België", _xlfn.IFNA(IF(MATCH($M918, Keuzelijsten!$AR$2:$AR$32, 0)&gt;0, 0, -1), -1), IF($N918&lt;&gt;"", -1, IF(O918&lt;&gt;"", 0, 1))), -1), -1), 0)</f>
        <v>0</v>
      </c>
      <c r="AI918" s="171">
        <f t="shared" si="346"/>
        <v>0</v>
      </c>
      <c r="AJ918" s="171">
        <f t="shared" si="347"/>
        <v>0</v>
      </c>
      <c r="AK918" s="168"/>
      <c r="AL918" s="322" t="str">
        <f t="shared" si="328"/>
        <v/>
      </c>
      <c r="AM918" s="171"/>
      <c r="AN918" s="171"/>
      <c r="AO918" s="171"/>
      <c r="AP918" s="171"/>
      <c r="AQ918" s="171"/>
      <c r="AR918" s="171"/>
      <c r="AS918" s="171"/>
      <c r="AT918" s="171"/>
      <c r="AU918" s="171" t="str">
        <f t="shared" si="348"/>
        <v/>
      </c>
      <c r="AV918" s="171"/>
      <c r="AW918" s="171"/>
      <c r="AX918" s="171"/>
      <c r="AY918" s="171"/>
      <c r="AZ918" s="168" t="str">
        <f t="shared" si="349"/>
        <v/>
      </c>
      <c r="BA918" s="158" t="str">
        <f>IF(S918&lt;&gt;1, IF(SUM(S918:$S$1004)&lt;&gt;0, "| Laat geen witruimte tussen ingevulde rijen.", ""), "")</f>
        <v/>
      </c>
      <c r="BB918" s="158"/>
      <c r="BC918" s="159" t="str">
        <f t="shared" si="350"/>
        <v/>
      </c>
    </row>
    <row r="919" spans="1:55" s="8" customFormat="1" ht="14.4" customHeight="1" x14ac:dyDescent="0.3">
      <c r="A919" s="244" t="str">
        <f t="shared" si="329"/>
        <v/>
      </c>
      <c r="B919" s="153" t="str">
        <f t="shared" si="330"/>
        <v/>
      </c>
      <c r="C919" s="154"/>
      <c r="D919" s="173"/>
      <c r="E919" s="179"/>
      <c r="F919" s="156"/>
      <c r="G919" s="175"/>
      <c r="H919" s="175"/>
      <c r="I919" s="175"/>
      <c r="J919" s="175"/>
      <c r="K919" s="175"/>
      <c r="L919" s="175"/>
      <c r="M919" s="175"/>
      <c r="N919" s="175"/>
      <c r="O919" s="175"/>
      <c r="P919" s="175"/>
      <c r="Q919" s="179"/>
      <c r="R919" s="157" t="s">
        <v>98</v>
      </c>
      <c r="S919" s="158">
        <f t="shared" si="331"/>
        <v>0</v>
      </c>
      <c r="T919" s="158" t="str">
        <f t="shared" si="332"/>
        <v/>
      </c>
      <c r="U919" s="158" t="str">
        <f t="shared" si="333"/>
        <v>lstLocatieNv3</v>
      </c>
      <c r="V919" s="168">
        <f t="shared" si="334"/>
        <v>0</v>
      </c>
      <c r="W919" s="171">
        <f t="shared" si="335"/>
        <v>0</v>
      </c>
      <c r="X919" s="171">
        <f t="shared" si="336"/>
        <v>0</v>
      </c>
      <c r="Y919" s="171">
        <f t="shared" si="337"/>
        <v>0</v>
      </c>
      <c r="Z919" s="171">
        <f t="shared" si="338"/>
        <v>0</v>
      </c>
      <c r="AA919" s="171">
        <f t="shared" si="339"/>
        <v>0</v>
      </c>
      <c r="AB919" s="171">
        <f t="shared" si="340"/>
        <v>0</v>
      </c>
      <c r="AC919" s="171">
        <f t="shared" si="341"/>
        <v>0</v>
      </c>
      <c r="AD919" s="171">
        <f t="shared" si="342"/>
        <v>0</v>
      </c>
      <c r="AE919" s="171">
        <f t="shared" si="343"/>
        <v>0</v>
      </c>
      <c r="AF919" s="171">
        <f t="shared" si="344"/>
        <v>0</v>
      </c>
      <c r="AG919" s="171">
        <f t="shared" si="345"/>
        <v>0</v>
      </c>
      <c r="AH919" s="171">
        <f>IF($S919&lt;&gt;0, IF($F919&lt;&gt;"Opname / publicatie / game", IF(OR($J919="Fysieke aanwezigheid/product",$J919="Fysieke en digitale aanwezigheid/product"), IF($L919&lt;&gt;"België", _xlfn.IFNA(IF(MATCH($M919, Keuzelijsten!$AR$2:$AR$32, 0)&gt;0, 0, -1), -1), IF($N919&lt;&gt;"", -1, IF(O919&lt;&gt;"", 0, 1))), -1), -1), 0)</f>
        <v>0</v>
      </c>
      <c r="AI919" s="171">
        <f t="shared" si="346"/>
        <v>0</v>
      </c>
      <c r="AJ919" s="171">
        <f t="shared" si="347"/>
        <v>0</v>
      </c>
      <c r="AK919" s="168"/>
      <c r="AL919" s="322" t="str">
        <f t="shared" si="328"/>
        <v/>
      </c>
      <c r="AM919" s="171"/>
      <c r="AN919" s="171"/>
      <c r="AO919" s="171"/>
      <c r="AP919" s="171"/>
      <c r="AQ919" s="171"/>
      <c r="AR919" s="171"/>
      <c r="AS919" s="171"/>
      <c r="AT919" s="171"/>
      <c r="AU919" s="171" t="str">
        <f t="shared" si="348"/>
        <v/>
      </c>
      <c r="AV919" s="171"/>
      <c r="AW919" s="171"/>
      <c r="AX919" s="171"/>
      <c r="AY919" s="171"/>
      <c r="AZ919" s="168" t="str">
        <f t="shared" si="349"/>
        <v/>
      </c>
      <c r="BA919" s="158" t="str">
        <f>IF(S919&lt;&gt;1, IF(SUM(S919:$S$1004)&lt;&gt;0, "| Laat geen witruimte tussen ingevulde rijen.", ""), "")</f>
        <v/>
      </c>
      <c r="BB919" s="158"/>
      <c r="BC919" s="159" t="str">
        <f t="shared" si="350"/>
        <v/>
      </c>
    </row>
    <row r="920" spans="1:55" s="8" customFormat="1" ht="14.4" customHeight="1" x14ac:dyDescent="0.3">
      <c r="A920" s="244" t="str">
        <f t="shared" si="329"/>
        <v/>
      </c>
      <c r="B920" s="153" t="str">
        <f t="shared" si="330"/>
        <v/>
      </c>
      <c r="C920" s="154"/>
      <c r="D920" s="173"/>
      <c r="E920" s="179"/>
      <c r="F920" s="156"/>
      <c r="G920" s="175"/>
      <c r="H920" s="175"/>
      <c r="I920" s="175"/>
      <c r="J920" s="175"/>
      <c r="K920" s="175"/>
      <c r="L920" s="175"/>
      <c r="M920" s="175"/>
      <c r="N920" s="175"/>
      <c r="O920" s="175"/>
      <c r="P920" s="175"/>
      <c r="Q920" s="179"/>
      <c r="R920" s="157" t="s">
        <v>98</v>
      </c>
      <c r="S920" s="158">
        <f t="shared" si="331"/>
        <v>0</v>
      </c>
      <c r="T920" s="158" t="str">
        <f t="shared" si="332"/>
        <v/>
      </c>
      <c r="U920" s="158" t="str">
        <f t="shared" si="333"/>
        <v>lstLocatieNv3</v>
      </c>
      <c r="V920" s="168">
        <f t="shared" si="334"/>
        <v>0</v>
      </c>
      <c r="W920" s="171">
        <f t="shared" si="335"/>
        <v>0</v>
      </c>
      <c r="X920" s="171">
        <f t="shared" si="336"/>
        <v>0</v>
      </c>
      <c r="Y920" s="171">
        <f t="shared" si="337"/>
        <v>0</v>
      </c>
      <c r="Z920" s="171">
        <f t="shared" si="338"/>
        <v>0</v>
      </c>
      <c r="AA920" s="171">
        <f t="shared" si="339"/>
        <v>0</v>
      </c>
      <c r="AB920" s="171">
        <f t="shared" si="340"/>
        <v>0</v>
      </c>
      <c r="AC920" s="171">
        <f t="shared" si="341"/>
        <v>0</v>
      </c>
      <c r="AD920" s="171">
        <f t="shared" si="342"/>
        <v>0</v>
      </c>
      <c r="AE920" s="171">
        <f t="shared" si="343"/>
        <v>0</v>
      </c>
      <c r="AF920" s="171">
        <f t="shared" si="344"/>
        <v>0</v>
      </c>
      <c r="AG920" s="171">
        <f t="shared" si="345"/>
        <v>0</v>
      </c>
      <c r="AH920" s="171">
        <f>IF($S920&lt;&gt;0, IF($F920&lt;&gt;"Opname / publicatie / game", IF(OR($J920="Fysieke aanwezigheid/product",$J920="Fysieke en digitale aanwezigheid/product"), IF($L920&lt;&gt;"België", _xlfn.IFNA(IF(MATCH($M920, Keuzelijsten!$AR$2:$AR$32, 0)&gt;0, 0, -1), -1), IF($N920&lt;&gt;"", -1, IF(O920&lt;&gt;"", 0, 1))), -1), -1), 0)</f>
        <v>0</v>
      </c>
      <c r="AI920" s="171">
        <f t="shared" si="346"/>
        <v>0</v>
      </c>
      <c r="AJ920" s="171">
        <f t="shared" si="347"/>
        <v>0</v>
      </c>
      <c r="AK920" s="168"/>
      <c r="AL920" s="322" t="str">
        <f t="shared" si="328"/>
        <v/>
      </c>
      <c r="AM920" s="171"/>
      <c r="AN920" s="171"/>
      <c r="AO920" s="171"/>
      <c r="AP920" s="171"/>
      <c r="AQ920" s="171"/>
      <c r="AR920" s="171"/>
      <c r="AS920" s="171"/>
      <c r="AT920" s="171"/>
      <c r="AU920" s="171" t="str">
        <f t="shared" si="348"/>
        <v/>
      </c>
      <c r="AV920" s="171"/>
      <c r="AW920" s="171"/>
      <c r="AX920" s="171"/>
      <c r="AY920" s="171"/>
      <c r="AZ920" s="168" t="str">
        <f t="shared" si="349"/>
        <v/>
      </c>
      <c r="BA920" s="158" t="str">
        <f>IF(S920&lt;&gt;1, IF(SUM(S920:$S$1004)&lt;&gt;0, "| Laat geen witruimte tussen ingevulde rijen.", ""), "")</f>
        <v/>
      </c>
      <c r="BB920" s="158"/>
      <c r="BC920" s="159" t="str">
        <f t="shared" si="350"/>
        <v/>
      </c>
    </row>
    <row r="921" spans="1:55" s="8" customFormat="1" ht="14.4" customHeight="1" x14ac:dyDescent="0.3">
      <c r="A921" s="244" t="str">
        <f t="shared" si="329"/>
        <v/>
      </c>
      <c r="B921" s="153" t="str">
        <f t="shared" si="330"/>
        <v/>
      </c>
      <c r="C921" s="154"/>
      <c r="D921" s="173"/>
      <c r="E921" s="179"/>
      <c r="F921" s="156"/>
      <c r="G921" s="175"/>
      <c r="H921" s="175"/>
      <c r="I921" s="175"/>
      <c r="J921" s="175"/>
      <c r="K921" s="175"/>
      <c r="L921" s="175"/>
      <c r="M921" s="175"/>
      <c r="N921" s="175"/>
      <c r="O921" s="175"/>
      <c r="P921" s="175"/>
      <c r="Q921" s="179"/>
      <c r="R921" s="157" t="s">
        <v>98</v>
      </c>
      <c r="S921" s="158">
        <f t="shared" si="331"/>
        <v>0</v>
      </c>
      <c r="T921" s="158" t="str">
        <f t="shared" si="332"/>
        <v/>
      </c>
      <c r="U921" s="158" t="str">
        <f t="shared" si="333"/>
        <v>lstLocatieNv3</v>
      </c>
      <c r="V921" s="168">
        <f t="shared" si="334"/>
        <v>0</v>
      </c>
      <c r="W921" s="171">
        <f t="shared" si="335"/>
        <v>0</v>
      </c>
      <c r="X921" s="171">
        <f t="shared" si="336"/>
        <v>0</v>
      </c>
      <c r="Y921" s="171">
        <f t="shared" si="337"/>
        <v>0</v>
      </c>
      <c r="Z921" s="171">
        <f t="shared" si="338"/>
        <v>0</v>
      </c>
      <c r="AA921" s="171">
        <f t="shared" si="339"/>
        <v>0</v>
      </c>
      <c r="AB921" s="171">
        <f t="shared" si="340"/>
        <v>0</v>
      </c>
      <c r="AC921" s="171">
        <f t="shared" si="341"/>
        <v>0</v>
      </c>
      <c r="AD921" s="171">
        <f t="shared" si="342"/>
        <v>0</v>
      </c>
      <c r="AE921" s="171">
        <f t="shared" si="343"/>
        <v>0</v>
      </c>
      <c r="AF921" s="171">
        <f t="shared" si="344"/>
        <v>0</v>
      </c>
      <c r="AG921" s="171">
        <f t="shared" si="345"/>
        <v>0</v>
      </c>
      <c r="AH921" s="171">
        <f>IF($S921&lt;&gt;0, IF($F921&lt;&gt;"Opname / publicatie / game", IF(OR($J921="Fysieke aanwezigheid/product",$J921="Fysieke en digitale aanwezigheid/product"), IF($L921&lt;&gt;"België", _xlfn.IFNA(IF(MATCH($M921, Keuzelijsten!$AR$2:$AR$32, 0)&gt;0, 0, -1), -1), IF($N921&lt;&gt;"", -1, IF(O921&lt;&gt;"", 0, 1))), -1), -1), 0)</f>
        <v>0</v>
      </c>
      <c r="AI921" s="171">
        <f t="shared" si="346"/>
        <v>0</v>
      </c>
      <c r="AJ921" s="171">
        <f t="shared" si="347"/>
        <v>0</v>
      </c>
      <c r="AK921" s="168"/>
      <c r="AL921" s="322" t="str">
        <f t="shared" si="328"/>
        <v/>
      </c>
      <c r="AM921" s="171"/>
      <c r="AN921" s="171"/>
      <c r="AO921" s="171"/>
      <c r="AP921" s="171"/>
      <c r="AQ921" s="171"/>
      <c r="AR921" s="171"/>
      <c r="AS921" s="171"/>
      <c r="AT921" s="171"/>
      <c r="AU921" s="171" t="str">
        <f t="shared" si="348"/>
        <v/>
      </c>
      <c r="AV921" s="171"/>
      <c r="AW921" s="171"/>
      <c r="AX921" s="171"/>
      <c r="AY921" s="171"/>
      <c r="AZ921" s="168" t="str">
        <f t="shared" si="349"/>
        <v/>
      </c>
      <c r="BA921" s="158" t="str">
        <f>IF(S921&lt;&gt;1, IF(SUM(S921:$S$1004)&lt;&gt;0, "| Laat geen witruimte tussen ingevulde rijen.", ""), "")</f>
        <v/>
      </c>
      <c r="BB921" s="158"/>
      <c r="BC921" s="159" t="str">
        <f t="shared" si="350"/>
        <v/>
      </c>
    </row>
    <row r="922" spans="1:55" s="8" customFormat="1" ht="14.4" customHeight="1" x14ac:dyDescent="0.3">
      <c r="A922" s="244" t="str">
        <f t="shared" si="329"/>
        <v/>
      </c>
      <c r="B922" s="153" t="str">
        <f t="shared" si="330"/>
        <v/>
      </c>
      <c r="C922" s="154"/>
      <c r="D922" s="173"/>
      <c r="E922" s="179"/>
      <c r="F922" s="156"/>
      <c r="G922" s="175"/>
      <c r="H922" s="175"/>
      <c r="I922" s="175"/>
      <c r="J922" s="175"/>
      <c r="K922" s="175"/>
      <c r="L922" s="175"/>
      <c r="M922" s="175"/>
      <c r="N922" s="175"/>
      <c r="O922" s="175"/>
      <c r="P922" s="175"/>
      <c r="Q922" s="179"/>
      <c r="R922" s="157" t="s">
        <v>98</v>
      </c>
      <c r="S922" s="158">
        <f t="shared" si="331"/>
        <v>0</v>
      </c>
      <c r="T922" s="158" t="str">
        <f t="shared" si="332"/>
        <v/>
      </c>
      <c r="U922" s="158" t="str">
        <f t="shared" si="333"/>
        <v>lstLocatieNv3</v>
      </c>
      <c r="V922" s="168">
        <f t="shared" si="334"/>
        <v>0</v>
      </c>
      <c r="W922" s="171">
        <f t="shared" si="335"/>
        <v>0</v>
      </c>
      <c r="X922" s="171">
        <f t="shared" si="336"/>
        <v>0</v>
      </c>
      <c r="Y922" s="171">
        <f t="shared" si="337"/>
        <v>0</v>
      </c>
      <c r="Z922" s="171">
        <f t="shared" si="338"/>
        <v>0</v>
      </c>
      <c r="AA922" s="171">
        <f t="shared" si="339"/>
        <v>0</v>
      </c>
      <c r="AB922" s="171">
        <f t="shared" si="340"/>
        <v>0</v>
      </c>
      <c r="AC922" s="171">
        <f t="shared" si="341"/>
        <v>0</v>
      </c>
      <c r="AD922" s="171">
        <f t="shared" si="342"/>
        <v>0</v>
      </c>
      <c r="AE922" s="171">
        <f t="shared" si="343"/>
        <v>0</v>
      </c>
      <c r="AF922" s="171">
        <f t="shared" si="344"/>
        <v>0</v>
      </c>
      <c r="AG922" s="171">
        <f t="shared" si="345"/>
        <v>0</v>
      </c>
      <c r="AH922" s="171">
        <f>IF($S922&lt;&gt;0, IF($F922&lt;&gt;"Opname / publicatie / game", IF(OR($J922="Fysieke aanwezigheid/product",$J922="Fysieke en digitale aanwezigheid/product"), IF($L922&lt;&gt;"België", _xlfn.IFNA(IF(MATCH($M922, Keuzelijsten!$AR$2:$AR$32, 0)&gt;0, 0, -1), -1), IF($N922&lt;&gt;"", -1, IF(O922&lt;&gt;"", 0, 1))), -1), -1), 0)</f>
        <v>0</v>
      </c>
      <c r="AI922" s="171">
        <f t="shared" si="346"/>
        <v>0</v>
      </c>
      <c r="AJ922" s="171">
        <f t="shared" si="347"/>
        <v>0</v>
      </c>
      <c r="AK922" s="168"/>
      <c r="AL922" s="322" t="str">
        <f t="shared" si="328"/>
        <v/>
      </c>
      <c r="AM922" s="171"/>
      <c r="AN922" s="171"/>
      <c r="AO922" s="171"/>
      <c r="AP922" s="171"/>
      <c r="AQ922" s="171"/>
      <c r="AR922" s="171"/>
      <c r="AS922" s="171"/>
      <c r="AT922" s="171"/>
      <c r="AU922" s="171" t="str">
        <f t="shared" si="348"/>
        <v/>
      </c>
      <c r="AV922" s="171"/>
      <c r="AW922" s="171"/>
      <c r="AX922" s="171"/>
      <c r="AY922" s="171"/>
      <c r="AZ922" s="168" t="str">
        <f t="shared" si="349"/>
        <v/>
      </c>
      <c r="BA922" s="158" t="str">
        <f>IF(S922&lt;&gt;1, IF(SUM(S922:$S$1004)&lt;&gt;0, "| Laat geen witruimte tussen ingevulde rijen.", ""), "")</f>
        <v/>
      </c>
      <c r="BB922" s="158"/>
      <c r="BC922" s="159" t="str">
        <f t="shared" si="350"/>
        <v/>
      </c>
    </row>
    <row r="923" spans="1:55" s="8" customFormat="1" ht="14.4" customHeight="1" x14ac:dyDescent="0.3">
      <c r="A923" s="244" t="str">
        <f t="shared" si="329"/>
        <v/>
      </c>
      <c r="B923" s="153" t="str">
        <f t="shared" si="330"/>
        <v/>
      </c>
      <c r="C923" s="154"/>
      <c r="D923" s="173"/>
      <c r="E923" s="179"/>
      <c r="F923" s="156"/>
      <c r="G923" s="175"/>
      <c r="H923" s="175"/>
      <c r="I923" s="175"/>
      <c r="J923" s="175"/>
      <c r="K923" s="175"/>
      <c r="L923" s="175"/>
      <c r="M923" s="175"/>
      <c r="N923" s="175"/>
      <c r="O923" s="175"/>
      <c r="P923" s="175"/>
      <c r="Q923" s="179"/>
      <c r="R923" s="157" t="s">
        <v>98</v>
      </c>
      <c r="S923" s="158">
        <f t="shared" si="331"/>
        <v>0</v>
      </c>
      <c r="T923" s="158" t="str">
        <f t="shared" si="332"/>
        <v/>
      </c>
      <c r="U923" s="158" t="str">
        <f t="shared" si="333"/>
        <v>lstLocatieNv3</v>
      </c>
      <c r="V923" s="168">
        <f t="shared" si="334"/>
        <v>0</v>
      </c>
      <c r="W923" s="171">
        <f t="shared" si="335"/>
        <v>0</v>
      </c>
      <c r="X923" s="171">
        <f t="shared" si="336"/>
        <v>0</v>
      </c>
      <c r="Y923" s="171">
        <f t="shared" si="337"/>
        <v>0</v>
      </c>
      <c r="Z923" s="171">
        <f t="shared" si="338"/>
        <v>0</v>
      </c>
      <c r="AA923" s="171">
        <f t="shared" si="339"/>
        <v>0</v>
      </c>
      <c r="AB923" s="171">
        <f t="shared" si="340"/>
        <v>0</v>
      </c>
      <c r="AC923" s="171">
        <f t="shared" si="341"/>
        <v>0</v>
      </c>
      <c r="AD923" s="171">
        <f t="shared" si="342"/>
        <v>0</v>
      </c>
      <c r="AE923" s="171">
        <f t="shared" si="343"/>
        <v>0</v>
      </c>
      <c r="AF923" s="171">
        <f t="shared" si="344"/>
        <v>0</v>
      </c>
      <c r="AG923" s="171">
        <f t="shared" si="345"/>
        <v>0</v>
      </c>
      <c r="AH923" s="171">
        <f>IF($S923&lt;&gt;0, IF($F923&lt;&gt;"Opname / publicatie / game", IF(OR($J923="Fysieke aanwezigheid/product",$J923="Fysieke en digitale aanwezigheid/product"), IF($L923&lt;&gt;"België", _xlfn.IFNA(IF(MATCH($M923, Keuzelijsten!$AR$2:$AR$32, 0)&gt;0, 0, -1), -1), IF($N923&lt;&gt;"", -1, IF(O923&lt;&gt;"", 0, 1))), -1), -1), 0)</f>
        <v>0</v>
      </c>
      <c r="AI923" s="171">
        <f t="shared" si="346"/>
        <v>0</v>
      </c>
      <c r="AJ923" s="171">
        <f t="shared" si="347"/>
        <v>0</v>
      </c>
      <c r="AK923" s="168"/>
      <c r="AL923" s="322" t="str">
        <f t="shared" si="328"/>
        <v/>
      </c>
      <c r="AM923" s="171"/>
      <c r="AN923" s="171"/>
      <c r="AO923" s="171"/>
      <c r="AP923" s="171"/>
      <c r="AQ923" s="171"/>
      <c r="AR923" s="171"/>
      <c r="AS923" s="171"/>
      <c r="AT923" s="171"/>
      <c r="AU923" s="171" t="str">
        <f t="shared" si="348"/>
        <v/>
      </c>
      <c r="AV923" s="171"/>
      <c r="AW923" s="171"/>
      <c r="AX923" s="171"/>
      <c r="AY923" s="171"/>
      <c r="AZ923" s="168" t="str">
        <f t="shared" si="349"/>
        <v/>
      </c>
      <c r="BA923" s="158" t="str">
        <f>IF(S923&lt;&gt;1, IF(SUM(S923:$S$1004)&lt;&gt;0, "| Laat geen witruimte tussen ingevulde rijen.", ""), "")</f>
        <v/>
      </c>
      <c r="BB923" s="158"/>
      <c r="BC923" s="159" t="str">
        <f t="shared" si="350"/>
        <v/>
      </c>
    </row>
    <row r="924" spans="1:55" s="8" customFormat="1" ht="14.4" customHeight="1" x14ac:dyDescent="0.3">
      <c r="A924" s="244" t="str">
        <f t="shared" si="329"/>
        <v/>
      </c>
      <c r="B924" s="153" t="str">
        <f t="shared" si="330"/>
        <v/>
      </c>
      <c r="C924" s="154"/>
      <c r="D924" s="173"/>
      <c r="E924" s="179"/>
      <c r="F924" s="156"/>
      <c r="G924" s="175"/>
      <c r="H924" s="175"/>
      <c r="I924" s="175"/>
      <c r="J924" s="175"/>
      <c r="K924" s="175"/>
      <c r="L924" s="175"/>
      <c r="M924" s="175"/>
      <c r="N924" s="175"/>
      <c r="O924" s="175"/>
      <c r="P924" s="175"/>
      <c r="Q924" s="179"/>
      <c r="R924" s="157" t="s">
        <v>98</v>
      </c>
      <c r="S924" s="158">
        <f t="shared" si="331"/>
        <v>0</v>
      </c>
      <c r="T924" s="158" t="str">
        <f t="shared" si="332"/>
        <v/>
      </c>
      <c r="U924" s="158" t="str">
        <f t="shared" si="333"/>
        <v>lstLocatieNv3</v>
      </c>
      <c r="V924" s="168">
        <f t="shared" si="334"/>
        <v>0</v>
      </c>
      <c r="W924" s="171">
        <f t="shared" si="335"/>
        <v>0</v>
      </c>
      <c r="X924" s="171">
        <f t="shared" si="336"/>
        <v>0</v>
      </c>
      <c r="Y924" s="171">
        <f t="shared" si="337"/>
        <v>0</v>
      </c>
      <c r="Z924" s="171">
        <f t="shared" si="338"/>
        <v>0</v>
      </c>
      <c r="AA924" s="171">
        <f t="shared" si="339"/>
        <v>0</v>
      </c>
      <c r="AB924" s="171">
        <f t="shared" si="340"/>
        <v>0</v>
      </c>
      <c r="AC924" s="171">
        <f t="shared" si="341"/>
        <v>0</v>
      </c>
      <c r="AD924" s="171">
        <f t="shared" si="342"/>
        <v>0</v>
      </c>
      <c r="AE924" s="171">
        <f t="shared" si="343"/>
        <v>0</v>
      </c>
      <c r="AF924" s="171">
        <f t="shared" si="344"/>
        <v>0</v>
      </c>
      <c r="AG924" s="171">
        <f t="shared" si="345"/>
        <v>0</v>
      </c>
      <c r="AH924" s="171">
        <f>IF($S924&lt;&gt;0, IF($F924&lt;&gt;"Opname / publicatie / game", IF(OR($J924="Fysieke aanwezigheid/product",$J924="Fysieke en digitale aanwezigheid/product"), IF($L924&lt;&gt;"België", _xlfn.IFNA(IF(MATCH($M924, Keuzelijsten!$AR$2:$AR$32, 0)&gt;0, 0, -1), -1), IF($N924&lt;&gt;"", -1, IF(O924&lt;&gt;"", 0, 1))), -1), -1), 0)</f>
        <v>0</v>
      </c>
      <c r="AI924" s="171">
        <f t="shared" si="346"/>
        <v>0</v>
      </c>
      <c r="AJ924" s="171">
        <f t="shared" si="347"/>
        <v>0</v>
      </c>
      <c r="AK924" s="168"/>
      <c r="AL924" s="322" t="str">
        <f t="shared" si="328"/>
        <v/>
      </c>
      <c r="AM924" s="171"/>
      <c r="AN924" s="171"/>
      <c r="AO924" s="171"/>
      <c r="AP924" s="171"/>
      <c r="AQ924" s="171"/>
      <c r="AR924" s="171"/>
      <c r="AS924" s="171"/>
      <c r="AT924" s="171"/>
      <c r="AU924" s="171" t="str">
        <f t="shared" si="348"/>
        <v/>
      </c>
      <c r="AV924" s="171"/>
      <c r="AW924" s="171"/>
      <c r="AX924" s="171"/>
      <c r="AY924" s="171"/>
      <c r="AZ924" s="168" t="str">
        <f t="shared" si="349"/>
        <v/>
      </c>
      <c r="BA924" s="158" t="str">
        <f>IF(S924&lt;&gt;1, IF(SUM(S924:$S$1004)&lt;&gt;0, "| Laat geen witruimte tussen ingevulde rijen.", ""), "")</f>
        <v/>
      </c>
      <c r="BB924" s="158"/>
      <c r="BC924" s="159" t="str">
        <f t="shared" si="350"/>
        <v/>
      </c>
    </row>
    <row r="925" spans="1:55" s="8" customFormat="1" ht="14.4" customHeight="1" x14ac:dyDescent="0.3">
      <c r="A925" s="244" t="str">
        <f t="shared" si="329"/>
        <v/>
      </c>
      <c r="B925" s="153" t="str">
        <f t="shared" si="330"/>
        <v/>
      </c>
      <c r="C925" s="154"/>
      <c r="D925" s="173"/>
      <c r="E925" s="179"/>
      <c r="F925" s="156"/>
      <c r="G925" s="175"/>
      <c r="H925" s="175"/>
      <c r="I925" s="175"/>
      <c r="J925" s="175"/>
      <c r="K925" s="175"/>
      <c r="L925" s="175"/>
      <c r="M925" s="175"/>
      <c r="N925" s="175"/>
      <c r="O925" s="175"/>
      <c r="P925" s="175"/>
      <c r="Q925" s="179"/>
      <c r="R925" s="157" t="s">
        <v>98</v>
      </c>
      <c r="S925" s="158">
        <f t="shared" si="331"/>
        <v>0</v>
      </c>
      <c r="T925" s="158" t="str">
        <f t="shared" si="332"/>
        <v/>
      </c>
      <c r="U925" s="158" t="str">
        <f t="shared" si="333"/>
        <v>lstLocatieNv3</v>
      </c>
      <c r="V925" s="168">
        <f t="shared" si="334"/>
        <v>0</v>
      </c>
      <c r="W925" s="171">
        <f t="shared" si="335"/>
        <v>0</v>
      </c>
      <c r="X925" s="171">
        <f t="shared" si="336"/>
        <v>0</v>
      </c>
      <c r="Y925" s="171">
        <f t="shared" si="337"/>
        <v>0</v>
      </c>
      <c r="Z925" s="171">
        <f t="shared" si="338"/>
        <v>0</v>
      </c>
      <c r="AA925" s="171">
        <f t="shared" si="339"/>
        <v>0</v>
      </c>
      <c r="AB925" s="171">
        <f t="shared" si="340"/>
        <v>0</v>
      </c>
      <c r="AC925" s="171">
        <f t="shared" si="341"/>
        <v>0</v>
      </c>
      <c r="AD925" s="171">
        <f t="shared" si="342"/>
        <v>0</v>
      </c>
      <c r="AE925" s="171">
        <f t="shared" si="343"/>
        <v>0</v>
      </c>
      <c r="AF925" s="171">
        <f t="shared" si="344"/>
        <v>0</v>
      </c>
      <c r="AG925" s="171">
        <f t="shared" si="345"/>
        <v>0</v>
      </c>
      <c r="AH925" s="171">
        <f>IF($S925&lt;&gt;0, IF($F925&lt;&gt;"Opname / publicatie / game", IF(OR($J925="Fysieke aanwezigheid/product",$J925="Fysieke en digitale aanwezigheid/product"), IF($L925&lt;&gt;"België", _xlfn.IFNA(IF(MATCH($M925, Keuzelijsten!$AR$2:$AR$32, 0)&gt;0, 0, -1), -1), IF($N925&lt;&gt;"", -1, IF(O925&lt;&gt;"", 0, 1))), -1), -1), 0)</f>
        <v>0</v>
      </c>
      <c r="AI925" s="171">
        <f t="shared" si="346"/>
        <v>0</v>
      </c>
      <c r="AJ925" s="171">
        <f t="shared" si="347"/>
        <v>0</v>
      </c>
      <c r="AK925" s="168"/>
      <c r="AL925" s="322" t="str">
        <f t="shared" si="328"/>
        <v/>
      </c>
      <c r="AM925" s="171"/>
      <c r="AN925" s="171"/>
      <c r="AO925" s="171"/>
      <c r="AP925" s="171"/>
      <c r="AQ925" s="171"/>
      <c r="AR925" s="171"/>
      <c r="AS925" s="171"/>
      <c r="AT925" s="171"/>
      <c r="AU925" s="171" t="str">
        <f t="shared" si="348"/>
        <v/>
      </c>
      <c r="AV925" s="171"/>
      <c r="AW925" s="171"/>
      <c r="AX925" s="171"/>
      <c r="AY925" s="171"/>
      <c r="AZ925" s="168" t="str">
        <f t="shared" si="349"/>
        <v/>
      </c>
      <c r="BA925" s="158" t="str">
        <f>IF(S925&lt;&gt;1, IF(SUM(S925:$S$1004)&lt;&gt;0, "| Laat geen witruimte tussen ingevulde rijen.", ""), "")</f>
        <v/>
      </c>
      <c r="BB925" s="158"/>
      <c r="BC925" s="159" t="str">
        <f t="shared" si="350"/>
        <v/>
      </c>
    </row>
    <row r="926" spans="1:55" s="8" customFormat="1" ht="14.4" customHeight="1" x14ac:dyDescent="0.3">
      <c r="A926" s="244" t="str">
        <f t="shared" si="329"/>
        <v/>
      </c>
      <c r="B926" s="153" t="str">
        <f t="shared" si="330"/>
        <v/>
      </c>
      <c r="C926" s="154"/>
      <c r="D926" s="173"/>
      <c r="E926" s="179"/>
      <c r="F926" s="156"/>
      <c r="G926" s="175"/>
      <c r="H926" s="175"/>
      <c r="I926" s="175"/>
      <c r="J926" s="175"/>
      <c r="K926" s="175"/>
      <c r="L926" s="175"/>
      <c r="M926" s="175"/>
      <c r="N926" s="175"/>
      <c r="O926" s="175"/>
      <c r="P926" s="175"/>
      <c r="Q926" s="179"/>
      <c r="R926" s="157" t="s">
        <v>98</v>
      </c>
      <c r="S926" s="158">
        <f t="shared" si="331"/>
        <v>0</v>
      </c>
      <c r="T926" s="158" t="str">
        <f t="shared" si="332"/>
        <v/>
      </c>
      <c r="U926" s="158" t="str">
        <f t="shared" si="333"/>
        <v>lstLocatieNv3</v>
      </c>
      <c r="V926" s="168">
        <f t="shared" si="334"/>
        <v>0</v>
      </c>
      <c r="W926" s="171">
        <f t="shared" si="335"/>
        <v>0</v>
      </c>
      <c r="X926" s="171">
        <f t="shared" si="336"/>
        <v>0</v>
      </c>
      <c r="Y926" s="171">
        <f t="shared" si="337"/>
        <v>0</v>
      </c>
      <c r="Z926" s="171">
        <f t="shared" si="338"/>
        <v>0</v>
      </c>
      <c r="AA926" s="171">
        <f t="shared" si="339"/>
        <v>0</v>
      </c>
      <c r="AB926" s="171">
        <f t="shared" si="340"/>
        <v>0</v>
      </c>
      <c r="AC926" s="171">
        <f t="shared" si="341"/>
        <v>0</v>
      </c>
      <c r="AD926" s="171">
        <f t="shared" si="342"/>
        <v>0</v>
      </c>
      <c r="AE926" s="171">
        <f t="shared" si="343"/>
        <v>0</v>
      </c>
      <c r="AF926" s="171">
        <f t="shared" si="344"/>
        <v>0</v>
      </c>
      <c r="AG926" s="171">
        <f t="shared" si="345"/>
        <v>0</v>
      </c>
      <c r="AH926" s="171">
        <f>IF($S926&lt;&gt;0, IF($F926&lt;&gt;"Opname / publicatie / game", IF(OR($J926="Fysieke aanwezigheid/product",$J926="Fysieke en digitale aanwezigheid/product"), IF($L926&lt;&gt;"België", _xlfn.IFNA(IF(MATCH($M926, Keuzelijsten!$AR$2:$AR$32, 0)&gt;0, 0, -1), -1), IF($N926&lt;&gt;"", -1, IF(O926&lt;&gt;"", 0, 1))), -1), -1), 0)</f>
        <v>0</v>
      </c>
      <c r="AI926" s="171">
        <f t="shared" si="346"/>
        <v>0</v>
      </c>
      <c r="AJ926" s="171">
        <f t="shared" si="347"/>
        <v>0</v>
      </c>
      <c r="AK926" s="168"/>
      <c r="AL926" s="322" t="str">
        <f t="shared" si="328"/>
        <v/>
      </c>
      <c r="AM926" s="171"/>
      <c r="AN926" s="171"/>
      <c r="AO926" s="171"/>
      <c r="AP926" s="171"/>
      <c r="AQ926" s="171"/>
      <c r="AR926" s="171"/>
      <c r="AS926" s="171"/>
      <c r="AT926" s="171"/>
      <c r="AU926" s="171" t="str">
        <f t="shared" si="348"/>
        <v/>
      </c>
      <c r="AV926" s="171"/>
      <c r="AW926" s="171"/>
      <c r="AX926" s="171"/>
      <c r="AY926" s="171"/>
      <c r="AZ926" s="168" t="str">
        <f t="shared" si="349"/>
        <v/>
      </c>
      <c r="BA926" s="158" t="str">
        <f>IF(S926&lt;&gt;1, IF(SUM(S926:$S$1004)&lt;&gt;0, "| Laat geen witruimte tussen ingevulde rijen.", ""), "")</f>
        <v/>
      </c>
      <c r="BB926" s="158"/>
      <c r="BC926" s="159" t="str">
        <f t="shared" si="350"/>
        <v/>
      </c>
    </row>
    <row r="927" spans="1:55" s="8" customFormat="1" ht="14.4" customHeight="1" x14ac:dyDescent="0.3">
      <c r="A927" s="244" t="str">
        <f t="shared" si="329"/>
        <v/>
      </c>
      <c r="B927" s="153" t="str">
        <f t="shared" si="330"/>
        <v/>
      </c>
      <c r="C927" s="154"/>
      <c r="D927" s="173"/>
      <c r="E927" s="179"/>
      <c r="F927" s="156"/>
      <c r="G927" s="175"/>
      <c r="H927" s="175"/>
      <c r="I927" s="175"/>
      <c r="J927" s="175"/>
      <c r="K927" s="175"/>
      <c r="L927" s="175"/>
      <c r="M927" s="175"/>
      <c r="N927" s="175"/>
      <c r="O927" s="175"/>
      <c r="P927" s="175"/>
      <c r="Q927" s="179"/>
      <c r="R927" s="157" t="s">
        <v>98</v>
      </c>
      <c r="S927" s="158">
        <f t="shared" si="331"/>
        <v>0</v>
      </c>
      <c r="T927" s="158" t="str">
        <f t="shared" si="332"/>
        <v/>
      </c>
      <c r="U927" s="158" t="str">
        <f t="shared" si="333"/>
        <v>lstLocatieNv3</v>
      </c>
      <c r="V927" s="168">
        <f t="shared" si="334"/>
        <v>0</v>
      </c>
      <c r="W927" s="171">
        <f t="shared" si="335"/>
        <v>0</v>
      </c>
      <c r="X927" s="171">
        <f t="shared" si="336"/>
        <v>0</v>
      </c>
      <c r="Y927" s="171">
        <f t="shared" si="337"/>
        <v>0</v>
      </c>
      <c r="Z927" s="171">
        <f t="shared" si="338"/>
        <v>0</v>
      </c>
      <c r="AA927" s="171">
        <f t="shared" si="339"/>
        <v>0</v>
      </c>
      <c r="AB927" s="171">
        <f t="shared" si="340"/>
        <v>0</v>
      </c>
      <c r="AC927" s="171">
        <f t="shared" si="341"/>
        <v>0</v>
      </c>
      <c r="AD927" s="171">
        <f t="shared" si="342"/>
        <v>0</v>
      </c>
      <c r="AE927" s="171">
        <f t="shared" si="343"/>
        <v>0</v>
      </c>
      <c r="AF927" s="171">
        <f t="shared" si="344"/>
        <v>0</v>
      </c>
      <c r="AG927" s="171">
        <f t="shared" si="345"/>
        <v>0</v>
      </c>
      <c r="AH927" s="171">
        <f>IF($S927&lt;&gt;0, IF($F927&lt;&gt;"Opname / publicatie / game", IF(OR($J927="Fysieke aanwezigheid/product",$J927="Fysieke en digitale aanwezigheid/product"), IF($L927&lt;&gt;"België", _xlfn.IFNA(IF(MATCH($M927, Keuzelijsten!$AR$2:$AR$32, 0)&gt;0, 0, -1), -1), IF($N927&lt;&gt;"", -1, IF(O927&lt;&gt;"", 0, 1))), -1), -1), 0)</f>
        <v>0</v>
      </c>
      <c r="AI927" s="171">
        <f t="shared" si="346"/>
        <v>0</v>
      </c>
      <c r="AJ927" s="171">
        <f t="shared" si="347"/>
        <v>0</v>
      </c>
      <c r="AK927" s="168"/>
      <c r="AL927" s="322" t="str">
        <f t="shared" si="328"/>
        <v/>
      </c>
      <c r="AM927" s="171"/>
      <c r="AN927" s="171"/>
      <c r="AO927" s="171"/>
      <c r="AP927" s="171"/>
      <c r="AQ927" s="171"/>
      <c r="AR927" s="171"/>
      <c r="AS927" s="171"/>
      <c r="AT927" s="171"/>
      <c r="AU927" s="171" t="str">
        <f t="shared" si="348"/>
        <v/>
      </c>
      <c r="AV927" s="171"/>
      <c r="AW927" s="171"/>
      <c r="AX927" s="171"/>
      <c r="AY927" s="171"/>
      <c r="AZ927" s="168" t="str">
        <f t="shared" si="349"/>
        <v/>
      </c>
      <c r="BA927" s="158" t="str">
        <f>IF(S927&lt;&gt;1, IF(SUM(S927:$S$1004)&lt;&gt;0, "| Laat geen witruimte tussen ingevulde rijen.", ""), "")</f>
        <v/>
      </c>
      <c r="BB927" s="158"/>
      <c r="BC927" s="159" t="str">
        <f t="shared" si="350"/>
        <v/>
      </c>
    </row>
    <row r="928" spans="1:55" s="8" customFormat="1" ht="14.4" customHeight="1" x14ac:dyDescent="0.3">
      <c r="A928" s="244" t="str">
        <f t="shared" si="329"/>
        <v/>
      </c>
      <c r="B928" s="153" t="str">
        <f t="shared" si="330"/>
        <v/>
      </c>
      <c r="C928" s="154"/>
      <c r="D928" s="173"/>
      <c r="E928" s="179"/>
      <c r="F928" s="156"/>
      <c r="G928" s="175"/>
      <c r="H928" s="175"/>
      <c r="I928" s="175"/>
      <c r="J928" s="175"/>
      <c r="K928" s="175"/>
      <c r="L928" s="175"/>
      <c r="M928" s="175"/>
      <c r="N928" s="175"/>
      <c r="O928" s="175"/>
      <c r="P928" s="175"/>
      <c r="Q928" s="179"/>
      <c r="R928" s="157" t="s">
        <v>98</v>
      </c>
      <c r="S928" s="158">
        <f t="shared" si="331"/>
        <v>0</v>
      </c>
      <c r="T928" s="158" t="str">
        <f t="shared" si="332"/>
        <v/>
      </c>
      <c r="U928" s="158" t="str">
        <f t="shared" si="333"/>
        <v>lstLocatieNv3</v>
      </c>
      <c r="V928" s="168">
        <f t="shared" si="334"/>
        <v>0</v>
      </c>
      <c r="W928" s="171">
        <f t="shared" si="335"/>
        <v>0</v>
      </c>
      <c r="X928" s="171">
        <f t="shared" si="336"/>
        <v>0</v>
      </c>
      <c r="Y928" s="171">
        <f t="shared" si="337"/>
        <v>0</v>
      </c>
      <c r="Z928" s="171">
        <f t="shared" si="338"/>
        <v>0</v>
      </c>
      <c r="AA928" s="171">
        <f t="shared" si="339"/>
        <v>0</v>
      </c>
      <c r="AB928" s="171">
        <f t="shared" si="340"/>
        <v>0</v>
      </c>
      <c r="AC928" s="171">
        <f t="shared" si="341"/>
        <v>0</v>
      </c>
      <c r="AD928" s="171">
        <f t="shared" si="342"/>
        <v>0</v>
      </c>
      <c r="AE928" s="171">
        <f t="shared" si="343"/>
        <v>0</v>
      </c>
      <c r="AF928" s="171">
        <f t="shared" si="344"/>
        <v>0</v>
      </c>
      <c r="AG928" s="171">
        <f t="shared" si="345"/>
        <v>0</v>
      </c>
      <c r="AH928" s="171">
        <f>IF($S928&lt;&gt;0, IF($F928&lt;&gt;"Opname / publicatie / game", IF(OR($J928="Fysieke aanwezigheid/product",$J928="Fysieke en digitale aanwezigheid/product"), IF($L928&lt;&gt;"België", _xlfn.IFNA(IF(MATCH($M928, Keuzelijsten!$AR$2:$AR$32, 0)&gt;0, 0, -1), -1), IF($N928&lt;&gt;"", -1, IF(O928&lt;&gt;"", 0, 1))), -1), -1), 0)</f>
        <v>0</v>
      </c>
      <c r="AI928" s="171">
        <f t="shared" si="346"/>
        <v>0</v>
      </c>
      <c r="AJ928" s="171">
        <f t="shared" si="347"/>
        <v>0</v>
      </c>
      <c r="AK928" s="168"/>
      <c r="AL928" s="322" t="str">
        <f t="shared" si="328"/>
        <v/>
      </c>
      <c r="AM928" s="171"/>
      <c r="AN928" s="171"/>
      <c r="AO928" s="171"/>
      <c r="AP928" s="171"/>
      <c r="AQ928" s="171"/>
      <c r="AR928" s="171"/>
      <c r="AS928" s="171"/>
      <c r="AT928" s="171"/>
      <c r="AU928" s="171" t="str">
        <f t="shared" si="348"/>
        <v/>
      </c>
      <c r="AV928" s="171"/>
      <c r="AW928" s="171"/>
      <c r="AX928" s="171"/>
      <c r="AY928" s="171"/>
      <c r="AZ928" s="168" t="str">
        <f t="shared" si="349"/>
        <v/>
      </c>
      <c r="BA928" s="158" t="str">
        <f>IF(S928&lt;&gt;1, IF(SUM(S928:$S$1004)&lt;&gt;0, "| Laat geen witruimte tussen ingevulde rijen.", ""), "")</f>
        <v/>
      </c>
      <c r="BB928" s="158"/>
      <c r="BC928" s="159" t="str">
        <f t="shared" si="350"/>
        <v/>
      </c>
    </row>
    <row r="929" spans="1:55" s="8" customFormat="1" ht="14.4" customHeight="1" x14ac:dyDescent="0.3">
      <c r="A929" s="244" t="str">
        <f t="shared" si="329"/>
        <v/>
      </c>
      <c r="B929" s="153" t="str">
        <f t="shared" si="330"/>
        <v/>
      </c>
      <c r="C929" s="154"/>
      <c r="D929" s="173"/>
      <c r="E929" s="179"/>
      <c r="F929" s="156"/>
      <c r="G929" s="175"/>
      <c r="H929" s="175"/>
      <c r="I929" s="175"/>
      <c r="J929" s="175"/>
      <c r="K929" s="175"/>
      <c r="L929" s="175"/>
      <c r="M929" s="175"/>
      <c r="N929" s="175"/>
      <c r="O929" s="175"/>
      <c r="P929" s="175"/>
      <c r="Q929" s="179"/>
      <c r="R929" s="157" t="s">
        <v>98</v>
      </c>
      <c r="S929" s="158">
        <f t="shared" si="331"/>
        <v>0</v>
      </c>
      <c r="T929" s="158" t="str">
        <f t="shared" si="332"/>
        <v/>
      </c>
      <c r="U929" s="158" t="str">
        <f t="shared" si="333"/>
        <v>lstLocatieNv3</v>
      </c>
      <c r="V929" s="168">
        <f t="shared" si="334"/>
        <v>0</v>
      </c>
      <c r="W929" s="171">
        <f t="shared" si="335"/>
        <v>0</v>
      </c>
      <c r="X929" s="171">
        <f t="shared" si="336"/>
        <v>0</v>
      </c>
      <c r="Y929" s="171">
        <f t="shared" si="337"/>
        <v>0</v>
      </c>
      <c r="Z929" s="171">
        <f t="shared" si="338"/>
        <v>0</v>
      </c>
      <c r="AA929" s="171">
        <f t="shared" si="339"/>
        <v>0</v>
      </c>
      <c r="AB929" s="171">
        <f t="shared" si="340"/>
        <v>0</v>
      </c>
      <c r="AC929" s="171">
        <f t="shared" si="341"/>
        <v>0</v>
      </c>
      <c r="AD929" s="171">
        <f t="shared" si="342"/>
        <v>0</v>
      </c>
      <c r="AE929" s="171">
        <f t="shared" si="343"/>
        <v>0</v>
      </c>
      <c r="AF929" s="171">
        <f t="shared" si="344"/>
        <v>0</v>
      </c>
      <c r="AG929" s="171">
        <f t="shared" si="345"/>
        <v>0</v>
      </c>
      <c r="AH929" s="171">
        <f>IF($S929&lt;&gt;0, IF($F929&lt;&gt;"Opname / publicatie / game", IF(OR($J929="Fysieke aanwezigheid/product",$J929="Fysieke en digitale aanwezigheid/product"), IF($L929&lt;&gt;"België", _xlfn.IFNA(IF(MATCH($M929, Keuzelijsten!$AR$2:$AR$32, 0)&gt;0, 0, -1), -1), IF($N929&lt;&gt;"", -1, IF(O929&lt;&gt;"", 0, 1))), -1), -1), 0)</f>
        <v>0</v>
      </c>
      <c r="AI929" s="171">
        <f t="shared" si="346"/>
        <v>0</v>
      </c>
      <c r="AJ929" s="171">
        <f t="shared" si="347"/>
        <v>0</v>
      </c>
      <c r="AK929" s="168"/>
      <c r="AL929" s="322" t="str">
        <f t="shared" si="328"/>
        <v/>
      </c>
      <c r="AM929" s="171"/>
      <c r="AN929" s="171"/>
      <c r="AO929" s="171"/>
      <c r="AP929" s="171"/>
      <c r="AQ929" s="171"/>
      <c r="AR929" s="171"/>
      <c r="AS929" s="171"/>
      <c r="AT929" s="171"/>
      <c r="AU929" s="171" t="str">
        <f t="shared" si="348"/>
        <v/>
      </c>
      <c r="AV929" s="171"/>
      <c r="AW929" s="171"/>
      <c r="AX929" s="171"/>
      <c r="AY929" s="171"/>
      <c r="AZ929" s="168" t="str">
        <f t="shared" si="349"/>
        <v/>
      </c>
      <c r="BA929" s="158" t="str">
        <f>IF(S929&lt;&gt;1, IF(SUM(S929:$S$1004)&lt;&gt;0, "| Laat geen witruimte tussen ingevulde rijen.", ""), "")</f>
        <v/>
      </c>
      <c r="BB929" s="158"/>
      <c r="BC929" s="159" t="str">
        <f t="shared" si="350"/>
        <v/>
      </c>
    </row>
    <row r="930" spans="1:55" s="8" customFormat="1" ht="14.4" customHeight="1" x14ac:dyDescent="0.3">
      <c r="A930" s="244" t="str">
        <f t="shared" si="329"/>
        <v/>
      </c>
      <c r="B930" s="153" t="str">
        <f t="shared" si="330"/>
        <v/>
      </c>
      <c r="C930" s="154"/>
      <c r="D930" s="173"/>
      <c r="E930" s="179"/>
      <c r="F930" s="156"/>
      <c r="G930" s="175"/>
      <c r="H930" s="175"/>
      <c r="I930" s="175"/>
      <c r="J930" s="175"/>
      <c r="K930" s="175"/>
      <c r="L930" s="175"/>
      <c r="M930" s="175"/>
      <c r="N930" s="175"/>
      <c r="O930" s="175"/>
      <c r="P930" s="175"/>
      <c r="Q930" s="179"/>
      <c r="R930" s="157" t="s">
        <v>98</v>
      </c>
      <c r="S930" s="158">
        <f t="shared" si="331"/>
        <v>0</v>
      </c>
      <c r="T930" s="158" t="str">
        <f t="shared" si="332"/>
        <v/>
      </c>
      <c r="U930" s="158" t="str">
        <f t="shared" si="333"/>
        <v>lstLocatieNv3</v>
      </c>
      <c r="V930" s="168">
        <f t="shared" si="334"/>
        <v>0</v>
      </c>
      <c r="W930" s="171">
        <f t="shared" si="335"/>
        <v>0</v>
      </c>
      <c r="X930" s="171">
        <f t="shared" si="336"/>
        <v>0</v>
      </c>
      <c r="Y930" s="171">
        <f t="shared" si="337"/>
        <v>0</v>
      </c>
      <c r="Z930" s="171">
        <f t="shared" si="338"/>
        <v>0</v>
      </c>
      <c r="AA930" s="171">
        <f t="shared" si="339"/>
        <v>0</v>
      </c>
      <c r="AB930" s="171">
        <f t="shared" si="340"/>
        <v>0</v>
      </c>
      <c r="AC930" s="171">
        <f t="shared" si="341"/>
        <v>0</v>
      </c>
      <c r="AD930" s="171">
        <f t="shared" si="342"/>
        <v>0</v>
      </c>
      <c r="AE930" s="171">
        <f t="shared" si="343"/>
        <v>0</v>
      </c>
      <c r="AF930" s="171">
        <f t="shared" si="344"/>
        <v>0</v>
      </c>
      <c r="AG930" s="171">
        <f t="shared" si="345"/>
        <v>0</v>
      </c>
      <c r="AH930" s="171">
        <f>IF($S930&lt;&gt;0, IF($F930&lt;&gt;"Opname / publicatie / game", IF(OR($J930="Fysieke aanwezigheid/product",$J930="Fysieke en digitale aanwezigheid/product"), IF($L930&lt;&gt;"België", _xlfn.IFNA(IF(MATCH($M930, Keuzelijsten!$AR$2:$AR$32, 0)&gt;0, 0, -1), -1), IF($N930&lt;&gt;"", -1, IF(O930&lt;&gt;"", 0, 1))), -1), -1), 0)</f>
        <v>0</v>
      </c>
      <c r="AI930" s="171">
        <f t="shared" si="346"/>
        <v>0</v>
      </c>
      <c r="AJ930" s="171">
        <f t="shared" si="347"/>
        <v>0</v>
      </c>
      <c r="AK930" s="168"/>
      <c r="AL930" s="322" t="str">
        <f t="shared" si="328"/>
        <v/>
      </c>
      <c r="AM930" s="171"/>
      <c r="AN930" s="171"/>
      <c r="AO930" s="171"/>
      <c r="AP930" s="171"/>
      <c r="AQ930" s="171"/>
      <c r="AR930" s="171"/>
      <c r="AS930" s="171"/>
      <c r="AT930" s="171"/>
      <c r="AU930" s="171" t="str">
        <f t="shared" si="348"/>
        <v/>
      </c>
      <c r="AV930" s="171"/>
      <c r="AW930" s="171"/>
      <c r="AX930" s="171"/>
      <c r="AY930" s="171"/>
      <c r="AZ930" s="168" t="str">
        <f t="shared" si="349"/>
        <v/>
      </c>
      <c r="BA930" s="158" t="str">
        <f>IF(S930&lt;&gt;1, IF(SUM(S930:$S$1004)&lt;&gt;0, "| Laat geen witruimte tussen ingevulde rijen.", ""), "")</f>
        <v/>
      </c>
      <c r="BB930" s="158"/>
      <c r="BC930" s="159" t="str">
        <f t="shared" si="350"/>
        <v/>
      </c>
    </row>
    <row r="931" spans="1:55" s="8" customFormat="1" ht="14.4" customHeight="1" x14ac:dyDescent="0.3">
      <c r="A931" s="244" t="str">
        <f t="shared" si="329"/>
        <v/>
      </c>
      <c r="B931" s="153" t="str">
        <f t="shared" si="330"/>
        <v/>
      </c>
      <c r="C931" s="154"/>
      <c r="D931" s="173"/>
      <c r="E931" s="179"/>
      <c r="F931" s="156"/>
      <c r="G931" s="175"/>
      <c r="H931" s="175"/>
      <c r="I931" s="175"/>
      <c r="J931" s="175"/>
      <c r="K931" s="175"/>
      <c r="L931" s="175"/>
      <c r="M931" s="175"/>
      <c r="N931" s="175"/>
      <c r="O931" s="175"/>
      <c r="P931" s="175"/>
      <c r="Q931" s="179"/>
      <c r="R931" s="157" t="s">
        <v>98</v>
      </c>
      <c r="S931" s="158">
        <f t="shared" si="331"/>
        <v>0</v>
      </c>
      <c r="T931" s="158" t="str">
        <f t="shared" si="332"/>
        <v/>
      </c>
      <c r="U931" s="158" t="str">
        <f t="shared" si="333"/>
        <v>lstLocatieNv3</v>
      </c>
      <c r="V931" s="168">
        <f t="shared" si="334"/>
        <v>0</v>
      </c>
      <c r="W931" s="171">
        <f t="shared" si="335"/>
        <v>0</v>
      </c>
      <c r="X931" s="171">
        <f t="shared" si="336"/>
        <v>0</v>
      </c>
      <c r="Y931" s="171">
        <f t="shared" si="337"/>
        <v>0</v>
      </c>
      <c r="Z931" s="171">
        <f t="shared" si="338"/>
        <v>0</v>
      </c>
      <c r="AA931" s="171">
        <f t="shared" si="339"/>
        <v>0</v>
      </c>
      <c r="AB931" s="171">
        <f t="shared" si="340"/>
        <v>0</v>
      </c>
      <c r="AC931" s="171">
        <f t="shared" si="341"/>
        <v>0</v>
      </c>
      <c r="AD931" s="171">
        <f t="shared" si="342"/>
        <v>0</v>
      </c>
      <c r="AE931" s="171">
        <f t="shared" si="343"/>
        <v>0</v>
      </c>
      <c r="AF931" s="171">
        <f t="shared" si="344"/>
        <v>0</v>
      </c>
      <c r="AG931" s="171">
        <f t="shared" si="345"/>
        <v>0</v>
      </c>
      <c r="AH931" s="171">
        <f>IF($S931&lt;&gt;0, IF($F931&lt;&gt;"Opname / publicatie / game", IF(OR($J931="Fysieke aanwezigheid/product",$J931="Fysieke en digitale aanwezigheid/product"), IF($L931&lt;&gt;"België", _xlfn.IFNA(IF(MATCH($M931, Keuzelijsten!$AR$2:$AR$32, 0)&gt;0, 0, -1), -1), IF($N931&lt;&gt;"", -1, IF(O931&lt;&gt;"", 0, 1))), -1), -1), 0)</f>
        <v>0</v>
      </c>
      <c r="AI931" s="171">
        <f t="shared" si="346"/>
        <v>0</v>
      </c>
      <c r="AJ931" s="171">
        <f t="shared" si="347"/>
        <v>0</v>
      </c>
      <c r="AK931" s="168"/>
      <c r="AL931" s="322" t="str">
        <f t="shared" si="328"/>
        <v/>
      </c>
      <c r="AM931" s="171"/>
      <c r="AN931" s="171"/>
      <c r="AO931" s="171"/>
      <c r="AP931" s="171"/>
      <c r="AQ931" s="171"/>
      <c r="AR931" s="171"/>
      <c r="AS931" s="171"/>
      <c r="AT931" s="171"/>
      <c r="AU931" s="171" t="str">
        <f t="shared" si="348"/>
        <v/>
      </c>
      <c r="AV931" s="171"/>
      <c r="AW931" s="171"/>
      <c r="AX931" s="171"/>
      <c r="AY931" s="171"/>
      <c r="AZ931" s="168" t="str">
        <f t="shared" si="349"/>
        <v/>
      </c>
      <c r="BA931" s="158" t="str">
        <f>IF(S931&lt;&gt;1, IF(SUM(S931:$S$1004)&lt;&gt;0, "| Laat geen witruimte tussen ingevulde rijen.", ""), "")</f>
        <v/>
      </c>
      <c r="BB931" s="158"/>
      <c r="BC931" s="159" t="str">
        <f t="shared" si="350"/>
        <v/>
      </c>
    </row>
    <row r="932" spans="1:55" s="8" customFormat="1" ht="14.4" customHeight="1" x14ac:dyDescent="0.3">
      <c r="A932" s="244" t="str">
        <f t="shared" si="329"/>
        <v/>
      </c>
      <c r="B932" s="153" t="str">
        <f t="shared" si="330"/>
        <v/>
      </c>
      <c r="C932" s="154"/>
      <c r="D932" s="173"/>
      <c r="E932" s="179"/>
      <c r="F932" s="156"/>
      <c r="G932" s="175"/>
      <c r="H932" s="175"/>
      <c r="I932" s="175"/>
      <c r="J932" s="175"/>
      <c r="K932" s="175"/>
      <c r="L932" s="175"/>
      <c r="M932" s="175"/>
      <c r="N932" s="175"/>
      <c r="O932" s="175"/>
      <c r="P932" s="175"/>
      <c r="Q932" s="179"/>
      <c r="R932" s="157" t="s">
        <v>98</v>
      </c>
      <c r="S932" s="158">
        <f t="shared" si="331"/>
        <v>0</v>
      </c>
      <c r="T932" s="158" t="str">
        <f t="shared" si="332"/>
        <v/>
      </c>
      <c r="U932" s="158" t="str">
        <f t="shared" si="333"/>
        <v>lstLocatieNv3</v>
      </c>
      <c r="V932" s="168">
        <f t="shared" si="334"/>
        <v>0</v>
      </c>
      <c r="W932" s="171">
        <f t="shared" si="335"/>
        <v>0</v>
      </c>
      <c r="X932" s="171">
        <f t="shared" si="336"/>
        <v>0</v>
      </c>
      <c r="Y932" s="171">
        <f t="shared" si="337"/>
        <v>0</v>
      </c>
      <c r="Z932" s="171">
        <f t="shared" si="338"/>
        <v>0</v>
      </c>
      <c r="AA932" s="171">
        <f t="shared" si="339"/>
        <v>0</v>
      </c>
      <c r="AB932" s="171">
        <f t="shared" si="340"/>
        <v>0</v>
      </c>
      <c r="AC932" s="171">
        <f t="shared" si="341"/>
        <v>0</v>
      </c>
      <c r="AD932" s="171">
        <f t="shared" si="342"/>
        <v>0</v>
      </c>
      <c r="AE932" s="171">
        <f t="shared" si="343"/>
        <v>0</v>
      </c>
      <c r="AF932" s="171">
        <f t="shared" si="344"/>
        <v>0</v>
      </c>
      <c r="AG932" s="171">
        <f t="shared" si="345"/>
        <v>0</v>
      </c>
      <c r="AH932" s="171">
        <f>IF($S932&lt;&gt;0, IF($F932&lt;&gt;"Opname / publicatie / game", IF(OR($J932="Fysieke aanwezigheid/product",$J932="Fysieke en digitale aanwezigheid/product"), IF($L932&lt;&gt;"België", _xlfn.IFNA(IF(MATCH($M932, Keuzelijsten!$AR$2:$AR$32, 0)&gt;0, 0, -1), -1), IF($N932&lt;&gt;"", -1, IF(O932&lt;&gt;"", 0, 1))), -1), -1), 0)</f>
        <v>0</v>
      </c>
      <c r="AI932" s="171">
        <f t="shared" si="346"/>
        <v>0</v>
      </c>
      <c r="AJ932" s="171">
        <f t="shared" si="347"/>
        <v>0</v>
      </c>
      <c r="AK932" s="168"/>
      <c r="AL932" s="322" t="str">
        <f t="shared" si="328"/>
        <v/>
      </c>
      <c r="AM932" s="171"/>
      <c r="AN932" s="171"/>
      <c r="AO932" s="171"/>
      <c r="AP932" s="171"/>
      <c r="AQ932" s="171"/>
      <c r="AR932" s="171"/>
      <c r="AS932" s="171"/>
      <c r="AT932" s="171"/>
      <c r="AU932" s="171" t="str">
        <f t="shared" si="348"/>
        <v/>
      </c>
      <c r="AV932" s="171"/>
      <c r="AW932" s="171"/>
      <c r="AX932" s="171"/>
      <c r="AY932" s="171"/>
      <c r="AZ932" s="168" t="str">
        <f t="shared" si="349"/>
        <v/>
      </c>
      <c r="BA932" s="158" t="str">
        <f>IF(S932&lt;&gt;1, IF(SUM(S932:$S$1004)&lt;&gt;0, "| Laat geen witruimte tussen ingevulde rijen.", ""), "")</f>
        <v/>
      </c>
      <c r="BB932" s="158"/>
      <c r="BC932" s="159" t="str">
        <f t="shared" si="350"/>
        <v/>
      </c>
    </row>
    <row r="933" spans="1:55" s="8" customFormat="1" ht="14.4" customHeight="1" x14ac:dyDescent="0.3">
      <c r="A933" s="244" t="str">
        <f t="shared" si="329"/>
        <v/>
      </c>
      <c r="B933" s="153" t="str">
        <f t="shared" si="330"/>
        <v/>
      </c>
      <c r="C933" s="154"/>
      <c r="D933" s="173"/>
      <c r="E933" s="179"/>
      <c r="F933" s="156"/>
      <c r="G933" s="175"/>
      <c r="H933" s="175"/>
      <c r="I933" s="175"/>
      <c r="J933" s="175"/>
      <c r="K933" s="175"/>
      <c r="L933" s="175"/>
      <c r="M933" s="175"/>
      <c r="N933" s="175"/>
      <c r="O933" s="175"/>
      <c r="P933" s="175"/>
      <c r="Q933" s="179"/>
      <c r="R933" s="157" t="s">
        <v>98</v>
      </c>
      <c r="S933" s="158">
        <f t="shared" si="331"/>
        <v>0</v>
      </c>
      <c r="T933" s="158" t="str">
        <f t="shared" si="332"/>
        <v/>
      </c>
      <c r="U933" s="158" t="str">
        <f t="shared" si="333"/>
        <v>lstLocatieNv3</v>
      </c>
      <c r="V933" s="168">
        <f t="shared" si="334"/>
        <v>0</v>
      </c>
      <c r="W933" s="171">
        <f t="shared" si="335"/>
        <v>0</v>
      </c>
      <c r="X933" s="171">
        <f t="shared" si="336"/>
        <v>0</v>
      </c>
      <c r="Y933" s="171">
        <f t="shared" si="337"/>
        <v>0</v>
      </c>
      <c r="Z933" s="171">
        <f t="shared" si="338"/>
        <v>0</v>
      </c>
      <c r="AA933" s="171">
        <f t="shared" si="339"/>
        <v>0</v>
      </c>
      <c r="AB933" s="171">
        <f t="shared" si="340"/>
        <v>0</v>
      </c>
      <c r="AC933" s="171">
        <f t="shared" si="341"/>
        <v>0</v>
      </c>
      <c r="AD933" s="171">
        <f t="shared" si="342"/>
        <v>0</v>
      </c>
      <c r="AE933" s="171">
        <f t="shared" si="343"/>
        <v>0</v>
      </c>
      <c r="AF933" s="171">
        <f t="shared" si="344"/>
        <v>0</v>
      </c>
      <c r="AG933" s="171">
        <f t="shared" si="345"/>
        <v>0</v>
      </c>
      <c r="AH933" s="171">
        <f>IF($S933&lt;&gt;0, IF($F933&lt;&gt;"Opname / publicatie / game", IF(OR($J933="Fysieke aanwezigheid/product",$J933="Fysieke en digitale aanwezigheid/product"), IF($L933&lt;&gt;"België", _xlfn.IFNA(IF(MATCH($M933, Keuzelijsten!$AR$2:$AR$32, 0)&gt;0, 0, -1), -1), IF($N933&lt;&gt;"", -1, IF(O933&lt;&gt;"", 0, 1))), -1), -1), 0)</f>
        <v>0</v>
      </c>
      <c r="AI933" s="171">
        <f t="shared" si="346"/>
        <v>0</v>
      </c>
      <c r="AJ933" s="171">
        <f t="shared" si="347"/>
        <v>0</v>
      </c>
      <c r="AK933" s="168"/>
      <c r="AL933" s="322" t="str">
        <f t="shared" si="328"/>
        <v/>
      </c>
      <c r="AM933" s="171"/>
      <c r="AN933" s="171"/>
      <c r="AO933" s="171"/>
      <c r="AP933" s="171"/>
      <c r="AQ933" s="171"/>
      <c r="AR933" s="171"/>
      <c r="AS933" s="171"/>
      <c r="AT933" s="171"/>
      <c r="AU933" s="171" t="str">
        <f t="shared" si="348"/>
        <v/>
      </c>
      <c r="AV933" s="171"/>
      <c r="AW933" s="171"/>
      <c r="AX933" s="171"/>
      <c r="AY933" s="171"/>
      <c r="AZ933" s="168" t="str">
        <f t="shared" si="349"/>
        <v/>
      </c>
      <c r="BA933" s="158" t="str">
        <f>IF(S933&lt;&gt;1, IF(SUM(S933:$S$1004)&lt;&gt;0, "| Laat geen witruimte tussen ingevulde rijen.", ""), "")</f>
        <v/>
      </c>
      <c r="BB933" s="158"/>
      <c r="BC933" s="159" t="str">
        <f t="shared" si="350"/>
        <v/>
      </c>
    </row>
    <row r="934" spans="1:55" s="8" customFormat="1" ht="14.4" customHeight="1" x14ac:dyDescent="0.3">
      <c r="A934" s="244" t="str">
        <f t="shared" si="329"/>
        <v/>
      </c>
      <c r="B934" s="153" t="str">
        <f t="shared" si="330"/>
        <v/>
      </c>
      <c r="C934" s="154"/>
      <c r="D934" s="173"/>
      <c r="E934" s="179"/>
      <c r="F934" s="156"/>
      <c r="G934" s="175"/>
      <c r="H934" s="175"/>
      <c r="I934" s="175"/>
      <c r="J934" s="175"/>
      <c r="K934" s="175"/>
      <c r="L934" s="175"/>
      <c r="M934" s="175"/>
      <c r="N934" s="175"/>
      <c r="O934" s="175"/>
      <c r="P934" s="175"/>
      <c r="Q934" s="179"/>
      <c r="R934" s="157" t="s">
        <v>98</v>
      </c>
      <c r="S934" s="158">
        <f t="shared" si="331"/>
        <v>0</v>
      </c>
      <c r="T934" s="158" t="str">
        <f t="shared" si="332"/>
        <v/>
      </c>
      <c r="U934" s="158" t="str">
        <f t="shared" si="333"/>
        <v>lstLocatieNv3</v>
      </c>
      <c r="V934" s="168">
        <f t="shared" si="334"/>
        <v>0</v>
      </c>
      <c r="W934" s="171">
        <f t="shared" si="335"/>
        <v>0</v>
      </c>
      <c r="X934" s="171">
        <f t="shared" si="336"/>
        <v>0</v>
      </c>
      <c r="Y934" s="171">
        <f t="shared" si="337"/>
        <v>0</v>
      </c>
      <c r="Z934" s="171">
        <f t="shared" si="338"/>
        <v>0</v>
      </c>
      <c r="AA934" s="171">
        <f t="shared" si="339"/>
        <v>0</v>
      </c>
      <c r="AB934" s="171">
        <f t="shared" si="340"/>
        <v>0</v>
      </c>
      <c r="AC934" s="171">
        <f t="shared" si="341"/>
        <v>0</v>
      </c>
      <c r="AD934" s="171">
        <f t="shared" si="342"/>
        <v>0</v>
      </c>
      <c r="AE934" s="171">
        <f t="shared" si="343"/>
        <v>0</v>
      </c>
      <c r="AF934" s="171">
        <f t="shared" si="344"/>
        <v>0</v>
      </c>
      <c r="AG934" s="171">
        <f t="shared" si="345"/>
        <v>0</v>
      </c>
      <c r="AH934" s="171">
        <f>IF($S934&lt;&gt;0, IF($F934&lt;&gt;"Opname / publicatie / game", IF(OR($J934="Fysieke aanwezigheid/product",$J934="Fysieke en digitale aanwezigheid/product"), IF($L934&lt;&gt;"België", _xlfn.IFNA(IF(MATCH($M934, Keuzelijsten!$AR$2:$AR$32, 0)&gt;0, 0, -1), -1), IF($N934&lt;&gt;"", -1, IF(O934&lt;&gt;"", 0, 1))), -1), -1), 0)</f>
        <v>0</v>
      </c>
      <c r="AI934" s="171">
        <f t="shared" si="346"/>
        <v>0</v>
      </c>
      <c r="AJ934" s="171">
        <f t="shared" si="347"/>
        <v>0</v>
      </c>
      <c r="AK934" s="168"/>
      <c r="AL934" s="322" t="str">
        <f t="shared" si="328"/>
        <v/>
      </c>
      <c r="AM934" s="171"/>
      <c r="AN934" s="171"/>
      <c r="AO934" s="171"/>
      <c r="AP934" s="171"/>
      <c r="AQ934" s="171"/>
      <c r="AR934" s="171"/>
      <c r="AS934" s="171"/>
      <c r="AT934" s="171"/>
      <c r="AU934" s="171" t="str">
        <f t="shared" si="348"/>
        <v/>
      </c>
      <c r="AV934" s="171"/>
      <c r="AW934" s="171"/>
      <c r="AX934" s="171"/>
      <c r="AY934" s="171"/>
      <c r="AZ934" s="168" t="str">
        <f t="shared" si="349"/>
        <v/>
      </c>
      <c r="BA934" s="158" t="str">
        <f>IF(S934&lt;&gt;1, IF(SUM(S934:$S$1004)&lt;&gt;0, "| Laat geen witruimte tussen ingevulde rijen.", ""), "")</f>
        <v/>
      </c>
      <c r="BB934" s="158"/>
      <c r="BC934" s="159" t="str">
        <f t="shared" si="350"/>
        <v/>
      </c>
    </row>
    <row r="935" spans="1:55" s="8" customFormat="1" ht="14.4" customHeight="1" x14ac:dyDescent="0.3">
      <c r="A935" s="244" t="str">
        <f t="shared" si="329"/>
        <v/>
      </c>
      <c r="B935" s="153" t="str">
        <f t="shared" si="330"/>
        <v/>
      </c>
      <c r="C935" s="154"/>
      <c r="D935" s="173"/>
      <c r="E935" s="179"/>
      <c r="F935" s="156"/>
      <c r="G935" s="175"/>
      <c r="H935" s="175"/>
      <c r="I935" s="175"/>
      <c r="J935" s="175"/>
      <c r="K935" s="175"/>
      <c r="L935" s="175"/>
      <c r="M935" s="175"/>
      <c r="N935" s="175"/>
      <c r="O935" s="175"/>
      <c r="P935" s="175"/>
      <c r="Q935" s="179"/>
      <c r="R935" s="157" t="s">
        <v>98</v>
      </c>
      <c r="S935" s="158">
        <f t="shared" si="331"/>
        <v>0</v>
      </c>
      <c r="T935" s="158" t="str">
        <f t="shared" si="332"/>
        <v/>
      </c>
      <c r="U935" s="158" t="str">
        <f t="shared" si="333"/>
        <v>lstLocatieNv3</v>
      </c>
      <c r="V935" s="168">
        <f t="shared" si="334"/>
        <v>0</v>
      </c>
      <c r="W935" s="171">
        <f t="shared" si="335"/>
        <v>0</v>
      </c>
      <c r="X935" s="171">
        <f t="shared" si="336"/>
        <v>0</v>
      </c>
      <c r="Y935" s="171">
        <f t="shared" si="337"/>
        <v>0</v>
      </c>
      <c r="Z935" s="171">
        <f t="shared" si="338"/>
        <v>0</v>
      </c>
      <c r="AA935" s="171">
        <f t="shared" si="339"/>
        <v>0</v>
      </c>
      <c r="AB935" s="171">
        <f t="shared" si="340"/>
        <v>0</v>
      </c>
      <c r="AC935" s="171">
        <f t="shared" si="341"/>
        <v>0</v>
      </c>
      <c r="AD935" s="171">
        <f t="shared" si="342"/>
        <v>0</v>
      </c>
      <c r="AE935" s="171">
        <f t="shared" si="343"/>
        <v>0</v>
      </c>
      <c r="AF935" s="171">
        <f t="shared" si="344"/>
        <v>0</v>
      </c>
      <c r="AG935" s="171">
        <f t="shared" si="345"/>
        <v>0</v>
      </c>
      <c r="AH935" s="171">
        <f>IF($S935&lt;&gt;0, IF($F935&lt;&gt;"Opname / publicatie / game", IF(OR($J935="Fysieke aanwezigheid/product",$J935="Fysieke en digitale aanwezigheid/product"), IF($L935&lt;&gt;"België", _xlfn.IFNA(IF(MATCH($M935, Keuzelijsten!$AR$2:$AR$32, 0)&gt;0, 0, -1), -1), IF($N935&lt;&gt;"", -1, IF(O935&lt;&gt;"", 0, 1))), -1), -1), 0)</f>
        <v>0</v>
      </c>
      <c r="AI935" s="171">
        <f t="shared" si="346"/>
        <v>0</v>
      </c>
      <c r="AJ935" s="171">
        <f t="shared" si="347"/>
        <v>0</v>
      </c>
      <c r="AK935" s="168"/>
      <c r="AL935" s="322" t="str">
        <f t="shared" si="328"/>
        <v/>
      </c>
      <c r="AM935" s="171"/>
      <c r="AN935" s="171"/>
      <c r="AO935" s="171"/>
      <c r="AP935" s="171"/>
      <c r="AQ935" s="171"/>
      <c r="AR935" s="171"/>
      <c r="AS935" s="171"/>
      <c r="AT935" s="171"/>
      <c r="AU935" s="171" t="str">
        <f t="shared" si="348"/>
        <v/>
      </c>
      <c r="AV935" s="171"/>
      <c r="AW935" s="171"/>
      <c r="AX935" s="171"/>
      <c r="AY935" s="171"/>
      <c r="AZ935" s="168" t="str">
        <f t="shared" si="349"/>
        <v/>
      </c>
      <c r="BA935" s="158" t="str">
        <f>IF(S935&lt;&gt;1, IF(SUM(S935:$S$1004)&lt;&gt;0, "| Laat geen witruimte tussen ingevulde rijen.", ""), "")</f>
        <v/>
      </c>
      <c r="BB935" s="158"/>
      <c r="BC935" s="159" t="str">
        <f t="shared" si="350"/>
        <v/>
      </c>
    </row>
    <row r="936" spans="1:55" s="8" customFormat="1" ht="14.4" customHeight="1" x14ac:dyDescent="0.3">
      <c r="A936" s="244" t="str">
        <f t="shared" si="329"/>
        <v/>
      </c>
      <c r="B936" s="153" t="str">
        <f t="shared" si="330"/>
        <v/>
      </c>
      <c r="C936" s="154"/>
      <c r="D936" s="173"/>
      <c r="E936" s="179"/>
      <c r="F936" s="156"/>
      <c r="G936" s="175"/>
      <c r="H936" s="175"/>
      <c r="I936" s="175"/>
      <c r="J936" s="175"/>
      <c r="K936" s="175"/>
      <c r="L936" s="175"/>
      <c r="M936" s="175"/>
      <c r="N936" s="175"/>
      <c r="O936" s="175"/>
      <c r="P936" s="175"/>
      <c r="Q936" s="179"/>
      <c r="R936" s="157" t="s">
        <v>98</v>
      </c>
      <c r="S936" s="158">
        <f t="shared" si="331"/>
        <v>0</v>
      </c>
      <c r="T936" s="158" t="str">
        <f t="shared" si="332"/>
        <v/>
      </c>
      <c r="U936" s="158" t="str">
        <f t="shared" si="333"/>
        <v>lstLocatieNv3</v>
      </c>
      <c r="V936" s="168">
        <f t="shared" si="334"/>
        <v>0</v>
      </c>
      <c r="W936" s="171">
        <f t="shared" si="335"/>
        <v>0</v>
      </c>
      <c r="X936" s="171">
        <f t="shared" si="336"/>
        <v>0</v>
      </c>
      <c r="Y936" s="171">
        <f t="shared" si="337"/>
        <v>0</v>
      </c>
      <c r="Z936" s="171">
        <f t="shared" si="338"/>
        <v>0</v>
      </c>
      <c r="AA936" s="171">
        <f t="shared" si="339"/>
        <v>0</v>
      </c>
      <c r="AB936" s="171">
        <f t="shared" si="340"/>
        <v>0</v>
      </c>
      <c r="AC936" s="171">
        <f t="shared" si="341"/>
        <v>0</v>
      </c>
      <c r="AD936" s="171">
        <f t="shared" si="342"/>
        <v>0</v>
      </c>
      <c r="AE936" s="171">
        <f t="shared" si="343"/>
        <v>0</v>
      </c>
      <c r="AF936" s="171">
        <f t="shared" si="344"/>
        <v>0</v>
      </c>
      <c r="AG936" s="171">
        <f t="shared" si="345"/>
        <v>0</v>
      </c>
      <c r="AH936" s="171">
        <f>IF($S936&lt;&gt;0, IF($F936&lt;&gt;"Opname / publicatie / game", IF(OR($J936="Fysieke aanwezigheid/product",$J936="Fysieke en digitale aanwezigheid/product"), IF($L936&lt;&gt;"België", _xlfn.IFNA(IF(MATCH($M936, Keuzelijsten!$AR$2:$AR$32, 0)&gt;0, 0, -1), -1), IF($N936&lt;&gt;"", -1, IF(O936&lt;&gt;"", 0, 1))), -1), -1), 0)</f>
        <v>0</v>
      </c>
      <c r="AI936" s="171">
        <f t="shared" si="346"/>
        <v>0</v>
      </c>
      <c r="AJ936" s="171">
        <f t="shared" si="347"/>
        <v>0</v>
      </c>
      <c r="AK936" s="168"/>
      <c r="AL936" s="322" t="str">
        <f t="shared" si="328"/>
        <v/>
      </c>
      <c r="AM936" s="171"/>
      <c r="AN936" s="171"/>
      <c r="AO936" s="171"/>
      <c r="AP936" s="171"/>
      <c r="AQ936" s="171"/>
      <c r="AR936" s="171"/>
      <c r="AS936" s="171"/>
      <c r="AT936" s="171"/>
      <c r="AU936" s="171" t="str">
        <f t="shared" si="348"/>
        <v/>
      </c>
      <c r="AV936" s="171"/>
      <c r="AW936" s="171"/>
      <c r="AX936" s="171"/>
      <c r="AY936" s="171"/>
      <c r="AZ936" s="168" t="str">
        <f t="shared" si="349"/>
        <v/>
      </c>
      <c r="BA936" s="158" t="str">
        <f>IF(S936&lt;&gt;1, IF(SUM(S936:$S$1004)&lt;&gt;0, "| Laat geen witruimte tussen ingevulde rijen.", ""), "")</f>
        <v/>
      </c>
      <c r="BB936" s="158"/>
      <c r="BC936" s="159" t="str">
        <f t="shared" si="350"/>
        <v/>
      </c>
    </row>
    <row r="937" spans="1:55" s="8" customFormat="1" ht="14.4" customHeight="1" x14ac:dyDescent="0.3">
      <c r="A937" s="244" t="str">
        <f t="shared" si="329"/>
        <v/>
      </c>
      <c r="B937" s="153" t="str">
        <f t="shared" si="330"/>
        <v/>
      </c>
      <c r="C937" s="154"/>
      <c r="D937" s="173"/>
      <c r="E937" s="179"/>
      <c r="F937" s="156"/>
      <c r="G937" s="175"/>
      <c r="H937" s="175"/>
      <c r="I937" s="175"/>
      <c r="J937" s="175"/>
      <c r="K937" s="175"/>
      <c r="L937" s="175"/>
      <c r="M937" s="175"/>
      <c r="N937" s="175"/>
      <c r="O937" s="175"/>
      <c r="P937" s="175"/>
      <c r="Q937" s="179"/>
      <c r="R937" s="157" t="s">
        <v>98</v>
      </c>
      <c r="S937" s="158">
        <f t="shared" si="331"/>
        <v>0</v>
      </c>
      <c r="T937" s="158" t="str">
        <f t="shared" si="332"/>
        <v/>
      </c>
      <c r="U937" s="158" t="str">
        <f t="shared" si="333"/>
        <v>lstLocatieNv3</v>
      </c>
      <c r="V937" s="168">
        <f t="shared" si="334"/>
        <v>0</v>
      </c>
      <c r="W937" s="171">
        <f t="shared" si="335"/>
        <v>0</v>
      </c>
      <c r="X937" s="171">
        <f t="shared" si="336"/>
        <v>0</v>
      </c>
      <c r="Y937" s="171">
        <f t="shared" si="337"/>
        <v>0</v>
      </c>
      <c r="Z937" s="171">
        <f t="shared" si="338"/>
        <v>0</v>
      </c>
      <c r="AA937" s="171">
        <f t="shared" si="339"/>
        <v>0</v>
      </c>
      <c r="AB937" s="171">
        <f t="shared" si="340"/>
        <v>0</v>
      </c>
      <c r="AC937" s="171">
        <f t="shared" si="341"/>
        <v>0</v>
      </c>
      <c r="AD937" s="171">
        <f t="shared" si="342"/>
        <v>0</v>
      </c>
      <c r="AE937" s="171">
        <f t="shared" si="343"/>
        <v>0</v>
      </c>
      <c r="AF937" s="171">
        <f t="shared" si="344"/>
        <v>0</v>
      </c>
      <c r="AG937" s="171">
        <f t="shared" si="345"/>
        <v>0</v>
      </c>
      <c r="AH937" s="171">
        <f>IF($S937&lt;&gt;0, IF($F937&lt;&gt;"Opname / publicatie / game", IF(OR($J937="Fysieke aanwezigheid/product",$J937="Fysieke en digitale aanwezigheid/product"), IF($L937&lt;&gt;"België", _xlfn.IFNA(IF(MATCH($M937, Keuzelijsten!$AR$2:$AR$32, 0)&gt;0, 0, -1), -1), IF($N937&lt;&gt;"", -1, IF(O937&lt;&gt;"", 0, 1))), -1), -1), 0)</f>
        <v>0</v>
      </c>
      <c r="AI937" s="171">
        <f t="shared" si="346"/>
        <v>0</v>
      </c>
      <c r="AJ937" s="171">
        <f t="shared" si="347"/>
        <v>0</v>
      </c>
      <c r="AK937" s="168"/>
      <c r="AL937" s="322" t="str">
        <f t="shared" si="328"/>
        <v/>
      </c>
      <c r="AM937" s="171"/>
      <c r="AN937" s="171"/>
      <c r="AO937" s="171"/>
      <c r="AP937" s="171"/>
      <c r="AQ937" s="171"/>
      <c r="AR937" s="171"/>
      <c r="AS937" s="171"/>
      <c r="AT937" s="171"/>
      <c r="AU937" s="171" t="str">
        <f t="shared" si="348"/>
        <v/>
      </c>
      <c r="AV937" s="171"/>
      <c r="AW937" s="171"/>
      <c r="AX937" s="171"/>
      <c r="AY937" s="171"/>
      <c r="AZ937" s="168" t="str">
        <f t="shared" si="349"/>
        <v/>
      </c>
      <c r="BA937" s="158" t="str">
        <f>IF(S937&lt;&gt;1, IF(SUM(S937:$S$1004)&lt;&gt;0, "| Laat geen witruimte tussen ingevulde rijen.", ""), "")</f>
        <v/>
      </c>
      <c r="BB937" s="158"/>
      <c r="BC937" s="159" t="str">
        <f t="shared" si="350"/>
        <v/>
      </c>
    </row>
    <row r="938" spans="1:55" s="8" customFormat="1" ht="14.4" customHeight="1" x14ac:dyDescent="0.3">
      <c r="A938" s="244" t="str">
        <f t="shared" si="329"/>
        <v/>
      </c>
      <c r="B938" s="153" t="str">
        <f t="shared" si="330"/>
        <v/>
      </c>
      <c r="C938" s="154"/>
      <c r="D938" s="173"/>
      <c r="E938" s="179"/>
      <c r="F938" s="156"/>
      <c r="G938" s="175"/>
      <c r="H938" s="175"/>
      <c r="I938" s="175"/>
      <c r="J938" s="175"/>
      <c r="K938" s="175"/>
      <c r="L938" s="175"/>
      <c r="M938" s="175"/>
      <c r="N938" s="175"/>
      <c r="O938" s="175"/>
      <c r="P938" s="175"/>
      <c r="Q938" s="179"/>
      <c r="R938" s="157" t="s">
        <v>98</v>
      </c>
      <c r="S938" s="158">
        <f t="shared" si="331"/>
        <v>0</v>
      </c>
      <c r="T938" s="158" t="str">
        <f t="shared" si="332"/>
        <v/>
      </c>
      <c r="U938" s="158" t="str">
        <f t="shared" si="333"/>
        <v>lstLocatieNv3</v>
      </c>
      <c r="V938" s="168">
        <f t="shared" si="334"/>
        <v>0</v>
      </c>
      <c r="W938" s="171">
        <f t="shared" si="335"/>
        <v>0</v>
      </c>
      <c r="X938" s="171">
        <f t="shared" si="336"/>
        <v>0</v>
      </c>
      <c r="Y938" s="171">
        <f t="shared" si="337"/>
        <v>0</v>
      </c>
      <c r="Z938" s="171">
        <f t="shared" si="338"/>
        <v>0</v>
      </c>
      <c r="AA938" s="171">
        <f t="shared" si="339"/>
        <v>0</v>
      </c>
      <c r="AB938" s="171">
        <f t="shared" si="340"/>
        <v>0</v>
      </c>
      <c r="AC938" s="171">
        <f t="shared" si="341"/>
        <v>0</v>
      </c>
      <c r="AD938" s="171">
        <f t="shared" si="342"/>
        <v>0</v>
      </c>
      <c r="AE938" s="171">
        <f t="shared" si="343"/>
        <v>0</v>
      </c>
      <c r="AF938" s="171">
        <f t="shared" si="344"/>
        <v>0</v>
      </c>
      <c r="AG938" s="171">
        <f t="shared" si="345"/>
        <v>0</v>
      </c>
      <c r="AH938" s="171">
        <f>IF($S938&lt;&gt;0, IF($F938&lt;&gt;"Opname / publicatie / game", IF(OR($J938="Fysieke aanwezigheid/product",$J938="Fysieke en digitale aanwezigheid/product"), IF($L938&lt;&gt;"België", _xlfn.IFNA(IF(MATCH($M938, Keuzelijsten!$AR$2:$AR$32, 0)&gt;0, 0, -1), -1), IF($N938&lt;&gt;"", -1, IF(O938&lt;&gt;"", 0, 1))), -1), -1), 0)</f>
        <v>0</v>
      </c>
      <c r="AI938" s="171">
        <f t="shared" si="346"/>
        <v>0</v>
      </c>
      <c r="AJ938" s="171">
        <f t="shared" si="347"/>
        <v>0</v>
      </c>
      <c r="AK938" s="168"/>
      <c r="AL938" s="322" t="str">
        <f t="shared" si="328"/>
        <v/>
      </c>
      <c r="AM938" s="171"/>
      <c r="AN938" s="171"/>
      <c r="AO938" s="171"/>
      <c r="AP938" s="171"/>
      <c r="AQ938" s="171"/>
      <c r="AR938" s="171"/>
      <c r="AS938" s="171"/>
      <c r="AT938" s="171"/>
      <c r="AU938" s="171" t="str">
        <f t="shared" si="348"/>
        <v/>
      </c>
      <c r="AV938" s="171"/>
      <c r="AW938" s="171"/>
      <c r="AX938" s="171"/>
      <c r="AY938" s="171"/>
      <c r="AZ938" s="168" t="str">
        <f t="shared" si="349"/>
        <v/>
      </c>
      <c r="BA938" s="158" t="str">
        <f>IF(S938&lt;&gt;1, IF(SUM(S938:$S$1004)&lt;&gt;0, "| Laat geen witruimte tussen ingevulde rijen.", ""), "")</f>
        <v/>
      </c>
      <c r="BB938" s="158"/>
      <c r="BC938" s="159" t="str">
        <f t="shared" si="350"/>
        <v/>
      </c>
    </row>
    <row r="939" spans="1:55" s="8" customFormat="1" ht="14.4" customHeight="1" x14ac:dyDescent="0.3">
      <c r="A939" s="244" t="str">
        <f t="shared" si="329"/>
        <v/>
      </c>
      <c r="B939" s="153" t="str">
        <f t="shared" si="330"/>
        <v/>
      </c>
      <c r="C939" s="154"/>
      <c r="D939" s="173"/>
      <c r="E939" s="179"/>
      <c r="F939" s="156"/>
      <c r="G939" s="175"/>
      <c r="H939" s="175"/>
      <c r="I939" s="175"/>
      <c r="J939" s="175"/>
      <c r="K939" s="175"/>
      <c r="L939" s="175"/>
      <c r="M939" s="175"/>
      <c r="N939" s="175"/>
      <c r="O939" s="175"/>
      <c r="P939" s="175"/>
      <c r="Q939" s="179"/>
      <c r="R939" s="157" t="s">
        <v>98</v>
      </c>
      <c r="S939" s="158">
        <f t="shared" si="331"/>
        <v>0</v>
      </c>
      <c r="T939" s="158" t="str">
        <f t="shared" si="332"/>
        <v/>
      </c>
      <c r="U939" s="158" t="str">
        <f t="shared" si="333"/>
        <v>lstLocatieNv3</v>
      </c>
      <c r="V939" s="168">
        <f t="shared" si="334"/>
        <v>0</v>
      </c>
      <c r="W939" s="171">
        <f t="shared" si="335"/>
        <v>0</v>
      </c>
      <c r="X939" s="171">
        <f t="shared" si="336"/>
        <v>0</v>
      </c>
      <c r="Y939" s="171">
        <f t="shared" si="337"/>
        <v>0</v>
      </c>
      <c r="Z939" s="171">
        <f t="shared" si="338"/>
        <v>0</v>
      </c>
      <c r="AA939" s="171">
        <f t="shared" si="339"/>
        <v>0</v>
      </c>
      <c r="AB939" s="171">
        <f t="shared" si="340"/>
        <v>0</v>
      </c>
      <c r="AC939" s="171">
        <f t="shared" si="341"/>
        <v>0</v>
      </c>
      <c r="AD939" s="171">
        <f t="shared" si="342"/>
        <v>0</v>
      </c>
      <c r="AE939" s="171">
        <f t="shared" si="343"/>
        <v>0</v>
      </c>
      <c r="AF939" s="171">
        <f t="shared" si="344"/>
        <v>0</v>
      </c>
      <c r="AG939" s="171">
        <f t="shared" si="345"/>
        <v>0</v>
      </c>
      <c r="AH939" s="171">
        <f>IF($S939&lt;&gt;0, IF($F939&lt;&gt;"Opname / publicatie / game", IF(OR($J939="Fysieke aanwezigheid/product",$J939="Fysieke en digitale aanwezigheid/product"), IF($L939&lt;&gt;"België", _xlfn.IFNA(IF(MATCH($M939, Keuzelijsten!$AR$2:$AR$32, 0)&gt;0, 0, -1), -1), IF($N939&lt;&gt;"", -1, IF(O939&lt;&gt;"", 0, 1))), -1), -1), 0)</f>
        <v>0</v>
      </c>
      <c r="AI939" s="171">
        <f t="shared" si="346"/>
        <v>0</v>
      </c>
      <c r="AJ939" s="171">
        <f t="shared" si="347"/>
        <v>0</v>
      </c>
      <c r="AK939" s="168"/>
      <c r="AL939" s="322" t="str">
        <f t="shared" si="328"/>
        <v/>
      </c>
      <c r="AM939" s="171"/>
      <c r="AN939" s="171"/>
      <c r="AO939" s="171"/>
      <c r="AP939" s="171"/>
      <c r="AQ939" s="171"/>
      <c r="AR939" s="171"/>
      <c r="AS939" s="171"/>
      <c r="AT939" s="171"/>
      <c r="AU939" s="171" t="str">
        <f t="shared" si="348"/>
        <v/>
      </c>
      <c r="AV939" s="171"/>
      <c r="AW939" s="171"/>
      <c r="AX939" s="171"/>
      <c r="AY939" s="171"/>
      <c r="AZ939" s="168" t="str">
        <f t="shared" si="349"/>
        <v/>
      </c>
      <c r="BA939" s="158" t="str">
        <f>IF(S939&lt;&gt;1, IF(SUM(S939:$S$1004)&lt;&gt;0, "| Laat geen witruimte tussen ingevulde rijen.", ""), "")</f>
        <v/>
      </c>
      <c r="BB939" s="158"/>
      <c r="BC939" s="159" t="str">
        <f t="shared" si="350"/>
        <v/>
      </c>
    </row>
    <row r="940" spans="1:55" s="8" customFormat="1" ht="14.4" customHeight="1" x14ac:dyDescent="0.3">
      <c r="A940" s="244" t="str">
        <f t="shared" si="329"/>
        <v/>
      </c>
      <c r="B940" s="153" t="str">
        <f t="shared" si="330"/>
        <v/>
      </c>
      <c r="C940" s="154"/>
      <c r="D940" s="173"/>
      <c r="E940" s="179"/>
      <c r="F940" s="156"/>
      <c r="G940" s="175"/>
      <c r="H940" s="175"/>
      <c r="I940" s="175"/>
      <c r="J940" s="175"/>
      <c r="K940" s="175"/>
      <c r="L940" s="175"/>
      <c r="M940" s="175"/>
      <c r="N940" s="175"/>
      <c r="O940" s="175"/>
      <c r="P940" s="175"/>
      <c r="Q940" s="179"/>
      <c r="R940" s="157" t="s">
        <v>98</v>
      </c>
      <c r="S940" s="158">
        <f t="shared" si="331"/>
        <v>0</v>
      </c>
      <c r="T940" s="158" t="str">
        <f t="shared" si="332"/>
        <v/>
      </c>
      <c r="U940" s="158" t="str">
        <f t="shared" si="333"/>
        <v>lstLocatieNv3</v>
      </c>
      <c r="V940" s="168">
        <f t="shared" si="334"/>
        <v>0</v>
      </c>
      <c r="W940" s="171">
        <f t="shared" si="335"/>
        <v>0</v>
      </c>
      <c r="X940" s="171">
        <f t="shared" si="336"/>
        <v>0</v>
      </c>
      <c r="Y940" s="171">
        <f t="shared" si="337"/>
        <v>0</v>
      </c>
      <c r="Z940" s="171">
        <f t="shared" si="338"/>
        <v>0</v>
      </c>
      <c r="AA940" s="171">
        <f t="shared" si="339"/>
        <v>0</v>
      </c>
      <c r="AB940" s="171">
        <f t="shared" si="340"/>
        <v>0</v>
      </c>
      <c r="AC940" s="171">
        <f t="shared" si="341"/>
        <v>0</v>
      </c>
      <c r="AD940" s="171">
        <f t="shared" si="342"/>
        <v>0</v>
      </c>
      <c r="AE940" s="171">
        <f t="shared" si="343"/>
        <v>0</v>
      </c>
      <c r="AF940" s="171">
        <f t="shared" si="344"/>
        <v>0</v>
      </c>
      <c r="AG940" s="171">
        <f t="shared" si="345"/>
        <v>0</v>
      </c>
      <c r="AH940" s="171">
        <f>IF($S940&lt;&gt;0, IF($F940&lt;&gt;"Opname / publicatie / game", IF(OR($J940="Fysieke aanwezigheid/product",$J940="Fysieke en digitale aanwezigheid/product"), IF($L940&lt;&gt;"België", _xlfn.IFNA(IF(MATCH($M940, Keuzelijsten!$AR$2:$AR$32, 0)&gt;0, 0, -1), -1), IF($N940&lt;&gt;"", -1, IF(O940&lt;&gt;"", 0, 1))), -1), -1), 0)</f>
        <v>0</v>
      </c>
      <c r="AI940" s="171">
        <f t="shared" si="346"/>
        <v>0</v>
      </c>
      <c r="AJ940" s="171">
        <f t="shared" si="347"/>
        <v>0</v>
      </c>
      <c r="AK940" s="168"/>
      <c r="AL940" s="322" t="str">
        <f t="shared" si="328"/>
        <v/>
      </c>
      <c r="AM940" s="171"/>
      <c r="AN940" s="171"/>
      <c r="AO940" s="171"/>
      <c r="AP940" s="171"/>
      <c r="AQ940" s="171"/>
      <c r="AR940" s="171"/>
      <c r="AS940" s="171"/>
      <c r="AT940" s="171"/>
      <c r="AU940" s="171" t="str">
        <f t="shared" si="348"/>
        <v/>
      </c>
      <c r="AV940" s="171"/>
      <c r="AW940" s="171"/>
      <c r="AX940" s="171"/>
      <c r="AY940" s="171"/>
      <c r="AZ940" s="168" t="str">
        <f t="shared" si="349"/>
        <v/>
      </c>
      <c r="BA940" s="158" t="str">
        <f>IF(S940&lt;&gt;1, IF(SUM(S940:$S$1004)&lt;&gt;0, "| Laat geen witruimte tussen ingevulde rijen.", ""), "")</f>
        <v/>
      </c>
      <c r="BB940" s="158"/>
      <c r="BC940" s="159" t="str">
        <f t="shared" si="350"/>
        <v/>
      </c>
    </row>
    <row r="941" spans="1:55" s="8" customFormat="1" ht="14.4" customHeight="1" x14ac:dyDescent="0.3">
      <c r="A941" s="244" t="str">
        <f t="shared" si="329"/>
        <v/>
      </c>
      <c r="B941" s="153" t="str">
        <f t="shared" si="330"/>
        <v/>
      </c>
      <c r="C941" s="154"/>
      <c r="D941" s="173"/>
      <c r="E941" s="179"/>
      <c r="F941" s="156"/>
      <c r="G941" s="175"/>
      <c r="H941" s="175"/>
      <c r="I941" s="175"/>
      <c r="J941" s="175"/>
      <c r="K941" s="175"/>
      <c r="L941" s="175"/>
      <c r="M941" s="175"/>
      <c r="N941" s="175"/>
      <c r="O941" s="175"/>
      <c r="P941" s="175"/>
      <c r="Q941" s="179"/>
      <c r="R941" s="157" t="s">
        <v>98</v>
      </c>
      <c r="S941" s="158">
        <f t="shared" si="331"/>
        <v>0</v>
      </c>
      <c r="T941" s="158" t="str">
        <f t="shared" si="332"/>
        <v/>
      </c>
      <c r="U941" s="158" t="str">
        <f t="shared" si="333"/>
        <v>lstLocatieNv3</v>
      </c>
      <c r="V941" s="168">
        <f t="shared" si="334"/>
        <v>0</v>
      </c>
      <c r="W941" s="171">
        <f t="shared" si="335"/>
        <v>0</v>
      </c>
      <c r="X941" s="171">
        <f t="shared" si="336"/>
        <v>0</v>
      </c>
      <c r="Y941" s="171">
        <f t="shared" si="337"/>
        <v>0</v>
      </c>
      <c r="Z941" s="171">
        <f t="shared" si="338"/>
        <v>0</v>
      </c>
      <c r="AA941" s="171">
        <f t="shared" si="339"/>
        <v>0</v>
      </c>
      <c r="AB941" s="171">
        <f t="shared" si="340"/>
        <v>0</v>
      </c>
      <c r="AC941" s="171">
        <f t="shared" si="341"/>
        <v>0</v>
      </c>
      <c r="AD941" s="171">
        <f t="shared" si="342"/>
        <v>0</v>
      </c>
      <c r="AE941" s="171">
        <f t="shared" si="343"/>
        <v>0</v>
      </c>
      <c r="AF941" s="171">
        <f t="shared" si="344"/>
        <v>0</v>
      </c>
      <c r="AG941" s="171">
        <f t="shared" si="345"/>
        <v>0</v>
      </c>
      <c r="AH941" s="171">
        <f>IF($S941&lt;&gt;0, IF($F941&lt;&gt;"Opname / publicatie / game", IF(OR($J941="Fysieke aanwezigheid/product",$J941="Fysieke en digitale aanwezigheid/product"), IF($L941&lt;&gt;"België", _xlfn.IFNA(IF(MATCH($M941, Keuzelijsten!$AR$2:$AR$32, 0)&gt;0, 0, -1), -1), IF($N941&lt;&gt;"", -1, IF(O941&lt;&gt;"", 0, 1))), -1), -1), 0)</f>
        <v>0</v>
      </c>
      <c r="AI941" s="171">
        <f t="shared" si="346"/>
        <v>0</v>
      </c>
      <c r="AJ941" s="171">
        <f t="shared" si="347"/>
        <v>0</v>
      </c>
      <c r="AK941" s="168"/>
      <c r="AL941" s="322" t="str">
        <f t="shared" si="328"/>
        <v/>
      </c>
      <c r="AM941" s="171"/>
      <c r="AN941" s="171"/>
      <c r="AO941" s="171"/>
      <c r="AP941" s="171"/>
      <c r="AQ941" s="171"/>
      <c r="AR941" s="171"/>
      <c r="AS941" s="171"/>
      <c r="AT941" s="171"/>
      <c r="AU941" s="171" t="str">
        <f t="shared" si="348"/>
        <v/>
      </c>
      <c r="AV941" s="171"/>
      <c r="AW941" s="171"/>
      <c r="AX941" s="171"/>
      <c r="AY941" s="171"/>
      <c r="AZ941" s="168" t="str">
        <f t="shared" si="349"/>
        <v/>
      </c>
      <c r="BA941" s="158" t="str">
        <f>IF(S941&lt;&gt;1, IF(SUM(S941:$S$1004)&lt;&gt;0, "| Laat geen witruimte tussen ingevulde rijen.", ""), "")</f>
        <v/>
      </c>
      <c r="BB941" s="158"/>
      <c r="BC941" s="159" t="str">
        <f t="shared" si="350"/>
        <v/>
      </c>
    </row>
    <row r="942" spans="1:55" s="8" customFormat="1" ht="14.4" customHeight="1" x14ac:dyDescent="0.3">
      <c r="A942" s="244" t="str">
        <f t="shared" si="329"/>
        <v/>
      </c>
      <c r="B942" s="153" t="str">
        <f t="shared" si="330"/>
        <v/>
      </c>
      <c r="C942" s="154"/>
      <c r="D942" s="173"/>
      <c r="E942" s="179"/>
      <c r="F942" s="156"/>
      <c r="G942" s="175"/>
      <c r="H942" s="175"/>
      <c r="I942" s="175"/>
      <c r="J942" s="175"/>
      <c r="K942" s="175"/>
      <c r="L942" s="175"/>
      <c r="M942" s="175"/>
      <c r="N942" s="175"/>
      <c r="O942" s="175"/>
      <c r="P942" s="175"/>
      <c r="Q942" s="179"/>
      <c r="R942" s="157" t="s">
        <v>98</v>
      </c>
      <c r="S942" s="158">
        <f t="shared" si="331"/>
        <v>0</v>
      </c>
      <c r="T942" s="158" t="str">
        <f t="shared" si="332"/>
        <v/>
      </c>
      <c r="U942" s="158" t="str">
        <f t="shared" si="333"/>
        <v>lstLocatieNv3</v>
      </c>
      <c r="V942" s="168">
        <f t="shared" si="334"/>
        <v>0</v>
      </c>
      <c r="W942" s="171">
        <f t="shared" si="335"/>
        <v>0</v>
      </c>
      <c r="X942" s="171">
        <f t="shared" si="336"/>
        <v>0</v>
      </c>
      <c r="Y942" s="171">
        <f t="shared" si="337"/>
        <v>0</v>
      </c>
      <c r="Z942" s="171">
        <f t="shared" si="338"/>
        <v>0</v>
      </c>
      <c r="AA942" s="171">
        <f t="shared" si="339"/>
        <v>0</v>
      </c>
      <c r="AB942" s="171">
        <f t="shared" si="340"/>
        <v>0</v>
      </c>
      <c r="AC942" s="171">
        <f t="shared" si="341"/>
        <v>0</v>
      </c>
      <c r="AD942" s="171">
        <f t="shared" si="342"/>
        <v>0</v>
      </c>
      <c r="AE942" s="171">
        <f t="shared" si="343"/>
        <v>0</v>
      </c>
      <c r="AF942" s="171">
        <f t="shared" si="344"/>
        <v>0</v>
      </c>
      <c r="AG942" s="171">
        <f t="shared" si="345"/>
        <v>0</v>
      </c>
      <c r="AH942" s="171">
        <f>IF($S942&lt;&gt;0, IF($F942&lt;&gt;"Opname / publicatie / game", IF(OR($J942="Fysieke aanwezigheid/product",$J942="Fysieke en digitale aanwezigheid/product"), IF($L942&lt;&gt;"België", _xlfn.IFNA(IF(MATCH($M942, Keuzelijsten!$AR$2:$AR$32, 0)&gt;0, 0, -1), -1), IF($N942&lt;&gt;"", -1, IF(O942&lt;&gt;"", 0, 1))), -1), -1), 0)</f>
        <v>0</v>
      </c>
      <c r="AI942" s="171">
        <f t="shared" si="346"/>
        <v>0</v>
      </c>
      <c r="AJ942" s="171">
        <f t="shared" si="347"/>
        <v>0</v>
      </c>
      <c r="AK942" s="168"/>
      <c r="AL942" s="322" t="str">
        <f t="shared" si="328"/>
        <v/>
      </c>
      <c r="AM942" s="171"/>
      <c r="AN942" s="171"/>
      <c r="AO942" s="171"/>
      <c r="AP942" s="171"/>
      <c r="AQ942" s="171"/>
      <c r="AR942" s="171"/>
      <c r="AS942" s="171"/>
      <c r="AT942" s="171"/>
      <c r="AU942" s="171" t="str">
        <f t="shared" si="348"/>
        <v/>
      </c>
      <c r="AV942" s="171"/>
      <c r="AW942" s="171"/>
      <c r="AX942" s="171"/>
      <c r="AY942" s="171"/>
      <c r="AZ942" s="168" t="str">
        <f t="shared" si="349"/>
        <v/>
      </c>
      <c r="BA942" s="158" t="str">
        <f>IF(S942&lt;&gt;1, IF(SUM(S942:$S$1004)&lt;&gt;0, "| Laat geen witruimte tussen ingevulde rijen.", ""), "")</f>
        <v/>
      </c>
      <c r="BB942" s="158"/>
      <c r="BC942" s="159" t="str">
        <f t="shared" si="350"/>
        <v/>
      </c>
    </row>
    <row r="943" spans="1:55" s="8" customFormat="1" ht="14.4" customHeight="1" x14ac:dyDescent="0.3">
      <c r="A943" s="244" t="str">
        <f t="shared" si="329"/>
        <v/>
      </c>
      <c r="B943" s="153" t="str">
        <f t="shared" si="330"/>
        <v/>
      </c>
      <c r="C943" s="154"/>
      <c r="D943" s="173"/>
      <c r="E943" s="179"/>
      <c r="F943" s="156"/>
      <c r="G943" s="175"/>
      <c r="H943" s="175"/>
      <c r="I943" s="175"/>
      <c r="J943" s="175"/>
      <c r="K943" s="175"/>
      <c r="L943" s="175"/>
      <c r="M943" s="175"/>
      <c r="N943" s="175"/>
      <c r="O943" s="175"/>
      <c r="P943" s="175"/>
      <c r="Q943" s="179"/>
      <c r="R943" s="157" t="s">
        <v>98</v>
      </c>
      <c r="S943" s="158">
        <f t="shared" si="331"/>
        <v>0</v>
      </c>
      <c r="T943" s="158" t="str">
        <f t="shared" si="332"/>
        <v/>
      </c>
      <c r="U943" s="158" t="str">
        <f t="shared" si="333"/>
        <v>lstLocatieNv3</v>
      </c>
      <c r="V943" s="168">
        <f t="shared" si="334"/>
        <v>0</v>
      </c>
      <c r="W943" s="171">
        <f t="shared" si="335"/>
        <v>0</v>
      </c>
      <c r="X943" s="171">
        <f t="shared" si="336"/>
        <v>0</v>
      </c>
      <c r="Y943" s="171">
        <f t="shared" si="337"/>
        <v>0</v>
      </c>
      <c r="Z943" s="171">
        <f t="shared" si="338"/>
        <v>0</v>
      </c>
      <c r="AA943" s="171">
        <f t="shared" si="339"/>
        <v>0</v>
      </c>
      <c r="AB943" s="171">
        <f t="shared" si="340"/>
        <v>0</v>
      </c>
      <c r="AC943" s="171">
        <f t="shared" si="341"/>
        <v>0</v>
      </c>
      <c r="AD943" s="171">
        <f t="shared" si="342"/>
        <v>0</v>
      </c>
      <c r="AE943" s="171">
        <f t="shared" si="343"/>
        <v>0</v>
      </c>
      <c r="AF943" s="171">
        <f t="shared" si="344"/>
        <v>0</v>
      </c>
      <c r="AG943" s="171">
        <f t="shared" si="345"/>
        <v>0</v>
      </c>
      <c r="AH943" s="171">
        <f>IF($S943&lt;&gt;0, IF($F943&lt;&gt;"Opname / publicatie / game", IF(OR($J943="Fysieke aanwezigheid/product",$J943="Fysieke en digitale aanwezigheid/product"), IF($L943&lt;&gt;"België", _xlfn.IFNA(IF(MATCH($M943, Keuzelijsten!$AR$2:$AR$32, 0)&gt;0, 0, -1), -1), IF($N943&lt;&gt;"", -1, IF(O943&lt;&gt;"", 0, 1))), -1), -1), 0)</f>
        <v>0</v>
      </c>
      <c r="AI943" s="171">
        <f t="shared" si="346"/>
        <v>0</v>
      </c>
      <c r="AJ943" s="171">
        <f t="shared" si="347"/>
        <v>0</v>
      </c>
      <c r="AK943" s="168"/>
      <c r="AL943" s="322" t="str">
        <f t="shared" si="328"/>
        <v/>
      </c>
      <c r="AM943" s="171"/>
      <c r="AN943" s="171"/>
      <c r="AO943" s="171"/>
      <c r="AP943" s="171"/>
      <c r="AQ943" s="171"/>
      <c r="AR943" s="171"/>
      <c r="AS943" s="171"/>
      <c r="AT943" s="171"/>
      <c r="AU943" s="171" t="str">
        <f t="shared" si="348"/>
        <v/>
      </c>
      <c r="AV943" s="171"/>
      <c r="AW943" s="171"/>
      <c r="AX943" s="171"/>
      <c r="AY943" s="171"/>
      <c r="AZ943" s="168" t="str">
        <f t="shared" si="349"/>
        <v/>
      </c>
      <c r="BA943" s="158" t="str">
        <f>IF(S943&lt;&gt;1, IF(SUM(S943:$S$1004)&lt;&gt;0, "| Laat geen witruimte tussen ingevulde rijen.", ""), "")</f>
        <v/>
      </c>
      <c r="BB943" s="158"/>
      <c r="BC943" s="159" t="str">
        <f t="shared" si="350"/>
        <v/>
      </c>
    </row>
    <row r="944" spans="1:55" s="8" customFormat="1" ht="14.4" customHeight="1" x14ac:dyDescent="0.3">
      <c r="A944" s="244" t="str">
        <f t="shared" si="329"/>
        <v/>
      </c>
      <c r="B944" s="153" t="str">
        <f t="shared" si="330"/>
        <v/>
      </c>
      <c r="C944" s="154"/>
      <c r="D944" s="173"/>
      <c r="E944" s="179"/>
      <c r="F944" s="156"/>
      <c r="G944" s="175"/>
      <c r="H944" s="175"/>
      <c r="I944" s="175"/>
      <c r="J944" s="175"/>
      <c r="K944" s="175"/>
      <c r="L944" s="175"/>
      <c r="M944" s="175"/>
      <c r="N944" s="175"/>
      <c r="O944" s="175"/>
      <c r="P944" s="175"/>
      <c r="Q944" s="179"/>
      <c r="R944" s="157" t="s">
        <v>98</v>
      </c>
      <c r="S944" s="158">
        <f t="shared" si="331"/>
        <v>0</v>
      </c>
      <c r="T944" s="158" t="str">
        <f t="shared" si="332"/>
        <v/>
      </c>
      <c r="U944" s="158" t="str">
        <f t="shared" si="333"/>
        <v>lstLocatieNv3</v>
      </c>
      <c r="V944" s="168">
        <f t="shared" si="334"/>
        <v>0</v>
      </c>
      <c r="W944" s="171">
        <f t="shared" si="335"/>
        <v>0</v>
      </c>
      <c r="X944" s="171">
        <f t="shared" si="336"/>
        <v>0</v>
      </c>
      <c r="Y944" s="171">
        <f t="shared" si="337"/>
        <v>0</v>
      </c>
      <c r="Z944" s="171">
        <f t="shared" si="338"/>
        <v>0</v>
      </c>
      <c r="AA944" s="171">
        <f t="shared" si="339"/>
        <v>0</v>
      </c>
      <c r="AB944" s="171">
        <f t="shared" si="340"/>
        <v>0</v>
      </c>
      <c r="AC944" s="171">
        <f t="shared" si="341"/>
        <v>0</v>
      </c>
      <c r="AD944" s="171">
        <f t="shared" si="342"/>
        <v>0</v>
      </c>
      <c r="AE944" s="171">
        <f t="shared" si="343"/>
        <v>0</v>
      </c>
      <c r="AF944" s="171">
        <f t="shared" si="344"/>
        <v>0</v>
      </c>
      <c r="AG944" s="171">
        <f t="shared" si="345"/>
        <v>0</v>
      </c>
      <c r="AH944" s="171">
        <f>IF($S944&lt;&gt;0, IF($F944&lt;&gt;"Opname / publicatie / game", IF(OR($J944="Fysieke aanwezigheid/product",$J944="Fysieke en digitale aanwezigheid/product"), IF($L944&lt;&gt;"België", _xlfn.IFNA(IF(MATCH($M944, Keuzelijsten!$AR$2:$AR$32, 0)&gt;0, 0, -1), -1), IF($N944&lt;&gt;"", -1, IF(O944&lt;&gt;"", 0, 1))), -1), -1), 0)</f>
        <v>0</v>
      </c>
      <c r="AI944" s="171">
        <f t="shared" si="346"/>
        <v>0</v>
      </c>
      <c r="AJ944" s="171">
        <f t="shared" si="347"/>
        <v>0</v>
      </c>
      <c r="AK944" s="168"/>
      <c r="AL944" s="322" t="str">
        <f t="shared" si="328"/>
        <v/>
      </c>
      <c r="AM944" s="171"/>
      <c r="AN944" s="171"/>
      <c r="AO944" s="171"/>
      <c r="AP944" s="171"/>
      <c r="AQ944" s="171"/>
      <c r="AR944" s="171"/>
      <c r="AS944" s="171"/>
      <c r="AT944" s="171"/>
      <c r="AU944" s="171" t="str">
        <f t="shared" si="348"/>
        <v/>
      </c>
      <c r="AV944" s="171"/>
      <c r="AW944" s="171"/>
      <c r="AX944" s="171"/>
      <c r="AY944" s="171"/>
      <c r="AZ944" s="168" t="str">
        <f t="shared" si="349"/>
        <v/>
      </c>
      <c r="BA944" s="158" t="str">
        <f>IF(S944&lt;&gt;1, IF(SUM(S944:$S$1004)&lt;&gt;0, "| Laat geen witruimte tussen ingevulde rijen.", ""), "")</f>
        <v/>
      </c>
      <c r="BB944" s="158"/>
      <c r="BC944" s="159" t="str">
        <f t="shared" si="350"/>
        <v/>
      </c>
    </row>
    <row r="945" spans="1:55" s="8" customFormat="1" ht="14.4" customHeight="1" x14ac:dyDescent="0.3">
      <c r="A945" s="244" t="str">
        <f t="shared" si="329"/>
        <v/>
      </c>
      <c r="B945" s="153" t="str">
        <f t="shared" si="330"/>
        <v/>
      </c>
      <c r="C945" s="154"/>
      <c r="D945" s="173"/>
      <c r="E945" s="179"/>
      <c r="F945" s="156"/>
      <c r="G945" s="175"/>
      <c r="H945" s="175"/>
      <c r="I945" s="175"/>
      <c r="J945" s="175"/>
      <c r="K945" s="175"/>
      <c r="L945" s="175"/>
      <c r="M945" s="175"/>
      <c r="N945" s="175"/>
      <c r="O945" s="175"/>
      <c r="P945" s="175"/>
      <c r="Q945" s="179"/>
      <c r="R945" s="157" t="s">
        <v>98</v>
      </c>
      <c r="S945" s="158">
        <f t="shared" si="331"/>
        <v>0</v>
      </c>
      <c r="T945" s="158" t="str">
        <f t="shared" si="332"/>
        <v/>
      </c>
      <c r="U945" s="158" t="str">
        <f t="shared" si="333"/>
        <v>lstLocatieNv3</v>
      </c>
      <c r="V945" s="168">
        <f t="shared" si="334"/>
        <v>0</v>
      </c>
      <c r="W945" s="171">
        <f t="shared" si="335"/>
        <v>0</v>
      </c>
      <c r="X945" s="171">
        <f t="shared" si="336"/>
        <v>0</v>
      </c>
      <c r="Y945" s="171">
        <f t="shared" si="337"/>
        <v>0</v>
      </c>
      <c r="Z945" s="171">
        <f t="shared" si="338"/>
        <v>0</v>
      </c>
      <c r="AA945" s="171">
        <f t="shared" si="339"/>
        <v>0</v>
      </c>
      <c r="AB945" s="171">
        <f t="shared" si="340"/>
        <v>0</v>
      </c>
      <c r="AC945" s="171">
        <f t="shared" si="341"/>
        <v>0</v>
      </c>
      <c r="AD945" s="171">
        <f t="shared" si="342"/>
        <v>0</v>
      </c>
      <c r="AE945" s="171">
        <f t="shared" si="343"/>
        <v>0</v>
      </c>
      <c r="AF945" s="171">
        <f t="shared" si="344"/>
        <v>0</v>
      </c>
      <c r="AG945" s="171">
        <f t="shared" si="345"/>
        <v>0</v>
      </c>
      <c r="AH945" s="171">
        <f>IF($S945&lt;&gt;0, IF($F945&lt;&gt;"Opname / publicatie / game", IF(OR($J945="Fysieke aanwezigheid/product",$J945="Fysieke en digitale aanwezigheid/product"), IF($L945&lt;&gt;"België", _xlfn.IFNA(IF(MATCH($M945, Keuzelijsten!$AR$2:$AR$32, 0)&gt;0, 0, -1), -1), IF($N945&lt;&gt;"", -1, IF(O945&lt;&gt;"", 0, 1))), -1), -1), 0)</f>
        <v>0</v>
      </c>
      <c r="AI945" s="171">
        <f t="shared" si="346"/>
        <v>0</v>
      </c>
      <c r="AJ945" s="171">
        <f t="shared" si="347"/>
        <v>0</v>
      </c>
      <c r="AK945" s="168"/>
      <c r="AL945" s="322" t="str">
        <f t="shared" si="328"/>
        <v/>
      </c>
      <c r="AM945" s="171"/>
      <c r="AN945" s="171"/>
      <c r="AO945" s="171"/>
      <c r="AP945" s="171"/>
      <c r="AQ945" s="171"/>
      <c r="AR945" s="171"/>
      <c r="AS945" s="171"/>
      <c r="AT945" s="171"/>
      <c r="AU945" s="171" t="str">
        <f t="shared" si="348"/>
        <v/>
      </c>
      <c r="AV945" s="171"/>
      <c r="AW945" s="171"/>
      <c r="AX945" s="171"/>
      <c r="AY945" s="171"/>
      <c r="AZ945" s="168" t="str">
        <f t="shared" si="349"/>
        <v/>
      </c>
      <c r="BA945" s="158" t="str">
        <f>IF(S945&lt;&gt;1, IF(SUM(S945:$S$1004)&lt;&gt;0, "| Laat geen witruimte tussen ingevulde rijen.", ""), "")</f>
        <v/>
      </c>
      <c r="BB945" s="158"/>
      <c r="BC945" s="159" t="str">
        <f t="shared" si="350"/>
        <v/>
      </c>
    </row>
    <row r="946" spans="1:55" s="8" customFormat="1" ht="14.4" customHeight="1" x14ac:dyDescent="0.3">
      <c r="A946" s="244" t="str">
        <f t="shared" si="329"/>
        <v/>
      </c>
      <c r="B946" s="153" t="str">
        <f t="shared" si="330"/>
        <v/>
      </c>
      <c r="C946" s="154"/>
      <c r="D946" s="173"/>
      <c r="E946" s="179"/>
      <c r="F946" s="156"/>
      <c r="G946" s="175"/>
      <c r="H946" s="175"/>
      <c r="I946" s="175"/>
      <c r="J946" s="175"/>
      <c r="K946" s="175"/>
      <c r="L946" s="175"/>
      <c r="M946" s="175"/>
      <c r="N946" s="175"/>
      <c r="O946" s="175"/>
      <c r="P946" s="175"/>
      <c r="Q946" s="179"/>
      <c r="R946" s="157" t="s">
        <v>98</v>
      </c>
      <c r="S946" s="158">
        <f t="shared" si="331"/>
        <v>0</v>
      </c>
      <c r="T946" s="158" t="str">
        <f t="shared" si="332"/>
        <v/>
      </c>
      <c r="U946" s="158" t="str">
        <f t="shared" si="333"/>
        <v>lstLocatieNv3</v>
      </c>
      <c r="V946" s="168">
        <f t="shared" si="334"/>
        <v>0</v>
      </c>
      <c r="W946" s="171">
        <f t="shared" si="335"/>
        <v>0</v>
      </c>
      <c r="X946" s="171">
        <f t="shared" si="336"/>
        <v>0</v>
      </c>
      <c r="Y946" s="171">
        <f t="shared" si="337"/>
        <v>0</v>
      </c>
      <c r="Z946" s="171">
        <f t="shared" si="338"/>
        <v>0</v>
      </c>
      <c r="AA946" s="171">
        <f t="shared" si="339"/>
        <v>0</v>
      </c>
      <c r="AB946" s="171">
        <f t="shared" si="340"/>
        <v>0</v>
      </c>
      <c r="AC946" s="171">
        <f t="shared" si="341"/>
        <v>0</v>
      </c>
      <c r="AD946" s="171">
        <f t="shared" si="342"/>
        <v>0</v>
      </c>
      <c r="AE946" s="171">
        <f t="shared" si="343"/>
        <v>0</v>
      </c>
      <c r="AF946" s="171">
        <f t="shared" si="344"/>
        <v>0</v>
      </c>
      <c r="AG946" s="171">
        <f t="shared" si="345"/>
        <v>0</v>
      </c>
      <c r="AH946" s="171">
        <f>IF($S946&lt;&gt;0, IF($F946&lt;&gt;"Opname / publicatie / game", IF(OR($J946="Fysieke aanwezigheid/product",$J946="Fysieke en digitale aanwezigheid/product"), IF($L946&lt;&gt;"België", _xlfn.IFNA(IF(MATCH($M946, Keuzelijsten!$AR$2:$AR$32, 0)&gt;0, 0, -1), -1), IF($N946&lt;&gt;"", -1, IF(O946&lt;&gt;"", 0, 1))), -1), -1), 0)</f>
        <v>0</v>
      </c>
      <c r="AI946" s="171">
        <f t="shared" si="346"/>
        <v>0</v>
      </c>
      <c r="AJ946" s="171">
        <f t="shared" si="347"/>
        <v>0</v>
      </c>
      <c r="AK946" s="168"/>
      <c r="AL946" s="322" t="str">
        <f t="shared" si="328"/>
        <v/>
      </c>
      <c r="AM946" s="171"/>
      <c r="AN946" s="171"/>
      <c r="AO946" s="171"/>
      <c r="AP946" s="171"/>
      <c r="AQ946" s="171"/>
      <c r="AR946" s="171"/>
      <c r="AS946" s="171"/>
      <c r="AT946" s="171"/>
      <c r="AU946" s="171" t="str">
        <f t="shared" si="348"/>
        <v/>
      </c>
      <c r="AV946" s="171"/>
      <c r="AW946" s="171"/>
      <c r="AX946" s="171"/>
      <c r="AY946" s="171"/>
      <c r="AZ946" s="168" t="str">
        <f t="shared" si="349"/>
        <v/>
      </c>
      <c r="BA946" s="158" t="str">
        <f>IF(S946&lt;&gt;1, IF(SUM(S946:$S$1004)&lt;&gt;0, "| Laat geen witruimte tussen ingevulde rijen.", ""), "")</f>
        <v/>
      </c>
      <c r="BB946" s="158"/>
      <c r="BC946" s="159" t="str">
        <f t="shared" si="350"/>
        <v/>
      </c>
    </row>
    <row r="947" spans="1:55" s="8" customFormat="1" ht="14.4" customHeight="1" x14ac:dyDescent="0.3">
      <c r="A947" s="244" t="str">
        <f t="shared" si="329"/>
        <v/>
      </c>
      <c r="B947" s="153" t="str">
        <f t="shared" si="330"/>
        <v/>
      </c>
      <c r="C947" s="154"/>
      <c r="D947" s="173"/>
      <c r="E947" s="179"/>
      <c r="F947" s="156"/>
      <c r="G947" s="175"/>
      <c r="H947" s="175"/>
      <c r="I947" s="175"/>
      <c r="J947" s="175"/>
      <c r="K947" s="175"/>
      <c r="L947" s="175"/>
      <c r="M947" s="175"/>
      <c r="N947" s="175"/>
      <c r="O947" s="175"/>
      <c r="P947" s="175"/>
      <c r="Q947" s="179"/>
      <c r="R947" s="157" t="s">
        <v>98</v>
      </c>
      <c r="S947" s="158">
        <f t="shared" si="331"/>
        <v>0</v>
      </c>
      <c r="T947" s="158" t="str">
        <f t="shared" si="332"/>
        <v/>
      </c>
      <c r="U947" s="158" t="str">
        <f t="shared" si="333"/>
        <v>lstLocatieNv3</v>
      </c>
      <c r="V947" s="168">
        <f t="shared" si="334"/>
        <v>0</v>
      </c>
      <c r="W947" s="171">
        <f t="shared" si="335"/>
        <v>0</v>
      </c>
      <c r="X947" s="171">
        <f t="shared" si="336"/>
        <v>0</v>
      </c>
      <c r="Y947" s="171">
        <f t="shared" si="337"/>
        <v>0</v>
      </c>
      <c r="Z947" s="171">
        <f t="shared" si="338"/>
        <v>0</v>
      </c>
      <c r="AA947" s="171">
        <f t="shared" si="339"/>
        <v>0</v>
      </c>
      <c r="AB947" s="171">
        <f t="shared" si="340"/>
        <v>0</v>
      </c>
      <c r="AC947" s="171">
        <f t="shared" si="341"/>
        <v>0</v>
      </c>
      <c r="AD947" s="171">
        <f t="shared" si="342"/>
        <v>0</v>
      </c>
      <c r="AE947" s="171">
        <f t="shared" si="343"/>
        <v>0</v>
      </c>
      <c r="AF947" s="171">
        <f t="shared" si="344"/>
        <v>0</v>
      </c>
      <c r="AG947" s="171">
        <f t="shared" si="345"/>
        <v>0</v>
      </c>
      <c r="AH947" s="171">
        <f>IF($S947&lt;&gt;0, IF($F947&lt;&gt;"Opname / publicatie / game", IF(OR($J947="Fysieke aanwezigheid/product",$J947="Fysieke en digitale aanwezigheid/product"), IF($L947&lt;&gt;"België", _xlfn.IFNA(IF(MATCH($M947, Keuzelijsten!$AR$2:$AR$32, 0)&gt;0, 0, -1), -1), IF($N947&lt;&gt;"", -1, IF(O947&lt;&gt;"", 0, 1))), -1), -1), 0)</f>
        <v>0</v>
      </c>
      <c r="AI947" s="171">
        <f t="shared" si="346"/>
        <v>0</v>
      </c>
      <c r="AJ947" s="171">
        <f t="shared" si="347"/>
        <v>0</v>
      </c>
      <c r="AK947" s="168"/>
      <c r="AL947" s="322" t="str">
        <f t="shared" si="328"/>
        <v/>
      </c>
      <c r="AM947" s="171"/>
      <c r="AN947" s="171"/>
      <c r="AO947" s="171"/>
      <c r="AP947" s="171"/>
      <c r="AQ947" s="171"/>
      <c r="AR947" s="171"/>
      <c r="AS947" s="171"/>
      <c r="AT947" s="171"/>
      <c r="AU947" s="171" t="str">
        <f t="shared" si="348"/>
        <v/>
      </c>
      <c r="AV947" s="171"/>
      <c r="AW947" s="171"/>
      <c r="AX947" s="171"/>
      <c r="AY947" s="171"/>
      <c r="AZ947" s="168" t="str">
        <f t="shared" si="349"/>
        <v/>
      </c>
      <c r="BA947" s="158" t="str">
        <f>IF(S947&lt;&gt;1, IF(SUM(S947:$S$1004)&lt;&gt;0, "| Laat geen witruimte tussen ingevulde rijen.", ""), "")</f>
        <v/>
      </c>
      <c r="BB947" s="158"/>
      <c r="BC947" s="159" t="str">
        <f t="shared" si="350"/>
        <v/>
      </c>
    </row>
    <row r="948" spans="1:55" s="8" customFormat="1" ht="14.4" customHeight="1" x14ac:dyDescent="0.3">
      <c r="A948" s="244" t="str">
        <f t="shared" si="329"/>
        <v/>
      </c>
      <c r="B948" s="153" t="str">
        <f t="shared" si="330"/>
        <v/>
      </c>
      <c r="C948" s="154"/>
      <c r="D948" s="173"/>
      <c r="E948" s="179"/>
      <c r="F948" s="156"/>
      <c r="G948" s="175"/>
      <c r="H948" s="175"/>
      <c r="I948" s="175"/>
      <c r="J948" s="175"/>
      <c r="K948" s="175"/>
      <c r="L948" s="175"/>
      <c r="M948" s="175"/>
      <c r="N948" s="175"/>
      <c r="O948" s="175"/>
      <c r="P948" s="175"/>
      <c r="Q948" s="179"/>
      <c r="R948" s="157" t="s">
        <v>98</v>
      </c>
      <c r="S948" s="158">
        <f t="shared" si="331"/>
        <v>0</v>
      </c>
      <c r="T948" s="158" t="str">
        <f t="shared" si="332"/>
        <v/>
      </c>
      <c r="U948" s="158" t="str">
        <f t="shared" si="333"/>
        <v>lstLocatieNv3</v>
      </c>
      <c r="V948" s="168">
        <f t="shared" si="334"/>
        <v>0</v>
      </c>
      <c r="W948" s="171">
        <f t="shared" si="335"/>
        <v>0</v>
      </c>
      <c r="X948" s="171">
        <f t="shared" si="336"/>
        <v>0</v>
      </c>
      <c r="Y948" s="171">
        <f t="shared" si="337"/>
        <v>0</v>
      </c>
      <c r="Z948" s="171">
        <f t="shared" si="338"/>
        <v>0</v>
      </c>
      <c r="AA948" s="171">
        <f t="shared" si="339"/>
        <v>0</v>
      </c>
      <c r="AB948" s="171">
        <f t="shared" si="340"/>
        <v>0</v>
      </c>
      <c r="AC948" s="171">
        <f t="shared" si="341"/>
        <v>0</v>
      </c>
      <c r="AD948" s="171">
        <f t="shared" si="342"/>
        <v>0</v>
      </c>
      <c r="AE948" s="171">
        <f t="shared" si="343"/>
        <v>0</v>
      </c>
      <c r="AF948" s="171">
        <f t="shared" si="344"/>
        <v>0</v>
      </c>
      <c r="AG948" s="171">
        <f t="shared" si="345"/>
        <v>0</v>
      </c>
      <c r="AH948" s="171">
        <f>IF($S948&lt;&gt;0, IF($F948&lt;&gt;"Opname / publicatie / game", IF(OR($J948="Fysieke aanwezigheid/product",$J948="Fysieke en digitale aanwezigheid/product"), IF($L948&lt;&gt;"België", _xlfn.IFNA(IF(MATCH($M948, Keuzelijsten!$AR$2:$AR$32, 0)&gt;0, 0, -1), -1), IF($N948&lt;&gt;"", -1, IF(O948&lt;&gt;"", 0, 1))), -1), -1), 0)</f>
        <v>0</v>
      </c>
      <c r="AI948" s="171">
        <f t="shared" si="346"/>
        <v>0</v>
      </c>
      <c r="AJ948" s="171">
        <f t="shared" si="347"/>
        <v>0</v>
      </c>
      <c r="AK948" s="168"/>
      <c r="AL948" s="322" t="str">
        <f t="shared" si="328"/>
        <v/>
      </c>
      <c r="AM948" s="171"/>
      <c r="AN948" s="171"/>
      <c r="AO948" s="171"/>
      <c r="AP948" s="171"/>
      <c r="AQ948" s="171"/>
      <c r="AR948" s="171"/>
      <c r="AS948" s="171"/>
      <c r="AT948" s="171"/>
      <c r="AU948" s="171" t="str">
        <f t="shared" si="348"/>
        <v/>
      </c>
      <c r="AV948" s="171"/>
      <c r="AW948" s="171"/>
      <c r="AX948" s="171"/>
      <c r="AY948" s="171"/>
      <c r="AZ948" s="168" t="str">
        <f t="shared" si="349"/>
        <v/>
      </c>
      <c r="BA948" s="158" t="str">
        <f>IF(S948&lt;&gt;1, IF(SUM(S948:$S$1004)&lt;&gt;0, "| Laat geen witruimte tussen ingevulde rijen.", ""), "")</f>
        <v/>
      </c>
      <c r="BB948" s="158"/>
      <c r="BC948" s="159" t="str">
        <f t="shared" si="350"/>
        <v/>
      </c>
    </row>
    <row r="949" spans="1:55" s="8" customFormat="1" ht="14.4" customHeight="1" x14ac:dyDescent="0.3">
      <c r="A949" s="244" t="str">
        <f t="shared" si="329"/>
        <v/>
      </c>
      <c r="B949" s="153" t="str">
        <f t="shared" si="330"/>
        <v/>
      </c>
      <c r="C949" s="154"/>
      <c r="D949" s="173"/>
      <c r="E949" s="179"/>
      <c r="F949" s="156"/>
      <c r="G949" s="175"/>
      <c r="H949" s="175"/>
      <c r="I949" s="175"/>
      <c r="J949" s="175"/>
      <c r="K949" s="175"/>
      <c r="L949" s="175"/>
      <c r="M949" s="175"/>
      <c r="N949" s="175"/>
      <c r="O949" s="175"/>
      <c r="P949" s="175"/>
      <c r="Q949" s="179"/>
      <c r="R949" s="157" t="s">
        <v>98</v>
      </c>
      <c r="S949" s="158">
        <f t="shared" si="331"/>
        <v>0</v>
      </c>
      <c r="T949" s="158" t="str">
        <f t="shared" si="332"/>
        <v/>
      </c>
      <c r="U949" s="158" t="str">
        <f t="shared" si="333"/>
        <v>lstLocatieNv3</v>
      </c>
      <c r="V949" s="168">
        <f t="shared" si="334"/>
        <v>0</v>
      </c>
      <c r="W949" s="171">
        <f t="shared" si="335"/>
        <v>0</v>
      </c>
      <c r="X949" s="171">
        <f t="shared" si="336"/>
        <v>0</v>
      </c>
      <c r="Y949" s="171">
        <f t="shared" si="337"/>
        <v>0</v>
      </c>
      <c r="Z949" s="171">
        <f t="shared" si="338"/>
        <v>0</v>
      </c>
      <c r="AA949" s="171">
        <f t="shared" si="339"/>
        <v>0</v>
      </c>
      <c r="AB949" s="171">
        <f t="shared" si="340"/>
        <v>0</v>
      </c>
      <c r="AC949" s="171">
        <f t="shared" si="341"/>
        <v>0</v>
      </c>
      <c r="AD949" s="171">
        <f t="shared" si="342"/>
        <v>0</v>
      </c>
      <c r="AE949" s="171">
        <f t="shared" si="343"/>
        <v>0</v>
      </c>
      <c r="AF949" s="171">
        <f t="shared" si="344"/>
        <v>0</v>
      </c>
      <c r="AG949" s="171">
        <f t="shared" si="345"/>
        <v>0</v>
      </c>
      <c r="AH949" s="171">
        <f>IF($S949&lt;&gt;0, IF($F949&lt;&gt;"Opname / publicatie / game", IF(OR($J949="Fysieke aanwezigheid/product",$J949="Fysieke en digitale aanwezigheid/product"), IF($L949&lt;&gt;"België", _xlfn.IFNA(IF(MATCH($M949, Keuzelijsten!$AR$2:$AR$32, 0)&gt;0, 0, -1), -1), IF($N949&lt;&gt;"", -1, IF(O949&lt;&gt;"", 0, 1))), -1), -1), 0)</f>
        <v>0</v>
      </c>
      <c r="AI949" s="171">
        <f t="shared" si="346"/>
        <v>0</v>
      </c>
      <c r="AJ949" s="171">
        <f t="shared" si="347"/>
        <v>0</v>
      </c>
      <c r="AK949" s="168"/>
      <c r="AL949" s="322" t="str">
        <f t="shared" si="328"/>
        <v/>
      </c>
      <c r="AM949" s="171"/>
      <c r="AN949" s="171"/>
      <c r="AO949" s="171"/>
      <c r="AP949" s="171"/>
      <c r="AQ949" s="171"/>
      <c r="AR949" s="171"/>
      <c r="AS949" s="171"/>
      <c r="AT949" s="171"/>
      <c r="AU949" s="171" t="str">
        <f t="shared" si="348"/>
        <v/>
      </c>
      <c r="AV949" s="171"/>
      <c r="AW949" s="171"/>
      <c r="AX949" s="171"/>
      <c r="AY949" s="171"/>
      <c r="AZ949" s="168" t="str">
        <f t="shared" si="349"/>
        <v/>
      </c>
      <c r="BA949" s="158" t="str">
        <f>IF(S949&lt;&gt;1, IF(SUM(S949:$S$1004)&lt;&gt;0, "| Laat geen witruimte tussen ingevulde rijen.", ""), "")</f>
        <v/>
      </c>
      <c r="BB949" s="158"/>
      <c r="BC949" s="159" t="str">
        <f t="shared" si="350"/>
        <v/>
      </c>
    </row>
    <row r="950" spans="1:55" x14ac:dyDescent="0.3">
      <c r="A950" s="244" t="str">
        <f t="shared" si="329"/>
        <v/>
      </c>
      <c r="B950" s="153" t="str">
        <f t="shared" si="330"/>
        <v/>
      </c>
      <c r="C950" s="154"/>
      <c r="D950" s="173"/>
      <c r="E950" s="179"/>
      <c r="F950" s="156"/>
      <c r="G950" s="175"/>
      <c r="H950" s="175"/>
      <c r="I950" s="175"/>
      <c r="J950" s="175"/>
      <c r="K950" s="175"/>
      <c r="L950" s="175"/>
      <c r="M950" s="175"/>
      <c r="N950" s="175"/>
      <c r="O950" s="175"/>
      <c r="P950" s="175"/>
      <c r="Q950" s="179"/>
      <c r="R950" s="157" t="s">
        <v>98</v>
      </c>
      <c r="S950" s="158">
        <f t="shared" si="331"/>
        <v>0</v>
      </c>
      <c r="T950" s="158" t="str">
        <f t="shared" si="332"/>
        <v/>
      </c>
      <c r="U950" s="158" t="str">
        <f t="shared" si="333"/>
        <v>lstLocatieNv3</v>
      </c>
      <c r="V950" s="168">
        <f t="shared" si="334"/>
        <v>0</v>
      </c>
      <c r="W950" s="171">
        <f t="shared" si="335"/>
        <v>0</v>
      </c>
      <c r="X950" s="171">
        <f t="shared" si="336"/>
        <v>0</v>
      </c>
      <c r="Y950" s="171">
        <f t="shared" si="337"/>
        <v>0</v>
      </c>
      <c r="Z950" s="171">
        <f t="shared" si="338"/>
        <v>0</v>
      </c>
      <c r="AA950" s="171">
        <f t="shared" si="339"/>
        <v>0</v>
      </c>
      <c r="AB950" s="171">
        <f t="shared" si="340"/>
        <v>0</v>
      </c>
      <c r="AC950" s="171">
        <f t="shared" si="341"/>
        <v>0</v>
      </c>
      <c r="AD950" s="171">
        <f t="shared" si="342"/>
        <v>0</v>
      </c>
      <c r="AE950" s="171">
        <f t="shared" si="343"/>
        <v>0</v>
      </c>
      <c r="AF950" s="171">
        <f t="shared" si="344"/>
        <v>0</v>
      </c>
      <c r="AG950" s="171">
        <f t="shared" si="345"/>
        <v>0</v>
      </c>
      <c r="AH950" s="171">
        <f>IF($S950&lt;&gt;0, IF($F950&lt;&gt;"Opname / publicatie / game", IF(OR($J950="Fysieke aanwezigheid/product",$J950="Fysieke en digitale aanwezigheid/product"), IF($L950&lt;&gt;"België", _xlfn.IFNA(IF(MATCH($M950, Keuzelijsten!$AR$2:$AR$32, 0)&gt;0, 0, -1), -1), IF($N950&lt;&gt;"", -1, IF(O950&lt;&gt;"", 0, 1))), -1), -1), 0)</f>
        <v>0</v>
      </c>
      <c r="AI950" s="171">
        <f t="shared" si="346"/>
        <v>0</v>
      </c>
      <c r="AJ950" s="171">
        <f t="shared" si="347"/>
        <v>0</v>
      </c>
      <c r="AK950" s="168"/>
      <c r="AL950" s="322" t="str">
        <f t="shared" si="328"/>
        <v/>
      </c>
      <c r="AM950" s="171"/>
      <c r="AN950" s="171"/>
      <c r="AO950" s="171"/>
      <c r="AP950" s="171"/>
      <c r="AQ950" s="171"/>
      <c r="AR950" s="171"/>
      <c r="AS950" s="171"/>
      <c r="AT950" s="171"/>
      <c r="AU950" s="171" t="str">
        <f t="shared" si="348"/>
        <v/>
      </c>
      <c r="AV950" s="171"/>
      <c r="AW950" s="171"/>
      <c r="AX950" s="171"/>
      <c r="AY950" s="171"/>
      <c r="AZ950" s="168" t="str">
        <f t="shared" si="349"/>
        <v/>
      </c>
      <c r="BA950" s="158" t="str">
        <f>IF(S950&lt;&gt;1, IF(SUM(S950:$S$1004)&lt;&gt;0, "| Laat geen witruimte tussen ingevulde rijen.", ""), "")</f>
        <v/>
      </c>
      <c r="BB950" s="158"/>
      <c r="BC950" s="159" t="str">
        <f t="shared" si="350"/>
        <v/>
      </c>
    </row>
    <row r="951" spans="1:55" x14ac:dyDescent="0.3">
      <c r="A951" s="244" t="str">
        <f t="shared" si="329"/>
        <v/>
      </c>
      <c r="B951" s="153" t="str">
        <f t="shared" si="330"/>
        <v/>
      </c>
      <c r="C951" s="154"/>
      <c r="D951" s="173"/>
      <c r="E951" s="179"/>
      <c r="F951" s="156"/>
      <c r="G951" s="175"/>
      <c r="H951" s="175"/>
      <c r="I951" s="175"/>
      <c r="J951" s="175"/>
      <c r="K951" s="175"/>
      <c r="L951" s="175"/>
      <c r="M951" s="175"/>
      <c r="N951" s="175"/>
      <c r="O951" s="175"/>
      <c r="P951" s="175"/>
      <c r="Q951" s="179"/>
      <c r="R951" s="157" t="s">
        <v>98</v>
      </c>
      <c r="S951" s="158">
        <f t="shared" si="331"/>
        <v>0</v>
      </c>
      <c r="T951" s="158" t="str">
        <f t="shared" si="332"/>
        <v/>
      </c>
      <c r="U951" s="158" t="str">
        <f t="shared" si="333"/>
        <v>lstLocatieNv3</v>
      </c>
      <c r="V951" s="168">
        <f t="shared" si="334"/>
        <v>0</v>
      </c>
      <c r="W951" s="171">
        <f t="shared" si="335"/>
        <v>0</v>
      </c>
      <c r="X951" s="171">
        <f t="shared" si="336"/>
        <v>0</v>
      </c>
      <c r="Y951" s="171">
        <f t="shared" si="337"/>
        <v>0</v>
      </c>
      <c r="Z951" s="171">
        <f t="shared" si="338"/>
        <v>0</v>
      </c>
      <c r="AA951" s="171">
        <f t="shared" si="339"/>
        <v>0</v>
      </c>
      <c r="AB951" s="171">
        <f t="shared" si="340"/>
        <v>0</v>
      </c>
      <c r="AC951" s="171">
        <f t="shared" si="341"/>
        <v>0</v>
      </c>
      <c r="AD951" s="171">
        <f t="shared" si="342"/>
        <v>0</v>
      </c>
      <c r="AE951" s="171">
        <f t="shared" si="343"/>
        <v>0</v>
      </c>
      <c r="AF951" s="171">
        <f t="shared" si="344"/>
        <v>0</v>
      </c>
      <c r="AG951" s="171">
        <f t="shared" si="345"/>
        <v>0</v>
      </c>
      <c r="AH951" s="171">
        <f>IF($S951&lt;&gt;0, IF($F951&lt;&gt;"Opname / publicatie / game", IF(OR($J951="Fysieke aanwezigheid/product",$J951="Fysieke en digitale aanwezigheid/product"), IF($L951&lt;&gt;"België", _xlfn.IFNA(IF(MATCH($M951, Keuzelijsten!$AR$2:$AR$32, 0)&gt;0, 0, -1), -1), IF($N951&lt;&gt;"", -1, IF(O951&lt;&gt;"", 0, 1))), -1), -1), 0)</f>
        <v>0</v>
      </c>
      <c r="AI951" s="171">
        <f t="shared" si="346"/>
        <v>0</v>
      </c>
      <c r="AJ951" s="171">
        <f t="shared" si="347"/>
        <v>0</v>
      </c>
      <c r="AK951" s="168"/>
      <c r="AL951" s="322" t="str">
        <f t="shared" si="328"/>
        <v/>
      </c>
      <c r="AM951" s="171"/>
      <c r="AN951" s="171"/>
      <c r="AO951" s="171"/>
      <c r="AP951" s="171"/>
      <c r="AQ951" s="171"/>
      <c r="AR951" s="171"/>
      <c r="AS951" s="171"/>
      <c r="AT951" s="171"/>
      <c r="AU951" s="171" t="str">
        <f t="shared" si="348"/>
        <v/>
      </c>
      <c r="AV951" s="171"/>
      <c r="AW951" s="171"/>
      <c r="AX951" s="171"/>
      <c r="AY951" s="171"/>
      <c r="AZ951" s="168" t="str">
        <f t="shared" si="349"/>
        <v/>
      </c>
      <c r="BA951" s="158" t="str">
        <f>IF(S951&lt;&gt;1, IF(SUM(S951:$S$1004)&lt;&gt;0, "| Laat geen witruimte tussen ingevulde rijen.", ""), "")</f>
        <v/>
      </c>
      <c r="BB951" s="158"/>
      <c r="BC951" s="159" t="str">
        <f t="shared" si="350"/>
        <v/>
      </c>
    </row>
    <row r="952" spans="1:55" x14ac:dyDescent="0.3">
      <c r="A952" s="244" t="str">
        <f t="shared" si="329"/>
        <v/>
      </c>
      <c r="B952" s="153" t="str">
        <f t="shared" si="330"/>
        <v/>
      </c>
      <c r="C952" s="154"/>
      <c r="D952" s="173"/>
      <c r="E952" s="179"/>
      <c r="F952" s="156"/>
      <c r="G952" s="175"/>
      <c r="H952" s="175"/>
      <c r="I952" s="175"/>
      <c r="J952" s="175"/>
      <c r="K952" s="175"/>
      <c r="L952" s="175"/>
      <c r="M952" s="175"/>
      <c r="N952" s="175"/>
      <c r="O952" s="175"/>
      <c r="P952" s="175"/>
      <c r="Q952" s="179"/>
      <c r="R952" s="157" t="s">
        <v>98</v>
      </c>
      <c r="S952" s="158">
        <f t="shared" si="331"/>
        <v>0</v>
      </c>
      <c r="T952" s="158" t="str">
        <f t="shared" si="332"/>
        <v/>
      </c>
      <c r="U952" s="158" t="str">
        <f t="shared" si="333"/>
        <v>lstLocatieNv3</v>
      </c>
      <c r="V952" s="168">
        <f t="shared" si="334"/>
        <v>0</v>
      </c>
      <c r="W952" s="171">
        <f t="shared" si="335"/>
        <v>0</v>
      </c>
      <c r="X952" s="171">
        <f t="shared" si="336"/>
        <v>0</v>
      </c>
      <c r="Y952" s="171">
        <f t="shared" si="337"/>
        <v>0</v>
      </c>
      <c r="Z952" s="171">
        <f t="shared" si="338"/>
        <v>0</v>
      </c>
      <c r="AA952" s="171">
        <f t="shared" si="339"/>
        <v>0</v>
      </c>
      <c r="AB952" s="171">
        <f t="shared" si="340"/>
        <v>0</v>
      </c>
      <c r="AC952" s="171">
        <f t="shared" si="341"/>
        <v>0</v>
      </c>
      <c r="AD952" s="171">
        <f t="shared" si="342"/>
        <v>0</v>
      </c>
      <c r="AE952" s="171">
        <f t="shared" si="343"/>
        <v>0</v>
      </c>
      <c r="AF952" s="171">
        <f t="shared" si="344"/>
        <v>0</v>
      </c>
      <c r="AG952" s="171">
        <f t="shared" si="345"/>
        <v>0</v>
      </c>
      <c r="AH952" s="171">
        <f>IF($S952&lt;&gt;0, IF($F952&lt;&gt;"Opname / publicatie / game", IF(OR($J952="Fysieke aanwezigheid/product",$J952="Fysieke en digitale aanwezigheid/product"), IF($L952&lt;&gt;"België", _xlfn.IFNA(IF(MATCH($M952, Keuzelijsten!$AR$2:$AR$32, 0)&gt;0, 0, -1), -1), IF($N952&lt;&gt;"", -1, IF(O952&lt;&gt;"", 0, 1))), -1), -1), 0)</f>
        <v>0</v>
      </c>
      <c r="AI952" s="171">
        <f t="shared" si="346"/>
        <v>0</v>
      </c>
      <c r="AJ952" s="171">
        <f t="shared" si="347"/>
        <v>0</v>
      </c>
      <c r="AK952" s="168"/>
      <c r="AL952" s="322" t="str">
        <f t="shared" si="328"/>
        <v/>
      </c>
      <c r="AM952" s="171"/>
      <c r="AN952" s="171"/>
      <c r="AO952" s="171"/>
      <c r="AP952" s="171"/>
      <c r="AQ952" s="171"/>
      <c r="AR952" s="171"/>
      <c r="AS952" s="171"/>
      <c r="AT952" s="171"/>
      <c r="AU952" s="171" t="str">
        <f t="shared" si="348"/>
        <v/>
      </c>
      <c r="AV952" s="171"/>
      <c r="AW952" s="171"/>
      <c r="AX952" s="171"/>
      <c r="AY952" s="171"/>
      <c r="AZ952" s="168" t="str">
        <f t="shared" si="349"/>
        <v/>
      </c>
      <c r="BA952" s="158" t="str">
        <f>IF(S952&lt;&gt;1, IF(SUM(S952:$S$1004)&lt;&gt;0, "| Laat geen witruimte tussen ingevulde rijen.", ""), "")</f>
        <v/>
      </c>
      <c r="BB952" s="158"/>
      <c r="BC952" s="159" t="str">
        <f t="shared" si="350"/>
        <v/>
      </c>
    </row>
    <row r="953" spans="1:55" x14ac:dyDescent="0.3">
      <c r="A953" s="244" t="str">
        <f t="shared" si="329"/>
        <v/>
      </c>
      <c r="B953" s="153" t="str">
        <f t="shared" si="330"/>
        <v/>
      </c>
      <c r="C953" s="154"/>
      <c r="D953" s="173"/>
      <c r="E953" s="179"/>
      <c r="F953" s="156"/>
      <c r="G953" s="175"/>
      <c r="H953" s="175"/>
      <c r="I953" s="175"/>
      <c r="J953" s="175"/>
      <c r="K953" s="175"/>
      <c r="L953" s="175"/>
      <c r="M953" s="175"/>
      <c r="N953" s="175"/>
      <c r="O953" s="175"/>
      <c r="P953" s="175"/>
      <c r="Q953" s="179"/>
      <c r="R953" s="157" t="s">
        <v>98</v>
      </c>
      <c r="S953" s="158">
        <f t="shared" si="331"/>
        <v>0</v>
      </c>
      <c r="T953" s="158" t="str">
        <f t="shared" si="332"/>
        <v/>
      </c>
      <c r="U953" s="158" t="str">
        <f t="shared" si="333"/>
        <v>lstLocatieNv3</v>
      </c>
      <c r="V953" s="168">
        <f t="shared" si="334"/>
        <v>0</v>
      </c>
      <c r="W953" s="171">
        <f t="shared" si="335"/>
        <v>0</v>
      </c>
      <c r="X953" s="171">
        <f t="shared" si="336"/>
        <v>0</v>
      </c>
      <c r="Y953" s="171">
        <f t="shared" si="337"/>
        <v>0</v>
      </c>
      <c r="Z953" s="171">
        <f t="shared" si="338"/>
        <v>0</v>
      </c>
      <c r="AA953" s="171">
        <f t="shared" si="339"/>
        <v>0</v>
      </c>
      <c r="AB953" s="171">
        <f t="shared" si="340"/>
        <v>0</v>
      </c>
      <c r="AC953" s="171">
        <f t="shared" si="341"/>
        <v>0</v>
      </c>
      <c r="AD953" s="171">
        <f t="shared" si="342"/>
        <v>0</v>
      </c>
      <c r="AE953" s="171">
        <f t="shared" si="343"/>
        <v>0</v>
      </c>
      <c r="AF953" s="171">
        <f t="shared" si="344"/>
        <v>0</v>
      </c>
      <c r="AG953" s="171">
        <f t="shared" si="345"/>
        <v>0</v>
      </c>
      <c r="AH953" s="171">
        <f>IF($S953&lt;&gt;0, IF($F953&lt;&gt;"Opname / publicatie / game", IF(OR($J953="Fysieke aanwezigheid/product",$J953="Fysieke en digitale aanwezigheid/product"), IF($L953&lt;&gt;"België", _xlfn.IFNA(IF(MATCH($M953, Keuzelijsten!$AR$2:$AR$32, 0)&gt;0, 0, -1), -1), IF($N953&lt;&gt;"", -1, IF(O953&lt;&gt;"", 0, 1))), -1), -1), 0)</f>
        <v>0</v>
      </c>
      <c r="AI953" s="171">
        <f t="shared" si="346"/>
        <v>0</v>
      </c>
      <c r="AJ953" s="171">
        <f t="shared" si="347"/>
        <v>0</v>
      </c>
      <c r="AK953" s="168"/>
      <c r="AL953" s="322" t="str">
        <f t="shared" si="328"/>
        <v/>
      </c>
      <c r="AM953" s="171"/>
      <c r="AN953" s="171"/>
      <c r="AO953" s="171"/>
      <c r="AP953" s="171"/>
      <c r="AQ953" s="171"/>
      <c r="AR953" s="171"/>
      <c r="AS953" s="171"/>
      <c r="AT953" s="171"/>
      <c r="AU953" s="171" t="str">
        <f t="shared" si="348"/>
        <v/>
      </c>
      <c r="AV953" s="171"/>
      <c r="AW953" s="171"/>
      <c r="AX953" s="171"/>
      <c r="AY953" s="171"/>
      <c r="AZ953" s="168" t="str">
        <f t="shared" si="349"/>
        <v/>
      </c>
      <c r="BA953" s="158" t="str">
        <f>IF(S953&lt;&gt;1, IF(SUM(S953:$S$1004)&lt;&gt;0, "| Laat geen witruimte tussen ingevulde rijen.", ""), "")</f>
        <v/>
      </c>
      <c r="BB953" s="158"/>
      <c r="BC953" s="159" t="str">
        <f t="shared" si="350"/>
        <v/>
      </c>
    </row>
    <row r="954" spans="1:55" x14ac:dyDescent="0.3">
      <c r="A954" s="244" t="str">
        <f t="shared" si="329"/>
        <v/>
      </c>
      <c r="B954" s="153" t="str">
        <f t="shared" si="330"/>
        <v/>
      </c>
      <c r="C954" s="154"/>
      <c r="D954" s="173"/>
      <c r="E954" s="179"/>
      <c r="F954" s="156"/>
      <c r="G954" s="175"/>
      <c r="H954" s="175"/>
      <c r="I954" s="175"/>
      <c r="J954" s="175"/>
      <c r="K954" s="175"/>
      <c r="L954" s="175"/>
      <c r="M954" s="175"/>
      <c r="N954" s="175"/>
      <c r="O954" s="175"/>
      <c r="P954" s="175"/>
      <c r="Q954" s="179"/>
      <c r="R954" s="157" t="s">
        <v>98</v>
      </c>
      <c r="S954" s="158">
        <f t="shared" si="331"/>
        <v>0</v>
      </c>
      <c r="T954" s="158" t="str">
        <f t="shared" si="332"/>
        <v/>
      </c>
      <c r="U954" s="158" t="str">
        <f t="shared" si="333"/>
        <v>lstLocatieNv3</v>
      </c>
      <c r="V954" s="168">
        <f t="shared" si="334"/>
        <v>0</v>
      </c>
      <c r="W954" s="171">
        <f t="shared" si="335"/>
        <v>0</v>
      </c>
      <c r="X954" s="171">
        <f t="shared" si="336"/>
        <v>0</v>
      </c>
      <c r="Y954" s="171">
        <f t="shared" si="337"/>
        <v>0</v>
      </c>
      <c r="Z954" s="171">
        <f t="shared" si="338"/>
        <v>0</v>
      </c>
      <c r="AA954" s="171">
        <f t="shared" si="339"/>
        <v>0</v>
      </c>
      <c r="AB954" s="171">
        <f t="shared" si="340"/>
        <v>0</v>
      </c>
      <c r="AC954" s="171">
        <f t="shared" si="341"/>
        <v>0</v>
      </c>
      <c r="AD954" s="171">
        <f t="shared" si="342"/>
        <v>0</v>
      </c>
      <c r="AE954" s="171">
        <f t="shared" si="343"/>
        <v>0</v>
      </c>
      <c r="AF954" s="171">
        <f t="shared" si="344"/>
        <v>0</v>
      </c>
      <c r="AG954" s="171">
        <f t="shared" si="345"/>
        <v>0</v>
      </c>
      <c r="AH954" s="171">
        <f>IF($S954&lt;&gt;0, IF($F954&lt;&gt;"Opname / publicatie / game", IF(OR($J954="Fysieke aanwezigheid/product",$J954="Fysieke en digitale aanwezigheid/product"), IF($L954&lt;&gt;"België", _xlfn.IFNA(IF(MATCH($M954, Keuzelijsten!$AR$2:$AR$32, 0)&gt;0, 0, -1), -1), IF($N954&lt;&gt;"", -1, IF(O954&lt;&gt;"", 0, 1))), -1), -1), 0)</f>
        <v>0</v>
      </c>
      <c r="AI954" s="171">
        <f t="shared" si="346"/>
        <v>0</v>
      </c>
      <c r="AJ954" s="171">
        <f t="shared" si="347"/>
        <v>0</v>
      </c>
      <c r="AK954" s="168"/>
      <c r="AL954" s="322" t="str">
        <f t="shared" si="328"/>
        <v/>
      </c>
      <c r="AM954" s="171"/>
      <c r="AN954" s="171"/>
      <c r="AO954" s="171"/>
      <c r="AP954" s="171"/>
      <c r="AQ954" s="171"/>
      <c r="AR954" s="171"/>
      <c r="AS954" s="171"/>
      <c r="AT954" s="171"/>
      <c r="AU954" s="171" t="str">
        <f t="shared" si="348"/>
        <v/>
      </c>
      <c r="AV954" s="171"/>
      <c r="AW954" s="171"/>
      <c r="AX954" s="171"/>
      <c r="AY954" s="171"/>
      <c r="AZ954" s="168" t="str">
        <f t="shared" si="349"/>
        <v/>
      </c>
      <c r="BA954" s="158" t="str">
        <f>IF(S954&lt;&gt;1, IF(SUM(S954:$S$1004)&lt;&gt;0, "| Laat geen witruimte tussen ingevulde rijen.", ""), "")</f>
        <v/>
      </c>
      <c r="BB954" s="158"/>
      <c r="BC954" s="159" t="str">
        <f t="shared" si="350"/>
        <v/>
      </c>
    </row>
    <row r="955" spans="1:55" x14ac:dyDescent="0.3">
      <c r="A955" s="244" t="str">
        <f t="shared" si="329"/>
        <v/>
      </c>
      <c r="B955" s="153" t="str">
        <f t="shared" si="330"/>
        <v/>
      </c>
      <c r="C955" s="154"/>
      <c r="D955" s="173"/>
      <c r="E955" s="179"/>
      <c r="F955" s="156"/>
      <c r="G955" s="175"/>
      <c r="H955" s="175"/>
      <c r="I955" s="175"/>
      <c r="J955" s="175"/>
      <c r="K955" s="175"/>
      <c r="L955" s="175"/>
      <c r="M955" s="175"/>
      <c r="N955" s="175"/>
      <c r="O955" s="175"/>
      <c r="P955" s="175"/>
      <c r="Q955" s="179"/>
      <c r="R955" s="157" t="s">
        <v>98</v>
      </c>
      <c r="S955" s="158">
        <f t="shared" si="331"/>
        <v>0</v>
      </c>
      <c r="T955" s="158" t="str">
        <f t="shared" si="332"/>
        <v/>
      </c>
      <c r="U955" s="158" t="str">
        <f t="shared" si="333"/>
        <v>lstLocatieNv3</v>
      </c>
      <c r="V955" s="168">
        <f t="shared" si="334"/>
        <v>0</v>
      </c>
      <c r="W955" s="171">
        <f t="shared" si="335"/>
        <v>0</v>
      </c>
      <c r="X955" s="171">
        <f t="shared" si="336"/>
        <v>0</v>
      </c>
      <c r="Y955" s="171">
        <f t="shared" si="337"/>
        <v>0</v>
      </c>
      <c r="Z955" s="171">
        <f t="shared" si="338"/>
        <v>0</v>
      </c>
      <c r="AA955" s="171">
        <f t="shared" si="339"/>
        <v>0</v>
      </c>
      <c r="AB955" s="171">
        <f t="shared" si="340"/>
        <v>0</v>
      </c>
      <c r="AC955" s="171">
        <f t="shared" si="341"/>
        <v>0</v>
      </c>
      <c r="AD955" s="171">
        <f t="shared" si="342"/>
        <v>0</v>
      </c>
      <c r="AE955" s="171">
        <f t="shared" si="343"/>
        <v>0</v>
      </c>
      <c r="AF955" s="171">
        <f t="shared" si="344"/>
        <v>0</v>
      </c>
      <c r="AG955" s="171">
        <f t="shared" si="345"/>
        <v>0</v>
      </c>
      <c r="AH955" s="171">
        <f>IF($S955&lt;&gt;0, IF($F955&lt;&gt;"Opname / publicatie / game", IF(OR($J955="Fysieke aanwezigheid/product",$J955="Fysieke en digitale aanwezigheid/product"), IF($L955&lt;&gt;"België", _xlfn.IFNA(IF(MATCH($M955, Keuzelijsten!$AR$2:$AR$32, 0)&gt;0, 0, -1), -1), IF($N955&lt;&gt;"", -1, IF(O955&lt;&gt;"", 0, 1))), -1), -1), 0)</f>
        <v>0</v>
      </c>
      <c r="AI955" s="171">
        <f t="shared" si="346"/>
        <v>0</v>
      </c>
      <c r="AJ955" s="171">
        <f t="shared" si="347"/>
        <v>0</v>
      </c>
      <c r="AK955" s="168"/>
      <c r="AL955" s="322" t="str">
        <f t="shared" si="328"/>
        <v/>
      </c>
      <c r="AM955" s="171"/>
      <c r="AN955" s="171"/>
      <c r="AO955" s="171"/>
      <c r="AP955" s="171"/>
      <c r="AQ955" s="171"/>
      <c r="AR955" s="171"/>
      <c r="AS955" s="171"/>
      <c r="AT955" s="171"/>
      <c r="AU955" s="171" t="str">
        <f t="shared" si="348"/>
        <v/>
      </c>
      <c r="AV955" s="171"/>
      <c r="AW955" s="171"/>
      <c r="AX955" s="171"/>
      <c r="AY955" s="171"/>
      <c r="AZ955" s="168" t="str">
        <f t="shared" si="349"/>
        <v/>
      </c>
      <c r="BA955" s="158" t="str">
        <f>IF(S955&lt;&gt;1, IF(SUM(S955:$S$1004)&lt;&gt;0, "| Laat geen witruimte tussen ingevulde rijen.", ""), "")</f>
        <v/>
      </c>
      <c r="BB955" s="158"/>
      <c r="BC955" s="159" t="str">
        <f t="shared" si="350"/>
        <v/>
      </c>
    </row>
    <row r="956" spans="1:55" x14ac:dyDescent="0.3">
      <c r="A956" s="244" t="str">
        <f t="shared" si="329"/>
        <v/>
      </c>
      <c r="B956" s="153" t="str">
        <f t="shared" si="330"/>
        <v/>
      </c>
      <c r="C956" s="154"/>
      <c r="D956" s="173"/>
      <c r="E956" s="179"/>
      <c r="F956" s="156"/>
      <c r="G956" s="175"/>
      <c r="H956" s="175"/>
      <c r="I956" s="175"/>
      <c r="J956" s="175"/>
      <c r="K956" s="175"/>
      <c r="L956" s="175"/>
      <c r="M956" s="175"/>
      <c r="N956" s="175"/>
      <c r="O956" s="175"/>
      <c r="P956" s="175"/>
      <c r="Q956" s="179"/>
      <c r="R956" s="157" t="s">
        <v>98</v>
      </c>
      <c r="S956" s="158">
        <f t="shared" si="331"/>
        <v>0</v>
      </c>
      <c r="T956" s="158" t="str">
        <f t="shared" si="332"/>
        <v/>
      </c>
      <c r="U956" s="158" t="str">
        <f t="shared" si="333"/>
        <v>lstLocatieNv3</v>
      </c>
      <c r="V956" s="168">
        <f t="shared" si="334"/>
        <v>0</v>
      </c>
      <c r="W956" s="171">
        <f t="shared" si="335"/>
        <v>0</v>
      </c>
      <c r="X956" s="171">
        <f t="shared" si="336"/>
        <v>0</v>
      </c>
      <c r="Y956" s="171">
        <f t="shared" si="337"/>
        <v>0</v>
      </c>
      <c r="Z956" s="171">
        <f t="shared" si="338"/>
        <v>0</v>
      </c>
      <c r="AA956" s="171">
        <f t="shared" si="339"/>
        <v>0</v>
      </c>
      <c r="AB956" s="171">
        <f t="shared" si="340"/>
        <v>0</v>
      </c>
      <c r="AC956" s="171">
        <f t="shared" si="341"/>
        <v>0</v>
      </c>
      <c r="AD956" s="171">
        <f t="shared" si="342"/>
        <v>0</v>
      </c>
      <c r="AE956" s="171">
        <f t="shared" si="343"/>
        <v>0</v>
      </c>
      <c r="AF956" s="171">
        <f t="shared" si="344"/>
        <v>0</v>
      </c>
      <c r="AG956" s="171">
        <f t="shared" si="345"/>
        <v>0</v>
      </c>
      <c r="AH956" s="171">
        <f>IF($S956&lt;&gt;0, IF($F956&lt;&gt;"Opname / publicatie / game", IF(OR($J956="Fysieke aanwezigheid/product",$J956="Fysieke en digitale aanwezigheid/product"), IF($L956&lt;&gt;"België", _xlfn.IFNA(IF(MATCH($M956, Keuzelijsten!$AR$2:$AR$32, 0)&gt;0, 0, -1), -1), IF($N956&lt;&gt;"", -1, IF(O956&lt;&gt;"", 0, 1))), -1), -1), 0)</f>
        <v>0</v>
      </c>
      <c r="AI956" s="171">
        <f t="shared" si="346"/>
        <v>0</v>
      </c>
      <c r="AJ956" s="171">
        <f t="shared" si="347"/>
        <v>0</v>
      </c>
      <c r="AK956" s="168"/>
      <c r="AL956" s="322" t="str">
        <f t="shared" si="328"/>
        <v/>
      </c>
      <c r="AM956" s="171"/>
      <c r="AN956" s="171"/>
      <c r="AO956" s="171"/>
      <c r="AP956" s="171"/>
      <c r="AQ956" s="171"/>
      <c r="AR956" s="171"/>
      <c r="AS956" s="171"/>
      <c r="AT956" s="171"/>
      <c r="AU956" s="171" t="str">
        <f t="shared" si="348"/>
        <v/>
      </c>
      <c r="AV956" s="171"/>
      <c r="AW956" s="171"/>
      <c r="AX956" s="171"/>
      <c r="AY956" s="171"/>
      <c r="AZ956" s="168" t="str">
        <f t="shared" si="349"/>
        <v/>
      </c>
      <c r="BA956" s="158" t="str">
        <f>IF(S956&lt;&gt;1, IF(SUM(S956:$S$1004)&lt;&gt;0, "| Laat geen witruimte tussen ingevulde rijen.", ""), "")</f>
        <v/>
      </c>
      <c r="BB956" s="158"/>
      <c r="BC956" s="159" t="str">
        <f t="shared" si="350"/>
        <v/>
      </c>
    </row>
    <row r="957" spans="1:55" x14ac:dyDescent="0.3">
      <c r="A957" s="244" t="str">
        <f t="shared" si="329"/>
        <v/>
      </c>
      <c r="B957" s="153" t="str">
        <f t="shared" si="330"/>
        <v/>
      </c>
      <c r="C957" s="154"/>
      <c r="D957" s="173"/>
      <c r="E957" s="179"/>
      <c r="F957" s="156"/>
      <c r="G957" s="175"/>
      <c r="H957" s="175"/>
      <c r="I957" s="175"/>
      <c r="J957" s="175"/>
      <c r="K957" s="175"/>
      <c r="L957" s="175"/>
      <c r="M957" s="175"/>
      <c r="N957" s="175"/>
      <c r="O957" s="175"/>
      <c r="P957" s="175"/>
      <c r="Q957" s="179"/>
      <c r="R957" s="157" t="s">
        <v>98</v>
      </c>
      <c r="S957" s="158">
        <f t="shared" si="331"/>
        <v>0</v>
      </c>
      <c r="T957" s="158" t="str">
        <f t="shared" si="332"/>
        <v/>
      </c>
      <c r="U957" s="158" t="str">
        <f t="shared" si="333"/>
        <v>lstLocatieNv3</v>
      </c>
      <c r="V957" s="168">
        <f t="shared" si="334"/>
        <v>0</v>
      </c>
      <c r="W957" s="171">
        <f t="shared" si="335"/>
        <v>0</v>
      </c>
      <c r="X957" s="171">
        <f t="shared" si="336"/>
        <v>0</v>
      </c>
      <c r="Y957" s="171">
        <f t="shared" si="337"/>
        <v>0</v>
      </c>
      <c r="Z957" s="171">
        <f t="shared" si="338"/>
        <v>0</v>
      </c>
      <c r="AA957" s="171">
        <f t="shared" si="339"/>
        <v>0</v>
      </c>
      <c r="AB957" s="171">
        <f t="shared" si="340"/>
        <v>0</v>
      </c>
      <c r="AC957" s="171">
        <f t="shared" si="341"/>
        <v>0</v>
      </c>
      <c r="AD957" s="171">
        <f t="shared" si="342"/>
        <v>0</v>
      </c>
      <c r="AE957" s="171">
        <f t="shared" si="343"/>
        <v>0</v>
      </c>
      <c r="AF957" s="171">
        <f t="shared" si="344"/>
        <v>0</v>
      </c>
      <c r="AG957" s="171">
        <f t="shared" si="345"/>
        <v>0</v>
      </c>
      <c r="AH957" s="171">
        <f>IF($S957&lt;&gt;0, IF($F957&lt;&gt;"Opname / publicatie / game", IF(OR($J957="Fysieke aanwezigheid/product",$J957="Fysieke en digitale aanwezigheid/product"), IF($L957&lt;&gt;"België", _xlfn.IFNA(IF(MATCH($M957, Keuzelijsten!$AR$2:$AR$32, 0)&gt;0, 0, -1), -1), IF($N957&lt;&gt;"", -1, IF(O957&lt;&gt;"", 0, 1))), -1), -1), 0)</f>
        <v>0</v>
      </c>
      <c r="AI957" s="171">
        <f t="shared" si="346"/>
        <v>0</v>
      </c>
      <c r="AJ957" s="171">
        <f t="shared" si="347"/>
        <v>0</v>
      </c>
      <c r="AK957" s="168"/>
      <c r="AL957" s="322" t="str">
        <f t="shared" si="328"/>
        <v/>
      </c>
      <c r="AM957" s="171"/>
      <c r="AN957" s="171"/>
      <c r="AO957" s="171"/>
      <c r="AP957" s="171"/>
      <c r="AQ957" s="171"/>
      <c r="AR957" s="171"/>
      <c r="AS957" s="171"/>
      <c r="AT957" s="171"/>
      <c r="AU957" s="171" t="str">
        <f t="shared" si="348"/>
        <v/>
      </c>
      <c r="AV957" s="171"/>
      <c r="AW957" s="171"/>
      <c r="AX957" s="171"/>
      <c r="AY957" s="171"/>
      <c r="AZ957" s="168" t="str">
        <f t="shared" si="349"/>
        <v/>
      </c>
      <c r="BA957" s="158" t="str">
        <f>IF(S957&lt;&gt;1, IF(SUM(S957:$S$1004)&lt;&gt;0, "| Laat geen witruimte tussen ingevulde rijen.", ""), "")</f>
        <v/>
      </c>
      <c r="BB957" s="158"/>
      <c r="BC957" s="159" t="str">
        <f t="shared" si="350"/>
        <v/>
      </c>
    </row>
    <row r="958" spans="1:55" x14ac:dyDescent="0.3">
      <c r="A958" s="244" t="str">
        <f t="shared" si="329"/>
        <v/>
      </c>
      <c r="B958" s="153" t="str">
        <f t="shared" si="330"/>
        <v/>
      </c>
      <c r="C958" s="154"/>
      <c r="D958" s="173"/>
      <c r="E958" s="179"/>
      <c r="F958" s="156"/>
      <c r="G958" s="175"/>
      <c r="H958" s="175"/>
      <c r="I958" s="175"/>
      <c r="J958" s="175"/>
      <c r="K958" s="175"/>
      <c r="L958" s="175"/>
      <c r="M958" s="175"/>
      <c r="N958" s="175"/>
      <c r="O958" s="175"/>
      <c r="P958" s="175"/>
      <c r="Q958" s="179"/>
      <c r="R958" s="157" t="s">
        <v>98</v>
      </c>
      <c r="S958" s="158">
        <f t="shared" si="331"/>
        <v>0</v>
      </c>
      <c r="T958" s="158" t="str">
        <f t="shared" si="332"/>
        <v/>
      </c>
      <c r="U958" s="158" t="str">
        <f t="shared" si="333"/>
        <v>lstLocatieNv3</v>
      </c>
      <c r="V958" s="168">
        <f t="shared" si="334"/>
        <v>0</v>
      </c>
      <c r="W958" s="171">
        <f t="shared" si="335"/>
        <v>0</v>
      </c>
      <c r="X958" s="171">
        <f t="shared" si="336"/>
        <v>0</v>
      </c>
      <c r="Y958" s="171">
        <f t="shared" si="337"/>
        <v>0</v>
      </c>
      <c r="Z958" s="171">
        <f t="shared" si="338"/>
        <v>0</v>
      </c>
      <c r="AA958" s="171">
        <f t="shared" si="339"/>
        <v>0</v>
      </c>
      <c r="AB958" s="171">
        <f t="shared" si="340"/>
        <v>0</v>
      </c>
      <c r="AC958" s="171">
        <f t="shared" si="341"/>
        <v>0</v>
      </c>
      <c r="AD958" s="171">
        <f t="shared" si="342"/>
        <v>0</v>
      </c>
      <c r="AE958" s="171">
        <f t="shared" si="343"/>
        <v>0</v>
      </c>
      <c r="AF958" s="171">
        <f t="shared" si="344"/>
        <v>0</v>
      </c>
      <c r="AG958" s="171">
        <f t="shared" si="345"/>
        <v>0</v>
      </c>
      <c r="AH958" s="171">
        <f>IF($S958&lt;&gt;0, IF($F958&lt;&gt;"Opname / publicatie / game", IF(OR($J958="Fysieke aanwezigheid/product",$J958="Fysieke en digitale aanwezigheid/product"), IF($L958&lt;&gt;"België", _xlfn.IFNA(IF(MATCH($M958, Keuzelijsten!$AR$2:$AR$32, 0)&gt;0, 0, -1), -1), IF($N958&lt;&gt;"", -1, IF(O958&lt;&gt;"", 0, 1))), -1), -1), 0)</f>
        <v>0</v>
      </c>
      <c r="AI958" s="171">
        <f t="shared" si="346"/>
        <v>0</v>
      </c>
      <c r="AJ958" s="171">
        <f t="shared" si="347"/>
        <v>0</v>
      </c>
      <c r="AK958" s="168"/>
      <c r="AL958" s="322" t="str">
        <f t="shared" si="328"/>
        <v/>
      </c>
      <c r="AM958" s="171"/>
      <c r="AN958" s="171"/>
      <c r="AO958" s="171"/>
      <c r="AP958" s="171"/>
      <c r="AQ958" s="171"/>
      <c r="AR958" s="171"/>
      <c r="AS958" s="171"/>
      <c r="AT958" s="171"/>
      <c r="AU958" s="171" t="str">
        <f t="shared" si="348"/>
        <v/>
      </c>
      <c r="AV958" s="171"/>
      <c r="AW958" s="171"/>
      <c r="AX958" s="171"/>
      <c r="AY958" s="171"/>
      <c r="AZ958" s="168" t="str">
        <f t="shared" si="349"/>
        <v/>
      </c>
      <c r="BA958" s="158" t="str">
        <f>IF(S958&lt;&gt;1, IF(SUM(S958:$S$1004)&lt;&gt;0, "| Laat geen witruimte tussen ingevulde rijen.", ""), "")</f>
        <v/>
      </c>
      <c r="BB958" s="158"/>
      <c r="BC958" s="159" t="str">
        <f t="shared" si="350"/>
        <v/>
      </c>
    </row>
    <row r="959" spans="1:55" x14ac:dyDescent="0.3">
      <c r="A959" s="244" t="str">
        <f t="shared" si="329"/>
        <v/>
      </c>
      <c r="B959" s="153" t="str">
        <f t="shared" si="330"/>
        <v/>
      </c>
      <c r="C959" s="154"/>
      <c r="D959" s="173"/>
      <c r="E959" s="179"/>
      <c r="F959" s="156"/>
      <c r="G959" s="175"/>
      <c r="H959" s="175"/>
      <c r="I959" s="175"/>
      <c r="J959" s="175"/>
      <c r="K959" s="175"/>
      <c r="L959" s="175"/>
      <c r="M959" s="175"/>
      <c r="N959" s="175"/>
      <c r="O959" s="175"/>
      <c r="P959" s="175"/>
      <c r="Q959" s="179"/>
      <c r="R959" s="157" t="s">
        <v>98</v>
      </c>
      <c r="S959" s="158">
        <f t="shared" si="331"/>
        <v>0</v>
      </c>
      <c r="T959" s="158" t="str">
        <f t="shared" si="332"/>
        <v/>
      </c>
      <c r="U959" s="158" t="str">
        <f t="shared" si="333"/>
        <v>lstLocatieNv3</v>
      </c>
      <c r="V959" s="168">
        <f t="shared" si="334"/>
        <v>0</v>
      </c>
      <c r="W959" s="171">
        <f t="shared" si="335"/>
        <v>0</v>
      </c>
      <c r="X959" s="171">
        <f t="shared" si="336"/>
        <v>0</v>
      </c>
      <c r="Y959" s="171">
        <f t="shared" si="337"/>
        <v>0</v>
      </c>
      <c r="Z959" s="171">
        <f t="shared" si="338"/>
        <v>0</v>
      </c>
      <c r="AA959" s="171">
        <f t="shared" si="339"/>
        <v>0</v>
      </c>
      <c r="AB959" s="171">
        <f t="shared" si="340"/>
        <v>0</v>
      </c>
      <c r="AC959" s="171">
        <f t="shared" si="341"/>
        <v>0</v>
      </c>
      <c r="AD959" s="171">
        <f t="shared" si="342"/>
        <v>0</v>
      </c>
      <c r="AE959" s="171">
        <f t="shared" si="343"/>
        <v>0</v>
      </c>
      <c r="AF959" s="171">
        <f t="shared" si="344"/>
        <v>0</v>
      </c>
      <c r="AG959" s="171">
        <f t="shared" si="345"/>
        <v>0</v>
      </c>
      <c r="AH959" s="171">
        <f>IF($S959&lt;&gt;0, IF($F959&lt;&gt;"Opname / publicatie / game", IF(OR($J959="Fysieke aanwezigheid/product",$J959="Fysieke en digitale aanwezigheid/product"), IF($L959&lt;&gt;"België", _xlfn.IFNA(IF(MATCH($M959, Keuzelijsten!$AR$2:$AR$32, 0)&gt;0, 0, -1), -1), IF($N959&lt;&gt;"", -1, IF(O959&lt;&gt;"", 0, 1))), -1), -1), 0)</f>
        <v>0</v>
      </c>
      <c r="AI959" s="171">
        <f t="shared" si="346"/>
        <v>0</v>
      </c>
      <c r="AJ959" s="171">
        <f t="shared" si="347"/>
        <v>0</v>
      </c>
      <c r="AK959" s="168"/>
      <c r="AL959" s="322" t="str">
        <f t="shared" si="328"/>
        <v/>
      </c>
      <c r="AM959" s="171"/>
      <c r="AN959" s="171"/>
      <c r="AO959" s="171"/>
      <c r="AP959" s="171"/>
      <c r="AQ959" s="171"/>
      <c r="AR959" s="171"/>
      <c r="AS959" s="171"/>
      <c r="AT959" s="171"/>
      <c r="AU959" s="171" t="str">
        <f t="shared" si="348"/>
        <v/>
      </c>
      <c r="AV959" s="171"/>
      <c r="AW959" s="171"/>
      <c r="AX959" s="171"/>
      <c r="AY959" s="171"/>
      <c r="AZ959" s="168" t="str">
        <f t="shared" si="349"/>
        <v/>
      </c>
      <c r="BA959" s="158" t="str">
        <f>IF(S959&lt;&gt;1, IF(SUM(S959:$S$1004)&lt;&gt;0, "| Laat geen witruimte tussen ingevulde rijen.", ""), "")</f>
        <v/>
      </c>
      <c r="BB959" s="158"/>
      <c r="BC959" s="159" t="str">
        <f t="shared" si="350"/>
        <v/>
      </c>
    </row>
    <row r="960" spans="1:55" x14ac:dyDescent="0.3">
      <c r="A960" s="244" t="str">
        <f t="shared" si="329"/>
        <v/>
      </c>
      <c r="B960" s="153" t="str">
        <f t="shared" si="330"/>
        <v/>
      </c>
      <c r="C960" s="154"/>
      <c r="D960" s="173"/>
      <c r="E960" s="179"/>
      <c r="F960" s="156"/>
      <c r="G960" s="175"/>
      <c r="H960" s="175"/>
      <c r="I960" s="175"/>
      <c r="J960" s="175"/>
      <c r="K960" s="175"/>
      <c r="L960" s="175"/>
      <c r="M960" s="175"/>
      <c r="N960" s="175"/>
      <c r="O960" s="175"/>
      <c r="P960" s="175"/>
      <c r="Q960" s="179"/>
      <c r="R960" s="157" t="s">
        <v>98</v>
      </c>
      <c r="S960" s="158">
        <f t="shared" si="331"/>
        <v>0</v>
      </c>
      <c r="T960" s="158" t="str">
        <f t="shared" si="332"/>
        <v/>
      </c>
      <c r="U960" s="158" t="str">
        <f t="shared" si="333"/>
        <v>lstLocatieNv3</v>
      </c>
      <c r="V960" s="168">
        <f t="shared" si="334"/>
        <v>0</v>
      </c>
      <c r="W960" s="171">
        <f t="shared" si="335"/>
        <v>0</v>
      </c>
      <c r="X960" s="171">
        <f t="shared" si="336"/>
        <v>0</v>
      </c>
      <c r="Y960" s="171">
        <f t="shared" si="337"/>
        <v>0</v>
      </c>
      <c r="Z960" s="171">
        <f t="shared" si="338"/>
        <v>0</v>
      </c>
      <c r="AA960" s="171">
        <f t="shared" si="339"/>
        <v>0</v>
      </c>
      <c r="AB960" s="171">
        <f t="shared" si="340"/>
        <v>0</v>
      </c>
      <c r="AC960" s="171">
        <f t="shared" si="341"/>
        <v>0</v>
      </c>
      <c r="AD960" s="171">
        <f t="shared" si="342"/>
        <v>0</v>
      </c>
      <c r="AE960" s="171">
        <f t="shared" si="343"/>
        <v>0</v>
      </c>
      <c r="AF960" s="171">
        <f t="shared" si="344"/>
        <v>0</v>
      </c>
      <c r="AG960" s="171">
        <f t="shared" si="345"/>
        <v>0</v>
      </c>
      <c r="AH960" s="171">
        <f>IF($S960&lt;&gt;0, IF($F960&lt;&gt;"Opname / publicatie / game", IF(OR($J960="Fysieke aanwezigheid/product",$J960="Fysieke en digitale aanwezigheid/product"), IF($L960&lt;&gt;"België", _xlfn.IFNA(IF(MATCH($M960, Keuzelijsten!$AR$2:$AR$32, 0)&gt;0, 0, -1), -1), IF($N960&lt;&gt;"", -1, IF(O960&lt;&gt;"", 0, 1))), -1), -1), 0)</f>
        <v>0</v>
      </c>
      <c r="AI960" s="171">
        <f t="shared" si="346"/>
        <v>0</v>
      </c>
      <c r="AJ960" s="171">
        <f t="shared" si="347"/>
        <v>0</v>
      </c>
      <c r="AK960" s="168"/>
      <c r="AL960" s="322" t="str">
        <f t="shared" si="328"/>
        <v/>
      </c>
      <c r="AM960" s="171"/>
      <c r="AN960" s="171"/>
      <c r="AO960" s="171"/>
      <c r="AP960" s="171"/>
      <c r="AQ960" s="171"/>
      <c r="AR960" s="171"/>
      <c r="AS960" s="171"/>
      <c r="AT960" s="171"/>
      <c r="AU960" s="171" t="str">
        <f t="shared" si="348"/>
        <v/>
      </c>
      <c r="AV960" s="171"/>
      <c r="AW960" s="171"/>
      <c r="AX960" s="171"/>
      <c r="AY960" s="171"/>
      <c r="AZ960" s="168" t="str">
        <f t="shared" si="349"/>
        <v/>
      </c>
      <c r="BA960" s="158" t="str">
        <f>IF(S960&lt;&gt;1, IF(SUM(S960:$S$1004)&lt;&gt;0, "| Laat geen witruimte tussen ingevulde rijen.", ""), "")</f>
        <v/>
      </c>
      <c r="BB960" s="158"/>
      <c r="BC960" s="159" t="str">
        <f t="shared" si="350"/>
        <v/>
      </c>
    </row>
    <row r="961" spans="1:55" x14ac:dyDescent="0.3">
      <c r="A961" s="244" t="str">
        <f t="shared" si="329"/>
        <v/>
      </c>
      <c r="B961" s="153" t="str">
        <f t="shared" si="330"/>
        <v/>
      </c>
      <c r="C961" s="154"/>
      <c r="D961" s="173"/>
      <c r="E961" s="179"/>
      <c r="F961" s="156"/>
      <c r="G961" s="175"/>
      <c r="H961" s="175"/>
      <c r="I961" s="175"/>
      <c r="J961" s="175"/>
      <c r="K961" s="175"/>
      <c r="L961" s="175"/>
      <c r="M961" s="175"/>
      <c r="N961" s="175"/>
      <c r="O961" s="175"/>
      <c r="P961" s="175"/>
      <c r="Q961" s="179"/>
      <c r="R961" s="157" t="s">
        <v>98</v>
      </c>
      <c r="S961" s="158">
        <f t="shared" si="331"/>
        <v>0</v>
      </c>
      <c r="T961" s="158" t="str">
        <f t="shared" si="332"/>
        <v/>
      </c>
      <c r="U961" s="158" t="str">
        <f t="shared" si="333"/>
        <v>lstLocatieNv3</v>
      </c>
      <c r="V961" s="168">
        <f t="shared" si="334"/>
        <v>0</v>
      </c>
      <c r="W961" s="171">
        <f t="shared" si="335"/>
        <v>0</v>
      </c>
      <c r="X961" s="171">
        <f t="shared" si="336"/>
        <v>0</v>
      </c>
      <c r="Y961" s="171">
        <f t="shared" si="337"/>
        <v>0</v>
      </c>
      <c r="Z961" s="171">
        <f t="shared" si="338"/>
        <v>0</v>
      </c>
      <c r="AA961" s="171">
        <f t="shared" si="339"/>
        <v>0</v>
      </c>
      <c r="AB961" s="171">
        <f t="shared" si="340"/>
        <v>0</v>
      </c>
      <c r="AC961" s="171">
        <f t="shared" si="341"/>
        <v>0</v>
      </c>
      <c r="AD961" s="171">
        <f t="shared" si="342"/>
        <v>0</v>
      </c>
      <c r="AE961" s="171">
        <f t="shared" si="343"/>
        <v>0</v>
      </c>
      <c r="AF961" s="171">
        <f t="shared" si="344"/>
        <v>0</v>
      </c>
      <c r="AG961" s="171">
        <f t="shared" si="345"/>
        <v>0</v>
      </c>
      <c r="AH961" s="171">
        <f>IF($S961&lt;&gt;0, IF($F961&lt;&gt;"Opname / publicatie / game", IF(OR($J961="Fysieke aanwezigheid/product",$J961="Fysieke en digitale aanwezigheid/product"), IF($L961&lt;&gt;"België", _xlfn.IFNA(IF(MATCH($M961, Keuzelijsten!$AR$2:$AR$32, 0)&gt;0, 0, -1), -1), IF($N961&lt;&gt;"", -1, IF(O961&lt;&gt;"", 0, 1))), -1), -1), 0)</f>
        <v>0</v>
      </c>
      <c r="AI961" s="171">
        <f t="shared" si="346"/>
        <v>0</v>
      </c>
      <c r="AJ961" s="171">
        <f t="shared" si="347"/>
        <v>0</v>
      </c>
      <c r="AK961" s="168"/>
      <c r="AL961" s="322" t="str">
        <f t="shared" si="328"/>
        <v/>
      </c>
      <c r="AM961" s="171"/>
      <c r="AN961" s="171"/>
      <c r="AO961" s="171"/>
      <c r="AP961" s="171"/>
      <c r="AQ961" s="171"/>
      <c r="AR961" s="171"/>
      <c r="AS961" s="171"/>
      <c r="AT961" s="171"/>
      <c r="AU961" s="171" t="str">
        <f t="shared" si="348"/>
        <v/>
      </c>
      <c r="AV961" s="171"/>
      <c r="AW961" s="171"/>
      <c r="AX961" s="171"/>
      <c r="AY961" s="171"/>
      <c r="AZ961" s="168" t="str">
        <f t="shared" si="349"/>
        <v/>
      </c>
      <c r="BA961" s="158" t="str">
        <f>IF(S961&lt;&gt;1, IF(SUM(S961:$S$1004)&lt;&gt;0, "| Laat geen witruimte tussen ingevulde rijen.", ""), "")</f>
        <v/>
      </c>
      <c r="BB961" s="158"/>
      <c r="BC961" s="159" t="str">
        <f t="shared" si="350"/>
        <v/>
      </c>
    </row>
    <row r="962" spans="1:55" x14ac:dyDescent="0.3">
      <c r="A962" s="244" t="str">
        <f t="shared" si="329"/>
        <v/>
      </c>
      <c r="B962" s="153" t="str">
        <f t="shared" si="330"/>
        <v/>
      </c>
      <c r="C962" s="154"/>
      <c r="D962" s="173"/>
      <c r="E962" s="179"/>
      <c r="F962" s="156"/>
      <c r="G962" s="175"/>
      <c r="H962" s="175"/>
      <c r="I962" s="175"/>
      <c r="J962" s="175"/>
      <c r="K962" s="175"/>
      <c r="L962" s="175"/>
      <c r="M962" s="175"/>
      <c r="N962" s="175"/>
      <c r="O962" s="175"/>
      <c r="P962" s="175"/>
      <c r="Q962" s="179"/>
      <c r="R962" s="157" t="s">
        <v>98</v>
      </c>
      <c r="S962" s="158">
        <f t="shared" si="331"/>
        <v>0</v>
      </c>
      <c r="T962" s="158" t="str">
        <f t="shared" si="332"/>
        <v/>
      </c>
      <c r="U962" s="158" t="str">
        <f t="shared" si="333"/>
        <v>lstLocatieNv3</v>
      </c>
      <c r="V962" s="168">
        <f t="shared" si="334"/>
        <v>0</v>
      </c>
      <c r="W962" s="171">
        <f t="shared" si="335"/>
        <v>0</v>
      </c>
      <c r="X962" s="171">
        <f t="shared" si="336"/>
        <v>0</v>
      </c>
      <c r="Y962" s="171">
        <f t="shared" si="337"/>
        <v>0</v>
      </c>
      <c r="Z962" s="171">
        <f t="shared" si="338"/>
        <v>0</v>
      </c>
      <c r="AA962" s="171">
        <f t="shared" si="339"/>
        <v>0</v>
      </c>
      <c r="AB962" s="171">
        <f t="shared" si="340"/>
        <v>0</v>
      </c>
      <c r="AC962" s="171">
        <f t="shared" si="341"/>
        <v>0</v>
      </c>
      <c r="AD962" s="171">
        <f t="shared" si="342"/>
        <v>0</v>
      </c>
      <c r="AE962" s="171">
        <f t="shared" si="343"/>
        <v>0</v>
      </c>
      <c r="AF962" s="171">
        <f t="shared" si="344"/>
        <v>0</v>
      </c>
      <c r="AG962" s="171">
        <f t="shared" si="345"/>
        <v>0</v>
      </c>
      <c r="AH962" s="171">
        <f>IF($S962&lt;&gt;0, IF($F962&lt;&gt;"Opname / publicatie / game", IF(OR($J962="Fysieke aanwezigheid/product",$J962="Fysieke en digitale aanwezigheid/product"), IF($L962&lt;&gt;"België", _xlfn.IFNA(IF(MATCH($M962, Keuzelijsten!$AR$2:$AR$32, 0)&gt;0, 0, -1), -1), IF($N962&lt;&gt;"", -1, IF(O962&lt;&gt;"", 0, 1))), -1), -1), 0)</f>
        <v>0</v>
      </c>
      <c r="AI962" s="171">
        <f t="shared" si="346"/>
        <v>0</v>
      </c>
      <c r="AJ962" s="171">
        <f t="shared" si="347"/>
        <v>0</v>
      </c>
      <c r="AK962" s="168"/>
      <c r="AL962" s="322" t="str">
        <f t="shared" si="328"/>
        <v/>
      </c>
      <c r="AM962" s="171"/>
      <c r="AN962" s="171"/>
      <c r="AO962" s="171"/>
      <c r="AP962" s="171"/>
      <c r="AQ962" s="171"/>
      <c r="AR962" s="171"/>
      <c r="AS962" s="171"/>
      <c r="AT962" s="171"/>
      <c r="AU962" s="171" t="str">
        <f t="shared" si="348"/>
        <v/>
      </c>
      <c r="AV962" s="171"/>
      <c r="AW962" s="171"/>
      <c r="AX962" s="171"/>
      <c r="AY962" s="171"/>
      <c r="AZ962" s="168" t="str">
        <f t="shared" si="349"/>
        <v/>
      </c>
      <c r="BA962" s="158" t="str">
        <f>IF(S962&lt;&gt;1, IF(SUM(S962:$S$1004)&lt;&gt;0, "| Laat geen witruimte tussen ingevulde rijen.", ""), "")</f>
        <v/>
      </c>
      <c r="BB962" s="158"/>
      <c r="BC962" s="159" t="str">
        <f t="shared" si="350"/>
        <v/>
      </c>
    </row>
    <row r="963" spans="1:55" x14ac:dyDescent="0.3">
      <c r="A963" s="244" t="str">
        <f t="shared" si="329"/>
        <v/>
      </c>
      <c r="B963" s="153" t="str">
        <f t="shared" si="330"/>
        <v/>
      </c>
      <c r="C963" s="154"/>
      <c r="D963" s="173"/>
      <c r="E963" s="179"/>
      <c r="F963" s="156"/>
      <c r="G963" s="175"/>
      <c r="H963" s="175"/>
      <c r="I963" s="175"/>
      <c r="J963" s="175"/>
      <c r="K963" s="175"/>
      <c r="L963" s="175"/>
      <c r="M963" s="175"/>
      <c r="N963" s="175"/>
      <c r="O963" s="175"/>
      <c r="P963" s="175"/>
      <c r="Q963" s="179"/>
      <c r="R963" s="157" t="s">
        <v>98</v>
      </c>
      <c r="S963" s="158">
        <f t="shared" si="331"/>
        <v>0</v>
      </c>
      <c r="T963" s="158" t="str">
        <f t="shared" si="332"/>
        <v/>
      </c>
      <c r="U963" s="158" t="str">
        <f t="shared" si="333"/>
        <v>lstLocatieNv3</v>
      </c>
      <c r="V963" s="168">
        <f t="shared" si="334"/>
        <v>0</v>
      </c>
      <c r="W963" s="171">
        <f t="shared" si="335"/>
        <v>0</v>
      </c>
      <c r="X963" s="171">
        <f t="shared" si="336"/>
        <v>0</v>
      </c>
      <c r="Y963" s="171">
        <f t="shared" si="337"/>
        <v>0</v>
      </c>
      <c r="Z963" s="171">
        <f t="shared" si="338"/>
        <v>0</v>
      </c>
      <c r="AA963" s="171">
        <f t="shared" si="339"/>
        <v>0</v>
      </c>
      <c r="AB963" s="171">
        <f t="shared" si="340"/>
        <v>0</v>
      </c>
      <c r="AC963" s="171">
        <f t="shared" si="341"/>
        <v>0</v>
      </c>
      <c r="AD963" s="171">
        <f t="shared" si="342"/>
        <v>0</v>
      </c>
      <c r="AE963" s="171">
        <f t="shared" si="343"/>
        <v>0</v>
      </c>
      <c r="AF963" s="171">
        <f t="shared" si="344"/>
        <v>0</v>
      </c>
      <c r="AG963" s="171">
        <f t="shared" si="345"/>
        <v>0</v>
      </c>
      <c r="AH963" s="171">
        <f>IF($S963&lt;&gt;0, IF($F963&lt;&gt;"Opname / publicatie / game", IF(OR($J963="Fysieke aanwezigheid/product",$J963="Fysieke en digitale aanwezigheid/product"), IF($L963&lt;&gt;"België", _xlfn.IFNA(IF(MATCH($M963, Keuzelijsten!$AR$2:$AR$32, 0)&gt;0, 0, -1), -1), IF($N963&lt;&gt;"", -1, IF(O963&lt;&gt;"", 0, 1))), -1), -1), 0)</f>
        <v>0</v>
      </c>
      <c r="AI963" s="171">
        <f t="shared" si="346"/>
        <v>0</v>
      </c>
      <c r="AJ963" s="171">
        <f t="shared" si="347"/>
        <v>0</v>
      </c>
      <c r="AK963" s="168"/>
      <c r="AL963" s="322" t="str">
        <f t="shared" si="328"/>
        <v/>
      </c>
      <c r="AM963" s="171"/>
      <c r="AN963" s="171"/>
      <c r="AO963" s="171"/>
      <c r="AP963" s="171"/>
      <c r="AQ963" s="171"/>
      <c r="AR963" s="171"/>
      <c r="AS963" s="171"/>
      <c r="AT963" s="171"/>
      <c r="AU963" s="171" t="str">
        <f t="shared" si="348"/>
        <v/>
      </c>
      <c r="AV963" s="171"/>
      <c r="AW963" s="171"/>
      <c r="AX963" s="171"/>
      <c r="AY963" s="171"/>
      <c r="AZ963" s="168" t="str">
        <f t="shared" si="349"/>
        <v/>
      </c>
      <c r="BA963" s="158" t="str">
        <f>IF(S963&lt;&gt;1, IF(SUM(S963:$S$1004)&lt;&gt;0, "| Laat geen witruimte tussen ingevulde rijen.", ""), "")</f>
        <v/>
      </c>
      <c r="BB963" s="158"/>
      <c r="BC963" s="159" t="str">
        <f t="shared" si="350"/>
        <v/>
      </c>
    </row>
    <row r="964" spans="1:55" x14ac:dyDescent="0.3">
      <c r="A964" s="244" t="str">
        <f t="shared" si="329"/>
        <v/>
      </c>
      <c r="B964" s="153" t="str">
        <f t="shared" si="330"/>
        <v/>
      </c>
      <c r="C964" s="154"/>
      <c r="D964" s="173"/>
      <c r="E964" s="179"/>
      <c r="F964" s="156"/>
      <c r="G964" s="175"/>
      <c r="H964" s="175"/>
      <c r="I964" s="175"/>
      <c r="J964" s="175"/>
      <c r="K964" s="175"/>
      <c r="L964" s="175"/>
      <c r="M964" s="175"/>
      <c r="N964" s="175"/>
      <c r="O964" s="175"/>
      <c r="P964" s="175"/>
      <c r="Q964" s="179"/>
      <c r="R964" s="157" t="s">
        <v>98</v>
      </c>
      <c r="S964" s="158">
        <f t="shared" si="331"/>
        <v>0</v>
      </c>
      <c r="T964" s="158" t="str">
        <f t="shared" si="332"/>
        <v/>
      </c>
      <c r="U964" s="158" t="str">
        <f t="shared" si="333"/>
        <v>lstLocatieNv3</v>
      </c>
      <c r="V964" s="168">
        <f t="shared" si="334"/>
        <v>0</v>
      </c>
      <c r="W964" s="171">
        <f t="shared" si="335"/>
        <v>0</v>
      </c>
      <c r="X964" s="171">
        <f t="shared" si="336"/>
        <v>0</v>
      </c>
      <c r="Y964" s="171">
        <f t="shared" si="337"/>
        <v>0</v>
      </c>
      <c r="Z964" s="171">
        <f t="shared" si="338"/>
        <v>0</v>
      </c>
      <c r="AA964" s="171">
        <f t="shared" si="339"/>
        <v>0</v>
      </c>
      <c r="AB964" s="171">
        <f t="shared" si="340"/>
        <v>0</v>
      </c>
      <c r="AC964" s="171">
        <f t="shared" si="341"/>
        <v>0</v>
      </c>
      <c r="AD964" s="171">
        <f t="shared" si="342"/>
        <v>0</v>
      </c>
      <c r="AE964" s="171">
        <f t="shared" si="343"/>
        <v>0</v>
      </c>
      <c r="AF964" s="171">
        <f t="shared" si="344"/>
        <v>0</v>
      </c>
      <c r="AG964" s="171">
        <f t="shared" si="345"/>
        <v>0</v>
      </c>
      <c r="AH964" s="171">
        <f>IF($S964&lt;&gt;0, IF($F964&lt;&gt;"Opname / publicatie / game", IF(OR($J964="Fysieke aanwezigheid/product",$J964="Fysieke en digitale aanwezigheid/product"), IF($L964&lt;&gt;"België", _xlfn.IFNA(IF(MATCH($M964, Keuzelijsten!$AR$2:$AR$32, 0)&gt;0, 0, -1), -1), IF($N964&lt;&gt;"", -1, IF(O964&lt;&gt;"", 0, 1))), -1), -1), 0)</f>
        <v>0</v>
      </c>
      <c r="AI964" s="171">
        <f t="shared" si="346"/>
        <v>0</v>
      </c>
      <c r="AJ964" s="171">
        <f t="shared" si="347"/>
        <v>0</v>
      </c>
      <c r="AK964" s="168"/>
      <c r="AL964" s="322" t="str">
        <f t="shared" si="328"/>
        <v/>
      </c>
      <c r="AM964" s="171"/>
      <c r="AN964" s="171"/>
      <c r="AO964" s="171"/>
      <c r="AP964" s="171"/>
      <c r="AQ964" s="171"/>
      <c r="AR964" s="171"/>
      <c r="AS964" s="171"/>
      <c r="AT964" s="171"/>
      <c r="AU964" s="171" t="str">
        <f t="shared" si="348"/>
        <v/>
      </c>
      <c r="AV964" s="171"/>
      <c r="AW964" s="171"/>
      <c r="AX964" s="171"/>
      <c r="AY964" s="171"/>
      <c r="AZ964" s="168" t="str">
        <f t="shared" si="349"/>
        <v/>
      </c>
      <c r="BA964" s="158" t="str">
        <f>IF(S964&lt;&gt;1, IF(SUM(S964:$S$1004)&lt;&gt;0, "| Laat geen witruimte tussen ingevulde rijen.", ""), "")</f>
        <v/>
      </c>
      <c r="BB964" s="158"/>
      <c r="BC964" s="159" t="str">
        <f t="shared" si="350"/>
        <v/>
      </c>
    </row>
    <row r="965" spans="1:55" x14ac:dyDescent="0.3">
      <c r="A965" s="244" t="str">
        <f t="shared" si="329"/>
        <v/>
      </c>
      <c r="B965" s="153" t="str">
        <f t="shared" si="330"/>
        <v/>
      </c>
      <c r="C965" s="154"/>
      <c r="D965" s="173"/>
      <c r="E965" s="179"/>
      <c r="F965" s="156"/>
      <c r="G965" s="175"/>
      <c r="H965" s="175"/>
      <c r="I965" s="175"/>
      <c r="J965" s="175"/>
      <c r="K965" s="175"/>
      <c r="L965" s="175"/>
      <c r="M965" s="175"/>
      <c r="N965" s="175"/>
      <c r="O965" s="175"/>
      <c r="P965" s="175"/>
      <c r="Q965" s="179"/>
      <c r="R965" s="157" t="s">
        <v>98</v>
      </c>
      <c r="S965" s="158">
        <f t="shared" si="331"/>
        <v>0</v>
      </c>
      <c r="T965" s="158" t="str">
        <f t="shared" si="332"/>
        <v/>
      </c>
      <c r="U965" s="158" t="str">
        <f t="shared" si="333"/>
        <v>lstLocatieNv3</v>
      </c>
      <c r="V965" s="168">
        <f t="shared" si="334"/>
        <v>0</v>
      </c>
      <c r="W965" s="171">
        <f t="shared" si="335"/>
        <v>0</v>
      </c>
      <c r="X965" s="171">
        <f t="shared" si="336"/>
        <v>0</v>
      </c>
      <c r="Y965" s="171">
        <f t="shared" si="337"/>
        <v>0</v>
      </c>
      <c r="Z965" s="171">
        <f t="shared" si="338"/>
        <v>0</v>
      </c>
      <c r="AA965" s="171">
        <f t="shared" si="339"/>
        <v>0</v>
      </c>
      <c r="AB965" s="171">
        <f t="shared" si="340"/>
        <v>0</v>
      </c>
      <c r="AC965" s="171">
        <f t="shared" si="341"/>
        <v>0</v>
      </c>
      <c r="AD965" s="171">
        <f t="shared" si="342"/>
        <v>0</v>
      </c>
      <c r="AE965" s="171">
        <f t="shared" si="343"/>
        <v>0</v>
      </c>
      <c r="AF965" s="171">
        <f t="shared" si="344"/>
        <v>0</v>
      </c>
      <c r="AG965" s="171">
        <f t="shared" si="345"/>
        <v>0</v>
      </c>
      <c r="AH965" s="171">
        <f>IF($S965&lt;&gt;0, IF($F965&lt;&gt;"Opname / publicatie / game", IF(OR($J965="Fysieke aanwezigheid/product",$J965="Fysieke en digitale aanwezigheid/product"), IF($L965&lt;&gt;"België", _xlfn.IFNA(IF(MATCH($M965, Keuzelijsten!$AR$2:$AR$32, 0)&gt;0, 0, -1), -1), IF($N965&lt;&gt;"", -1, IF(O965&lt;&gt;"", 0, 1))), -1), -1), 0)</f>
        <v>0</v>
      </c>
      <c r="AI965" s="171">
        <f t="shared" si="346"/>
        <v>0</v>
      </c>
      <c r="AJ965" s="171">
        <f t="shared" si="347"/>
        <v>0</v>
      </c>
      <c r="AK965" s="168"/>
      <c r="AL965" s="322" t="str">
        <f t="shared" ref="AL965:AL1004" si="351">IF($D965&lt;&gt;"", IF($D965&lt;Datum_beleidsperiode_begin, "| Veld '"&amp;AL964&amp;ROW()&amp;"': De startdatum mag niet voor het begin van de beleidsperiode vallen.  ", IF($D965&gt;Datum_beleidsperiode_einde, "| Veld '"&amp;AL964&amp;ROW()&amp;"': De startdatum mag niet na het einde van de beleidsperiode vallen.  ", "")), "")</f>
        <v/>
      </c>
      <c r="AM965" s="171"/>
      <c r="AN965" s="171"/>
      <c r="AO965" s="171"/>
      <c r="AP965" s="171"/>
      <c r="AQ965" s="171"/>
      <c r="AR965" s="171"/>
      <c r="AS965" s="171"/>
      <c r="AT965" s="171"/>
      <c r="AU965" s="171" t="str">
        <f t="shared" si="348"/>
        <v/>
      </c>
      <c r="AV965" s="171"/>
      <c r="AW965" s="171"/>
      <c r="AX965" s="171"/>
      <c r="AY965" s="171"/>
      <c r="AZ965" s="168" t="str">
        <f t="shared" si="349"/>
        <v/>
      </c>
      <c r="BA965" s="158" t="str">
        <f>IF(S965&lt;&gt;1, IF(SUM(S965:$S$1004)&lt;&gt;0, "| Laat geen witruimte tussen ingevulde rijen.", ""), "")</f>
        <v/>
      </c>
      <c r="BB965" s="158"/>
      <c r="BC965" s="159" t="str">
        <f t="shared" si="350"/>
        <v/>
      </c>
    </row>
    <row r="966" spans="1:55" x14ac:dyDescent="0.3">
      <c r="A966" s="244" t="str">
        <f t="shared" ref="A966:A1004" si="352">IF(BC966&lt;&gt;"", "✘", "")</f>
        <v/>
      </c>
      <c r="B966" s="153" t="str">
        <f t="shared" ref="B966:B1004" si="353">IF(OR(S966&lt;&gt;0, BA966&lt;&gt;""), ROW()-4, "")</f>
        <v/>
      </c>
      <c r="C966" s="154"/>
      <c r="D966" s="173"/>
      <c r="E966" s="179"/>
      <c r="F966" s="156"/>
      <c r="G966" s="175"/>
      <c r="H966" s="175"/>
      <c r="I966" s="175"/>
      <c r="J966" s="175"/>
      <c r="K966" s="175"/>
      <c r="L966" s="175"/>
      <c r="M966" s="175"/>
      <c r="N966" s="175"/>
      <c r="O966" s="175"/>
      <c r="P966" s="175"/>
      <c r="Q966" s="179"/>
      <c r="R966" s="157" t="s">
        <v>98</v>
      </c>
      <c r="S966" s="158">
        <f t="shared" ref="S966:S1004" si="354">IF(C966&amp;D966&amp;E966&amp;F966&amp;G966&amp;H966&amp;I966&amp;J966&amp;K966&amp;L966&amp;M966&amp;N966&amp;O966&amp;P966&amp;Q966&lt;&gt;"", 1, 0)</f>
        <v>0</v>
      </c>
      <c r="T966" s="158" t="str">
        <f t="shared" ref="T966:T1004" si="355">IF(L966="Buiten België, in Europa", "lstLocatieNv2Europa", IF(L966="Buiten Europa", "lstLocatieNv2BuitenEuropa", ""))</f>
        <v/>
      </c>
      <c r="U966" s="158" t="str">
        <f t="shared" ref="U966:U1004" si="356">IF(L966="België", "lstLocatieBelgieGemeente", "lstLocatieNv3"&amp;SUBSTITUTE(M966, " ", ""))</f>
        <v>lstLocatieNv3</v>
      </c>
      <c r="V966" s="168">
        <f t="shared" ref="V966:V1004" si="357">IF($S966&lt;&gt;0, IF(C966&lt;&gt;"", 0, 1), 0)</f>
        <v>0</v>
      </c>
      <c r="W966" s="171">
        <f t="shared" ref="W966:W1004" si="358">IF($S966&lt;&gt;0, IF(D966&lt;&gt;"", 0, 1), 0)</f>
        <v>0</v>
      </c>
      <c r="X966" s="171">
        <f t="shared" ref="X966:X1004" si="359">IF($S966&lt;&gt;0, IF(E966&lt;&gt;"", 0, 1), 0)</f>
        <v>0</v>
      </c>
      <c r="Y966" s="171">
        <f t="shared" ref="Y966:Y1004" si="360">IF($S966&lt;&gt;0, IF(F966&lt;&gt;"", 0, 1), 0)</f>
        <v>0</v>
      </c>
      <c r="Z966" s="171">
        <f t="shared" ref="Z966:Z1004" si="361">IF($S966&lt;&gt;0, IF(G966&lt;&gt;"", 0, 1), 0)</f>
        <v>0</v>
      </c>
      <c r="AA966" s="171">
        <f t="shared" ref="AA966:AA1004" si="362">IF($S966&lt;&gt;0, IF(H966&lt;&gt;"", 0, 1), 0)</f>
        <v>0</v>
      </c>
      <c r="AB966" s="171">
        <f t="shared" ref="AB966:AB1004" si="363">IF($S966&lt;&gt;0, IF(OR($F966="Publieksvoorstelling", $F966="Tentoonstelling"), IF(I966&lt;&gt;"", 0, 1), -1), 0)</f>
        <v>0</v>
      </c>
      <c r="AC966" s="171">
        <f t="shared" ref="AC966:AC1004" si="364">IF($S966&lt;&gt;0, IF(J966&lt;&gt;"", 0, 1), 0)</f>
        <v>0</v>
      </c>
      <c r="AD966" s="171">
        <f t="shared" ref="AD966:AD1004" si="365">IF($S966&lt;&gt;0, IF(OR(F966="Publieksvoorstelling", F966="Tentoonstelling"), IF(K966&lt;&gt;"", 0, 1), -1), 0)</f>
        <v>0</v>
      </c>
      <c r="AE966" s="171">
        <f t="shared" ref="AE966:AE1004" si="366">IF($S966&lt;&gt;0, IF($F966&lt;&gt;"Opname / publicatie / game", IF(OR($J966="Fysieke aanwezigheid/product",$J966="Fysieke en digitale aanwezigheid/product"), IF(L966&lt;&gt;"", 0, 1), -1), -1), 0)</f>
        <v>0</v>
      </c>
      <c r="AF966" s="171">
        <f t="shared" ref="AF966:AF1004" si="367">IF($S966&lt;&gt;0, IF($F966&lt;&gt;"Opname / publicatie / game", IF(OR($J966="Fysieke aanwezigheid/product",$J966="Fysieke en digitale aanwezigheid/product"), IF($L966&lt;&gt;"België", IF(M966&lt;&gt;"", 0, 1), -1), -1), -1), 0)</f>
        <v>0</v>
      </c>
      <c r="AG966" s="171">
        <f t="shared" ref="AG966:AG1004" si="368">IF($S966&lt;&gt;0, IF($F966&lt;&gt;"Opname / publicatie / game", IF(OR($J966="Fysieke aanwezigheid/product",$J966="Fysieke en digitale aanwezigheid/product"), IF($L966="België", IF($O966&lt;&gt;"", -1, IF(N966&lt;&gt;"", 0, 1)), -1), -1), -1), 0)</f>
        <v>0</v>
      </c>
      <c r="AH966" s="171">
        <f>IF($S966&lt;&gt;0, IF($F966&lt;&gt;"Opname / publicatie / game", IF(OR($J966="Fysieke aanwezigheid/product",$J966="Fysieke en digitale aanwezigheid/product"), IF($L966&lt;&gt;"België", _xlfn.IFNA(IF(MATCH($M966, Keuzelijsten!$AR$2:$AR$32, 0)&gt;0, 0, -1), -1), IF($N966&lt;&gt;"", -1, IF(O966&lt;&gt;"", 0, 1))), -1), -1), 0)</f>
        <v>0</v>
      </c>
      <c r="AI966" s="171">
        <f t="shared" ref="AI966:AI1004" si="369">IF($S966&lt;&gt;0, IF(OR($F966="Publieksvoorstelling", $F966="Tentoonstelling"), IF($I966="Productief", IF(P966&lt;&gt;"", 0, 1), -1), -1), 0)</f>
        <v>0</v>
      </c>
      <c r="AJ966" s="171">
        <f t="shared" ref="AJ966:AJ1004" si="370">IF($S966&lt;&gt;0, IF(Q966&lt;&gt;"", 0, 1), 0)</f>
        <v>0</v>
      </c>
      <c r="AK966" s="168"/>
      <c r="AL966" s="322" t="str">
        <f t="shared" si="351"/>
        <v/>
      </c>
      <c r="AM966" s="171"/>
      <c r="AN966" s="171"/>
      <c r="AO966" s="171"/>
      <c r="AP966" s="171"/>
      <c r="AQ966" s="171"/>
      <c r="AR966" s="171"/>
      <c r="AS966" s="171"/>
      <c r="AT966" s="171"/>
      <c r="AU966" s="171" t="str">
        <f t="shared" ref="AU966:AU1004" si="371">IF(AF966&lt;0, IF(M966&lt;&gt;"", "| Veld '"&amp;AU965&amp;ROW()&amp;"': Laat het veld leeg of maak een logische keuze in veld 'O"&amp;ROW()&amp;"'.", ""), "")</f>
        <v/>
      </c>
      <c r="AV966" s="171"/>
      <c r="AW966" s="171"/>
      <c r="AX966" s="171"/>
      <c r="AY966" s="171"/>
      <c r="AZ966" s="168" t="str">
        <f t="shared" ref="AZ966:AZ1004" si="372">IF(SUMIF(V966:AJ966, "&gt;0")&gt;0, "| Vul verplichte velden in.", "")</f>
        <v/>
      </c>
      <c r="BA966" s="158" t="str">
        <f>IF(S966&lt;&gt;1, IF(SUM(S966:$S$1004)&lt;&gt;0, "| Laat geen witruimte tussen ingevulde rijen.", ""), "")</f>
        <v/>
      </c>
      <c r="BB966" s="158"/>
      <c r="BC966" s="159" t="str">
        <f t="shared" ref="BC966:BC1004" si="373">IF(AK966&amp;AL966&amp;AM966&amp;AN966&amp;AO966&amp;AP966&amp;AQ966&amp;AR966&amp;AS966&amp;AT966&amp;AU966&amp;AV966&amp;AW966&amp;AX966&amp;AY966&lt;&gt;"", AK966&amp;AL966&amp;AM966&amp;AN966&amp;AO966&amp;AP966&amp;AQ966&amp;AR966&amp;AS966&amp;AT966&amp;AU966&amp;AV966&amp;AW966&amp;AX966&amp;AY966, AZ966&amp;BA966)</f>
        <v/>
      </c>
    </row>
    <row r="967" spans="1:55" x14ac:dyDescent="0.3">
      <c r="A967" s="244" t="str">
        <f t="shared" si="352"/>
        <v/>
      </c>
      <c r="B967" s="153" t="str">
        <f t="shared" si="353"/>
        <v/>
      </c>
      <c r="C967" s="154"/>
      <c r="D967" s="173"/>
      <c r="E967" s="179"/>
      <c r="F967" s="156"/>
      <c r="G967" s="175"/>
      <c r="H967" s="175"/>
      <c r="I967" s="175"/>
      <c r="J967" s="175"/>
      <c r="K967" s="175"/>
      <c r="L967" s="175"/>
      <c r="M967" s="175"/>
      <c r="N967" s="175"/>
      <c r="O967" s="175"/>
      <c r="P967" s="175"/>
      <c r="Q967" s="179"/>
      <c r="R967" s="157" t="s">
        <v>98</v>
      </c>
      <c r="S967" s="158">
        <f t="shared" si="354"/>
        <v>0</v>
      </c>
      <c r="T967" s="158" t="str">
        <f t="shared" si="355"/>
        <v/>
      </c>
      <c r="U967" s="158" t="str">
        <f t="shared" si="356"/>
        <v>lstLocatieNv3</v>
      </c>
      <c r="V967" s="168">
        <f t="shared" si="357"/>
        <v>0</v>
      </c>
      <c r="W967" s="171">
        <f t="shared" si="358"/>
        <v>0</v>
      </c>
      <c r="X967" s="171">
        <f t="shared" si="359"/>
        <v>0</v>
      </c>
      <c r="Y967" s="171">
        <f t="shared" si="360"/>
        <v>0</v>
      </c>
      <c r="Z967" s="171">
        <f t="shared" si="361"/>
        <v>0</v>
      </c>
      <c r="AA967" s="171">
        <f t="shared" si="362"/>
        <v>0</v>
      </c>
      <c r="AB967" s="171">
        <f t="shared" si="363"/>
        <v>0</v>
      </c>
      <c r="AC967" s="171">
        <f t="shared" si="364"/>
        <v>0</v>
      </c>
      <c r="AD967" s="171">
        <f t="shared" si="365"/>
        <v>0</v>
      </c>
      <c r="AE967" s="171">
        <f t="shared" si="366"/>
        <v>0</v>
      </c>
      <c r="AF967" s="171">
        <f t="shared" si="367"/>
        <v>0</v>
      </c>
      <c r="AG967" s="171">
        <f t="shared" si="368"/>
        <v>0</v>
      </c>
      <c r="AH967" s="171">
        <f>IF($S967&lt;&gt;0, IF($F967&lt;&gt;"Opname / publicatie / game", IF(OR($J967="Fysieke aanwezigheid/product",$J967="Fysieke en digitale aanwezigheid/product"), IF($L967&lt;&gt;"België", _xlfn.IFNA(IF(MATCH($M967, Keuzelijsten!$AR$2:$AR$32, 0)&gt;0, 0, -1), -1), IF($N967&lt;&gt;"", -1, IF(O967&lt;&gt;"", 0, 1))), -1), -1), 0)</f>
        <v>0</v>
      </c>
      <c r="AI967" s="171">
        <f t="shared" si="369"/>
        <v>0</v>
      </c>
      <c r="AJ967" s="171">
        <f t="shared" si="370"/>
        <v>0</v>
      </c>
      <c r="AK967" s="168"/>
      <c r="AL967" s="322" t="str">
        <f t="shared" si="351"/>
        <v/>
      </c>
      <c r="AM967" s="171"/>
      <c r="AN967" s="171"/>
      <c r="AO967" s="171"/>
      <c r="AP967" s="171"/>
      <c r="AQ967" s="171"/>
      <c r="AR967" s="171"/>
      <c r="AS967" s="171"/>
      <c r="AT967" s="171"/>
      <c r="AU967" s="171" t="str">
        <f t="shared" si="371"/>
        <v/>
      </c>
      <c r="AV967" s="171"/>
      <c r="AW967" s="171"/>
      <c r="AX967" s="171"/>
      <c r="AY967" s="171"/>
      <c r="AZ967" s="168" t="str">
        <f t="shared" si="372"/>
        <v/>
      </c>
      <c r="BA967" s="158" t="str">
        <f>IF(S967&lt;&gt;1, IF(SUM(S967:$S$1004)&lt;&gt;0, "| Laat geen witruimte tussen ingevulde rijen.", ""), "")</f>
        <v/>
      </c>
      <c r="BB967" s="158"/>
      <c r="BC967" s="159" t="str">
        <f t="shared" si="373"/>
        <v/>
      </c>
    </row>
    <row r="968" spans="1:55" x14ac:dyDescent="0.3">
      <c r="A968" s="244" t="str">
        <f t="shared" si="352"/>
        <v/>
      </c>
      <c r="B968" s="153" t="str">
        <f t="shared" si="353"/>
        <v/>
      </c>
      <c r="C968" s="154"/>
      <c r="D968" s="173"/>
      <c r="E968" s="179"/>
      <c r="F968" s="156"/>
      <c r="G968" s="175"/>
      <c r="H968" s="175"/>
      <c r="I968" s="175"/>
      <c r="J968" s="175"/>
      <c r="K968" s="175"/>
      <c r="L968" s="175"/>
      <c r="M968" s="175"/>
      <c r="N968" s="175"/>
      <c r="O968" s="175"/>
      <c r="P968" s="175"/>
      <c r="Q968" s="179"/>
      <c r="R968" s="157" t="s">
        <v>98</v>
      </c>
      <c r="S968" s="158">
        <f t="shared" si="354"/>
        <v>0</v>
      </c>
      <c r="T968" s="158" t="str">
        <f t="shared" si="355"/>
        <v/>
      </c>
      <c r="U968" s="158" t="str">
        <f t="shared" si="356"/>
        <v>lstLocatieNv3</v>
      </c>
      <c r="V968" s="168">
        <f t="shared" si="357"/>
        <v>0</v>
      </c>
      <c r="W968" s="171">
        <f t="shared" si="358"/>
        <v>0</v>
      </c>
      <c r="X968" s="171">
        <f t="shared" si="359"/>
        <v>0</v>
      </c>
      <c r="Y968" s="171">
        <f t="shared" si="360"/>
        <v>0</v>
      </c>
      <c r="Z968" s="171">
        <f t="shared" si="361"/>
        <v>0</v>
      </c>
      <c r="AA968" s="171">
        <f t="shared" si="362"/>
        <v>0</v>
      </c>
      <c r="AB968" s="171">
        <f t="shared" si="363"/>
        <v>0</v>
      </c>
      <c r="AC968" s="171">
        <f t="shared" si="364"/>
        <v>0</v>
      </c>
      <c r="AD968" s="171">
        <f t="shared" si="365"/>
        <v>0</v>
      </c>
      <c r="AE968" s="171">
        <f t="shared" si="366"/>
        <v>0</v>
      </c>
      <c r="AF968" s="171">
        <f t="shared" si="367"/>
        <v>0</v>
      </c>
      <c r="AG968" s="171">
        <f t="shared" si="368"/>
        <v>0</v>
      </c>
      <c r="AH968" s="171">
        <f>IF($S968&lt;&gt;0, IF($F968&lt;&gt;"Opname / publicatie / game", IF(OR($J968="Fysieke aanwezigheid/product",$J968="Fysieke en digitale aanwezigheid/product"), IF($L968&lt;&gt;"België", _xlfn.IFNA(IF(MATCH($M968, Keuzelijsten!$AR$2:$AR$32, 0)&gt;0, 0, -1), -1), IF($N968&lt;&gt;"", -1, IF(O968&lt;&gt;"", 0, 1))), -1), -1), 0)</f>
        <v>0</v>
      </c>
      <c r="AI968" s="171">
        <f t="shared" si="369"/>
        <v>0</v>
      </c>
      <c r="AJ968" s="171">
        <f t="shared" si="370"/>
        <v>0</v>
      </c>
      <c r="AK968" s="168"/>
      <c r="AL968" s="322" t="str">
        <f t="shared" si="351"/>
        <v/>
      </c>
      <c r="AM968" s="171"/>
      <c r="AN968" s="171"/>
      <c r="AO968" s="171"/>
      <c r="AP968" s="171"/>
      <c r="AQ968" s="171"/>
      <c r="AR968" s="171"/>
      <c r="AS968" s="171"/>
      <c r="AT968" s="171"/>
      <c r="AU968" s="171" t="str">
        <f t="shared" si="371"/>
        <v/>
      </c>
      <c r="AV968" s="171"/>
      <c r="AW968" s="171"/>
      <c r="AX968" s="171"/>
      <c r="AY968" s="171"/>
      <c r="AZ968" s="168" t="str">
        <f t="shared" si="372"/>
        <v/>
      </c>
      <c r="BA968" s="158" t="str">
        <f>IF(S968&lt;&gt;1, IF(SUM(S968:$S$1004)&lt;&gt;0, "| Laat geen witruimte tussen ingevulde rijen.", ""), "")</f>
        <v/>
      </c>
      <c r="BB968" s="158"/>
      <c r="BC968" s="159" t="str">
        <f t="shared" si="373"/>
        <v/>
      </c>
    </row>
    <row r="969" spans="1:55" x14ac:dyDescent="0.3">
      <c r="A969" s="244" t="str">
        <f t="shared" si="352"/>
        <v/>
      </c>
      <c r="B969" s="153" t="str">
        <f t="shared" si="353"/>
        <v/>
      </c>
      <c r="C969" s="154"/>
      <c r="D969" s="173"/>
      <c r="E969" s="179"/>
      <c r="F969" s="156"/>
      <c r="G969" s="175"/>
      <c r="H969" s="175"/>
      <c r="I969" s="175"/>
      <c r="J969" s="175"/>
      <c r="K969" s="175"/>
      <c r="L969" s="175"/>
      <c r="M969" s="175"/>
      <c r="N969" s="175"/>
      <c r="O969" s="175"/>
      <c r="P969" s="175"/>
      <c r="Q969" s="179"/>
      <c r="R969" s="157" t="s">
        <v>98</v>
      </c>
      <c r="S969" s="158">
        <f t="shared" si="354"/>
        <v>0</v>
      </c>
      <c r="T969" s="158" t="str">
        <f t="shared" si="355"/>
        <v/>
      </c>
      <c r="U969" s="158" t="str">
        <f t="shared" si="356"/>
        <v>lstLocatieNv3</v>
      </c>
      <c r="V969" s="168">
        <f t="shared" si="357"/>
        <v>0</v>
      </c>
      <c r="W969" s="171">
        <f t="shared" si="358"/>
        <v>0</v>
      </c>
      <c r="X969" s="171">
        <f t="shared" si="359"/>
        <v>0</v>
      </c>
      <c r="Y969" s="171">
        <f t="shared" si="360"/>
        <v>0</v>
      </c>
      <c r="Z969" s="171">
        <f t="shared" si="361"/>
        <v>0</v>
      </c>
      <c r="AA969" s="171">
        <f t="shared" si="362"/>
        <v>0</v>
      </c>
      <c r="AB969" s="171">
        <f t="shared" si="363"/>
        <v>0</v>
      </c>
      <c r="AC969" s="171">
        <f t="shared" si="364"/>
        <v>0</v>
      </c>
      <c r="AD969" s="171">
        <f t="shared" si="365"/>
        <v>0</v>
      </c>
      <c r="AE969" s="171">
        <f t="shared" si="366"/>
        <v>0</v>
      </c>
      <c r="AF969" s="171">
        <f t="shared" si="367"/>
        <v>0</v>
      </c>
      <c r="AG969" s="171">
        <f t="shared" si="368"/>
        <v>0</v>
      </c>
      <c r="AH969" s="171">
        <f>IF($S969&lt;&gt;0, IF($F969&lt;&gt;"Opname / publicatie / game", IF(OR($J969="Fysieke aanwezigheid/product",$J969="Fysieke en digitale aanwezigheid/product"), IF($L969&lt;&gt;"België", _xlfn.IFNA(IF(MATCH($M969, Keuzelijsten!$AR$2:$AR$32, 0)&gt;0, 0, -1), -1), IF($N969&lt;&gt;"", -1, IF(O969&lt;&gt;"", 0, 1))), -1), -1), 0)</f>
        <v>0</v>
      </c>
      <c r="AI969" s="171">
        <f t="shared" si="369"/>
        <v>0</v>
      </c>
      <c r="AJ969" s="171">
        <f t="shared" si="370"/>
        <v>0</v>
      </c>
      <c r="AK969" s="168"/>
      <c r="AL969" s="322" t="str">
        <f t="shared" si="351"/>
        <v/>
      </c>
      <c r="AM969" s="171"/>
      <c r="AN969" s="171"/>
      <c r="AO969" s="171"/>
      <c r="AP969" s="171"/>
      <c r="AQ969" s="171"/>
      <c r="AR969" s="171"/>
      <c r="AS969" s="171"/>
      <c r="AT969" s="171"/>
      <c r="AU969" s="171" t="str">
        <f t="shared" si="371"/>
        <v/>
      </c>
      <c r="AV969" s="171"/>
      <c r="AW969" s="171"/>
      <c r="AX969" s="171"/>
      <c r="AY969" s="171"/>
      <c r="AZ969" s="168" t="str">
        <f t="shared" si="372"/>
        <v/>
      </c>
      <c r="BA969" s="158" t="str">
        <f>IF(S969&lt;&gt;1, IF(SUM(S969:$S$1004)&lt;&gt;0, "| Laat geen witruimte tussen ingevulde rijen.", ""), "")</f>
        <v/>
      </c>
      <c r="BB969" s="158"/>
      <c r="BC969" s="159" t="str">
        <f t="shared" si="373"/>
        <v/>
      </c>
    </row>
    <row r="970" spans="1:55" x14ac:dyDescent="0.3">
      <c r="A970" s="244" t="str">
        <f t="shared" si="352"/>
        <v/>
      </c>
      <c r="B970" s="153" t="str">
        <f t="shared" si="353"/>
        <v/>
      </c>
      <c r="C970" s="154"/>
      <c r="D970" s="173"/>
      <c r="E970" s="179"/>
      <c r="F970" s="156"/>
      <c r="G970" s="175"/>
      <c r="H970" s="175"/>
      <c r="I970" s="175"/>
      <c r="J970" s="175"/>
      <c r="K970" s="175"/>
      <c r="L970" s="175"/>
      <c r="M970" s="175"/>
      <c r="N970" s="175"/>
      <c r="O970" s="175"/>
      <c r="P970" s="175"/>
      <c r="Q970" s="179"/>
      <c r="R970" s="157" t="s">
        <v>98</v>
      </c>
      <c r="S970" s="158">
        <f t="shared" si="354"/>
        <v>0</v>
      </c>
      <c r="T970" s="158" t="str">
        <f t="shared" si="355"/>
        <v/>
      </c>
      <c r="U970" s="158" t="str">
        <f t="shared" si="356"/>
        <v>lstLocatieNv3</v>
      </c>
      <c r="V970" s="168">
        <f t="shared" si="357"/>
        <v>0</v>
      </c>
      <c r="W970" s="171">
        <f t="shared" si="358"/>
        <v>0</v>
      </c>
      <c r="X970" s="171">
        <f t="shared" si="359"/>
        <v>0</v>
      </c>
      <c r="Y970" s="171">
        <f t="shared" si="360"/>
        <v>0</v>
      </c>
      <c r="Z970" s="171">
        <f t="shared" si="361"/>
        <v>0</v>
      </c>
      <c r="AA970" s="171">
        <f t="shared" si="362"/>
        <v>0</v>
      </c>
      <c r="AB970" s="171">
        <f t="shared" si="363"/>
        <v>0</v>
      </c>
      <c r="AC970" s="171">
        <f t="shared" si="364"/>
        <v>0</v>
      </c>
      <c r="AD970" s="171">
        <f t="shared" si="365"/>
        <v>0</v>
      </c>
      <c r="AE970" s="171">
        <f t="shared" si="366"/>
        <v>0</v>
      </c>
      <c r="AF970" s="171">
        <f t="shared" si="367"/>
        <v>0</v>
      </c>
      <c r="AG970" s="171">
        <f t="shared" si="368"/>
        <v>0</v>
      </c>
      <c r="AH970" s="171">
        <f>IF($S970&lt;&gt;0, IF($F970&lt;&gt;"Opname / publicatie / game", IF(OR($J970="Fysieke aanwezigheid/product",$J970="Fysieke en digitale aanwezigheid/product"), IF($L970&lt;&gt;"België", _xlfn.IFNA(IF(MATCH($M970, Keuzelijsten!$AR$2:$AR$32, 0)&gt;0, 0, -1), -1), IF($N970&lt;&gt;"", -1, IF(O970&lt;&gt;"", 0, 1))), -1), -1), 0)</f>
        <v>0</v>
      </c>
      <c r="AI970" s="171">
        <f t="shared" si="369"/>
        <v>0</v>
      </c>
      <c r="AJ970" s="171">
        <f t="shared" si="370"/>
        <v>0</v>
      </c>
      <c r="AK970" s="168"/>
      <c r="AL970" s="322" t="str">
        <f t="shared" si="351"/>
        <v/>
      </c>
      <c r="AM970" s="171"/>
      <c r="AN970" s="171"/>
      <c r="AO970" s="171"/>
      <c r="AP970" s="171"/>
      <c r="AQ970" s="171"/>
      <c r="AR970" s="171"/>
      <c r="AS970" s="171"/>
      <c r="AT970" s="171"/>
      <c r="AU970" s="171" t="str">
        <f t="shared" si="371"/>
        <v/>
      </c>
      <c r="AV970" s="171"/>
      <c r="AW970" s="171"/>
      <c r="AX970" s="171"/>
      <c r="AY970" s="171"/>
      <c r="AZ970" s="168" t="str">
        <f t="shared" si="372"/>
        <v/>
      </c>
      <c r="BA970" s="158" t="str">
        <f>IF(S970&lt;&gt;1, IF(SUM(S970:$S$1004)&lt;&gt;0, "| Laat geen witruimte tussen ingevulde rijen.", ""), "")</f>
        <v/>
      </c>
      <c r="BB970" s="158"/>
      <c r="BC970" s="159" t="str">
        <f t="shared" si="373"/>
        <v/>
      </c>
    </row>
    <row r="971" spans="1:55" x14ac:dyDescent="0.3">
      <c r="A971" s="244" t="str">
        <f t="shared" si="352"/>
        <v/>
      </c>
      <c r="B971" s="153" t="str">
        <f t="shared" si="353"/>
        <v/>
      </c>
      <c r="C971" s="154"/>
      <c r="D971" s="173"/>
      <c r="E971" s="179"/>
      <c r="F971" s="156"/>
      <c r="G971" s="175"/>
      <c r="H971" s="175"/>
      <c r="I971" s="175"/>
      <c r="J971" s="175"/>
      <c r="K971" s="175"/>
      <c r="L971" s="175"/>
      <c r="M971" s="175"/>
      <c r="N971" s="175"/>
      <c r="O971" s="175"/>
      <c r="P971" s="175"/>
      <c r="Q971" s="179"/>
      <c r="R971" s="157" t="s">
        <v>98</v>
      </c>
      <c r="S971" s="158">
        <f t="shared" si="354"/>
        <v>0</v>
      </c>
      <c r="T971" s="158" t="str">
        <f t="shared" si="355"/>
        <v/>
      </c>
      <c r="U971" s="158" t="str">
        <f t="shared" si="356"/>
        <v>lstLocatieNv3</v>
      </c>
      <c r="V971" s="168">
        <f t="shared" si="357"/>
        <v>0</v>
      </c>
      <c r="W971" s="171">
        <f t="shared" si="358"/>
        <v>0</v>
      </c>
      <c r="X971" s="171">
        <f t="shared" si="359"/>
        <v>0</v>
      </c>
      <c r="Y971" s="171">
        <f t="shared" si="360"/>
        <v>0</v>
      </c>
      <c r="Z971" s="171">
        <f t="shared" si="361"/>
        <v>0</v>
      </c>
      <c r="AA971" s="171">
        <f t="shared" si="362"/>
        <v>0</v>
      </c>
      <c r="AB971" s="171">
        <f t="shared" si="363"/>
        <v>0</v>
      </c>
      <c r="AC971" s="171">
        <f t="shared" si="364"/>
        <v>0</v>
      </c>
      <c r="AD971" s="171">
        <f t="shared" si="365"/>
        <v>0</v>
      </c>
      <c r="AE971" s="171">
        <f t="shared" si="366"/>
        <v>0</v>
      </c>
      <c r="AF971" s="171">
        <f t="shared" si="367"/>
        <v>0</v>
      </c>
      <c r="AG971" s="171">
        <f t="shared" si="368"/>
        <v>0</v>
      </c>
      <c r="AH971" s="171">
        <f>IF($S971&lt;&gt;0, IF($F971&lt;&gt;"Opname / publicatie / game", IF(OR($J971="Fysieke aanwezigheid/product",$J971="Fysieke en digitale aanwezigheid/product"), IF($L971&lt;&gt;"België", _xlfn.IFNA(IF(MATCH($M971, Keuzelijsten!$AR$2:$AR$32, 0)&gt;0, 0, -1), -1), IF($N971&lt;&gt;"", -1, IF(O971&lt;&gt;"", 0, 1))), -1), -1), 0)</f>
        <v>0</v>
      </c>
      <c r="AI971" s="171">
        <f t="shared" si="369"/>
        <v>0</v>
      </c>
      <c r="AJ971" s="171">
        <f t="shared" si="370"/>
        <v>0</v>
      </c>
      <c r="AK971" s="168"/>
      <c r="AL971" s="322" t="str">
        <f t="shared" si="351"/>
        <v/>
      </c>
      <c r="AM971" s="171"/>
      <c r="AN971" s="171"/>
      <c r="AO971" s="171"/>
      <c r="AP971" s="171"/>
      <c r="AQ971" s="171"/>
      <c r="AR971" s="171"/>
      <c r="AS971" s="171"/>
      <c r="AT971" s="171"/>
      <c r="AU971" s="171" t="str">
        <f t="shared" si="371"/>
        <v/>
      </c>
      <c r="AV971" s="171"/>
      <c r="AW971" s="171"/>
      <c r="AX971" s="171"/>
      <c r="AY971" s="171"/>
      <c r="AZ971" s="168" t="str">
        <f t="shared" si="372"/>
        <v/>
      </c>
      <c r="BA971" s="158" t="str">
        <f>IF(S971&lt;&gt;1, IF(SUM(S971:$S$1004)&lt;&gt;0, "| Laat geen witruimte tussen ingevulde rijen.", ""), "")</f>
        <v/>
      </c>
      <c r="BB971" s="158"/>
      <c r="BC971" s="159" t="str">
        <f t="shared" si="373"/>
        <v/>
      </c>
    </row>
    <row r="972" spans="1:55" x14ac:dyDescent="0.3">
      <c r="A972" s="244" t="str">
        <f t="shared" si="352"/>
        <v/>
      </c>
      <c r="B972" s="153" t="str">
        <f t="shared" si="353"/>
        <v/>
      </c>
      <c r="C972" s="154"/>
      <c r="D972" s="173"/>
      <c r="E972" s="179"/>
      <c r="F972" s="156"/>
      <c r="G972" s="175"/>
      <c r="H972" s="175"/>
      <c r="I972" s="175"/>
      <c r="J972" s="175"/>
      <c r="K972" s="175"/>
      <c r="L972" s="175"/>
      <c r="M972" s="175"/>
      <c r="N972" s="175"/>
      <c r="O972" s="175"/>
      <c r="P972" s="175"/>
      <c r="Q972" s="179"/>
      <c r="R972" s="157" t="s">
        <v>98</v>
      </c>
      <c r="S972" s="158">
        <f t="shared" si="354"/>
        <v>0</v>
      </c>
      <c r="T972" s="158" t="str">
        <f t="shared" si="355"/>
        <v/>
      </c>
      <c r="U972" s="158" t="str">
        <f t="shared" si="356"/>
        <v>lstLocatieNv3</v>
      </c>
      <c r="V972" s="168">
        <f t="shared" si="357"/>
        <v>0</v>
      </c>
      <c r="W972" s="171">
        <f t="shared" si="358"/>
        <v>0</v>
      </c>
      <c r="X972" s="171">
        <f t="shared" si="359"/>
        <v>0</v>
      </c>
      <c r="Y972" s="171">
        <f t="shared" si="360"/>
        <v>0</v>
      </c>
      <c r="Z972" s="171">
        <f t="shared" si="361"/>
        <v>0</v>
      </c>
      <c r="AA972" s="171">
        <f t="shared" si="362"/>
        <v>0</v>
      </c>
      <c r="AB972" s="171">
        <f t="shared" si="363"/>
        <v>0</v>
      </c>
      <c r="AC972" s="171">
        <f t="shared" si="364"/>
        <v>0</v>
      </c>
      <c r="AD972" s="171">
        <f t="shared" si="365"/>
        <v>0</v>
      </c>
      <c r="AE972" s="171">
        <f t="shared" si="366"/>
        <v>0</v>
      </c>
      <c r="AF972" s="171">
        <f t="shared" si="367"/>
        <v>0</v>
      </c>
      <c r="AG972" s="171">
        <f t="shared" si="368"/>
        <v>0</v>
      </c>
      <c r="AH972" s="171">
        <f>IF($S972&lt;&gt;0, IF($F972&lt;&gt;"Opname / publicatie / game", IF(OR($J972="Fysieke aanwezigheid/product",$J972="Fysieke en digitale aanwezigheid/product"), IF($L972&lt;&gt;"België", _xlfn.IFNA(IF(MATCH($M972, Keuzelijsten!$AR$2:$AR$32, 0)&gt;0, 0, -1), -1), IF($N972&lt;&gt;"", -1, IF(O972&lt;&gt;"", 0, 1))), -1), -1), 0)</f>
        <v>0</v>
      </c>
      <c r="AI972" s="171">
        <f t="shared" si="369"/>
        <v>0</v>
      </c>
      <c r="AJ972" s="171">
        <f t="shared" si="370"/>
        <v>0</v>
      </c>
      <c r="AK972" s="168"/>
      <c r="AL972" s="322" t="str">
        <f t="shared" si="351"/>
        <v/>
      </c>
      <c r="AM972" s="171"/>
      <c r="AN972" s="171"/>
      <c r="AO972" s="171"/>
      <c r="AP972" s="171"/>
      <c r="AQ972" s="171"/>
      <c r="AR972" s="171"/>
      <c r="AS972" s="171"/>
      <c r="AT972" s="171"/>
      <c r="AU972" s="171" t="str">
        <f t="shared" si="371"/>
        <v/>
      </c>
      <c r="AV972" s="171"/>
      <c r="AW972" s="171"/>
      <c r="AX972" s="171"/>
      <c r="AY972" s="171"/>
      <c r="AZ972" s="168" t="str">
        <f t="shared" si="372"/>
        <v/>
      </c>
      <c r="BA972" s="158" t="str">
        <f>IF(S972&lt;&gt;1, IF(SUM(S972:$S$1004)&lt;&gt;0, "| Laat geen witruimte tussen ingevulde rijen.", ""), "")</f>
        <v/>
      </c>
      <c r="BB972" s="158"/>
      <c r="BC972" s="159" t="str">
        <f t="shared" si="373"/>
        <v/>
      </c>
    </row>
    <row r="973" spans="1:55" x14ac:dyDescent="0.3">
      <c r="A973" s="244" t="str">
        <f t="shared" si="352"/>
        <v/>
      </c>
      <c r="B973" s="153" t="str">
        <f t="shared" si="353"/>
        <v/>
      </c>
      <c r="C973" s="154"/>
      <c r="D973" s="173"/>
      <c r="E973" s="179"/>
      <c r="F973" s="156"/>
      <c r="G973" s="175"/>
      <c r="H973" s="175"/>
      <c r="I973" s="175"/>
      <c r="J973" s="175"/>
      <c r="K973" s="175"/>
      <c r="L973" s="175"/>
      <c r="M973" s="175"/>
      <c r="N973" s="175"/>
      <c r="O973" s="175"/>
      <c r="P973" s="175"/>
      <c r="Q973" s="179"/>
      <c r="R973" s="157" t="s">
        <v>98</v>
      </c>
      <c r="S973" s="158">
        <f t="shared" si="354"/>
        <v>0</v>
      </c>
      <c r="T973" s="158" t="str">
        <f t="shared" si="355"/>
        <v/>
      </c>
      <c r="U973" s="158" t="str">
        <f t="shared" si="356"/>
        <v>lstLocatieNv3</v>
      </c>
      <c r="V973" s="168">
        <f t="shared" si="357"/>
        <v>0</v>
      </c>
      <c r="W973" s="171">
        <f t="shared" si="358"/>
        <v>0</v>
      </c>
      <c r="X973" s="171">
        <f t="shared" si="359"/>
        <v>0</v>
      </c>
      <c r="Y973" s="171">
        <f t="shared" si="360"/>
        <v>0</v>
      </c>
      <c r="Z973" s="171">
        <f t="shared" si="361"/>
        <v>0</v>
      </c>
      <c r="AA973" s="171">
        <f t="shared" si="362"/>
        <v>0</v>
      </c>
      <c r="AB973" s="171">
        <f t="shared" si="363"/>
        <v>0</v>
      </c>
      <c r="AC973" s="171">
        <f t="shared" si="364"/>
        <v>0</v>
      </c>
      <c r="AD973" s="171">
        <f t="shared" si="365"/>
        <v>0</v>
      </c>
      <c r="AE973" s="171">
        <f t="shared" si="366"/>
        <v>0</v>
      </c>
      <c r="AF973" s="171">
        <f t="shared" si="367"/>
        <v>0</v>
      </c>
      <c r="AG973" s="171">
        <f t="shared" si="368"/>
        <v>0</v>
      </c>
      <c r="AH973" s="171">
        <f>IF($S973&lt;&gt;0, IF($F973&lt;&gt;"Opname / publicatie / game", IF(OR($J973="Fysieke aanwezigheid/product",$J973="Fysieke en digitale aanwezigheid/product"), IF($L973&lt;&gt;"België", _xlfn.IFNA(IF(MATCH($M973, Keuzelijsten!$AR$2:$AR$32, 0)&gt;0, 0, -1), -1), IF($N973&lt;&gt;"", -1, IF(O973&lt;&gt;"", 0, 1))), -1), -1), 0)</f>
        <v>0</v>
      </c>
      <c r="AI973" s="171">
        <f t="shared" si="369"/>
        <v>0</v>
      </c>
      <c r="AJ973" s="171">
        <f t="shared" si="370"/>
        <v>0</v>
      </c>
      <c r="AK973" s="168"/>
      <c r="AL973" s="322" t="str">
        <f t="shared" si="351"/>
        <v/>
      </c>
      <c r="AM973" s="171"/>
      <c r="AN973" s="171"/>
      <c r="AO973" s="171"/>
      <c r="AP973" s="171"/>
      <c r="AQ973" s="171"/>
      <c r="AR973" s="171"/>
      <c r="AS973" s="171"/>
      <c r="AT973" s="171"/>
      <c r="AU973" s="171" t="str">
        <f t="shared" si="371"/>
        <v/>
      </c>
      <c r="AV973" s="171"/>
      <c r="AW973" s="171"/>
      <c r="AX973" s="171"/>
      <c r="AY973" s="171"/>
      <c r="AZ973" s="168" t="str">
        <f t="shared" si="372"/>
        <v/>
      </c>
      <c r="BA973" s="158" t="str">
        <f>IF(S973&lt;&gt;1, IF(SUM(S973:$S$1004)&lt;&gt;0, "| Laat geen witruimte tussen ingevulde rijen.", ""), "")</f>
        <v/>
      </c>
      <c r="BB973" s="158"/>
      <c r="BC973" s="159" t="str">
        <f t="shared" si="373"/>
        <v/>
      </c>
    </row>
    <row r="974" spans="1:55" x14ac:dyDescent="0.3">
      <c r="A974" s="244" t="str">
        <f t="shared" si="352"/>
        <v/>
      </c>
      <c r="B974" s="153" t="str">
        <f t="shared" si="353"/>
        <v/>
      </c>
      <c r="C974" s="154"/>
      <c r="D974" s="173"/>
      <c r="E974" s="179"/>
      <c r="F974" s="156"/>
      <c r="G974" s="175"/>
      <c r="H974" s="175"/>
      <c r="I974" s="175"/>
      <c r="J974" s="175"/>
      <c r="K974" s="175"/>
      <c r="L974" s="175"/>
      <c r="M974" s="175"/>
      <c r="N974" s="175"/>
      <c r="O974" s="175"/>
      <c r="P974" s="175"/>
      <c r="Q974" s="179"/>
      <c r="R974" s="157" t="s">
        <v>98</v>
      </c>
      <c r="S974" s="158">
        <f t="shared" si="354"/>
        <v>0</v>
      </c>
      <c r="T974" s="158" t="str">
        <f t="shared" si="355"/>
        <v/>
      </c>
      <c r="U974" s="158" t="str">
        <f t="shared" si="356"/>
        <v>lstLocatieNv3</v>
      </c>
      <c r="V974" s="168">
        <f t="shared" si="357"/>
        <v>0</v>
      </c>
      <c r="W974" s="171">
        <f t="shared" si="358"/>
        <v>0</v>
      </c>
      <c r="X974" s="171">
        <f t="shared" si="359"/>
        <v>0</v>
      </c>
      <c r="Y974" s="171">
        <f t="shared" si="360"/>
        <v>0</v>
      </c>
      <c r="Z974" s="171">
        <f t="shared" si="361"/>
        <v>0</v>
      </c>
      <c r="AA974" s="171">
        <f t="shared" si="362"/>
        <v>0</v>
      </c>
      <c r="AB974" s="171">
        <f t="shared" si="363"/>
        <v>0</v>
      </c>
      <c r="AC974" s="171">
        <f t="shared" si="364"/>
        <v>0</v>
      </c>
      <c r="AD974" s="171">
        <f t="shared" si="365"/>
        <v>0</v>
      </c>
      <c r="AE974" s="171">
        <f t="shared" si="366"/>
        <v>0</v>
      </c>
      <c r="AF974" s="171">
        <f t="shared" si="367"/>
        <v>0</v>
      </c>
      <c r="AG974" s="171">
        <f t="shared" si="368"/>
        <v>0</v>
      </c>
      <c r="AH974" s="171">
        <f>IF($S974&lt;&gt;0, IF($F974&lt;&gt;"Opname / publicatie / game", IF(OR($J974="Fysieke aanwezigheid/product",$J974="Fysieke en digitale aanwezigheid/product"), IF($L974&lt;&gt;"België", _xlfn.IFNA(IF(MATCH($M974, Keuzelijsten!$AR$2:$AR$32, 0)&gt;0, 0, -1), -1), IF($N974&lt;&gt;"", -1, IF(O974&lt;&gt;"", 0, 1))), -1), -1), 0)</f>
        <v>0</v>
      </c>
      <c r="AI974" s="171">
        <f t="shared" si="369"/>
        <v>0</v>
      </c>
      <c r="AJ974" s="171">
        <f t="shared" si="370"/>
        <v>0</v>
      </c>
      <c r="AK974" s="168"/>
      <c r="AL974" s="322" t="str">
        <f t="shared" si="351"/>
        <v/>
      </c>
      <c r="AM974" s="171"/>
      <c r="AN974" s="171"/>
      <c r="AO974" s="171"/>
      <c r="AP974" s="171"/>
      <c r="AQ974" s="171"/>
      <c r="AR974" s="171"/>
      <c r="AS974" s="171"/>
      <c r="AT974" s="171"/>
      <c r="AU974" s="171" t="str">
        <f t="shared" si="371"/>
        <v/>
      </c>
      <c r="AV974" s="171"/>
      <c r="AW974" s="171"/>
      <c r="AX974" s="171"/>
      <c r="AY974" s="171"/>
      <c r="AZ974" s="168" t="str">
        <f t="shared" si="372"/>
        <v/>
      </c>
      <c r="BA974" s="158" t="str">
        <f>IF(S974&lt;&gt;1, IF(SUM(S974:$S$1004)&lt;&gt;0, "| Laat geen witruimte tussen ingevulde rijen.", ""), "")</f>
        <v/>
      </c>
      <c r="BB974" s="158"/>
      <c r="BC974" s="159" t="str">
        <f t="shared" si="373"/>
        <v/>
      </c>
    </row>
    <row r="975" spans="1:55" x14ac:dyDescent="0.3">
      <c r="A975" s="244" t="str">
        <f t="shared" si="352"/>
        <v/>
      </c>
      <c r="B975" s="153" t="str">
        <f t="shared" si="353"/>
        <v/>
      </c>
      <c r="C975" s="154"/>
      <c r="D975" s="173"/>
      <c r="E975" s="179"/>
      <c r="F975" s="156"/>
      <c r="G975" s="175"/>
      <c r="H975" s="175"/>
      <c r="I975" s="175"/>
      <c r="J975" s="175"/>
      <c r="K975" s="175"/>
      <c r="L975" s="175"/>
      <c r="M975" s="175"/>
      <c r="N975" s="175"/>
      <c r="O975" s="175"/>
      <c r="P975" s="175"/>
      <c r="Q975" s="179"/>
      <c r="R975" s="157" t="s">
        <v>98</v>
      </c>
      <c r="S975" s="158">
        <f t="shared" si="354"/>
        <v>0</v>
      </c>
      <c r="T975" s="158" t="str">
        <f t="shared" si="355"/>
        <v/>
      </c>
      <c r="U975" s="158" t="str">
        <f t="shared" si="356"/>
        <v>lstLocatieNv3</v>
      </c>
      <c r="V975" s="168">
        <f t="shared" si="357"/>
        <v>0</v>
      </c>
      <c r="W975" s="171">
        <f t="shared" si="358"/>
        <v>0</v>
      </c>
      <c r="X975" s="171">
        <f t="shared" si="359"/>
        <v>0</v>
      </c>
      <c r="Y975" s="171">
        <f t="shared" si="360"/>
        <v>0</v>
      </c>
      <c r="Z975" s="171">
        <f t="shared" si="361"/>
        <v>0</v>
      </c>
      <c r="AA975" s="171">
        <f t="shared" si="362"/>
        <v>0</v>
      </c>
      <c r="AB975" s="171">
        <f t="shared" si="363"/>
        <v>0</v>
      </c>
      <c r="AC975" s="171">
        <f t="shared" si="364"/>
        <v>0</v>
      </c>
      <c r="AD975" s="171">
        <f t="shared" si="365"/>
        <v>0</v>
      </c>
      <c r="AE975" s="171">
        <f t="shared" si="366"/>
        <v>0</v>
      </c>
      <c r="AF975" s="171">
        <f t="shared" si="367"/>
        <v>0</v>
      </c>
      <c r="AG975" s="171">
        <f t="shared" si="368"/>
        <v>0</v>
      </c>
      <c r="AH975" s="171">
        <f>IF($S975&lt;&gt;0, IF($F975&lt;&gt;"Opname / publicatie / game", IF(OR($J975="Fysieke aanwezigheid/product",$J975="Fysieke en digitale aanwezigheid/product"), IF($L975&lt;&gt;"België", _xlfn.IFNA(IF(MATCH($M975, Keuzelijsten!$AR$2:$AR$32, 0)&gt;0, 0, -1), -1), IF($N975&lt;&gt;"", -1, IF(O975&lt;&gt;"", 0, 1))), -1), -1), 0)</f>
        <v>0</v>
      </c>
      <c r="AI975" s="171">
        <f t="shared" si="369"/>
        <v>0</v>
      </c>
      <c r="AJ975" s="171">
        <f t="shared" si="370"/>
        <v>0</v>
      </c>
      <c r="AK975" s="168"/>
      <c r="AL975" s="322" t="str">
        <f t="shared" si="351"/>
        <v/>
      </c>
      <c r="AM975" s="171"/>
      <c r="AN975" s="171"/>
      <c r="AO975" s="171"/>
      <c r="AP975" s="171"/>
      <c r="AQ975" s="171"/>
      <c r="AR975" s="171"/>
      <c r="AS975" s="171"/>
      <c r="AT975" s="171"/>
      <c r="AU975" s="171" t="str">
        <f t="shared" si="371"/>
        <v/>
      </c>
      <c r="AV975" s="171"/>
      <c r="AW975" s="171"/>
      <c r="AX975" s="171"/>
      <c r="AY975" s="171"/>
      <c r="AZ975" s="168" t="str">
        <f t="shared" si="372"/>
        <v/>
      </c>
      <c r="BA975" s="158" t="str">
        <f>IF(S975&lt;&gt;1, IF(SUM(S975:$S$1004)&lt;&gt;0, "| Laat geen witruimte tussen ingevulde rijen.", ""), "")</f>
        <v/>
      </c>
      <c r="BB975" s="158"/>
      <c r="BC975" s="159" t="str">
        <f t="shared" si="373"/>
        <v/>
      </c>
    </row>
    <row r="976" spans="1:55" x14ac:dyDescent="0.3">
      <c r="A976" s="244" t="str">
        <f t="shared" si="352"/>
        <v/>
      </c>
      <c r="B976" s="153" t="str">
        <f t="shared" si="353"/>
        <v/>
      </c>
      <c r="C976" s="154"/>
      <c r="D976" s="173"/>
      <c r="E976" s="179"/>
      <c r="F976" s="156"/>
      <c r="G976" s="175"/>
      <c r="H976" s="175"/>
      <c r="I976" s="175"/>
      <c r="J976" s="175"/>
      <c r="K976" s="175"/>
      <c r="L976" s="175"/>
      <c r="M976" s="175"/>
      <c r="N976" s="175"/>
      <c r="O976" s="175"/>
      <c r="P976" s="175"/>
      <c r="Q976" s="179"/>
      <c r="R976" s="157" t="s">
        <v>98</v>
      </c>
      <c r="S976" s="158">
        <f t="shared" si="354"/>
        <v>0</v>
      </c>
      <c r="T976" s="158" t="str">
        <f t="shared" si="355"/>
        <v/>
      </c>
      <c r="U976" s="158" t="str">
        <f t="shared" si="356"/>
        <v>lstLocatieNv3</v>
      </c>
      <c r="V976" s="168">
        <f t="shared" si="357"/>
        <v>0</v>
      </c>
      <c r="W976" s="171">
        <f t="shared" si="358"/>
        <v>0</v>
      </c>
      <c r="X976" s="171">
        <f t="shared" si="359"/>
        <v>0</v>
      </c>
      <c r="Y976" s="171">
        <f t="shared" si="360"/>
        <v>0</v>
      </c>
      <c r="Z976" s="171">
        <f t="shared" si="361"/>
        <v>0</v>
      </c>
      <c r="AA976" s="171">
        <f t="shared" si="362"/>
        <v>0</v>
      </c>
      <c r="AB976" s="171">
        <f t="shared" si="363"/>
        <v>0</v>
      </c>
      <c r="AC976" s="171">
        <f t="shared" si="364"/>
        <v>0</v>
      </c>
      <c r="AD976" s="171">
        <f t="shared" si="365"/>
        <v>0</v>
      </c>
      <c r="AE976" s="171">
        <f t="shared" si="366"/>
        <v>0</v>
      </c>
      <c r="AF976" s="171">
        <f t="shared" si="367"/>
        <v>0</v>
      </c>
      <c r="AG976" s="171">
        <f t="shared" si="368"/>
        <v>0</v>
      </c>
      <c r="AH976" s="171">
        <f>IF($S976&lt;&gt;0, IF($F976&lt;&gt;"Opname / publicatie / game", IF(OR($J976="Fysieke aanwezigheid/product",$J976="Fysieke en digitale aanwezigheid/product"), IF($L976&lt;&gt;"België", _xlfn.IFNA(IF(MATCH($M976, Keuzelijsten!$AR$2:$AR$32, 0)&gt;0, 0, -1), -1), IF($N976&lt;&gt;"", -1, IF(O976&lt;&gt;"", 0, 1))), -1), -1), 0)</f>
        <v>0</v>
      </c>
      <c r="AI976" s="171">
        <f t="shared" si="369"/>
        <v>0</v>
      </c>
      <c r="AJ976" s="171">
        <f t="shared" si="370"/>
        <v>0</v>
      </c>
      <c r="AK976" s="168"/>
      <c r="AL976" s="322" t="str">
        <f t="shared" si="351"/>
        <v/>
      </c>
      <c r="AM976" s="171"/>
      <c r="AN976" s="171"/>
      <c r="AO976" s="171"/>
      <c r="AP976" s="171"/>
      <c r="AQ976" s="171"/>
      <c r="AR976" s="171"/>
      <c r="AS976" s="171"/>
      <c r="AT976" s="171"/>
      <c r="AU976" s="171" t="str">
        <f t="shared" si="371"/>
        <v/>
      </c>
      <c r="AV976" s="171"/>
      <c r="AW976" s="171"/>
      <c r="AX976" s="171"/>
      <c r="AY976" s="171"/>
      <c r="AZ976" s="168" t="str">
        <f t="shared" si="372"/>
        <v/>
      </c>
      <c r="BA976" s="158" t="str">
        <f>IF(S976&lt;&gt;1, IF(SUM(S976:$S$1004)&lt;&gt;0, "| Laat geen witruimte tussen ingevulde rijen.", ""), "")</f>
        <v/>
      </c>
      <c r="BB976" s="158"/>
      <c r="BC976" s="159" t="str">
        <f t="shared" si="373"/>
        <v/>
      </c>
    </row>
    <row r="977" spans="1:55" x14ac:dyDescent="0.3">
      <c r="A977" s="244" t="str">
        <f t="shared" si="352"/>
        <v/>
      </c>
      <c r="B977" s="153" t="str">
        <f t="shared" si="353"/>
        <v/>
      </c>
      <c r="C977" s="154"/>
      <c r="D977" s="173"/>
      <c r="E977" s="179"/>
      <c r="F977" s="156"/>
      <c r="G977" s="175"/>
      <c r="H977" s="175"/>
      <c r="I977" s="175"/>
      <c r="J977" s="175"/>
      <c r="K977" s="175"/>
      <c r="L977" s="175"/>
      <c r="M977" s="175"/>
      <c r="N977" s="175"/>
      <c r="O977" s="175"/>
      <c r="P977" s="175"/>
      <c r="Q977" s="179"/>
      <c r="R977" s="157" t="s">
        <v>98</v>
      </c>
      <c r="S977" s="158">
        <f t="shared" si="354"/>
        <v>0</v>
      </c>
      <c r="T977" s="158" t="str">
        <f t="shared" si="355"/>
        <v/>
      </c>
      <c r="U977" s="158" t="str">
        <f t="shared" si="356"/>
        <v>lstLocatieNv3</v>
      </c>
      <c r="V977" s="168">
        <f t="shared" si="357"/>
        <v>0</v>
      </c>
      <c r="W977" s="171">
        <f t="shared" si="358"/>
        <v>0</v>
      </c>
      <c r="X977" s="171">
        <f t="shared" si="359"/>
        <v>0</v>
      </c>
      <c r="Y977" s="171">
        <f t="shared" si="360"/>
        <v>0</v>
      </c>
      <c r="Z977" s="171">
        <f t="shared" si="361"/>
        <v>0</v>
      </c>
      <c r="AA977" s="171">
        <f t="shared" si="362"/>
        <v>0</v>
      </c>
      <c r="AB977" s="171">
        <f t="shared" si="363"/>
        <v>0</v>
      </c>
      <c r="AC977" s="171">
        <f t="shared" si="364"/>
        <v>0</v>
      </c>
      <c r="AD977" s="171">
        <f t="shared" si="365"/>
        <v>0</v>
      </c>
      <c r="AE977" s="171">
        <f t="shared" si="366"/>
        <v>0</v>
      </c>
      <c r="AF977" s="171">
        <f t="shared" si="367"/>
        <v>0</v>
      </c>
      <c r="AG977" s="171">
        <f t="shared" si="368"/>
        <v>0</v>
      </c>
      <c r="AH977" s="171">
        <f>IF($S977&lt;&gt;0, IF($F977&lt;&gt;"Opname / publicatie / game", IF(OR($J977="Fysieke aanwezigheid/product",$J977="Fysieke en digitale aanwezigheid/product"), IF($L977&lt;&gt;"België", _xlfn.IFNA(IF(MATCH($M977, Keuzelijsten!$AR$2:$AR$32, 0)&gt;0, 0, -1), -1), IF($N977&lt;&gt;"", -1, IF(O977&lt;&gt;"", 0, 1))), -1), -1), 0)</f>
        <v>0</v>
      </c>
      <c r="AI977" s="171">
        <f t="shared" si="369"/>
        <v>0</v>
      </c>
      <c r="AJ977" s="171">
        <f t="shared" si="370"/>
        <v>0</v>
      </c>
      <c r="AK977" s="168"/>
      <c r="AL977" s="322" t="str">
        <f t="shared" si="351"/>
        <v/>
      </c>
      <c r="AM977" s="171"/>
      <c r="AN977" s="171"/>
      <c r="AO977" s="171"/>
      <c r="AP977" s="171"/>
      <c r="AQ977" s="171"/>
      <c r="AR977" s="171"/>
      <c r="AS977" s="171"/>
      <c r="AT977" s="171"/>
      <c r="AU977" s="171" t="str">
        <f t="shared" si="371"/>
        <v/>
      </c>
      <c r="AV977" s="171"/>
      <c r="AW977" s="171"/>
      <c r="AX977" s="171"/>
      <c r="AY977" s="171"/>
      <c r="AZ977" s="168" t="str">
        <f t="shared" si="372"/>
        <v/>
      </c>
      <c r="BA977" s="158" t="str">
        <f>IF(S977&lt;&gt;1, IF(SUM(S977:$S$1004)&lt;&gt;0, "| Laat geen witruimte tussen ingevulde rijen.", ""), "")</f>
        <v/>
      </c>
      <c r="BB977" s="158"/>
      <c r="BC977" s="159" t="str">
        <f t="shared" si="373"/>
        <v/>
      </c>
    </row>
    <row r="978" spans="1:55" x14ac:dyDescent="0.3">
      <c r="A978" s="244" t="str">
        <f t="shared" si="352"/>
        <v/>
      </c>
      <c r="B978" s="153" t="str">
        <f t="shared" si="353"/>
        <v/>
      </c>
      <c r="C978" s="154"/>
      <c r="D978" s="173"/>
      <c r="E978" s="179"/>
      <c r="F978" s="156"/>
      <c r="G978" s="175"/>
      <c r="H978" s="175"/>
      <c r="I978" s="175"/>
      <c r="J978" s="175"/>
      <c r="K978" s="175"/>
      <c r="L978" s="175"/>
      <c r="M978" s="175"/>
      <c r="N978" s="175"/>
      <c r="O978" s="175"/>
      <c r="P978" s="175"/>
      <c r="Q978" s="179"/>
      <c r="R978" s="157" t="s">
        <v>98</v>
      </c>
      <c r="S978" s="158">
        <f t="shared" si="354"/>
        <v>0</v>
      </c>
      <c r="T978" s="158" t="str">
        <f t="shared" si="355"/>
        <v/>
      </c>
      <c r="U978" s="158" t="str">
        <f t="shared" si="356"/>
        <v>lstLocatieNv3</v>
      </c>
      <c r="V978" s="168">
        <f t="shared" si="357"/>
        <v>0</v>
      </c>
      <c r="W978" s="171">
        <f t="shared" si="358"/>
        <v>0</v>
      </c>
      <c r="X978" s="171">
        <f t="shared" si="359"/>
        <v>0</v>
      </c>
      <c r="Y978" s="171">
        <f t="shared" si="360"/>
        <v>0</v>
      </c>
      <c r="Z978" s="171">
        <f t="shared" si="361"/>
        <v>0</v>
      </c>
      <c r="AA978" s="171">
        <f t="shared" si="362"/>
        <v>0</v>
      </c>
      <c r="AB978" s="171">
        <f t="shared" si="363"/>
        <v>0</v>
      </c>
      <c r="AC978" s="171">
        <f t="shared" si="364"/>
        <v>0</v>
      </c>
      <c r="AD978" s="171">
        <f t="shared" si="365"/>
        <v>0</v>
      </c>
      <c r="AE978" s="171">
        <f t="shared" si="366"/>
        <v>0</v>
      </c>
      <c r="AF978" s="171">
        <f t="shared" si="367"/>
        <v>0</v>
      </c>
      <c r="AG978" s="171">
        <f t="shared" si="368"/>
        <v>0</v>
      </c>
      <c r="AH978" s="171">
        <f>IF($S978&lt;&gt;0, IF($F978&lt;&gt;"Opname / publicatie / game", IF(OR($J978="Fysieke aanwezigheid/product",$J978="Fysieke en digitale aanwezigheid/product"), IF($L978&lt;&gt;"België", _xlfn.IFNA(IF(MATCH($M978, Keuzelijsten!$AR$2:$AR$32, 0)&gt;0, 0, -1), -1), IF($N978&lt;&gt;"", -1, IF(O978&lt;&gt;"", 0, 1))), -1), -1), 0)</f>
        <v>0</v>
      </c>
      <c r="AI978" s="171">
        <f t="shared" si="369"/>
        <v>0</v>
      </c>
      <c r="AJ978" s="171">
        <f t="shared" si="370"/>
        <v>0</v>
      </c>
      <c r="AK978" s="168"/>
      <c r="AL978" s="322" t="str">
        <f t="shared" si="351"/>
        <v/>
      </c>
      <c r="AM978" s="171"/>
      <c r="AN978" s="171"/>
      <c r="AO978" s="171"/>
      <c r="AP978" s="171"/>
      <c r="AQ978" s="171"/>
      <c r="AR978" s="171"/>
      <c r="AS978" s="171"/>
      <c r="AT978" s="171"/>
      <c r="AU978" s="171" t="str">
        <f t="shared" si="371"/>
        <v/>
      </c>
      <c r="AV978" s="171"/>
      <c r="AW978" s="171"/>
      <c r="AX978" s="171"/>
      <c r="AY978" s="171"/>
      <c r="AZ978" s="168" t="str">
        <f t="shared" si="372"/>
        <v/>
      </c>
      <c r="BA978" s="158" t="str">
        <f>IF(S978&lt;&gt;1, IF(SUM(S978:$S$1004)&lt;&gt;0, "| Laat geen witruimte tussen ingevulde rijen.", ""), "")</f>
        <v/>
      </c>
      <c r="BB978" s="158"/>
      <c r="BC978" s="159" t="str">
        <f t="shared" si="373"/>
        <v/>
      </c>
    </row>
    <row r="979" spans="1:55" x14ac:dyDescent="0.3">
      <c r="A979" s="244" t="str">
        <f t="shared" si="352"/>
        <v/>
      </c>
      <c r="B979" s="153" t="str">
        <f t="shared" si="353"/>
        <v/>
      </c>
      <c r="C979" s="154"/>
      <c r="D979" s="173"/>
      <c r="E979" s="179"/>
      <c r="F979" s="156"/>
      <c r="G979" s="175"/>
      <c r="H979" s="175"/>
      <c r="I979" s="175"/>
      <c r="J979" s="175"/>
      <c r="K979" s="175"/>
      <c r="L979" s="175"/>
      <c r="M979" s="175"/>
      <c r="N979" s="175"/>
      <c r="O979" s="175"/>
      <c r="P979" s="175"/>
      <c r="Q979" s="179"/>
      <c r="R979" s="157" t="s">
        <v>98</v>
      </c>
      <c r="S979" s="158">
        <f t="shared" si="354"/>
        <v>0</v>
      </c>
      <c r="T979" s="158" t="str">
        <f t="shared" si="355"/>
        <v/>
      </c>
      <c r="U979" s="158" t="str">
        <f t="shared" si="356"/>
        <v>lstLocatieNv3</v>
      </c>
      <c r="V979" s="168">
        <f t="shared" si="357"/>
        <v>0</v>
      </c>
      <c r="W979" s="171">
        <f t="shared" si="358"/>
        <v>0</v>
      </c>
      <c r="X979" s="171">
        <f t="shared" si="359"/>
        <v>0</v>
      </c>
      <c r="Y979" s="171">
        <f t="shared" si="360"/>
        <v>0</v>
      </c>
      <c r="Z979" s="171">
        <f t="shared" si="361"/>
        <v>0</v>
      </c>
      <c r="AA979" s="171">
        <f t="shared" si="362"/>
        <v>0</v>
      </c>
      <c r="AB979" s="171">
        <f t="shared" si="363"/>
        <v>0</v>
      </c>
      <c r="AC979" s="171">
        <f t="shared" si="364"/>
        <v>0</v>
      </c>
      <c r="AD979" s="171">
        <f t="shared" si="365"/>
        <v>0</v>
      </c>
      <c r="AE979" s="171">
        <f t="shared" si="366"/>
        <v>0</v>
      </c>
      <c r="AF979" s="171">
        <f t="shared" si="367"/>
        <v>0</v>
      </c>
      <c r="AG979" s="171">
        <f t="shared" si="368"/>
        <v>0</v>
      </c>
      <c r="AH979" s="171">
        <f>IF($S979&lt;&gt;0, IF($F979&lt;&gt;"Opname / publicatie / game", IF(OR($J979="Fysieke aanwezigheid/product",$J979="Fysieke en digitale aanwezigheid/product"), IF($L979&lt;&gt;"België", _xlfn.IFNA(IF(MATCH($M979, Keuzelijsten!$AR$2:$AR$32, 0)&gt;0, 0, -1), -1), IF($N979&lt;&gt;"", -1, IF(O979&lt;&gt;"", 0, 1))), -1), -1), 0)</f>
        <v>0</v>
      </c>
      <c r="AI979" s="171">
        <f t="shared" si="369"/>
        <v>0</v>
      </c>
      <c r="AJ979" s="171">
        <f t="shared" si="370"/>
        <v>0</v>
      </c>
      <c r="AK979" s="168"/>
      <c r="AL979" s="322" t="str">
        <f t="shared" si="351"/>
        <v/>
      </c>
      <c r="AM979" s="171"/>
      <c r="AN979" s="171"/>
      <c r="AO979" s="171"/>
      <c r="AP979" s="171"/>
      <c r="AQ979" s="171"/>
      <c r="AR979" s="171"/>
      <c r="AS979" s="171"/>
      <c r="AT979" s="171"/>
      <c r="AU979" s="171" t="str">
        <f t="shared" si="371"/>
        <v/>
      </c>
      <c r="AV979" s="171"/>
      <c r="AW979" s="171"/>
      <c r="AX979" s="171"/>
      <c r="AY979" s="171"/>
      <c r="AZ979" s="168" t="str">
        <f t="shared" si="372"/>
        <v/>
      </c>
      <c r="BA979" s="158" t="str">
        <f>IF(S979&lt;&gt;1, IF(SUM(S979:$S$1004)&lt;&gt;0, "| Laat geen witruimte tussen ingevulde rijen.", ""), "")</f>
        <v/>
      </c>
      <c r="BB979" s="158"/>
      <c r="BC979" s="159" t="str">
        <f t="shared" si="373"/>
        <v/>
      </c>
    </row>
    <row r="980" spans="1:55" x14ac:dyDescent="0.3">
      <c r="A980" s="244" t="str">
        <f t="shared" si="352"/>
        <v/>
      </c>
      <c r="B980" s="153" t="str">
        <f t="shared" si="353"/>
        <v/>
      </c>
      <c r="C980" s="154"/>
      <c r="D980" s="173"/>
      <c r="E980" s="179"/>
      <c r="F980" s="156"/>
      <c r="G980" s="175"/>
      <c r="H980" s="175"/>
      <c r="I980" s="175"/>
      <c r="J980" s="175"/>
      <c r="K980" s="175"/>
      <c r="L980" s="175"/>
      <c r="M980" s="175"/>
      <c r="N980" s="175"/>
      <c r="O980" s="175"/>
      <c r="P980" s="175"/>
      <c r="Q980" s="179"/>
      <c r="R980" s="157" t="s">
        <v>98</v>
      </c>
      <c r="S980" s="158">
        <f t="shared" si="354"/>
        <v>0</v>
      </c>
      <c r="T980" s="158" t="str">
        <f t="shared" si="355"/>
        <v/>
      </c>
      <c r="U980" s="158" t="str">
        <f t="shared" si="356"/>
        <v>lstLocatieNv3</v>
      </c>
      <c r="V980" s="168">
        <f t="shared" si="357"/>
        <v>0</v>
      </c>
      <c r="W980" s="171">
        <f t="shared" si="358"/>
        <v>0</v>
      </c>
      <c r="X980" s="171">
        <f t="shared" si="359"/>
        <v>0</v>
      </c>
      <c r="Y980" s="171">
        <f t="shared" si="360"/>
        <v>0</v>
      </c>
      <c r="Z980" s="171">
        <f t="shared" si="361"/>
        <v>0</v>
      </c>
      <c r="AA980" s="171">
        <f t="shared" si="362"/>
        <v>0</v>
      </c>
      <c r="AB980" s="171">
        <f t="shared" si="363"/>
        <v>0</v>
      </c>
      <c r="AC980" s="171">
        <f t="shared" si="364"/>
        <v>0</v>
      </c>
      <c r="AD980" s="171">
        <f t="shared" si="365"/>
        <v>0</v>
      </c>
      <c r="AE980" s="171">
        <f t="shared" si="366"/>
        <v>0</v>
      </c>
      <c r="AF980" s="171">
        <f t="shared" si="367"/>
        <v>0</v>
      </c>
      <c r="AG980" s="171">
        <f t="shared" si="368"/>
        <v>0</v>
      </c>
      <c r="AH980" s="171">
        <f>IF($S980&lt;&gt;0, IF($F980&lt;&gt;"Opname / publicatie / game", IF(OR($J980="Fysieke aanwezigheid/product",$J980="Fysieke en digitale aanwezigheid/product"), IF($L980&lt;&gt;"België", _xlfn.IFNA(IF(MATCH($M980, Keuzelijsten!$AR$2:$AR$32, 0)&gt;0, 0, -1), -1), IF($N980&lt;&gt;"", -1, IF(O980&lt;&gt;"", 0, 1))), -1), -1), 0)</f>
        <v>0</v>
      </c>
      <c r="AI980" s="171">
        <f t="shared" si="369"/>
        <v>0</v>
      </c>
      <c r="AJ980" s="171">
        <f t="shared" si="370"/>
        <v>0</v>
      </c>
      <c r="AK980" s="168"/>
      <c r="AL980" s="322" t="str">
        <f t="shared" si="351"/>
        <v/>
      </c>
      <c r="AM980" s="171"/>
      <c r="AN980" s="171"/>
      <c r="AO980" s="171"/>
      <c r="AP980" s="171"/>
      <c r="AQ980" s="171"/>
      <c r="AR980" s="171"/>
      <c r="AS980" s="171"/>
      <c r="AT980" s="171"/>
      <c r="AU980" s="171" t="str">
        <f t="shared" si="371"/>
        <v/>
      </c>
      <c r="AV980" s="171"/>
      <c r="AW980" s="171"/>
      <c r="AX980" s="171"/>
      <c r="AY980" s="171"/>
      <c r="AZ980" s="168" t="str">
        <f t="shared" si="372"/>
        <v/>
      </c>
      <c r="BA980" s="158" t="str">
        <f>IF(S980&lt;&gt;1, IF(SUM(S980:$S$1004)&lt;&gt;0, "| Laat geen witruimte tussen ingevulde rijen.", ""), "")</f>
        <v/>
      </c>
      <c r="BB980" s="158"/>
      <c r="BC980" s="159" t="str">
        <f t="shared" si="373"/>
        <v/>
      </c>
    </row>
    <row r="981" spans="1:55" x14ac:dyDescent="0.3">
      <c r="A981" s="244" t="str">
        <f t="shared" si="352"/>
        <v/>
      </c>
      <c r="B981" s="153" t="str">
        <f t="shared" si="353"/>
        <v/>
      </c>
      <c r="C981" s="154"/>
      <c r="D981" s="173"/>
      <c r="E981" s="179"/>
      <c r="F981" s="156"/>
      <c r="G981" s="175"/>
      <c r="H981" s="175"/>
      <c r="I981" s="175"/>
      <c r="J981" s="175"/>
      <c r="K981" s="175"/>
      <c r="L981" s="175"/>
      <c r="M981" s="175"/>
      <c r="N981" s="175"/>
      <c r="O981" s="175"/>
      <c r="P981" s="175"/>
      <c r="Q981" s="179"/>
      <c r="R981" s="157" t="s">
        <v>98</v>
      </c>
      <c r="S981" s="158">
        <f t="shared" si="354"/>
        <v>0</v>
      </c>
      <c r="T981" s="158" t="str">
        <f t="shared" si="355"/>
        <v/>
      </c>
      <c r="U981" s="158" t="str">
        <f t="shared" si="356"/>
        <v>lstLocatieNv3</v>
      </c>
      <c r="V981" s="168">
        <f t="shared" si="357"/>
        <v>0</v>
      </c>
      <c r="W981" s="171">
        <f t="shared" si="358"/>
        <v>0</v>
      </c>
      <c r="X981" s="171">
        <f t="shared" si="359"/>
        <v>0</v>
      </c>
      <c r="Y981" s="171">
        <f t="shared" si="360"/>
        <v>0</v>
      </c>
      <c r="Z981" s="171">
        <f t="shared" si="361"/>
        <v>0</v>
      </c>
      <c r="AA981" s="171">
        <f t="shared" si="362"/>
        <v>0</v>
      </c>
      <c r="AB981" s="171">
        <f t="shared" si="363"/>
        <v>0</v>
      </c>
      <c r="AC981" s="171">
        <f t="shared" si="364"/>
        <v>0</v>
      </c>
      <c r="AD981" s="171">
        <f t="shared" si="365"/>
        <v>0</v>
      </c>
      <c r="AE981" s="171">
        <f t="shared" si="366"/>
        <v>0</v>
      </c>
      <c r="AF981" s="171">
        <f t="shared" si="367"/>
        <v>0</v>
      </c>
      <c r="AG981" s="171">
        <f t="shared" si="368"/>
        <v>0</v>
      </c>
      <c r="AH981" s="171">
        <f>IF($S981&lt;&gt;0, IF($F981&lt;&gt;"Opname / publicatie / game", IF(OR($J981="Fysieke aanwezigheid/product",$J981="Fysieke en digitale aanwezigheid/product"), IF($L981&lt;&gt;"België", _xlfn.IFNA(IF(MATCH($M981, Keuzelijsten!$AR$2:$AR$32, 0)&gt;0, 0, -1), -1), IF($N981&lt;&gt;"", -1, IF(O981&lt;&gt;"", 0, 1))), -1), -1), 0)</f>
        <v>0</v>
      </c>
      <c r="AI981" s="171">
        <f t="shared" si="369"/>
        <v>0</v>
      </c>
      <c r="AJ981" s="171">
        <f t="shared" si="370"/>
        <v>0</v>
      </c>
      <c r="AK981" s="168"/>
      <c r="AL981" s="322" t="str">
        <f t="shared" si="351"/>
        <v/>
      </c>
      <c r="AM981" s="171"/>
      <c r="AN981" s="171"/>
      <c r="AO981" s="171"/>
      <c r="AP981" s="171"/>
      <c r="AQ981" s="171"/>
      <c r="AR981" s="171"/>
      <c r="AS981" s="171"/>
      <c r="AT981" s="171"/>
      <c r="AU981" s="171" t="str">
        <f t="shared" si="371"/>
        <v/>
      </c>
      <c r="AV981" s="171"/>
      <c r="AW981" s="171"/>
      <c r="AX981" s="171"/>
      <c r="AY981" s="171"/>
      <c r="AZ981" s="168" t="str">
        <f t="shared" si="372"/>
        <v/>
      </c>
      <c r="BA981" s="158" t="str">
        <f>IF(S981&lt;&gt;1, IF(SUM(S981:$S$1004)&lt;&gt;0, "| Laat geen witruimte tussen ingevulde rijen.", ""), "")</f>
        <v/>
      </c>
      <c r="BB981" s="158"/>
      <c r="BC981" s="159" t="str">
        <f t="shared" si="373"/>
        <v/>
      </c>
    </row>
    <row r="982" spans="1:55" x14ac:dyDescent="0.3">
      <c r="A982" s="244" t="str">
        <f t="shared" si="352"/>
        <v/>
      </c>
      <c r="B982" s="153" t="str">
        <f t="shared" si="353"/>
        <v/>
      </c>
      <c r="C982" s="154"/>
      <c r="D982" s="173"/>
      <c r="E982" s="179"/>
      <c r="F982" s="156"/>
      <c r="G982" s="175"/>
      <c r="H982" s="175"/>
      <c r="I982" s="175"/>
      <c r="J982" s="175"/>
      <c r="K982" s="175"/>
      <c r="L982" s="175"/>
      <c r="M982" s="175"/>
      <c r="N982" s="175"/>
      <c r="O982" s="175"/>
      <c r="P982" s="175"/>
      <c r="Q982" s="179"/>
      <c r="R982" s="157" t="s">
        <v>98</v>
      </c>
      <c r="S982" s="158">
        <f t="shared" si="354"/>
        <v>0</v>
      </c>
      <c r="T982" s="158" t="str">
        <f t="shared" si="355"/>
        <v/>
      </c>
      <c r="U982" s="158" t="str">
        <f t="shared" si="356"/>
        <v>lstLocatieNv3</v>
      </c>
      <c r="V982" s="168">
        <f t="shared" si="357"/>
        <v>0</v>
      </c>
      <c r="W982" s="171">
        <f t="shared" si="358"/>
        <v>0</v>
      </c>
      <c r="X982" s="171">
        <f t="shared" si="359"/>
        <v>0</v>
      </c>
      <c r="Y982" s="171">
        <f t="shared" si="360"/>
        <v>0</v>
      </c>
      <c r="Z982" s="171">
        <f t="shared" si="361"/>
        <v>0</v>
      </c>
      <c r="AA982" s="171">
        <f t="shared" si="362"/>
        <v>0</v>
      </c>
      <c r="AB982" s="171">
        <f t="shared" si="363"/>
        <v>0</v>
      </c>
      <c r="AC982" s="171">
        <f t="shared" si="364"/>
        <v>0</v>
      </c>
      <c r="AD982" s="171">
        <f t="shared" si="365"/>
        <v>0</v>
      </c>
      <c r="AE982" s="171">
        <f t="shared" si="366"/>
        <v>0</v>
      </c>
      <c r="AF982" s="171">
        <f t="shared" si="367"/>
        <v>0</v>
      </c>
      <c r="AG982" s="171">
        <f t="shared" si="368"/>
        <v>0</v>
      </c>
      <c r="AH982" s="171">
        <f>IF($S982&lt;&gt;0, IF($F982&lt;&gt;"Opname / publicatie / game", IF(OR($J982="Fysieke aanwezigheid/product",$J982="Fysieke en digitale aanwezigheid/product"), IF($L982&lt;&gt;"België", _xlfn.IFNA(IF(MATCH($M982, Keuzelijsten!$AR$2:$AR$32, 0)&gt;0, 0, -1), -1), IF($N982&lt;&gt;"", -1, IF(O982&lt;&gt;"", 0, 1))), -1), -1), 0)</f>
        <v>0</v>
      </c>
      <c r="AI982" s="171">
        <f t="shared" si="369"/>
        <v>0</v>
      </c>
      <c r="AJ982" s="171">
        <f t="shared" si="370"/>
        <v>0</v>
      </c>
      <c r="AK982" s="168"/>
      <c r="AL982" s="322" t="str">
        <f t="shared" si="351"/>
        <v/>
      </c>
      <c r="AM982" s="171"/>
      <c r="AN982" s="171"/>
      <c r="AO982" s="171"/>
      <c r="AP982" s="171"/>
      <c r="AQ982" s="171"/>
      <c r="AR982" s="171"/>
      <c r="AS982" s="171"/>
      <c r="AT982" s="171"/>
      <c r="AU982" s="171" t="str">
        <f t="shared" si="371"/>
        <v/>
      </c>
      <c r="AV982" s="171"/>
      <c r="AW982" s="171"/>
      <c r="AX982" s="171"/>
      <c r="AY982" s="171"/>
      <c r="AZ982" s="168" t="str">
        <f t="shared" si="372"/>
        <v/>
      </c>
      <c r="BA982" s="158" t="str">
        <f>IF(S982&lt;&gt;1, IF(SUM(S982:$S$1004)&lt;&gt;0, "| Laat geen witruimte tussen ingevulde rijen.", ""), "")</f>
        <v/>
      </c>
      <c r="BB982" s="158"/>
      <c r="BC982" s="159" t="str">
        <f t="shared" si="373"/>
        <v/>
      </c>
    </row>
    <row r="983" spans="1:55" x14ac:dyDescent="0.3">
      <c r="A983" s="244" t="str">
        <f t="shared" si="352"/>
        <v/>
      </c>
      <c r="B983" s="153" t="str">
        <f t="shared" si="353"/>
        <v/>
      </c>
      <c r="C983" s="154"/>
      <c r="D983" s="173"/>
      <c r="E983" s="179"/>
      <c r="F983" s="156"/>
      <c r="G983" s="175"/>
      <c r="H983" s="175"/>
      <c r="I983" s="175"/>
      <c r="J983" s="175"/>
      <c r="K983" s="175"/>
      <c r="L983" s="175"/>
      <c r="M983" s="175"/>
      <c r="N983" s="175"/>
      <c r="O983" s="175"/>
      <c r="P983" s="175"/>
      <c r="Q983" s="179"/>
      <c r="R983" s="157" t="s">
        <v>98</v>
      </c>
      <c r="S983" s="158">
        <f t="shared" si="354"/>
        <v>0</v>
      </c>
      <c r="T983" s="158" t="str">
        <f t="shared" si="355"/>
        <v/>
      </c>
      <c r="U983" s="158" t="str">
        <f t="shared" si="356"/>
        <v>lstLocatieNv3</v>
      </c>
      <c r="V983" s="168">
        <f t="shared" si="357"/>
        <v>0</v>
      </c>
      <c r="W983" s="171">
        <f t="shared" si="358"/>
        <v>0</v>
      </c>
      <c r="X983" s="171">
        <f t="shared" si="359"/>
        <v>0</v>
      </c>
      <c r="Y983" s="171">
        <f t="shared" si="360"/>
        <v>0</v>
      </c>
      <c r="Z983" s="171">
        <f t="shared" si="361"/>
        <v>0</v>
      </c>
      <c r="AA983" s="171">
        <f t="shared" si="362"/>
        <v>0</v>
      </c>
      <c r="AB983" s="171">
        <f t="shared" si="363"/>
        <v>0</v>
      </c>
      <c r="AC983" s="171">
        <f t="shared" si="364"/>
        <v>0</v>
      </c>
      <c r="AD983" s="171">
        <f t="shared" si="365"/>
        <v>0</v>
      </c>
      <c r="AE983" s="171">
        <f t="shared" si="366"/>
        <v>0</v>
      </c>
      <c r="AF983" s="171">
        <f t="shared" si="367"/>
        <v>0</v>
      </c>
      <c r="AG983" s="171">
        <f t="shared" si="368"/>
        <v>0</v>
      </c>
      <c r="AH983" s="171">
        <f>IF($S983&lt;&gt;0, IF($F983&lt;&gt;"Opname / publicatie / game", IF(OR($J983="Fysieke aanwezigheid/product",$J983="Fysieke en digitale aanwezigheid/product"), IF($L983&lt;&gt;"België", _xlfn.IFNA(IF(MATCH($M983, Keuzelijsten!$AR$2:$AR$32, 0)&gt;0, 0, -1), -1), IF($N983&lt;&gt;"", -1, IF(O983&lt;&gt;"", 0, 1))), -1), -1), 0)</f>
        <v>0</v>
      </c>
      <c r="AI983" s="171">
        <f t="shared" si="369"/>
        <v>0</v>
      </c>
      <c r="AJ983" s="171">
        <f t="shared" si="370"/>
        <v>0</v>
      </c>
      <c r="AK983" s="168"/>
      <c r="AL983" s="322" t="str">
        <f t="shared" si="351"/>
        <v/>
      </c>
      <c r="AM983" s="171"/>
      <c r="AN983" s="171"/>
      <c r="AO983" s="171"/>
      <c r="AP983" s="171"/>
      <c r="AQ983" s="171"/>
      <c r="AR983" s="171"/>
      <c r="AS983" s="171"/>
      <c r="AT983" s="171"/>
      <c r="AU983" s="171" t="str">
        <f t="shared" si="371"/>
        <v/>
      </c>
      <c r="AV983" s="171"/>
      <c r="AW983" s="171"/>
      <c r="AX983" s="171"/>
      <c r="AY983" s="171"/>
      <c r="AZ983" s="168" t="str">
        <f t="shared" si="372"/>
        <v/>
      </c>
      <c r="BA983" s="158" t="str">
        <f>IF(S983&lt;&gt;1, IF(SUM(S983:$S$1004)&lt;&gt;0, "| Laat geen witruimte tussen ingevulde rijen.", ""), "")</f>
        <v/>
      </c>
      <c r="BB983" s="158"/>
      <c r="BC983" s="159" t="str">
        <f t="shared" si="373"/>
        <v/>
      </c>
    </row>
    <row r="984" spans="1:55" x14ac:dyDescent="0.3">
      <c r="A984" s="244" t="str">
        <f t="shared" si="352"/>
        <v/>
      </c>
      <c r="B984" s="153" t="str">
        <f t="shared" si="353"/>
        <v/>
      </c>
      <c r="C984" s="154"/>
      <c r="D984" s="173"/>
      <c r="E984" s="179"/>
      <c r="F984" s="156"/>
      <c r="G984" s="175"/>
      <c r="H984" s="175"/>
      <c r="I984" s="175"/>
      <c r="J984" s="175"/>
      <c r="K984" s="175"/>
      <c r="L984" s="175"/>
      <c r="M984" s="175"/>
      <c r="N984" s="175"/>
      <c r="O984" s="175"/>
      <c r="P984" s="175"/>
      <c r="Q984" s="179"/>
      <c r="R984" s="157" t="s">
        <v>98</v>
      </c>
      <c r="S984" s="158">
        <f t="shared" si="354"/>
        <v>0</v>
      </c>
      <c r="T984" s="158" t="str">
        <f t="shared" si="355"/>
        <v/>
      </c>
      <c r="U984" s="158" t="str">
        <f t="shared" si="356"/>
        <v>lstLocatieNv3</v>
      </c>
      <c r="V984" s="168">
        <f t="shared" si="357"/>
        <v>0</v>
      </c>
      <c r="W984" s="171">
        <f t="shared" si="358"/>
        <v>0</v>
      </c>
      <c r="X984" s="171">
        <f t="shared" si="359"/>
        <v>0</v>
      </c>
      <c r="Y984" s="171">
        <f t="shared" si="360"/>
        <v>0</v>
      </c>
      <c r="Z984" s="171">
        <f t="shared" si="361"/>
        <v>0</v>
      </c>
      <c r="AA984" s="171">
        <f t="shared" si="362"/>
        <v>0</v>
      </c>
      <c r="AB984" s="171">
        <f t="shared" si="363"/>
        <v>0</v>
      </c>
      <c r="AC984" s="171">
        <f t="shared" si="364"/>
        <v>0</v>
      </c>
      <c r="AD984" s="171">
        <f t="shared" si="365"/>
        <v>0</v>
      </c>
      <c r="AE984" s="171">
        <f t="shared" si="366"/>
        <v>0</v>
      </c>
      <c r="AF984" s="171">
        <f t="shared" si="367"/>
        <v>0</v>
      </c>
      <c r="AG984" s="171">
        <f t="shared" si="368"/>
        <v>0</v>
      </c>
      <c r="AH984" s="171">
        <f>IF($S984&lt;&gt;0, IF($F984&lt;&gt;"Opname / publicatie / game", IF(OR($J984="Fysieke aanwezigheid/product",$J984="Fysieke en digitale aanwezigheid/product"), IF($L984&lt;&gt;"België", _xlfn.IFNA(IF(MATCH($M984, Keuzelijsten!$AR$2:$AR$32, 0)&gt;0, 0, -1), -1), IF($N984&lt;&gt;"", -1, IF(O984&lt;&gt;"", 0, 1))), -1), -1), 0)</f>
        <v>0</v>
      </c>
      <c r="AI984" s="171">
        <f t="shared" si="369"/>
        <v>0</v>
      </c>
      <c r="AJ984" s="171">
        <f t="shared" si="370"/>
        <v>0</v>
      </c>
      <c r="AK984" s="168"/>
      <c r="AL984" s="322" t="str">
        <f t="shared" si="351"/>
        <v/>
      </c>
      <c r="AM984" s="171"/>
      <c r="AN984" s="171"/>
      <c r="AO984" s="171"/>
      <c r="AP984" s="171"/>
      <c r="AQ984" s="171"/>
      <c r="AR984" s="171"/>
      <c r="AS984" s="171"/>
      <c r="AT984" s="171"/>
      <c r="AU984" s="171" t="str">
        <f t="shared" si="371"/>
        <v/>
      </c>
      <c r="AV984" s="171"/>
      <c r="AW984" s="171"/>
      <c r="AX984" s="171"/>
      <c r="AY984" s="171"/>
      <c r="AZ984" s="168" t="str">
        <f t="shared" si="372"/>
        <v/>
      </c>
      <c r="BA984" s="158" t="str">
        <f>IF(S984&lt;&gt;1, IF(SUM(S984:$S$1004)&lt;&gt;0, "| Laat geen witruimte tussen ingevulde rijen.", ""), "")</f>
        <v/>
      </c>
      <c r="BB984" s="158"/>
      <c r="BC984" s="159" t="str">
        <f t="shared" si="373"/>
        <v/>
      </c>
    </row>
    <row r="985" spans="1:55" x14ac:dyDescent="0.3">
      <c r="A985" s="244" t="str">
        <f t="shared" si="352"/>
        <v/>
      </c>
      <c r="B985" s="153" t="str">
        <f t="shared" si="353"/>
        <v/>
      </c>
      <c r="C985" s="154"/>
      <c r="D985" s="173"/>
      <c r="E985" s="179"/>
      <c r="F985" s="156"/>
      <c r="G985" s="175"/>
      <c r="H985" s="175"/>
      <c r="I985" s="175"/>
      <c r="J985" s="175"/>
      <c r="K985" s="175"/>
      <c r="L985" s="175"/>
      <c r="M985" s="175"/>
      <c r="N985" s="175"/>
      <c r="O985" s="175"/>
      <c r="P985" s="175"/>
      <c r="Q985" s="179"/>
      <c r="R985" s="157" t="s">
        <v>98</v>
      </c>
      <c r="S985" s="158">
        <f t="shared" si="354"/>
        <v>0</v>
      </c>
      <c r="T985" s="158" t="str">
        <f t="shared" si="355"/>
        <v/>
      </c>
      <c r="U985" s="158" t="str">
        <f t="shared" si="356"/>
        <v>lstLocatieNv3</v>
      </c>
      <c r="V985" s="168">
        <f t="shared" si="357"/>
        <v>0</v>
      </c>
      <c r="W985" s="171">
        <f t="shared" si="358"/>
        <v>0</v>
      </c>
      <c r="X985" s="171">
        <f t="shared" si="359"/>
        <v>0</v>
      </c>
      <c r="Y985" s="171">
        <f t="shared" si="360"/>
        <v>0</v>
      </c>
      <c r="Z985" s="171">
        <f t="shared" si="361"/>
        <v>0</v>
      </c>
      <c r="AA985" s="171">
        <f t="shared" si="362"/>
        <v>0</v>
      </c>
      <c r="AB985" s="171">
        <f t="shared" si="363"/>
        <v>0</v>
      </c>
      <c r="AC985" s="171">
        <f t="shared" si="364"/>
        <v>0</v>
      </c>
      <c r="AD985" s="171">
        <f t="shared" si="365"/>
        <v>0</v>
      </c>
      <c r="AE985" s="171">
        <f t="shared" si="366"/>
        <v>0</v>
      </c>
      <c r="AF985" s="171">
        <f t="shared" si="367"/>
        <v>0</v>
      </c>
      <c r="AG985" s="171">
        <f t="shared" si="368"/>
        <v>0</v>
      </c>
      <c r="AH985" s="171">
        <f>IF($S985&lt;&gt;0, IF($F985&lt;&gt;"Opname / publicatie / game", IF(OR($J985="Fysieke aanwezigheid/product",$J985="Fysieke en digitale aanwezigheid/product"), IF($L985&lt;&gt;"België", _xlfn.IFNA(IF(MATCH($M985, Keuzelijsten!$AR$2:$AR$32, 0)&gt;0, 0, -1), -1), IF($N985&lt;&gt;"", -1, IF(O985&lt;&gt;"", 0, 1))), -1), -1), 0)</f>
        <v>0</v>
      </c>
      <c r="AI985" s="171">
        <f t="shared" si="369"/>
        <v>0</v>
      </c>
      <c r="AJ985" s="171">
        <f t="shared" si="370"/>
        <v>0</v>
      </c>
      <c r="AK985" s="168"/>
      <c r="AL985" s="322" t="str">
        <f t="shared" si="351"/>
        <v/>
      </c>
      <c r="AM985" s="171"/>
      <c r="AN985" s="171"/>
      <c r="AO985" s="171"/>
      <c r="AP985" s="171"/>
      <c r="AQ985" s="171"/>
      <c r="AR985" s="171"/>
      <c r="AS985" s="171"/>
      <c r="AT985" s="171"/>
      <c r="AU985" s="171" t="str">
        <f t="shared" si="371"/>
        <v/>
      </c>
      <c r="AV985" s="171"/>
      <c r="AW985" s="171"/>
      <c r="AX985" s="171"/>
      <c r="AY985" s="171"/>
      <c r="AZ985" s="168" t="str">
        <f t="shared" si="372"/>
        <v/>
      </c>
      <c r="BA985" s="158" t="str">
        <f>IF(S985&lt;&gt;1, IF(SUM(S985:$S$1004)&lt;&gt;0, "| Laat geen witruimte tussen ingevulde rijen.", ""), "")</f>
        <v/>
      </c>
      <c r="BB985" s="158"/>
      <c r="BC985" s="159" t="str">
        <f t="shared" si="373"/>
        <v/>
      </c>
    </row>
    <row r="986" spans="1:55" x14ac:dyDescent="0.3">
      <c r="A986" s="244" t="str">
        <f t="shared" si="352"/>
        <v/>
      </c>
      <c r="B986" s="153" t="str">
        <f t="shared" si="353"/>
        <v/>
      </c>
      <c r="C986" s="154"/>
      <c r="D986" s="173"/>
      <c r="E986" s="179"/>
      <c r="F986" s="156"/>
      <c r="G986" s="175"/>
      <c r="H986" s="175"/>
      <c r="I986" s="175"/>
      <c r="J986" s="175"/>
      <c r="K986" s="175"/>
      <c r="L986" s="175"/>
      <c r="M986" s="175"/>
      <c r="N986" s="175"/>
      <c r="O986" s="175"/>
      <c r="P986" s="175"/>
      <c r="Q986" s="179"/>
      <c r="R986" s="157" t="s">
        <v>98</v>
      </c>
      <c r="S986" s="158">
        <f t="shared" si="354"/>
        <v>0</v>
      </c>
      <c r="T986" s="158" t="str">
        <f t="shared" si="355"/>
        <v/>
      </c>
      <c r="U986" s="158" t="str">
        <f t="shared" si="356"/>
        <v>lstLocatieNv3</v>
      </c>
      <c r="V986" s="168">
        <f t="shared" si="357"/>
        <v>0</v>
      </c>
      <c r="W986" s="171">
        <f t="shared" si="358"/>
        <v>0</v>
      </c>
      <c r="X986" s="171">
        <f t="shared" si="359"/>
        <v>0</v>
      </c>
      <c r="Y986" s="171">
        <f t="shared" si="360"/>
        <v>0</v>
      </c>
      <c r="Z986" s="171">
        <f t="shared" si="361"/>
        <v>0</v>
      </c>
      <c r="AA986" s="171">
        <f t="shared" si="362"/>
        <v>0</v>
      </c>
      <c r="AB986" s="171">
        <f t="shared" si="363"/>
        <v>0</v>
      </c>
      <c r="AC986" s="171">
        <f t="shared" si="364"/>
        <v>0</v>
      </c>
      <c r="AD986" s="171">
        <f t="shared" si="365"/>
        <v>0</v>
      </c>
      <c r="AE986" s="171">
        <f t="shared" si="366"/>
        <v>0</v>
      </c>
      <c r="AF986" s="171">
        <f t="shared" si="367"/>
        <v>0</v>
      </c>
      <c r="AG986" s="171">
        <f t="shared" si="368"/>
        <v>0</v>
      </c>
      <c r="AH986" s="171">
        <f>IF($S986&lt;&gt;0, IF($F986&lt;&gt;"Opname / publicatie / game", IF(OR($J986="Fysieke aanwezigheid/product",$J986="Fysieke en digitale aanwezigheid/product"), IF($L986&lt;&gt;"België", _xlfn.IFNA(IF(MATCH($M986, Keuzelijsten!$AR$2:$AR$32, 0)&gt;0, 0, -1), -1), IF($N986&lt;&gt;"", -1, IF(O986&lt;&gt;"", 0, 1))), -1), -1), 0)</f>
        <v>0</v>
      </c>
      <c r="AI986" s="171">
        <f t="shared" si="369"/>
        <v>0</v>
      </c>
      <c r="AJ986" s="171">
        <f t="shared" si="370"/>
        <v>0</v>
      </c>
      <c r="AK986" s="168"/>
      <c r="AL986" s="322" t="str">
        <f t="shared" si="351"/>
        <v/>
      </c>
      <c r="AM986" s="171"/>
      <c r="AN986" s="171"/>
      <c r="AO986" s="171"/>
      <c r="AP986" s="171"/>
      <c r="AQ986" s="171"/>
      <c r="AR986" s="171"/>
      <c r="AS986" s="171"/>
      <c r="AT986" s="171"/>
      <c r="AU986" s="171" t="str">
        <f t="shared" si="371"/>
        <v/>
      </c>
      <c r="AV986" s="171"/>
      <c r="AW986" s="171"/>
      <c r="AX986" s="171"/>
      <c r="AY986" s="171"/>
      <c r="AZ986" s="168" t="str">
        <f t="shared" si="372"/>
        <v/>
      </c>
      <c r="BA986" s="158" t="str">
        <f>IF(S986&lt;&gt;1, IF(SUM(S986:$S$1004)&lt;&gt;0, "| Laat geen witruimte tussen ingevulde rijen.", ""), "")</f>
        <v/>
      </c>
      <c r="BB986" s="158"/>
      <c r="BC986" s="159" t="str">
        <f t="shared" si="373"/>
        <v/>
      </c>
    </row>
    <row r="987" spans="1:55" x14ac:dyDescent="0.3">
      <c r="A987" s="244" t="str">
        <f t="shared" si="352"/>
        <v/>
      </c>
      <c r="B987" s="153" t="str">
        <f t="shared" si="353"/>
        <v/>
      </c>
      <c r="C987" s="154"/>
      <c r="D987" s="173"/>
      <c r="E987" s="179"/>
      <c r="F987" s="156"/>
      <c r="G987" s="175"/>
      <c r="H987" s="175"/>
      <c r="I987" s="175"/>
      <c r="J987" s="175"/>
      <c r="K987" s="175"/>
      <c r="L987" s="175"/>
      <c r="M987" s="175"/>
      <c r="N987" s="175"/>
      <c r="O987" s="175"/>
      <c r="P987" s="175"/>
      <c r="Q987" s="179"/>
      <c r="R987" s="157" t="s">
        <v>98</v>
      </c>
      <c r="S987" s="158">
        <f t="shared" si="354"/>
        <v>0</v>
      </c>
      <c r="T987" s="158" t="str">
        <f t="shared" si="355"/>
        <v/>
      </c>
      <c r="U987" s="158" t="str">
        <f t="shared" si="356"/>
        <v>lstLocatieNv3</v>
      </c>
      <c r="V987" s="168">
        <f t="shared" si="357"/>
        <v>0</v>
      </c>
      <c r="W987" s="171">
        <f t="shared" si="358"/>
        <v>0</v>
      </c>
      <c r="X987" s="171">
        <f t="shared" si="359"/>
        <v>0</v>
      </c>
      <c r="Y987" s="171">
        <f t="shared" si="360"/>
        <v>0</v>
      </c>
      <c r="Z987" s="171">
        <f t="shared" si="361"/>
        <v>0</v>
      </c>
      <c r="AA987" s="171">
        <f t="shared" si="362"/>
        <v>0</v>
      </c>
      <c r="AB987" s="171">
        <f t="shared" si="363"/>
        <v>0</v>
      </c>
      <c r="AC987" s="171">
        <f t="shared" si="364"/>
        <v>0</v>
      </c>
      <c r="AD987" s="171">
        <f t="shared" si="365"/>
        <v>0</v>
      </c>
      <c r="AE987" s="171">
        <f t="shared" si="366"/>
        <v>0</v>
      </c>
      <c r="AF987" s="171">
        <f t="shared" si="367"/>
        <v>0</v>
      </c>
      <c r="AG987" s="171">
        <f t="shared" si="368"/>
        <v>0</v>
      </c>
      <c r="AH987" s="171">
        <f>IF($S987&lt;&gt;0, IF($F987&lt;&gt;"Opname / publicatie / game", IF(OR($J987="Fysieke aanwezigheid/product",$J987="Fysieke en digitale aanwezigheid/product"), IF($L987&lt;&gt;"België", _xlfn.IFNA(IF(MATCH($M987, Keuzelijsten!$AR$2:$AR$32, 0)&gt;0, 0, -1), -1), IF($N987&lt;&gt;"", -1, IF(O987&lt;&gt;"", 0, 1))), -1), -1), 0)</f>
        <v>0</v>
      </c>
      <c r="AI987" s="171">
        <f t="shared" si="369"/>
        <v>0</v>
      </c>
      <c r="AJ987" s="171">
        <f t="shared" si="370"/>
        <v>0</v>
      </c>
      <c r="AK987" s="168"/>
      <c r="AL987" s="322" t="str">
        <f t="shared" si="351"/>
        <v/>
      </c>
      <c r="AM987" s="171"/>
      <c r="AN987" s="171"/>
      <c r="AO987" s="171"/>
      <c r="AP987" s="171"/>
      <c r="AQ987" s="171"/>
      <c r="AR987" s="171"/>
      <c r="AS987" s="171"/>
      <c r="AT987" s="171"/>
      <c r="AU987" s="171" t="str">
        <f t="shared" si="371"/>
        <v/>
      </c>
      <c r="AV987" s="171"/>
      <c r="AW987" s="171"/>
      <c r="AX987" s="171"/>
      <c r="AY987" s="171"/>
      <c r="AZ987" s="168" t="str">
        <f t="shared" si="372"/>
        <v/>
      </c>
      <c r="BA987" s="158" t="str">
        <f>IF(S987&lt;&gt;1, IF(SUM(S987:$S$1004)&lt;&gt;0, "| Laat geen witruimte tussen ingevulde rijen.", ""), "")</f>
        <v/>
      </c>
      <c r="BB987" s="158"/>
      <c r="BC987" s="159" t="str">
        <f t="shared" si="373"/>
        <v/>
      </c>
    </row>
    <row r="988" spans="1:55" x14ac:dyDescent="0.3">
      <c r="A988" s="244" t="str">
        <f t="shared" si="352"/>
        <v/>
      </c>
      <c r="B988" s="153" t="str">
        <f t="shared" si="353"/>
        <v/>
      </c>
      <c r="C988" s="154"/>
      <c r="D988" s="173"/>
      <c r="E988" s="179"/>
      <c r="F988" s="156"/>
      <c r="G988" s="175"/>
      <c r="H988" s="175"/>
      <c r="I988" s="175"/>
      <c r="J988" s="175"/>
      <c r="K988" s="175"/>
      <c r="L988" s="175"/>
      <c r="M988" s="175"/>
      <c r="N988" s="175"/>
      <c r="O988" s="175"/>
      <c r="P988" s="175"/>
      <c r="Q988" s="179"/>
      <c r="R988" s="157" t="s">
        <v>98</v>
      </c>
      <c r="S988" s="158">
        <f t="shared" si="354"/>
        <v>0</v>
      </c>
      <c r="T988" s="158" t="str">
        <f t="shared" si="355"/>
        <v/>
      </c>
      <c r="U988" s="158" t="str">
        <f t="shared" si="356"/>
        <v>lstLocatieNv3</v>
      </c>
      <c r="V988" s="168">
        <f t="shared" si="357"/>
        <v>0</v>
      </c>
      <c r="W988" s="171">
        <f t="shared" si="358"/>
        <v>0</v>
      </c>
      <c r="X988" s="171">
        <f t="shared" si="359"/>
        <v>0</v>
      </c>
      <c r="Y988" s="171">
        <f t="shared" si="360"/>
        <v>0</v>
      </c>
      <c r="Z988" s="171">
        <f t="shared" si="361"/>
        <v>0</v>
      </c>
      <c r="AA988" s="171">
        <f t="shared" si="362"/>
        <v>0</v>
      </c>
      <c r="AB988" s="171">
        <f t="shared" si="363"/>
        <v>0</v>
      </c>
      <c r="AC988" s="171">
        <f t="shared" si="364"/>
        <v>0</v>
      </c>
      <c r="AD988" s="171">
        <f t="shared" si="365"/>
        <v>0</v>
      </c>
      <c r="AE988" s="171">
        <f t="shared" si="366"/>
        <v>0</v>
      </c>
      <c r="AF988" s="171">
        <f t="shared" si="367"/>
        <v>0</v>
      </c>
      <c r="AG988" s="171">
        <f t="shared" si="368"/>
        <v>0</v>
      </c>
      <c r="AH988" s="171">
        <f>IF($S988&lt;&gt;0, IF($F988&lt;&gt;"Opname / publicatie / game", IF(OR($J988="Fysieke aanwezigheid/product",$J988="Fysieke en digitale aanwezigheid/product"), IF($L988&lt;&gt;"België", _xlfn.IFNA(IF(MATCH($M988, Keuzelijsten!$AR$2:$AR$32, 0)&gt;0, 0, -1), -1), IF($N988&lt;&gt;"", -1, IF(O988&lt;&gt;"", 0, 1))), -1), -1), 0)</f>
        <v>0</v>
      </c>
      <c r="AI988" s="171">
        <f t="shared" si="369"/>
        <v>0</v>
      </c>
      <c r="AJ988" s="171">
        <f t="shared" si="370"/>
        <v>0</v>
      </c>
      <c r="AK988" s="168"/>
      <c r="AL988" s="322" t="str">
        <f t="shared" si="351"/>
        <v/>
      </c>
      <c r="AM988" s="171"/>
      <c r="AN988" s="171"/>
      <c r="AO988" s="171"/>
      <c r="AP988" s="171"/>
      <c r="AQ988" s="171"/>
      <c r="AR988" s="171"/>
      <c r="AS988" s="171"/>
      <c r="AT988" s="171"/>
      <c r="AU988" s="171" t="str">
        <f t="shared" si="371"/>
        <v/>
      </c>
      <c r="AV988" s="171"/>
      <c r="AW988" s="171"/>
      <c r="AX988" s="171"/>
      <c r="AY988" s="171"/>
      <c r="AZ988" s="168" t="str">
        <f t="shared" si="372"/>
        <v/>
      </c>
      <c r="BA988" s="158" t="str">
        <f>IF(S988&lt;&gt;1, IF(SUM(S988:$S$1004)&lt;&gt;0, "| Laat geen witruimte tussen ingevulde rijen.", ""), "")</f>
        <v/>
      </c>
      <c r="BB988" s="158"/>
      <c r="BC988" s="159" t="str">
        <f t="shared" si="373"/>
        <v/>
      </c>
    </row>
    <row r="989" spans="1:55" x14ac:dyDescent="0.3">
      <c r="A989" s="244" t="str">
        <f t="shared" si="352"/>
        <v/>
      </c>
      <c r="B989" s="153" t="str">
        <f t="shared" si="353"/>
        <v/>
      </c>
      <c r="C989" s="154"/>
      <c r="D989" s="173"/>
      <c r="E989" s="179"/>
      <c r="F989" s="156"/>
      <c r="G989" s="175"/>
      <c r="H989" s="175"/>
      <c r="I989" s="175"/>
      <c r="J989" s="175"/>
      <c r="K989" s="175"/>
      <c r="L989" s="175"/>
      <c r="M989" s="175"/>
      <c r="N989" s="175"/>
      <c r="O989" s="175"/>
      <c r="P989" s="175"/>
      <c r="Q989" s="179"/>
      <c r="R989" s="157" t="s">
        <v>98</v>
      </c>
      <c r="S989" s="158">
        <f t="shared" si="354"/>
        <v>0</v>
      </c>
      <c r="T989" s="158" t="str">
        <f t="shared" si="355"/>
        <v/>
      </c>
      <c r="U989" s="158" t="str">
        <f t="shared" si="356"/>
        <v>lstLocatieNv3</v>
      </c>
      <c r="V989" s="168">
        <f t="shared" si="357"/>
        <v>0</v>
      </c>
      <c r="W989" s="171">
        <f t="shared" si="358"/>
        <v>0</v>
      </c>
      <c r="X989" s="171">
        <f t="shared" si="359"/>
        <v>0</v>
      </c>
      <c r="Y989" s="171">
        <f t="shared" si="360"/>
        <v>0</v>
      </c>
      <c r="Z989" s="171">
        <f t="shared" si="361"/>
        <v>0</v>
      </c>
      <c r="AA989" s="171">
        <f t="shared" si="362"/>
        <v>0</v>
      </c>
      <c r="AB989" s="171">
        <f t="shared" si="363"/>
        <v>0</v>
      </c>
      <c r="AC989" s="171">
        <f t="shared" si="364"/>
        <v>0</v>
      </c>
      <c r="AD989" s="171">
        <f t="shared" si="365"/>
        <v>0</v>
      </c>
      <c r="AE989" s="171">
        <f t="shared" si="366"/>
        <v>0</v>
      </c>
      <c r="AF989" s="171">
        <f t="shared" si="367"/>
        <v>0</v>
      </c>
      <c r="AG989" s="171">
        <f t="shared" si="368"/>
        <v>0</v>
      </c>
      <c r="AH989" s="171">
        <f>IF($S989&lt;&gt;0, IF($F989&lt;&gt;"Opname / publicatie / game", IF(OR($J989="Fysieke aanwezigheid/product",$J989="Fysieke en digitale aanwezigheid/product"), IF($L989&lt;&gt;"België", _xlfn.IFNA(IF(MATCH($M989, Keuzelijsten!$AR$2:$AR$32, 0)&gt;0, 0, -1), -1), IF($N989&lt;&gt;"", -1, IF(O989&lt;&gt;"", 0, 1))), -1), -1), 0)</f>
        <v>0</v>
      </c>
      <c r="AI989" s="171">
        <f t="shared" si="369"/>
        <v>0</v>
      </c>
      <c r="AJ989" s="171">
        <f t="shared" si="370"/>
        <v>0</v>
      </c>
      <c r="AK989" s="168"/>
      <c r="AL989" s="322" t="str">
        <f t="shared" si="351"/>
        <v/>
      </c>
      <c r="AM989" s="171"/>
      <c r="AN989" s="171"/>
      <c r="AO989" s="171"/>
      <c r="AP989" s="171"/>
      <c r="AQ989" s="171"/>
      <c r="AR989" s="171"/>
      <c r="AS989" s="171"/>
      <c r="AT989" s="171"/>
      <c r="AU989" s="171" t="str">
        <f t="shared" si="371"/>
        <v/>
      </c>
      <c r="AV989" s="171"/>
      <c r="AW989" s="171"/>
      <c r="AX989" s="171"/>
      <c r="AY989" s="171"/>
      <c r="AZ989" s="168" t="str">
        <f t="shared" si="372"/>
        <v/>
      </c>
      <c r="BA989" s="158" t="str">
        <f>IF(S989&lt;&gt;1, IF(SUM(S989:$S$1004)&lt;&gt;0, "| Laat geen witruimte tussen ingevulde rijen.", ""), "")</f>
        <v/>
      </c>
      <c r="BB989" s="158"/>
      <c r="BC989" s="159" t="str">
        <f t="shared" si="373"/>
        <v/>
      </c>
    </row>
    <row r="990" spans="1:55" x14ac:dyDescent="0.3">
      <c r="A990" s="244" t="str">
        <f t="shared" si="352"/>
        <v/>
      </c>
      <c r="B990" s="153" t="str">
        <f t="shared" si="353"/>
        <v/>
      </c>
      <c r="C990" s="154"/>
      <c r="D990" s="173"/>
      <c r="E990" s="179"/>
      <c r="F990" s="156"/>
      <c r="G990" s="175"/>
      <c r="H990" s="175"/>
      <c r="I990" s="175"/>
      <c r="J990" s="175"/>
      <c r="K990" s="175"/>
      <c r="L990" s="175"/>
      <c r="M990" s="175"/>
      <c r="N990" s="175"/>
      <c r="O990" s="175"/>
      <c r="P990" s="175"/>
      <c r="Q990" s="179"/>
      <c r="R990" s="157" t="s">
        <v>98</v>
      </c>
      <c r="S990" s="158">
        <f t="shared" si="354"/>
        <v>0</v>
      </c>
      <c r="T990" s="158" t="str">
        <f t="shared" si="355"/>
        <v/>
      </c>
      <c r="U990" s="158" t="str">
        <f t="shared" si="356"/>
        <v>lstLocatieNv3</v>
      </c>
      <c r="V990" s="168">
        <f t="shared" si="357"/>
        <v>0</v>
      </c>
      <c r="W990" s="171">
        <f t="shared" si="358"/>
        <v>0</v>
      </c>
      <c r="X990" s="171">
        <f t="shared" si="359"/>
        <v>0</v>
      </c>
      <c r="Y990" s="171">
        <f t="shared" si="360"/>
        <v>0</v>
      </c>
      <c r="Z990" s="171">
        <f t="shared" si="361"/>
        <v>0</v>
      </c>
      <c r="AA990" s="171">
        <f t="shared" si="362"/>
        <v>0</v>
      </c>
      <c r="AB990" s="171">
        <f t="shared" si="363"/>
        <v>0</v>
      </c>
      <c r="AC990" s="171">
        <f t="shared" si="364"/>
        <v>0</v>
      </c>
      <c r="AD990" s="171">
        <f t="shared" si="365"/>
        <v>0</v>
      </c>
      <c r="AE990" s="171">
        <f t="shared" si="366"/>
        <v>0</v>
      </c>
      <c r="AF990" s="171">
        <f t="shared" si="367"/>
        <v>0</v>
      </c>
      <c r="AG990" s="171">
        <f t="shared" si="368"/>
        <v>0</v>
      </c>
      <c r="AH990" s="171">
        <f>IF($S990&lt;&gt;0, IF($F990&lt;&gt;"Opname / publicatie / game", IF(OR($J990="Fysieke aanwezigheid/product",$J990="Fysieke en digitale aanwezigheid/product"), IF($L990&lt;&gt;"België", _xlfn.IFNA(IF(MATCH($M990, Keuzelijsten!$AR$2:$AR$32, 0)&gt;0, 0, -1), -1), IF($N990&lt;&gt;"", -1, IF(O990&lt;&gt;"", 0, 1))), -1), -1), 0)</f>
        <v>0</v>
      </c>
      <c r="AI990" s="171">
        <f t="shared" si="369"/>
        <v>0</v>
      </c>
      <c r="AJ990" s="171">
        <f t="shared" si="370"/>
        <v>0</v>
      </c>
      <c r="AK990" s="168"/>
      <c r="AL990" s="322" t="str">
        <f t="shared" si="351"/>
        <v/>
      </c>
      <c r="AM990" s="171"/>
      <c r="AN990" s="171"/>
      <c r="AO990" s="171"/>
      <c r="AP990" s="171"/>
      <c r="AQ990" s="171"/>
      <c r="AR990" s="171"/>
      <c r="AS990" s="171"/>
      <c r="AT990" s="171"/>
      <c r="AU990" s="171" t="str">
        <f t="shared" si="371"/>
        <v/>
      </c>
      <c r="AV990" s="171"/>
      <c r="AW990" s="171"/>
      <c r="AX990" s="171"/>
      <c r="AY990" s="171"/>
      <c r="AZ990" s="168" t="str">
        <f t="shared" si="372"/>
        <v/>
      </c>
      <c r="BA990" s="158" t="str">
        <f>IF(S990&lt;&gt;1, IF(SUM(S990:$S$1004)&lt;&gt;0, "| Laat geen witruimte tussen ingevulde rijen.", ""), "")</f>
        <v/>
      </c>
      <c r="BB990" s="158"/>
      <c r="BC990" s="159" t="str">
        <f t="shared" si="373"/>
        <v/>
      </c>
    </row>
    <row r="991" spans="1:55" x14ac:dyDescent="0.3">
      <c r="A991" s="244" t="str">
        <f t="shared" si="352"/>
        <v/>
      </c>
      <c r="B991" s="153" t="str">
        <f t="shared" si="353"/>
        <v/>
      </c>
      <c r="C991" s="154"/>
      <c r="D991" s="173"/>
      <c r="E991" s="179"/>
      <c r="F991" s="156"/>
      <c r="G991" s="175"/>
      <c r="H991" s="175"/>
      <c r="I991" s="175"/>
      <c r="J991" s="175"/>
      <c r="K991" s="175"/>
      <c r="L991" s="175"/>
      <c r="M991" s="175"/>
      <c r="N991" s="175"/>
      <c r="O991" s="175"/>
      <c r="P991" s="175"/>
      <c r="Q991" s="179"/>
      <c r="R991" s="157" t="s">
        <v>98</v>
      </c>
      <c r="S991" s="158">
        <f t="shared" si="354"/>
        <v>0</v>
      </c>
      <c r="T991" s="158" t="str">
        <f t="shared" si="355"/>
        <v/>
      </c>
      <c r="U991" s="158" t="str">
        <f t="shared" si="356"/>
        <v>lstLocatieNv3</v>
      </c>
      <c r="V991" s="168">
        <f t="shared" si="357"/>
        <v>0</v>
      </c>
      <c r="W991" s="171">
        <f t="shared" si="358"/>
        <v>0</v>
      </c>
      <c r="X991" s="171">
        <f t="shared" si="359"/>
        <v>0</v>
      </c>
      <c r="Y991" s="171">
        <f t="shared" si="360"/>
        <v>0</v>
      </c>
      <c r="Z991" s="171">
        <f t="shared" si="361"/>
        <v>0</v>
      </c>
      <c r="AA991" s="171">
        <f t="shared" si="362"/>
        <v>0</v>
      </c>
      <c r="AB991" s="171">
        <f t="shared" si="363"/>
        <v>0</v>
      </c>
      <c r="AC991" s="171">
        <f t="shared" si="364"/>
        <v>0</v>
      </c>
      <c r="AD991" s="171">
        <f t="shared" si="365"/>
        <v>0</v>
      </c>
      <c r="AE991" s="171">
        <f t="shared" si="366"/>
        <v>0</v>
      </c>
      <c r="AF991" s="171">
        <f t="shared" si="367"/>
        <v>0</v>
      </c>
      <c r="AG991" s="171">
        <f t="shared" si="368"/>
        <v>0</v>
      </c>
      <c r="AH991" s="171">
        <f>IF($S991&lt;&gt;0, IF($F991&lt;&gt;"Opname / publicatie / game", IF(OR($J991="Fysieke aanwezigheid/product",$J991="Fysieke en digitale aanwezigheid/product"), IF($L991&lt;&gt;"België", _xlfn.IFNA(IF(MATCH($M991, Keuzelijsten!$AR$2:$AR$32, 0)&gt;0, 0, -1), -1), IF($N991&lt;&gt;"", -1, IF(O991&lt;&gt;"", 0, 1))), -1), -1), 0)</f>
        <v>0</v>
      </c>
      <c r="AI991" s="171">
        <f t="shared" si="369"/>
        <v>0</v>
      </c>
      <c r="AJ991" s="171">
        <f t="shared" si="370"/>
        <v>0</v>
      </c>
      <c r="AK991" s="168"/>
      <c r="AL991" s="322" t="str">
        <f t="shared" si="351"/>
        <v/>
      </c>
      <c r="AM991" s="171"/>
      <c r="AN991" s="171"/>
      <c r="AO991" s="171"/>
      <c r="AP991" s="171"/>
      <c r="AQ991" s="171"/>
      <c r="AR991" s="171"/>
      <c r="AS991" s="171"/>
      <c r="AT991" s="171"/>
      <c r="AU991" s="171" t="str">
        <f t="shared" si="371"/>
        <v/>
      </c>
      <c r="AV991" s="171"/>
      <c r="AW991" s="171"/>
      <c r="AX991" s="171"/>
      <c r="AY991" s="171"/>
      <c r="AZ991" s="168" t="str">
        <f t="shared" si="372"/>
        <v/>
      </c>
      <c r="BA991" s="158" t="str">
        <f>IF(S991&lt;&gt;1, IF(SUM(S991:$S$1004)&lt;&gt;0, "| Laat geen witruimte tussen ingevulde rijen.", ""), "")</f>
        <v/>
      </c>
      <c r="BB991" s="158"/>
      <c r="BC991" s="159" t="str">
        <f t="shared" si="373"/>
        <v/>
      </c>
    </row>
    <row r="992" spans="1:55" x14ac:dyDescent="0.3">
      <c r="A992" s="244" t="str">
        <f t="shared" si="352"/>
        <v/>
      </c>
      <c r="B992" s="153" t="str">
        <f t="shared" si="353"/>
        <v/>
      </c>
      <c r="C992" s="154"/>
      <c r="D992" s="173"/>
      <c r="E992" s="179"/>
      <c r="F992" s="156"/>
      <c r="G992" s="175"/>
      <c r="H992" s="175"/>
      <c r="I992" s="175"/>
      <c r="J992" s="175"/>
      <c r="K992" s="175"/>
      <c r="L992" s="175"/>
      <c r="M992" s="175"/>
      <c r="N992" s="175"/>
      <c r="O992" s="175"/>
      <c r="P992" s="175"/>
      <c r="Q992" s="179"/>
      <c r="R992" s="157" t="s">
        <v>98</v>
      </c>
      <c r="S992" s="158">
        <f t="shared" si="354"/>
        <v>0</v>
      </c>
      <c r="T992" s="158" t="str">
        <f t="shared" si="355"/>
        <v/>
      </c>
      <c r="U992" s="158" t="str">
        <f t="shared" si="356"/>
        <v>lstLocatieNv3</v>
      </c>
      <c r="V992" s="168">
        <f t="shared" si="357"/>
        <v>0</v>
      </c>
      <c r="W992" s="171">
        <f t="shared" si="358"/>
        <v>0</v>
      </c>
      <c r="X992" s="171">
        <f t="shared" si="359"/>
        <v>0</v>
      </c>
      <c r="Y992" s="171">
        <f t="shared" si="360"/>
        <v>0</v>
      </c>
      <c r="Z992" s="171">
        <f t="shared" si="361"/>
        <v>0</v>
      </c>
      <c r="AA992" s="171">
        <f t="shared" si="362"/>
        <v>0</v>
      </c>
      <c r="AB992" s="171">
        <f t="shared" si="363"/>
        <v>0</v>
      </c>
      <c r="AC992" s="171">
        <f t="shared" si="364"/>
        <v>0</v>
      </c>
      <c r="AD992" s="171">
        <f t="shared" si="365"/>
        <v>0</v>
      </c>
      <c r="AE992" s="171">
        <f t="shared" si="366"/>
        <v>0</v>
      </c>
      <c r="AF992" s="171">
        <f t="shared" si="367"/>
        <v>0</v>
      </c>
      <c r="AG992" s="171">
        <f t="shared" si="368"/>
        <v>0</v>
      </c>
      <c r="AH992" s="171">
        <f>IF($S992&lt;&gt;0, IF($F992&lt;&gt;"Opname / publicatie / game", IF(OR($J992="Fysieke aanwezigheid/product",$J992="Fysieke en digitale aanwezigheid/product"), IF($L992&lt;&gt;"België", _xlfn.IFNA(IF(MATCH($M992, Keuzelijsten!$AR$2:$AR$32, 0)&gt;0, 0, -1), -1), IF($N992&lt;&gt;"", -1, IF(O992&lt;&gt;"", 0, 1))), -1), -1), 0)</f>
        <v>0</v>
      </c>
      <c r="AI992" s="171">
        <f t="shared" si="369"/>
        <v>0</v>
      </c>
      <c r="AJ992" s="171">
        <f t="shared" si="370"/>
        <v>0</v>
      </c>
      <c r="AK992" s="168"/>
      <c r="AL992" s="322" t="str">
        <f t="shared" si="351"/>
        <v/>
      </c>
      <c r="AM992" s="171"/>
      <c r="AN992" s="171"/>
      <c r="AO992" s="171"/>
      <c r="AP992" s="171"/>
      <c r="AQ992" s="171"/>
      <c r="AR992" s="171"/>
      <c r="AS992" s="171"/>
      <c r="AT992" s="171"/>
      <c r="AU992" s="171" t="str">
        <f t="shared" si="371"/>
        <v/>
      </c>
      <c r="AV992" s="171"/>
      <c r="AW992" s="171"/>
      <c r="AX992" s="171"/>
      <c r="AY992" s="171"/>
      <c r="AZ992" s="168" t="str">
        <f t="shared" si="372"/>
        <v/>
      </c>
      <c r="BA992" s="158" t="str">
        <f>IF(S992&lt;&gt;1, IF(SUM(S992:$S$1004)&lt;&gt;0, "| Laat geen witruimte tussen ingevulde rijen.", ""), "")</f>
        <v/>
      </c>
      <c r="BB992" s="158"/>
      <c r="BC992" s="159" t="str">
        <f t="shared" si="373"/>
        <v/>
      </c>
    </row>
    <row r="993" spans="1:55" x14ac:dyDescent="0.3">
      <c r="A993" s="244" t="str">
        <f t="shared" si="352"/>
        <v/>
      </c>
      <c r="B993" s="153" t="str">
        <f t="shared" si="353"/>
        <v/>
      </c>
      <c r="C993" s="154"/>
      <c r="D993" s="173"/>
      <c r="E993" s="179"/>
      <c r="F993" s="156"/>
      <c r="G993" s="175"/>
      <c r="H993" s="175"/>
      <c r="I993" s="175"/>
      <c r="J993" s="175"/>
      <c r="K993" s="175"/>
      <c r="L993" s="175"/>
      <c r="M993" s="175"/>
      <c r="N993" s="175"/>
      <c r="O993" s="175"/>
      <c r="P993" s="175"/>
      <c r="Q993" s="179"/>
      <c r="R993" s="157" t="s">
        <v>98</v>
      </c>
      <c r="S993" s="158">
        <f t="shared" si="354"/>
        <v>0</v>
      </c>
      <c r="T993" s="158" t="str">
        <f t="shared" si="355"/>
        <v/>
      </c>
      <c r="U993" s="158" t="str">
        <f t="shared" si="356"/>
        <v>lstLocatieNv3</v>
      </c>
      <c r="V993" s="168">
        <f t="shared" si="357"/>
        <v>0</v>
      </c>
      <c r="W993" s="171">
        <f t="shared" si="358"/>
        <v>0</v>
      </c>
      <c r="X993" s="171">
        <f t="shared" si="359"/>
        <v>0</v>
      </c>
      <c r="Y993" s="171">
        <f t="shared" si="360"/>
        <v>0</v>
      </c>
      <c r="Z993" s="171">
        <f t="shared" si="361"/>
        <v>0</v>
      </c>
      <c r="AA993" s="171">
        <f t="shared" si="362"/>
        <v>0</v>
      </c>
      <c r="AB993" s="171">
        <f t="shared" si="363"/>
        <v>0</v>
      </c>
      <c r="AC993" s="171">
        <f t="shared" si="364"/>
        <v>0</v>
      </c>
      <c r="AD993" s="171">
        <f t="shared" si="365"/>
        <v>0</v>
      </c>
      <c r="AE993" s="171">
        <f t="shared" si="366"/>
        <v>0</v>
      </c>
      <c r="AF993" s="171">
        <f t="shared" si="367"/>
        <v>0</v>
      </c>
      <c r="AG993" s="171">
        <f t="shared" si="368"/>
        <v>0</v>
      </c>
      <c r="AH993" s="171">
        <f>IF($S993&lt;&gt;0, IF($F993&lt;&gt;"Opname / publicatie / game", IF(OR($J993="Fysieke aanwezigheid/product",$J993="Fysieke en digitale aanwezigheid/product"), IF($L993&lt;&gt;"België", _xlfn.IFNA(IF(MATCH($M993, Keuzelijsten!$AR$2:$AR$32, 0)&gt;0, 0, -1), -1), IF($N993&lt;&gt;"", -1, IF(O993&lt;&gt;"", 0, 1))), -1), -1), 0)</f>
        <v>0</v>
      </c>
      <c r="AI993" s="171">
        <f t="shared" si="369"/>
        <v>0</v>
      </c>
      <c r="AJ993" s="171">
        <f t="shared" si="370"/>
        <v>0</v>
      </c>
      <c r="AK993" s="168"/>
      <c r="AL993" s="322" t="str">
        <f t="shared" si="351"/>
        <v/>
      </c>
      <c r="AM993" s="171"/>
      <c r="AN993" s="171"/>
      <c r="AO993" s="171"/>
      <c r="AP993" s="171"/>
      <c r="AQ993" s="171"/>
      <c r="AR993" s="171"/>
      <c r="AS993" s="171"/>
      <c r="AT993" s="171"/>
      <c r="AU993" s="171" t="str">
        <f t="shared" si="371"/>
        <v/>
      </c>
      <c r="AV993" s="171"/>
      <c r="AW993" s="171"/>
      <c r="AX993" s="171"/>
      <c r="AY993" s="171"/>
      <c r="AZ993" s="168" t="str">
        <f t="shared" si="372"/>
        <v/>
      </c>
      <c r="BA993" s="158" t="str">
        <f>IF(S993&lt;&gt;1, IF(SUM(S993:$S$1004)&lt;&gt;0, "| Laat geen witruimte tussen ingevulde rijen.", ""), "")</f>
        <v/>
      </c>
      <c r="BB993" s="158"/>
      <c r="BC993" s="159" t="str">
        <f t="shared" si="373"/>
        <v/>
      </c>
    </row>
    <row r="994" spans="1:55" x14ac:dyDescent="0.3">
      <c r="A994" s="244" t="str">
        <f t="shared" si="352"/>
        <v/>
      </c>
      <c r="B994" s="153" t="str">
        <f t="shared" si="353"/>
        <v/>
      </c>
      <c r="C994" s="154"/>
      <c r="D994" s="173"/>
      <c r="E994" s="179"/>
      <c r="F994" s="156"/>
      <c r="G994" s="175"/>
      <c r="H994" s="175"/>
      <c r="I994" s="175"/>
      <c r="J994" s="175"/>
      <c r="K994" s="175"/>
      <c r="L994" s="175"/>
      <c r="M994" s="175"/>
      <c r="N994" s="175"/>
      <c r="O994" s="175"/>
      <c r="P994" s="175"/>
      <c r="Q994" s="179"/>
      <c r="R994" s="157" t="s">
        <v>98</v>
      </c>
      <c r="S994" s="158">
        <f t="shared" si="354"/>
        <v>0</v>
      </c>
      <c r="T994" s="158" t="str">
        <f t="shared" si="355"/>
        <v/>
      </c>
      <c r="U994" s="158" t="str">
        <f t="shared" si="356"/>
        <v>lstLocatieNv3</v>
      </c>
      <c r="V994" s="168">
        <f t="shared" si="357"/>
        <v>0</v>
      </c>
      <c r="W994" s="171">
        <f t="shared" si="358"/>
        <v>0</v>
      </c>
      <c r="X994" s="171">
        <f t="shared" si="359"/>
        <v>0</v>
      </c>
      <c r="Y994" s="171">
        <f t="shared" si="360"/>
        <v>0</v>
      </c>
      <c r="Z994" s="171">
        <f t="shared" si="361"/>
        <v>0</v>
      </c>
      <c r="AA994" s="171">
        <f t="shared" si="362"/>
        <v>0</v>
      </c>
      <c r="AB994" s="171">
        <f t="shared" si="363"/>
        <v>0</v>
      </c>
      <c r="AC994" s="171">
        <f t="shared" si="364"/>
        <v>0</v>
      </c>
      <c r="AD994" s="171">
        <f t="shared" si="365"/>
        <v>0</v>
      </c>
      <c r="AE994" s="171">
        <f t="shared" si="366"/>
        <v>0</v>
      </c>
      <c r="AF994" s="171">
        <f t="shared" si="367"/>
        <v>0</v>
      </c>
      <c r="AG994" s="171">
        <f t="shared" si="368"/>
        <v>0</v>
      </c>
      <c r="AH994" s="171">
        <f>IF($S994&lt;&gt;0, IF($F994&lt;&gt;"Opname / publicatie / game", IF(OR($J994="Fysieke aanwezigheid/product",$J994="Fysieke en digitale aanwezigheid/product"), IF($L994&lt;&gt;"België", _xlfn.IFNA(IF(MATCH($M994, Keuzelijsten!$AR$2:$AR$32, 0)&gt;0, 0, -1), -1), IF($N994&lt;&gt;"", -1, IF(O994&lt;&gt;"", 0, 1))), -1), -1), 0)</f>
        <v>0</v>
      </c>
      <c r="AI994" s="171">
        <f t="shared" si="369"/>
        <v>0</v>
      </c>
      <c r="AJ994" s="171">
        <f t="shared" si="370"/>
        <v>0</v>
      </c>
      <c r="AK994" s="168"/>
      <c r="AL994" s="322" t="str">
        <f t="shared" si="351"/>
        <v/>
      </c>
      <c r="AM994" s="171"/>
      <c r="AN994" s="171"/>
      <c r="AO994" s="171"/>
      <c r="AP994" s="171"/>
      <c r="AQ994" s="171"/>
      <c r="AR994" s="171"/>
      <c r="AS994" s="171"/>
      <c r="AT994" s="171"/>
      <c r="AU994" s="171" t="str">
        <f t="shared" si="371"/>
        <v/>
      </c>
      <c r="AV994" s="171"/>
      <c r="AW994" s="171"/>
      <c r="AX994" s="171"/>
      <c r="AY994" s="171"/>
      <c r="AZ994" s="168" t="str">
        <f t="shared" si="372"/>
        <v/>
      </c>
      <c r="BA994" s="158" t="str">
        <f>IF(S994&lt;&gt;1, IF(SUM(S994:$S$1004)&lt;&gt;0, "| Laat geen witruimte tussen ingevulde rijen.", ""), "")</f>
        <v/>
      </c>
      <c r="BB994" s="158"/>
      <c r="BC994" s="159" t="str">
        <f t="shared" si="373"/>
        <v/>
      </c>
    </row>
    <row r="995" spans="1:55" x14ac:dyDescent="0.3">
      <c r="A995" s="244" t="str">
        <f t="shared" si="352"/>
        <v/>
      </c>
      <c r="B995" s="153" t="str">
        <f t="shared" si="353"/>
        <v/>
      </c>
      <c r="C995" s="154"/>
      <c r="D995" s="173"/>
      <c r="E995" s="179"/>
      <c r="F995" s="156"/>
      <c r="G995" s="175"/>
      <c r="H995" s="175"/>
      <c r="I995" s="175"/>
      <c r="J995" s="175"/>
      <c r="K995" s="175"/>
      <c r="L995" s="175"/>
      <c r="M995" s="175"/>
      <c r="N995" s="175"/>
      <c r="O995" s="175"/>
      <c r="P995" s="175"/>
      <c r="Q995" s="179"/>
      <c r="R995" s="157" t="s">
        <v>98</v>
      </c>
      <c r="S995" s="158">
        <f t="shared" si="354"/>
        <v>0</v>
      </c>
      <c r="T995" s="158" t="str">
        <f t="shared" si="355"/>
        <v/>
      </c>
      <c r="U995" s="158" t="str">
        <f t="shared" si="356"/>
        <v>lstLocatieNv3</v>
      </c>
      <c r="V995" s="168">
        <f t="shared" si="357"/>
        <v>0</v>
      </c>
      <c r="W995" s="171">
        <f t="shared" si="358"/>
        <v>0</v>
      </c>
      <c r="X995" s="171">
        <f t="shared" si="359"/>
        <v>0</v>
      </c>
      <c r="Y995" s="171">
        <f t="shared" si="360"/>
        <v>0</v>
      </c>
      <c r="Z995" s="171">
        <f t="shared" si="361"/>
        <v>0</v>
      </c>
      <c r="AA995" s="171">
        <f t="shared" si="362"/>
        <v>0</v>
      </c>
      <c r="AB995" s="171">
        <f t="shared" si="363"/>
        <v>0</v>
      </c>
      <c r="AC995" s="171">
        <f t="shared" si="364"/>
        <v>0</v>
      </c>
      <c r="AD995" s="171">
        <f t="shared" si="365"/>
        <v>0</v>
      </c>
      <c r="AE995" s="171">
        <f t="shared" si="366"/>
        <v>0</v>
      </c>
      <c r="AF995" s="171">
        <f t="shared" si="367"/>
        <v>0</v>
      </c>
      <c r="AG995" s="171">
        <f t="shared" si="368"/>
        <v>0</v>
      </c>
      <c r="AH995" s="171">
        <f>IF($S995&lt;&gt;0, IF($F995&lt;&gt;"Opname / publicatie / game", IF(OR($J995="Fysieke aanwezigheid/product",$J995="Fysieke en digitale aanwezigheid/product"), IF($L995&lt;&gt;"België", _xlfn.IFNA(IF(MATCH($M995, Keuzelijsten!$AR$2:$AR$32, 0)&gt;0, 0, -1), -1), IF($N995&lt;&gt;"", -1, IF(O995&lt;&gt;"", 0, 1))), -1), -1), 0)</f>
        <v>0</v>
      </c>
      <c r="AI995" s="171">
        <f t="shared" si="369"/>
        <v>0</v>
      </c>
      <c r="AJ995" s="171">
        <f t="shared" si="370"/>
        <v>0</v>
      </c>
      <c r="AK995" s="168"/>
      <c r="AL995" s="322" t="str">
        <f t="shared" si="351"/>
        <v/>
      </c>
      <c r="AM995" s="171"/>
      <c r="AN995" s="171"/>
      <c r="AO995" s="171"/>
      <c r="AP995" s="171"/>
      <c r="AQ995" s="171"/>
      <c r="AR995" s="171"/>
      <c r="AS995" s="171"/>
      <c r="AT995" s="171"/>
      <c r="AU995" s="171" t="str">
        <f t="shared" si="371"/>
        <v/>
      </c>
      <c r="AV995" s="171"/>
      <c r="AW995" s="171"/>
      <c r="AX995" s="171"/>
      <c r="AY995" s="171"/>
      <c r="AZ995" s="168" t="str">
        <f t="shared" si="372"/>
        <v/>
      </c>
      <c r="BA995" s="158" t="str">
        <f>IF(S995&lt;&gt;1, IF(SUM(S995:$S$1004)&lt;&gt;0, "| Laat geen witruimte tussen ingevulde rijen.", ""), "")</f>
        <v/>
      </c>
      <c r="BB995" s="158"/>
      <c r="BC995" s="159" t="str">
        <f t="shared" si="373"/>
        <v/>
      </c>
    </row>
    <row r="996" spans="1:55" x14ac:dyDescent="0.3">
      <c r="A996" s="244" t="str">
        <f t="shared" si="352"/>
        <v/>
      </c>
      <c r="B996" s="153" t="str">
        <f t="shared" si="353"/>
        <v/>
      </c>
      <c r="C996" s="154"/>
      <c r="D996" s="173"/>
      <c r="E996" s="179"/>
      <c r="F996" s="156"/>
      <c r="G996" s="175"/>
      <c r="H996" s="175"/>
      <c r="I996" s="175"/>
      <c r="J996" s="175"/>
      <c r="K996" s="175"/>
      <c r="L996" s="175"/>
      <c r="M996" s="175"/>
      <c r="N996" s="175"/>
      <c r="O996" s="175"/>
      <c r="P996" s="175"/>
      <c r="Q996" s="179"/>
      <c r="R996" s="157" t="s">
        <v>98</v>
      </c>
      <c r="S996" s="158">
        <f t="shared" si="354"/>
        <v>0</v>
      </c>
      <c r="T996" s="158" t="str">
        <f t="shared" si="355"/>
        <v/>
      </c>
      <c r="U996" s="158" t="str">
        <f t="shared" si="356"/>
        <v>lstLocatieNv3</v>
      </c>
      <c r="V996" s="168">
        <f t="shared" si="357"/>
        <v>0</v>
      </c>
      <c r="W996" s="171">
        <f t="shared" si="358"/>
        <v>0</v>
      </c>
      <c r="X996" s="171">
        <f t="shared" si="359"/>
        <v>0</v>
      </c>
      <c r="Y996" s="171">
        <f t="shared" si="360"/>
        <v>0</v>
      </c>
      <c r="Z996" s="171">
        <f t="shared" si="361"/>
        <v>0</v>
      </c>
      <c r="AA996" s="171">
        <f t="shared" si="362"/>
        <v>0</v>
      </c>
      <c r="AB996" s="171">
        <f t="shared" si="363"/>
        <v>0</v>
      </c>
      <c r="AC996" s="171">
        <f t="shared" si="364"/>
        <v>0</v>
      </c>
      <c r="AD996" s="171">
        <f t="shared" si="365"/>
        <v>0</v>
      </c>
      <c r="AE996" s="171">
        <f t="shared" si="366"/>
        <v>0</v>
      </c>
      <c r="AF996" s="171">
        <f t="shared" si="367"/>
        <v>0</v>
      </c>
      <c r="AG996" s="171">
        <f t="shared" si="368"/>
        <v>0</v>
      </c>
      <c r="AH996" s="171">
        <f>IF($S996&lt;&gt;0, IF($F996&lt;&gt;"Opname / publicatie / game", IF(OR($J996="Fysieke aanwezigheid/product",$J996="Fysieke en digitale aanwezigheid/product"), IF($L996&lt;&gt;"België", _xlfn.IFNA(IF(MATCH($M996, Keuzelijsten!$AR$2:$AR$32, 0)&gt;0, 0, -1), -1), IF($N996&lt;&gt;"", -1, IF(O996&lt;&gt;"", 0, 1))), -1), -1), 0)</f>
        <v>0</v>
      </c>
      <c r="AI996" s="171">
        <f t="shared" si="369"/>
        <v>0</v>
      </c>
      <c r="AJ996" s="171">
        <f t="shared" si="370"/>
        <v>0</v>
      </c>
      <c r="AK996" s="168"/>
      <c r="AL996" s="322" t="str">
        <f t="shared" si="351"/>
        <v/>
      </c>
      <c r="AM996" s="171"/>
      <c r="AN996" s="171"/>
      <c r="AO996" s="171"/>
      <c r="AP996" s="171"/>
      <c r="AQ996" s="171"/>
      <c r="AR996" s="171"/>
      <c r="AS996" s="171"/>
      <c r="AT996" s="171"/>
      <c r="AU996" s="171" t="str">
        <f t="shared" si="371"/>
        <v/>
      </c>
      <c r="AV996" s="171"/>
      <c r="AW996" s="171"/>
      <c r="AX996" s="171"/>
      <c r="AY996" s="171"/>
      <c r="AZ996" s="168" t="str">
        <f t="shared" si="372"/>
        <v/>
      </c>
      <c r="BA996" s="158" t="str">
        <f>IF(S996&lt;&gt;1, IF(SUM(S996:$S$1004)&lt;&gt;0, "| Laat geen witruimte tussen ingevulde rijen.", ""), "")</f>
        <v/>
      </c>
      <c r="BB996" s="158"/>
      <c r="BC996" s="159" t="str">
        <f t="shared" si="373"/>
        <v/>
      </c>
    </row>
    <row r="997" spans="1:55" x14ac:dyDescent="0.3">
      <c r="A997" s="244" t="str">
        <f t="shared" si="352"/>
        <v/>
      </c>
      <c r="B997" s="153" t="str">
        <f t="shared" si="353"/>
        <v/>
      </c>
      <c r="C997" s="154"/>
      <c r="D997" s="173"/>
      <c r="E997" s="179"/>
      <c r="F997" s="156"/>
      <c r="G997" s="175"/>
      <c r="H997" s="175"/>
      <c r="I997" s="175"/>
      <c r="J997" s="175"/>
      <c r="K997" s="175"/>
      <c r="L997" s="175"/>
      <c r="M997" s="175"/>
      <c r="N997" s="175"/>
      <c r="O997" s="175"/>
      <c r="P997" s="175"/>
      <c r="Q997" s="179"/>
      <c r="R997" s="157" t="s">
        <v>98</v>
      </c>
      <c r="S997" s="158">
        <f t="shared" si="354"/>
        <v>0</v>
      </c>
      <c r="T997" s="158" t="str">
        <f t="shared" si="355"/>
        <v/>
      </c>
      <c r="U997" s="158" t="str">
        <f t="shared" si="356"/>
        <v>lstLocatieNv3</v>
      </c>
      <c r="V997" s="168">
        <f t="shared" si="357"/>
        <v>0</v>
      </c>
      <c r="W997" s="171">
        <f t="shared" si="358"/>
        <v>0</v>
      </c>
      <c r="X997" s="171">
        <f t="shared" si="359"/>
        <v>0</v>
      </c>
      <c r="Y997" s="171">
        <f t="shared" si="360"/>
        <v>0</v>
      </c>
      <c r="Z997" s="171">
        <f t="shared" si="361"/>
        <v>0</v>
      </c>
      <c r="AA997" s="171">
        <f t="shared" si="362"/>
        <v>0</v>
      </c>
      <c r="AB997" s="171">
        <f t="shared" si="363"/>
        <v>0</v>
      </c>
      <c r="AC997" s="171">
        <f t="shared" si="364"/>
        <v>0</v>
      </c>
      <c r="AD997" s="171">
        <f t="shared" si="365"/>
        <v>0</v>
      </c>
      <c r="AE997" s="171">
        <f t="shared" si="366"/>
        <v>0</v>
      </c>
      <c r="AF997" s="171">
        <f t="shared" si="367"/>
        <v>0</v>
      </c>
      <c r="AG997" s="171">
        <f t="shared" si="368"/>
        <v>0</v>
      </c>
      <c r="AH997" s="171">
        <f>IF($S997&lt;&gt;0, IF($F997&lt;&gt;"Opname / publicatie / game", IF(OR($J997="Fysieke aanwezigheid/product",$J997="Fysieke en digitale aanwezigheid/product"), IF($L997&lt;&gt;"België", _xlfn.IFNA(IF(MATCH($M997, Keuzelijsten!$AR$2:$AR$32, 0)&gt;0, 0, -1), -1), IF($N997&lt;&gt;"", -1, IF(O997&lt;&gt;"", 0, 1))), -1), -1), 0)</f>
        <v>0</v>
      </c>
      <c r="AI997" s="171">
        <f t="shared" si="369"/>
        <v>0</v>
      </c>
      <c r="AJ997" s="171">
        <f t="shared" si="370"/>
        <v>0</v>
      </c>
      <c r="AK997" s="168"/>
      <c r="AL997" s="322" t="str">
        <f t="shared" si="351"/>
        <v/>
      </c>
      <c r="AM997" s="171"/>
      <c r="AN997" s="171"/>
      <c r="AO997" s="171"/>
      <c r="AP997" s="171"/>
      <c r="AQ997" s="171"/>
      <c r="AR997" s="171"/>
      <c r="AS997" s="171"/>
      <c r="AT997" s="171"/>
      <c r="AU997" s="171" t="str">
        <f t="shared" si="371"/>
        <v/>
      </c>
      <c r="AV997" s="171"/>
      <c r="AW997" s="171"/>
      <c r="AX997" s="171"/>
      <c r="AY997" s="171"/>
      <c r="AZ997" s="168" t="str">
        <f t="shared" si="372"/>
        <v/>
      </c>
      <c r="BA997" s="158" t="str">
        <f>IF(S997&lt;&gt;1, IF(SUM(S997:$S$1004)&lt;&gt;0, "| Laat geen witruimte tussen ingevulde rijen.", ""), "")</f>
        <v/>
      </c>
      <c r="BB997" s="158"/>
      <c r="BC997" s="159" t="str">
        <f t="shared" si="373"/>
        <v/>
      </c>
    </row>
    <row r="998" spans="1:55" x14ac:dyDescent="0.3">
      <c r="A998" s="244" t="str">
        <f t="shared" si="352"/>
        <v/>
      </c>
      <c r="B998" s="153" t="str">
        <f t="shared" si="353"/>
        <v/>
      </c>
      <c r="C998" s="154"/>
      <c r="D998" s="173"/>
      <c r="E998" s="179"/>
      <c r="F998" s="156"/>
      <c r="G998" s="175"/>
      <c r="H998" s="175"/>
      <c r="I998" s="175"/>
      <c r="J998" s="175"/>
      <c r="K998" s="175"/>
      <c r="L998" s="175"/>
      <c r="M998" s="175"/>
      <c r="N998" s="175"/>
      <c r="O998" s="175"/>
      <c r="P998" s="175"/>
      <c r="Q998" s="179"/>
      <c r="R998" s="157" t="s">
        <v>98</v>
      </c>
      <c r="S998" s="158">
        <f t="shared" si="354"/>
        <v>0</v>
      </c>
      <c r="T998" s="158" t="str">
        <f t="shared" si="355"/>
        <v/>
      </c>
      <c r="U998" s="158" t="str">
        <f t="shared" si="356"/>
        <v>lstLocatieNv3</v>
      </c>
      <c r="V998" s="168">
        <f t="shared" si="357"/>
        <v>0</v>
      </c>
      <c r="W998" s="171">
        <f t="shared" si="358"/>
        <v>0</v>
      </c>
      <c r="X998" s="171">
        <f t="shared" si="359"/>
        <v>0</v>
      </c>
      <c r="Y998" s="171">
        <f t="shared" si="360"/>
        <v>0</v>
      </c>
      <c r="Z998" s="171">
        <f t="shared" si="361"/>
        <v>0</v>
      </c>
      <c r="AA998" s="171">
        <f t="shared" si="362"/>
        <v>0</v>
      </c>
      <c r="AB998" s="171">
        <f t="shared" si="363"/>
        <v>0</v>
      </c>
      <c r="AC998" s="171">
        <f t="shared" si="364"/>
        <v>0</v>
      </c>
      <c r="AD998" s="171">
        <f t="shared" si="365"/>
        <v>0</v>
      </c>
      <c r="AE998" s="171">
        <f t="shared" si="366"/>
        <v>0</v>
      </c>
      <c r="AF998" s="171">
        <f t="shared" si="367"/>
        <v>0</v>
      </c>
      <c r="AG998" s="171">
        <f t="shared" si="368"/>
        <v>0</v>
      </c>
      <c r="AH998" s="171">
        <f>IF($S998&lt;&gt;0, IF($F998&lt;&gt;"Opname / publicatie / game", IF(OR($J998="Fysieke aanwezigheid/product",$J998="Fysieke en digitale aanwezigheid/product"), IF($L998&lt;&gt;"België", _xlfn.IFNA(IF(MATCH($M998, Keuzelijsten!$AR$2:$AR$32, 0)&gt;0, 0, -1), -1), IF($N998&lt;&gt;"", -1, IF(O998&lt;&gt;"", 0, 1))), -1), -1), 0)</f>
        <v>0</v>
      </c>
      <c r="AI998" s="171">
        <f t="shared" si="369"/>
        <v>0</v>
      </c>
      <c r="AJ998" s="171">
        <f t="shared" si="370"/>
        <v>0</v>
      </c>
      <c r="AK998" s="168"/>
      <c r="AL998" s="322" t="str">
        <f t="shared" si="351"/>
        <v/>
      </c>
      <c r="AM998" s="171"/>
      <c r="AN998" s="171"/>
      <c r="AO998" s="171"/>
      <c r="AP998" s="171"/>
      <c r="AQ998" s="171"/>
      <c r="AR998" s="171"/>
      <c r="AS998" s="171"/>
      <c r="AT998" s="171"/>
      <c r="AU998" s="171" t="str">
        <f t="shared" si="371"/>
        <v/>
      </c>
      <c r="AV998" s="171"/>
      <c r="AW998" s="171"/>
      <c r="AX998" s="171"/>
      <c r="AY998" s="171"/>
      <c r="AZ998" s="168" t="str">
        <f t="shared" si="372"/>
        <v/>
      </c>
      <c r="BA998" s="158" t="str">
        <f>IF(S998&lt;&gt;1, IF(SUM(S998:$S$1004)&lt;&gt;0, "| Laat geen witruimte tussen ingevulde rijen.", ""), "")</f>
        <v/>
      </c>
      <c r="BB998" s="158"/>
      <c r="BC998" s="159" t="str">
        <f t="shared" si="373"/>
        <v/>
      </c>
    </row>
    <row r="999" spans="1:55" x14ac:dyDescent="0.3">
      <c r="A999" s="244" t="str">
        <f t="shared" si="352"/>
        <v/>
      </c>
      <c r="B999" s="153" t="str">
        <f t="shared" si="353"/>
        <v/>
      </c>
      <c r="C999" s="154"/>
      <c r="D999" s="173"/>
      <c r="E999" s="179"/>
      <c r="F999" s="156"/>
      <c r="G999" s="175"/>
      <c r="H999" s="175"/>
      <c r="I999" s="175"/>
      <c r="J999" s="175"/>
      <c r="K999" s="175"/>
      <c r="L999" s="175"/>
      <c r="M999" s="175"/>
      <c r="N999" s="175"/>
      <c r="O999" s="175"/>
      <c r="P999" s="175"/>
      <c r="Q999" s="179"/>
      <c r="R999" s="157" t="s">
        <v>98</v>
      </c>
      <c r="S999" s="158">
        <f t="shared" si="354"/>
        <v>0</v>
      </c>
      <c r="T999" s="158" t="str">
        <f t="shared" si="355"/>
        <v/>
      </c>
      <c r="U999" s="158" t="str">
        <f t="shared" si="356"/>
        <v>lstLocatieNv3</v>
      </c>
      <c r="V999" s="168">
        <f t="shared" si="357"/>
        <v>0</v>
      </c>
      <c r="W999" s="171">
        <f t="shared" si="358"/>
        <v>0</v>
      </c>
      <c r="X999" s="171">
        <f t="shared" si="359"/>
        <v>0</v>
      </c>
      <c r="Y999" s="171">
        <f t="shared" si="360"/>
        <v>0</v>
      </c>
      <c r="Z999" s="171">
        <f t="shared" si="361"/>
        <v>0</v>
      </c>
      <c r="AA999" s="171">
        <f t="shared" si="362"/>
        <v>0</v>
      </c>
      <c r="AB999" s="171">
        <f t="shared" si="363"/>
        <v>0</v>
      </c>
      <c r="AC999" s="171">
        <f t="shared" si="364"/>
        <v>0</v>
      </c>
      <c r="AD999" s="171">
        <f t="shared" si="365"/>
        <v>0</v>
      </c>
      <c r="AE999" s="171">
        <f t="shared" si="366"/>
        <v>0</v>
      </c>
      <c r="AF999" s="171">
        <f t="shared" si="367"/>
        <v>0</v>
      </c>
      <c r="AG999" s="171">
        <f t="shared" si="368"/>
        <v>0</v>
      </c>
      <c r="AH999" s="171">
        <f>IF($S999&lt;&gt;0, IF($F999&lt;&gt;"Opname / publicatie / game", IF(OR($J999="Fysieke aanwezigheid/product",$J999="Fysieke en digitale aanwezigheid/product"), IF($L999&lt;&gt;"België", _xlfn.IFNA(IF(MATCH($M999, Keuzelijsten!$AR$2:$AR$32, 0)&gt;0, 0, -1), -1), IF($N999&lt;&gt;"", -1, IF(O999&lt;&gt;"", 0, 1))), -1), -1), 0)</f>
        <v>0</v>
      </c>
      <c r="AI999" s="171">
        <f t="shared" si="369"/>
        <v>0</v>
      </c>
      <c r="AJ999" s="171">
        <f t="shared" si="370"/>
        <v>0</v>
      </c>
      <c r="AK999" s="168"/>
      <c r="AL999" s="322" t="str">
        <f t="shared" si="351"/>
        <v/>
      </c>
      <c r="AM999" s="171"/>
      <c r="AN999" s="171"/>
      <c r="AO999" s="171"/>
      <c r="AP999" s="171"/>
      <c r="AQ999" s="171"/>
      <c r="AR999" s="171"/>
      <c r="AS999" s="171"/>
      <c r="AT999" s="171"/>
      <c r="AU999" s="171" t="str">
        <f t="shared" si="371"/>
        <v/>
      </c>
      <c r="AV999" s="171"/>
      <c r="AW999" s="171"/>
      <c r="AX999" s="171"/>
      <c r="AY999" s="171"/>
      <c r="AZ999" s="168" t="str">
        <f t="shared" si="372"/>
        <v/>
      </c>
      <c r="BA999" s="158" t="str">
        <f>IF(S999&lt;&gt;1, IF(SUM(S999:$S$1004)&lt;&gt;0, "| Laat geen witruimte tussen ingevulde rijen.", ""), "")</f>
        <v/>
      </c>
      <c r="BB999" s="158"/>
      <c r="BC999" s="159" t="str">
        <f t="shared" si="373"/>
        <v/>
      </c>
    </row>
    <row r="1000" spans="1:55" x14ac:dyDescent="0.3">
      <c r="A1000" s="244" t="str">
        <f t="shared" si="352"/>
        <v/>
      </c>
      <c r="B1000" s="153" t="str">
        <f t="shared" si="353"/>
        <v/>
      </c>
      <c r="C1000" s="154"/>
      <c r="D1000" s="173"/>
      <c r="E1000" s="179"/>
      <c r="F1000" s="156"/>
      <c r="G1000" s="175"/>
      <c r="H1000" s="175"/>
      <c r="I1000" s="175"/>
      <c r="J1000" s="175"/>
      <c r="K1000" s="175"/>
      <c r="L1000" s="175"/>
      <c r="M1000" s="175"/>
      <c r="N1000" s="175"/>
      <c r="O1000" s="175"/>
      <c r="P1000" s="175"/>
      <c r="Q1000" s="179"/>
      <c r="R1000" s="157" t="s">
        <v>98</v>
      </c>
      <c r="S1000" s="158">
        <f t="shared" si="354"/>
        <v>0</v>
      </c>
      <c r="T1000" s="158" t="str">
        <f t="shared" si="355"/>
        <v/>
      </c>
      <c r="U1000" s="158" t="str">
        <f t="shared" si="356"/>
        <v>lstLocatieNv3</v>
      </c>
      <c r="V1000" s="168">
        <f t="shared" si="357"/>
        <v>0</v>
      </c>
      <c r="W1000" s="171">
        <f t="shared" si="358"/>
        <v>0</v>
      </c>
      <c r="X1000" s="171">
        <f t="shared" si="359"/>
        <v>0</v>
      </c>
      <c r="Y1000" s="171">
        <f t="shared" si="360"/>
        <v>0</v>
      </c>
      <c r="Z1000" s="171">
        <f t="shared" si="361"/>
        <v>0</v>
      </c>
      <c r="AA1000" s="171">
        <f t="shared" si="362"/>
        <v>0</v>
      </c>
      <c r="AB1000" s="171">
        <f t="shared" si="363"/>
        <v>0</v>
      </c>
      <c r="AC1000" s="171">
        <f t="shared" si="364"/>
        <v>0</v>
      </c>
      <c r="AD1000" s="171">
        <f t="shared" si="365"/>
        <v>0</v>
      </c>
      <c r="AE1000" s="171">
        <f t="shared" si="366"/>
        <v>0</v>
      </c>
      <c r="AF1000" s="171">
        <f t="shared" si="367"/>
        <v>0</v>
      </c>
      <c r="AG1000" s="171">
        <f t="shared" si="368"/>
        <v>0</v>
      </c>
      <c r="AH1000" s="171">
        <f>IF($S1000&lt;&gt;0, IF($F1000&lt;&gt;"Opname / publicatie / game", IF(OR($J1000="Fysieke aanwezigheid/product",$J1000="Fysieke en digitale aanwezigheid/product"), IF($L1000&lt;&gt;"België", _xlfn.IFNA(IF(MATCH($M1000, Keuzelijsten!$AR$2:$AR$32, 0)&gt;0, 0, -1), -1), IF($N1000&lt;&gt;"", -1, IF(O1000&lt;&gt;"", 0, 1))), -1), -1), 0)</f>
        <v>0</v>
      </c>
      <c r="AI1000" s="171">
        <f t="shared" si="369"/>
        <v>0</v>
      </c>
      <c r="AJ1000" s="171">
        <f t="shared" si="370"/>
        <v>0</v>
      </c>
      <c r="AK1000" s="168"/>
      <c r="AL1000" s="322" t="str">
        <f t="shared" si="351"/>
        <v/>
      </c>
      <c r="AM1000" s="171"/>
      <c r="AN1000" s="171"/>
      <c r="AO1000" s="171"/>
      <c r="AP1000" s="171"/>
      <c r="AQ1000" s="171"/>
      <c r="AR1000" s="171"/>
      <c r="AS1000" s="171"/>
      <c r="AT1000" s="171"/>
      <c r="AU1000" s="171" t="str">
        <f t="shared" si="371"/>
        <v/>
      </c>
      <c r="AV1000" s="171"/>
      <c r="AW1000" s="171"/>
      <c r="AX1000" s="171"/>
      <c r="AY1000" s="171"/>
      <c r="AZ1000" s="168" t="str">
        <f t="shared" si="372"/>
        <v/>
      </c>
      <c r="BA1000" s="158" t="str">
        <f>IF(S1000&lt;&gt;1, IF(SUM(S1000:$S$1004)&lt;&gt;0, "| Laat geen witruimte tussen ingevulde rijen.", ""), "")</f>
        <v/>
      </c>
      <c r="BB1000" s="158"/>
      <c r="BC1000" s="159" t="str">
        <f t="shared" si="373"/>
        <v/>
      </c>
    </row>
    <row r="1001" spans="1:55" x14ac:dyDescent="0.3">
      <c r="A1001" s="244" t="str">
        <f t="shared" si="352"/>
        <v/>
      </c>
      <c r="B1001" s="153" t="str">
        <f t="shared" si="353"/>
        <v/>
      </c>
      <c r="C1001" s="154"/>
      <c r="D1001" s="173"/>
      <c r="E1001" s="179"/>
      <c r="F1001" s="156"/>
      <c r="G1001" s="175"/>
      <c r="H1001" s="175"/>
      <c r="I1001" s="175"/>
      <c r="J1001" s="175"/>
      <c r="K1001" s="175"/>
      <c r="L1001" s="175"/>
      <c r="M1001" s="175"/>
      <c r="N1001" s="175"/>
      <c r="O1001" s="175"/>
      <c r="P1001" s="175"/>
      <c r="Q1001" s="179"/>
      <c r="R1001" s="157" t="s">
        <v>98</v>
      </c>
      <c r="S1001" s="158">
        <f t="shared" si="354"/>
        <v>0</v>
      </c>
      <c r="T1001" s="158" t="str">
        <f t="shared" si="355"/>
        <v/>
      </c>
      <c r="U1001" s="158" t="str">
        <f t="shared" si="356"/>
        <v>lstLocatieNv3</v>
      </c>
      <c r="V1001" s="168">
        <f t="shared" si="357"/>
        <v>0</v>
      </c>
      <c r="W1001" s="171">
        <f t="shared" si="358"/>
        <v>0</v>
      </c>
      <c r="X1001" s="171">
        <f t="shared" si="359"/>
        <v>0</v>
      </c>
      <c r="Y1001" s="171">
        <f t="shared" si="360"/>
        <v>0</v>
      </c>
      <c r="Z1001" s="171">
        <f t="shared" si="361"/>
        <v>0</v>
      </c>
      <c r="AA1001" s="171">
        <f t="shared" si="362"/>
        <v>0</v>
      </c>
      <c r="AB1001" s="171">
        <f t="shared" si="363"/>
        <v>0</v>
      </c>
      <c r="AC1001" s="171">
        <f t="shared" si="364"/>
        <v>0</v>
      </c>
      <c r="AD1001" s="171">
        <f t="shared" si="365"/>
        <v>0</v>
      </c>
      <c r="AE1001" s="171">
        <f t="shared" si="366"/>
        <v>0</v>
      </c>
      <c r="AF1001" s="171">
        <f t="shared" si="367"/>
        <v>0</v>
      </c>
      <c r="AG1001" s="171">
        <f t="shared" si="368"/>
        <v>0</v>
      </c>
      <c r="AH1001" s="171">
        <f>IF($S1001&lt;&gt;0, IF($F1001&lt;&gt;"Opname / publicatie / game", IF(OR($J1001="Fysieke aanwezigheid/product",$J1001="Fysieke en digitale aanwezigheid/product"), IF($L1001&lt;&gt;"België", _xlfn.IFNA(IF(MATCH($M1001, Keuzelijsten!$AR$2:$AR$32, 0)&gt;0, 0, -1), -1), IF($N1001&lt;&gt;"", -1, IF(O1001&lt;&gt;"", 0, 1))), -1), -1), 0)</f>
        <v>0</v>
      </c>
      <c r="AI1001" s="171">
        <f t="shared" si="369"/>
        <v>0</v>
      </c>
      <c r="AJ1001" s="171">
        <f t="shared" si="370"/>
        <v>0</v>
      </c>
      <c r="AK1001" s="168"/>
      <c r="AL1001" s="322" t="str">
        <f t="shared" si="351"/>
        <v/>
      </c>
      <c r="AM1001" s="171"/>
      <c r="AN1001" s="171"/>
      <c r="AO1001" s="171"/>
      <c r="AP1001" s="171"/>
      <c r="AQ1001" s="171"/>
      <c r="AR1001" s="171"/>
      <c r="AS1001" s="171"/>
      <c r="AT1001" s="171"/>
      <c r="AU1001" s="171" t="str">
        <f t="shared" si="371"/>
        <v/>
      </c>
      <c r="AV1001" s="171"/>
      <c r="AW1001" s="171"/>
      <c r="AX1001" s="171"/>
      <c r="AY1001" s="171"/>
      <c r="AZ1001" s="168" t="str">
        <f t="shared" si="372"/>
        <v/>
      </c>
      <c r="BA1001" s="158" t="str">
        <f>IF(S1001&lt;&gt;1, IF(SUM(S1001:$S$1004)&lt;&gt;0, "| Laat geen witruimte tussen ingevulde rijen.", ""), "")</f>
        <v/>
      </c>
      <c r="BB1001" s="158"/>
      <c r="BC1001" s="159" t="str">
        <f t="shared" si="373"/>
        <v/>
      </c>
    </row>
    <row r="1002" spans="1:55" x14ac:dyDescent="0.3">
      <c r="A1002" s="244" t="str">
        <f t="shared" si="352"/>
        <v/>
      </c>
      <c r="B1002" s="153" t="str">
        <f t="shared" si="353"/>
        <v/>
      </c>
      <c r="C1002" s="154"/>
      <c r="D1002" s="173"/>
      <c r="E1002" s="179"/>
      <c r="F1002" s="156"/>
      <c r="G1002" s="175"/>
      <c r="H1002" s="175"/>
      <c r="I1002" s="175"/>
      <c r="J1002" s="175"/>
      <c r="K1002" s="175"/>
      <c r="L1002" s="175"/>
      <c r="M1002" s="175"/>
      <c r="N1002" s="175"/>
      <c r="O1002" s="175"/>
      <c r="P1002" s="175"/>
      <c r="Q1002" s="179"/>
      <c r="R1002" s="157" t="s">
        <v>98</v>
      </c>
      <c r="S1002" s="158">
        <f t="shared" si="354"/>
        <v>0</v>
      </c>
      <c r="T1002" s="158" t="str">
        <f t="shared" si="355"/>
        <v/>
      </c>
      <c r="U1002" s="158" t="str">
        <f t="shared" si="356"/>
        <v>lstLocatieNv3</v>
      </c>
      <c r="V1002" s="168">
        <f t="shared" si="357"/>
        <v>0</v>
      </c>
      <c r="W1002" s="171">
        <f t="shared" si="358"/>
        <v>0</v>
      </c>
      <c r="X1002" s="171">
        <f t="shared" si="359"/>
        <v>0</v>
      </c>
      <c r="Y1002" s="171">
        <f t="shared" si="360"/>
        <v>0</v>
      </c>
      <c r="Z1002" s="171">
        <f t="shared" si="361"/>
        <v>0</v>
      </c>
      <c r="AA1002" s="171">
        <f t="shared" si="362"/>
        <v>0</v>
      </c>
      <c r="AB1002" s="171">
        <f t="shared" si="363"/>
        <v>0</v>
      </c>
      <c r="AC1002" s="171">
        <f t="shared" si="364"/>
        <v>0</v>
      </c>
      <c r="AD1002" s="171">
        <f t="shared" si="365"/>
        <v>0</v>
      </c>
      <c r="AE1002" s="171">
        <f t="shared" si="366"/>
        <v>0</v>
      </c>
      <c r="AF1002" s="171">
        <f t="shared" si="367"/>
        <v>0</v>
      </c>
      <c r="AG1002" s="171">
        <f t="shared" si="368"/>
        <v>0</v>
      </c>
      <c r="AH1002" s="171">
        <f>IF($S1002&lt;&gt;0, IF($F1002&lt;&gt;"Opname / publicatie / game", IF(OR($J1002="Fysieke aanwezigheid/product",$J1002="Fysieke en digitale aanwezigheid/product"), IF($L1002&lt;&gt;"België", _xlfn.IFNA(IF(MATCH($M1002, Keuzelijsten!$AR$2:$AR$32, 0)&gt;0, 0, -1), -1), IF($N1002&lt;&gt;"", -1, IF(O1002&lt;&gt;"", 0, 1))), -1), -1), 0)</f>
        <v>0</v>
      </c>
      <c r="AI1002" s="171">
        <f t="shared" si="369"/>
        <v>0</v>
      </c>
      <c r="AJ1002" s="171">
        <f t="shared" si="370"/>
        <v>0</v>
      </c>
      <c r="AK1002" s="168"/>
      <c r="AL1002" s="322" t="str">
        <f t="shared" si="351"/>
        <v/>
      </c>
      <c r="AM1002" s="171"/>
      <c r="AN1002" s="171"/>
      <c r="AO1002" s="171"/>
      <c r="AP1002" s="171"/>
      <c r="AQ1002" s="171"/>
      <c r="AR1002" s="171"/>
      <c r="AS1002" s="171"/>
      <c r="AT1002" s="171"/>
      <c r="AU1002" s="171" t="str">
        <f t="shared" si="371"/>
        <v/>
      </c>
      <c r="AV1002" s="171"/>
      <c r="AW1002" s="171"/>
      <c r="AX1002" s="171"/>
      <c r="AY1002" s="171"/>
      <c r="AZ1002" s="168" t="str">
        <f t="shared" si="372"/>
        <v/>
      </c>
      <c r="BA1002" s="158" t="str">
        <f>IF(S1002&lt;&gt;1, IF(SUM(S1002:$S$1004)&lt;&gt;0, "| Laat geen witruimte tussen ingevulde rijen.", ""), "")</f>
        <v/>
      </c>
      <c r="BB1002" s="158"/>
      <c r="BC1002" s="159" t="str">
        <f t="shared" si="373"/>
        <v/>
      </c>
    </row>
    <row r="1003" spans="1:55" x14ac:dyDescent="0.3">
      <c r="A1003" s="244" t="str">
        <f t="shared" si="352"/>
        <v/>
      </c>
      <c r="B1003" s="153" t="str">
        <f t="shared" si="353"/>
        <v/>
      </c>
      <c r="C1003" s="154"/>
      <c r="D1003" s="173"/>
      <c r="E1003" s="179"/>
      <c r="F1003" s="156"/>
      <c r="G1003" s="175"/>
      <c r="H1003" s="175"/>
      <c r="I1003" s="175"/>
      <c r="J1003" s="175"/>
      <c r="K1003" s="175"/>
      <c r="L1003" s="175"/>
      <c r="M1003" s="175"/>
      <c r="N1003" s="175"/>
      <c r="O1003" s="175"/>
      <c r="P1003" s="175"/>
      <c r="Q1003" s="179"/>
      <c r="R1003" s="157" t="s">
        <v>98</v>
      </c>
      <c r="S1003" s="158">
        <f t="shared" si="354"/>
        <v>0</v>
      </c>
      <c r="T1003" s="158" t="str">
        <f t="shared" si="355"/>
        <v/>
      </c>
      <c r="U1003" s="158" t="str">
        <f t="shared" si="356"/>
        <v>lstLocatieNv3</v>
      </c>
      <c r="V1003" s="168">
        <f t="shared" si="357"/>
        <v>0</v>
      </c>
      <c r="W1003" s="171">
        <f t="shared" si="358"/>
        <v>0</v>
      </c>
      <c r="X1003" s="171">
        <f t="shared" si="359"/>
        <v>0</v>
      </c>
      <c r="Y1003" s="171">
        <f t="shared" si="360"/>
        <v>0</v>
      </c>
      <c r="Z1003" s="171">
        <f t="shared" si="361"/>
        <v>0</v>
      </c>
      <c r="AA1003" s="171">
        <f t="shared" si="362"/>
        <v>0</v>
      </c>
      <c r="AB1003" s="171">
        <f t="shared" si="363"/>
        <v>0</v>
      </c>
      <c r="AC1003" s="171">
        <f t="shared" si="364"/>
        <v>0</v>
      </c>
      <c r="AD1003" s="171">
        <f t="shared" si="365"/>
        <v>0</v>
      </c>
      <c r="AE1003" s="171">
        <f t="shared" si="366"/>
        <v>0</v>
      </c>
      <c r="AF1003" s="171">
        <f t="shared" si="367"/>
        <v>0</v>
      </c>
      <c r="AG1003" s="171">
        <f t="shared" si="368"/>
        <v>0</v>
      </c>
      <c r="AH1003" s="171">
        <f>IF($S1003&lt;&gt;0, IF($F1003&lt;&gt;"Opname / publicatie / game", IF(OR($J1003="Fysieke aanwezigheid/product",$J1003="Fysieke en digitale aanwezigheid/product"), IF($L1003&lt;&gt;"België", _xlfn.IFNA(IF(MATCH($M1003, Keuzelijsten!$AR$2:$AR$32, 0)&gt;0, 0, -1), -1), IF($N1003&lt;&gt;"", -1, IF(O1003&lt;&gt;"", 0, 1))), -1), -1), 0)</f>
        <v>0</v>
      </c>
      <c r="AI1003" s="171">
        <f t="shared" si="369"/>
        <v>0</v>
      </c>
      <c r="AJ1003" s="171">
        <f t="shared" si="370"/>
        <v>0</v>
      </c>
      <c r="AK1003" s="168"/>
      <c r="AL1003" s="322" t="str">
        <f t="shared" si="351"/>
        <v/>
      </c>
      <c r="AM1003" s="171"/>
      <c r="AN1003" s="171"/>
      <c r="AO1003" s="171"/>
      <c r="AP1003" s="171"/>
      <c r="AQ1003" s="171"/>
      <c r="AR1003" s="171"/>
      <c r="AS1003" s="171"/>
      <c r="AT1003" s="171"/>
      <c r="AU1003" s="171" t="str">
        <f t="shared" si="371"/>
        <v/>
      </c>
      <c r="AV1003" s="171"/>
      <c r="AW1003" s="171"/>
      <c r="AX1003" s="171"/>
      <c r="AY1003" s="171"/>
      <c r="AZ1003" s="168" t="str">
        <f t="shared" si="372"/>
        <v/>
      </c>
      <c r="BA1003" s="158" t="str">
        <f>IF(S1003&lt;&gt;1, IF(SUM(S1003:$S$1004)&lt;&gt;0, "| Laat geen witruimte tussen ingevulde rijen.", ""), "")</f>
        <v/>
      </c>
      <c r="BB1003" s="158"/>
      <c r="BC1003" s="159" t="str">
        <f t="shared" si="373"/>
        <v/>
      </c>
    </row>
    <row r="1004" spans="1:55" x14ac:dyDescent="0.3">
      <c r="A1004" s="244" t="str">
        <f t="shared" si="352"/>
        <v/>
      </c>
      <c r="B1004" s="153" t="str">
        <f t="shared" si="353"/>
        <v/>
      </c>
      <c r="C1004" s="154"/>
      <c r="D1004" s="173"/>
      <c r="E1004" s="179"/>
      <c r="F1004" s="156"/>
      <c r="G1004" s="175"/>
      <c r="H1004" s="175"/>
      <c r="I1004" s="175"/>
      <c r="J1004" s="175"/>
      <c r="K1004" s="175"/>
      <c r="L1004" s="175"/>
      <c r="M1004" s="175"/>
      <c r="N1004" s="175"/>
      <c r="O1004" s="175"/>
      <c r="P1004" s="175"/>
      <c r="Q1004" s="179"/>
      <c r="R1004" s="157" t="s">
        <v>98</v>
      </c>
      <c r="S1004" s="158">
        <f t="shared" si="354"/>
        <v>0</v>
      </c>
      <c r="T1004" s="158" t="str">
        <f t="shared" si="355"/>
        <v/>
      </c>
      <c r="U1004" s="158" t="str">
        <f t="shared" si="356"/>
        <v>lstLocatieNv3</v>
      </c>
      <c r="V1004" s="168">
        <f t="shared" si="357"/>
        <v>0</v>
      </c>
      <c r="W1004" s="171">
        <f t="shared" si="358"/>
        <v>0</v>
      </c>
      <c r="X1004" s="171">
        <f t="shared" si="359"/>
        <v>0</v>
      </c>
      <c r="Y1004" s="171">
        <f t="shared" si="360"/>
        <v>0</v>
      </c>
      <c r="Z1004" s="171">
        <f t="shared" si="361"/>
        <v>0</v>
      </c>
      <c r="AA1004" s="171">
        <f t="shared" si="362"/>
        <v>0</v>
      </c>
      <c r="AB1004" s="171">
        <f t="shared" si="363"/>
        <v>0</v>
      </c>
      <c r="AC1004" s="171">
        <f t="shared" si="364"/>
        <v>0</v>
      </c>
      <c r="AD1004" s="171">
        <f t="shared" si="365"/>
        <v>0</v>
      </c>
      <c r="AE1004" s="171">
        <f t="shared" si="366"/>
        <v>0</v>
      </c>
      <c r="AF1004" s="171">
        <f t="shared" si="367"/>
        <v>0</v>
      </c>
      <c r="AG1004" s="171">
        <f t="shared" si="368"/>
        <v>0</v>
      </c>
      <c r="AH1004" s="171">
        <f>IF($S1004&lt;&gt;0, IF($F1004&lt;&gt;"Opname / publicatie / game", IF(OR($J1004="Fysieke aanwezigheid/product",$J1004="Fysieke en digitale aanwezigheid/product"), IF($L1004&lt;&gt;"België", _xlfn.IFNA(IF(MATCH($M1004, Keuzelijsten!$AR$2:$AR$32, 0)&gt;0, 0, -1), -1), IF($N1004&lt;&gt;"", -1, IF(O1004&lt;&gt;"", 0, 1))), -1), -1), 0)</f>
        <v>0</v>
      </c>
      <c r="AI1004" s="171">
        <f t="shared" si="369"/>
        <v>0</v>
      </c>
      <c r="AJ1004" s="171">
        <f t="shared" si="370"/>
        <v>0</v>
      </c>
      <c r="AK1004" s="168"/>
      <c r="AL1004" s="322" t="str">
        <f t="shared" si="351"/>
        <v/>
      </c>
      <c r="AM1004" s="171"/>
      <c r="AN1004" s="171"/>
      <c r="AO1004" s="171"/>
      <c r="AP1004" s="171"/>
      <c r="AQ1004" s="171"/>
      <c r="AR1004" s="171"/>
      <c r="AS1004" s="171"/>
      <c r="AT1004" s="171"/>
      <c r="AU1004" s="171" t="str">
        <f t="shared" si="371"/>
        <v/>
      </c>
      <c r="AV1004" s="171"/>
      <c r="AW1004" s="171"/>
      <c r="AX1004" s="171"/>
      <c r="AY1004" s="171"/>
      <c r="AZ1004" s="168" t="str">
        <f t="shared" si="372"/>
        <v/>
      </c>
      <c r="BA1004" s="158" t="str">
        <f>IF(S1004&lt;&gt;1, IF(SUM(S1004:$S$1004)&lt;&gt;0, "| Laat geen witruimte tussen ingevulde rijen.", ""), "")</f>
        <v/>
      </c>
      <c r="BB1004" s="158"/>
      <c r="BC1004" s="159" t="str">
        <f t="shared" si="373"/>
        <v/>
      </c>
    </row>
    <row r="1005" spans="1:55" ht="13.95" customHeight="1" x14ac:dyDescent="0.3">
      <c r="A1005" s="160"/>
      <c r="B1005" s="33"/>
      <c r="C1005" s="33"/>
      <c r="D1005" s="33"/>
      <c r="E1005" s="33"/>
      <c r="F1005" s="33"/>
      <c r="G1005" s="33"/>
      <c r="H1005" s="33"/>
      <c r="I1005" s="33"/>
      <c r="J1005" s="33"/>
      <c r="K1005" s="33"/>
      <c r="L1005" s="33"/>
      <c r="M1005" s="33"/>
      <c r="N1005" s="33"/>
      <c r="O1005" s="33"/>
      <c r="P1005" s="33"/>
      <c r="Q1005" s="33"/>
      <c r="R1005" s="161"/>
      <c r="S1005" s="33"/>
      <c r="T1005" s="33"/>
      <c r="U1005" s="33"/>
      <c r="V1005" s="33"/>
      <c r="W1005" s="33"/>
      <c r="X1005" s="33"/>
      <c r="Y1005" s="33"/>
      <c r="Z1005" s="33"/>
      <c r="AA1005" s="33"/>
      <c r="AB1005" s="33"/>
      <c r="AC1005" s="33"/>
      <c r="AD1005" s="33"/>
      <c r="AE1005" s="33"/>
      <c r="AF1005" s="33"/>
      <c r="AG1005" s="33"/>
      <c r="AH1005" s="33"/>
      <c r="AI1005" s="33"/>
      <c r="AJ1005" s="33"/>
      <c r="AK1005" s="33"/>
      <c r="AL1005" s="33"/>
      <c r="AM1005" s="33"/>
      <c r="AN1005" s="33"/>
      <c r="AO1005" s="33"/>
      <c r="AP1005" s="33"/>
      <c r="AQ1005" s="33"/>
      <c r="AR1005" s="33"/>
      <c r="AS1005" s="33"/>
      <c r="AT1005" s="33"/>
      <c r="AU1005" s="33"/>
      <c r="AV1005" s="33"/>
      <c r="AW1005" s="33"/>
      <c r="AX1005" s="33"/>
      <c r="AY1005" s="33"/>
      <c r="AZ1005" s="33"/>
      <c r="BA1005" s="33"/>
      <c r="BB1005" s="172" t="s">
        <v>13</v>
      </c>
      <c r="BC1005" s="46"/>
    </row>
    <row r="1006" spans="1:55" x14ac:dyDescent="0.3">
      <c r="T1006" s="158" t="str">
        <f>IF(L1006="Ja", "lstLandenEuropa", IF(L1006="Nee", "lstLandenBuitenEuropa", ""))</f>
        <v/>
      </c>
      <c r="U1006" s="158"/>
      <c r="BB1006">
        <f>COUNTA(BC5:BC1004)-COUNTBLANK(BC5:BC1004)</f>
        <v>0</v>
      </c>
    </row>
  </sheetData>
  <sheetProtection algorithmName="SHA-512" hashValue="eSmCpUSLMULkvP9Zdw+y0n7uuqnOjJiGNis5LaNqh0CV6ihCotZlr4E6Ic4baIxZNxeeXJ0v5V06Zh4q7m91bQ==" saltValue="Qkq9Rku/46q3IEXjk6ICwQ==" spinCount="100000" sheet="1" objects="1" scenarios="1" selectLockedCells="1"/>
  <mergeCells count="1">
    <mergeCell ref="B2:C3"/>
  </mergeCells>
  <conditionalFormatting sqref="B5:Q1004">
    <cfRule type="expression" dxfId="80" priority="1265">
      <formula>MOD(ROW(),2)&lt;&gt;0</formula>
    </cfRule>
  </conditionalFormatting>
  <conditionalFormatting sqref="C5:Q1004">
    <cfRule type="expression" dxfId="79" priority="1237">
      <formula>IF(C5&lt;&gt;"", AK5&lt;&gt;"")</formula>
    </cfRule>
    <cfRule type="expression" dxfId="78" priority="1263">
      <formula>V5&lt;0</formula>
    </cfRule>
    <cfRule type="expression" dxfId="77" priority="1264">
      <formula>IF(V5&gt;0, C5="")</formula>
    </cfRule>
  </conditionalFormatting>
  <dataValidations count="12">
    <dataValidation type="list" allowBlank="1" showInputMessage="1" showErrorMessage="1" sqref="F5:F1004" xr:uid="{9D51C04D-1F95-4BC5-AADE-AF0DA4ABA9B6}">
      <formula1>lstActiviteitType</formula1>
    </dataValidation>
    <dataValidation type="list" allowBlank="1" showInputMessage="1" showErrorMessage="1" sqref="G5:G1004" xr:uid="{F379912C-8F83-4780-AC47-8FA90B69EAF0}">
      <formula1>lstActiviteitDiscipline</formula1>
    </dataValidation>
    <dataValidation type="list" allowBlank="1" showInputMessage="1" showErrorMessage="1" sqref="H5:H1004" xr:uid="{B179D54B-3954-4D0D-9B7C-44A9C35314AB}">
      <formula1>lstActiviteitFunctie</formula1>
    </dataValidation>
    <dataValidation type="whole" operator="greaterThanOrEqual" allowBlank="1" showInputMessage="1" showErrorMessage="1" error="Het getal moet geheel en groter dan 0 zijn." sqref="E5:E1004 Q5:Q1004" xr:uid="{8993D116-EC51-4206-AFE4-3100E174F641}">
      <formula1>1</formula1>
    </dataValidation>
    <dataValidation type="list" allowBlank="1" showInputMessage="1" showErrorMessage="1" sqref="L5:L1004" xr:uid="{2CCA0EEA-B768-4FC4-9FAA-EC9A497804C9}">
      <formula1>lstLocatieNv1</formula1>
    </dataValidation>
    <dataValidation type="list" allowBlank="1" showInputMessage="1" showErrorMessage="1" sqref="M5:M1004" xr:uid="{14CA8A26-F4CE-4D54-A1DE-38C301994BD5}">
      <formula1>INDIRECT($T5)</formula1>
    </dataValidation>
    <dataValidation type="list" allowBlank="1" showInputMessage="1" showErrorMessage="1" sqref="N5:N1004" xr:uid="{422B961A-4D1E-464F-9A8C-521D221B2DB5}">
      <formula1>lstLocatieBelgiePostcode</formula1>
    </dataValidation>
    <dataValidation type="list" allowBlank="1" showInputMessage="1" showErrorMessage="1" sqref="I5:I1004" xr:uid="{8EC9370A-4B23-4A4E-AAC0-AFBA4D01A7F7}">
      <formula1>lstActiviteitWerkingstype</formula1>
    </dataValidation>
    <dataValidation type="list" allowBlank="1" showInputMessage="1" showErrorMessage="1" sqref="O5:O1004" xr:uid="{CBA9F6D2-1D40-4575-8D6D-8AC02C14634F}">
      <formula1>INDIRECT($U$5)</formula1>
    </dataValidation>
    <dataValidation type="list" allowBlank="1" showInputMessage="1" showErrorMessage="1" sqref="J5:J1004" xr:uid="{BCE32E4F-E78E-4A08-A046-5C5E4CBFC589}">
      <formula1>lstActiviteitParticipatieType</formula1>
    </dataValidation>
    <dataValidation type="list" allowBlank="1" showInputMessage="1" showErrorMessage="1" sqref="P5:P1004" xr:uid="{E0B66628-D2E1-4E5A-B5F1-FABE62530D73}">
      <formula1>lstActiviteitRol</formula1>
    </dataValidation>
    <dataValidation type="list" allowBlank="1" showInputMessage="1" showErrorMessage="1" sqref="K5:K1004" xr:uid="{E28EAEA5-CBD8-428E-A48F-3424195803C0}">
      <formula1>lstActiviteitStatus</formula1>
    </dataValidation>
  </dataValidations>
  <pageMargins left="0.70866141732283472" right="0.70866141732283472" top="0.74803149606299213" bottom="0.74803149606299213" header="0.31496062992125984" footer="0.31496062992125984"/>
  <pageSetup paperSize="9" scale="15" fitToHeight="0" orientation="portrait" r:id="rId1"/>
  <headerFooter>
    <oddFooter>Pagina &amp;P van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1723B-5053-46AE-BFD1-7E1F42300BDD}">
  <sheetPr codeName="Blad9">
    <pageSetUpPr fitToPage="1"/>
  </sheetPr>
  <dimension ref="A1:BT506"/>
  <sheetViews>
    <sheetView showGridLine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4" x14ac:dyDescent="0.3"/>
  <cols>
    <col min="1" max="1" width="2.33203125" style="145" customWidth="1"/>
    <col min="2" max="2" width="4.44140625" customWidth="1"/>
    <col min="3" max="3" width="15.33203125" customWidth="1"/>
    <col min="4" max="4" width="14.44140625" customWidth="1"/>
    <col min="5" max="5" width="16.6640625" customWidth="1"/>
    <col min="6" max="6" width="22.21875" customWidth="1"/>
    <col min="7" max="7" width="25.109375" bestFit="1" customWidth="1"/>
    <col min="8" max="8" width="27.109375" bestFit="1" customWidth="1"/>
    <col min="9" max="9" width="18.88671875" customWidth="1"/>
    <col min="10" max="10" width="32.77734375" customWidth="1"/>
    <col min="11" max="11" width="28.5546875" customWidth="1"/>
    <col min="12" max="12" width="10" customWidth="1"/>
    <col min="13" max="14" width="18.88671875" customWidth="1"/>
    <col min="15" max="15" width="8.88671875" style="42" hidden="1" customWidth="1"/>
    <col min="16" max="45" width="8.88671875" hidden="1" customWidth="1"/>
    <col min="46" max="46" width="2.33203125" style="31" customWidth="1"/>
  </cols>
  <sheetData>
    <row r="1" spans="1:72" ht="24.6" customHeight="1" x14ac:dyDescent="0.3">
      <c r="A1" s="232"/>
      <c r="E1" s="124"/>
      <c r="F1" s="247" t="str" cm="1">
        <f t="array" aca="1" ref="F1" ca="1">IF(Sjabloon_status="Test", Watermark_test, IF((Datum_vervaldatum-TODAY())&lt;=0, Watermark_vervallen, IF((Datum_deadline-TODAY())&lt;0, Watermark_aanmaning, "")))</f>
        <v>Dit model dient enkel voor testdoeleinden. De definitieve versie kan hiervan afwijken. Niet gebruiken bij de echte aanvraag!</v>
      </c>
      <c r="N1" s="122" t="str">
        <f>IF(O4&lt;&gt;1, IF(AS506=1, AS506&amp;" rij bevat nog foutmeldingen. Controleer het blad.", IF(AS506&gt;1, AS506&amp;" rijen bevatten nog foutmeldingen. Controleer het blad.", "")), "Vul de onderstaande tabel in.")</f>
        <v>Vul de onderstaande tabel in.</v>
      </c>
      <c r="AT1" s="146"/>
    </row>
    <row r="2" spans="1:72" s="1" customFormat="1" ht="9.6" customHeight="1" x14ac:dyDescent="0.3">
      <c r="A2" s="147"/>
      <c r="B2" s="331" t="s">
        <v>94917</v>
      </c>
      <c r="C2" s="331"/>
      <c r="D2" s="331"/>
      <c r="E2" s="331"/>
      <c r="F2" s="108"/>
      <c r="G2" s="108"/>
      <c r="H2" s="108"/>
      <c r="I2" s="108"/>
      <c r="J2" s="108"/>
      <c r="K2" s="108"/>
      <c r="L2" s="108"/>
      <c r="M2" s="108"/>
      <c r="N2" s="108"/>
      <c r="O2" s="42"/>
      <c r="AT2" s="146"/>
    </row>
    <row r="3" spans="1:72" s="1" customFormat="1" ht="13.95" customHeight="1" x14ac:dyDescent="0.3">
      <c r="B3" s="331"/>
      <c r="C3" s="331"/>
      <c r="D3" s="331"/>
      <c r="E3" s="331"/>
      <c r="F3" s="163"/>
      <c r="G3" s="163"/>
      <c r="H3" s="163"/>
      <c r="I3" s="164"/>
      <c r="J3" s="163"/>
      <c r="K3" s="228"/>
      <c r="L3" s="228"/>
      <c r="M3" s="163"/>
      <c r="N3" s="163"/>
      <c r="O3" s="42" t="s">
        <v>104</v>
      </c>
      <c r="P3" t="s">
        <v>105</v>
      </c>
      <c r="Q3" s="166" t="s">
        <v>284</v>
      </c>
      <c r="R3"/>
      <c r="S3" s="166" t="s">
        <v>159</v>
      </c>
      <c r="T3" s="169"/>
      <c r="U3" s="169"/>
      <c r="V3" s="169"/>
      <c r="W3" s="169"/>
      <c r="X3" s="169"/>
      <c r="Y3" s="169"/>
      <c r="Z3" s="169"/>
      <c r="AA3" s="169"/>
      <c r="AB3" s="169"/>
      <c r="AC3" s="169"/>
      <c r="AD3" s="169"/>
      <c r="AE3" s="166" t="s">
        <v>160</v>
      </c>
      <c r="AN3" s="169"/>
      <c r="AO3" s="169"/>
      <c r="AP3" s="169"/>
      <c r="AQ3" s="166" t="s">
        <v>106</v>
      </c>
      <c r="AR3" t="s">
        <v>107</v>
      </c>
      <c r="AS3"/>
      <c r="AT3" s="146"/>
    </row>
    <row r="4" spans="1:72" s="151" customFormat="1" ht="13.95" customHeight="1" x14ac:dyDescent="0.3">
      <c r="A4" s="148"/>
      <c r="B4" s="149" t="s">
        <v>108</v>
      </c>
      <c r="C4" s="149" t="s">
        <v>161</v>
      </c>
      <c r="D4" s="149" t="s">
        <v>424</v>
      </c>
      <c r="E4" s="149" t="s">
        <v>94930</v>
      </c>
      <c r="F4" s="149" t="s">
        <v>163</v>
      </c>
      <c r="G4" s="149" t="s">
        <v>164</v>
      </c>
      <c r="H4" s="149" t="s">
        <v>3443</v>
      </c>
      <c r="I4" s="149" t="s">
        <v>162</v>
      </c>
      <c r="J4" s="149" t="s">
        <v>94950</v>
      </c>
      <c r="K4" s="149" t="s">
        <v>165</v>
      </c>
      <c r="L4" s="149" t="s">
        <v>166</v>
      </c>
      <c r="M4" s="149" t="s">
        <v>167</v>
      </c>
      <c r="N4" s="149" t="s">
        <v>168</v>
      </c>
      <c r="O4" s="150">
        <f>IF(SUM(P5:P453)&lt;&gt;0, 0, 1)</f>
        <v>1</v>
      </c>
      <c r="Q4" s="167" t="s">
        <v>285</v>
      </c>
      <c r="R4" s="151" t="s">
        <v>286</v>
      </c>
      <c r="S4" s="167" t="str">
        <f>SUBSTITUTE(ADDRESS(1, COLUMN(C5), 4, 1), "1", "")</f>
        <v>C</v>
      </c>
      <c r="T4" s="170" t="str">
        <f>SUBSTITUTE(ADDRESS(1, COLUMN(D5), 4, 1), "1", "")</f>
        <v>D</v>
      </c>
      <c r="U4" s="170" t="str">
        <f>SUBSTITUTE(ADDRESS(1, COLUMN(E5), 4, 1), "1", "")</f>
        <v>E</v>
      </c>
      <c r="V4" s="170" t="str">
        <f t="shared" ref="V4:AD4" si="0">SUBSTITUTE(ADDRESS(1, COLUMN(F5), 4, 1), "1", "")</f>
        <v>F</v>
      </c>
      <c r="W4" s="170" t="str">
        <f t="shared" si="0"/>
        <v>G</v>
      </c>
      <c r="X4" s="170" t="str">
        <f t="shared" si="0"/>
        <v>H</v>
      </c>
      <c r="Y4" s="170" t="str">
        <f t="shared" si="0"/>
        <v>I</v>
      </c>
      <c r="Z4" s="170" t="str">
        <f t="shared" si="0"/>
        <v>J</v>
      </c>
      <c r="AA4" s="170" t="str">
        <f t="shared" si="0"/>
        <v>K</v>
      </c>
      <c r="AB4" s="170" t="str">
        <f t="shared" si="0"/>
        <v>L</v>
      </c>
      <c r="AC4" s="170" t="str">
        <f t="shared" si="0"/>
        <v>M</v>
      </c>
      <c r="AD4" s="170" t="str">
        <f t="shared" si="0"/>
        <v>N</v>
      </c>
      <c r="AE4" s="167" t="str">
        <f>SUBSTITUTE(ADDRESS(1, COLUMN(C5), 4, 1), "1", "")</f>
        <v>C</v>
      </c>
      <c r="AF4" s="170" t="str">
        <f>SUBSTITUTE(ADDRESS(1, COLUMN(D5), 4, 1), "1", "")</f>
        <v>D</v>
      </c>
      <c r="AG4" s="170" t="str">
        <f>SUBSTITUTE(ADDRESS(1, COLUMN(E5), 4, 1), "1", "")</f>
        <v>E</v>
      </c>
      <c r="AH4" s="170" t="str">
        <f t="shared" ref="AH4:AP4" si="1">SUBSTITUTE(ADDRESS(1, COLUMN(F5), 4, 1), "1", "")</f>
        <v>F</v>
      </c>
      <c r="AI4" s="170" t="str">
        <f t="shared" si="1"/>
        <v>G</v>
      </c>
      <c r="AJ4" s="170" t="str">
        <f t="shared" si="1"/>
        <v>H</v>
      </c>
      <c r="AK4" s="170" t="str">
        <f t="shared" si="1"/>
        <v>I</v>
      </c>
      <c r="AL4" s="170" t="str">
        <f t="shared" si="1"/>
        <v>J</v>
      </c>
      <c r="AM4" s="170" t="str">
        <f t="shared" si="1"/>
        <v>K</v>
      </c>
      <c r="AN4" s="170" t="str">
        <f t="shared" si="1"/>
        <v>L</v>
      </c>
      <c r="AO4" s="170" t="str">
        <f t="shared" si="1"/>
        <v>M</v>
      </c>
      <c r="AP4" s="170" t="str">
        <f t="shared" si="1"/>
        <v>N</v>
      </c>
      <c r="AQ4" s="167"/>
      <c r="AT4" s="152"/>
      <c r="BT4" s="323" t="s">
        <v>3442</v>
      </c>
    </row>
    <row r="5" spans="1:72" s="158" customFormat="1" ht="14.4" customHeight="1" x14ac:dyDescent="0.3">
      <c r="A5" s="144" t="str">
        <f>IF(AT5&lt;&gt;"", "✘", "")</f>
        <v/>
      </c>
      <c r="B5" s="153" t="str">
        <f t="shared" ref="B5" si="2">IF(OR(P5&lt;&gt;0, AR5&lt;&gt;""), ROW()-4, "")</f>
        <v/>
      </c>
      <c r="C5" s="174" t="str">
        <f t="shared" ref="C5" si="3">IF(OR(P5&lt;&gt;0, AR5&lt;&gt;""), "Loondienst", "")</f>
        <v/>
      </c>
      <c r="D5" s="234"/>
      <c r="E5" s="173"/>
      <c r="F5" s="155"/>
      <c r="G5" s="155"/>
      <c r="H5" s="155"/>
      <c r="I5" s="156"/>
      <c r="J5" s="155"/>
      <c r="K5" s="162"/>
      <c r="L5" s="178"/>
      <c r="M5" s="177"/>
      <c r="N5" s="177"/>
      <c r="O5" s="157" t="s">
        <v>98</v>
      </c>
      <c r="P5" s="158">
        <f>IF(D5&amp;E5&amp;F5&amp;G5&amp;H5&amp;I5&amp;J5&amp;K5&amp;L5&amp;M5&amp;N5&lt;&gt;"", 1, 0)</f>
        <v>0</v>
      </c>
      <c r="Q5" s="168" t="str">
        <f t="shared" ref="Q5" si="4">IF(I5&lt;&gt;"",
IF(I5="PC121", "lstPC121Kwalificatie",
IF(I5="PC200", "lstPC200Kwalificatie",
IF(I5="PC218", "lstPC218Kwalificatie",
IF(I5="PC227", "lstPC227Kwalificatie",
IF(I5="PC302", "lstPC302Kwalificatie",
IF(I5="PC303", "lstPC303Kwalificatie",
IF(I5="PC304 - muziek", "lstPC304Kwalificatie",
IF(I5="PC304 - podiumkunsten", "lstPC304Kwalificatie",
IF(I5="PC329.01", "lstPC32901Kwalificatie",
""))))))))),
"")</f>
        <v/>
      </c>
      <c r="R5" s="233" t="str">
        <f t="shared" ref="R5" si="5">IF(I5&lt;&gt;"",
IF(I5="PC121", "lstPC121FunctieGroep",
IF(I5="PC200", "lstPC200FunctieGroep",
IF(I5="PC218", "lstPC218FunctieGroep",
IF(I5="PC227", "lstPC227FunctieGroep",
IF(I5="PC302", "lstPC302FunctieGroep",
IF(I5="PC303", "lstPC303FunctieGroep",
IF(I5="PC304 - muziek", "lstPC304FunctieGroep",
IF(I5="PC304 - podiumkunsten", "lstPC304FunctieGroep",
IF(I5="PC329.01", "lstPC32901FunctieGroep",
""))))))))),
"")</f>
        <v/>
      </c>
      <c r="S5" s="168">
        <f t="shared" ref="S5:Y5" si="6">IF($P5&lt;&gt;0, IF(C5&lt;&gt;"", 0, 1), 0)</f>
        <v>0</v>
      </c>
      <c r="T5" s="171">
        <f t="shared" si="6"/>
        <v>0</v>
      </c>
      <c r="U5" s="171">
        <f t="shared" si="6"/>
        <v>0</v>
      </c>
      <c r="V5" s="171">
        <f t="shared" si="6"/>
        <v>0</v>
      </c>
      <c r="W5" s="171">
        <f t="shared" si="6"/>
        <v>0</v>
      </c>
      <c r="X5" s="171">
        <f t="shared" si="6"/>
        <v>0</v>
      </c>
      <c r="Y5" s="171">
        <f t="shared" si="6"/>
        <v>0</v>
      </c>
      <c r="Z5" s="171">
        <f>IF($P5&lt;&gt;0, IF($I5&lt;&gt;"", IF(J5&lt;&gt;"", 0, 1), -1), 0)</f>
        <v>0</v>
      </c>
      <c r="AA5" s="171">
        <f>IF($P5&lt;&gt;0, IF($I5&lt;&gt;"", IF($I5&lt;&gt;"PC329.01", IF(K5&lt;&gt;"", 0, 1), -1), -1), 0)</f>
        <v>0</v>
      </c>
      <c r="AB5" s="171">
        <f>IF($P5&lt;&gt;0, IF(D5&lt;&gt;"", IF(L5&lt;&gt;"", 0, 1), -1), 0)</f>
        <v>0</v>
      </c>
      <c r="AC5" s="171">
        <f>IF($P5&lt;&gt;0, IF(M5&lt;&gt;"", 0, 1), 0)</f>
        <v>0</v>
      </c>
      <c r="AD5" s="171">
        <f>IF($P5&lt;&gt;0, IF(N5&lt;&gt;"", 0, 1), 0)</f>
        <v>0</v>
      </c>
      <c r="AE5" s="168"/>
      <c r="AF5" s="171"/>
      <c r="AG5" s="171"/>
      <c r="AH5" s="171"/>
      <c r="AI5" s="171"/>
      <c r="AJ5" s="171"/>
      <c r="AK5" s="171"/>
      <c r="AL5" s="171"/>
      <c r="AM5" s="171"/>
      <c r="AN5" s="171" t="str">
        <f t="shared" ref="AN5:AN68" si="7">IF(ISTEXT(L5), IFERROR(IF(SEARCH(".", L5)&lt;&gt;0, "| Veld '"&amp;AN$4&amp;ROW()&amp;"': "&amp;Fout_punt), "| Veld '"&amp;AN$4&amp;ROW()&amp;"': "&amp;Fout_geen_getal), IF(L5&lt;0, "| Veld '"&amp;AN$4&amp;ROW()&amp;"': "&amp;Fout_negatief, IF(L5&gt;D5, "| Veld '"&amp;$AN$4&amp;ROW()&amp;"': Het aantal VTE's kan niet groter zijn dan het aantal personen in veld '"&amp;$AF$4&amp;ROW()&amp;"'.", "")))</f>
        <v/>
      </c>
      <c r="AO5" s="171" t="str">
        <f t="shared" ref="AO5:AO68" si="8">IF(ISTEXT(M5), IFERROR(IF(SEARCH(".", M5)&lt;&gt;0, "| Veld '"&amp;AO$4&amp;ROW()&amp;"': "&amp;Fout_punt), "| Veld '"&amp;AO$4&amp;ROW()&amp;"': "&amp;Fout_geen_getal), IF(M5&lt;0, "| Veld '"&amp;AO$4&amp;ROW()&amp;"': "&amp;Fout_negatief, ""))</f>
        <v/>
      </c>
      <c r="AP5" s="171" t="str">
        <f t="shared" ref="AP5:AP68" si="9">IF(ISTEXT(N5), IFERROR(IF(SEARCH(".", N5)&lt;&gt;0, "| Veld '"&amp;AP$4&amp;ROW()&amp;"': "&amp;Fout_punt), "| Veld '"&amp;AP$4&amp;ROW()&amp;"': "&amp;Fout_geen_getal), IF(N5&lt;0, "| Veld '"&amp;AP$4&amp;ROW()&amp;"': "&amp;Fout_negatief, ""))</f>
        <v/>
      </c>
      <c r="AQ5" s="168" t="str">
        <f>IF(SUMIF(S5:AD5, "&gt;0")&gt;0, "| Vul verplichte velden in.", "")</f>
        <v/>
      </c>
      <c r="AR5" s="158" t="str">
        <f>IF(P5&lt;&gt;1, IF(SUM(P5:$P$504)&lt;&gt;0, "| Laat geen witruimte tussen ingevulde rijen.", ""), "")</f>
        <v/>
      </c>
      <c r="AT5" s="159" t="str">
        <f>IF(AE5&amp;AF5&amp;AG5&amp;AH5&amp;AI5&amp;AJ5&amp;AK5&amp;AL5&amp;AM5&amp;AN5&amp;AO5&amp;AP5&lt;&gt;"", AE5&amp;AF5&amp;AG5&amp;AH5&amp;AI5&amp;AJ5&amp;AK5&amp;AL5&amp;AM5&amp;AN5&amp;AO5&amp;AP5, AQ5&amp;AR5)</f>
        <v/>
      </c>
    </row>
    <row r="6" spans="1:72" s="158" customFormat="1" ht="14.4" customHeight="1" x14ac:dyDescent="0.3">
      <c r="A6" s="244" t="str">
        <f t="shared" ref="A6:A69" si="10">IF(AT6&lt;&gt;"", "✘", "")</f>
        <v/>
      </c>
      <c r="B6" s="153" t="str">
        <f t="shared" ref="B6:B69" si="11">IF(OR(P6&lt;&gt;0, AR6&lt;&gt;""), ROW()-4, "")</f>
        <v/>
      </c>
      <c r="C6" s="174" t="str">
        <f t="shared" ref="C6:C69" si="12">IF(OR(P6&lt;&gt;0, AR6&lt;&gt;""), "Loondienst", "")</f>
        <v/>
      </c>
      <c r="D6" s="234"/>
      <c r="E6" s="173"/>
      <c r="F6" s="175"/>
      <c r="G6" s="175"/>
      <c r="H6" s="175"/>
      <c r="I6" s="156"/>
      <c r="J6" s="175"/>
      <c r="K6" s="162"/>
      <c r="L6" s="178"/>
      <c r="M6" s="177"/>
      <c r="N6" s="177"/>
      <c r="O6" s="157" t="s">
        <v>98</v>
      </c>
      <c r="P6" s="158">
        <f t="shared" ref="P6:P69" si="13">IF(D6&amp;E6&amp;F6&amp;G6&amp;H6&amp;I6&amp;J6&amp;K6&amp;L6&amp;M6&amp;N6&lt;&gt;"", 1, 0)</f>
        <v>0</v>
      </c>
      <c r="Q6" s="168" t="str">
        <f t="shared" ref="Q6:Q69" si="14">IF(I6&lt;&gt;"",
IF(I6="PC121", "lstPC121Kwalificatie",
IF(I6="PC200", "lstPC200Kwalificatie",
IF(I6="PC218", "lstPC218Kwalificatie",
IF(I6="PC227", "lstPC227Kwalificatie",
IF(I6="PC302", "lstPC302Kwalificatie",
IF(I6="PC303", "lstPC303Kwalificatie",
IF(I6="PC304 - muziek", "lstPC304Kwalificatie",
IF(I6="PC304 - podiumkunsten", "lstPC304Kwalificatie",
IF(I6="PC329.01", "lstPC32901Kwalificatie",
""))))))))),
"")</f>
        <v/>
      </c>
      <c r="R6" s="233" t="str">
        <f t="shared" ref="R6:R69" si="15">IF(I6&lt;&gt;"",
IF(I6="PC121", "lstPC121FunctieGroep",
IF(I6="PC200", "lstPC200FunctieGroep",
IF(I6="PC218", "lstPC218FunctieGroep",
IF(I6="PC227", "lstPC227FunctieGroep",
IF(I6="PC302", "lstPC302FunctieGroep",
IF(I6="PC303", "lstPC303FunctieGroep",
IF(I6="PC304 - muziek", "lstPC304FunctieGroep",
IF(I6="PC304 - podiumkunsten", "lstPC304FunctieGroep",
IF(I6="PC329.01", "lstPC32901FunctieGroep",
""))))))))),
"")</f>
        <v/>
      </c>
      <c r="S6" s="168">
        <f t="shared" ref="S6:S69" si="16">IF($P6&lt;&gt;0, IF(C6&lt;&gt;"", 0, 1), 0)</f>
        <v>0</v>
      </c>
      <c r="T6" s="171">
        <f t="shared" ref="T6:T69" si="17">IF($P6&lt;&gt;0, IF(D6&lt;&gt;"", 0, 1), 0)</f>
        <v>0</v>
      </c>
      <c r="U6" s="171">
        <f t="shared" ref="U6:U69" si="18">IF($P6&lt;&gt;0, IF(E6&lt;&gt;"", 0, 1), 0)</f>
        <v>0</v>
      </c>
      <c r="V6" s="171">
        <f t="shared" ref="V6:V69" si="19">IF($P6&lt;&gt;0, IF(F6&lt;&gt;"", 0, 1), 0)</f>
        <v>0</v>
      </c>
      <c r="W6" s="171">
        <f t="shared" ref="W6:W69" si="20">IF($P6&lt;&gt;0, IF(G6&lt;&gt;"", 0, 1), 0)</f>
        <v>0</v>
      </c>
      <c r="X6" s="171">
        <f t="shared" ref="X6:X69" si="21">IF($P6&lt;&gt;0, IF(H6&lt;&gt;"", 0, 1), 0)</f>
        <v>0</v>
      </c>
      <c r="Y6" s="171">
        <f t="shared" ref="Y6:Y69" si="22">IF($P6&lt;&gt;0, IF(I6&lt;&gt;"", 0, 1), 0)</f>
        <v>0</v>
      </c>
      <c r="Z6" s="171">
        <f t="shared" ref="Z6:Z69" si="23">IF($P6&lt;&gt;0, IF($I6&lt;&gt;"", IF(J6&lt;&gt;"", 0, 1), -1), 0)</f>
        <v>0</v>
      </c>
      <c r="AA6" s="171">
        <f t="shared" ref="AA6:AA69" si="24">IF($P6&lt;&gt;0, IF($I6&lt;&gt;"", IF($I6&lt;&gt;"PC329.01", IF(K6&lt;&gt;"", 0, 1), -1), -1), 0)</f>
        <v>0</v>
      </c>
      <c r="AB6" s="171">
        <f t="shared" ref="AB6:AB69" si="25">IF($P6&lt;&gt;0, IF(D6&lt;&gt;"", IF(L6&lt;&gt;"", 0, 1), -1), 0)</f>
        <v>0</v>
      </c>
      <c r="AC6" s="171">
        <f t="shared" ref="AC6:AC69" si="26">IF($P6&lt;&gt;0, IF(M6&lt;&gt;"", 0, 1), 0)</f>
        <v>0</v>
      </c>
      <c r="AD6" s="171">
        <f t="shared" ref="AD6:AD69" si="27">IF($P6&lt;&gt;0, IF(N6&lt;&gt;"", 0, 1), 0)</f>
        <v>0</v>
      </c>
      <c r="AE6" s="168"/>
      <c r="AF6" s="171"/>
      <c r="AG6" s="171"/>
      <c r="AH6" s="171"/>
      <c r="AI6" s="171"/>
      <c r="AJ6" s="171"/>
      <c r="AK6" s="171"/>
      <c r="AL6" s="171"/>
      <c r="AM6" s="171"/>
      <c r="AN6" s="171" t="str">
        <f t="shared" si="7"/>
        <v/>
      </c>
      <c r="AO6" s="171" t="str">
        <f t="shared" si="8"/>
        <v/>
      </c>
      <c r="AP6" s="171" t="str">
        <f t="shared" si="9"/>
        <v/>
      </c>
      <c r="AQ6" s="168" t="str">
        <f t="shared" ref="AQ6:AQ69" si="28">IF(SUMIF(S6:AD6, "&gt;0")&gt;0, "| Vul verplichte velden in.", "")</f>
        <v/>
      </c>
      <c r="AR6" s="158" t="str">
        <f>IF(P6&lt;&gt;1, IF(SUM(P6:$P$504)&lt;&gt;0, "| Laat geen witruimte tussen ingevulde rijen.", ""), "")</f>
        <v/>
      </c>
      <c r="AT6" s="159" t="str">
        <f t="shared" ref="AT6:AT69" si="29">IF(AE6&amp;AF6&amp;AG6&amp;AH6&amp;AI6&amp;AJ6&amp;AK6&amp;AL6&amp;AM6&amp;AN6&amp;AO6&amp;AP6&lt;&gt;"", AE6&amp;AF6&amp;AG6&amp;AH6&amp;AI6&amp;AJ6&amp;AK6&amp;AL6&amp;AM6&amp;AN6&amp;AO6&amp;AP6, AQ6&amp;AR6)</f>
        <v/>
      </c>
    </row>
    <row r="7" spans="1:72" s="158" customFormat="1" ht="14.4" customHeight="1" x14ac:dyDescent="0.3">
      <c r="A7" s="244" t="str">
        <f t="shared" si="10"/>
        <v/>
      </c>
      <c r="B7" s="153" t="str">
        <f t="shared" si="11"/>
        <v/>
      </c>
      <c r="C7" s="174" t="str">
        <f t="shared" si="12"/>
        <v/>
      </c>
      <c r="D7" s="234"/>
      <c r="E7" s="173"/>
      <c r="F7" s="175"/>
      <c r="G7" s="175"/>
      <c r="H7" s="175"/>
      <c r="I7" s="156"/>
      <c r="J7" s="175"/>
      <c r="K7" s="162"/>
      <c r="L7" s="178"/>
      <c r="M7" s="177"/>
      <c r="N7" s="177"/>
      <c r="O7" s="157" t="s">
        <v>98</v>
      </c>
      <c r="P7" s="158">
        <f t="shared" si="13"/>
        <v>0</v>
      </c>
      <c r="Q7" s="168" t="str">
        <f t="shared" si="14"/>
        <v/>
      </c>
      <c r="R7" s="233" t="str">
        <f t="shared" si="15"/>
        <v/>
      </c>
      <c r="S7" s="168">
        <f t="shared" si="16"/>
        <v>0</v>
      </c>
      <c r="T7" s="171">
        <f t="shared" si="17"/>
        <v>0</v>
      </c>
      <c r="U7" s="171">
        <f t="shared" si="18"/>
        <v>0</v>
      </c>
      <c r="V7" s="171">
        <f t="shared" si="19"/>
        <v>0</v>
      </c>
      <c r="W7" s="171">
        <f t="shared" si="20"/>
        <v>0</v>
      </c>
      <c r="X7" s="171">
        <f t="shared" si="21"/>
        <v>0</v>
      </c>
      <c r="Y7" s="171">
        <f t="shared" si="22"/>
        <v>0</v>
      </c>
      <c r="Z7" s="171">
        <f t="shared" si="23"/>
        <v>0</v>
      </c>
      <c r="AA7" s="171">
        <f t="shared" si="24"/>
        <v>0</v>
      </c>
      <c r="AB7" s="171">
        <f t="shared" si="25"/>
        <v>0</v>
      </c>
      <c r="AC7" s="171">
        <f t="shared" si="26"/>
        <v>0</v>
      </c>
      <c r="AD7" s="171">
        <f t="shared" si="27"/>
        <v>0</v>
      </c>
      <c r="AE7" s="168"/>
      <c r="AF7" s="171"/>
      <c r="AG7" s="171"/>
      <c r="AH7" s="171"/>
      <c r="AI7" s="171"/>
      <c r="AJ7" s="171"/>
      <c r="AK7" s="171"/>
      <c r="AL7" s="171"/>
      <c r="AM7" s="171"/>
      <c r="AN7" s="171" t="str">
        <f t="shared" si="7"/>
        <v/>
      </c>
      <c r="AO7" s="171" t="str">
        <f t="shared" si="8"/>
        <v/>
      </c>
      <c r="AP7" s="171" t="str">
        <f t="shared" si="9"/>
        <v/>
      </c>
      <c r="AQ7" s="168" t="str">
        <f t="shared" si="28"/>
        <v/>
      </c>
      <c r="AR7" s="158" t="str">
        <f>IF(P7&lt;&gt;1, IF(SUM(P7:$P$504)&lt;&gt;0, "| Laat geen witruimte tussen ingevulde rijen.", ""), "")</f>
        <v/>
      </c>
      <c r="AT7" s="159" t="str">
        <f t="shared" si="29"/>
        <v/>
      </c>
    </row>
    <row r="8" spans="1:72" s="158" customFormat="1" ht="14.4" customHeight="1" x14ac:dyDescent="0.3">
      <c r="A8" s="244" t="str">
        <f t="shared" si="10"/>
        <v/>
      </c>
      <c r="B8" s="153" t="str">
        <f t="shared" si="11"/>
        <v/>
      </c>
      <c r="C8" s="174" t="str">
        <f t="shared" si="12"/>
        <v/>
      </c>
      <c r="D8" s="234"/>
      <c r="E8" s="173"/>
      <c r="F8" s="175"/>
      <c r="G8" s="175"/>
      <c r="H8" s="175"/>
      <c r="I8" s="156"/>
      <c r="J8" s="175"/>
      <c r="K8" s="162"/>
      <c r="L8" s="178"/>
      <c r="M8" s="177"/>
      <c r="N8" s="177"/>
      <c r="O8" s="157" t="s">
        <v>98</v>
      </c>
      <c r="P8" s="158">
        <f t="shared" si="13"/>
        <v>0</v>
      </c>
      <c r="Q8" s="168" t="str">
        <f t="shared" si="14"/>
        <v/>
      </c>
      <c r="R8" s="233" t="str">
        <f t="shared" si="15"/>
        <v/>
      </c>
      <c r="S8" s="168">
        <f t="shared" si="16"/>
        <v>0</v>
      </c>
      <c r="T8" s="171">
        <f t="shared" si="17"/>
        <v>0</v>
      </c>
      <c r="U8" s="171">
        <f t="shared" si="18"/>
        <v>0</v>
      </c>
      <c r="V8" s="171">
        <f t="shared" si="19"/>
        <v>0</v>
      </c>
      <c r="W8" s="171">
        <f t="shared" si="20"/>
        <v>0</v>
      </c>
      <c r="X8" s="171">
        <f t="shared" si="21"/>
        <v>0</v>
      </c>
      <c r="Y8" s="171">
        <f t="shared" si="22"/>
        <v>0</v>
      </c>
      <c r="Z8" s="171">
        <f t="shared" si="23"/>
        <v>0</v>
      </c>
      <c r="AA8" s="171">
        <f t="shared" si="24"/>
        <v>0</v>
      </c>
      <c r="AB8" s="171">
        <f t="shared" si="25"/>
        <v>0</v>
      </c>
      <c r="AC8" s="171">
        <f t="shared" si="26"/>
        <v>0</v>
      </c>
      <c r="AD8" s="171">
        <f t="shared" si="27"/>
        <v>0</v>
      </c>
      <c r="AE8" s="168"/>
      <c r="AF8" s="171"/>
      <c r="AG8" s="171"/>
      <c r="AH8" s="171"/>
      <c r="AI8" s="171"/>
      <c r="AJ8" s="171"/>
      <c r="AK8" s="171"/>
      <c r="AL8" s="171"/>
      <c r="AM8" s="171"/>
      <c r="AN8" s="171" t="str">
        <f t="shared" si="7"/>
        <v/>
      </c>
      <c r="AO8" s="171" t="str">
        <f t="shared" si="8"/>
        <v/>
      </c>
      <c r="AP8" s="171" t="str">
        <f t="shared" si="9"/>
        <v/>
      </c>
      <c r="AQ8" s="168" t="str">
        <f t="shared" si="28"/>
        <v/>
      </c>
      <c r="AR8" s="158" t="str">
        <f>IF(P8&lt;&gt;1, IF(SUM(P8:$P$504)&lt;&gt;0, "| Laat geen witruimte tussen ingevulde rijen.", ""), "")</f>
        <v/>
      </c>
      <c r="AT8" s="159" t="str">
        <f t="shared" si="29"/>
        <v/>
      </c>
    </row>
    <row r="9" spans="1:72" s="158" customFormat="1" ht="14.4" customHeight="1" x14ac:dyDescent="0.3">
      <c r="A9" s="244" t="str">
        <f t="shared" si="10"/>
        <v/>
      </c>
      <c r="B9" s="153" t="str">
        <f t="shared" si="11"/>
        <v/>
      </c>
      <c r="C9" s="174" t="str">
        <f t="shared" si="12"/>
        <v/>
      </c>
      <c r="D9" s="234"/>
      <c r="E9" s="173"/>
      <c r="F9" s="175"/>
      <c r="G9" s="175"/>
      <c r="H9" s="175"/>
      <c r="I9" s="156"/>
      <c r="J9" s="175"/>
      <c r="K9" s="162"/>
      <c r="L9" s="178"/>
      <c r="M9" s="177"/>
      <c r="N9" s="177"/>
      <c r="O9" s="157" t="s">
        <v>98</v>
      </c>
      <c r="P9" s="158">
        <f t="shared" si="13"/>
        <v>0</v>
      </c>
      <c r="Q9" s="168" t="str">
        <f t="shared" si="14"/>
        <v/>
      </c>
      <c r="R9" s="233" t="str">
        <f t="shared" si="15"/>
        <v/>
      </c>
      <c r="S9" s="168">
        <f t="shared" si="16"/>
        <v>0</v>
      </c>
      <c r="T9" s="171">
        <f t="shared" si="17"/>
        <v>0</v>
      </c>
      <c r="U9" s="171">
        <f t="shared" si="18"/>
        <v>0</v>
      </c>
      <c r="V9" s="171">
        <f t="shared" si="19"/>
        <v>0</v>
      </c>
      <c r="W9" s="171">
        <f t="shared" si="20"/>
        <v>0</v>
      </c>
      <c r="X9" s="171">
        <f t="shared" si="21"/>
        <v>0</v>
      </c>
      <c r="Y9" s="171">
        <f t="shared" si="22"/>
        <v>0</v>
      </c>
      <c r="Z9" s="171">
        <f t="shared" si="23"/>
        <v>0</v>
      </c>
      <c r="AA9" s="171">
        <f t="shared" si="24"/>
        <v>0</v>
      </c>
      <c r="AB9" s="171">
        <f t="shared" si="25"/>
        <v>0</v>
      </c>
      <c r="AC9" s="171">
        <f t="shared" si="26"/>
        <v>0</v>
      </c>
      <c r="AD9" s="171">
        <f t="shared" si="27"/>
        <v>0</v>
      </c>
      <c r="AE9" s="168"/>
      <c r="AF9" s="171"/>
      <c r="AG9" s="171"/>
      <c r="AH9" s="171"/>
      <c r="AI9" s="171"/>
      <c r="AJ9" s="171"/>
      <c r="AK9" s="171"/>
      <c r="AL9" s="171"/>
      <c r="AM9" s="171"/>
      <c r="AN9" s="171" t="str">
        <f t="shared" si="7"/>
        <v/>
      </c>
      <c r="AO9" s="171" t="str">
        <f t="shared" si="8"/>
        <v/>
      </c>
      <c r="AP9" s="171" t="str">
        <f t="shared" si="9"/>
        <v/>
      </c>
      <c r="AQ9" s="168" t="str">
        <f t="shared" si="28"/>
        <v/>
      </c>
      <c r="AR9" s="158" t="str">
        <f>IF(P9&lt;&gt;1, IF(SUM(P9:$P$504)&lt;&gt;0, "| Laat geen witruimte tussen ingevulde rijen.", ""), "")</f>
        <v/>
      </c>
      <c r="AT9" s="159" t="str">
        <f t="shared" si="29"/>
        <v/>
      </c>
    </row>
    <row r="10" spans="1:72" s="158" customFormat="1" ht="14.4" customHeight="1" x14ac:dyDescent="0.3">
      <c r="A10" s="244" t="str">
        <f t="shared" si="10"/>
        <v/>
      </c>
      <c r="B10" s="153" t="str">
        <f t="shared" si="11"/>
        <v/>
      </c>
      <c r="C10" s="174" t="str">
        <f t="shared" si="12"/>
        <v/>
      </c>
      <c r="D10" s="234"/>
      <c r="E10" s="173"/>
      <c r="F10" s="175"/>
      <c r="G10" s="175"/>
      <c r="H10" s="175"/>
      <c r="I10" s="156"/>
      <c r="J10" s="175"/>
      <c r="K10" s="162"/>
      <c r="L10" s="178"/>
      <c r="M10" s="177"/>
      <c r="N10" s="177"/>
      <c r="O10" s="157" t="s">
        <v>98</v>
      </c>
      <c r="P10" s="158">
        <f t="shared" si="13"/>
        <v>0</v>
      </c>
      <c r="Q10" s="168" t="str">
        <f t="shared" si="14"/>
        <v/>
      </c>
      <c r="R10" s="233" t="str">
        <f t="shared" si="15"/>
        <v/>
      </c>
      <c r="S10" s="168">
        <f t="shared" si="16"/>
        <v>0</v>
      </c>
      <c r="T10" s="171">
        <f t="shared" si="17"/>
        <v>0</v>
      </c>
      <c r="U10" s="171">
        <f t="shared" si="18"/>
        <v>0</v>
      </c>
      <c r="V10" s="171">
        <f t="shared" si="19"/>
        <v>0</v>
      </c>
      <c r="W10" s="171">
        <f t="shared" si="20"/>
        <v>0</v>
      </c>
      <c r="X10" s="171">
        <f t="shared" si="21"/>
        <v>0</v>
      </c>
      <c r="Y10" s="171">
        <f t="shared" si="22"/>
        <v>0</v>
      </c>
      <c r="Z10" s="171">
        <f t="shared" si="23"/>
        <v>0</v>
      </c>
      <c r="AA10" s="171">
        <f t="shared" si="24"/>
        <v>0</v>
      </c>
      <c r="AB10" s="171">
        <f t="shared" si="25"/>
        <v>0</v>
      </c>
      <c r="AC10" s="171">
        <f t="shared" si="26"/>
        <v>0</v>
      </c>
      <c r="AD10" s="171">
        <f t="shared" si="27"/>
        <v>0</v>
      </c>
      <c r="AE10" s="168"/>
      <c r="AF10" s="171"/>
      <c r="AG10" s="171"/>
      <c r="AH10" s="171"/>
      <c r="AI10" s="171"/>
      <c r="AJ10" s="171"/>
      <c r="AK10" s="171"/>
      <c r="AL10" s="171"/>
      <c r="AM10" s="171"/>
      <c r="AN10" s="171" t="str">
        <f t="shared" si="7"/>
        <v/>
      </c>
      <c r="AO10" s="171" t="str">
        <f t="shared" si="8"/>
        <v/>
      </c>
      <c r="AP10" s="171" t="str">
        <f t="shared" si="9"/>
        <v/>
      </c>
      <c r="AQ10" s="168" t="str">
        <f t="shared" si="28"/>
        <v/>
      </c>
      <c r="AR10" s="158" t="str">
        <f>IF(P10&lt;&gt;1, IF(SUM(P10:$P$504)&lt;&gt;0, "| Laat geen witruimte tussen ingevulde rijen.", ""), "")</f>
        <v/>
      </c>
      <c r="AT10" s="159" t="str">
        <f t="shared" si="29"/>
        <v/>
      </c>
    </row>
    <row r="11" spans="1:72" s="158" customFormat="1" ht="14.4" customHeight="1" x14ac:dyDescent="0.3">
      <c r="A11" s="244" t="str">
        <f t="shared" si="10"/>
        <v/>
      </c>
      <c r="B11" s="153" t="str">
        <f t="shared" si="11"/>
        <v/>
      </c>
      <c r="C11" s="174" t="str">
        <f t="shared" si="12"/>
        <v/>
      </c>
      <c r="D11" s="234"/>
      <c r="E11" s="173"/>
      <c r="F11" s="175"/>
      <c r="G11" s="175"/>
      <c r="H11" s="175"/>
      <c r="I11" s="156"/>
      <c r="J11" s="175"/>
      <c r="K11" s="162"/>
      <c r="L11" s="178"/>
      <c r="M11" s="177"/>
      <c r="N11" s="177"/>
      <c r="O11" s="157" t="s">
        <v>98</v>
      </c>
      <c r="P11" s="158">
        <f t="shared" si="13"/>
        <v>0</v>
      </c>
      <c r="Q11" s="168" t="str">
        <f t="shared" si="14"/>
        <v/>
      </c>
      <c r="R11" s="233" t="str">
        <f t="shared" si="15"/>
        <v/>
      </c>
      <c r="S11" s="168">
        <f t="shared" si="16"/>
        <v>0</v>
      </c>
      <c r="T11" s="171">
        <f t="shared" si="17"/>
        <v>0</v>
      </c>
      <c r="U11" s="171">
        <f t="shared" si="18"/>
        <v>0</v>
      </c>
      <c r="V11" s="171">
        <f t="shared" si="19"/>
        <v>0</v>
      </c>
      <c r="W11" s="171">
        <f t="shared" si="20"/>
        <v>0</v>
      </c>
      <c r="X11" s="171">
        <f t="shared" si="21"/>
        <v>0</v>
      </c>
      <c r="Y11" s="171">
        <f t="shared" si="22"/>
        <v>0</v>
      </c>
      <c r="Z11" s="171">
        <f t="shared" si="23"/>
        <v>0</v>
      </c>
      <c r="AA11" s="171">
        <f t="shared" si="24"/>
        <v>0</v>
      </c>
      <c r="AB11" s="171">
        <f t="shared" si="25"/>
        <v>0</v>
      </c>
      <c r="AC11" s="171">
        <f t="shared" si="26"/>
        <v>0</v>
      </c>
      <c r="AD11" s="171">
        <f t="shared" si="27"/>
        <v>0</v>
      </c>
      <c r="AE11" s="168"/>
      <c r="AF11" s="171"/>
      <c r="AG11" s="171"/>
      <c r="AH11" s="171"/>
      <c r="AI11" s="171"/>
      <c r="AJ11" s="171"/>
      <c r="AK11" s="171"/>
      <c r="AL11" s="171"/>
      <c r="AM11" s="171"/>
      <c r="AN11" s="171" t="str">
        <f t="shared" si="7"/>
        <v/>
      </c>
      <c r="AO11" s="171" t="str">
        <f t="shared" si="8"/>
        <v/>
      </c>
      <c r="AP11" s="171" t="str">
        <f t="shared" si="9"/>
        <v/>
      </c>
      <c r="AQ11" s="168" t="str">
        <f t="shared" si="28"/>
        <v/>
      </c>
      <c r="AR11" s="158" t="str">
        <f>IF(P11&lt;&gt;1, IF(SUM(P11:$P$504)&lt;&gt;0, "| Laat geen witruimte tussen ingevulde rijen.", ""), "")</f>
        <v/>
      </c>
      <c r="AT11" s="159" t="str">
        <f t="shared" si="29"/>
        <v/>
      </c>
    </row>
    <row r="12" spans="1:72" s="158" customFormat="1" ht="14.4" customHeight="1" x14ac:dyDescent="0.3">
      <c r="A12" s="244" t="str">
        <f t="shared" si="10"/>
        <v/>
      </c>
      <c r="B12" s="153" t="str">
        <f t="shared" si="11"/>
        <v/>
      </c>
      <c r="C12" s="174" t="str">
        <f t="shared" si="12"/>
        <v/>
      </c>
      <c r="D12" s="234"/>
      <c r="E12" s="173"/>
      <c r="F12" s="175"/>
      <c r="G12" s="175"/>
      <c r="H12" s="175"/>
      <c r="I12" s="156"/>
      <c r="J12" s="175"/>
      <c r="K12" s="162"/>
      <c r="L12" s="178"/>
      <c r="M12" s="177"/>
      <c r="N12" s="177"/>
      <c r="O12" s="157" t="s">
        <v>98</v>
      </c>
      <c r="P12" s="158">
        <f t="shared" si="13"/>
        <v>0</v>
      </c>
      <c r="Q12" s="168" t="str">
        <f t="shared" si="14"/>
        <v/>
      </c>
      <c r="R12" s="233" t="str">
        <f t="shared" si="15"/>
        <v/>
      </c>
      <c r="S12" s="168">
        <f t="shared" si="16"/>
        <v>0</v>
      </c>
      <c r="T12" s="171">
        <f t="shared" si="17"/>
        <v>0</v>
      </c>
      <c r="U12" s="171">
        <f t="shared" si="18"/>
        <v>0</v>
      </c>
      <c r="V12" s="171">
        <f t="shared" si="19"/>
        <v>0</v>
      </c>
      <c r="W12" s="171">
        <f t="shared" si="20"/>
        <v>0</v>
      </c>
      <c r="X12" s="171">
        <f t="shared" si="21"/>
        <v>0</v>
      </c>
      <c r="Y12" s="171">
        <f t="shared" si="22"/>
        <v>0</v>
      </c>
      <c r="Z12" s="171">
        <f t="shared" si="23"/>
        <v>0</v>
      </c>
      <c r="AA12" s="171">
        <f t="shared" si="24"/>
        <v>0</v>
      </c>
      <c r="AB12" s="171">
        <f t="shared" si="25"/>
        <v>0</v>
      </c>
      <c r="AC12" s="171">
        <f t="shared" si="26"/>
        <v>0</v>
      </c>
      <c r="AD12" s="171">
        <f t="shared" si="27"/>
        <v>0</v>
      </c>
      <c r="AE12" s="168"/>
      <c r="AF12" s="171"/>
      <c r="AG12" s="171"/>
      <c r="AH12" s="171"/>
      <c r="AI12" s="171"/>
      <c r="AJ12" s="171"/>
      <c r="AK12" s="171"/>
      <c r="AL12" s="171"/>
      <c r="AM12" s="171"/>
      <c r="AN12" s="171" t="str">
        <f t="shared" si="7"/>
        <v/>
      </c>
      <c r="AO12" s="171" t="str">
        <f t="shared" si="8"/>
        <v/>
      </c>
      <c r="AP12" s="171" t="str">
        <f t="shared" si="9"/>
        <v/>
      </c>
      <c r="AQ12" s="168" t="str">
        <f t="shared" si="28"/>
        <v/>
      </c>
      <c r="AR12" s="158" t="str">
        <f>IF(P12&lt;&gt;1, IF(SUM(P12:$P$504)&lt;&gt;0, "| Laat geen witruimte tussen ingevulde rijen.", ""), "")</f>
        <v/>
      </c>
      <c r="AT12" s="159" t="str">
        <f t="shared" si="29"/>
        <v/>
      </c>
    </row>
    <row r="13" spans="1:72" s="158" customFormat="1" ht="14.4" customHeight="1" x14ac:dyDescent="0.3">
      <c r="A13" s="244" t="str">
        <f t="shared" si="10"/>
        <v/>
      </c>
      <c r="B13" s="153" t="str">
        <f t="shared" si="11"/>
        <v/>
      </c>
      <c r="C13" s="174" t="str">
        <f t="shared" si="12"/>
        <v/>
      </c>
      <c r="D13" s="234"/>
      <c r="E13" s="173"/>
      <c r="F13" s="175"/>
      <c r="G13" s="175"/>
      <c r="H13" s="175"/>
      <c r="I13" s="156"/>
      <c r="J13" s="175"/>
      <c r="K13" s="162"/>
      <c r="L13" s="178"/>
      <c r="M13" s="177"/>
      <c r="N13" s="177"/>
      <c r="O13" s="157" t="s">
        <v>98</v>
      </c>
      <c r="P13" s="158">
        <f t="shared" si="13"/>
        <v>0</v>
      </c>
      <c r="Q13" s="168" t="str">
        <f t="shared" si="14"/>
        <v/>
      </c>
      <c r="R13" s="233" t="str">
        <f t="shared" si="15"/>
        <v/>
      </c>
      <c r="S13" s="168">
        <f t="shared" si="16"/>
        <v>0</v>
      </c>
      <c r="T13" s="171">
        <f t="shared" si="17"/>
        <v>0</v>
      </c>
      <c r="U13" s="171">
        <f t="shared" si="18"/>
        <v>0</v>
      </c>
      <c r="V13" s="171">
        <f t="shared" si="19"/>
        <v>0</v>
      </c>
      <c r="W13" s="171">
        <f t="shared" si="20"/>
        <v>0</v>
      </c>
      <c r="X13" s="171">
        <f t="shared" si="21"/>
        <v>0</v>
      </c>
      <c r="Y13" s="171">
        <f t="shared" si="22"/>
        <v>0</v>
      </c>
      <c r="Z13" s="171">
        <f t="shared" si="23"/>
        <v>0</v>
      </c>
      <c r="AA13" s="171">
        <f t="shared" si="24"/>
        <v>0</v>
      </c>
      <c r="AB13" s="171">
        <f t="shared" si="25"/>
        <v>0</v>
      </c>
      <c r="AC13" s="171">
        <f t="shared" si="26"/>
        <v>0</v>
      </c>
      <c r="AD13" s="171">
        <f t="shared" si="27"/>
        <v>0</v>
      </c>
      <c r="AE13" s="168"/>
      <c r="AF13" s="171"/>
      <c r="AG13" s="171"/>
      <c r="AH13" s="171"/>
      <c r="AI13" s="171"/>
      <c r="AJ13" s="171"/>
      <c r="AK13" s="171"/>
      <c r="AL13" s="171"/>
      <c r="AM13" s="171"/>
      <c r="AN13" s="171" t="str">
        <f t="shared" si="7"/>
        <v/>
      </c>
      <c r="AO13" s="171" t="str">
        <f t="shared" si="8"/>
        <v/>
      </c>
      <c r="AP13" s="171" t="str">
        <f t="shared" si="9"/>
        <v/>
      </c>
      <c r="AQ13" s="168" t="str">
        <f t="shared" si="28"/>
        <v/>
      </c>
      <c r="AR13" s="158" t="str">
        <f>IF(P13&lt;&gt;1, IF(SUM(P13:$P$504)&lt;&gt;0, "| Laat geen witruimte tussen ingevulde rijen.", ""), "")</f>
        <v/>
      </c>
      <c r="AT13" s="159" t="str">
        <f t="shared" si="29"/>
        <v/>
      </c>
    </row>
    <row r="14" spans="1:72" s="158" customFormat="1" ht="14.4" customHeight="1" x14ac:dyDescent="0.3">
      <c r="A14" s="244" t="str">
        <f t="shared" si="10"/>
        <v/>
      </c>
      <c r="B14" s="153" t="str">
        <f t="shared" si="11"/>
        <v/>
      </c>
      <c r="C14" s="174" t="str">
        <f t="shared" si="12"/>
        <v/>
      </c>
      <c r="D14" s="234"/>
      <c r="E14" s="173"/>
      <c r="F14" s="175"/>
      <c r="G14" s="175"/>
      <c r="H14" s="175"/>
      <c r="I14" s="156"/>
      <c r="J14" s="175"/>
      <c r="K14" s="162"/>
      <c r="L14" s="178"/>
      <c r="M14" s="177"/>
      <c r="N14" s="177"/>
      <c r="O14" s="157" t="s">
        <v>98</v>
      </c>
      <c r="P14" s="158">
        <f t="shared" si="13"/>
        <v>0</v>
      </c>
      <c r="Q14" s="168" t="str">
        <f t="shared" si="14"/>
        <v/>
      </c>
      <c r="R14" s="233" t="str">
        <f t="shared" si="15"/>
        <v/>
      </c>
      <c r="S14" s="168">
        <f t="shared" si="16"/>
        <v>0</v>
      </c>
      <c r="T14" s="171">
        <f t="shared" si="17"/>
        <v>0</v>
      </c>
      <c r="U14" s="171">
        <f t="shared" si="18"/>
        <v>0</v>
      </c>
      <c r="V14" s="171">
        <f t="shared" si="19"/>
        <v>0</v>
      </c>
      <c r="W14" s="171">
        <f t="shared" si="20"/>
        <v>0</v>
      </c>
      <c r="X14" s="171">
        <f t="shared" si="21"/>
        <v>0</v>
      </c>
      <c r="Y14" s="171">
        <f t="shared" si="22"/>
        <v>0</v>
      </c>
      <c r="Z14" s="171">
        <f t="shared" si="23"/>
        <v>0</v>
      </c>
      <c r="AA14" s="171">
        <f t="shared" si="24"/>
        <v>0</v>
      </c>
      <c r="AB14" s="171">
        <f t="shared" si="25"/>
        <v>0</v>
      </c>
      <c r="AC14" s="171">
        <f t="shared" si="26"/>
        <v>0</v>
      </c>
      <c r="AD14" s="171">
        <f t="shared" si="27"/>
        <v>0</v>
      </c>
      <c r="AE14" s="168"/>
      <c r="AF14" s="171"/>
      <c r="AG14" s="171"/>
      <c r="AH14" s="171"/>
      <c r="AI14" s="171"/>
      <c r="AJ14" s="171"/>
      <c r="AK14" s="171"/>
      <c r="AL14" s="171"/>
      <c r="AM14" s="171"/>
      <c r="AN14" s="171" t="str">
        <f t="shared" si="7"/>
        <v/>
      </c>
      <c r="AO14" s="171" t="str">
        <f t="shared" si="8"/>
        <v/>
      </c>
      <c r="AP14" s="171" t="str">
        <f t="shared" si="9"/>
        <v/>
      </c>
      <c r="AQ14" s="168" t="str">
        <f t="shared" si="28"/>
        <v/>
      </c>
      <c r="AR14" s="158" t="str">
        <f>IF(P14&lt;&gt;1, IF(SUM(P14:$P$504)&lt;&gt;0, "| Laat geen witruimte tussen ingevulde rijen.", ""), "")</f>
        <v/>
      </c>
      <c r="AT14" s="159" t="str">
        <f t="shared" si="29"/>
        <v/>
      </c>
    </row>
    <row r="15" spans="1:72" s="158" customFormat="1" ht="14.4" customHeight="1" x14ac:dyDescent="0.3">
      <c r="A15" s="244" t="str">
        <f t="shared" si="10"/>
        <v/>
      </c>
      <c r="B15" s="153" t="str">
        <f t="shared" si="11"/>
        <v/>
      </c>
      <c r="C15" s="174" t="str">
        <f t="shared" si="12"/>
        <v/>
      </c>
      <c r="D15" s="234"/>
      <c r="E15" s="173"/>
      <c r="F15" s="175"/>
      <c r="G15" s="175"/>
      <c r="H15" s="175"/>
      <c r="I15" s="156"/>
      <c r="J15" s="175"/>
      <c r="K15" s="162"/>
      <c r="L15" s="178"/>
      <c r="M15" s="177"/>
      <c r="N15" s="177"/>
      <c r="O15" s="157" t="s">
        <v>98</v>
      </c>
      <c r="P15" s="158">
        <f t="shared" si="13"/>
        <v>0</v>
      </c>
      <c r="Q15" s="168" t="str">
        <f t="shared" si="14"/>
        <v/>
      </c>
      <c r="R15" s="233" t="str">
        <f t="shared" si="15"/>
        <v/>
      </c>
      <c r="S15" s="168">
        <f t="shared" si="16"/>
        <v>0</v>
      </c>
      <c r="T15" s="171">
        <f t="shared" si="17"/>
        <v>0</v>
      </c>
      <c r="U15" s="171">
        <f t="shared" si="18"/>
        <v>0</v>
      </c>
      <c r="V15" s="171">
        <f t="shared" si="19"/>
        <v>0</v>
      </c>
      <c r="W15" s="171">
        <f t="shared" si="20"/>
        <v>0</v>
      </c>
      <c r="X15" s="171">
        <f t="shared" si="21"/>
        <v>0</v>
      </c>
      <c r="Y15" s="171">
        <f t="shared" si="22"/>
        <v>0</v>
      </c>
      <c r="Z15" s="171">
        <f t="shared" si="23"/>
        <v>0</v>
      </c>
      <c r="AA15" s="171">
        <f t="shared" si="24"/>
        <v>0</v>
      </c>
      <c r="AB15" s="171">
        <f t="shared" si="25"/>
        <v>0</v>
      </c>
      <c r="AC15" s="171">
        <f t="shared" si="26"/>
        <v>0</v>
      </c>
      <c r="AD15" s="171">
        <f t="shared" si="27"/>
        <v>0</v>
      </c>
      <c r="AE15" s="168"/>
      <c r="AF15" s="171"/>
      <c r="AG15" s="171"/>
      <c r="AH15" s="171"/>
      <c r="AI15" s="171"/>
      <c r="AJ15" s="171"/>
      <c r="AK15" s="171"/>
      <c r="AL15" s="171"/>
      <c r="AM15" s="171"/>
      <c r="AN15" s="171" t="str">
        <f t="shared" si="7"/>
        <v/>
      </c>
      <c r="AO15" s="171" t="str">
        <f t="shared" si="8"/>
        <v/>
      </c>
      <c r="AP15" s="171" t="str">
        <f t="shared" si="9"/>
        <v/>
      </c>
      <c r="AQ15" s="168" t="str">
        <f t="shared" si="28"/>
        <v/>
      </c>
      <c r="AR15" s="158" t="str">
        <f>IF(P15&lt;&gt;1, IF(SUM(P15:$P$504)&lt;&gt;0, "| Laat geen witruimte tussen ingevulde rijen.", ""), "")</f>
        <v/>
      </c>
      <c r="AT15" s="159" t="str">
        <f t="shared" si="29"/>
        <v/>
      </c>
    </row>
    <row r="16" spans="1:72" s="158" customFormat="1" ht="14.4" customHeight="1" x14ac:dyDescent="0.3">
      <c r="A16" s="244" t="str">
        <f t="shared" si="10"/>
        <v/>
      </c>
      <c r="B16" s="153" t="str">
        <f t="shared" si="11"/>
        <v/>
      </c>
      <c r="C16" s="174" t="str">
        <f t="shared" si="12"/>
        <v/>
      </c>
      <c r="D16" s="234"/>
      <c r="E16" s="173"/>
      <c r="F16" s="175"/>
      <c r="G16" s="175"/>
      <c r="H16" s="175"/>
      <c r="I16" s="156"/>
      <c r="J16" s="175"/>
      <c r="K16" s="162"/>
      <c r="L16" s="178"/>
      <c r="M16" s="177"/>
      <c r="N16" s="177"/>
      <c r="O16" s="157" t="s">
        <v>98</v>
      </c>
      <c r="P16" s="158">
        <f t="shared" si="13"/>
        <v>0</v>
      </c>
      <c r="Q16" s="168" t="str">
        <f t="shared" si="14"/>
        <v/>
      </c>
      <c r="R16" s="233" t="str">
        <f t="shared" si="15"/>
        <v/>
      </c>
      <c r="S16" s="168">
        <f t="shared" si="16"/>
        <v>0</v>
      </c>
      <c r="T16" s="171">
        <f t="shared" si="17"/>
        <v>0</v>
      </c>
      <c r="U16" s="171">
        <f t="shared" si="18"/>
        <v>0</v>
      </c>
      <c r="V16" s="171">
        <f t="shared" si="19"/>
        <v>0</v>
      </c>
      <c r="W16" s="171">
        <f t="shared" si="20"/>
        <v>0</v>
      </c>
      <c r="X16" s="171">
        <f t="shared" si="21"/>
        <v>0</v>
      </c>
      <c r="Y16" s="171">
        <f t="shared" si="22"/>
        <v>0</v>
      </c>
      <c r="Z16" s="171">
        <f t="shared" si="23"/>
        <v>0</v>
      </c>
      <c r="AA16" s="171">
        <f t="shared" si="24"/>
        <v>0</v>
      </c>
      <c r="AB16" s="171">
        <f t="shared" si="25"/>
        <v>0</v>
      </c>
      <c r="AC16" s="171">
        <f t="shared" si="26"/>
        <v>0</v>
      </c>
      <c r="AD16" s="171">
        <f t="shared" si="27"/>
        <v>0</v>
      </c>
      <c r="AE16" s="168"/>
      <c r="AF16" s="171"/>
      <c r="AG16" s="171"/>
      <c r="AH16" s="171"/>
      <c r="AI16" s="171"/>
      <c r="AJ16" s="171"/>
      <c r="AK16" s="171"/>
      <c r="AL16" s="171"/>
      <c r="AM16" s="171"/>
      <c r="AN16" s="171" t="str">
        <f t="shared" si="7"/>
        <v/>
      </c>
      <c r="AO16" s="171" t="str">
        <f t="shared" si="8"/>
        <v/>
      </c>
      <c r="AP16" s="171" t="str">
        <f t="shared" si="9"/>
        <v/>
      </c>
      <c r="AQ16" s="168" t="str">
        <f t="shared" si="28"/>
        <v/>
      </c>
      <c r="AR16" s="158" t="str">
        <f>IF(P16&lt;&gt;1, IF(SUM(P16:$P$504)&lt;&gt;0, "| Laat geen witruimte tussen ingevulde rijen.", ""), "")</f>
        <v/>
      </c>
      <c r="AT16" s="159" t="str">
        <f t="shared" si="29"/>
        <v/>
      </c>
    </row>
    <row r="17" spans="1:46" s="158" customFormat="1" ht="14.4" customHeight="1" x14ac:dyDescent="0.3">
      <c r="A17" s="244" t="str">
        <f t="shared" si="10"/>
        <v/>
      </c>
      <c r="B17" s="153" t="str">
        <f t="shared" si="11"/>
        <v/>
      </c>
      <c r="C17" s="174" t="str">
        <f t="shared" si="12"/>
        <v/>
      </c>
      <c r="D17" s="234"/>
      <c r="E17" s="173"/>
      <c r="F17" s="175"/>
      <c r="G17" s="175"/>
      <c r="H17" s="175"/>
      <c r="I17" s="156"/>
      <c r="J17" s="175"/>
      <c r="K17" s="162"/>
      <c r="L17" s="178"/>
      <c r="M17" s="177"/>
      <c r="N17" s="177"/>
      <c r="O17" s="157" t="s">
        <v>98</v>
      </c>
      <c r="P17" s="158">
        <f t="shared" si="13"/>
        <v>0</v>
      </c>
      <c r="Q17" s="168" t="str">
        <f t="shared" si="14"/>
        <v/>
      </c>
      <c r="R17" s="233" t="str">
        <f t="shared" si="15"/>
        <v/>
      </c>
      <c r="S17" s="168">
        <f t="shared" si="16"/>
        <v>0</v>
      </c>
      <c r="T17" s="171">
        <f t="shared" si="17"/>
        <v>0</v>
      </c>
      <c r="U17" s="171">
        <f t="shared" si="18"/>
        <v>0</v>
      </c>
      <c r="V17" s="171">
        <f t="shared" si="19"/>
        <v>0</v>
      </c>
      <c r="W17" s="171">
        <f t="shared" si="20"/>
        <v>0</v>
      </c>
      <c r="X17" s="171">
        <f t="shared" si="21"/>
        <v>0</v>
      </c>
      <c r="Y17" s="171">
        <f t="shared" si="22"/>
        <v>0</v>
      </c>
      <c r="Z17" s="171">
        <f t="shared" si="23"/>
        <v>0</v>
      </c>
      <c r="AA17" s="171">
        <f t="shared" si="24"/>
        <v>0</v>
      </c>
      <c r="AB17" s="171">
        <f t="shared" si="25"/>
        <v>0</v>
      </c>
      <c r="AC17" s="171">
        <f t="shared" si="26"/>
        <v>0</v>
      </c>
      <c r="AD17" s="171">
        <f t="shared" si="27"/>
        <v>0</v>
      </c>
      <c r="AE17" s="168"/>
      <c r="AF17" s="171"/>
      <c r="AG17" s="171"/>
      <c r="AH17" s="171"/>
      <c r="AI17" s="171"/>
      <c r="AJ17" s="171"/>
      <c r="AK17" s="171"/>
      <c r="AL17" s="171"/>
      <c r="AM17" s="171"/>
      <c r="AN17" s="171" t="str">
        <f t="shared" si="7"/>
        <v/>
      </c>
      <c r="AO17" s="171" t="str">
        <f t="shared" si="8"/>
        <v/>
      </c>
      <c r="AP17" s="171" t="str">
        <f t="shared" si="9"/>
        <v/>
      </c>
      <c r="AQ17" s="168" t="str">
        <f t="shared" si="28"/>
        <v/>
      </c>
      <c r="AR17" s="158" t="str">
        <f>IF(P17&lt;&gt;1, IF(SUM(P17:$P$504)&lt;&gt;0, "| Laat geen witruimte tussen ingevulde rijen.", ""), "")</f>
        <v/>
      </c>
      <c r="AT17" s="159" t="str">
        <f t="shared" si="29"/>
        <v/>
      </c>
    </row>
    <row r="18" spans="1:46" s="158" customFormat="1" ht="14.4" customHeight="1" x14ac:dyDescent="0.3">
      <c r="A18" s="244" t="str">
        <f t="shared" si="10"/>
        <v/>
      </c>
      <c r="B18" s="153" t="str">
        <f t="shared" si="11"/>
        <v/>
      </c>
      <c r="C18" s="174" t="str">
        <f t="shared" si="12"/>
        <v/>
      </c>
      <c r="D18" s="234"/>
      <c r="E18" s="173"/>
      <c r="F18" s="175"/>
      <c r="G18" s="175"/>
      <c r="H18" s="175"/>
      <c r="I18" s="156"/>
      <c r="J18" s="175"/>
      <c r="K18" s="162"/>
      <c r="L18" s="178"/>
      <c r="M18" s="177"/>
      <c r="N18" s="177"/>
      <c r="O18" s="157" t="s">
        <v>98</v>
      </c>
      <c r="P18" s="158">
        <f t="shared" si="13"/>
        <v>0</v>
      </c>
      <c r="Q18" s="168" t="str">
        <f t="shared" si="14"/>
        <v/>
      </c>
      <c r="R18" s="233" t="str">
        <f t="shared" si="15"/>
        <v/>
      </c>
      <c r="S18" s="168">
        <f t="shared" si="16"/>
        <v>0</v>
      </c>
      <c r="T18" s="171">
        <f t="shared" si="17"/>
        <v>0</v>
      </c>
      <c r="U18" s="171">
        <f t="shared" si="18"/>
        <v>0</v>
      </c>
      <c r="V18" s="171">
        <f t="shared" si="19"/>
        <v>0</v>
      </c>
      <c r="W18" s="171">
        <f t="shared" si="20"/>
        <v>0</v>
      </c>
      <c r="X18" s="171">
        <f t="shared" si="21"/>
        <v>0</v>
      </c>
      <c r="Y18" s="171">
        <f t="shared" si="22"/>
        <v>0</v>
      </c>
      <c r="Z18" s="171">
        <f t="shared" si="23"/>
        <v>0</v>
      </c>
      <c r="AA18" s="171">
        <f t="shared" si="24"/>
        <v>0</v>
      </c>
      <c r="AB18" s="171">
        <f t="shared" si="25"/>
        <v>0</v>
      </c>
      <c r="AC18" s="171">
        <f t="shared" si="26"/>
        <v>0</v>
      </c>
      <c r="AD18" s="171">
        <f t="shared" si="27"/>
        <v>0</v>
      </c>
      <c r="AE18" s="168"/>
      <c r="AF18" s="171"/>
      <c r="AG18" s="171"/>
      <c r="AH18" s="171"/>
      <c r="AI18" s="171"/>
      <c r="AJ18" s="171"/>
      <c r="AK18" s="171"/>
      <c r="AL18" s="171"/>
      <c r="AM18" s="171"/>
      <c r="AN18" s="171" t="str">
        <f t="shared" si="7"/>
        <v/>
      </c>
      <c r="AO18" s="171" t="str">
        <f t="shared" si="8"/>
        <v/>
      </c>
      <c r="AP18" s="171" t="str">
        <f t="shared" si="9"/>
        <v/>
      </c>
      <c r="AQ18" s="168" t="str">
        <f t="shared" si="28"/>
        <v/>
      </c>
      <c r="AR18" s="158" t="str">
        <f>IF(P18&lt;&gt;1, IF(SUM(P18:$P$504)&lt;&gt;0, "| Laat geen witruimte tussen ingevulde rijen.", ""), "")</f>
        <v/>
      </c>
      <c r="AT18" s="159" t="str">
        <f t="shared" si="29"/>
        <v/>
      </c>
    </row>
    <row r="19" spans="1:46" s="158" customFormat="1" ht="14.4" customHeight="1" x14ac:dyDescent="0.3">
      <c r="A19" s="244" t="str">
        <f t="shared" si="10"/>
        <v/>
      </c>
      <c r="B19" s="153" t="str">
        <f t="shared" si="11"/>
        <v/>
      </c>
      <c r="C19" s="174" t="str">
        <f t="shared" si="12"/>
        <v/>
      </c>
      <c r="D19" s="234"/>
      <c r="E19" s="173"/>
      <c r="F19" s="175"/>
      <c r="G19" s="175"/>
      <c r="H19" s="175"/>
      <c r="I19" s="156"/>
      <c r="J19" s="175"/>
      <c r="K19" s="162"/>
      <c r="L19" s="178"/>
      <c r="M19" s="177"/>
      <c r="N19" s="177"/>
      <c r="O19" s="157" t="s">
        <v>98</v>
      </c>
      <c r="P19" s="158">
        <f t="shared" si="13"/>
        <v>0</v>
      </c>
      <c r="Q19" s="168" t="str">
        <f t="shared" si="14"/>
        <v/>
      </c>
      <c r="R19" s="233" t="str">
        <f t="shared" si="15"/>
        <v/>
      </c>
      <c r="S19" s="168">
        <f t="shared" si="16"/>
        <v>0</v>
      </c>
      <c r="T19" s="171">
        <f t="shared" si="17"/>
        <v>0</v>
      </c>
      <c r="U19" s="171">
        <f t="shared" si="18"/>
        <v>0</v>
      </c>
      <c r="V19" s="171">
        <f t="shared" si="19"/>
        <v>0</v>
      </c>
      <c r="W19" s="171">
        <f t="shared" si="20"/>
        <v>0</v>
      </c>
      <c r="X19" s="171">
        <f t="shared" si="21"/>
        <v>0</v>
      </c>
      <c r="Y19" s="171">
        <f t="shared" si="22"/>
        <v>0</v>
      </c>
      <c r="Z19" s="171">
        <f t="shared" si="23"/>
        <v>0</v>
      </c>
      <c r="AA19" s="171">
        <f t="shared" si="24"/>
        <v>0</v>
      </c>
      <c r="AB19" s="171">
        <f t="shared" si="25"/>
        <v>0</v>
      </c>
      <c r="AC19" s="171">
        <f t="shared" si="26"/>
        <v>0</v>
      </c>
      <c r="AD19" s="171">
        <f t="shared" si="27"/>
        <v>0</v>
      </c>
      <c r="AE19" s="168"/>
      <c r="AF19" s="171"/>
      <c r="AG19" s="171"/>
      <c r="AH19" s="171"/>
      <c r="AI19" s="171"/>
      <c r="AJ19" s="171"/>
      <c r="AK19" s="171"/>
      <c r="AL19" s="171"/>
      <c r="AM19" s="171"/>
      <c r="AN19" s="171" t="str">
        <f t="shared" si="7"/>
        <v/>
      </c>
      <c r="AO19" s="171" t="str">
        <f t="shared" si="8"/>
        <v/>
      </c>
      <c r="AP19" s="171" t="str">
        <f t="shared" si="9"/>
        <v/>
      </c>
      <c r="AQ19" s="168" t="str">
        <f t="shared" si="28"/>
        <v/>
      </c>
      <c r="AR19" s="158" t="str">
        <f>IF(P19&lt;&gt;1, IF(SUM(P19:$P$504)&lt;&gt;0, "| Laat geen witruimte tussen ingevulde rijen.", ""), "")</f>
        <v/>
      </c>
      <c r="AT19" s="159" t="str">
        <f t="shared" si="29"/>
        <v/>
      </c>
    </row>
    <row r="20" spans="1:46" s="158" customFormat="1" ht="14.4" customHeight="1" x14ac:dyDescent="0.3">
      <c r="A20" s="244" t="str">
        <f t="shared" si="10"/>
        <v/>
      </c>
      <c r="B20" s="153" t="str">
        <f t="shared" si="11"/>
        <v/>
      </c>
      <c r="C20" s="174" t="str">
        <f t="shared" si="12"/>
        <v/>
      </c>
      <c r="D20" s="234"/>
      <c r="E20" s="173"/>
      <c r="F20" s="175"/>
      <c r="G20" s="175"/>
      <c r="H20" s="175"/>
      <c r="I20" s="156"/>
      <c r="J20" s="175"/>
      <c r="K20" s="162"/>
      <c r="L20" s="178"/>
      <c r="M20" s="177"/>
      <c r="N20" s="177"/>
      <c r="O20" s="157" t="s">
        <v>98</v>
      </c>
      <c r="P20" s="158">
        <f t="shared" si="13"/>
        <v>0</v>
      </c>
      <c r="Q20" s="168" t="str">
        <f t="shared" si="14"/>
        <v/>
      </c>
      <c r="R20" s="233" t="str">
        <f t="shared" si="15"/>
        <v/>
      </c>
      <c r="S20" s="168">
        <f t="shared" si="16"/>
        <v>0</v>
      </c>
      <c r="T20" s="171">
        <f t="shared" si="17"/>
        <v>0</v>
      </c>
      <c r="U20" s="171">
        <f t="shared" si="18"/>
        <v>0</v>
      </c>
      <c r="V20" s="171">
        <f t="shared" si="19"/>
        <v>0</v>
      </c>
      <c r="W20" s="171">
        <f t="shared" si="20"/>
        <v>0</v>
      </c>
      <c r="X20" s="171">
        <f t="shared" si="21"/>
        <v>0</v>
      </c>
      <c r="Y20" s="171">
        <f t="shared" si="22"/>
        <v>0</v>
      </c>
      <c r="Z20" s="171">
        <f t="shared" si="23"/>
        <v>0</v>
      </c>
      <c r="AA20" s="171">
        <f t="shared" si="24"/>
        <v>0</v>
      </c>
      <c r="AB20" s="171">
        <f t="shared" si="25"/>
        <v>0</v>
      </c>
      <c r="AC20" s="171">
        <f t="shared" si="26"/>
        <v>0</v>
      </c>
      <c r="AD20" s="171">
        <f t="shared" si="27"/>
        <v>0</v>
      </c>
      <c r="AE20" s="168"/>
      <c r="AF20" s="171"/>
      <c r="AG20" s="171"/>
      <c r="AH20" s="171"/>
      <c r="AI20" s="171"/>
      <c r="AJ20" s="171"/>
      <c r="AK20" s="171"/>
      <c r="AL20" s="171"/>
      <c r="AM20" s="171"/>
      <c r="AN20" s="171" t="str">
        <f t="shared" si="7"/>
        <v/>
      </c>
      <c r="AO20" s="171" t="str">
        <f t="shared" si="8"/>
        <v/>
      </c>
      <c r="AP20" s="171" t="str">
        <f t="shared" si="9"/>
        <v/>
      </c>
      <c r="AQ20" s="168" t="str">
        <f t="shared" si="28"/>
        <v/>
      </c>
      <c r="AR20" s="158" t="str">
        <f>IF(P20&lt;&gt;1, IF(SUM(P20:$P$504)&lt;&gt;0, "| Laat geen witruimte tussen ingevulde rijen.", ""), "")</f>
        <v/>
      </c>
      <c r="AT20" s="159" t="str">
        <f t="shared" si="29"/>
        <v/>
      </c>
    </row>
    <row r="21" spans="1:46" s="158" customFormat="1" ht="14.4" customHeight="1" x14ac:dyDescent="0.3">
      <c r="A21" s="244" t="str">
        <f t="shared" si="10"/>
        <v/>
      </c>
      <c r="B21" s="153" t="str">
        <f t="shared" si="11"/>
        <v/>
      </c>
      <c r="C21" s="174" t="str">
        <f t="shared" si="12"/>
        <v/>
      </c>
      <c r="D21" s="234"/>
      <c r="E21" s="173"/>
      <c r="F21" s="175"/>
      <c r="G21" s="175"/>
      <c r="H21" s="175"/>
      <c r="I21" s="156"/>
      <c r="J21" s="175"/>
      <c r="K21" s="162"/>
      <c r="L21" s="178"/>
      <c r="M21" s="177"/>
      <c r="N21" s="177"/>
      <c r="O21" s="157" t="s">
        <v>98</v>
      </c>
      <c r="P21" s="158">
        <f t="shared" si="13"/>
        <v>0</v>
      </c>
      <c r="Q21" s="168" t="str">
        <f t="shared" si="14"/>
        <v/>
      </c>
      <c r="R21" s="233" t="str">
        <f t="shared" si="15"/>
        <v/>
      </c>
      <c r="S21" s="168">
        <f t="shared" si="16"/>
        <v>0</v>
      </c>
      <c r="T21" s="171">
        <f t="shared" si="17"/>
        <v>0</v>
      </c>
      <c r="U21" s="171">
        <f t="shared" si="18"/>
        <v>0</v>
      </c>
      <c r="V21" s="171">
        <f t="shared" si="19"/>
        <v>0</v>
      </c>
      <c r="W21" s="171">
        <f t="shared" si="20"/>
        <v>0</v>
      </c>
      <c r="X21" s="171">
        <f t="shared" si="21"/>
        <v>0</v>
      </c>
      <c r="Y21" s="171">
        <f t="shared" si="22"/>
        <v>0</v>
      </c>
      <c r="Z21" s="171">
        <f t="shared" si="23"/>
        <v>0</v>
      </c>
      <c r="AA21" s="171">
        <f t="shared" si="24"/>
        <v>0</v>
      </c>
      <c r="AB21" s="171">
        <f t="shared" si="25"/>
        <v>0</v>
      </c>
      <c r="AC21" s="171">
        <f t="shared" si="26"/>
        <v>0</v>
      </c>
      <c r="AD21" s="171">
        <f t="shared" si="27"/>
        <v>0</v>
      </c>
      <c r="AE21" s="168"/>
      <c r="AF21" s="171"/>
      <c r="AG21" s="171"/>
      <c r="AH21" s="171"/>
      <c r="AI21" s="171"/>
      <c r="AJ21" s="171"/>
      <c r="AK21" s="171"/>
      <c r="AL21" s="171"/>
      <c r="AM21" s="171"/>
      <c r="AN21" s="171" t="str">
        <f t="shared" si="7"/>
        <v/>
      </c>
      <c r="AO21" s="171" t="str">
        <f t="shared" si="8"/>
        <v/>
      </c>
      <c r="AP21" s="171" t="str">
        <f t="shared" si="9"/>
        <v/>
      </c>
      <c r="AQ21" s="168" t="str">
        <f t="shared" si="28"/>
        <v/>
      </c>
      <c r="AR21" s="158" t="str">
        <f>IF(P21&lt;&gt;1, IF(SUM(P21:$P$504)&lt;&gt;0, "| Laat geen witruimte tussen ingevulde rijen.", ""), "")</f>
        <v/>
      </c>
      <c r="AT21" s="159" t="str">
        <f t="shared" si="29"/>
        <v/>
      </c>
    </row>
    <row r="22" spans="1:46" s="158" customFormat="1" ht="14.4" customHeight="1" x14ac:dyDescent="0.3">
      <c r="A22" s="244" t="str">
        <f t="shared" si="10"/>
        <v/>
      </c>
      <c r="B22" s="153" t="str">
        <f t="shared" si="11"/>
        <v/>
      </c>
      <c r="C22" s="174" t="str">
        <f t="shared" si="12"/>
        <v/>
      </c>
      <c r="D22" s="234"/>
      <c r="E22" s="173"/>
      <c r="F22" s="175"/>
      <c r="G22" s="175"/>
      <c r="H22" s="175"/>
      <c r="I22" s="156"/>
      <c r="J22" s="175"/>
      <c r="K22" s="162"/>
      <c r="L22" s="178"/>
      <c r="M22" s="177"/>
      <c r="N22" s="177"/>
      <c r="O22" s="157" t="s">
        <v>98</v>
      </c>
      <c r="P22" s="158">
        <f t="shared" si="13"/>
        <v>0</v>
      </c>
      <c r="Q22" s="168" t="str">
        <f t="shared" si="14"/>
        <v/>
      </c>
      <c r="R22" s="233" t="str">
        <f t="shared" si="15"/>
        <v/>
      </c>
      <c r="S22" s="168">
        <f t="shared" si="16"/>
        <v>0</v>
      </c>
      <c r="T22" s="171">
        <f t="shared" si="17"/>
        <v>0</v>
      </c>
      <c r="U22" s="171">
        <f t="shared" si="18"/>
        <v>0</v>
      </c>
      <c r="V22" s="171">
        <f t="shared" si="19"/>
        <v>0</v>
      </c>
      <c r="W22" s="171">
        <f t="shared" si="20"/>
        <v>0</v>
      </c>
      <c r="X22" s="171">
        <f t="shared" si="21"/>
        <v>0</v>
      </c>
      <c r="Y22" s="171">
        <f t="shared" si="22"/>
        <v>0</v>
      </c>
      <c r="Z22" s="171">
        <f t="shared" si="23"/>
        <v>0</v>
      </c>
      <c r="AA22" s="171">
        <f t="shared" si="24"/>
        <v>0</v>
      </c>
      <c r="AB22" s="171">
        <f t="shared" si="25"/>
        <v>0</v>
      </c>
      <c r="AC22" s="171">
        <f t="shared" si="26"/>
        <v>0</v>
      </c>
      <c r="AD22" s="171">
        <f t="shared" si="27"/>
        <v>0</v>
      </c>
      <c r="AE22" s="168"/>
      <c r="AF22" s="171"/>
      <c r="AG22" s="171"/>
      <c r="AH22" s="171"/>
      <c r="AI22" s="171"/>
      <c r="AJ22" s="171"/>
      <c r="AK22" s="171"/>
      <c r="AL22" s="171"/>
      <c r="AM22" s="171"/>
      <c r="AN22" s="171" t="str">
        <f t="shared" si="7"/>
        <v/>
      </c>
      <c r="AO22" s="171" t="str">
        <f t="shared" si="8"/>
        <v/>
      </c>
      <c r="AP22" s="171" t="str">
        <f t="shared" si="9"/>
        <v/>
      </c>
      <c r="AQ22" s="168" t="str">
        <f t="shared" si="28"/>
        <v/>
      </c>
      <c r="AR22" s="158" t="str">
        <f>IF(P22&lt;&gt;1, IF(SUM(P22:$P$504)&lt;&gt;0, "| Laat geen witruimte tussen ingevulde rijen.", ""), "")</f>
        <v/>
      </c>
      <c r="AT22" s="159" t="str">
        <f t="shared" si="29"/>
        <v/>
      </c>
    </row>
    <row r="23" spans="1:46" s="158" customFormat="1" ht="14.4" customHeight="1" x14ac:dyDescent="0.3">
      <c r="A23" s="244" t="str">
        <f t="shared" si="10"/>
        <v/>
      </c>
      <c r="B23" s="153" t="str">
        <f t="shared" si="11"/>
        <v/>
      </c>
      <c r="C23" s="174" t="str">
        <f t="shared" si="12"/>
        <v/>
      </c>
      <c r="D23" s="234"/>
      <c r="E23" s="173"/>
      <c r="F23" s="175"/>
      <c r="G23" s="175"/>
      <c r="H23" s="175"/>
      <c r="I23" s="156"/>
      <c r="J23" s="175"/>
      <c r="K23" s="162"/>
      <c r="L23" s="178"/>
      <c r="M23" s="177"/>
      <c r="N23" s="177"/>
      <c r="O23" s="157" t="s">
        <v>98</v>
      </c>
      <c r="P23" s="158">
        <f t="shared" si="13"/>
        <v>0</v>
      </c>
      <c r="Q23" s="168" t="str">
        <f t="shared" si="14"/>
        <v/>
      </c>
      <c r="R23" s="233" t="str">
        <f t="shared" si="15"/>
        <v/>
      </c>
      <c r="S23" s="168">
        <f t="shared" si="16"/>
        <v>0</v>
      </c>
      <c r="T23" s="171">
        <f t="shared" si="17"/>
        <v>0</v>
      </c>
      <c r="U23" s="171">
        <f t="shared" si="18"/>
        <v>0</v>
      </c>
      <c r="V23" s="171">
        <f t="shared" si="19"/>
        <v>0</v>
      </c>
      <c r="W23" s="171">
        <f t="shared" si="20"/>
        <v>0</v>
      </c>
      <c r="X23" s="171">
        <f t="shared" si="21"/>
        <v>0</v>
      </c>
      <c r="Y23" s="171">
        <f t="shared" si="22"/>
        <v>0</v>
      </c>
      <c r="Z23" s="171">
        <f t="shared" si="23"/>
        <v>0</v>
      </c>
      <c r="AA23" s="171">
        <f t="shared" si="24"/>
        <v>0</v>
      </c>
      <c r="AB23" s="171">
        <f t="shared" si="25"/>
        <v>0</v>
      </c>
      <c r="AC23" s="171">
        <f t="shared" si="26"/>
        <v>0</v>
      </c>
      <c r="AD23" s="171">
        <f t="shared" si="27"/>
        <v>0</v>
      </c>
      <c r="AE23" s="168"/>
      <c r="AF23" s="171"/>
      <c r="AG23" s="171"/>
      <c r="AH23" s="171"/>
      <c r="AI23" s="171"/>
      <c r="AJ23" s="171"/>
      <c r="AK23" s="171"/>
      <c r="AL23" s="171"/>
      <c r="AM23" s="171"/>
      <c r="AN23" s="171" t="str">
        <f t="shared" si="7"/>
        <v/>
      </c>
      <c r="AO23" s="171" t="str">
        <f t="shared" si="8"/>
        <v/>
      </c>
      <c r="AP23" s="171" t="str">
        <f t="shared" si="9"/>
        <v/>
      </c>
      <c r="AQ23" s="168" t="str">
        <f t="shared" si="28"/>
        <v/>
      </c>
      <c r="AR23" s="158" t="str">
        <f>IF(P23&lt;&gt;1, IF(SUM(P23:$P$504)&lt;&gt;0, "| Laat geen witruimte tussen ingevulde rijen.", ""), "")</f>
        <v/>
      </c>
      <c r="AT23" s="159" t="str">
        <f t="shared" si="29"/>
        <v/>
      </c>
    </row>
    <row r="24" spans="1:46" s="158" customFormat="1" ht="14.4" customHeight="1" x14ac:dyDescent="0.3">
      <c r="A24" s="244" t="str">
        <f t="shared" si="10"/>
        <v/>
      </c>
      <c r="B24" s="153" t="str">
        <f t="shared" si="11"/>
        <v/>
      </c>
      <c r="C24" s="174" t="str">
        <f t="shared" si="12"/>
        <v/>
      </c>
      <c r="D24" s="234"/>
      <c r="E24" s="173"/>
      <c r="F24" s="175"/>
      <c r="G24" s="175"/>
      <c r="H24" s="175"/>
      <c r="I24" s="156"/>
      <c r="J24" s="175"/>
      <c r="K24" s="162"/>
      <c r="L24" s="178"/>
      <c r="M24" s="177"/>
      <c r="N24" s="177"/>
      <c r="O24" s="157" t="s">
        <v>98</v>
      </c>
      <c r="P24" s="158">
        <f t="shared" si="13"/>
        <v>0</v>
      </c>
      <c r="Q24" s="168" t="str">
        <f t="shared" si="14"/>
        <v/>
      </c>
      <c r="R24" s="233" t="str">
        <f t="shared" si="15"/>
        <v/>
      </c>
      <c r="S24" s="168">
        <f t="shared" si="16"/>
        <v>0</v>
      </c>
      <c r="T24" s="171">
        <f t="shared" si="17"/>
        <v>0</v>
      </c>
      <c r="U24" s="171">
        <f t="shared" si="18"/>
        <v>0</v>
      </c>
      <c r="V24" s="171">
        <f t="shared" si="19"/>
        <v>0</v>
      </c>
      <c r="W24" s="171">
        <f t="shared" si="20"/>
        <v>0</v>
      </c>
      <c r="X24" s="171">
        <f t="shared" si="21"/>
        <v>0</v>
      </c>
      <c r="Y24" s="171">
        <f t="shared" si="22"/>
        <v>0</v>
      </c>
      <c r="Z24" s="171">
        <f t="shared" si="23"/>
        <v>0</v>
      </c>
      <c r="AA24" s="171">
        <f t="shared" si="24"/>
        <v>0</v>
      </c>
      <c r="AB24" s="171">
        <f t="shared" si="25"/>
        <v>0</v>
      </c>
      <c r="AC24" s="171">
        <f t="shared" si="26"/>
        <v>0</v>
      </c>
      <c r="AD24" s="171">
        <f t="shared" si="27"/>
        <v>0</v>
      </c>
      <c r="AE24" s="168"/>
      <c r="AF24" s="171"/>
      <c r="AG24" s="171"/>
      <c r="AH24" s="171"/>
      <c r="AI24" s="171"/>
      <c r="AJ24" s="171"/>
      <c r="AK24" s="171"/>
      <c r="AL24" s="171"/>
      <c r="AM24" s="171"/>
      <c r="AN24" s="171" t="str">
        <f t="shared" si="7"/>
        <v/>
      </c>
      <c r="AO24" s="171" t="str">
        <f t="shared" si="8"/>
        <v/>
      </c>
      <c r="AP24" s="171" t="str">
        <f t="shared" si="9"/>
        <v/>
      </c>
      <c r="AQ24" s="168" t="str">
        <f t="shared" si="28"/>
        <v/>
      </c>
      <c r="AR24" s="158" t="str">
        <f>IF(P24&lt;&gt;1, IF(SUM(P24:$P$504)&lt;&gt;0, "| Laat geen witruimte tussen ingevulde rijen.", ""), "")</f>
        <v/>
      </c>
      <c r="AT24" s="159" t="str">
        <f t="shared" si="29"/>
        <v/>
      </c>
    </row>
    <row r="25" spans="1:46" s="158" customFormat="1" ht="14.4" customHeight="1" x14ac:dyDescent="0.3">
      <c r="A25" s="244" t="str">
        <f t="shared" si="10"/>
        <v/>
      </c>
      <c r="B25" s="153" t="str">
        <f t="shared" si="11"/>
        <v/>
      </c>
      <c r="C25" s="174" t="str">
        <f t="shared" si="12"/>
        <v/>
      </c>
      <c r="D25" s="234"/>
      <c r="E25" s="173"/>
      <c r="F25" s="175"/>
      <c r="G25" s="175"/>
      <c r="H25" s="175"/>
      <c r="I25" s="156"/>
      <c r="J25" s="175"/>
      <c r="K25" s="162"/>
      <c r="L25" s="178"/>
      <c r="M25" s="177"/>
      <c r="N25" s="177"/>
      <c r="O25" s="157" t="s">
        <v>98</v>
      </c>
      <c r="P25" s="158">
        <f t="shared" si="13"/>
        <v>0</v>
      </c>
      <c r="Q25" s="168" t="str">
        <f t="shared" si="14"/>
        <v/>
      </c>
      <c r="R25" s="233" t="str">
        <f t="shared" si="15"/>
        <v/>
      </c>
      <c r="S25" s="168">
        <f t="shared" si="16"/>
        <v>0</v>
      </c>
      <c r="T25" s="171">
        <f t="shared" si="17"/>
        <v>0</v>
      </c>
      <c r="U25" s="171">
        <f t="shared" si="18"/>
        <v>0</v>
      </c>
      <c r="V25" s="171">
        <f t="shared" si="19"/>
        <v>0</v>
      </c>
      <c r="W25" s="171">
        <f t="shared" si="20"/>
        <v>0</v>
      </c>
      <c r="X25" s="171">
        <f t="shared" si="21"/>
        <v>0</v>
      </c>
      <c r="Y25" s="171">
        <f t="shared" si="22"/>
        <v>0</v>
      </c>
      <c r="Z25" s="171">
        <f t="shared" si="23"/>
        <v>0</v>
      </c>
      <c r="AA25" s="171">
        <f t="shared" si="24"/>
        <v>0</v>
      </c>
      <c r="AB25" s="171">
        <f t="shared" si="25"/>
        <v>0</v>
      </c>
      <c r="AC25" s="171">
        <f t="shared" si="26"/>
        <v>0</v>
      </c>
      <c r="AD25" s="171">
        <f t="shared" si="27"/>
        <v>0</v>
      </c>
      <c r="AE25" s="168"/>
      <c r="AF25" s="171"/>
      <c r="AG25" s="171"/>
      <c r="AH25" s="171"/>
      <c r="AI25" s="171"/>
      <c r="AJ25" s="171"/>
      <c r="AK25" s="171"/>
      <c r="AL25" s="171"/>
      <c r="AM25" s="171"/>
      <c r="AN25" s="171" t="str">
        <f t="shared" si="7"/>
        <v/>
      </c>
      <c r="AO25" s="171" t="str">
        <f t="shared" si="8"/>
        <v/>
      </c>
      <c r="AP25" s="171" t="str">
        <f t="shared" si="9"/>
        <v/>
      </c>
      <c r="AQ25" s="168" t="str">
        <f t="shared" si="28"/>
        <v/>
      </c>
      <c r="AR25" s="158" t="str">
        <f>IF(P25&lt;&gt;1, IF(SUM(P25:$P$504)&lt;&gt;0, "| Laat geen witruimte tussen ingevulde rijen.", ""), "")</f>
        <v/>
      </c>
      <c r="AT25" s="159" t="str">
        <f t="shared" si="29"/>
        <v/>
      </c>
    </row>
    <row r="26" spans="1:46" s="158" customFormat="1" ht="14.4" customHeight="1" x14ac:dyDescent="0.3">
      <c r="A26" s="244" t="str">
        <f t="shared" si="10"/>
        <v/>
      </c>
      <c r="B26" s="153" t="str">
        <f t="shared" si="11"/>
        <v/>
      </c>
      <c r="C26" s="174" t="str">
        <f t="shared" si="12"/>
        <v/>
      </c>
      <c r="D26" s="234"/>
      <c r="E26" s="173"/>
      <c r="F26" s="175"/>
      <c r="G26" s="175"/>
      <c r="H26" s="175"/>
      <c r="I26" s="156"/>
      <c r="J26" s="175"/>
      <c r="K26" s="162"/>
      <c r="L26" s="178"/>
      <c r="M26" s="177"/>
      <c r="N26" s="177"/>
      <c r="O26" s="157" t="s">
        <v>98</v>
      </c>
      <c r="P26" s="158">
        <f t="shared" si="13"/>
        <v>0</v>
      </c>
      <c r="Q26" s="168" t="str">
        <f t="shared" si="14"/>
        <v/>
      </c>
      <c r="R26" s="233" t="str">
        <f t="shared" si="15"/>
        <v/>
      </c>
      <c r="S26" s="168">
        <f t="shared" si="16"/>
        <v>0</v>
      </c>
      <c r="T26" s="171">
        <f t="shared" si="17"/>
        <v>0</v>
      </c>
      <c r="U26" s="171">
        <f t="shared" si="18"/>
        <v>0</v>
      </c>
      <c r="V26" s="171">
        <f t="shared" si="19"/>
        <v>0</v>
      </c>
      <c r="W26" s="171">
        <f t="shared" si="20"/>
        <v>0</v>
      </c>
      <c r="X26" s="171">
        <f t="shared" si="21"/>
        <v>0</v>
      </c>
      <c r="Y26" s="171">
        <f t="shared" si="22"/>
        <v>0</v>
      </c>
      <c r="Z26" s="171">
        <f t="shared" si="23"/>
        <v>0</v>
      </c>
      <c r="AA26" s="171">
        <f t="shared" si="24"/>
        <v>0</v>
      </c>
      <c r="AB26" s="171">
        <f t="shared" si="25"/>
        <v>0</v>
      </c>
      <c r="AC26" s="171">
        <f t="shared" si="26"/>
        <v>0</v>
      </c>
      <c r="AD26" s="171">
        <f t="shared" si="27"/>
        <v>0</v>
      </c>
      <c r="AE26" s="168"/>
      <c r="AF26" s="171"/>
      <c r="AG26" s="171"/>
      <c r="AH26" s="171"/>
      <c r="AI26" s="171"/>
      <c r="AJ26" s="171"/>
      <c r="AK26" s="171"/>
      <c r="AL26" s="171"/>
      <c r="AM26" s="171"/>
      <c r="AN26" s="171" t="str">
        <f t="shared" si="7"/>
        <v/>
      </c>
      <c r="AO26" s="171" t="str">
        <f t="shared" si="8"/>
        <v/>
      </c>
      <c r="AP26" s="171" t="str">
        <f t="shared" si="9"/>
        <v/>
      </c>
      <c r="AQ26" s="168" t="str">
        <f t="shared" si="28"/>
        <v/>
      </c>
      <c r="AR26" s="158" t="str">
        <f>IF(P26&lt;&gt;1, IF(SUM(P26:$P$504)&lt;&gt;0, "| Laat geen witruimte tussen ingevulde rijen.", ""), "")</f>
        <v/>
      </c>
      <c r="AT26" s="159" t="str">
        <f t="shared" si="29"/>
        <v/>
      </c>
    </row>
    <row r="27" spans="1:46" s="158" customFormat="1" ht="14.4" customHeight="1" x14ac:dyDescent="0.3">
      <c r="A27" s="244" t="str">
        <f t="shared" si="10"/>
        <v/>
      </c>
      <c r="B27" s="153" t="str">
        <f t="shared" si="11"/>
        <v/>
      </c>
      <c r="C27" s="174" t="str">
        <f t="shared" si="12"/>
        <v/>
      </c>
      <c r="D27" s="234"/>
      <c r="E27" s="173"/>
      <c r="F27" s="175"/>
      <c r="G27" s="175"/>
      <c r="H27" s="175"/>
      <c r="I27" s="156"/>
      <c r="J27" s="175"/>
      <c r="K27" s="162"/>
      <c r="L27" s="178"/>
      <c r="M27" s="177"/>
      <c r="N27" s="177"/>
      <c r="O27" s="157" t="s">
        <v>98</v>
      </c>
      <c r="P27" s="158">
        <f t="shared" si="13"/>
        <v>0</v>
      </c>
      <c r="Q27" s="168" t="str">
        <f t="shared" si="14"/>
        <v/>
      </c>
      <c r="R27" s="233" t="str">
        <f t="shared" si="15"/>
        <v/>
      </c>
      <c r="S27" s="168">
        <f t="shared" si="16"/>
        <v>0</v>
      </c>
      <c r="T27" s="171">
        <f t="shared" si="17"/>
        <v>0</v>
      </c>
      <c r="U27" s="171">
        <f t="shared" si="18"/>
        <v>0</v>
      </c>
      <c r="V27" s="171">
        <f t="shared" si="19"/>
        <v>0</v>
      </c>
      <c r="W27" s="171">
        <f t="shared" si="20"/>
        <v>0</v>
      </c>
      <c r="X27" s="171">
        <f t="shared" si="21"/>
        <v>0</v>
      </c>
      <c r="Y27" s="171">
        <f t="shared" si="22"/>
        <v>0</v>
      </c>
      <c r="Z27" s="171">
        <f t="shared" si="23"/>
        <v>0</v>
      </c>
      <c r="AA27" s="171">
        <f t="shared" si="24"/>
        <v>0</v>
      </c>
      <c r="AB27" s="171">
        <f t="shared" si="25"/>
        <v>0</v>
      </c>
      <c r="AC27" s="171">
        <f t="shared" si="26"/>
        <v>0</v>
      </c>
      <c r="AD27" s="171">
        <f t="shared" si="27"/>
        <v>0</v>
      </c>
      <c r="AE27" s="168"/>
      <c r="AF27" s="171"/>
      <c r="AG27" s="171"/>
      <c r="AH27" s="171"/>
      <c r="AI27" s="171"/>
      <c r="AJ27" s="171"/>
      <c r="AK27" s="171"/>
      <c r="AL27" s="171"/>
      <c r="AM27" s="171"/>
      <c r="AN27" s="171" t="str">
        <f t="shared" si="7"/>
        <v/>
      </c>
      <c r="AO27" s="171" t="str">
        <f t="shared" si="8"/>
        <v/>
      </c>
      <c r="AP27" s="171" t="str">
        <f t="shared" si="9"/>
        <v/>
      </c>
      <c r="AQ27" s="168" t="str">
        <f t="shared" si="28"/>
        <v/>
      </c>
      <c r="AR27" s="158" t="str">
        <f>IF(P27&lt;&gt;1, IF(SUM(P27:$P$504)&lt;&gt;0, "| Laat geen witruimte tussen ingevulde rijen.", ""), "")</f>
        <v/>
      </c>
      <c r="AT27" s="159" t="str">
        <f t="shared" si="29"/>
        <v/>
      </c>
    </row>
    <row r="28" spans="1:46" s="158" customFormat="1" ht="14.4" customHeight="1" x14ac:dyDescent="0.3">
      <c r="A28" s="244" t="str">
        <f t="shared" si="10"/>
        <v/>
      </c>
      <c r="B28" s="153" t="str">
        <f t="shared" si="11"/>
        <v/>
      </c>
      <c r="C28" s="174" t="str">
        <f t="shared" si="12"/>
        <v/>
      </c>
      <c r="D28" s="234"/>
      <c r="E28" s="173"/>
      <c r="F28" s="175"/>
      <c r="G28" s="175"/>
      <c r="H28" s="175"/>
      <c r="I28" s="156"/>
      <c r="J28" s="175"/>
      <c r="K28" s="162"/>
      <c r="L28" s="178"/>
      <c r="M28" s="177"/>
      <c r="N28" s="177"/>
      <c r="O28" s="157" t="s">
        <v>98</v>
      </c>
      <c r="P28" s="158">
        <f t="shared" si="13"/>
        <v>0</v>
      </c>
      <c r="Q28" s="168" t="str">
        <f t="shared" si="14"/>
        <v/>
      </c>
      <c r="R28" s="233" t="str">
        <f t="shared" si="15"/>
        <v/>
      </c>
      <c r="S28" s="168">
        <f t="shared" si="16"/>
        <v>0</v>
      </c>
      <c r="T28" s="171">
        <f t="shared" si="17"/>
        <v>0</v>
      </c>
      <c r="U28" s="171">
        <f t="shared" si="18"/>
        <v>0</v>
      </c>
      <c r="V28" s="171">
        <f t="shared" si="19"/>
        <v>0</v>
      </c>
      <c r="W28" s="171">
        <f t="shared" si="20"/>
        <v>0</v>
      </c>
      <c r="X28" s="171">
        <f t="shared" si="21"/>
        <v>0</v>
      </c>
      <c r="Y28" s="171">
        <f t="shared" si="22"/>
        <v>0</v>
      </c>
      <c r="Z28" s="171">
        <f t="shared" si="23"/>
        <v>0</v>
      </c>
      <c r="AA28" s="171">
        <f t="shared" si="24"/>
        <v>0</v>
      </c>
      <c r="AB28" s="171">
        <f t="shared" si="25"/>
        <v>0</v>
      </c>
      <c r="AC28" s="171">
        <f t="shared" si="26"/>
        <v>0</v>
      </c>
      <c r="AD28" s="171">
        <f t="shared" si="27"/>
        <v>0</v>
      </c>
      <c r="AE28" s="168"/>
      <c r="AF28" s="171"/>
      <c r="AG28" s="171"/>
      <c r="AH28" s="171"/>
      <c r="AI28" s="171"/>
      <c r="AJ28" s="171"/>
      <c r="AK28" s="171"/>
      <c r="AL28" s="171"/>
      <c r="AM28" s="171"/>
      <c r="AN28" s="171" t="str">
        <f t="shared" si="7"/>
        <v/>
      </c>
      <c r="AO28" s="171" t="str">
        <f t="shared" si="8"/>
        <v/>
      </c>
      <c r="AP28" s="171" t="str">
        <f t="shared" si="9"/>
        <v/>
      </c>
      <c r="AQ28" s="168" t="str">
        <f t="shared" si="28"/>
        <v/>
      </c>
      <c r="AR28" s="158" t="str">
        <f>IF(P28&lt;&gt;1, IF(SUM(P28:$P$504)&lt;&gt;0, "| Laat geen witruimte tussen ingevulde rijen.", ""), "")</f>
        <v/>
      </c>
      <c r="AT28" s="159" t="str">
        <f t="shared" si="29"/>
        <v/>
      </c>
    </row>
    <row r="29" spans="1:46" s="158" customFormat="1" ht="14.4" customHeight="1" x14ac:dyDescent="0.3">
      <c r="A29" s="244" t="str">
        <f t="shared" si="10"/>
        <v/>
      </c>
      <c r="B29" s="153" t="str">
        <f t="shared" si="11"/>
        <v/>
      </c>
      <c r="C29" s="174" t="str">
        <f t="shared" si="12"/>
        <v/>
      </c>
      <c r="D29" s="234"/>
      <c r="E29" s="173"/>
      <c r="F29" s="175"/>
      <c r="G29" s="175"/>
      <c r="H29" s="175"/>
      <c r="I29" s="156"/>
      <c r="J29" s="175"/>
      <c r="K29" s="162"/>
      <c r="L29" s="178"/>
      <c r="M29" s="177"/>
      <c r="N29" s="177"/>
      <c r="O29" s="157" t="s">
        <v>98</v>
      </c>
      <c r="P29" s="158">
        <f t="shared" si="13"/>
        <v>0</v>
      </c>
      <c r="Q29" s="168" t="str">
        <f t="shared" si="14"/>
        <v/>
      </c>
      <c r="R29" s="233" t="str">
        <f t="shared" si="15"/>
        <v/>
      </c>
      <c r="S29" s="168">
        <f t="shared" si="16"/>
        <v>0</v>
      </c>
      <c r="T29" s="171">
        <f t="shared" si="17"/>
        <v>0</v>
      </c>
      <c r="U29" s="171">
        <f t="shared" si="18"/>
        <v>0</v>
      </c>
      <c r="V29" s="171">
        <f t="shared" si="19"/>
        <v>0</v>
      </c>
      <c r="W29" s="171">
        <f t="shared" si="20"/>
        <v>0</v>
      </c>
      <c r="X29" s="171">
        <f t="shared" si="21"/>
        <v>0</v>
      </c>
      <c r="Y29" s="171">
        <f t="shared" si="22"/>
        <v>0</v>
      </c>
      <c r="Z29" s="171">
        <f t="shared" si="23"/>
        <v>0</v>
      </c>
      <c r="AA29" s="171">
        <f t="shared" si="24"/>
        <v>0</v>
      </c>
      <c r="AB29" s="171">
        <f t="shared" si="25"/>
        <v>0</v>
      </c>
      <c r="AC29" s="171">
        <f t="shared" si="26"/>
        <v>0</v>
      </c>
      <c r="AD29" s="171">
        <f t="shared" si="27"/>
        <v>0</v>
      </c>
      <c r="AE29" s="168"/>
      <c r="AF29" s="171"/>
      <c r="AG29" s="171"/>
      <c r="AH29" s="171"/>
      <c r="AI29" s="171"/>
      <c r="AJ29" s="171"/>
      <c r="AK29" s="171"/>
      <c r="AL29" s="171"/>
      <c r="AM29" s="171"/>
      <c r="AN29" s="171" t="str">
        <f t="shared" si="7"/>
        <v/>
      </c>
      <c r="AO29" s="171" t="str">
        <f t="shared" si="8"/>
        <v/>
      </c>
      <c r="AP29" s="171" t="str">
        <f t="shared" si="9"/>
        <v/>
      </c>
      <c r="AQ29" s="168" t="str">
        <f t="shared" si="28"/>
        <v/>
      </c>
      <c r="AR29" s="158" t="str">
        <f>IF(P29&lt;&gt;1, IF(SUM(P29:$P$504)&lt;&gt;0, "| Laat geen witruimte tussen ingevulde rijen.", ""), "")</f>
        <v/>
      </c>
      <c r="AT29" s="159" t="str">
        <f t="shared" si="29"/>
        <v/>
      </c>
    </row>
    <row r="30" spans="1:46" s="158" customFormat="1" ht="14.4" customHeight="1" x14ac:dyDescent="0.3">
      <c r="A30" s="244" t="str">
        <f t="shared" si="10"/>
        <v/>
      </c>
      <c r="B30" s="153" t="str">
        <f t="shared" si="11"/>
        <v/>
      </c>
      <c r="C30" s="174" t="str">
        <f t="shared" si="12"/>
        <v/>
      </c>
      <c r="D30" s="234"/>
      <c r="E30" s="173"/>
      <c r="F30" s="175"/>
      <c r="G30" s="175"/>
      <c r="H30" s="175"/>
      <c r="I30" s="156"/>
      <c r="J30" s="175"/>
      <c r="K30" s="162"/>
      <c r="L30" s="178"/>
      <c r="M30" s="177"/>
      <c r="N30" s="177"/>
      <c r="O30" s="157" t="s">
        <v>98</v>
      </c>
      <c r="P30" s="158">
        <f t="shared" si="13"/>
        <v>0</v>
      </c>
      <c r="Q30" s="168" t="str">
        <f t="shared" si="14"/>
        <v/>
      </c>
      <c r="R30" s="233" t="str">
        <f t="shared" si="15"/>
        <v/>
      </c>
      <c r="S30" s="168">
        <f t="shared" si="16"/>
        <v>0</v>
      </c>
      <c r="T30" s="171">
        <f t="shared" si="17"/>
        <v>0</v>
      </c>
      <c r="U30" s="171">
        <f t="shared" si="18"/>
        <v>0</v>
      </c>
      <c r="V30" s="171">
        <f t="shared" si="19"/>
        <v>0</v>
      </c>
      <c r="W30" s="171">
        <f t="shared" si="20"/>
        <v>0</v>
      </c>
      <c r="X30" s="171">
        <f t="shared" si="21"/>
        <v>0</v>
      </c>
      <c r="Y30" s="171">
        <f t="shared" si="22"/>
        <v>0</v>
      </c>
      <c r="Z30" s="171">
        <f t="shared" si="23"/>
        <v>0</v>
      </c>
      <c r="AA30" s="171">
        <f t="shared" si="24"/>
        <v>0</v>
      </c>
      <c r="AB30" s="171">
        <f t="shared" si="25"/>
        <v>0</v>
      </c>
      <c r="AC30" s="171">
        <f t="shared" si="26"/>
        <v>0</v>
      </c>
      <c r="AD30" s="171">
        <f t="shared" si="27"/>
        <v>0</v>
      </c>
      <c r="AE30" s="168"/>
      <c r="AF30" s="171"/>
      <c r="AG30" s="171"/>
      <c r="AH30" s="171"/>
      <c r="AI30" s="171"/>
      <c r="AJ30" s="171"/>
      <c r="AK30" s="171"/>
      <c r="AL30" s="171"/>
      <c r="AM30" s="171"/>
      <c r="AN30" s="171" t="str">
        <f t="shared" si="7"/>
        <v/>
      </c>
      <c r="AO30" s="171" t="str">
        <f t="shared" si="8"/>
        <v/>
      </c>
      <c r="AP30" s="171" t="str">
        <f t="shared" si="9"/>
        <v/>
      </c>
      <c r="AQ30" s="168" t="str">
        <f t="shared" si="28"/>
        <v/>
      </c>
      <c r="AR30" s="158" t="str">
        <f>IF(P30&lt;&gt;1, IF(SUM(P30:$P$504)&lt;&gt;0, "| Laat geen witruimte tussen ingevulde rijen.", ""), "")</f>
        <v/>
      </c>
      <c r="AT30" s="159" t="str">
        <f t="shared" si="29"/>
        <v/>
      </c>
    </row>
    <row r="31" spans="1:46" s="158" customFormat="1" ht="14.4" customHeight="1" x14ac:dyDescent="0.3">
      <c r="A31" s="244" t="str">
        <f t="shared" si="10"/>
        <v/>
      </c>
      <c r="B31" s="153" t="str">
        <f t="shared" si="11"/>
        <v/>
      </c>
      <c r="C31" s="174" t="str">
        <f t="shared" si="12"/>
        <v/>
      </c>
      <c r="D31" s="234"/>
      <c r="E31" s="173"/>
      <c r="F31" s="175"/>
      <c r="G31" s="175"/>
      <c r="H31" s="175"/>
      <c r="I31" s="156"/>
      <c r="J31" s="175"/>
      <c r="K31" s="162"/>
      <c r="L31" s="178"/>
      <c r="M31" s="177"/>
      <c r="N31" s="177"/>
      <c r="O31" s="157" t="s">
        <v>98</v>
      </c>
      <c r="P31" s="158">
        <f t="shared" si="13"/>
        <v>0</v>
      </c>
      <c r="Q31" s="168" t="str">
        <f t="shared" si="14"/>
        <v/>
      </c>
      <c r="R31" s="233" t="str">
        <f t="shared" si="15"/>
        <v/>
      </c>
      <c r="S31" s="168">
        <f t="shared" si="16"/>
        <v>0</v>
      </c>
      <c r="T31" s="171">
        <f t="shared" si="17"/>
        <v>0</v>
      </c>
      <c r="U31" s="171">
        <f t="shared" si="18"/>
        <v>0</v>
      </c>
      <c r="V31" s="171">
        <f t="shared" si="19"/>
        <v>0</v>
      </c>
      <c r="W31" s="171">
        <f t="shared" si="20"/>
        <v>0</v>
      </c>
      <c r="X31" s="171">
        <f t="shared" si="21"/>
        <v>0</v>
      </c>
      <c r="Y31" s="171">
        <f t="shared" si="22"/>
        <v>0</v>
      </c>
      <c r="Z31" s="171">
        <f t="shared" si="23"/>
        <v>0</v>
      </c>
      <c r="AA31" s="171">
        <f t="shared" si="24"/>
        <v>0</v>
      </c>
      <c r="AB31" s="171">
        <f t="shared" si="25"/>
        <v>0</v>
      </c>
      <c r="AC31" s="171">
        <f t="shared" si="26"/>
        <v>0</v>
      </c>
      <c r="AD31" s="171">
        <f t="shared" si="27"/>
        <v>0</v>
      </c>
      <c r="AE31" s="168"/>
      <c r="AF31" s="171"/>
      <c r="AG31" s="171"/>
      <c r="AH31" s="171"/>
      <c r="AI31" s="171"/>
      <c r="AJ31" s="171"/>
      <c r="AK31" s="171"/>
      <c r="AL31" s="171"/>
      <c r="AM31" s="171"/>
      <c r="AN31" s="171" t="str">
        <f t="shared" si="7"/>
        <v/>
      </c>
      <c r="AO31" s="171" t="str">
        <f t="shared" si="8"/>
        <v/>
      </c>
      <c r="AP31" s="171" t="str">
        <f t="shared" si="9"/>
        <v/>
      </c>
      <c r="AQ31" s="168" t="str">
        <f t="shared" si="28"/>
        <v/>
      </c>
      <c r="AR31" s="158" t="str">
        <f>IF(P31&lt;&gt;1, IF(SUM(P31:$P$504)&lt;&gt;0, "| Laat geen witruimte tussen ingevulde rijen.", ""), "")</f>
        <v/>
      </c>
      <c r="AT31" s="159" t="str">
        <f t="shared" si="29"/>
        <v/>
      </c>
    </row>
    <row r="32" spans="1:46" s="158" customFormat="1" ht="14.4" customHeight="1" x14ac:dyDescent="0.3">
      <c r="A32" s="244" t="str">
        <f t="shared" si="10"/>
        <v/>
      </c>
      <c r="B32" s="153" t="str">
        <f t="shared" si="11"/>
        <v/>
      </c>
      <c r="C32" s="174" t="str">
        <f t="shared" si="12"/>
        <v/>
      </c>
      <c r="D32" s="234"/>
      <c r="E32" s="173"/>
      <c r="F32" s="175"/>
      <c r="G32" s="175"/>
      <c r="H32" s="175"/>
      <c r="I32" s="156"/>
      <c r="J32" s="175"/>
      <c r="K32" s="162"/>
      <c r="L32" s="178"/>
      <c r="M32" s="177"/>
      <c r="N32" s="177"/>
      <c r="O32" s="157" t="s">
        <v>98</v>
      </c>
      <c r="P32" s="158">
        <f t="shared" si="13"/>
        <v>0</v>
      </c>
      <c r="Q32" s="168" t="str">
        <f t="shared" si="14"/>
        <v/>
      </c>
      <c r="R32" s="233" t="str">
        <f t="shared" si="15"/>
        <v/>
      </c>
      <c r="S32" s="168">
        <f t="shared" si="16"/>
        <v>0</v>
      </c>
      <c r="T32" s="171">
        <f t="shared" si="17"/>
        <v>0</v>
      </c>
      <c r="U32" s="171">
        <f t="shared" si="18"/>
        <v>0</v>
      </c>
      <c r="V32" s="171">
        <f t="shared" si="19"/>
        <v>0</v>
      </c>
      <c r="W32" s="171">
        <f t="shared" si="20"/>
        <v>0</v>
      </c>
      <c r="X32" s="171">
        <f t="shared" si="21"/>
        <v>0</v>
      </c>
      <c r="Y32" s="171">
        <f t="shared" si="22"/>
        <v>0</v>
      </c>
      <c r="Z32" s="171">
        <f t="shared" si="23"/>
        <v>0</v>
      </c>
      <c r="AA32" s="171">
        <f t="shared" si="24"/>
        <v>0</v>
      </c>
      <c r="AB32" s="171">
        <f t="shared" si="25"/>
        <v>0</v>
      </c>
      <c r="AC32" s="171">
        <f t="shared" si="26"/>
        <v>0</v>
      </c>
      <c r="AD32" s="171">
        <f t="shared" si="27"/>
        <v>0</v>
      </c>
      <c r="AE32" s="168"/>
      <c r="AF32" s="171"/>
      <c r="AG32" s="171"/>
      <c r="AH32" s="171"/>
      <c r="AI32" s="171"/>
      <c r="AJ32" s="171"/>
      <c r="AK32" s="171"/>
      <c r="AL32" s="171"/>
      <c r="AM32" s="171"/>
      <c r="AN32" s="171" t="str">
        <f t="shared" si="7"/>
        <v/>
      </c>
      <c r="AO32" s="171" t="str">
        <f t="shared" si="8"/>
        <v/>
      </c>
      <c r="AP32" s="171" t="str">
        <f t="shared" si="9"/>
        <v/>
      </c>
      <c r="AQ32" s="168" t="str">
        <f t="shared" si="28"/>
        <v/>
      </c>
      <c r="AR32" s="158" t="str">
        <f>IF(P32&lt;&gt;1, IF(SUM(P32:$P$504)&lt;&gt;0, "| Laat geen witruimte tussen ingevulde rijen.", ""), "")</f>
        <v/>
      </c>
      <c r="AT32" s="159" t="str">
        <f t="shared" si="29"/>
        <v/>
      </c>
    </row>
    <row r="33" spans="1:46" s="158" customFormat="1" ht="14.4" customHeight="1" x14ac:dyDescent="0.3">
      <c r="A33" s="244" t="str">
        <f t="shared" si="10"/>
        <v/>
      </c>
      <c r="B33" s="153" t="str">
        <f t="shared" si="11"/>
        <v/>
      </c>
      <c r="C33" s="174" t="str">
        <f t="shared" si="12"/>
        <v/>
      </c>
      <c r="D33" s="234"/>
      <c r="E33" s="173"/>
      <c r="F33" s="175"/>
      <c r="G33" s="175"/>
      <c r="H33" s="175"/>
      <c r="I33" s="156"/>
      <c r="J33" s="175"/>
      <c r="K33" s="162"/>
      <c r="L33" s="178"/>
      <c r="M33" s="177"/>
      <c r="N33" s="177"/>
      <c r="O33" s="157" t="s">
        <v>98</v>
      </c>
      <c r="P33" s="158">
        <f t="shared" si="13"/>
        <v>0</v>
      </c>
      <c r="Q33" s="168" t="str">
        <f t="shared" si="14"/>
        <v/>
      </c>
      <c r="R33" s="233" t="str">
        <f t="shared" si="15"/>
        <v/>
      </c>
      <c r="S33" s="168">
        <f t="shared" si="16"/>
        <v>0</v>
      </c>
      <c r="T33" s="171">
        <f t="shared" si="17"/>
        <v>0</v>
      </c>
      <c r="U33" s="171">
        <f t="shared" si="18"/>
        <v>0</v>
      </c>
      <c r="V33" s="171">
        <f t="shared" si="19"/>
        <v>0</v>
      </c>
      <c r="W33" s="171">
        <f t="shared" si="20"/>
        <v>0</v>
      </c>
      <c r="X33" s="171">
        <f t="shared" si="21"/>
        <v>0</v>
      </c>
      <c r="Y33" s="171">
        <f t="shared" si="22"/>
        <v>0</v>
      </c>
      <c r="Z33" s="171">
        <f t="shared" si="23"/>
        <v>0</v>
      </c>
      <c r="AA33" s="171">
        <f t="shared" si="24"/>
        <v>0</v>
      </c>
      <c r="AB33" s="171">
        <f t="shared" si="25"/>
        <v>0</v>
      </c>
      <c r="AC33" s="171">
        <f t="shared" si="26"/>
        <v>0</v>
      </c>
      <c r="AD33" s="171">
        <f t="shared" si="27"/>
        <v>0</v>
      </c>
      <c r="AE33" s="168"/>
      <c r="AF33" s="171"/>
      <c r="AG33" s="171"/>
      <c r="AH33" s="171"/>
      <c r="AI33" s="171"/>
      <c r="AJ33" s="171"/>
      <c r="AK33" s="171"/>
      <c r="AL33" s="171"/>
      <c r="AM33" s="171"/>
      <c r="AN33" s="171" t="str">
        <f t="shared" si="7"/>
        <v/>
      </c>
      <c r="AO33" s="171" t="str">
        <f t="shared" si="8"/>
        <v/>
      </c>
      <c r="AP33" s="171" t="str">
        <f t="shared" si="9"/>
        <v/>
      </c>
      <c r="AQ33" s="168" t="str">
        <f t="shared" si="28"/>
        <v/>
      </c>
      <c r="AR33" s="158" t="str">
        <f>IF(P33&lt;&gt;1, IF(SUM(P33:$P$504)&lt;&gt;0, "| Laat geen witruimte tussen ingevulde rijen.", ""), "")</f>
        <v/>
      </c>
      <c r="AT33" s="159" t="str">
        <f t="shared" si="29"/>
        <v/>
      </c>
    </row>
    <row r="34" spans="1:46" s="158" customFormat="1" ht="14.4" customHeight="1" x14ac:dyDescent="0.3">
      <c r="A34" s="244" t="str">
        <f t="shared" si="10"/>
        <v/>
      </c>
      <c r="B34" s="153" t="str">
        <f t="shared" si="11"/>
        <v/>
      </c>
      <c r="C34" s="174" t="str">
        <f t="shared" si="12"/>
        <v/>
      </c>
      <c r="D34" s="234"/>
      <c r="E34" s="173"/>
      <c r="F34" s="175"/>
      <c r="G34" s="175"/>
      <c r="H34" s="175"/>
      <c r="I34" s="156"/>
      <c r="J34" s="175"/>
      <c r="K34" s="162"/>
      <c r="L34" s="178"/>
      <c r="M34" s="177"/>
      <c r="N34" s="177"/>
      <c r="O34" s="157" t="s">
        <v>98</v>
      </c>
      <c r="P34" s="158">
        <f t="shared" si="13"/>
        <v>0</v>
      </c>
      <c r="Q34" s="168" t="str">
        <f t="shared" si="14"/>
        <v/>
      </c>
      <c r="R34" s="233" t="str">
        <f t="shared" si="15"/>
        <v/>
      </c>
      <c r="S34" s="168">
        <f t="shared" si="16"/>
        <v>0</v>
      </c>
      <c r="T34" s="171">
        <f t="shared" si="17"/>
        <v>0</v>
      </c>
      <c r="U34" s="171">
        <f t="shared" si="18"/>
        <v>0</v>
      </c>
      <c r="V34" s="171">
        <f t="shared" si="19"/>
        <v>0</v>
      </c>
      <c r="W34" s="171">
        <f t="shared" si="20"/>
        <v>0</v>
      </c>
      <c r="X34" s="171">
        <f t="shared" si="21"/>
        <v>0</v>
      </c>
      <c r="Y34" s="171">
        <f t="shared" si="22"/>
        <v>0</v>
      </c>
      <c r="Z34" s="171">
        <f t="shared" si="23"/>
        <v>0</v>
      </c>
      <c r="AA34" s="171">
        <f t="shared" si="24"/>
        <v>0</v>
      </c>
      <c r="AB34" s="171">
        <f t="shared" si="25"/>
        <v>0</v>
      </c>
      <c r="AC34" s="171">
        <f t="shared" si="26"/>
        <v>0</v>
      </c>
      <c r="AD34" s="171">
        <f t="shared" si="27"/>
        <v>0</v>
      </c>
      <c r="AE34" s="168"/>
      <c r="AF34" s="171"/>
      <c r="AG34" s="171"/>
      <c r="AH34" s="171"/>
      <c r="AI34" s="171"/>
      <c r="AJ34" s="171"/>
      <c r="AK34" s="171"/>
      <c r="AL34" s="171"/>
      <c r="AM34" s="171"/>
      <c r="AN34" s="171" t="str">
        <f t="shared" si="7"/>
        <v/>
      </c>
      <c r="AO34" s="171" t="str">
        <f t="shared" si="8"/>
        <v/>
      </c>
      <c r="AP34" s="171" t="str">
        <f t="shared" si="9"/>
        <v/>
      </c>
      <c r="AQ34" s="168" t="str">
        <f t="shared" si="28"/>
        <v/>
      </c>
      <c r="AR34" s="158" t="str">
        <f>IF(P34&lt;&gt;1, IF(SUM(P34:$P$504)&lt;&gt;0, "| Laat geen witruimte tussen ingevulde rijen.", ""), "")</f>
        <v/>
      </c>
      <c r="AT34" s="159" t="str">
        <f t="shared" si="29"/>
        <v/>
      </c>
    </row>
    <row r="35" spans="1:46" s="158" customFormat="1" ht="14.4" customHeight="1" x14ac:dyDescent="0.3">
      <c r="A35" s="244" t="str">
        <f t="shared" si="10"/>
        <v/>
      </c>
      <c r="B35" s="153" t="str">
        <f t="shared" si="11"/>
        <v/>
      </c>
      <c r="C35" s="174" t="str">
        <f t="shared" si="12"/>
        <v/>
      </c>
      <c r="D35" s="234"/>
      <c r="E35" s="173"/>
      <c r="F35" s="175"/>
      <c r="G35" s="175"/>
      <c r="H35" s="175"/>
      <c r="I35" s="156"/>
      <c r="J35" s="175"/>
      <c r="K35" s="162"/>
      <c r="L35" s="178"/>
      <c r="M35" s="177"/>
      <c r="N35" s="177"/>
      <c r="O35" s="157" t="s">
        <v>98</v>
      </c>
      <c r="P35" s="158">
        <f t="shared" si="13"/>
        <v>0</v>
      </c>
      <c r="Q35" s="168" t="str">
        <f t="shared" si="14"/>
        <v/>
      </c>
      <c r="R35" s="233" t="str">
        <f t="shared" si="15"/>
        <v/>
      </c>
      <c r="S35" s="168">
        <f t="shared" si="16"/>
        <v>0</v>
      </c>
      <c r="T35" s="171">
        <f t="shared" si="17"/>
        <v>0</v>
      </c>
      <c r="U35" s="171">
        <f t="shared" si="18"/>
        <v>0</v>
      </c>
      <c r="V35" s="171">
        <f t="shared" si="19"/>
        <v>0</v>
      </c>
      <c r="W35" s="171">
        <f t="shared" si="20"/>
        <v>0</v>
      </c>
      <c r="X35" s="171">
        <f t="shared" si="21"/>
        <v>0</v>
      </c>
      <c r="Y35" s="171">
        <f t="shared" si="22"/>
        <v>0</v>
      </c>
      <c r="Z35" s="171">
        <f t="shared" si="23"/>
        <v>0</v>
      </c>
      <c r="AA35" s="171">
        <f t="shared" si="24"/>
        <v>0</v>
      </c>
      <c r="AB35" s="171">
        <f t="shared" si="25"/>
        <v>0</v>
      </c>
      <c r="AC35" s="171">
        <f t="shared" si="26"/>
        <v>0</v>
      </c>
      <c r="AD35" s="171">
        <f t="shared" si="27"/>
        <v>0</v>
      </c>
      <c r="AE35" s="168"/>
      <c r="AF35" s="171"/>
      <c r="AG35" s="171"/>
      <c r="AH35" s="171"/>
      <c r="AI35" s="171"/>
      <c r="AJ35" s="171"/>
      <c r="AK35" s="171"/>
      <c r="AL35" s="171"/>
      <c r="AM35" s="171"/>
      <c r="AN35" s="171" t="str">
        <f t="shared" si="7"/>
        <v/>
      </c>
      <c r="AO35" s="171" t="str">
        <f t="shared" si="8"/>
        <v/>
      </c>
      <c r="AP35" s="171" t="str">
        <f t="shared" si="9"/>
        <v/>
      </c>
      <c r="AQ35" s="168" t="str">
        <f t="shared" si="28"/>
        <v/>
      </c>
      <c r="AR35" s="158" t="str">
        <f>IF(P35&lt;&gt;1, IF(SUM(P35:$P$504)&lt;&gt;0, "| Laat geen witruimte tussen ingevulde rijen.", ""), "")</f>
        <v/>
      </c>
      <c r="AT35" s="159" t="str">
        <f t="shared" si="29"/>
        <v/>
      </c>
    </row>
    <row r="36" spans="1:46" s="158" customFormat="1" ht="14.4" customHeight="1" x14ac:dyDescent="0.3">
      <c r="A36" s="244" t="str">
        <f t="shared" si="10"/>
        <v/>
      </c>
      <c r="B36" s="153" t="str">
        <f t="shared" si="11"/>
        <v/>
      </c>
      <c r="C36" s="174" t="str">
        <f t="shared" si="12"/>
        <v/>
      </c>
      <c r="D36" s="234"/>
      <c r="E36" s="173"/>
      <c r="F36" s="175"/>
      <c r="G36" s="175"/>
      <c r="H36" s="175"/>
      <c r="I36" s="156"/>
      <c r="J36" s="175"/>
      <c r="K36" s="162"/>
      <c r="L36" s="178"/>
      <c r="M36" s="177"/>
      <c r="N36" s="177"/>
      <c r="O36" s="157" t="s">
        <v>98</v>
      </c>
      <c r="P36" s="158">
        <f t="shared" si="13"/>
        <v>0</v>
      </c>
      <c r="Q36" s="168" t="str">
        <f t="shared" si="14"/>
        <v/>
      </c>
      <c r="R36" s="233" t="str">
        <f t="shared" si="15"/>
        <v/>
      </c>
      <c r="S36" s="168">
        <f t="shared" si="16"/>
        <v>0</v>
      </c>
      <c r="T36" s="171">
        <f t="shared" si="17"/>
        <v>0</v>
      </c>
      <c r="U36" s="171">
        <f t="shared" si="18"/>
        <v>0</v>
      </c>
      <c r="V36" s="171">
        <f t="shared" si="19"/>
        <v>0</v>
      </c>
      <c r="W36" s="171">
        <f t="shared" si="20"/>
        <v>0</v>
      </c>
      <c r="X36" s="171">
        <f t="shared" si="21"/>
        <v>0</v>
      </c>
      <c r="Y36" s="171">
        <f t="shared" si="22"/>
        <v>0</v>
      </c>
      <c r="Z36" s="171">
        <f t="shared" si="23"/>
        <v>0</v>
      </c>
      <c r="AA36" s="171">
        <f t="shared" si="24"/>
        <v>0</v>
      </c>
      <c r="AB36" s="171">
        <f t="shared" si="25"/>
        <v>0</v>
      </c>
      <c r="AC36" s="171">
        <f t="shared" si="26"/>
        <v>0</v>
      </c>
      <c r="AD36" s="171">
        <f t="shared" si="27"/>
        <v>0</v>
      </c>
      <c r="AE36" s="168"/>
      <c r="AF36" s="171"/>
      <c r="AG36" s="171"/>
      <c r="AH36" s="171"/>
      <c r="AI36" s="171"/>
      <c r="AJ36" s="171"/>
      <c r="AK36" s="171"/>
      <c r="AL36" s="171"/>
      <c r="AM36" s="171"/>
      <c r="AN36" s="171" t="str">
        <f t="shared" si="7"/>
        <v/>
      </c>
      <c r="AO36" s="171" t="str">
        <f t="shared" si="8"/>
        <v/>
      </c>
      <c r="AP36" s="171" t="str">
        <f t="shared" si="9"/>
        <v/>
      </c>
      <c r="AQ36" s="168" t="str">
        <f t="shared" si="28"/>
        <v/>
      </c>
      <c r="AR36" s="158" t="str">
        <f>IF(P36&lt;&gt;1, IF(SUM(P36:$P$504)&lt;&gt;0, "| Laat geen witruimte tussen ingevulde rijen.", ""), "")</f>
        <v/>
      </c>
      <c r="AT36" s="159" t="str">
        <f t="shared" si="29"/>
        <v/>
      </c>
    </row>
    <row r="37" spans="1:46" s="158" customFormat="1" ht="14.4" customHeight="1" x14ac:dyDescent="0.3">
      <c r="A37" s="244" t="str">
        <f t="shared" si="10"/>
        <v/>
      </c>
      <c r="B37" s="153" t="str">
        <f t="shared" si="11"/>
        <v/>
      </c>
      <c r="C37" s="174" t="str">
        <f t="shared" si="12"/>
        <v/>
      </c>
      <c r="D37" s="234"/>
      <c r="E37" s="173"/>
      <c r="F37" s="175"/>
      <c r="G37" s="175"/>
      <c r="H37" s="175"/>
      <c r="I37" s="156"/>
      <c r="J37" s="175"/>
      <c r="K37" s="162"/>
      <c r="L37" s="178"/>
      <c r="M37" s="177"/>
      <c r="N37" s="177"/>
      <c r="O37" s="157" t="s">
        <v>98</v>
      </c>
      <c r="P37" s="158">
        <f t="shared" si="13"/>
        <v>0</v>
      </c>
      <c r="Q37" s="168" t="str">
        <f t="shared" si="14"/>
        <v/>
      </c>
      <c r="R37" s="233" t="str">
        <f t="shared" si="15"/>
        <v/>
      </c>
      <c r="S37" s="168">
        <f t="shared" si="16"/>
        <v>0</v>
      </c>
      <c r="T37" s="171">
        <f t="shared" si="17"/>
        <v>0</v>
      </c>
      <c r="U37" s="171">
        <f t="shared" si="18"/>
        <v>0</v>
      </c>
      <c r="V37" s="171">
        <f t="shared" si="19"/>
        <v>0</v>
      </c>
      <c r="W37" s="171">
        <f t="shared" si="20"/>
        <v>0</v>
      </c>
      <c r="X37" s="171">
        <f t="shared" si="21"/>
        <v>0</v>
      </c>
      <c r="Y37" s="171">
        <f t="shared" si="22"/>
        <v>0</v>
      </c>
      <c r="Z37" s="171">
        <f t="shared" si="23"/>
        <v>0</v>
      </c>
      <c r="AA37" s="171">
        <f t="shared" si="24"/>
        <v>0</v>
      </c>
      <c r="AB37" s="171">
        <f t="shared" si="25"/>
        <v>0</v>
      </c>
      <c r="AC37" s="171">
        <f t="shared" si="26"/>
        <v>0</v>
      </c>
      <c r="AD37" s="171">
        <f t="shared" si="27"/>
        <v>0</v>
      </c>
      <c r="AE37" s="168"/>
      <c r="AF37" s="171"/>
      <c r="AG37" s="171"/>
      <c r="AH37" s="171"/>
      <c r="AI37" s="171"/>
      <c r="AJ37" s="171"/>
      <c r="AK37" s="171"/>
      <c r="AL37" s="171"/>
      <c r="AM37" s="171"/>
      <c r="AN37" s="171" t="str">
        <f t="shared" si="7"/>
        <v/>
      </c>
      <c r="AO37" s="171" t="str">
        <f t="shared" si="8"/>
        <v/>
      </c>
      <c r="AP37" s="171" t="str">
        <f t="shared" si="9"/>
        <v/>
      </c>
      <c r="AQ37" s="168" t="str">
        <f t="shared" si="28"/>
        <v/>
      </c>
      <c r="AR37" s="158" t="str">
        <f>IF(P37&lt;&gt;1, IF(SUM(P37:$P$504)&lt;&gt;0, "| Laat geen witruimte tussen ingevulde rijen.", ""), "")</f>
        <v/>
      </c>
      <c r="AT37" s="159" t="str">
        <f t="shared" si="29"/>
        <v/>
      </c>
    </row>
    <row r="38" spans="1:46" s="158" customFormat="1" ht="14.4" customHeight="1" x14ac:dyDescent="0.3">
      <c r="A38" s="244" t="str">
        <f t="shared" si="10"/>
        <v/>
      </c>
      <c r="B38" s="153" t="str">
        <f t="shared" si="11"/>
        <v/>
      </c>
      <c r="C38" s="174" t="str">
        <f t="shared" si="12"/>
        <v/>
      </c>
      <c r="D38" s="234"/>
      <c r="E38" s="173"/>
      <c r="F38" s="175"/>
      <c r="G38" s="175"/>
      <c r="H38" s="175"/>
      <c r="I38" s="156"/>
      <c r="J38" s="175"/>
      <c r="K38" s="162"/>
      <c r="L38" s="178"/>
      <c r="M38" s="177"/>
      <c r="N38" s="177"/>
      <c r="O38" s="157" t="s">
        <v>98</v>
      </c>
      <c r="P38" s="158">
        <f t="shared" si="13"/>
        <v>0</v>
      </c>
      <c r="Q38" s="168" t="str">
        <f t="shared" si="14"/>
        <v/>
      </c>
      <c r="R38" s="233" t="str">
        <f t="shared" si="15"/>
        <v/>
      </c>
      <c r="S38" s="168">
        <f t="shared" si="16"/>
        <v>0</v>
      </c>
      <c r="T38" s="171">
        <f t="shared" si="17"/>
        <v>0</v>
      </c>
      <c r="U38" s="171">
        <f t="shared" si="18"/>
        <v>0</v>
      </c>
      <c r="V38" s="171">
        <f t="shared" si="19"/>
        <v>0</v>
      </c>
      <c r="W38" s="171">
        <f t="shared" si="20"/>
        <v>0</v>
      </c>
      <c r="X38" s="171">
        <f t="shared" si="21"/>
        <v>0</v>
      </c>
      <c r="Y38" s="171">
        <f t="shared" si="22"/>
        <v>0</v>
      </c>
      <c r="Z38" s="171">
        <f t="shared" si="23"/>
        <v>0</v>
      </c>
      <c r="AA38" s="171">
        <f t="shared" si="24"/>
        <v>0</v>
      </c>
      <c r="AB38" s="171">
        <f t="shared" si="25"/>
        <v>0</v>
      </c>
      <c r="AC38" s="171">
        <f t="shared" si="26"/>
        <v>0</v>
      </c>
      <c r="AD38" s="171">
        <f t="shared" si="27"/>
        <v>0</v>
      </c>
      <c r="AE38" s="168"/>
      <c r="AF38" s="171"/>
      <c r="AG38" s="171"/>
      <c r="AH38" s="171"/>
      <c r="AI38" s="171"/>
      <c r="AJ38" s="171"/>
      <c r="AK38" s="171"/>
      <c r="AL38" s="171"/>
      <c r="AM38" s="171"/>
      <c r="AN38" s="171" t="str">
        <f t="shared" si="7"/>
        <v/>
      </c>
      <c r="AO38" s="171" t="str">
        <f t="shared" si="8"/>
        <v/>
      </c>
      <c r="AP38" s="171" t="str">
        <f t="shared" si="9"/>
        <v/>
      </c>
      <c r="AQ38" s="168" t="str">
        <f t="shared" si="28"/>
        <v/>
      </c>
      <c r="AR38" s="158" t="str">
        <f>IF(P38&lt;&gt;1, IF(SUM(P38:$P$504)&lt;&gt;0, "| Laat geen witruimte tussen ingevulde rijen.", ""), "")</f>
        <v/>
      </c>
      <c r="AT38" s="159" t="str">
        <f t="shared" si="29"/>
        <v/>
      </c>
    </row>
    <row r="39" spans="1:46" s="158" customFormat="1" ht="14.4" customHeight="1" x14ac:dyDescent="0.3">
      <c r="A39" s="244" t="str">
        <f t="shared" si="10"/>
        <v/>
      </c>
      <c r="B39" s="153" t="str">
        <f t="shared" si="11"/>
        <v/>
      </c>
      <c r="C39" s="174" t="str">
        <f t="shared" si="12"/>
        <v/>
      </c>
      <c r="D39" s="234"/>
      <c r="E39" s="173"/>
      <c r="F39" s="175"/>
      <c r="G39" s="175"/>
      <c r="H39" s="175"/>
      <c r="I39" s="156"/>
      <c r="J39" s="175"/>
      <c r="K39" s="162"/>
      <c r="L39" s="178"/>
      <c r="M39" s="177"/>
      <c r="N39" s="177"/>
      <c r="O39" s="157" t="s">
        <v>98</v>
      </c>
      <c r="P39" s="158">
        <f t="shared" si="13"/>
        <v>0</v>
      </c>
      <c r="Q39" s="168" t="str">
        <f t="shared" si="14"/>
        <v/>
      </c>
      <c r="R39" s="233" t="str">
        <f t="shared" si="15"/>
        <v/>
      </c>
      <c r="S39" s="168">
        <f t="shared" si="16"/>
        <v>0</v>
      </c>
      <c r="T39" s="171">
        <f t="shared" si="17"/>
        <v>0</v>
      </c>
      <c r="U39" s="171">
        <f t="shared" si="18"/>
        <v>0</v>
      </c>
      <c r="V39" s="171">
        <f t="shared" si="19"/>
        <v>0</v>
      </c>
      <c r="W39" s="171">
        <f t="shared" si="20"/>
        <v>0</v>
      </c>
      <c r="X39" s="171">
        <f t="shared" si="21"/>
        <v>0</v>
      </c>
      <c r="Y39" s="171">
        <f t="shared" si="22"/>
        <v>0</v>
      </c>
      <c r="Z39" s="171">
        <f t="shared" si="23"/>
        <v>0</v>
      </c>
      <c r="AA39" s="171">
        <f t="shared" si="24"/>
        <v>0</v>
      </c>
      <c r="AB39" s="171">
        <f t="shared" si="25"/>
        <v>0</v>
      </c>
      <c r="AC39" s="171">
        <f t="shared" si="26"/>
        <v>0</v>
      </c>
      <c r="AD39" s="171">
        <f t="shared" si="27"/>
        <v>0</v>
      </c>
      <c r="AE39" s="168"/>
      <c r="AF39" s="171"/>
      <c r="AG39" s="171"/>
      <c r="AH39" s="171"/>
      <c r="AI39" s="171"/>
      <c r="AJ39" s="171"/>
      <c r="AK39" s="171"/>
      <c r="AL39" s="171"/>
      <c r="AM39" s="171"/>
      <c r="AN39" s="171" t="str">
        <f t="shared" si="7"/>
        <v/>
      </c>
      <c r="AO39" s="171" t="str">
        <f t="shared" si="8"/>
        <v/>
      </c>
      <c r="AP39" s="171" t="str">
        <f t="shared" si="9"/>
        <v/>
      </c>
      <c r="AQ39" s="168" t="str">
        <f t="shared" si="28"/>
        <v/>
      </c>
      <c r="AR39" s="158" t="str">
        <f>IF(P39&lt;&gt;1, IF(SUM(P39:$P$504)&lt;&gt;0, "| Laat geen witruimte tussen ingevulde rijen.", ""), "")</f>
        <v/>
      </c>
      <c r="AT39" s="159" t="str">
        <f t="shared" si="29"/>
        <v/>
      </c>
    </row>
    <row r="40" spans="1:46" s="158" customFormat="1" ht="14.4" customHeight="1" x14ac:dyDescent="0.3">
      <c r="A40" s="244" t="str">
        <f t="shared" si="10"/>
        <v/>
      </c>
      <c r="B40" s="153" t="str">
        <f t="shared" si="11"/>
        <v/>
      </c>
      <c r="C40" s="174" t="str">
        <f t="shared" si="12"/>
        <v/>
      </c>
      <c r="D40" s="234"/>
      <c r="E40" s="173"/>
      <c r="F40" s="175"/>
      <c r="G40" s="175"/>
      <c r="H40" s="175"/>
      <c r="I40" s="156"/>
      <c r="J40" s="175"/>
      <c r="K40" s="162"/>
      <c r="L40" s="178"/>
      <c r="M40" s="177"/>
      <c r="N40" s="177"/>
      <c r="O40" s="157" t="s">
        <v>98</v>
      </c>
      <c r="P40" s="158">
        <f t="shared" si="13"/>
        <v>0</v>
      </c>
      <c r="Q40" s="168" t="str">
        <f t="shared" si="14"/>
        <v/>
      </c>
      <c r="R40" s="233" t="str">
        <f t="shared" si="15"/>
        <v/>
      </c>
      <c r="S40" s="168">
        <f t="shared" si="16"/>
        <v>0</v>
      </c>
      <c r="T40" s="171">
        <f t="shared" si="17"/>
        <v>0</v>
      </c>
      <c r="U40" s="171">
        <f t="shared" si="18"/>
        <v>0</v>
      </c>
      <c r="V40" s="171">
        <f t="shared" si="19"/>
        <v>0</v>
      </c>
      <c r="W40" s="171">
        <f t="shared" si="20"/>
        <v>0</v>
      </c>
      <c r="X40" s="171">
        <f t="shared" si="21"/>
        <v>0</v>
      </c>
      <c r="Y40" s="171">
        <f t="shared" si="22"/>
        <v>0</v>
      </c>
      <c r="Z40" s="171">
        <f t="shared" si="23"/>
        <v>0</v>
      </c>
      <c r="AA40" s="171">
        <f t="shared" si="24"/>
        <v>0</v>
      </c>
      <c r="AB40" s="171">
        <f t="shared" si="25"/>
        <v>0</v>
      </c>
      <c r="AC40" s="171">
        <f t="shared" si="26"/>
        <v>0</v>
      </c>
      <c r="AD40" s="171">
        <f t="shared" si="27"/>
        <v>0</v>
      </c>
      <c r="AE40" s="168"/>
      <c r="AF40" s="171"/>
      <c r="AG40" s="171"/>
      <c r="AH40" s="171"/>
      <c r="AI40" s="171"/>
      <c r="AJ40" s="171"/>
      <c r="AK40" s="171"/>
      <c r="AL40" s="171"/>
      <c r="AM40" s="171"/>
      <c r="AN40" s="171" t="str">
        <f t="shared" si="7"/>
        <v/>
      </c>
      <c r="AO40" s="171" t="str">
        <f t="shared" si="8"/>
        <v/>
      </c>
      <c r="AP40" s="171" t="str">
        <f t="shared" si="9"/>
        <v/>
      </c>
      <c r="AQ40" s="168" t="str">
        <f t="shared" si="28"/>
        <v/>
      </c>
      <c r="AR40" s="158" t="str">
        <f>IF(P40&lt;&gt;1, IF(SUM(P40:$P$504)&lt;&gt;0, "| Laat geen witruimte tussen ingevulde rijen.", ""), "")</f>
        <v/>
      </c>
      <c r="AT40" s="159" t="str">
        <f t="shared" si="29"/>
        <v/>
      </c>
    </row>
    <row r="41" spans="1:46" s="158" customFormat="1" ht="14.4" customHeight="1" x14ac:dyDescent="0.3">
      <c r="A41" s="244" t="str">
        <f t="shared" si="10"/>
        <v/>
      </c>
      <c r="B41" s="153" t="str">
        <f t="shared" si="11"/>
        <v/>
      </c>
      <c r="C41" s="174" t="str">
        <f t="shared" si="12"/>
        <v/>
      </c>
      <c r="D41" s="234"/>
      <c r="E41" s="173"/>
      <c r="F41" s="175"/>
      <c r="G41" s="175"/>
      <c r="H41" s="175"/>
      <c r="I41" s="156"/>
      <c r="J41" s="175"/>
      <c r="K41" s="162"/>
      <c r="L41" s="178"/>
      <c r="M41" s="177"/>
      <c r="N41" s="177"/>
      <c r="O41" s="157" t="s">
        <v>98</v>
      </c>
      <c r="P41" s="158">
        <f t="shared" si="13"/>
        <v>0</v>
      </c>
      <c r="Q41" s="168" t="str">
        <f t="shared" si="14"/>
        <v/>
      </c>
      <c r="R41" s="233" t="str">
        <f t="shared" si="15"/>
        <v/>
      </c>
      <c r="S41" s="168">
        <f t="shared" si="16"/>
        <v>0</v>
      </c>
      <c r="T41" s="171">
        <f t="shared" si="17"/>
        <v>0</v>
      </c>
      <c r="U41" s="171">
        <f t="shared" si="18"/>
        <v>0</v>
      </c>
      <c r="V41" s="171">
        <f t="shared" si="19"/>
        <v>0</v>
      </c>
      <c r="W41" s="171">
        <f t="shared" si="20"/>
        <v>0</v>
      </c>
      <c r="X41" s="171">
        <f t="shared" si="21"/>
        <v>0</v>
      </c>
      <c r="Y41" s="171">
        <f t="shared" si="22"/>
        <v>0</v>
      </c>
      <c r="Z41" s="171">
        <f t="shared" si="23"/>
        <v>0</v>
      </c>
      <c r="AA41" s="171">
        <f t="shared" si="24"/>
        <v>0</v>
      </c>
      <c r="AB41" s="171">
        <f t="shared" si="25"/>
        <v>0</v>
      </c>
      <c r="AC41" s="171">
        <f t="shared" si="26"/>
        <v>0</v>
      </c>
      <c r="AD41" s="171">
        <f t="shared" si="27"/>
        <v>0</v>
      </c>
      <c r="AE41" s="168"/>
      <c r="AF41" s="171"/>
      <c r="AG41" s="171"/>
      <c r="AH41" s="171"/>
      <c r="AI41" s="171"/>
      <c r="AJ41" s="171"/>
      <c r="AK41" s="171"/>
      <c r="AL41" s="171"/>
      <c r="AM41" s="171"/>
      <c r="AN41" s="171" t="str">
        <f t="shared" si="7"/>
        <v/>
      </c>
      <c r="AO41" s="171" t="str">
        <f t="shared" si="8"/>
        <v/>
      </c>
      <c r="AP41" s="171" t="str">
        <f t="shared" si="9"/>
        <v/>
      </c>
      <c r="AQ41" s="168" t="str">
        <f t="shared" si="28"/>
        <v/>
      </c>
      <c r="AR41" s="158" t="str">
        <f>IF(P41&lt;&gt;1, IF(SUM(P41:$P$504)&lt;&gt;0, "| Laat geen witruimte tussen ingevulde rijen.", ""), "")</f>
        <v/>
      </c>
      <c r="AT41" s="159" t="str">
        <f t="shared" si="29"/>
        <v/>
      </c>
    </row>
    <row r="42" spans="1:46" s="158" customFormat="1" ht="14.4" customHeight="1" x14ac:dyDescent="0.3">
      <c r="A42" s="244" t="str">
        <f t="shared" si="10"/>
        <v/>
      </c>
      <c r="B42" s="153" t="str">
        <f t="shared" si="11"/>
        <v/>
      </c>
      <c r="C42" s="174" t="str">
        <f t="shared" si="12"/>
        <v/>
      </c>
      <c r="D42" s="234"/>
      <c r="E42" s="173"/>
      <c r="F42" s="175"/>
      <c r="G42" s="175"/>
      <c r="H42" s="175"/>
      <c r="I42" s="156"/>
      <c r="J42" s="175"/>
      <c r="K42" s="162"/>
      <c r="L42" s="178"/>
      <c r="M42" s="177"/>
      <c r="N42" s="177"/>
      <c r="O42" s="157" t="s">
        <v>98</v>
      </c>
      <c r="P42" s="158">
        <f t="shared" si="13"/>
        <v>0</v>
      </c>
      <c r="Q42" s="168" t="str">
        <f t="shared" si="14"/>
        <v/>
      </c>
      <c r="R42" s="233" t="str">
        <f t="shared" si="15"/>
        <v/>
      </c>
      <c r="S42" s="168">
        <f t="shared" si="16"/>
        <v>0</v>
      </c>
      <c r="T42" s="171">
        <f t="shared" si="17"/>
        <v>0</v>
      </c>
      <c r="U42" s="171">
        <f t="shared" si="18"/>
        <v>0</v>
      </c>
      <c r="V42" s="171">
        <f t="shared" si="19"/>
        <v>0</v>
      </c>
      <c r="W42" s="171">
        <f t="shared" si="20"/>
        <v>0</v>
      </c>
      <c r="X42" s="171">
        <f t="shared" si="21"/>
        <v>0</v>
      </c>
      <c r="Y42" s="171">
        <f t="shared" si="22"/>
        <v>0</v>
      </c>
      <c r="Z42" s="171">
        <f t="shared" si="23"/>
        <v>0</v>
      </c>
      <c r="AA42" s="171">
        <f t="shared" si="24"/>
        <v>0</v>
      </c>
      <c r="AB42" s="171">
        <f t="shared" si="25"/>
        <v>0</v>
      </c>
      <c r="AC42" s="171">
        <f t="shared" si="26"/>
        <v>0</v>
      </c>
      <c r="AD42" s="171">
        <f t="shared" si="27"/>
        <v>0</v>
      </c>
      <c r="AE42" s="168"/>
      <c r="AF42" s="171"/>
      <c r="AG42" s="171"/>
      <c r="AH42" s="171"/>
      <c r="AI42" s="171"/>
      <c r="AJ42" s="171"/>
      <c r="AK42" s="171"/>
      <c r="AL42" s="171"/>
      <c r="AM42" s="171"/>
      <c r="AN42" s="171" t="str">
        <f t="shared" si="7"/>
        <v/>
      </c>
      <c r="AO42" s="171" t="str">
        <f t="shared" si="8"/>
        <v/>
      </c>
      <c r="AP42" s="171" t="str">
        <f t="shared" si="9"/>
        <v/>
      </c>
      <c r="AQ42" s="168" t="str">
        <f t="shared" si="28"/>
        <v/>
      </c>
      <c r="AR42" s="158" t="str">
        <f>IF(P42&lt;&gt;1, IF(SUM(P42:$P$504)&lt;&gt;0, "| Laat geen witruimte tussen ingevulde rijen.", ""), "")</f>
        <v/>
      </c>
      <c r="AT42" s="159" t="str">
        <f t="shared" si="29"/>
        <v/>
      </c>
    </row>
    <row r="43" spans="1:46" s="158" customFormat="1" ht="14.4" customHeight="1" x14ac:dyDescent="0.3">
      <c r="A43" s="244" t="str">
        <f t="shared" si="10"/>
        <v/>
      </c>
      <c r="B43" s="153" t="str">
        <f t="shared" si="11"/>
        <v/>
      </c>
      <c r="C43" s="174" t="str">
        <f t="shared" si="12"/>
        <v/>
      </c>
      <c r="D43" s="234"/>
      <c r="E43" s="173"/>
      <c r="F43" s="175"/>
      <c r="G43" s="175"/>
      <c r="H43" s="175"/>
      <c r="I43" s="156"/>
      <c r="J43" s="175"/>
      <c r="K43" s="162"/>
      <c r="L43" s="178"/>
      <c r="M43" s="177"/>
      <c r="N43" s="177"/>
      <c r="O43" s="157" t="s">
        <v>98</v>
      </c>
      <c r="P43" s="158">
        <f t="shared" si="13"/>
        <v>0</v>
      </c>
      <c r="Q43" s="168" t="str">
        <f t="shared" si="14"/>
        <v/>
      </c>
      <c r="R43" s="233" t="str">
        <f t="shared" si="15"/>
        <v/>
      </c>
      <c r="S43" s="168">
        <f t="shared" si="16"/>
        <v>0</v>
      </c>
      <c r="T43" s="171">
        <f t="shared" si="17"/>
        <v>0</v>
      </c>
      <c r="U43" s="171">
        <f t="shared" si="18"/>
        <v>0</v>
      </c>
      <c r="V43" s="171">
        <f t="shared" si="19"/>
        <v>0</v>
      </c>
      <c r="W43" s="171">
        <f t="shared" si="20"/>
        <v>0</v>
      </c>
      <c r="X43" s="171">
        <f t="shared" si="21"/>
        <v>0</v>
      </c>
      <c r="Y43" s="171">
        <f t="shared" si="22"/>
        <v>0</v>
      </c>
      <c r="Z43" s="171">
        <f t="shared" si="23"/>
        <v>0</v>
      </c>
      <c r="AA43" s="171">
        <f t="shared" si="24"/>
        <v>0</v>
      </c>
      <c r="AB43" s="171">
        <f t="shared" si="25"/>
        <v>0</v>
      </c>
      <c r="AC43" s="171">
        <f t="shared" si="26"/>
        <v>0</v>
      </c>
      <c r="AD43" s="171">
        <f t="shared" si="27"/>
        <v>0</v>
      </c>
      <c r="AE43" s="168"/>
      <c r="AF43" s="171"/>
      <c r="AG43" s="171"/>
      <c r="AH43" s="171"/>
      <c r="AI43" s="171"/>
      <c r="AJ43" s="171"/>
      <c r="AK43" s="171"/>
      <c r="AL43" s="171"/>
      <c r="AM43" s="171"/>
      <c r="AN43" s="171" t="str">
        <f t="shared" si="7"/>
        <v/>
      </c>
      <c r="AO43" s="171" t="str">
        <f t="shared" si="8"/>
        <v/>
      </c>
      <c r="AP43" s="171" t="str">
        <f t="shared" si="9"/>
        <v/>
      </c>
      <c r="AQ43" s="168" t="str">
        <f t="shared" si="28"/>
        <v/>
      </c>
      <c r="AR43" s="158" t="str">
        <f>IF(P43&lt;&gt;1, IF(SUM(P43:$P$504)&lt;&gt;0, "| Laat geen witruimte tussen ingevulde rijen.", ""), "")</f>
        <v/>
      </c>
      <c r="AT43" s="159" t="str">
        <f t="shared" si="29"/>
        <v/>
      </c>
    </row>
    <row r="44" spans="1:46" s="158" customFormat="1" ht="14.4" customHeight="1" x14ac:dyDescent="0.3">
      <c r="A44" s="244" t="str">
        <f t="shared" si="10"/>
        <v/>
      </c>
      <c r="B44" s="153" t="str">
        <f t="shared" si="11"/>
        <v/>
      </c>
      <c r="C44" s="174" t="str">
        <f t="shared" si="12"/>
        <v/>
      </c>
      <c r="D44" s="234"/>
      <c r="E44" s="173"/>
      <c r="F44" s="175"/>
      <c r="G44" s="175"/>
      <c r="H44" s="175"/>
      <c r="I44" s="156"/>
      <c r="J44" s="175"/>
      <c r="K44" s="162"/>
      <c r="L44" s="178"/>
      <c r="M44" s="177"/>
      <c r="N44" s="177"/>
      <c r="O44" s="157" t="s">
        <v>98</v>
      </c>
      <c r="P44" s="158">
        <f t="shared" si="13"/>
        <v>0</v>
      </c>
      <c r="Q44" s="168" t="str">
        <f t="shared" si="14"/>
        <v/>
      </c>
      <c r="R44" s="233" t="str">
        <f t="shared" si="15"/>
        <v/>
      </c>
      <c r="S44" s="168">
        <f t="shared" si="16"/>
        <v>0</v>
      </c>
      <c r="T44" s="171">
        <f t="shared" si="17"/>
        <v>0</v>
      </c>
      <c r="U44" s="171">
        <f t="shared" si="18"/>
        <v>0</v>
      </c>
      <c r="V44" s="171">
        <f t="shared" si="19"/>
        <v>0</v>
      </c>
      <c r="W44" s="171">
        <f t="shared" si="20"/>
        <v>0</v>
      </c>
      <c r="X44" s="171">
        <f t="shared" si="21"/>
        <v>0</v>
      </c>
      <c r="Y44" s="171">
        <f t="shared" si="22"/>
        <v>0</v>
      </c>
      <c r="Z44" s="171">
        <f t="shared" si="23"/>
        <v>0</v>
      </c>
      <c r="AA44" s="171">
        <f t="shared" si="24"/>
        <v>0</v>
      </c>
      <c r="AB44" s="171">
        <f t="shared" si="25"/>
        <v>0</v>
      </c>
      <c r="AC44" s="171">
        <f t="shared" si="26"/>
        <v>0</v>
      </c>
      <c r="AD44" s="171">
        <f t="shared" si="27"/>
        <v>0</v>
      </c>
      <c r="AE44" s="168"/>
      <c r="AF44" s="171"/>
      <c r="AG44" s="171"/>
      <c r="AH44" s="171"/>
      <c r="AI44" s="171"/>
      <c r="AJ44" s="171"/>
      <c r="AK44" s="171"/>
      <c r="AL44" s="171"/>
      <c r="AM44" s="171"/>
      <c r="AN44" s="171" t="str">
        <f t="shared" si="7"/>
        <v/>
      </c>
      <c r="AO44" s="171" t="str">
        <f t="shared" si="8"/>
        <v/>
      </c>
      <c r="AP44" s="171" t="str">
        <f t="shared" si="9"/>
        <v/>
      </c>
      <c r="AQ44" s="168" t="str">
        <f t="shared" si="28"/>
        <v/>
      </c>
      <c r="AR44" s="158" t="str">
        <f>IF(P44&lt;&gt;1, IF(SUM(P44:$P$504)&lt;&gt;0, "| Laat geen witruimte tussen ingevulde rijen.", ""), "")</f>
        <v/>
      </c>
      <c r="AT44" s="159" t="str">
        <f t="shared" si="29"/>
        <v/>
      </c>
    </row>
    <row r="45" spans="1:46" s="158" customFormat="1" ht="14.4" customHeight="1" x14ac:dyDescent="0.3">
      <c r="A45" s="244" t="str">
        <f t="shared" si="10"/>
        <v/>
      </c>
      <c r="B45" s="153" t="str">
        <f t="shared" si="11"/>
        <v/>
      </c>
      <c r="C45" s="174" t="str">
        <f t="shared" si="12"/>
        <v/>
      </c>
      <c r="D45" s="234"/>
      <c r="E45" s="173"/>
      <c r="F45" s="175"/>
      <c r="G45" s="175"/>
      <c r="H45" s="175"/>
      <c r="I45" s="156"/>
      <c r="J45" s="175"/>
      <c r="K45" s="162"/>
      <c r="L45" s="178"/>
      <c r="M45" s="177"/>
      <c r="N45" s="177"/>
      <c r="O45" s="157" t="s">
        <v>98</v>
      </c>
      <c r="P45" s="158">
        <f t="shared" si="13"/>
        <v>0</v>
      </c>
      <c r="Q45" s="168" t="str">
        <f t="shared" si="14"/>
        <v/>
      </c>
      <c r="R45" s="233" t="str">
        <f t="shared" si="15"/>
        <v/>
      </c>
      <c r="S45" s="168">
        <f t="shared" si="16"/>
        <v>0</v>
      </c>
      <c r="T45" s="171">
        <f t="shared" si="17"/>
        <v>0</v>
      </c>
      <c r="U45" s="171">
        <f t="shared" si="18"/>
        <v>0</v>
      </c>
      <c r="V45" s="171">
        <f t="shared" si="19"/>
        <v>0</v>
      </c>
      <c r="W45" s="171">
        <f t="shared" si="20"/>
        <v>0</v>
      </c>
      <c r="X45" s="171">
        <f t="shared" si="21"/>
        <v>0</v>
      </c>
      <c r="Y45" s="171">
        <f t="shared" si="22"/>
        <v>0</v>
      </c>
      <c r="Z45" s="171">
        <f t="shared" si="23"/>
        <v>0</v>
      </c>
      <c r="AA45" s="171">
        <f t="shared" si="24"/>
        <v>0</v>
      </c>
      <c r="AB45" s="171">
        <f t="shared" si="25"/>
        <v>0</v>
      </c>
      <c r="AC45" s="171">
        <f t="shared" si="26"/>
        <v>0</v>
      </c>
      <c r="AD45" s="171">
        <f t="shared" si="27"/>
        <v>0</v>
      </c>
      <c r="AE45" s="168"/>
      <c r="AF45" s="171"/>
      <c r="AG45" s="171"/>
      <c r="AH45" s="171"/>
      <c r="AI45" s="171"/>
      <c r="AJ45" s="171"/>
      <c r="AK45" s="171"/>
      <c r="AL45" s="171"/>
      <c r="AM45" s="171"/>
      <c r="AN45" s="171" t="str">
        <f t="shared" si="7"/>
        <v/>
      </c>
      <c r="AO45" s="171" t="str">
        <f t="shared" si="8"/>
        <v/>
      </c>
      <c r="AP45" s="171" t="str">
        <f t="shared" si="9"/>
        <v/>
      </c>
      <c r="AQ45" s="168" t="str">
        <f t="shared" si="28"/>
        <v/>
      </c>
      <c r="AR45" s="158" t="str">
        <f>IF(P45&lt;&gt;1, IF(SUM(P45:$P$504)&lt;&gt;0, "| Laat geen witruimte tussen ingevulde rijen.", ""), "")</f>
        <v/>
      </c>
      <c r="AT45" s="159" t="str">
        <f t="shared" si="29"/>
        <v/>
      </c>
    </row>
    <row r="46" spans="1:46" s="158" customFormat="1" ht="14.4" customHeight="1" x14ac:dyDescent="0.3">
      <c r="A46" s="244" t="str">
        <f t="shared" si="10"/>
        <v/>
      </c>
      <c r="B46" s="153" t="str">
        <f t="shared" si="11"/>
        <v/>
      </c>
      <c r="C46" s="174" t="str">
        <f t="shared" si="12"/>
        <v/>
      </c>
      <c r="D46" s="234"/>
      <c r="E46" s="173"/>
      <c r="F46" s="175"/>
      <c r="G46" s="175"/>
      <c r="H46" s="175"/>
      <c r="I46" s="156"/>
      <c r="J46" s="175"/>
      <c r="K46" s="162"/>
      <c r="L46" s="178"/>
      <c r="M46" s="177"/>
      <c r="N46" s="177"/>
      <c r="O46" s="157" t="s">
        <v>98</v>
      </c>
      <c r="P46" s="158">
        <f t="shared" si="13"/>
        <v>0</v>
      </c>
      <c r="Q46" s="168" t="str">
        <f t="shared" si="14"/>
        <v/>
      </c>
      <c r="R46" s="233" t="str">
        <f t="shared" si="15"/>
        <v/>
      </c>
      <c r="S46" s="168">
        <f t="shared" si="16"/>
        <v>0</v>
      </c>
      <c r="T46" s="171">
        <f t="shared" si="17"/>
        <v>0</v>
      </c>
      <c r="U46" s="171">
        <f t="shared" si="18"/>
        <v>0</v>
      </c>
      <c r="V46" s="171">
        <f t="shared" si="19"/>
        <v>0</v>
      </c>
      <c r="W46" s="171">
        <f t="shared" si="20"/>
        <v>0</v>
      </c>
      <c r="X46" s="171">
        <f t="shared" si="21"/>
        <v>0</v>
      </c>
      <c r="Y46" s="171">
        <f t="shared" si="22"/>
        <v>0</v>
      </c>
      <c r="Z46" s="171">
        <f t="shared" si="23"/>
        <v>0</v>
      </c>
      <c r="AA46" s="171">
        <f t="shared" si="24"/>
        <v>0</v>
      </c>
      <c r="AB46" s="171">
        <f t="shared" si="25"/>
        <v>0</v>
      </c>
      <c r="AC46" s="171">
        <f t="shared" si="26"/>
        <v>0</v>
      </c>
      <c r="AD46" s="171">
        <f t="shared" si="27"/>
        <v>0</v>
      </c>
      <c r="AE46" s="168"/>
      <c r="AF46" s="171"/>
      <c r="AG46" s="171"/>
      <c r="AH46" s="171"/>
      <c r="AI46" s="171"/>
      <c r="AJ46" s="171"/>
      <c r="AK46" s="171"/>
      <c r="AL46" s="171"/>
      <c r="AM46" s="171"/>
      <c r="AN46" s="171" t="str">
        <f t="shared" si="7"/>
        <v/>
      </c>
      <c r="AO46" s="171" t="str">
        <f t="shared" si="8"/>
        <v/>
      </c>
      <c r="AP46" s="171" t="str">
        <f t="shared" si="9"/>
        <v/>
      </c>
      <c r="AQ46" s="168" t="str">
        <f t="shared" si="28"/>
        <v/>
      </c>
      <c r="AR46" s="158" t="str">
        <f>IF(P46&lt;&gt;1, IF(SUM(P46:$P$504)&lt;&gt;0, "| Laat geen witruimte tussen ingevulde rijen.", ""), "")</f>
        <v/>
      </c>
      <c r="AT46" s="159" t="str">
        <f t="shared" si="29"/>
        <v/>
      </c>
    </row>
    <row r="47" spans="1:46" s="158" customFormat="1" ht="14.4" customHeight="1" x14ac:dyDescent="0.3">
      <c r="A47" s="244" t="str">
        <f t="shared" si="10"/>
        <v/>
      </c>
      <c r="B47" s="153" t="str">
        <f t="shared" si="11"/>
        <v/>
      </c>
      <c r="C47" s="174" t="str">
        <f t="shared" si="12"/>
        <v/>
      </c>
      <c r="D47" s="234"/>
      <c r="E47" s="173"/>
      <c r="F47" s="175"/>
      <c r="G47" s="175"/>
      <c r="H47" s="175"/>
      <c r="I47" s="156"/>
      <c r="J47" s="175"/>
      <c r="K47" s="162"/>
      <c r="L47" s="178"/>
      <c r="M47" s="177"/>
      <c r="N47" s="177"/>
      <c r="O47" s="157" t="s">
        <v>98</v>
      </c>
      <c r="P47" s="158">
        <f t="shared" si="13"/>
        <v>0</v>
      </c>
      <c r="Q47" s="168" t="str">
        <f t="shared" si="14"/>
        <v/>
      </c>
      <c r="R47" s="233" t="str">
        <f t="shared" si="15"/>
        <v/>
      </c>
      <c r="S47" s="168">
        <f t="shared" si="16"/>
        <v>0</v>
      </c>
      <c r="T47" s="171">
        <f t="shared" si="17"/>
        <v>0</v>
      </c>
      <c r="U47" s="171">
        <f t="shared" si="18"/>
        <v>0</v>
      </c>
      <c r="V47" s="171">
        <f t="shared" si="19"/>
        <v>0</v>
      </c>
      <c r="W47" s="171">
        <f t="shared" si="20"/>
        <v>0</v>
      </c>
      <c r="X47" s="171">
        <f t="shared" si="21"/>
        <v>0</v>
      </c>
      <c r="Y47" s="171">
        <f t="shared" si="22"/>
        <v>0</v>
      </c>
      <c r="Z47" s="171">
        <f t="shared" si="23"/>
        <v>0</v>
      </c>
      <c r="AA47" s="171">
        <f t="shared" si="24"/>
        <v>0</v>
      </c>
      <c r="AB47" s="171">
        <f t="shared" si="25"/>
        <v>0</v>
      </c>
      <c r="AC47" s="171">
        <f t="shared" si="26"/>
        <v>0</v>
      </c>
      <c r="AD47" s="171">
        <f t="shared" si="27"/>
        <v>0</v>
      </c>
      <c r="AE47" s="168"/>
      <c r="AF47" s="171"/>
      <c r="AG47" s="171"/>
      <c r="AH47" s="171"/>
      <c r="AI47" s="171"/>
      <c r="AJ47" s="171"/>
      <c r="AK47" s="171"/>
      <c r="AL47" s="171"/>
      <c r="AM47" s="171"/>
      <c r="AN47" s="171" t="str">
        <f t="shared" si="7"/>
        <v/>
      </c>
      <c r="AO47" s="171" t="str">
        <f t="shared" si="8"/>
        <v/>
      </c>
      <c r="AP47" s="171" t="str">
        <f t="shared" si="9"/>
        <v/>
      </c>
      <c r="AQ47" s="168" t="str">
        <f t="shared" si="28"/>
        <v/>
      </c>
      <c r="AR47" s="158" t="str">
        <f>IF(P47&lt;&gt;1, IF(SUM(P47:$P$504)&lt;&gt;0, "| Laat geen witruimte tussen ingevulde rijen.", ""), "")</f>
        <v/>
      </c>
      <c r="AT47" s="159" t="str">
        <f t="shared" si="29"/>
        <v/>
      </c>
    </row>
    <row r="48" spans="1:46" s="158" customFormat="1" ht="14.4" customHeight="1" x14ac:dyDescent="0.3">
      <c r="A48" s="244" t="str">
        <f t="shared" si="10"/>
        <v/>
      </c>
      <c r="B48" s="153" t="str">
        <f t="shared" si="11"/>
        <v/>
      </c>
      <c r="C48" s="174" t="str">
        <f t="shared" si="12"/>
        <v/>
      </c>
      <c r="D48" s="234"/>
      <c r="E48" s="173"/>
      <c r="F48" s="175"/>
      <c r="G48" s="175"/>
      <c r="H48" s="175"/>
      <c r="I48" s="156"/>
      <c r="J48" s="175"/>
      <c r="K48" s="162"/>
      <c r="L48" s="178"/>
      <c r="M48" s="177"/>
      <c r="N48" s="177"/>
      <c r="O48" s="157" t="s">
        <v>98</v>
      </c>
      <c r="P48" s="158">
        <f t="shared" si="13"/>
        <v>0</v>
      </c>
      <c r="Q48" s="168" t="str">
        <f t="shared" si="14"/>
        <v/>
      </c>
      <c r="R48" s="233" t="str">
        <f t="shared" si="15"/>
        <v/>
      </c>
      <c r="S48" s="168">
        <f t="shared" si="16"/>
        <v>0</v>
      </c>
      <c r="T48" s="171">
        <f t="shared" si="17"/>
        <v>0</v>
      </c>
      <c r="U48" s="171">
        <f t="shared" si="18"/>
        <v>0</v>
      </c>
      <c r="V48" s="171">
        <f t="shared" si="19"/>
        <v>0</v>
      </c>
      <c r="W48" s="171">
        <f t="shared" si="20"/>
        <v>0</v>
      </c>
      <c r="X48" s="171">
        <f t="shared" si="21"/>
        <v>0</v>
      </c>
      <c r="Y48" s="171">
        <f t="shared" si="22"/>
        <v>0</v>
      </c>
      <c r="Z48" s="171">
        <f t="shared" si="23"/>
        <v>0</v>
      </c>
      <c r="AA48" s="171">
        <f t="shared" si="24"/>
        <v>0</v>
      </c>
      <c r="AB48" s="171">
        <f t="shared" si="25"/>
        <v>0</v>
      </c>
      <c r="AC48" s="171">
        <f t="shared" si="26"/>
        <v>0</v>
      </c>
      <c r="AD48" s="171">
        <f t="shared" si="27"/>
        <v>0</v>
      </c>
      <c r="AE48" s="168"/>
      <c r="AF48" s="171"/>
      <c r="AG48" s="171"/>
      <c r="AH48" s="171"/>
      <c r="AI48" s="171"/>
      <c r="AJ48" s="171"/>
      <c r="AK48" s="171"/>
      <c r="AL48" s="171"/>
      <c r="AM48" s="171"/>
      <c r="AN48" s="171" t="str">
        <f t="shared" si="7"/>
        <v/>
      </c>
      <c r="AO48" s="171" t="str">
        <f t="shared" si="8"/>
        <v/>
      </c>
      <c r="AP48" s="171" t="str">
        <f t="shared" si="9"/>
        <v/>
      </c>
      <c r="AQ48" s="168" t="str">
        <f t="shared" si="28"/>
        <v/>
      </c>
      <c r="AR48" s="158" t="str">
        <f>IF(P48&lt;&gt;1, IF(SUM(P48:$P$504)&lt;&gt;0, "| Laat geen witruimte tussen ingevulde rijen.", ""), "")</f>
        <v/>
      </c>
      <c r="AT48" s="159" t="str">
        <f t="shared" si="29"/>
        <v/>
      </c>
    </row>
    <row r="49" spans="1:46" s="158" customFormat="1" ht="14.4" customHeight="1" x14ac:dyDescent="0.3">
      <c r="A49" s="244" t="str">
        <f t="shared" si="10"/>
        <v/>
      </c>
      <c r="B49" s="153" t="str">
        <f t="shared" si="11"/>
        <v/>
      </c>
      <c r="C49" s="174" t="str">
        <f t="shared" si="12"/>
        <v/>
      </c>
      <c r="D49" s="234"/>
      <c r="E49" s="173"/>
      <c r="F49" s="175"/>
      <c r="G49" s="175"/>
      <c r="H49" s="175"/>
      <c r="I49" s="156"/>
      <c r="J49" s="175"/>
      <c r="K49" s="162"/>
      <c r="L49" s="178"/>
      <c r="M49" s="177"/>
      <c r="N49" s="177"/>
      <c r="O49" s="157" t="s">
        <v>98</v>
      </c>
      <c r="P49" s="158">
        <f t="shared" si="13"/>
        <v>0</v>
      </c>
      <c r="Q49" s="168" t="str">
        <f t="shared" si="14"/>
        <v/>
      </c>
      <c r="R49" s="233" t="str">
        <f t="shared" si="15"/>
        <v/>
      </c>
      <c r="S49" s="168">
        <f t="shared" si="16"/>
        <v>0</v>
      </c>
      <c r="T49" s="171">
        <f t="shared" si="17"/>
        <v>0</v>
      </c>
      <c r="U49" s="171">
        <f t="shared" si="18"/>
        <v>0</v>
      </c>
      <c r="V49" s="171">
        <f t="shared" si="19"/>
        <v>0</v>
      </c>
      <c r="W49" s="171">
        <f t="shared" si="20"/>
        <v>0</v>
      </c>
      <c r="X49" s="171">
        <f t="shared" si="21"/>
        <v>0</v>
      </c>
      <c r="Y49" s="171">
        <f t="shared" si="22"/>
        <v>0</v>
      </c>
      <c r="Z49" s="171">
        <f t="shared" si="23"/>
        <v>0</v>
      </c>
      <c r="AA49" s="171">
        <f t="shared" si="24"/>
        <v>0</v>
      </c>
      <c r="AB49" s="171">
        <f t="shared" si="25"/>
        <v>0</v>
      </c>
      <c r="AC49" s="171">
        <f t="shared" si="26"/>
        <v>0</v>
      </c>
      <c r="AD49" s="171">
        <f t="shared" si="27"/>
        <v>0</v>
      </c>
      <c r="AE49" s="168"/>
      <c r="AF49" s="171"/>
      <c r="AG49" s="171"/>
      <c r="AH49" s="171"/>
      <c r="AI49" s="171"/>
      <c r="AJ49" s="171"/>
      <c r="AK49" s="171"/>
      <c r="AL49" s="171"/>
      <c r="AM49" s="171"/>
      <c r="AN49" s="171" t="str">
        <f t="shared" si="7"/>
        <v/>
      </c>
      <c r="AO49" s="171" t="str">
        <f t="shared" si="8"/>
        <v/>
      </c>
      <c r="AP49" s="171" t="str">
        <f t="shared" si="9"/>
        <v/>
      </c>
      <c r="AQ49" s="168" t="str">
        <f t="shared" si="28"/>
        <v/>
      </c>
      <c r="AR49" s="158" t="str">
        <f>IF(P49&lt;&gt;1, IF(SUM(P49:$P$504)&lt;&gt;0, "| Laat geen witruimte tussen ingevulde rijen.", ""), "")</f>
        <v/>
      </c>
      <c r="AT49" s="159" t="str">
        <f t="shared" si="29"/>
        <v/>
      </c>
    </row>
    <row r="50" spans="1:46" s="158" customFormat="1" ht="14.4" customHeight="1" x14ac:dyDescent="0.3">
      <c r="A50" s="244" t="str">
        <f t="shared" si="10"/>
        <v/>
      </c>
      <c r="B50" s="153" t="str">
        <f t="shared" si="11"/>
        <v/>
      </c>
      <c r="C50" s="174" t="str">
        <f t="shared" si="12"/>
        <v/>
      </c>
      <c r="D50" s="234"/>
      <c r="E50" s="173"/>
      <c r="F50" s="175"/>
      <c r="G50" s="175"/>
      <c r="H50" s="175"/>
      <c r="I50" s="156"/>
      <c r="J50" s="175"/>
      <c r="K50" s="162"/>
      <c r="L50" s="178"/>
      <c r="M50" s="177"/>
      <c r="N50" s="177"/>
      <c r="O50" s="157" t="s">
        <v>98</v>
      </c>
      <c r="P50" s="158">
        <f t="shared" si="13"/>
        <v>0</v>
      </c>
      <c r="Q50" s="168" t="str">
        <f t="shared" si="14"/>
        <v/>
      </c>
      <c r="R50" s="233" t="str">
        <f t="shared" si="15"/>
        <v/>
      </c>
      <c r="S50" s="168">
        <f t="shared" si="16"/>
        <v>0</v>
      </c>
      <c r="T50" s="171">
        <f t="shared" si="17"/>
        <v>0</v>
      </c>
      <c r="U50" s="171">
        <f t="shared" si="18"/>
        <v>0</v>
      </c>
      <c r="V50" s="171">
        <f t="shared" si="19"/>
        <v>0</v>
      </c>
      <c r="W50" s="171">
        <f t="shared" si="20"/>
        <v>0</v>
      </c>
      <c r="X50" s="171">
        <f t="shared" si="21"/>
        <v>0</v>
      </c>
      <c r="Y50" s="171">
        <f t="shared" si="22"/>
        <v>0</v>
      </c>
      <c r="Z50" s="171">
        <f t="shared" si="23"/>
        <v>0</v>
      </c>
      <c r="AA50" s="171">
        <f t="shared" si="24"/>
        <v>0</v>
      </c>
      <c r="AB50" s="171">
        <f t="shared" si="25"/>
        <v>0</v>
      </c>
      <c r="AC50" s="171">
        <f t="shared" si="26"/>
        <v>0</v>
      </c>
      <c r="AD50" s="171">
        <f t="shared" si="27"/>
        <v>0</v>
      </c>
      <c r="AE50" s="168"/>
      <c r="AF50" s="171"/>
      <c r="AG50" s="171"/>
      <c r="AH50" s="171"/>
      <c r="AI50" s="171"/>
      <c r="AJ50" s="171"/>
      <c r="AK50" s="171"/>
      <c r="AL50" s="171"/>
      <c r="AM50" s="171"/>
      <c r="AN50" s="171" t="str">
        <f t="shared" si="7"/>
        <v/>
      </c>
      <c r="AO50" s="171" t="str">
        <f t="shared" si="8"/>
        <v/>
      </c>
      <c r="AP50" s="171" t="str">
        <f t="shared" si="9"/>
        <v/>
      </c>
      <c r="AQ50" s="168" t="str">
        <f t="shared" si="28"/>
        <v/>
      </c>
      <c r="AR50" s="158" t="str">
        <f>IF(P50&lt;&gt;1, IF(SUM(P50:$P$504)&lt;&gt;0, "| Laat geen witruimte tussen ingevulde rijen.", ""), "")</f>
        <v/>
      </c>
      <c r="AT50" s="159" t="str">
        <f t="shared" si="29"/>
        <v/>
      </c>
    </row>
    <row r="51" spans="1:46" s="158" customFormat="1" ht="14.4" customHeight="1" x14ac:dyDescent="0.3">
      <c r="A51" s="244" t="str">
        <f t="shared" si="10"/>
        <v/>
      </c>
      <c r="B51" s="153" t="str">
        <f t="shared" si="11"/>
        <v/>
      </c>
      <c r="C51" s="174" t="str">
        <f t="shared" si="12"/>
        <v/>
      </c>
      <c r="D51" s="234"/>
      <c r="E51" s="173"/>
      <c r="F51" s="175"/>
      <c r="G51" s="175"/>
      <c r="H51" s="175"/>
      <c r="I51" s="156"/>
      <c r="J51" s="175"/>
      <c r="K51" s="162"/>
      <c r="L51" s="178"/>
      <c r="M51" s="177"/>
      <c r="N51" s="177"/>
      <c r="O51" s="157" t="s">
        <v>98</v>
      </c>
      <c r="P51" s="158">
        <f t="shared" si="13"/>
        <v>0</v>
      </c>
      <c r="Q51" s="168" t="str">
        <f t="shared" si="14"/>
        <v/>
      </c>
      <c r="R51" s="233" t="str">
        <f t="shared" si="15"/>
        <v/>
      </c>
      <c r="S51" s="168">
        <f t="shared" si="16"/>
        <v>0</v>
      </c>
      <c r="T51" s="171">
        <f t="shared" si="17"/>
        <v>0</v>
      </c>
      <c r="U51" s="171">
        <f t="shared" si="18"/>
        <v>0</v>
      </c>
      <c r="V51" s="171">
        <f t="shared" si="19"/>
        <v>0</v>
      </c>
      <c r="W51" s="171">
        <f t="shared" si="20"/>
        <v>0</v>
      </c>
      <c r="X51" s="171">
        <f t="shared" si="21"/>
        <v>0</v>
      </c>
      <c r="Y51" s="171">
        <f t="shared" si="22"/>
        <v>0</v>
      </c>
      <c r="Z51" s="171">
        <f t="shared" si="23"/>
        <v>0</v>
      </c>
      <c r="AA51" s="171">
        <f t="shared" si="24"/>
        <v>0</v>
      </c>
      <c r="AB51" s="171">
        <f t="shared" si="25"/>
        <v>0</v>
      </c>
      <c r="AC51" s="171">
        <f t="shared" si="26"/>
        <v>0</v>
      </c>
      <c r="AD51" s="171">
        <f t="shared" si="27"/>
        <v>0</v>
      </c>
      <c r="AE51" s="168"/>
      <c r="AF51" s="171"/>
      <c r="AG51" s="171"/>
      <c r="AH51" s="171"/>
      <c r="AI51" s="171"/>
      <c r="AJ51" s="171"/>
      <c r="AK51" s="171"/>
      <c r="AL51" s="171"/>
      <c r="AM51" s="171"/>
      <c r="AN51" s="171" t="str">
        <f t="shared" si="7"/>
        <v/>
      </c>
      <c r="AO51" s="171" t="str">
        <f t="shared" si="8"/>
        <v/>
      </c>
      <c r="AP51" s="171" t="str">
        <f t="shared" si="9"/>
        <v/>
      </c>
      <c r="AQ51" s="168" t="str">
        <f t="shared" si="28"/>
        <v/>
      </c>
      <c r="AR51" s="158" t="str">
        <f>IF(P51&lt;&gt;1, IF(SUM(P51:$P$504)&lt;&gt;0, "| Laat geen witruimte tussen ingevulde rijen.", ""), "")</f>
        <v/>
      </c>
      <c r="AT51" s="159" t="str">
        <f t="shared" si="29"/>
        <v/>
      </c>
    </row>
    <row r="52" spans="1:46" s="158" customFormat="1" ht="14.4" customHeight="1" x14ac:dyDescent="0.3">
      <c r="A52" s="244" t="str">
        <f t="shared" si="10"/>
        <v/>
      </c>
      <c r="B52" s="153" t="str">
        <f t="shared" si="11"/>
        <v/>
      </c>
      <c r="C52" s="174" t="str">
        <f t="shared" si="12"/>
        <v/>
      </c>
      <c r="D52" s="234"/>
      <c r="E52" s="173"/>
      <c r="F52" s="175"/>
      <c r="G52" s="175"/>
      <c r="H52" s="175"/>
      <c r="I52" s="156"/>
      <c r="J52" s="175"/>
      <c r="K52" s="162"/>
      <c r="L52" s="178"/>
      <c r="M52" s="177"/>
      <c r="N52" s="177"/>
      <c r="O52" s="157" t="s">
        <v>98</v>
      </c>
      <c r="P52" s="158">
        <f t="shared" si="13"/>
        <v>0</v>
      </c>
      <c r="Q52" s="168" t="str">
        <f t="shared" si="14"/>
        <v/>
      </c>
      <c r="R52" s="233" t="str">
        <f t="shared" si="15"/>
        <v/>
      </c>
      <c r="S52" s="168">
        <f t="shared" si="16"/>
        <v>0</v>
      </c>
      <c r="T52" s="171">
        <f t="shared" si="17"/>
        <v>0</v>
      </c>
      <c r="U52" s="171">
        <f t="shared" si="18"/>
        <v>0</v>
      </c>
      <c r="V52" s="171">
        <f t="shared" si="19"/>
        <v>0</v>
      </c>
      <c r="W52" s="171">
        <f t="shared" si="20"/>
        <v>0</v>
      </c>
      <c r="X52" s="171">
        <f t="shared" si="21"/>
        <v>0</v>
      </c>
      <c r="Y52" s="171">
        <f t="shared" si="22"/>
        <v>0</v>
      </c>
      <c r="Z52" s="171">
        <f t="shared" si="23"/>
        <v>0</v>
      </c>
      <c r="AA52" s="171">
        <f t="shared" si="24"/>
        <v>0</v>
      </c>
      <c r="AB52" s="171">
        <f t="shared" si="25"/>
        <v>0</v>
      </c>
      <c r="AC52" s="171">
        <f t="shared" si="26"/>
        <v>0</v>
      </c>
      <c r="AD52" s="171">
        <f t="shared" si="27"/>
        <v>0</v>
      </c>
      <c r="AE52" s="168"/>
      <c r="AF52" s="171"/>
      <c r="AG52" s="171"/>
      <c r="AH52" s="171"/>
      <c r="AI52" s="171"/>
      <c r="AJ52" s="171"/>
      <c r="AK52" s="171"/>
      <c r="AL52" s="171"/>
      <c r="AM52" s="171"/>
      <c r="AN52" s="171" t="str">
        <f t="shared" si="7"/>
        <v/>
      </c>
      <c r="AO52" s="171" t="str">
        <f t="shared" si="8"/>
        <v/>
      </c>
      <c r="AP52" s="171" t="str">
        <f t="shared" si="9"/>
        <v/>
      </c>
      <c r="AQ52" s="168" t="str">
        <f t="shared" si="28"/>
        <v/>
      </c>
      <c r="AR52" s="158" t="str">
        <f>IF(P52&lt;&gt;1, IF(SUM(P52:$P$504)&lt;&gt;0, "| Laat geen witruimte tussen ingevulde rijen.", ""), "")</f>
        <v/>
      </c>
      <c r="AT52" s="159" t="str">
        <f t="shared" si="29"/>
        <v/>
      </c>
    </row>
    <row r="53" spans="1:46" s="158" customFormat="1" ht="14.4" customHeight="1" x14ac:dyDescent="0.3">
      <c r="A53" s="244" t="str">
        <f t="shared" si="10"/>
        <v/>
      </c>
      <c r="B53" s="153" t="str">
        <f t="shared" si="11"/>
        <v/>
      </c>
      <c r="C53" s="174" t="str">
        <f t="shared" si="12"/>
        <v/>
      </c>
      <c r="D53" s="234"/>
      <c r="E53" s="173"/>
      <c r="F53" s="175"/>
      <c r="G53" s="175"/>
      <c r="H53" s="175"/>
      <c r="I53" s="156"/>
      <c r="J53" s="175"/>
      <c r="K53" s="162"/>
      <c r="L53" s="178"/>
      <c r="M53" s="177"/>
      <c r="N53" s="177"/>
      <c r="O53" s="157" t="s">
        <v>98</v>
      </c>
      <c r="P53" s="158">
        <f t="shared" si="13"/>
        <v>0</v>
      </c>
      <c r="Q53" s="168" t="str">
        <f t="shared" si="14"/>
        <v/>
      </c>
      <c r="R53" s="233" t="str">
        <f t="shared" si="15"/>
        <v/>
      </c>
      <c r="S53" s="168">
        <f t="shared" si="16"/>
        <v>0</v>
      </c>
      <c r="T53" s="171">
        <f t="shared" si="17"/>
        <v>0</v>
      </c>
      <c r="U53" s="171">
        <f t="shared" si="18"/>
        <v>0</v>
      </c>
      <c r="V53" s="171">
        <f t="shared" si="19"/>
        <v>0</v>
      </c>
      <c r="W53" s="171">
        <f t="shared" si="20"/>
        <v>0</v>
      </c>
      <c r="X53" s="171">
        <f t="shared" si="21"/>
        <v>0</v>
      </c>
      <c r="Y53" s="171">
        <f t="shared" si="22"/>
        <v>0</v>
      </c>
      <c r="Z53" s="171">
        <f t="shared" si="23"/>
        <v>0</v>
      </c>
      <c r="AA53" s="171">
        <f t="shared" si="24"/>
        <v>0</v>
      </c>
      <c r="AB53" s="171">
        <f t="shared" si="25"/>
        <v>0</v>
      </c>
      <c r="AC53" s="171">
        <f t="shared" si="26"/>
        <v>0</v>
      </c>
      <c r="AD53" s="171">
        <f t="shared" si="27"/>
        <v>0</v>
      </c>
      <c r="AE53" s="168"/>
      <c r="AF53" s="171"/>
      <c r="AG53" s="171"/>
      <c r="AH53" s="171"/>
      <c r="AI53" s="171"/>
      <c r="AJ53" s="171"/>
      <c r="AK53" s="171"/>
      <c r="AL53" s="171"/>
      <c r="AM53" s="171"/>
      <c r="AN53" s="171" t="str">
        <f t="shared" si="7"/>
        <v/>
      </c>
      <c r="AO53" s="171" t="str">
        <f t="shared" si="8"/>
        <v/>
      </c>
      <c r="AP53" s="171" t="str">
        <f t="shared" si="9"/>
        <v/>
      </c>
      <c r="AQ53" s="168" t="str">
        <f t="shared" si="28"/>
        <v/>
      </c>
      <c r="AR53" s="158" t="str">
        <f>IF(P53&lt;&gt;1, IF(SUM(P53:$P$504)&lt;&gt;0, "| Laat geen witruimte tussen ingevulde rijen.", ""), "")</f>
        <v/>
      </c>
      <c r="AT53" s="159" t="str">
        <f t="shared" si="29"/>
        <v/>
      </c>
    </row>
    <row r="54" spans="1:46" s="158" customFormat="1" ht="14.4" customHeight="1" x14ac:dyDescent="0.3">
      <c r="A54" s="244" t="str">
        <f t="shared" si="10"/>
        <v/>
      </c>
      <c r="B54" s="153" t="str">
        <f t="shared" si="11"/>
        <v/>
      </c>
      <c r="C54" s="174" t="str">
        <f t="shared" si="12"/>
        <v/>
      </c>
      <c r="D54" s="234"/>
      <c r="E54" s="173"/>
      <c r="F54" s="175"/>
      <c r="G54" s="175"/>
      <c r="H54" s="175"/>
      <c r="I54" s="156"/>
      <c r="J54" s="175"/>
      <c r="K54" s="162"/>
      <c r="L54" s="178"/>
      <c r="M54" s="177"/>
      <c r="N54" s="177"/>
      <c r="O54" s="157" t="s">
        <v>98</v>
      </c>
      <c r="P54" s="158">
        <f t="shared" si="13"/>
        <v>0</v>
      </c>
      <c r="Q54" s="168" t="str">
        <f t="shared" si="14"/>
        <v/>
      </c>
      <c r="R54" s="233" t="str">
        <f t="shared" si="15"/>
        <v/>
      </c>
      <c r="S54" s="168">
        <f t="shared" si="16"/>
        <v>0</v>
      </c>
      <c r="T54" s="171">
        <f t="shared" si="17"/>
        <v>0</v>
      </c>
      <c r="U54" s="171">
        <f t="shared" si="18"/>
        <v>0</v>
      </c>
      <c r="V54" s="171">
        <f t="shared" si="19"/>
        <v>0</v>
      </c>
      <c r="W54" s="171">
        <f t="shared" si="20"/>
        <v>0</v>
      </c>
      <c r="X54" s="171">
        <f t="shared" si="21"/>
        <v>0</v>
      </c>
      <c r="Y54" s="171">
        <f t="shared" si="22"/>
        <v>0</v>
      </c>
      <c r="Z54" s="171">
        <f t="shared" si="23"/>
        <v>0</v>
      </c>
      <c r="AA54" s="171">
        <f t="shared" si="24"/>
        <v>0</v>
      </c>
      <c r="AB54" s="171">
        <f t="shared" si="25"/>
        <v>0</v>
      </c>
      <c r="AC54" s="171">
        <f t="shared" si="26"/>
        <v>0</v>
      </c>
      <c r="AD54" s="171">
        <f t="shared" si="27"/>
        <v>0</v>
      </c>
      <c r="AE54" s="168"/>
      <c r="AF54" s="171"/>
      <c r="AG54" s="171"/>
      <c r="AH54" s="171"/>
      <c r="AI54" s="171"/>
      <c r="AJ54" s="171"/>
      <c r="AK54" s="171"/>
      <c r="AL54" s="171"/>
      <c r="AM54" s="171"/>
      <c r="AN54" s="171" t="str">
        <f t="shared" si="7"/>
        <v/>
      </c>
      <c r="AO54" s="171" t="str">
        <f t="shared" si="8"/>
        <v/>
      </c>
      <c r="AP54" s="171" t="str">
        <f t="shared" si="9"/>
        <v/>
      </c>
      <c r="AQ54" s="168" t="str">
        <f t="shared" si="28"/>
        <v/>
      </c>
      <c r="AR54" s="158" t="str">
        <f>IF(P54&lt;&gt;1, IF(SUM(P54:$P$504)&lt;&gt;0, "| Laat geen witruimte tussen ingevulde rijen.", ""), "")</f>
        <v/>
      </c>
      <c r="AT54" s="159" t="str">
        <f t="shared" si="29"/>
        <v/>
      </c>
    </row>
    <row r="55" spans="1:46" s="158" customFormat="1" ht="14.4" customHeight="1" x14ac:dyDescent="0.3">
      <c r="A55" s="244" t="str">
        <f t="shared" si="10"/>
        <v/>
      </c>
      <c r="B55" s="153" t="str">
        <f t="shared" si="11"/>
        <v/>
      </c>
      <c r="C55" s="174" t="str">
        <f t="shared" si="12"/>
        <v/>
      </c>
      <c r="D55" s="234"/>
      <c r="E55" s="173"/>
      <c r="F55" s="175"/>
      <c r="G55" s="175"/>
      <c r="H55" s="175"/>
      <c r="I55" s="156"/>
      <c r="J55" s="175"/>
      <c r="K55" s="162"/>
      <c r="L55" s="178"/>
      <c r="M55" s="177"/>
      <c r="N55" s="177"/>
      <c r="O55" s="157" t="s">
        <v>98</v>
      </c>
      <c r="P55" s="158">
        <f t="shared" si="13"/>
        <v>0</v>
      </c>
      <c r="Q55" s="168" t="str">
        <f t="shared" si="14"/>
        <v/>
      </c>
      <c r="R55" s="233" t="str">
        <f t="shared" si="15"/>
        <v/>
      </c>
      <c r="S55" s="168">
        <f t="shared" si="16"/>
        <v>0</v>
      </c>
      <c r="T55" s="171">
        <f t="shared" si="17"/>
        <v>0</v>
      </c>
      <c r="U55" s="171">
        <f t="shared" si="18"/>
        <v>0</v>
      </c>
      <c r="V55" s="171">
        <f t="shared" si="19"/>
        <v>0</v>
      </c>
      <c r="W55" s="171">
        <f t="shared" si="20"/>
        <v>0</v>
      </c>
      <c r="X55" s="171">
        <f t="shared" si="21"/>
        <v>0</v>
      </c>
      <c r="Y55" s="171">
        <f t="shared" si="22"/>
        <v>0</v>
      </c>
      <c r="Z55" s="171">
        <f t="shared" si="23"/>
        <v>0</v>
      </c>
      <c r="AA55" s="171">
        <f t="shared" si="24"/>
        <v>0</v>
      </c>
      <c r="AB55" s="171">
        <f t="shared" si="25"/>
        <v>0</v>
      </c>
      <c r="AC55" s="171">
        <f t="shared" si="26"/>
        <v>0</v>
      </c>
      <c r="AD55" s="171">
        <f t="shared" si="27"/>
        <v>0</v>
      </c>
      <c r="AE55" s="168"/>
      <c r="AF55" s="171"/>
      <c r="AG55" s="171"/>
      <c r="AH55" s="171"/>
      <c r="AI55" s="171"/>
      <c r="AJ55" s="171"/>
      <c r="AK55" s="171"/>
      <c r="AL55" s="171"/>
      <c r="AM55" s="171"/>
      <c r="AN55" s="171" t="str">
        <f t="shared" si="7"/>
        <v/>
      </c>
      <c r="AO55" s="171" t="str">
        <f t="shared" si="8"/>
        <v/>
      </c>
      <c r="AP55" s="171" t="str">
        <f t="shared" si="9"/>
        <v/>
      </c>
      <c r="AQ55" s="168" t="str">
        <f t="shared" si="28"/>
        <v/>
      </c>
      <c r="AR55" s="158" t="str">
        <f>IF(P55&lt;&gt;1, IF(SUM(P55:$P$504)&lt;&gt;0, "| Laat geen witruimte tussen ingevulde rijen.", ""), "")</f>
        <v/>
      </c>
      <c r="AT55" s="159" t="str">
        <f t="shared" si="29"/>
        <v/>
      </c>
    </row>
    <row r="56" spans="1:46" s="158" customFormat="1" ht="14.4" customHeight="1" x14ac:dyDescent="0.3">
      <c r="A56" s="244" t="str">
        <f t="shared" si="10"/>
        <v/>
      </c>
      <c r="B56" s="153" t="str">
        <f t="shared" si="11"/>
        <v/>
      </c>
      <c r="C56" s="174" t="str">
        <f t="shared" si="12"/>
        <v/>
      </c>
      <c r="D56" s="234"/>
      <c r="E56" s="173"/>
      <c r="F56" s="175"/>
      <c r="G56" s="175"/>
      <c r="H56" s="175"/>
      <c r="I56" s="156"/>
      <c r="J56" s="175"/>
      <c r="K56" s="162"/>
      <c r="L56" s="178"/>
      <c r="M56" s="177"/>
      <c r="N56" s="177"/>
      <c r="O56" s="157" t="s">
        <v>98</v>
      </c>
      <c r="P56" s="158">
        <f t="shared" si="13"/>
        <v>0</v>
      </c>
      <c r="Q56" s="168" t="str">
        <f t="shared" si="14"/>
        <v/>
      </c>
      <c r="R56" s="233" t="str">
        <f t="shared" si="15"/>
        <v/>
      </c>
      <c r="S56" s="168">
        <f t="shared" si="16"/>
        <v>0</v>
      </c>
      <c r="T56" s="171">
        <f t="shared" si="17"/>
        <v>0</v>
      </c>
      <c r="U56" s="171">
        <f t="shared" si="18"/>
        <v>0</v>
      </c>
      <c r="V56" s="171">
        <f t="shared" si="19"/>
        <v>0</v>
      </c>
      <c r="W56" s="171">
        <f t="shared" si="20"/>
        <v>0</v>
      </c>
      <c r="X56" s="171">
        <f t="shared" si="21"/>
        <v>0</v>
      </c>
      <c r="Y56" s="171">
        <f t="shared" si="22"/>
        <v>0</v>
      </c>
      <c r="Z56" s="171">
        <f t="shared" si="23"/>
        <v>0</v>
      </c>
      <c r="AA56" s="171">
        <f t="shared" si="24"/>
        <v>0</v>
      </c>
      <c r="AB56" s="171">
        <f t="shared" si="25"/>
        <v>0</v>
      </c>
      <c r="AC56" s="171">
        <f t="shared" si="26"/>
        <v>0</v>
      </c>
      <c r="AD56" s="171">
        <f t="shared" si="27"/>
        <v>0</v>
      </c>
      <c r="AE56" s="168"/>
      <c r="AF56" s="171"/>
      <c r="AG56" s="171"/>
      <c r="AH56" s="171"/>
      <c r="AI56" s="171"/>
      <c r="AJ56" s="171"/>
      <c r="AK56" s="171"/>
      <c r="AL56" s="171"/>
      <c r="AM56" s="171"/>
      <c r="AN56" s="171" t="str">
        <f t="shared" si="7"/>
        <v/>
      </c>
      <c r="AO56" s="171" t="str">
        <f t="shared" si="8"/>
        <v/>
      </c>
      <c r="AP56" s="171" t="str">
        <f t="shared" si="9"/>
        <v/>
      </c>
      <c r="AQ56" s="168" t="str">
        <f t="shared" si="28"/>
        <v/>
      </c>
      <c r="AR56" s="158" t="str">
        <f>IF(P56&lt;&gt;1, IF(SUM(P56:$P$504)&lt;&gt;0, "| Laat geen witruimte tussen ingevulde rijen.", ""), "")</f>
        <v/>
      </c>
      <c r="AT56" s="159" t="str">
        <f t="shared" si="29"/>
        <v/>
      </c>
    </row>
    <row r="57" spans="1:46" s="158" customFormat="1" ht="14.4" customHeight="1" x14ac:dyDescent="0.3">
      <c r="A57" s="244" t="str">
        <f t="shared" si="10"/>
        <v/>
      </c>
      <c r="B57" s="153" t="str">
        <f t="shared" si="11"/>
        <v/>
      </c>
      <c r="C57" s="174" t="str">
        <f t="shared" si="12"/>
        <v/>
      </c>
      <c r="D57" s="234"/>
      <c r="E57" s="173"/>
      <c r="F57" s="175"/>
      <c r="G57" s="175"/>
      <c r="H57" s="175"/>
      <c r="I57" s="156"/>
      <c r="J57" s="175"/>
      <c r="K57" s="162"/>
      <c r="L57" s="178"/>
      <c r="M57" s="177"/>
      <c r="N57" s="177"/>
      <c r="O57" s="157" t="s">
        <v>98</v>
      </c>
      <c r="P57" s="158">
        <f t="shared" si="13"/>
        <v>0</v>
      </c>
      <c r="Q57" s="168" t="str">
        <f t="shared" si="14"/>
        <v/>
      </c>
      <c r="R57" s="233" t="str">
        <f t="shared" si="15"/>
        <v/>
      </c>
      <c r="S57" s="168">
        <f t="shared" si="16"/>
        <v>0</v>
      </c>
      <c r="T57" s="171">
        <f t="shared" si="17"/>
        <v>0</v>
      </c>
      <c r="U57" s="171">
        <f t="shared" si="18"/>
        <v>0</v>
      </c>
      <c r="V57" s="171">
        <f t="shared" si="19"/>
        <v>0</v>
      </c>
      <c r="W57" s="171">
        <f t="shared" si="20"/>
        <v>0</v>
      </c>
      <c r="X57" s="171">
        <f t="shared" si="21"/>
        <v>0</v>
      </c>
      <c r="Y57" s="171">
        <f t="shared" si="22"/>
        <v>0</v>
      </c>
      <c r="Z57" s="171">
        <f t="shared" si="23"/>
        <v>0</v>
      </c>
      <c r="AA57" s="171">
        <f t="shared" si="24"/>
        <v>0</v>
      </c>
      <c r="AB57" s="171">
        <f t="shared" si="25"/>
        <v>0</v>
      </c>
      <c r="AC57" s="171">
        <f t="shared" si="26"/>
        <v>0</v>
      </c>
      <c r="AD57" s="171">
        <f t="shared" si="27"/>
        <v>0</v>
      </c>
      <c r="AE57" s="168"/>
      <c r="AF57" s="171"/>
      <c r="AG57" s="171"/>
      <c r="AH57" s="171"/>
      <c r="AI57" s="171"/>
      <c r="AJ57" s="171"/>
      <c r="AK57" s="171"/>
      <c r="AL57" s="171"/>
      <c r="AM57" s="171"/>
      <c r="AN57" s="171" t="str">
        <f t="shared" si="7"/>
        <v/>
      </c>
      <c r="AO57" s="171" t="str">
        <f t="shared" si="8"/>
        <v/>
      </c>
      <c r="AP57" s="171" t="str">
        <f t="shared" si="9"/>
        <v/>
      </c>
      <c r="AQ57" s="168" t="str">
        <f t="shared" si="28"/>
        <v/>
      </c>
      <c r="AR57" s="158" t="str">
        <f>IF(P57&lt;&gt;1, IF(SUM(P57:$P$504)&lt;&gt;0, "| Laat geen witruimte tussen ingevulde rijen.", ""), "")</f>
        <v/>
      </c>
      <c r="AT57" s="159" t="str">
        <f t="shared" si="29"/>
        <v/>
      </c>
    </row>
    <row r="58" spans="1:46" s="158" customFormat="1" ht="14.4" customHeight="1" x14ac:dyDescent="0.3">
      <c r="A58" s="244" t="str">
        <f t="shared" si="10"/>
        <v/>
      </c>
      <c r="B58" s="153" t="str">
        <f t="shared" si="11"/>
        <v/>
      </c>
      <c r="C58" s="174" t="str">
        <f t="shared" si="12"/>
        <v/>
      </c>
      <c r="D58" s="234"/>
      <c r="E58" s="173"/>
      <c r="F58" s="175"/>
      <c r="G58" s="175"/>
      <c r="H58" s="175"/>
      <c r="I58" s="156"/>
      <c r="J58" s="175"/>
      <c r="K58" s="162"/>
      <c r="L58" s="178"/>
      <c r="M58" s="177"/>
      <c r="N58" s="177"/>
      <c r="O58" s="157" t="s">
        <v>98</v>
      </c>
      <c r="P58" s="158">
        <f t="shared" si="13"/>
        <v>0</v>
      </c>
      <c r="Q58" s="168" t="str">
        <f t="shared" si="14"/>
        <v/>
      </c>
      <c r="R58" s="233" t="str">
        <f t="shared" si="15"/>
        <v/>
      </c>
      <c r="S58" s="168">
        <f t="shared" si="16"/>
        <v>0</v>
      </c>
      <c r="T58" s="171">
        <f t="shared" si="17"/>
        <v>0</v>
      </c>
      <c r="U58" s="171">
        <f t="shared" si="18"/>
        <v>0</v>
      </c>
      <c r="V58" s="171">
        <f t="shared" si="19"/>
        <v>0</v>
      </c>
      <c r="W58" s="171">
        <f t="shared" si="20"/>
        <v>0</v>
      </c>
      <c r="X58" s="171">
        <f t="shared" si="21"/>
        <v>0</v>
      </c>
      <c r="Y58" s="171">
        <f t="shared" si="22"/>
        <v>0</v>
      </c>
      <c r="Z58" s="171">
        <f t="shared" si="23"/>
        <v>0</v>
      </c>
      <c r="AA58" s="171">
        <f t="shared" si="24"/>
        <v>0</v>
      </c>
      <c r="AB58" s="171">
        <f t="shared" si="25"/>
        <v>0</v>
      </c>
      <c r="AC58" s="171">
        <f t="shared" si="26"/>
        <v>0</v>
      </c>
      <c r="AD58" s="171">
        <f t="shared" si="27"/>
        <v>0</v>
      </c>
      <c r="AE58" s="168"/>
      <c r="AF58" s="171"/>
      <c r="AG58" s="171"/>
      <c r="AH58" s="171"/>
      <c r="AI58" s="171"/>
      <c r="AJ58" s="171"/>
      <c r="AK58" s="171"/>
      <c r="AL58" s="171"/>
      <c r="AM58" s="171"/>
      <c r="AN58" s="171" t="str">
        <f t="shared" si="7"/>
        <v/>
      </c>
      <c r="AO58" s="171" t="str">
        <f t="shared" si="8"/>
        <v/>
      </c>
      <c r="AP58" s="171" t="str">
        <f t="shared" si="9"/>
        <v/>
      </c>
      <c r="AQ58" s="168" t="str">
        <f t="shared" si="28"/>
        <v/>
      </c>
      <c r="AR58" s="158" t="str">
        <f>IF(P58&lt;&gt;1, IF(SUM(P58:$P$504)&lt;&gt;0, "| Laat geen witruimte tussen ingevulde rijen.", ""), "")</f>
        <v/>
      </c>
      <c r="AT58" s="159" t="str">
        <f t="shared" si="29"/>
        <v/>
      </c>
    </row>
    <row r="59" spans="1:46" s="158" customFormat="1" ht="14.4" customHeight="1" x14ac:dyDescent="0.3">
      <c r="A59" s="244" t="str">
        <f t="shared" si="10"/>
        <v/>
      </c>
      <c r="B59" s="153" t="str">
        <f t="shared" si="11"/>
        <v/>
      </c>
      <c r="C59" s="174" t="str">
        <f t="shared" si="12"/>
        <v/>
      </c>
      <c r="D59" s="234"/>
      <c r="E59" s="173"/>
      <c r="F59" s="175"/>
      <c r="G59" s="175"/>
      <c r="H59" s="175"/>
      <c r="I59" s="156"/>
      <c r="J59" s="175"/>
      <c r="K59" s="162"/>
      <c r="L59" s="178"/>
      <c r="M59" s="177"/>
      <c r="N59" s="177"/>
      <c r="O59" s="157" t="s">
        <v>98</v>
      </c>
      <c r="P59" s="158">
        <f t="shared" si="13"/>
        <v>0</v>
      </c>
      <c r="Q59" s="168" t="str">
        <f t="shared" si="14"/>
        <v/>
      </c>
      <c r="R59" s="233" t="str">
        <f t="shared" si="15"/>
        <v/>
      </c>
      <c r="S59" s="168">
        <f t="shared" si="16"/>
        <v>0</v>
      </c>
      <c r="T59" s="171">
        <f t="shared" si="17"/>
        <v>0</v>
      </c>
      <c r="U59" s="171">
        <f t="shared" si="18"/>
        <v>0</v>
      </c>
      <c r="V59" s="171">
        <f t="shared" si="19"/>
        <v>0</v>
      </c>
      <c r="W59" s="171">
        <f t="shared" si="20"/>
        <v>0</v>
      </c>
      <c r="X59" s="171">
        <f t="shared" si="21"/>
        <v>0</v>
      </c>
      <c r="Y59" s="171">
        <f t="shared" si="22"/>
        <v>0</v>
      </c>
      <c r="Z59" s="171">
        <f t="shared" si="23"/>
        <v>0</v>
      </c>
      <c r="AA59" s="171">
        <f t="shared" si="24"/>
        <v>0</v>
      </c>
      <c r="AB59" s="171">
        <f t="shared" si="25"/>
        <v>0</v>
      </c>
      <c r="AC59" s="171">
        <f t="shared" si="26"/>
        <v>0</v>
      </c>
      <c r="AD59" s="171">
        <f t="shared" si="27"/>
        <v>0</v>
      </c>
      <c r="AE59" s="168"/>
      <c r="AF59" s="171"/>
      <c r="AG59" s="171"/>
      <c r="AH59" s="171"/>
      <c r="AI59" s="171"/>
      <c r="AJ59" s="171"/>
      <c r="AK59" s="171"/>
      <c r="AL59" s="171"/>
      <c r="AM59" s="171"/>
      <c r="AN59" s="171" t="str">
        <f t="shared" si="7"/>
        <v/>
      </c>
      <c r="AO59" s="171" t="str">
        <f t="shared" si="8"/>
        <v/>
      </c>
      <c r="AP59" s="171" t="str">
        <f t="shared" si="9"/>
        <v/>
      </c>
      <c r="AQ59" s="168" t="str">
        <f t="shared" si="28"/>
        <v/>
      </c>
      <c r="AR59" s="158" t="str">
        <f>IF(P59&lt;&gt;1, IF(SUM(P59:$P$504)&lt;&gt;0, "| Laat geen witruimte tussen ingevulde rijen.", ""), "")</f>
        <v/>
      </c>
      <c r="AT59" s="159" t="str">
        <f t="shared" si="29"/>
        <v/>
      </c>
    </row>
    <row r="60" spans="1:46" s="158" customFormat="1" ht="14.4" customHeight="1" x14ac:dyDescent="0.3">
      <c r="A60" s="244" t="str">
        <f t="shared" si="10"/>
        <v/>
      </c>
      <c r="B60" s="153" t="str">
        <f t="shared" si="11"/>
        <v/>
      </c>
      <c r="C60" s="174" t="str">
        <f t="shared" si="12"/>
        <v/>
      </c>
      <c r="D60" s="234"/>
      <c r="E60" s="173"/>
      <c r="F60" s="175"/>
      <c r="G60" s="175"/>
      <c r="H60" s="175"/>
      <c r="I60" s="156"/>
      <c r="J60" s="175"/>
      <c r="K60" s="162"/>
      <c r="L60" s="178"/>
      <c r="M60" s="177"/>
      <c r="N60" s="177"/>
      <c r="O60" s="157" t="s">
        <v>98</v>
      </c>
      <c r="P60" s="158">
        <f t="shared" si="13"/>
        <v>0</v>
      </c>
      <c r="Q60" s="168" t="str">
        <f t="shared" si="14"/>
        <v/>
      </c>
      <c r="R60" s="233" t="str">
        <f t="shared" si="15"/>
        <v/>
      </c>
      <c r="S60" s="168">
        <f t="shared" si="16"/>
        <v>0</v>
      </c>
      <c r="T60" s="171">
        <f t="shared" si="17"/>
        <v>0</v>
      </c>
      <c r="U60" s="171">
        <f t="shared" si="18"/>
        <v>0</v>
      </c>
      <c r="V60" s="171">
        <f t="shared" si="19"/>
        <v>0</v>
      </c>
      <c r="W60" s="171">
        <f t="shared" si="20"/>
        <v>0</v>
      </c>
      <c r="X60" s="171">
        <f t="shared" si="21"/>
        <v>0</v>
      </c>
      <c r="Y60" s="171">
        <f t="shared" si="22"/>
        <v>0</v>
      </c>
      <c r="Z60" s="171">
        <f t="shared" si="23"/>
        <v>0</v>
      </c>
      <c r="AA60" s="171">
        <f t="shared" si="24"/>
        <v>0</v>
      </c>
      <c r="AB60" s="171">
        <f t="shared" si="25"/>
        <v>0</v>
      </c>
      <c r="AC60" s="171">
        <f t="shared" si="26"/>
        <v>0</v>
      </c>
      <c r="AD60" s="171">
        <f t="shared" si="27"/>
        <v>0</v>
      </c>
      <c r="AE60" s="168"/>
      <c r="AF60" s="171"/>
      <c r="AG60" s="171"/>
      <c r="AH60" s="171"/>
      <c r="AI60" s="171"/>
      <c r="AJ60" s="171"/>
      <c r="AK60" s="171"/>
      <c r="AL60" s="171"/>
      <c r="AM60" s="171"/>
      <c r="AN60" s="171" t="str">
        <f t="shared" si="7"/>
        <v/>
      </c>
      <c r="AO60" s="171" t="str">
        <f t="shared" si="8"/>
        <v/>
      </c>
      <c r="AP60" s="171" t="str">
        <f t="shared" si="9"/>
        <v/>
      </c>
      <c r="AQ60" s="168" t="str">
        <f t="shared" si="28"/>
        <v/>
      </c>
      <c r="AR60" s="158" t="str">
        <f>IF(P60&lt;&gt;1, IF(SUM(P60:$P$504)&lt;&gt;0, "| Laat geen witruimte tussen ingevulde rijen.", ""), "")</f>
        <v/>
      </c>
      <c r="AT60" s="159" t="str">
        <f t="shared" si="29"/>
        <v/>
      </c>
    </row>
    <row r="61" spans="1:46" s="158" customFormat="1" ht="14.4" customHeight="1" x14ac:dyDescent="0.3">
      <c r="A61" s="244" t="str">
        <f t="shared" si="10"/>
        <v/>
      </c>
      <c r="B61" s="153" t="str">
        <f t="shared" si="11"/>
        <v/>
      </c>
      <c r="C61" s="174" t="str">
        <f t="shared" si="12"/>
        <v/>
      </c>
      <c r="D61" s="234"/>
      <c r="E61" s="173"/>
      <c r="F61" s="175"/>
      <c r="G61" s="175"/>
      <c r="H61" s="175"/>
      <c r="I61" s="156"/>
      <c r="J61" s="175"/>
      <c r="K61" s="162"/>
      <c r="L61" s="178"/>
      <c r="M61" s="177"/>
      <c r="N61" s="177"/>
      <c r="O61" s="157" t="s">
        <v>98</v>
      </c>
      <c r="P61" s="158">
        <f t="shared" si="13"/>
        <v>0</v>
      </c>
      <c r="Q61" s="168" t="str">
        <f t="shared" si="14"/>
        <v/>
      </c>
      <c r="R61" s="233" t="str">
        <f t="shared" si="15"/>
        <v/>
      </c>
      <c r="S61" s="168">
        <f t="shared" si="16"/>
        <v>0</v>
      </c>
      <c r="T61" s="171">
        <f t="shared" si="17"/>
        <v>0</v>
      </c>
      <c r="U61" s="171">
        <f t="shared" si="18"/>
        <v>0</v>
      </c>
      <c r="V61" s="171">
        <f t="shared" si="19"/>
        <v>0</v>
      </c>
      <c r="W61" s="171">
        <f t="shared" si="20"/>
        <v>0</v>
      </c>
      <c r="X61" s="171">
        <f t="shared" si="21"/>
        <v>0</v>
      </c>
      <c r="Y61" s="171">
        <f t="shared" si="22"/>
        <v>0</v>
      </c>
      <c r="Z61" s="171">
        <f t="shared" si="23"/>
        <v>0</v>
      </c>
      <c r="AA61" s="171">
        <f t="shared" si="24"/>
        <v>0</v>
      </c>
      <c r="AB61" s="171">
        <f t="shared" si="25"/>
        <v>0</v>
      </c>
      <c r="AC61" s="171">
        <f t="shared" si="26"/>
        <v>0</v>
      </c>
      <c r="AD61" s="171">
        <f t="shared" si="27"/>
        <v>0</v>
      </c>
      <c r="AE61" s="168"/>
      <c r="AF61" s="171"/>
      <c r="AG61" s="171"/>
      <c r="AH61" s="171"/>
      <c r="AI61" s="171"/>
      <c r="AJ61" s="171"/>
      <c r="AK61" s="171"/>
      <c r="AL61" s="171"/>
      <c r="AM61" s="171"/>
      <c r="AN61" s="171" t="str">
        <f t="shared" si="7"/>
        <v/>
      </c>
      <c r="AO61" s="171" t="str">
        <f t="shared" si="8"/>
        <v/>
      </c>
      <c r="AP61" s="171" t="str">
        <f t="shared" si="9"/>
        <v/>
      </c>
      <c r="AQ61" s="168" t="str">
        <f t="shared" si="28"/>
        <v/>
      </c>
      <c r="AR61" s="158" t="str">
        <f>IF(P61&lt;&gt;1, IF(SUM(P61:$P$504)&lt;&gt;0, "| Laat geen witruimte tussen ingevulde rijen.", ""), "")</f>
        <v/>
      </c>
      <c r="AT61" s="159" t="str">
        <f t="shared" si="29"/>
        <v/>
      </c>
    </row>
    <row r="62" spans="1:46" s="158" customFormat="1" ht="14.4" customHeight="1" x14ac:dyDescent="0.3">
      <c r="A62" s="244" t="str">
        <f t="shared" si="10"/>
        <v/>
      </c>
      <c r="B62" s="153" t="str">
        <f t="shared" si="11"/>
        <v/>
      </c>
      <c r="C62" s="174" t="str">
        <f t="shared" si="12"/>
        <v/>
      </c>
      <c r="D62" s="234"/>
      <c r="E62" s="173"/>
      <c r="F62" s="175"/>
      <c r="G62" s="175"/>
      <c r="H62" s="175"/>
      <c r="I62" s="156"/>
      <c r="J62" s="175"/>
      <c r="K62" s="162"/>
      <c r="L62" s="178"/>
      <c r="M62" s="177"/>
      <c r="N62" s="177"/>
      <c r="O62" s="157" t="s">
        <v>98</v>
      </c>
      <c r="P62" s="158">
        <f t="shared" si="13"/>
        <v>0</v>
      </c>
      <c r="Q62" s="168" t="str">
        <f t="shared" si="14"/>
        <v/>
      </c>
      <c r="R62" s="233" t="str">
        <f t="shared" si="15"/>
        <v/>
      </c>
      <c r="S62" s="168">
        <f t="shared" si="16"/>
        <v>0</v>
      </c>
      <c r="T62" s="171">
        <f t="shared" si="17"/>
        <v>0</v>
      </c>
      <c r="U62" s="171">
        <f t="shared" si="18"/>
        <v>0</v>
      </c>
      <c r="V62" s="171">
        <f t="shared" si="19"/>
        <v>0</v>
      </c>
      <c r="W62" s="171">
        <f t="shared" si="20"/>
        <v>0</v>
      </c>
      <c r="X62" s="171">
        <f t="shared" si="21"/>
        <v>0</v>
      </c>
      <c r="Y62" s="171">
        <f t="shared" si="22"/>
        <v>0</v>
      </c>
      <c r="Z62" s="171">
        <f t="shared" si="23"/>
        <v>0</v>
      </c>
      <c r="AA62" s="171">
        <f t="shared" si="24"/>
        <v>0</v>
      </c>
      <c r="AB62" s="171">
        <f t="shared" si="25"/>
        <v>0</v>
      </c>
      <c r="AC62" s="171">
        <f t="shared" si="26"/>
        <v>0</v>
      </c>
      <c r="AD62" s="171">
        <f t="shared" si="27"/>
        <v>0</v>
      </c>
      <c r="AE62" s="168"/>
      <c r="AF62" s="171"/>
      <c r="AG62" s="171"/>
      <c r="AH62" s="171"/>
      <c r="AI62" s="171"/>
      <c r="AJ62" s="171"/>
      <c r="AK62" s="171"/>
      <c r="AL62" s="171"/>
      <c r="AM62" s="171"/>
      <c r="AN62" s="171" t="str">
        <f t="shared" si="7"/>
        <v/>
      </c>
      <c r="AO62" s="171" t="str">
        <f t="shared" si="8"/>
        <v/>
      </c>
      <c r="AP62" s="171" t="str">
        <f t="shared" si="9"/>
        <v/>
      </c>
      <c r="AQ62" s="168" t="str">
        <f t="shared" si="28"/>
        <v/>
      </c>
      <c r="AR62" s="158" t="str">
        <f>IF(P62&lt;&gt;1, IF(SUM(P62:$P$504)&lt;&gt;0, "| Laat geen witruimte tussen ingevulde rijen.", ""), "")</f>
        <v/>
      </c>
      <c r="AT62" s="159" t="str">
        <f t="shared" si="29"/>
        <v/>
      </c>
    </row>
    <row r="63" spans="1:46" s="158" customFormat="1" ht="14.4" customHeight="1" x14ac:dyDescent="0.3">
      <c r="A63" s="244" t="str">
        <f t="shared" si="10"/>
        <v/>
      </c>
      <c r="B63" s="153" t="str">
        <f t="shared" si="11"/>
        <v/>
      </c>
      <c r="C63" s="174" t="str">
        <f t="shared" si="12"/>
        <v/>
      </c>
      <c r="D63" s="234"/>
      <c r="E63" s="173"/>
      <c r="F63" s="175"/>
      <c r="G63" s="175"/>
      <c r="H63" s="175"/>
      <c r="I63" s="156"/>
      <c r="J63" s="175"/>
      <c r="K63" s="162"/>
      <c r="L63" s="178"/>
      <c r="M63" s="177"/>
      <c r="N63" s="177"/>
      <c r="O63" s="157" t="s">
        <v>98</v>
      </c>
      <c r="P63" s="158">
        <f t="shared" si="13"/>
        <v>0</v>
      </c>
      <c r="Q63" s="168" t="str">
        <f t="shared" si="14"/>
        <v/>
      </c>
      <c r="R63" s="233" t="str">
        <f t="shared" si="15"/>
        <v/>
      </c>
      <c r="S63" s="168">
        <f t="shared" si="16"/>
        <v>0</v>
      </c>
      <c r="T63" s="171">
        <f t="shared" si="17"/>
        <v>0</v>
      </c>
      <c r="U63" s="171">
        <f t="shared" si="18"/>
        <v>0</v>
      </c>
      <c r="V63" s="171">
        <f t="shared" si="19"/>
        <v>0</v>
      </c>
      <c r="W63" s="171">
        <f t="shared" si="20"/>
        <v>0</v>
      </c>
      <c r="X63" s="171">
        <f t="shared" si="21"/>
        <v>0</v>
      </c>
      <c r="Y63" s="171">
        <f t="shared" si="22"/>
        <v>0</v>
      </c>
      <c r="Z63" s="171">
        <f t="shared" si="23"/>
        <v>0</v>
      </c>
      <c r="AA63" s="171">
        <f t="shared" si="24"/>
        <v>0</v>
      </c>
      <c r="AB63" s="171">
        <f t="shared" si="25"/>
        <v>0</v>
      </c>
      <c r="AC63" s="171">
        <f t="shared" si="26"/>
        <v>0</v>
      </c>
      <c r="AD63" s="171">
        <f t="shared" si="27"/>
        <v>0</v>
      </c>
      <c r="AE63" s="168"/>
      <c r="AF63" s="171"/>
      <c r="AG63" s="171"/>
      <c r="AH63" s="171"/>
      <c r="AI63" s="171"/>
      <c r="AJ63" s="171"/>
      <c r="AK63" s="171"/>
      <c r="AL63" s="171"/>
      <c r="AM63" s="171"/>
      <c r="AN63" s="171" t="str">
        <f t="shared" si="7"/>
        <v/>
      </c>
      <c r="AO63" s="171" t="str">
        <f t="shared" si="8"/>
        <v/>
      </c>
      <c r="AP63" s="171" t="str">
        <f t="shared" si="9"/>
        <v/>
      </c>
      <c r="AQ63" s="168" t="str">
        <f t="shared" si="28"/>
        <v/>
      </c>
      <c r="AR63" s="158" t="str">
        <f>IF(P63&lt;&gt;1, IF(SUM(P63:$P$504)&lt;&gt;0, "| Laat geen witruimte tussen ingevulde rijen.", ""), "")</f>
        <v/>
      </c>
      <c r="AT63" s="159" t="str">
        <f t="shared" si="29"/>
        <v/>
      </c>
    </row>
    <row r="64" spans="1:46" s="158" customFormat="1" ht="14.4" customHeight="1" x14ac:dyDescent="0.3">
      <c r="A64" s="244" t="str">
        <f t="shared" si="10"/>
        <v/>
      </c>
      <c r="B64" s="153" t="str">
        <f t="shared" si="11"/>
        <v/>
      </c>
      <c r="C64" s="174" t="str">
        <f t="shared" si="12"/>
        <v/>
      </c>
      <c r="D64" s="234"/>
      <c r="E64" s="173"/>
      <c r="F64" s="175"/>
      <c r="G64" s="175"/>
      <c r="H64" s="175"/>
      <c r="I64" s="156"/>
      <c r="J64" s="175"/>
      <c r="K64" s="162"/>
      <c r="L64" s="178"/>
      <c r="M64" s="177"/>
      <c r="N64" s="177"/>
      <c r="O64" s="157" t="s">
        <v>98</v>
      </c>
      <c r="P64" s="158">
        <f t="shared" si="13"/>
        <v>0</v>
      </c>
      <c r="Q64" s="168" t="str">
        <f t="shared" si="14"/>
        <v/>
      </c>
      <c r="R64" s="233" t="str">
        <f t="shared" si="15"/>
        <v/>
      </c>
      <c r="S64" s="168">
        <f t="shared" si="16"/>
        <v>0</v>
      </c>
      <c r="T64" s="171">
        <f t="shared" si="17"/>
        <v>0</v>
      </c>
      <c r="U64" s="171">
        <f t="shared" si="18"/>
        <v>0</v>
      </c>
      <c r="V64" s="171">
        <f t="shared" si="19"/>
        <v>0</v>
      </c>
      <c r="W64" s="171">
        <f t="shared" si="20"/>
        <v>0</v>
      </c>
      <c r="X64" s="171">
        <f t="shared" si="21"/>
        <v>0</v>
      </c>
      <c r="Y64" s="171">
        <f t="shared" si="22"/>
        <v>0</v>
      </c>
      <c r="Z64" s="171">
        <f t="shared" si="23"/>
        <v>0</v>
      </c>
      <c r="AA64" s="171">
        <f t="shared" si="24"/>
        <v>0</v>
      </c>
      <c r="AB64" s="171">
        <f t="shared" si="25"/>
        <v>0</v>
      </c>
      <c r="AC64" s="171">
        <f t="shared" si="26"/>
        <v>0</v>
      </c>
      <c r="AD64" s="171">
        <f t="shared" si="27"/>
        <v>0</v>
      </c>
      <c r="AE64" s="168"/>
      <c r="AF64" s="171"/>
      <c r="AG64" s="171"/>
      <c r="AH64" s="171"/>
      <c r="AI64" s="171"/>
      <c r="AJ64" s="171"/>
      <c r="AK64" s="171"/>
      <c r="AL64" s="171"/>
      <c r="AM64" s="171"/>
      <c r="AN64" s="171" t="str">
        <f t="shared" si="7"/>
        <v/>
      </c>
      <c r="AO64" s="171" t="str">
        <f t="shared" si="8"/>
        <v/>
      </c>
      <c r="AP64" s="171" t="str">
        <f t="shared" si="9"/>
        <v/>
      </c>
      <c r="AQ64" s="168" t="str">
        <f t="shared" si="28"/>
        <v/>
      </c>
      <c r="AR64" s="158" t="str">
        <f>IF(P64&lt;&gt;1, IF(SUM(P64:$P$504)&lt;&gt;0, "| Laat geen witruimte tussen ingevulde rijen.", ""), "")</f>
        <v/>
      </c>
      <c r="AT64" s="159" t="str">
        <f t="shared" si="29"/>
        <v/>
      </c>
    </row>
    <row r="65" spans="1:46" s="158" customFormat="1" ht="14.4" customHeight="1" x14ac:dyDescent="0.3">
      <c r="A65" s="244" t="str">
        <f t="shared" si="10"/>
        <v/>
      </c>
      <c r="B65" s="153" t="str">
        <f t="shared" si="11"/>
        <v/>
      </c>
      <c r="C65" s="174" t="str">
        <f t="shared" si="12"/>
        <v/>
      </c>
      <c r="D65" s="234"/>
      <c r="E65" s="173"/>
      <c r="F65" s="175"/>
      <c r="G65" s="175"/>
      <c r="H65" s="175"/>
      <c r="I65" s="156"/>
      <c r="J65" s="175"/>
      <c r="K65" s="162"/>
      <c r="L65" s="178"/>
      <c r="M65" s="177"/>
      <c r="N65" s="177"/>
      <c r="O65" s="157" t="s">
        <v>98</v>
      </c>
      <c r="P65" s="158">
        <f t="shared" si="13"/>
        <v>0</v>
      </c>
      <c r="Q65" s="168" t="str">
        <f t="shared" si="14"/>
        <v/>
      </c>
      <c r="R65" s="233" t="str">
        <f t="shared" si="15"/>
        <v/>
      </c>
      <c r="S65" s="168">
        <f t="shared" si="16"/>
        <v>0</v>
      </c>
      <c r="T65" s="171">
        <f t="shared" si="17"/>
        <v>0</v>
      </c>
      <c r="U65" s="171">
        <f t="shared" si="18"/>
        <v>0</v>
      </c>
      <c r="V65" s="171">
        <f t="shared" si="19"/>
        <v>0</v>
      </c>
      <c r="W65" s="171">
        <f t="shared" si="20"/>
        <v>0</v>
      </c>
      <c r="X65" s="171">
        <f t="shared" si="21"/>
        <v>0</v>
      </c>
      <c r="Y65" s="171">
        <f t="shared" si="22"/>
        <v>0</v>
      </c>
      <c r="Z65" s="171">
        <f t="shared" si="23"/>
        <v>0</v>
      </c>
      <c r="AA65" s="171">
        <f t="shared" si="24"/>
        <v>0</v>
      </c>
      <c r="AB65" s="171">
        <f t="shared" si="25"/>
        <v>0</v>
      </c>
      <c r="AC65" s="171">
        <f t="shared" si="26"/>
        <v>0</v>
      </c>
      <c r="AD65" s="171">
        <f t="shared" si="27"/>
        <v>0</v>
      </c>
      <c r="AE65" s="168"/>
      <c r="AF65" s="171"/>
      <c r="AG65" s="171"/>
      <c r="AH65" s="171"/>
      <c r="AI65" s="171"/>
      <c r="AJ65" s="171"/>
      <c r="AK65" s="171"/>
      <c r="AL65" s="171"/>
      <c r="AM65" s="171"/>
      <c r="AN65" s="171" t="str">
        <f t="shared" si="7"/>
        <v/>
      </c>
      <c r="AO65" s="171" t="str">
        <f t="shared" si="8"/>
        <v/>
      </c>
      <c r="AP65" s="171" t="str">
        <f t="shared" si="9"/>
        <v/>
      </c>
      <c r="AQ65" s="168" t="str">
        <f t="shared" si="28"/>
        <v/>
      </c>
      <c r="AR65" s="158" t="str">
        <f>IF(P65&lt;&gt;1, IF(SUM(P65:$P$504)&lt;&gt;0, "| Laat geen witruimte tussen ingevulde rijen.", ""), "")</f>
        <v/>
      </c>
      <c r="AT65" s="159" t="str">
        <f t="shared" si="29"/>
        <v/>
      </c>
    </row>
    <row r="66" spans="1:46" s="158" customFormat="1" ht="14.4" customHeight="1" x14ac:dyDescent="0.3">
      <c r="A66" s="244" t="str">
        <f t="shared" si="10"/>
        <v/>
      </c>
      <c r="B66" s="153" t="str">
        <f t="shared" si="11"/>
        <v/>
      </c>
      <c r="C66" s="174" t="str">
        <f t="shared" si="12"/>
        <v/>
      </c>
      <c r="D66" s="234"/>
      <c r="E66" s="173"/>
      <c r="F66" s="175"/>
      <c r="G66" s="175"/>
      <c r="H66" s="175"/>
      <c r="I66" s="156"/>
      <c r="J66" s="175"/>
      <c r="K66" s="162"/>
      <c r="L66" s="178"/>
      <c r="M66" s="177"/>
      <c r="N66" s="177"/>
      <c r="O66" s="157" t="s">
        <v>98</v>
      </c>
      <c r="P66" s="158">
        <f t="shared" si="13"/>
        <v>0</v>
      </c>
      <c r="Q66" s="168" t="str">
        <f t="shared" si="14"/>
        <v/>
      </c>
      <c r="R66" s="233" t="str">
        <f t="shared" si="15"/>
        <v/>
      </c>
      <c r="S66" s="168">
        <f t="shared" si="16"/>
        <v>0</v>
      </c>
      <c r="T66" s="171">
        <f t="shared" si="17"/>
        <v>0</v>
      </c>
      <c r="U66" s="171">
        <f t="shared" si="18"/>
        <v>0</v>
      </c>
      <c r="V66" s="171">
        <f t="shared" si="19"/>
        <v>0</v>
      </c>
      <c r="W66" s="171">
        <f t="shared" si="20"/>
        <v>0</v>
      </c>
      <c r="X66" s="171">
        <f t="shared" si="21"/>
        <v>0</v>
      </c>
      <c r="Y66" s="171">
        <f t="shared" si="22"/>
        <v>0</v>
      </c>
      <c r="Z66" s="171">
        <f t="shared" si="23"/>
        <v>0</v>
      </c>
      <c r="AA66" s="171">
        <f t="shared" si="24"/>
        <v>0</v>
      </c>
      <c r="AB66" s="171">
        <f t="shared" si="25"/>
        <v>0</v>
      </c>
      <c r="AC66" s="171">
        <f t="shared" si="26"/>
        <v>0</v>
      </c>
      <c r="AD66" s="171">
        <f t="shared" si="27"/>
        <v>0</v>
      </c>
      <c r="AE66" s="168"/>
      <c r="AF66" s="171"/>
      <c r="AG66" s="171"/>
      <c r="AH66" s="171"/>
      <c r="AI66" s="171"/>
      <c r="AJ66" s="171"/>
      <c r="AK66" s="171"/>
      <c r="AL66" s="171"/>
      <c r="AM66" s="171"/>
      <c r="AN66" s="171" t="str">
        <f t="shared" si="7"/>
        <v/>
      </c>
      <c r="AO66" s="171" t="str">
        <f t="shared" si="8"/>
        <v/>
      </c>
      <c r="AP66" s="171" t="str">
        <f t="shared" si="9"/>
        <v/>
      </c>
      <c r="AQ66" s="168" t="str">
        <f t="shared" si="28"/>
        <v/>
      </c>
      <c r="AR66" s="158" t="str">
        <f>IF(P66&lt;&gt;1, IF(SUM(P66:$P$504)&lt;&gt;0, "| Laat geen witruimte tussen ingevulde rijen.", ""), "")</f>
        <v/>
      </c>
      <c r="AT66" s="159" t="str">
        <f t="shared" si="29"/>
        <v/>
      </c>
    </row>
    <row r="67" spans="1:46" s="158" customFormat="1" ht="14.4" customHeight="1" x14ac:dyDescent="0.3">
      <c r="A67" s="244" t="str">
        <f t="shared" si="10"/>
        <v/>
      </c>
      <c r="B67" s="153" t="str">
        <f t="shared" si="11"/>
        <v/>
      </c>
      <c r="C67" s="174" t="str">
        <f t="shared" si="12"/>
        <v/>
      </c>
      <c r="D67" s="234"/>
      <c r="E67" s="173"/>
      <c r="F67" s="175"/>
      <c r="G67" s="175"/>
      <c r="H67" s="175"/>
      <c r="I67" s="156"/>
      <c r="J67" s="175"/>
      <c r="K67" s="162"/>
      <c r="L67" s="178"/>
      <c r="M67" s="177"/>
      <c r="N67" s="177"/>
      <c r="O67" s="157" t="s">
        <v>98</v>
      </c>
      <c r="P67" s="158">
        <f t="shared" si="13"/>
        <v>0</v>
      </c>
      <c r="Q67" s="168" t="str">
        <f t="shared" si="14"/>
        <v/>
      </c>
      <c r="R67" s="233" t="str">
        <f t="shared" si="15"/>
        <v/>
      </c>
      <c r="S67" s="168">
        <f t="shared" si="16"/>
        <v>0</v>
      </c>
      <c r="T67" s="171">
        <f t="shared" si="17"/>
        <v>0</v>
      </c>
      <c r="U67" s="171">
        <f t="shared" si="18"/>
        <v>0</v>
      </c>
      <c r="V67" s="171">
        <f t="shared" si="19"/>
        <v>0</v>
      </c>
      <c r="W67" s="171">
        <f t="shared" si="20"/>
        <v>0</v>
      </c>
      <c r="X67" s="171">
        <f t="shared" si="21"/>
        <v>0</v>
      </c>
      <c r="Y67" s="171">
        <f t="shared" si="22"/>
        <v>0</v>
      </c>
      <c r="Z67" s="171">
        <f t="shared" si="23"/>
        <v>0</v>
      </c>
      <c r="AA67" s="171">
        <f t="shared" si="24"/>
        <v>0</v>
      </c>
      <c r="AB67" s="171">
        <f t="shared" si="25"/>
        <v>0</v>
      </c>
      <c r="AC67" s="171">
        <f t="shared" si="26"/>
        <v>0</v>
      </c>
      <c r="AD67" s="171">
        <f t="shared" si="27"/>
        <v>0</v>
      </c>
      <c r="AE67" s="168"/>
      <c r="AF67" s="171"/>
      <c r="AG67" s="171"/>
      <c r="AH67" s="171"/>
      <c r="AI67" s="171"/>
      <c r="AJ67" s="171"/>
      <c r="AK67" s="171"/>
      <c r="AL67" s="171"/>
      <c r="AM67" s="171"/>
      <c r="AN67" s="171" t="str">
        <f t="shared" si="7"/>
        <v/>
      </c>
      <c r="AO67" s="171" t="str">
        <f t="shared" si="8"/>
        <v/>
      </c>
      <c r="AP67" s="171" t="str">
        <f t="shared" si="9"/>
        <v/>
      </c>
      <c r="AQ67" s="168" t="str">
        <f t="shared" si="28"/>
        <v/>
      </c>
      <c r="AR67" s="158" t="str">
        <f>IF(P67&lt;&gt;1, IF(SUM(P67:$P$504)&lt;&gt;0, "| Laat geen witruimte tussen ingevulde rijen.", ""), "")</f>
        <v/>
      </c>
      <c r="AT67" s="159" t="str">
        <f t="shared" si="29"/>
        <v/>
      </c>
    </row>
    <row r="68" spans="1:46" s="158" customFormat="1" ht="14.4" customHeight="1" x14ac:dyDescent="0.3">
      <c r="A68" s="244" t="str">
        <f t="shared" si="10"/>
        <v/>
      </c>
      <c r="B68" s="153" t="str">
        <f t="shared" si="11"/>
        <v/>
      </c>
      <c r="C68" s="174" t="str">
        <f t="shared" si="12"/>
        <v/>
      </c>
      <c r="D68" s="234"/>
      <c r="E68" s="173"/>
      <c r="F68" s="175"/>
      <c r="G68" s="175"/>
      <c r="H68" s="175"/>
      <c r="I68" s="156"/>
      <c r="J68" s="175"/>
      <c r="K68" s="162"/>
      <c r="L68" s="178"/>
      <c r="M68" s="177"/>
      <c r="N68" s="177"/>
      <c r="O68" s="157" t="s">
        <v>98</v>
      </c>
      <c r="P68" s="158">
        <f t="shared" si="13"/>
        <v>0</v>
      </c>
      <c r="Q68" s="168" t="str">
        <f t="shared" si="14"/>
        <v/>
      </c>
      <c r="R68" s="233" t="str">
        <f t="shared" si="15"/>
        <v/>
      </c>
      <c r="S68" s="168">
        <f t="shared" si="16"/>
        <v>0</v>
      </c>
      <c r="T68" s="171">
        <f t="shared" si="17"/>
        <v>0</v>
      </c>
      <c r="U68" s="171">
        <f t="shared" si="18"/>
        <v>0</v>
      </c>
      <c r="V68" s="171">
        <f t="shared" si="19"/>
        <v>0</v>
      </c>
      <c r="W68" s="171">
        <f t="shared" si="20"/>
        <v>0</v>
      </c>
      <c r="X68" s="171">
        <f t="shared" si="21"/>
        <v>0</v>
      </c>
      <c r="Y68" s="171">
        <f t="shared" si="22"/>
        <v>0</v>
      </c>
      <c r="Z68" s="171">
        <f t="shared" si="23"/>
        <v>0</v>
      </c>
      <c r="AA68" s="171">
        <f t="shared" si="24"/>
        <v>0</v>
      </c>
      <c r="AB68" s="171">
        <f t="shared" si="25"/>
        <v>0</v>
      </c>
      <c r="AC68" s="171">
        <f t="shared" si="26"/>
        <v>0</v>
      </c>
      <c r="AD68" s="171">
        <f t="shared" si="27"/>
        <v>0</v>
      </c>
      <c r="AE68" s="168"/>
      <c r="AF68" s="171"/>
      <c r="AG68" s="171"/>
      <c r="AH68" s="171"/>
      <c r="AI68" s="171"/>
      <c r="AJ68" s="171"/>
      <c r="AK68" s="171"/>
      <c r="AL68" s="171"/>
      <c r="AM68" s="171"/>
      <c r="AN68" s="171" t="str">
        <f t="shared" si="7"/>
        <v/>
      </c>
      <c r="AO68" s="171" t="str">
        <f t="shared" si="8"/>
        <v/>
      </c>
      <c r="AP68" s="171" t="str">
        <f t="shared" si="9"/>
        <v/>
      </c>
      <c r="AQ68" s="168" t="str">
        <f t="shared" si="28"/>
        <v/>
      </c>
      <c r="AR68" s="158" t="str">
        <f>IF(P68&lt;&gt;1, IF(SUM(P68:$P$504)&lt;&gt;0, "| Laat geen witruimte tussen ingevulde rijen.", ""), "")</f>
        <v/>
      </c>
      <c r="AT68" s="159" t="str">
        <f t="shared" si="29"/>
        <v/>
      </c>
    </row>
    <row r="69" spans="1:46" s="158" customFormat="1" ht="14.4" customHeight="1" x14ac:dyDescent="0.3">
      <c r="A69" s="244" t="str">
        <f t="shared" si="10"/>
        <v/>
      </c>
      <c r="B69" s="153" t="str">
        <f t="shared" si="11"/>
        <v/>
      </c>
      <c r="C69" s="174" t="str">
        <f t="shared" si="12"/>
        <v/>
      </c>
      <c r="D69" s="234"/>
      <c r="E69" s="173"/>
      <c r="F69" s="175"/>
      <c r="G69" s="175"/>
      <c r="H69" s="175"/>
      <c r="I69" s="156"/>
      <c r="J69" s="175"/>
      <c r="K69" s="162"/>
      <c r="L69" s="178"/>
      <c r="M69" s="177"/>
      <c r="N69" s="177"/>
      <c r="O69" s="157" t="s">
        <v>98</v>
      </c>
      <c r="P69" s="158">
        <f t="shared" si="13"/>
        <v>0</v>
      </c>
      <c r="Q69" s="168" t="str">
        <f t="shared" si="14"/>
        <v/>
      </c>
      <c r="R69" s="233" t="str">
        <f t="shared" si="15"/>
        <v/>
      </c>
      <c r="S69" s="168">
        <f t="shared" si="16"/>
        <v>0</v>
      </c>
      <c r="T69" s="171">
        <f t="shared" si="17"/>
        <v>0</v>
      </c>
      <c r="U69" s="171">
        <f t="shared" si="18"/>
        <v>0</v>
      </c>
      <c r="V69" s="171">
        <f t="shared" si="19"/>
        <v>0</v>
      </c>
      <c r="W69" s="171">
        <f t="shared" si="20"/>
        <v>0</v>
      </c>
      <c r="X69" s="171">
        <f t="shared" si="21"/>
        <v>0</v>
      </c>
      <c r="Y69" s="171">
        <f t="shared" si="22"/>
        <v>0</v>
      </c>
      <c r="Z69" s="171">
        <f t="shared" si="23"/>
        <v>0</v>
      </c>
      <c r="AA69" s="171">
        <f t="shared" si="24"/>
        <v>0</v>
      </c>
      <c r="AB69" s="171">
        <f t="shared" si="25"/>
        <v>0</v>
      </c>
      <c r="AC69" s="171">
        <f t="shared" si="26"/>
        <v>0</v>
      </c>
      <c r="AD69" s="171">
        <f t="shared" si="27"/>
        <v>0</v>
      </c>
      <c r="AE69" s="168"/>
      <c r="AF69" s="171"/>
      <c r="AG69" s="171"/>
      <c r="AH69" s="171"/>
      <c r="AI69" s="171"/>
      <c r="AJ69" s="171"/>
      <c r="AK69" s="171"/>
      <c r="AL69" s="171"/>
      <c r="AM69" s="171"/>
      <c r="AN69" s="171" t="str">
        <f t="shared" ref="AN69:AN132" si="30">IF(ISTEXT(L69), IFERROR(IF(SEARCH(".", L69)&lt;&gt;0, "| Veld '"&amp;AN$4&amp;ROW()&amp;"': "&amp;Fout_punt), "| Veld '"&amp;AN$4&amp;ROW()&amp;"': "&amp;Fout_geen_getal), IF(L69&lt;0, "| Veld '"&amp;AN$4&amp;ROW()&amp;"': "&amp;Fout_negatief, IF(L69&gt;D69, "| Veld '"&amp;$AN$4&amp;ROW()&amp;"': Het aantal VTE's kan niet groter zijn dan het aantal personen in veld '"&amp;$AF$4&amp;ROW()&amp;"'.", "")))</f>
        <v/>
      </c>
      <c r="AO69" s="171" t="str">
        <f t="shared" ref="AO69:AO132" si="31">IF(ISTEXT(M69), IFERROR(IF(SEARCH(".", M69)&lt;&gt;0, "| Veld '"&amp;AO$4&amp;ROW()&amp;"': "&amp;Fout_punt), "| Veld '"&amp;AO$4&amp;ROW()&amp;"': "&amp;Fout_geen_getal), IF(M69&lt;0, "| Veld '"&amp;AO$4&amp;ROW()&amp;"': "&amp;Fout_negatief, ""))</f>
        <v/>
      </c>
      <c r="AP69" s="171" t="str">
        <f t="shared" ref="AP69:AP132" si="32">IF(ISTEXT(N69), IFERROR(IF(SEARCH(".", N69)&lt;&gt;0, "| Veld '"&amp;AP$4&amp;ROW()&amp;"': "&amp;Fout_punt), "| Veld '"&amp;AP$4&amp;ROW()&amp;"': "&amp;Fout_geen_getal), IF(N69&lt;0, "| Veld '"&amp;AP$4&amp;ROW()&amp;"': "&amp;Fout_negatief, ""))</f>
        <v/>
      </c>
      <c r="AQ69" s="168" t="str">
        <f t="shared" si="28"/>
        <v/>
      </c>
      <c r="AR69" s="158" t="str">
        <f>IF(P69&lt;&gt;1, IF(SUM(P69:$P$504)&lt;&gt;0, "| Laat geen witruimte tussen ingevulde rijen.", ""), "")</f>
        <v/>
      </c>
      <c r="AT69" s="159" t="str">
        <f t="shared" si="29"/>
        <v/>
      </c>
    </row>
    <row r="70" spans="1:46" s="158" customFormat="1" ht="14.4" customHeight="1" x14ac:dyDescent="0.3">
      <c r="A70" s="244" t="str">
        <f t="shared" ref="A70:A133" si="33">IF(AT70&lt;&gt;"", "✘", "")</f>
        <v/>
      </c>
      <c r="B70" s="153" t="str">
        <f t="shared" ref="B70:B133" si="34">IF(OR(P70&lt;&gt;0, AR70&lt;&gt;""), ROW()-4, "")</f>
        <v/>
      </c>
      <c r="C70" s="174" t="str">
        <f t="shared" ref="C70:C133" si="35">IF(OR(P70&lt;&gt;0, AR70&lt;&gt;""), "Loondienst", "")</f>
        <v/>
      </c>
      <c r="D70" s="234"/>
      <c r="E70" s="173"/>
      <c r="F70" s="175"/>
      <c r="G70" s="175"/>
      <c r="H70" s="175"/>
      <c r="I70" s="156"/>
      <c r="J70" s="175"/>
      <c r="K70" s="162"/>
      <c r="L70" s="178"/>
      <c r="M70" s="177"/>
      <c r="N70" s="177"/>
      <c r="O70" s="157" t="s">
        <v>98</v>
      </c>
      <c r="P70" s="158">
        <f t="shared" ref="P70:P133" si="36">IF(D70&amp;E70&amp;F70&amp;G70&amp;H70&amp;I70&amp;J70&amp;K70&amp;L70&amp;M70&amp;N70&lt;&gt;"", 1, 0)</f>
        <v>0</v>
      </c>
      <c r="Q70" s="168" t="str">
        <f t="shared" ref="Q70:Q133" si="37">IF(I70&lt;&gt;"",
IF(I70="PC121", "lstPC121Kwalificatie",
IF(I70="PC200", "lstPC200Kwalificatie",
IF(I70="PC218", "lstPC218Kwalificatie",
IF(I70="PC227", "lstPC227Kwalificatie",
IF(I70="PC302", "lstPC302Kwalificatie",
IF(I70="PC303", "lstPC303Kwalificatie",
IF(I70="PC304 - muziek", "lstPC304Kwalificatie",
IF(I70="PC304 - podiumkunsten", "lstPC304Kwalificatie",
IF(I70="PC329.01", "lstPC32901Kwalificatie",
""))))))))),
"")</f>
        <v/>
      </c>
      <c r="R70" s="233" t="str">
        <f t="shared" ref="R70:R133" si="38">IF(I70&lt;&gt;"",
IF(I70="PC121", "lstPC121FunctieGroep",
IF(I70="PC200", "lstPC200FunctieGroep",
IF(I70="PC218", "lstPC218FunctieGroep",
IF(I70="PC227", "lstPC227FunctieGroep",
IF(I70="PC302", "lstPC302FunctieGroep",
IF(I70="PC303", "lstPC303FunctieGroep",
IF(I70="PC304 - muziek", "lstPC304FunctieGroep",
IF(I70="PC304 - podiumkunsten", "lstPC304FunctieGroep",
IF(I70="PC329.01", "lstPC32901FunctieGroep",
""))))))))),
"")</f>
        <v/>
      </c>
      <c r="S70" s="168">
        <f t="shared" ref="S70:S133" si="39">IF($P70&lt;&gt;0, IF(C70&lt;&gt;"", 0, 1), 0)</f>
        <v>0</v>
      </c>
      <c r="T70" s="171">
        <f t="shared" ref="T70:T133" si="40">IF($P70&lt;&gt;0, IF(D70&lt;&gt;"", 0, 1), 0)</f>
        <v>0</v>
      </c>
      <c r="U70" s="171">
        <f t="shared" ref="U70:U133" si="41">IF($P70&lt;&gt;0, IF(E70&lt;&gt;"", 0, 1), 0)</f>
        <v>0</v>
      </c>
      <c r="V70" s="171">
        <f t="shared" ref="V70:V133" si="42">IF($P70&lt;&gt;0, IF(F70&lt;&gt;"", 0, 1), 0)</f>
        <v>0</v>
      </c>
      <c r="W70" s="171">
        <f t="shared" ref="W70:W133" si="43">IF($P70&lt;&gt;0, IF(G70&lt;&gt;"", 0, 1), 0)</f>
        <v>0</v>
      </c>
      <c r="X70" s="171">
        <f t="shared" ref="X70:X133" si="44">IF($P70&lt;&gt;0, IF(H70&lt;&gt;"", 0, 1), 0)</f>
        <v>0</v>
      </c>
      <c r="Y70" s="171">
        <f t="shared" ref="Y70:Y133" si="45">IF($P70&lt;&gt;0, IF(I70&lt;&gt;"", 0, 1), 0)</f>
        <v>0</v>
      </c>
      <c r="Z70" s="171">
        <f t="shared" ref="Z70:Z133" si="46">IF($P70&lt;&gt;0, IF($I70&lt;&gt;"", IF(J70&lt;&gt;"", 0, 1), -1), 0)</f>
        <v>0</v>
      </c>
      <c r="AA70" s="171">
        <f t="shared" ref="AA70:AA133" si="47">IF($P70&lt;&gt;0, IF($I70&lt;&gt;"", IF($I70&lt;&gt;"PC329.01", IF(K70&lt;&gt;"", 0, 1), -1), -1), 0)</f>
        <v>0</v>
      </c>
      <c r="AB70" s="171">
        <f t="shared" ref="AB70:AB133" si="48">IF($P70&lt;&gt;0, IF(D70&lt;&gt;"", IF(L70&lt;&gt;"", 0, 1), -1), 0)</f>
        <v>0</v>
      </c>
      <c r="AC70" s="171">
        <f t="shared" ref="AC70:AC133" si="49">IF($P70&lt;&gt;0, IF(M70&lt;&gt;"", 0, 1), 0)</f>
        <v>0</v>
      </c>
      <c r="AD70" s="171">
        <f t="shared" ref="AD70:AD133" si="50">IF($P70&lt;&gt;0, IF(N70&lt;&gt;"", 0, 1), 0)</f>
        <v>0</v>
      </c>
      <c r="AE70" s="168"/>
      <c r="AF70" s="171"/>
      <c r="AG70" s="171"/>
      <c r="AH70" s="171"/>
      <c r="AI70" s="171"/>
      <c r="AJ70" s="171"/>
      <c r="AK70" s="171"/>
      <c r="AL70" s="171"/>
      <c r="AM70" s="171"/>
      <c r="AN70" s="171" t="str">
        <f t="shared" si="30"/>
        <v/>
      </c>
      <c r="AO70" s="171" t="str">
        <f t="shared" si="31"/>
        <v/>
      </c>
      <c r="AP70" s="171" t="str">
        <f t="shared" si="32"/>
        <v/>
      </c>
      <c r="AQ70" s="168" t="str">
        <f t="shared" ref="AQ70:AQ133" si="51">IF(SUMIF(S70:AD70, "&gt;0")&gt;0, "| Vul verplichte velden in.", "")</f>
        <v/>
      </c>
      <c r="AR70" s="158" t="str">
        <f>IF(P70&lt;&gt;1, IF(SUM(P70:$P$504)&lt;&gt;0, "| Laat geen witruimte tussen ingevulde rijen.", ""), "")</f>
        <v/>
      </c>
      <c r="AT70" s="159" t="str">
        <f t="shared" ref="AT70:AT133" si="52">IF(AE70&amp;AF70&amp;AG70&amp;AH70&amp;AI70&amp;AJ70&amp;AK70&amp;AL70&amp;AM70&amp;AN70&amp;AO70&amp;AP70&lt;&gt;"", AE70&amp;AF70&amp;AG70&amp;AH70&amp;AI70&amp;AJ70&amp;AK70&amp;AL70&amp;AM70&amp;AN70&amp;AO70&amp;AP70, AQ70&amp;AR70)</f>
        <v/>
      </c>
    </row>
    <row r="71" spans="1:46" s="158" customFormat="1" ht="14.4" customHeight="1" x14ac:dyDescent="0.3">
      <c r="A71" s="244" t="str">
        <f t="shared" si="33"/>
        <v/>
      </c>
      <c r="B71" s="153" t="str">
        <f t="shared" si="34"/>
        <v/>
      </c>
      <c r="C71" s="174" t="str">
        <f t="shared" si="35"/>
        <v/>
      </c>
      <c r="D71" s="234"/>
      <c r="E71" s="173"/>
      <c r="F71" s="175"/>
      <c r="G71" s="175"/>
      <c r="H71" s="175"/>
      <c r="I71" s="156"/>
      <c r="J71" s="175"/>
      <c r="K71" s="162"/>
      <c r="L71" s="178"/>
      <c r="M71" s="177"/>
      <c r="N71" s="177"/>
      <c r="O71" s="157" t="s">
        <v>98</v>
      </c>
      <c r="P71" s="158">
        <f t="shared" si="36"/>
        <v>0</v>
      </c>
      <c r="Q71" s="168" t="str">
        <f t="shared" si="37"/>
        <v/>
      </c>
      <c r="R71" s="233" t="str">
        <f t="shared" si="38"/>
        <v/>
      </c>
      <c r="S71" s="168">
        <f t="shared" si="39"/>
        <v>0</v>
      </c>
      <c r="T71" s="171">
        <f t="shared" si="40"/>
        <v>0</v>
      </c>
      <c r="U71" s="171">
        <f t="shared" si="41"/>
        <v>0</v>
      </c>
      <c r="V71" s="171">
        <f t="shared" si="42"/>
        <v>0</v>
      </c>
      <c r="W71" s="171">
        <f t="shared" si="43"/>
        <v>0</v>
      </c>
      <c r="X71" s="171">
        <f t="shared" si="44"/>
        <v>0</v>
      </c>
      <c r="Y71" s="171">
        <f t="shared" si="45"/>
        <v>0</v>
      </c>
      <c r="Z71" s="171">
        <f t="shared" si="46"/>
        <v>0</v>
      </c>
      <c r="AA71" s="171">
        <f t="shared" si="47"/>
        <v>0</v>
      </c>
      <c r="AB71" s="171">
        <f t="shared" si="48"/>
        <v>0</v>
      </c>
      <c r="AC71" s="171">
        <f t="shared" si="49"/>
        <v>0</v>
      </c>
      <c r="AD71" s="171">
        <f t="shared" si="50"/>
        <v>0</v>
      </c>
      <c r="AE71" s="168"/>
      <c r="AF71" s="171"/>
      <c r="AG71" s="171"/>
      <c r="AH71" s="171"/>
      <c r="AI71" s="171"/>
      <c r="AJ71" s="171"/>
      <c r="AK71" s="171"/>
      <c r="AL71" s="171"/>
      <c r="AM71" s="171"/>
      <c r="AN71" s="171" t="str">
        <f t="shared" si="30"/>
        <v/>
      </c>
      <c r="AO71" s="171" t="str">
        <f t="shared" si="31"/>
        <v/>
      </c>
      <c r="AP71" s="171" t="str">
        <f t="shared" si="32"/>
        <v/>
      </c>
      <c r="AQ71" s="168" t="str">
        <f t="shared" si="51"/>
        <v/>
      </c>
      <c r="AR71" s="158" t="str">
        <f>IF(P71&lt;&gt;1, IF(SUM(P71:$P$504)&lt;&gt;0, "| Laat geen witruimte tussen ingevulde rijen.", ""), "")</f>
        <v/>
      </c>
      <c r="AT71" s="159" t="str">
        <f t="shared" si="52"/>
        <v/>
      </c>
    </row>
    <row r="72" spans="1:46" s="158" customFormat="1" ht="14.4" customHeight="1" x14ac:dyDescent="0.3">
      <c r="A72" s="244" t="str">
        <f t="shared" si="33"/>
        <v/>
      </c>
      <c r="B72" s="153" t="str">
        <f t="shared" si="34"/>
        <v/>
      </c>
      <c r="C72" s="174" t="str">
        <f t="shared" si="35"/>
        <v/>
      </c>
      <c r="D72" s="234"/>
      <c r="E72" s="173"/>
      <c r="F72" s="175"/>
      <c r="G72" s="175"/>
      <c r="H72" s="175"/>
      <c r="I72" s="156"/>
      <c r="J72" s="175"/>
      <c r="K72" s="162"/>
      <c r="L72" s="178"/>
      <c r="M72" s="177"/>
      <c r="N72" s="177"/>
      <c r="O72" s="157" t="s">
        <v>98</v>
      </c>
      <c r="P72" s="158">
        <f t="shared" si="36"/>
        <v>0</v>
      </c>
      <c r="Q72" s="168" t="str">
        <f t="shared" si="37"/>
        <v/>
      </c>
      <c r="R72" s="233" t="str">
        <f t="shared" si="38"/>
        <v/>
      </c>
      <c r="S72" s="168">
        <f t="shared" si="39"/>
        <v>0</v>
      </c>
      <c r="T72" s="171">
        <f t="shared" si="40"/>
        <v>0</v>
      </c>
      <c r="U72" s="171">
        <f t="shared" si="41"/>
        <v>0</v>
      </c>
      <c r="V72" s="171">
        <f t="shared" si="42"/>
        <v>0</v>
      </c>
      <c r="W72" s="171">
        <f t="shared" si="43"/>
        <v>0</v>
      </c>
      <c r="X72" s="171">
        <f t="shared" si="44"/>
        <v>0</v>
      </c>
      <c r="Y72" s="171">
        <f t="shared" si="45"/>
        <v>0</v>
      </c>
      <c r="Z72" s="171">
        <f t="shared" si="46"/>
        <v>0</v>
      </c>
      <c r="AA72" s="171">
        <f t="shared" si="47"/>
        <v>0</v>
      </c>
      <c r="AB72" s="171">
        <f t="shared" si="48"/>
        <v>0</v>
      </c>
      <c r="AC72" s="171">
        <f t="shared" si="49"/>
        <v>0</v>
      </c>
      <c r="AD72" s="171">
        <f t="shared" si="50"/>
        <v>0</v>
      </c>
      <c r="AE72" s="168"/>
      <c r="AF72" s="171"/>
      <c r="AG72" s="171"/>
      <c r="AH72" s="171"/>
      <c r="AI72" s="171"/>
      <c r="AJ72" s="171"/>
      <c r="AK72" s="171"/>
      <c r="AL72" s="171"/>
      <c r="AM72" s="171"/>
      <c r="AN72" s="171" t="str">
        <f t="shared" si="30"/>
        <v/>
      </c>
      <c r="AO72" s="171" t="str">
        <f t="shared" si="31"/>
        <v/>
      </c>
      <c r="AP72" s="171" t="str">
        <f t="shared" si="32"/>
        <v/>
      </c>
      <c r="AQ72" s="168" t="str">
        <f t="shared" si="51"/>
        <v/>
      </c>
      <c r="AR72" s="158" t="str">
        <f>IF(P72&lt;&gt;1, IF(SUM(P72:$P$504)&lt;&gt;0, "| Laat geen witruimte tussen ingevulde rijen.", ""), "")</f>
        <v/>
      </c>
      <c r="AT72" s="159" t="str">
        <f t="shared" si="52"/>
        <v/>
      </c>
    </row>
    <row r="73" spans="1:46" s="158" customFormat="1" ht="14.4" customHeight="1" x14ac:dyDescent="0.3">
      <c r="A73" s="244" t="str">
        <f t="shared" si="33"/>
        <v/>
      </c>
      <c r="B73" s="153" t="str">
        <f t="shared" si="34"/>
        <v/>
      </c>
      <c r="C73" s="174" t="str">
        <f t="shared" si="35"/>
        <v/>
      </c>
      <c r="D73" s="234"/>
      <c r="E73" s="173"/>
      <c r="F73" s="175"/>
      <c r="G73" s="175"/>
      <c r="H73" s="175"/>
      <c r="I73" s="156"/>
      <c r="J73" s="175"/>
      <c r="K73" s="162"/>
      <c r="L73" s="178"/>
      <c r="M73" s="177"/>
      <c r="N73" s="177"/>
      <c r="O73" s="157" t="s">
        <v>98</v>
      </c>
      <c r="P73" s="158">
        <f t="shared" si="36"/>
        <v>0</v>
      </c>
      <c r="Q73" s="168" t="str">
        <f t="shared" si="37"/>
        <v/>
      </c>
      <c r="R73" s="233" t="str">
        <f t="shared" si="38"/>
        <v/>
      </c>
      <c r="S73" s="168">
        <f t="shared" si="39"/>
        <v>0</v>
      </c>
      <c r="T73" s="171">
        <f t="shared" si="40"/>
        <v>0</v>
      </c>
      <c r="U73" s="171">
        <f t="shared" si="41"/>
        <v>0</v>
      </c>
      <c r="V73" s="171">
        <f t="shared" si="42"/>
        <v>0</v>
      </c>
      <c r="W73" s="171">
        <f t="shared" si="43"/>
        <v>0</v>
      </c>
      <c r="X73" s="171">
        <f t="shared" si="44"/>
        <v>0</v>
      </c>
      <c r="Y73" s="171">
        <f t="shared" si="45"/>
        <v>0</v>
      </c>
      <c r="Z73" s="171">
        <f t="shared" si="46"/>
        <v>0</v>
      </c>
      <c r="AA73" s="171">
        <f t="shared" si="47"/>
        <v>0</v>
      </c>
      <c r="AB73" s="171">
        <f t="shared" si="48"/>
        <v>0</v>
      </c>
      <c r="AC73" s="171">
        <f t="shared" si="49"/>
        <v>0</v>
      </c>
      <c r="AD73" s="171">
        <f t="shared" si="50"/>
        <v>0</v>
      </c>
      <c r="AE73" s="168"/>
      <c r="AF73" s="171"/>
      <c r="AG73" s="171"/>
      <c r="AH73" s="171"/>
      <c r="AI73" s="171"/>
      <c r="AJ73" s="171"/>
      <c r="AK73" s="171"/>
      <c r="AL73" s="171"/>
      <c r="AM73" s="171"/>
      <c r="AN73" s="171" t="str">
        <f t="shared" si="30"/>
        <v/>
      </c>
      <c r="AO73" s="171" t="str">
        <f t="shared" si="31"/>
        <v/>
      </c>
      <c r="AP73" s="171" t="str">
        <f t="shared" si="32"/>
        <v/>
      </c>
      <c r="AQ73" s="168" t="str">
        <f t="shared" si="51"/>
        <v/>
      </c>
      <c r="AR73" s="158" t="str">
        <f>IF(P73&lt;&gt;1, IF(SUM(P73:$P$504)&lt;&gt;0, "| Laat geen witruimte tussen ingevulde rijen.", ""), "")</f>
        <v/>
      </c>
      <c r="AT73" s="159" t="str">
        <f t="shared" si="52"/>
        <v/>
      </c>
    </row>
    <row r="74" spans="1:46" s="158" customFormat="1" ht="14.4" customHeight="1" x14ac:dyDescent="0.3">
      <c r="A74" s="244" t="str">
        <f t="shared" si="33"/>
        <v/>
      </c>
      <c r="B74" s="153" t="str">
        <f t="shared" si="34"/>
        <v/>
      </c>
      <c r="C74" s="174" t="str">
        <f t="shared" si="35"/>
        <v/>
      </c>
      <c r="D74" s="234"/>
      <c r="E74" s="173"/>
      <c r="F74" s="175"/>
      <c r="G74" s="175"/>
      <c r="H74" s="175"/>
      <c r="I74" s="156"/>
      <c r="J74" s="175"/>
      <c r="K74" s="162"/>
      <c r="L74" s="178"/>
      <c r="M74" s="177"/>
      <c r="N74" s="177"/>
      <c r="O74" s="157" t="s">
        <v>98</v>
      </c>
      <c r="P74" s="158">
        <f t="shared" si="36"/>
        <v>0</v>
      </c>
      <c r="Q74" s="168" t="str">
        <f t="shared" si="37"/>
        <v/>
      </c>
      <c r="R74" s="233" t="str">
        <f t="shared" si="38"/>
        <v/>
      </c>
      <c r="S74" s="168">
        <f t="shared" si="39"/>
        <v>0</v>
      </c>
      <c r="T74" s="171">
        <f t="shared" si="40"/>
        <v>0</v>
      </c>
      <c r="U74" s="171">
        <f t="shared" si="41"/>
        <v>0</v>
      </c>
      <c r="V74" s="171">
        <f t="shared" si="42"/>
        <v>0</v>
      </c>
      <c r="W74" s="171">
        <f t="shared" si="43"/>
        <v>0</v>
      </c>
      <c r="X74" s="171">
        <f t="shared" si="44"/>
        <v>0</v>
      </c>
      <c r="Y74" s="171">
        <f t="shared" si="45"/>
        <v>0</v>
      </c>
      <c r="Z74" s="171">
        <f t="shared" si="46"/>
        <v>0</v>
      </c>
      <c r="AA74" s="171">
        <f t="shared" si="47"/>
        <v>0</v>
      </c>
      <c r="AB74" s="171">
        <f t="shared" si="48"/>
        <v>0</v>
      </c>
      <c r="AC74" s="171">
        <f t="shared" si="49"/>
        <v>0</v>
      </c>
      <c r="AD74" s="171">
        <f t="shared" si="50"/>
        <v>0</v>
      </c>
      <c r="AE74" s="168"/>
      <c r="AF74" s="171"/>
      <c r="AG74" s="171"/>
      <c r="AH74" s="171"/>
      <c r="AI74" s="171"/>
      <c r="AJ74" s="171"/>
      <c r="AK74" s="171"/>
      <c r="AL74" s="171"/>
      <c r="AM74" s="171"/>
      <c r="AN74" s="171" t="str">
        <f t="shared" si="30"/>
        <v/>
      </c>
      <c r="AO74" s="171" t="str">
        <f t="shared" si="31"/>
        <v/>
      </c>
      <c r="AP74" s="171" t="str">
        <f t="shared" si="32"/>
        <v/>
      </c>
      <c r="AQ74" s="168" t="str">
        <f t="shared" si="51"/>
        <v/>
      </c>
      <c r="AR74" s="158" t="str">
        <f>IF(P74&lt;&gt;1, IF(SUM(P74:$P$504)&lt;&gt;0, "| Laat geen witruimte tussen ingevulde rijen.", ""), "")</f>
        <v/>
      </c>
      <c r="AT74" s="159" t="str">
        <f t="shared" si="52"/>
        <v/>
      </c>
    </row>
    <row r="75" spans="1:46" s="158" customFormat="1" ht="14.4" customHeight="1" x14ac:dyDescent="0.3">
      <c r="A75" s="244" t="str">
        <f t="shared" si="33"/>
        <v/>
      </c>
      <c r="B75" s="153" t="str">
        <f t="shared" si="34"/>
        <v/>
      </c>
      <c r="C75" s="174" t="str">
        <f t="shared" si="35"/>
        <v/>
      </c>
      <c r="D75" s="234"/>
      <c r="E75" s="173"/>
      <c r="F75" s="175"/>
      <c r="G75" s="175"/>
      <c r="H75" s="175"/>
      <c r="I75" s="156"/>
      <c r="J75" s="175"/>
      <c r="K75" s="162"/>
      <c r="L75" s="178"/>
      <c r="M75" s="177"/>
      <c r="N75" s="177"/>
      <c r="O75" s="157" t="s">
        <v>98</v>
      </c>
      <c r="P75" s="158">
        <f t="shared" si="36"/>
        <v>0</v>
      </c>
      <c r="Q75" s="168" t="str">
        <f t="shared" si="37"/>
        <v/>
      </c>
      <c r="R75" s="233" t="str">
        <f t="shared" si="38"/>
        <v/>
      </c>
      <c r="S75" s="168">
        <f t="shared" si="39"/>
        <v>0</v>
      </c>
      <c r="T75" s="171">
        <f t="shared" si="40"/>
        <v>0</v>
      </c>
      <c r="U75" s="171">
        <f t="shared" si="41"/>
        <v>0</v>
      </c>
      <c r="V75" s="171">
        <f t="shared" si="42"/>
        <v>0</v>
      </c>
      <c r="W75" s="171">
        <f t="shared" si="43"/>
        <v>0</v>
      </c>
      <c r="X75" s="171">
        <f t="shared" si="44"/>
        <v>0</v>
      </c>
      <c r="Y75" s="171">
        <f t="shared" si="45"/>
        <v>0</v>
      </c>
      <c r="Z75" s="171">
        <f t="shared" si="46"/>
        <v>0</v>
      </c>
      <c r="AA75" s="171">
        <f t="shared" si="47"/>
        <v>0</v>
      </c>
      <c r="AB75" s="171">
        <f t="shared" si="48"/>
        <v>0</v>
      </c>
      <c r="AC75" s="171">
        <f t="shared" si="49"/>
        <v>0</v>
      </c>
      <c r="AD75" s="171">
        <f t="shared" si="50"/>
        <v>0</v>
      </c>
      <c r="AE75" s="168"/>
      <c r="AF75" s="171"/>
      <c r="AG75" s="171"/>
      <c r="AH75" s="171"/>
      <c r="AI75" s="171"/>
      <c r="AJ75" s="171"/>
      <c r="AK75" s="171"/>
      <c r="AL75" s="171"/>
      <c r="AM75" s="171"/>
      <c r="AN75" s="171" t="str">
        <f t="shared" si="30"/>
        <v/>
      </c>
      <c r="AO75" s="171" t="str">
        <f t="shared" si="31"/>
        <v/>
      </c>
      <c r="AP75" s="171" t="str">
        <f t="shared" si="32"/>
        <v/>
      </c>
      <c r="AQ75" s="168" t="str">
        <f t="shared" si="51"/>
        <v/>
      </c>
      <c r="AR75" s="158" t="str">
        <f>IF(P75&lt;&gt;1, IF(SUM(P75:$P$504)&lt;&gt;0, "| Laat geen witruimte tussen ingevulde rijen.", ""), "")</f>
        <v/>
      </c>
      <c r="AT75" s="159" t="str">
        <f t="shared" si="52"/>
        <v/>
      </c>
    </row>
    <row r="76" spans="1:46" s="158" customFormat="1" ht="14.4" customHeight="1" x14ac:dyDescent="0.3">
      <c r="A76" s="244" t="str">
        <f t="shared" si="33"/>
        <v/>
      </c>
      <c r="B76" s="153" t="str">
        <f t="shared" si="34"/>
        <v/>
      </c>
      <c r="C76" s="174" t="str">
        <f t="shared" si="35"/>
        <v/>
      </c>
      <c r="D76" s="234"/>
      <c r="E76" s="173"/>
      <c r="F76" s="175"/>
      <c r="G76" s="175"/>
      <c r="H76" s="175"/>
      <c r="I76" s="156"/>
      <c r="J76" s="175"/>
      <c r="K76" s="162"/>
      <c r="L76" s="178"/>
      <c r="M76" s="177"/>
      <c r="N76" s="177"/>
      <c r="O76" s="157" t="s">
        <v>98</v>
      </c>
      <c r="P76" s="158">
        <f t="shared" si="36"/>
        <v>0</v>
      </c>
      <c r="Q76" s="168" t="str">
        <f t="shared" si="37"/>
        <v/>
      </c>
      <c r="R76" s="233" t="str">
        <f t="shared" si="38"/>
        <v/>
      </c>
      <c r="S76" s="168">
        <f t="shared" si="39"/>
        <v>0</v>
      </c>
      <c r="T76" s="171">
        <f t="shared" si="40"/>
        <v>0</v>
      </c>
      <c r="U76" s="171">
        <f t="shared" si="41"/>
        <v>0</v>
      </c>
      <c r="V76" s="171">
        <f t="shared" si="42"/>
        <v>0</v>
      </c>
      <c r="W76" s="171">
        <f t="shared" si="43"/>
        <v>0</v>
      </c>
      <c r="X76" s="171">
        <f t="shared" si="44"/>
        <v>0</v>
      </c>
      <c r="Y76" s="171">
        <f t="shared" si="45"/>
        <v>0</v>
      </c>
      <c r="Z76" s="171">
        <f t="shared" si="46"/>
        <v>0</v>
      </c>
      <c r="AA76" s="171">
        <f t="shared" si="47"/>
        <v>0</v>
      </c>
      <c r="AB76" s="171">
        <f t="shared" si="48"/>
        <v>0</v>
      </c>
      <c r="AC76" s="171">
        <f t="shared" si="49"/>
        <v>0</v>
      </c>
      <c r="AD76" s="171">
        <f t="shared" si="50"/>
        <v>0</v>
      </c>
      <c r="AE76" s="168"/>
      <c r="AF76" s="171"/>
      <c r="AG76" s="171"/>
      <c r="AH76" s="171"/>
      <c r="AI76" s="171"/>
      <c r="AJ76" s="171"/>
      <c r="AK76" s="171"/>
      <c r="AL76" s="171"/>
      <c r="AM76" s="171"/>
      <c r="AN76" s="171" t="str">
        <f t="shared" si="30"/>
        <v/>
      </c>
      <c r="AO76" s="171" t="str">
        <f t="shared" si="31"/>
        <v/>
      </c>
      <c r="AP76" s="171" t="str">
        <f t="shared" si="32"/>
        <v/>
      </c>
      <c r="AQ76" s="168" t="str">
        <f t="shared" si="51"/>
        <v/>
      </c>
      <c r="AR76" s="158" t="str">
        <f>IF(P76&lt;&gt;1, IF(SUM(P76:$P$504)&lt;&gt;0, "| Laat geen witruimte tussen ingevulde rijen.", ""), "")</f>
        <v/>
      </c>
      <c r="AT76" s="159" t="str">
        <f t="shared" si="52"/>
        <v/>
      </c>
    </row>
    <row r="77" spans="1:46" s="158" customFormat="1" ht="14.4" customHeight="1" x14ac:dyDescent="0.3">
      <c r="A77" s="244" t="str">
        <f t="shared" si="33"/>
        <v/>
      </c>
      <c r="B77" s="153" t="str">
        <f t="shared" si="34"/>
        <v/>
      </c>
      <c r="C77" s="174" t="str">
        <f t="shared" si="35"/>
        <v/>
      </c>
      <c r="D77" s="234"/>
      <c r="E77" s="173"/>
      <c r="F77" s="175"/>
      <c r="G77" s="175"/>
      <c r="H77" s="175"/>
      <c r="I77" s="156"/>
      <c r="J77" s="175"/>
      <c r="K77" s="162"/>
      <c r="L77" s="178"/>
      <c r="M77" s="177"/>
      <c r="N77" s="177"/>
      <c r="O77" s="157" t="s">
        <v>98</v>
      </c>
      <c r="P77" s="158">
        <f t="shared" si="36"/>
        <v>0</v>
      </c>
      <c r="Q77" s="168" t="str">
        <f t="shared" si="37"/>
        <v/>
      </c>
      <c r="R77" s="233" t="str">
        <f t="shared" si="38"/>
        <v/>
      </c>
      <c r="S77" s="168">
        <f t="shared" si="39"/>
        <v>0</v>
      </c>
      <c r="T77" s="171">
        <f t="shared" si="40"/>
        <v>0</v>
      </c>
      <c r="U77" s="171">
        <f t="shared" si="41"/>
        <v>0</v>
      </c>
      <c r="V77" s="171">
        <f t="shared" si="42"/>
        <v>0</v>
      </c>
      <c r="W77" s="171">
        <f t="shared" si="43"/>
        <v>0</v>
      </c>
      <c r="X77" s="171">
        <f t="shared" si="44"/>
        <v>0</v>
      </c>
      <c r="Y77" s="171">
        <f t="shared" si="45"/>
        <v>0</v>
      </c>
      <c r="Z77" s="171">
        <f t="shared" si="46"/>
        <v>0</v>
      </c>
      <c r="AA77" s="171">
        <f t="shared" si="47"/>
        <v>0</v>
      </c>
      <c r="AB77" s="171">
        <f t="shared" si="48"/>
        <v>0</v>
      </c>
      <c r="AC77" s="171">
        <f t="shared" si="49"/>
        <v>0</v>
      </c>
      <c r="AD77" s="171">
        <f t="shared" si="50"/>
        <v>0</v>
      </c>
      <c r="AE77" s="168"/>
      <c r="AF77" s="171"/>
      <c r="AG77" s="171"/>
      <c r="AH77" s="171"/>
      <c r="AI77" s="171"/>
      <c r="AJ77" s="171"/>
      <c r="AK77" s="171"/>
      <c r="AL77" s="171"/>
      <c r="AM77" s="171"/>
      <c r="AN77" s="171" t="str">
        <f t="shared" si="30"/>
        <v/>
      </c>
      <c r="AO77" s="171" t="str">
        <f t="shared" si="31"/>
        <v/>
      </c>
      <c r="AP77" s="171" t="str">
        <f t="shared" si="32"/>
        <v/>
      </c>
      <c r="AQ77" s="168" t="str">
        <f t="shared" si="51"/>
        <v/>
      </c>
      <c r="AR77" s="158" t="str">
        <f>IF(P77&lt;&gt;1, IF(SUM(P77:$P$504)&lt;&gt;0, "| Laat geen witruimte tussen ingevulde rijen.", ""), "")</f>
        <v/>
      </c>
      <c r="AT77" s="159" t="str">
        <f t="shared" si="52"/>
        <v/>
      </c>
    </row>
    <row r="78" spans="1:46" s="158" customFormat="1" ht="14.4" customHeight="1" x14ac:dyDescent="0.3">
      <c r="A78" s="244" t="str">
        <f t="shared" si="33"/>
        <v/>
      </c>
      <c r="B78" s="153" t="str">
        <f t="shared" si="34"/>
        <v/>
      </c>
      <c r="C78" s="174" t="str">
        <f t="shared" si="35"/>
        <v/>
      </c>
      <c r="D78" s="234"/>
      <c r="E78" s="173"/>
      <c r="F78" s="175"/>
      <c r="G78" s="175"/>
      <c r="H78" s="175"/>
      <c r="I78" s="156"/>
      <c r="J78" s="175"/>
      <c r="K78" s="162"/>
      <c r="L78" s="178"/>
      <c r="M78" s="177"/>
      <c r="N78" s="177"/>
      <c r="O78" s="157" t="s">
        <v>98</v>
      </c>
      <c r="P78" s="158">
        <f t="shared" si="36"/>
        <v>0</v>
      </c>
      <c r="Q78" s="168" t="str">
        <f t="shared" si="37"/>
        <v/>
      </c>
      <c r="R78" s="233" t="str">
        <f t="shared" si="38"/>
        <v/>
      </c>
      <c r="S78" s="168">
        <f t="shared" si="39"/>
        <v>0</v>
      </c>
      <c r="T78" s="171">
        <f t="shared" si="40"/>
        <v>0</v>
      </c>
      <c r="U78" s="171">
        <f t="shared" si="41"/>
        <v>0</v>
      </c>
      <c r="V78" s="171">
        <f t="shared" si="42"/>
        <v>0</v>
      </c>
      <c r="W78" s="171">
        <f t="shared" si="43"/>
        <v>0</v>
      </c>
      <c r="X78" s="171">
        <f t="shared" si="44"/>
        <v>0</v>
      </c>
      <c r="Y78" s="171">
        <f t="shared" si="45"/>
        <v>0</v>
      </c>
      <c r="Z78" s="171">
        <f t="shared" si="46"/>
        <v>0</v>
      </c>
      <c r="AA78" s="171">
        <f t="shared" si="47"/>
        <v>0</v>
      </c>
      <c r="AB78" s="171">
        <f t="shared" si="48"/>
        <v>0</v>
      </c>
      <c r="AC78" s="171">
        <f t="shared" si="49"/>
        <v>0</v>
      </c>
      <c r="AD78" s="171">
        <f t="shared" si="50"/>
        <v>0</v>
      </c>
      <c r="AE78" s="168"/>
      <c r="AF78" s="171"/>
      <c r="AG78" s="171"/>
      <c r="AH78" s="171"/>
      <c r="AI78" s="171"/>
      <c r="AJ78" s="171"/>
      <c r="AK78" s="171"/>
      <c r="AL78" s="171"/>
      <c r="AM78" s="171"/>
      <c r="AN78" s="171" t="str">
        <f t="shared" si="30"/>
        <v/>
      </c>
      <c r="AO78" s="171" t="str">
        <f t="shared" si="31"/>
        <v/>
      </c>
      <c r="AP78" s="171" t="str">
        <f t="shared" si="32"/>
        <v/>
      </c>
      <c r="AQ78" s="168" t="str">
        <f t="shared" si="51"/>
        <v/>
      </c>
      <c r="AR78" s="158" t="str">
        <f>IF(P78&lt;&gt;1, IF(SUM(P78:$P$504)&lt;&gt;0, "| Laat geen witruimte tussen ingevulde rijen.", ""), "")</f>
        <v/>
      </c>
      <c r="AT78" s="159" t="str">
        <f t="shared" si="52"/>
        <v/>
      </c>
    </row>
    <row r="79" spans="1:46" s="158" customFormat="1" ht="14.4" customHeight="1" x14ac:dyDescent="0.3">
      <c r="A79" s="244" t="str">
        <f t="shared" si="33"/>
        <v/>
      </c>
      <c r="B79" s="153" t="str">
        <f t="shared" si="34"/>
        <v/>
      </c>
      <c r="C79" s="174" t="str">
        <f t="shared" si="35"/>
        <v/>
      </c>
      <c r="D79" s="234"/>
      <c r="E79" s="173"/>
      <c r="F79" s="175"/>
      <c r="G79" s="175"/>
      <c r="H79" s="175"/>
      <c r="I79" s="156"/>
      <c r="J79" s="175"/>
      <c r="K79" s="162"/>
      <c r="L79" s="178"/>
      <c r="M79" s="177"/>
      <c r="N79" s="177"/>
      <c r="O79" s="157" t="s">
        <v>98</v>
      </c>
      <c r="P79" s="158">
        <f t="shared" si="36"/>
        <v>0</v>
      </c>
      <c r="Q79" s="168" t="str">
        <f t="shared" si="37"/>
        <v/>
      </c>
      <c r="R79" s="233" t="str">
        <f t="shared" si="38"/>
        <v/>
      </c>
      <c r="S79" s="168">
        <f t="shared" si="39"/>
        <v>0</v>
      </c>
      <c r="T79" s="171">
        <f t="shared" si="40"/>
        <v>0</v>
      </c>
      <c r="U79" s="171">
        <f t="shared" si="41"/>
        <v>0</v>
      </c>
      <c r="V79" s="171">
        <f t="shared" si="42"/>
        <v>0</v>
      </c>
      <c r="W79" s="171">
        <f t="shared" si="43"/>
        <v>0</v>
      </c>
      <c r="X79" s="171">
        <f t="shared" si="44"/>
        <v>0</v>
      </c>
      <c r="Y79" s="171">
        <f t="shared" si="45"/>
        <v>0</v>
      </c>
      <c r="Z79" s="171">
        <f t="shared" si="46"/>
        <v>0</v>
      </c>
      <c r="AA79" s="171">
        <f t="shared" si="47"/>
        <v>0</v>
      </c>
      <c r="AB79" s="171">
        <f t="shared" si="48"/>
        <v>0</v>
      </c>
      <c r="AC79" s="171">
        <f t="shared" si="49"/>
        <v>0</v>
      </c>
      <c r="AD79" s="171">
        <f t="shared" si="50"/>
        <v>0</v>
      </c>
      <c r="AE79" s="168"/>
      <c r="AF79" s="171"/>
      <c r="AG79" s="171"/>
      <c r="AH79" s="171"/>
      <c r="AI79" s="171"/>
      <c r="AJ79" s="171"/>
      <c r="AK79" s="171"/>
      <c r="AL79" s="171"/>
      <c r="AM79" s="171"/>
      <c r="AN79" s="171" t="str">
        <f t="shared" si="30"/>
        <v/>
      </c>
      <c r="AO79" s="171" t="str">
        <f t="shared" si="31"/>
        <v/>
      </c>
      <c r="AP79" s="171" t="str">
        <f t="shared" si="32"/>
        <v/>
      </c>
      <c r="AQ79" s="168" t="str">
        <f t="shared" si="51"/>
        <v/>
      </c>
      <c r="AR79" s="158" t="str">
        <f>IF(P79&lt;&gt;1, IF(SUM(P79:$P$504)&lt;&gt;0, "| Laat geen witruimte tussen ingevulde rijen.", ""), "")</f>
        <v/>
      </c>
      <c r="AT79" s="159" t="str">
        <f t="shared" si="52"/>
        <v/>
      </c>
    </row>
    <row r="80" spans="1:46" s="158" customFormat="1" ht="14.4" customHeight="1" x14ac:dyDescent="0.3">
      <c r="A80" s="244" t="str">
        <f t="shared" si="33"/>
        <v/>
      </c>
      <c r="B80" s="153" t="str">
        <f t="shared" si="34"/>
        <v/>
      </c>
      <c r="C80" s="174" t="str">
        <f t="shared" si="35"/>
        <v/>
      </c>
      <c r="D80" s="234"/>
      <c r="E80" s="173"/>
      <c r="F80" s="175"/>
      <c r="G80" s="175"/>
      <c r="H80" s="175"/>
      <c r="I80" s="156"/>
      <c r="J80" s="175"/>
      <c r="K80" s="162"/>
      <c r="L80" s="178"/>
      <c r="M80" s="177"/>
      <c r="N80" s="177"/>
      <c r="O80" s="157" t="s">
        <v>98</v>
      </c>
      <c r="P80" s="158">
        <f t="shared" si="36"/>
        <v>0</v>
      </c>
      <c r="Q80" s="168" t="str">
        <f t="shared" si="37"/>
        <v/>
      </c>
      <c r="R80" s="233" t="str">
        <f t="shared" si="38"/>
        <v/>
      </c>
      <c r="S80" s="168">
        <f t="shared" si="39"/>
        <v>0</v>
      </c>
      <c r="T80" s="171">
        <f t="shared" si="40"/>
        <v>0</v>
      </c>
      <c r="U80" s="171">
        <f t="shared" si="41"/>
        <v>0</v>
      </c>
      <c r="V80" s="171">
        <f t="shared" si="42"/>
        <v>0</v>
      </c>
      <c r="W80" s="171">
        <f t="shared" si="43"/>
        <v>0</v>
      </c>
      <c r="X80" s="171">
        <f t="shared" si="44"/>
        <v>0</v>
      </c>
      <c r="Y80" s="171">
        <f t="shared" si="45"/>
        <v>0</v>
      </c>
      <c r="Z80" s="171">
        <f t="shared" si="46"/>
        <v>0</v>
      </c>
      <c r="AA80" s="171">
        <f t="shared" si="47"/>
        <v>0</v>
      </c>
      <c r="AB80" s="171">
        <f t="shared" si="48"/>
        <v>0</v>
      </c>
      <c r="AC80" s="171">
        <f t="shared" si="49"/>
        <v>0</v>
      </c>
      <c r="AD80" s="171">
        <f t="shared" si="50"/>
        <v>0</v>
      </c>
      <c r="AE80" s="168"/>
      <c r="AF80" s="171"/>
      <c r="AG80" s="171"/>
      <c r="AH80" s="171"/>
      <c r="AI80" s="171"/>
      <c r="AJ80" s="171"/>
      <c r="AK80" s="171"/>
      <c r="AL80" s="171"/>
      <c r="AM80" s="171"/>
      <c r="AN80" s="171" t="str">
        <f t="shared" si="30"/>
        <v/>
      </c>
      <c r="AO80" s="171" t="str">
        <f t="shared" si="31"/>
        <v/>
      </c>
      <c r="AP80" s="171" t="str">
        <f t="shared" si="32"/>
        <v/>
      </c>
      <c r="AQ80" s="168" t="str">
        <f t="shared" si="51"/>
        <v/>
      </c>
      <c r="AR80" s="158" t="str">
        <f>IF(P80&lt;&gt;1, IF(SUM(P80:$P$504)&lt;&gt;0, "| Laat geen witruimte tussen ingevulde rijen.", ""), "")</f>
        <v/>
      </c>
      <c r="AT80" s="159" t="str">
        <f t="shared" si="52"/>
        <v/>
      </c>
    </row>
    <row r="81" spans="1:46" s="158" customFormat="1" ht="14.4" customHeight="1" x14ac:dyDescent="0.3">
      <c r="A81" s="244" t="str">
        <f t="shared" si="33"/>
        <v/>
      </c>
      <c r="B81" s="153" t="str">
        <f t="shared" si="34"/>
        <v/>
      </c>
      <c r="C81" s="174" t="str">
        <f t="shared" si="35"/>
        <v/>
      </c>
      <c r="D81" s="234"/>
      <c r="E81" s="173"/>
      <c r="F81" s="175"/>
      <c r="G81" s="175"/>
      <c r="H81" s="175"/>
      <c r="I81" s="156"/>
      <c r="J81" s="175"/>
      <c r="K81" s="162"/>
      <c r="L81" s="178"/>
      <c r="M81" s="177"/>
      <c r="N81" s="177"/>
      <c r="O81" s="157" t="s">
        <v>98</v>
      </c>
      <c r="P81" s="158">
        <f t="shared" si="36"/>
        <v>0</v>
      </c>
      <c r="Q81" s="168" t="str">
        <f t="shared" si="37"/>
        <v/>
      </c>
      <c r="R81" s="233" t="str">
        <f t="shared" si="38"/>
        <v/>
      </c>
      <c r="S81" s="168">
        <f t="shared" si="39"/>
        <v>0</v>
      </c>
      <c r="T81" s="171">
        <f t="shared" si="40"/>
        <v>0</v>
      </c>
      <c r="U81" s="171">
        <f t="shared" si="41"/>
        <v>0</v>
      </c>
      <c r="V81" s="171">
        <f t="shared" si="42"/>
        <v>0</v>
      </c>
      <c r="W81" s="171">
        <f t="shared" si="43"/>
        <v>0</v>
      </c>
      <c r="X81" s="171">
        <f t="shared" si="44"/>
        <v>0</v>
      </c>
      <c r="Y81" s="171">
        <f t="shared" si="45"/>
        <v>0</v>
      </c>
      <c r="Z81" s="171">
        <f t="shared" si="46"/>
        <v>0</v>
      </c>
      <c r="AA81" s="171">
        <f t="shared" si="47"/>
        <v>0</v>
      </c>
      <c r="AB81" s="171">
        <f t="shared" si="48"/>
        <v>0</v>
      </c>
      <c r="AC81" s="171">
        <f t="shared" si="49"/>
        <v>0</v>
      </c>
      <c r="AD81" s="171">
        <f t="shared" si="50"/>
        <v>0</v>
      </c>
      <c r="AE81" s="168"/>
      <c r="AF81" s="171"/>
      <c r="AG81" s="171"/>
      <c r="AH81" s="171"/>
      <c r="AI81" s="171"/>
      <c r="AJ81" s="171"/>
      <c r="AK81" s="171"/>
      <c r="AL81" s="171"/>
      <c r="AM81" s="171"/>
      <c r="AN81" s="171" t="str">
        <f t="shared" si="30"/>
        <v/>
      </c>
      <c r="AO81" s="171" t="str">
        <f t="shared" si="31"/>
        <v/>
      </c>
      <c r="AP81" s="171" t="str">
        <f t="shared" si="32"/>
        <v/>
      </c>
      <c r="AQ81" s="168" t="str">
        <f t="shared" si="51"/>
        <v/>
      </c>
      <c r="AR81" s="158" t="str">
        <f>IF(P81&lt;&gt;1, IF(SUM(P81:$P$504)&lt;&gt;0, "| Laat geen witruimte tussen ingevulde rijen.", ""), "")</f>
        <v/>
      </c>
      <c r="AT81" s="159" t="str">
        <f t="shared" si="52"/>
        <v/>
      </c>
    </row>
    <row r="82" spans="1:46" s="158" customFormat="1" ht="14.4" customHeight="1" x14ac:dyDescent="0.3">
      <c r="A82" s="244" t="str">
        <f t="shared" si="33"/>
        <v/>
      </c>
      <c r="B82" s="153" t="str">
        <f t="shared" si="34"/>
        <v/>
      </c>
      <c r="C82" s="174" t="str">
        <f t="shared" si="35"/>
        <v/>
      </c>
      <c r="D82" s="234"/>
      <c r="E82" s="173"/>
      <c r="F82" s="175"/>
      <c r="G82" s="175"/>
      <c r="H82" s="175"/>
      <c r="I82" s="156"/>
      <c r="J82" s="175"/>
      <c r="K82" s="162"/>
      <c r="L82" s="178"/>
      <c r="M82" s="177"/>
      <c r="N82" s="177"/>
      <c r="O82" s="157" t="s">
        <v>98</v>
      </c>
      <c r="P82" s="158">
        <f t="shared" si="36"/>
        <v>0</v>
      </c>
      <c r="Q82" s="168" t="str">
        <f t="shared" si="37"/>
        <v/>
      </c>
      <c r="R82" s="233" t="str">
        <f t="shared" si="38"/>
        <v/>
      </c>
      <c r="S82" s="168">
        <f t="shared" si="39"/>
        <v>0</v>
      </c>
      <c r="T82" s="171">
        <f t="shared" si="40"/>
        <v>0</v>
      </c>
      <c r="U82" s="171">
        <f t="shared" si="41"/>
        <v>0</v>
      </c>
      <c r="V82" s="171">
        <f t="shared" si="42"/>
        <v>0</v>
      </c>
      <c r="W82" s="171">
        <f t="shared" si="43"/>
        <v>0</v>
      </c>
      <c r="X82" s="171">
        <f t="shared" si="44"/>
        <v>0</v>
      </c>
      <c r="Y82" s="171">
        <f t="shared" si="45"/>
        <v>0</v>
      </c>
      <c r="Z82" s="171">
        <f t="shared" si="46"/>
        <v>0</v>
      </c>
      <c r="AA82" s="171">
        <f t="shared" si="47"/>
        <v>0</v>
      </c>
      <c r="AB82" s="171">
        <f t="shared" si="48"/>
        <v>0</v>
      </c>
      <c r="AC82" s="171">
        <f t="shared" si="49"/>
        <v>0</v>
      </c>
      <c r="AD82" s="171">
        <f t="shared" si="50"/>
        <v>0</v>
      </c>
      <c r="AE82" s="168"/>
      <c r="AF82" s="171"/>
      <c r="AG82" s="171"/>
      <c r="AH82" s="171"/>
      <c r="AI82" s="171"/>
      <c r="AJ82" s="171"/>
      <c r="AK82" s="171"/>
      <c r="AL82" s="171"/>
      <c r="AM82" s="171"/>
      <c r="AN82" s="171" t="str">
        <f t="shared" si="30"/>
        <v/>
      </c>
      <c r="AO82" s="171" t="str">
        <f t="shared" si="31"/>
        <v/>
      </c>
      <c r="AP82" s="171" t="str">
        <f t="shared" si="32"/>
        <v/>
      </c>
      <c r="AQ82" s="168" t="str">
        <f t="shared" si="51"/>
        <v/>
      </c>
      <c r="AR82" s="158" t="str">
        <f>IF(P82&lt;&gt;1, IF(SUM(P82:$P$504)&lt;&gt;0, "| Laat geen witruimte tussen ingevulde rijen.", ""), "")</f>
        <v/>
      </c>
      <c r="AT82" s="159" t="str">
        <f t="shared" si="52"/>
        <v/>
      </c>
    </row>
    <row r="83" spans="1:46" s="158" customFormat="1" ht="14.4" customHeight="1" x14ac:dyDescent="0.3">
      <c r="A83" s="244" t="str">
        <f t="shared" si="33"/>
        <v/>
      </c>
      <c r="B83" s="153" t="str">
        <f t="shared" si="34"/>
        <v/>
      </c>
      <c r="C83" s="174" t="str">
        <f t="shared" si="35"/>
        <v/>
      </c>
      <c r="D83" s="234"/>
      <c r="E83" s="173"/>
      <c r="F83" s="175"/>
      <c r="G83" s="175"/>
      <c r="H83" s="175"/>
      <c r="I83" s="156"/>
      <c r="J83" s="175"/>
      <c r="K83" s="162"/>
      <c r="L83" s="178"/>
      <c r="M83" s="177"/>
      <c r="N83" s="177"/>
      <c r="O83" s="157" t="s">
        <v>98</v>
      </c>
      <c r="P83" s="158">
        <f t="shared" si="36"/>
        <v>0</v>
      </c>
      <c r="Q83" s="168" t="str">
        <f t="shared" si="37"/>
        <v/>
      </c>
      <c r="R83" s="233" t="str">
        <f t="shared" si="38"/>
        <v/>
      </c>
      <c r="S83" s="168">
        <f t="shared" si="39"/>
        <v>0</v>
      </c>
      <c r="T83" s="171">
        <f t="shared" si="40"/>
        <v>0</v>
      </c>
      <c r="U83" s="171">
        <f t="shared" si="41"/>
        <v>0</v>
      </c>
      <c r="V83" s="171">
        <f t="shared" si="42"/>
        <v>0</v>
      </c>
      <c r="W83" s="171">
        <f t="shared" si="43"/>
        <v>0</v>
      </c>
      <c r="X83" s="171">
        <f t="shared" si="44"/>
        <v>0</v>
      </c>
      <c r="Y83" s="171">
        <f t="shared" si="45"/>
        <v>0</v>
      </c>
      <c r="Z83" s="171">
        <f t="shared" si="46"/>
        <v>0</v>
      </c>
      <c r="AA83" s="171">
        <f t="shared" si="47"/>
        <v>0</v>
      </c>
      <c r="AB83" s="171">
        <f t="shared" si="48"/>
        <v>0</v>
      </c>
      <c r="AC83" s="171">
        <f t="shared" si="49"/>
        <v>0</v>
      </c>
      <c r="AD83" s="171">
        <f t="shared" si="50"/>
        <v>0</v>
      </c>
      <c r="AE83" s="168"/>
      <c r="AF83" s="171"/>
      <c r="AG83" s="171"/>
      <c r="AH83" s="171"/>
      <c r="AI83" s="171"/>
      <c r="AJ83" s="171"/>
      <c r="AK83" s="171"/>
      <c r="AL83" s="171"/>
      <c r="AM83" s="171"/>
      <c r="AN83" s="171" t="str">
        <f t="shared" si="30"/>
        <v/>
      </c>
      <c r="AO83" s="171" t="str">
        <f t="shared" si="31"/>
        <v/>
      </c>
      <c r="AP83" s="171" t="str">
        <f t="shared" si="32"/>
        <v/>
      </c>
      <c r="AQ83" s="168" t="str">
        <f t="shared" si="51"/>
        <v/>
      </c>
      <c r="AR83" s="158" t="str">
        <f>IF(P83&lt;&gt;1, IF(SUM(P83:$P$504)&lt;&gt;0, "| Laat geen witruimte tussen ingevulde rijen.", ""), "")</f>
        <v/>
      </c>
      <c r="AT83" s="159" t="str">
        <f t="shared" si="52"/>
        <v/>
      </c>
    </row>
    <row r="84" spans="1:46" s="158" customFormat="1" ht="14.4" customHeight="1" x14ac:dyDescent="0.3">
      <c r="A84" s="244" t="str">
        <f t="shared" si="33"/>
        <v/>
      </c>
      <c r="B84" s="153" t="str">
        <f t="shared" si="34"/>
        <v/>
      </c>
      <c r="C84" s="174" t="str">
        <f t="shared" si="35"/>
        <v/>
      </c>
      <c r="D84" s="234"/>
      <c r="E84" s="173"/>
      <c r="F84" s="175"/>
      <c r="G84" s="175"/>
      <c r="H84" s="175"/>
      <c r="I84" s="156"/>
      <c r="J84" s="175"/>
      <c r="K84" s="162"/>
      <c r="L84" s="178"/>
      <c r="M84" s="177"/>
      <c r="N84" s="177"/>
      <c r="O84" s="157" t="s">
        <v>98</v>
      </c>
      <c r="P84" s="158">
        <f t="shared" si="36"/>
        <v>0</v>
      </c>
      <c r="Q84" s="168" t="str">
        <f t="shared" si="37"/>
        <v/>
      </c>
      <c r="R84" s="233" t="str">
        <f t="shared" si="38"/>
        <v/>
      </c>
      <c r="S84" s="168">
        <f t="shared" si="39"/>
        <v>0</v>
      </c>
      <c r="T84" s="171">
        <f t="shared" si="40"/>
        <v>0</v>
      </c>
      <c r="U84" s="171">
        <f t="shared" si="41"/>
        <v>0</v>
      </c>
      <c r="V84" s="171">
        <f t="shared" si="42"/>
        <v>0</v>
      </c>
      <c r="W84" s="171">
        <f t="shared" si="43"/>
        <v>0</v>
      </c>
      <c r="X84" s="171">
        <f t="shared" si="44"/>
        <v>0</v>
      </c>
      <c r="Y84" s="171">
        <f t="shared" si="45"/>
        <v>0</v>
      </c>
      <c r="Z84" s="171">
        <f t="shared" si="46"/>
        <v>0</v>
      </c>
      <c r="AA84" s="171">
        <f t="shared" si="47"/>
        <v>0</v>
      </c>
      <c r="AB84" s="171">
        <f t="shared" si="48"/>
        <v>0</v>
      </c>
      <c r="AC84" s="171">
        <f t="shared" si="49"/>
        <v>0</v>
      </c>
      <c r="AD84" s="171">
        <f t="shared" si="50"/>
        <v>0</v>
      </c>
      <c r="AE84" s="168"/>
      <c r="AF84" s="171"/>
      <c r="AG84" s="171"/>
      <c r="AH84" s="171"/>
      <c r="AI84" s="171"/>
      <c r="AJ84" s="171"/>
      <c r="AK84" s="171"/>
      <c r="AL84" s="171"/>
      <c r="AM84" s="171"/>
      <c r="AN84" s="171" t="str">
        <f t="shared" si="30"/>
        <v/>
      </c>
      <c r="AO84" s="171" t="str">
        <f t="shared" si="31"/>
        <v/>
      </c>
      <c r="AP84" s="171" t="str">
        <f t="shared" si="32"/>
        <v/>
      </c>
      <c r="AQ84" s="168" t="str">
        <f t="shared" si="51"/>
        <v/>
      </c>
      <c r="AR84" s="158" t="str">
        <f>IF(P84&lt;&gt;1, IF(SUM(P84:$P$504)&lt;&gt;0, "| Laat geen witruimte tussen ingevulde rijen.", ""), "")</f>
        <v/>
      </c>
      <c r="AT84" s="159" t="str">
        <f t="shared" si="52"/>
        <v/>
      </c>
    </row>
    <row r="85" spans="1:46" s="158" customFormat="1" ht="14.4" customHeight="1" x14ac:dyDescent="0.3">
      <c r="A85" s="244" t="str">
        <f t="shared" si="33"/>
        <v/>
      </c>
      <c r="B85" s="153" t="str">
        <f t="shared" si="34"/>
        <v/>
      </c>
      <c r="C85" s="174" t="str">
        <f t="shared" si="35"/>
        <v/>
      </c>
      <c r="D85" s="234"/>
      <c r="E85" s="173"/>
      <c r="F85" s="175"/>
      <c r="G85" s="175"/>
      <c r="H85" s="175"/>
      <c r="I85" s="156"/>
      <c r="J85" s="175"/>
      <c r="K85" s="162"/>
      <c r="L85" s="178"/>
      <c r="M85" s="177"/>
      <c r="N85" s="177"/>
      <c r="O85" s="157" t="s">
        <v>98</v>
      </c>
      <c r="P85" s="158">
        <f t="shared" si="36"/>
        <v>0</v>
      </c>
      <c r="Q85" s="168" t="str">
        <f t="shared" si="37"/>
        <v/>
      </c>
      <c r="R85" s="233" t="str">
        <f t="shared" si="38"/>
        <v/>
      </c>
      <c r="S85" s="168">
        <f t="shared" si="39"/>
        <v>0</v>
      </c>
      <c r="T85" s="171">
        <f t="shared" si="40"/>
        <v>0</v>
      </c>
      <c r="U85" s="171">
        <f t="shared" si="41"/>
        <v>0</v>
      </c>
      <c r="V85" s="171">
        <f t="shared" si="42"/>
        <v>0</v>
      </c>
      <c r="W85" s="171">
        <f t="shared" si="43"/>
        <v>0</v>
      </c>
      <c r="X85" s="171">
        <f t="shared" si="44"/>
        <v>0</v>
      </c>
      <c r="Y85" s="171">
        <f t="shared" si="45"/>
        <v>0</v>
      </c>
      <c r="Z85" s="171">
        <f t="shared" si="46"/>
        <v>0</v>
      </c>
      <c r="AA85" s="171">
        <f t="shared" si="47"/>
        <v>0</v>
      </c>
      <c r="AB85" s="171">
        <f t="shared" si="48"/>
        <v>0</v>
      </c>
      <c r="AC85" s="171">
        <f t="shared" si="49"/>
        <v>0</v>
      </c>
      <c r="AD85" s="171">
        <f t="shared" si="50"/>
        <v>0</v>
      </c>
      <c r="AE85" s="168"/>
      <c r="AF85" s="171"/>
      <c r="AG85" s="171"/>
      <c r="AH85" s="171"/>
      <c r="AI85" s="171"/>
      <c r="AJ85" s="171"/>
      <c r="AK85" s="171"/>
      <c r="AL85" s="171"/>
      <c r="AM85" s="171"/>
      <c r="AN85" s="171" t="str">
        <f t="shared" si="30"/>
        <v/>
      </c>
      <c r="AO85" s="171" t="str">
        <f t="shared" si="31"/>
        <v/>
      </c>
      <c r="AP85" s="171" t="str">
        <f t="shared" si="32"/>
        <v/>
      </c>
      <c r="AQ85" s="168" t="str">
        <f t="shared" si="51"/>
        <v/>
      </c>
      <c r="AR85" s="158" t="str">
        <f>IF(P85&lt;&gt;1, IF(SUM(P85:$P$504)&lt;&gt;0, "| Laat geen witruimte tussen ingevulde rijen.", ""), "")</f>
        <v/>
      </c>
      <c r="AT85" s="159" t="str">
        <f t="shared" si="52"/>
        <v/>
      </c>
    </row>
    <row r="86" spans="1:46" s="158" customFormat="1" ht="14.4" customHeight="1" x14ac:dyDescent="0.3">
      <c r="A86" s="244" t="str">
        <f t="shared" si="33"/>
        <v/>
      </c>
      <c r="B86" s="153" t="str">
        <f t="shared" si="34"/>
        <v/>
      </c>
      <c r="C86" s="174" t="str">
        <f t="shared" si="35"/>
        <v/>
      </c>
      <c r="D86" s="234"/>
      <c r="E86" s="173"/>
      <c r="F86" s="175"/>
      <c r="G86" s="175"/>
      <c r="H86" s="175"/>
      <c r="I86" s="156"/>
      <c r="J86" s="175"/>
      <c r="K86" s="162"/>
      <c r="L86" s="178"/>
      <c r="M86" s="177"/>
      <c r="N86" s="177"/>
      <c r="O86" s="157" t="s">
        <v>98</v>
      </c>
      <c r="P86" s="158">
        <f t="shared" si="36"/>
        <v>0</v>
      </c>
      <c r="Q86" s="168" t="str">
        <f t="shared" si="37"/>
        <v/>
      </c>
      <c r="R86" s="233" t="str">
        <f t="shared" si="38"/>
        <v/>
      </c>
      <c r="S86" s="168">
        <f t="shared" si="39"/>
        <v>0</v>
      </c>
      <c r="T86" s="171">
        <f t="shared" si="40"/>
        <v>0</v>
      </c>
      <c r="U86" s="171">
        <f t="shared" si="41"/>
        <v>0</v>
      </c>
      <c r="V86" s="171">
        <f t="shared" si="42"/>
        <v>0</v>
      </c>
      <c r="W86" s="171">
        <f t="shared" si="43"/>
        <v>0</v>
      </c>
      <c r="X86" s="171">
        <f t="shared" si="44"/>
        <v>0</v>
      </c>
      <c r="Y86" s="171">
        <f t="shared" si="45"/>
        <v>0</v>
      </c>
      <c r="Z86" s="171">
        <f t="shared" si="46"/>
        <v>0</v>
      </c>
      <c r="AA86" s="171">
        <f t="shared" si="47"/>
        <v>0</v>
      </c>
      <c r="AB86" s="171">
        <f t="shared" si="48"/>
        <v>0</v>
      </c>
      <c r="AC86" s="171">
        <f t="shared" si="49"/>
        <v>0</v>
      </c>
      <c r="AD86" s="171">
        <f t="shared" si="50"/>
        <v>0</v>
      </c>
      <c r="AE86" s="168"/>
      <c r="AF86" s="171"/>
      <c r="AG86" s="171"/>
      <c r="AH86" s="171"/>
      <c r="AI86" s="171"/>
      <c r="AJ86" s="171"/>
      <c r="AK86" s="171"/>
      <c r="AL86" s="171"/>
      <c r="AM86" s="171"/>
      <c r="AN86" s="171" t="str">
        <f t="shared" si="30"/>
        <v/>
      </c>
      <c r="AO86" s="171" t="str">
        <f t="shared" si="31"/>
        <v/>
      </c>
      <c r="AP86" s="171" t="str">
        <f t="shared" si="32"/>
        <v/>
      </c>
      <c r="AQ86" s="168" t="str">
        <f t="shared" si="51"/>
        <v/>
      </c>
      <c r="AR86" s="158" t="str">
        <f>IF(P86&lt;&gt;1, IF(SUM(P86:$P$504)&lt;&gt;0, "| Laat geen witruimte tussen ingevulde rijen.", ""), "")</f>
        <v/>
      </c>
      <c r="AT86" s="159" t="str">
        <f t="shared" si="52"/>
        <v/>
      </c>
    </row>
    <row r="87" spans="1:46" s="158" customFormat="1" ht="14.4" customHeight="1" x14ac:dyDescent="0.3">
      <c r="A87" s="244" t="str">
        <f t="shared" si="33"/>
        <v/>
      </c>
      <c r="B87" s="153" t="str">
        <f t="shared" si="34"/>
        <v/>
      </c>
      <c r="C87" s="174" t="str">
        <f t="shared" si="35"/>
        <v/>
      </c>
      <c r="D87" s="234"/>
      <c r="E87" s="173"/>
      <c r="F87" s="175"/>
      <c r="G87" s="175"/>
      <c r="H87" s="175"/>
      <c r="I87" s="156"/>
      <c r="J87" s="175"/>
      <c r="K87" s="162"/>
      <c r="L87" s="178"/>
      <c r="M87" s="177"/>
      <c r="N87" s="177"/>
      <c r="O87" s="157" t="s">
        <v>98</v>
      </c>
      <c r="P87" s="158">
        <f t="shared" si="36"/>
        <v>0</v>
      </c>
      <c r="Q87" s="168" t="str">
        <f t="shared" si="37"/>
        <v/>
      </c>
      <c r="R87" s="233" t="str">
        <f t="shared" si="38"/>
        <v/>
      </c>
      <c r="S87" s="168">
        <f t="shared" si="39"/>
        <v>0</v>
      </c>
      <c r="T87" s="171">
        <f t="shared" si="40"/>
        <v>0</v>
      </c>
      <c r="U87" s="171">
        <f t="shared" si="41"/>
        <v>0</v>
      </c>
      <c r="V87" s="171">
        <f t="shared" si="42"/>
        <v>0</v>
      </c>
      <c r="W87" s="171">
        <f t="shared" si="43"/>
        <v>0</v>
      </c>
      <c r="X87" s="171">
        <f t="shared" si="44"/>
        <v>0</v>
      </c>
      <c r="Y87" s="171">
        <f t="shared" si="45"/>
        <v>0</v>
      </c>
      <c r="Z87" s="171">
        <f t="shared" si="46"/>
        <v>0</v>
      </c>
      <c r="AA87" s="171">
        <f t="shared" si="47"/>
        <v>0</v>
      </c>
      <c r="AB87" s="171">
        <f t="shared" si="48"/>
        <v>0</v>
      </c>
      <c r="AC87" s="171">
        <f t="shared" si="49"/>
        <v>0</v>
      </c>
      <c r="AD87" s="171">
        <f t="shared" si="50"/>
        <v>0</v>
      </c>
      <c r="AE87" s="168"/>
      <c r="AF87" s="171"/>
      <c r="AG87" s="171"/>
      <c r="AH87" s="171"/>
      <c r="AI87" s="171"/>
      <c r="AJ87" s="171"/>
      <c r="AK87" s="171"/>
      <c r="AL87" s="171"/>
      <c r="AM87" s="171"/>
      <c r="AN87" s="171" t="str">
        <f t="shared" si="30"/>
        <v/>
      </c>
      <c r="AO87" s="171" t="str">
        <f t="shared" si="31"/>
        <v/>
      </c>
      <c r="AP87" s="171" t="str">
        <f t="shared" si="32"/>
        <v/>
      </c>
      <c r="AQ87" s="168" t="str">
        <f t="shared" si="51"/>
        <v/>
      </c>
      <c r="AR87" s="158" t="str">
        <f>IF(P87&lt;&gt;1, IF(SUM(P87:$P$504)&lt;&gt;0, "| Laat geen witruimte tussen ingevulde rijen.", ""), "")</f>
        <v/>
      </c>
      <c r="AT87" s="159" t="str">
        <f t="shared" si="52"/>
        <v/>
      </c>
    </row>
    <row r="88" spans="1:46" s="158" customFormat="1" ht="14.4" customHeight="1" x14ac:dyDescent="0.3">
      <c r="A88" s="244" t="str">
        <f t="shared" si="33"/>
        <v/>
      </c>
      <c r="B88" s="153" t="str">
        <f t="shared" si="34"/>
        <v/>
      </c>
      <c r="C88" s="174" t="str">
        <f t="shared" si="35"/>
        <v/>
      </c>
      <c r="D88" s="234"/>
      <c r="E88" s="173"/>
      <c r="F88" s="175"/>
      <c r="G88" s="175"/>
      <c r="H88" s="175"/>
      <c r="I88" s="156"/>
      <c r="J88" s="175"/>
      <c r="K88" s="162"/>
      <c r="L88" s="178"/>
      <c r="M88" s="177"/>
      <c r="N88" s="177"/>
      <c r="O88" s="157" t="s">
        <v>98</v>
      </c>
      <c r="P88" s="158">
        <f t="shared" si="36"/>
        <v>0</v>
      </c>
      <c r="Q88" s="168" t="str">
        <f t="shared" si="37"/>
        <v/>
      </c>
      <c r="R88" s="233" t="str">
        <f t="shared" si="38"/>
        <v/>
      </c>
      <c r="S88" s="168">
        <f t="shared" si="39"/>
        <v>0</v>
      </c>
      <c r="T88" s="171">
        <f t="shared" si="40"/>
        <v>0</v>
      </c>
      <c r="U88" s="171">
        <f t="shared" si="41"/>
        <v>0</v>
      </c>
      <c r="V88" s="171">
        <f t="shared" si="42"/>
        <v>0</v>
      </c>
      <c r="W88" s="171">
        <f t="shared" si="43"/>
        <v>0</v>
      </c>
      <c r="X88" s="171">
        <f t="shared" si="44"/>
        <v>0</v>
      </c>
      <c r="Y88" s="171">
        <f t="shared" si="45"/>
        <v>0</v>
      </c>
      <c r="Z88" s="171">
        <f t="shared" si="46"/>
        <v>0</v>
      </c>
      <c r="AA88" s="171">
        <f t="shared" si="47"/>
        <v>0</v>
      </c>
      <c r="AB88" s="171">
        <f t="shared" si="48"/>
        <v>0</v>
      </c>
      <c r="AC88" s="171">
        <f t="shared" si="49"/>
        <v>0</v>
      </c>
      <c r="AD88" s="171">
        <f t="shared" si="50"/>
        <v>0</v>
      </c>
      <c r="AE88" s="168"/>
      <c r="AF88" s="171"/>
      <c r="AG88" s="171"/>
      <c r="AH88" s="171"/>
      <c r="AI88" s="171"/>
      <c r="AJ88" s="171"/>
      <c r="AK88" s="171"/>
      <c r="AL88" s="171"/>
      <c r="AM88" s="171"/>
      <c r="AN88" s="171" t="str">
        <f t="shared" si="30"/>
        <v/>
      </c>
      <c r="AO88" s="171" t="str">
        <f t="shared" si="31"/>
        <v/>
      </c>
      <c r="AP88" s="171" t="str">
        <f t="shared" si="32"/>
        <v/>
      </c>
      <c r="AQ88" s="168" t="str">
        <f t="shared" si="51"/>
        <v/>
      </c>
      <c r="AR88" s="158" t="str">
        <f>IF(P88&lt;&gt;1, IF(SUM(P88:$P$504)&lt;&gt;0, "| Laat geen witruimte tussen ingevulde rijen.", ""), "")</f>
        <v/>
      </c>
      <c r="AT88" s="159" t="str">
        <f t="shared" si="52"/>
        <v/>
      </c>
    </row>
    <row r="89" spans="1:46" s="158" customFormat="1" ht="14.4" customHeight="1" x14ac:dyDescent="0.3">
      <c r="A89" s="244" t="str">
        <f t="shared" si="33"/>
        <v/>
      </c>
      <c r="B89" s="153" t="str">
        <f t="shared" si="34"/>
        <v/>
      </c>
      <c r="C89" s="174" t="str">
        <f t="shared" si="35"/>
        <v/>
      </c>
      <c r="D89" s="234"/>
      <c r="E89" s="173"/>
      <c r="F89" s="175"/>
      <c r="G89" s="175"/>
      <c r="H89" s="175"/>
      <c r="I89" s="156"/>
      <c r="J89" s="175"/>
      <c r="K89" s="162"/>
      <c r="L89" s="178"/>
      <c r="M89" s="177"/>
      <c r="N89" s="177"/>
      <c r="O89" s="157" t="s">
        <v>98</v>
      </c>
      <c r="P89" s="158">
        <f t="shared" si="36"/>
        <v>0</v>
      </c>
      <c r="Q89" s="168" t="str">
        <f t="shared" si="37"/>
        <v/>
      </c>
      <c r="R89" s="233" t="str">
        <f t="shared" si="38"/>
        <v/>
      </c>
      <c r="S89" s="168">
        <f t="shared" si="39"/>
        <v>0</v>
      </c>
      <c r="T89" s="171">
        <f t="shared" si="40"/>
        <v>0</v>
      </c>
      <c r="U89" s="171">
        <f t="shared" si="41"/>
        <v>0</v>
      </c>
      <c r="V89" s="171">
        <f t="shared" si="42"/>
        <v>0</v>
      </c>
      <c r="W89" s="171">
        <f t="shared" si="43"/>
        <v>0</v>
      </c>
      <c r="X89" s="171">
        <f t="shared" si="44"/>
        <v>0</v>
      </c>
      <c r="Y89" s="171">
        <f t="shared" si="45"/>
        <v>0</v>
      </c>
      <c r="Z89" s="171">
        <f t="shared" si="46"/>
        <v>0</v>
      </c>
      <c r="AA89" s="171">
        <f t="shared" si="47"/>
        <v>0</v>
      </c>
      <c r="AB89" s="171">
        <f t="shared" si="48"/>
        <v>0</v>
      </c>
      <c r="AC89" s="171">
        <f t="shared" si="49"/>
        <v>0</v>
      </c>
      <c r="AD89" s="171">
        <f t="shared" si="50"/>
        <v>0</v>
      </c>
      <c r="AE89" s="168"/>
      <c r="AF89" s="171"/>
      <c r="AG89" s="171"/>
      <c r="AH89" s="171"/>
      <c r="AI89" s="171"/>
      <c r="AJ89" s="171"/>
      <c r="AK89" s="171"/>
      <c r="AL89" s="171"/>
      <c r="AM89" s="171"/>
      <c r="AN89" s="171" t="str">
        <f t="shared" si="30"/>
        <v/>
      </c>
      <c r="AO89" s="171" t="str">
        <f t="shared" si="31"/>
        <v/>
      </c>
      <c r="AP89" s="171" t="str">
        <f t="shared" si="32"/>
        <v/>
      </c>
      <c r="AQ89" s="168" t="str">
        <f t="shared" si="51"/>
        <v/>
      </c>
      <c r="AR89" s="158" t="str">
        <f>IF(P89&lt;&gt;1, IF(SUM(P89:$P$504)&lt;&gt;0, "| Laat geen witruimte tussen ingevulde rijen.", ""), "")</f>
        <v/>
      </c>
      <c r="AT89" s="159" t="str">
        <f t="shared" si="52"/>
        <v/>
      </c>
    </row>
    <row r="90" spans="1:46" s="158" customFormat="1" ht="14.4" customHeight="1" x14ac:dyDescent="0.3">
      <c r="A90" s="244" t="str">
        <f t="shared" si="33"/>
        <v/>
      </c>
      <c r="B90" s="153" t="str">
        <f t="shared" si="34"/>
        <v/>
      </c>
      <c r="C90" s="174" t="str">
        <f t="shared" si="35"/>
        <v/>
      </c>
      <c r="D90" s="234"/>
      <c r="E90" s="173"/>
      <c r="F90" s="175"/>
      <c r="G90" s="175"/>
      <c r="H90" s="175"/>
      <c r="I90" s="156"/>
      <c r="J90" s="175"/>
      <c r="K90" s="162"/>
      <c r="L90" s="178"/>
      <c r="M90" s="177"/>
      <c r="N90" s="177"/>
      <c r="O90" s="157" t="s">
        <v>98</v>
      </c>
      <c r="P90" s="158">
        <f t="shared" si="36"/>
        <v>0</v>
      </c>
      <c r="Q90" s="168" t="str">
        <f t="shared" si="37"/>
        <v/>
      </c>
      <c r="R90" s="233" t="str">
        <f t="shared" si="38"/>
        <v/>
      </c>
      <c r="S90" s="168">
        <f t="shared" si="39"/>
        <v>0</v>
      </c>
      <c r="T90" s="171">
        <f t="shared" si="40"/>
        <v>0</v>
      </c>
      <c r="U90" s="171">
        <f t="shared" si="41"/>
        <v>0</v>
      </c>
      <c r="V90" s="171">
        <f t="shared" si="42"/>
        <v>0</v>
      </c>
      <c r="W90" s="171">
        <f t="shared" si="43"/>
        <v>0</v>
      </c>
      <c r="X90" s="171">
        <f t="shared" si="44"/>
        <v>0</v>
      </c>
      <c r="Y90" s="171">
        <f t="shared" si="45"/>
        <v>0</v>
      </c>
      <c r="Z90" s="171">
        <f t="shared" si="46"/>
        <v>0</v>
      </c>
      <c r="AA90" s="171">
        <f t="shared" si="47"/>
        <v>0</v>
      </c>
      <c r="AB90" s="171">
        <f t="shared" si="48"/>
        <v>0</v>
      </c>
      <c r="AC90" s="171">
        <f t="shared" si="49"/>
        <v>0</v>
      </c>
      <c r="AD90" s="171">
        <f t="shared" si="50"/>
        <v>0</v>
      </c>
      <c r="AE90" s="168"/>
      <c r="AF90" s="171"/>
      <c r="AG90" s="171"/>
      <c r="AH90" s="171"/>
      <c r="AI90" s="171"/>
      <c r="AJ90" s="171"/>
      <c r="AK90" s="171"/>
      <c r="AL90" s="171"/>
      <c r="AM90" s="171"/>
      <c r="AN90" s="171" t="str">
        <f t="shared" si="30"/>
        <v/>
      </c>
      <c r="AO90" s="171" t="str">
        <f t="shared" si="31"/>
        <v/>
      </c>
      <c r="AP90" s="171" t="str">
        <f t="shared" si="32"/>
        <v/>
      </c>
      <c r="AQ90" s="168" t="str">
        <f t="shared" si="51"/>
        <v/>
      </c>
      <c r="AR90" s="158" t="str">
        <f>IF(P90&lt;&gt;1, IF(SUM(P90:$P$504)&lt;&gt;0, "| Laat geen witruimte tussen ingevulde rijen.", ""), "")</f>
        <v/>
      </c>
      <c r="AT90" s="159" t="str">
        <f t="shared" si="52"/>
        <v/>
      </c>
    </row>
    <row r="91" spans="1:46" s="158" customFormat="1" ht="14.4" customHeight="1" x14ac:dyDescent="0.3">
      <c r="A91" s="244" t="str">
        <f t="shared" si="33"/>
        <v/>
      </c>
      <c r="B91" s="153" t="str">
        <f t="shared" si="34"/>
        <v/>
      </c>
      <c r="C91" s="174" t="str">
        <f t="shared" si="35"/>
        <v/>
      </c>
      <c r="D91" s="234"/>
      <c r="E91" s="173"/>
      <c r="F91" s="175"/>
      <c r="G91" s="175"/>
      <c r="H91" s="175"/>
      <c r="I91" s="156"/>
      <c r="J91" s="175"/>
      <c r="K91" s="162"/>
      <c r="L91" s="178"/>
      <c r="M91" s="177"/>
      <c r="N91" s="177"/>
      <c r="O91" s="157" t="s">
        <v>98</v>
      </c>
      <c r="P91" s="158">
        <f t="shared" si="36"/>
        <v>0</v>
      </c>
      <c r="Q91" s="168" t="str">
        <f t="shared" si="37"/>
        <v/>
      </c>
      <c r="R91" s="233" t="str">
        <f t="shared" si="38"/>
        <v/>
      </c>
      <c r="S91" s="168">
        <f t="shared" si="39"/>
        <v>0</v>
      </c>
      <c r="T91" s="171">
        <f t="shared" si="40"/>
        <v>0</v>
      </c>
      <c r="U91" s="171">
        <f t="shared" si="41"/>
        <v>0</v>
      </c>
      <c r="V91" s="171">
        <f t="shared" si="42"/>
        <v>0</v>
      </c>
      <c r="W91" s="171">
        <f t="shared" si="43"/>
        <v>0</v>
      </c>
      <c r="X91" s="171">
        <f t="shared" si="44"/>
        <v>0</v>
      </c>
      <c r="Y91" s="171">
        <f t="shared" si="45"/>
        <v>0</v>
      </c>
      <c r="Z91" s="171">
        <f t="shared" si="46"/>
        <v>0</v>
      </c>
      <c r="AA91" s="171">
        <f t="shared" si="47"/>
        <v>0</v>
      </c>
      <c r="AB91" s="171">
        <f t="shared" si="48"/>
        <v>0</v>
      </c>
      <c r="AC91" s="171">
        <f t="shared" si="49"/>
        <v>0</v>
      </c>
      <c r="AD91" s="171">
        <f t="shared" si="50"/>
        <v>0</v>
      </c>
      <c r="AE91" s="168"/>
      <c r="AF91" s="171"/>
      <c r="AG91" s="171"/>
      <c r="AH91" s="171"/>
      <c r="AI91" s="171"/>
      <c r="AJ91" s="171"/>
      <c r="AK91" s="171"/>
      <c r="AL91" s="171"/>
      <c r="AM91" s="171"/>
      <c r="AN91" s="171" t="str">
        <f t="shared" si="30"/>
        <v/>
      </c>
      <c r="AO91" s="171" t="str">
        <f t="shared" si="31"/>
        <v/>
      </c>
      <c r="AP91" s="171" t="str">
        <f t="shared" si="32"/>
        <v/>
      </c>
      <c r="AQ91" s="168" t="str">
        <f t="shared" si="51"/>
        <v/>
      </c>
      <c r="AR91" s="158" t="str">
        <f>IF(P91&lt;&gt;1, IF(SUM(P91:$P$504)&lt;&gt;0, "| Laat geen witruimte tussen ingevulde rijen.", ""), "")</f>
        <v/>
      </c>
      <c r="AT91" s="159" t="str">
        <f t="shared" si="52"/>
        <v/>
      </c>
    </row>
    <row r="92" spans="1:46" s="158" customFormat="1" ht="14.4" customHeight="1" x14ac:dyDescent="0.3">
      <c r="A92" s="244" t="str">
        <f t="shared" si="33"/>
        <v/>
      </c>
      <c r="B92" s="153" t="str">
        <f t="shared" si="34"/>
        <v/>
      </c>
      <c r="C92" s="174" t="str">
        <f t="shared" si="35"/>
        <v/>
      </c>
      <c r="D92" s="234"/>
      <c r="E92" s="173"/>
      <c r="F92" s="175"/>
      <c r="G92" s="175"/>
      <c r="H92" s="175"/>
      <c r="I92" s="156"/>
      <c r="J92" s="175"/>
      <c r="K92" s="162"/>
      <c r="L92" s="178"/>
      <c r="M92" s="177"/>
      <c r="N92" s="177"/>
      <c r="O92" s="157" t="s">
        <v>98</v>
      </c>
      <c r="P92" s="158">
        <f t="shared" si="36"/>
        <v>0</v>
      </c>
      <c r="Q92" s="168" t="str">
        <f t="shared" si="37"/>
        <v/>
      </c>
      <c r="R92" s="233" t="str">
        <f t="shared" si="38"/>
        <v/>
      </c>
      <c r="S92" s="168">
        <f t="shared" si="39"/>
        <v>0</v>
      </c>
      <c r="T92" s="171">
        <f t="shared" si="40"/>
        <v>0</v>
      </c>
      <c r="U92" s="171">
        <f t="shared" si="41"/>
        <v>0</v>
      </c>
      <c r="V92" s="171">
        <f t="shared" si="42"/>
        <v>0</v>
      </c>
      <c r="W92" s="171">
        <f t="shared" si="43"/>
        <v>0</v>
      </c>
      <c r="X92" s="171">
        <f t="shared" si="44"/>
        <v>0</v>
      </c>
      <c r="Y92" s="171">
        <f t="shared" si="45"/>
        <v>0</v>
      </c>
      <c r="Z92" s="171">
        <f t="shared" si="46"/>
        <v>0</v>
      </c>
      <c r="AA92" s="171">
        <f t="shared" si="47"/>
        <v>0</v>
      </c>
      <c r="AB92" s="171">
        <f t="shared" si="48"/>
        <v>0</v>
      </c>
      <c r="AC92" s="171">
        <f t="shared" si="49"/>
        <v>0</v>
      </c>
      <c r="AD92" s="171">
        <f t="shared" si="50"/>
        <v>0</v>
      </c>
      <c r="AE92" s="168"/>
      <c r="AF92" s="171"/>
      <c r="AG92" s="171"/>
      <c r="AH92" s="171"/>
      <c r="AI92" s="171"/>
      <c r="AJ92" s="171"/>
      <c r="AK92" s="171"/>
      <c r="AL92" s="171"/>
      <c r="AM92" s="171"/>
      <c r="AN92" s="171" t="str">
        <f t="shared" si="30"/>
        <v/>
      </c>
      <c r="AO92" s="171" t="str">
        <f t="shared" si="31"/>
        <v/>
      </c>
      <c r="AP92" s="171" t="str">
        <f t="shared" si="32"/>
        <v/>
      </c>
      <c r="AQ92" s="168" t="str">
        <f t="shared" si="51"/>
        <v/>
      </c>
      <c r="AR92" s="158" t="str">
        <f>IF(P92&lt;&gt;1, IF(SUM(P92:$P$504)&lt;&gt;0, "| Laat geen witruimte tussen ingevulde rijen.", ""), "")</f>
        <v/>
      </c>
      <c r="AT92" s="159" t="str">
        <f t="shared" si="52"/>
        <v/>
      </c>
    </row>
    <row r="93" spans="1:46" s="158" customFormat="1" ht="14.4" customHeight="1" x14ac:dyDescent="0.3">
      <c r="A93" s="244" t="str">
        <f t="shared" si="33"/>
        <v/>
      </c>
      <c r="B93" s="153" t="str">
        <f t="shared" si="34"/>
        <v/>
      </c>
      <c r="C93" s="174" t="str">
        <f t="shared" si="35"/>
        <v/>
      </c>
      <c r="D93" s="234"/>
      <c r="E93" s="173"/>
      <c r="F93" s="175"/>
      <c r="G93" s="175"/>
      <c r="H93" s="175"/>
      <c r="I93" s="156"/>
      <c r="J93" s="175"/>
      <c r="K93" s="162"/>
      <c r="L93" s="178"/>
      <c r="M93" s="177"/>
      <c r="N93" s="177"/>
      <c r="O93" s="157" t="s">
        <v>98</v>
      </c>
      <c r="P93" s="158">
        <f t="shared" si="36"/>
        <v>0</v>
      </c>
      <c r="Q93" s="168" t="str">
        <f t="shared" si="37"/>
        <v/>
      </c>
      <c r="R93" s="233" t="str">
        <f t="shared" si="38"/>
        <v/>
      </c>
      <c r="S93" s="168">
        <f t="shared" si="39"/>
        <v>0</v>
      </c>
      <c r="T93" s="171">
        <f t="shared" si="40"/>
        <v>0</v>
      </c>
      <c r="U93" s="171">
        <f t="shared" si="41"/>
        <v>0</v>
      </c>
      <c r="V93" s="171">
        <f t="shared" si="42"/>
        <v>0</v>
      </c>
      <c r="W93" s="171">
        <f t="shared" si="43"/>
        <v>0</v>
      </c>
      <c r="X93" s="171">
        <f t="shared" si="44"/>
        <v>0</v>
      </c>
      <c r="Y93" s="171">
        <f t="shared" si="45"/>
        <v>0</v>
      </c>
      <c r="Z93" s="171">
        <f t="shared" si="46"/>
        <v>0</v>
      </c>
      <c r="AA93" s="171">
        <f t="shared" si="47"/>
        <v>0</v>
      </c>
      <c r="AB93" s="171">
        <f t="shared" si="48"/>
        <v>0</v>
      </c>
      <c r="AC93" s="171">
        <f t="shared" si="49"/>
        <v>0</v>
      </c>
      <c r="AD93" s="171">
        <f t="shared" si="50"/>
        <v>0</v>
      </c>
      <c r="AE93" s="168"/>
      <c r="AF93" s="171"/>
      <c r="AG93" s="171"/>
      <c r="AH93" s="171"/>
      <c r="AI93" s="171"/>
      <c r="AJ93" s="171"/>
      <c r="AK93" s="171"/>
      <c r="AL93" s="171"/>
      <c r="AM93" s="171"/>
      <c r="AN93" s="171" t="str">
        <f t="shared" si="30"/>
        <v/>
      </c>
      <c r="AO93" s="171" t="str">
        <f t="shared" si="31"/>
        <v/>
      </c>
      <c r="AP93" s="171" t="str">
        <f t="shared" si="32"/>
        <v/>
      </c>
      <c r="AQ93" s="168" t="str">
        <f t="shared" si="51"/>
        <v/>
      </c>
      <c r="AR93" s="158" t="str">
        <f>IF(P93&lt;&gt;1, IF(SUM(P93:$P$504)&lt;&gt;0, "| Laat geen witruimte tussen ingevulde rijen.", ""), "")</f>
        <v/>
      </c>
      <c r="AT93" s="159" t="str">
        <f t="shared" si="52"/>
        <v/>
      </c>
    </row>
    <row r="94" spans="1:46" s="158" customFormat="1" ht="14.4" customHeight="1" x14ac:dyDescent="0.3">
      <c r="A94" s="244" t="str">
        <f t="shared" si="33"/>
        <v/>
      </c>
      <c r="B94" s="153" t="str">
        <f t="shared" si="34"/>
        <v/>
      </c>
      <c r="C94" s="174" t="str">
        <f t="shared" si="35"/>
        <v/>
      </c>
      <c r="D94" s="234"/>
      <c r="E94" s="173"/>
      <c r="F94" s="175"/>
      <c r="G94" s="175"/>
      <c r="H94" s="175"/>
      <c r="I94" s="156"/>
      <c r="J94" s="175"/>
      <c r="K94" s="162"/>
      <c r="L94" s="178"/>
      <c r="M94" s="177"/>
      <c r="N94" s="177"/>
      <c r="O94" s="157" t="s">
        <v>98</v>
      </c>
      <c r="P94" s="158">
        <f t="shared" si="36"/>
        <v>0</v>
      </c>
      <c r="Q94" s="168" t="str">
        <f t="shared" si="37"/>
        <v/>
      </c>
      <c r="R94" s="233" t="str">
        <f t="shared" si="38"/>
        <v/>
      </c>
      <c r="S94" s="168">
        <f t="shared" si="39"/>
        <v>0</v>
      </c>
      <c r="T94" s="171">
        <f t="shared" si="40"/>
        <v>0</v>
      </c>
      <c r="U94" s="171">
        <f t="shared" si="41"/>
        <v>0</v>
      </c>
      <c r="V94" s="171">
        <f t="shared" si="42"/>
        <v>0</v>
      </c>
      <c r="W94" s="171">
        <f t="shared" si="43"/>
        <v>0</v>
      </c>
      <c r="X94" s="171">
        <f t="shared" si="44"/>
        <v>0</v>
      </c>
      <c r="Y94" s="171">
        <f t="shared" si="45"/>
        <v>0</v>
      </c>
      <c r="Z94" s="171">
        <f t="shared" si="46"/>
        <v>0</v>
      </c>
      <c r="AA94" s="171">
        <f t="shared" si="47"/>
        <v>0</v>
      </c>
      <c r="AB94" s="171">
        <f t="shared" si="48"/>
        <v>0</v>
      </c>
      <c r="AC94" s="171">
        <f t="shared" si="49"/>
        <v>0</v>
      </c>
      <c r="AD94" s="171">
        <f t="shared" si="50"/>
        <v>0</v>
      </c>
      <c r="AE94" s="168"/>
      <c r="AF94" s="171"/>
      <c r="AG94" s="171"/>
      <c r="AH94" s="171"/>
      <c r="AI94" s="171"/>
      <c r="AJ94" s="171"/>
      <c r="AK94" s="171"/>
      <c r="AL94" s="171"/>
      <c r="AM94" s="171"/>
      <c r="AN94" s="171" t="str">
        <f t="shared" si="30"/>
        <v/>
      </c>
      <c r="AO94" s="171" t="str">
        <f t="shared" si="31"/>
        <v/>
      </c>
      <c r="AP94" s="171" t="str">
        <f t="shared" si="32"/>
        <v/>
      </c>
      <c r="AQ94" s="168" t="str">
        <f t="shared" si="51"/>
        <v/>
      </c>
      <c r="AR94" s="158" t="str">
        <f>IF(P94&lt;&gt;1, IF(SUM(P94:$P$504)&lt;&gt;0, "| Laat geen witruimte tussen ingevulde rijen.", ""), "")</f>
        <v/>
      </c>
      <c r="AT94" s="159" t="str">
        <f t="shared" si="52"/>
        <v/>
      </c>
    </row>
    <row r="95" spans="1:46" s="158" customFormat="1" ht="14.4" customHeight="1" x14ac:dyDescent="0.3">
      <c r="A95" s="244" t="str">
        <f t="shared" si="33"/>
        <v/>
      </c>
      <c r="B95" s="153" t="str">
        <f t="shared" si="34"/>
        <v/>
      </c>
      <c r="C95" s="174" t="str">
        <f t="shared" si="35"/>
        <v/>
      </c>
      <c r="D95" s="234"/>
      <c r="E95" s="173"/>
      <c r="F95" s="175"/>
      <c r="G95" s="175"/>
      <c r="H95" s="175"/>
      <c r="I95" s="156"/>
      <c r="J95" s="175"/>
      <c r="K95" s="162"/>
      <c r="L95" s="178"/>
      <c r="M95" s="177"/>
      <c r="N95" s="177"/>
      <c r="O95" s="157" t="s">
        <v>98</v>
      </c>
      <c r="P95" s="158">
        <f t="shared" si="36"/>
        <v>0</v>
      </c>
      <c r="Q95" s="168" t="str">
        <f t="shared" si="37"/>
        <v/>
      </c>
      <c r="R95" s="233" t="str">
        <f t="shared" si="38"/>
        <v/>
      </c>
      <c r="S95" s="168">
        <f t="shared" si="39"/>
        <v>0</v>
      </c>
      <c r="T95" s="171">
        <f t="shared" si="40"/>
        <v>0</v>
      </c>
      <c r="U95" s="171">
        <f t="shared" si="41"/>
        <v>0</v>
      </c>
      <c r="V95" s="171">
        <f t="shared" si="42"/>
        <v>0</v>
      </c>
      <c r="W95" s="171">
        <f t="shared" si="43"/>
        <v>0</v>
      </c>
      <c r="X95" s="171">
        <f t="shared" si="44"/>
        <v>0</v>
      </c>
      <c r="Y95" s="171">
        <f t="shared" si="45"/>
        <v>0</v>
      </c>
      <c r="Z95" s="171">
        <f t="shared" si="46"/>
        <v>0</v>
      </c>
      <c r="AA95" s="171">
        <f t="shared" si="47"/>
        <v>0</v>
      </c>
      <c r="AB95" s="171">
        <f t="shared" si="48"/>
        <v>0</v>
      </c>
      <c r="AC95" s="171">
        <f t="shared" si="49"/>
        <v>0</v>
      </c>
      <c r="AD95" s="171">
        <f t="shared" si="50"/>
        <v>0</v>
      </c>
      <c r="AE95" s="168"/>
      <c r="AF95" s="171"/>
      <c r="AG95" s="171"/>
      <c r="AH95" s="171"/>
      <c r="AI95" s="171"/>
      <c r="AJ95" s="171"/>
      <c r="AK95" s="171"/>
      <c r="AL95" s="171"/>
      <c r="AM95" s="171"/>
      <c r="AN95" s="171" t="str">
        <f t="shared" si="30"/>
        <v/>
      </c>
      <c r="AO95" s="171" t="str">
        <f t="shared" si="31"/>
        <v/>
      </c>
      <c r="AP95" s="171" t="str">
        <f t="shared" si="32"/>
        <v/>
      </c>
      <c r="AQ95" s="168" t="str">
        <f t="shared" si="51"/>
        <v/>
      </c>
      <c r="AR95" s="158" t="str">
        <f>IF(P95&lt;&gt;1, IF(SUM(P95:$P$504)&lt;&gt;0, "| Laat geen witruimte tussen ingevulde rijen.", ""), "")</f>
        <v/>
      </c>
      <c r="AT95" s="159" t="str">
        <f t="shared" si="52"/>
        <v/>
      </c>
    </row>
    <row r="96" spans="1:46" s="158" customFormat="1" ht="14.4" customHeight="1" x14ac:dyDescent="0.3">
      <c r="A96" s="244" t="str">
        <f t="shared" si="33"/>
        <v/>
      </c>
      <c r="B96" s="153" t="str">
        <f t="shared" si="34"/>
        <v/>
      </c>
      <c r="C96" s="174" t="str">
        <f t="shared" si="35"/>
        <v/>
      </c>
      <c r="D96" s="234"/>
      <c r="E96" s="173"/>
      <c r="F96" s="175"/>
      <c r="G96" s="175"/>
      <c r="H96" s="175"/>
      <c r="I96" s="156"/>
      <c r="J96" s="175"/>
      <c r="K96" s="162"/>
      <c r="L96" s="178"/>
      <c r="M96" s="177"/>
      <c r="N96" s="177"/>
      <c r="O96" s="157" t="s">
        <v>98</v>
      </c>
      <c r="P96" s="158">
        <f t="shared" si="36"/>
        <v>0</v>
      </c>
      <c r="Q96" s="168" t="str">
        <f t="shared" si="37"/>
        <v/>
      </c>
      <c r="R96" s="233" t="str">
        <f t="shared" si="38"/>
        <v/>
      </c>
      <c r="S96" s="168">
        <f t="shared" si="39"/>
        <v>0</v>
      </c>
      <c r="T96" s="171">
        <f t="shared" si="40"/>
        <v>0</v>
      </c>
      <c r="U96" s="171">
        <f t="shared" si="41"/>
        <v>0</v>
      </c>
      <c r="V96" s="171">
        <f t="shared" si="42"/>
        <v>0</v>
      </c>
      <c r="W96" s="171">
        <f t="shared" si="43"/>
        <v>0</v>
      </c>
      <c r="X96" s="171">
        <f t="shared" si="44"/>
        <v>0</v>
      </c>
      <c r="Y96" s="171">
        <f t="shared" si="45"/>
        <v>0</v>
      </c>
      <c r="Z96" s="171">
        <f t="shared" si="46"/>
        <v>0</v>
      </c>
      <c r="AA96" s="171">
        <f t="shared" si="47"/>
        <v>0</v>
      </c>
      <c r="AB96" s="171">
        <f t="shared" si="48"/>
        <v>0</v>
      </c>
      <c r="AC96" s="171">
        <f t="shared" si="49"/>
        <v>0</v>
      </c>
      <c r="AD96" s="171">
        <f t="shared" si="50"/>
        <v>0</v>
      </c>
      <c r="AE96" s="168"/>
      <c r="AF96" s="171"/>
      <c r="AG96" s="171"/>
      <c r="AH96" s="171"/>
      <c r="AI96" s="171"/>
      <c r="AJ96" s="171"/>
      <c r="AK96" s="171"/>
      <c r="AL96" s="171"/>
      <c r="AM96" s="171"/>
      <c r="AN96" s="171" t="str">
        <f t="shared" si="30"/>
        <v/>
      </c>
      <c r="AO96" s="171" t="str">
        <f t="shared" si="31"/>
        <v/>
      </c>
      <c r="AP96" s="171" t="str">
        <f t="shared" si="32"/>
        <v/>
      </c>
      <c r="AQ96" s="168" t="str">
        <f t="shared" si="51"/>
        <v/>
      </c>
      <c r="AR96" s="158" t="str">
        <f>IF(P96&lt;&gt;1, IF(SUM(P96:$P$504)&lt;&gt;0, "| Laat geen witruimte tussen ingevulde rijen.", ""), "")</f>
        <v/>
      </c>
      <c r="AT96" s="159" t="str">
        <f t="shared" si="52"/>
        <v/>
      </c>
    </row>
    <row r="97" spans="1:46" s="158" customFormat="1" ht="14.4" customHeight="1" x14ac:dyDescent="0.3">
      <c r="A97" s="244" t="str">
        <f t="shared" si="33"/>
        <v/>
      </c>
      <c r="B97" s="153" t="str">
        <f t="shared" si="34"/>
        <v/>
      </c>
      <c r="C97" s="174" t="str">
        <f t="shared" si="35"/>
        <v/>
      </c>
      <c r="D97" s="234"/>
      <c r="E97" s="173"/>
      <c r="F97" s="175"/>
      <c r="G97" s="175"/>
      <c r="H97" s="175"/>
      <c r="I97" s="156"/>
      <c r="J97" s="175"/>
      <c r="K97" s="162"/>
      <c r="L97" s="178"/>
      <c r="M97" s="177"/>
      <c r="N97" s="177"/>
      <c r="O97" s="157" t="s">
        <v>98</v>
      </c>
      <c r="P97" s="158">
        <f t="shared" si="36"/>
        <v>0</v>
      </c>
      <c r="Q97" s="168" t="str">
        <f t="shared" si="37"/>
        <v/>
      </c>
      <c r="R97" s="233" t="str">
        <f t="shared" si="38"/>
        <v/>
      </c>
      <c r="S97" s="168">
        <f t="shared" si="39"/>
        <v>0</v>
      </c>
      <c r="T97" s="171">
        <f t="shared" si="40"/>
        <v>0</v>
      </c>
      <c r="U97" s="171">
        <f t="shared" si="41"/>
        <v>0</v>
      </c>
      <c r="V97" s="171">
        <f t="shared" si="42"/>
        <v>0</v>
      </c>
      <c r="W97" s="171">
        <f t="shared" si="43"/>
        <v>0</v>
      </c>
      <c r="X97" s="171">
        <f t="shared" si="44"/>
        <v>0</v>
      </c>
      <c r="Y97" s="171">
        <f t="shared" si="45"/>
        <v>0</v>
      </c>
      <c r="Z97" s="171">
        <f t="shared" si="46"/>
        <v>0</v>
      </c>
      <c r="AA97" s="171">
        <f t="shared" si="47"/>
        <v>0</v>
      </c>
      <c r="AB97" s="171">
        <f t="shared" si="48"/>
        <v>0</v>
      </c>
      <c r="AC97" s="171">
        <f t="shared" si="49"/>
        <v>0</v>
      </c>
      <c r="AD97" s="171">
        <f t="shared" si="50"/>
        <v>0</v>
      </c>
      <c r="AE97" s="168"/>
      <c r="AF97" s="171"/>
      <c r="AG97" s="171"/>
      <c r="AH97" s="171"/>
      <c r="AI97" s="171"/>
      <c r="AJ97" s="171"/>
      <c r="AK97" s="171"/>
      <c r="AL97" s="171"/>
      <c r="AM97" s="171"/>
      <c r="AN97" s="171" t="str">
        <f t="shared" si="30"/>
        <v/>
      </c>
      <c r="AO97" s="171" t="str">
        <f t="shared" si="31"/>
        <v/>
      </c>
      <c r="AP97" s="171" t="str">
        <f t="shared" si="32"/>
        <v/>
      </c>
      <c r="AQ97" s="168" t="str">
        <f t="shared" si="51"/>
        <v/>
      </c>
      <c r="AR97" s="158" t="str">
        <f>IF(P97&lt;&gt;1, IF(SUM(P97:$P$504)&lt;&gt;0, "| Laat geen witruimte tussen ingevulde rijen.", ""), "")</f>
        <v/>
      </c>
      <c r="AT97" s="159" t="str">
        <f t="shared" si="52"/>
        <v/>
      </c>
    </row>
    <row r="98" spans="1:46" s="158" customFormat="1" ht="14.4" customHeight="1" x14ac:dyDescent="0.3">
      <c r="A98" s="244" t="str">
        <f t="shared" si="33"/>
        <v/>
      </c>
      <c r="B98" s="153" t="str">
        <f t="shared" si="34"/>
        <v/>
      </c>
      <c r="C98" s="174" t="str">
        <f t="shared" si="35"/>
        <v/>
      </c>
      <c r="D98" s="234"/>
      <c r="E98" s="173"/>
      <c r="F98" s="175"/>
      <c r="G98" s="175"/>
      <c r="H98" s="175"/>
      <c r="I98" s="156"/>
      <c r="J98" s="175"/>
      <c r="K98" s="162"/>
      <c r="L98" s="178"/>
      <c r="M98" s="177"/>
      <c r="N98" s="177"/>
      <c r="O98" s="157" t="s">
        <v>98</v>
      </c>
      <c r="P98" s="158">
        <f t="shared" si="36"/>
        <v>0</v>
      </c>
      <c r="Q98" s="168" t="str">
        <f t="shared" si="37"/>
        <v/>
      </c>
      <c r="R98" s="233" t="str">
        <f t="shared" si="38"/>
        <v/>
      </c>
      <c r="S98" s="168">
        <f t="shared" si="39"/>
        <v>0</v>
      </c>
      <c r="T98" s="171">
        <f t="shared" si="40"/>
        <v>0</v>
      </c>
      <c r="U98" s="171">
        <f t="shared" si="41"/>
        <v>0</v>
      </c>
      <c r="V98" s="171">
        <f t="shared" si="42"/>
        <v>0</v>
      </c>
      <c r="W98" s="171">
        <f t="shared" si="43"/>
        <v>0</v>
      </c>
      <c r="X98" s="171">
        <f t="shared" si="44"/>
        <v>0</v>
      </c>
      <c r="Y98" s="171">
        <f t="shared" si="45"/>
        <v>0</v>
      </c>
      <c r="Z98" s="171">
        <f t="shared" si="46"/>
        <v>0</v>
      </c>
      <c r="AA98" s="171">
        <f t="shared" si="47"/>
        <v>0</v>
      </c>
      <c r="AB98" s="171">
        <f t="shared" si="48"/>
        <v>0</v>
      </c>
      <c r="AC98" s="171">
        <f t="shared" si="49"/>
        <v>0</v>
      </c>
      <c r="AD98" s="171">
        <f t="shared" si="50"/>
        <v>0</v>
      </c>
      <c r="AE98" s="168"/>
      <c r="AF98" s="171"/>
      <c r="AG98" s="171"/>
      <c r="AH98" s="171"/>
      <c r="AI98" s="171"/>
      <c r="AJ98" s="171"/>
      <c r="AK98" s="171"/>
      <c r="AL98" s="171"/>
      <c r="AM98" s="171"/>
      <c r="AN98" s="171" t="str">
        <f t="shared" si="30"/>
        <v/>
      </c>
      <c r="AO98" s="171" t="str">
        <f t="shared" si="31"/>
        <v/>
      </c>
      <c r="AP98" s="171" t="str">
        <f t="shared" si="32"/>
        <v/>
      </c>
      <c r="AQ98" s="168" t="str">
        <f t="shared" si="51"/>
        <v/>
      </c>
      <c r="AR98" s="158" t="str">
        <f>IF(P98&lt;&gt;1, IF(SUM(P98:$P$504)&lt;&gt;0, "| Laat geen witruimte tussen ingevulde rijen.", ""), "")</f>
        <v/>
      </c>
      <c r="AT98" s="159" t="str">
        <f t="shared" si="52"/>
        <v/>
      </c>
    </row>
    <row r="99" spans="1:46" s="158" customFormat="1" ht="14.4" customHeight="1" x14ac:dyDescent="0.3">
      <c r="A99" s="244" t="str">
        <f t="shared" si="33"/>
        <v/>
      </c>
      <c r="B99" s="153" t="str">
        <f t="shared" si="34"/>
        <v/>
      </c>
      <c r="C99" s="174" t="str">
        <f t="shared" si="35"/>
        <v/>
      </c>
      <c r="D99" s="234"/>
      <c r="E99" s="173"/>
      <c r="F99" s="175"/>
      <c r="G99" s="175"/>
      <c r="H99" s="175"/>
      <c r="I99" s="156"/>
      <c r="J99" s="175"/>
      <c r="K99" s="162"/>
      <c r="L99" s="178"/>
      <c r="M99" s="177"/>
      <c r="N99" s="177"/>
      <c r="O99" s="157" t="s">
        <v>98</v>
      </c>
      <c r="P99" s="158">
        <f t="shared" si="36"/>
        <v>0</v>
      </c>
      <c r="Q99" s="168" t="str">
        <f t="shared" si="37"/>
        <v/>
      </c>
      <c r="R99" s="233" t="str">
        <f t="shared" si="38"/>
        <v/>
      </c>
      <c r="S99" s="168">
        <f t="shared" si="39"/>
        <v>0</v>
      </c>
      <c r="T99" s="171">
        <f t="shared" si="40"/>
        <v>0</v>
      </c>
      <c r="U99" s="171">
        <f t="shared" si="41"/>
        <v>0</v>
      </c>
      <c r="V99" s="171">
        <f t="shared" si="42"/>
        <v>0</v>
      </c>
      <c r="W99" s="171">
        <f t="shared" si="43"/>
        <v>0</v>
      </c>
      <c r="X99" s="171">
        <f t="shared" si="44"/>
        <v>0</v>
      </c>
      <c r="Y99" s="171">
        <f t="shared" si="45"/>
        <v>0</v>
      </c>
      <c r="Z99" s="171">
        <f t="shared" si="46"/>
        <v>0</v>
      </c>
      <c r="AA99" s="171">
        <f t="shared" si="47"/>
        <v>0</v>
      </c>
      <c r="AB99" s="171">
        <f t="shared" si="48"/>
        <v>0</v>
      </c>
      <c r="AC99" s="171">
        <f t="shared" si="49"/>
        <v>0</v>
      </c>
      <c r="AD99" s="171">
        <f t="shared" si="50"/>
        <v>0</v>
      </c>
      <c r="AE99" s="168"/>
      <c r="AF99" s="171"/>
      <c r="AG99" s="171"/>
      <c r="AH99" s="171"/>
      <c r="AI99" s="171"/>
      <c r="AJ99" s="171"/>
      <c r="AK99" s="171"/>
      <c r="AL99" s="171"/>
      <c r="AM99" s="171"/>
      <c r="AN99" s="171" t="str">
        <f t="shared" si="30"/>
        <v/>
      </c>
      <c r="AO99" s="171" t="str">
        <f t="shared" si="31"/>
        <v/>
      </c>
      <c r="AP99" s="171" t="str">
        <f t="shared" si="32"/>
        <v/>
      </c>
      <c r="AQ99" s="168" t="str">
        <f t="shared" si="51"/>
        <v/>
      </c>
      <c r="AR99" s="158" t="str">
        <f>IF(P99&lt;&gt;1, IF(SUM(P99:$P$504)&lt;&gt;0, "| Laat geen witruimte tussen ingevulde rijen.", ""), "")</f>
        <v/>
      </c>
      <c r="AT99" s="159" t="str">
        <f t="shared" si="52"/>
        <v/>
      </c>
    </row>
    <row r="100" spans="1:46" s="158" customFormat="1" ht="14.4" customHeight="1" x14ac:dyDescent="0.3">
      <c r="A100" s="244" t="str">
        <f t="shared" si="33"/>
        <v/>
      </c>
      <c r="B100" s="153" t="str">
        <f t="shared" si="34"/>
        <v/>
      </c>
      <c r="C100" s="174" t="str">
        <f t="shared" si="35"/>
        <v/>
      </c>
      <c r="D100" s="234"/>
      <c r="E100" s="173"/>
      <c r="F100" s="175"/>
      <c r="G100" s="175"/>
      <c r="H100" s="175"/>
      <c r="I100" s="156"/>
      <c r="J100" s="175"/>
      <c r="K100" s="162"/>
      <c r="L100" s="178"/>
      <c r="M100" s="177"/>
      <c r="N100" s="177"/>
      <c r="O100" s="157" t="s">
        <v>98</v>
      </c>
      <c r="P100" s="158">
        <f t="shared" si="36"/>
        <v>0</v>
      </c>
      <c r="Q100" s="168" t="str">
        <f t="shared" si="37"/>
        <v/>
      </c>
      <c r="R100" s="233" t="str">
        <f t="shared" si="38"/>
        <v/>
      </c>
      <c r="S100" s="168">
        <f t="shared" si="39"/>
        <v>0</v>
      </c>
      <c r="T100" s="171">
        <f t="shared" si="40"/>
        <v>0</v>
      </c>
      <c r="U100" s="171">
        <f t="shared" si="41"/>
        <v>0</v>
      </c>
      <c r="V100" s="171">
        <f t="shared" si="42"/>
        <v>0</v>
      </c>
      <c r="W100" s="171">
        <f t="shared" si="43"/>
        <v>0</v>
      </c>
      <c r="X100" s="171">
        <f t="shared" si="44"/>
        <v>0</v>
      </c>
      <c r="Y100" s="171">
        <f t="shared" si="45"/>
        <v>0</v>
      </c>
      <c r="Z100" s="171">
        <f t="shared" si="46"/>
        <v>0</v>
      </c>
      <c r="AA100" s="171">
        <f t="shared" si="47"/>
        <v>0</v>
      </c>
      <c r="AB100" s="171">
        <f t="shared" si="48"/>
        <v>0</v>
      </c>
      <c r="AC100" s="171">
        <f t="shared" si="49"/>
        <v>0</v>
      </c>
      <c r="AD100" s="171">
        <f t="shared" si="50"/>
        <v>0</v>
      </c>
      <c r="AE100" s="168"/>
      <c r="AF100" s="171"/>
      <c r="AG100" s="171"/>
      <c r="AH100" s="171"/>
      <c r="AI100" s="171"/>
      <c r="AJ100" s="171"/>
      <c r="AK100" s="171"/>
      <c r="AL100" s="171"/>
      <c r="AM100" s="171"/>
      <c r="AN100" s="171" t="str">
        <f t="shared" si="30"/>
        <v/>
      </c>
      <c r="AO100" s="171" t="str">
        <f t="shared" si="31"/>
        <v/>
      </c>
      <c r="AP100" s="171" t="str">
        <f t="shared" si="32"/>
        <v/>
      </c>
      <c r="AQ100" s="168" t="str">
        <f t="shared" si="51"/>
        <v/>
      </c>
      <c r="AR100" s="158" t="str">
        <f>IF(P100&lt;&gt;1, IF(SUM(P100:$P$504)&lt;&gt;0, "| Laat geen witruimte tussen ingevulde rijen.", ""), "")</f>
        <v/>
      </c>
      <c r="AT100" s="159" t="str">
        <f t="shared" si="52"/>
        <v/>
      </c>
    </row>
    <row r="101" spans="1:46" s="158" customFormat="1" ht="14.4" customHeight="1" x14ac:dyDescent="0.3">
      <c r="A101" s="244" t="str">
        <f t="shared" si="33"/>
        <v/>
      </c>
      <c r="B101" s="153" t="str">
        <f t="shared" si="34"/>
        <v/>
      </c>
      <c r="C101" s="174" t="str">
        <f t="shared" si="35"/>
        <v/>
      </c>
      <c r="D101" s="234"/>
      <c r="E101" s="173"/>
      <c r="F101" s="175"/>
      <c r="G101" s="175"/>
      <c r="H101" s="175"/>
      <c r="I101" s="156"/>
      <c r="J101" s="175"/>
      <c r="K101" s="162"/>
      <c r="L101" s="178"/>
      <c r="M101" s="177"/>
      <c r="N101" s="177"/>
      <c r="O101" s="157" t="s">
        <v>98</v>
      </c>
      <c r="P101" s="158">
        <f t="shared" si="36"/>
        <v>0</v>
      </c>
      <c r="Q101" s="168" t="str">
        <f t="shared" si="37"/>
        <v/>
      </c>
      <c r="R101" s="233" t="str">
        <f t="shared" si="38"/>
        <v/>
      </c>
      <c r="S101" s="168">
        <f t="shared" si="39"/>
        <v>0</v>
      </c>
      <c r="T101" s="171">
        <f t="shared" si="40"/>
        <v>0</v>
      </c>
      <c r="U101" s="171">
        <f t="shared" si="41"/>
        <v>0</v>
      </c>
      <c r="V101" s="171">
        <f t="shared" si="42"/>
        <v>0</v>
      </c>
      <c r="W101" s="171">
        <f t="shared" si="43"/>
        <v>0</v>
      </c>
      <c r="X101" s="171">
        <f t="shared" si="44"/>
        <v>0</v>
      </c>
      <c r="Y101" s="171">
        <f t="shared" si="45"/>
        <v>0</v>
      </c>
      <c r="Z101" s="171">
        <f t="shared" si="46"/>
        <v>0</v>
      </c>
      <c r="AA101" s="171">
        <f t="shared" si="47"/>
        <v>0</v>
      </c>
      <c r="AB101" s="171">
        <f t="shared" si="48"/>
        <v>0</v>
      </c>
      <c r="AC101" s="171">
        <f t="shared" si="49"/>
        <v>0</v>
      </c>
      <c r="AD101" s="171">
        <f t="shared" si="50"/>
        <v>0</v>
      </c>
      <c r="AE101" s="168"/>
      <c r="AF101" s="171"/>
      <c r="AG101" s="171"/>
      <c r="AH101" s="171"/>
      <c r="AI101" s="171"/>
      <c r="AJ101" s="171"/>
      <c r="AK101" s="171"/>
      <c r="AL101" s="171"/>
      <c r="AM101" s="171"/>
      <c r="AN101" s="171" t="str">
        <f t="shared" si="30"/>
        <v/>
      </c>
      <c r="AO101" s="171" t="str">
        <f t="shared" si="31"/>
        <v/>
      </c>
      <c r="AP101" s="171" t="str">
        <f t="shared" si="32"/>
        <v/>
      </c>
      <c r="AQ101" s="168" t="str">
        <f t="shared" si="51"/>
        <v/>
      </c>
      <c r="AR101" s="158" t="str">
        <f>IF(P101&lt;&gt;1, IF(SUM(P101:$P$504)&lt;&gt;0, "| Laat geen witruimte tussen ingevulde rijen.", ""), "")</f>
        <v/>
      </c>
      <c r="AT101" s="159" t="str">
        <f t="shared" si="52"/>
        <v/>
      </c>
    </row>
    <row r="102" spans="1:46" s="158" customFormat="1" ht="14.4" customHeight="1" x14ac:dyDescent="0.3">
      <c r="A102" s="244" t="str">
        <f t="shared" si="33"/>
        <v/>
      </c>
      <c r="B102" s="153" t="str">
        <f t="shared" si="34"/>
        <v/>
      </c>
      <c r="C102" s="174" t="str">
        <f t="shared" si="35"/>
        <v/>
      </c>
      <c r="D102" s="234"/>
      <c r="E102" s="173"/>
      <c r="F102" s="175"/>
      <c r="G102" s="175"/>
      <c r="H102" s="175"/>
      <c r="I102" s="156"/>
      <c r="J102" s="175"/>
      <c r="K102" s="162"/>
      <c r="L102" s="178"/>
      <c r="M102" s="177"/>
      <c r="N102" s="177"/>
      <c r="O102" s="157" t="s">
        <v>98</v>
      </c>
      <c r="P102" s="158">
        <f t="shared" si="36"/>
        <v>0</v>
      </c>
      <c r="Q102" s="168" t="str">
        <f t="shared" si="37"/>
        <v/>
      </c>
      <c r="R102" s="233" t="str">
        <f t="shared" si="38"/>
        <v/>
      </c>
      <c r="S102" s="168">
        <f t="shared" si="39"/>
        <v>0</v>
      </c>
      <c r="T102" s="171">
        <f t="shared" si="40"/>
        <v>0</v>
      </c>
      <c r="U102" s="171">
        <f t="shared" si="41"/>
        <v>0</v>
      </c>
      <c r="V102" s="171">
        <f t="shared" si="42"/>
        <v>0</v>
      </c>
      <c r="W102" s="171">
        <f t="shared" si="43"/>
        <v>0</v>
      </c>
      <c r="X102" s="171">
        <f t="shared" si="44"/>
        <v>0</v>
      </c>
      <c r="Y102" s="171">
        <f t="shared" si="45"/>
        <v>0</v>
      </c>
      <c r="Z102" s="171">
        <f t="shared" si="46"/>
        <v>0</v>
      </c>
      <c r="AA102" s="171">
        <f t="shared" si="47"/>
        <v>0</v>
      </c>
      <c r="AB102" s="171">
        <f t="shared" si="48"/>
        <v>0</v>
      </c>
      <c r="AC102" s="171">
        <f t="shared" si="49"/>
        <v>0</v>
      </c>
      <c r="AD102" s="171">
        <f t="shared" si="50"/>
        <v>0</v>
      </c>
      <c r="AE102" s="168"/>
      <c r="AF102" s="171"/>
      <c r="AG102" s="171"/>
      <c r="AH102" s="171"/>
      <c r="AI102" s="171"/>
      <c r="AJ102" s="171"/>
      <c r="AK102" s="171"/>
      <c r="AL102" s="171"/>
      <c r="AM102" s="171"/>
      <c r="AN102" s="171" t="str">
        <f t="shared" si="30"/>
        <v/>
      </c>
      <c r="AO102" s="171" t="str">
        <f t="shared" si="31"/>
        <v/>
      </c>
      <c r="AP102" s="171" t="str">
        <f t="shared" si="32"/>
        <v/>
      </c>
      <c r="AQ102" s="168" t="str">
        <f t="shared" si="51"/>
        <v/>
      </c>
      <c r="AR102" s="158" t="str">
        <f>IF(P102&lt;&gt;1, IF(SUM(P102:$P$504)&lt;&gt;0, "| Laat geen witruimte tussen ingevulde rijen.", ""), "")</f>
        <v/>
      </c>
      <c r="AT102" s="159" t="str">
        <f t="shared" si="52"/>
        <v/>
      </c>
    </row>
    <row r="103" spans="1:46" s="158" customFormat="1" ht="14.4" customHeight="1" x14ac:dyDescent="0.3">
      <c r="A103" s="244" t="str">
        <f t="shared" si="33"/>
        <v/>
      </c>
      <c r="B103" s="153" t="str">
        <f t="shared" si="34"/>
        <v/>
      </c>
      <c r="C103" s="174" t="str">
        <f t="shared" si="35"/>
        <v/>
      </c>
      <c r="D103" s="234"/>
      <c r="E103" s="173"/>
      <c r="F103" s="175"/>
      <c r="G103" s="175"/>
      <c r="H103" s="175"/>
      <c r="I103" s="156"/>
      <c r="J103" s="175"/>
      <c r="K103" s="162"/>
      <c r="L103" s="178"/>
      <c r="M103" s="177"/>
      <c r="N103" s="177"/>
      <c r="O103" s="157" t="s">
        <v>98</v>
      </c>
      <c r="P103" s="158">
        <f t="shared" si="36"/>
        <v>0</v>
      </c>
      <c r="Q103" s="168" t="str">
        <f t="shared" si="37"/>
        <v/>
      </c>
      <c r="R103" s="233" t="str">
        <f t="shared" si="38"/>
        <v/>
      </c>
      <c r="S103" s="168">
        <f t="shared" si="39"/>
        <v>0</v>
      </c>
      <c r="T103" s="171">
        <f t="shared" si="40"/>
        <v>0</v>
      </c>
      <c r="U103" s="171">
        <f t="shared" si="41"/>
        <v>0</v>
      </c>
      <c r="V103" s="171">
        <f t="shared" si="42"/>
        <v>0</v>
      </c>
      <c r="W103" s="171">
        <f t="shared" si="43"/>
        <v>0</v>
      </c>
      <c r="X103" s="171">
        <f t="shared" si="44"/>
        <v>0</v>
      </c>
      <c r="Y103" s="171">
        <f t="shared" si="45"/>
        <v>0</v>
      </c>
      <c r="Z103" s="171">
        <f t="shared" si="46"/>
        <v>0</v>
      </c>
      <c r="AA103" s="171">
        <f t="shared" si="47"/>
        <v>0</v>
      </c>
      <c r="AB103" s="171">
        <f t="shared" si="48"/>
        <v>0</v>
      </c>
      <c r="AC103" s="171">
        <f t="shared" si="49"/>
        <v>0</v>
      </c>
      <c r="AD103" s="171">
        <f t="shared" si="50"/>
        <v>0</v>
      </c>
      <c r="AE103" s="168"/>
      <c r="AF103" s="171"/>
      <c r="AG103" s="171"/>
      <c r="AH103" s="171"/>
      <c r="AI103" s="171"/>
      <c r="AJ103" s="171"/>
      <c r="AK103" s="171"/>
      <c r="AL103" s="171"/>
      <c r="AM103" s="171"/>
      <c r="AN103" s="171" t="str">
        <f t="shared" si="30"/>
        <v/>
      </c>
      <c r="AO103" s="171" t="str">
        <f t="shared" si="31"/>
        <v/>
      </c>
      <c r="AP103" s="171" t="str">
        <f t="shared" si="32"/>
        <v/>
      </c>
      <c r="AQ103" s="168" t="str">
        <f t="shared" si="51"/>
        <v/>
      </c>
      <c r="AR103" s="158" t="str">
        <f>IF(P103&lt;&gt;1, IF(SUM(P103:$P$504)&lt;&gt;0, "| Laat geen witruimte tussen ingevulde rijen.", ""), "")</f>
        <v/>
      </c>
      <c r="AT103" s="159" t="str">
        <f t="shared" si="52"/>
        <v/>
      </c>
    </row>
    <row r="104" spans="1:46" s="158" customFormat="1" ht="14.4" customHeight="1" x14ac:dyDescent="0.3">
      <c r="A104" s="244" t="str">
        <f t="shared" si="33"/>
        <v/>
      </c>
      <c r="B104" s="153" t="str">
        <f t="shared" si="34"/>
        <v/>
      </c>
      <c r="C104" s="174" t="str">
        <f t="shared" si="35"/>
        <v/>
      </c>
      <c r="D104" s="234"/>
      <c r="E104" s="173"/>
      <c r="F104" s="175"/>
      <c r="G104" s="175"/>
      <c r="H104" s="175"/>
      <c r="I104" s="156"/>
      <c r="J104" s="175"/>
      <c r="K104" s="162"/>
      <c r="L104" s="178"/>
      <c r="M104" s="177"/>
      <c r="N104" s="177"/>
      <c r="O104" s="157" t="s">
        <v>98</v>
      </c>
      <c r="P104" s="158">
        <f t="shared" si="36"/>
        <v>0</v>
      </c>
      <c r="Q104" s="168" t="str">
        <f t="shared" si="37"/>
        <v/>
      </c>
      <c r="R104" s="233" t="str">
        <f t="shared" si="38"/>
        <v/>
      </c>
      <c r="S104" s="168">
        <f t="shared" si="39"/>
        <v>0</v>
      </c>
      <c r="T104" s="171">
        <f t="shared" si="40"/>
        <v>0</v>
      </c>
      <c r="U104" s="171">
        <f t="shared" si="41"/>
        <v>0</v>
      </c>
      <c r="V104" s="171">
        <f t="shared" si="42"/>
        <v>0</v>
      </c>
      <c r="W104" s="171">
        <f t="shared" si="43"/>
        <v>0</v>
      </c>
      <c r="X104" s="171">
        <f t="shared" si="44"/>
        <v>0</v>
      </c>
      <c r="Y104" s="171">
        <f t="shared" si="45"/>
        <v>0</v>
      </c>
      <c r="Z104" s="171">
        <f t="shared" si="46"/>
        <v>0</v>
      </c>
      <c r="AA104" s="171">
        <f t="shared" si="47"/>
        <v>0</v>
      </c>
      <c r="AB104" s="171">
        <f t="shared" si="48"/>
        <v>0</v>
      </c>
      <c r="AC104" s="171">
        <f t="shared" si="49"/>
        <v>0</v>
      </c>
      <c r="AD104" s="171">
        <f t="shared" si="50"/>
        <v>0</v>
      </c>
      <c r="AE104" s="168"/>
      <c r="AF104" s="171"/>
      <c r="AG104" s="171"/>
      <c r="AH104" s="171"/>
      <c r="AI104" s="171"/>
      <c r="AJ104" s="171"/>
      <c r="AK104" s="171"/>
      <c r="AL104" s="171"/>
      <c r="AM104" s="171"/>
      <c r="AN104" s="171" t="str">
        <f t="shared" si="30"/>
        <v/>
      </c>
      <c r="AO104" s="171" t="str">
        <f t="shared" si="31"/>
        <v/>
      </c>
      <c r="AP104" s="171" t="str">
        <f t="shared" si="32"/>
        <v/>
      </c>
      <c r="AQ104" s="168" t="str">
        <f t="shared" si="51"/>
        <v/>
      </c>
      <c r="AR104" s="158" t="str">
        <f>IF(P104&lt;&gt;1, IF(SUM(P104:$P$504)&lt;&gt;0, "| Laat geen witruimte tussen ingevulde rijen.", ""), "")</f>
        <v/>
      </c>
      <c r="AT104" s="159" t="str">
        <f t="shared" si="52"/>
        <v/>
      </c>
    </row>
    <row r="105" spans="1:46" s="158" customFormat="1" ht="14.4" customHeight="1" x14ac:dyDescent="0.3">
      <c r="A105" s="244" t="str">
        <f t="shared" si="33"/>
        <v/>
      </c>
      <c r="B105" s="153" t="str">
        <f t="shared" si="34"/>
        <v/>
      </c>
      <c r="C105" s="174" t="str">
        <f t="shared" si="35"/>
        <v/>
      </c>
      <c r="D105" s="234"/>
      <c r="E105" s="173"/>
      <c r="F105" s="175"/>
      <c r="G105" s="175"/>
      <c r="H105" s="175"/>
      <c r="I105" s="156"/>
      <c r="J105" s="175"/>
      <c r="K105" s="162"/>
      <c r="L105" s="178"/>
      <c r="M105" s="177"/>
      <c r="N105" s="177"/>
      <c r="O105" s="157" t="s">
        <v>98</v>
      </c>
      <c r="P105" s="158">
        <f t="shared" si="36"/>
        <v>0</v>
      </c>
      <c r="Q105" s="168" t="str">
        <f t="shared" si="37"/>
        <v/>
      </c>
      <c r="R105" s="233" t="str">
        <f t="shared" si="38"/>
        <v/>
      </c>
      <c r="S105" s="168">
        <f t="shared" si="39"/>
        <v>0</v>
      </c>
      <c r="T105" s="171">
        <f t="shared" si="40"/>
        <v>0</v>
      </c>
      <c r="U105" s="171">
        <f t="shared" si="41"/>
        <v>0</v>
      </c>
      <c r="V105" s="171">
        <f t="shared" si="42"/>
        <v>0</v>
      </c>
      <c r="W105" s="171">
        <f t="shared" si="43"/>
        <v>0</v>
      </c>
      <c r="X105" s="171">
        <f t="shared" si="44"/>
        <v>0</v>
      </c>
      <c r="Y105" s="171">
        <f t="shared" si="45"/>
        <v>0</v>
      </c>
      <c r="Z105" s="171">
        <f t="shared" si="46"/>
        <v>0</v>
      </c>
      <c r="AA105" s="171">
        <f t="shared" si="47"/>
        <v>0</v>
      </c>
      <c r="AB105" s="171">
        <f t="shared" si="48"/>
        <v>0</v>
      </c>
      <c r="AC105" s="171">
        <f t="shared" si="49"/>
        <v>0</v>
      </c>
      <c r="AD105" s="171">
        <f t="shared" si="50"/>
        <v>0</v>
      </c>
      <c r="AE105" s="168"/>
      <c r="AF105" s="171"/>
      <c r="AG105" s="171"/>
      <c r="AH105" s="171"/>
      <c r="AI105" s="171"/>
      <c r="AJ105" s="171"/>
      <c r="AK105" s="171"/>
      <c r="AL105" s="171"/>
      <c r="AM105" s="171"/>
      <c r="AN105" s="171" t="str">
        <f t="shared" si="30"/>
        <v/>
      </c>
      <c r="AO105" s="171" t="str">
        <f t="shared" si="31"/>
        <v/>
      </c>
      <c r="AP105" s="171" t="str">
        <f t="shared" si="32"/>
        <v/>
      </c>
      <c r="AQ105" s="168" t="str">
        <f t="shared" si="51"/>
        <v/>
      </c>
      <c r="AR105" s="158" t="str">
        <f>IF(P105&lt;&gt;1, IF(SUM(P105:$P$504)&lt;&gt;0, "| Laat geen witruimte tussen ingevulde rijen.", ""), "")</f>
        <v/>
      </c>
      <c r="AT105" s="159" t="str">
        <f t="shared" si="52"/>
        <v/>
      </c>
    </row>
    <row r="106" spans="1:46" s="158" customFormat="1" ht="14.4" customHeight="1" x14ac:dyDescent="0.3">
      <c r="A106" s="244" t="str">
        <f t="shared" si="33"/>
        <v/>
      </c>
      <c r="B106" s="153" t="str">
        <f t="shared" si="34"/>
        <v/>
      </c>
      <c r="C106" s="174" t="str">
        <f t="shared" si="35"/>
        <v/>
      </c>
      <c r="D106" s="234"/>
      <c r="E106" s="173"/>
      <c r="F106" s="175"/>
      <c r="G106" s="175"/>
      <c r="H106" s="175"/>
      <c r="I106" s="156"/>
      <c r="J106" s="175"/>
      <c r="K106" s="162"/>
      <c r="L106" s="178"/>
      <c r="M106" s="177"/>
      <c r="N106" s="177"/>
      <c r="O106" s="157" t="s">
        <v>98</v>
      </c>
      <c r="P106" s="158">
        <f t="shared" si="36"/>
        <v>0</v>
      </c>
      <c r="Q106" s="168" t="str">
        <f t="shared" si="37"/>
        <v/>
      </c>
      <c r="R106" s="233" t="str">
        <f t="shared" si="38"/>
        <v/>
      </c>
      <c r="S106" s="168">
        <f t="shared" si="39"/>
        <v>0</v>
      </c>
      <c r="T106" s="171">
        <f t="shared" si="40"/>
        <v>0</v>
      </c>
      <c r="U106" s="171">
        <f t="shared" si="41"/>
        <v>0</v>
      </c>
      <c r="V106" s="171">
        <f t="shared" si="42"/>
        <v>0</v>
      </c>
      <c r="W106" s="171">
        <f t="shared" si="43"/>
        <v>0</v>
      </c>
      <c r="X106" s="171">
        <f t="shared" si="44"/>
        <v>0</v>
      </c>
      <c r="Y106" s="171">
        <f t="shared" si="45"/>
        <v>0</v>
      </c>
      <c r="Z106" s="171">
        <f t="shared" si="46"/>
        <v>0</v>
      </c>
      <c r="AA106" s="171">
        <f t="shared" si="47"/>
        <v>0</v>
      </c>
      <c r="AB106" s="171">
        <f t="shared" si="48"/>
        <v>0</v>
      </c>
      <c r="AC106" s="171">
        <f t="shared" si="49"/>
        <v>0</v>
      </c>
      <c r="AD106" s="171">
        <f t="shared" si="50"/>
        <v>0</v>
      </c>
      <c r="AE106" s="168"/>
      <c r="AF106" s="171"/>
      <c r="AG106" s="171"/>
      <c r="AH106" s="171"/>
      <c r="AI106" s="171"/>
      <c r="AJ106" s="171"/>
      <c r="AK106" s="171"/>
      <c r="AL106" s="171"/>
      <c r="AM106" s="171"/>
      <c r="AN106" s="171" t="str">
        <f t="shared" si="30"/>
        <v/>
      </c>
      <c r="AO106" s="171" t="str">
        <f t="shared" si="31"/>
        <v/>
      </c>
      <c r="AP106" s="171" t="str">
        <f t="shared" si="32"/>
        <v/>
      </c>
      <c r="AQ106" s="168" t="str">
        <f t="shared" si="51"/>
        <v/>
      </c>
      <c r="AR106" s="158" t="str">
        <f>IF(P106&lt;&gt;1, IF(SUM(P106:$P$504)&lt;&gt;0, "| Laat geen witruimte tussen ingevulde rijen.", ""), "")</f>
        <v/>
      </c>
      <c r="AT106" s="159" t="str">
        <f t="shared" si="52"/>
        <v/>
      </c>
    </row>
    <row r="107" spans="1:46" s="158" customFormat="1" ht="14.4" customHeight="1" x14ac:dyDescent="0.3">
      <c r="A107" s="244" t="str">
        <f t="shared" si="33"/>
        <v/>
      </c>
      <c r="B107" s="153" t="str">
        <f t="shared" si="34"/>
        <v/>
      </c>
      <c r="C107" s="174" t="str">
        <f t="shared" si="35"/>
        <v/>
      </c>
      <c r="D107" s="234"/>
      <c r="E107" s="173"/>
      <c r="F107" s="175"/>
      <c r="G107" s="175"/>
      <c r="H107" s="175"/>
      <c r="I107" s="156"/>
      <c r="J107" s="175"/>
      <c r="K107" s="162"/>
      <c r="L107" s="178"/>
      <c r="M107" s="177"/>
      <c r="N107" s="177"/>
      <c r="O107" s="157" t="s">
        <v>98</v>
      </c>
      <c r="P107" s="158">
        <f t="shared" si="36"/>
        <v>0</v>
      </c>
      <c r="Q107" s="168" t="str">
        <f t="shared" si="37"/>
        <v/>
      </c>
      <c r="R107" s="233" t="str">
        <f t="shared" si="38"/>
        <v/>
      </c>
      <c r="S107" s="168">
        <f t="shared" si="39"/>
        <v>0</v>
      </c>
      <c r="T107" s="171">
        <f t="shared" si="40"/>
        <v>0</v>
      </c>
      <c r="U107" s="171">
        <f t="shared" si="41"/>
        <v>0</v>
      </c>
      <c r="V107" s="171">
        <f t="shared" si="42"/>
        <v>0</v>
      </c>
      <c r="W107" s="171">
        <f t="shared" si="43"/>
        <v>0</v>
      </c>
      <c r="X107" s="171">
        <f t="shared" si="44"/>
        <v>0</v>
      </c>
      <c r="Y107" s="171">
        <f t="shared" si="45"/>
        <v>0</v>
      </c>
      <c r="Z107" s="171">
        <f t="shared" si="46"/>
        <v>0</v>
      </c>
      <c r="AA107" s="171">
        <f t="shared" si="47"/>
        <v>0</v>
      </c>
      <c r="AB107" s="171">
        <f t="shared" si="48"/>
        <v>0</v>
      </c>
      <c r="AC107" s="171">
        <f t="shared" si="49"/>
        <v>0</v>
      </c>
      <c r="AD107" s="171">
        <f t="shared" si="50"/>
        <v>0</v>
      </c>
      <c r="AE107" s="168"/>
      <c r="AF107" s="171"/>
      <c r="AG107" s="171"/>
      <c r="AH107" s="171"/>
      <c r="AI107" s="171"/>
      <c r="AJ107" s="171"/>
      <c r="AK107" s="171"/>
      <c r="AL107" s="171"/>
      <c r="AM107" s="171"/>
      <c r="AN107" s="171" t="str">
        <f t="shared" si="30"/>
        <v/>
      </c>
      <c r="AO107" s="171" t="str">
        <f t="shared" si="31"/>
        <v/>
      </c>
      <c r="AP107" s="171" t="str">
        <f t="shared" si="32"/>
        <v/>
      </c>
      <c r="AQ107" s="168" t="str">
        <f t="shared" si="51"/>
        <v/>
      </c>
      <c r="AR107" s="158" t="str">
        <f>IF(P107&lt;&gt;1, IF(SUM(P107:$P$504)&lt;&gt;0, "| Laat geen witruimte tussen ingevulde rijen.", ""), "")</f>
        <v/>
      </c>
      <c r="AT107" s="159" t="str">
        <f t="shared" si="52"/>
        <v/>
      </c>
    </row>
    <row r="108" spans="1:46" s="158" customFormat="1" ht="14.4" customHeight="1" x14ac:dyDescent="0.3">
      <c r="A108" s="244" t="str">
        <f t="shared" si="33"/>
        <v/>
      </c>
      <c r="B108" s="153" t="str">
        <f t="shared" si="34"/>
        <v/>
      </c>
      <c r="C108" s="174" t="str">
        <f t="shared" si="35"/>
        <v/>
      </c>
      <c r="D108" s="234"/>
      <c r="E108" s="173"/>
      <c r="F108" s="175"/>
      <c r="G108" s="175"/>
      <c r="H108" s="175"/>
      <c r="I108" s="156"/>
      <c r="J108" s="175"/>
      <c r="K108" s="162"/>
      <c r="L108" s="178"/>
      <c r="M108" s="177"/>
      <c r="N108" s="177"/>
      <c r="O108" s="157" t="s">
        <v>98</v>
      </c>
      <c r="P108" s="158">
        <f t="shared" si="36"/>
        <v>0</v>
      </c>
      <c r="Q108" s="168" t="str">
        <f t="shared" si="37"/>
        <v/>
      </c>
      <c r="R108" s="233" t="str">
        <f t="shared" si="38"/>
        <v/>
      </c>
      <c r="S108" s="168">
        <f t="shared" si="39"/>
        <v>0</v>
      </c>
      <c r="T108" s="171">
        <f t="shared" si="40"/>
        <v>0</v>
      </c>
      <c r="U108" s="171">
        <f t="shared" si="41"/>
        <v>0</v>
      </c>
      <c r="V108" s="171">
        <f t="shared" si="42"/>
        <v>0</v>
      </c>
      <c r="W108" s="171">
        <f t="shared" si="43"/>
        <v>0</v>
      </c>
      <c r="X108" s="171">
        <f t="shared" si="44"/>
        <v>0</v>
      </c>
      <c r="Y108" s="171">
        <f t="shared" si="45"/>
        <v>0</v>
      </c>
      <c r="Z108" s="171">
        <f t="shared" si="46"/>
        <v>0</v>
      </c>
      <c r="AA108" s="171">
        <f t="shared" si="47"/>
        <v>0</v>
      </c>
      <c r="AB108" s="171">
        <f t="shared" si="48"/>
        <v>0</v>
      </c>
      <c r="AC108" s="171">
        <f t="shared" si="49"/>
        <v>0</v>
      </c>
      <c r="AD108" s="171">
        <f t="shared" si="50"/>
        <v>0</v>
      </c>
      <c r="AE108" s="168"/>
      <c r="AF108" s="171"/>
      <c r="AG108" s="171"/>
      <c r="AH108" s="171"/>
      <c r="AI108" s="171"/>
      <c r="AJ108" s="171"/>
      <c r="AK108" s="171"/>
      <c r="AL108" s="171"/>
      <c r="AM108" s="171"/>
      <c r="AN108" s="171" t="str">
        <f t="shared" si="30"/>
        <v/>
      </c>
      <c r="AO108" s="171" t="str">
        <f t="shared" si="31"/>
        <v/>
      </c>
      <c r="AP108" s="171" t="str">
        <f t="shared" si="32"/>
        <v/>
      </c>
      <c r="AQ108" s="168" t="str">
        <f t="shared" si="51"/>
        <v/>
      </c>
      <c r="AR108" s="158" t="str">
        <f>IF(P108&lt;&gt;1, IF(SUM(P108:$P$504)&lt;&gt;0, "| Laat geen witruimte tussen ingevulde rijen.", ""), "")</f>
        <v/>
      </c>
      <c r="AT108" s="159" t="str">
        <f t="shared" si="52"/>
        <v/>
      </c>
    </row>
    <row r="109" spans="1:46" s="158" customFormat="1" ht="14.4" customHeight="1" x14ac:dyDescent="0.3">
      <c r="A109" s="244" t="str">
        <f t="shared" si="33"/>
        <v/>
      </c>
      <c r="B109" s="153" t="str">
        <f t="shared" si="34"/>
        <v/>
      </c>
      <c r="C109" s="174" t="str">
        <f t="shared" si="35"/>
        <v/>
      </c>
      <c r="D109" s="234"/>
      <c r="E109" s="173"/>
      <c r="F109" s="175"/>
      <c r="G109" s="175"/>
      <c r="H109" s="175"/>
      <c r="I109" s="156"/>
      <c r="J109" s="175"/>
      <c r="K109" s="162"/>
      <c r="L109" s="178"/>
      <c r="M109" s="177"/>
      <c r="N109" s="177"/>
      <c r="O109" s="157" t="s">
        <v>98</v>
      </c>
      <c r="P109" s="158">
        <f t="shared" si="36"/>
        <v>0</v>
      </c>
      <c r="Q109" s="168" t="str">
        <f t="shared" si="37"/>
        <v/>
      </c>
      <c r="R109" s="233" t="str">
        <f t="shared" si="38"/>
        <v/>
      </c>
      <c r="S109" s="168">
        <f t="shared" si="39"/>
        <v>0</v>
      </c>
      <c r="T109" s="171">
        <f t="shared" si="40"/>
        <v>0</v>
      </c>
      <c r="U109" s="171">
        <f t="shared" si="41"/>
        <v>0</v>
      </c>
      <c r="V109" s="171">
        <f t="shared" si="42"/>
        <v>0</v>
      </c>
      <c r="W109" s="171">
        <f t="shared" si="43"/>
        <v>0</v>
      </c>
      <c r="X109" s="171">
        <f t="shared" si="44"/>
        <v>0</v>
      </c>
      <c r="Y109" s="171">
        <f t="shared" si="45"/>
        <v>0</v>
      </c>
      <c r="Z109" s="171">
        <f t="shared" si="46"/>
        <v>0</v>
      </c>
      <c r="AA109" s="171">
        <f t="shared" si="47"/>
        <v>0</v>
      </c>
      <c r="AB109" s="171">
        <f t="shared" si="48"/>
        <v>0</v>
      </c>
      <c r="AC109" s="171">
        <f t="shared" si="49"/>
        <v>0</v>
      </c>
      <c r="AD109" s="171">
        <f t="shared" si="50"/>
        <v>0</v>
      </c>
      <c r="AE109" s="168"/>
      <c r="AF109" s="171"/>
      <c r="AG109" s="171"/>
      <c r="AH109" s="171"/>
      <c r="AI109" s="171"/>
      <c r="AJ109" s="171"/>
      <c r="AK109" s="171"/>
      <c r="AL109" s="171"/>
      <c r="AM109" s="171"/>
      <c r="AN109" s="171" t="str">
        <f t="shared" si="30"/>
        <v/>
      </c>
      <c r="AO109" s="171" t="str">
        <f t="shared" si="31"/>
        <v/>
      </c>
      <c r="AP109" s="171" t="str">
        <f t="shared" si="32"/>
        <v/>
      </c>
      <c r="AQ109" s="168" t="str">
        <f t="shared" si="51"/>
        <v/>
      </c>
      <c r="AR109" s="158" t="str">
        <f>IF(P109&lt;&gt;1, IF(SUM(P109:$P$504)&lt;&gt;0, "| Laat geen witruimte tussen ingevulde rijen.", ""), "")</f>
        <v/>
      </c>
      <c r="AT109" s="159" t="str">
        <f t="shared" si="52"/>
        <v/>
      </c>
    </row>
    <row r="110" spans="1:46" s="158" customFormat="1" ht="14.4" customHeight="1" x14ac:dyDescent="0.3">
      <c r="A110" s="244" t="str">
        <f t="shared" si="33"/>
        <v/>
      </c>
      <c r="B110" s="153" t="str">
        <f t="shared" si="34"/>
        <v/>
      </c>
      <c r="C110" s="174" t="str">
        <f t="shared" si="35"/>
        <v/>
      </c>
      <c r="D110" s="234"/>
      <c r="E110" s="173"/>
      <c r="F110" s="175"/>
      <c r="G110" s="175"/>
      <c r="H110" s="175"/>
      <c r="I110" s="156"/>
      <c r="J110" s="175"/>
      <c r="K110" s="162"/>
      <c r="L110" s="178"/>
      <c r="M110" s="177"/>
      <c r="N110" s="177"/>
      <c r="O110" s="157" t="s">
        <v>98</v>
      </c>
      <c r="P110" s="158">
        <f t="shared" si="36"/>
        <v>0</v>
      </c>
      <c r="Q110" s="168" t="str">
        <f t="shared" si="37"/>
        <v/>
      </c>
      <c r="R110" s="233" t="str">
        <f t="shared" si="38"/>
        <v/>
      </c>
      <c r="S110" s="168">
        <f t="shared" si="39"/>
        <v>0</v>
      </c>
      <c r="T110" s="171">
        <f t="shared" si="40"/>
        <v>0</v>
      </c>
      <c r="U110" s="171">
        <f t="shared" si="41"/>
        <v>0</v>
      </c>
      <c r="V110" s="171">
        <f t="shared" si="42"/>
        <v>0</v>
      </c>
      <c r="W110" s="171">
        <f t="shared" si="43"/>
        <v>0</v>
      </c>
      <c r="X110" s="171">
        <f t="shared" si="44"/>
        <v>0</v>
      </c>
      <c r="Y110" s="171">
        <f t="shared" si="45"/>
        <v>0</v>
      </c>
      <c r="Z110" s="171">
        <f t="shared" si="46"/>
        <v>0</v>
      </c>
      <c r="AA110" s="171">
        <f t="shared" si="47"/>
        <v>0</v>
      </c>
      <c r="AB110" s="171">
        <f t="shared" si="48"/>
        <v>0</v>
      </c>
      <c r="AC110" s="171">
        <f t="shared" si="49"/>
        <v>0</v>
      </c>
      <c r="AD110" s="171">
        <f t="shared" si="50"/>
        <v>0</v>
      </c>
      <c r="AE110" s="168"/>
      <c r="AF110" s="171"/>
      <c r="AG110" s="171"/>
      <c r="AH110" s="171"/>
      <c r="AI110" s="171"/>
      <c r="AJ110" s="171"/>
      <c r="AK110" s="171"/>
      <c r="AL110" s="171"/>
      <c r="AM110" s="171"/>
      <c r="AN110" s="171" t="str">
        <f t="shared" si="30"/>
        <v/>
      </c>
      <c r="AO110" s="171" t="str">
        <f t="shared" si="31"/>
        <v/>
      </c>
      <c r="AP110" s="171" t="str">
        <f t="shared" si="32"/>
        <v/>
      </c>
      <c r="AQ110" s="168" t="str">
        <f t="shared" si="51"/>
        <v/>
      </c>
      <c r="AR110" s="158" t="str">
        <f>IF(P110&lt;&gt;1, IF(SUM(P110:$P$504)&lt;&gt;0, "| Laat geen witruimte tussen ingevulde rijen.", ""), "")</f>
        <v/>
      </c>
      <c r="AT110" s="159" t="str">
        <f t="shared" si="52"/>
        <v/>
      </c>
    </row>
    <row r="111" spans="1:46" s="158" customFormat="1" ht="14.4" customHeight="1" x14ac:dyDescent="0.3">
      <c r="A111" s="244" t="str">
        <f t="shared" si="33"/>
        <v/>
      </c>
      <c r="B111" s="153" t="str">
        <f t="shared" si="34"/>
        <v/>
      </c>
      <c r="C111" s="174" t="str">
        <f t="shared" si="35"/>
        <v/>
      </c>
      <c r="D111" s="234"/>
      <c r="E111" s="173"/>
      <c r="F111" s="175"/>
      <c r="G111" s="175"/>
      <c r="H111" s="175"/>
      <c r="I111" s="156"/>
      <c r="J111" s="175"/>
      <c r="K111" s="162"/>
      <c r="L111" s="178"/>
      <c r="M111" s="177"/>
      <c r="N111" s="177"/>
      <c r="O111" s="157" t="s">
        <v>98</v>
      </c>
      <c r="P111" s="158">
        <f t="shared" si="36"/>
        <v>0</v>
      </c>
      <c r="Q111" s="168" t="str">
        <f t="shared" si="37"/>
        <v/>
      </c>
      <c r="R111" s="233" t="str">
        <f t="shared" si="38"/>
        <v/>
      </c>
      <c r="S111" s="168">
        <f t="shared" si="39"/>
        <v>0</v>
      </c>
      <c r="T111" s="171">
        <f t="shared" si="40"/>
        <v>0</v>
      </c>
      <c r="U111" s="171">
        <f t="shared" si="41"/>
        <v>0</v>
      </c>
      <c r="V111" s="171">
        <f t="shared" si="42"/>
        <v>0</v>
      </c>
      <c r="W111" s="171">
        <f t="shared" si="43"/>
        <v>0</v>
      </c>
      <c r="X111" s="171">
        <f t="shared" si="44"/>
        <v>0</v>
      </c>
      <c r="Y111" s="171">
        <f t="shared" si="45"/>
        <v>0</v>
      </c>
      <c r="Z111" s="171">
        <f t="shared" si="46"/>
        <v>0</v>
      </c>
      <c r="AA111" s="171">
        <f t="shared" si="47"/>
        <v>0</v>
      </c>
      <c r="AB111" s="171">
        <f t="shared" si="48"/>
        <v>0</v>
      </c>
      <c r="AC111" s="171">
        <f t="shared" si="49"/>
        <v>0</v>
      </c>
      <c r="AD111" s="171">
        <f t="shared" si="50"/>
        <v>0</v>
      </c>
      <c r="AE111" s="168"/>
      <c r="AF111" s="171"/>
      <c r="AG111" s="171"/>
      <c r="AH111" s="171"/>
      <c r="AI111" s="171"/>
      <c r="AJ111" s="171"/>
      <c r="AK111" s="171"/>
      <c r="AL111" s="171"/>
      <c r="AM111" s="171"/>
      <c r="AN111" s="171" t="str">
        <f t="shared" si="30"/>
        <v/>
      </c>
      <c r="AO111" s="171" t="str">
        <f t="shared" si="31"/>
        <v/>
      </c>
      <c r="AP111" s="171" t="str">
        <f t="shared" si="32"/>
        <v/>
      </c>
      <c r="AQ111" s="168" t="str">
        <f t="shared" si="51"/>
        <v/>
      </c>
      <c r="AR111" s="158" t="str">
        <f>IF(P111&lt;&gt;1, IF(SUM(P111:$P$504)&lt;&gt;0, "| Laat geen witruimte tussen ingevulde rijen.", ""), "")</f>
        <v/>
      </c>
      <c r="AT111" s="159" t="str">
        <f t="shared" si="52"/>
        <v/>
      </c>
    </row>
    <row r="112" spans="1:46" s="158" customFormat="1" ht="14.4" customHeight="1" x14ac:dyDescent="0.3">
      <c r="A112" s="244" t="str">
        <f t="shared" si="33"/>
        <v/>
      </c>
      <c r="B112" s="153" t="str">
        <f t="shared" si="34"/>
        <v/>
      </c>
      <c r="C112" s="174" t="str">
        <f t="shared" si="35"/>
        <v/>
      </c>
      <c r="D112" s="234"/>
      <c r="E112" s="173"/>
      <c r="F112" s="175"/>
      <c r="G112" s="175"/>
      <c r="H112" s="175"/>
      <c r="I112" s="156"/>
      <c r="J112" s="175"/>
      <c r="K112" s="162"/>
      <c r="L112" s="178"/>
      <c r="M112" s="177"/>
      <c r="N112" s="177"/>
      <c r="O112" s="157" t="s">
        <v>98</v>
      </c>
      <c r="P112" s="158">
        <f t="shared" si="36"/>
        <v>0</v>
      </c>
      <c r="Q112" s="168" t="str">
        <f t="shared" si="37"/>
        <v/>
      </c>
      <c r="R112" s="233" t="str">
        <f t="shared" si="38"/>
        <v/>
      </c>
      <c r="S112" s="168">
        <f t="shared" si="39"/>
        <v>0</v>
      </c>
      <c r="T112" s="171">
        <f t="shared" si="40"/>
        <v>0</v>
      </c>
      <c r="U112" s="171">
        <f t="shared" si="41"/>
        <v>0</v>
      </c>
      <c r="V112" s="171">
        <f t="shared" si="42"/>
        <v>0</v>
      </c>
      <c r="W112" s="171">
        <f t="shared" si="43"/>
        <v>0</v>
      </c>
      <c r="X112" s="171">
        <f t="shared" si="44"/>
        <v>0</v>
      </c>
      <c r="Y112" s="171">
        <f t="shared" si="45"/>
        <v>0</v>
      </c>
      <c r="Z112" s="171">
        <f t="shared" si="46"/>
        <v>0</v>
      </c>
      <c r="AA112" s="171">
        <f t="shared" si="47"/>
        <v>0</v>
      </c>
      <c r="AB112" s="171">
        <f t="shared" si="48"/>
        <v>0</v>
      </c>
      <c r="AC112" s="171">
        <f t="shared" si="49"/>
        <v>0</v>
      </c>
      <c r="AD112" s="171">
        <f t="shared" si="50"/>
        <v>0</v>
      </c>
      <c r="AE112" s="168"/>
      <c r="AF112" s="171"/>
      <c r="AG112" s="171"/>
      <c r="AH112" s="171"/>
      <c r="AI112" s="171"/>
      <c r="AJ112" s="171"/>
      <c r="AK112" s="171"/>
      <c r="AL112" s="171"/>
      <c r="AM112" s="171"/>
      <c r="AN112" s="171" t="str">
        <f t="shared" si="30"/>
        <v/>
      </c>
      <c r="AO112" s="171" t="str">
        <f t="shared" si="31"/>
        <v/>
      </c>
      <c r="AP112" s="171" t="str">
        <f t="shared" si="32"/>
        <v/>
      </c>
      <c r="AQ112" s="168" t="str">
        <f t="shared" si="51"/>
        <v/>
      </c>
      <c r="AR112" s="158" t="str">
        <f>IF(P112&lt;&gt;1, IF(SUM(P112:$P$504)&lt;&gt;0, "| Laat geen witruimte tussen ingevulde rijen.", ""), "")</f>
        <v/>
      </c>
      <c r="AT112" s="159" t="str">
        <f t="shared" si="52"/>
        <v/>
      </c>
    </row>
    <row r="113" spans="1:46" s="158" customFormat="1" ht="14.4" customHeight="1" x14ac:dyDescent="0.3">
      <c r="A113" s="244" t="str">
        <f t="shared" si="33"/>
        <v/>
      </c>
      <c r="B113" s="153" t="str">
        <f t="shared" si="34"/>
        <v/>
      </c>
      <c r="C113" s="174" t="str">
        <f t="shared" si="35"/>
        <v/>
      </c>
      <c r="D113" s="234"/>
      <c r="E113" s="173"/>
      <c r="F113" s="175"/>
      <c r="G113" s="175"/>
      <c r="H113" s="175"/>
      <c r="I113" s="156"/>
      <c r="J113" s="175"/>
      <c r="K113" s="162"/>
      <c r="L113" s="178"/>
      <c r="M113" s="177"/>
      <c r="N113" s="177"/>
      <c r="O113" s="157" t="s">
        <v>98</v>
      </c>
      <c r="P113" s="158">
        <f t="shared" si="36"/>
        <v>0</v>
      </c>
      <c r="Q113" s="168" t="str">
        <f t="shared" si="37"/>
        <v/>
      </c>
      <c r="R113" s="233" t="str">
        <f t="shared" si="38"/>
        <v/>
      </c>
      <c r="S113" s="168">
        <f t="shared" si="39"/>
        <v>0</v>
      </c>
      <c r="T113" s="171">
        <f t="shared" si="40"/>
        <v>0</v>
      </c>
      <c r="U113" s="171">
        <f t="shared" si="41"/>
        <v>0</v>
      </c>
      <c r="V113" s="171">
        <f t="shared" si="42"/>
        <v>0</v>
      </c>
      <c r="W113" s="171">
        <f t="shared" si="43"/>
        <v>0</v>
      </c>
      <c r="X113" s="171">
        <f t="shared" si="44"/>
        <v>0</v>
      </c>
      <c r="Y113" s="171">
        <f t="shared" si="45"/>
        <v>0</v>
      </c>
      <c r="Z113" s="171">
        <f t="shared" si="46"/>
        <v>0</v>
      </c>
      <c r="AA113" s="171">
        <f t="shared" si="47"/>
        <v>0</v>
      </c>
      <c r="AB113" s="171">
        <f t="shared" si="48"/>
        <v>0</v>
      </c>
      <c r="AC113" s="171">
        <f t="shared" si="49"/>
        <v>0</v>
      </c>
      <c r="AD113" s="171">
        <f t="shared" si="50"/>
        <v>0</v>
      </c>
      <c r="AE113" s="168"/>
      <c r="AF113" s="171"/>
      <c r="AG113" s="171"/>
      <c r="AH113" s="171"/>
      <c r="AI113" s="171"/>
      <c r="AJ113" s="171"/>
      <c r="AK113" s="171"/>
      <c r="AL113" s="171"/>
      <c r="AM113" s="171"/>
      <c r="AN113" s="171" t="str">
        <f t="shared" si="30"/>
        <v/>
      </c>
      <c r="AO113" s="171" t="str">
        <f t="shared" si="31"/>
        <v/>
      </c>
      <c r="AP113" s="171" t="str">
        <f t="shared" si="32"/>
        <v/>
      </c>
      <c r="AQ113" s="168" t="str">
        <f t="shared" si="51"/>
        <v/>
      </c>
      <c r="AR113" s="158" t="str">
        <f>IF(P113&lt;&gt;1, IF(SUM(P113:$P$504)&lt;&gt;0, "| Laat geen witruimte tussen ingevulde rijen.", ""), "")</f>
        <v/>
      </c>
      <c r="AT113" s="159" t="str">
        <f t="shared" si="52"/>
        <v/>
      </c>
    </row>
    <row r="114" spans="1:46" s="158" customFormat="1" ht="14.4" customHeight="1" x14ac:dyDescent="0.3">
      <c r="A114" s="244" t="str">
        <f t="shared" si="33"/>
        <v/>
      </c>
      <c r="B114" s="153" t="str">
        <f t="shared" si="34"/>
        <v/>
      </c>
      <c r="C114" s="174" t="str">
        <f t="shared" si="35"/>
        <v/>
      </c>
      <c r="D114" s="234"/>
      <c r="E114" s="173"/>
      <c r="F114" s="175"/>
      <c r="G114" s="175"/>
      <c r="H114" s="175"/>
      <c r="I114" s="156"/>
      <c r="J114" s="175"/>
      <c r="K114" s="162"/>
      <c r="L114" s="178"/>
      <c r="M114" s="177"/>
      <c r="N114" s="177"/>
      <c r="O114" s="157" t="s">
        <v>98</v>
      </c>
      <c r="P114" s="158">
        <f t="shared" si="36"/>
        <v>0</v>
      </c>
      <c r="Q114" s="168" t="str">
        <f t="shared" si="37"/>
        <v/>
      </c>
      <c r="R114" s="233" t="str">
        <f t="shared" si="38"/>
        <v/>
      </c>
      <c r="S114" s="168">
        <f t="shared" si="39"/>
        <v>0</v>
      </c>
      <c r="T114" s="171">
        <f t="shared" si="40"/>
        <v>0</v>
      </c>
      <c r="U114" s="171">
        <f t="shared" si="41"/>
        <v>0</v>
      </c>
      <c r="V114" s="171">
        <f t="shared" si="42"/>
        <v>0</v>
      </c>
      <c r="W114" s="171">
        <f t="shared" si="43"/>
        <v>0</v>
      </c>
      <c r="X114" s="171">
        <f t="shared" si="44"/>
        <v>0</v>
      </c>
      <c r="Y114" s="171">
        <f t="shared" si="45"/>
        <v>0</v>
      </c>
      <c r="Z114" s="171">
        <f t="shared" si="46"/>
        <v>0</v>
      </c>
      <c r="AA114" s="171">
        <f t="shared" si="47"/>
        <v>0</v>
      </c>
      <c r="AB114" s="171">
        <f t="shared" si="48"/>
        <v>0</v>
      </c>
      <c r="AC114" s="171">
        <f t="shared" si="49"/>
        <v>0</v>
      </c>
      <c r="AD114" s="171">
        <f t="shared" si="50"/>
        <v>0</v>
      </c>
      <c r="AE114" s="168"/>
      <c r="AF114" s="171"/>
      <c r="AG114" s="171"/>
      <c r="AH114" s="171"/>
      <c r="AI114" s="171"/>
      <c r="AJ114" s="171"/>
      <c r="AK114" s="171"/>
      <c r="AL114" s="171"/>
      <c r="AM114" s="171"/>
      <c r="AN114" s="171" t="str">
        <f t="shared" si="30"/>
        <v/>
      </c>
      <c r="AO114" s="171" t="str">
        <f t="shared" si="31"/>
        <v/>
      </c>
      <c r="AP114" s="171" t="str">
        <f t="shared" si="32"/>
        <v/>
      </c>
      <c r="AQ114" s="168" t="str">
        <f t="shared" si="51"/>
        <v/>
      </c>
      <c r="AR114" s="158" t="str">
        <f>IF(P114&lt;&gt;1, IF(SUM(P114:$P$504)&lt;&gt;0, "| Laat geen witruimte tussen ingevulde rijen.", ""), "")</f>
        <v/>
      </c>
      <c r="AT114" s="159" t="str">
        <f t="shared" si="52"/>
        <v/>
      </c>
    </row>
    <row r="115" spans="1:46" s="158" customFormat="1" ht="14.4" customHeight="1" x14ac:dyDescent="0.3">
      <c r="A115" s="244" t="str">
        <f t="shared" si="33"/>
        <v/>
      </c>
      <c r="B115" s="153" t="str">
        <f t="shared" si="34"/>
        <v/>
      </c>
      <c r="C115" s="174" t="str">
        <f t="shared" si="35"/>
        <v/>
      </c>
      <c r="D115" s="234"/>
      <c r="E115" s="173"/>
      <c r="F115" s="175"/>
      <c r="G115" s="175"/>
      <c r="H115" s="175"/>
      <c r="I115" s="156"/>
      <c r="J115" s="175"/>
      <c r="K115" s="162"/>
      <c r="L115" s="178"/>
      <c r="M115" s="177"/>
      <c r="N115" s="177"/>
      <c r="O115" s="157" t="s">
        <v>98</v>
      </c>
      <c r="P115" s="158">
        <f t="shared" si="36"/>
        <v>0</v>
      </c>
      <c r="Q115" s="168" t="str">
        <f t="shared" si="37"/>
        <v/>
      </c>
      <c r="R115" s="233" t="str">
        <f t="shared" si="38"/>
        <v/>
      </c>
      <c r="S115" s="168">
        <f t="shared" si="39"/>
        <v>0</v>
      </c>
      <c r="T115" s="171">
        <f t="shared" si="40"/>
        <v>0</v>
      </c>
      <c r="U115" s="171">
        <f t="shared" si="41"/>
        <v>0</v>
      </c>
      <c r="V115" s="171">
        <f t="shared" si="42"/>
        <v>0</v>
      </c>
      <c r="W115" s="171">
        <f t="shared" si="43"/>
        <v>0</v>
      </c>
      <c r="X115" s="171">
        <f t="shared" si="44"/>
        <v>0</v>
      </c>
      <c r="Y115" s="171">
        <f t="shared" si="45"/>
        <v>0</v>
      </c>
      <c r="Z115" s="171">
        <f t="shared" si="46"/>
        <v>0</v>
      </c>
      <c r="AA115" s="171">
        <f t="shared" si="47"/>
        <v>0</v>
      </c>
      <c r="AB115" s="171">
        <f t="shared" si="48"/>
        <v>0</v>
      </c>
      <c r="AC115" s="171">
        <f t="shared" si="49"/>
        <v>0</v>
      </c>
      <c r="AD115" s="171">
        <f t="shared" si="50"/>
        <v>0</v>
      </c>
      <c r="AE115" s="168"/>
      <c r="AF115" s="171"/>
      <c r="AG115" s="171"/>
      <c r="AH115" s="171"/>
      <c r="AI115" s="171"/>
      <c r="AJ115" s="171"/>
      <c r="AK115" s="171"/>
      <c r="AL115" s="171"/>
      <c r="AM115" s="171"/>
      <c r="AN115" s="171" t="str">
        <f t="shared" si="30"/>
        <v/>
      </c>
      <c r="AO115" s="171" t="str">
        <f t="shared" si="31"/>
        <v/>
      </c>
      <c r="AP115" s="171" t="str">
        <f t="shared" si="32"/>
        <v/>
      </c>
      <c r="AQ115" s="168" t="str">
        <f t="shared" si="51"/>
        <v/>
      </c>
      <c r="AR115" s="158" t="str">
        <f>IF(P115&lt;&gt;1, IF(SUM(P115:$P$504)&lt;&gt;0, "| Laat geen witruimte tussen ingevulde rijen.", ""), "")</f>
        <v/>
      </c>
      <c r="AT115" s="159" t="str">
        <f t="shared" si="52"/>
        <v/>
      </c>
    </row>
    <row r="116" spans="1:46" s="158" customFormat="1" ht="14.4" customHeight="1" x14ac:dyDescent="0.3">
      <c r="A116" s="244" t="str">
        <f t="shared" si="33"/>
        <v/>
      </c>
      <c r="B116" s="153" t="str">
        <f t="shared" si="34"/>
        <v/>
      </c>
      <c r="C116" s="174" t="str">
        <f t="shared" si="35"/>
        <v/>
      </c>
      <c r="D116" s="234"/>
      <c r="E116" s="173"/>
      <c r="F116" s="175"/>
      <c r="G116" s="175"/>
      <c r="H116" s="175"/>
      <c r="I116" s="156"/>
      <c r="J116" s="175"/>
      <c r="K116" s="162"/>
      <c r="L116" s="178"/>
      <c r="M116" s="177"/>
      <c r="N116" s="177"/>
      <c r="O116" s="157" t="s">
        <v>98</v>
      </c>
      <c r="P116" s="158">
        <f t="shared" si="36"/>
        <v>0</v>
      </c>
      <c r="Q116" s="168" t="str">
        <f t="shared" si="37"/>
        <v/>
      </c>
      <c r="R116" s="233" t="str">
        <f t="shared" si="38"/>
        <v/>
      </c>
      <c r="S116" s="168">
        <f t="shared" si="39"/>
        <v>0</v>
      </c>
      <c r="T116" s="171">
        <f t="shared" si="40"/>
        <v>0</v>
      </c>
      <c r="U116" s="171">
        <f t="shared" si="41"/>
        <v>0</v>
      </c>
      <c r="V116" s="171">
        <f t="shared" si="42"/>
        <v>0</v>
      </c>
      <c r="W116" s="171">
        <f t="shared" si="43"/>
        <v>0</v>
      </c>
      <c r="X116" s="171">
        <f t="shared" si="44"/>
        <v>0</v>
      </c>
      <c r="Y116" s="171">
        <f t="shared" si="45"/>
        <v>0</v>
      </c>
      <c r="Z116" s="171">
        <f t="shared" si="46"/>
        <v>0</v>
      </c>
      <c r="AA116" s="171">
        <f t="shared" si="47"/>
        <v>0</v>
      </c>
      <c r="AB116" s="171">
        <f t="shared" si="48"/>
        <v>0</v>
      </c>
      <c r="AC116" s="171">
        <f t="shared" si="49"/>
        <v>0</v>
      </c>
      <c r="AD116" s="171">
        <f t="shared" si="50"/>
        <v>0</v>
      </c>
      <c r="AE116" s="168"/>
      <c r="AF116" s="171"/>
      <c r="AG116" s="171"/>
      <c r="AH116" s="171"/>
      <c r="AI116" s="171"/>
      <c r="AJ116" s="171"/>
      <c r="AK116" s="171"/>
      <c r="AL116" s="171"/>
      <c r="AM116" s="171"/>
      <c r="AN116" s="171" t="str">
        <f t="shared" si="30"/>
        <v/>
      </c>
      <c r="AO116" s="171" t="str">
        <f t="shared" si="31"/>
        <v/>
      </c>
      <c r="AP116" s="171" t="str">
        <f t="shared" si="32"/>
        <v/>
      </c>
      <c r="AQ116" s="168" t="str">
        <f t="shared" si="51"/>
        <v/>
      </c>
      <c r="AR116" s="158" t="str">
        <f>IF(P116&lt;&gt;1, IF(SUM(P116:$P$504)&lt;&gt;0, "| Laat geen witruimte tussen ingevulde rijen.", ""), "")</f>
        <v/>
      </c>
      <c r="AT116" s="159" t="str">
        <f t="shared" si="52"/>
        <v/>
      </c>
    </row>
    <row r="117" spans="1:46" s="158" customFormat="1" ht="14.4" customHeight="1" x14ac:dyDescent="0.3">
      <c r="A117" s="244" t="str">
        <f t="shared" si="33"/>
        <v/>
      </c>
      <c r="B117" s="153" t="str">
        <f t="shared" si="34"/>
        <v/>
      </c>
      <c r="C117" s="174" t="str">
        <f t="shared" si="35"/>
        <v/>
      </c>
      <c r="D117" s="234"/>
      <c r="E117" s="173"/>
      <c r="F117" s="175"/>
      <c r="G117" s="175"/>
      <c r="H117" s="175"/>
      <c r="I117" s="156"/>
      <c r="J117" s="175"/>
      <c r="K117" s="162"/>
      <c r="L117" s="178"/>
      <c r="M117" s="177"/>
      <c r="N117" s="177"/>
      <c r="O117" s="157" t="s">
        <v>98</v>
      </c>
      <c r="P117" s="158">
        <f t="shared" si="36"/>
        <v>0</v>
      </c>
      <c r="Q117" s="168" t="str">
        <f t="shared" si="37"/>
        <v/>
      </c>
      <c r="R117" s="233" t="str">
        <f t="shared" si="38"/>
        <v/>
      </c>
      <c r="S117" s="168">
        <f t="shared" si="39"/>
        <v>0</v>
      </c>
      <c r="T117" s="171">
        <f t="shared" si="40"/>
        <v>0</v>
      </c>
      <c r="U117" s="171">
        <f t="shared" si="41"/>
        <v>0</v>
      </c>
      <c r="V117" s="171">
        <f t="shared" si="42"/>
        <v>0</v>
      </c>
      <c r="W117" s="171">
        <f t="shared" si="43"/>
        <v>0</v>
      </c>
      <c r="X117" s="171">
        <f t="shared" si="44"/>
        <v>0</v>
      </c>
      <c r="Y117" s="171">
        <f t="shared" si="45"/>
        <v>0</v>
      </c>
      <c r="Z117" s="171">
        <f t="shared" si="46"/>
        <v>0</v>
      </c>
      <c r="AA117" s="171">
        <f t="shared" si="47"/>
        <v>0</v>
      </c>
      <c r="AB117" s="171">
        <f t="shared" si="48"/>
        <v>0</v>
      </c>
      <c r="AC117" s="171">
        <f t="shared" si="49"/>
        <v>0</v>
      </c>
      <c r="AD117" s="171">
        <f t="shared" si="50"/>
        <v>0</v>
      </c>
      <c r="AE117" s="168"/>
      <c r="AF117" s="171"/>
      <c r="AG117" s="171"/>
      <c r="AH117" s="171"/>
      <c r="AI117" s="171"/>
      <c r="AJ117" s="171"/>
      <c r="AK117" s="171"/>
      <c r="AL117" s="171"/>
      <c r="AM117" s="171"/>
      <c r="AN117" s="171" t="str">
        <f t="shared" si="30"/>
        <v/>
      </c>
      <c r="AO117" s="171" t="str">
        <f t="shared" si="31"/>
        <v/>
      </c>
      <c r="AP117" s="171" t="str">
        <f t="shared" si="32"/>
        <v/>
      </c>
      <c r="AQ117" s="168" t="str">
        <f t="shared" si="51"/>
        <v/>
      </c>
      <c r="AR117" s="158" t="str">
        <f>IF(P117&lt;&gt;1, IF(SUM(P117:$P$504)&lt;&gt;0, "| Laat geen witruimte tussen ingevulde rijen.", ""), "")</f>
        <v/>
      </c>
      <c r="AT117" s="159" t="str">
        <f t="shared" si="52"/>
        <v/>
      </c>
    </row>
    <row r="118" spans="1:46" s="158" customFormat="1" ht="14.4" customHeight="1" x14ac:dyDescent="0.3">
      <c r="A118" s="244" t="str">
        <f t="shared" si="33"/>
        <v/>
      </c>
      <c r="B118" s="153" t="str">
        <f t="shared" si="34"/>
        <v/>
      </c>
      <c r="C118" s="174" t="str">
        <f t="shared" si="35"/>
        <v/>
      </c>
      <c r="D118" s="234"/>
      <c r="E118" s="173"/>
      <c r="F118" s="175"/>
      <c r="G118" s="175"/>
      <c r="H118" s="175"/>
      <c r="I118" s="156"/>
      <c r="J118" s="175"/>
      <c r="K118" s="162"/>
      <c r="L118" s="178"/>
      <c r="M118" s="177"/>
      <c r="N118" s="177"/>
      <c r="O118" s="157" t="s">
        <v>98</v>
      </c>
      <c r="P118" s="158">
        <f t="shared" si="36"/>
        <v>0</v>
      </c>
      <c r="Q118" s="168" t="str">
        <f t="shared" si="37"/>
        <v/>
      </c>
      <c r="R118" s="233" t="str">
        <f t="shared" si="38"/>
        <v/>
      </c>
      <c r="S118" s="168">
        <f t="shared" si="39"/>
        <v>0</v>
      </c>
      <c r="T118" s="171">
        <f t="shared" si="40"/>
        <v>0</v>
      </c>
      <c r="U118" s="171">
        <f t="shared" si="41"/>
        <v>0</v>
      </c>
      <c r="V118" s="171">
        <f t="shared" si="42"/>
        <v>0</v>
      </c>
      <c r="W118" s="171">
        <f t="shared" si="43"/>
        <v>0</v>
      </c>
      <c r="X118" s="171">
        <f t="shared" si="44"/>
        <v>0</v>
      </c>
      <c r="Y118" s="171">
        <f t="shared" si="45"/>
        <v>0</v>
      </c>
      <c r="Z118" s="171">
        <f t="shared" si="46"/>
        <v>0</v>
      </c>
      <c r="AA118" s="171">
        <f t="shared" si="47"/>
        <v>0</v>
      </c>
      <c r="AB118" s="171">
        <f t="shared" si="48"/>
        <v>0</v>
      </c>
      <c r="AC118" s="171">
        <f t="shared" si="49"/>
        <v>0</v>
      </c>
      <c r="AD118" s="171">
        <f t="shared" si="50"/>
        <v>0</v>
      </c>
      <c r="AE118" s="168"/>
      <c r="AF118" s="171"/>
      <c r="AG118" s="171"/>
      <c r="AH118" s="171"/>
      <c r="AI118" s="171"/>
      <c r="AJ118" s="171"/>
      <c r="AK118" s="171"/>
      <c r="AL118" s="171"/>
      <c r="AM118" s="171"/>
      <c r="AN118" s="171" t="str">
        <f t="shared" si="30"/>
        <v/>
      </c>
      <c r="AO118" s="171" t="str">
        <f t="shared" si="31"/>
        <v/>
      </c>
      <c r="AP118" s="171" t="str">
        <f t="shared" si="32"/>
        <v/>
      </c>
      <c r="AQ118" s="168" t="str">
        <f t="shared" si="51"/>
        <v/>
      </c>
      <c r="AR118" s="158" t="str">
        <f>IF(P118&lt;&gt;1, IF(SUM(P118:$P$504)&lt;&gt;0, "| Laat geen witruimte tussen ingevulde rijen.", ""), "")</f>
        <v/>
      </c>
      <c r="AT118" s="159" t="str">
        <f t="shared" si="52"/>
        <v/>
      </c>
    </row>
    <row r="119" spans="1:46" s="158" customFormat="1" ht="14.4" customHeight="1" x14ac:dyDescent="0.3">
      <c r="A119" s="244" t="str">
        <f t="shared" si="33"/>
        <v/>
      </c>
      <c r="B119" s="153" t="str">
        <f t="shared" si="34"/>
        <v/>
      </c>
      <c r="C119" s="174" t="str">
        <f t="shared" si="35"/>
        <v/>
      </c>
      <c r="D119" s="234"/>
      <c r="E119" s="173"/>
      <c r="F119" s="175"/>
      <c r="G119" s="175"/>
      <c r="H119" s="175"/>
      <c r="I119" s="156"/>
      <c r="J119" s="175"/>
      <c r="K119" s="162"/>
      <c r="L119" s="178"/>
      <c r="M119" s="177"/>
      <c r="N119" s="177"/>
      <c r="O119" s="157" t="s">
        <v>98</v>
      </c>
      <c r="P119" s="158">
        <f t="shared" si="36"/>
        <v>0</v>
      </c>
      <c r="Q119" s="168" t="str">
        <f t="shared" si="37"/>
        <v/>
      </c>
      <c r="R119" s="233" t="str">
        <f t="shared" si="38"/>
        <v/>
      </c>
      <c r="S119" s="168">
        <f t="shared" si="39"/>
        <v>0</v>
      </c>
      <c r="T119" s="171">
        <f t="shared" si="40"/>
        <v>0</v>
      </c>
      <c r="U119" s="171">
        <f t="shared" si="41"/>
        <v>0</v>
      </c>
      <c r="V119" s="171">
        <f t="shared" si="42"/>
        <v>0</v>
      </c>
      <c r="W119" s="171">
        <f t="shared" si="43"/>
        <v>0</v>
      </c>
      <c r="X119" s="171">
        <f t="shared" si="44"/>
        <v>0</v>
      </c>
      <c r="Y119" s="171">
        <f t="shared" si="45"/>
        <v>0</v>
      </c>
      <c r="Z119" s="171">
        <f t="shared" si="46"/>
        <v>0</v>
      </c>
      <c r="AA119" s="171">
        <f t="shared" si="47"/>
        <v>0</v>
      </c>
      <c r="AB119" s="171">
        <f t="shared" si="48"/>
        <v>0</v>
      </c>
      <c r="AC119" s="171">
        <f t="shared" si="49"/>
        <v>0</v>
      </c>
      <c r="AD119" s="171">
        <f t="shared" si="50"/>
        <v>0</v>
      </c>
      <c r="AE119" s="168"/>
      <c r="AF119" s="171"/>
      <c r="AG119" s="171"/>
      <c r="AH119" s="171"/>
      <c r="AI119" s="171"/>
      <c r="AJ119" s="171"/>
      <c r="AK119" s="171"/>
      <c r="AL119" s="171"/>
      <c r="AM119" s="171"/>
      <c r="AN119" s="171" t="str">
        <f t="shared" si="30"/>
        <v/>
      </c>
      <c r="AO119" s="171" t="str">
        <f t="shared" si="31"/>
        <v/>
      </c>
      <c r="AP119" s="171" t="str">
        <f t="shared" si="32"/>
        <v/>
      </c>
      <c r="AQ119" s="168" t="str">
        <f t="shared" si="51"/>
        <v/>
      </c>
      <c r="AR119" s="158" t="str">
        <f>IF(P119&lt;&gt;1, IF(SUM(P119:$P$504)&lt;&gt;0, "| Laat geen witruimte tussen ingevulde rijen.", ""), "")</f>
        <v/>
      </c>
      <c r="AT119" s="159" t="str">
        <f t="shared" si="52"/>
        <v/>
      </c>
    </row>
    <row r="120" spans="1:46" s="158" customFormat="1" ht="14.4" customHeight="1" x14ac:dyDescent="0.3">
      <c r="A120" s="244" t="str">
        <f t="shared" si="33"/>
        <v/>
      </c>
      <c r="B120" s="153" t="str">
        <f t="shared" si="34"/>
        <v/>
      </c>
      <c r="C120" s="174" t="str">
        <f t="shared" si="35"/>
        <v/>
      </c>
      <c r="D120" s="234"/>
      <c r="E120" s="173"/>
      <c r="F120" s="175"/>
      <c r="G120" s="175"/>
      <c r="H120" s="175"/>
      <c r="I120" s="156"/>
      <c r="J120" s="175"/>
      <c r="K120" s="162"/>
      <c r="L120" s="178"/>
      <c r="M120" s="177"/>
      <c r="N120" s="177"/>
      <c r="O120" s="157" t="s">
        <v>98</v>
      </c>
      <c r="P120" s="158">
        <f t="shared" si="36"/>
        <v>0</v>
      </c>
      <c r="Q120" s="168" t="str">
        <f t="shared" si="37"/>
        <v/>
      </c>
      <c r="R120" s="233" t="str">
        <f t="shared" si="38"/>
        <v/>
      </c>
      <c r="S120" s="168">
        <f t="shared" si="39"/>
        <v>0</v>
      </c>
      <c r="T120" s="171">
        <f t="shared" si="40"/>
        <v>0</v>
      </c>
      <c r="U120" s="171">
        <f t="shared" si="41"/>
        <v>0</v>
      </c>
      <c r="V120" s="171">
        <f t="shared" si="42"/>
        <v>0</v>
      </c>
      <c r="W120" s="171">
        <f t="shared" si="43"/>
        <v>0</v>
      </c>
      <c r="X120" s="171">
        <f t="shared" si="44"/>
        <v>0</v>
      </c>
      <c r="Y120" s="171">
        <f t="shared" si="45"/>
        <v>0</v>
      </c>
      <c r="Z120" s="171">
        <f t="shared" si="46"/>
        <v>0</v>
      </c>
      <c r="AA120" s="171">
        <f t="shared" si="47"/>
        <v>0</v>
      </c>
      <c r="AB120" s="171">
        <f t="shared" si="48"/>
        <v>0</v>
      </c>
      <c r="AC120" s="171">
        <f t="shared" si="49"/>
        <v>0</v>
      </c>
      <c r="AD120" s="171">
        <f t="shared" si="50"/>
        <v>0</v>
      </c>
      <c r="AE120" s="168"/>
      <c r="AF120" s="171"/>
      <c r="AG120" s="171"/>
      <c r="AH120" s="171"/>
      <c r="AI120" s="171"/>
      <c r="AJ120" s="171"/>
      <c r="AK120" s="171"/>
      <c r="AL120" s="171"/>
      <c r="AM120" s="171"/>
      <c r="AN120" s="171" t="str">
        <f t="shared" si="30"/>
        <v/>
      </c>
      <c r="AO120" s="171" t="str">
        <f t="shared" si="31"/>
        <v/>
      </c>
      <c r="AP120" s="171" t="str">
        <f t="shared" si="32"/>
        <v/>
      </c>
      <c r="AQ120" s="168" t="str">
        <f t="shared" si="51"/>
        <v/>
      </c>
      <c r="AR120" s="158" t="str">
        <f>IF(P120&lt;&gt;1, IF(SUM(P120:$P$504)&lt;&gt;0, "| Laat geen witruimte tussen ingevulde rijen.", ""), "")</f>
        <v/>
      </c>
      <c r="AT120" s="159" t="str">
        <f t="shared" si="52"/>
        <v/>
      </c>
    </row>
    <row r="121" spans="1:46" s="158" customFormat="1" ht="14.4" customHeight="1" x14ac:dyDescent="0.3">
      <c r="A121" s="244" t="str">
        <f t="shared" si="33"/>
        <v/>
      </c>
      <c r="B121" s="153" t="str">
        <f t="shared" si="34"/>
        <v/>
      </c>
      <c r="C121" s="174" t="str">
        <f t="shared" si="35"/>
        <v/>
      </c>
      <c r="D121" s="234"/>
      <c r="E121" s="173"/>
      <c r="F121" s="175"/>
      <c r="G121" s="175"/>
      <c r="H121" s="175"/>
      <c r="I121" s="156"/>
      <c r="J121" s="175"/>
      <c r="K121" s="162"/>
      <c r="L121" s="178"/>
      <c r="M121" s="177"/>
      <c r="N121" s="177"/>
      <c r="O121" s="157" t="s">
        <v>98</v>
      </c>
      <c r="P121" s="158">
        <f t="shared" si="36"/>
        <v>0</v>
      </c>
      <c r="Q121" s="168" t="str">
        <f t="shared" si="37"/>
        <v/>
      </c>
      <c r="R121" s="233" t="str">
        <f t="shared" si="38"/>
        <v/>
      </c>
      <c r="S121" s="168">
        <f t="shared" si="39"/>
        <v>0</v>
      </c>
      <c r="T121" s="171">
        <f t="shared" si="40"/>
        <v>0</v>
      </c>
      <c r="U121" s="171">
        <f t="shared" si="41"/>
        <v>0</v>
      </c>
      <c r="V121" s="171">
        <f t="shared" si="42"/>
        <v>0</v>
      </c>
      <c r="W121" s="171">
        <f t="shared" si="43"/>
        <v>0</v>
      </c>
      <c r="X121" s="171">
        <f t="shared" si="44"/>
        <v>0</v>
      </c>
      <c r="Y121" s="171">
        <f t="shared" si="45"/>
        <v>0</v>
      </c>
      <c r="Z121" s="171">
        <f t="shared" si="46"/>
        <v>0</v>
      </c>
      <c r="AA121" s="171">
        <f t="shared" si="47"/>
        <v>0</v>
      </c>
      <c r="AB121" s="171">
        <f t="shared" si="48"/>
        <v>0</v>
      </c>
      <c r="AC121" s="171">
        <f t="shared" si="49"/>
        <v>0</v>
      </c>
      <c r="AD121" s="171">
        <f t="shared" si="50"/>
        <v>0</v>
      </c>
      <c r="AE121" s="168"/>
      <c r="AF121" s="171"/>
      <c r="AG121" s="171"/>
      <c r="AH121" s="171"/>
      <c r="AI121" s="171"/>
      <c r="AJ121" s="171"/>
      <c r="AK121" s="171"/>
      <c r="AL121" s="171"/>
      <c r="AM121" s="171"/>
      <c r="AN121" s="171" t="str">
        <f t="shared" si="30"/>
        <v/>
      </c>
      <c r="AO121" s="171" t="str">
        <f t="shared" si="31"/>
        <v/>
      </c>
      <c r="AP121" s="171" t="str">
        <f t="shared" si="32"/>
        <v/>
      </c>
      <c r="AQ121" s="168" t="str">
        <f t="shared" si="51"/>
        <v/>
      </c>
      <c r="AR121" s="158" t="str">
        <f>IF(P121&lt;&gt;1, IF(SUM(P121:$P$504)&lt;&gt;0, "| Laat geen witruimte tussen ingevulde rijen.", ""), "")</f>
        <v/>
      </c>
      <c r="AT121" s="159" t="str">
        <f t="shared" si="52"/>
        <v/>
      </c>
    </row>
    <row r="122" spans="1:46" s="158" customFormat="1" ht="14.4" customHeight="1" x14ac:dyDescent="0.3">
      <c r="A122" s="244" t="str">
        <f t="shared" si="33"/>
        <v/>
      </c>
      <c r="B122" s="153" t="str">
        <f t="shared" si="34"/>
        <v/>
      </c>
      <c r="C122" s="174" t="str">
        <f t="shared" si="35"/>
        <v/>
      </c>
      <c r="D122" s="234"/>
      <c r="E122" s="173"/>
      <c r="F122" s="175"/>
      <c r="G122" s="175"/>
      <c r="H122" s="175"/>
      <c r="I122" s="156"/>
      <c r="J122" s="175"/>
      <c r="K122" s="162"/>
      <c r="L122" s="178"/>
      <c r="M122" s="177"/>
      <c r="N122" s="177"/>
      <c r="O122" s="157" t="s">
        <v>98</v>
      </c>
      <c r="P122" s="158">
        <f t="shared" si="36"/>
        <v>0</v>
      </c>
      <c r="Q122" s="168" t="str">
        <f t="shared" si="37"/>
        <v/>
      </c>
      <c r="R122" s="233" t="str">
        <f t="shared" si="38"/>
        <v/>
      </c>
      <c r="S122" s="168">
        <f t="shared" si="39"/>
        <v>0</v>
      </c>
      <c r="T122" s="171">
        <f t="shared" si="40"/>
        <v>0</v>
      </c>
      <c r="U122" s="171">
        <f t="shared" si="41"/>
        <v>0</v>
      </c>
      <c r="V122" s="171">
        <f t="shared" si="42"/>
        <v>0</v>
      </c>
      <c r="W122" s="171">
        <f t="shared" si="43"/>
        <v>0</v>
      </c>
      <c r="X122" s="171">
        <f t="shared" si="44"/>
        <v>0</v>
      </c>
      <c r="Y122" s="171">
        <f t="shared" si="45"/>
        <v>0</v>
      </c>
      <c r="Z122" s="171">
        <f t="shared" si="46"/>
        <v>0</v>
      </c>
      <c r="AA122" s="171">
        <f t="shared" si="47"/>
        <v>0</v>
      </c>
      <c r="AB122" s="171">
        <f t="shared" si="48"/>
        <v>0</v>
      </c>
      <c r="AC122" s="171">
        <f t="shared" si="49"/>
        <v>0</v>
      </c>
      <c r="AD122" s="171">
        <f t="shared" si="50"/>
        <v>0</v>
      </c>
      <c r="AE122" s="168"/>
      <c r="AF122" s="171"/>
      <c r="AG122" s="171"/>
      <c r="AH122" s="171"/>
      <c r="AI122" s="171"/>
      <c r="AJ122" s="171"/>
      <c r="AK122" s="171"/>
      <c r="AL122" s="171"/>
      <c r="AM122" s="171"/>
      <c r="AN122" s="171" t="str">
        <f t="shared" si="30"/>
        <v/>
      </c>
      <c r="AO122" s="171" t="str">
        <f t="shared" si="31"/>
        <v/>
      </c>
      <c r="AP122" s="171" t="str">
        <f t="shared" si="32"/>
        <v/>
      </c>
      <c r="AQ122" s="168" t="str">
        <f t="shared" si="51"/>
        <v/>
      </c>
      <c r="AR122" s="158" t="str">
        <f>IF(P122&lt;&gt;1, IF(SUM(P122:$P$504)&lt;&gt;0, "| Laat geen witruimte tussen ingevulde rijen.", ""), "")</f>
        <v/>
      </c>
      <c r="AT122" s="159" t="str">
        <f t="shared" si="52"/>
        <v/>
      </c>
    </row>
    <row r="123" spans="1:46" s="158" customFormat="1" ht="14.4" customHeight="1" x14ac:dyDescent="0.3">
      <c r="A123" s="244" t="str">
        <f t="shared" si="33"/>
        <v/>
      </c>
      <c r="B123" s="153" t="str">
        <f t="shared" si="34"/>
        <v/>
      </c>
      <c r="C123" s="174" t="str">
        <f t="shared" si="35"/>
        <v/>
      </c>
      <c r="D123" s="234"/>
      <c r="E123" s="173"/>
      <c r="F123" s="175"/>
      <c r="G123" s="175"/>
      <c r="H123" s="175"/>
      <c r="I123" s="156"/>
      <c r="J123" s="175"/>
      <c r="K123" s="162"/>
      <c r="L123" s="178"/>
      <c r="M123" s="177"/>
      <c r="N123" s="177"/>
      <c r="O123" s="157" t="s">
        <v>98</v>
      </c>
      <c r="P123" s="158">
        <f t="shared" si="36"/>
        <v>0</v>
      </c>
      <c r="Q123" s="168" t="str">
        <f t="shared" si="37"/>
        <v/>
      </c>
      <c r="R123" s="233" t="str">
        <f t="shared" si="38"/>
        <v/>
      </c>
      <c r="S123" s="168">
        <f t="shared" si="39"/>
        <v>0</v>
      </c>
      <c r="T123" s="171">
        <f t="shared" si="40"/>
        <v>0</v>
      </c>
      <c r="U123" s="171">
        <f t="shared" si="41"/>
        <v>0</v>
      </c>
      <c r="V123" s="171">
        <f t="shared" si="42"/>
        <v>0</v>
      </c>
      <c r="W123" s="171">
        <f t="shared" si="43"/>
        <v>0</v>
      </c>
      <c r="X123" s="171">
        <f t="shared" si="44"/>
        <v>0</v>
      </c>
      <c r="Y123" s="171">
        <f t="shared" si="45"/>
        <v>0</v>
      </c>
      <c r="Z123" s="171">
        <f t="shared" si="46"/>
        <v>0</v>
      </c>
      <c r="AA123" s="171">
        <f t="shared" si="47"/>
        <v>0</v>
      </c>
      <c r="AB123" s="171">
        <f t="shared" si="48"/>
        <v>0</v>
      </c>
      <c r="AC123" s="171">
        <f t="shared" si="49"/>
        <v>0</v>
      </c>
      <c r="AD123" s="171">
        <f t="shared" si="50"/>
        <v>0</v>
      </c>
      <c r="AE123" s="168"/>
      <c r="AF123" s="171"/>
      <c r="AG123" s="171"/>
      <c r="AH123" s="171"/>
      <c r="AI123" s="171"/>
      <c r="AJ123" s="171"/>
      <c r="AK123" s="171"/>
      <c r="AL123" s="171"/>
      <c r="AM123" s="171"/>
      <c r="AN123" s="171" t="str">
        <f t="shared" si="30"/>
        <v/>
      </c>
      <c r="AO123" s="171" t="str">
        <f t="shared" si="31"/>
        <v/>
      </c>
      <c r="AP123" s="171" t="str">
        <f t="shared" si="32"/>
        <v/>
      </c>
      <c r="AQ123" s="168" t="str">
        <f t="shared" si="51"/>
        <v/>
      </c>
      <c r="AR123" s="158" t="str">
        <f>IF(P123&lt;&gt;1, IF(SUM(P123:$P$504)&lt;&gt;0, "| Laat geen witruimte tussen ingevulde rijen.", ""), "")</f>
        <v/>
      </c>
      <c r="AT123" s="159" t="str">
        <f t="shared" si="52"/>
        <v/>
      </c>
    </row>
    <row r="124" spans="1:46" s="158" customFormat="1" ht="14.4" customHeight="1" x14ac:dyDescent="0.3">
      <c r="A124" s="244" t="str">
        <f t="shared" si="33"/>
        <v/>
      </c>
      <c r="B124" s="153" t="str">
        <f t="shared" si="34"/>
        <v/>
      </c>
      <c r="C124" s="174" t="str">
        <f t="shared" si="35"/>
        <v/>
      </c>
      <c r="D124" s="234"/>
      <c r="E124" s="173"/>
      <c r="F124" s="175"/>
      <c r="G124" s="175"/>
      <c r="H124" s="175"/>
      <c r="I124" s="156"/>
      <c r="J124" s="175"/>
      <c r="K124" s="162"/>
      <c r="L124" s="178"/>
      <c r="M124" s="177"/>
      <c r="N124" s="177"/>
      <c r="O124" s="157" t="s">
        <v>98</v>
      </c>
      <c r="P124" s="158">
        <f t="shared" si="36"/>
        <v>0</v>
      </c>
      <c r="Q124" s="168" t="str">
        <f t="shared" si="37"/>
        <v/>
      </c>
      <c r="R124" s="233" t="str">
        <f t="shared" si="38"/>
        <v/>
      </c>
      <c r="S124" s="168">
        <f t="shared" si="39"/>
        <v>0</v>
      </c>
      <c r="T124" s="171">
        <f t="shared" si="40"/>
        <v>0</v>
      </c>
      <c r="U124" s="171">
        <f t="shared" si="41"/>
        <v>0</v>
      </c>
      <c r="V124" s="171">
        <f t="shared" si="42"/>
        <v>0</v>
      </c>
      <c r="W124" s="171">
        <f t="shared" si="43"/>
        <v>0</v>
      </c>
      <c r="X124" s="171">
        <f t="shared" si="44"/>
        <v>0</v>
      </c>
      <c r="Y124" s="171">
        <f t="shared" si="45"/>
        <v>0</v>
      </c>
      <c r="Z124" s="171">
        <f t="shared" si="46"/>
        <v>0</v>
      </c>
      <c r="AA124" s="171">
        <f t="shared" si="47"/>
        <v>0</v>
      </c>
      <c r="AB124" s="171">
        <f t="shared" si="48"/>
        <v>0</v>
      </c>
      <c r="AC124" s="171">
        <f t="shared" si="49"/>
        <v>0</v>
      </c>
      <c r="AD124" s="171">
        <f t="shared" si="50"/>
        <v>0</v>
      </c>
      <c r="AE124" s="168"/>
      <c r="AF124" s="171"/>
      <c r="AG124" s="171"/>
      <c r="AH124" s="171"/>
      <c r="AI124" s="171"/>
      <c r="AJ124" s="171"/>
      <c r="AK124" s="171"/>
      <c r="AL124" s="171"/>
      <c r="AM124" s="171"/>
      <c r="AN124" s="171" t="str">
        <f t="shared" si="30"/>
        <v/>
      </c>
      <c r="AO124" s="171" t="str">
        <f t="shared" si="31"/>
        <v/>
      </c>
      <c r="AP124" s="171" t="str">
        <f t="shared" si="32"/>
        <v/>
      </c>
      <c r="AQ124" s="168" t="str">
        <f t="shared" si="51"/>
        <v/>
      </c>
      <c r="AR124" s="158" t="str">
        <f>IF(P124&lt;&gt;1, IF(SUM(P124:$P$504)&lt;&gt;0, "| Laat geen witruimte tussen ingevulde rijen.", ""), "")</f>
        <v/>
      </c>
      <c r="AT124" s="159" t="str">
        <f t="shared" si="52"/>
        <v/>
      </c>
    </row>
    <row r="125" spans="1:46" s="158" customFormat="1" ht="14.4" customHeight="1" x14ac:dyDescent="0.3">
      <c r="A125" s="244" t="str">
        <f t="shared" si="33"/>
        <v/>
      </c>
      <c r="B125" s="153" t="str">
        <f t="shared" si="34"/>
        <v/>
      </c>
      <c r="C125" s="174" t="str">
        <f t="shared" si="35"/>
        <v/>
      </c>
      <c r="D125" s="234"/>
      <c r="E125" s="173"/>
      <c r="F125" s="175"/>
      <c r="G125" s="175"/>
      <c r="H125" s="175"/>
      <c r="I125" s="156"/>
      <c r="J125" s="175"/>
      <c r="K125" s="162"/>
      <c r="L125" s="178"/>
      <c r="M125" s="177"/>
      <c r="N125" s="177"/>
      <c r="O125" s="157" t="s">
        <v>98</v>
      </c>
      <c r="P125" s="158">
        <f t="shared" si="36"/>
        <v>0</v>
      </c>
      <c r="Q125" s="168" t="str">
        <f t="shared" si="37"/>
        <v/>
      </c>
      <c r="R125" s="233" t="str">
        <f t="shared" si="38"/>
        <v/>
      </c>
      <c r="S125" s="168">
        <f t="shared" si="39"/>
        <v>0</v>
      </c>
      <c r="T125" s="171">
        <f t="shared" si="40"/>
        <v>0</v>
      </c>
      <c r="U125" s="171">
        <f t="shared" si="41"/>
        <v>0</v>
      </c>
      <c r="V125" s="171">
        <f t="shared" si="42"/>
        <v>0</v>
      </c>
      <c r="W125" s="171">
        <f t="shared" si="43"/>
        <v>0</v>
      </c>
      <c r="X125" s="171">
        <f t="shared" si="44"/>
        <v>0</v>
      </c>
      <c r="Y125" s="171">
        <f t="shared" si="45"/>
        <v>0</v>
      </c>
      <c r="Z125" s="171">
        <f t="shared" si="46"/>
        <v>0</v>
      </c>
      <c r="AA125" s="171">
        <f t="shared" si="47"/>
        <v>0</v>
      </c>
      <c r="AB125" s="171">
        <f t="shared" si="48"/>
        <v>0</v>
      </c>
      <c r="AC125" s="171">
        <f t="shared" si="49"/>
        <v>0</v>
      </c>
      <c r="AD125" s="171">
        <f t="shared" si="50"/>
        <v>0</v>
      </c>
      <c r="AE125" s="168"/>
      <c r="AF125" s="171"/>
      <c r="AG125" s="171"/>
      <c r="AH125" s="171"/>
      <c r="AI125" s="171"/>
      <c r="AJ125" s="171"/>
      <c r="AK125" s="171"/>
      <c r="AL125" s="171"/>
      <c r="AM125" s="171"/>
      <c r="AN125" s="171" t="str">
        <f t="shared" si="30"/>
        <v/>
      </c>
      <c r="AO125" s="171" t="str">
        <f t="shared" si="31"/>
        <v/>
      </c>
      <c r="AP125" s="171" t="str">
        <f t="shared" si="32"/>
        <v/>
      </c>
      <c r="AQ125" s="168" t="str">
        <f t="shared" si="51"/>
        <v/>
      </c>
      <c r="AR125" s="158" t="str">
        <f>IF(P125&lt;&gt;1, IF(SUM(P125:$P$504)&lt;&gt;0, "| Laat geen witruimte tussen ingevulde rijen.", ""), "")</f>
        <v/>
      </c>
      <c r="AT125" s="159" t="str">
        <f t="shared" si="52"/>
        <v/>
      </c>
    </row>
    <row r="126" spans="1:46" s="158" customFormat="1" ht="14.4" customHeight="1" x14ac:dyDescent="0.3">
      <c r="A126" s="244" t="str">
        <f t="shared" si="33"/>
        <v/>
      </c>
      <c r="B126" s="153" t="str">
        <f t="shared" si="34"/>
        <v/>
      </c>
      <c r="C126" s="174" t="str">
        <f t="shared" si="35"/>
        <v/>
      </c>
      <c r="D126" s="234"/>
      <c r="E126" s="173"/>
      <c r="F126" s="175"/>
      <c r="G126" s="175"/>
      <c r="H126" s="175"/>
      <c r="I126" s="156"/>
      <c r="J126" s="175"/>
      <c r="K126" s="162"/>
      <c r="L126" s="178"/>
      <c r="M126" s="177"/>
      <c r="N126" s="177"/>
      <c r="O126" s="157" t="s">
        <v>98</v>
      </c>
      <c r="P126" s="158">
        <f t="shared" si="36"/>
        <v>0</v>
      </c>
      <c r="Q126" s="168" t="str">
        <f t="shared" si="37"/>
        <v/>
      </c>
      <c r="R126" s="233" t="str">
        <f t="shared" si="38"/>
        <v/>
      </c>
      <c r="S126" s="168">
        <f t="shared" si="39"/>
        <v>0</v>
      </c>
      <c r="T126" s="171">
        <f t="shared" si="40"/>
        <v>0</v>
      </c>
      <c r="U126" s="171">
        <f t="shared" si="41"/>
        <v>0</v>
      </c>
      <c r="V126" s="171">
        <f t="shared" si="42"/>
        <v>0</v>
      </c>
      <c r="W126" s="171">
        <f t="shared" si="43"/>
        <v>0</v>
      </c>
      <c r="X126" s="171">
        <f t="shared" si="44"/>
        <v>0</v>
      </c>
      <c r="Y126" s="171">
        <f t="shared" si="45"/>
        <v>0</v>
      </c>
      <c r="Z126" s="171">
        <f t="shared" si="46"/>
        <v>0</v>
      </c>
      <c r="AA126" s="171">
        <f t="shared" si="47"/>
        <v>0</v>
      </c>
      <c r="AB126" s="171">
        <f t="shared" si="48"/>
        <v>0</v>
      </c>
      <c r="AC126" s="171">
        <f t="shared" si="49"/>
        <v>0</v>
      </c>
      <c r="AD126" s="171">
        <f t="shared" si="50"/>
        <v>0</v>
      </c>
      <c r="AE126" s="168"/>
      <c r="AF126" s="171"/>
      <c r="AG126" s="171"/>
      <c r="AH126" s="171"/>
      <c r="AI126" s="171"/>
      <c r="AJ126" s="171"/>
      <c r="AK126" s="171"/>
      <c r="AL126" s="171"/>
      <c r="AM126" s="171"/>
      <c r="AN126" s="171" t="str">
        <f t="shared" si="30"/>
        <v/>
      </c>
      <c r="AO126" s="171" t="str">
        <f t="shared" si="31"/>
        <v/>
      </c>
      <c r="AP126" s="171" t="str">
        <f t="shared" si="32"/>
        <v/>
      </c>
      <c r="AQ126" s="168" t="str">
        <f t="shared" si="51"/>
        <v/>
      </c>
      <c r="AR126" s="158" t="str">
        <f>IF(P126&lt;&gt;1, IF(SUM(P126:$P$504)&lt;&gt;0, "| Laat geen witruimte tussen ingevulde rijen.", ""), "")</f>
        <v/>
      </c>
      <c r="AT126" s="159" t="str">
        <f t="shared" si="52"/>
        <v/>
      </c>
    </row>
    <row r="127" spans="1:46" s="158" customFormat="1" ht="14.4" customHeight="1" x14ac:dyDescent="0.3">
      <c r="A127" s="244" t="str">
        <f t="shared" si="33"/>
        <v/>
      </c>
      <c r="B127" s="153" t="str">
        <f t="shared" si="34"/>
        <v/>
      </c>
      <c r="C127" s="174" t="str">
        <f t="shared" si="35"/>
        <v/>
      </c>
      <c r="D127" s="234"/>
      <c r="E127" s="173"/>
      <c r="F127" s="175"/>
      <c r="G127" s="175"/>
      <c r="H127" s="175"/>
      <c r="I127" s="156"/>
      <c r="J127" s="175"/>
      <c r="K127" s="162"/>
      <c r="L127" s="178"/>
      <c r="M127" s="177"/>
      <c r="N127" s="177"/>
      <c r="O127" s="157" t="s">
        <v>98</v>
      </c>
      <c r="P127" s="158">
        <f t="shared" si="36"/>
        <v>0</v>
      </c>
      <c r="Q127" s="168" t="str">
        <f t="shared" si="37"/>
        <v/>
      </c>
      <c r="R127" s="233" t="str">
        <f t="shared" si="38"/>
        <v/>
      </c>
      <c r="S127" s="168">
        <f t="shared" si="39"/>
        <v>0</v>
      </c>
      <c r="T127" s="171">
        <f t="shared" si="40"/>
        <v>0</v>
      </c>
      <c r="U127" s="171">
        <f t="shared" si="41"/>
        <v>0</v>
      </c>
      <c r="V127" s="171">
        <f t="shared" si="42"/>
        <v>0</v>
      </c>
      <c r="W127" s="171">
        <f t="shared" si="43"/>
        <v>0</v>
      </c>
      <c r="X127" s="171">
        <f t="shared" si="44"/>
        <v>0</v>
      </c>
      <c r="Y127" s="171">
        <f t="shared" si="45"/>
        <v>0</v>
      </c>
      <c r="Z127" s="171">
        <f t="shared" si="46"/>
        <v>0</v>
      </c>
      <c r="AA127" s="171">
        <f t="shared" si="47"/>
        <v>0</v>
      </c>
      <c r="AB127" s="171">
        <f t="shared" si="48"/>
        <v>0</v>
      </c>
      <c r="AC127" s="171">
        <f t="shared" si="49"/>
        <v>0</v>
      </c>
      <c r="AD127" s="171">
        <f t="shared" si="50"/>
        <v>0</v>
      </c>
      <c r="AE127" s="168"/>
      <c r="AF127" s="171"/>
      <c r="AG127" s="171"/>
      <c r="AH127" s="171"/>
      <c r="AI127" s="171"/>
      <c r="AJ127" s="171"/>
      <c r="AK127" s="171"/>
      <c r="AL127" s="171"/>
      <c r="AM127" s="171"/>
      <c r="AN127" s="171" t="str">
        <f t="shared" si="30"/>
        <v/>
      </c>
      <c r="AO127" s="171" t="str">
        <f t="shared" si="31"/>
        <v/>
      </c>
      <c r="AP127" s="171" t="str">
        <f t="shared" si="32"/>
        <v/>
      </c>
      <c r="AQ127" s="168" t="str">
        <f t="shared" si="51"/>
        <v/>
      </c>
      <c r="AR127" s="158" t="str">
        <f>IF(P127&lt;&gt;1, IF(SUM(P127:$P$504)&lt;&gt;0, "| Laat geen witruimte tussen ingevulde rijen.", ""), "")</f>
        <v/>
      </c>
      <c r="AT127" s="159" t="str">
        <f t="shared" si="52"/>
        <v/>
      </c>
    </row>
    <row r="128" spans="1:46" s="158" customFormat="1" ht="14.4" customHeight="1" x14ac:dyDescent="0.3">
      <c r="A128" s="244" t="str">
        <f t="shared" si="33"/>
        <v/>
      </c>
      <c r="B128" s="153" t="str">
        <f t="shared" si="34"/>
        <v/>
      </c>
      <c r="C128" s="174" t="str">
        <f t="shared" si="35"/>
        <v/>
      </c>
      <c r="D128" s="234"/>
      <c r="E128" s="173"/>
      <c r="F128" s="175"/>
      <c r="G128" s="175"/>
      <c r="H128" s="175"/>
      <c r="I128" s="156"/>
      <c r="J128" s="175"/>
      <c r="K128" s="162"/>
      <c r="L128" s="178"/>
      <c r="M128" s="177"/>
      <c r="N128" s="177"/>
      <c r="O128" s="157" t="s">
        <v>98</v>
      </c>
      <c r="P128" s="158">
        <f t="shared" si="36"/>
        <v>0</v>
      </c>
      <c r="Q128" s="168" t="str">
        <f t="shared" si="37"/>
        <v/>
      </c>
      <c r="R128" s="233" t="str">
        <f t="shared" si="38"/>
        <v/>
      </c>
      <c r="S128" s="168">
        <f t="shared" si="39"/>
        <v>0</v>
      </c>
      <c r="T128" s="171">
        <f t="shared" si="40"/>
        <v>0</v>
      </c>
      <c r="U128" s="171">
        <f t="shared" si="41"/>
        <v>0</v>
      </c>
      <c r="V128" s="171">
        <f t="shared" si="42"/>
        <v>0</v>
      </c>
      <c r="W128" s="171">
        <f t="shared" si="43"/>
        <v>0</v>
      </c>
      <c r="X128" s="171">
        <f t="shared" si="44"/>
        <v>0</v>
      </c>
      <c r="Y128" s="171">
        <f t="shared" si="45"/>
        <v>0</v>
      </c>
      <c r="Z128" s="171">
        <f t="shared" si="46"/>
        <v>0</v>
      </c>
      <c r="AA128" s="171">
        <f t="shared" si="47"/>
        <v>0</v>
      </c>
      <c r="AB128" s="171">
        <f t="shared" si="48"/>
        <v>0</v>
      </c>
      <c r="AC128" s="171">
        <f t="shared" si="49"/>
        <v>0</v>
      </c>
      <c r="AD128" s="171">
        <f t="shared" si="50"/>
        <v>0</v>
      </c>
      <c r="AE128" s="168"/>
      <c r="AF128" s="171"/>
      <c r="AG128" s="171"/>
      <c r="AH128" s="171"/>
      <c r="AI128" s="171"/>
      <c r="AJ128" s="171"/>
      <c r="AK128" s="171"/>
      <c r="AL128" s="171"/>
      <c r="AM128" s="171"/>
      <c r="AN128" s="171" t="str">
        <f t="shared" si="30"/>
        <v/>
      </c>
      <c r="AO128" s="171" t="str">
        <f t="shared" si="31"/>
        <v/>
      </c>
      <c r="AP128" s="171" t="str">
        <f t="shared" si="32"/>
        <v/>
      </c>
      <c r="AQ128" s="168" t="str">
        <f t="shared" si="51"/>
        <v/>
      </c>
      <c r="AR128" s="158" t="str">
        <f>IF(P128&lt;&gt;1, IF(SUM(P128:$P$504)&lt;&gt;0, "| Laat geen witruimte tussen ingevulde rijen.", ""), "")</f>
        <v/>
      </c>
      <c r="AT128" s="159" t="str">
        <f t="shared" si="52"/>
        <v/>
      </c>
    </row>
    <row r="129" spans="1:46" s="158" customFormat="1" ht="14.4" customHeight="1" x14ac:dyDescent="0.3">
      <c r="A129" s="244" t="str">
        <f t="shared" si="33"/>
        <v/>
      </c>
      <c r="B129" s="153" t="str">
        <f t="shared" si="34"/>
        <v/>
      </c>
      <c r="C129" s="174" t="str">
        <f t="shared" si="35"/>
        <v/>
      </c>
      <c r="D129" s="234"/>
      <c r="E129" s="173"/>
      <c r="F129" s="175"/>
      <c r="G129" s="175"/>
      <c r="H129" s="175"/>
      <c r="I129" s="156"/>
      <c r="J129" s="175"/>
      <c r="K129" s="162"/>
      <c r="L129" s="178"/>
      <c r="M129" s="177"/>
      <c r="N129" s="177"/>
      <c r="O129" s="157" t="s">
        <v>98</v>
      </c>
      <c r="P129" s="158">
        <f t="shared" si="36"/>
        <v>0</v>
      </c>
      <c r="Q129" s="168" t="str">
        <f t="shared" si="37"/>
        <v/>
      </c>
      <c r="R129" s="233" t="str">
        <f t="shared" si="38"/>
        <v/>
      </c>
      <c r="S129" s="168">
        <f t="shared" si="39"/>
        <v>0</v>
      </c>
      <c r="T129" s="171">
        <f t="shared" si="40"/>
        <v>0</v>
      </c>
      <c r="U129" s="171">
        <f t="shared" si="41"/>
        <v>0</v>
      </c>
      <c r="V129" s="171">
        <f t="shared" si="42"/>
        <v>0</v>
      </c>
      <c r="W129" s="171">
        <f t="shared" si="43"/>
        <v>0</v>
      </c>
      <c r="X129" s="171">
        <f t="shared" si="44"/>
        <v>0</v>
      </c>
      <c r="Y129" s="171">
        <f t="shared" si="45"/>
        <v>0</v>
      </c>
      <c r="Z129" s="171">
        <f t="shared" si="46"/>
        <v>0</v>
      </c>
      <c r="AA129" s="171">
        <f t="shared" si="47"/>
        <v>0</v>
      </c>
      <c r="AB129" s="171">
        <f t="shared" si="48"/>
        <v>0</v>
      </c>
      <c r="AC129" s="171">
        <f t="shared" si="49"/>
        <v>0</v>
      </c>
      <c r="AD129" s="171">
        <f t="shared" si="50"/>
        <v>0</v>
      </c>
      <c r="AE129" s="168"/>
      <c r="AF129" s="171"/>
      <c r="AG129" s="171"/>
      <c r="AH129" s="171"/>
      <c r="AI129" s="171"/>
      <c r="AJ129" s="171"/>
      <c r="AK129" s="171"/>
      <c r="AL129" s="171"/>
      <c r="AM129" s="171"/>
      <c r="AN129" s="171" t="str">
        <f t="shared" si="30"/>
        <v/>
      </c>
      <c r="AO129" s="171" t="str">
        <f t="shared" si="31"/>
        <v/>
      </c>
      <c r="AP129" s="171" t="str">
        <f t="shared" si="32"/>
        <v/>
      </c>
      <c r="AQ129" s="168" t="str">
        <f t="shared" si="51"/>
        <v/>
      </c>
      <c r="AR129" s="158" t="str">
        <f>IF(P129&lt;&gt;1, IF(SUM(P129:$P$504)&lt;&gt;0, "| Laat geen witruimte tussen ingevulde rijen.", ""), "")</f>
        <v/>
      </c>
      <c r="AT129" s="159" t="str">
        <f t="shared" si="52"/>
        <v/>
      </c>
    </row>
    <row r="130" spans="1:46" s="158" customFormat="1" ht="14.4" customHeight="1" x14ac:dyDescent="0.3">
      <c r="A130" s="244" t="str">
        <f t="shared" si="33"/>
        <v/>
      </c>
      <c r="B130" s="153" t="str">
        <f t="shared" si="34"/>
        <v/>
      </c>
      <c r="C130" s="174" t="str">
        <f t="shared" si="35"/>
        <v/>
      </c>
      <c r="D130" s="234"/>
      <c r="E130" s="173"/>
      <c r="F130" s="175"/>
      <c r="G130" s="175"/>
      <c r="H130" s="175"/>
      <c r="I130" s="156"/>
      <c r="J130" s="175"/>
      <c r="K130" s="162"/>
      <c r="L130" s="178"/>
      <c r="M130" s="177"/>
      <c r="N130" s="177"/>
      <c r="O130" s="157" t="s">
        <v>98</v>
      </c>
      <c r="P130" s="158">
        <f t="shared" si="36"/>
        <v>0</v>
      </c>
      <c r="Q130" s="168" t="str">
        <f t="shared" si="37"/>
        <v/>
      </c>
      <c r="R130" s="233" t="str">
        <f t="shared" si="38"/>
        <v/>
      </c>
      <c r="S130" s="168">
        <f t="shared" si="39"/>
        <v>0</v>
      </c>
      <c r="T130" s="171">
        <f t="shared" si="40"/>
        <v>0</v>
      </c>
      <c r="U130" s="171">
        <f t="shared" si="41"/>
        <v>0</v>
      </c>
      <c r="V130" s="171">
        <f t="shared" si="42"/>
        <v>0</v>
      </c>
      <c r="W130" s="171">
        <f t="shared" si="43"/>
        <v>0</v>
      </c>
      <c r="X130" s="171">
        <f t="shared" si="44"/>
        <v>0</v>
      </c>
      <c r="Y130" s="171">
        <f t="shared" si="45"/>
        <v>0</v>
      </c>
      <c r="Z130" s="171">
        <f t="shared" si="46"/>
        <v>0</v>
      </c>
      <c r="AA130" s="171">
        <f t="shared" si="47"/>
        <v>0</v>
      </c>
      <c r="AB130" s="171">
        <f t="shared" si="48"/>
        <v>0</v>
      </c>
      <c r="AC130" s="171">
        <f t="shared" si="49"/>
        <v>0</v>
      </c>
      <c r="AD130" s="171">
        <f t="shared" si="50"/>
        <v>0</v>
      </c>
      <c r="AE130" s="168"/>
      <c r="AF130" s="171"/>
      <c r="AG130" s="171"/>
      <c r="AH130" s="171"/>
      <c r="AI130" s="171"/>
      <c r="AJ130" s="171"/>
      <c r="AK130" s="171"/>
      <c r="AL130" s="171"/>
      <c r="AM130" s="171"/>
      <c r="AN130" s="171" t="str">
        <f t="shared" si="30"/>
        <v/>
      </c>
      <c r="AO130" s="171" t="str">
        <f t="shared" si="31"/>
        <v/>
      </c>
      <c r="AP130" s="171" t="str">
        <f t="shared" si="32"/>
        <v/>
      </c>
      <c r="AQ130" s="168" t="str">
        <f t="shared" si="51"/>
        <v/>
      </c>
      <c r="AR130" s="158" t="str">
        <f>IF(P130&lt;&gt;1, IF(SUM(P130:$P$504)&lt;&gt;0, "| Laat geen witruimte tussen ingevulde rijen.", ""), "")</f>
        <v/>
      </c>
      <c r="AT130" s="159" t="str">
        <f t="shared" si="52"/>
        <v/>
      </c>
    </row>
    <row r="131" spans="1:46" s="158" customFormat="1" ht="14.4" customHeight="1" x14ac:dyDescent="0.3">
      <c r="A131" s="244" t="str">
        <f t="shared" si="33"/>
        <v/>
      </c>
      <c r="B131" s="153" t="str">
        <f t="shared" si="34"/>
        <v/>
      </c>
      <c r="C131" s="174" t="str">
        <f t="shared" si="35"/>
        <v/>
      </c>
      <c r="D131" s="234"/>
      <c r="E131" s="173"/>
      <c r="F131" s="175"/>
      <c r="G131" s="175"/>
      <c r="H131" s="175"/>
      <c r="I131" s="156"/>
      <c r="J131" s="175"/>
      <c r="K131" s="162"/>
      <c r="L131" s="178"/>
      <c r="M131" s="177"/>
      <c r="N131" s="177"/>
      <c r="O131" s="157" t="s">
        <v>98</v>
      </c>
      <c r="P131" s="158">
        <f t="shared" si="36"/>
        <v>0</v>
      </c>
      <c r="Q131" s="168" t="str">
        <f t="shared" si="37"/>
        <v/>
      </c>
      <c r="R131" s="233" t="str">
        <f t="shared" si="38"/>
        <v/>
      </c>
      <c r="S131" s="168">
        <f t="shared" si="39"/>
        <v>0</v>
      </c>
      <c r="T131" s="171">
        <f t="shared" si="40"/>
        <v>0</v>
      </c>
      <c r="U131" s="171">
        <f t="shared" si="41"/>
        <v>0</v>
      </c>
      <c r="V131" s="171">
        <f t="shared" si="42"/>
        <v>0</v>
      </c>
      <c r="W131" s="171">
        <f t="shared" si="43"/>
        <v>0</v>
      </c>
      <c r="X131" s="171">
        <f t="shared" si="44"/>
        <v>0</v>
      </c>
      <c r="Y131" s="171">
        <f t="shared" si="45"/>
        <v>0</v>
      </c>
      <c r="Z131" s="171">
        <f t="shared" si="46"/>
        <v>0</v>
      </c>
      <c r="AA131" s="171">
        <f t="shared" si="47"/>
        <v>0</v>
      </c>
      <c r="AB131" s="171">
        <f t="shared" si="48"/>
        <v>0</v>
      </c>
      <c r="AC131" s="171">
        <f t="shared" si="49"/>
        <v>0</v>
      </c>
      <c r="AD131" s="171">
        <f t="shared" si="50"/>
        <v>0</v>
      </c>
      <c r="AE131" s="168"/>
      <c r="AF131" s="171"/>
      <c r="AG131" s="171"/>
      <c r="AH131" s="171"/>
      <c r="AI131" s="171"/>
      <c r="AJ131" s="171"/>
      <c r="AK131" s="171"/>
      <c r="AL131" s="171"/>
      <c r="AM131" s="171"/>
      <c r="AN131" s="171" t="str">
        <f t="shared" si="30"/>
        <v/>
      </c>
      <c r="AO131" s="171" t="str">
        <f t="shared" si="31"/>
        <v/>
      </c>
      <c r="AP131" s="171" t="str">
        <f t="shared" si="32"/>
        <v/>
      </c>
      <c r="AQ131" s="168" t="str">
        <f t="shared" si="51"/>
        <v/>
      </c>
      <c r="AR131" s="158" t="str">
        <f>IF(P131&lt;&gt;1, IF(SUM(P131:$P$504)&lt;&gt;0, "| Laat geen witruimte tussen ingevulde rijen.", ""), "")</f>
        <v/>
      </c>
      <c r="AT131" s="159" t="str">
        <f t="shared" si="52"/>
        <v/>
      </c>
    </row>
    <row r="132" spans="1:46" s="158" customFormat="1" ht="14.4" customHeight="1" x14ac:dyDescent="0.3">
      <c r="A132" s="244" t="str">
        <f t="shared" si="33"/>
        <v/>
      </c>
      <c r="B132" s="153" t="str">
        <f t="shared" si="34"/>
        <v/>
      </c>
      <c r="C132" s="174" t="str">
        <f t="shared" si="35"/>
        <v/>
      </c>
      <c r="D132" s="234"/>
      <c r="E132" s="173"/>
      <c r="F132" s="175"/>
      <c r="G132" s="175"/>
      <c r="H132" s="175"/>
      <c r="I132" s="156"/>
      <c r="J132" s="175"/>
      <c r="K132" s="162"/>
      <c r="L132" s="178"/>
      <c r="M132" s="177"/>
      <c r="N132" s="177"/>
      <c r="O132" s="157" t="s">
        <v>98</v>
      </c>
      <c r="P132" s="158">
        <f t="shared" si="36"/>
        <v>0</v>
      </c>
      <c r="Q132" s="168" t="str">
        <f t="shared" si="37"/>
        <v/>
      </c>
      <c r="R132" s="233" t="str">
        <f t="shared" si="38"/>
        <v/>
      </c>
      <c r="S132" s="168">
        <f t="shared" si="39"/>
        <v>0</v>
      </c>
      <c r="T132" s="171">
        <f t="shared" si="40"/>
        <v>0</v>
      </c>
      <c r="U132" s="171">
        <f t="shared" si="41"/>
        <v>0</v>
      </c>
      <c r="V132" s="171">
        <f t="shared" si="42"/>
        <v>0</v>
      </c>
      <c r="W132" s="171">
        <f t="shared" si="43"/>
        <v>0</v>
      </c>
      <c r="X132" s="171">
        <f t="shared" si="44"/>
        <v>0</v>
      </c>
      <c r="Y132" s="171">
        <f t="shared" si="45"/>
        <v>0</v>
      </c>
      <c r="Z132" s="171">
        <f t="shared" si="46"/>
        <v>0</v>
      </c>
      <c r="AA132" s="171">
        <f t="shared" si="47"/>
        <v>0</v>
      </c>
      <c r="AB132" s="171">
        <f t="shared" si="48"/>
        <v>0</v>
      </c>
      <c r="AC132" s="171">
        <f t="shared" si="49"/>
        <v>0</v>
      </c>
      <c r="AD132" s="171">
        <f t="shared" si="50"/>
        <v>0</v>
      </c>
      <c r="AE132" s="168"/>
      <c r="AF132" s="171"/>
      <c r="AG132" s="171"/>
      <c r="AH132" s="171"/>
      <c r="AI132" s="171"/>
      <c r="AJ132" s="171"/>
      <c r="AK132" s="171"/>
      <c r="AL132" s="171"/>
      <c r="AM132" s="171"/>
      <c r="AN132" s="171" t="str">
        <f t="shared" si="30"/>
        <v/>
      </c>
      <c r="AO132" s="171" t="str">
        <f t="shared" si="31"/>
        <v/>
      </c>
      <c r="AP132" s="171" t="str">
        <f t="shared" si="32"/>
        <v/>
      </c>
      <c r="AQ132" s="168" t="str">
        <f t="shared" si="51"/>
        <v/>
      </c>
      <c r="AR132" s="158" t="str">
        <f>IF(P132&lt;&gt;1, IF(SUM(P132:$P$504)&lt;&gt;0, "| Laat geen witruimte tussen ingevulde rijen.", ""), "")</f>
        <v/>
      </c>
      <c r="AT132" s="159" t="str">
        <f t="shared" si="52"/>
        <v/>
      </c>
    </row>
    <row r="133" spans="1:46" s="158" customFormat="1" ht="14.4" customHeight="1" x14ac:dyDescent="0.3">
      <c r="A133" s="244" t="str">
        <f t="shared" si="33"/>
        <v/>
      </c>
      <c r="B133" s="153" t="str">
        <f t="shared" si="34"/>
        <v/>
      </c>
      <c r="C133" s="174" t="str">
        <f t="shared" si="35"/>
        <v/>
      </c>
      <c r="D133" s="234"/>
      <c r="E133" s="173"/>
      <c r="F133" s="175"/>
      <c r="G133" s="175"/>
      <c r="H133" s="175"/>
      <c r="I133" s="156"/>
      <c r="J133" s="175"/>
      <c r="K133" s="162"/>
      <c r="L133" s="178"/>
      <c r="M133" s="177"/>
      <c r="N133" s="177"/>
      <c r="O133" s="157" t="s">
        <v>98</v>
      </c>
      <c r="P133" s="158">
        <f t="shared" si="36"/>
        <v>0</v>
      </c>
      <c r="Q133" s="168" t="str">
        <f t="shared" si="37"/>
        <v/>
      </c>
      <c r="R133" s="233" t="str">
        <f t="shared" si="38"/>
        <v/>
      </c>
      <c r="S133" s="168">
        <f t="shared" si="39"/>
        <v>0</v>
      </c>
      <c r="T133" s="171">
        <f t="shared" si="40"/>
        <v>0</v>
      </c>
      <c r="U133" s="171">
        <f t="shared" si="41"/>
        <v>0</v>
      </c>
      <c r="V133" s="171">
        <f t="shared" si="42"/>
        <v>0</v>
      </c>
      <c r="W133" s="171">
        <f t="shared" si="43"/>
        <v>0</v>
      </c>
      <c r="X133" s="171">
        <f t="shared" si="44"/>
        <v>0</v>
      </c>
      <c r="Y133" s="171">
        <f t="shared" si="45"/>
        <v>0</v>
      </c>
      <c r="Z133" s="171">
        <f t="shared" si="46"/>
        <v>0</v>
      </c>
      <c r="AA133" s="171">
        <f t="shared" si="47"/>
        <v>0</v>
      </c>
      <c r="AB133" s="171">
        <f t="shared" si="48"/>
        <v>0</v>
      </c>
      <c r="AC133" s="171">
        <f t="shared" si="49"/>
        <v>0</v>
      </c>
      <c r="AD133" s="171">
        <f t="shared" si="50"/>
        <v>0</v>
      </c>
      <c r="AE133" s="168"/>
      <c r="AF133" s="171"/>
      <c r="AG133" s="171"/>
      <c r="AH133" s="171"/>
      <c r="AI133" s="171"/>
      <c r="AJ133" s="171"/>
      <c r="AK133" s="171"/>
      <c r="AL133" s="171"/>
      <c r="AM133" s="171"/>
      <c r="AN133" s="171" t="str">
        <f t="shared" ref="AN133:AN196" si="53">IF(ISTEXT(L133), IFERROR(IF(SEARCH(".", L133)&lt;&gt;0, "| Veld '"&amp;AN$4&amp;ROW()&amp;"': "&amp;Fout_punt), "| Veld '"&amp;AN$4&amp;ROW()&amp;"': "&amp;Fout_geen_getal), IF(L133&lt;0, "| Veld '"&amp;AN$4&amp;ROW()&amp;"': "&amp;Fout_negatief, IF(L133&gt;D133, "| Veld '"&amp;$AN$4&amp;ROW()&amp;"': Het aantal VTE's kan niet groter zijn dan het aantal personen in veld '"&amp;$AF$4&amp;ROW()&amp;"'.", "")))</f>
        <v/>
      </c>
      <c r="AO133" s="171" t="str">
        <f t="shared" ref="AO133:AO196" si="54">IF(ISTEXT(M133), IFERROR(IF(SEARCH(".", M133)&lt;&gt;0, "| Veld '"&amp;AO$4&amp;ROW()&amp;"': "&amp;Fout_punt), "| Veld '"&amp;AO$4&amp;ROW()&amp;"': "&amp;Fout_geen_getal), IF(M133&lt;0, "| Veld '"&amp;AO$4&amp;ROW()&amp;"': "&amp;Fout_negatief, ""))</f>
        <v/>
      </c>
      <c r="AP133" s="171" t="str">
        <f t="shared" ref="AP133:AP196" si="55">IF(ISTEXT(N133), IFERROR(IF(SEARCH(".", N133)&lt;&gt;0, "| Veld '"&amp;AP$4&amp;ROW()&amp;"': "&amp;Fout_punt), "| Veld '"&amp;AP$4&amp;ROW()&amp;"': "&amp;Fout_geen_getal), IF(N133&lt;0, "| Veld '"&amp;AP$4&amp;ROW()&amp;"': "&amp;Fout_negatief, ""))</f>
        <v/>
      </c>
      <c r="AQ133" s="168" t="str">
        <f t="shared" si="51"/>
        <v/>
      </c>
      <c r="AR133" s="158" t="str">
        <f>IF(P133&lt;&gt;1, IF(SUM(P133:$P$504)&lt;&gt;0, "| Laat geen witruimte tussen ingevulde rijen.", ""), "")</f>
        <v/>
      </c>
      <c r="AT133" s="159" t="str">
        <f t="shared" si="52"/>
        <v/>
      </c>
    </row>
    <row r="134" spans="1:46" s="158" customFormat="1" ht="14.4" customHeight="1" x14ac:dyDescent="0.3">
      <c r="A134" s="244" t="str">
        <f t="shared" ref="A134:A197" si="56">IF(AT134&lt;&gt;"", "✘", "")</f>
        <v/>
      </c>
      <c r="B134" s="153" t="str">
        <f t="shared" ref="B134:B197" si="57">IF(OR(P134&lt;&gt;0, AR134&lt;&gt;""), ROW()-4, "")</f>
        <v/>
      </c>
      <c r="C134" s="174" t="str">
        <f t="shared" ref="C134:C197" si="58">IF(OR(P134&lt;&gt;0, AR134&lt;&gt;""), "Loondienst", "")</f>
        <v/>
      </c>
      <c r="D134" s="234"/>
      <c r="E134" s="173"/>
      <c r="F134" s="175"/>
      <c r="G134" s="175"/>
      <c r="H134" s="175"/>
      <c r="I134" s="156"/>
      <c r="J134" s="175"/>
      <c r="K134" s="162"/>
      <c r="L134" s="178"/>
      <c r="M134" s="177"/>
      <c r="N134" s="177"/>
      <c r="O134" s="157" t="s">
        <v>98</v>
      </c>
      <c r="P134" s="158">
        <f t="shared" ref="P134:P197" si="59">IF(D134&amp;E134&amp;F134&amp;G134&amp;H134&amp;I134&amp;J134&amp;K134&amp;L134&amp;M134&amp;N134&lt;&gt;"", 1, 0)</f>
        <v>0</v>
      </c>
      <c r="Q134" s="168" t="str">
        <f t="shared" ref="Q134:Q197" si="60">IF(I134&lt;&gt;"",
IF(I134="PC121", "lstPC121Kwalificatie",
IF(I134="PC200", "lstPC200Kwalificatie",
IF(I134="PC218", "lstPC218Kwalificatie",
IF(I134="PC227", "lstPC227Kwalificatie",
IF(I134="PC302", "lstPC302Kwalificatie",
IF(I134="PC303", "lstPC303Kwalificatie",
IF(I134="PC304 - muziek", "lstPC304Kwalificatie",
IF(I134="PC304 - podiumkunsten", "lstPC304Kwalificatie",
IF(I134="PC329.01", "lstPC32901Kwalificatie",
""))))))))),
"")</f>
        <v/>
      </c>
      <c r="R134" s="233" t="str">
        <f t="shared" ref="R134:R197" si="61">IF(I134&lt;&gt;"",
IF(I134="PC121", "lstPC121FunctieGroep",
IF(I134="PC200", "lstPC200FunctieGroep",
IF(I134="PC218", "lstPC218FunctieGroep",
IF(I134="PC227", "lstPC227FunctieGroep",
IF(I134="PC302", "lstPC302FunctieGroep",
IF(I134="PC303", "lstPC303FunctieGroep",
IF(I134="PC304 - muziek", "lstPC304FunctieGroep",
IF(I134="PC304 - podiumkunsten", "lstPC304FunctieGroep",
IF(I134="PC329.01", "lstPC32901FunctieGroep",
""))))))))),
"")</f>
        <v/>
      </c>
      <c r="S134" s="168">
        <f t="shared" ref="S134:S197" si="62">IF($P134&lt;&gt;0, IF(C134&lt;&gt;"", 0, 1), 0)</f>
        <v>0</v>
      </c>
      <c r="T134" s="171">
        <f t="shared" ref="T134:T197" si="63">IF($P134&lt;&gt;0, IF(D134&lt;&gt;"", 0, 1), 0)</f>
        <v>0</v>
      </c>
      <c r="U134" s="171">
        <f t="shared" ref="U134:U197" si="64">IF($P134&lt;&gt;0, IF(E134&lt;&gt;"", 0, 1), 0)</f>
        <v>0</v>
      </c>
      <c r="V134" s="171">
        <f t="shared" ref="V134:V197" si="65">IF($P134&lt;&gt;0, IF(F134&lt;&gt;"", 0, 1), 0)</f>
        <v>0</v>
      </c>
      <c r="W134" s="171">
        <f t="shared" ref="W134:W197" si="66">IF($P134&lt;&gt;0, IF(G134&lt;&gt;"", 0, 1), 0)</f>
        <v>0</v>
      </c>
      <c r="X134" s="171">
        <f t="shared" ref="X134:X197" si="67">IF($P134&lt;&gt;0, IF(H134&lt;&gt;"", 0, 1), 0)</f>
        <v>0</v>
      </c>
      <c r="Y134" s="171">
        <f t="shared" ref="Y134:Y197" si="68">IF($P134&lt;&gt;0, IF(I134&lt;&gt;"", 0, 1), 0)</f>
        <v>0</v>
      </c>
      <c r="Z134" s="171">
        <f t="shared" ref="Z134:Z197" si="69">IF($P134&lt;&gt;0, IF($I134&lt;&gt;"", IF(J134&lt;&gt;"", 0, 1), -1), 0)</f>
        <v>0</v>
      </c>
      <c r="AA134" s="171">
        <f t="shared" ref="AA134:AA197" si="70">IF($P134&lt;&gt;0, IF($I134&lt;&gt;"", IF($I134&lt;&gt;"PC329.01", IF(K134&lt;&gt;"", 0, 1), -1), -1), 0)</f>
        <v>0</v>
      </c>
      <c r="AB134" s="171">
        <f t="shared" ref="AB134:AB197" si="71">IF($P134&lt;&gt;0, IF(D134&lt;&gt;"", IF(L134&lt;&gt;"", 0, 1), -1), 0)</f>
        <v>0</v>
      </c>
      <c r="AC134" s="171">
        <f t="shared" ref="AC134:AC197" si="72">IF($P134&lt;&gt;0, IF(M134&lt;&gt;"", 0, 1), 0)</f>
        <v>0</v>
      </c>
      <c r="AD134" s="171">
        <f t="shared" ref="AD134:AD197" si="73">IF($P134&lt;&gt;0, IF(N134&lt;&gt;"", 0, 1), 0)</f>
        <v>0</v>
      </c>
      <c r="AE134" s="168"/>
      <c r="AF134" s="171"/>
      <c r="AG134" s="171"/>
      <c r="AH134" s="171"/>
      <c r="AI134" s="171"/>
      <c r="AJ134" s="171"/>
      <c r="AK134" s="171"/>
      <c r="AL134" s="171"/>
      <c r="AM134" s="171"/>
      <c r="AN134" s="171" t="str">
        <f t="shared" si="53"/>
        <v/>
      </c>
      <c r="AO134" s="171" t="str">
        <f t="shared" si="54"/>
        <v/>
      </c>
      <c r="AP134" s="171" t="str">
        <f t="shared" si="55"/>
        <v/>
      </c>
      <c r="AQ134" s="168" t="str">
        <f t="shared" ref="AQ134:AQ197" si="74">IF(SUMIF(S134:AD134, "&gt;0")&gt;0, "| Vul verplichte velden in.", "")</f>
        <v/>
      </c>
      <c r="AR134" s="158" t="str">
        <f>IF(P134&lt;&gt;1, IF(SUM(P134:$P$504)&lt;&gt;0, "| Laat geen witruimte tussen ingevulde rijen.", ""), "")</f>
        <v/>
      </c>
      <c r="AT134" s="159" t="str">
        <f t="shared" ref="AT134:AT197" si="75">IF(AE134&amp;AF134&amp;AG134&amp;AH134&amp;AI134&amp;AJ134&amp;AK134&amp;AL134&amp;AM134&amp;AN134&amp;AO134&amp;AP134&lt;&gt;"", AE134&amp;AF134&amp;AG134&amp;AH134&amp;AI134&amp;AJ134&amp;AK134&amp;AL134&amp;AM134&amp;AN134&amp;AO134&amp;AP134, AQ134&amp;AR134)</f>
        <v/>
      </c>
    </row>
    <row r="135" spans="1:46" s="158" customFormat="1" ht="14.4" customHeight="1" x14ac:dyDescent="0.3">
      <c r="A135" s="244" t="str">
        <f t="shared" si="56"/>
        <v/>
      </c>
      <c r="B135" s="153" t="str">
        <f t="shared" si="57"/>
        <v/>
      </c>
      <c r="C135" s="174" t="str">
        <f t="shared" si="58"/>
        <v/>
      </c>
      <c r="D135" s="234"/>
      <c r="E135" s="173"/>
      <c r="F135" s="175"/>
      <c r="G135" s="175"/>
      <c r="H135" s="175"/>
      <c r="I135" s="156"/>
      <c r="J135" s="175"/>
      <c r="K135" s="162"/>
      <c r="L135" s="178"/>
      <c r="M135" s="177"/>
      <c r="N135" s="177"/>
      <c r="O135" s="157" t="s">
        <v>98</v>
      </c>
      <c r="P135" s="158">
        <f t="shared" si="59"/>
        <v>0</v>
      </c>
      <c r="Q135" s="168" t="str">
        <f t="shared" si="60"/>
        <v/>
      </c>
      <c r="R135" s="233" t="str">
        <f t="shared" si="61"/>
        <v/>
      </c>
      <c r="S135" s="168">
        <f t="shared" si="62"/>
        <v>0</v>
      </c>
      <c r="T135" s="171">
        <f t="shared" si="63"/>
        <v>0</v>
      </c>
      <c r="U135" s="171">
        <f t="shared" si="64"/>
        <v>0</v>
      </c>
      <c r="V135" s="171">
        <f t="shared" si="65"/>
        <v>0</v>
      </c>
      <c r="W135" s="171">
        <f t="shared" si="66"/>
        <v>0</v>
      </c>
      <c r="X135" s="171">
        <f t="shared" si="67"/>
        <v>0</v>
      </c>
      <c r="Y135" s="171">
        <f t="shared" si="68"/>
        <v>0</v>
      </c>
      <c r="Z135" s="171">
        <f t="shared" si="69"/>
        <v>0</v>
      </c>
      <c r="AA135" s="171">
        <f t="shared" si="70"/>
        <v>0</v>
      </c>
      <c r="AB135" s="171">
        <f t="shared" si="71"/>
        <v>0</v>
      </c>
      <c r="AC135" s="171">
        <f t="shared" si="72"/>
        <v>0</v>
      </c>
      <c r="AD135" s="171">
        <f t="shared" si="73"/>
        <v>0</v>
      </c>
      <c r="AE135" s="168"/>
      <c r="AF135" s="171"/>
      <c r="AG135" s="171"/>
      <c r="AH135" s="171"/>
      <c r="AI135" s="171"/>
      <c r="AJ135" s="171"/>
      <c r="AK135" s="171"/>
      <c r="AL135" s="171"/>
      <c r="AM135" s="171"/>
      <c r="AN135" s="171" t="str">
        <f t="shared" si="53"/>
        <v/>
      </c>
      <c r="AO135" s="171" t="str">
        <f t="shared" si="54"/>
        <v/>
      </c>
      <c r="AP135" s="171" t="str">
        <f t="shared" si="55"/>
        <v/>
      </c>
      <c r="AQ135" s="168" t="str">
        <f t="shared" si="74"/>
        <v/>
      </c>
      <c r="AR135" s="158" t="str">
        <f>IF(P135&lt;&gt;1, IF(SUM(P135:$P$504)&lt;&gt;0, "| Laat geen witruimte tussen ingevulde rijen.", ""), "")</f>
        <v/>
      </c>
      <c r="AT135" s="159" t="str">
        <f t="shared" si="75"/>
        <v/>
      </c>
    </row>
    <row r="136" spans="1:46" s="158" customFormat="1" ht="14.4" customHeight="1" x14ac:dyDescent="0.3">
      <c r="A136" s="244" t="str">
        <f t="shared" si="56"/>
        <v/>
      </c>
      <c r="B136" s="153" t="str">
        <f t="shared" si="57"/>
        <v/>
      </c>
      <c r="C136" s="174" t="str">
        <f t="shared" si="58"/>
        <v/>
      </c>
      <c r="D136" s="234"/>
      <c r="E136" s="173"/>
      <c r="F136" s="175"/>
      <c r="G136" s="175"/>
      <c r="H136" s="175"/>
      <c r="I136" s="156"/>
      <c r="J136" s="175"/>
      <c r="K136" s="162"/>
      <c r="L136" s="178"/>
      <c r="M136" s="177"/>
      <c r="N136" s="177"/>
      <c r="O136" s="157" t="s">
        <v>98</v>
      </c>
      <c r="P136" s="158">
        <f t="shared" si="59"/>
        <v>0</v>
      </c>
      <c r="Q136" s="168" t="str">
        <f t="shared" si="60"/>
        <v/>
      </c>
      <c r="R136" s="233" t="str">
        <f t="shared" si="61"/>
        <v/>
      </c>
      <c r="S136" s="168">
        <f t="shared" si="62"/>
        <v>0</v>
      </c>
      <c r="T136" s="171">
        <f t="shared" si="63"/>
        <v>0</v>
      </c>
      <c r="U136" s="171">
        <f t="shared" si="64"/>
        <v>0</v>
      </c>
      <c r="V136" s="171">
        <f t="shared" si="65"/>
        <v>0</v>
      </c>
      <c r="W136" s="171">
        <f t="shared" si="66"/>
        <v>0</v>
      </c>
      <c r="X136" s="171">
        <f t="shared" si="67"/>
        <v>0</v>
      </c>
      <c r="Y136" s="171">
        <f t="shared" si="68"/>
        <v>0</v>
      </c>
      <c r="Z136" s="171">
        <f t="shared" si="69"/>
        <v>0</v>
      </c>
      <c r="AA136" s="171">
        <f t="shared" si="70"/>
        <v>0</v>
      </c>
      <c r="AB136" s="171">
        <f t="shared" si="71"/>
        <v>0</v>
      </c>
      <c r="AC136" s="171">
        <f t="shared" si="72"/>
        <v>0</v>
      </c>
      <c r="AD136" s="171">
        <f t="shared" si="73"/>
        <v>0</v>
      </c>
      <c r="AE136" s="168"/>
      <c r="AF136" s="171"/>
      <c r="AG136" s="171"/>
      <c r="AH136" s="171"/>
      <c r="AI136" s="171"/>
      <c r="AJ136" s="171"/>
      <c r="AK136" s="171"/>
      <c r="AL136" s="171"/>
      <c r="AM136" s="171"/>
      <c r="AN136" s="171" t="str">
        <f t="shared" si="53"/>
        <v/>
      </c>
      <c r="AO136" s="171" t="str">
        <f t="shared" si="54"/>
        <v/>
      </c>
      <c r="AP136" s="171" t="str">
        <f t="shared" si="55"/>
        <v/>
      </c>
      <c r="AQ136" s="168" t="str">
        <f t="shared" si="74"/>
        <v/>
      </c>
      <c r="AR136" s="158" t="str">
        <f>IF(P136&lt;&gt;1, IF(SUM(P136:$P$504)&lt;&gt;0, "| Laat geen witruimte tussen ingevulde rijen.", ""), "")</f>
        <v/>
      </c>
      <c r="AT136" s="159" t="str">
        <f t="shared" si="75"/>
        <v/>
      </c>
    </row>
    <row r="137" spans="1:46" s="158" customFormat="1" ht="14.4" customHeight="1" x14ac:dyDescent="0.3">
      <c r="A137" s="244" t="str">
        <f t="shared" si="56"/>
        <v/>
      </c>
      <c r="B137" s="153" t="str">
        <f t="shared" si="57"/>
        <v/>
      </c>
      <c r="C137" s="174" t="str">
        <f t="shared" si="58"/>
        <v/>
      </c>
      <c r="D137" s="234"/>
      <c r="E137" s="173"/>
      <c r="F137" s="175"/>
      <c r="G137" s="175"/>
      <c r="H137" s="175"/>
      <c r="I137" s="156"/>
      <c r="J137" s="175"/>
      <c r="K137" s="162"/>
      <c r="L137" s="178"/>
      <c r="M137" s="177"/>
      <c r="N137" s="177"/>
      <c r="O137" s="157" t="s">
        <v>98</v>
      </c>
      <c r="P137" s="158">
        <f t="shared" si="59"/>
        <v>0</v>
      </c>
      <c r="Q137" s="168" t="str">
        <f t="shared" si="60"/>
        <v/>
      </c>
      <c r="R137" s="233" t="str">
        <f t="shared" si="61"/>
        <v/>
      </c>
      <c r="S137" s="168">
        <f t="shared" si="62"/>
        <v>0</v>
      </c>
      <c r="T137" s="171">
        <f t="shared" si="63"/>
        <v>0</v>
      </c>
      <c r="U137" s="171">
        <f t="shared" si="64"/>
        <v>0</v>
      </c>
      <c r="V137" s="171">
        <f t="shared" si="65"/>
        <v>0</v>
      </c>
      <c r="W137" s="171">
        <f t="shared" si="66"/>
        <v>0</v>
      </c>
      <c r="X137" s="171">
        <f t="shared" si="67"/>
        <v>0</v>
      </c>
      <c r="Y137" s="171">
        <f t="shared" si="68"/>
        <v>0</v>
      </c>
      <c r="Z137" s="171">
        <f t="shared" si="69"/>
        <v>0</v>
      </c>
      <c r="AA137" s="171">
        <f t="shared" si="70"/>
        <v>0</v>
      </c>
      <c r="AB137" s="171">
        <f t="shared" si="71"/>
        <v>0</v>
      </c>
      <c r="AC137" s="171">
        <f t="shared" si="72"/>
        <v>0</v>
      </c>
      <c r="AD137" s="171">
        <f t="shared" si="73"/>
        <v>0</v>
      </c>
      <c r="AE137" s="168"/>
      <c r="AF137" s="171"/>
      <c r="AG137" s="171"/>
      <c r="AH137" s="171"/>
      <c r="AI137" s="171"/>
      <c r="AJ137" s="171"/>
      <c r="AK137" s="171"/>
      <c r="AL137" s="171"/>
      <c r="AM137" s="171"/>
      <c r="AN137" s="171" t="str">
        <f t="shared" si="53"/>
        <v/>
      </c>
      <c r="AO137" s="171" t="str">
        <f t="shared" si="54"/>
        <v/>
      </c>
      <c r="AP137" s="171" t="str">
        <f t="shared" si="55"/>
        <v/>
      </c>
      <c r="AQ137" s="168" t="str">
        <f t="shared" si="74"/>
        <v/>
      </c>
      <c r="AR137" s="158" t="str">
        <f>IF(P137&lt;&gt;1, IF(SUM(P137:$P$504)&lt;&gt;0, "| Laat geen witruimte tussen ingevulde rijen.", ""), "")</f>
        <v/>
      </c>
      <c r="AT137" s="159" t="str">
        <f t="shared" si="75"/>
        <v/>
      </c>
    </row>
    <row r="138" spans="1:46" s="158" customFormat="1" ht="14.4" customHeight="1" x14ac:dyDescent="0.3">
      <c r="A138" s="244" t="str">
        <f t="shared" si="56"/>
        <v/>
      </c>
      <c r="B138" s="153" t="str">
        <f t="shared" si="57"/>
        <v/>
      </c>
      <c r="C138" s="174" t="str">
        <f t="shared" si="58"/>
        <v/>
      </c>
      <c r="D138" s="234"/>
      <c r="E138" s="173"/>
      <c r="F138" s="175"/>
      <c r="G138" s="175"/>
      <c r="H138" s="175"/>
      <c r="I138" s="156"/>
      <c r="J138" s="175"/>
      <c r="K138" s="162"/>
      <c r="L138" s="178"/>
      <c r="M138" s="177"/>
      <c r="N138" s="177"/>
      <c r="O138" s="157" t="s">
        <v>98</v>
      </c>
      <c r="P138" s="158">
        <f t="shared" si="59"/>
        <v>0</v>
      </c>
      <c r="Q138" s="168" t="str">
        <f t="shared" si="60"/>
        <v/>
      </c>
      <c r="R138" s="233" t="str">
        <f t="shared" si="61"/>
        <v/>
      </c>
      <c r="S138" s="168">
        <f t="shared" si="62"/>
        <v>0</v>
      </c>
      <c r="T138" s="171">
        <f t="shared" si="63"/>
        <v>0</v>
      </c>
      <c r="U138" s="171">
        <f t="shared" si="64"/>
        <v>0</v>
      </c>
      <c r="V138" s="171">
        <f t="shared" si="65"/>
        <v>0</v>
      </c>
      <c r="W138" s="171">
        <f t="shared" si="66"/>
        <v>0</v>
      </c>
      <c r="X138" s="171">
        <f t="shared" si="67"/>
        <v>0</v>
      </c>
      <c r="Y138" s="171">
        <f t="shared" si="68"/>
        <v>0</v>
      </c>
      <c r="Z138" s="171">
        <f t="shared" si="69"/>
        <v>0</v>
      </c>
      <c r="AA138" s="171">
        <f t="shared" si="70"/>
        <v>0</v>
      </c>
      <c r="AB138" s="171">
        <f t="shared" si="71"/>
        <v>0</v>
      </c>
      <c r="AC138" s="171">
        <f t="shared" si="72"/>
        <v>0</v>
      </c>
      <c r="AD138" s="171">
        <f t="shared" si="73"/>
        <v>0</v>
      </c>
      <c r="AE138" s="168"/>
      <c r="AF138" s="171"/>
      <c r="AG138" s="171"/>
      <c r="AH138" s="171"/>
      <c r="AI138" s="171"/>
      <c r="AJ138" s="171"/>
      <c r="AK138" s="171"/>
      <c r="AL138" s="171"/>
      <c r="AM138" s="171"/>
      <c r="AN138" s="171" t="str">
        <f t="shared" si="53"/>
        <v/>
      </c>
      <c r="AO138" s="171" t="str">
        <f t="shared" si="54"/>
        <v/>
      </c>
      <c r="AP138" s="171" t="str">
        <f t="shared" si="55"/>
        <v/>
      </c>
      <c r="AQ138" s="168" t="str">
        <f t="shared" si="74"/>
        <v/>
      </c>
      <c r="AR138" s="158" t="str">
        <f>IF(P138&lt;&gt;1, IF(SUM(P138:$P$504)&lt;&gt;0, "| Laat geen witruimte tussen ingevulde rijen.", ""), "")</f>
        <v/>
      </c>
      <c r="AT138" s="159" t="str">
        <f t="shared" si="75"/>
        <v/>
      </c>
    </row>
    <row r="139" spans="1:46" s="158" customFormat="1" ht="14.4" customHeight="1" x14ac:dyDescent="0.3">
      <c r="A139" s="244" t="str">
        <f t="shared" si="56"/>
        <v/>
      </c>
      <c r="B139" s="153" t="str">
        <f t="shared" si="57"/>
        <v/>
      </c>
      <c r="C139" s="174" t="str">
        <f t="shared" si="58"/>
        <v/>
      </c>
      <c r="D139" s="234"/>
      <c r="E139" s="173"/>
      <c r="F139" s="175"/>
      <c r="G139" s="175"/>
      <c r="H139" s="175"/>
      <c r="I139" s="156"/>
      <c r="J139" s="175"/>
      <c r="K139" s="162"/>
      <c r="L139" s="178"/>
      <c r="M139" s="177"/>
      <c r="N139" s="177"/>
      <c r="O139" s="157" t="s">
        <v>98</v>
      </c>
      <c r="P139" s="158">
        <f t="shared" si="59"/>
        <v>0</v>
      </c>
      <c r="Q139" s="168" t="str">
        <f t="shared" si="60"/>
        <v/>
      </c>
      <c r="R139" s="233" t="str">
        <f t="shared" si="61"/>
        <v/>
      </c>
      <c r="S139" s="168">
        <f t="shared" si="62"/>
        <v>0</v>
      </c>
      <c r="T139" s="171">
        <f t="shared" si="63"/>
        <v>0</v>
      </c>
      <c r="U139" s="171">
        <f t="shared" si="64"/>
        <v>0</v>
      </c>
      <c r="V139" s="171">
        <f t="shared" si="65"/>
        <v>0</v>
      </c>
      <c r="W139" s="171">
        <f t="shared" si="66"/>
        <v>0</v>
      </c>
      <c r="X139" s="171">
        <f t="shared" si="67"/>
        <v>0</v>
      </c>
      <c r="Y139" s="171">
        <f t="shared" si="68"/>
        <v>0</v>
      </c>
      <c r="Z139" s="171">
        <f t="shared" si="69"/>
        <v>0</v>
      </c>
      <c r="AA139" s="171">
        <f t="shared" si="70"/>
        <v>0</v>
      </c>
      <c r="AB139" s="171">
        <f t="shared" si="71"/>
        <v>0</v>
      </c>
      <c r="AC139" s="171">
        <f t="shared" si="72"/>
        <v>0</v>
      </c>
      <c r="AD139" s="171">
        <f t="shared" si="73"/>
        <v>0</v>
      </c>
      <c r="AE139" s="168"/>
      <c r="AF139" s="171"/>
      <c r="AG139" s="171"/>
      <c r="AH139" s="171"/>
      <c r="AI139" s="171"/>
      <c r="AJ139" s="171"/>
      <c r="AK139" s="171"/>
      <c r="AL139" s="171"/>
      <c r="AM139" s="171"/>
      <c r="AN139" s="171" t="str">
        <f t="shared" si="53"/>
        <v/>
      </c>
      <c r="AO139" s="171" t="str">
        <f t="shared" si="54"/>
        <v/>
      </c>
      <c r="AP139" s="171" t="str">
        <f t="shared" si="55"/>
        <v/>
      </c>
      <c r="AQ139" s="168" t="str">
        <f t="shared" si="74"/>
        <v/>
      </c>
      <c r="AR139" s="158" t="str">
        <f>IF(P139&lt;&gt;1, IF(SUM(P139:$P$504)&lt;&gt;0, "| Laat geen witruimte tussen ingevulde rijen.", ""), "")</f>
        <v/>
      </c>
      <c r="AT139" s="159" t="str">
        <f t="shared" si="75"/>
        <v/>
      </c>
    </row>
    <row r="140" spans="1:46" s="158" customFormat="1" ht="14.4" customHeight="1" x14ac:dyDescent="0.3">
      <c r="A140" s="244" t="str">
        <f t="shared" si="56"/>
        <v/>
      </c>
      <c r="B140" s="153" t="str">
        <f t="shared" si="57"/>
        <v/>
      </c>
      <c r="C140" s="174" t="str">
        <f t="shared" si="58"/>
        <v/>
      </c>
      <c r="D140" s="234"/>
      <c r="E140" s="173"/>
      <c r="F140" s="175"/>
      <c r="G140" s="175"/>
      <c r="H140" s="175"/>
      <c r="I140" s="156"/>
      <c r="J140" s="175"/>
      <c r="K140" s="162"/>
      <c r="L140" s="178"/>
      <c r="M140" s="177"/>
      <c r="N140" s="177"/>
      <c r="O140" s="157" t="s">
        <v>98</v>
      </c>
      <c r="P140" s="158">
        <f t="shared" si="59"/>
        <v>0</v>
      </c>
      <c r="Q140" s="168" t="str">
        <f t="shared" si="60"/>
        <v/>
      </c>
      <c r="R140" s="233" t="str">
        <f t="shared" si="61"/>
        <v/>
      </c>
      <c r="S140" s="168">
        <f t="shared" si="62"/>
        <v>0</v>
      </c>
      <c r="T140" s="171">
        <f t="shared" si="63"/>
        <v>0</v>
      </c>
      <c r="U140" s="171">
        <f t="shared" si="64"/>
        <v>0</v>
      </c>
      <c r="V140" s="171">
        <f t="shared" si="65"/>
        <v>0</v>
      </c>
      <c r="W140" s="171">
        <f t="shared" si="66"/>
        <v>0</v>
      </c>
      <c r="X140" s="171">
        <f t="shared" si="67"/>
        <v>0</v>
      </c>
      <c r="Y140" s="171">
        <f t="shared" si="68"/>
        <v>0</v>
      </c>
      <c r="Z140" s="171">
        <f t="shared" si="69"/>
        <v>0</v>
      </c>
      <c r="AA140" s="171">
        <f t="shared" si="70"/>
        <v>0</v>
      </c>
      <c r="AB140" s="171">
        <f t="shared" si="71"/>
        <v>0</v>
      </c>
      <c r="AC140" s="171">
        <f t="shared" si="72"/>
        <v>0</v>
      </c>
      <c r="AD140" s="171">
        <f t="shared" si="73"/>
        <v>0</v>
      </c>
      <c r="AE140" s="168"/>
      <c r="AF140" s="171"/>
      <c r="AG140" s="171"/>
      <c r="AH140" s="171"/>
      <c r="AI140" s="171"/>
      <c r="AJ140" s="171"/>
      <c r="AK140" s="171"/>
      <c r="AL140" s="171"/>
      <c r="AM140" s="171"/>
      <c r="AN140" s="171" t="str">
        <f t="shared" si="53"/>
        <v/>
      </c>
      <c r="AO140" s="171" t="str">
        <f t="shared" si="54"/>
        <v/>
      </c>
      <c r="AP140" s="171" t="str">
        <f t="shared" si="55"/>
        <v/>
      </c>
      <c r="AQ140" s="168" t="str">
        <f t="shared" si="74"/>
        <v/>
      </c>
      <c r="AR140" s="158" t="str">
        <f>IF(P140&lt;&gt;1, IF(SUM(P140:$P$504)&lt;&gt;0, "| Laat geen witruimte tussen ingevulde rijen.", ""), "")</f>
        <v/>
      </c>
      <c r="AT140" s="159" t="str">
        <f t="shared" si="75"/>
        <v/>
      </c>
    </row>
    <row r="141" spans="1:46" s="158" customFormat="1" ht="14.4" customHeight="1" x14ac:dyDescent="0.3">
      <c r="A141" s="244" t="str">
        <f t="shared" si="56"/>
        <v/>
      </c>
      <c r="B141" s="153" t="str">
        <f t="shared" si="57"/>
        <v/>
      </c>
      <c r="C141" s="174" t="str">
        <f t="shared" si="58"/>
        <v/>
      </c>
      <c r="D141" s="234"/>
      <c r="E141" s="173"/>
      <c r="F141" s="175"/>
      <c r="G141" s="175"/>
      <c r="H141" s="175"/>
      <c r="I141" s="156"/>
      <c r="J141" s="175"/>
      <c r="K141" s="162"/>
      <c r="L141" s="178"/>
      <c r="M141" s="177"/>
      <c r="N141" s="177"/>
      <c r="O141" s="157" t="s">
        <v>98</v>
      </c>
      <c r="P141" s="158">
        <f t="shared" si="59"/>
        <v>0</v>
      </c>
      <c r="Q141" s="168" t="str">
        <f t="shared" si="60"/>
        <v/>
      </c>
      <c r="R141" s="233" t="str">
        <f t="shared" si="61"/>
        <v/>
      </c>
      <c r="S141" s="168">
        <f t="shared" si="62"/>
        <v>0</v>
      </c>
      <c r="T141" s="171">
        <f t="shared" si="63"/>
        <v>0</v>
      </c>
      <c r="U141" s="171">
        <f t="shared" si="64"/>
        <v>0</v>
      </c>
      <c r="V141" s="171">
        <f t="shared" si="65"/>
        <v>0</v>
      </c>
      <c r="W141" s="171">
        <f t="shared" si="66"/>
        <v>0</v>
      </c>
      <c r="X141" s="171">
        <f t="shared" si="67"/>
        <v>0</v>
      </c>
      <c r="Y141" s="171">
        <f t="shared" si="68"/>
        <v>0</v>
      </c>
      <c r="Z141" s="171">
        <f t="shared" si="69"/>
        <v>0</v>
      </c>
      <c r="AA141" s="171">
        <f t="shared" si="70"/>
        <v>0</v>
      </c>
      <c r="AB141" s="171">
        <f t="shared" si="71"/>
        <v>0</v>
      </c>
      <c r="AC141" s="171">
        <f t="shared" si="72"/>
        <v>0</v>
      </c>
      <c r="AD141" s="171">
        <f t="shared" si="73"/>
        <v>0</v>
      </c>
      <c r="AE141" s="168"/>
      <c r="AF141" s="171"/>
      <c r="AG141" s="171"/>
      <c r="AH141" s="171"/>
      <c r="AI141" s="171"/>
      <c r="AJ141" s="171"/>
      <c r="AK141" s="171"/>
      <c r="AL141" s="171"/>
      <c r="AM141" s="171"/>
      <c r="AN141" s="171" t="str">
        <f t="shared" si="53"/>
        <v/>
      </c>
      <c r="AO141" s="171" t="str">
        <f t="shared" si="54"/>
        <v/>
      </c>
      <c r="AP141" s="171" t="str">
        <f t="shared" si="55"/>
        <v/>
      </c>
      <c r="AQ141" s="168" t="str">
        <f t="shared" si="74"/>
        <v/>
      </c>
      <c r="AR141" s="158" t="str">
        <f>IF(P141&lt;&gt;1, IF(SUM(P141:$P$504)&lt;&gt;0, "| Laat geen witruimte tussen ingevulde rijen.", ""), "")</f>
        <v/>
      </c>
      <c r="AT141" s="159" t="str">
        <f t="shared" si="75"/>
        <v/>
      </c>
    </row>
    <row r="142" spans="1:46" s="158" customFormat="1" ht="14.4" customHeight="1" x14ac:dyDescent="0.3">
      <c r="A142" s="244" t="str">
        <f t="shared" si="56"/>
        <v/>
      </c>
      <c r="B142" s="153" t="str">
        <f t="shared" si="57"/>
        <v/>
      </c>
      <c r="C142" s="174" t="str">
        <f t="shared" si="58"/>
        <v/>
      </c>
      <c r="D142" s="234"/>
      <c r="E142" s="173"/>
      <c r="F142" s="175"/>
      <c r="G142" s="175"/>
      <c r="H142" s="175"/>
      <c r="I142" s="156"/>
      <c r="J142" s="175"/>
      <c r="K142" s="162"/>
      <c r="L142" s="178"/>
      <c r="M142" s="177"/>
      <c r="N142" s="177"/>
      <c r="O142" s="157" t="s">
        <v>98</v>
      </c>
      <c r="P142" s="158">
        <f t="shared" si="59"/>
        <v>0</v>
      </c>
      <c r="Q142" s="168" t="str">
        <f t="shared" si="60"/>
        <v/>
      </c>
      <c r="R142" s="233" t="str">
        <f t="shared" si="61"/>
        <v/>
      </c>
      <c r="S142" s="168">
        <f t="shared" si="62"/>
        <v>0</v>
      </c>
      <c r="T142" s="171">
        <f t="shared" si="63"/>
        <v>0</v>
      </c>
      <c r="U142" s="171">
        <f t="shared" si="64"/>
        <v>0</v>
      </c>
      <c r="V142" s="171">
        <f t="shared" si="65"/>
        <v>0</v>
      </c>
      <c r="W142" s="171">
        <f t="shared" si="66"/>
        <v>0</v>
      </c>
      <c r="X142" s="171">
        <f t="shared" si="67"/>
        <v>0</v>
      </c>
      <c r="Y142" s="171">
        <f t="shared" si="68"/>
        <v>0</v>
      </c>
      <c r="Z142" s="171">
        <f t="shared" si="69"/>
        <v>0</v>
      </c>
      <c r="AA142" s="171">
        <f t="shared" si="70"/>
        <v>0</v>
      </c>
      <c r="AB142" s="171">
        <f t="shared" si="71"/>
        <v>0</v>
      </c>
      <c r="AC142" s="171">
        <f t="shared" si="72"/>
        <v>0</v>
      </c>
      <c r="AD142" s="171">
        <f t="shared" si="73"/>
        <v>0</v>
      </c>
      <c r="AE142" s="168"/>
      <c r="AF142" s="171"/>
      <c r="AG142" s="171"/>
      <c r="AH142" s="171"/>
      <c r="AI142" s="171"/>
      <c r="AJ142" s="171"/>
      <c r="AK142" s="171"/>
      <c r="AL142" s="171"/>
      <c r="AM142" s="171"/>
      <c r="AN142" s="171" t="str">
        <f t="shared" si="53"/>
        <v/>
      </c>
      <c r="AO142" s="171" t="str">
        <f t="shared" si="54"/>
        <v/>
      </c>
      <c r="AP142" s="171" t="str">
        <f t="shared" si="55"/>
        <v/>
      </c>
      <c r="AQ142" s="168" t="str">
        <f t="shared" si="74"/>
        <v/>
      </c>
      <c r="AR142" s="158" t="str">
        <f>IF(P142&lt;&gt;1, IF(SUM(P142:$P$504)&lt;&gt;0, "| Laat geen witruimte tussen ingevulde rijen.", ""), "")</f>
        <v/>
      </c>
      <c r="AT142" s="159" t="str">
        <f t="shared" si="75"/>
        <v/>
      </c>
    </row>
    <row r="143" spans="1:46" s="158" customFormat="1" ht="14.4" customHeight="1" x14ac:dyDescent="0.3">
      <c r="A143" s="244" t="str">
        <f t="shared" si="56"/>
        <v/>
      </c>
      <c r="B143" s="153" t="str">
        <f t="shared" si="57"/>
        <v/>
      </c>
      <c r="C143" s="174" t="str">
        <f t="shared" si="58"/>
        <v/>
      </c>
      <c r="D143" s="234"/>
      <c r="E143" s="173"/>
      <c r="F143" s="175"/>
      <c r="G143" s="175"/>
      <c r="H143" s="175"/>
      <c r="I143" s="156"/>
      <c r="J143" s="175"/>
      <c r="K143" s="162"/>
      <c r="L143" s="178"/>
      <c r="M143" s="177"/>
      <c r="N143" s="177"/>
      <c r="O143" s="157" t="s">
        <v>98</v>
      </c>
      <c r="P143" s="158">
        <f t="shared" si="59"/>
        <v>0</v>
      </c>
      <c r="Q143" s="168" t="str">
        <f t="shared" si="60"/>
        <v/>
      </c>
      <c r="R143" s="233" t="str">
        <f t="shared" si="61"/>
        <v/>
      </c>
      <c r="S143" s="168">
        <f t="shared" si="62"/>
        <v>0</v>
      </c>
      <c r="T143" s="171">
        <f t="shared" si="63"/>
        <v>0</v>
      </c>
      <c r="U143" s="171">
        <f t="shared" si="64"/>
        <v>0</v>
      </c>
      <c r="V143" s="171">
        <f t="shared" si="65"/>
        <v>0</v>
      </c>
      <c r="W143" s="171">
        <f t="shared" si="66"/>
        <v>0</v>
      </c>
      <c r="X143" s="171">
        <f t="shared" si="67"/>
        <v>0</v>
      </c>
      <c r="Y143" s="171">
        <f t="shared" si="68"/>
        <v>0</v>
      </c>
      <c r="Z143" s="171">
        <f t="shared" si="69"/>
        <v>0</v>
      </c>
      <c r="AA143" s="171">
        <f t="shared" si="70"/>
        <v>0</v>
      </c>
      <c r="AB143" s="171">
        <f t="shared" si="71"/>
        <v>0</v>
      </c>
      <c r="AC143" s="171">
        <f t="shared" si="72"/>
        <v>0</v>
      </c>
      <c r="AD143" s="171">
        <f t="shared" si="73"/>
        <v>0</v>
      </c>
      <c r="AE143" s="168"/>
      <c r="AF143" s="171"/>
      <c r="AG143" s="171"/>
      <c r="AH143" s="171"/>
      <c r="AI143" s="171"/>
      <c r="AJ143" s="171"/>
      <c r="AK143" s="171"/>
      <c r="AL143" s="171"/>
      <c r="AM143" s="171"/>
      <c r="AN143" s="171" t="str">
        <f t="shared" si="53"/>
        <v/>
      </c>
      <c r="AO143" s="171" t="str">
        <f t="shared" si="54"/>
        <v/>
      </c>
      <c r="AP143" s="171" t="str">
        <f t="shared" si="55"/>
        <v/>
      </c>
      <c r="AQ143" s="168" t="str">
        <f t="shared" si="74"/>
        <v/>
      </c>
      <c r="AR143" s="158" t="str">
        <f>IF(P143&lt;&gt;1, IF(SUM(P143:$P$504)&lt;&gt;0, "| Laat geen witruimte tussen ingevulde rijen.", ""), "")</f>
        <v/>
      </c>
      <c r="AT143" s="159" t="str">
        <f t="shared" si="75"/>
        <v/>
      </c>
    </row>
    <row r="144" spans="1:46" s="158" customFormat="1" ht="14.4" customHeight="1" x14ac:dyDescent="0.3">
      <c r="A144" s="244" t="str">
        <f t="shared" si="56"/>
        <v/>
      </c>
      <c r="B144" s="153" t="str">
        <f t="shared" si="57"/>
        <v/>
      </c>
      <c r="C144" s="174" t="str">
        <f t="shared" si="58"/>
        <v/>
      </c>
      <c r="D144" s="234"/>
      <c r="E144" s="173"/>
      <c r="F144" s="175"/>
      <c r="G144" s="175"/>
      <c r="H144" s="175"/>
      <c r="I144" s="156"/>
      <c r="J144" s="175"/>
      <c r="K144" s="162"/>
      <c r="L144" s="178"/>
      <c r="M144" s="177"/>
      <c r="N144" s="177"/>
      <c r="O144" s="157" t="s">
        <v>98</v>
      </c>
      <c r="P144" s="158">
        <f t="shared" si="59"/>
        <v>0</v>
      </c>
      <c r="Q144" s="168" t="str">
        <f t="shared" si="60"/>
        <v/>
      </c>
      <c r="R144" s="233" t="str">
        <f t="shared" si="61"/>
        <v/>
      </c>
      <c r="S144" s="168">
        <f t="shared" si="62"/>
        <v>0</v>
      </c>
      <c r="T144" s="171">
        <f t="shared" si="63"/>
        <v>0</v>
      </c>
      <c r="U144" s="171">
        <f t="shared" si="64"/>
        <v>0</v>
      </c>
      <c r="V144" s="171">
        <f t="shared" si="65"/>
        <v>0</v>
      </c>
      <c r="W144" s="171">
        <f t="shared" si="66"/>
        <v>0</v>
      </c>
      <c r="X144" s="171">
        <f t="shared" si="67"/>
        <v>0</v>
      </c>
      <c r="Y144" s="171">
        <f t="shared" si="68"/>
        <v>0</v>
      </c>
      <c r="Z144" s="171">
        <f t="shared" si="69"/>
        <v>0</v>
      </c>
      <c r="AA144" s="171">
        <f t="shared" si="70"/>
        <v>0</v>
      </c>
      <c r="AB144" s="171">
        <f t="shared" si="71"/>
        <v>0</v>
      </c>
      <c r="AC144" s="171">
        <f t="shared" si="72"/>
        <v>0</v>
      </c>
      <c r="AD144" s="171">
        <f t="shared" si="73"/>
        <v>0</v>
      </c>
      <c r="AE144" s="168"/>
      <c r="AF144" s="171"/>
      <c r="AG144" s="171"/>
      <c r="AH144" s="171"/>
      <c r="AI144" s="171"/>
      <c r="AJ144" s="171"/>
      <c r="AK144" s="171"/>
      <c r="AL144" s="171"/>
      <c r="AM144" s="171"/>
      <c r="AN144" s="171" t="str">
        <f t="shared" si="53"/>
        <v/>
      </c>
      <c r="AO144" s="171" t="str">
        <f t="shared" si="54"/>
        <v/>
      </c>
      <c r="AP144" s="171" t="str">
        <f t="shared" si="55"/>
        <v/>
      </c>
      <c r="AQ144" s="168" t="str">
        <f t="shared" si="74"/>
        <v/>
      </c>
      <c r="AR144" s="158" t="str">
        <f>IF(P144&lt;&gt;1, IF(SUM(P144:$P$504)&lt;&gt;0, "| Laat geen witruimte tussen ingevulde rijen.", ""), "")</f>
        <v/>
      </c>
      <c r="AT144" s="159" t="str">
        <f t="shared" si="75"/>
        <v/>
      </c>
    </row>
    <row r="145" spans="1:46" s="158" customFormat="1" ht="14.4" customHeight="1" x14ac:dyDescent="0.3">
      <c r="A145" s="244" t="str">
        <f t="shared" si="56"/>
        <v/>
      </c>
      <c r="B145" s="153" t="str">
        <f t="shared" si="57"/>
        <v/>
      </c>
      <c r="C145" s="174" t="str">
        <f t="shared" si="58"/>
        <v/>
      </c>
      <c r="D145" s="234"/>
      <c r="E145" s="173"/>
      <c r="F145" s="175"/>
      <c r="G145" s="175"/>
      <c r="H145" s="175"/>
      <c r="I145" s="156"/>
      <c r="J145" s="175"/>
      <c r="K145" s="162"/>
      <c r="L145" s="178"/>
      <c r="M145" s="177"/>
      <c r="N145" s="177"/>
      <c r="O145" s="157" t="s">
        <v>98</v>
      </c>
      <c r="P145" s="158">
        <f t="shared" si="59"/>
        <v>0</v>
      </c>
      <c r="Q145" s="168" t="str">
        <f t="shared" si="60"/>
        <v/>
      </c>
      <c r="R145" s="233" t="str">
        <f t="shared" si="61"/>
        <v/>
      </c>
      <c r="S145" s="168">
        <f t="shared" si="62"/>
        <v>0</v>
      </c>
      <c r="T145" s="171">
        <f t="shared" si="63"/>
        <v>0</v>
      </c>
      <c r="U145" s="171">
        <f t="shared" si="64"/>
        <v>0</v>
      </c>
      <c r="V145" s="171">
        <f t="shared" si="65"/>
        <v>0</v>
      </c>
      <c r="W145" s="171">
        <f t="shared" si="66"/>
        <v>0</v>
      </c>
      <c r="X145" s="171">
        <f t="shared" si="67"/>
        <v>0</v>
      </c>
      <c r="Y145" s="171">
        <f t="shared" si="68"/>
        <v>0</v>
      </c>
      <c r="Z145" s="171">
        <f t="shared" si="69"/>
        <v>0</v>
      </c>
      <c r="AA145" s="171">
        <f t="shared" si="70"/>
        <v>0</v>
      </c>
      <c r="AB145" s="171">
        <f t="shared" si="71"/>
        <v>0</v>
      </c>
      <c r="AC145" s="171">
        <f t="shared" si="72"/>
        <v>0</v>
      </c>
      <c r="AD145" s="171">
        <f t="shared" si="73"/>
        <v>0</v>
      </c>
      <c r="AE145" s="168"/>
      <c r="AF145" s="171"/>
      <c r="AG145" s="171"/>
      <c r="AH145" s="171"/>
      <c r="AI145" s="171"/>
      <c r="AJ145" s="171"/>
      <c r="AK145" s="171"/>
      <c r="AL145" s="171"/>
      <c r="AM145" s="171"/>
      <c r="AN145" s="171" t="str">
        <f t="shared" si="53"/>
        <v/>
      </c>
      <c r="AO145" s="171" t="str">
        <f t="shared" si="54"/>
        <v/>
      </c>
      <c r="AP145" s="171" t="str">
        <f t="shared" si="55"/>
        <v/>
      </c>
      <c r="AQ145" s="168" t="str">
        <f t="shared" si="74"/>
        <v/>
      </c>
      <c r="AR145" s="158" t="str">
        <f>IF(P145&lt;&gt;1, IF(SUM(P145:$P$504)&lt;&gt;0, "| Laat geen witruimte tussen ingevulde rijen.", ""), "")</f>
        <v/>
      </c>
      <c r="AT145" s="159" t="str">
        <f t="shared" si="75"/>
        <v/>
      </c>
    </row>
    <row r="146" spans="1:46" s="158" customFormat="1" ht="14.4" customHeight="1" x14ac:dyDescent="0.3">
      <c r="A146" s="244" t="str">
        <f t="shared" si="56"/>
        <v/>
      </c>
      <c r="B146" s="153" t="str">
        <f t="shared" si="57"/>
        <v/>
      </c>
      <c r="C146" s="174" t="str">
        <f t="shared" si="58"/>
        <v/>
      </c>
      <c r="D146" s="234"/>
      <c r="E146" s="173"/>
      <c r="F146" s="175"/>
      <c r="G146" s="175"/>
      <c r="H146" s="175"/>
      <c r="I146" s="156"/>
      <c r="J146" s="175"/>
      <c r="K146" s="162"/>
      <c r="L146" s="178"/>
      <c r="M146" s="177"/>
      <c r="N146" s="177"/>
      <c r="O146" s="157" t="s">
        <v>98</v>
      </c>
      <c r="P146" s="158">
        <f t="shared" si="59"/>
        <v>0</v>
      </c>
      <c r="Q146" s="168" t="str">
        <f t="shared" si="60"/>
        <v/>
      </c>
      <c r="R146" s="233" t="str">
        <f t="shared" si="61"/>
        <v/>
      </c>
      <c r="S146" s="168">
        <f t="shared" si="62"/>
        <v>0</v>
      </c>
      <c r="T146" s="171">
        <f t="shared" si="63"/>
        <v>0</v>
      </c>
      <c r="U146" s="171">
        <f t="shared" si="64"/>
        <v>0</v>
      </c>
      <c r="V146" s="171">
        <f t="shared" si="65"/>
        <v>0</v>
      </c>
      <c r="W146" s="171">
        <f t="shared" si="66"/>
        <v>0</v>
      </c>
      <c r="X146" s="171">
        <f t="shared" si="67"/>
        <v>0</v>
      </c>
      <c r="Y146" s="171">
        <f t="shared" si="68"/>
        <v>0</v>
      </c>
      <c r="Z146" s="171">
        <f t="shared" si="69"/>
        <v>0</v>
      </c>
      <c r="AA146" s="171">
        <f t="shared" si="70"/>
        <v>0</v>
      </c>
      <c r="AB146" s="171">
        <f t="shared" si="71"/>
        <v>0</v>
      </c>
      <c r="AC146" s="171">
        <f t="shared" si="72"/>
        <v>0</v>
      </c>
      <c r="AD146" s="171">
        <f t="shared" si="73"/>
        <v>0</v>
      </c>
      <c r="AE146" s="168"/>
      <c r="AF146" s="171"/>
      <c r="AG146" s="171"/>
      <c r="AH146" s="171"/>
      <c r="AI146" s="171"/>
      <c r="AJ146" s="171"/>
      <c r="AK146" s="171"/>
      <c r="AL146" s="171"/>
      <c r="AM146" s="171"/>
      <c r="AN146" s="171" t="str">
        <f t="shared" si="53"/>
        <v/>
      </c>
      <c r="AO146" s="171" t="str">
        <f t="shared" si="54"/>
        <v/>
      </c>
      <c r="AP146" s="171" t="str">
        <f t="shared" si="55"/>
        <v/>
      </c>
      <c r="AQ146" s="168" t="str">
        <f t="shared" si="74"/>
        <v/>
      </c>
      <c r="AR146" s="158" t="str">
        <f>IF(P146&lt;&gt;1, IF(SUM(P146:$P$504)&lt;&gt;0, "| Laat geen witruimte tussen ingevulde rijen.", ""), "")</f>
        <v/>
      </c>
      <c r="AT146" s="159" t="str">
        <f t="shared" si="75"/>
        <v/>
      </c>
    </row>
    <row r="147" spans="1:46" s="158" customFormat="1" ht="14.4" customHeight="1" x14ac:dyDescent="0.3">
      <c r="A147" s="244" t="str">
        <f t="shared" si="56"/>
        <v/>
      </c>
      <c r="B147" s="153" t="str">
        <f t="shared" si="57"/>
        <v/>
      </c>
      <c r="C147" s="174" t="str">
        <f t="shared" si="58"/>
        <v/>
      </c>
      <c r="D147" s="234"/>
      <c r="E147" s="173"/>
      <c r="F147" s="175"/>
      <c r="G147" s="175"/>
      <c r="H147" s="175"/>
      <c r="I147" s="156"/>
      <c r="J147" s="175"/>
      <c r="K147" s="162"/>
      <c r="L147" s="178"/>
      <c r="M147" s="177"/>
      <c r="N147" s="177"/>
      <c r="O147" s="157" t="s">
        <v>98</v>
      </c>
      <c r="P147" s="158">
        <f t="shared" si="59"/>
        <v>0</v>
      </c>
      <c r="Q147" s="168" t="str">
        <f t="shared" si="60"/>
        <v/>
      </c>
      <c r="R147" s="233" t="str">
        <f t="shared" si="61"/>
        <v/>
      </c>
      <c r="S147" s="168">
        <f t="shared" si="62"/>
        <v>0</v>
      </c>
      <c r="T147" s="171">
        <f t="shared" si="63"/>
        <v>0</v>
      </c>
      <c r="U147" s="171">
        <f t="shared" si="64"/>
        <v>0</v>
      </c>
      <c r="V147" s="171">
        <f t="shared" si="65"/>
        <v>0</v>
      </c>
      <c r="W147" s="171">
        <f t="shared" si="66"/>
        <v>0</v>
      </c>
      <c r="X147" s="171">
        <f t="shared" si="67"/>
        <v>0</v>
      </c>
      <c r="Y147" s="171">
        <f t="shared" si="68"/>
        <v>0</v>
      </c>
      <c r="Z147" s="171">
        <f t="shared" si="69"/>
        <v>0</v>
      </c>
      <c r="AA147" s="171">
        <f t="shared" si="70"/>
        <v>0</v>
      </c>
      <c r="AB147" s="171">
        <f t="shared" si="71"/>
        <v>0</v>
      </c>
      <c r="AC147" s="171">
        <f t="shared" si="72"/>
        <v>0</v>
      </c>
      <c r="AD147" s="171">
        <f t="shared" si="73"/>
        <v>0</v>
      </c>
      <c r="AE147" s="168"/>
      <c r="AF147" s="171"/>
      <c r="AG147" s="171"/>
      <c r="AH147" s="171"/>
      <c r="AI147" s="171"/>
      <c r="AJ147" s="171"/>
      <c r="AK147" s="171"/>
      <c r="AL147" s="171"/>
      <c r="AM147" s="171"/>
      <c r="AN147" s="171" t="str">
        <f t="shared" si="53"/>
        <v/>
      </c>
      <c r="AO147" s="171" t="str">
        <f t="shared" si="54"/>
        <v/>
      </c>
      <c r="AP147" s="171" t="str">
        <f t="shared" si="55"/>
        <v/>
      </c>
      <c r="AQ147" s="168" t="str">
        <f t="shared" si="74"/>
        <v/>
      </c>
      <c r="AR147" s="158" t="str">
        <f>IF(P147&lt;&gt;1, IF(SUM(P147:$P$504)&lt;&gt;0, "| Laat geen witruimte tussen ingevulde rijen.", ""), "")</f>
        <v/>
      </c>
      <c r="AT147" s="159" t="str">
        <f t="shared" si="75"/>
        <v/>
      </c>
    </row>
    <row r="148" spans="1:46" s="158" customFormat="1" ht="14.4" customHeight="1" x14ac:dyDescent="0.3">
      <c r="A148" s="244" t="str">
        <f t="shared" si="56"/>
        <v/>
      </c>
      <c r="B148" s="153" t="str">
        <f t="shared" si="57"/>
        <v/>
      </c>
      <c r="C148" s="174" t="str">
        <f t="shared" si="58"/>
        <v/>
      </c>
      <c r="D148" s="234"/>
      <c r="E148" s="173"/>
      <c r="F148" s="175"/>
      <c r="G148" s="175"/>
      <c r="H148" s="175"/>
      <c r="I148" s="156"/>
      <c r="J148" s="175"/>
      <c r="K148" s="162"/>
      <c r="L148" s="178"/>
      <c r="M148" s="177"/>
      <c r="N148" s="177"/>
      <c r="O148" s="157" t="s">
        <v>98</v>
      </c>
      <c r="P148" s="158">
        <f t="shared" si="59"/>
        <v>0</v>
      </c>
      <c r="Q148" s="168" t="str">
        <f t="shared" si="60"/>
        <v/>
      </c>
      <c r="R148" s="233" t="str">
        <f t="shared" si="61"/>
        <v/>
      </c>
      <c r="S148" s="168">
        <f t="shared" si="62"/>
        <v>0</v>
      </c>
      <c r="T148" s="171">
        <f t="shared" si="63"/>
        <v>0</v>
      </c>
      <c r="U148" s="171">
        <f t="shared" si="64"/>
        <v>0</v>
      </c>
      <c r="V148" s="171">
        <f t="shared" si="65"/>
        <v>0</v>
      </c>
      <c r="W148" s="171">
        <f t="shared" si="66"/>
        <v>0</v>
      </c>
      <c r="X148" s="171">
        <f t="shared" si="67"/>
        <v>0</v>
      </c>
      <c r="Y148" s="171">
        <f t="shared" si="68"/>
        <v>0</v>
      </c>
      <c r="Z148" s="171">
        <f t="shared" si="69"/>
        <v>0</v>
      </c>
      <c r="AA148" s="171">
        <f t="shared" si="70"/>
        <v>0</v>
      </c>
      <c r="AB148" s="171">
        <f t="shared" si="71"/>
        <v>0</v>
      </c>
      <c r="AC148" s="171">
        <f t="shared" si="72"/>
        <v>0</v>
      </c>
      <c r="AD148" s="171">
        <f t="shared" si="73"/>
        <v>0</v>
      </c>
      <c r="AE148" s="168"/>
      <c r="AF148" s="171"/>
      <c r="AG148" s="171"/>
      <c r="AH148" s="171"/>
      <c r="AI148" s="171"/>
      <c r="AJ148" s="171"/>
      <c r="AK148" s="171"/>
      <c r="AL148" s="171"/>
      <c r="AM148" s="171"/>
      <c r="AN148" s="171" t="str">
        <f t="shared" si="53"/>
        <v/>
      </c>
      <c r="AO148" s="171" t="str">
        <f t="shared" si="54"/>
        <v/>
      </c>
      <c r="AP148" s="171" t="str">
        <f t="shared" si="55"/>
        <v/>
      </c>
      <c r="AQ148" s="168" t="str">
        <f t="shared" si="74"/>
        <v/>
      </c>
      <c r="AR148" s="158" t="str">
        <f>IF(P148&lt;&gt;1, IF(SUM(P148:$P$504)&lt;&gt;0, "| Laat geen witruimte tussen ingevulde rijen.", ""), "")</f>
        <v/>
      </c>
      <c r="AT148" s="159" t="str">
        <f t="shared" si="75"/>
        <v/>
      </c>
    </row>
    <row r="149" spans="1:46" s="158" customFormat="1" ht="14.4" customHeight="1" x14ac:dyDescent="0.3">
      <c r="A149" s="244" t="str">
        <f t="shared" si="56"/>
        <v/>
      </c>
      <c r="B149" s="153" t="str">
        <f t="shared" si="57"/>
        <v/>
      </c>
      <c r="C149" s="174" t="str">
        <f t="shared" si="58"/>
        <v/>
      </c>
      <c r="D149" s="234"/>
      <c r="E149" s="173"/>
      <c r="F149" s="175"/>
      <c r="G149" s="175"/>
      <c r="H149" s="175"/>
      <c r="I149" s="156"/>
      <c r="J149" s="175"/>
      <c r="K149" s="162"/>
      <c r="L149" s="178"/>
      <c r="M149" s="177"/>
      <c r="N149" s="177"/>
      <c r="O149" s="157" t="s">
        <v>98</v>
      </c>
      <c r="P149" s="158">
        <f t="shared" si="59"/>
        <v>0</v>
      </c>
      <c r="Q149" s="168" t="str">
        <f t="shared" si="60"/>
        <v/>
      </c>
      <c r="R149" s="233" t="str">
        <f t="shared" si="61"/>
        <v/>
      </c>
      <c r="S149" s="168">
        <f t="shared" si="62"/>
        <v>0</v>
      </c>
      <c r="T149" s="171">
        <f t="shared" si="63"/>
        <v>0</v>
      </c>
      <c r="U149" s="171">
        <f t="shared" si="64"/>
        <v>0</v>
      </c>
      <c r="V149" s="171">
        <f t="shared" si="65"/>
        <v>0</v>
      </c>
      <c r="W149" s="171">
        <f t="shared" si="66"/>
        <v>0</v>
      </c>
      <c r="X149" s="171">
        <f t="shared" si="67"/>
        <v>0</v>
      </c>
      <c r="Y149" s="171">
        <f t="shared" si="68"/>
        <v>0</v>
      </c>
      <c r="Z149" s="171">
        <f t="shared" si="69"/>
        <v>0</v>
      </c>
      <c r="AA149" s="171">
        <f t="shared" si="70"/>
        <v>0</v>
      </c>
      <c r="AB149" s="171">
        <f t="shared" si="71"/>
        <v>0</v>
      </c>
      <c r="AC149" s="171">
        <f t="shared" si="72"/>
        <v>0</v>
      </c>
      <c r="AD149" s="171">
        <f t="shared" si="73"/>
        <v>0</v>
      </c>
      <c r="AE149" s="168"/>
      <c r="AF149" s="171"/>
      <c r="AG149" s="171"/>
      <c r="AH149" s="171"/>
      <c r="AI149" s="171"/>
      <c r="AJ149" s="171"/>
      <c r="AK149" s="171"/>
      <c r="AL149" s="171"/>
      <c r="AM149" s="171"/>
      <c r="AN149" s="171" t="str">
        <f t="shared" si="53"/>
        <v/>
      </c>
      <c r="AO149" s="171" t="str">
        <f t="shared" si="54"/>
        <v/>
      </c>
      <c r="AP149" s="171" t="str">
        <f t="shared" si="55"/>
        <v/>
      </c>
      <c r="AQ149" s="168" t="str">
        <f t="shared" si="74"/>
        <v/>
      </c>
      <c r="AR149" s="158" t="str">
        <f>IF(P149&lt;&gt;1, IF(SUM(P149:$P$504)&lt;&gt;0, "| Laat geen witruimte tussen ingevulde rijen.", ""), "")</f>
        <v/>
      </c>
      <c r="AT149" s="159" t="str">
        <f t="shared" si="75"/>
        <v/>
      </c>
    </row>
    <row r="150" spans="1:46" s="158" customFormat="1" ht="14.4" customHeight="1" x14ac:dyDescent="0.3">
      <c r="A150" s="244" t="str">
        <f t="shared" si="56"/>
        <v/>
      </c>
      <c r="B150" s="153" t="str">
        <f t="shared" si="57"/>
        <v/>
      </c>
      <c r="C150" s="174" t="str">
        <f t="shared" si="58"/>
        <v/>
      </c>
      <c r="D150" s="234"/>
      <c r="E150" s="173"/>
      <c r="F150" s="175"/>
      <c r="G150" s="175"/>
      <c r="H150" s="175"/>
      <c r="I150" s="156"/>
      <c r="J150" s="175"/>
      <c r="K150" s="162"/>
      <c r="L150" s="178"/>
      <c r="M150" s="177"/>
      <c r="N150" s="177"/>
      <c r="O150" s="157" t="s">
        <v>98</v>
      </c>
      <c r="P150" s="158">
        <f t="shared" si="59"/>
        <v>0</v>
      </c>
      <c r="Q150" s="168" t="str">
        <f t="shared" si="60"/>
        <v/>
      </c>
      <c r="R150" s="233" t="str">
        <f t="shared" si="61"/>
        <v/>
      </c>
      <c r="S150" s="168">
        <f t="shared" si="62"/>
        <v>0</v>
      </c>
      <c r="T150" s="171">
        <f t="shared" si="63"/>
        <v>0</v>
      </c>
      <c r="U150" s="171">
        <f t="shared" si="64"/>
        <v>0</v>
      </c>
      <c r="V150" s="171">
        <f t="shared" si="65"/>
        <v>0</v>
      </c>
      <c r="W150" s="171">
        <f t="shared" si="66"/>
        <v>0</v>
      </c>
      <c r="X150" s="171">
        <f t="shared" si="67"/>
        <v>0</v>
      </c>
      <c r="Y150" s="171">
        <f t="shared" si="68"/>
        <v>0</v>
      </c>
      <c r="Z150" s="171">
        <f t="shared" si="69"/>
        <v>0</v>
      </c>
      <c r="AA150" s="171">
        <f t="shared" si="70"/>
        <v>0</v>
      </c>
      <c r="AB150" s="171">
        <f t="shared" si="71"/>
        <v>0</v>
      </c>
      <c r="AC150" s="171">
        <f t="shared" si="72"/>
        <v>0</v>
      </c>
      <c r="AD150" s="171">
        <f t="shared" si="73"/>
        <v>0</v>
      </c>
      <c r="AE150" s="168"/>
      <c r="AF150" s="171"/>
      <c r="AG150" s="171"/>
      <c r="AH150" s="171"/>
      <c r="AI150" s="171"/>
      <c r="AJ150" s="171"/>
      <c r="AK150" s="171"/>
      <c r="AL150" s="171"/>
      <c r="AM150" s="171"/>
      <c r="AN150" s="171" t="str">
        <f t="shared" si="53"/>
        <v/>
      </c>
      <c r="AO150" s="171" t="str">
        <f t="shared" si="54"/>
        <v/>
      </c>
      <c r="AP150" s="171" t="str">
        <f t="shared" si="55"/>
        <v/>
      </c>
      <c r="AQ150" s="168" t="str">
        <f t="shared" si="74"/>
        <v/>
      </c>
      <c r="AR150" s="158" t="str">
        <f>IF(P150&lt;&gt;1, IF(SUM(P150:$P$504)&lt;&gt;0, "| Laat geen witruimte tussen ingevulde rijen.", ""), "")</f>
        <v/>
      </c>
      <c r="AT150" s="159" t="str">
        <f t="shared" si="75"/>
        <v/>
      </c>
    </row>
    <row r="151" spans="1:46" s="158" customFormat="1" ht="14.4" customHeight="1" x14ac:dyDescent="0.3">
      <c r="A151" s="244" t="str">
        <f t="shared" si="56"/>
        <v/>
      </c>
      <c r="B151" s="153" t="str">
        <f t="shared" si="57"/>
        <v/>
      </c>
      <c r="C151" s="174" t="str">
        <f t="shared" si="58"/>
        <v/>
      </c>
      <c r="D151" s="234"/>
      <c r="E151" s="173"/>
      <c r="F151" s="175"/>
      <c r="G151" s="175"/>
      <c r="H151" s="175"/>
      <c r="I151" s="156"/>
      <c r="J151" s="175"/>
      <c r="K151" s="162"/>
      <c r="L151" s="178"/>
      <c r="M151" s="177"/>
      <c r="N151" s="177"/>
      <c r="O151" s="157" t="s">
        <v>98</v>
      </c>
      <c r="P151" s="158">
        <f t="shared" si="59"/>
        <v>0</v>
      </c>
      <c r="Q151" s="168" t="str">
        <f t="shared" si="60"/>
        <v/>
      </c>
      <c r="R151" s="233" t="str">
        <f t="shared" si="61"/>
        <v/>
      </c>
      <c r="S151" s="168">
        <f t="shared" si="62"/>
        <v>0</v>
      </c>
      <c r="T151" s="171">
        <f t="shared" si="63"/>
        <v>0</v>
      </c>
      <c r="U151" s="171">
        <f t="shared" si="64"/>
        <v>0</v>
      </c>
      <c r="V151" s="171">
        <f t="shared" si="65"/>
        <v>0</v>
      </c>
      <c r="W151" s="171">
        <f t="shared" si="66"/>
        <v>0</v>
      </c>
      <c r="X151" s="171">
        <f t="shared" si="67"/>
        <v>0</v>
      </c>
      <c r="Y151" s="171">
        <f t="shared" si="68"/>
        <v>0</v>
      </c>
      <c r="Z151" s="171">
        <f t="shared" si="69"/>
        <v>0</v>
      </c>
      <c r="AA151" s="171">
        <f t="shared" si="70"/>
        <v>0</v>
      </c>
      <c r="AB151" s="171">
        <f t="shared" si="71"/>
        <v>0</v>
      </c>
      <c r="AC151" s="171">
        <f t="shared" si="72"/>
        <v>0</v>
      </c>
      <c r="AD151" s="171">
        <f t="shared" si="73"/>
        <v>0</v>
      </c>
      <c r="AE151" s="168"/>
      <c r="AF151" s="171"/>
      <c r="AG151" s="171"/>
      <c r="AH151" s="171"/>
      <c r="AI151" s="171"/>
      <c r="AJ151" s="171"/>
      <c r="AK151" s="171"/>
      <c r="AL151" s="171"/>
      <c r="AM151" s="171"/>
      <c r="AN151" s="171" t="str">
        <f t="shared" si="53"/>
        <v/>
      </c>
      <c r="AO151" s="171" t="str">
        <f t="shared" si="54"/>
        <v/>
      </c>
      <c r="AP151" s="171" t="str">
        <f t="shared" si="55"/>
        <v/>
      </c>
      <c r="AQ151" s="168" t="str">
        <f t="shared" si="74"/>
        <v/>
      </c>
      <c r="AR151" s="158" t="str">
        <f>IF(P151&lt;&gt;1, IF(SUM(P151:$P$504)&lt;&gt;0, "| Laat geen witruimte tussen ingevulde rijen.", ""), "")</f>
        <v/>
      </c>
      <c r="AT151" s="159" t="str">
        <f t="shared" si="75"/>
        <v/>
      </c>
    </row>
    <row r="152" spans="1:46" s="158" customFormat="1" ht="14.4" customHeight="1" x14ac:dyDescent="0.3">
      <c r="A152" s="244" t="str">
        <f t="shared" si="56"/>
        <v/>
      </c>
      <c r="B152" s="153" t="str">
        <f t="shared" si="57"/>
        <v/>
      </c>
      <c r="C152" s="174" t="str">
        <f t="shared" si="58"/>
        <v/>
      </c>
      <c r="D152" s="234"/>
      <c r="E152" s="173"/>
      <c r="F152" s="175"/>
      <c r="G152" s="175"/>
      <c r="H152" s="175"/>
      <c r="I152" s="156"/>
      <c r="J152" s="175"/>
      <c r="K152" s="162"/>
      <c r="L152" s="178"/>
      <c r="M152" s="177"/>
      <c r="N152" s="177"/>
      <c r="O152" s="157" t="s">
        <v>98</v>
      </c>
      <c r="P152" s="158">
        <f t="shared" si="59"/>
        <v>0</v>
      </c>
      <c r="Q152" s="168" t="str">
        <f t="shared" si="60"/>
        <v/>
      </c>
      <c r="R152" s="233" t="str">
        <f t="shared" si="61"/>
        <v/>
      </c>
      <c r="S152" s="168">
        <f t="shared" si="62"/>
        <v>0</v>
      </c>
      <c r="T152" s="171">
        <f t="shared" si="63"/>
        <v>0</v>
      </c>
      <c r="U152" s="171">
        <f t="shared" si="64"/>
        <v>0</v>
      </c>
      <c r="V152" s="171">
        <f t="shared" si="65"/>
        <v>0</v>
      </c>
      <c r="W152" s="171">
        <f t="shared" si="66"/>
        <v>0</v>
      </c>
      <c r="X152" s="171">
        <f t="shared" si="67"/>
        <v>0</v>
      </c>
      <c r="Y152" s="171">
        <f t="shared" si="68"/>
        <v>0</v>
      </c>
      <c r="Z152" s="171">
        <f t="shared" si="69"/>
        <v>0</v>
      </c>
      <c r="AA152" s="171">
        <f t="shared" si="70"/>
        <v>0</v>
      </c>
      <c r="AB152" s="171">
        <f t="shared" si="71"/>
        <v>0</v>
      </c>
      <c r="AC152" s="171">
        <f t="shared" si="72"/>
        <v>0</v>
      </c>
      <c r="AD152" s="171">
        <f t="shared" si="73"/>
        <v>0</v>
      </c>
      <c r="AE152" s="168"/>
      <c r="AF152" s="171"/>
      <c r="AG152" s="171"/>
      <c r="AH152" s="171"/>
      <c r="AI152" s="171"/>
      <c r="AJ152" s="171"/>
      <c r="AK152" s="171"/>
      <c r="AL152" s="171"/>
      <c r="AM152" s="171"/>
      <c r="AN152" s="171" t="str">
        <f t="shared" si="53"/>
        <v/>
      </c>
      <c r="AO152" s="171" t="str">
        <f t="shared" si="54"/>
        <v/>
      </c>
      <c r="AP152" s="171" t="str">
        <f t="shared" si="55"/>
        <v/>
      </c>
      <c r="AQ152" s="168" t="str">
        <f t="shared" si="74"/>
        <v/>
      </c>
      <c r="AR152" s="158" t="str">
        <f>IF(P152&lt;&gt;1, IF(SUM(P152:$P$504)&lt;&gt;0, "| Laat geen witruimte tussen ingevulde rijen.", ""), "")</f>
        <v/>
      </c>
      <c r="AT152" s="159" t="str">
        <f t="shared" si="75"/>
        <v/>
      </c>
    </row>
    <row r="153" spans="1:46" s="158" customFormat="1" ht="14.4" customHeight="1" x14ac:dyDescent="0.3">
      <c r="A153" s="244" t="str">
        <f t="shared" si="56"/>
        <v/>
      </c>
      <c r="B153" s="153" t="str">
        <f t="shared" si="57"/>
        <v/>
      </c>
      <c r="C153" s="174" t="str">
        <f t="shared" si="58"/>
        <v/>
      </c>
      <c r="D153" s="234"/>
      <c r="E153" s="173"/>
      <c r="F153" s="175"/>
      <c r="G153" s="175"/>
      <c r="H153" s="175"/>
      <c r="I153" s="156"/>
      <c r="J153" s="175"/>
      <c r="K153" s="162"/>
      <c r="L153" s="178"/>
      <c r="M153" s="177"/>
      <c r="N153" s="177"/>
      <c r="O153" s="157" t="s">
        <v>98</v>
      </c>
      <c r="P153" s="158">
        <f t="shared" si="59"/>
        <v>0</v>
      </c>
      <c r="Q153" s="168" t="str">
        <f t="shared" si="60"/>
        <v/>
      </c>
      <c r="R153" s="233" t="str">
        <f t="shared" si="61"/>
        <v/>
      </c>
      <c r="S153" s="168">
        <f t="shared" si="62"/>
        <v>0</v>
      </c>
      <c r="T153" s="171">
        <f t="shared" si="63"/>
        <v>0</v>
      </c>
      <c r="U153" s="171">
        <f t="shared" si="64"/>
        <v>0</v>
      </c>
      <c r="V153" s="171">
        <f t="shared" si="65"/>
        <v>0</v>
      </c>
      <c r="W153" s="171">
        <f t="shared" si="66"/>
        <v>0</v>
      </c>
      <c r="X153" s="171">
        <f t="shared" si="67"/>
        <v>0</v>
      </c>
      <c r="Y153" s="171">
        <f t="shared" si="68"/>
        <v>0</v>
      </c>
      <c r="Z153" s="171">
        <f t="shared" si="69"/>
        <v>0</v>
      </c>
      <c r="AA153" s="171">
        <f t="shared" si="70"/>
        <v>0</v>
      </c>
      <c r="AB153" s="171">
        <f t="shared" si="71"/>
        <v>0</v>
      </c>
      <c r="AC153" s="171">
        <f t="shared" si="72"/>
        <v>0</v>
      </c>
      <c r="AD153" s="171">
        <f t="shared" si="73"/>
        <v>0</v>
      </c>
      <c r="AE153" s="168"/>
      <c r="AF153" s="171"/>
      <c r="AG153" s="171"/>
      <c r="AH153" s="171"/>
      <c r="AI153" s="171"/>
      <c r="AJ153" s="171"/>
      <c r="AK153" s="171"/>
      <c r="AL153" s="171"/>
      <c r="AM153" s="171"/>
      <c r="AN153" s="171" t="str">
        <f t="shared" si="53"/>
        <v/>
      </c>
      <c r="AO153" s="171" t="str">
        <f t="shared" si="54"/>
        <v/>
      </c>
      <c r="AP153" s="171" t="str">
        <f t="shared" si="55"/>
        <v/>
      </c>
      <c r="AQ153" s="168" t="str">
        <f t="shared" si="74"/>
        <v/>
      </c>
      <c r="AR153" s="158" t="str">
        <f>IF(P153&lt;&gt;1, IF(SUM(P153:$P$504)&lt;&gt;0, "| Laat geen witruimte tussen ingevulde rijen.", ""), "")</f>
        <v/>
      </c>
      <c r="AT153" s="159" t="str">
        <f t="shared" si="75"/>
        <v/>
      </c>
    </row>
    <row r="154" spans="1:46" s="158" customFormat="1" ht="14.4" customHeight="1" x14ac:dyDescent="0.3">
      <c r="A154" s="244" t="str">
        <f t="shared" si="56"/>
        <v/>
      </c>
      <c r="B154" s="153" t="str">
        <f t="shared" si="57"/>
        <v/>
      </c>
      <c r="C154" s="174" t="str">
        <f t="shared" si="58"/>
        <v/>
      </c>
      <c r="D154" s="234"/>
      <c r="E154" s="173"/>
      <c r="F154" s="175"/>
      <c r="G154" s="175"/>
      <c r="H154" s="175"/>
      <c r="I154" s="156"/>
      <c r="J154" s="175"/>
      <c r="K154" s="162"/>
      <c r="L154" s="178"/>
      <c r="M154" s="177"/>
      <c r="N154" s="177"/>
      <c r="O154" s="157" t="s">
        <v>98</v>
      </c>
      <c r="P154" s="158">
        <f t="shared" si="59"/>
        <v>0</v>
      </c>
      <c r="Q154" s="168" t="str">
        <f t="shared" si="60"/>
        <v/>
      </c>
      <c r="R154" s="233" t="str">
        <f t="shared" si="61"/>
        <v/>
      </c>
      <c r="S154" s="168">
        <f t="shared" si="62"/>
        <v>0</v>
      </c>
      <c r="T154" s="171">
        <f t="shared" si="63"/>
        <v>0</v>
      </c>
      <c r="U154" s="171">
        <f t="shared" si="64"/>
        <v>0</v>
      </c>
      <c r="V154" s="171">
        <f t="shared" si="65"/>
        <v>0</v>
      </c>
      <c r="W154" s="171">
        <f t="shared" si="66"/>
        <v>0</v>
      </c>
      <c r="X154" s="171">
        <f t="shared" si="67"/>
        <v>0</v>
      </c>
      <c r="Y154" s="171">
        <f t="shared" si="68"/>
        <v>0</v>
      </c>
      <c r="Z154" s="171">
        <f t="shared" si="69"/>
        <v>0</v>
      </c>
      <c r="AA154" s="171">
        <f t="shared" si="70"/>
        <v>0</v>
      </c>
      <c r="AB154" s="171">
        <f t="shared" si="71"/>
        <v>0</v>
      </c>
      <c r="AC154" s="171">
        <f t="shared" si="72"/>
        <v>0</v>
      </c>
      <c r="AD154" s="171">
        <f t="shared" si="73"/>
        <v>0</v>
      </c>
      <c r="AE154" s="168"/>
      <c r="AF154" s="171"/>
      <c r="AG154" s="171"/>
      <c r="AH154" s="171"/>
      <c r="AI154" s="171"/>
      <c r="AJ154" s="171"/>
      <c r="AK154" s="171"/>
      <c r="AL154" s="171"/>
      <c r="AM154" s="171"/>
      <c r="AN154" s="171" t="str">
        <f t="shared" si="53"/>
        <v/>
      </c>
      <c r="AO154" s="171" t="str">
        <f t="shared" si="54"/>
        <v/>
      </c>
      <c r="AP154" s="171" t="str">
        <f t="shared" si="55"/>
        <v/>
      </c>
      <c r="AQ154" s="168" t="str">
        <f t="shared" si="74"/>
        <v/>
      </c>
      <c r="AR154" s="158" t="str">
        <f>IF(P154&lt;&gt;1, IF(SUM(P154:$P$504)&lt;&gt;0, "| Laat geen witruimte tussen ingevulde rijen.", ""), "")</f>
        <v/>
      </c>
      <c r="AT154" s="159" t="str">
        <f t="shared" si="75"/>
        <v/>
      </c>
    </row>
    <row r="155" spans="1:46" s="158" customFormat="1" ht="14.4" customHeight="1" x14ac:dyDescent="0.3">
      <c r="A155" s="244" t="str">
        <f t="shared" si="56"/>
        <v/>
      </c>
      <c r="B155" s="153" t="str">
        <f t="shared" si="57"/>
        <v/>
      </c>
      <c r="C155" s="174" t="str">
        <f t="shared" si="58"/>
        <v/>
      </c>
      <c r="D155" s="234"/>
      <c r="E155" s="173"/>
      <c r="F155" s="175"/>
      <c r="G155" s="175"/>
      <c r="H155" s="175"/>
      <c r="I155" s="156"/>
      <c r="J155" s="175"/>
      <c r="K155" s="162"/>
      <c r="L155" s="178"/>
      <c r="M155" s="177"/>
      <c r="N155" s="177"/>
      <c r="O155" s="157" t="s">
        <v>98</v>
      </c>
      <c r="P155" s="158">
        <f t="shared" si="59"/>
        <v>0</v>
      </c>
      <c r="Q155" s="168" t="str">
        <f t="shared" si="60"/>
        <v/>
      </c>
      <c r="R155" s="233" t="str">
        <f t="shared" si="61"/>
        <v/>
      </c>
      <c r="S155" s="168">
        <f t="shared" si="62"/>
        <v>0</v>
      </c>
      <c r="T155" s="171">
        <f t="shared" si="63"/>
        <v>0</v>
      </c>
      <c r="U155" s="171">
        <f t="shared" si="64"/>
        <v>0</v>
      </c>
      <c r="V155" s="171">
        <f t="shared" si="65"/>
        <v>0</v>
      </c>
      <c r="W155" s="171">
        <f t="shared" si="66"/>
        <v>0</v>
      </c>
      <c r="X155" s="171">
        <f t="shared" si="67"/>
        <v>0</v>
      </c>
      <c r="Y155" s="171">
        <f t="shared" si="68"/>
        <v>0</v>
      </c>
      <c r="Z155" s="171">
        <f t="shared" si="69"/>
        <v>0</v>
      </c>
      <c r="AA155" s="171">
        <f t="shared" si="70"/>
        <v>0</v>
      </c>
      <c r="AB155" s="171">
        <f t="shared" si="71"/>
        <v>0</v>
      </c>
      <c r="AC155" s="171">
        <f t="shared" si="72"/>
        <v>0</v>
      </c>
      <c r="AD155" s="171">
        <f t="shared" si="73"/>
        <v>0</v>
      </c>
      <c r="AE155" s="168"/>
      <c r="AF155" s="171"/>
      <c r="AG155" s="171"/>
      <c r="AH155" s="171"/>
      <c r="AI155" s="171"/>
      <c r="AJ155" s="171"/>
      <c r="AK155" s="171"/>
      <c r="AL155" s="171"/>
      <c r="AM155" s="171"/>
      <c r="AN155" s="171" t="str">
        <f t="shared" si="53"/>
        <v/>
      </c>
      <c r="AO155" s="171" t="str">
        <f t="shared" si="54"/>
        <v/>
      </c>
      <c r="AP155" s="171" t="str">
        <f t="shared" si="55"/>
        <v/>
      </c>
      <c r="AQ155" s="168" t="str">
        <f t="shared" si="74"/>
        <v/>
      </c>
      <c r="AR155" s="158" t="str">
        <f>IF(P155&lt;&gt;1, IF(SUM(P155:$P$504)&lt;&gt;0, "| Laat geen witruimte tussen ingevulde rijen.", ""), "")</f>
        <v/>
      </c>
      <c r="AT155" s="159" t="str">
        <f t="shared" si="75"/>
        <v/>
      </c>
    </row>
    <row r="156" spans="1:46" s="158" customFormat="1" ht="14.4" customHeight="1" x14ac:dyDescent="0.3">
      <c r="A156" s="244" t="str">
        <f t="shared" si="56"/>
        <v/>
      </c>
      <c r="B156" s="153" t="str">
        <f t="shared" si="57"/>
        <v/>
      </c>
      <c r="C156" s="174" t="str">
        <f t="shared" si="58"/>
        <v/>
      </c>
      <c r="D156" s="234"/>
      <c r="E156" s="173"/>
      <c r="F156" s="175"/>
      <c r="G156" s="175"/>
      <c r="H156" s="175"/>
      <c r="I156" s="156"/>
      <c r="J156" s="175"/>
      <c r="K156" s="162"/>
      <c r="L156" s="178"/>
      <c r="M156" s="177"/>
      <c r="N156" s="177"/>
      <c r="O156" s="157" t="s">
        <v>98</v>
      </c>
      <c r="P156" s="158">
        <f t="shared" si="59"/>
        <v>0</v>
      </c>
      <c r="Q156" s="168" t="str">
        <f t="shared" si="60"/>
        <v/>
      </c>
      <c r="R156" s="233" t="str">
        <f t="shared" si="61"/>
        <v/>
      </c>
      <c r="S156" s="168">
        <f t="shared" si="62"/>
        <v>0</v>
      </c>
      <c r="T156" s="171">
        <f t="shared" si="63"/>
        <v>0</v>
      </c>
      <c r="U156" s="171">
        <f t="shared" si="64"/>
        <v>0</v>
      </c>
      <c r="V156" s="171">
        <f t="shared" si="65"/>
        <v>0</v>
      </c>
      <c r="W156" s="171">
        <f t="shared" si="66"/>
        <v>0</v>
      </c>
      <c r="X156" s="171">
        <f t="shared" si="67"/>
        <v>0</v>
      </c>
      <c r="Y156" s="171">
        <f t="shared" si="68"/>
        <v>0</v>
      </c>
      <c r="Z156" s="171">
        <f t="shared" si="69"/>
        <v>0</v>
      </c>
      <c r="AA156" s="171">
        <f t="shared" si="70"/>
        <v>0</v>
      </c>
      <c r="AB156" s="171">
        <f t="shared" si="71"/>
        <v>0</v>
      </c>
      <c r="AC156" s="171">
        <f t="shared" si="72"/>
        <v>0</v>
      </c>
      <c r="AD156" s="171">
        <f t="shared" si="73"/>
        <v>0</v>
      </c>
      <c r="AE156" s="168"/>
      <c r="AF156" s="171"/>
      <c r="AG156" s="171"/>
      <c r="AH156" s="171"/>
      <c r="AI156" s="171"/>
      <c r="AJ156" s="171"/>
      <c r="AK156" s="171"/>
      <c r="AL156" s="171"/>
      <c r="AM156" s="171"/>
      <c r="AN156" s="171" t="str">
        <f t="shared" si="53"/>
        <v/>
      </c>
      <c r="AO156" s="171" t="str">
        <f t="shared" si="54"/>
        <v/>
      </c>
      <c r="AP156" s="171" t="str">
        <f t="shared" si="55"/>
        <v/>
      </c>
      <c r="AQ156" s="168" t="str">
        <f t="shared" si="74"/>
        <v/>
      </c>
      <c r="AR156" s="158" t="str">
        <f>IF(P156&lt;&gt;1, IF(SUM(P156:$P$504)&lt;&gt;0, "| Laat geen witruimte tussen ingevulde rijen.", ""), "")</f>
        <v/>
      </c>
      <c r="AT156" s="159" t="str">
        <f t="shared" si="75"/>
        <v/>
      </c>
    </row>
    <row r="157" spans="1:46" s="158" customFormat="1" ht="14.4" customHeight="1" x14ac:dyDescent="0.3">
      <c r="A157" s="244" t="str">
        <f t="shared" si="56"/>
        <v/>
      </c>
      <c r="B157" s="153" t="str">
        <f t="shared" si="57"/>
        <v/>
      </c>
      <c r="C157" s="174" t="str">
        <f t="shared" si="58"/>
        <v/>
      </c>
      <c r="D157" s="234"/>
      <c r="E157" s="173"/>
      <c r="F157" s="175"/>
      <c r="G157" s="175"/>
      <c r="H157" s="175"/>
      <c r="I157" s="156"/>
      <c r="J157" s="175"/>
      <c r="K157" s="162"/>
      <c r="L157" s="178"/>
      <c r="M157" s="177"/>
      <c r="N157" s="177"/>
      <c r="O157" s="157" t="s">
        <v>98</v>
      </c>
      <c r="P157" s="158">
        <f t="shared" si="59"/>
        <v>0</v>
      </c>
      <c r="Q157" s="168" t="str">
        <f t="shared" si="60"/>
        <v/>
      </c>
      <c r="R157" s="233" t="str">
        <f t="shared" si="61"/>
        <v/>
      </c>
      <c r="S157" s="168">
        <f t="shared" si="62"/>
        <v>0</v>
      </c>
      <c r="T157" s="171">
        <f t="shared" si="63"/>
        <v>0</v>
      </c>
      <c r="U157" s="171">
        <f t="shared" si="64"/>
        <v>0</v>
      </c>
      <c r="V157" s="171">
        <f t="shared" si="65"/>
        <v>0</v>
      </c>
      <c r="W157" s="171">
        <f t="shared" si="66"/>
        <v>0</v>
      </c>
      <c r="X157" s="171">
        <f t="shared" si="67"/>
        <v>0</v>
      </c>
      <c r="Y157" s="171">
        <f t="shared" si="68"/>
        <v>0</v>
      </c>
      <c r="Z157" s="171">
        <f t="shared" si="69"/>
        <v>0</v>
      </c>
      <c r="AA157" s="171">
        <f t="shared" si="70"/>
        <v>0</v>
      </c>
      <c r="AB157" s="171">
        <f t="shared" si="71"/>
        <v>0</v>
      </c>
      <c r="AC157" s="171">
        <f t="shared" si="72"/>
        <v>0</v>
      </c>
      <c r="AD157" s="171">
        <f t="shared" si="73"/>
        <v>0</v>
      </c>
      <c r="AE157" s="168"/>
      <c r="AF157" s="171"/>
      <c r="AG157" s="171"/>
      <c r="AH157" s="171"/>
      <c r="AI157" s="171"/>
      <c r="AJ157" s="171"/>
      <c r="AK157" s="171"/>
      <c r="AL157" s="171"/>
      <c r="AM157" s="171"/>
      <c r="AN157" s="171" t="str">
        <f t="shared" si="53"/>
        <v/>
      </c>
      <c r="AO157" s="171" t="str">
        <f t="shared" si="54"/>
        <v/>
      </c>
      <c r="AP157" s="171" t="str">
        <f t="shared" si="55"/>
        <v/>
      </c>
      <c r="AQ157" s="168" t="str">
        <f t="shared" si="74"/>
        <v/>
      </c>
      <c r="AR157" s="158" t="str">
        <f>IF(P157&lt;&gt;1, IF(SUM(P157:$P$504)&lt;&gt;0, "| Laat geen witruimte tussen ingevulde rijen.", ""), "")</f>
        <v/>
      </c>
      <c r="AT157" s="159" t="str">
        <f t="shared" si="75"/>
        <v/>
      </c>
    </row>
    <row r="158" spans="1:46" s="158" customFormat="1" ht="14.4" customHeight="1" x14ac:dyDescent="0.3">
      <c r="A158" s="244" t="str">
        <f t="shared" si="56"/>
        <v/>
      </c>
      <c r="B158" s="153" t="str">
        <f t="shared" si="57"/>
        <v/>
      </c>
      <c r="C158" s="174" t="str">
        <f t="shared" si="58"/>
        <v/>
      </c>
      <c r="D158" s="234"/>
      <c r="E158" s="173"/>
      <c r="F158" s="175"/>
      <c r="G158" s="175"/>
      <c r="H158" s="175"/>
      <c r="I158" s="156"/>
      <c r="J158" s="175"/>
      <c r="K158" s="162"/>
      <c r="L158" s="178"/>
      <c r="M158" s="177"/>
      <c r="N158" s="177"/>
      <c r="O158" s="157" t="s">
        <v>98</v>
      </c>
      <c r="P158" s="158">
        <f t="shared" si="59"/>
        <v>0</v>
      </c>
      <c r="Q158" s="168" t="str">
        <f t="shared" si="60"/>
        <v/>
      </c>
      <c r="R158" s="233" t="str">
        <f t="shared" si="61"/>
        <v/>
      </c>
      <c r="S158" s="168">
        <f t="shared" si="62"/>
        <v>0</v>
      </c>
      <c r="T158" s="171">
        <f t="shared" si="63"/>
        <v>0</v>
      </c>
      <c r="U158" s="171">
        <f t="shared" si="64"/>
        <v>0</v>
      </c>
      <c r="V158" s="171">
        <f t="shared" si="65"/>
        <v>0</v>
      </c>
      <c r="W158" s="171">
        <f t="shared" si="66"/>
        <v>0</v>
      </c>
      <c r="X158" s="171">
        <f t="shared" si="67"/>
        <v>0</v>
      </c>
      <c r="Y158" s="171">
        <f t="shared" si="68"/>
        <v>0</v>
      </c>
      <c r="Z158" s="171">
        <f t="shared" si="69"/>
        <v>0</v>
      </c>
      <c r="AA158" s="171">
        <f t="shared" si="70"/>
        <v>0</v>
      </c>
      <c r="AB158" s="171">
        <f t="shared" si="71"/>
        <v>0</v>
      </c>
      <c r="AC158" s="171">
        <f t="shared" si="72"/>
        <v>0</v>
      </c>
      <c r="AD158" s="171">
        <f t="shared" si="73"/>
        <v>0</v>
      </c>
      <c r="AE158" s="168"/>
      <c r="AF158" s="171"/>
      <c r="AG158" s="171"/>
      <c r="AH158" s="171"/>
      <c r="AI158" s="171"/>
      <c r="AJ158" s="171"/>
      <c r="AK158" s="171"/>
      <c r="AL158" s="171"/>
      <c r="AM158" s="171"/>
      <c r="AN158" s="171" t="str">
        <f t="shared" si="53"/>
        <v/>
      </c>
      <c r="AO158" s="171" t="str">
        <f t="shared" si="54"/>
        <v/>
      </c>
      <c r="AP158" s="171" t="str">
        <f t="shared" si="55"/>
        <v/>
      </c>
      <c r="AQ158" s="168" t="str">
        <f t="shared" si="74"/>
        <v/>
      </c>
      <c r="AR158" s="158" t="str">
        <f>IF(P158&lt;&gt;1, IF(SUM(P158:$P$504)&lt;&gt;0, "| Laat geen witruimte tussen ingevulde rijen.", ""), "")</f>
        <v/>
      </c>
      <c r="AT158" s="159" t="str">
        <f t="shared" si="75"/>
        <v/>
      </c>
    </row>
    <row r="159" spans="1:46" s="158" customFormat="1" ht="14.4" customHeight="1" x14ac:dyDescent="0.3">
      <c r="A159" s="244" t="str">
        <f t="shared" si="56"/>
        <v/>
      </c>
      <c r="B159" s="153" t="str">
        <f t="shared" si="57"/>
        <v/>
      </c>
      <c r="C159" s="174" t="str">
        <f t="shared" si="58"/>
        <v/>
      </c>
      <c r="D159" s="234"/>
      <c r="E159" s="173"/>
      <c r="F159" s="175"/>
      <c r="G159" s="175"/>
      <c r="H159" s="175"/>
      <c r="I159" s="156"/>
      <c r="J159" s="175"/>
      <c r="K159" s="162"/>
      <c r="L159" s="178"/>
      <c r="M159" s="177"/>
      <c r="N159" s="177"/>
      <c r="O159" s="157" t="s">
        <v>98</v>
      </c>
      <c r="P159" s="158">
        <f t="shared" si="59"/>
        <v>0</v>
      </c>
      <c r="Q159" s="168" t="str">
        <f t="shared" si="60"/>
        <v/>
      </c>
      <c r="R159" s="233" t="str">
        <f t="shared" si="61"/>
        <v/>
      </c>
      <c r="S159" s="168">
        <f t="shared" si="62"/>
        <v>0</v>
      </c>
      <c r="T159" s="171">
        <f t="shared" si="63"/>
        <v>0</v>
      </c>
      <c r="U159" s="171">
        <f t="shared" si="64"/>
        <v>0</v>
      </c>
      <c r="V159" s="171">
        <f t="shared" si="65"/>
        <v>0</v>
      </c>
      <c r="W159" s="171">
        <f t="shared" si="66"/>
        <v>0</v>
      </c>
      <c r="X159" s="171">
        <f t="shared" si="67"/>
        <v>0</v>
      </c>
      <c r="Y159" s="171">
        <f t="shared" si="68"/>
        <v>0</v>
      </c>
      <c r="Z159" s="171">
        <f t="shared" si="69"/>
        <v>0</v>
      </c>
      <c r="AA159" s="171">
        <f t="shared" si="70"/>
        <v>0</v>
      </c>
      <c r="AB159" s="171">
        <f t="shared" si="71"/>
        <v>0</v>
      </c>
      <c r="AC159" s="171">
        <f t="shared" si="72"/>
        <v>0</v>
      </c>
      <c r="AD159" s="171">
        <f t="shared" si="73"/>
        <v>0</v>
      </c>
      <c r="AE159" s="168"/>
      <c r="AF159" s="171"/>
      <c r="AG159" s="171"/>
      <c r="AH159" s="171"/>
      <c r="AI159" s="171"/>
      <c r="AJ159" s="171"/>
      <c r="AK159" s="171"/>
      <c r="AL159" s="171"/>
      <c r="AM159" s="171"/>
      <c r="AN159" s="171" t="str">
        <f t="shared" si="53"/>
        <v/>
      </c>
      <c r="AO159" s="171" t="str">
        <f t="shared" si="54"/>
        <v/>
      </c>
      <c r="AP159" s="171" t="str">
        <f t="shared" si="55"/>
        <v/>
      </c>
      <c r="AQ159" s="168" t="str">
        <f t="shared" si="74"/>
        <v/>
      </c>
      <c r="AR159" s="158" t="str">
        <f>IF(P159&lt;&gt;1, IF(SUM(P159:$P$504)&lt;&gt;0, "| Laat geen witruimte tussen ingevulde rijen.", ""), "")</f>
        <v/>
      </c>
      <c r="AT159" s="159" t="str">
        <f t="shared" si="75"/>
        <v/>
      </c>
    </row>
    <row r="160" spans="1:46" s="158" customFormat="1" ht="14.4" customHeight="1" x14ac:dyDescent="0.3">
      <c r="A160" s="244" t="str">
        <f t="shared" si="56"/>
        <v/>
      </c>
      <c r="B160" s="153" t="str">
        <f t="shared" si="57"/>
        <v/>
      </c>
      <c r="C160" s="174" t="str">
        <f t="shared" si="58"/>
        <v/>
      </c>
      <c r="D160" s="234"/>
      <c r="E160" s="173"/>
      <c r="F160" s="175"/>
      <c r="G160" s="175"/>
      <c r="H160" s="175"/>
      <c r="I160" s="156"/>
      <c r="J160" s="175"/>
      <c r="K160" s="162"/>
      <c r="L160" s="178"/>
      <c r="M160" s="177"/>
      <c r="N160" s="177"/>
      <c r="O160" s="157" t="s">
        <v>98</v>
      </c>
      <c r="P160" s="158">
        <f t="shared" si="59"/>
        <v>0</v>
      </c>
      <c r="Q160" s="168" t="str">
        <f t="shared" si="60"/>
        <v/>
      </c>
      <c r="R160" s="233" t="str">
        <f t="shared" si="61"/>
        <v/>
      </c>
      <c r="S160" s="168">
        <f t="shared" si="62"/>
        <v>0</v>
      </c>
      <c r="T160" s="171">
        <f t="shared" si="63"/>
        <v>0</v>
      </c>
      <c r="U160" s="171">
        <f t="shared" si="64"/>
        <v>0</v>
      </c>
      <c r="V160" s="171">
        <f t="shared" si="65"/>
        <v>0</v>
      </c>
      <c r="W160" s="171">
        <f t="shared" si="66"/>
        <v>0</v>
      </c>
      <c r="X160" s="171">
        <f t="shared" si="67"/>
        <v>0</v>
      </c>
      <c r="Y160" s="171">
        <f t="shared" si="68"/>
        <v>0</v>
      </c>
      <c r="Z160" s="171">
        <f t="shared" si="69"/>
        <v>0</v>
      </c>
      <c r="AA160" s="171">
        <f t="shared" si="70"/>
        <v>0</v>
      </c>
      <c r="AB160" s="171">
        <f t="shared" si="71"/>
        <v>0</v>
      </c>
      <c r="AC160" s="171">
        <f t="shared" si="72"/>
        <v>0</v>
      </c>
      <c r="AD160" s="171">
        <f t="shared" si="73"/>
        <v>0</v>
      </c>
      <c r="AE160" s="168"/>
      <c r="AF160" s="171"/>
      <c r="AG160" s="171"/>
      <c r="AH160" s="171"/>
      <c r="AI160" s="171"/>
      <c r="AJ160" s="171"/>
      <c r="AK160" s="171"/>
      <c r="AL160" s="171"/>
      <c r="AM160" s="171"/>
      <c r="AN160" s="171" t="str">
        <f t="shared" si="53"/>
        <v/>
      </c>
      <c r="AO160" s="171" t="str">
        <f t="shared" si="54"/>
        <v/>
      </c>
      <c r="AP160" s="171" t="str">
        <f t="shared" si="55"/>
        <v/>
      </c>
      <c r="AQ160" s="168" t="str">
        <f t="shared" si="74"/>
        <v/>
      </c>
      <c r="AR160" s="158" t="str">
        <f>IF(P160&lt;&gt;1, IF(SUM(P160:$P$504)&lt;&gt;0, "| Laat geen witruimte tussen ingevulde rijen.", ""), "")</f>
        <v/>
      </c>
      <c r="AT160" s="159" t="str">
        <f t="shared" si="75"/>
        <v/>
      </c>
    </row>
    <row r="161" spans="1:46" s="158" customFormat="1" ht="14.4" customHeight="1" x14ac:dyDescent="0.3">
      <c r="A161" s="244" t="str">
        <f t="shared" si="56"/>
        <v/>
      </c>
      <c r="B161" s="153" t="str">
        <f t="shared" si="57"/>
        <v/>
      </c>
      <c r="C161" s="174" t="str">
        <f t="shared" si="58"/>
        <v/>
      </c>
      <c r="D161" s="234"/>
      <c r="E161" s="173"/>
      <c r="F161" s="175"/>
      <c r="G161" s="175"/>
      <c r="H161" s="175"/>
      <c r="I161" s="156"/>
      <c r="J161" s="175"/>
      <c r="K161" s="162"/>
      <c r="L161" s="178"/>
      <c r="M161" s="177"/>
      <c r="N161" s="177"/>
      <c r="O161" s="157" t="s">
        <v>98</v>
      </c>
      <c r="P161" s="158">
        <f t="shared" si="59"/>
        <v>0</v>
      </c>
      <c r="Q161" s="168" t="str">
        <f t="shared" si="60"/>
        <v/>
      </c>
      <c r="R161" s="233" t="str">
        <f t="shared" si="61"/>
        <v/>
      </c>
      <c r="S161" s="168">
        <f t="shared" si="62"/>
        <v>0</v>
      </c>
      <c r="T161" s="171">
        <f t="shared" si="63"/>
        <v>0</v>
      </c>
      <c r="U161" s="171">
        <f t="shared" si="64"/>
        <v>0</v>
      </c>
      <c r="V161" s="171">
        <f t="shared" si="65"/>
        <v>0</v>
      </c>
      <c r="W161" s="171">
        <f t="shared" si="66"/>
        <v>0</v>
      </c>
      <c r="X161" s="171">
        <f t="shared" si="67"/>
        <v>0</v>
      </c>
      <c r="Y161" s="171">
        <f t="shared" si="68"/>
        <v>0</v>
      </c>
      <c r="Z161" s="171">
        <f t="shared" si="69"/>
        <v>0</v>
      </c>
      <c r="AA161" s="171">
        <f t="shared" si="70"/>
        <v>0</v>
      </c>
      <c r="AB161" s="171">
        <f t="shared" si="71"/>
        <v>0</v>
      </c>
      <c r="AC161" s="171">
        <f t="shared" si="72"/>
        <v>0</v>
      </c>
      <c r="AD161" s="171">
        <f t="shared" si="73"/>
        <v>0</v>
      </c>
      <c r="AE161" s="168"/>
      <c r="AF161" s="171"/>
      <c r="AG161" s="171"/>
      <c r="AH161" s="171"/>
      <c r="AI161" s="171"/>
      <c r="AJ161" s="171"/>
      <c r="AK161" s="171"/>
      <c r="AL161" s="171"/>
      <c r="AM161" s="171"/>
      <c r="AN161" s="171" t="str">
        <f t="shared" si="53"/>
        <v/>
      </c>
      <c r="AO161" s="171" t="str">
        <f t="shared" si="54"/>
        <v/>
      </c>
      <c r="AP161" s="171" t="str">
        <f t="shared" si="55"/>
        <v/>
      </c>
      <c r="AQ161" s="168" t="str">
        <f t="shared" si="74"/>
        <v/>
      </c>
      <c r="AR161" s="158" t="str">
        <f>IF(P161&lt;&gt;1, IF(SUM(P161:$P$504)&lt;&gt;0, "| Laat geen witruimte tussen ingevulde rijen.", ""), "")</f>
        <v/>
      </c>
      <c r="AT161" s="159" t="str">
        <f t="shared" si="75"/>
        <v/>
      </c>
    </row>
    <row r="162" spans="1:46" s="158" customFormat="1" ht="14.4" customHeight="1" x14ac:dyDescent="0.3">
      <c r="A162" s="244" t="str">
        <f t="shared" si="56"/>
        <v/>
      </c>
      <c r="B162" s="153" t="str">
        <f t="shared" si="57"/>
        <v/>
      </c>
      <c r="C162" s="174" t="str">
        <f t="shared" si="58"/>
        <v/>
      </c>
      <c r="D162" s="234"/>
      <c r="E162" s="173"/>
      <c r="F162" s="175"/>
      <c r="G162" s="175"/>
      <c r="H162" s="175"/>
      <c r="I162" s="156"/>
      <c r="J162" s="175"/>
      <c r="K162" s="162"/>
      <c r="L162" s="178"/>
      <c r="M162" s="177"/>
      <c r="N162" s="177"/>
      <c r="O162" s="157" t="s">
        <v>98</v>
      </c>
      <c r="P162" s="158">
        <f t="shared" si="59"/>
        <v>0</v>
      </c>
      <c r="Q162" s="168" t="str">
        <f t="shared" si="60"/>
        <v/>
      </c>
      <c r="R162" s="233" t="str">
        <f t="shared" si="61"/>
        <v/>
      </c>
      <c r="S162" s="168">
        <f t="shared" si="62"/>
        <v>0</v>
      </c>
      <c r="T162" s="171">
        <f t="shared" si="63"/>
        <v>0</v>
      </c>
      <c r="U162" s="171">
        <f t="shared" si="64"/>
        <v>0</v>
      </c>
      <c r="V162" s="171">
        <f t="shared" si="65"/>
        <v>0</v>
      </c>
      <c r="W162" s="171">
        <f t="shared" si="66"/>
        <v>0</v>
      </c>
      <c r="X162" s="171">
        <f t="shared" si="67"/>
        <v>0</v>
      </c>
      <c r="Y162" s="171">
        <f t="shared" si="68"/>
        <v>0</v>
      </c>
      <c r="Z162" s="171">
        <f t="shared" si="69"/>
        <v>0</v>
      </c>
      <c r="AA162" s="171">
        <f t="shared" si="70"/>
        <v>0</v>
      </c>
      <c r="AB162" s="171">
        <f t="shared" si="71"/>
        <v>0</v>
      </c>
      <c r="AC162" s="171">
        <f t="shared" si="72"/>
        <v>0</v>
      </c>
      <c r="AD162" s="171">
        <f t="shared" si="73"/>
        <v>0</v>
      </c>
      <c r="AE162" s="168"/>
      <c r="AF162" s="171"/>
      <c r="AG162" s="171"/>
      <c r="AH162" s="171"/>
      <c r="AI162" s="171"/>
      <c r="AJ162" s="171"/>
      <c r="AK162" s="171"/>
      <c r="AL162" s="171"/>
      <c r="AM162" s="171"/>
      <c r="AN162" s="171" t="str">
        <f t="shared" si="53"/>
        <v/>
      </c>
      <c r="AO162" s="171" t="str">
        <f t="shared" si="54"/>
        <v/>
      </c>
      <c r="AP162" s="171" t="str">
        <f t="shared" si="55"/>
        <v/>
      </c>
      <c r="AQ162" s="168" t="str">
        <f t="shared" si="74"/>
        <v/>
      </c>
      <c r="AR162" s="158" t="str">
        <f>IF(P162&lt;&gt;1, IF(SUM(P162:$P$504)&lt;&gt;0, "| Laat geen witruimte tussen ingevulde rijen.", ""), "")</f>
        <v/>
      </c>
      <c r="AT162" s="159" t="str">
        <f t="shared" si="75"/>
        <v/>
      </c>
    </row>
    <row r="163" spans="1:46" s="158" customFormat="1" ht="14.4" customHeight="1" x14ac:dyDescent="0.3">
      <c r="A163" s="244" t="str">
        <f t="shared" si="56"/>
        <v/>
      </c>
      <c r="B163" s="153" t="str">
        <f t="shared" si="57"/>
        <v/>
      </c>
      <c r="C163" s="174" t="str">
        <f t="shared" si="58"/>
        <v/>
      </c>
      <c r="D163" s="234"/>
      <c r="E163" s="173"/>
      <c r="F163" s="175"/>
      <c r="G163" s="175"/>
      <c r="H163" s="175"/>
      <c r="I163" s="156"/>
      <c r="J163" s="175"/>
      <c r="K163" s="162"/>
      <c r="L163" s="178"/>
      <c r="M163" s="177"/>
      <c r="N163" s="177"/>
      <c r="O163" s="157" t="s">
        <v>98</v>
      </c>
      <c r="P163" s="158">
        <f t="shared" si="59"/>
        <v>0</v>
      </c>
      <c r="Q163" s="168" t="str">
        <f t="shared" si="60"/>
        <v/>
      </c>
      <c r="R163" s="233" t="str">
        <f t="shared" si="61"/>
        <v/>
      </c>
      <c r="S163" s="168">
        <f t="shared" si="62"/>
        <v>0</v>
      </c>
      <c r="T163" s="171">
        <f t="shared" si="63"/>
        <v>0</v>
      </c>
      <c r="U163" s="171">
        <f t="shared" si="64"/>
        <v>0</v>
      </c>
      <c r="V163" s="171">
        <f t="shared" si="65"/>
        <v>0</v>
      </c>
      <c r="W163" s="171">
        <f t="shared" si="66"/>
        <v>0</v>
      </c>
      <c r="X163" s="171">
        <f t="shared" si="67"/>
        <v>0</v>
      </c>
      <c r="Y163" s="171">
        <f t="shared" si="68"/>
        <v>0</v>
      </c>
      <c r="Z163" s="171">
        <f t="shared" si="69"/>
        <v>0</v>
      </c>
      <c r="AA163" s="171">
        <f t="shared" si="70"/>
        <v>0</v>
      </c>
      <c r="AB163" s="171">
        <f t="shared" si="71"/>
        <v>0</v>
      </c>
      <c r="AC163" s="171">
        <f t="shared" si="72"/>
        <v>0</v>
      </c>
      <c r="AD163" s="171">
        <f t="shared" si="73"/>
        <v>0</v>
      </c>
      <c r="AE163" s="168"/>
      <c r="AF163" s="171"/>
      <c r="AG163" s="171"/>
      <c r="AH163" s="171"/>
      <c r="AI163" s="171"/>
      <c r="AJ163" s="171"/>
      <c r="AK163" s="171"/>
      <c r="AL163" s="171"/>
      <c r="AM163" s="171"/>
      <c r="AN163" s="171" t="str">
        <f t="shared" si="53"/>
        <v/>
      </c>
      <c r="AO163" s="171" t="str">
        <f t="shared" si="54"/>
        <v/>
      </c>
      <c r="AP163" s="171" t="str">
        <f t="shared" si="55"/>
        <v/>
      </c>
      <c r="AQ163" s="168" t="str">
        <f t="shared" si="74"/>
        <v/>
      </c>
      <c r="AR163" s="158" t="str">
        <f>IF(P163&lt;&gt;1, IF(SUM(P163:$P$504)&lt;&gt;0, "| Laat geen witruimte tussen ingevulde rijen.", ""), "")</f>
        <v/>
      </c>
      <c r="AT163" s="159" t="str">
        <f t="shared" si="75"/>
        <v/>
      </c>
    </row>
    <row r="164" spans="1:46" s="158" customFormat="1" ht="14.4" customHeight="1" x14ac:dyDescent="0.3">
      <c r="A164" s="244" t="str">
        <f t="shared" si="56"/>
        <v/>
      </c>
      <c r="B164" s="153" t="str">
        <f t="shared" si="57"/>
        <v/>
      </c>
      <c r="C164" s="174" t="str">
        <f t="shared" si="58"/>
        <v/>
      </c>
      <c r="D164" s="234"/>
      <c r="E164" s="173"/>
      <c r="F164" s="175"/>
      <c r="G164" s="175"/>
      <c r="H164" s="175"/>
      <c r="I164" s="156"/>
      <c r="J164" s="175"/>
      <c r="K164" s="162"/>
      <c r="L164" s="178"/>
      <c r="M164" s="177"/>
      <c r="N164" s="177"/>
      <c r="O164" s="157" t="s">
        <v>98</v>
      </c>
      <c r="P164" s="158">
        <f t="shared" si="59"/>
        <v>0</v>
      </c>
      <c r="Q164" s="168" t="str">
        <f t="shared" si="60"/>
        <v/>
      </c>
      <c r="R164" s="233" t="str">
        <f t="shared" si="61"/>
        <v/>
      </c>
      <c r="S164" s="168">
        <f t="shared" si="62"/>
        <v>0</v>
      </c>
      <c r="T164" s="171">
        <f t="shared" si="63"/>
        <v>0</v>
      </c>
      <c r="U164" s="171">
        <f t="shared" si="64"/>
        <v>0</v>
      </c>
      <c r="V164" s="171">
        <f t="shared" si="65"/>
        <v>0</v>
      </c>
      <c r="W164" s="171">
        <f t="shared" si="66"/>
        <v>0</v>
      </c>
      <c r="X164" s="171">
        <f t="shared" si="67"/>
        <v>0</v>
      </c>
      <c r="Y164" s="171">
        <f t="shared" si="68"/>
        <v>0</v>
      </c>
      <c r="Z164" s="171">
        <f t="shared" si="69"/>
        <v>0</v>
      </c>
      <c r="AA164" s="171">
        <f t="shared" si="70"/>
        <v>0</v>
      </c>
      <c r="AB164" s="171">
        <f t="shared" si="71"/>
        <v>0</v>
      </c>
      <c r="AC164" s="171">
        <f t="shared" si="72"/>
        <v>0</v>
      </c>
      <c r="AD164" s="171">
        <f t="shared" si="73"/>
        <v>0</v>
      </c>
      <c r="AE164" s="168"/>
      <c r="AF164" s="171"/>
      <c r="AG164" s="171"/>
      <c r="AH164" s="171"/>
      <c r="AI164" s="171"/>
      <c r="AJ164" s="171"/>
      <c r="AK164" s="171"/>
      <c r="AL164" s="171"/>
      <c r="AM164" s="171"/>
      <c r="AN164" s="171" t="str">
        <f t="shared" si="53"/>
        <v/>
      </c>
      <c r="AO164" s="171" t="str">
        <f t="shared" si="54"/>
        <v/>
      </c>
      <c r="AP164" s="171" t="str">
        <f t="shared" si="55"/>
        <v/>
      </c>
      <c r="AQ164" s="168" t="str">
        <f t="shared" si="74"/>
        <v/>
      </c>
      <c r="AR164" s="158" t="str">
        <f>IF(P164&lt;&gt;1, IF(SUM(P164:$P$504)&lt;&gt;0, "| Laat geen witruimte tussen ingevulde rijen.", ""), "")</f>
        <v/>
      </c>
      <c r="AT164" s="159" t="str">
        <f t="shared" si="75"/>
        <v/>
      </c>
    </row>
    <row r="165" spans="1:46" s="158" customFormat="1" ht="14.4" customHeight="1" x14ac:dyDescent="0.3">
      <c r="A165" s="244" t="str">
        <f t="shared" si="56"/>
        <v/>
      </c>
      <c r="B165" s="153" t="str">
        <f t="shared" si="57"/>
        <v/>
      </c>
      <c r="C165" s="174" t="str">
        <f t="shared" si="58"/>
        <v/>
      </c>
      <c r="D165" s="234"/>
      <c r="E165" s="173"/>
      <c r="F165" s="175"/>
      <c r="G165" s="175"/>
      <c r="H165" s="175"/>
      <c r="I165" s="156"/>
      <c r="J165" s="175"/>
      <c r="K165" s="162"/>
      <c r="L165" s="178"/>
      <c r="M165" s="177"/>
      <c r="N165" s="177"/>
      <c r="O165" s="157" t="s">
        <v>98</v>
      </c>
      <c r="P165" s="158">
        <f t="shared" si="59"/>
        <v>0</v>
      </c>
      <c r="Q165" s="168" t="str">
        <f t="shared" si="60"/>
        <v/>
      </c>
      <c r="R165" s="233" t="str">
        <f t="shared" si="61"/>
        <v/>
      </c>
      <c r="S165" s="168">
        <f t="shared" si="62"/>
        <v>0</v>
      </c>
      <c r="T165" s="171">
        <f t="shared" si="63"/>
        <v>0</v>
      </c>
      <c r="U165" s="171">
        <f t="shared" si="64"/>
        <v>0</v>
      </c>
      <c r="V165" s="171">
        <f t="shared" si="65"/>
        <v>0</v>
      </c>
      <c r="W165" s="171">
        <f t="shared" si="66"/>
        <v>0</v>
      </c>
      <c r="X165" s="171">
        <f t="shared" si="67"/>
        <v>0</v>
      </c>
      <c r="Y165" s="171">
        <f t="shared" si="68"/>
        <v>0</v>
      </c>
      <c r="Z165" s="171">
        <f t="shared" si="69"/>
        <v>0</v>
      </c>
      <c r="AA165" s="171">
        <f t="shared" si="70"/>
        <v>0</v>
      </c>
      <c r="AB165" s="171">
        <f t="shared" si="71"/>
        <v>0</v>
      </c>
      <c r="AC165" s="171">
        <f t="shared" si="72"/>
        <v>0</v>
      </c>
      <c r="AD165" s="171">
        <f t="shared" si="73"/>
        <v>0</v>
      </c>
      <c r="AE165" s="168"/>
      <c r="AF165" s="171"/>
      <c r="AG165" s="171"/>
      <c r="AH165" s="171"/>
      <c r="AI165" s="171"/>
      <c r="AJ165" s="171"/>
      <c r="AK165" s="171"/>
      <c r="AL165" s="171"/>
      <c r="AM165" s="171"/>
      <c r="AN165" s="171" t="str">
        <f t="shared" si="53"/>
        <v/>
      </c>
      <c r="AO165" s="171" t="str">
        <f t="shared" si="54"/>
        <v/>
      </c>
      <c r="AP165" s="171" t="str">
        <f t="shared" si="55"/>
        <v/>
      </c>
      <c r="AQ165" s="168" t="str">
        <f t="shared" si="74"/>
        <v/>
      </c>
      <c r="AR165" s="158" t="str">
        <f>IF(P165&lt;&gt;1, IF(SUM(P165:$P$504)&lt;&gt;0, "| Laat geen witruimte tussen ingevulde rijen.", ""), "")</f>
        <v/>
      </c>
      <c r="AT165" s="159" t="str">
        <f t="shared" si="75"/>
        <v/>
      </c>
    </row>
    <row r="166" spans="1:46" s="158" customFormat="1" ht="14.4" customHeight="1" x14ac:dyDescent="0.3">
      <c r="A166" s="244" t="str">
        <f t="shared" si="56"/>
        <v/>
      </c>
      <c r="B166" s="153" t="str">
        <f t="shared" si="57"/>
        <v/>
      </c>
      <c r="C166" s="174" t="str">
        <f t="shared" si="58"/>
        <v/>
      </c>
      <c r="D166" s="234"/>
      <c r="E166" s="173"/>
      <c r="F166" s="175"/>
      <c r="G166" s="175"/>
      <c r="H166" s="175"/>
      <c r="I166" s="156"/>
      <c r="J166" s="175"/>
      <c r="K166" s="162"/>
      <c r="L166" s="178"/>
      <c r="M166" s="177"/>
      <c r="N166" s="177"/>
      <c r="O166" s="157" t="s">
        <v>98</v>
      </c>
      <c r="P166" s="158">
        <f t="shared" si="59"/>
        <v>0</v>
      </c>
      <c r="Q166" s="168" t="str">
        <f t="shared" si="60"/>
        <v/>
      </c>
      <c r="R166" s="233" t="str">
        <f t="shared" si="61"/>
        <v/>
      </c>
      <c r="S166" s="168">
        <f t="shared" si="62"/>
        <v>0</v>
      </c>
      <c r="T166" s="171">
        <f t="shared" si="63"/>
        <v>0</v>
      </c>
      <c r="U166" s="171">
        <f t="shared" si="64"/>
        <v>0</v>
      </c>
      <c r="V166" s="171">
        <f t="shared" si="65"/>
        <v>0</v>
      </c>
      <c r="W166" s="171">
        <f t="shared" si="66"/>
        <v>0</v>
      </c>
      <c r="X166" s="171">
        <f t="shared" si="67"/>
        <v>0</v>
      </c>
      <c r="Y166" s="171">
        <f t="shared" si="68"/>
        <v>0</v>
      </c>
      <c r="Z166" s="171">
        <f t="shared" si="69"/>
        <v>0</v>
      </c>
      <c r="AA166" s="171">
        <f t="shared" si="70"/>
        <v>0</v>
      </c>
      <c r="AB166" s="171">
        <f t="shared" si="71"/>
        <v>0</v>
      </c>
      <c r="AC166" s="171">
        <f t="shared" si="72"/>
        <v>0</v>
      </c>
      <c r="AD166" s="171">
        <f t="shared" si="73"/>
        <v>0</v>
      </c>
      <c r="AE166" s="168"/>
      <c r="AF166" s="171"/>
      <c r="AG166" s="171"/>
      <c r="AH166" s="171"/>
      <c r="AI166" s="171"/>
      <c r="AJ166" s="171"/>
      <c r="AK166" s="171"/>
      <c r="AL166" s="171"/>
      <c r="AM166" s="171"/>
      <c r="AN166" s="171" t="str">
        <f t="shared" si="53"/>
        <v/>
      </c>
      <c r="AO166" s="171" t="str">
        <f t="shared" si="54"/>
        <v/>
      </c>
      <c r="AP166" s="171" t="str">
        <f t="shared" si="55"/>
        <v/>
      </c>
      <c r="AQ166" s="168" t="str">
        <f t="shared" si="74"/>
        <v/>
      </c>
      <c r="AR166" s="158" t="str">
        <f>IF(P166&lt;&gt;1, IF(SUM(P166:$P$504)&lt;&gt;0, "| Laat geen witruimte tussen ingevulde rijen.", ""), "")</f>
        <v/>
      </c>
      <c r="AT166" s="159" t="str">
        <f t="shared" si="75"/>
        <v/>
      </c>
    </row>
    <row r="167" spans="1:46" s="158" customFormat="1" ht="14.4" customHeight="1" x14ac:dyDescent="0.3">
      <c r="A167" s="244" t="str">
        <f t="shared" si="56"/>
        <v/>
      </c>
      <c r="B167" s="153" t="str">
        <f t="shared" si="57"/>
        <v/>
      </c>
      <c r="C167" s="174" t="str">
        <f t="shared" si="58"/>
        <v/>
      </c>
      <c r="D167" s="234"/>
      <c r="E167" s="173"/>
      <c r="F167" s="175"/>
      <c r="G167" s="175"/>
      <c r="H167" s="175"/>
      <c r="I167" s="156"/>
      <c r="J167" s="175"/>
      <c r="K167" s="162"/>
      <c r="L167" s="178"/>
      <c r="M167" s="177"/>
      <c r="N167" s="177"/>
      <c r="O167" s="157" t="s">
        <v>98</v>
      </c>
      <c r="P167" s="158">
        <f t="shared" si="59"/>
        <v>0</v>
      </c>
      <c r="Q167" s="168" t="str">
        <f t="shared" si="60"/>
        <v/>
      </c>
      <c r="R167" s="233" t="str">
        <f t="shared" si="61"/>
        <v/>
      </c>
      <c r="S167" s="168">
        <f t="shared" si="62"/>
        <v>0</v>
      </c>
      <c r="T167" s="171">
        <f t="shared" si="63"/>
        <v>0</v>
      </c>
      <c r="U167" s="171">
        <f t="shared" si="64"/>
        <v>0</v>
      </c>
      <c r="V167" s="171">
        <f t="shared" si="65"/>
        <v>0</v>
      </c>
      <c r="W167" s="171">
        <f t="shared" si="66"/>
        <v>0</v>
      </c>
      <c r="X167" s="171">
        <f t="shared" si="67"/>
        <v>0</v>
      </c>
      <c r="Y167" s="171">
        <f t="shared" si="68"/>
        <v>0</v>
      </c>
      <c r="Z167" s="171">
        <f t="shared" si="69"/>
        <v>0</v>
      </c>
      <c r="AA167" s="171">
        <f t="shared" si="70"/>
        <v>0</v>
      </c>
      <c r="AB167" s="171">
        <f t="shared" si="71"/>
        <v>0</v>
      </c>
      <c r="AC167" s="171">
        <f t="shared" si="72"/>
        <v>0</v>
      </c>
      <c r="AD167" s="171">
        <f t="shared" si="73"/>
        <v>0</v>
      </c>
      <c r="AE167" s="168"/>
      <c r="AF167" s="171"/>
      <c r="AG167" s="171"/>
      <c r="AH167" s="171"/>
      <c r="AI167" s="171"/>
      <c r="AJ167" s="171"/>
      <c r="AK167" s="171"/>
      <c r="AL167" s="171"/>
      <c r="AM167" s="171"/>
      <c r="AN167" s="171" t="str">
        <f t="shared" si="53"/>
        <v/>
      </c>
      <c r="AO167" s="171" t="str">
        <f t="shared" si="54"/>
        <v/>
      </c>
      <c r="AP167" s="171" t="str">
        <f t="shared" si="55"/>
        <v/>
      </c>
      <c r="AQ167" s="168" t="str">
        <f t="shared" si="74"/>
        <v/>
      </c>
      <c r="AR167" s="158" t="str">
        <f>IF(P167&lt;&gt;1, IF(SUM(P167:$P$504)&lt;&gt;0, "| Laat geen witruimte tussen ingevulde rijen.", ""), "")</f>
        <v/>
      </c>
      <c r="AT167" s="159" t="str">
        <f t="shared" si="75"/>
        <v/>
      </c>
    </row>
    <row r="168" spans="1:46" s="158" customFormat="1" ht="14.4" customHeight="1" x14ac:dyDescent="0.3">
      <c r="A168" s="244" t="str">
        <f t="shared" si="56"/>
        <v/>
      </c>
      <c r="B168" s="153" t="str">
        <f t="shared" si="57"/>
        <v/>
      </c>
      <c r="C168" s="174" t="str">
        <f t="shared" si="58"/>
        <v/>
      </c>
      <c r="D168" s="234"/>
      <c r="E168" s="173"/>
      <c r="F168" s="175"/>
      <c r="G168" s="175"/>
      <c r="H168" s="175"/>
      <c r="I168" s="156"/>
      <c r="J168" s="175"/>
      <c r="K168" s="162"/>
      <c r="L168" s="178"/>
      <c r="M168" s="177"/>
      <c r="N168" s="177"/>
      <c r="O168" s="157" t="s">
        <v>98</v>
      </c>
      <c r="P168" s="158">
        <f t="shared" si="59"/>
        <v>0</v>
      </c>
      <c r="Q168" s="168" t="str">
        <f t="shared" si="60"/>
        <v/>
      </c>
      <c r="R168" s="233" t="str">
        <f t="shared" si="61"/>
        <v/>
      </c>
      <c r="S168" s="168">
        <f t="shared" si="62"/>
        <v>0</v>
      </c>
      <c r="T168" s="171">
        <f t="shared" si="63"/>
        <v>0</v>
      </c>
      <c r="U168" s="171">
        <f t="shared" si="64"/>
        <v>0</v>
      </c>
      <c r="V168" s="171">
        <f t="shared" si="65"/>
        <v>0</v>
      </c>
      <c r="W168" s="171">
        <f t="shared" si="66"/>
        <v>0</v>
      </c>
      <c r="X168" s="171">
        <f t="shared" si="67"/>
        <v>0</v>
      </c>
      <c r="Y168" s="171">
        <f t="shared" si="68"/>
        <v>0</v>
      </c>
      <c r="Z168" s="171">
        <f t="shared" si="69"/>
        <v>0</v>
      </c>
      <c r="AA168" s="171">
        <f t="shared" si="70"/>
        <v>0</v>
      </c>
      <c r="AB168" s="171">
        <f t="shared" si="71"/>
        <v>0</v>
      </c>
      <c r="AC168" s="171">
        <f t="shared" si="72"/>
        <v>0</v>
      </c>
      <c r="AD168" s="171">
        <f t="shared" si="73"/>
        <v>0</v>
      </c>
      <c r="AE168" s="168"/>
      <c r="AF168" s="171"/>
      <c r="AG168" s="171"/>
      <c r="AH168" s="171"/>
      <c r="AI168" s="171"/>
      <c r="AJ168" s="171"/>
      <c r="AK168" s="171"/>
      <c r="AL168" s="171"/>
      <c r="AM168" s="171"/>
      <c r="AN168" s="171" t="str">
        <f t="shared" si="53"/>
        <v/>
      </c>
      <c r="AO168" s="171" t="str">
        <f t="shared" si="54"/>
        <v/>
      </c>
      <c r="AP168" s="171" t="str">
        <f t="shared" si="55"/>
        <v/>
      </c>
      <c r="AQ168" s="168" t="str">
        <f t="shared" si="74"/>
        <v/>
      </c>
      <c r="AR168" s="158" t="str">
        <f>IF(P168&lt;&gt;1, IF(SUM(P168:$P$504)&lt;&gt;0, "| Laat geen witruimte tussen ingevulde rijen.", ""), "")</f>
        <v/>
      </c>
      <c r="AT168" s="159" t="str">
        <f t="shared" si="75"/>
        <v/>
      </c>
    </row>
    <row r="169" spans="1:46" s="158" customFormat="1" ht="14.4" customHeight="1" x14ac:dyDescent="0.3">
      <c r="A169" s="244" t="str">
        <f t="shared" si="56"/>
        <v/>
      </c>
      <c r="B169" s="153" t="str">
        <f t="shared" si="57"/>
        <v/>
      </c>
      <c r="C169" s="174" t="str">
        <f t="shared" si="58"/>
        <v/>
      </c>
      <c r="D169" s="234"/>
      <c r="E169" s="173"/>
      <c r="F169" s="175"/>
      <c r="G169" s="175"/>
      <c r="H169" s="175"/>
      <c r="I169" s="156"/>
      <c r="J169" s="175"/>
      <c r="K169" s="162"/>
      <c r="L169" s="178"/>
      <c r="M169" s="177"/>
      <c r="N169" s="177"/>
      <c r="O169" s="157" t="s">
        <v>98</v>
      </c>
      <c r="P169" s="158">
        <f t="shared" si="59"/>
        <v>0</v>
      </c>
      <c r="Q169" s="168" t="str">
        <f t="shared" si="60"/>
        <v/>
      </c>
      <c r="R169" s="233" t="str">
        <f t="shared" si="61"/>
        <v/>
      </c>
      <c r="S169" s="168">
        <f t="shared" si="62"/>
        <v>0</v>
      </c>
      <c r="T169" s="171">
        <f t="shared" si="63"/>
        <v>0</v>
      </c>
      <c r="U169" s="171">
        <f t="shared" si="64"/>
        <v>0</v>
      </c>
      <c r="V169" s="171">
        <f t="shared" si="65"/>
        <v>0</v>
      </c>
      <c r="W169" s="171">
        <f t="shared" si="66"/>
        <v>0</v>
      </c>
      <c r="X169" s="171">
        <f t="shared" si="67"/>
        <v>0</v>
      </c>
      <c r="Y169" s="171">
        <f t="shared" si="68"/>
        <v>0</v>
      </c>
      <c r="Z169" s="171">
        <f t="shared" si="69"/>
        <v>0</v>
      </c>
      <c r="AA169" s="171">
        <f t="shared" si="70"/>
        <v>0</v>
      </c>
      <c r="AB169" s="171">
        <f t="shared" si="71"/>
        <v>0</v>
      </c>
      <c r="AC169" s="171">
        <f t="shared" si="72"/>
        <v>0</v>
      </c>
      <c r="AD169" s="171">
        <f t="shared" si="73"/>
        <v>0</v>
      </c>
      <c r="AE169" s="168"/>
      <c r="AF169" s="171"/>
      <c r="AG169" s="171"/>
      <c r="AH169" s="171"/>
      <c r="AI169" s="171"/>
      <c r="AJ169" s="171"/>
      <c r="AK169" s="171"/>
      <c r="AL169" s="171"/>
      <c r="AM169" s="171"/>
      <c r="AN169" s="171" t="str">
        <f t="shared" si="53"/>
        <v/>
      </c>
      <c r="AO169" s="171" t="str">
        <f t="shared" si="54"/>
        <v/>
      </c>
      <c r="AP169" s="171" t="str">
        <f t="shared" si="55"/>
        <v/>
      </c>
      <c r="AQ169" s="168" t="str">
        <f t="shared" si="74"/>
        <v/>
      </c>
      <c r="AR169" s="158" t="str">
        <f>IF(P169&lt;&gt;1, IF(SUM(P169:$P$504)&lt;&gt;0, "| Laat geen witruimte tussen ingevulde rijen.", ""), "")</f>
        <v/>
      </c>
      <c r="AT169" s="159" t="str">
        <f t="shared" si="75"/>
        <v/>
      </c>
    </row>
    <row r="170" spans="1:46" s="158" customFormat="1" ht="14.4" customHeight="1" x14ac:dyDescent="0.3">
      <c r="A170" s="244" t="str">
        <f t="shared" si="56"/>
        <v/>
      </c>
      <c r="B170" s="153" t="str">
        <f t="shared" si="57"/>
        <v/>
      </c>
      <c r="C170" s="174" t="str">
        <f t="shared" si="58"/>
        <v/>
      </c>
      <c r="D170" s="234"/>
      <c r="E170" s="173"/>
      <c r="F170" s="175"/>
      <c r="G170" s="175"/>
      <c r="H170" s="175"/>
      <c r="I170" s="156"/>
      <c r="J170" s="175"/>
      <c r="K170" s="162"/>
      <c r="L170" s="178"/>
      <c r="M170" s="177"/>
      <c r="N170" s="177"/>
      <c r="O170" s="157" t="s">
        <v>98</v>
      </c>
      <c r="P170" s="158">
        <f t="shared" si="59"/>
        <v>0</v>
      </c>
      <c r="Q170" s="168" t="str">
        <f t="shared" si="60"/>
        <v/>
      </c>
      <c r="R170" s="233" t="str">
        <f t="shared" si="61"/>
        <v/>
      </c>
      <c r="S170" s="168">
        <f t="shared" si="62"/>
        <v>0</v>
      </c>
      <c r="T170" s="171">
        <f t="shared" si="63"/>
        <v>0</v>
      </c>
      <c r="U170" s="171">
        <f t="shared" si="64"/>
        <v>0</v>
      </c>
      <c r="V170" s="171">
        <f t="shared" si="65"/>
        <v>0</v>
      </c>
      <c r="W170" s="171">
        <f t="shared" si="66"/>
        <v>0</v>
      </c>
      <c r="X170" s="171">
        <f t="shared" si="67"/>
        <v>0</v>
      </c>
      <c r="Y170" s="171">
        <f t="shared" si="68"/>
        <v>0</v>
      </c>
      <c r="Z170" s="171">
        <f t="shared" si="69"/>
        <v>0</v>
      </c>
      <c r="AA170" s="171">
        <f t="shared" si="70"/>
        <v>0</v>
      </c>
      <c r="AB170" s="171">
        <f t="shared" si="71"/>
        <v>0</v>
      </c>
      <c r="AC170" s="171">
        <f t="shared" si="72"/>
        <v>0</v>
      </c>
      <c r="AD170" s="171">
        <f t="shared" si="73"/>
        <v>0</v>
      </c>
      <c r="AE170" s="168"/>
      <c r="AF170" s="171"/>
      <c r="AG170" s="171"/>
      <c r="AH170" s="171"/>
      <c r="AI170" s="171"/>
      <c r="AJ170" s="171"/>
      <c r="AK170" s="171"/>
      <c r="AL170" s="171"/>
      <c r="AM170" s="171"/>
      <c r="AN170" s="171" t="str">
        <f t="shared" si="53"/>
        <v/>
      </c>
      <c r="AO170" s="171" t="str">
        <f t="shared" si="54"/>
        <v/>
      </c>
      <c r="AP170" s="171" t="str">
        <f t="shared" si="55"/>
        <v/>
      </c>
      <c r="AQ170" s="168" t="str">
        <f t="shared" si="74"/>
        <v/>
      </c>
      <c r="AR170" s="158" t="str">
        <f>IF(P170&lt;&gt;1, IF(SUM(P170:$P$504)&lt;&gt;0, "| Laat geen witruimte tussen ingevulde rijen.", ""), "")</f>
        <v/>
      </c>
      <c r="AT170" s="159" t="str">
        <f t="shared" si="75"/>
        <v/>
      </c>
    </row>
    <row r="171" spans="1:46" s="158" customFormat="1" ht="14.4" customHeight="1" x14ac:dyDescent="0.3">
      <c r="A171" s="244" t="str">
        <f t="shared" si="56"/>
        <v/>
      </c>
      <c r="B171" s="153" t="str">
        <f t="shared" si="57"/>
        <v/>
      </c>
      <c r="C171" s="174" t="str">
        <f t="shared" si="58"/>
        <v/>
      </c>
      <c r="D171" s="234"/>
      <c r="E171" s="173"/>
      <c r="F171" s="175"/>
      <c r="G171" s="175"/>
      <c r="H171" s="175"/>
      <c r="I171" s="156"/>
      <c r="J171" s="175"/>
      <c r="K171" s="162"/>
      <c r="L171" s="178"/>
      <c r="M171" s="177"/>
      <c r="N171" s="177"/>
      <c r="O171" s="157" t="s">
        <v>98</v>
      </c>
      <c r="P171" s="158">
        <f t="shared" si="59"/>
        <v>0</v>
      </c>
      <c r="Q171" s="168" t="str">
        <f t="shared" si="60"/>
        <v/>
      </c>
      <c r="R171" s="233" t="str">
        <f t="shared" si="61"/>
        <v/>
      </c>
      <c r="S171" s="168">
        <f t="shared" si="62"/>
        <v>0</v>
      </c>
      <c r="T171" s="171">
        <f t="shared" si="63"/>
        <v>0</v>
      </c>
      <c r="U171" s="171">
        <f t="shared" si="64"/>
        <v>0</v>
      </c>
      <c r="V171" s="171">
        <f t="shared" si="65"/>
        <v>0</v>
      </c>
      <c r="W171" s="171">
        <f t="shared" si="66"/>
        <v>0</v>
      </c>
      <c r="X171" s="171">
        <f t="shared" si="67"/>
        <v>0</v>
      </c>
      <c r="Y171" s="171">
        <f t="shared" si="68"/>
        <v>0</v>
      </c>
      <c r="Z171" s="171">
        <f t="shared" si="69"/>
        <v>0</v>
      </c>
      <c r="AA171" s="171">
        <f t="shared" si="70"/>
        <v>0</v>
      </c>
      <c r="AB171" s="171">
        <f t="shared" si="71"/>
        <v>0</v>
      </c>
      <c r="AC171" s="171">
        <f t="shared" si="72"/>
        <v>0</v>
      </c>
      <c r="AD171" s="171">
        <f t="shared" si="73"/>
        <v>0</v>
      </c>
      <c r="AE171" s="168"/>
      <c r="AF171" s="171"/>
      <c r="AG171" s="171"/>
      <c r="AH171" s="171"/>
      <c r="AI171" s="171"/>
      <c r="AJ171" s="171"/>
      <c r="AK171" s="171"/>
      <c r="AL171" s="171"/>
      <c r="AM171" s="171"/>
      <c r="AN171" s="171" t="str">
        <f t="shared" si="53"/>
        <v/>
      </c>
      <c r="AO171" s="171" t="str">
        <f t="shared" si="54"/>
        <v/>
      </c>
      <c r="AP171" s="171" t="str">
        <f t="shared" si="55"/>
        <v/>
      </c>
      <c r="AQ171" s="168" t="str">
        <f t="shared" si="74"/>
        <v/>
      </c>
      <c r="AR171" s="158" t="str">
        <f>IF(P171&lt;&gt;1, IF(SUM(P171:$P$504)&lt;&gt;0, "| Laat geen witruimte tussen ingevulde rijen.", ""), "")</f>
        <v/>
      </c>
      <c r="AT171" s="159" t="str">
        <f t="shared" si="75"/>
        <v/>
      </c>
    </row>
    <row r="172" spans="1:46" s="158" customFormat="1" ht="14.4" customHeight="1" x14ac:dyDescent="0.3">
      <c r="A172" s="244" t="str">
        <f t="shared" si="56"/>
        <v/>
      </c>
      <c r="B172" s="153" t="str">
        <f t="shared" si="57"/>
        <v/>
      </c>
      <c r="C172" s="174" t="str">
        <f t="shared" si="58"/>
        <v/>
      </c>
      <c r="D172" s="234"/>
      <c r="E172" s="173"/>
      <c r="F172" s="175"/>
      <c r="G172" s="175"/>
      <c r="H172" s="175"/>
      <c r="I172" s="156"/>
      <c r="J172" s="175"/>
      <c r="K172" s="162"/>
      <c r="L172" s="178"/>
      <c r="M172" s="177"/>
      <c r="N172" s="177"/>
      <c r="O172" s="157" t="s">
        <v>98</v>
      </c>
      <c r="P172" s="158">
        <f t="shared" si="59"/>
        <v>0</v>
      </c>
      <c r="Q172" s="168" t="str">
        <f t="shared" si="60"/>
        <v/>
      </c>
      <c r="R172" s="233" t="str">
        <f t="shared" si="61"/>
        <v/>
      </c>
      <c r="S172" s="168">
        <f t="shared" si="62"/>
        <v>0</v>
      </c>
      <c r="T172" s="171">
        <f t="shared" si="63"/>
        <v>0</v>
      </c>
      <c r="U172" s="171">
        <f t="shared" si="64"/>
        <v>0</v>
      </c>
      <c r="V172" s="171">
        <f t="shared" si="65"/>
        <v>0</v>
      </c>
      <c r="W172" s="171">
        <f t="shared" si="66"/>
        <v>0</v>
      </c>
      <c r="X172" s="171">
        <f t="shared" si="67"/>
        <v>0</v>
      </c>
      <c r="Y172" s="171">
        <f t="shared" si="68"/>
        <v>0</v>
      </c>
      <c r="Z172" s="171">
        <f t="shared" si="69"/>
        <v>0</v>
      </c>
      <c r="AA172" s="171">
        <f t="shared" si="70"/>
        <v>0</v>
      </c>
      <c r="AB172" s="171">
        <f t="shared" si="71"/>
        <v>0</v>
      </c>
      <c r="AC172" s="171">
        <f t="shared" si="72"/>
        <v>0</v>
      </c>
      <c r="AD172" s="171">
        <f t="shared" si="73"/>
        <v>0</v>
      </c>
      <c r="AE172" s="168"/>
      <c r="AF172" s="171"/>
      <c r="AG172" s="171"/>
      <c r="AH172" s="171"/>
      <c r="AI172" s="171"/>
      <c r="AJ172" s="171"/>
      <c r="AK172" s="171"/>
      <c r="AL172" s="171"/>
      <c r="AM172" s="171"/>
      <c r="AN172" s="171" t="str">
        <f t="shared" si="53"/>
        <v/>
      </c>
      <c r="AO172" s="171" t="str">
        <f t="shared" si="54"/>
        <v/>
      </c>
      <c r="AP172" s="171" t="str">
        <f t="shared" si="55"/>
        <v/>
      </c>
      <c r="AQ172" s="168" t="str">
        <f t="shared" si="74"/>
        <v/>
      </c>
      <c r="AR172" s="158" t="str">
        <f>IF(P172&lt;&gt;1, IF(SUM(P172:$P$504)&lt;&gt;0, "| Laat geen witruimte tussen ingevulde rijen.", ""), "")</f>
        <v/>
      </c>
      <c r="AT172" s="159" t="str">
        <f t="shared" si="75"/>
        <v/>
      </c>
    </row>
    <row r="173" spans="1:46" s="158" customFormat="1" ht="14.4" customHeight="1" x14ac:dyDescent="0.3">
      <c r="A173" s="244" t="str">
        <f t="shared" si="56"/>
        <v/>
      </c>
      <c r="B173" s="153" t="str">
        <f t="shared" si="57"/>
        <v/>
      </c>
      <c r="C173" s="174" t="str">
        <f t="shared" si="58"/>
        <v/>
      </c>
      <c r="D173" s="234"/>
      <c r="E173" s="173"/>
      <c r="F173" s="175"/>
      <c r="G173" s="175"/>
      <c r="H173" s="175"/>
      <c r="I173" s="156"/>
      <c r="J173" s="175"/>
      <c r="K173" s="162"/>
      <c r="L173" s="178"/>
      <c r="M173" s="177"/>
      <c r="N173" s="177"/>
      <c r="O173" s="157" t="s">
        <v>98</v>
      </c>
      <c r="P173" s="158">
        <f t="shared" si="59"/>
        <v>0</v>
      </c>
      <c r="Q173" s="168" t="str">
        <f t="shared" si="60"/>
        <v/>
      </c>
      <c r="R173" s="233" t="str">
        <f t="shared" si="61"/>
        <v/>
      </c>
      <c r="S173" s="168">
        <f t="shared" si="62"/>
        <v>0</v>
      </c>
      <c r="T173" s="171">
        <f t="shared" si="63"/>
        <v>0</v>
      </c>
      <c r="U173" s="171">
        <f t="shared" si="64"/>
        <v>0</v>
      </c>
      <c r="V173" s="171">
        <f t="shared" si="65"/>
        <v>0</v>
      </c>
      <c r="W173" s="171">
        <f t="shared" si="66"/>
        <v>0</v>
      </c>
      <c r="X173" s="171">
        <f t="shared" si="67"/>
        <v>0</v>
      </c>
      <c r="Y173" s="171">
        <f t="shared" si="68"/>
        <v>0</v>
      </c>
      <c r="Z173" s="171">
        <f t="shared" si="69"/>
        <v>0</v>
      </c>
      <c r="AA173" s="171">
        <f t="shared" si="70"/>
        <v>0</v>
      </c>
      <c r="AB173" s="171">
        <f t="shared" si="71"/>
        <v>0</v>
      </c>
      <c r="AC173" s="171">
        <f t="shared" si="72"/>
        <v>0</v>
      </c>
      <c r="AD173" s="171">
        <f t="shared" si="73"/>
        <v>0</v>
      </c>
      <c r="AE173" s="168"/>
      <c r="AF173" s="171"/>
      <c r="AG173" s="171"/>
      <c r="AH173" s="171"/>
      <c r="AI173" s="171"/>
      <c r="AJ173" s="171"/>
      <c r="AK173" s="171"/>
      <c r="AL173" s="171"/>
      <c r="AM173" s="171"/>
      <c r="AN173" s="171" t="str">
        <f t="shared" si="53"/>
        <v/>
      </c>
      <c r="AO173" s="171" t="str">
        <f t="shared" si="54"/>
        <v/>
      </c>
      <c r="AP173" s="171" t="str">
        <f t="shared" si="55"/>
        <v/>
      </c>
      <c r="AQ173" s="168" t="str">
        <f t="shared" si="74"/>
        <v/>
      </c>
      <c r="AR173" s="158" t="str">
        <f>IF(P173&lt;&gt;1, IF(SUM(P173:$P$504)&lt;&gt;0, "| Laat geen witruimte tussen ingevulde rijen.", ""), "")</f>
        <v/>
      </c>
      <c r="AT173" s="159" t="str">
        <f t="shared" si="75"/>
        <v/>
      </c>
    </row>
    <row r="174" spans="1:46" s="158" customFormat="1" ht="14.4" customHeight="1" x14ac:dyDescent="0.3">
      <c r="A174" s="244" t="str">
        <f t="shared" si="56"/>
        <v/>
      </c>
      <c r="B174" s="153" t="str">
        <f t="shared" si="57"/>
        <v/>
      </c>
      <c r="C174" s="174" t="str">
        <f t="shared" si="58"/>
        <v/>
      </c>
      <c r="D174" s="234"/>
      <c r="E174" s="173"/>
      <c r="F174" s="175"/>
      <c r="G174" s="175"/>
      <c r="H174" s="175"/>
      <c r="I174" s="156"/>
      <c r="J174" s="175"/>
      <c r="K174" s="162"/>
      <c r="L174" s="178"/>
      <c r="M174" s="177"/>
      <c r="N174" s="177"/>
      <c r="O174" s="157" t="s">
        <v>98</v>
      </c>
      <c r="P174" s="158">
        <f t="shared" si="59"/>
        <v>0</v>
      </c>
      <c r="Q174" s="168" t="str">
        <f t="shared" si="60"/>
        <v/>
      </c>
      <c r="R174" s="233" t="str">
        <f t="shared" si="61"/>
        <v/>
      </c>
      <c r="S174" s="168">
        <f t="shared" si="62"/>
        <v>0</v>
      </c>
      <c r="T174" s="171">
        <f t="shared" si="63"/>
        <v>0</v>
      </c>
      <c r="U174" s="171">
        <f t="shared" si="64"/>
        <v>0</v>
      </c>
      <c r="V174" s="171">
        <f t="shared" si="65"/>
        <v>0</v>
      </c>
      <c r="W174" s="171">
        <f t="shared" si="66"/>
        <v>0</v>
      </c>
      <c r="X174" s="171">
        <f t="shared" si="67"/>
        <v>0</v>
      </c>
      <c r="Y174" s="171">
        <f t="shared" si="68"/>
        <v>0</v>
      </c>
      <c r="Z174" s="171">
        <f t="shared" si="69"/>
        <v>0</v>
      </c>
      <c r="AA174" s="171">
        <f t="shared" si="70"/>
        <v>0</v>
      </c>
      <c r="AB174" s="171">
        <f t="shared" si="71"/>
        <v>0</v>
      </c>
      <c r="AC174" s="171">
        <f t="shared" si="72"/>
        <v>0</v>
      </c>
      <c r="AD174" s="171">
        <f t="shared" si="73"/>
        <v>0</v>
      </c>
      <c r="AE174" s="168"/>
      <c r="AF174" s="171"/>
      <c r="AG174" s="171"/>
      <c r="AH174" s="171"/>
      <c r="AI174" s="171"/>
      <c r="AJ174" s="171"/>
      <c r="AK174" s="171"/>
      <c r="AL174" s="171"/>
      <c r="AM174" s="171"/>
      <c r="AN174" s="171" t="str">
        <f t="shared" si="53"/>
        <v/>
      </c>
      <c r="AO174" s="171" t="str">
        <f t="shared" si="54"/>
        <v/>
      </c>
      <c r="AP174" s="171" t="str">
        <f t="shared" si="55"/>
        <v/>
      </c>
      <c r="AQ174" s="168" t="str">
        <f t="shared" si="74"/>
        <v/>
      </c>
      <c r="AR174" s="158" t="str">
        <f>IF(P174&lt;&gt;1, IF(SUM(P174:$P$504)&lt;&gt;0, "| Laat geen witruimte tussen ingevulde rijen.", ""), "")</f>
        <v/>
      </c>
      <c r="AT174" s="159" t="str">
        <f t="shared" si="75"/>
        <v/>
      </c>
    </row>
    <row r="175" spans="1:46" s="158" customFormat="1" ht="14.4" customHeight="1" x14ac:dyDescent="0.3">
      <c r="A175" s="244" t="str">
        <f t="shared" si="56"/>
        <v/>
      </c>
      <c r="B175" s="153" t="str">
        <f t="shared" si="57"/>
        <v/>
      </c>
      <c r="C175" s="174" t="str">
        <f t="shared" si="58"/>
        <v/>
      </c>
      <c r="D175" s="234"/>
      <c r="E175" s="173"/>
      <c r="F175" s="175"/>
      <c r="G175" s="175"/>
      <c r="H175" s="175"/>
      <c r="I175" s="156"/>
      <c r="J175" s="175"/>
      <c r="K175" s="162"/>
      <c r="L175" s="178"/>
      <c r="M175" s="177"/>
      <c r="N175" s="177"/>
      <c r="O175" s="157" t="s">
        <v>98</v>
      </c>
      <c r="P175" s="158">
        <f t="shared" si="59"/>
        <v>0</v>
      </c>
      <c r="Q175" s="168" t="str">
        <f t="shared" si="60"/>
        <v/>
      </c>
      <c r="R175" s="233" t="str">
        <f t="shared" si="61"/>
        <v/>
      </c>
      <c r="S175" s="168">
        <f t="shared" si="62"/>
        <v>0</v>
      </c>
      <c r="T175" s="171">
        <f t="shared" si="63"/>
        <v>0</v>
      </c>
      <c r="U175" s="171">
        <f t="shared" si="64"/>
        <v>0</v>
      </c>
      <c r="V175" s="171">
        <f t="shared" si="65"/>
        <v>0</v>
      </c>
      <c r="W175" s="171">
        <f t="shared" si="66"/>
        <v>0</v>
      </c>
      <c r="X175" s="171">
        <f t="shared" si="67"/>
        <v>0</v>
      </c>
      <c r="Y175" s="171">
        <f t="shared" si="68"/>
        <v>0</v>
      </c>
      <c r="Z175" s="171">
        <f t="shared" si="69"/>
        <v>0</v>
      </c>
      <c r="AA175" s="171">
        <f t="shared" si="70"/>
        <v>0</v>
      </c>
      <c r="AB175" s="171">
        <f t="shared" si="71"/>
        <v>0</v>
      </c>
      <c r="AC175" s="171">
        <f t="shared" si="72"/>
        <v>0</v>
      </c>
      <c r="AD175" s="171">
        <f t="shared" si="73"/>
        <v>0</v>
      </c>
      <c r="AE175" s="168"/>
      <c r="AF175" s="171"/>
      <c r="AG175" s="171"/>
      <c r="AH175" s="171"/>
      <c r="AI175" s="171"/>
      <c r="AJ175" s="171"/>
      <c r="AK175" s="171"/>
      <c r="AL175" s="171"/>
      <c r="AM175" s="171"/>
      <c r="AN175" s="171" t="str">
        <f t="shared" si="53"/>
        <v/>
      </c>
      <c r="AO175" s="171" t="str">
        <f t="shared" si="54"/>
        <v/>
      </c>
      <c r="AP175" s="171" t="str">
        <f t="shared" si="55"/>
        <v/>
      </c>
      <c r="AQ175" s="168" t="str">
        <f t="shared" si="74"/>
        <v/>
      </c>
      <c r="AR175" s="158" t="str">
        <f>IF(P175&lt;&gt;1, IF(SUM(P175:$P$504)&lt;&gt;0, "| Laat geen witruimte tussen ingevulde rijen.", ""), "")</f>
        <v/>
      </c>
      <c r="AT175" s="159" t="str">
        <f t="shared" si="75"/>
        <v/>
      </c>
    </row>
    <row r="176" spans="1:46" s="158" customFormat="1" ht="14.4" customHeight="1" x14ac:dyDescent="0.3">
      <c r="A176" s="244" t="str">
        <f t="shared" si="56"/>
        <v/>
      </c>
      <c r="B176" s="153" t="str">
        <f t="shared" si="57"/>
        <v/>
      </c>
      <c r="C176" s="174" t="str">
        <f t="shared" si="58"/>
        <v/>
      </c>
      <c r="D176" s="234"/>
      <c r="E176" s="173"/>
      <c r="F176" s="175"/>
      <c r="G176" s="175"/>
      <c r="H176" s="175"/>
      <c r="I176" s="156"/>
      <c r="J176" s="175"/>
      <c r="K176" s="162"/>
      <c r="L176" s="178"/>
      <c r="M176" s="177"/>
      <c r="N176" s="177"/>
      <c r="O176" s="157" t="s">
        <v>98</v>
      </c>
      <c r="P176" s="158">
        <f t="shared" si="59"/>
        <v>0</v>
      </c>
      <c r="Q176" s="168" t="str">
        <f t="shared" si="60"/>
        <v/>
      </c>
      <c r="R176" s="233" t="str">
        <f t="shared" si="61"/>
        <v/>
      </c>
      <c r="S176" s="168">
        <f t="shared" si="62"/>
        <v>0</v>
      </c>
      <c r="T176" s="171">
        <f t="shared" si="63"/>
        <v>0</v>
      </c>
      <c r="U176" s="171">
        <f t="shared" si="64"/>
        <v>0</v>
      </c>
      <c r="V176" s="171">
        <f t="shared" si="65"/>
        <v>0</v>
      </c>
      <c r="W176" s="171">
        <f t="shared" si="66"/>
        <v>0</v>
      </c>
      <c r="X176" s="171">
        <f t="shared" si="67"/>
        <v>0</v>
      </c>
      <c r="Y176" s="171">
        <f t="shared" si="68"/>
        <v>0</v>
      </c>
      <c r="Z176" s="171">
        <f t="shared" si="69"/>
        <v>0</v>
      </c>
      <c r="AA176" s="171">
        <f t="shared" si="70"/>
        <v>0</v>
      </c>
      <c r="AB176" s="171">
        <f t="shared" si="71"/>
        <v>0</v>
      </c>
      <c r="AC176" s="171">
        <f t="shared" si="72"/>
        <v>0</v>
      </c>
      <c r="AD176" s="171">
        <f t="shared" si="73"/>
        <v>0</v>
      </c>
      <c r="AE176" s="168"/>
      <c r="AF176" s="171"/>
      <c r="AG176" s="171"/>
      <c r="AH176" s="171"/>
      <c r="AI176" s="171"/>
      <c r="AJ176" s="171"/>
      <c r="AK176" s="171"/>
      <c r="AL176" s="171"/>
      <c r="AM176" s="171"/>
      <c r="AN176" s="171" t="str">
        <f t="shared" si="53"/>
        <v/>
      </c>
      <c r="AO176" s="171" t="str">
        <f t="shared" si="54"/>
        <v/>
      </c>
      <c r="AP176" s="171" t="str">
        <f t="shared" si="55"/>
        <v/>
      </c>
      <c r="AQ176" s="168" t="str">
        <f t="shared" si="74"/>
        <v/>
      </c>
      <c r="AR176" s="158" t="str">
        <f>IF(P176&lt;&gt;1, IF(SUM(P176:$P$504)&lt;&gt;0, "| Laat geen witruimte tussen ingevulde rijen.", ""), "")</f>
        <v/>
      </c>
      <c r="AT176" s="159" t="str">
        <f t="shared" si="75"/>
        <v/>
      </c>
    </row>
    <row r="177" spans="1:46" s="158" customFormat="1" ht="14.4" customHeight="1" x14ac:dyDescent="0.3">
      <c r="A177" s="244" t="str">
        <f t="shared" si="56"/>
        <v/>
      </c>
      <c r="B177" s="153" t="str">
        <f t="shared" si="57"/>
        <v/>
      </c>
      <c r="C177" s="174" t="str">
        <f t="shared" si="58"/>
        <v/>
      </c>
      <c r="D177" s="234"/>
      <c r="E177" s="173"/>
      <c r="F177" s="175"/>
      <c r="G177" s="175"/>
      <c r="H177" s="175"/>
      <c r="I177" s="156"/>
      <c r="J177" s="175"/>
      <c r="K177" s="162"/>
      <c r="L177" s="178"/>
      <c r="M177" s="177"/>
      <c r="N177" s="177"/>
      <c r="O177" s="157" t="s">
        <v>98</v>
      </c>
      <c r="P177" s="158">
        <f t="shared" si="59"/>
        <v>0</v>
      </c>
      <c r="Q177" s="168" t="str">
        <f t="shared" si="60"/>
        <v/>
      </c>
      <c r="R177" s="233" t="str">
        <f t="shared" si="61"/>
        <v/>
      </c>
      <c r="S177" s="168">
        <f t="shared" si="62"/>
        <v>0</v>
      </c>
      <c r="T177" s="171">
        <f t="shared" si="63"/>
        <v>0</v>
      </c>
      <c r="U177" s="171">
        <f t="shared" si="64"/>
        <v>0</v>
      </c>
      <c r="V177" s="171">
        <f t="shared" si="65"/>
        <v>0</v>
      </c>
      <c r="W177" s="171">
        <f t="shared" si="66"/>
        <v>0</v>
      </c>
      <c r="X177" s="171">
        <f t="shared" si="67"/>
        <v>0</v>
      </c>
      <c r="Y177" s="171">
        <f t="shared" si="68"/>
        <v>0</v>
      </c>
      <c r="Z177" s="171">
        <f t="shared" si="69"/>
        <v>0</v>
      </c>
      <c r="AA177" s="171">
        <f t="shared" si="70"/>
        <v>0</v>
      </c>
      <c r="AB177" s="171">
        <f t="shared" si="71"/>
        <v>0</v>
      </c>
      <c r="AC177" s="171">
        <f t="shared" si="72"/>
        <v>0</v>
      </c>
      <c r="AD177" s="171">
        <f t="shared" si="73"/>
        <v>0</v>
      </c>
      <c r="AE177" s="168"/>
      <c r="AF177" s="171"/>
      <c r="AG177" s="171"/>
      <c r="AH177" s="171"/>
      <c r="AI177" s="171"/>
      <c r="AJ177" s="171"/>
      <c r="AK177" s="171"/>
      <c r="AL177" s="171"/>
      <c r="AM177" s="171"/>
      <c r="AN177" s="171" t="str">
        <f t="shared" si="53"/>
        <v/>
      </c>
      <c r="AO177" s="171" t="str">
        <f t="shared" si="54"/>
        <v/>
      </c>
      <c r="AP177" s="171" t="str">
        <f t="shared" si="55"/>
        <v/>
      </c>
      <c r="AQ177" s="168" t="str">
        <f t="shared" si="74"/>
        <v/>
      </c>
      <c r="AR177" s="158" t="str">
        <f>IF(P177&lt;&gt;1, IF(SUM(P177:$P$504)&lt;&gt;0, "| Laat geen witruimte tussen ingevulde rijen.", ""), "")</f>
        <v/>
      </c>
      <c r="AT177" s="159" t="str">
        <f t="shared" si="75"/>
        <v/>
      </c>
    </row>
    <row r="178" spans="1:46" s="158" customFormat="1" ht="14.4" customHeight="1" x14ac:dyDescent="0.3">
      <c r="A178" s="244" t="str">
        <f t="shared" si="56"/>
        <v/>
      </c>
      <c r="B178" s="153" t="str">
        <f t="shared" si="57"/>
        <v/>
      </c>
      <c r="C178" s="174" t="str">
        <f t="shared" si="58"/>
        <v/>
      </c>
      <c r="D178" s="234"/>
      <c r="E178" s="173"/>
      <c r="F178" s="175"/>
      <c r="G178" s="175"/>
      <c r="H178" s="175"/>
      <c r="I178" s="156"/>
      <c r="J178" s="175"/>
      <c r="K178" s="162"/>
      <c r="L178" s="178"/>
      <c r="M178" s="177"/>
      <c r="N178" s="177"/>
      <c r="O178" s="157" t="s">
        <v>98</v>
      </c>
      <c r="P178" s="158">
        <f t="shared" si="59"/>
        <v>0</v>
      </c>
      <c r="Q178" s="168" t="str">
        <f t="shared" si="60"/>
        <v/>
      </c>
      <c r="R178" s="233" t="str">
        <f t="shared" si="61"/>
        <v/>
      </c>
      <c r="S178" s="168">
        <f t="shared" si="62"/>
        <v>0</v>
      </c>
      <c r="T178" s="171">
        <f t="shared" si="63"/>
        <v>0</v>
      </c>
      <c r="U178" s="171">
        <f t="shared" si="64"/>
        <v>0</v>
      </c>
      <c r="V178" s="171">
        <f t="shared" si="65"/>
        <v>0</v>
      </c>
      <c r="W178" s="171">
        <f t="shared" si="66"/>
        <v>0</v>
      </c>
      <c r="X178" s="171">
        <f t="shared" si="67"/>
        <v>0</v>
      </c>
      <c r="Y178" s="171">
        <f t="shared" si="68"/>
        <v>0</v>
      </c>
      <c r="Z178" s="171">
        <f t="shared" si="69"/>
        <v>0</v>
      </c>
      <c r="AA178" s="171">
        <f t="shared" si="70"/>
        <v>0</v>
      </c>
      <c r="AB178" s="171">
        <f t="shared" si="71"/>
        <v>0</v>
      </c>
      <c r="AC178" s="171">
        <f t="shared" si="72"/>
        <v>0</v>
      </c>
      <c r="AD178" s="171">
        <f t="shared" si="73"/>
        <v>0</v>
      </c>
      <c r="AE178" s="168"/>
      <c r="AF178" s="171"/>
      <c r="AG178" s="171"/>
      <c r="AH178" s="171"/>
      <c r="AI178" s="171"/>
      <c r="AJ178" s="171"/>
      <c r="AK178" s="171"/>
      <c r="AL178" s="171"/>
      <c r="AM178" s="171"/>
      <c r="AN178" s="171" t="str">
        <f t="shared" si="53"/>
        <v/>
      </c>
      <c r="AO178" s="171" t="str">
        <f t="shared" si="54"/>
        <v/>
      </c>
      <c r="AP178" s="171" t="str">
        <f t="shared" si="55"/>
        <v/>
      </c>
      <c r="AQ178" s="168" t="str">
        <f t="shared" si="74"/>
        <v/>
      </c>
      <c r="AR178" s="158" t="str">
        <f>IF(P178&lt;&gt;1, IF(SUM(P178:$P$504)&lt;&gt;0, "| Laat geen witruimte tussen ingevulde rijen.", ""), "")</f>
        <v/>
      </c>
      <c r="AT178" s="159" t="str">
        <f t="shared" si="75"/>
        <v/>
      </c>
    </row>
    <row r="179" spans="1:46" s="158" customFormat="1" ht="14.4" customHeight="1" x14ac:dyDescent="0.3">
      <c r="A179" s="244" t="str">
        <f t="shared" si="56"/>
        <v/>
      </c>
      <c r="B179" s="153" t="str">
        <f t="shared" si="57"/>
        <v/>
      </c>
      <c r="C179" s="174" t="str">
        <f t="shared" si="58"/>
        <v/>
      </c>
      <c r="D179" s="234"/>
      <c r="E179" s="173"/>
      <c r="F179" s="175"/>
      <c r="G179" s="175"/>
      <c r="H179" s="175"/>
      <c r="I179" s="156"/>
      <c r="J179" s="175"/>
      <c r="K179" s="162"/>
      <c r="L179" s="178"/>
      <c r="M179" s="177"/>
      <c r="N179" s="177"/>
      <c r="O179" s="157" t="s">
        <v>98</v>
      </c>
      <c r="P179" s="158">
        <f t="shared" si="59"/>
        <v>0</v>
      </c>
      <c r="Q179" s="168" t="str">
        <f t="shared" si="60"/>
        <v/>
      </c>
      <c r="R179" s="233" t="str">
        <f t="shared" si="61"/>
        <v/>
      </c>
      <c r="S179" s="168">
        <f t="shared" si="62"/>
        <v>0</v>
      </c>
      <c r="T179" s="171">
        <f t="shared" si="63"/>
        <v>0</v>
      </c>
      <c r="U179" s="171">
        <f t="shared" si="64"/>
        <v>0</v>
      </c>
      <c r="V179" s="171">
        <f t="shared" si="65"/>
        <v>0</v>
      </c>
      <c r="W179" s="171">
        <f t="shared" si="66"/>
        <v>0</v>
      </c>
      <c r="X179" s="171">
        <f t="shared" si="67"/>
        <v>0</v>
      </c>
      <c r="Y179" s="171">
        <f t="shared" si="68"/>
        <v>0</v>
      </c>
      <c r="Z179" s="171">
        <f t="shared" si="69"/>
        <v>0</v>
      </c>
      <c r="AA179" s="171">
        <f t="shared" si="70"/>
        <v>0</v>
      </c>
      <c r="AB179" s="171">
        <f t="shared" si="71"/>
        <v>0</v>
      </c>
      <c r="AC179" s="171">
        <f t="shared" si="72"/>
        <v>0</v>
      </c>
      <c r="AD179" s="171">
        <f t="shared" si="73"/>
        <v>0</v>
      </c>
      <c r="AE179" s="168"/>
      <c r="AF179" s="171"/>
      <c r="AG179" s="171"/>
      <c r="AH179" s="171"/>
      <c r="AI179" s="171"/>
      <c r="AJ179" s="171"/>
      <c r="AK179" s="171"/>
      <c r="AL179" s="171"/>
      <c r="AM179" s="171"/>
      <c r="AN179" s="171" t="str">
        <f t="shared" si="53"/>
        <v/>
      </c>
      <c r="AO179" s="171" t="str">
        <f t="shared" si="54"/>
        <v/>
      </c>
      <c r="AP179" s="171" t="str">
        <f t="shared" si="55"/>
        <v/>
      </c>
      <c r="AQ179" s="168" t="str">
        <f t="shared" si="74"/>
        <v/>
      </c>
      <c r="AR179" s="158" t="str">
        <f>IF(P179&lt;&gt;1, IF(SUM(P179:$P$504)&lt;&gt;0, "| Laat geen witruimte tussen ingevulde rijen.", ""), "")</f>
        <v/>
      </c>
      <c r="AT179" s="159" t="str">
        <f t="shared" si="75"/>
        <v/>
      </c>
    </row>
    <row r="180" spans="1:46" s="158" customFormat="1" ht="14.4" customHeight="1" x14ac:dyDescent="0.3">
      <c r="A180" s="244" t="str">
        <f t="shared" si="56"/>
        <v/>
      </c>
      <c r="B180" s="153" t="str">
        <f t="shared" si="57"/>
        <v/>
      </c>
      <c r="C180" s="174" t="str">
        <f t="shared" si="58"/>
        <v/>
      </c>
      <c r="D180" s="234"/>
      <c r="E180" s="173"/>
      <c r="F180" s="175"/>
      <c r="G180" s="175"/>
      <c r="H180" s="175"/>
      <c r="I180" s="156"/>
      <c r="J180" s="175"/>
      <c r="K180" s="162"/>
      <c r="L180" s="178"/>
      <c r="M180" s="177"/>
      <c r="N180" s="177"/>
      <c r="O180" s="157" t="s">
        <v>98</v>
      </c>
      <c r="P180" s="158">
        <f t="shared" si="59"/>
        <v>0</v>
      </c>
      <c r="Q180" s="168" t="str">
        <f t="shared" si="60"/>
        <v/>
      </c>
      <c r="R180" s="233" t="str">
        <f t="shared" si="61"/>
        <v/>
      </c>
      <c r="S180" s="168">
        <f t="shared" si="62"/>
        <v>0</v>
      </c>
      <c r="T180" s="171">
        <f t="shared" si="63"/>
        <v>0</v>
      </c>
      <c r="U180" s="171">
        <f t="shared" si="64"/>
        <v>0</v>
      </c>
      <c r="V180" s="171">
        <f t="shared" si="65"/>
        <v>0</v>
      </c>
      <c r="W180" s="171">
        <f t="shared" si="66"/>
        <v>0</v>
      </c>
      <c r="X180" s="171">
        <f t="shared" si="67"/>
        <v>0</v>
      </c>
      <c r="Y180" s="171">
        <f t="shared" si="68"/>
        <v>0</v>
      </c>
      <c r="Z180" s="171">
        <f t="shared" si="69"/>
        <v>0</v>
      </c>
      <c r="AA180" s="171">
        <f t="shared" si="70"/>
        <v>0</v>
      </c>
      <c r="AB180" s="171">
        <f t="shared" si="71"/>
        <v>0</v>
      </c>
      <c r="AC180" s="171">
        <f t="shared" si="72"/>
        <v>0</v>
      </c>
      <c r="AD180" s="171">
        <f t="shared" si="73"/>
        <v>0</v>
      </c>
      <c r="AE180" s="168"/>
      <c r="AF180" s="171"/>
      <c r="AG180" s="171"/>
      <c r="AH180" s="171"/>
      <c r="AI180" s="171"/>
      <c r="AJ180" s="171"/>
      <c r="AK180" s="171"/>
      <c r="AL180" s="171"/>
      <c r="AM180" s="171"/>
      <c r="AN180" s="171" t="str">
        <f t="shared" si="53"/>
        <v/>
      </c>
      <c r="AO180" s="171" t="str">
        <f t="shared" si="54"/>
        <v/>
      </c>
      <c r="AP180" s="171" t="str">
        <f t="shared" si="55"/>
        <v/>
      </c>
      <c r="AQ180" s="168" t="str">
        <f t="shared" si="74"/>
        <v/>
      </c>
      <c r="AR180" s="158" t="str">
        <f>IF(P180&lt;&gt;1, IF(SUM(P180:$P$504)&lt;&gt;0, "| Laat geen witruimte tussen ingevulde rijen.", ""), "")</f>
        <v/>
      </c>
      <c r="AT180" s="159" t="str">
        <f t="shared" si="75"/>
        <v/>
      </c>
    </row>
    <row r="181" spans="1:46" s="158" customFormat="1" ht="14.4" customHeight="1" x14ac:dyDescent="0.3">
      <c r="A181" s="244" t="str">
        <f t="shared" si="56"/>
        <v/>
      </c>
      <c r="B181" s="153" t="str">
        <f t="shared" si="57"/>
        <v/>
      </c>
      <c r="C181" s="174" t="str">
        <f t="shared" si="58"/>
        <v/>
      </c>
      <c r="D181" s="234"/>
      <c r="E181" s="173"/>
      <c r="F181" s="175"/>
      <c r="G181" s="175"/>
      <c r="H181" s="175"/>
      <c r="I181" s="156"/>
      <c r="J181" s="175"/>
      <c r="K181" s="162"/>
      <c r="L181" s="178"/>
      <c r="M181" s="177"/>
      <c r="N181" s="177"/>
      <c r="O181" s="157" t="s">
        <v>98</v>
      </c>
      <c r="P181" s="158">
        <f t="shared" si="59"/>
        <v>0</v>
      </c>
      <c r="Q181" s="168" t="str">
        <f t="shared" si="60"/>
        <v/>
      </c>
      <c r="R181" s="233" t="str">
        <f t="shared" si="61"/>
        <v/>
      </c>
      <c r="S181" s="168">
        <f t="shared" si="62"/>
        <v>0</v>
      </c>
      <c r="T181" s="171">
        <f t="shared" si="63"/>
        <v>0</v>
      </c>
      <c r="U181" s="171">
        <f t="shared" si="64"/>
        <v>0</v>
      </c>
      <c r="V181" s="171">
        <f t="shared" si="65"/>
        <v>0</v>
      </c>
      <c r="W181" s="171">
        <f t="shared" si="66"/>
        <v>0</v>
      </c>
      <c r="X181" s="171">
        <f t="shared" si="67"/>
        <v>0</v>
      </c>
      <c r="Y181" s="171">
        <f t="shared" si="68"/>
        <v>0</v>
      </c>
      <c r="Z181" s="171">
        <f t="shared" si="69"/>
        <v>0</v>
      </c>
      <c r="AA181" s="171">
        <f t="shared" si="70"/>
        <v>0</v>
      </c>
      <c r="AB181" s="171">
        <f t="shared" si="71"/>
        <v>0</v>
      </c>
      <c r="AC181" s="171">
        <f t="shared" si="72"/>
        <v>0</v>
      </c>
      <c r="AD181" s="171">
        <f t="shared" si="73"/>
        <v>0</v>
      </c>
      <c r="AE181" s="168"/>
      <c r="AF181" s="171"/>
      <c r="AG181" s="171"/>
      <c r="AH181" s="171"/>
      <c r="AI181" s="171"/>
      <c r="AJ181" s="171"/>
      <c r="AK181" s="171"/>
      <c r="AL181" s="171"/>
      <c r="AM181" s="171"/>
      <c r="AN181" s="171" t="str">
        <f t="shared" si="53"/>
        <v/>
      </c>
      <c r="AO181" s="171" t="str">
        <f t="shared" si="54"/>
        <v/>
      </c>
      <c r="AP181" s="171" t="str">
        <f t="shared" si="55"/>
        <v/>
      </c>
      <c r="AQ181" s="168" t="str">
        <f t="shared" si="74"/>
        <v/>
      </c>
      <c r="AR181" s="158" t="str">
        <f>IF(P181&lt;&gt;1, IF(SUM(P181:$P$504)&lt;&gt;0, "| Laat geen witruimte tussen ingevulde rijen.", ""), "")</f>
        <v/>
      </c>
      <c r="AT181" s="159" t="str">
        <f t="shared" si="75"/>
        <v/>
      </c>
    </row>
    <row r="182" spans="1:46" s="158" customFormat="1" ht="14.4" customHeight="1" x14ac:dyDescent="0.3">
      <c r="A182" s="244" t="str">
        <f t="shared" si="56"/>
        <v/>
      </c>
      <c r="B182" s="153" t="str">
        <f t="shared" si="57"/>
        <v/>
      </c>
      <c r="C182" s="174" t="str">
        <f t="shared" si="58"/>
        <v/>
      </c>
      <c r="D182" s="234"/>
      <c r="E182" s="173"/>
      <c r="F182" s="175"/>
      <c r="G182" s="175"/>
      <c r="H182" s="175"/>
      <c r="I182" s="156"/>
      <c r="J182" s="175"/>
      <c r="K182" s="162"/>
      <c r="L182" s="178"/>
      <c r="M182" s="177"/>
      <c r="N182" s="177"/>
      <c r="O182" s="157" t="s">
        <v>98</v>
      </c>
      <c r="P182" s="158">
        <f t="shared" si="59"/>
        <v>0</v>
      </c>
      <c r="Q182" s="168" t="str">
        <f t="shared" si="60"/>
        <v/>
      </c>
      <c r="R182" s="233" t="str">
        <f t="shared" si="61"/>
        <v/>
      </c>
      <c r="S182" s="168">
        <f t="shared" si="62"/>
        <v>0</v>
      </c>
      <c r="T182" s="171">
        <f t="shared" si="63"/>
        <v>0</v>
      </c>
      <c r="U182" s="171">
        <f t="shared" si="64"/>
        <v>0</v>
      </c>
      <c r="V182" s="171">
        <f t="shared" si="65"/>
        <v>0</v>
      </c>
      <c r="W182" s="171">
        <f t="shared" si="66"/>
        <v>0</v>
      </c>
      <c r="X182" s="171">
        <f t="shared" si="67"/>
        <v>0</v>
      </c>
      <c r="Y182" s="171">
        <f t="shared" si="68"/>
        <v>0</v>
      </c>
      <c r="Z182" s="171">
        <f t="shared" si="69"/>
        <v>0</v>
      </c>
      <c r="AA182" s="171">
        <f t="shared" si="70"/>
        <v>0</v>
      </c>
      <c r="AB182" s="171">
        <f t="shared" si="71"/>
        <v>0</v>
      </c>
      <c r="AC182" s="171">
        <f t="shared" si="72"/>
        <v>0</v>
      </c>
      <c r="AD182" s="171">
        <f t="shared" si="73"/>
        <v>0</v>
      </c>
      <c r="AE182" s="168"/>
      <c r="AF182" s="171"/>
      <c r="AG182" s="171"/>
      <c r="AH182" s="171"/>
      <c r="AI182" s="171"/>
      <c r="AJ182" s="171"/>
      <c r="AK182" s="171"/>
      <c r="AL182" s="171"/>
      <c r="AM182" s="171"/>
      <c r="AN182" s="171" t="str">
        <f t="shared" si="53"/>
        <v/>
      </c>
      <c r="AO182" s="171" t="str">
        <f t="shared" si="54"/>
        <v/>
      </c>
      <c r="AP182" s="171" t="str">
        <f t="shared" si="55"/>
        <v/>
      </c>
      <c r="AQ182" s="168" t="str">
        <f t="shared" si="74"/>
        <v/>
      </c>
      <c r="AR182" s="158" t="str">
        <f>IF(P182&lt;&gt;1, IF(SUM(P182:$P$504)&lt;&gt;0, "| Laat geen witruimte tussen ingevulde rijen.", ""), "")</f>
        <v/>
      </c>
      <c r="AT182" s="159" t="str">
        <f t="shared" si="75"/>
        <v/>
      </c>
    </row>
    <row r="183" spans="1:46" s="158" customFormat="1" ht="14.4" customHeight="1" x14ac:dyDescent="0.3">
      <c r="A183" s="244" t="str">
        <f t="shared" si="56"/>
        <v/>
      </c>
      <c r="B183" s="153" t="str">
        <f t="shared" si="57"/>
        <v/>
      </c>
      <c r="C183" s="174" t="str">
        <f t="shared" si="58"/>
        <v/>
      </c>
      <c r="D183" s="234"/>
      <c r="E183" s="173"/>
      <c r="F183" s="175"/>
      <c r="G183" s="175"/>
      <c r="H183" s="175"/>
      <c r="I183" s="156"/>
      <c r="J183" s="175"/>
      <c r="K183" s="162"/>
      <c r="L183" s="178"/>
      <c r="M183" s="177"/>
      <c r="N183" s="177"/>
      <c r="O183" s="157" t="s">
        <v>98</v>
      </c>
      <c r="P183" s="158">
        <f t="shared" si="59"/>
        <v>0</v>
      </c>
      <c r="Q183" s="168" t="str">
        <f t="shared" si="60"/>
        <v/>
      </c>
      <c r="R183" s="233" t="str">
        <f t="shared" si="61"/>
        <v/>
      </c>
      <c r="S183" s="168">
        <f t="shared" si="62"/>
        <v>0</v>
      </c>
      <c r="T183" s="171">
        <f t="shared" si="63"/>
        <v>0</v>
      </c>
      <c r="U183" s="171">
        <f t="shared" si="64"/>
        <v>0</v>
      </c>
      <c r="V183" s="171">
        <f t="shared" si="65"/>
        <v>0</v>
      </c>
      <c r="W183" s="171">
        <f t="shared" si="66"/>
        <v>0</v>
      </c>
      <c r="X183" s="171">
        <f t="shared" si="67"/>
        <v>0</v>
      </c>
      <c r="Y183" s="171">
        <f t="shared" si="68"/>
        <v>0</v>
      </c>
      <c r="Z183" s="171">
        <f t="shared" si="69"/>
        <v>0</v>
      </c>
      <c r="AA183" s="171">
        <f t="shared" si="70"/>
        <v>0</v>
      </c>
      <c r="AB183" s="171">
        <f t="shared" si="71"/>
        <v>0</v>
      </c>
      <c r="AC183" s="171">
        <f t="shared" si="72"/>
        <v>0</v>
      </c>
      <c r="AD183" s="171">
        <f t="shared" si="73"/>
        <v>0</v>
      </c>
      <c r="AE183" s="168"/>
      <c r="AF183" s="171"/>
      <c r="AG183" s="171"/>
      <c r="AH183" s="171"/>
      <c r="AI183" s="171"/>
      <c r="AJ183" s="171"/>
      <c r="AK183" s="171"/>
      <c r="AL183" s="171"/>
      <c r="AM183" s="171"/>
      <c r="AN183" s="171" t="str">
        <f t="shared" si="53"/>
        <v/>
      </c>
      <c r="AO183" s="171" t="str">
        <f t="shared" si="54"/>
        <v/>
      </c>
      <c r="AP183" s="171" t="str">
        <f t="shared" si="55"/>
        <v/>
      </c>
      <c r="AQ183" s="168" t="str">
        <f t="shared" si="74"/>
        <v/>
      </c>
      <c r="AR183" s="158" t="str">
        <f>IF(P183&lt;&gt;1, IF(SUM(P183:$P$504)&lt;&gt;0, "| Laat geen witruimte tussen ingevulde rijen.", ""), "")</f>
        <v/>
      </c>
      <c r="AT183" s="159" t="str">
        <f t="shared" si="75"/>
        <v/>
      </c>
    </row>
    <row r="184" spans="1:46" s="158" customFormat="1" ht="14.4" customHeight="1" x14ac:dyDescent="0.3">
      <c r="A184" s="244" t="str">
        <f t="shared" si="56"/>
        <v/>
      </c>
      <c r="B184" s="153" t="str">
        <f t="shared" si="57"/>
        <v/>
      </c>
      <c r="C184" s="174" t="str">
        <f t="shared" si="58"/>
        <v/>
      </c>
      <c r="D184" s="234"/>
      <c r="E184" s="173"/>
      <c r="F184" s="175"/>
      <c r="G184" s="175"/>
      <c r="H184" s="175"/>
      <c r="I184" s="156"/>
      <c r="J184" s="175"/>
      <c r="K184" s="162"/>
      <c r="L184" s="178"/>
      <c r="M184" s="177"/>
      <c r="N184" s="177"/>
      <c r="O184" s="157" t="s">
        <v>98</v>
      </c>
      <c r="P184" s="158">
        <f t="shared" si="59"/>
        <v>0</v>
      </c>
      <c r="Q184" s="168" t="str">
        <f t="shared" si="60"/>
        <v/>
      </c>
      <c r="R184" s="233" t="str">
        <f t="shared" si="61"/>
        <v/>
      </c>
      <c r="S184" s="168">
        <f t="shared" si="62"/>
        <v>0</v>
      </c>
      <c r="T184" s="171">
        <f t="shared" si="63"/>
        <v>0</v>
      </c>
      <c r="U184" s="171">
        <f t="shared" si="64"/>
        <v>0</v>
      </c>
      <c r="V184" s="171">
        <f t="shared" si="65"/>
        <v>0</v>
      </c>
      <c r="W184" s="171">
        <f t="shared" si="66"/>
        <v>0</v>
      </c>
      <c r="X184" s="171">
        <f t="shared" si="67"/>
        <v>0</v>
      </c>
      <c r="Y184" s="171">
        <f t="shared" si="68"/>
        <v>0</v>
      </c>
      <c r="Z184" s="171">
        <f t="shared" si="69"/>
        <v>0</v>
      </c>
      <c r="AA184" s="171">
        <f t="shared" si="70"/>
        <v>0</v>
      </c>
      <c r="AB184" s="171">
        <f t="shared" si="71"/>
        <v>0</v>
      </c>
      <c r="AC184" s="171">
        <f t="shared" si="72"/>
        <v>0</v>
      </c>
      <c r="AD184" s="171">
        <f t="shared" si="73"/>
        <v>0</v>
      </c>
      <c r="AE184" s="168"/>
      <c r="AF184" s="171"/>
      <c r="AG184" s="171"/>
      <c r="AH184" s="171"/>
      <c r="AI184" s="171"/>
      <c r="AJ184" s="171"/>
      <c r="AK184" s="171"/>
      <c r="AL184" s="171"/>
      <c r="AM184" s="171"/>
      <c r="AN184" s="171" t="str">
        <f t="shared" si="53"/>
        <v/>
      </c>
      <c r="AO184" s="171" t="str">
        <f t="shared" si="54"/>
        <v/>
      </c>
      <c r="AP184" s="171" t="str">
        <f t="shared" si="55"/>
        <v/>
      </c>
      <c r="AQ184" s="168" t="str">
        <f t="shared" si="74"/>
        <v/>
      </c>
      <c r="AR184" s="158" t="str">
        <f>IF(P184&lt;&gt;1, IF(SUM(P184:$P$504)&lt;&gt;0, "| Laat geen witruimte tussen ingevulde rijen.", ""), "")</f>
        <v/>
      </c>
      <c r="AT184" s="159" t="str">
        <f t="shared" si="75"/>
        <v/>
      </c>
    </row>
    <row r="185" spans="1:46" s="158" customFormat="1" ht="14.4" customHeight="1" x14ac:dyDescent="0.3">
      <c r="A185" s="244" t="str">
        <f t="shared" si="56"/>
        <v/>
      </c>
      <c r="B185" s="153" t="str">
        <f t="shared" si="57"/>
        <v/>
      </c>
      <c r="C185" s="174" t="str">
        <f t="shared" si="58"/>
        <v/>
      </c>
      <c r="D185" s="234"/>
      <c r="E185" s="173"/>
      <c r="F185" s="175"/>
      <c r="G185" s="175"/>
      <c r="H185" s="175"/>
      <c r="I185" s="156"/>
      <c r="J185" s="175"/>
      <c r="K185" s="162"/>
      <c r="L185" s="178"/>
      <c r="M185" s="177"/>
      <c r="N185" s="177"/>
      <c r="O185" s="157" t="s">
        <v>98</v>
      </c>
      <c r="P185" s="158">
        <f t="shared" si="59"/>
        <v>0</v>
      </c>
      <c r="Q185" s="168" t="str">
        <f t="shared" si="60"/>
        <v/>
      </c>
      <c r="R185" s="233" t="str">
        <f t="shared" si="61"/>
        <v/>
      </c>
      <c r="S185" s="168">
        <f t="shared" si="62"/>
        <v>0</v>
      </c>
      <c r="T185" s="171">
        <f t="shared" si="63"/>
        <v>0</v>
      </c>
      <c r="U185" s="171">
        <f t="shared" si="64"/>
        <v>0</v>
      </c>
      <c r="V185" s="171">
        <f t="shared" si="65"/>
        <v>0</v>
      </c>
      <c r="W185" s="171">
        <f t="shared" si="66"/>
        <v>0</v>
      </c>
      <c r="X185" s="171">
        <f t="shared" si="67"/>
        <v>0</v>
      </c>
      <c r="Y185" s="171">
        <f t="shared" si="68"/>
        <v>0</v>
      </c>
      <c r="Z185" s="171">
        <f t="shared" si="69"/>
        <v>0</v>
      </c>
      <c r="AA185" s="171">
        <f t="shared" si="70"/>
        <v>0</v>
      </c>
      <c r="AB185" s="171">
        <f t="shared" si="71"/>
        <v>0</v>
      </c>
      <c r="AC185" s="171">
        <f t="shared" si="72"/>
        <v>0</v>
      </c>
      <c r="AD185" s="171">
        <f t="shared" si="73"/>
        <v>0</v>
      </c>
      <c r="AE185" s="168"/>
      <c r="AF185" s="171"/>
      <c r="AG185" s="171"/>
      <c r="AH185" s="171"/>
      <c r="AI185" s="171"/>
      <c r="AJ185" s="171"/>
      <c r="AK185" s="171"/>
      <c r="AL185" s="171"/>
      <c r="AM185" s="171"/>
      <c r="AN185" s="171" t="str">
        <f t="shared" si="53"/>
        <v/>
      </c>
      <c r="AO185" s="171" t="str">
        <f t="shared" si="54"/>
        <v/>
      </c>
      <c r="AP185" s="171" t="str">
        <f t="shared" si="55"/>
        <v/>
      </c>
      <c r="AQ185" s="168" t="str">
        <f t="shared" si="74"/>
        <v/>
      </c>
      <c r="AR185" s="158" t="str">
        <f>IF(P185&lt;&gt;1, IF(SUM(P185:$P$504)&lt;&gt;0, "| Laat geen witruimte tussen ingevulde rijen.", ""), "")</f>
        <v/>
      </c>
      <c r="AT185" s="159" t="str">
        <f t="shared" si="75"/>
        <v/>
      </c>
    </row>
    <row r="186" spans="1:46" s="158" customFormat="1" ht="14.4" customHeight="1" x14ac:dyDescent="0.3">
      <c r="A186" s="244" t="str">
        <f t="shared" si="56"/>
        <v/>
      </c>
      <c r="B186" s="153" t="str">
        <f t="shared" si="57"/>
        <v/>
      </c>
      <c r="C186" s="174" t="str">
        <f t="shared" si="58"/>
        <v/>
      </c>
      <c r="D186" s="234"/>
      <c r="E186" s="173"/>
      <c r="F186" s="175"/>
      <c r="G186" s="175"/>
      <c r="H186" s="175"/>
      <c r="I186" s="156"/>
      <c r="J186" s="175"/>
      <c r="K186" s="162"/>
      <c r="L186" s="178"/>
      <c r="M186" s="177"/>
      <c r="N186" s="177"/>
      <c r="O186" s="157" t="s">
        <v>98</v>
      </c>
      <c r="P186" s="158">
        <f t="shared" si="59"/>
        <v>0</v>
      </c>
      <c r="Q186" s="168" t="str">
        <f t="shared" si="60"/>
        <v/>
      </c>
      <c r="R186" s="233" t="str">
        <f t="shared" si="61"/>
        <v/>
      </c>
      <c r="S186" s="168">
        <f t="shared" si="62"/>
        <v>0</v>
      </c>
      <c r="T186" s="171">
        <f t="shared" si="63"/>
        <v>0</v>
      </c>
      <c r="U186" s="171">
        <f t="shared" si="64"/>
        <v>0</v>
      </c>
      <c r="V186" s="171">
        <f t="shared" si="65"/>
        <v>0</v>
      </c>
      <c r="W186" s="171">
        <f t="shared" si="66"/>
        <v>0</v>
      </c>
      <c r="X186" s="171">
        <f t="shared" si="67"/>
        <v>0</v>
      </c>
      <c r="Y186" s="171">
        <f t="shared" si="68"/>
        <v>0</v>
      </c>
      <c r="Z186" s="171">
        <f t="shared" si="69"/>
        <v>0</v>
      </c>
      <c r="AA186" s="171">
        <f t="shared" si="70"/>
        <v>0</v>
      </c>
      <c r="AB186" s="171">
        <f t="shared" si="71"/>
        <v>0</v>
      </c>
      <c r="AC186" s="171">
        <f t="shared" si="72"/>
        <v>0</v>
      </c>
      <c r="AD186" s="171">
        <f t="shared" si="73"/>
        <v>0</v>
      </c>
      <c r="AE186" s="168"/>
      <c r="AF186" s="171"/>
      <c r="AG186" s="171"/>
      <c r="AH186" s="171"/>
      <c r="AI186" s="171"/>
      <c r="AJ186" s="171"/>
      <c r="AK186" s="171"/>
      <c r="AL186" s="171"/>
      <c r="AM186" s="171"/>
      <c r="AN186" s="171" t="str">
        <f t="shared" si="53"/>
        <v/>
      </c>
      <c r="AO186" s="171" t="str">
        <f t="shared" si="54"/>
        <v/>
      </c>
      <c r="AP186" s="171" t="str">
        <f t="shared" si="55"/>
        <v/>
      </c>
      <c r="AQ186" s="168" t="str">
        <f t="shared" si="74"/>
        <v/>
      </c>
      <c r="AR186" s="158" t="str">
        <f>IF(P186&lt;&gt;1, IF(SUM(P186:$P$504)&lt;&gt;0, "| Laat geen witruimte tussen ingevulde rijen.", ""), "")</f>
        <v/>
      </c>
      <c r="AT186" s="159" t="str">
        <f t="shared" si="75"/>
        <v/>
      </c>
    </row>
    <row r="187" spans="1:46" s="158" customFormat="1" ht="14.4" customHeight="1" x14ac:dyDescent="0.3">
      <c r="A187" s="244" t="str">
        <f t="shared" si="56"/>
        <v/>
      </c>
      <c r="B187" s="153" t="str">
        <f t="shared" si="57"/>
        <v/>
      </c>
      <c r="C187" s="174" t="str">
        <f t="shared" si="58"/>
        <v/>
      </c>
      <c r="D187" s="234"/>
      <c r="E187" s="173"/>
      <c r="F187" s="175"/>
      <c r="G187" s="175"/>
      <c r="H187" s="175"/>
      <c r="I187" s="156"/>
      <c r="J187" s="175"/>
      <c r="K187" s="162"/>
      <c r="L187" s="178"/>
      <c r="M187" s="177"/>
      <c r="N187" s="177"/>
      <c r="O187" s="157" t="s">
        <v>98</v>
      </c>
      <c r="P187" s="158">
        <f t="shared" si="59"/>
        <v>0</v>
      </c>
      <c r="Q187" s="168" t="str">
        <f t="shared" si="60"/>
        <v/>
      </c>
      <c r="R187" s="233" t="str">
        <f t="shared" si="61"/>
        <v/>
      </c>
      <c r="S187" s="168">
        <f t="shared" si="62"/>
        <v>0</v>
      </c>
      <c r="T187" s="171">
        <f t="shared" si="63"/>
        <v>0</v>
      </c>
      <c r="U187" s="171">
        <f t="shared" si="64"/>
        <v>0</v>
      </c>
      <c r="V187" s="171">
        <f t="shared" si="65"/>
        <v>0</v>
      </c>
      <c r="W187" s="171">
        <f t="shared" si="66"/>
        <v>0</v>
      </c>
      <c r="X187" s="171">
        <f t="shared" si="67"/>
        <v>0</v>
      </c>
      <c r="Y187" s="171">
        <f t="shared" si="68"/>
        <v>0</v>
      </c>
      <c r="Z187" s="171">
        <f t="shared" si="69"/>
        <v>0</v>
      </c>
      <c r="AA187" s="171">
        <f t="shared" si="70"/>
        <v>0</v>
      </c>
      <c r="AB187" s="171">
        <f t="shared" si="71"/>
        <v>0</v>
      </c>
      <c r="AC187" s="171">
        <f t="shared" si="72"/>
        <v>0</v>
      </c>
      <c r="AD187" s="171">
        <f t="shared" si="73"/>
        <v>0</v>
      </c>
      <c r="AE187" s="168"/>
      <c r="AF187" s="171"/>
      <c r="AG187" s="171"/>
      <c r="AH187" s="171"/>
      <c r="AI187" s="171"/>
      <c r="AJ187" s="171"/>
      <c r="AK187" s="171"/>
      <c r="AL187" s="171"/>
      <c r="AM187" s="171"/>
      <c r="AN187" s="171" t="str">
        <f t="shared" si="53"/>
        <v/>
      </c>
      <c r="AO187" s="171" t="str">
        <f t="shared" si="54"/>
        <v/>
      </c>
      <c r="AP187" s="171" t="str">
        <f t="shared" si="55"/>
        <v/>
      </c>
      <c r="AQ187" s="168" t="str">
        <f t="shared" si="74"/>
        <v/>
      </c>
      <c r="AR187" s="158" t="str">
        <f>IF(P187&lt;&gt;1, IF(SUM(P187:$P$504)&lt;&gt;0, "| Laat geen witruimte tussen ingevulde rijen.", ""), "")</f>
        <v/>
      </c>
      <c r="AT187" s="159" t="str">
        <f t="shared" si="75"/>
        <v/>
      </c>
    </row>
    <row r="188" spans="1:46" s="158" customFormat="1" ht="14.4" customHeight="1" x14ac:dyDescent="0.3">
      <c r="A188" s="244" t="str">
        <f t="shared" si="56"/>
        <v/>
      </c>
      <c r="B188" s="153" t="str">
        <f t="shared" si="57"/>
        <v/>
      </c>
      <c r="C188" s="174" t="str">
        <f t="shared" si="58"/>
        <v/>
      </c>
      <c r="D188" s="234"/>
      <c r="E188" s="173"/>
      <c r="F188" s="175"/>
      <c r="G188" s="175"/>
      <c r="H188" s="175"/>
      <c r="I188" s="156"/>
      <c r="J188" s="175"/>
      <c r="K188" s="162"/>
      <c r="L188" s="178"/>
      <c r="M188" s="177"/>
      <c r="N188" s="177"/>
      <c r="O188" s="157" t="s">
        <v>98</v>
      </c>
      <c r="P188" s="158">
        <f t="shared" si="59"/>
        <v>0</v>
      </c>
      <c r="Q188" s="168" t="str">
        <f t="shared" si="60"/>
        <v/>
      </c>
      <c r="R188" s="233" t="str">
        <f t="shared" si="61"/>
        <v/>
      </c>
      <c r="S188" s="168">
        <f t="shared" si="62"/>
        <v>0</v>
      </c>
      <c r="T188" s="171">
        <f t="shared" si="63"/>
        <v>0</v>
      </c>
      <c r="U188" s="171">
        <f t="shared" si="64"/>
        <v>0</v>
      </c>
      <c r="V188" s="171">
        <f t="shared" si="65"/>
        <v>0</v>
      </c>
      <c r="W188" s="171">
        <f t="shared" si="66"/>
        <v>0</v>
      </c>
      <c r="X188" s="171">
        <f t="shared" si="67"/>
        <v>0</v>
      </c>
      <c r="Y188" s="171">
        <f t="shared" si="68"/>
        <v>0</v>
      </c>
      <c r="Z188" s="171">
        <f t="shared" si="69"/>
        <v>0</v>
      </c>
      <c r="AA188" s="171">
        <f t="shared" si="70"/>
        <v>0</v>
      </c>
      <c r="AB188" s="171">
        <f t="shared" si="71"/>
        <v>0</v>
      </c>
      <c r="AC188" s="171">
        <f t="shared" si="72"/>
        <v>0</v>
      </c>
      <c r="AD188" s="171">
        <f t="shared" si="73"/>
        <v>0</v>
      </c>
      <c r="AE188" s="168"/>
      <c r="AF188" s="171"/>
      <c r="AG188" s="171"/>
      <c r="AH188" s="171"/>
      <c r="AI188" s="171"/>
      <c r="AJ188" s="171"/>
      <c r="AK188" s="171"/>
      <c r="AL188" s="171"/>
      <c r="AM188" s="171"/>
      <c r="AN188" s="171" t="str">
        <f t="shared" si="53"/>
        <v/>
      </c>
      <c r="AO188" s="171" t="str">
        <f t="shared" si="54"/>
        <v/>
      </c>
      <c r="AP188" s="171" t="str">
        <f t="shared" si="55"/>
        <v/>
      </c>
      <c r="AQ188" s="168" t="str">
        <f t="shared" si="74"/>
        <v/>
      </c>
      <c r="AR188" s="158" t="str">
        <f>IF(P188&lt;&gt;1, IF(SUM(P188:$P$504)&lt;&gt;0, "| Laat geen witruimte tussen ingevulde rijen.", ""), "")</f>
        <v/>
      </c>
      <c r="AT188" s="159" t="str">
        <f t="shared" si="75"/>
        <v/>
      </c>
    </row>
    <row r="189" spans="1:46" s="158" customFormat="1" ht="14.4" customHeight="1" x14ac:dyDescent="0.3">
      <c r="A189" s="244" t="str">
        <f t="shared" si="56"/>
        <v/>
      </c>
      <c r="B189" s="153" t="str">
        <f t="shared" si="57"/>
        <v/>
      </c>
      <c r="C189" s="174" t="str">
        <f t="shared" si="58"/>
        <v/>
      </c>
      <c r="D189" s="234"/>
      <c r="E189" s="173"/>
      <c r="F189" s="175"/>
      <c r="G189" s="175"/>
      <c r="H189" s="175"/>
      <c r="I189" s="156"/>
      <c r="J189" s="175"/>
      <c r="K189" s="162"/>
      <c r="L189" s="178"/>
      <c r="M189" s="177"/>
      <c r="N189" s="177"/>
      <c r="O189" s="157" t="s">
        <v>98</v>
      </c>
      <c r="P189" s="158">
        <f t="shared" si="59"/>
        <v>0</v>
      </c>
      <c r="Q189" s="168" t="str">
        <f t="shared" si="60"/>
        <v/>
      </c>
      <c r="R189" s="233" t="str">
        <f t="shared" si="61"/>
        <v/>
      </c>
      <c r="S189" s="168">
        <f t="shared" si="62"/>
        <v>0</v>
      </c>
      <c r="T189" s="171">
        <f t="shared" si="63"/>
        <v>0</v>
      </c>
      <c r="U189" s="171">
        <f t="shared" si="64"/>
        <v>0</v>
      </c>
      <c r="V189" s="171">
        <f t="shared" si="65"/>
        <v>0</v>
      </c>
      <c r="W189" s="171">
        <f t="shared" si="66"/>
        <v>0</v>
      </c>
      <c r="X189" s="171">
        <f t="shared" si="67"/>
        <v>0</v>
      </c>
      <c r="Y189" s="171">
        <f t="shared" si="68"/>
        <v>0</v>
      </c>
      <c r="Z189" s="171">
        <f t="shared" si="69"/>
        <v>0</v>
      </c>
      <c r="AA189" s="171">
        <f t="shared" si="70"/>
        <v>0</v>
      </c>
      <c r="AB189" s="171">
        <f t="shared" si="71"/>
        <v>0</v>
      </c>
      <c r="AC189" s="171">
        <f t="shared" si="72"/>
        <v>0</v>
      </c>
      <c r="AD189" s="171">
        <f t="shared" si="73"/>
        <v>0</v>
      </c>
      <c r="AE189" s="168"/>
      <c r="AF189" s="171"/>
      <c r="AG189" s="171"/>
      <c r="AH189" s="171"/>
      <c r="AI189" s="171"/>
      <c r="AJ189" s="171"/>
      <c r="AK189" s="171"/>
      <c r="AL189" s="171"/>
      <c r="AM189" s="171"/>
      <c r="AN189" s="171" t="str">
        <f t="shared" si="53"/>
        <v/>
      </c>
      <c r="AO189" s="171" t="str">
        <f t="shared" si="54"/>
        <v/>
      </c>
      <c r="AP189" s="171" t="str">
        <f t="shared" si="55"/>
        <v/>
      </c>
      <c r="AQ189" s="168" t="str">
        <f t="shared" si="74"/>
        <v/>
      </c>
      <c r="AR189" s="158" t="str">
        <f>IF(P189&lt;&gt;1, IF(SUM(P189:$P$504)&lt;&gt;0, "| Laat geen witruimte tussen ingevulde rijen.", ""), "")</f>
        <v/>
      </c>
      <c r="AT189" s="159" t="str">
        <f t="shared" si="75"/>
        <v/>
      </c>
    </row>
    <row r="190" spans="1:46" s="158" customFormat="1" ht="14.4" customHeight="1" x14ac:dyDescent="0.3">
      <c r="A190" s="244" t="str">
        <f t="shared" si="56"/>
        <v/>
      </c>
      <c r="B190" s="153" t="str">
        <f t="shared" si="57"/>
        <v/>
      </c>
      <c r="C190" s="174" t="str">
        <f t="shared" si="58"/>
        <v/>
      </c>
      <c r="D190" s="234"/>
      <c r="E190" s="173"/>
      <c r="F190" s="175"/>
      <c r="G190" s="175"/>
      <c r="H190" s="175"/>
      <c r="I190" s="156"/>
      <c r="J190" s="175"/>
      <c r="K190" s="162"/>
      <c r="L190" s="178"/>
      <c r="M190" s="177"/>
      <c r="N190" s="177"/>
      <c r="O190" s="157" t="s">
        <v>98</v>
      </c>
      <c r="P190" s="158">
        <f t="shared" si="59"/>
        <v>0</v>
      </c>
      <c r="Q190" s="168" t="str">
        <f t="shared" si="60"/>
        <v/>
      </c>
      <c r="R190" s="233" t="str">
        <f t="shared" si="61"/>
        <v/>
      </c>
      <c r="S190" s="168">
        <f t="shared" si="62"/>
        <v>0</v>
      </c>
      <c r="T190" s="171">
        <f t="shared" si="63"/>
        <v>0</v>
      </c>
      <c r="U190" s="171">
        <f t="shared" si="64"/>
        <v>0</v>
      </c>
      <c r="V190" s="171">
        <f t="shared" si="65"/>
        <v>0</v>
      </c>
      <c r="W190" s="171">
        <f t="shared" si="66"/>
        <v>0</v>
      </c>
      <c r="X190" s="171">
        <f t="shared" si="67"/>
        <v>0</v>
      </c>
      <c r="Y190" s="171">
        <f t="shared" si="68"/>
        <v>0</v>
      </c>
      <c r="Z190" s="171">
        <f t="shared" si="69"/>
        <v>0</v>
      </c>
      <c r="AA190" s="171">
        <f t="shared" si="70"/>
        <v>0</v>
      </c>
      <c r="AB190" s="171">
        <f t="shared" si="71"/>
        <v>0</v>
      </c>
      <c r="AC190" s="171">
        <f t="shared" si="72"/>
        <v>0</v>
      </c>
      <c r="AD190" s="171">
        <f t="shared" si="73"/>
        <v>0</v>
      </c>
      <c r="AE190" s="168"/>
      <c r="AF190" s="171"/>
      <c r="AG190" s="171"/>
      <c r="AH190" s="171"/>
      <c r="AI190" s="171"/>
      <c r="AJ190" s="171"/>
      <c r="AK190" s="171"/>
      <c r="AL190" s="171"/>
      <c r="AM190" s="171"/>
      <c r="AN190" s="171" t="str">
        <f t="shared" si="53"/>
        <v/>
      </c>
      <c r="AO190" s="171" t="str">
        <f t="shared" si="54"/>
        <v/>
      </c>
      <c r="AP190" s="171" t="str">
        <f t="shared" si="55"/>
        <v/>
      </c>
      <c r="AQ190" s="168" t="str">
        <f t="shared" si="74"/>
        <v/>
      </c>
      <c r="AR190" s="158" t="str">
        <f>IF(P190&lt;&gt;1, IF(SUM(P190:$P$504)&lt;&gt;0, "| Laat geen witruimte tussen ingevulde rijen.", ""), "")</f>
        <v/>
      </c>
      <c r="AT190" s="159" t="str">
        <f t="shared" si="75"/>
        <v/>
      </c>
    </row>
    <row r="191" spans="1:46" s="158" customFormat="1" ht="14.4" customHeight="1" x14ac:dyDescent="0.3">
      <c r="A191" s="244" t="str">
        <f t="shared" si="56"/>
        <v/>
      </c>
      <c r="B191" s="153" t="str">
        <f t="shared" si="57"/>
        <v/>
      </c>
      <c r="C191" s="174" t="str">
        <f t="shared" si="58"/>
        <v/>
      </c>
      <c r="D191" s="234"/>
      <c r="E191" s="173"/>
      <c r="F191" s="175"/>
      <c r="G191" s="175"/>
      <c r="H191" s="175"/>
      <c r="I191" s="156"/>
      <c r="J191" s="175"/>
      <c r="K191" s="162"/>
      <c r="L191" s="178"/>
      <c r="M191" s="177"/>
      <c r="N191" s="177"/>
      <c r="O191" s="157" t="s">
        <v>98</v>
      </c>
      <c r="P191" s="158">
        <f t="shared" si="59"/>
        <v>0</v>
      </c>
      <c r="Q191" s="168" t="str">
        <f t="shared" si="60"/>
        <v/>
      </c>
      <c r="R191" s="233" t="str">
        <f t="shared" si="61"/>
        <v/>
      </c>
      <c r="S191" s="168">
        <f t="shared" si="62"/>
        <v>0</v>
      </c>
      <c r="T191" s="171">
        <f t="shared" si="63"/>
        <v>0</v>
      </c>
      <c r="U191" s="171">
        <f t="shared" si="64"/>
        <v>0</v>
      </c>
      <c r="V191" s="171">
        <f t="shared" si="65"/>
        <v>0</v>
      </c>
      <c r="W191" s="171">
        <f t="shared" si="66"/>
        <v>0</v>
      </c>
      <c r="X191" s="171">
        <f t="shared" si="67"/>
        <v>0</v>
      </c>
      <c r="Y191" s="171">
        <f t="shared" si="68"/>
        <v>0</v>
      </c>
      <c r="Z191" s="171">
        <f t="shared" si="69"/>
        <v>0</v>
      </c>
      <c r="AA191" s="171">
        <f t="shared" si="70"/>
        <v>0</v>
      </c>
      <c r="AB191" s="171">
        <f t="shared" si="71"/>
        <v>0</v>
      </c>
      <c r="AC191" s="171">
        <f t="shared" si="72"/>
        <v>0</v>
      </c>
      <c r="AD191" s="171">
        <f t="shared" si="73"/>
        <v>0</v>
      </c>
      <c r="AE191" s="168"/>
      <c r="AF191" s="171"/>
      <c r="AG191" s="171"/>
      <c r="AH191" s="171"/>
      <c r="AI191" s="171"/>
      <c r="AJ191" s="171"/>
      <c r="AK191" s="171"/>
      <c r="AL191" s="171"/>
      <c r="AM191" s="171"/>
      <c r="AN191" s="171" t="str">
        <f t="shared" si="53"/>
        <v/>
      </c>
      <c r="AO191" s="171" t="str">
        <f t="shared" si="54"/>
        <v/>
      </c>
      <c r="AP191" s="171" t="str">
        <f t="shared" si="55"/>
        <v/>
      </c>
      <c r="AQ191" s="168" t="str">
        <f t="shared" si="74"/>
        <v/>
      </c>
      <c r="AR191" s="158" t="str">
        <f>IF(P191&lt;&gt;1, IF(SUM(P191:$P$504)&lt;&gt;0, "| Laat geen witruimte tussen ingevulde rijen.", ""), "")</f>
        <v/>
      </c>
      <c r="AT191" s="159" t="str">
        <f t="shared" si="75"/>
        <v/>
      </c>
    </row>
    <row r="192" spans="1:46" s="158" customFormat="1" ht="14.4" customHeight="1" x14ac:dyDescent="0.3">
      <c r="A192" s="244" t="str">
        <f t="shared" si="56"/>
        <v/>
      </c>
      <c r="B192" s="153" t="str">
        <f t="shared" si="57"/>
        <v/>
      </c>
      <c r="C192" s="174" t="str">
        <f t="shared" si="58"/>
        <v/>
      </c>
      <c r="D192" s="234"/>
      <c r="E192" s="173"/>
      <c r="F192" s="175"/>
      <c r="G192" s="175"/>
      <c r="H192" s="175"/>
      <c r="I192" s="156"/>
      <c r="J192" s="175"/>
      <c r="K192" s="162"/>
      <c r="L192" s="178"/>
      <c r="M192" s="177"/>
      <c r="N192" s="177"/>
      <c r="O192" s="157" t="s">
        <v>98</v>
      </c>
      <c r="P192" s="158">
        <f t="shared" si="59"/>
        <v>0</v>
      </c>
      <c r="Q192" s="168" t="str">
        <f t="shared" si="60"/>
        <v/>
      </c>
      <c r="R192" s="233" t="str">
        <f t="shared" si="61"/>
        <v/>
      </c>
      <c r="S192" s="168">
        <f t="shared" si="62"/>
        <v>0</v>
      </c>
      <c r="T192" s="171">
        <f t="shared" si="63"/>
        <v>0</v>
      </c>
      <c r="U192" s="171">
        <f t="shared" si="64"/>
        <v>0</v>
      </c>
      <c r="V192" s="171">
        <f t="shared" si="65"/>
        <v>0</v>
      </c>
      <c r="W192" s="171">
        <f t="shared" si="66"/>
        <v>0</v>
      </c>
      <c r="X192" s="171">
        <f t="shared" si="67"/>
        <v>0</v>
      </c>
      <c r="Y192" s="171">
        <f t="shared" si="68"/>
        <v>0</v>
      </c>
      <c r="Z192" s="171">
        <f t="shared" si="69"/>
        <v>0</v>
      </c>
      <c r="AA192" s="171">
        <f t="shared" si="70"/>
        <v>0</v>
      </c>
      <c r="AB192" s="171">
        <f t="shared" si="71"/>
        <v>0</v>
      </c>
      <c r="AC192" s="171">
        <f t="shared" si="72"/>
        <v>0</v>
      </c>
      <c r="AD192" s="171">
        <f t="shared" si="73"/>
        <v>0</v>
      </c>
      <c r="AE192" s="168"/>
      <c r="AF192" s="171"/>
      <c r="AG192" s="171"/>
      <c r="AH192" s="171"/>
      <c r="AI192" s="171"/>
      <c r="AJ192" s="171"/>
      <c r="AK192" s="171"/>
      <c r="AL192" s="171"/>
      <c r="AM192" s="171"/>
      <c r="AN192" s="171" t="str">
        <f t="shared" si="53"/>
        <v/>
      </c>
      <c r="AO192" s="171" t="str">
        <f t="shared" si="54"/>
        <v/>
      </c>
      <c r="AP192" s="171" t="str">
        <f t="shared" si="55"/>
        <v/>
      </c>
      <c r="AQ192" s="168" t="str">
        <f t="shared" si="74"/>
        <v/>
      </c>
      <c r="AR192" s="158" t="str">
        <f>IF(P192&lt;&gt;1, IF(SUM(P192:$P$504)&lt;&gt;0, "| Laat geen witruimte tussen ingevulde rijen.", ""), "")</f>
        <v/>
      </c>
      <c r="AT192" s="159" t="str">
        <f t="shared" si="75"/>
        <v/>
      </c>
    </row>
    <row r="193" spans="1:46" s="158" customFormat="1" ht="14.4" customHeight="1" x14ac:dyDescent="0.3">
      <c r="A193" s="244" t="str">
        <f t="shared" si="56"/>
        <v/>
      </c>
      <c r="B193" s="153" t="str">
        <f t="shared" si="57"/>
        <v/>
      </c>
      <c r="C193" s="174" t="str">
        <f t="shared" si="58"/>
        <v/>
      </c>
      <c r="D193" s="234"/>
      <c r="E193" s="173"/>
      <c r="F193" s="175"/>
      <c r="G193" s="175"/>
      <c r="H193" s="175"/>
      <c r="I193" s="156"/>
      <c r="J193" s="175"/>
      <c r="K193" s="162"/>
      <c r="L193" s="178"/>
      <c r="M193" s="177"/>
      <c r="N193" s="177"/>
      <c r="O193" s="157" t="s">
        <v>98</v>
      </c>
      <c r="P193" s="158">
        <f t="shared" si="59"/>
        <v>0</v>
      </c>
      <c r="Q193" s="168" t="str">
        <f t="shared" si="60"/>
        <v/>
      </c>
      <c r="R193" s="233" t="str">
        <f t="shared" si="61"/>
        <v/>
      </c>
      <c r="S193" s="168">
        <f t="shared" si="62"/>
        <v>0</v>
      </c>
      <c r="T193" s="171">
        <f t="shared" si="63"/>
        <v>0</v>
      </c>
      <c r="U193" s="171">
        <f t="shared" si="64"/>
        <v>0</v>
      </c>
      <c r="V193" s="171">
        <f t="shared" si="65"/>
        <v>0</v>
      </c>
      <c r="W193" s="171">
        <f t="shared" si="66"/>
        <v>0</v>
      </c>
      <c r="X193" s="171">
        <f t="shared" si="67"/>
        <v>0</v>
      </c>
      <c r="Y193" s="171">
        <f t="shared" si="68"/>
        <v>0</v>
      </c>
      <c r="Z193" s="171">
        <f t="shared" si="69"/>
        <v>0</v>
      </c>
      <c r="AA193" s="171">
        <f t="shared" si="70"/>
        <v>0</v>
      </c>
      <c r="AB193" s="171">
        <f t="shared" si="71"/>
        <v>0</v>
      </c>
      <c r="AC193" s="171">
        <f t="shared" si="72"/>
        <v>0</v>
      </c>
      <c r="AD193" s="171">
        <f t="shared" si="73"/>
        <v>0</v>
      </c>
      <c r="AE193" s="168"/>
      <c r="AF193" s="171"/>
      <c r="AG193" s="171"/>
      <c r="AH193" s="171"/>
      <c r="AI193" s="171"/>
      <c r="AJ193" s="171"/>
      <c r="AK193" s="171"/>
      <c r="AL193" s="171"/>
      <c r="AM193" s="171"/>
      <c r="AN193" s="171" t="str">
        <f t="shared" si="53"/>
        <v/>
      </c>
      <c r="AO193" s="171" t="str">
        <f t="shared" si="54"/>
        <v/>
      </c>
      <c r="AP193" s="171" t="str">
        <f t="shared" si="55"/>
        <v/>
      </c>
      <c r="AQ193" s="168" t="str">
        <f t="shared" si="74"/>
        <v/>
      </c>
      <c r="AR193" s="158" t="str">
        <f>IF(P193&lt;&gt;1, IF(SUM(P193:$P$504)&lt;&gt;0, "| Laat geen witruimte tussen ingevulde rijen.", ""), "")</f>
        <v/>
      </c>
      <c r="AT193" s="159" t="str">
        <f t="shared" si="75"/>
        <v/>
      </c>
    </row>
    <row r="194" spans="1:46" s="158" customFormat="1" ht="14.4" customHeight="1" x14ac:dyDescent="0.3">
      <c r="A194" s="244" t="str">
        <f t="shared" si="56"/>
        <v/>
      </c>
      <c r="B194" s="153" t="str">
        <f t="shared" si="57"/>
        <v/>
      </c>
      <c r="C194" s="174" t="str">
        <f t="shared" si="58"/>
        <v/>
      </c>
      <c r="D194" s="234"/>
      <c r="E194" s="173"/>
      <c r="F194" s="175"/>
      <c r="G194" s="175"/>
      <c r="H194" s="175"/>
      <c r="I194" s="156"/>
      <c r="J194" s="175"/>
      <c r="K194" s="162"/>
      <c r="L194" s="178"/>
      <c r="M194" s="177"/>
      <c r="N194" s="177"/>
      <c r="O194" s="157" t="s">
        <v>98</v>
      </c>
      <c r="P194" s="158">
        <f t="shared" si="59"/>
        <v>0</v>
      </c>
      <c r="Q194" s="168" t="str">
        <f t="shared" si="60"/>
        <v/>
      </c>
      <c r="R194" s="233" t="str">
        <f t="shared" si="61"/>
        <v/>
      </c>
      <c r="S194" s="168">
        <f t="shared" si="62"/>
        <v>0</v>
      </c>
      <c r="T194" s="171">
        <f t="shared" si="63"/>
        <v>0</v>
      </c>
      <c r="U194" s="171">
        <f t="shared" si="64"/>
        <v>0</v>
      </c>
      <c r="V194" s="171">
        <f t="shared" si="65"/>
        <v>0</v>
      </c>
      <c r="W194" s="171">
        <f t="shared" si="66"/>
        <v>0</v>
      </c>
      <c r="X194" s="171">
        <f t="shared" si="67"/>
        <v>0</v>
      </c>
      <c r="Y194" s="171">
        <f t="shared" si="68"/>
        <v>0</v>
      </c>
      <c r="Z194" s="171">
        <f t="shared" si="69"/>
        <v>0</v>
      </c>
      <c r="AA194" s="171">
        <f t="shared" si="70"/>
        <v>0</v>
      </c>
      <c r="AB194" s="171">
        <f t="shared" si="71"/>
        <v>0</v>
      </c>
      <c r="AC194" s="171">
        <f t="shared" si="72"/>
        <v>0</v>
      </c>
      <c r="AD194" s="171">
        <f t="shared" si="73"/>
        <v>0</v>
      </c>
      <c r="AE194" s="168"/>
      <c r="AF194" s="171"/>
      <c r="AG194" s="171"/>
      <c r="AH194" s="171"/>
      <c r="AI194" s="171"/>
      <c r="AJ194" s="171"/>
      <c r="AK194" s="171"/>
      <c r="AL194" s="171"/>
      <c r="AM194" s="171"/>
      <c r="AN194" s="171" t="str">
        <f t="shared" si="53"/>
        <v/>
      </c>
      <c r="AO194" s="171" t="str">
        <f t="shared" si="54"/>
        <v/>
      </c>
      <c r="AP194" s="171" t="str">
        <f t="shared" si="55"/>
        <v/>
      </c>
      <c r="AQ194" s="168" t="str">
        <f t="shared" si="74"/>
        <v/>
      </c>
      <c r="AR194" s="158" t="str">
        <f>IF(P194&lt;&gt;1, IF(SUM(P194:$P$504)&lt;&gt;0, "| Laat geen witruimte tussen ingevulde rijen.", ""), "")</f>
        <v/>
      </c>
      <c r="AT194" s="159" t="str">
        <f t="shared" si="75"/>
        <v/>
      </c>
    </row>
    <row r="195" spans="1:46" s="158" customFormat="1" ht="14.4" customHeight="1" x14ac:dyDescent="0.3">
      <c r="A195" s="244" t="str">
        <f t="shared" si="56"/>
        <v/>
      </c>
      <c r="B195" s="153" t="str">
        <f t="shared" si="57"/>
        <v/>
      </c>
      <c r="C195" s="174" t="str">
        <f t="shared" si="58"/>
        <v/>
      </c>
      <c r="D195" s="234"/>
      <c r="E195" s="173"/>
      <c r="F195" s="175"/>
      <c r="G195" s="175"/>
      <c r="H195" s="175"/>
      <c r="I195" s="156"/>
      <c r="J195" s="175"/>
      <c r="K195" s="162"/>
      <c r="L195" s="178"/>
      <c r="M195" s="177"/>
      <c r="N195" s="177"/>
      <c r="O195" s="157" t="s">
        <v>98</v>
      </c>
      <c r="P195" s="158">
        <f t="shared" si="59"/>
        <v>0</v>
      </c>
      <c r="Q195" s="168" t="str">
        <f t="shared" si="60"/>
        <v/>
      </c>
      <c r="R195" s="233" t="str">
        <f t="shared" si="61"/>
        <v/>
      </c>
      <c r="S195" s="168">
        <f t="shared" si="62"/>
        <v>0</v>
      </c>
      <c r="T195" s="171">
        <f t="shared" si="63"/>
        <v>0</v>
      </c>
      <c r="U195" s="171">
        <f t="shared" si="64"/>
        <v>0</v>
      </c>
      <c r="V195" s="171">
        <f t="shared" si="65"/>
        <v>0</v>
      </c>
      <c r="W195" s="171">
        <f t="shared" si="66"/>
        <v>0</v>
      </c>
      <c r="X195" s="171">
        <f t="shared" si="67"/>
        <v>0</v>
      </c>
      <c r="Y195" s="171">
        <f t="shared" si="68"/>
        <v>0</v>
      </c>
      <c r="Z195" s="171">
        <f t="shared" si="69"/>
        <v>0</v>
      </c>
      <c r="AA195" s="171">
        <f t="shared" si="70"/>
        <v>0</v>
      </c>
      <c r="AB195" s="171">
        <f t="shared" si="71"/>
        <v>0</v>
      </c>
      <c r="AC195" s="171">
        <f t="shared" si="72"/>
        <v>0</v>
      </c>
      <c r="AD195" s="171">
        <f t="shared" si="73"/>
        <v>0</v>
      </c>
      <c r="AE195" s="168"/>
      <c r="AF195" s="171"/>
      <c r="AG195" s="171"/>
      <c r="AH195" s="171"/>
      <c r="AI195" s="171"/>
      <c r="AJ195" s="171"/>
      <c r="AK195" s="171"/>
      <c r="AL195" s="171"/>
      <c r="AM195" s="171"/>
      <c r="AN195" s="171" t="str">
        <f t="shared" si="53"/>
        <v/>
      </c>
      <c r="AO195" s="171" t="str">
        <f t="shared" si="54"/>
        <v/>
      </c>
      <c r="AP195" s="171" t="str">
        <f t="shared" si="55"/>
        <v/>
      </c>
      <c r="AQ195" s="168" t="str">
        <f t="shared" si="74"/>
        <v/>
      </c>
      <c r="AR195" s="158" t="str">
        <f>IF(P195&lt;&gt;1, IF(SUM(P195:$P$504)&lt;&gt;0, "| Laat geen witruimte tussen ingevulde rijen.", ""), "")</f>
        <v/>
      </c>
      <c r="AT195" s="159" t="str">
        <f t="shared" si="75"/>
        <v/>
      </c>
    </row>
    <row r="196" spans="1:46" s="158" customFormat="1" ht="14.4" customHeight="1" x14ac:dyDescent="0.3">
      <c r="A196" s="244" t="str">
        <f t="shared" si="56"/>
        <v/>
      </c>
      <c r="B196" s="153" t="str">
        <f t="shared" si="57"/>
        <v/>
      </c>
      <c r="C196" s="174" t="str">
        <f t="shared" si="58"/>
        <v/>
      </c>
      <c r="D196" s="234"/>
      <c r="E196" s="173"/>
      <c r="F196" s="175"/>
      <c r="G196" s="175"/>
      <c r="H196" s="175"/>
      <c r="I196" s="156"/>
      <c r="J196" s="175"/>
      <c r="K196" s="162"/>
      <c r="L196" s="178"/>
      <c r="M196" s="177"/>
      <c r="N196" s="177"/>
      <c r="O196" s="157" t="s">
        <v>98</v>
      </c>
      <c r="P196" s="158">
        <f t="shared" si="59"/>
        <v>0</v>
      </c>
      <c r="Q196" s="168" t="str">
        <f t="shared" si="60"/>
        <v/>
      </c>
      <c r="R196" s="233" t="str">
        <f t="shared" si="61"/>
        <v/>
      </c>
      <c r="S196" s="168">
        <f t="shared" si="62"/>
        <v>0</v>
      </c>
      <c r="T196" s="171">
        <f t="shared" si="63"/>
        <v>0</v>
      </c>
      <c r="U196" s="171">
        <f t="shared" si="64"/>
        <v>0</v>
      </c>
      <c r="V196" s="171">
        <f t="shared" si="65"/>
        <v>0</v>
      </c>
      <c r="W196" s="171">
        <f t="shared" si="66"/>
        <v>0</v>
      </c>
      <c r="X196" s="171">
        <f t="shared" si="67"/>
        <v>0</v>
      </c>
      <c r="Y196" s="171">
        <f t="shared" si="68"/>
        <v>0</v>
      </c>
      <c r="Z196" s="171">
        <f t="shared" si="69"/>
        <v>0</v>
      </c>
      <c r="AA196" s="171">
        <f t="shared" si="70"/>
        <v>0</v>
      </c>
      <c r="AB196" s="171">
        <f t="shared" si="71"/>
        <v>0</v>
      </c>
      <c r="AC196" s="171">
        <f t="shared" si="72"/>
        <v>0</v>
      </c>
      <c r="AD196" s="171">
        <f t="shared" si="73"/>
        <v>0</v>
      </c>
      <c r="AE196" s="168"/>
      <c r="AF196" s="171"/>
      <c r="AG196" s="171"/>
      <c r="AH196" s="171"/>
      <c r="AI196" s="171"/>
      <c r="AJ196" s="171"/>
      <c r="AK196" s="171"/>
      <c r="AL196" s="171"/>
      <c r="AM196" s="171"/>
      <c r="AN196" s="171" t="str">
        <f t="shared" si="53"/>
        <v/>
      </c>
      <c r="AO196" s="171" t="str">
        <f t="shared" si="54"/>
        <v/>
      </c>
      <c r="AP196" s="171" t="str">
        <f t="shared" si="55"/>
        <v/>
      </c>
      <c r="AQ196" s="168" t="str">
        <f t="shared" si="74"/>
        <v/>
      </c>
      <c r="AR196" s="158" t="str">
        <f>IF(P196&lt;&gt;1, IF(SUM(P196:$P$504)&lt;&gt;0, "| Laat geen witruimte tussen ingevulde rijen.", ""), "")</f>
        <v/>
      </c>
      <c r="AT196" s="159" t="str">
        <f t="shared" si="75"/>
        <v/>
      </c>
    </row>
    <row r="197" spans="1:46" s="158" customFormat="1" ht="14.4" customHeight="1" x14ac:dyDescent="0.3">
      <c r="A197" s="244" t="str">
        <f t="shared" si="56"/>
        <v/>
      </c>
      <c r="B197" s="153" t="str">
        <f t="shared" si="57"/>
        <v/>
      </c>
      <c r="C197" s="174" t="str">
        <f t="shared" si="58"/>
        <v/>
      </c>
      <c r="D197" s="234"/>
      <c r="E197" s="173"/>
      <c r="F197" s="175"/>
      <c r="G197" s="175"/>
      <c r="H197" s="175"/>
      <c r="I197" s="156"/>
      <c r="J197" s="175"/>
      <c r="K197" s="162"/>
      <c r="L197" s="178"/>
      <c r="M197" s="177"/>
      <c r="N197" s="177"/>
      <c r="O197" s="157" t="s">
        <v>98</v>
      </c>
      <c r="P197" s="158">
        <f t="shared" si="59"/>
        <v>0</v>
      </c>
      <c r="Q197" s="168" t="str">
        <f t="shared" si="60"/>
        <v/>
      </c>
      <c r="R197" s="233" t="str">
        <f t="shared" si="61"/>
        <v/>
      </c>
      <c r="S197" s="168">
        <f t="shared" si="62"/>
        <v>0</v>
      </c>
      <c r="T197" s="171">
        <f t="shared" si="63"/>
        <v>0</v>
      </c>
      <c r="U197" s="171">
        <f t="shared" si="64"/>
        <v>0</v>
      </c>
      <c r="V197" s="171">
        <f t="shared" si="65"/>
        <v>0</v>
      </c>
      <c r="W197" s="171">
        <f t="shared" si="66"/>
        <v>0</v>
      </c>
      <c r="X197" s="171">
        <f t="shared" si="67"/>
        <v>0</v>
      </c>
      <c r="Y197" s="171">
        <f t="shared" si="68"/>
        <v>0</v>
      </c>
      <c r="Z197" s="171">
        <f t="shared" si="69"/>
        <v>0</v>
      </c>
      <c r="AA197" s="171">
        <f t="shared" si="70"/>
        <v>0</v>
      </c>
      <c r="AB197" s="171">
        <f t="shared" si="71"/>
        <v>0</v>
      </c>
      <c r="AC197" s="171">
        <f t="shared" si="72"/>
        <v>0</v>
      </c>
      <c r="AD197" s="171">
        <f t="shared" si="73"/>
        <v>0</v>
      </c>
      <c r="AE197" s="168"/>
      <c r="AF197" s="171"/>
      <c r="AG197" s="171"/>
      <c r="AH197" s="171"/>
      <c r="AI197" s="171"/>
      <c r="AJ197" s="171"/>
      <c r="AK197" s="171"/>
      <c r="AL197" s="171"/>
      <c r="AM197" s="171"/>
      <c r="AN197" s="171" t="str">
        <f t="shared" ref="AN197:AN260" si="76">IF(ISTEXT(L197), IFERROR(IF(SEARCH(".", L197)&lt;&gt;0, "| Veld '"&amp;AN$4&amp;ROW()&amp;"': "&amp;Fout_punt), "| Veld '"&amp;AN$4&amp;ROW()&amp;"': "&amp;Fout_geen_getal), IF(L197&lt;0, "| Veld '"&amp;AN$4&amp;ROW()&amp;"': "&amp;Fout_negatief, IF(L197&gt;D197, "| Veld '"&amp;$AN$4&amp;ROW()&amp;"': Het aantal VTE's kan niet groter zijn dan het aantal personen in veld '"&amp;$AF$4&amp;ROW()&amp;"'.", "")))</f>
        <v/>
      </c>
      <c r="AO197" s="171" t="str">
        <f t="shared" ref="AO197:AO260" si="77">IF(ISTEXT(M197), IFERROR(IF(SEARCH(".", M197)&lt;&gt;0, "| Veld '"&amp;AO$4&amp;ROW()&amp;"': "&amp;Fout_punt), "| Veld '"&amp;AO$4&amp;ROW()&amp;"': "&amp;Fout_geen_getal), IF(M197&lt;0, "| Veld '"&amp;AO$4&amp;ROW()&amp;"': "&amp;Fout_negatief, ""))</f>
        <v/>
      </c>
      <c r="AP197" s="171" t="str">
        <f t="shared" ref="AP197:AP260" si="78">IF(ISTEXT(N197), IFERROR(IF(SEARCH(".", N197)&lt;&gt;0, "| Veld '"&amp;AP$4&amp;ROW()&amp;"': "&amp;Fout_punt), "| Veld '"&amp;AP$4&amp;ROW()&amp;"': "&amp;Fout_geen_getal), IF(N197&lt;0, "| Veld '"&amp;AP$4&amp;ROW()&amp;"': "&amp;Fout_negatief, ""))</f>
        <v/>
      </c>
      <c r="AQ197" s="168" t="str">
        <f t="shared" si="74"/>
        <v/>
      </c>
      <c r="AR197" s="158" t="str">
        <f>IF(P197&lt;&gt;1, IF(SUM(P197:$P$504)&lt;&gt;0, "| Laat geen witruimte tussen ingevulde rijen.", ""), "")</f>
        <v/>
      </c>
      <c r="AT197" s="159" t="str">
        <f t="shared" si="75"/>
        <v/>
      </c>
    </row>
    <row r="198" spans="1:46" s="158" customFormat="1" ht="14.4" customHeight="1" x14ac:dyDescent="0.3">
      <c r="A198" s="244" t="str">
        <f t="shared" ref="A198:A261" si="79">IF(AT198&lt;&gt;"", "✘", "")</f>
        <v/>
      </c>
      <c r="B198" s="153" t="str">
        <f t="shared" ref="B198:B261" si="80">IF(OR(P198&lt;&gt;0, AR198&lt;&gt;""), ROW()-4, "")</f>
        <v/>
      </c>
      <c r="C198" s="174" t="str">
        <f t="shared" ref="C198:C261" si="81">IF(OR(P198&lt;&gt;0, AR198&lt;&gt;""), "Loondienst", "")</f>
        <v/>
      </c>
      <c r="D198" s="234"/>
      <c r="E198" s="173"/>
      <c r="F198" s="175"/>
      <c r="G198" s="175"/>
      <c r="H198" s="175"/>
      <c r="I198" s="156"/>
      <c r="J198" s="175"/>
      <c r="K198" s="162"/>
      <c r="L198" s="178"/>
      <c r="M198" s="177"/>
      <c r="N198" s="177"/>
      <c r="O198" s="157" t="s">
        <v>98</v>
      </c>
      <c r="P198" s="158">
        <f t="shared" ref="P198:P261" si="82">IF(D198&amp;E198&amp;F198&amp;G198&amp;H198&amp;I198&amp;J198&amp;K198&amp;L198&amp;M198&amp;N198&lt;&gt;"", 1, 0)</f>
        <v>0</v>
      </c>
      <c r="Q198" s="168" t="str">
        <f t="shared" ref="Q198:Q261" si="83">IF(I198&lt;&gt;"",
IF(I198="PC121", "lstPC121Kwalificatie",
IF(I198="PC200", "lstPC200Kwalificatie",
IF(I198="PC218", "lstPC218Kwalificatie",
IF(I198="PC227", "lstPC227Kwalificatie",
IF(I198="PC302", "lstPC302Kwalificatie",
IF(I198="PC303", "lstPC303Kwalificatie",
IF(I198="PC304 - muziek", "lstPC304Kwalificatie",
IF(I198="PC304 - podiumkunsten", "lstPC304Kwalificatie",
IF(I198="PC329.01", "lstPC32901Kwalificatie",
""))))))))),
"")</f>
        <v/>
      </c>
      <c r="R198" s="233" t="str">
        <f t="shared" ref="R198:R261" si="84">IF(I198&lt;&gt;"",
IF(I198="PC121", "lstPC121FunctieGroep",
IF(I198="PC200", "lstPC200FunctieGroep",
IF(I198="PC218", "lstPC218FunctieGroep",
IF(I198="PC227", "lstPC227FunctieGroep",
IF(I198="PC302", "lstPC302FunctieGroep",
IF(I198="PC303", "lstPC303FunctieGroep",
IF(I198="PC304 - muziek", "lstPC304FunctieGroep",
IF(I198="PC304 - podiumkunsten", "lstPC304FunctieGroep",
IF(I198="PC329.01", "lstPC32901FunctieGroep",
""))))))))),
"")</f>
        <v/>
      </c>
      <c r="S198" s="168">
        <f t="shared" ref="S198:S261" si="85">IF($P198&lt;&gt;0, IF(C198&lt;&gt;"", 0, 1), 0)</f>
        <v>0</v>
      </c>
      <c r="T198" s="171">
        <f t="shared" ref="T198:T261" si="86">IF($P198&lt;&gt;0, IF(D198&lt;&gt;"", 0, 1), 0)</f>
        <v>0</v>
      </c>
      <c r="U198" s="171">
        <f t="shared" ref="U198:U261" si="87">IF($P198&lt;&gt;0, IF(E198&lt;&gt;"", 0, 1), 0)</f>
        <v>0</v>
      </c>
      <c r="V198" s="171">
        <f t="shared" ref="V198:V261" si="88">IF($P198&lt;&gt;0, IF(F198&lt;&gt;"", 0, 1), 0)</f>
        <v>0</v>
      </c>
      <c r="W198" s="171">
        <f t="shared" ref="W198:W261" si="89">IF($P198&lt;&gt;0, IF(G198&lt;&gt;"", 0, 1), 0)</f>
        <v>0</v>
      </c>
      <c r="X198" s="171">
        <f t="shared" ref="X198:X261" si="90">IF($P198&lt;&gt;0, IF(H198&lt;&gt;"", 0, 1), 0)</f>
        <v>0</v>
      </c>
      <c r="Y198" s="171">
        <f t="shared" ref="Y198:Y261" si="91">IF($P198&lt;&gt;0, IF(I198&lt;&gt;"", 0, 1), 0)</f>
        <v>0</v>
      </c>
      <c r="Z198" s="171">
        <f t="shared" ref="Z198:Z261" si="92">IF($P198&lt;&gt;0, IF($I198&lt;&gt;"", IF(J198&lt;&gt;"", 0, 1), -1), 0)</f>
        <v>0</v>
      </c>
      <c r="AA198" s="171">
        <f t="shared" ref="AA198:AA261" si="93">IF($P198&lt;&gt;0, IF($I198&lt;&gt;"", IF($I198&lt;&gt;"PC329.01", IF(K198&lt;&gt;"", 0, 1), -1), -1), 0)</f>
        <v>0</v>
      </c>
      <c r="AB198" s="171">
        <f t="shared" ref="AB198:AB261" si="94">IF($P198&lt;&gt;0, IF(D198&lt;&gt;"", IF(L198&lt;&gt;"", 0, 1), -1), 0)</f>
        <v>0</v>
      </c>
      <c r="AC198" s="171">
        <f t="shared" ref="AC198:AC261" si="95">IF($P198&lt;&gt;0, IF(M198&lt;&gt;"", 0, 1), 0)</f>
        <v>0</v>
      </c>
      <c r="AD198" s="171">
        <f t="shared" ref="AD198:AD261" si="96">IF($P198&lt;&gt;0, IF(N198&lt;&gt;"", 0, 1), 0)</f>
        <v>0</v>
      </c>
      <c r="AE198" s="168"/>
      <c r="AF198" s="171"/>
      <c r="AG198" s="171"/>
      <c r="AH198" s="171"/>
      <c r="AI198" s="171"/>
      <c r="AJ198" s="171"/>
      <c r="AK198" s="171"/>
      <c r="AL198" s="171"/>
      <c r="AM198" s="171"/>
      <c r="AN198" s="171" t="str">
        <f t="shared" si="76"/>
        <v/>
      </c>
      <c r="AO198" s="171" t="str">
        <f t="shared" si="77"/>
        <v/>
      </c>
      <c r="AP198" s="171" t="str">
        <f t="shared" si="78"/>
        <v/>
      </c>
      <c r="AQ198" s="168" t="str">
        <f t="shared" ref="AQ198:AQ261" si="97">IF(SUMIF(S198:AD198, "&gt;0")&gt;0, "| Vul verplichte velden in.", "")</f>
        <v/>
      </c>
      <c r="AR198" s="158" t="str">
        <f>IF(P198&lt;&gt;1, IF(SUM(P198:$P$504)&lt;&gt;0, "| Laat geen witruimte tussen ingevulde rijen.", ""), "")</f>
        <v/>
      </c>
      <c r="AT198" s="159" t="str">
        <f t="shared" ref="AT198:AT261" si="98">IF(AE198&amp;AF198&amp;AG198&amp;AH198&amp;AI198&amp;AJ198&amp;AK198&amp;AL198&amp;AM198&amp;AN198&amp;AO198&amp;AP198&lt;&gt;"", AE198&amp;AF198&amp;AG198&amp;AH198&amp;AI198&amp;AJ198&amp;AK198&amp;AL198&amp;AM198&amp;AN198&amp;AO198&amp;AP198, AQ198&amp;AR198)</f>
        <v/>
      </c>
    </row>
    <row r="199" spans="1:46" s="158" customFormat="1" ht="14.4" customHeight="1" x14ac:dyDescent="0.3">
      <c r="A199" s="244" t="str">
        <f t="shared" si="79"/>
        <v/>
      </c>
      <c r="B199" s="153" t="str">
        <f t="shared" si="80"/>
        <v/>
      </c>
      <c r="C199" s="174" t="str">
        <f t="shared" si="81"/>
        <v/>
      </c>
      <c r="D199" s="234"/>
      <c r="E199" s="173"/>
      <c r="F199" s="175"/>
      <c r="G199" s="175"/>
      <c r="H199" s="175"/>
      <c r="I199" s="156"/>
      <c r="J199" s="175"/>
      <c r="K199" s="162"/>
      <c r="L199" s="178"/>
      <c r="M199" s="177"/>
      <c r="N199" s="177"/>
      <c r="O199" s="157" t="s">
        <v>98</v>
      </c>
      <c r="P199" s="158">
        <f t="shared" si="82"/>
        <v>0</v>
      </c>
      <c r="Q199" s="168" t="str">
        <f t="shared" si="83"/>
        <v/>
      </c>
      <c r="R199" s="233" t="str">
        <f t="shared" si="84"/>
        <v/>
      </c>
      <c r="S199" s="168">
        <f t="shared" si="85"/>
        <v>0</v>
      </c>
      <c r="T199" s="171">
        <f t="shared" si="86"/>
        <v>0</v>
      </c>
      <c r="U199" s="171">
        <f t="shared" si="87"/>
        <v>0</v>
      </c>
      <c r="V199" s="171">
        <f t="shared" si="88"/>
        <v>0</v>
      </c>
      <c r="W199" s="171">
        <f t="shared" si="89"/>
        <v>0</v>
      </c>
      <c r="X199" s="171">
        <f t="shared" si="90"/>
        <v>0</v>
      </c>
      <c r="Y199" s="171">
        <f t="shared" si="91"/>
        <v>0</v>
      </c>
      <c r="Z199" s="171">
        <f t="shared" si="92"/>
        <v>0</v>
      </c>
      <c r="AA199" s="171">
        <f t="shared" si="93"/>
        <v>0</v>
      </c>
      <c r="AB199" s="171">
        <f t="shared" si="94"/>
        <v>0</v>
      </c>
      <c r="AC199" s="171">
        <f t="shared" si="95"/>
        <v>0</v>
      </c>
      <c r="AD199" s="171">
        <f t="shared" si="96"/>
        <v>0</v>
      </c>
      <c r="AE199" s="168"/>
      <c r="AF199" s="171"/>
      <c r="AG199" s="171"/>
      <c r="AH199" s="171"/>
      <c r="AI199" s="171"/>
      <c r="AJ199" s="171"/>
      <c r="AK199" s="171"/>
      <c r="AL199" s="171"/>
      <c r="AM199" s="171"/>
      <c r="AN199" s="171" t="str">
        <f t="shared" si="76"/>
        <v/>
      </c>
      <c r="AO199" s="171" t="str">
        <f t="shared" si="77"/>
        <v/>
      </c>
      <c r="AP199" s="171" t="str">
        <f t="shared" si="78"/>
        <v/>
      </c>
      <c r="AQ199" s="168" t="str">
        <f t="shared" si="97"/>
        <v/>
      </c>
      <c r="AR199" s="158" t="str">
        <f>IF(P199&lt;&gt;1, IF(SUM(P199:$P$504)&lt;&gt;0, "| Laat geen witruimte tussen ingevulde rijen.", ""), "")</f>
        <v/>
      </c>
      <c r="AT199" s="159" t="str">
        <f t="shared" si="98"/>
        <v/>
      </c>
    </row>
    <row r="200" spans="1:46" s="158" customFormat="1" ht="14.4" customHeight="1" x14ac:dyDescent="0.3">
      <c r="A200" s="244" t="str">
        <f t="shared" si="79"/>
        <v/>
      </c>
      <c r="B200" s="153" t="str">
        <f t="shared" si="80"/>
        <v/>
      </c>
      <c r="C200" s="174" t="str">
        <f t="shared" si="81"/>
        <v/>
      </c>
      <c r="D200" s="234"/>
      <c r="E200" s="173"/>
      <c r="F200" s="175"/>
      <c r="G200" s="175"/>
      <c r="H200" s="175"/>
      <c r="I200" s="156"/>
      <c r="J200" s="175"/>
      <c r="K200" s="162"/>
      <c r="L200" s="178"/>
      <c r="M200" s="177"/>
      <c r="N200" s="177"/>
      <c r="O200" s="157" t="s">
        <v>98</v>
      </c>
      <c r="P200" s="158">
        <f t="shared" si="82"/>
        <v>0</v>
      </c>
      <c r="Q200" s="168" t="str">
        <f t="shared" si="83"/>
        <v/>
      </c>
      <c r="R200" s="233" t="str">
        <f t="shared" si="84"/>
        <v/>
      </c>
      <c r="S200" s="168">
        <f t="shared" si="85"/>
        <v>0</v>
      </c>
      <c r="T200" s="171">
        <f t="shared" si="86"/>
        <v>0</v>
      </c>
      <c r="U200" s="171">
        <f t="shared" si="87"/>
        <v>0</v>
      </c>
      <c r="V200" s="171">
        <f t="shared" si="88"/>
        <v>0</v>
      </c>
      <c r="W200" s="171">
        <f t="shared" si="89"/>
        <v>0</v>
      </c>
      <c r="X200" s="171">
        <f t="shared" si="90"/>
        <v>0</v>
      </c>
      <c r="Y200" s="171">
        <f t="shared" si="91"/>
        <v>0</v>
      </c>
      <c r="Z200" s="171">
        <f t="shared" si="92"/>
        <v>0</v>
      </c>
      <c r="AA200" s="171">
        <f t="shared" si="93"/>
        <v>0</v>
      </c>
      <c r="AB200" s="171">
        <f t="shared" si="94"/>
        <v>0</v>
      </c>
      <c r="AC200" s="171">
        <f t="shared" si="95"/>
        <v>0</v>
      </c>
      <c r="AD200" s="171">
        <f t="shared" si="96"/>
        <v>0</v>
      </c>
      <c r="AE200" s="168"/>
      <c r="AF200" s="171"/>
      <c r="AG200" s="171"/>
      <c r="AH200" s="171"/>
      <c r="AI200" s="171"/>
      <c r="AJ200" s="171"/>
      <c r="AK200" s="171"/>
      <c r="AL200" s="171"/>
      <c r="AM200" s="171"/>
      <c r="AN200" s="171" t="str">
        <f t="shared" si="76"/>
        <v/>
      </c>
      <c r="AO200" s="171" t="str">
        <f t="shared" si="77"/>
        <v/>
      </c>
      <c r="AP200" s="171" t="str">
        <f t="shared" si="78"/>
        <v/>
      </c>
      <c r="AQ200" s="168" t="str">
        <f t="shared" si="97"/>
        <v/>
      </c>
      <c r="AR200" s="158" t="str">
        <f>IF(P200&lt;&gt;1, IF(SUM(P200:$P$504)&lt;&gt;0, "| Laat geen witruimte tussen ingevulde rijen.", ""), "")</f>
        <v/>
      </c>
      <c r="AT200" s="159" t="str">
        <f t="shared" si="98"/>
        <v/>
      </c>
    </row>
    <row r="201" spans="1:46" s="158" customFormat="1" ht="14.4" customHeight="1" x14ac:dyDescent="0.3">
      <c r="A201" s="244" t="str">
        <f t="shared" si="79"/>
        <v/>
      </c>
      <c r="B201" s="153" t="str">
        <f t="shared" si="80"/>
        <v/>
      </c>
      <c r="C201" s="174" t="str">
        <f t="shared" si="81"/>
        <v/>
      </c>
      <c r="D201" s="234"/>
      <c r="E201" s="173"/>
      <c r="F201" s="175"/>
      <c r="G201" s="175"/>
      <c r="H201" s="175"/>
      <c r="I201" s="156"/>
      <c r="J201" s="175"/>
      <c r="K201" s="162"/>
      <c r="L201" s="178"/>
      <c r="M201" s="177"/>
      <c r="N201" s="177"/>
      <c r="O201" s="157" t="s">
        <v>98</v>
      </c>
      <c r="P201" s="158">
        <f t="shared" si="82"/>
        <v>0</v>
      </c>
      <c r="Q201" s="168" t="str">
        <f t="shared" si="83"/>
        <v/>
      </c>
      <c r="R201" s="233" t="str">
        <f t="shared" si="84"/>
        <v/>
      </c>
      <c r="S201" s="168">
        <f t="shared" si="85"/>
        <v>0</v>
      </c>
      <c r="T201" s="171">
        <f t="shared" si="86"/>
        <v>0</v>
      </c>
      <c r="U201" s="171">
        <f t="shared" si="87"/>
        <v>0</v>
      </c>
      <c r="V201" s="171">
        <f t="shared" si="88"/>
        <v>0</v>
      </c>
      <c r="W201" s="171">
        <f t="shared" si="89"/>
        <v>0</v>
      </c>
      <c r="X201" s="171">
        <f t="shared" si="90"/>
        <v>0</v>
      </c>
      <c r="Y201" s="171">
        <f t="shared" si="91"/>
        <v>0</v>
      </c>
      <c r="Z201" s="171">
        <f t="shared" si="92"/>
        <v>0</v>
      </c>
      <c r="AA201" s="171">
        <f t="shared" si="93"/>
        <v>0</v>
      </c>
      <c r="AB201" s="171">
        <f t="shared" si="94"/>
        <v>0</v>
      </c>
      <c r="AC201" s="171">
        <f t="shared" si="95"/>
        <v>0</v>
      </c>
      <c r="AD201" s="171">
        <f t="shared" si="96"/>
        <v>0</v>
      </c>
      <c r="AE201" s="168"/>
      <c r="AF201" s="171"/>
      <c r="AG201" s="171"/>
      <c r="AH201" s="171"/>
      <c r="AI201" s="171"/>
      <c r="AJ201" s="171"/>
      <c r="AK201" s="171"/>
      <c r="AL201" s="171"/>
      <c r="AM201" s="171"/>
      <c r="AN201" s="171" t="str">
        <f t="shared" si="76"/>
        <v/>
      </c>
      <c r="AO201" s="171" t="str">
        <f t="shared" si="77"/>
        <v/>
      </c>
      <c r="AP201" s="171" t="str">
        <f t="shared" si="78"/>
        <v/>
      </c>
      <c r="AQ201" s="168" t="str">
        <f t="shared" si="97"/>
        <v/>
      </c>
      <c r="AR201" s="158" t="str">
        <f>IF(P201&lt;&gt;1, IF(SUM(P201:$P$504)&lt;&gt;0, "| Laat geen witruimte tussen ingevulde rijen.", ""), "")</f>
        <v/>
      </c>
      <c r="AT201" s="159" t="str">
        <f t="shared" si="98"/>
        <v/>
      </c>
    </row>
    <row r="202" spans="1:46" s="158" customFormat="1" ht="14.4" customHeight="1" x14ac:dyDescent="0.3">
      <c r="A202" s="244" t="str">
        <f t="shared" si="79"/>
        <v/>
      </c>
      <c r="B202" s="153" t="str">
        <f t="shared" si="80"/>
        <v/>
      </c>
      <c r="C202" s="174" t="str">
        <f t="shared" si="81"/>
        <v/>
      </c>
      <c r="D202" s="234"/>
      <c r="E202" s="173"/>
      <c r="F202" s="175"/>
      <c r="G202" s="175"/>
      <c r="H202" s="175"/>
      <c r="I202" s="156"/>
      <c r="J202" s="175"/>
      <c r="K202" s="162"/>
      <c r="L202" s="178"/>
      <c r="M202" s="177"/>
      <c r="N202" s="177"/>
      <c r="O202" s="157" t="s">
        <v>98</v>
      </c>
      <c r="P202" s="158">
        <f t="shared" si="82"/>
        <v>0</v>
      </c>
      <c r="Q202" s="168" t="str">
        <f t="shared" si="83"/>
        <v/>
      </c>
      <c r="R202" s="233" t="str">
        <f t="shared" si="84"/>
        <v/>
      </c>
      <c r="S202" s="168">
        <f t="shared" si="85"/>
        <v>0</v>
      </c>
      <c r="T202" s="171">
        <f t="shared" si="86"/>
        <v>0</v>
      </c>
      <c r="U202" s="171">
        <f t="shared" si="87"/>
        <v>0</v>
      </c>
      <c r="V202" s="171">
        <f t="shared" si="88"/>
        <v>0</v>
      </c>
      <c r="W202" s="171">
        <f t="shared" si="89"/>
        <v>0</v>
      </c>
      <c r="X202" s="171">
        <f t="shared" si="90"/>
        <v>0</v>
      </c>
      <c r="Y202" s="171">
        <f t="shared" si="91"/>
        <v>0</v>
      </c>
      <c r="Z202" s="171">
        <f t="shared" si="92"/>
        <v>0</v>
      </c>
      <c r="AA202" s="171">
        <f t="shared" si="93"/>
        <v>0</v>
      </c>
      <c r="AB202" s="171">
        <f t="shared" si="94"/>
        <v>0</v>
      </c>
      <c r="AC202" s="171">
        <f t="shared" si="95"/>
        <v>0</v>
      </c>
      <c r="AD202" s="171">
        <f t="shared" si="96"/>
        <v>0</v>
      </c>
      <c r="AE202" s="168"/>
      <c r="AF202" s="171"/>
      <c r="AG202" s="171"/>
      <c r="AH202" s="171"/>
      <c r="AI202" s="171"/>
      <c r="AJ202" s="171"/>
      <c r="AK202" s="171"/>
      <c r="AL202" s="171"/>
      <c r="AM202" s="171"/>
      <c r="AN202" s="171" t="str">
        <f t="shared" si="76"/>
        <v/>
      </c>
      <c r="AO202" s="171" t="str">
        <f t="shared" si="77"/>
        <v/>
      </c>
      <c r="AP202" s="171" t="str">
        <f t="shared" si="78"/>
        <v/>
      </c>
      <c r="AQ202" s="168" t="str">
        <f t="shared" si="97"/>
        <v/>
      </c>
      <c r="AR202" s="158" t="str">
        <f>IF(P202&lt;&gt;1, IF(SUM(P202:$P$504)&lt;&gt;0, "| Laat geen witruimte tussen ingevulde rijen.", ""), "")</f>
        <v/>
      </c>
      <c r="AT202" s="159" t="str">
        <f t="shared" si="98"/>
        <v/>
      </c>
    </row>
    <row r="203" spans="1:46" s="158" customFormat="1" ht="14.4" customHeight="1" x14ac:dyDescent="0.3">
      <c r="A203" s="244" t="str">
        <f t="shared" si="79"/>
        <v/>
      </c>
      <c r="B203" s="153" t="str">
        <f t="shared" si="80"/>
        <v/>
      </c>
      <c r="C203" s="174" t="str">
        <f t="shared" si="81"/>
        <v/>
      </c>
      <c r="D203" s="234"/>
      <c r="E203" s="173"/>
      <c r="F203" s="175"/>
      <c r="G203" s="175"/>
      <c r="H203" s="175"/>
      <c r="I203" s="156"/>
      <c r="J203" s="175"/>
      <c r="K203" s="162"/>
      <c r="L203" s="178"/>
      <c r="M203" s="177"/>
      <c r="N203" s="177"/>
      <c r="O203" s="157" t="s">
        <v>98</v>
      </c>
      <c r="P203" s="158">
        <f t="shared" si="82"/>
        <v>0</v>
      </c>
      <c r="Q203" s="168" t="str">
        <f t="shared" si="83"/>
        <v/>
      </c>
      <c r="R203" s="233" t="str">
        <f t="shared" si="84"/>
        <v/>
      </c>
      <c r="S203" s="168">
        <f t="shared" si="85"/>
        <v>0</v>
      </c>
      <c r="T203" s="171">
        <f t="shared" si="86"/>
        <v>0</v>
      </c>
      <c r="U203" s="171">
        <f t="shared" si="87"/>
        <v>0</v>
      </c>
      <c r="V203" s="171">
        <f t="shared" si="88"/>
        <v>0</v>
      </c>
      <c r="W203" s="171">
        <f t="shared" si="89"/>
        <v>0</v>
      </c>
      <c r="X203" s="171">
        <f t="shared" si="90"/>
        <v>0</v>
      </c>
      <c r="Y203" s="171">
        <f t="shared" si="91"/>
        <v>0</v>
      </c>
      <c r="Z203" s="171">
        <f t="shared" si="92"/>
        <v>0</v>
      </c>
      <c r="AA203" s="171">
        <f t="shared" si="93"/>
        <v>0</v>
      </c>
      <c r="AB203" s="171">
        <f t="shared" si="94"/>
        <v>0</v>
      </c>
      <c r="AC203" s="171">
        <f t="shared" si="95"/>
        <v>0</v>
      </c>
      <c r="AD203" s="171">
        <f t="shared" si="96"/>
        <v>0</v>
      </c>
      <c r="AE203" s="168"/>
      <c r="AF203" s="171"/>
      <c r="AG203" s="171"/>
      <c r="AH203" s="171"/>
      <c r="AI203" s="171"/>
      <c r="AJ203" s="171"/>
      <c r="AK203" s="171"/>
      <c r="AL203" s="171"/>
      <c r="AM203" s="171"/>
      <c r="AN203" s="171" t="str">
        <f t="shared" si="76"/>
        <v/>
      </c>
      <c r="AO203" s="171" t="str">
        <f t="shared" si="77"/>
        <v/>
      </c>
      <c r="AP203" s="171" t="str">
        <f t="shared" si="78"/>
        <v/>
      </c>
      <c r="AQ203" s="168" t="str">
        <f t="shared" si="97"/>
        <v/>
      </c>
      <c r="AR203" s="158" t="str">
        <f>IF(P203&lt;&gt;1, IF(SUM(P203:$P$504)&lt;&gt;0, "| Laat geen witruimte tussen ingevulde rijen.", ""), "")</f>
        <v/>
      </c>
      <c r="AT203" s="159" t="str">
        <f t="shared" si="98"/>
        <v/>
      </c>
    </row>
    <row r="204" spans="1:46" s="158" customFormat="1" ht="14.4" customHeight="1" x14ac:dyDescent="0.3">
      <c r="A204" s="244" t="str">
        <f t="shared" si="79"/>
        <v/>
      </c>
      <c r="B204" s="153" t="str">
        <f t="shared" si="80"/>
        <v/>
      </c>
      <c r="C204" s="174" t="str">
        <f t="shared" si="81"/>
        <v/>
      </c>
      <c r="D204" s="234"/>
      <c r="E204" s="173"/>
      <c r="F204" s="175"/>
      <c r="G204" s="175"/>
      <c r="H204" s="175"/>
      <c r="I204" s="156"/>
      <c r="J204" s="175"/>
      <c r="K204" s="162"/>
      <c r="L204" s="178"/>
      <c r="M204" s="177"/>
      <c r="N204" s="177"/>
      <c r="O204" s="157" t="s">
        <v>98</v>
      </c>
      <c r="P204" s="158">
        <f t="shared" si="82"/>
        <v>0</v>
      </c>
      <c r="Q204" s="168" t="str">
        <f t="shared" si="83"/>
        <v/>
      </c>
      <c r="R204" s="233" t="str">
        <f t="shared" si="84"/>
        <v/>
      </c>
      <c r="S204" s="168">
        <f t="shared" si="85"/>
        <v>0</v>
      </c>
      <c r="T204" s="171">
        <f t="shared" si="86"/>
        <v>0</v>
      </c>
      <c r="U204" s="171">
        <f t="shared" si="87"/>
        <v>0</v>
      </c>
      <c r="V204" s="171">
        <f t="shared" si="88"/>
        <v>0</v>
      </c>
      <c r="W204" s="171">
        <f t="shared" si="89"/>
        <v>0</v>
      </c>
      <c r="X204" s="171">
        <f t="shared" si="90"/>
        <v>0</v>
      </c>
      <c r="Y204" s="171">
        <f t="shared" si="91"/>
        <v>0</v>
      </c>
      <c r="Z204" s="171">
        <f t="shared" si="92"/>
        <v>0</v>
      </c>
      <c r="AA204" s="171">
        <f t="shared" si="93"/>
        <v>0</v>
      </c>
      <c r="AB204" s="171">
        <f t="shared" si="94"/>
        <v>0</v>
      </c>
      <c r="AC204" s="171">
        <f t="shared" si="95"/>
        <v>0</v>
      </c>
      <c r="AD204" s="171">
        <f t="shared" si="96"/>
        <v>0</v>
      </c>
      <c r="AE204" s="168"/>
      <c r="AF204" s="171"/>
      <c r="AG204" s="171"/>
      <c r="AH204" s="171"/>
      <c r="AI204" s="171"/>
      <c r="AJ204" s="171"/>
      <c r="AK204" s="171"/>
      <c r="AL204" s="171"/>
      <c r="AM204" s="171"/>
      <c r="AN204" s="171" t="str">
        <f t="shared" si="76"/>
        <v/>
      </c>
      <c r="AO204" s="171" t="str">
        <f t="shared" si="77"/>
        <v/>
      </c>
      <c r="AP204" s="171" t="str">
        <f t="shared" si="78"/>
        <v/>
      </c>
      <c r="AQ204" s="168" t="str">
        <f t="shared" si="97"/>
        <v/>
      </c>
      <c r="AR204" s="158" t="str">
        <f>IF(P204&lt;&gt;1, IF(SUM(P204:$P$504)&lt;&gt;0, "| Laat geen witruimte tussen ingevulde rijen.", ""), "")</f>
        <v/>
      </c>
      <c r="AT204" s="159" t="str">
        <f t="shared" si="98"/>
        <v/>
      </c>
    </row>
    <row r="205" spans="1:46" s="158" customFormat="1" ht="14.4" customHeight="1" x14ac:dyDescent="0.3">
      <c r="A205" s="244" t="str">
        <f t="shared" si="79"/>
        <v/>
      </c>
      <c r="B205" s="153" t="str">
        <f t="shared" si="80"/>
        <v/>
      </c>
      <c r="C205" s="174" t="str">
        <f t="shared" si="81"/>
        <v/>
      </c>
      <c r="D205" s="234"/>
      <c r="E205" s="173"/>
      <c r="F205" s="175"/>
      <c r="G205" s="175"/>
      <c r="H205" s="175"/>
      <c r="I205" s="156"/>
      <c r="J205" s="175"/>
      <c r="K205" s="162"/>
      <c r="L205" s="178"/>
      <c r="M205" s="177"/>
      <c r="N205" s="177"/>
      <c r="O205" s="157" t="s">
        <v>98</v>
      </c>
      <c r="P205" s="158">
        <f t="shared" si="82"/>
        <v>0</v>
      </c>
      <c r="Q205" s="168" t="str">
        <f t="shared" si="83"/>
        <v/>
      </c>
      <c r="R205" s="233" t="str">
        <f t="shared" si="84"/>
        <v/>
      </c>
      <c r="S205" s="168">
        <f t="shared" si="85"/>
        <v>0</v>
      </c>
      <c r="T205" s="171">
        <f t="shared" si="86"/>
        <v>0</v>
      </c>
      <c r="U205" s="171">
        <f t="shared" si="87"/>
        <v>0</v>
      </c>
      <c r="V205" s="171">
        <f t="shared" si="88"/>
        <v>0</v>
      </c>
      <c r="W205" s="171">
        <f t="shared" si="89"/>
        <v>0</v>
      </c>
      <c r="X205" s="171">
        <f t="shared" si="90"/>
        <v>0</v>
      </c>
      <c r="Y205" s="171">
        <f t="shared" si="91"/>
        <v>0</v>
      </c>
      <c r="Z205" s="171">
        <f t="shared" si="92"/>
        <v>0</v>
      </c>
      <c r="AA205" s="171">
        <f t="shared" si="93"/>
        <v>0</v>
      </c>
      <c r="AB205" s="171">
        <f t="shared" si="94"/>
        <v>0</v>
      </c>
      <c r="AC205" s="171">
        <f t="shared" si="95"/>
        <v>0</v>
      </c>
      <c r="AD205" s="171">
        <f t="shared" si="96"/>
        <v>0</v>
      </c>
      <c r="AE205" s="168"/>
      <c r="AF205" s="171"/>
      <c r="AG205" s="171"/>
      <c r="AH205" s="171"/>
      <c r="AI205" s="171"/>
      <c r="AJ205" s="171"/>
      <c r="AK205" s="171"/>
      <c r="AL205" s="171"/>
      <c r="AM205" s="171"/>
      <c r="AN205" s="171" t="str">
        <f t="shared" si="76"/>
        <v/>
      </c>
      <c r="AO205" s="171" t="str">
        <f t="shared" si="77"/>
        <v/>
      </c>
      <c r="AP205" s="171" t="str">
        <f t="shared" si="78"/>
        <v/>
      </c>
      <c r="AQ205" s="168" t="str">
        <f t="shared" si="97"/>
        <v/>
      </c>
      <c r="AR205" s="158" t="str">
        <f>IF(P205&lt;&gt;1, IF(SUM(P205:$P$504)&lt;&gt;0, "| Laat geen witruimte tussen ingevulde rijen.", ""), "")</f>
        <v/>
      </c>
      <c r="AT205" s="159" t="str">
        <f t="shared" si="98"/>
        <v/>
      </c>
    </row>
    <row r="206" spans="1:46" s="158" customFormat="1" ht="14.4" customHeight="1" x14ac:dyDescent="0.3">
      <c r="A206" s="244" t="str">
        <f t="shared" si="79"/>
        <v/>
      </c>
      <c r="B206" s="153" t="str">
        <f t="shared" si="80"/>
        <v/>
      </c>
      <c r="C206" s="174" t="str">
        <f t="shared" si="81"/>
        <v/>
      </c>
      <c r="D206" s="234"/>
      <c r="E206" s="173"/>
      <c r="F206" s="175"/>
      <c r="G206" s="175"/>
      <c r="H206" s="175"/>
      <c r="I206" s="156"/>
      <c r="J206" s="175"/>
      <c r="K206" s="162"/>
      <c r="L206" s="178"/>
      <c r="M206" s="177"/>
      <c r="N206" s="177"/>
      <c r="O206" s="157" t="s">
        <v>98</v>
      </c>
      <c r="P206" s="158">
        <f t="shared" si="82"/>
        <v>0</v>
      </c>
      <c r="Q206" s="168" t="str">
        <f t="shared" si="83"/>
        <v/>
      </c>
      <c r="R206" s="233" t="str">
        <f t="shared" si="84"/>
        <v/>
      </c>
      <c r="S206" s="168">
        <f t="shared" si="85"/>
        <v>0</v>
      </c>
      <c r="T206" s="171">
        <f t="shared" si="86"/>
        <v>0</v>
      </c>
      <c r="U206" s="171">
        <f t="shared" si="87"/>
        <v>0</v>
      </c>
      <c r="V206" s="171">
        <f t="shared" si="88"/>
        <v>0</v>
      </c>
      <c r="W206" s="171">
        <f t="shared" si="89"/>
        <v>0</v>
      </c>
      <c r="X206" s="171">
        <f t="shared" si="90"/>
        <v>0</v>
      </c>
      <c r="Y206" s="171">
        <f t="shared" si="91"/>
        <v>0</v>
      </c>
      <c r="Z206" s="171">
        <f t="shared" si="92"/>
        <v>0</v>
      </c>
      <c r="AA206" s="171">
        <f t="shared" si="93"/>
        <v>0</v>
      </c>
      <c r="AB206" s="171">
        <f t="shared" si="94"/>
        <v>0</v>
      </c>
      <c r="AC206" s="171">
        <f t="shared" si="95"/>
        <v>0</v>
      </c>
      <c r="AD206" s="171">
        <f t="shared" si="96"/>
        <v>0</v>
      </c>
      <c r="AE206" s="168"/>
      <c r="AF206" s="171"/>
      <c r="AG206" s="171"/>
      <c r="AH206" s="171"/>
      <c r="AI206" s="171"/>
      <c r="AJ206" s="171"/>
      <c r="AK206" s="171"/>
      <c r="AL206" s="171"/>
      <c r="AM206" s="171"/>
      <c r="AN206" s="171" t="str">
        <f t="shared" si="76"/>
        <v/>
      </c>
      <c r="AO206" s="171" t="str">
        <f t="shared" si="77"/>
        <v/>
      </c>
      <c r="AP206" s="171" t="str">
        <f t="shared" si="78"/>
        <v/>
      </c>
      <c r="AQ206" s="168" t="str">
        <f t="shared" si="97"/>
        <v/>
      </c>
      <c r="AR206" s="158" t="str">
        <f>IF(P206&lt;&gt;1, IF(SUM(P206:$P$504)&lt;&gt;0, "| Laat geen witruimte tussen ingevulde rijen.", ""), "")</f>
        <v/>
      </c>
      <c r="AT206" s="159" t="str">
        <f t="shared" si="98"/>
        <v/>
      </c>
    </row>
    <row r="207" spans="1:46" s="158" customFormat="1" ht="14.4" customHeight="1" x14ac:dyDescent="0.3">
      <c r="A207" s="244" t="str">
        <f t="shared" si="79"/>
        <v/>
      </c>
      <c r="B207" s="153" t="str">
        <f t="shared" si="80"/>
        <v/>
      </c>
      <c r="C207" s="174" t="str">
        <f t="shared" si="81"/>
        <v/>
      </c>
      <c r="D207" s="234"/>
      <c r="E207" s="173"/>
      <c r="F207" s="175"/>
      <c r="G207" s="175"/>
      <c r="H207" s="175"/>
      <c r="I207" s="156"/>
      <c r="J207" s="175"/>
      <c r="K207" s="162"/>
      <c r="L207" s="178"/>
      <c r="M207" s="177"/>
      <c r="N207" s="177"/>
      <c r="O207" s="157" t="s">
        <v>98</v>
      </c>
      <c r="P207" s="158">
        <f t="shared" si="82"/>
        <v>0</v>
      </c>
      <c r="Q207" s="168" t="str">
        <f t="shared" si="83"/>
        <v/>
      </c>
      <c r="R207" s="233" t="str">
        <f t="shared" si="84"/>
        <v/>
      </c>
      <c r="S207" s="168">
        <f t="shared" si="85"/>
        <v>0</v>
      </c>
      <c r="T207" s="171">
        <f t="shared" si="86"/>
        <v>0</v>
      </c>
      <c r="U207" s="171">
        <f t="shared" si="87"/>
        <v>0</v>
      </c>
      <c r="V207" s="171">
        <f t="shared" si="88"/>
        <v>0</v>
      </c>
      <c r="W207" s="171">
        <f t="shared" si="89"/>
        <v>0</v>
      </c>
      <c r="X207" s="171">
        <f t="shared" si="90"/>
        <v>0</v>
      </c>
      <c r="Y207" s="171">
        <f t="shared" si="91"/>
        <v>0</v>
      </c>
      <c r="Z207" s="171">
        <f t="shared" si="92"/>
        <v>0</v>
      </c>
      <c r="AA207" s="171">
        <f t="shared" si="93"/>
        <v>0</v>
      </c>
      <c r="AB207" s="171">
        <f t="shared" si="94"/>
        <v>0</v>
      </c>
      <c r="AC207" s="171">
        <f t="shared" si="95"/>
        <v>0</v>
      </c>
      <c r="AD207" s="171">
        <f t="shared" si="96"/>
        <v>0</v>
      </c>
      <c r="AE207" s="168"/>
      <c r="AF207" s="171"/>
      <c r="AG207" s="171"/>
      <c r="AH207" s="171"/>
      <c r="AI207" s="171"/>
      <c r="AJ207" s="171"/>
      <c r="AK207" s="171"/>
      <c r="AL207" s="171"/>
      <c r="AM207" s="171"/>
      <c r="AN207" s="171" t="str">
        <f t="shared" si="76"/>
        <v/>
      </c>
      <c r="AO207" s="171" t="str">
        <f t="shared" si="77"/>
        <v/>
      </c>
      <c r="AP207" s="171" t="str">
        <f t="shared" si="78"/>
        <v/>
      </c>
      <c r="AQ207" s="168" t="str">
        <f t="shared" si="97"/>
        <v/>
      </c>
      <c r="AR207" s="158" t="str">
        <f>IF(P207&lt;&gt;1, IF(SUM(P207:$P$504)&lt;&gt;0, "| Laat geen witruimte tussen ingevulde rijen.", ""), "")</f>
        <v/>
      </c>
      <c r="AT207" s="159" t="str">
        <f t="shared" si="98"/>
        <v/>
      </c>
    </row>
    <row r="208" spans="1:46" s="158" customFormat="1" ht="14.4" customHeight="1" x14ac:dyDescent="0.3">
      <c r="A208" s="244" t="str">
        <f t="shared" si="79"/>
        <v/>
      </c>
      <c r="B208" s="153" t="str">
        <f t="shared" si="80"/>
        <v/>
      </c>
      <c r="C208" s="174" t="str">
        <f t="shared" si="81"/>
        <v/>
      </c>
      <c r="D208" s="234"/>
      <c r="E208" s="173"/>
      <c r="F208" s="175"/>
      <c r="G208" s="175"/>
      <c r="H208" s="175"/>
      <c r="I208" s="156"/>
      <c r="J208" s="175"/>
      <c r="K208" s="162"/>
      <c r="L208" s="178"/>
      <c r="M208" s="177"/>
      <c r="N208" s="177"/>
      <c r="O208" s="157" t="s">
        <v>98</v>
      </c>
      <c r="P208" s="158">
        <f t="shared" si="82"/>
        <v>0</v>
      </c>
      <c r="Q208" s="168" t="str">
        <f t="shared" si="83"/>
        <v/>
      </c>
      <c r="R208" s="233" t="str">
        <f t="shared" si="84"/>
        <v/>
      </c>
      <c r="S208" s="168">
        <f t="shared" si="85"/>
        <v>0</v>
      </c>
      <c r="T208" s="171">
        <f t="shared" si="86"/>
        <v>0</v>
      </c>
      <c r="U208" s="171">
        <f t="shared" si="87"/>
        <v>0</v>
      </c>
      <c r="V208" s="171">
        <f t="shared" si="88"/>
        <v>0</v>
      </c>
      <c r="W208" s="171">
        <f t="shared" si="89"/>
        <v>0</v>
      </c>
      <c r="X208" s="171">
        <f t="shared" si="90"/>
        <v>0</v>
      </c>
      <c r="Y208" s="171">
        <f t="shared" si="91"/>
        <v>0</v>
      </c>
      <c r="Z208" s="171">
        <f t="shared" si="92"/>
        <v>0</v>
      </c>
      <c r="AA208" s="171">
        <f t="shared" si="93"/>
        <v>0</v>
      </c>
      <c r="AB208" s="171">
        <f t="shared" si="94"/>
        <v>0</v>
      </c>
      <c r="AC208" s="171">
        <f t="shared" si="95"/>
        <v>0</v>
      </c>
      <c r="AD208" s="171">
        <f t="shared" si="96"/>
        <v>0</v>
      </c>
      <c r="AE208" s="168"/>
      <c r="AF208" s="171"/>
      <c r="AG208" s="171"/>
      <c r="AH208" s="171"/>
      <c r="AI208" s="171"/>
      <c r="AJ208" s="171"/>
      <c r="AK208" s="171"/>
      <c r="AL208" s="171"/>
      <c r="AM208" s="171"/>
      <c r="AN208" s="171" t="str">
        <f t="shared" si="76"/>
        <v/>
      </c>
      <c r="AO208" s="171" t="str">
        <f t="shared" si="77"/>
        <v/>
      </c>
      <c r="AP208" s="171" t="str">
        <f t="shared" si="78"/>
        <v/>
      </c>
      <c r="AQ208" s="168" t="str">
        <f t="shared" si="97"/>
        <v/>
      </c>
      <c r="AR208" s="158" t="str">
        <f>IF(P208&lt;&gt;1, IF(SUM(P208:$P$504)&lt;&gt;0, "| Laat geen witruimte tussen ingevulde rijen.", ""), "")</f>
        <v/>
      </c>
      <c r="AT208" s="159" t="str">
        <f t="shared" si="98"/>
        <v/>
      </c>
    </row>
    <row r="209" spans="1:46" s="158" customFormat="1" ht="14.4" customHeight="1" x14ac:dyDescent="0.3">
      <c r="A209" s="244" t="str">
        <f t="shared" si="79"/>
        <v/>
      </c>
      <c r="B209" s="153" t="str">
        <f t="shared" si="80"/>
        <v/>
      </c>
      <c r="C209" s="174" t="str">
        <f t="shared" si="81"/>
        <v/>
      </c>
      <c r="D209" s="234"/>
      <c r="E209" s="173"/>
      <c r="F209" s="175"/>
      <c r="G209" s="175"/>
      <c r="H209" s="175"/>
      <c r="I209" s="156"/>
      <c r="J209" s="175"/>
      <c r="K209" s="162"/>
      <c r="L209" s="178"/>
      <c r="M209" s="177"/>
      <c r="N209" s="177"/>
      <c r="O209" s="157" t="s">
        <v>98</v>
      </c>
      <c r="P209" s="158">
        <f t="shared" si="82"/>
        <v>0</v>
      </c>
      <c r="Q209" s="168" t="str">
        <f t="shared" si="83"/>
        <v/>
      </c>
      <c r="R209" s="233" t="str">
        <f t="shared" si="84"/>
        <v/>
      </c>
      <c r="S209" s="168">
        <f t="shared" si="85"/>
        <v>0</v>
      </c>
      <c r="T209" s="171">
        <f t="shared" si="86"/>
        <v>0</v>
      </c>
      <c r="U209" s="171">
        <f t="shared" si="87"/>
        <v>0</v>
      </c>
      <c r="V209" s="171">
        <f t="shared" si="88"/>
        <v>0</v>
      </c>
      <c r="W209" s="171">
        <f t="shared" si="89"/>
        <v>0</v>
      </c>
      <c r="X209" s="171">
        <f t="shared" si="90"/>
        <v>0</v>
      </c>
      <c r="Y209" s="171">
        <f t="shared" si="91"/>
        <v>0</v>
      </c>
      <c r="Z209" s="171">
        <f t="shared" si="92"/>
        <v>0</v>
      </c>
      <c r="AA209" s="171">
        <f t="shared" si="93"/>
        <v>0</v>
      </c>
      <c r="AB209" s="171">
        <f t="shared" si="94"/>
        <v>0</v>
      </c>
      <c r="AC209" s="171">
        <f t="shared" si="95"/>
        <v>0</v>
      </c>
      <c r="AD209" s="171">
        <f t="shared" si="96"/>
        <v>0</v>
      </c>
      <c r="AE209" s="168"/>
      <c r="AF209" s="171"/>
      <c r="AG209" s="171"/>
      <c r="AH209" s="171"/>
      <c r="AI209" s="171"/>
      <c r="AJ209" s="171"/>
      <c r="AK209" s="171"/>
      <c r="AL209" s="171"/>
      <c r="AM209" s="171"/>
      <c r="AN209" s="171" t="str">
        <f t="shared" si="76"/>
        <v/>
      </c>
      <c r="AO209" s="171" t="str">
        <f t="shared" si="77"/>
        <v/>
      </c>
      <c r="AP209" s="171" t="str">
        <f t="shared" si="78"/>
        <v/>
      </c>
      <c r="AQ209" s="168" t="str">
        <f t="shared" si="97"/>
        <v/>
      </c>
      <c r="AR209" s="158" t="str">
        <f>IF(P209&lt;&gt;1, IF(SUM(P209:$P$504)&lt;&gt;0, "| Laat geen witruimte tussen ingevulde rijen.", ""), "")</f>
        <v/>
      </c>
      <c r="AT209" s="159" t="str">
        <f t="shared" si="98"/>
        <v/>
      </c>
    </row>
    <row r="210" spans="1:46" s="158" customFormat="1" ht="14.4" customHeight="1" x14ac:dyDescent="0.3">
      <c r="A210" s="244" t="str">
        <f t="shared" si="79"/>
        <v/>
      </c>
      <c r="B210" s="153" t="str">
        <f t="shared" si="80"/>
        <v/>
      </c>
      <c r="C210" s="174" t="str">
        <f t="shared" si="81"/>
        <v/>
      </c>
      <c r="D210" s="234"/>
      <c r="E210" s="173"/>
      <c r="F210" s="175"/>
      <c r="G210" s="175"/>
      <c r="H210" s="175"/>
      <c r="I210" s="156"/>
      <c r="J210" s="175"/>
      <c r="K210" s="162"/>
      <c r="L210" s="178"/>
      <c r="M210" s="177"/>
      <c r="N210" s="177"/>
      <c r="O210" s="157" t="s">
        <v>98</v>
      </c>
      <c r="P210" s="158">
        <f t="shared" si="82"/>
        <v>0</v>
      </c>
      <c r="Q210" s="168" t="str">
        <f t="shared" si="83"/>
        <v/>
      </c>
      <c r="R210" s="233" t="str">
        <f t="shared" si="84"/>
        <v/>
      </c>
      <c r="S210" s="168">
        <f t="shared" si="85"/>
        <v>0</v>
      </c>
      <c r="T210" s="171">
        <f t="shared" si="86"/>
        <v>0</v>
      </c>
      <c r="U210" s="171">
        <f t="shared" si="87"/>
        <v>0</v>
      </c>
      <c r="V210" s="171">
        <f t="shared" si="88"/>
        <v>0</v>
      </c>
      <c r="W210" s="171">
        <f t="shared" si="89"/>
        <v>0</v>
      </c>
      <c r="X210" s="171">
        <f t="shared" si="90"/>
        <v>0</v>
      </c>
      <c r="Y210" s="171">
        <f t="shared" si="91"/>
        <v>0</v>
      </c>
      <c r="Z210" s="171">
        <f t="shared" si="92"/>
        <v>0</v>
      </c>
      <c r="AA210" s="171">
        <f t="shared" si="93"/>
        <v>0</v>
      </c>
      <c r="AB210" s="171">
        <f t="shared" si="94"/>
        <v>0</v>
      </c>
      <c r="AC210" s="171">
        <f t="shared" si="95"/>
        <v>0</v>
      </c>
      <c r="AD210" s="171">
        <f t="shared" si="96"/>
        <v>0</v>
      </c>
      <c r="AE210" s="168"/>
      <c r="AF210" s="171"/>
      <c r="AG210" s="171"/>
      <c r="AH210" s="171"/>
      <c r="AI210" s="171"/>
      <c r="AJ210" s="171"/>
      <c r="AK210" s="171"/>
      <c r="AL210" s="171"/>
      <c r="AM210" s="171"/>
      <c r="AN210" s="171" t="str">
        <f t="shared" si="76"/>
        <v/>
      </c>
      <c r="AO210" s="171" t="str">
        <f t="shared" si="77"/>
        <v/>
      </c>
      <c r="AP210" s="171" t="str">
        <f t="shared" si="78"/>
        <v/>
      </c>
      <c r="AQ210" s="168" t="str">
        <f t="shared" si="97"/>
        <v/>
      </c>
      <c r="AR210" s="158" t="str">
        <f>IF(P210&lt;&gt;1, IF(SUM(P210:$P$504)&lt;&gt;0, "| Laat geen witruimte tussen ingevulde rijen.", ""), "")</f>
        <v/>
      </c>
      <c r="AT210" s="159" t="str">
        <f t="shared" si="98"/>
        <v/>
      </c>
    </row>
    <row r="211" spans="1:46" s="158" customFormat="1" ht="14.4" customHeight="1" x14ac:dyDescent="0.3">
      <c r="A211" s="244" t="str">
        <f t="shared" si="79"/>
        <v/>
      </c>
      <c r="B211" s="153" t="str">
        <f t="shared" si="80"/>
        <v/>
      </c>
      <c r="C211" s="174" t="str">
        <f t="shared" si="81"/>
        <v/>
      </c>
      <c r="D211" s="234"/>
      <c r="E211" s="173"/>
      <c r="F211" s="175"/>
      <c r="G211" s="175"/>
      <c r="H211" s="175"/>
      <c r="I211" s="156"/>
      <c r="J211" s="175"/>
      <c r="K211" s="162"/>
      <c r="L211" s="178"/>
      <c r="M211" s="177"/>
      <c r="N211" s="177"/>
      <c r="O211" s="157" t="s">
        <v>98</v>
      </c>
      <c r="P211" s="158">
        <f t="shared" si="82"/>
        <v>0</v>
      </c>
      <c r="Q211" s="168" t="str">
        <f t="shared" si="83"/>
        <v/>
      </c>
      <c r="R211" s="233" t="str">
        <f t="shared" si="84"/>
        <v/>
      </c>
      <c r="S211" s="168">
        <f t="shared" si="85"/>
        <v>0</v>
      </c>
      <c r="T211" s="171">
        <f t="shared" si="86"/>
        <v>0</v>
      </c>
      <c r="U211" s="171">
        <f t="shared" si="87"/>
        <v>0</v>
      </c>
      <c r="V211" s="171">
        <f t="shared" si="88"/>
        <v>0</v>
      </c>
      <c r="W211" s="171">
        <f t="shared" si="89"/>
        <v>0</v>
      </c>
      <c r="X211" s="171">
        <f t="shared" si="90"/>
        <v>0</v>
      </c>
      <c r="Y211" s="171">
        <f t="shared" si="91"/>
        <v>0</v>
      </c>
      <c r="Z211" s="171">
        <f t="shared" si="92"/>
        <v>0</v>
      </c>
      <c r="AA211" s="171">
        <f t="shared" si="93"/>
        <v>0</v>
      </c>
      <c r="AB211" s="171">
        <f t="shared" si="94"/>
        <v>0</v>
      </c>
      <c r="AC211" s="171">
        <f t="shared" si="95"/>
        <v>0</v>
      </c>
      <c r="AD211" s="171">
        <f t="shared" si="96"/>
        <v>0</v>
      </c>
      <c r="AE211" s="168"/>
      <c r="AF211" s="171"/>
      <c r="AG211" s="171"/>
      <c r="AH211" s="171"/>
      <c r="AI211" s="171"/>
      <c r="AJ211" s="171"/>
      <c r="AK211" s="171"/>
      <c r="AL211" s="171"/>
      <c r="AM211" s="171"/>
      <c r="AN211" s="171" t="str">
        <f t="shared" si="76"/>
        <v/>
      </c>
      <c r="AO211" s="171" t="str">
        <f t="shared" si="77"/>
        <v/>
      </c>
      <c r="AP211" s="171" t="str">
        <f t="shared" si="78"/>
        <v/>
      </c>
      <c r="AQ211" s="168" t="str">
        <f t="shared" si="97"/>
        <v/>
      </c>
      <c r="AR211" s="158" t="str">
        <f>IF(P211&lt;&gt;1, IF(SUM(P211:$P$504)&lt;&gt;0, "| Laat geen witruimte tussen ingevulde rijen.", ""), "")</f>
        <v/>
      </c>
      <c r="AT211" s="159" t="str">
        <f t="shared" si="98"/>
        <v/>
      </c>
    </row>
    <row r="212" spans="1:46" s="158" customFormat="1" ht="14.4" customHeight="1" x14ac:dyDescent="0.3">
      <c r="A212" s="244" t="str">
        <f t="shared" si="79"/>
        <v/>
      </c>
      <c r="B212" s="153" t="str">
        <f t="shared" si="80"/>
        <v/>
      </c>
      <c r="C212" s="174" t="str">
        <f t="shared" si="81"/>
        <v/>
      </c>
      <c r="D212" s="234"/>
      <c r="E212" s="173"/>
      <c r="F212" s="175"/>
      <c r="G212" s="175"/>
      <c r="H212" s="175"/>
      <c r="I212" s="156"/>
      <c r="J212" s="175"/>
      <c r="K212" s="162"/>
      <c r="L212" s="178"/>
      <c r="M212" s="177"/>
      <c r="N212" s="177"/>
      <c r="O212" s="157" t="s">
        <v>98</v>
      </c>
      <c r="P212" s="158">
        <f t="shared" si="82"/>
        <v>0</v>
      </c>
      <c r="Q212" s="168" t="str">
        <f t="shared" si="83"/>
        <v/>
      </c>
      <c r="R212" s="233" t="str">
        <f t="shared" si="84"/>
        <v/>
      </c>
      <c r="S212" s="168">
        <f t="shared" si="85"/>
        <v>0</v>
      </c>
      <c r="T212" s="171">
        <f t="shared" si="86"/>
        <v>0</v>
      </c>
      <c r="U212" s="171">
        <f t="shared" si="87"/>
        <v>0</v>
      </c>
      <c r="V212" s="171">
        <f t="shared" si="88"/>
        <v>0</v>
      </c>
      <c r="W212" s="171">
        <f t="shared" si="89"/>
        <v>0</v>
      </c>
      <c r="X212" s="171">
        <f t="shared" si="90"/>
        <v>0</v>
      </c>
      <c r="Y212" s="171">
        <f t="shared" si="91"/>
        <v>0</v>
      </c>
      <c r="Z212" s="171">
        <f t="shared" si="92"/>
        <v>0</v>
      </c>
      <c r="AA212" s="171">
        <f t="shared" si="93"/>
        <v>0</v>
      </c>
      <c r="AB212" s="171">
        <f t="shared" si="94"/>
        <v>0</v>
      </c>
      <c r="AC212" s="171">
        <f t="shared" si="95"/>
        <v>0</v>
      </c>
      <c r="AD212" s="171">
        <f t="shared" si="96"/>
        <v>0</v>
      </c>
      <c r="AE212" s="168"/>
      <c r="AF212" s="171"/>
      <c r="AG212" s="171"/>
      <c r="AH212" s="171"/>
      <c r="AI212" s="171"/>
      <c r="AJ212" s="171"/>
      <c r="AK212" s="171"/>
      <c r="AL212" s="171"/>
      <c r="AM212" s="171"/>
      <c r="AN212" s="171" t="str">
        <f t="shared" si="76"/>
        <v/>
      </c>
      <c r="AO212" s="171" t="str">
        <f t="shared" si="77"/>
        <v/>
      </c>
      <c r="AP212" s="171" t="str">
        <f t="shared" si="78"/>
        <v/>
      </c>
      <c r="AQ212" s="168" t="str">
        <f t="shared" si="97"/>
        <v/>
      </c>
      <c r="AR212" s="158" t="str">
        <f>IF(P212&lt;&gt;1, IF(SUM(P212:$P$504)&lt;&gt;0, "| Laat geen witruimte tussen ingevulde rijen.", ""), "")</f>
        <v/>
      </c>
      <c r="AT212" s="159" t="str">
        <f t="shared" si="98"/>
        <v/>
      </c>
    </row>
    <row r="213" spans="1:46" s="158" customFormat="1" ht="14.4" customHeight="1" x14ac:dyDescent="0.3">
      <c r="A213" s="244" t="str">
        <f t="shared" si="79"/>
        <v/>
      </c>
      <c r="B213" s="153" t="str">
        <f t="shared" si="80"/>
        <v/>
      </c>
      <c r="C213" s="174" t="str">
        <f t="shared" si="81"/>
        <v/>
      </c>
      <c r="D213" s="234"/>
      <c r="E213" s="173"/>
      <c r="F213" s="175"/>
      <c r="G213" s="175"/>
      <c r="H213" s="175"/>
      <c r="I213" s="156"/>
      <c r="J213" s="175"/>
      <c r="K213" s="162"/>
      <c r="L213" s="178"/>
      <c r="M213" s="177"/>
      <c r="N213" s="177"/>
      <c r="O213" s="157" t="s">
        <v>98</v>
      </c>
      <c r="P213" s="158">
        <f t="shared" si="82"/>
        <v>0</v>
      </c>
      <c r="Q213" s="168" t="str">
        <f t="shared" si="83"/>
        <v/>
      </c>
      <c r="R213" s="233" t="str">
        <f t="shared" si="84"/>
        <v/>
      </c>
      <c r="S213" s="168">
        <f t="shared" si="85"/>
        <v>0</v>
      </c>
      <c r="T213" s="171">
        <f t="shared" si="86"/>
        <v>0</v>
      </c>
      <c r="U213" s="171">
        <f t="shared" si="87"/>
        <v>0</v>
      </c>
      <c r="V213" s="171">
        <f t="shared" si="88"/>
        <v>0</v>
      </c>
      <c r="W213" s="171">
        <f t="shared" si="89"/>
        <v>0</v>
      </c>
      <c r="X213" s="171">
        <f t="shared" si="90"/>
        <v>0</v>
      </c>
      <c r="Y213" s="171">
        <f t="shared" si="91"/>
        <v>0</v>
      </c>
      <c r="Z213" s="171">
        <f t="shared" si="92"/>
        <v>0</v>
      </c>
      <c r="AA213" s="171">
        <f t="shared" si="93"/>
        <v>0</v>
      </c>
      <c r="AB213" s="171">
        <f t="shared" si="94"/>
        <v>0</v>
      </c>
      <c r="AC213" s="171">
        <f t="shared" si="95"/>
        <v>0</v>
      </c>
      <c r="AD213" s="171">
        <f t="shared" si="96"/>
        <v>0</v>
      </c>
      <c r="AE213" s="168"/>
      <c r="AF213" s="171"/>
      <c r="AG213" s="171"/>
      <c r="AH213" s="171"/>
      <c r="AI213" s="171"/>
      <c r="AJ213" s="171"/>
      <c r="AK213" s="171"/>
      <c r="AL213" s="171"/>
      <c r="AM213" s="171"/>
      <c r="AN213" s="171" t="str">
        <f t="shared" si="76"/>
        <v/>
      </c>
      <c r="AO213" s="171" t="str">
        <f t="shared" si="77"/>
        <v/>
      </c>
      <c r="AP213" s="171" t="str">
        <f t="shared" si="78"/>
        <v/>
      </c>
      <c r="AQ213" s="168" t="str">
        <f t="shared" si="97"/>
        <v/>
      </c>
      <c r="AR213" s="158" t="str">
        <f>IF(P213&lt;&gt;1, IF(SUM(P213:$P$504)&lt;&gt;0, "| Laat geen witruimte tussen ingevulde rijen.", ""), "")</f>
        <v/>
      </c>
      <c r="AT213" s="159" t="str">
        <f t="shared" si="98"/>
        <v/>
      </c>
    </row>
    <row r="214" spans="1:46" s="158" customFormat="1" ht="14.4" customHeight="1" x14ac:dyDescent="0.3">
      <c r="A214" s="244" t="str">
        <f t="shared" si="79"/>
        <v/>
      </c>
      <c r="B214" s="153" t="str">
        <f t="shared" si="80"/>
        <v/>
      </c>
      <c r="C214" s="174" t="str">
        <f t="shared" si="81"/>
        <v/>
      </c>
      <c r="D214" s="234"/>
      <c r="E214" s="173"/>
      <c r="F214" s="175"/>
      <c r="G214" s="175"/>
      <c r="H214" s="175"/>
      <c r="I214" s="156"/>
      <c r="J214" s="175"/>
      <c r="K214" s="162"/>
      <c r="L214" s="178"/>
      <c r="M214" s="177"/>
      <c r="N214" s="177"/>
      <c r="O214" s="157" t="s">
        <v>98</v>
      </c>
      <c r="P214" s="158">
        <f t="shared" si="82"/>
        <v>0</v>
      </c>
      <c r="Q214" s="168" t="str">
        <f t="shared" si="83"/>
        <v/>
      </c>
      <c r="R214" s="233" t="str">
        <f t="shared" si="84"/>
        <v/>
      </c>
      <c r="S214" s="168">
        <f t="shared" si="85"/>
        <v>0</v>
      </c>
      <c r="T214" s="171">
        <f t="shared" si="86"/>
        <v>0</v>
      </c>
      <c r="U214" s="171">
        <f t="shared" si="87"/>
        <v>0</v>
      </c>
      <c r="V214" s="171">
        <f t="shared" si="88"/>
        <v>0</v>
      </c>
      <c r="W214" s="171">
        <f t="shared" si="89"/>
        <v>0</v>
      </c>
      <c r="X214" s="171">
        <f t="shared" si="90"/>
        <v>0</v>
      </c>
      <c r="Y214" s="171">
        <f t="shared" si="91"/>
        <v>0</v>
      </c>
      <c r="Z214" s="171">
        <f t="shared" si="92"/>
        <v>0</v>
      </c>
      <c r="AA214" s="171">
        <f t="shared" si="93"/>
        <v>0</v>
      </c>
      <c r="AB214" s="171">
        <f t="shared" si="94"/>
        <v>0</v>
      </c>
      <c r="AC214" s="171">
        <f t="shared" si="95"/>
        <v>0</v>
      </c>
      <c r="AD214" s="171">
        <f t="shared" si="96"/>
        <v>0</v>
      </c>
      <c r="AE214" s="168"/>
      <c r="AF214" s="171"/>
      <c r="AG214" s="171"/>
      <c r="AH214" s="171"/>
      <c r="AI214" s="171"/>
      <c r="AJ214" s="171"/>
      <c r="AK214" s="171"/>
      <c r="AL214" s="171"/>
      <c r="AM214" s="171"/>
      <c r="AN214" s="171" t="str">
        <f t="shared" si="76"/>
        <v/>
      </c>
      <c r="AO214" s="171" t="str">
        <f t="shared" si="77"/>
        <v/>
      </c>
      <c r="AP214" s="171" t="str">
        <f t="shared" si="78"/>
        <v/>
      </c>
      <c r="AQ214" s="168" t="str">
        <f t="shared" si="97"/>
        <v/>
      </c>
      <c r="AR214" s="158" t="str">
        <f>IF(P214&lt;&gt;1, IF(SUM(P214:$P$504)&lt;&gt;0, "| Laat geen witruimte tussen ingevulde rijen.", ""), "")</f>
        <v/>
      </c>
      <c r="AT214" s="159" t="str">
        <f t="shared" si="98"/>
        <v/>
      </c>
    </row>
    <row r="215" spans="1:46" s="158" customFormat="1" ht="14.4" customHeight="1" x14ac:dyDescent="0.3">
      <c r="A215" s="244" t="str">
        <f t="shared" si="79"/>
        <v/>
      </c>
      <c r="B215" s="153" t="str">
        <f t="shared" si="80"/>
        <v/>
      </c>
      <c r="C215" s="174" t="str">
        <f t="shared" si="81"/>
        <v/>
      </c>
      <c r="D215" s="234"/>
      <c r="E215" s="173"/>
      <c r="F215" s="175"/>
      <c r="G215" s="175"/>
      <c r="H215" s="175"/>
      <c r="I215" s="156"/>
      <c r="J215" s="175"/>
      <c r="K215" s="162"/>
      <c r="L215" s="178"/>
      <c r="M215" s="177"/>
      <c r="N215" s="177"/>
      <c r="O215" s="157" t="s">
        <v>98</v>
      </c>
      <c r="P215" s="158">
        <f t="shared" si="82"/>
        <v>0</v>
      </c>
      <c r="Q215" s="168" t="str">
        <f t="shared" si="83"/>
        <v/>
      </c>
      <c r="R215" s="233" t="str">
        <f t="shared" si="84"/>
        <v/>
      </c>
      <c r="S215" s="168">
        <f t="shared" si="85"/>
        <v>0</v>
      </c>
      <c r="T215" s="171">
        <f t="shared" si="86"/>
        <v>0</v>
      </c>
      <c r="U215" s="171">
        <f t="shared" si="87"/>
        <v>0</v>
      </c>
      <c r="V215" s="171">
        <f t="shared" si="88"/>
        <v>0</v>
      </c>
      <c r="W215" s="171">
        <f t="shared" si="89"/>
        <v>0</v>
      </c>
      <c r="X215" s="171">
        <f t="shared" si="90"/>
        <v>0</v>
      </c>
      <c r="Y215" s="171">
        <f t="shared" si="91"/>
        <v>0</v>
      </c>
      <c r="Z215" s="171">
        <f t="shared" si="92"/>
        <v>0</v>
      </c>
      <c r="AA215" s="171">
        <f t="shared" si="93"/>
        <v>0</v>
      </c>
      <c r="AB215" s="171">
        <f t="shared" si="94"/>
        <v>0</v>
      </c>
      <c r="AC215" s="171">
        <f t="shared" si="95"/>
        <v>0</v>
      </c>
      <c r="AD215" s="171">
        <f t="shared" si="96"/>
        <v>0</v>
      </c>
      <c r="AE215" s="168"/>
      <c r="AF215" s="171"/>
      <c r="AG215" s="171"/>
      <c r="AH215" s="171"/>
      <c r="AI215" s="171"/>
      <c r="AJ215" s="171"/>
      <c r="AK215" s="171"/>
      <c r="AL215" s="171"/>
      <c r="AM215" s="171"/>
      <c r="AN215" s="171" t="str">
        <f t="shared" si="76"/>
        <v/>
      </c>
      <c r="AO215" s="171" t="str">
        <f t="shared" si="77"/>
        <v/>
      </c>
      <c r="AP215" s="171" t="str">
        <f t="shared" si="78"/>
        <v/>
      </c>
      <c r="AQ215" s="168" t="str">
        <f t="shared" si="97"/>
        <v/>
      </c>
      <c r="AR215" s="158" t="str">
        <f>IF(P215&lt;&gt;1, IF(SUM(P215:$P$504)&lt;&gt;0, "| Laat geen witruimte tussen ingevulde rijen.", ""), "")</f>
        <v/>
      </c>
      <c r="AT215" s="159" t="str">
        <f t="shared" si="98"/>
        <v/>
      </c>
    </row>
    <row r="216" spans="1:46" s="158" customFormat="1" ht="14.4" customHeight="1" x14ac:dyDescent="0.3">
      <c r="A216" s="244" t="str">
        <f t="shared" si="79"/>
        <v/>
      </c>
      <c r="B216" s="153" t="str">
        <f t="shared" si="80"/>
        <v/>
      </c>
      <c r="C216" s="174" t="str">
        <f t="shared" si="81"/>
        <v/>
      </c>
      <c r="D216" s="234"/>
      <c r="E216" s="173"/>
      <c r="F216" s="175"/>
      <c r="G216" s="175"/>
      <c r="H216" s="175"/>
      <c r="I216" s="156"/>
      <c r="J216" s="175"/>
      <c r="K216" s="162"/>
      <c r="L216" s="178"/>
      <c r="M216" s="177"/>
      <c r="N216" s="177"/>
      <c r="O216" s="157" t="s">
        <v>98</v>
      </c>
      <c r="P216" s="158">
        <f t="shared" si="82"/>
        <v>0</v>
      </c>
      <c r="Q216" s="168" t="str">
        <f t="shared" si="83"/>
        <v/>
      </c>
      <c r="R216" s="233" t="str">
        <f t="shared" si="84"/>
        <v/>
      </c>
      <c r="S216" s="168">
        <f t="shared" si="85"/>
        <v>0</v>
      </c>
      <c r="T216" s="171">
        <f t="shared" si="86"/>
        <v>0</v>
      </c>
      <c r="U216" s="171">
        <f t="shared" si="87"/>
        <v>0</v>
      </c>
      <c r="V216" s="171">
        <f t="shared" si="88"/>
        <v>0</v>
      </c>
      <c r="W216" s="171">
        <f t="shared" si="89"/>
        <v>0</v>
      </c>
      <c r="X216" s="171">
        <f t="shared" si="90"/>
        <v>0</v>
      </c>
      <c r="Y216" s="171">
        <f t="shared" si="91"/>
        <v>0</v>
      </c>
      <c r="Z216" s="171">
        <f t="shared" si="92"/>
        <v>0</v>
      </c>
      <c r="AA216" s="171">
        <f t="shared" si="93"/>
        <v>0</v>
      </c>
      <c r="AB216" s="171">
        <f t="shared" si="94"/>
        <v>0</v>
      </c>
      <c r="AC216" s="171">
        <f t="shared" si="95"/>
        <v>0</v>
      </c>
      <c r="AD216" s="171">
        <f t="shared" si="96"/>
        <v>0</v>
      </c>
      <c r="AE216" s="168"/>
      <c r="AF216" s="171"/>
      <c r="AG216" s="171"/>
      <c r="AH216" s="171"/>
      <c r="AI216" s="171"/>
      <c r="AJ216" s="171"/>
      <c r="AK216" s="171"/>
      <c r="AL216" s="171"/>
      <c r="AM216" s="171"/>
      <c r="AN216" s="171" t="str">
        <f t="shared" si="76"/>
        <v/>
      </c>
      <c r="AO216" s="171" t="str">
        <f t="shared" si="77"/>
        <v/>
      </c>
      <c r="AP216" s="171" t="str">
        <f t="shared" si="78"/>
        <v/>
      </c>
      <c r="AQ216" s="168" t="str">
        <f t="shared" si="97"/>
        <v/>
      </c>
      <c r="AR216" s="158" t="str">
        <f>IF(P216&lt;&gt;1, IF(SUM(P216:$P$504)&lt;&gt;0, "| Laat geen witruimte tussen ingevulde rijen.", ""), "")</f>
        <v/>
      </c>
      <c r="AT216" s="159" t="str">
        <f t="shared" si="98"/>
        <v/>
      </c>
    </row>
    <row r="217" spans="1:46" s="158" customFormat="1" ht="14.4" customHeight="1" x14ac:dyDescent="0.3">
      <c r="A217" s="244" t="str">
        <f t="shared" si="79"/>
        <v/>
      </c>
      <c r="B217" s="153" t="str">
        <f t="shared" si="80"/>
        <v/>
      </c>
      <c r="C217" s="174" t="str">
        <f t="shared" si="81"/>
        <v/>
      </c>
      <c r="D217" s="234"/>
      <c r="E217" s="173"/>
      <c r="F217" s="175"/>
      <c r="G217" s="175"/>
      <c r="H217" s="175"/>
      <c r="I217" s="156"/>
      <c r="J217" s="175"/>
      <c r="K217" s="162"/>
      <c r="L217" s="178"/>
      <c r="M217" s="177"/>
      <c r="N217" s="177"/>
      <c r="O217" s="157" t="s">
        <v>98</v>
      </c>
      <c r="P217" s="158">
        <f t="shared" si="82"/>
        <v>0</v>
      </c>
      <c r="Q217" s="168" t="str">
        <f t="shared" si="83"/>
        <v/>
      </c>
      <c r="R217" s="233" t="str">
        <f t="shared" si="84"/>
        <v/>
      </c>
      <c r="S217" s="168">
        <f t="shared" si="85"/>
        <v>0</v>
      </c>
      <c r="T217" s="171">
        <f t="shared" si="86"/>
        <v>0</v>
      </c>
      <c r="U217" s="171">
        <f t="shared" si="87"/>
        <v>0</v>
      </c>
      <c r="V217" s="171">
        <f t="shared" si="88"/>
        <v>0</v>
      </c>
      <c r="W217" s="171">
        <f t="shared" si="89"/>
        <v>0</v>
      </c>
      <c r="X217" s="171">
        <f t="shared" si="90"/>
        <v>0</v>
      </c>
      <c r="Y217" s="171">
        <f t="shared" si="91"/>
        <v>0</v>
      </c>
      <c r="Z217" s="171">
        <f t="shared" si="92"/>
        <v>0</v>
      </c>
      <c r="AA217" s="171">
        <f t="shared" si="93"/>
        <v>0</v>
      </c>
      <c r="AB217" s="171">
        <f t="shared" si="94"/>
        <v>0</v>
      </c>
      <c r="AC217" s="171">
        <f t="shared" si="95"/>
        <v>0</v>
      </c>
      <c r="AD217" s="171">
        <f t="shared" si="96"/>
        <v>0</v>
      </c>
      <c r="AE217" s="168"/>
      <c r="AF217" s="171"/>
      <c r="AG217" s="171"/>
      <c r="AH217" s="171"/>
      <c r="AI217" s="171"/>
      <c r="AJ217" s="171"/>
      <c r="AK217" s="171"/>
      <c r="AL217" s="171"/>
      <c r="AM217" s="171"/>
      <c r="AN217" s="171" t="str">
        <f t="shared" si="76"/>
        <v/>
      </c>
      <c r="AO217" s="171" t="str">
        <f t="shared" si="77"/>
        <v/>
      </c>
      <c r="AP217" s="171" t="str">
        <f t="shared" si="78"/>
        <v/>
      </c>
      <c r="AQ217" s="168" t="str">
        <f t="shared" si="97"/>
        <v/>
      </c>
      <c r="AR217" s="158" t="str">
        <f>IF(P217&lt;&gt;1, IF(SUM(P217:$P$504)&lt;&gt;0, "| Laat geen witruimte tussen ingevulde rijen.", ""), "")</f>
        <v/>
      </c>
      <c r="AT217" s="159" t="str">
        <f t="shared" si="98"/>
        <v/>
      </c>
    </row>
    <row r="218" spans="1:46" s="158" customFormat="1" ht="14.4" customHeight="1" x14ac:dyDescent="0.3">
      <c r="A218" s="244" t="str">
        <f t="shared" si="79"/>
        <v/>
      </c>
      <c r="B218" s="153" t="str">
        <f t="shared" si="80"/>
        <v/>
      </c>
      <c r="C218" s="174" t="str">
        <f t="shared" si="81"/>
        <v/>
      </c>
      <c r="D218" s="234"/>
      <c r="E218" s="173"/>
      <c r="F218" s="175"/>
      <c r="G218" s="175"/>
      <c r="H218" s="175"/>
      <c r="I218" s="156"/>
      <c r="J218" s="175"/>
      <c r="K218" s="162"/>
      <c r="L218" s="178"/>
      <c r="M218" s="177"/>
      <c r="N218" s="177"/>
      <c r="O218" s="157" t="s">
        <v>98</v>
      </c>
      <c r="P218" s="158">
        <f t="shared" si="82"/>
        <v>0</v>
      </c>
      <c r="Q218" s="168" t="str">
        <f t="shared" si="83"/>
        <v/>
      </c>
      <c r="R218" s="233" t="str">
        <f t="shared" si="84"/>
        <v/>
      </c>
      <c r="S218" s="168">
        <f t="shared" si="85"/>
        <v>0</v>
      </c>
      <c r="T218" s="171">
        <f t="shared" si="86"/>
        <v>0</v>
      </c>
      <c r="U218" s="171">
        <f t="shared" si="87"/>
        <v>0</v>
      </c>
      <c r="V218" s="171">
        <f t="shared" si="88"/>
        <v>0</v>
      </c>
      <c r="W218" s="171">
        <f t="shared" si="89"/>
        <v>0</v>
      </c>
      <c r="X218" s="171">
        <f t="shared" si="90"/>
        <v>0</v>
      </c>
      <c r="Y218" s="171">
        <f t="shared" si="91"/>
        <v>0</v>
      </c>
      <c r="Z218" s="171">
        <f t="shared" si="92"/>
        <v>0</v>
      </c>
      <c r="AA218" s="171">
        <f t="shared" si="93"/>
        <v>0</v>
      </c>
      <c r="AB218" s="171">
        <f t="shared" si="94"/>
        <v>0</v>
      </c>
      <c r="AC218" s="171">
        <f t="shared" si="95"/>
        <v>0</v>
      </c>
      <c r="AD218" s="171">
        <f t="shared" si="96"/>
        <v>0</v>
      </c>
      <c r="AE218" s="168"/>
      <c r="AF218" s="171"/>
      <c r="AG218" s="171"/>
      <c r="AH218" s="171"/>
      <c r="AI218" s="171"/>
      <c r="AJ218" s="171"/>
      <c r="AK218" s="171"/>
      <c r="AL218" s="171"/>
      <c r="AM218" s="171"/>
      <c r="AN218" s="171" t="str">
        <f t="shared" si="76"/>
        <v/>
      </c>
      <c r="AO218" s="171" t="str">
        <f t="shared" si="77"/>
        <v/>
      </c>
      <c r="AP218" s="171" t="str">
        <f t="shared" si="78"/>
        <v/>
      </c>
      <c r="AQ218" s="168" t="str">
        <f t="shared" si="97"/>
        <v/>
      </c>
      <c r="AR218" s="158" t="str">
        <f>IF(P218&lt;&gt;1, IF(SUM(P218:$P$504)&lt;&gt;0, "| Laat geen witruimte tussen ingevulde rijen.", ""), "")</f>
        <v/>
      </c>
      <c r="AT218" s="159" t="str">
        <f t="shared" si="98"/>
        <v/>
      </c>
    </row>
    <row r="219" spans="1:46" s="158" customFormat="1" ht="14.4" customHeight="1" x14ac:dyDescent="0.3">
      <c r="A219" s="244" t="str">
        <f t="shared" si="79"/>
        <v/>
      </c>
      <c r="B219" s="153" t="str">
        <f t="shared" si="80"/>
        <v/>
      </c>
      <c r="C219" s="174" t="str">
        <f t="shared" si="81"/>
        <v/>
      </c>
      <c r="D219" s="234"/>
      <c r="E219" s="173"/>
      <c r="F219" s="175"/>
      <c r="G219" s="175"/>
      <c r="H219" s="175"/>
      <c r="I219" s="156"/>
      <c r="J219" s="175"/>
      <c r="K219" s="162"/>
      <c r="L219" s="178"/>
      <c r="M219" s="177"/>
      <c r="N219" s="177"/>
      <c r="O219" s="157" t="s">
        <v>98</v>
      </c>
      <c r="P219" s="158">
        <f t="shared" si="82"/>
        <v>0</v>
      </c>
      <c r="Q219" s="168" t="str">
        <f t="shared" si="83"/>
        <v/>
      </c>
      <c r="R219" s="233" t="str">
        <f t="shared" si="84"/>
        <v/>
      </c>
      <c r="S219" s="168">
        <f t="shared" si="85"/>
        <v>0</v>
      </c>
      <c r="T219" s="171">
        <f t="shared" si="86"/>
        <v>0</v>
      </c>
      <c r="U219" s="171">
        <f t="shared" si="87"/>
        <v>0</v>
      </c>
      <c r="V219" s="171">
        <f t="shared" si="88"/>
        <v>0</v>
      </c>
      <c r="W219" s="171">
        <f t="shared" si="89"/>
        <v>0</v>
      </c>
      <c r="X219" s="171">
        <f t="shared" si="90"/>
        <v>0</v>
      </c>
      <c r="Y219" s="171">
        <f t="shared" si="91"/>
        <v>0</v>
      </c>
      <c r="Z219" s="171">
        <f t="shared" si="92"/>
        <v>0</v>
      </c>
      <c r="AA219" s="171">
        <f t="shared" si="93"/>
        <v>0</v>
      </c>
      <c r="AB219" s="171">
        <f t="shared" si="94"/>
        <v>0</v>
      </c>
      <c r="AC219" s="171">
        <f t="shared" si="95"/>
        <v>0</v>
      </c>
      <c r="AD219" s="171">
        <f t="shared" si="96"/>
        <v>0</v>
      </c>
      <c r="AE219" s="168"/>
      <c r="AF219" s="171"/>
      <c r="AG219" s="171"/>
      <c r="AH219" s="171"/>
      <c r="AI219" s="171"/>
      <c r="AJ219" s="171"/>
      <c r="AK219" s="171"/>
      <c r="AL219" s="171"/>
      <c r="AM219" s="171"/>
      <c r="AN219" s="171" t="str">
        <f t="shared" si="76"/>
        <v/>
      </c>
      <c r="AO219" s="171" t="str">
        <f t="shared" si="77"/>
        <v/>
      </c>
      <c r="AP219" s="171" t="str">
        <f t="shared" si="78"/>
        <v/>
      </c>
      <c r="AQ219" s="168" t="str">
        <f t="shared" si="97"/>
        <v/>
      </c>
      <c r="AR219" s="158" t="str">
        <f>IF(P219&lt;&gt;1, IF(SUM(P219:$P$504)&lt;&gt;0, "| Laat geen witruimte tussen ingevulde rijen.", ""), "")</f>
        <v/>
      </c>
      <c r="AT219" s="159" t="str">
        <f t="shared" si="98"/>
        <v/>
      </c>
    </row>
    <row r="220" spans="1:46" s="158" customFormat="1" ht="14.4" customHeight="1" x14ac:dyDescent="0.3">
      <c r="A220" s="244" t="str">
        <f t="shared" si="79"/>
        <v/>
      </c>
      <c r="B220" s="153" t="str">
        <f t="shared" si="80"/>
        <v/>
      </c>
      <c r="C220" s="174" t="str">
        <f t="shared" si="81"/>
        <v/>
      </c>
      <c r="D220" s="234"/>
      <c r="E220" s="173"/>
      <c r="F220" s="175"/>
      <c r="G220" s="175"/>
      <c r="H220" s="175"/>
      <c r="I220" s="156"/>
      <c r="J220" s="175"/>
      <c r="K220" s="162"/>
      <c r="L220" s="178"/>
      <c r="M220" s="177"/>
      <c r="N220" s="177"/>
      <c r="O220" s="157" t="s">
        <v>98</v>
      </c>
      <c r="P220" s="158">
        <f t="shared" si="82"/>
        <v>0</v>
      </c>
      <c r="Q220" s="168" t="str">
        <f t="shared" si="83"/>
        <v/>
      </c>
      <c r="R220" s="233" t="str">
        <f t="shared" si="84"/>
        <v/>
      </c>
      <c r="S220" s="168">
        <f t="shared" si="85"/>
        <v>0</v>
      </c>
      <c r="T220" s="171">
        <f t="shared" si="86"/>
        <v>0</v>
      </c>
      <c r="U220" s="171">
        <f t="shared" si="87"/>
        <v>0</v>
      </c>
      <c r="V220" s="171">
        <f t="shared" si="88"/>
        <v>0</v>
      </c>
      <c r="W220" s="171">
        <f t="shared" si="89"/>
        <v>0</v>
      </c>
      <c r="X220" s="171">
        <f t="shared" si="90"/>
        <v>0</v>
      </c>
      <c r="Y220" s="171">
        <f t="shared" si="91"/>
        <v>0</v>
      </c>
      <c r="Z220" s="171">
        <f t="shared" si="92"/>
        <v>0</v>
      </c>
      <c r="AA220" s="171">
        <f t="shared" si="93"/>
        <v>0</v>
      </c>
      <c r="AB220" s="171">
        <f t="shared" si="94"/>
        <v>0</v>
      </c>
      <c r="AC220" s="171">
        <f t="shared" si="95"/>
        <v>0</v>
      </c>
      <c r="AD220" s="171">
        <f t="shared" si="96"/>
        <v>0</v>
      </c>
      <c r="AE220" s="168"/>
      <c r="AF220" s="171"/>
      <c r="AG220" s="171"/>
      <c r="AH220" s="171"/>
      <c r="AI220" s="171"/>
      <c r="AJ220" s="171"/>
      <c r="AK220" s="171"/>
      <c r="AL220" s="171"/>
      <c r="AM220" s="171"/>
      <c r="AN220" s="171" t="str">
        <f t="shared" si="76"/>
        <v/>
      </c>
      <c r="AO220" s="171" t="str">
        <f t="shared" si="77"/>
        <v/>
      </c>
      <c r="AP220" s="171" t="str">
        <f t="shared" si="78"/>
        <v/>
      </c>
      <c r="AQ220" s="168" t="str">
        <f t="shared" si="97"/>
        <v/>
      </c>
      <c r="AR220" s="158" t="str">
        <f>IF(P220&lt;&gt;1, IF(SUM(P220:$P$504)&lt;&gt;0, "| Laat geen witruimte tussen ingevulde rijen.", ""), "")</f>
        <v/>
      </c>
      <c r="AT220" s="159" t="str">
        <f t="shared" si="98"/>
        <v/>
      </c>
    </row>
    <row r="221" spans="1:46" s="158" customFormat="1" ht="14.4" customHeight="1" x14ac:dyDescent="0.3">
      <c r="A221" s="244" t="str">
        <f t="shared" si="79"/>
        <v/>
      </c>
      <c r="B221" s="153" t="str">
        <f t="shared" si="80"/>
        <v/>
      </c>
      <c r="C221" s="174" t="str">
        <f t="shared" si="81"/>
        <v/>
      </c>
      <c r="D221" s="234"/>
      <c r="E221" s="173"/>
      <c r="F221" s="175"/>
      <c r="G221" s="175"/>
      <c r="H221" s="175"/>
      <c r="I221" s="156"/>
      <c r="J221" s="175"/>
      <c r="K221" s="162"/>
      <c r="L221" s="178"/>
      <c r="M221" s="177"/>
      <c r="N221" s="177"/>
      <c r="O221" s="157" t="s">
        <v>98</v>
      </c>
      <c r="P221" s="158">
        <f t="shared" si="82"/>
        <v>0</v>
      </c>
      <c r="Q221" s="168" t="str">
        <f t="shared" si="83"/>
        <v/>
      </c>
      <c r="R221" s="233" t="str">
        <f t="shared" si="84"/>
        <v/>
      </c>
      <c r="S221" s="168">
        <f t="shared" si="85"/>
        <v>0</v>
      </c>
      <c r="T221" s="171">
        <f t="shared" si="86"/>
        <v>0</v>
      </c>
      <c r="U221" s="171">
        <f t="shared" si="87"/>
        <v>0</v>
      </c>
      <c r="V221" s="171">
        <f t="shared" si="88"/>
        <v>0</v>
      </c>
      <c r="W221" s="171">
        <f t="shared" si="89"/>
        <v>0</v>
      </c>
      <c r="X221" s="171">
        <f t="shared" si="90"/>
        <v>0</v>
      </c>
      <c r="Y221" s="171">
        <f t="shared" si="91"/>
        <v>0</v>
      </c>
      <c r="Z221" s="171">
        <f t="shared" si="92"/>
        <v>0</v>
      </c>
      <c r="AA221" s="171">
        <f t="shared" si="93"/>
        <v>0</v>
      </c>
      <c r="AB221" s="171">
        <f t="shared" si="94"/>
        <v>0</v>
      </c>
      <c r="AC221" s="171">
        <f t="shared" si="95"/>
        <v>0</v>
      </c>
      <c r="AD221" s="171">
        <f t="shared" si="96"/>
        <v>0</v>
      </c>
      <c r="AE221" s="168"/>
      <c r="AF221" s="171"/>
      <c r="AG221" s="171"/>
      <c r="AH221" s="171"/>
      <c r="AI221" s="171"/>
      <c r="AJ221" s="171"/>
      <c r="AK221" s="171"/>
      <c r="AL221" s="171"/>
      <c r="AM221" s="171"/>
      <c r="AN221" s="171" t="str">
        <f t="shared" si="76"/>
        <v/>
      </c>
      <c r="AO221" s="171" t="str">
        <f t="shared" si="77"/>
        <v/>
      </c>
      <c r="AP221" s="171" t="str">
        <f t="shared" si="78"/>
        <v/>
      </c>
      <c r="AQ221" s="168" t="str">
        <f t="shared" si="97"/>
        <v/>
      </c>
      <c r="AR221" s="158" t="str">
        <f>IF(P221&lt;&gt;1, IF(SUM(P221:$P$504)&lt;&gt;0, "| Laat geen witruimte tussen ingevulde rijen.", ""), "")</f>
        <v/>
      </c>
      <c r="AT221" s="159" t="str">
        <f t="shared" si="98"/>
        <v/>
      </c>
    </row>
    <row r="222" spans="1:46" s="158" customFormat="1" ht="14.4" customHeight="1" x14ac:dyDescent="0.3">
      <c r="A222" s="244" t="str">
        <f t="shared" si="79"/>
        <v/>
      </c>
      <c r="B222" s="153" t="str">
        <f t="shared" si="80"/>
        <v/>
      </c>
      <c r="C222" s="174" t="str">
        <f t="shared" si="81"/>
        <v/>
      </c>
      <c r="D222" s="234"/>
      <c r="E222" s="173"/>
      <c r="F222" s="175"/>
      <c r="G222" s="175"/>
      <c r="H222" s="175"/>
      <c r="I222" s="156"/>
      <c r="J222" s="175"/>
      <c r="K222" s="162"/>
      <c r="L222" s="178"/>
      <c r="M222" s="177"/>
      <c r="N222" s="177"/>
      <c r="O222" s="157" t="s">
        <v>98</v>
      </c>
      <c r="P222" s="158">
        <f t="shared" si="82"/>
        <v>0</v>
      </c>
      <c r="Q222" s="168" t="str">
        <f t="shared" si="83"/>
        <v/>
      </c>
      <c r="R222" s="233" t="str">
        <f t="shared" si="84"/>
        <v/>
      </c>
      <c r="S222" s="168">
        <f t="shared" si="85"/>
        <v>0</v>
      </c>
      <c r="T222" s="171">
        <f t="shared" si="86"/>
        <v>0</v>
      </c>
      <c r="U222" s="171">
        <f t="shared" si="87"/>
        <v>0</v>
      </c>
      <c r="V222" s="171">
        <f t="shared" si="88"/>
        <v>0</v>
      </c>
      <c r="W222" s="171">
        <f t="shared" si="89"/>
        <v>0</v>
      </c>
      <c r="X222" s="171">
        <f t="shared" si="90"/>
        <v>0</v>
      </c>
      <c r="Y222" s="171">
        <f t="shared" si="91"/>
        <v>0</v>
      </c>
      <c r="Z222" s="171">
        <f t="shared" si="92"/>
        <v>0</v>
      </c>
      <c r="AA222" s="171">
        <f t="shared" si="93"/>
        <v>0</v>
      </c>
      <c r="AB222" s="171">
        <f t="shared" si="94"/>
        <v>0</v>
      </c>
      <c r="AC222" s="171">
        <f t="shared" si="95"/>
        <v>0</v>
      </c>
      <c r="AD222" s="171">
        <f t="shared" si="96"/>
        <v>0</v>
      </c>
      <c r="AE222" s="168"/>
      <c r="AF222" s="171"/>
      <c r="AG222" s="171"/>
      <c r="AH222" s="171"/>
      <c r="AI222" s="171"/>
      <c r="AJ222" s="171"/>
      <c r="AK222" s="171"/>
      <c r="AL222" s="171"/>
      <c r="AM222" s="171"/>
      <c r="AN222" s="171" t="str">
        <f t="shared" si="76"/>
        <v/>
      </c>
      <c r="AO222" s="171" t="str">
        <f t="shared" si="77"/>
        <v/>
      </c>
      <c r="AP222" s="171" t="str">
        <f t="shared" si="78"/>
        <v/>
      </c>
      <c r="AQ222" s="168" t="str">
        <f t="shared" si="97"/>
        <v/>
      </c>
      <c r="AR222" s="158" t="str">
        <f>IF(P222&lt;&gt;1, IF(SUM(P222:$P$504)&lt;&gt;0, "| Laat geen witruimte tussen ingevulde rijen.", ""), "")</f>
        <v/>
      </c>
      <c r="AT222" s="159" t="str">
        <f t="shared" si="98"/>
        <v/>
      </c>
    </row>
    <row r="223" spans="1:46" s="158" customFormat="1" ht="14.4" customHeight="1" x14ac:dyDescent="0.3">
      <c r="A223" s="244" t="str">
        <f t="shared" si="79"/>
        <v/>
      </c>
      <c r="B223" s="153" t="str">
        <f t="shared" si="80"/>
        <v/>
      </c>
      <c r="C223" s="174" t="str">
        <f t="shared" si="81"/>
        <v/>
      </c>
      <c r="D223" s="234"/>
      <c r="E223" s="173"/>
      <c r="F223" s="175"/>
      <c r="G223" s="175"/>
      <c r="H223" s="175"/>
      <c r="I223" s="156"/>
      <c r="J223" s="175"/>
      <c r="K223" s="162"/>
      <c r="L223" s="178"/>
      <c r="M223" s="177"/>
      <c r="N223" s="177"/>
      <c r="O223" s="157" t="s">
        <v>98</v>
      </c>
      <c r="P223" s="158">
        <f t="shared" si="82"/>
        <v>0</v>
      </c>
      <c r="Q223" s="168" t="str">
        <f t="shared" si="83"/>
        <v/>
      </c>
      <c r="R223" s="233" t="str">
        <f t="shared" si="84"/>
        <v/>
      </c>
      <c r="S223" s="168">
        <f t="shared" si="85"/>
        <v>0</v>
      </c>
      <c r="T223" s="171">
        <f t="shared" si="86"/>
        <v>0</v>
      </c>
      <c r="U223" s="171">
        <f t="shared" si="87"/>
        <v>0</v>
      </c>
      <c r="V223" s="171">
        <f t="shared" si="88"/>
        <v>0</v>
      </c>
      <c r="W223" s="171">
        <f t="shared" si="89"/>
        <v>0</v>
      </c>
      <c r="X223" s="171">
        <f t="shared" si="90"/>
        <v>0</v>
      </c>
      <c r="Y223" s="171">
        <f t="shared" si="91"/>
        <v>0</v>
      </c>
      <c r="Z223" s="171">
        <f t="shared" si="92"/>
        <v>0</v>
      </c>
      <c r="AA223" s="171">
        <f t="shared" si="93"/>
        <v>0</v>
      </c>
      <c r="AB223" s="171">
        <f t="shared" si="94"/>
        <v>0</v>
      </c>
      <c r="AC223" s="171">
        <f t="shared" si="95"/>
        <v>0</v>
      </c>
      <c r="AD223" s="171">
        <f t="shared" si="96"/>
        <v>0</v>
      </c>
      <c r="AE223" s="168"/>
      <c r="AF223" s="171"/>
      <c r="AG223" s="171"/>
      <c r="AH223" s="171"/>
      <c r="AI223" s="171"/>
      <c r="AJ223" s="171"/>
      <c r="AK223" s="171"/>
      <c r="AL223" s="171"/>
      <c r="AM223" s="171"/>
      <c r="AN223" s="171" t="str">
        <f t="shared" si="76"/>
        <v/>
      </c>
      <c r="AO223" s="171" t="str">
        <f t="shared" si="77"/>
        <v/>
      </c>
      <c r="AP223" s="171" t="str">
        <f t="shared" si="78"/>
        <v/>
      </c>
      <c r="AQ223" s="168" t="str">
        <f t="shared" si="97"/>
        <v/>
      </c>
      <c r="AR223" s="158" t="str">
        <f>IF(P223&lt;&gt;1, IF(SUM(P223:$P$504)&lt;&gt;0, "| Laat geen witruimte tussen ingevulde rijen.", ""), "")</f>
        <v/>
      </c>
      <c r="AT223" s="159" t="str">
        <f t="shared" si="98"/>
        <v/>
      </c>
    </row>
    <row r="224" spans="1:46" s="158" customFormat="1" ht="14.4" customHeight="1" x14ac:dyDescent="0.3">
      <c r="A224" s="244" t="str">
        <f t="shared" si="79"/>
        <v/>
      </c>
      <c r="B224" s="153" t="str">
        <f t="shared" si="80"/>
        <v/>
      </c>
      <c r="C224" s="174" t="str">
        <f t="shared" si="81"/>
        <v/>
      </c>
      <c r="D224" s="234"/>
      <c r="E224" s="173"/>
      <c r="F224" s="175"/>
      <c r="G224" s="175"/>
      <c r="H224" s="175"/>
      <c r="I224" s="156"/>
      <c r="J224" s="175"/>
      <c r="K224" s="162"/>
      <c r="L224" s="178"/>
      <c r="M224" s="177"/>
      <c r="N224" s="177"/>
      <c r="O224" s="157" t="s">
        <v>98</v>
      </c>
      <c r="P224" s="158">
        <f t="shared" si="82"/>
        <v>0</v>
      </c>
      <c r="Q224" s="168" t="str">
        <f t="shared" si="83"/>
        <v/>
      </c>
      <c r="R224" s="233" t="str">
        <f t="shared" si="84"/>
        <v/>
      </c>
      <c r="S224" s="168">
        <f t="shared" si="85"/>
        <v>0</v>
      </c>
      <c r="T224" s="171">
        <f t="shared" si="86"/>
        <v>0</v>
      </c>
      <c r="U224" s="171">
        <f t="shared" si="87"/>
        <v>0</v>
      </c>
      <c r="V224" s="171">
        <f t="shared" si="88"/>
        <v>0</v>
      </c>
      <c r="W224" s="171">
        <f t="shared" si="89"/>
        <v>0</v>
      </c>
      <c r="X224" s="171">
        <f t="shared" si="90"/>
        <v>0</v>
      </c>
      <c r="Y224" s="171">
        <f t="shared" si="91"/>
        <v>0</v>
      </c>
      <c r="Z224" s="171">
        <f t="shared" si="92"/>
        <v>0</v>
      </c>
      <c r="AA224" s="171">
        <f t="shared" si="93"/>
        <v>0</v>
      </c>
      <c r="AB224" s="171">
        <f t="shared" si="94"/>
        <v>0</v>
      </c>
      <c r="AC224" s="171">
        <f t="shared" si="95"/>
        <v>0</v>
      </c>
      <c r="AD224" s="171">
        <f t="shared" si="96"/>
        <v>0</v>
      </c>
      <c r="AE224" s="168"/>
      <c r="AF224" s="171"/>
      <c r="AG224" s="171"/>
      <c r="AH224" s="171"/>
      <c r="AI224" s="171"/>
      <c r="AJ224" s="171"/>
      <c r="AK224" s="171"/>
      <c r="AL224" s="171"/>
      <c r="AM224" s="171"/>
      <c r="AN224" s="171" t="str">
        <f t="shared" si="76"/>
        <v/>
      </c>
      <c r="AO224" s="171" t="str">
        <f t="shared" si="77"/>
        <v/>
      </c>
      <c r="AP224" s="171" t="str">
        <f t="shared" si="78"/>
        <v/>
      </c>
      <c r="AQ224" s="168" t="str">
        <f t="shared" si="97"/>
        <v/>
      </c>
      <c r="AR224" s="158" t="str">
        <f>IF(P224&lt;&gt;1, IF(SUM(P224:$P$504)&lt;&gt;0, "| Laat geen witruimte tussen ingevulde rijen.", ""), "")</f>
        <v/>
      </c>
      <c r="AT224" s="159" t="str">
        <f t="shared" si="98"/>
        <v/>
      </c>
    </row>
    <row r="225" spans="1:46" s="158" customFormat="1" ht="14.4" customHeight="1" x14ac:dyDescent="0.3">
      <c r="A225" s="244" t="str">
        <f t="shared" si="79"/>
        <v/>
      </c>
      <c r="B225" s="153" t="str">
        <f t="shared" si="80"/>
        <v/>
      </c>
      <c r="C225" s="174" t="str">
        <f t="shared" si="81"/>
        <v/>
      </c>
      <c r="D225" s="234"/>
      <c r="E225" s="173"/>
      <c r="F225" s="175"/>
      <c r="G225" s="175"/>
      <c r="H225" s="175"/>
      <c r="I225" s="156"/>
      <c r="J225" s="175"/>
      <c r="K225" s="162"/>
      <c r="L225" s="178"/>
      <c r="M225" s="177"/>
      <c r="N225" s="177"/>
      <c r="O225" s="157" t="s">
        <v>98</v>
      </c>
      <c r="P225" s="158">
        <f t="shared" si="82"/>
        <v>0</v>
      </c>
      <c r="Q225" s="168" t="str">
        <f t="shared" si="83"/>
        <v/>
      </c>
      <c r="R225" s="233" t="str">
        <f t="shared" si="84"/>
        <v/>
      </c>
      <c r="S225" s="168">
        <f t="shared" si="85"/>
        <v>0</v>
      </c>
      <c r="T225" s="171">
        <f t="shared" si="86"/>
        <v>0</v>
      </c>
      <c r="U225" s="171">
        <f t="shared" si="87"/>
        <v>0</v>
      </c>
      <c r="V225" s="171">
        <f t="shared" si="88"/>
        <v>0</v>
      </c>
      <c r="W225" s="171">
        <f t="shared" si="89"/>
        <v>0</v>
      </c>
      <c r="X225" s="171">
        <f t="shared" si="90"/>
        <v>0</v>
      </c>
      <c r="Y225" s="171">
        <f t="shared" si="91"/>
        <v>0</v>
      </c>
      <c r="Z225" s="171">
        <f t="shared" si="92"/>
        <v>0</v>
      </c>
      <c r="AA225" s="171">
        <f t="shared" si="93"/>
        <v>0</v>
      </c>
      <c r="AB225" s="171">
        <f t="shared" si="94"/>
        <v>0</v>
      </c>
      <c r="AC225" s="171">
        <f t="shared" si="95"/>
        <v>0</v>
      </c>
      <c r="AD225" s="171">
        <f t="shared" si="96"/>
        <v>0</v>
      </c>
      <c r="AE225" s="168"/>
      <c r="AF225" s="171"/>
      <c r="AG225" s="171"/>
      <c r="AH225" s="171"/>
      <c r="AI225" s="171"/>
      <c r="AJ225" s="171"/>
      <c r="AK225" s="171"/>
      <c r="AL225" s="171"/>
      <c r="AM225" s="171"/>
      <c r="AN225" s="171" t="str">
        <f t="shared" si="76"/>
        <v/>
      </c>
      <c r="AO225" s="171" t="str">
        <f t="shared" si="77"/>
        <v/>
      </c>
      <c r="AP225" s="171" t="str">
        <f t="shared" si="78"/>
        <v/>
      </c>
      <c r="AQ225" s="168" t="str">
        <f t="shared" si="97"/>
        <v/>
      </c>
      <c r="AR225" s="158" t="str">
        <f>IF(P225&lt;&gt;1, IF(SUM(P225:$P$504)&lt;&gt;0, "| Laat geen witruimte tussen ingevulde rijen.", ""), "")</f>
        <v/>
      </c>
      <c r="AT225" s="159" t="str">
        <f t="shared" si="98"/>
        <v/>
      </c>
    </row>
    <row r="226" spans="1:46" s="158" customFormat="1" ht="14.4" customHeight="1" x14ac:dyDescent="0.3">
      <c r="A226" s="244" t="str">
        <f t="shared" si="79"/>
        <v/>
      </c>
      <c r="B226" s="153" t="str">
        <f t="shared" si="80"/>
        <v/>
      </c>
      <c r="C226" s="174" t="str">
        <f t="shared" si="81"/>
        <v/>
      </c>
      <c r="D226" s="234"/>
      <c r="E226" s="173"/>
      <c r="F226" s="175"/>
      <c r="G226" s="175"/>
      <c r="H226" s="175"/>
      <c r="I226" s="156"/>
      <c r="J226" s="175"/>
      <c r="K226" s="162"/>
      <c r="L226" s="178"/>
      <c r="M226" s="177"/>
      <c r="N226" s="177"/>
      <c r="O226" s="157" t="s">
        <v>98</v>
      </c>
      <c r="P226" s="158">
        <f t="shared" si="82"/>
        <v>0</v>
      </c>
      <c r="Q226" s="168" t="str">
        <f t="shared" si="83"/>
        <v/>
      </c>
      <c r="R226" s="233" t="str">
        <f t="shared" si="84"/>
        <v/>
      </c>
      <c r="S226" s="168">
        <f t="shared" si="85"/>
        <v>0</v>
      </c>
      <c r="T226" s="171">
        <f t="shared" si="86"/>
        <v>0</v>
      </c>
      <c r="U226" s="171">
        <f t="shared" si="87"/>
        <v>0</v>
      </c>
      <c r="V226" s="171">
        <f t="shared" si="88"/>
        <v>0</v>
      </c>
      <c r="W226" s="171">
        <f t="shared" si="89"/>
        <v>0</v>
      </c>
      <c r="X226" s="171">
        <f t="shared" si="90"/>
        <v>0</v>
      </c>
      <c r="Y226" s="171">
        <f t="shared" si="91"/>
        <v>0</v>
      </c>
      <c r="Z226" s="171">
        <f t="shared" si="92"/>
        <v>0</v>
      </c>
      <c r="AA226" s="171">
        <f t="shared" si="93"/>
        <v>0</v>
      </c>
      <c r="AB226" s="171">
        <f t="shared" si="94"/>
        <v>0</v>
      </c>
      <c r="AC226" s="171">
        <f t="shared" si="95"/>
        <v>0</v>
      </c>
      <c r="AD226" s="171">
        <f t="shared" si="96"/>
        <v>0</v>
      </c>
      <c r="AE226" s="168"/>
      <c r="AF226" s="171"/>
      <c r="AG226" s="171"/>
      <c r="AH226" s="171"/>
      <c r="AI226" s="171"/>
      <c r="AJ226" s="171"/>
      <c r="AK226" s="171"/>
      <c r="AL226" s="171"/>
      <c r="AM226" s="171"/>
      <c r="AN226" s="171" t="str">
        <f t="shared" si="76"/>
        <v/>
      </c>
      <c r="AO226" s="171" t="str">
        <f t="shared" si="77"/>
        <v/>
      </c>
      <c r="AP226" s="171" t="str">
        <f t="shared" si="78"/>
        <v/>
      </c>
      <c r="AQ226" s="168" t="str">
        <f t="shared" si="97"/>
        <v/>
      </c>
      <c r="AR226" s="158" t="str">
        <f>IF(P226&lt;&gt;1, IF(SUM(P226:$P$504)&lt;&gt;0, "| Laat geen witruimte tussen ingevulde rijen.", ""), "")</f>
        <v/>
      </c>
      <c r="AT226" s="159" t="str">
        <f t="shared" si="98"/>
        <v/>
      </c>
    </row>
    <row r="227" spans="1:46" s="158" customFormat="1" ht="14.4" customHeight="1" x14ac:dyDescent="0.3">
      <c r="A227" s="244" t="str">
        <f t="shared" si="79"/>
        <v/>
      </c>
      <c r="B227" s="153" t="str">
        <f t="shared" si="80"/>
        <v/>
      </c>
      <c r="C227" s="174" t="str">
        <f t="shared" si="81"/>
        <v/>
      </c>
      <c r="D227" s="234"/>
      <c r="E227" s="173"/>
      <c r="F227" s="175"/>
      <c r="G227" s="175"/>
      <c r="H227" s="175"/>
      <c r="I227" s="156"/>
      <c r="J227" s="175"/>
      <c r="K227" s="162"/>
      <c r="L227" s="178"/>
      <c r="M227" s="177"/>
      <c r="N227" s="177"/>
      <c r="O227" s="157" t="s">
        <v>98</v>
      </c>
      <c r="P227" s="158">
        <f t="shared" si="82"/>
        <v>0</v>
      </c>
      <c r="Q227" s="168" t="str">
        <f t="shared" si="83"/>
        <v/>
      </c>
      <c r="R227" s="233" t="str">
        <f t="shared" si="84"/>
        <v/>
      </c>
      <c r="S227" s="168">
        <f t="shared" si="85"/>
        <v>0</v>
      </c>
      <c r="T227" s="171">
        <f t="shared" si="86"/>
        <v>0</v>
      </c>
      <c r="U227" s="171">
        <f t="shared" si="87"/>
        <v>0</v>
      </c>
      <c r="V227" s="171">
        <f t="shared" si="88"/>
        <v>0</v>
      </c>
      <c r="W227" s="171">
        <f t="shared" si="89"/>
        <v>0</v>
      </c>
      <c r="X227" s="171">
        <f t="shared" si="90"/>
        <v>0</v>
      </c>
      <c r="Y227" s="171">
        <f t="shared" si="91"/>
        <v>0</v>
      </c>
      <c r="Z227" s="171">
        <f t="shared" si="92"/>
        <v>0</v>
      </c>
      <c r="AA227" s="171">
        <f t="shared" si="93"/>
        <v>0</v>
      </c>
      <c r="AB227" s="171">
        <f t="shared" si="94"/>
        <v>0</v>
      </c>
      <c r="AC227" s="171">
        <f t="shared" si="95"/>
        <v>0</v>
      </c>
      <c r="AD227" s="171">
        <f t="shared" si="96"/>
        <v>0</v>
      </c>
      <c r="AE227" s="168"/>
      <c r="AF227" s="171"/>
      <c r="AG227" s="171"/>
      <c r="AH227" s="171"/>
      <c r="AI227" s="171"/>
      <c r="AJ227" s="171"/>
      <c r="AK227" s="171"/>
      <c r="AL227" s="171"/>
      <c r="AM227" s="171"/>
      <c r="AN227" s="171" t="str">
        <f t="shared" si="76"/>
        <v/>
      </c>
      <c r="AO227" s="171" t="str">
        <f t="shared" si="77"/>
        <v/>
      </c>
      <c r="AP227" s="171" t="str">
        <f t="shared" si="78"/>
        <v/>
      </c>
      <c r="AQ227" s="168" t="str">
        <f t="shared" si="97"/>
        <v/>
      </c>
      <c r="AR227" s="158" t="str">
        <f>IF(P227&lt;&gt;1, IF(SUM(P227:$P$504)&lt;&gt;0, "| Laat geen witruimte tussen ingevulde rijen.", ""), "")</f>
        <v/>
      </c>
      <c r="AT227" s="159" t="str">
        <f t="shared" si="98"/>
        <v/>
      </c>
    </row>
    <row r="228" spans="1:46" s="158" customFormat="1" ht="14.4" customHeight="1" x14ac:dyDescent="0.3">
      <c r="A228" s="244" t="str">
        <f t="shared" si="79"/>
        <v/>
      </c>
      <c r="B228" s="153" t="str">
        <f t="shared" si="80"/>
        <v/>
      </c>
      <c r="C228" s="174" t="str">
        <f t="shared" si="81"/>
        <v/>
      </c>
      <c r="D228" s="234"/>
      <c r="E228" s="173"/>
      <c r="F228" s="175"/>
      <c r="G228" s="175"/>
      <c r="H228" s="175"/>
      <c r="I228" s="156"/>
      <c r="J228" s="175"/>
      <c r="K228" s="162"/>
      <c r="L228" s="178"/>
      <c r="M228" s="177"/>
      <c r="N228" s="177"/>
      <c r="O228" s="157" t="s">
        <v>98</v>
      </c>
      <c r="P228" s="158">
        <f t="shared" si="82"/>
        <v>0</v>
      </c>
      <c r="Q228" s="168" t="str">
        <f t="shared" si="83"/>
        <v/>
      </c>
      <c r="R228" s="233" t="str">
        <f t="shared" si="84"/>
        <v/>
      </c>
      <c r="S228" s="168">
        <f t="shared" si="85"/>
        <v>0</v>
      </c>
      <c r="T228" s="171">
        <f t="shared" si="86"/>
        <v>0</v>
      </c>
      <c r="U228" s="171">
        <f t="shared" si="87"/>
        <v>0</v>
      </c>
      <c r="V228" s="171">
        <f t="shared" si="88"/>
        <v>0</v>
      </c>
      <c r="W228" s="171">
        <f t="shared" si="89"/>
        <v>0</v>
      </c>
      <c r="X228" s="171">
        <f t="shared" si="90"/>
        <v>0</v>
      </c>
      <c r="Y228" s="171">
        <f t="shared" si="91"/>
        <v>0</v>
      </c>
      <c r="Z228" s="171">
        <f t="shared" si="92"/>
        <v>0</v>
      </c>
      <c r="AA228" s="171">
        <f t="shared" si="93"/>
        <v>0</v>
      </c>
      <c r="AB228" s="171">
        <f t="shared" si="94"/>
        <v>0</v>
      </c>
      <c r="AC228" s="171">
        <f t="shared" si="95"/>
        <v>0</v>
      </c>
      <c r="AD228" s="171">
        <f t="shared" si="96"/>
        <v>0</v>
      </c>
      <c r="AE228" s="168"/>
      <c r="AF228" s="171"/>
      <c r="AG228" s="171"/>
      <c r="AH228" s="171"/>
      <c r="AI228" s="171"/>
      <c r="AJ228" s="171"/>
      <c r="AK228" s="171"/>
      <c r="AL228" s="171"/>
      <c r="AM228" s="171"/>
      <c r="AN228" s="171" t="str">
        <f t="shared" si="76"/>
        <v/>
      </c>
      <c r="AO228" s="171" t="str">
        <f t="shared" si="77"/>
        <v/>
      </c>
      <c r="AP228" s="171" t="str">
        <f t="shared" si="78"/>
        <v/>
      </c>
      <c r="AQ228" s="168" t="str">
        <f t="shared" si="97"/>
        <v/>
      </c>
      <c r="AR228" s="158" t="str">
        <f>IF(P228&lt;&gt;1, IF(SUM(P228:$P$504)&lt;&gt;0, "| Laat geen witruimte tussen ingevulde rijen.", ""), "")</f>
        <v/>
      </c>
      <c r="AT228" s="159" t="str">
        <f t="shared" si="98"/>
        <v/>
      </c>
    </row>
    <row r="229" spans="1:46" s="158" customFormat="1" ht="14.4" customHeight="1" x14ac:dyDescent="0.3">
      <c r="A229" s="244" t="str">
        <f t="shared" si="79"/>
        <v/>
      </c>
      <c r="B229" s="153" t="str">
        <f t="shared" si="80"/>
        <v/>
      </c>
      <c r="C229" s="174" t="str">
        <f t="shared" si="81"/>
        <v/>
      </c>
      <c r="D229" s="234"/>
      <c r="E229" s="173"/>
      <c r="F229" s="175"/>
      <c r="G229" s="175"/>
      <c r="H229" s="175"/>
      <c r="I229" s="156"/>
      <c r="J229" s="175"/>
      <c r="K229" s="162"/>
      <c r="L229" s="178"/>
      <c r="M229" s="177"/>
      <c r="N229" s="177"/>
      <c r="O229" s="157" t="s">
        <v>98</v>
      </c>
      <c r="P229" s="158">
        <f t="shared" si="82"/>
        <v>0</v>
      </c>
      <c r="Q229" s="168" t="str">
        <f t="shared" si="83"/>
        <v/>
      </c>
      <c r="R229" s="233" t="str">
        <f t="shared" si="84"/>
        <v/>
      </c>
      <c r="S229" s="168">
        <f t="shared" si="85"/>
        <v>0</v>
      </c>
      <c r="T229" s="171">
        <f t="shared" si="86"/>
        <v>0</v>
      </c>
      <c r="U229" s="171">
        <f t="shared" si="87"/>
        <v>0</v>
      </c>
      <c r="V229" s="171">
        <f t="shared" si="88"/>
        <v>0</v>
      </c>
      <c r="W229" s="171">
        <f t="shared" si="89"/>
        <v>0</v>
      </c>
      <c r="X229" s="171">
        <f t="shared" si="90"/>
        <v>0</v>
      </c>
      <c r="Y229" s="171">
        <f t="shared" si="91"/>
        <v>0</v>
      </c>
      <c r="Z229" s="171">
        <f t="shared" si="92"/>
        <v>0</v>
      </c>
      <c r="AA229" s="171">
        <f t="shared" si="93"/>
        <v>0</v>
      </c>
      <c r="AB229" s="171">
        <f t="shared" si="94"/>
        <v>0</v>
      </c>
      <c r="AC229" s="171">
        <f t="shared" si="95"/>
        <v>0</v>
      </c>
      <c r="AD229" s="171">
        <f t="shared" si="96"/>
        <v>0</v>
      </c>
      <c r="AE229" s="168"/>
      <c r="AF229" s="171"/>
      <c r="AG229" s="171"/>
      <c r="AH229" s="171"/>
      <c r="AI229" s="171"/>
      <c r="AJ229" s="171"/>
      <c r="AK229" s="171"/>
      <c r="AL229" s="171"/>
      <c r="AM229" s="171"/>
      <c r="AN229" s="171" t="str">
        <f t="shared" si="76"/>
        <v/>
      </c>
      <c r="AO229" s="171" t="str">
        <f t="shared" si="77"/>
        <v/>
      </c>
      <c r="AP229" s="171" t="str">
        <f t="shared" si="78"/>
        <v/>
      </c>
      <c r="AQ229" s="168" t="str">
        <f t="shared" si="97"/>
        <v/>
      </c>
      <c r="AR229" s="158" t="str">
        <f>IF(P229&lt;&gt;1, IF(SUM(P229:$P$504)&lt;&gt;0, "| Laat geen witruimte tussen ingevulde rijen.", ""), "")</f>
        <v/>
      </c>
      <c r="AT229" s="159" t="str">
        <f t="shared" si="98"/>
        <v/>
      </c>
    </row>
    <row r="230" spans="1:46" s="158" customFormat="1" ht="14.4" customHeight="1" x14ac:dyDescent="0.3">
      <c r="A230" s="244" t="str">
        <f t="shared" si="79"/>
        <v/>
      </c>
      <c r="B230" s="153" t="str">
        <f t="shared" si="80"/>
        <v/>
      </c>
      <c r="C230" s="174" t="str">
        <f t="shared" si="81"/>
        <v/>
      </c>
      <c r="D230" s="234"/>
      <c r="E230" s="173"/>
      <c r="F230" s="175"/>
      <c r="G230" s="175"/>
      <c r="H230" s="175"/>
      <c r="I230" s="156"/>
      <c r="J230" s="175"/>
      <c r="K230" s="162"/>
      <c r="L230" s="178"/>
      <c r="M230" s="177"/>
      <c r="N230" s="177"/>
      <c r="O230" s="157" t="s">
        <v>98</v>
      </c>
      <c r="P230" s="158">
        <f t="shared" si="82"/>
        <v>0</v>
      </c>
      <c r="Q230" s="168" t="str">
        <f t="shared" si="83"/>
        <v/>
      </c>
      <c r="R230" s="233" t="str">
        <f t="shared" si="84"/>
        <v/>
      </c>
      <c r="S230" s="168">
        <f t="shared" si="85"/>
        <v>0</v>
      </c>
      <c r="T230" s="171">
        <f t="shared" si="86"/>
        <v>0</v>
      </c>
      <c r="U230" s="171">
        <f t="shared" si="87"/>
        <v>0</v>
      </c>
      <c r="V230" s="171">
        <f t="shared" si="88"/>
        <v>0</v>
      </c>
      <c r="W230" s="171">
        <f t="shared" si="89"/>
        <v>0</v>
      </c>
      <c r="X230" s="171">
        <f t="shared" si="90"/>
        <v>0</v>
      </c>
      <c r="Y230" s="171">
        <f t="shared" si="91"/>
        <v>0</v>
      </c>
      <c r="Z230" s="171">
        <f t="shared" si="92"/>
        <v>0</v>
      </c>
      <c r="AA230" s="171">
        <f t="shared" si="93"/>
        <v>0</v>
      </c>
      <c r="AB230" s="171">
        <f t="shared" si="94"/>
        <v>0</v>
      </c>
      <c r="AC230" s="171">
        <f t="shared" si="95"/>
        <v>0</v>
      </c>
      <c r="AD230" s="171">
        <f t="shared" si="96"/>
        <v>0</v>
      </c>
      <c r="AE230" s="168"/>
      <c r="AF230" s="171"/>
      <c r="AG230" s="171"/>
      <c r="AH230" s="171"/>
      <c r="AI230" s="171"/>
      <c r="AJ230" s="171"/>
      <c r="AK230" s="171"/>
      <c r="AL230" s="171"/>
      <c r="AM230" s="171"/>
      <c r="AN230" s="171" t="str">
        <f t="shared" si="76"/>
        <v/>
      </c>
      <c r="AO230" s="171" t="str">
        <f t="shared" si="77"/>
        <v/>
      </c>
      <c r="AP230" s="171" t="str">
        <f t="shared" si="78"/>
        <v/>
      </c>
      <c r="AQ230" s="168" t="str">
        <f t="shared" si="97"/>
        <v/>
      </c>
      <c r="AR230" s="158" t="str">
        <f>IF(P230&lt;&gt;1, IF(SUM(P230:$P$504)&lt;&gt;0, "| Laat geen witruimte tussen ingevulde rijen.", ""), "")</f>
        <v/>
      </c>
      <c r="AT230" s="159" t="str">
        <f t="shared" si="98"/>
        <v/>
      </c>
    </row>
    <row r="231" spans="1:46" s="158" customFormat="1" ht="14.4" customHeight="1" x14ac:dyDescent="0.3">
      <c r="A231" s="244" t="str">
        <f t="shared" si="79"/>
        <v/>
      </c>
      <c r="B231" s="153" t="str">
        <f t="shared" si="80"/>
        <v/>
      </c>
      <c r="C231" s="174" t="str">
        <f t="shared" si="81"/>
        <v/>
      </c>
      <c r="D231" s="234"/>
      <c r="E231" s="173"/>
      <c r="F231" s="175"/>
      <c r="G231" s="175"/>
      <c r="H231" s="175"/>
      <c r="I231" s="156"/>
      <c r="J231" s="175"/>
      <c r="K231" s="162"/>
      <c r="L231" s="178"/>
      <c r="M231" s="177"/>
      <c r="N231" s="177"/>
      <c r="O231" s="157" t="s">
        <v>98</v>
      </c>
      <c r="P231" s="158">
        <f t="shared" si="82"/>
        <v>0</v>
      </c>
      <c r="Q231" s="168" t="str">
        <f t="shared" si="83"/>
        <v/>
      </c>
      <c r="R231" s="233" t="str">
        <f t="shared" si="84"/>
        <v/>
      </c>
      <c r="S231" s="168">
        <f t="shared" si="85"/>
        <v>0</v>
      </c>
      <c r="T231" s="171">
        <f t="shared" si="86"/>
        <v>0</v>
      </c>
      <c r="U231" s="171">
        <f t="shared" si="87"/>
        <v>0</v>
      </c>
      <c r="V231" s="171">
        <f t="shared" si="88"/>
        <v>0</v>
      </c>
      <c r="W231" s="171">
        <f t="shared" si="89"/>
        <v>0</v>
      </c>
      <c r="X231" s="171">
        <f t="shared" si="90"/>
        <v>0</v>
      </c>
      <c r="Y231" s="171">
        <f t="shared" si="91"/>
        <v>0</v>
      </c>
      <c r="Z231" s="171">
        <f t="shared" si="92"/>
        <v>0</v>
      </c>
      <c r="AA231" s="171">
        <f t="shared" si="93"/>
        <v>0</v>
      </c>
      <c r="AB231" s="171">
        <f t="shared" si="94"/>
        <v>0</v>
      </c>
      <c r="AC231" s="171">
        <f t="shared" si="95"/>
        <v>0</v>
      </c>
      <c r="AD231" s="171">
        <f t="shared" si="96"/>
        <v>0</v>
      </c>
      <c r="AE231" s="168"/>
      <c r="AF231" s="171"/>
      <c r="AG231" s="171"/>
      <c r="AH231" s="171"/>
      <c r="AI231" s="171"/>
      <c r="AJ231" s="171"/>
      <c r="AK231" s="171"/>
      <c r="AL231" s="171"/>
      <c r="AM231" s="171"/>
      <c r="AN231" s="171" t="str">
        <f t="shared" si="76"/>
        <v/>
      </c>
      <c r="AO231" s="171" t="str">
        <f t="shared" si="77"/>
        <v/>
      </c>
      <c r="AP231" s="171" t="str">
        <f t="shared" si="78"/>
        <v/>
      </c>
      <c r="AQ231" s="168" t="str">
        <f t="shared" si="97"/>
        <v/>
      </c>
      <c r="AR231" s="158" t="str">
        <f>IF(P231&lt;&gt;1, IF(SUM(P231:$P$504)&lt;&gt;0, "| Laat geen witruimte tussen ingevulde rijen.", ""), "")</f>
        <v/>
      </c>
      <c r="AT231" s="159" t="str">
        <f t="shared" si="98"/>
        <v/>
      </c>
    </row>
    <row r="232" spans="1:46" s="158" customFormat="1" ht="14.4" customHeight="1" x14ac:dyDescent="0.3">
      <c r="A232" s="244" t="str">
        <f t="shared" si="79"/>
        <v/>
      </c>
      <c r="B232" s="153" t="str">
        <f t="shared" si="80"/>
        <v/>
      </c>
      <c r="C232" s="174" t="str">
        <f t="shared" si="81"/>
        <v/>
      </c>
      <c r="D232" s="234"/>
      <c r="E232" s="173"/>
      <c r="F232" s="175"/>
      <c r="G232" s="175"/>
      <c r="H232" s="175"/>
      <c r="I232" s="156"/>
      <c r="J232" s="175"/>
      <c r="K232" s="162"/>
      <c r="L232" s="178"/>
      <c r="M232" s="177"/>
      <c r="N232" s="177"/>
      <c r="O232" s="157" t="s">
        <v>98</v>
      </c>
      <c r="P232" s="158">
        <f t="shared" si="82"/>
        <v>0</v>
      </c>
      <c r="Q232" s="168" t="str">
        <f t="shared" si="83"/>
        <v/>
      </c>
      <c r="R232" s="233" t="str">
        <f t="shared" si="84"/>
        <v/>
      </c>
      <c r="S232" s="168">
        <f t="shared" si="85"/>
        <v>0</v>
      </c>
      <c r="T232" s="171">
        <f t="shared" si="86"/>
        <v>0</v>
      </c>
      <c r="U232" s="171">
        <f t="shared" si="87"/>
        <v>0</v>
      </c>
      <c r="V232" s="171">
        <f t="shared" si="88"/>
        <v>0</v>
      </c>
      <c r="W232" s="171">
        <f t="shared" si="89"/>
        <v>0</v>
      </c>
      <c r="X232" s="171">
        <f t="shared" si="90"/>
        <v>0</v>
      </c>
      <c r="Y232" s="171">
        <f t="shared" si="91"/>
        <v>0</v>
      </c>
      <c r="Z232" s="171">
        <f t="shared" si="92"/>
        <v>0</v>
      </c>
      <c r="AA232" s="171">
        <f t="shared" si="93"/>
        <v>0</v>
      </c>
      <c r="AB232" s="171">
        <f t="shared" si="94"/>
        <v>0</v>
      </c>
      <c r="AC232" s="171">
        <f t="shared" si="95"/>
        <v>0</v>
      </c>
      <c r="AD232" s="171">
        <f t="shared" si="96"/>
        <v>0</v>
      </c>
      <c r="AE232" s="168"/>
      <c r="AF232" s="171"/>
      <c r="AG232" s="171"/>
      <c r="AH232" s="171"/>
      <c r="AI232" s="171"/>
      <c r="AJ232" s="171"/>
      <c r="AK232" s="171"/>
      <c r="AL232" s="171"/>
      <c r="AM232" s="171"/>
      <c r="AN232" s="171" t="str">
        <f t="shared" si="76"/>
        <v/>
      </c>
      <c r="AO232" s="171" t="str">
        <f t="shared" si="77"/>
        <v/>
      </c>
      <c r="AP232" s="171" t="str">
        <f t="shared" si="78"/>
        <v/>
      </c>
      <c r="AQ232" s="168" t="str">
        <f t="shared" si="97"/>
        <v/>
      </c>
      <c r="AR232" s="158" t="str">
        <f>IF(P232&lt;&gt;1, IF(SUM(P232:$P$504)&lt;&gt;0, "| Laat geen witruimte tussen ingevulde rijen.", ""), "")</f>
        <v/>
      </c>
      <c r="AT232" s="159" t="str">
        <f t="shared" si="98"/>
        <v/>
      </c>
    </row>
    <row r="233" spans="1:46" s="158" customFormat="1" ht="14.4" customHeight="1" x14ac:dyDescent="0.3">
      <c r="A233" s="244" t="str">
        <f t="shared" si="79"/>
        <v/>
      </c>
      <c r="B233" s="153" t="str">
        <f t="shared" si="80"/>
        <v/>
      </c>
      <c r="C233" s="174" t="str">
        <f t="shared" si="81"/>
        <v/>
      </c>
      <c r="D233" s="234"/>
      <c r="E233" s="173"/>
      <c r="F233" s="175"/>
      <c r="G233" s="175"/>
      <c r="H233" s="175"/>
      <c r="I233" s="156"/>
      <c r="J233" s="175"/>
      <c r="K233" s="162"/>
      <c r="L233" s="178"/>
      <c r="M233" s="177"/>
      <c r="N233" s="177"/>
      <c r="O233" s="157" t="s">
        <v>98</v>
      </c>
      <c r="P233" s="158">
        <f t="shared" si="82"/>
        <v>0</v>
      </c>
      <c r="Q233" s="168" t="str">
        <f t="shared" si="83"/>
        <v/>
      </c>
      <c r="R233" s="233" t="str">
        <f t="shared" si="84"/>
        <v/>
      </c>
      <c r="S233" s="168">
        <f t="shared" si="85"/>
        <v>0</v>
      </c>
      <c r="T233" s="171">
        <f t="shared" si="86"/>
        <v>0</v>
      </c>
      <c r="U233" s="171">
        <f t="shared" si="87"/>
        <v>0</v>
      </c>
      <c r="V233" s="171">
        <f t="shared" si="88"/>
        <v>0</v>
      </c>
      <c r="W233" s="171">
        <f t="shared" si="89"/>
        <v>0</v>
      </c>
      <c r="X233" s="171">
        <f t="shared" si="90"/>
        <v>0</v>
      </c>
      <c r="Y233" s="171">
        <f t="shared" si="91"/>
        <v>0</v>
      </c>
      <c r="Z233" s="171">
        <f t="shared" si="92"/>
        <v>0</v>
      </c>
      <c r="AA233" s="171">
        <f t="shared" si="93"/>
        <v>0</v>
      </c>
      <c r="AB233" s="171">
        <f t="shared" si="94"/>
        <v>0</v>
      </c>
      <c r="AC233" s="171">
        <f t="shared" si="95"/>
        <v>0</v>
      </c>
      <c r="AD233" s="171">
        <f t="shared" si="96"/>
        <v>0</v>
      </c>
      <c r="AE233" s="168"/>
      <c r="AF233" s="171"/>
      <c r="AG233" s="171"/>
      <c r="AH233" s="171"/>
      <c r="AI233" s="171"/>
      <c r="AJ233" s="171"/>
      <c r="AK233" s="171"/>
      <c r="AL233" s="171"/>
      <c r="AM233" s="171"/>
      <c r="AN233" s="171" t="str">
        <f t="shared" si="76"/>
        <v/>
      </c>
      <c r="AO233" s="171" t="str">
        <f t="shared" si="77"/>
        <v/>
      </c>
      <c r="AP233" s="171" t="str">
        <f t="shared" si="78"/>
        <v/>
      </c>
      <c r="AQ233" s="168" t="str">
        <f t="shared" si="97"/>
        <v/>
      </c>
      <c r="AR233" s="158" t="str">
        <f>IF(P233&lt;&gt;1, IF(SUM(P233:$P$504)&lt;&gt;0, "| Laat geen witruimte tussen ingevulde rijen.", ""), "")</f>
        <v/>
      </c>
      <c r="AT233" s="159" t="str">
        <f t="shared" si="98"/>
        <v/>
      </c>
    </row>
    <row r="234" spans="1:46" s="158" customFormat="1" ht="14.4" customHeight="1" x14ac:dyDescent="0.3">
      <c r="A234" s="244" t="str">
        <f t="shared" si="79"/>
        <v/>
      </c>
      <c r="B234" s="153" t="str">
        <f t="shared" si="80"/>
        <v/>
      </c>
      <c r="C234" s="174" t="str">
        <f t="shared" si="81"/>
        <v/>
      </c>
      <c r="D234" s="234"/>
      <c r="E234" s="173"/>
      <c r="F234" s="175"/>
      <c r="G234" s="175"/>
      <c r="H234" s="175"/>
      <c r="I234" s="156"/>
      <c r="J234" s="175"/>
      <c r="K234" s="162"/>
      <c r="L234" s="178"/>
      <c r="M234" s="177"/>
      <c r="N234" s="177"/>
      <c r="O234" s="157" t="s">
        <v>98</v>
      </c>
      <c r="P234" s="158">
        <f t="shared" si="82"/>
        <v>0</v>
      </c>
      <c r="Q234" s="168" t="str">
        <f t="shared" si="83"/>
        <v/>
      </c>
      <c r="R234" s="233" t="str">
        <f t="shared" si="84"/>
        <v/>
      </c>
      <c r="S234" s="168">
        <f t="shared" si="85"/>
        <v>0</v>
      </c>
      <c r="T234" s="171">
        <f t="shared" si="86"/>
        <v>0</v>
      </c>
      <c r="U234" s="171">
        <f t="shared" si="87"/>
        <v>0</v>
      </c>
      <c r="V234" s="171">
        <f t="shared" si="88"/>
        <v>0</v>
      </c>
      <c r="W234" s="171">
        <f t="shared" si="89"/>
        <v>0</v>
      </c>
      <c r="X234" s="171">
        <f t="shared" si="90"/>
        <v>0</v>
      </c>
      <c r="Y234" s="171">
        <f t="shared" si="91"/>
        <v>0</v>
      </c>
      <c r="Z234" s="171">
        <f t="shared" si="92"/>
        <v>0</v>
      </c>
      <c r="AA234" s="171">
        <f t="shared" si="93"/>
        <v>0</v>
      </c>
      <c r="AB234" s="171">
        <f t="shared" si="94"/>
        <v>0</v>
      </c>
      <c r="AC234" s="171">
        <f t="shared" si="95"/>
        <v>0</v>
      </c>
      <c r="AD234" s="171">
        <f t="shared" si="96"/>
        <v>0</v>
      </c>
      <c r="AE234" s="168"/>
      <c r="AF234" s="171"/>
      <c r="AG234" s="171"/>
      <c r="AH234" s="171"/>
      <c r="AI234" s="171"/>
      <c r="AJ234" s="171"/>
      <c r="AK234" s="171"/>
      <c r="AL234" s="171"/>
      <c r="AM234" s="171"/>
      <c r="AN234" s="171" t="str">
        <f t="shared" si="76"/>
        <v/>
      </c>
      <c r="AO234" s="171" t="str">
        <f t="shared" si="77"/>
        <v/>
      </c>
      <c r="AP234" s="171" t="str">
        <f t="shared" si="78"/>
        <v/>
      </c>
      <c r="AQ234" s="168" t="str">
        <f t="shared" si="97"/>
        <v/>
      </c>
      <c r="AR234" s="158" t="str">
        <f>IF(P234&lt;&gt;1, IF(SUM(P234:$P$504)&lt;&gt;0, "| Laat geen witruimte tussen ingevulde rijen.", ""), "")</f>
        <v/>
      </c>
      <c r="AT234" s="159" t="str">
        <f t="shared" si="98"/>
        <v/>
      </c>
    </row>
    <row r="235" spans="1:46" s="158" customFormat="1" ht="14.4" customHeight="1" x14ac:dyDescent="0.3">
      <c r="A235" s="244" t="str">
        <f t="shared" si="79"/>
        <v/>
      </c>
      <c r="B235" s="153" t="str">
        <f t="shared" si="80"/>
        <v/>
      </c>
      <c r="C235" s="174" t="str">
        <f t="shared" si="81"/>
        <v/>
      </c>
      <c r="D235" s="234"/>
      <c r="E235" s="173"/>
      <c r="F235" s="175"/>
      <c r="G235" s="175"/>
      <c r="H235" s="175"/>
      <c r="I235" s="156"/>
      <c r="J235" s="175"/>
      <c r="K235" s="162"/>
      <c r="L235" s="178"/>
      <c r="M235" s="177"/>
      <c r="N235" s="177"/>
      <c r="O235" s="157" t="s">
        <v>98</v>
      </c>
      <c r="P235" s="158">
        <f t="shared" si="82"/>
        <v>0</v>
      </c>
      <c r="Q235" s="168" t="str">
        <f t="shared" si="83"/>
        <v/>
      </c>
      <c r="R235" s="233" t="str">
        <f t="shared" si="84"/>
        <v/>
      </c>
      <c r="S235" s="168">
        <f t="shared" si="85"/>
        <v>0</v>
      </c>
      <c r="T235" s="171">
        <f t="shared" si="86"/>
        <v>0</v>
      </c>
      <c r="U235" s="171">
        <f t="shared" si="87"/>
        <v>0</v>
      </c>
      <c r="V235" s="171">
        <f t="shared" si="88"/>
        <v>0</v>
      </c>
      <c r="W235" s="171">
        <f t="shared" si="89"/>
        <v>0</v>
      </c>
      <c r="X235" s="171">
        <f t="shared" si="90"/>
        <v>0</v>
      </c>
      <c r="Y235" s="171">
        <f t="shared" si="91"/>
        <v>0</v>
      </c>
      <c r="Z235" s="171">
        <f t="shared" si="92"/>
        <v>0</v>
      </c>
      <c r="AA235" s="171">
        <f t="shared" si="93"/>
        <v>0</v>
      </c>
      <c r="AB235" s="171">
        <f t="shared" si="94"/>
        <v>0</v>
      </c>
      <c r="AC235" s="171">
        <f t="shared" si="95"/>
        <v>0</v>
      </c>
      <c r="AD235" s="171">
        <f t="shared" si="96"/>
        <v>0</v>
      </c>
      <c r="AE235" s="168"/>
      <c r="AF235" s="171"/>
      <c r="AG235" s="171"/>
      <c r="AH235" s="171"/>
      <c r="AI235" s="171"/>
      <c r="AJ235" s="171"/>
      <c r="AK235" s="171"/>
      <c r="AL235" s="171"/>
      <c r="AM235" s="171"/>
      <c r="AN235" s="171" t="str">
        <f t="shared" si="76"/>
        <v/>
      </c>
      <c r="AO235" s="171" t="str">
        <f t="shared" si="77"/>
        <v/>
      </c>
      <c r="AP235" s="171" t="str">
        <f t="shared" si="78"/>
        <v/>
      </c>
      <c r="AQ235" s="168" t="str">
        <f t="shared" si="97"/>
        <v/>
      </c>
      <c r="AR235" s="158" t="str">
        <f>IF(P235&lt;&gt;1, IF(SUM(P235:$P$504)&lt;&gt;0, "| Laat geen witruimte tussen ingevulde rijen.", ""), "")</f>
        <v/>
      </c>
      <c r="AT235" s="159" t="str">
        <f t="shared" si="98"/>
        <v/>
      </c>
    </row>
    <row r="236" spans="1:46" s="158" customFormat="1" ht="14.4" customHeight="1" x14ac:dyDescent="0.3">
      <c r="A236" s="244" t="str">
        <f t="shared" si="79"/>
        <v/>
      </c>
      <c r="B236" s="153" t="str">
        <f t="shared" si="80"/>
        <v/>
      </c>
      <c r="C236" s="174" t="str">
        <f t="shared" si="81"/>
        <v/>
      </c>
      <c r="D236" s="234"/>
      <c r="E236" s="173"/>
      <c r="F236" s="175"/>
      <c r="G236" s="175"/>
      <c r="H236" s="175"/>
      <c r="I236" s="156"/>
      <c r="J236" s="175"/>
      <c r="K236" s="162"/>
      <c r="L236" s="178"/>
      <c r="M236" s="177"/>
      <c r="N236" s="177"/>
      <c r="O236" s="157" t="s">
        <v>98</v>
      </c>
      <c r="P236" s="158">
        <f t="shared" si="82"/>
        <v>0</v>
      </c>
      <c r="Q236" s="168" t="str">
        <f t="shared" si="83"/>
        <v/>
      </c>
      <c r="R236" s="233" t="str">
        <f t="shared" si="84"/>
        <v/>
      </c>
      <c r="S236" s="168">
        <f t="shared" si="85"/>
        <v>0</v>
      </c>
      <c r="T236" s="171">
        <f t="shared" si="86"/>
        <v>0</v>
      </c>
      <c r="U236" s="171">
        <f t="shared" si="87"/>
        <v>0</v>
      </c>
      <c r="V236" s="171">
        <f t="shared" si="88"/>
        <v>0</v>
      </c>
      <c r="W236" s="171">
        <f t="shared" si="89"/>
        <v>0</v>
      </c>
      <c r="X236" s="171">
        <f t="shared" si="90"/>
        <v>0</v>
      </c>
      <c r="Y236" s="171">
        <f t="shared" si="91"/>
        <v>0</v>
      </c>
      <c r="Z236" s="171">
        <f t="shared" si="92"/>
        <v>0</v>
      </c>
      <c r="AA236" s="171">
        <f t="shared" si="93"/>
        <v>0</v>
      </c>
      <c r="AB236" s="171">
        <f t="shared" si="94"/>
        <v>0</v>
      </c>
      <c r="AC236" s="171">
        <f t="shared" si="95"/>
        <v>0</v>
      </c>
      <c r="AD236" s="171">
        <f t="shared" si="96"/>
        <v>0</v>
      </c>
      <c r="AE236" s="168"/>
      <c r="AF236" s="171"/>
      <c r="AG236" s="171"/>
      <c r="AH236" s="171"/>
      <c r="AI236" s="171"/>
      <c r="AJ236" s="171"/>
      <c r="AK236" s="171"/>
      <c r="AL236" s="171"/>
      <c r="AM236" s="171"/>
      <c r="AN236" s="171" t="str">
        <f t="shared" si="76"/>
        <v/>
      </c>
      <c r="AO236" s="171" t="str">
        <f t="shared" si="77"/>
        <v/>
      </c>
      <c r="AP236" s="171" t="str">
        <f t="shared" si="78"/>
        <v/>
      </c>
      <c r="AQ236" s="168" t="str">
        <f t="shared" si="97"/>
        <v/>
      </c>
      <c r="AR236" s="158" t="str">
        <f>IF(P236&lt;&gt;1, IF(SUM(P236:$P$504)&lt;&gt;0, "| Laat geen witruimte tussen ingevulde rijen.", ""), "")</f>
        <v/>
      </c>
      <c r="AT236" s="159" t="str">
        <f t="shared" si="98"/>
        <v/>
      </c>
    </row>
    <row r="237" spans="1:46" s="158" customFormat="1" ht="14.4" customHeight="1" x14ac:dyDescent="0.3">
      <c r="A237" s="244" t="str">
        <f t="shared" si="79"/>
        <v/>
      </c>
      <c r="B237" s="153" t="str">
        <f t="shared" si="80"/>
        <v/>
      </c>
      <c r="C237" s="174" t="str">
        <f t="shared" si="81"/>
        <v/>
      </c>
      <c r="D237" s="234"/>
      <c r="E237" s="173"/>
      <c r="F237" s="175"/>
      <c r="G237" s="175"/>
      <c r="H237" s="175"/>
      <c r="I237" s="156"/>
      <c r="J237" s="175"/>
      <c r="K237" s="162"/>
      <c r="L237" s="178"/>
      <c r="M237" s="177"/>
      <c r="N237" s="177"/>
      <c r="O237" s="157" t="s">
        <v>98</v>
      </c>
      <c r="P237" s="158">
        <f t="shared" si="82"/>
        <v>0</v>
      </c>
      <c r="Q237" s="168" t="str">
        <f t="shared" si="83"/>
        <v/>
      </c>
      <c r="R237" s="233" t="str">
        <f t="shared" si="84"/>
        <v/>
      </c>
      <c r="S237" s="168">
        <f t="shared" si="85"/>
        <v>0</v>
      </c>
      <c r="T237" s="171">
        <f t="shared" si="86"/>
        <v>0</v>
      </c>
      <c r="U237" s="171">
        <f t="shared" si="87"/>
        <v>0</v>
      </c>
      <c r="V237" s="171">
        <f t="shared" si="88"/>
        <v>0</v>
      </c>
      <c r="W237" s="171">
        <f t="shared" si="89"/>
        <v>0</v>
      </c>
      <c r="X237" s="171">
        <f t="shared" si="90"/>
        <v>0</v>
      </c>
      <c r="Y237" s="171">
        <f t="shared" si="91"/>
        <v>0</v>
      </c>
      <c r="Z237" s="171">
        <f t="shared" si="92"/>
        <v>0</v>
      </c>
      <c r="AA237" s="171">
        <f t="shared" si="93"/>
        <v>0</v>
      </c>
      <c r="AB237" s="171">
        <f t="shared" si="94"/>
        <v>0</v>
      </c>
      <c r="AC237" s="171">
        <f t="shared" si="95"/>
        <v>0</v>
      </c>
      <c r="AD237" s="171">
        <f t="shared" si="96"/>
        <v>0</v>
      </c>
      <c r="AE237" s="168"/>
      <c r="AF237" s="171"/>
      <c r="AG237" s="171"/>
      <c r="AH237" s="171"/>
      <c r="AI237" s="171"/>
      <c r="AJ237" s="171"/>
      <c r="AK237" s="171"/>
      <c r="AL237" s="171"/>
      <c r="AM237" s="171"/>
      <c r="AN237" s="171" t="str">
        <f t="shared" si="76"/>
        <v/>
      </c>
      <c r="AO237" s="171" t="str">
        <f t="shared" si="77"/>
        <v/>
      </c>
      <c r="AP237" s="171" t="str">
        <f t="shared" si="78"/>
        <v/>
      </c>
      <c r="AQ237" s="168" t="str">
        <f t="shared" si="97"/>
        <v/>
      </c>
      <c r="AR237" s="158" t="str">
        <f>IF(P237&lt;&gt;1, IF(SUM(P237:$P$504)&lt;&gt;0, "| Laat geen witruimte tussen ingevulde rijen.", ""), "")</f>
        <v/>
      </c>
      <c r="AT237" s="159" t="str">
        <f t="shared" si="98"/>
        <v/>
      </c>
    </row>
    <row r="238" spans="1:46" s="158" customFormat="1" ht="14.4" customHeight="1" x14ac:dyDescent="0.3">
      <c r="A238" s="244" t="str">
        <f t="shared" si="79"/>
        <v/>
      </c>
      <c r="B238" s="153" t="str">
        <f t="shared" si="80"/>
        <v/>
      </c>
      <c r="C238" s="174" t="str">
        <f t="shared" si="81"/>
        <v/>
      </c>
      <c r="D238" s="234"/>
      <c r="E238" s="173"/>
      <c r="F238" s="175"/>
      <c r="G238" s="175"/>
      <c r="H238" s="175"/>
      <c r="I238" s="156"/>
      <c r="J238" s="175"/>
      <c r="K238" s="162"/>
      <c r="L238" s="178"/>
      <c r="M238" s="177"/>
      <c r="N238" s="177"/>
      <c r="O238" s="157" t="s">
        <v>98</v>
      </c>
      <c r="P238" s="158">
        <f t="shared" si="82"/>
        <v>0</v>
      </c>
      <c r="Q238" s="168" t="str">
        <f t="shared" si="83"/>
        <v/>
      </c>
      <c r="R238" s="233" t="str">
        <f t="shared" si="84"/>
        <v/>
      </c>
      <c r="S238" s="168">
        <f t="shared" si="85"/>
        <v>0</v>
      </c>
      <c r="T238" s="171">
        <f t="shared" si="86"/>
        <v>0</v>
      </c>
      <c r="U238" s="171">
        <f t="shared" si="87"/>
        <v>0</v>
      </c>
      <c r="V238" s="171">
        <f t="shared" si="88"/>
        <v>0</v>
      </c>
      <c r="W238" s="171">
        <f t="shared" si="89"/>
        <v>0</v>
      </c>
      <c r="X238" s="171">
        <f t="shared" si="90"/>
        <v>0</v>
      </c>
      <c r="Y238" s="171">
        <f t="shared" si="91"/>
        <v>0</v>
      </c>
      <c r="Z238" s="171">
        <f t="shared" si="92"/>
        <v>0</v>
      </c>
      <c r="AA238" s="171">
        <f t="shared" si="93"/>
        <v>0</v>
      </c>
      <c r="AB238" s="171">
        <f t="shared" si="94"/>
        <v>0</v>
      </c>
      <c r="AC238" s="171">
        <f t="shared" si="95"/>
        <v>0</v>
      </c>
      <c r="AD238" s="171">
        <f t="shared" si="96"/>
        <v>0</v>
      </c>
      <c r="AE238" s="168"/>
      <c r="AF238" s="171"/>
      <c r="AG238" s="171"/>
      <c r="AH238" s="171"/>
      <c r="AI238" s="171"/>
      <c r="AJ238" s="171"/>
      <c r="AK238" s="171"/>
      <c r="AL238" s="171"/>
      <c r="AM238" s="171"/>
      <c r="AN238" s="171" t="str">
        <f t="shared" si="76"/>
        <v/>
      </c>
      <c r="AO238" s="171" t="str">
        <f t="shared" si="77"/>
        <v/>
      </c>
      <c r="AP238" s="171" t="str">
        <f t="shared" si="78"/>
        <v/>
      </c>
      <c r="AQ238" s="168" t="str">
        <f t="shared" si="97"/>
        <v/>
      </c>
      <c r="AR238" s="158" t="str">
        <f>IF(P238&lt;&gt;1, IF(SUM(P238:$P$504)&lt;&gt;0, "| Laat geen witruimte tussen ingevulde rijen.", ""), "")</f>
        <v/>
      </c>
      <c r="AT238" s="159" t="str">
        <f t="shared" si="98"/>
        <v/>
      </c>
    </row>
    <row r="239" spans="1:46" s="158" customFormat="1" ht="14.4" customHeight="1" x14ac:dyDescent="0.3">
      <c r="A239" s="244" t="str">
        <f t="shared" si="79"/>
        <v/>
      </c>
      <c r="B239" s="153" t="str">
        <f t="shared" si="80"/>
        <v/>
      </c>
      <c r="C239" s="174" t="str">
        <f t="shared" si="81"/>
        <v/>
      </c>
      <c r="D239" s="234"/>
      <c r="E239" s="173"/>
      <c r="F239" s="175"/>
      <c r="G239" s="175"/>
      <c r="H239" s="175"/>
      <c r="I239" s="156"/>
      <c r="J239" s="175"/>
      <c r="K239" s="162"/>
      <c r="L239" s="178"/>
      <c r="M239" s="177"/>
      <c r="N239" s="177"/>
      <c r="O239" s="157" t="s">
        <v>98</v>
      </c>
      <c r="P239" s="158">
        <f t="shared" si="82"/>
        <v>0</v>
      </c>
      <c r="Q239" s="168" t="str">
        <f t="shared" si="83"/>
        <v/>
      </c>
      <c r="R239" s="233" t="str">
        <f t="shared" si="84"/>
        <v/>
      </c>
      <c r="S239" s="168">
        <f t="shared" si="85"/>
        <v>0</v>
      </c>
      <c r="T239" s="171">
        <f t="shared" si="86"/>
        <v>0</v>
      </c>
      <c r="U239" s="171">
        <f t="shared" si="87"/>
        <v>0</v>
      </c>
      <c r="V239" s="171">
        <f t="shared" si="88"/>
        <v>0</v>
      </c>
      <c r="W239" s="171">
        <f t="shared" si="89"/>
        <v>0</v>
      </c>
      <c r="X239" s="171">
        <f t="shared" si="90"/>
        <v>0</v>
      </c>
      <c r="Y239" s="171">
        <f t="shared" si="91"/>
        <v>0</v>
      </c>
      <c r="Z239" s="171">
        <f t="shared" si="92"/>
        <v>0</v>
      </c>
      <c r="AA239" s="171">
        <f t="shared" si="93"/>
        <v>0</v>
      </c>
      <c r="AB239" s="171">
        <f t="shared" si="94"/>
        <v>0</v>
      </c>
      <c r="AC239" s="171">
        <f t="shared" si="95"/>
        <v>0</v>
      </c>
      <c r="AD239" s="171">
        <f t="shared" si="96"/>
        <v>0</v>
      </c>
      <c r="AE239" s="168"/>
      <c r="AF239" s="171"/>
      <c r="AG239" s="171"/>
      <c r="AH239" s="171"/>
      <c r="AI239" s="171"/>
      <c r="AJ239" s="171"/>
      <c r="AK239" s="171"/>
      <c r="AL239" s="171"/>
      <c r="AM239" s="171"/>
      <c r="AN239" s="171" t="str">
        <f t="shared" si="76"/>
        <v/>
      </c>
      <c r="AO239" s="171" t="str">
        <f t="shared" si="77"/>
        <v/>
      </c>
      <c r="AP239" s="171" t="str">
        <f t="shared" si="78"/>
        <v/>
      </c>
      <c r="AQ239" s="168" t="str">
        <f t="shared" si="97"/>
        <v/>
      </c>
      <c r="AR239" s="158" t="str">
        <f>IF(P239&lt;&gt;1, IF(SUM(P239:$P$504)&lt;&gt;0, "| Laat geen witruimte tussen ingevulde rijen.", ""), "")</f>
        <v/>
      </c>
      <c r="AT239" s="159" t="str">
        <f t="shared" si="98"/>
        <v/>
      </c>
    </row>
    <row r="240" spans="1:46" s="158" customFormat="1" ht="14.4" customHeight="1" x14ac:dyDescent="0.3">
      <c r="A240" s="244" t="str">
        <f t="shared" si="79"/>
        <v/>
      </c>
      <c r="B240" s="153" t="str">
        <f t="shared" si="80"/>
        <v/>
      </c>
      <c r="C240" s="174" t="str">
        <f t="shared" si="81"/>
        <v/>
      </c>
      <c r="D240" s="234"/>
      <c r="E240" s="173"/>
      <c r="F240" s="175"/>
      <c r="G240" s="175"/>
      <c r="H240" s="175"/>
      <c r="I240" s="156"/>
      <c r="J240" s="175"/>
      <c r="K240" s="162"/>
      <c r="L240" s="178"/>
      <c r="M240" s="177"/>
      <c r="N240" s="177"/>
      <c r="O240" s="157" t="s">
        <v>98</v>
      </c>
      <c r="P240" s="158">
        <f t="shared" si="82"/>
        <v>0</v>
      </c>
      <c r="Q240" s="168" t="str">
        <f t="shared" si="83"/>
        <v/>
      </c>
      <c r="R240" s="233" t="str">
        <f t="shared" si="84"/>
        <v/>
      </c>
      <c r="S240" s="168">
        <f t="shared" si="85"/>
        <v>0</v>
      </c>
      <c r="T240" s="171">
        <f t="shared" si="86"/>
        <v>0</v>
      </c>
      <c r="U240" s="171">
        <f t="shared" si="87"/>
        <v>0</v>
      </c>
      <c r="V240" s="171">
        <f t="shared" si="88"/>
        <v>0</v>
      </c>
      <c r="W240" s="171">
        <f t="shared" si="89"/>
        <v>0</v>
      </c>
      <c r="X240" s="171">
        <f t="shared" si="90"/>
        <v>0</v>
      </c>
      <c r="Y240" s="171">
        <f t="shared" si="91"/>
        <v>0</v>
      </c>
      <c r="Z240" s="171">
        <f t="shared" si="92"/>
        <v>0</v>
      </c>
      <c r="AA240" s="171">
        <f t="shared" si="93"/>
        <v>0</v>
      </c>
      <c r="AB240" s="171">
        <f t="shared" si="94"/>
        <v>0</v>
      </c>
      <c r="AC240" s="171">
        <f t="shared" si="95"/>
        <v>0</v>
      </c>
      <c r="AD240" s="171">
        <f t="shared" si="96"/>
        <v>0</v>
      </c>
      <c r="AE240" s="168"/>
      <c r="AF240" s="171"/>
      <c r="AG240" s="171"/>
      <c r="AH240" s="171"/>
      <c r="AI240" s="171"/>
      <c r="AJ240" s="171"/>
      <c r="AK240" s="171"/>
      <c r="AL240" s="171"/>
      <c r="AM240" s="171"/>
      <c r="AN240" s="171" t="str">
        <f t="shared" si="76"/>
        <v/>
      </c>
      <c r="AO240" s="171" t="str">
        <f t="shared" si="77"/>
        <v/>
      </c>
      <c r="AP240" s="171" t="str">
        <f t="shared" si="78"/>
        <v/>
      </c>
      <c r="AQ240" s="168" t="str">
        <f t="shared" si="97"/>
        <v/>
      </c>
      <c r="AR240" s="158" t="str">
        <f>IF(P240&lt;&gt;1, IF(SUM(P240:$P$504)&lt;&gt;0, "| Laat geen witruimte tussen ingevulde rijen.", ""), "")</f>
        <v/>
      </c>
      <c r="AT240" s="159" t="str">
        <f t="shared" si="98"/>
        <v/>
      </c>
    </row>
    <row r="241" spans="1:46" s="158" customFormat="1" ht="14.4" customHeight="1" x14ac:dyDescent="0.3">
      <c r="A241" s="244" t="str">
        <f t="shared" si="79"/>
        <v/>
      </c>
      <c r="B241" s="153" t="str">
        <f t="shared" si="80"/>
        <v/>
      </c>
      <c r="C241" s="174" t="str">
        <f t="shared" si="81"/>
        <v/>
      </c>
      <c r="D241" s="234"/>
      <c r="E241" s="173"/>
      <c r="F241" s="175"/>
      <c r="G241" s="175"/>
      <c r="H241" s="175"/>
      <c r="I241" s="156"/>
      <c r="J241" s="175"/>
      <c r="K241" s="162"/>
      <c r="L241" s="178"/>
      <c r="M241" s="177"/>
      <c r="N241" s="177"/>
      <c r="O241" s="157" t="s">
        <v>98</v>
      </c>
      <c r="P241" s="158">
        <f t="shared" si="82"/>
        <v>0</v>
      </c>
      <c r="Q241" s="168" t="str">
        <f t="shared" si="83"/>
        <v/>
      </c>
      <c r="R241" s="233" t="str">
        <f t="shared" si="84"/>
        <v/>
      </c>
      <c r="S241" s="168">
        <f t="shared" si="85"/>
        <v>0</v>
      </c>
      <c r="T241" s="171">
        <f t="shared" si="86"/>
        <v>0</v>
      </c>
      <c r="U241" s="171">
        <f t="shared" si="87"/>
        <v>0</v>
      </c>
      <c r="V241" s="171">
        <f t="shared" si="88"/>
        <v>0</v>
      </c>
      <c r="W241" s="171">
        <f t="shared" si="89"/>
        <v>0</v>
      </c>
      <c r="X241" s="171">
        <f t="shared" si="90"/>
        <v>0</v>
      </c>
      <c r="Y241" s="171">
        <f t="shared" si="91"/>
        <v>0</v>
      </c>
      <c r="Z241" s="171">
        <f t="shared" si="92"/>
        <v>0</v>
      </c>
      <c r="AA241" s="171">
        <f t="shared" si="93"/>
        <v>0</v>
      </c>
      <c r="AB241" s="171">
        <f t="shared" si="94"/>
        <v>0</v>
      </c>
      <c r="AC241" s="171">
        <f t="shared" si="95"/>
        <v>0</v>
      </c>
      <c r="AD241" s="171">
        <f t="shared" si="96"/>
        <v>0</v>
      </c>
      <c r="AE241" s="168"/>
      <c r="AF241" s="171"/>
      <c r="AG241" s="171"/>
      <c r="AH241" s="171"/>
      <c r="AI241" s="171"/>
      <c r="AJ241" s="171"/>
      <c r="AK241" s="171"/>
      <c r="AL241" s="171"/>
      <c r="AM241" s="171"/>
      <c r="AN241" s="171" t="str">
        <f t="shared" si="76"/>
        <v/>
      </c>
      <c r="AO241" s="171" t="str">
        <f t="shared" si="77"/>
        <v/>
      </c>
      <c r="AP241" s="171" t="str">
        <f t="shared" si="78"/>
        <v/>
      </c>
      <c r="AQ241" s="168" t="str">
        <f t="shared" si="97"/>
        <v/>
      </c>
      <c r="AR241" s="158" t="str">
        <f>IF(P241&lt;&gt;1, IF(SUM(P241:$P$504)&lt;&gt;0, "| Laat geen witruimte tussen ingevulde rijen.", ""), "")</f>
        <v/>
      </c>
      <c r="AT241" s="159" t="str">
        <f t="shared" si="98"/>
        <v/>
      </c>
    </row>
    <row r="242" spans="1:46" s="158" customFormat="1" ht="14.4" customHeight="1" x14ac:dyDescent="0.3">
      <c r="A242" s="244" t="str">
        <f t="shared" si="79"/>
        <v/>
      </c>
      <c r="B242" s="153" t="str">
        <f t="shared" si="80"/>
        <v/>
      </c>
      <c r="C242" s="174" t="str">
        <f t="shared" si="81"/>
        <v/>
      </c>
      <c r="D242" s="234"/>
      <c r="E242" s="173"/>
      <c r="F242" s="175"/>
      <c r="G242" s="175"/>
      <c r="H242" s="175"/>
      <c r="I242" s="156"/>
      <c r="J242" s="175"/>
      <c r="K242" s="162"/>
      <c r="L242" s="178"/>
      <c r="M242" s="177"/>
      <c r="N242" s="177"/>
      <c r="O242" s="157" t="s">
        <v>98</v>
      </c>
      <c r="P242" s="158">
        <f t="shared" si="82"/>
        <v>0</v>
      </c>
      <c r="Q242" s="168" t="str">
        <f t="shared" si="83"/>
        <v/>
      </c>
      <c r="R242" s="233" t="str">
        <f t="shared" si="84"/>
        <v/>
      </c>
      <c r="S242" s="168">
        <f t="shared" si="85"/>
        <v>0</v>
      </c>
      <c r="T242" s="171">
        <f t="shared" si="86"/>
        <v>0</v>
      </c>
      <c r="U242" s="171">
        <f t="shared" si="87"/>
        <v>0</v>
      </c>
      <c r="V242" s="171">
        <f t="shared" si="88"/>
        <v>0</v>
      </c>
      <c r="W242" s="171">
        <f t="shared" si="89"/>
        <v>0</v>
      </c>
      <c r="X242" s="171">
        <f t="shared" si="90"/>
        <v>0</v>
      </c>
      <c r="Y242" s="171">
        <f t="shared" si="91"/>
        <v>0</v>
      </c>
      <c r="Z242" s="171">
        <f t="shared" si="92"/>
        <v>0</v>
      </c>
      <c r="AA242" s="171">
        <f t="shared" si="93"/>
        <v>0</v>
      </c>
      <c r="AB242" s="171">
        <f t="shared" si="94"/>
        <v>0</v>
      </c>
      <c r="AC242" s="171">
        <f t="shared" si="95"/>
        <v>0</v>
      </c>
      <c r="AD242" s="171">
        <f t="shared" si="96"/>
        <v>0</v>
      </c>
      <c r="AE242" s="168"/>
      <c r="AF242" s="171"/>
      <c r="AG242" s="171"/>
      <c r="AH242" s="171"/>
      <c r="AI242" s="171"/>
      <c r="AJ242" s="171"/>
      <c r="AK242" s="171"/>
      <c r="AL242" s="171"/>
      <c r="AM242" s="171"/>
      <c r="AN242" s="171" t="str">
        <f t="shared" si="76"/>
        <v/>
      </c>
      <c r="AO242" s="171" t="str">
        <f t="shared" si="77"/>
        <v/>
      </c>
      <c r="AP242" s="171" t="str">
        <f t="shared" si="78"/>
        <v/>
      </c>
      <c r="AQ242" s="168" t="str">
        <f t="shared" si="97"/>
        <v/>
      </c>
      <c r="AR242" s="158" t="str">
        <f>IF(P242&lt;&gt;1, IF(SUM(P242:$P$504)&lt;&gt;0, "| Laat geen witruimte tussen ingevulde rijen.", ""), "")</f>
        <v/>
      </c>
      <c r="AT242" s="159" t="str">
        <f t="shared" si="98"/>
        <v/>
      </c>
    </row>
    <row r="243" spans="1:46" s="158" customFormat="1" ht="14.4" customHeight="1" x14ac:dyDescent="0.3">
      <c r="A243" s="244" t="str">
        <f t="shared" si="79"/>
        <v/>
      </c>
      <c r="B243" s="153" t="str">
        <f t="shared" si="80"/>
        <v/>
      </c>
      <c r="C243" s="174" t="str">
        <f t="shared" si="81"/>
        <v/>
      </c>
      <c r="D243" s="234"/>
      <c r="E243" s="173"/>
      <c r="F243" s="175"/>
      <c r="G243" s="175"/>
      <c r="H243" s="175"/>
      <c r="I243" s="156"/>
      <c r="J243" s="175"/>
      <c r="K243" s="162"/>
      <c r="L243" s="178"/>
      <c r="M243" s="177"/>
      <c r="N243" s="177"/>
      <c r="O243" s="157" t="s">
        <v>98</v>
      </c>
      <c r="P243" s="158">
        <f t="shared" si="82"/>
        <v>0</v>
      </c>
      <c r="Q243" s="168" t="str">
        <f t="shared" si="83"/>
        <v/>
      </c>
      <c r="R243" s="233" t="str">
        <f t="shared" si="84"/>
        <v/>
      </c>
      <c r="S243" s="168">
        <f t="shared" si="85"/>
        <v>0</v>
      </c>
      <c r="T243" s="171">
        <f t="shared" si="86"/>
        <v>0</v>
      </c>
      <c r="U243" s="171">
        <f t="shared" si="87"/>
        <v>0</v>
      </c>
      <c r="V243" s="171">
        <f t="shared" si="88"/>
        <v>0</v>
      </c>
      <c r="W243" s="171">
        <f t="shared" si="89"/>
        <v>0</v>
      </c>
      <c r="X243" s="171">
        <f t="shared" si="90"/>
        <v>0</v>
      </c>
      <c r="Y243" s="171">
        <f t="shared" si="91"/>
        <v>0</v>
      </c>
      <c r="Z243" s="171">
        <f t="shared" si="92"/>
        <v>0</v>
      </c>
      <c r="AA243" s="171">
        <f t="shared" si="93"/>
        <v>0</v>
      </c>
      <c r="AB243" s="171">
        <f t="shared" si="94"/>
        <v>0</v>
      </c>
      <c r="AC243" s="171">
        <f t="shared" si="95"/>
        <v>0</v>
      </c>
      <c r="AD243" s="171">
        <f t="shared" si="96"/>
        <v>0</v>
      </c>
      <c r="AE243" s="168"/>
      <c r="AF243" s="171"/>
      <c r="AG243" s="171"/>
      <c r="AH243" s="171"/>
      <c r="AI243" s="171"/>
      <c r="AJ243" s="171"/>
      <c r="AK243" s="171"/>
      <c r="AL243" s="171"/>
      <c r="AM243" s="171"/>
      <c r="AN243" s="171" t="str">
        <f t="shared" si="76"/>
        <v/>
      </c>
      <c r="AO243" s="171" t="str">
        <f t="shared" si="77"/>
        <v/>
      </c>
      <c r="AP243" s="171" t="str">
        <f t="shared" si="78"/>
        <v/>
      </c>
      <c r="AQ243" s="168" t="str">
        <f t="shared" si="97"/>
        <v/>
      </c>
      <c r="AR243" s="158" t="str">
        <f>IF(P243&lt;&gt;1, IF(SUM(P243:$P$504)&lt;&gt;0, "| Laat geen witruimte tussen ingevulde rijen.", ""), "")</f>
        <v/>
      </c>
      <c r="AT243" s="159" t="str">
        <f t="shared" si="98"/>
        <v/>
      </c>
    </row>
    <row r="244" spans="1:46" s="158" customFormat="1" ht="14.4" customHeight="1" x14ac:dyDescent="0.3">
      <c r="A244" s="244" t="str">
        <f t="shared" si="79"/>
        <v/>
      </c>
      <c r="B244" s="153" t="str">
        <f t="shared" si="80"/>
        <v/>
      </c>
      <c r="C244" s="174" t="str">
        <f t="shared" si="81"/>
        <v/>
      </c>
      <c r="D244" s="234"/>
      <c r="E244" s="173"/>
      <c r="F244" s="175"/>
      <c r="G244" s="175"/>
      <c r="H244" s="175"/>
      <c r="I244" s="156"/>
      <c r="J244" s="175"/>
      <c r="K244" s="162"/>
      <c r="L244" s="178"/>
      <c r="M244" s="177"/>
      <c r="N244" s="177"/>
      <c r="O244" s="157" t="s">
        <v>98</v>
      </c>
      <c r="P244" s="158">
        <f t="shared" si="82"/>
        <v>0</v>
      </c>
      <c r="Q244" s="168" t="str">
        <f t="shared" si="83"/>
        <v/>
      </c>
      <c r="R244" s="233" t="str">
        <f t="shared" si="84"/>
        <v/>
      </c>
      <c r="S244" s="168">
        <f t="shared" si="85"/>
        <v>0</v>
      </c>
      <c r="T244" s="171">
        <f t="shared" si="86"/>
        <v>0</v>
      </c>
      <c r="U244" s="171">
        <f t="shared" si="87"/>
        <v>0</v>
      </c>
      <c r="V244" s="171">
        <f t="shared" si="88"/>
        <v>0</v>
      </c>
      <c r="W244" s="171">
        <f t="shared" si="89"/>
        <v>0</v>
      </c>
      <c r="X244" s="171">
        <f t="shared" si="90"/>
        <v>0</v>
      </c>
      <c r="Y244" s="171">
        <f t="shared" si="91"/>
        <v>0</v>
      </c>
      <c r="Z244" s="171">
        <f t="shared" si="92"/>
        <v>0</v>
      </c>
      <c r="AA244" s="171">
        <f t="shared" si="93"/>
        <v>0</v>
      </c>
      <c r="AB244" s="171">
        <f t="shared" si="94"/>
        <v>0</v>
      </c>
      <c r="AC244" s="171">
        <f t="shared" si="95"/>
        <v>0</v>
      </c>
      <c r="AD244" s="171">
        <f t="shared" si="96"/>
        <v>0</v>
      </c>
      <c r="AE244" s="168"/>
      <c r="AF244" s="171"/>
      <c r="AG244" s="171"/>
      <c r="AH244" s="171"/>
      <c r="AI244" s="171"/>
      <c r="AJ244" s="171"/>
      <c r="AK244" s="171"/>
      <c r="AL244" s="171"/>
      <c r="AM244" s="171"/>
      <c r="AN244" s="171" t="str">
        <f t="shared" si="76"/>
        <v/>
      </c>
      <c r="AO244" s="171" t="str">
        <f t="shared" si="77"/>
        <v/>
      </c>
      <c r="AP244" s="171" t="str">
        <f t="shared" si="78"/>
        <v/>
      </c>
      <c r="AQ244" s="168" t="str">
        <f t="shared" si="97"/>
        <v/>
      </c>
      <c r="AR244" s="158" t="str">
        <f>IF(P244&lt;&gt;1, IF(SUM(P244:$P$504)&lt;&gt;0, "| Laat geen witruimte tussen ingevulde rijen.", ""), "")</f>
        <v/>
      </c>
      <c r="AT244" s="159" t="str">
        <f t="shared" si="98"/>
        <v/>
      </c>
    </row>
    <row r="245" spans="1:46" s="158" customFormat="1" ht="14.4" customHeight="1" x14ac:dyDescent="0.3">
      <c r="A245" s="244" t="str">
        <f t="shared" si="79"/>
        <v/>
      </c>
      <c r="B245" s="153" t="str">
        <f t="shared" si="80"/>
        <v/>
      </c>
      <c r="C245" s="174" t="str">
        <f t="shared" si="81"/>
        <v/>
      </c>
      <c r="D245" s="234"/>
      <c r="E245" s="173"/>
      <c r="F245" s="175"/>
      <c r="G245" s="175"/>
      <c r="H245" s="175"/>
      <c r="I245" s="156"/>
      <c r="J245" s="175"/>
      <c r="K245" s="162"/>
      <c r="L245" s="178"/>
      <c r="M245" s="177"/>
      <c r="N245" s="177"/>
      <c r="O245" s="157" t="s">
        <v>98</v>
      </c>
      <c r="P245" s="158">
        <f t="shared" si="82"/>
        <v>0</v>
      </c>
      <c r="Q245" s="168" t="str">
        <f t="shared" si="83"/>
        <v/>
      </c>
      <c r="R245" s="233" t="str">
        <f t="shared" si="84"/>
        <v/>
      </c>
      <c r="S245" s="168">
        <f t="shared" si="85"/>
        <v>0</v>
      </c>
      <c r="T245" s="171">
        <f t="shared" si="86"/>
        <v>0</v>
      </c>
      <c r="U245" s="171">
        <f t="shared" si="87"/>
        <v>0</v>
      </c>
      <c r="V245" s="171">
        <f t="shared" si="88"/>
        <v>0</v>
      </c>
      <c r="W245" s="171">
        <f t="shared" si="89"/>
        <v>0</v>
      </c>
      <c r="X245" s="171">
        <f t="shared" si="90"/>
        <v>0</v>
      </c>
      <c r="Y245" s="171">
        <f t="shared" si="91"/>
        <v>0</v>
      </c>
      <c r="Z245" s="171">
        <f t="shared" si="92"/>
        <v>0</v>
      </c>
      <c r="AA245" s="171">
        <f t="shared" si="93"/>
        <v>0</v>
      </c>
      <c r="AB245" s="171">
        <f t="shared" si="94"/>
        <v>0</v>
      </c>
      <c r="AC245" s="171">
        <f t="shared" si="95"/>
        <v>0</v>
      </c>
      <c r="AD245" s="171">
        <f t="shared" si="96"/>
        <v>0</v>
      </c>
      <c r="AE245" s="168"/>
      <c r="AF245" s="171"/>
      <c r="AG245" s="171"/>
      <c r="AH245" s="171"/>
      <c r="AI245" s="171"/>
      <c r="AJ245" s="171"/>
      <c r="AK245" s="171"/>
      <c r="AL245" s="171"/>
      <c r="AM245" s="171"/>
      <c r="AN245" s="171" t="str">
        <f t="shared" si="76"/>
        <v/>
      </c>
      <c r="AO245" s="171" t="str">
        <f t="shared" si="77"/>
        <v/>
      </c>
      <c r="AP245" s="171" t="str">
        <f t="shared" si="78"/>
        <v/>
      </c>
      <c r="AQ245" s="168" t="str">
        <f t="shared" si="97"/>
        <v/>
      </c>
      <c r="AR245" s="158" t="str">
        <f>IF(P245&lt;&gt;1, IF(SUM(P245:$P$504)&lt;&gt;0, "| Laat geen witruimte tussen ingevulde rijen.", ""), "")</f>
        <v/>
      </c>
      <c r="AT245" s="159" t="str">
        <f t="shared" si="98"/>
        <v/>
      </c>
    </row>
    <row r="246" spans="1:46" s="158" customFormat="1" ht="14.4" customHeight="1" x14ac:dyDescent="0.3">
      <c r="A246" s="244" t="str">
        <f t="shared" si="79"/>
        <v/>
      </c>
      <c r="B246" s="153" t="str">
        <f t="shared" si="80"/>
        <v/>
      </c>
      <c r="C246" s="174" t="str">
        <f t="shared" si="81"/>
        <v/>
      </c>
      <c r="D246" s="234"/>
      <c r="E246" s="173"/>
      <c r="F246" s="175"/>
      <c r="G246" s="175"/>
      <c r="H246" s="175"/>
      <c r="I246" s="156"/>
      <c r="J246" s="175"/>
      <c r="K246" s="162"/>
      <c r="L246" s="178"/>
      <c r="M246" s="177"/>
      <c r="N246" s="177"/>
      <c r="O246" s="157" t="s">
        <v>98</v>
      </c>
      <c r="P246" s="158">
        <f t="shared" si="82"/>
        <v>0</v>
      </c>
      <c r="Q246" s="168" t="str">
        <f t="shared" si="83"/>
        <v/>
      </c>
      <c r="R246" s="233" t="str">
        <f t="shared" si="84"/>
        <v/>
      </c>
      <c r="S246" s="168">
        <f t="shared" si="85"/>
        <v>0</v>
      </c>
      <c r="T246" s="171">
        <f t="shared" si="86"/>
        <v>0</v>
      </c>
      <c r="U246" s="171">
        <f t="shared" si="87"/>
        <v>0</v>
      </c>
      <c r="V246" s="171">
        <f t="shared" si="88"/>
        <v>0</v>
      </c>
      <c r="W246" s="171">
        <f t="shared" si="89"/>
        <v>0</v>
      </c>
      <c r="X246" s="171">
        <f t="shared" si="90"/>
        <v>0</v>
      </c>
      <c r="Y246" s="171">
        <f t="shared" si="91"/>
        <v>0</v>
      </c>
      <c r="Z246" s="171">
        <f t="shared" si="92"/>
        <v>0</v>
      </c>
      <c r="AA246" s="171">
        <f t="shared" si="93"/>
        <v>0</v>
      </c>
      <c r="AB246" s="171">
        <f t="shared" si="94"/>
        <v>0</v>
      </c>
      <c r="AC246" s="171">
        <f t="shared" si="95"/>
        <v>0</v>
      </c>
      <c r="AD246" s="171">
        <f t="shared" si="96"/>
        <v>0</v>
      </c>
      <c r="AE246" s="168"/>
      <c r="AF246" s="171"/>
      <c r="AG246" s="171"/>
      <c r="AH246" s="171"/>
      <c r="AI246" s="171"/>
      <c r="AJ246" s="171"/>
      <c r="AK246" s="171"/>
      <c r="AL246" s="171"/>
      <c r="AM246" s="171"/>
      <c r="AN246" s="171" t="str">
        <f t="shared" si="76"/>
        <v/>
      </c>
      <c r="AO246" s="171" t="str">
        <f t="shared" si="77"/>
        <v/>
      </c>
      <c r="AP246" s="171" t="str">
        <f t="shared" si="78"/>
        <v/>
      </c>
      <c r="AQ246" s="168" t="str">
        <f t="shared" si="97"/>
        <v/>
      </c>
      <c r="AR246" s="158" t="str">
        <f>IF(P246&lt;&gt;1, IF(SUM(P246:$P$504)&lt;&gt;0, "| Laat geen witruimte tussen ingevulde rijen.", ""), "")</f>
        <v/>
      </c>
      <c r="AT246" s="159" t="str">
        <f t="shared" si="98"/>
        <v/>
      </c>
    </row>
    <row r="247" spans="1:46" s="158" customFormat="1" ht="14.4" customHeight="1" x14ac:dyDescent="0.3">
      <c r="A247" s="244" t="str">
        <f t="shared" si="79"/>
        <v/>
      </c>
      <c r="B247" s="153" t="str">
        <f t="shared" si="80"/>
        <v/>
      </c>
      <c r="C247" s="174" t="str">
        <f t="shared" si="81"/>
        <v/>
      </c>
      <c r="D247" s="234"/>
      <c r="E247" s="173"/>
      <c r="F247" s="175"/>
      <c r="G247" s="175"/>
      <c r="H247" s="175"/>
      <c r="I247" s="156"/>
      <c r="J247" s="175"/>
      <c r="K247" s="162"/>
      <c r="L247" s="178"/>
      <c r="M247" s="177"/>
      <c r="N247" s="177"/>
      <c r="O247" s="157" t="s">
        <v>98</v>
      </c>
      <c r="P247" s="158">
        <f t="shared" si="82"/>
        <v>0</v>
      </c>
      <c r="Q247" s="168" t="str">
        <f t="shared" si="83"/>
        <v/>
      </c>
      <c r="R247" s="233" t="str">
        <f t="shared" si="84"/>
        <v/>
      </c>
      <c r="S247" s="168">
        <f t="shared" si="85"/>
        <v>0</v>
      </c>
      <c r="T247" s="171">
        <f t="shared" si="86"/>
        <v>0</v>
      </c>
      <c r="U247" s="171">
        <f t="shared" si="87"/>
        <v>0</v>
      </c>
      <c r="V247" s="171">
        <f t="shared" si="88"/>
        <v>0</v>
      </c>
      <c r="W247" s="171">
        <f t="shared" si="89"/>
        <v>0</v>
      </c>
      <c r="X247" s="171">
        <f t="shared" si="90"/>
        <v>0</v>
      </c>
      <c r="Y247" s="171">
        <f t="shared" si="91"/>
        <v>0</v>
      </c>
      <c r="Z247" s="171">
        <f t="shared" si="92"/>
        <v>0</v>
      </c>
      <c r="AA247" s="171">
        <f t="shared" si="93"/>
        <v>0</v>
      </c>
      <c r="AB247" s="171">
        <f t="shared" si="94"/>
        <v>0</v>
      </c>
      <c r="AC247" s="171">
        <f t="shared" si="95"/>
        <v>0</v>
      </c>
      <c r="AD247" s="171">
        <f t="shared" si="96"/>
        <v>0</v>
      </c>
      <c r="AE247" s="168"/>
      <c r="AF247" s="171"/>
      <c r="AG247" s="171"/>
      <c r="AH247" s="171"/>
      <c r="AI247" s="171"/>
      <c r="AJ247" s="171"/>
      <c r="AK247" s="171"/>
      <c r="AL247" s="171"/>
      <c r="AM247" s="171"/>
      <c r="AN247" s="171" t="str">
        <f t="shared" si="76"/>
        <v/>
      </c>
      <c r="AO247" s="171" t="str">
        <f t="shared" si="77"/>
        <v/>
      </c>
      <c r="AP247" s="171" t="str">
        <f t="shared" si="78"/>
        <v/>
      </c>
      <c r="AQ247" s="168" t="str">
        <f t="shared" si="97"/>
        <v/>
      </c>
      <c r="AR247" s="158" t="str">
        <f>IF(P247&lt;&gt;1, IF(SUM(P247:$P$504)&lt;&gt;0, "| Laat geen witruimte tussen ingevulde rijen.", ""), "")</f>
        <v/>
      </c>
      <c r="AT247" s="159" t="str">
        <f t="shared" si="98"/>
        <v/>
      </c>
    </row>
    <row r="248" spans="1:46" s="158" customFormat="1" ht="14.4" customHeight="1" x14ac:dyDescent="0.3">
      <c r="A248" s="244" t="str">
        <f t="shared" si="79"/>
        <v/>
      </c>
      <c r="B248" s="153" t="str">
        <f t="shared" si="80"/>
        <v/>
      </c>
      <c r="C248" s="174" t="str">
        <f t="shared" si="81"/>
        <v/>
      </c>
      <c r="D248" s="234"/>
      <c r="E248" s="173"/>
      <c r="F248" s="175"/>
      <c r="G248" s="175"/>
      <c r="H248" s="175"/>
      <c r="I248" s="156"/>
      <c r="J248" s="175"/>
      <c r="K248" s="162"/>
      <c r="L248" s="178"/>
      <c r="M248" s="177"/>
      <c r="N248" s="177"/>
      <c r="O248" s="157" t="s">
        <v>98</v>
      </c>
      <c r="P248" s="158">
        <f t="shared" si="82"/>
        <v>0</v>
      </c>
      <c r="Q248" s="168" t="str">
        <f t="shared" si="83"/>
        <v/>
      </c>
      <c r="R248" s="233" t="str">
        <f t="shared" si="84"/>
        <v/>
      </c>
      <c r="S248" s="168">
        <f t="shared" si="85"/>
        <v>0</v>
      </c>
      <c r="T248" s="171">
        <f t="shared" si="86"/>
        <v>0</v>
      </c>
      <c r="U248" s="171">
        <f t="shared" si="87"/>
        <v>0</v>
      </c>
      <c r="V248" s="171">
        <f t="shared" si="88"/>
        <v>0</v>
      </c>
      <c r="W248" s="171">
        <f t="shared" si="89"/>
        <v>0</v>
      </c>
      <c r="X248" s="171">
        <f t="shared" si="90"/>
        <v>0</v>
      </c>
      <c r="Y248" s="171">
        <f t="shared" si="91"/>
        <v>0</v>
      </c>
      <c r="Z248" s="171">
        <f t="shared" si="92"/>
        <v>0</v>
      </c>
      <c r="AA248" s="171">
        <f t="shared" si="93"/>
        <v>0</v>
      </c>
      <c r="AB248" s="171">
        <f t="shared" si="94"/>
        <v>0</v>
      </c>
      <c r="AC248" s="171">
        <f t="shared" si="95"/>
        <v>0</v>
      </c>
      <c r="AD248" s="171">
        <f t="shared" si="96"/>
        <v>0</v>
      </c>
      <c r="AE248" s="168"/>
      <c r="AF248" s="171"/>
      <c r="AG248" s="171"/>
      <c r="AH248" s="171"/>
      <c r="AI248" s="171"/>
      <c r="AJ248" s="171"/>
      <c r="AK248" s="171"/>
      <c r="AL248" s="171"/>
      <c r="AM248" s="171"/>
      <c r="AN248" s="171" t="str">
        <f t="shared" si="76"/>
        <v/>
      </c>
      <c r="AO248" s="171" t="str">
        <f t="shared" si="77"/>
        <v/>
      </c>
      <c r="AP248" s="171" t="str">
        <f t="shared" si="78"/>
        <v/>
      </c>
      <c r="AQ248" s="168" t="str">
        <f t="shared" si="97"/>
        <v/>
      </c>
      <c r="AR248" s="158" t="str">
        <f>IF(P248&lt;&gt;1, IF(SUM(P248:$P$504)&lt;&gt;0, "| Laat geen witruimte tussen ingevulde rijen.", ""), "")</f>
        <v/>
      </c>
      <c r="AT248" s="159" t="str">
        <f t="shared" si="98"/>
        <v/>
      </c>
    </row>
    <row r="249" spans="1:46" s="158" customFormat="1" ht="14.4" customHeight="1" x14ac:dyDescent="0.3">
      <c r="A249" s="244" t="str">
        <f t="shared" si="79"/>
        <v/>
      </c>
      <c r="B249" s="153" t="str">
        <f t="shared" si="80"/>
        <v/>
      </c>
      <c r="C249" s="174" t="str">
        <f t="shared" si="81"/>
        <v/>
      </c>
      <c r="D249" s="234"/>
      <c r="E249" s="173"/>
      <c r="F249" s="175"/>
      <c r="G249" s="175"/>
      <c r="H249" s="175"/>
      <c r="I249" s="156"/>
      <c r="J249" s="175"/>
      <c r="K249" s="162"/>
      <c r="L249" s="178"/>
      <c r="M249" s="177"/>
      <c r="N249" s="177"/>
      <c r="O249" s="157" t="s">
        <v>98</v>
      </c>
      <c r="P249" s="158">
        <f t="shared" si="82"/>
        <v>0</v>
      </c>
      <c r="Q249" s="168" t="str">
        <f t="shared" si="83"/>
        <v/>
      </c>
      <c r="R249" s="233" t="str">
        <f t="shared" si="84"/>
        <v/>
      </c>
      <c r="S249" s="168">
        <f t="shared" si="85"/>
        <v>0</v>
      </c>
      <c r="T249" s="171">
        <f t="shared" si="86"/>
        <v>0</v>
      </c>
      <c r="U249" s="171">
        <f t="shared" si="87"/>
        <v>0</v>
      </c>
      <c r="V249" s="171">
        <f t="shared" si="88"/>
        <v>0</v>
      </c>
      <c r="W249" s="171">
        <f t="shared" si="89"/>
        <v>0</v>
      </c>
      <c r="X249" s="171">
        <f t="shared" si="90"/>
        <v>0</v>
      </c>
      <c r="Y249" s="171">
        <f t="shared" si="91"/>
        <v>0</v>
      </c>
      <c r="Z249" s="171">
        <f t="shared" si="92"/>
        <v>0</v>
      </c>
      <c r="AA249" s="171">
        <f t="shared" si="93"/>
        <v>0</v>
      </c>
      <c r="AB249" s="171">
        <f t="shared" si="94"/>
        <v>0</v>
      </c>
      <c r="AC249" s="171">
        <f t="shared" si="95"/>
        <v>0</v>
      </c>
      <c r="AD249" s="171">
        <f t="shared" si="96"/>
        <v>0</v>
      </c>
      <c r="AE249" s="168"/>
      <c r="AF249" s="171"/>
      <c r="AG249" s="171"/>
      <c r="AH249" s="171"/>
      <c r="AI249" s="171"/>
      <c r="AJ249" s="171"/>
      <c r="AK249" s="171"/>
      <c r="AL249" s="171"/>
      <c r="AM249" s="171"/>
      <c r="AN249" s="171" t="str">
        <f t="shared" si="76"/>
        <v/>
      </c>
      <c r="AO249" s="171" t="str">
        <f t="shared" si="77"/>
        <v/>
      </c>
      <c r="AP249" s="171" t="str">
        <f t="shared" si="78"/>
        <v/>
      </c>
      <c r="AQ249" s="168" t="str">
        <f t="shared" si="97"/>
        <v/>
      </c>
      <c r="AR249" s="158" t="str">
        <f>IF(P249&lt;&gt;1, IF(SUM(P249:$P$504)&lt;&gt;0, "| Laat geen witruimte tussen ingevulde rijen.", ""), "")</f>
        <v/>
      </c>
      <c r="AT249" s="159" t="str">
        <f t="shared" si="98"/>
        <v/>
      </c>
    </row>
    <row r="250" spans="1:46" s="158" customFormat="1" ht="14.4" customHeight="1" x14ac:dyDescent="0.3">
      <c r="A250" s="244" t="str">
        <f t="shared" si="79"/>
        <v/>
      </c>
      <c r="B250" s="153" t="str">
        <f t="shared" si="80"/>
        <v/>
      </c>
      <c r="C250" s="174" t="str">
        <f t="shared" si="81"/>
        <v/>
      </c>
      <c r="D250" s="234"/>
      <c r="E250" s="173"/>
      <c r="F250" s="175"/>
      <c r="G250" s="175"/>
      <c r="H250" s="175"/>
      <c r="I250" s="156"/>
      <c r="J250" s="175"/>
      <c r="K250" s="162"/>
      <c r="L250" s="178"/>
      <c r="M250" s="177"/>
      <c r="N250" s="177"/>
      <c r="O250" s="157" t="s">
        <v>98</v>
      </c>
      <c r="P250" s="158">
        <f t="shared" si="82"/>
        <v>0</v>
      </c>
      <c r="Q250" s="168" t="str">
        <f t="shared" si="83"/>
        <v/>
      </c>
      <c r="R250" s="233" t="str">
        <f t="shared" si="84"/>
        <v/>
      </c>
      <c r="S250" s="168">
        <f t="shared" si="85"/>
        <v>0</v>
      </c>
      <c r="T250" s="171">
        <f t="shared" si="86"/>
        <v>0</v>
      </c>
      <c r="U250" s="171">
        <f t="shared" si="87"/>
        <v>0</v>
      </c>
      <c r="V250" s="171">
        <f t="shared" si="88"/>
        <v>0</v>
      </c>
      <c r="W250" s="171">
        <f t="shared" si="89"/>
        <v>0</v>
      </c>
      <c r="X250" s="171">
        <f t="shared" si="90"/>
        <v>0</v>
      </c>
      <c r="Y250" s="171">
        <f t="shared" si="91"/>
        <v>0</v>
      </c>
      <c r="Z250" s="171">
        <f t="shared" si="92"/>
        <v>0</v>
      </c>
      <c r="AA250" s="171">
        <f t="shared" si="93"/>
        <v>0</v>
      </c>
      <c r="AB250" s="171">
        <f t="shared" si="94"/>
        <v>0</v>
      </c>
      <c r="AC250" s="171">
        <f t="shared" si="95"/>
        <v>0</v>
      </c>
      <c r="AD250" s="171">
        <f t="shared" si="96"/>
        <v>0</v>
      </c>
      <c r="AE250" s="168"/>
      <c r="AF250" s="171"/>
      <c r="AG250" s="171"/>
      <c r="AH250" s="171"/>
      <c r="AI250" s="171"/>
      <c r="AJ250" s="171"/>
      <c r="AK250" s="171"/>
      <c r="AL250" s="171"/>
      <c r="AM250" s="171"/>
      <c r="AN250" s="171" t="str">
        <f t="shared" si="76"/>
        <v/>
      </c>
      <c r="AO250" s="171" t="str">
        <f t="shared" si="77"/>
        <v/>
      </c>
      <c r="AP250" s="171" t="str">
        <f t="shared" si="78"/>
        <v/>
      </c>
      <c r="AQ250" s="168" t="str">
        <f t="shared" si="97"/>
        <v/>
      </c>
      <c r="AR250" s="158" t="str">
        <f>IF(P250&lt;&gt;1, IF(SUM(P250:$P$504)&lt;&gt;0, "| Laat geen witruimte tussen ingevulde rijen.", ""), "")</f>
        <v/>
      </c>
      <c r="AT250" s="159" t="str">
        <f t="shared" si="98"/>
        <v/>
      </c>
    </row>
    <row r="251" spans="1:46" s="158" customFormat="1" ht="14.4" customHeight="1" x14ac:dyDescent="0.3">
      <c r="A251" s="244" t="str">
        <f t="shared" si="79"/>
        <v/>
      </c>
      <c r="B251" s="153" t="str">
        <f t="shared" si="80"/>
        <v/>
      </c>
      <c r="C251" s="174" t="str">
        <f t="shared" si="81"/>
        <v/>
      </c>
      <c r="D251" s="234"/>
      <c r="E251" s="173"/>
      <c r="F251" s="175"/>
      <c r="G251" s="175"/>
      <c r="H251" s="175"/>
      <c r="I251" s="156"/>
      <c r="J251" s="175"/>
      <c r="K251" s="162"/>
      <c r="L251" s="178"/>
      <c r="M251" s="177"/>
      <c r="N251" s="177"/>
      <c r="O251" s="157" t="s">
        <v>98</v>
      </c>
      <c r="P251" s="158">
        <f t="shared" si="82"/>
        <v>0</v>
      </c>
      <c r="Q251" s="168" t="str">
        <f t="shared" si="83"/>
        <v/>
      </c>
      <c r="R251" s="233" t="str">
        <f t="shared" si="84"/>
        <v/>
      </c>
      <c r="S251" s="168">
        <f t="shared" si="85"/>
        <v>0</v>
      </c>
      <c r="T251" s="171">
        <f t="shared" si="86"/>
        <v>0</v>
      </c>
      <c r="U251" s="171">
        <f t="shared" si="87"/>
        <v>0</v>
      </c>
      <c r="V251" s="171">
        <f t="shared" si="88"/>
        <v>0</v>
      </c>
      <c r="W251" s="171">
        <f t="shared" si="89"/>
        <v>0</v>
      </c>
      <c r="X251" s="171">
        <f t="shared" si="90"/>
        <v>0</v>
      </c>
      <c r="Y251" s="171">
        <f t="shared" si="91"/>
        <v>0</v>
      </c>
      <c r="Z251" s="171">
        <f t="shared" si="92"/>
        <v>0</v>
      </c>
      <c r="AA251" s="171">
        <f t="shared" si="93"/>
        <v>0</v>
      </c>
      <c r="AB251" s="171">
        <f t="shared" si="94"/>
        <v>0</v>
      </c>
      <c r="AC251" s="171">
        <f t="shared" si="95"/>
        <v>0</v>
      </c>
      <c r="AD251" s="171">
        <f t="shared" si="96"/>
        <v>0</v>
      </c>
      <c r="AE251" s="168"/>
      <c r="AF251" s="171"/>
      <c r="AG251" s="171"/>
      <c r="AH251" s="171"/>
      <c r="AI251" s="171"/>
      <c r="AJ251" s="171"/>
      <c r="AK251" s="171"/>
      <c r="AL251" s="171"/>
      <c r="AM251" s="171"/>
      <c r="AN251" s="171" t="str">
        <f t="shared" si="76"/>
        <v/>
      </c>
      <c r="AO251" s="171" t="str">
        <f t="shared" si="77"/>
        <v/>
      </c>
      <c r="AP251" s="171" t="str">
        <f t="shared" si="78"/>
        <v/>
      </c>
      <c r="AQ251" s="168" t="str">
        <f t="shared" si="97"/>
        <v/>
      </c>
      <c r="AR251" s="158" t="str">
        <f>IF(P251&lt;&gt;1, IF(SUM(P251:$P$504)&lt;&gt;0, "| Laat geen witruimte tussen ingevulde rijen.", ""), "")</f>
        <v/>
      </c>
      <c r="AT251" s="159" t="str">
        <f t="shared" si="98"/>
        <v/>
      </c>
    </row>
    <row r="252" spans="1:46" s="158" customFormat="1" ht="14.4" customHeight="1" x14ac:dyDescent="0.3">
      <c r="A252" s="244" t="str">
        <f t="shared" si="79"/>
        <v/>
      </c>
      <c r="B252" s="153" t="str">
        <f t="shared" si="80"/>
        <v/>
      </c>
      <c r="C252" s="174" t="str">
        <f t="shared" si="81"/>
        <v/>
      </c>
      <c r="D252" s="234"/>
      <c r="E252" s="173"/>
      <c r="F252" s="175"/>
      <c r="G252" s="175"/>
      <c r="H252" s="175"/>
      <c r="I252" s="156"/>
      <c r="J252" s="175"/>
      <c r="K252" s="162"/>
      <c r="L252" s="178"/>
      <c r="M252" s="177"/>
      <c r="N252" s="177"/>
      <c r="O252" s="157" t="s">
        <v>98</v>
      </c>
      <c r="P252" s="158">
        <f t="shared" si="82"/>
        <v>0</v>
      </c>
      <c r="Q252" s="168" t="str">
        <f t="shared" si="83"/>
        <v/>
      </c>
      <c r="R252" s="233" t="str">
        <f t="shared" si="84"/>
        <v/>
      </c>
      <c r="S252" s="168">
        <f t="shared" si="85"/>
        <v>0</v>
      </c>
      <c r="T252" s="171">
        <f t="shared" si="86"/>
        <v>0</v>
      </c>
      <c r="U252" s="171">
        <f t="shared" si="87"/>
        <v>0</v>
      </c>
      <c r="V252" s="171">
        <f t="shared" si="88"/>
        <v>0</v>
      </c>
      <c r="W252" s="171">
        <f t="shared" si="89"/>
        <v>0</v>
      </c>
      <c r="X252" s="171">
        <f t="shared" si="90"/>
        <v>0</v>
      </c>
      <c r="Y252" s="171">
        <f t="shared" si="91"/>
        <v>0</v>
      </c>
      <c r="Z252" s="171">
        <f t="shared" si="92"/>
        <v>0</v>
      </c>
      <c r="AA252" s="171">
        <f t="shared" si="93"/>
        <v>0</v>
      </c>
      <c r="AB252" s="171">
        <f t="shared" si="94"/>
        <v>0</v>
      </c>
      <c r="AC252" s="171">
        <f t="shared" si="95"/>
        <v>0</v>
      </c>
      <c r="AD252" s="171">
        <f t="shared" si="96"/>
        <v>0</v>
      </c>
      <c r="AE252" s="168"/>
      <c r="AF252" s="171"/>
      <c r="AG252" s="171"/>
      <c r="AH252" s="171"/>
      <c r="AI252" s="171"/>
      <c r="AJ252" s="171"/>
      <c r="AK252" s="171"/>
      <c r="AL252" s="171"/>
      <c r="AM252" s="171"/>
      <c r="AN252" s="171" t="str">
        <f t="shared" si="76"/>
        <v/>
      </c>
      <c r="AO252" s="171" t="str">
        <f t="shared" si="77"/>
        <v/>
      </c>
      <c r="AP252" s="171" t="str">
        <f t="shared" si="78"/>
        <v/>
      </c>
      <c r="AQ252" s="168" t="str">
        <f t="shared" si="97"/>
        <v/>
      </c>
      <c r="AR252" s="158" t="str">
        <f>IF(P252&lt;&gt;1, IF(SUM(P252:$P$504)&lt;&gt;0, "| Laat geen witruimte tussen ingevulde rijen.", ""), "")</f>
        <v/>
      </c>
      <c r="AT252" s="159" t="str">
        <f t="shared" si="98"/>
        <v/>
      </c>
    </row>
    <row r="253" spans="1:46" s="158" customFormat="1" ht="14.4" customHeight="1" x14ac:dyDescent="0.3">
      <c r="A253" s="244" t="str">
        <f t="shared" si="79"/>
        <v/>
      </c>
      <c r="B253" s="153" t="str">
        <f t="shared" si="80"/>
        <v/>
      </c>
      <c r="C253" s="174" t="str">
        <f t="shared" si="81"/>
        <v/>
      </c>
      <c r="D253" s="234"/>
      <c r="E253" s="173"/>
      <c r="F253" s="175"/>
      <c r="G253" s="175"/>
      <c r="H253" s="175"/>
      <c r="I253" s="156"/>
      <c r="J253" s="175"/>
      <c r="K253" s="162"/>
      <c r="L253" s="178"/>
      <c r="M253" s="177"/>
      <c r="N253" s="177"/>
      <c r="O253" s="157" t="s">
        <v>98</v>
      </c>
      <c r="P253" s="158">
        <f t="shared" si="82"/>
        <v>0</v>
      </c>
      <c r="Q253" s="168" t="str">
        <f t="shared" si="83"/>
        <v/>
      </c>
      <c r="R253" s="233" t="str">
        <f t="shared" si="84"/>
        <v/>
      </c>
      <c r="S253" s="168">
        <f t="shared" si="85"/>
        <v>0</v>
      </c>
      <c r="T253" s="171">
        <f t="shared" si="86"/>
        <v>0</v>
      </c>
      <c r="U253" s="171">
        <f t="shared" si="87"/>
        <v>0</v>
      </c>
      <c r="V253" s="171">
        <f t="shared" si="88"/>
        <v>0</v>
      </c>
      <c r="W253" s="171">
        <f t="shared" si="89"/>
        <v>0</v>
      </c>
      <c r="X253" s="171">
        <f t="shared" si="90"/>
        <v>0</v>
      </c>
      <c r="Y253" s="171">
        <f t="shared" si="91"/>
        <v>0</v>
      </c>
      <c r="Z253" s="171">
        <f t="shared" si="92"/>
        <v>0</v>
      </c>
      <c r="AA253" s="171">
        <f t="shared" si="93"/>
        <v>0</v>
      </c>
      <c r="AB253" s="171">
        <f t="shared" si="94"/>
        <v>0</v>
      </c>
      <c r="AC253" s="171">
        <f t="shared" si="95"/>
        <v>0</v>
      </c>
      <c r="AD253" s="171">
        <f t="shared" si="96"/>
        <v>0</v>
      </c>
      <c r="AE253" s="168"/>
      <c r="AF253" s="171"/>
      <c r="AG253" s="171"/>
      <c r="AH253" s="171"/>
      <c r="AI253" s="171"/>
      <c r="AJ253" s="171"/>
      <c r="AK253" s="171"/>
      <c r="AL253" s="171"/>
      <c r="AM253" s="171"/>
      <c r="AN253" s="171" t="str">
        <f t="shared" si="76"/>
        <v/>
      </c>
      <c r="AO253" s="171" t="str">
        <f t="shared" si="77"/>
        <v/>
      </c>
      <c r="AP253" s="171" t="str">
        <f t="shared" si="78"/>
        <v/>
      </c>
      <c r="AQ253" s="168" t="str">
        <f t="shared" si="97"/>
        <v/>
      </c>
      <c r="AR253" s="158" t="str">
        <f>IF(P253&lt;&gt;1, IF(SUM(P253:$P$504)&lt;&gt;0, "| Laat geen witruimte tussen ingevulde rijen.", ""), "")</f>
        <v/>
      </c>
      <c r="AT253" s="159" t="str">
        <f t="shared" si="98"/>
        <v/>
      </c>
    </row>
    <row r="254" spans="1:46" s="158" customFormat="1" ht="14.4" customHeight="1" x14ac:dyDescent="0.3">
      <c r="A254" s="244" t="str">
        <f t="shared" si="79"/>
        <v/>
      </c>
      <c r="B254" s="153" t="str">
        <f t="shared" si="80"/>
        <v/>
      </c>
      <c r="C254" s="174" t="str">
        <f t="shared" si="81"/>
        <v/>
      </c>
      <c r="D254" s="234"/>
      <c r="E254" s="173"/>
      <c r="F254" s="175"/>
      <c r="G254" s="175"/>
      <c r="H254" s="175"/>
      <c r="I254" s="156"/>
      <c r="J254" s="175"/>
      <c r="K254" s="162"/>
      <c r="L254" s="178"/>
      <c r="M254" s="177"/>
      <c r="N254" s="177"/>
      <c r="O254" s="157" t="s">
        <v>98</v>
      </c>
      <c r="P254" s="158">
        <f t="shared" si="82"/>
        <v>0</v>
      </c>
      <c r="Q254" s="168" t="str">
        <f t="shared" si="83"/>
        <v/>
      </c>
      <c r="R254" s="233" t="str">
        <f t="shared" si="84"/>
        <v/>
      </c>
      <c r="S254" s="168">
        <f t="shared" si="85"/>
        <v>0</v>
      </c>
      <c r="T254" s="171">
        <f t="shared" si="86"/>
        <v>0</v>
      </c>
      <c r="U254" s="171">
        <f t="shared" si="87"/>
        <v>0</v>
      </c>
      <c r="V254" s="171">
        <f t="shared" si="88"/>
        <v>0</v>
      </c>
      <c r="W254" s="171">
        <f t="shared" si="89"/>
        <v>0</v>
      </c>
      <c r="X254" s="171">
        <f t="shared" si="90"/>
        <v>0</v>
      </c>
      <c r="Y254" s="171">
        <f t="shared" si="91"/>
        <v>0</v>
      </c>
      <c r="Z254" s="171">
        <f t="shared" si="92"/>
        <v>0</v>
      </c>
      <c r="AA254" s="171">
        <f t="shared" si="93"/>
        <v>0</v>
      </c>
      <c r="AB254" s="171">
        <f t="shared" si="94"/>
        <v>0</v>
      </c>
      <c r="AC254" s="171">
        <f t="shared" si="95"/>
        <v>0</v>
      </c>
      <c r="AD254" s="171">
        <f t="shared" si="96"/>
        <v>0</v>
      </c>
      <c r="AE254" s="168"/>
      <c r="AF254" s="171"/>
      <c r="AG254" s="171"/>
      <c r="AH254" s="171"/>
      <c r="AI254" s="171"/>
      <c r="AJ254" s="171"/>
      <c r="AK254" s="171"/>
      <c r="AL254" s="171"/>
      <c r="AM254" s="171"/>
      <c r="AN254" s="171" t="str">
        <f t="shared" si="76"/>
        <v/>
      </c>
      <c r="AO254" s="171" t="str">
        <f t="shared" si="77"/>
        <v/>
      </c>
      <c r="AP254" s="171" t="str">
        <f t="shared" si="78"/>
        <v/>
      </c>
      <c r="AQ254" s="168" t="str">
        <f t="shared" si="97"/>
        <v/>
      </c>
      <c r="AR254" s="158" t="str">
        <f>IF(P254&lt;&gt;1, IF(SUM(P254:$P$504)&lt;&gt;0, "| Laat geen witruimte tussen ingevulde rijen.", ""), "")</f>
        <v/>
      </c>
      <c r="AT254" s="159" t="str">
        <f t="shared" si="98"/>
        <v/>
      </c>
    </row>
    <row r="255" spans="1:46" s="158" customFormat="1" ht="14.4" customHeight="1" x14ac:dyDescent="0.3">
      <c r="A255" s="244" t="str">
        <f t="shared" si="79"/>
        <v/>
      </c>
      <c r="B255" s="153" t="str">
        <f t="shared" si="80"/>
        <v/>
      </c>
      <c r="C255" s="174" t="str">
        <f t="shared" si="81"/>
        <v/>
      </c>
      <c r="D255" s="234"/>
      <c r="E255" s="173"/>
      <c r="F255" s="175"/>
      <c r="G255" s="175"/>
      <c r="H255" s="175"/>
      <c r="I255" s="156"/>
      <c r="J255" s="175"/>
      <c r="K255" s="162"/>
      <c r="L255" s="178"/>
      <c r="M255" s="177"/>
      <c r="N255" s="177"/>
      <c r="O255" s="157" t="s">
        <v>98</v>
      </c>
      <c r="P255" s="158">
        <f t="shared" si="82"/>
        <v>0</v>
      </c>
      <c r="Q255" s="168" t="str">
        <f t="shared" si="83"/>
        <v/>
      </c>
      <c r="R255" s="233" t="str">
        <f t="shared" si="84"/>
        <v/>
      </c>
      <c r="S255" s="168">
        <f t="shared" si="85"/>
        <v>0</v>
      </c>
      <c r="T255" s="171">
        <f t="shared" si="86"/>
        <v>0</v>
      </c>
      <c r="U255" s="171">
        <f t="shared" si="87"/>
        <v>0</v>
      </c>
      <c r="V255" s="171">
        <f t="shared" si="88"/>
        <v>0</v>
      </c>
      <c r="W255" s="171">
        <f t="shared" si="89"/>
        <v>0</v>
      </c>
      <c r="X255" s="171">
        <f t="shared" si="90"/>
        <v>0</v>
      </c>
      <c r="Y255" s="171">
        <f t="shared" si="91"/>
        <v>0</v>
      </c>
      <c r="Z255" s="171">
        <f t="shared" si="92"/>
        <v>0</v>
      </c>
      <c r="AA255" s="171">
        <f t="shared" si="93"/>
        <v>0</v>
      </c>
      <c r="AB255" s="171">
        <f t="shared" si="94"/>
        <v>0</v>
      </c>
      <c r="AC255" s="171">
        <f t="shared" si="95"/>
        <v>0</v>
      </c>
      <c r="AD255" s="171">
        <f t="shared" si="96"/>
        <v>0</v>
      </c>
      <c r="AE255" s="168"/>
      <c r="AF255" s="171"/>
      <c r="AG255" s="171"/>
      <c r="AH255" s="171"/>
      <c r="AI255" s="171"/>
      <c r="AJ255" s="171"/>
      <c r="AK255" s="171"/>
      <c r="AL255" s="171"/>
      <c r="AM255" s="171"/>
      <c r="AN255" s="171" t="str">
        <f t="shared" si="76"/>
        <v/>
      </c>
      <c r="AO255" s="171" t="str">
        <f t="shared" si="77"/>
        <v/>
      </c>
      <c r="AP255" s="171" t="str">
        <f t="shared" si="78"/>
        <v/>
      </c>
      <c r="AQ255" s="168" t="str">
        <f t="shared" si="97"/>
        <v/>
      </c>
      <c r="AR255" s="158" t="str">
        <f>IF(P255&lt;&gt;1, IF(SUM(P255:$P$504)&lt;&gt;0, "| Laat geen witruimte tussen ingevulde rijen.", ""), "")</f>
        <v/>
      </c>
      <c r="AT255" s="159" t="str">
        <f t="shared" si="98"/>
        <v/>
      </c>
    </row>
    <row r="256" spans="1:46" s="158" customFormat="1" ht="14.4" customHeight="1" x14ac:dyDescent="0.3">
      <c r="A256" s="244" t="str">
        <f t="shared" si="79"/>
        <v/>
      </c>
      <c r="B256" s="153" t="str">
        <f t="shared" si="80"/>
        <v/>
      </c>
      <c r="C256" s="174" t="str">
        <f t="shared" si="81"/>
        <v/>
      </c>
      <c r="D256" s="234"/>
      <c r="E256" s="173"/>
      <c r="F256" s="175"/>
      <c r="G256" s="175"/>
      <c r="H256" s="175"/>
      <c r="I256" s="156"/>
      <c r="J256" s="175"/>
      <c r="K256" s="162"/>
      <c r="L256" s="178"/>
      <c r="M256" s="177"/>
      <c r="N256" s="177"/>
      <c r="O256" s="157" t="s">
        <v>98</v>
      </c>
      <c r="P256" s="158">
        <f t="shared" si="82"/>
        <v>0</v>
      </c>
      <c r="Q256" s="168" t="str">
        <f t="shared" si="83"/>
        <v/>
      </c>
      <c r="R256" s="233" t="str">
        <f t="shared" si="84"/>
        <v/>
      </c>
      <c r="S256" s="168">
        <f t="shared" si="85"/>
        <v>0</v>
      </c>
      <c r="T256" s="171">
        <f t="shared" si="86"/>
        <v>0</v>
      </c>
      <c r="U256" s="171">
        <f t="shared" si="87"/>
        <v>0</v>
      </c>
      <c r="V256" s="171">
        <f t="shared" si="88"/>
        <v>0</v>
      </c>
      <c r="W256" s="171">
        <f t="shared" si="89"/>
        <v>0</v>
      </c>
      <c r="X256" s="171">
        <f t="shared" si="90"/>
        <v>0</v>
      </c>
      <c r="Y256" s="171">
        <f t="shared" si="91"/>
        <v>0</v>
      </c>
      <c r="Z256" s="171">
        <f t="shared" si="92"/>
        <v>0</v>
      </c>
      <c r="AA256" s="171">
        <f t="shared" si="93"/>
        <v>0</v>
      </c>
      <c r="AB256" s="171">
        <f t="shared" si="94"/>
        <v>0</v>
      </c>
      <c r="AC256" s="171">
        <f t="shared" si="95"/>
        <v>0</v>
      </c>
      <c r="AD256" s="171">
        <f t="shared" si="96"/>
        <v>0</v>
      </c>
      <c r="AE256" s="168"/>
      <c r="AF256" s="171"/>
      <c r="AG256" s="171"/>
      <c r="AH256" s="171"/>
      <c r="AI256" s="171"/>
      <c r="AJ256" s="171"/>
      <c r="AK256" s="171"/>
      <c r="AL256" s="171"/>
      <c r="AM256" s="171"/>
      <c r="AN256" s="171" t="str">
        <f t="shared" si="76"/>
        <v/>
      </c>
      <c r="AO256" s="171" t="str">
        <f t="shared" si="77"/>
        <v/>
      </c>
      <c r="AP256" s="171" t="str">
        <f t="shared" si="78"/>
        <v/>
      </c>
      <c r="AQ256" s="168" t="str">
        <f t="shared" si="97"/>
        <v/>
      </c>
      <c r="AR256" s="158" t="str">
        <f>IF(P256&lt;&gt;1, IF(SUM(P256:$P$504)&lt;&gt;0, "| Laat geen witruimte tussen ingevulde rijen.", ""), "")</f>
        <v/>
      </c>
      <c r="AT256" s="159" t="str">
        <f t="shared" si="98"/>
        <v/>
      </c>
    </row>
    <row r="257" spans="1:46" s="158" customFormat="1" ht="14.4" customHeight="1" x14ac:dyDescent="0.3">
      <c r="A257" s="244" t="str">
        <f t="shared" si="79"/>
        <v/>
      </c>
      <c r="B257" s="153" t="str">
        <f t="shared" si="80"/>
        <v/>
      </c>
      <c r="C257" s="174" t="str">
        <f t="shared" si="81"/>
        <v/>
      </c>
      <c r="D257" s="234"/>
      <c r="E257" s="173"/>
      <c r="F257" s="175"/>
      <c r="G257" s="175"/>
      <c r="H257" s="175"/>
      <c r="I257" s="156"/>
      <c r="J257" s="175"/>
      <c r="K257" s="162"/>
      <c r="L257" s="178"/>
      <c r="M257" s="177"/>
      <c r="N257" s="177"/>
      <c r="O257" s="157" t="s">
        <v>98</v>
      </c>
      <c r="P257" s="158">
        <f t="shared" si="82"/>
        <v>0</v>
      </c>
      <c r="Q257" s="168" t="str">
        <f t="shared" si="83"/>
        <v/>
      </c>
      <c r="R257" s="233" t="str">
        <f t="shared" si="84"/>
        <v/>
      </c>
      <c r="S257" s="168">
        <f t="shared" si="85"/>
        <v>0</v>
      </c>
      <c r="T257" s="171">
        <f t="shared" si="86"/>
        <v>0</v>
      </c>
      <c r="U257" s="171">
        <f t="shared" si="87"/>
        <v>0</v>
      </c>
      <c r="V257" s="171">
        <f t="shared" si="88"/>
        <v>0</v>
      </c>
      <c r="W257" s="171">
        <f t="shared" si="89"/>
        <v>0</v>
      </c>
      <c r="X257" s="171">
        <f t="shared" si="90"/>
        <v>0</v>
      </c>
      <c r="Y257" s="171">
        <f t="shared" si="91"/>
        <v>0</v>
      </c>
      <c r="Z257" s="171">
        <f t="shared" si="92"/>
        <v>0</v>
      </c>
      <c r="AA257" s="171">
        <f t="shared" si="93"/>
        <v>0</v>
      </c>
      <c r="AB257" s="171">
        <f t="shared" si="94"/>
        <v>0</v>
      </c>
      <c r="AC257" s="171">
        <f t="shared" si="95"/>
        <v>0</v>
      </c>
      <c r="AD257" s="171">
        <f t="shared" si="96"/>
        <v>0</v>
      </c>
      <c r="AE257" s="168"/>
      <c r="AF257" s="171"/>
      <c r="AG257" s="171"/>
      <c r="AH257" s="171"/>
      <c r="AI257" s="171"/>
      <c r="AJ257" s="171"/>
      <c r="AK257" s="171"/>
      <c r="AL257" s="171"/>
      <c r="AM257" s="171"/>
      <c r="AN257" s="171" t="str">
        <f t="shared" si="76"/>
        <v/>
      </c>
      <c r="AO257" s="171" t="str">
        <f t="shared" si="77"/>
        <v/>
      </c>
      <c r="AP257" s="171" t="str">
        <f t="shared" si="78"/>
        <v/>
      </c>
      <c r="AQ257" s="168" t="str">
        <f t="shared" si="97"/>
        <v/>
      </c>
      <c r="AR257" s="158" t="str">
        <f>IF(P257&lt;&gt;1, IF(SUM(P257:$P$504)&lt;&gt;0, "| Laat geen witruimte tussen ingevulde rijen.", ""), "")</f>
        <v/>
      </c>
      <c r="AT257" s="159" t="str">
        <f t="shared" si="98"/>
        <v/>
      </c>
    </row>
    <row r="258" spans="1:46" s="158" customFormat="1" ht="14.4" customHeight="1" x14ac:dyDescent="0.3">
      <c r="A258" s="244" t="str">
        <f t="shared" si="79"/>
        <v/>
      </c>
      <c r="B258" s="153" t="str">
        <f t="shared" si="80"/>
        <v/>
      </c>
      <c r="C258" s="174" t="str">
        <f t="shared" si="81"/>
        <v/>
      </c>
      <c r="D258" s="234"/>
      <c r="E258" s="173"/>
      <c r="F258" s="175"/>
      <c r="G258" s="175"/>
      <c r="H258" s="175"/>
      <c r="I258" s="156"/>
      <c r="J258" s="175"/>
      <c r="K258" s="162"/>
      <c r="L258" s="178"/>
      <c r="M258" s="177"/>
      <c r="N258" s="177"/>
      <c r="O258" s="157" t="s">
        <v>98</v>
      </c>
      <c r="P258" s="158">
        <f t="shared" si="82"/>
        <v>0</v>
      </c>
      <c r="Q258" s="168" t="str">
        <f t="shared" si="83"/>
        <v/>
      </c>
      <c r="R258" s="233" t="str">
        <f t="shared" si="84"/>
        <v/>
      </c>
      <c r="S258" s="168">
        <f t="shared" si="85"/>
        <v>0</v>
      </c>
      <c r="T258" s="171">
        <f t="shared" si="86"/>
        <v>0</v>
      </c>
      <c r="U258" s="171">
        <f t="shared" si="87"/>
        <v>0</v>
      </c>
      <c r="V258" s="171">
        <f t="shared" si="88"/>
        <v>0</v>
      </c>
      <c r="W258" s="171">
        <f t="shared" si="89"/>
        <v>0</v>
      </c>
      <c r="X258" s="171">
        <f t="shared" si="90"/>
        <v>0</v>
      </c>
      <c r="Y258" s="171">
        <f t="shared" si="91"/>
        <v>0</v>
      </c>
      <c r="Z258" s="171">
        <f t="shared" si="92"/>
        <v>0</v>
      </c>
      <c r="AA258" s="171">
        <f t="shared" si="93"/>
        <v>0</v>
      </c>
      <c r="AB258" s="171">
        <f t="shared" si="94"/>
        <v>0</v>
      </c>
      <c r="AC258" s="171">
        <f t="shared" si="95"/>
        <v>0</v>
      </c>
      <c r="AD258" s="171">
        <f t="shared" si="96"/>
        <v>0</v>
      </c>
      <c r="AE258" s="168"/>
      <c r="AF258" s="171"/>
      <c r="AG258" s="171"/>
      <c r="AH258" s="171"/>
      <c r="AI258" s="171"/>
      <c r="AJ258" s="171"/>
      <c r="AK258" s="171"/>
      <c r="AL258" s="171"/>
      <c r="AM258" s="171"/>
      <c r="AN258" s="171" t="str">
        <f t="shared" si="76"/>
        <v/>
      </c>
      <c r="AO258" s="171" t="str">
        <f t="shared" si="77"/>
        <v/>
      </c>
      <c r="AP258" s="171" t="str">
        <f t="shared" si="78"/>
        <v/>
      </c>
      <c r="AQ258" s="168" t="str">
        <f t="shared" si="97"/>
        <v/>
      </c>
      <c r="AR258" s="158" t="str">
        <f>IF(P258&lt;&gt;1, IF(SUM(P258:$P$504)&lt;&gt;0, "| Laat geen witruimte tussen ingevulde rijen.", ""), "")</f>
        <v/>
      </c>
      <c r="AT258" s="159" t="str">
        <f t="shared" si="98"/>
        <v/>
      </c>
    </row>
    <row r="259" spans="1:46" s="158" customFormat="1" ht="14.4" customHeight="1" x14ac:dyDescent="0.3">
      <c r="A259" s="244" t="str">
        <f t="shared" si="79"/>
        <v/>
      </c>
      <c r="B259" s="153" t="str">
        <f t="shared" si="80"/>
        <v/>
      </c>
      <c r="C259" s="174" t="str">
        <f t="shared" si="81"/>
        <v/>
      </c>
      <c r="D259" s="234"/>
      <c r="E259" s="173"/>
      <c r="F259" s="175"/>
      <c r="G259" s="175"/>
      <c r="H259" s="175"/>
      <c r="I259" s="156"/>
      <c r="J259" s="175"/>
      <c r="K259" s="162"/>
      <c r="L259" s="178"/>
      <c r="M259" s="177"/>
      <c r="N259" s="177"/>
      <c r="O259" s="157" t="s">
        <v>98</v>
      </c>
      <c r="P259" s="158">
        <f t="shared" si="82"/>
        <v>0</v>
      </c>
      <c r="Q259" s="168" t="str">
        <f t="shared" si="83"/>
        <v/>
      </c>
      <c r="R259" s="233" t="str">
        <f t="shared" si="84"/>
        <v/>
      </c>
      <c r="S259" s="168">
        <f t="shared" si="85"/>
        <v>0</v>
      </c>
      <c r="T259" s="171">
        <f t="shared" si="86"/>
        <v>0</v>
      </c>
      <c r="U259" s="171">
        <f t="shared" si="87"/>
        <v>0</v>
      </c>
      <c r="V259" s="171">
        <f t="shared" si="88"/>
        <v>0</v>
      </c>
      <c r="W259" s="171">
        <f t="shared" si="89"/>
        <v>0</v>
      </c>
      <c r="X259" s="171">
        <f t="shared" si="90"/>
        <v>0</v>
      </c>
      <c r="Y259" s="171">
        <f t="shared" si="91"/>
        <v>0</v>
      </c>
      <c r="Z259" s="171">
        <f t="shared" si="92"/>
        <v>0</v>
      </c>
      <c r="AA259" s="171">
        <f t="shared" si="93"/>
        <v>0</v>
      </c>
      <c r="AB259" s="171">
        <f t="shared" si="94"/>
        <v>0</v>
      </c>
      <c r="AC259" s="171">
        <f t="shared" si="95"/>
        <v>0</v>
      </c>
      <c r="AD259" s="171">
        <f t="shared" si="96"/>
        <v>0</v>
      </c>
      <c r="AE259" s="168"/>
      <c r="AF259" s="171"/>
      <c r="AG259" s="171"/>
      <c r="AH259" s="171"/>
      <c r="AI259" s="171"/>
      <c r="AJ259" s="171"/>
      <c r="AK259" s="171"/>
      <c r="AL259" s="171"/>
      <c r="AM259" s="171"/>
      <c r="AN259" s="171" t="str">
        <f t="shared" si="76"/>
        <v/>
      </c>
      <c r="AO259" s="171" t="str">
        <f t="shared" si="77"/>
        <v/>
      </c>
      <c r="AP259" s="171" t="str">
        <f t="shared" si="78"/>
        <v/>
      </c>
      <c r="AQ259" s="168" t="str">
        <f t="shared" si="97"/>
        <v/>
      </c>
      <c r="AR259" s="158" t="str">
        <f>IF(P259&lt;&gt;1, IF(SUM(P259:$P$504)&lt;&gt;0, "| Laat geen witruimte tussen ingevulde rijen.", ""), "")</f>
        <v/>
      </c>
      <c r="AT259" s="159" t="str">
        <f t="shared" si="98"/>
        <v/>
      </c>
    </row>
    <row r="260" spans="1:46" s="158" customFormat="1" ht="14.4" customHeight="1" x14ac:dyDescent="0.3">
      <c r="A260" s="244" t="str">
        <f t="shared" si="79"/>
        <v/>
      </c>
      <c r="B260" s="153" t="str">
        <f t="shared" si="80"/>
        <v/>
      </c>
      <c r="C260" s="174" t="str">
        <f t="shared" si="81"/>
        <v/>
      </c>
      <c r="D260" s="234"/>
      <c r="E260" s="173"/>
      <c r="F260" s="175"/>
      <c r="G260" s="175"/>
      <c r="H260" s="175"/>
      <c r="I260" s="156"/>
      <c r="J260" s="175"/>
      <c r="K260" s="162"/>
      <c r="L260" s="178"/>
      <c r="M260" s="177"/>
      <c r="N260" s="177"/>
      <c r="O260" s="157" t="s">
        <v>98</v>
      </c>
      <c r="P260" s="158">
        <f t="shared" si="82"/>
        <v>0</v>
      </c>
      <c r="Q260" s="168" t="str">
        <f t="shared" si="83"/>
        <v/>
      </c>
      <c r="R260" s="233" t="str">
        <f t="shared" si="84"/>
        <v/>
      </c>
      <c r="S260" s="168">
        <f t="shared" si="85"/>
        <v>0</v>
      </c>
      <c r="T260" s="171">
        <f t="shared" si="86"/>
        <v>0</v>
      </c>
      <c r="U260" s="171">
        <f t="shared" si="87"/>
        <v>0</v>
      </c>
      <c r="V260" s="171">
        <f t="shared" si="88"/>
        <v>0</v>
      </c>
      <c r="W260" s="171">
        <f t="shared" si="89"/>
        <v>0</v>
      </c>
      <c r="X260" s="171">
        <f t="shared" si="90"/>
        <v>0</v>
      </c>
      <c r="Y260" s="171">
        <f t="shared" si="91"/>
        <v>0</v>
      </c>
      <c r="Z260" s="171">
        <f t="shared" si="92"/>
        <v>0</v>
      </c>
      <c r="AA260" s="171">
        <f t="shared" si="93"/>
        <v>0</v>
      </c>
      <c r="AB260" s="171">
        <f t="shared" si="94"/>
        <v>0</v>
      </c>
      <c r="AC260" s="171">
        <f t="shared" si="95"/>
        <v>0</v>
      </c>
      <c r="AD260" s="171">
        <f t="shared" si="96"/>
        <v>0</v>
      </c>
      <c r="AE260" s="168"/>
      <c r="AF260" s="171"/>
      <c r="AG260" s="171"/>
      <c r="AH260" s="171"/>
      <c r="AI260" s="171"/>
      <c r="AJ260" s="171"/>
      <c r="AK260" s="171"/>
      <c r="AL260" s="171"/>
      <c r="AM260" s="171"/>
      <c r="AN260" s="171" t="str">
        <f t="shared" si="76"/>
        <v/>
      </c>
      <c r="AO260" s="171" t="str">
        <f t="shared" si="77"/>
        <v/>
      </c>
      <c r="AP260" s="171" t="str">
        <f t="shared" si="78"/>
        <v/>
      </c>
      <c r="AQ260" s="168" t="str">
        <f t="shared" si="97"/>
        <v/>
      </c>
      <c r="AR260" s="158" t="str">
        <f>IF(P260&lt;&gt;1, IF(SUM(P260:$P$504)&lt;&gt;0, "| Laat geen witruimte tussen ingevulde rijen.", ""), "")</f>
        <v/>
      </c>
      <c r="AT260" s="159" t="str">
        <f t="shared" si="98"/>
        <v/>
      </c>
    </row>
    <row r="261" spans="1:46" s="158" customFormat="1" ht="14.4" customHeight="1" x14ac:dyDescent="0.3">
      <c r="A261" s="244" t="str">
        <f t="shared" si="79"/>
        <v/>
      </c>
      <c r="B261" s="153" t="str">
        <f t="shared" si="80"/>
        <v/>
      </c>
      <c r="C261" s="174" t="str">
        <f t="shared" si="81"/>
        <v/>
      </c>
      <c r="D261" s="234"/>
      <c r="E261" s="173"/>
      <c r="F261" s="175"/>
      <c r="G261" s="175"/>
      <c r="H261" s="175"/>
      <c r="I261" s="156"/>
      <c r="J261" s="175"/>
      <c r="K261" s="162"/>
      <c r="L261" s="178"/>
      <c r="M261" s="177"/>
      <c r="N261" s="177"/>
      <c r="O261" s="157" t="s">
        <v>98</v>
      </c>
      <c r="P261" s="158">
        <f t="shared" si="82"/>
        <v>0</v>
      </c>
      <c r="Q261" s="168" t="str">
        <f t="shared" si="83"/>
        <v/>
      </c>
      <c r="R261" s="233" t="str">
        <f t="shared" si="84"/>
        <v/>
      </c>
      <c r="S261" s="168">
        <f t="shared" si="85"/>
        <v>0</v>
      </c>
      <c r="T261" s="171">
        <f t="shared" si="86"/>
        <v>0</v>
      </c>
      <c r="U261" s="171">
        <f t="shared" si="87"/>
        <v>0</v>
      </c>
      <c r="V261" s="171">
        <f t="shared" si="88"/>
        <v>0</v>
      </c>
      <c r="W261" s="171">
        <f t="shared" si="89"/>
        <v>0</v>
      </c>
      <c r="X261" s="171">
        <f t="shared" si="90"/>
        <v>0</v>
      </c>
      <c r="Y261" s="171">
        <f t="shared" si="91"/>
        <v>0</v>
      </c>
      <c r="Z261" s="171">
        <f t="shared" si="92"/>
        <v>0</v>
      </c>
      <c r="AA261" s="171">
        <f t="shared" si="93"/>
        <v>0</v>
      </c>
      <c r="AB261" s="171">
        <f t="shared" si="94"/>
        <v>0</v>
      </c>
      <c r="AC261" s="171">
        <f t="shared" si="95"/>
        <v>0</v>
      </c>
      <c r="AD261" s="171">
        <f t="shared" si="96"/>
        <v>0</v>
      </c>
      <c r="AE261" s="168"/>
      <c r="AF261" s="171"/>
      <c r="AG261" s="171"/>
      <c r="AH261" s="171"/>
      <c r="AI261" s="171"/>
      <c r="AJ261" s="171"/>
      <c r="AK261" s="171"/>
      <c r="AL261" s="171"/>
      <c r="AM261" s="171"/>
      <c r="AN261" s="171" t="str">
        <f t="shared" ref="AN261:AN324" si="99">IF(ISTEXT(L261), IFERROR(IF(SEARCH(".", L261)&lt;&gt;0, "| Veld '"&amp;AN$4&amp;ROW()&amp;"': "&amp;Fout_punt), "| Veld '"&amp;AN$4&amp;ROW()&amp;"': "&amp;Fout_geen_getal), IF(L261&lt;0, "| Veld '"&amp;AN$4&amp;ROW()&amp;"': "&amp;Fout_negatief, IF(L261&gt;D261, "| Veld '"&amp;$AN$4&amp;ROW()&amp;"': Het aantal VTE's kan niet groter zijn dan het aantal personen in veld '"&amp;$AF$4&amp;ROW()&amp;"'.", "")))</f>
        <v/>
      </c>
      <c r="AO261" s="171" t="str">
        <f t="shared" ref="AO261:AO324" si="100">IF(ISTEXT(M261), IFERROR(IF(SEARCH(".", M261)&lt;&gt;0, "| Veld '"&amp;AO$4&amp;ROW()&amp;"': "&amp;Fout_punt), "| Veld '"&amp;AO$4&amp;ROW()&amp;"': "&amp;Fout_geen_getal), IF(M261&lt;0, "| Veld '"&amp;AO$4&amp;ROW()&amp;"': "&amp;Fout_negatief, ""))</f>
        <v/>
      </c>
      <c r="AP261" s="171" t="str">
        <f t="shared" ref="AP261:AP324" si="101">IF(ISTEXT(N261), IFERROR(IF(SEARCH(".", N261)&lt;&gt;0, "| Veld '"&amp;AP$4&amp;ROW()&amp;"': "&amp;Fout_punt), "| Veld '"&amp;AP$4&amp;ROW()&amp;"': "&amp;Fout_geen_getal), IF(N261&lt;0, "| Veld '"&amp;AP$4&amp;ROW()&amp;"': "&amp;Fout_negatief, ""))</f>
        <v/>
      </c>
      <c r="AQ261" s="168" t="str">
        <f t="shared" si="97"/>
        <v/>
      </c>
      <c r="AR261" s="158" t="str">
        <f>IF(P261&lt;&gt;1, IF(SUM(P261:$P$504)&lt;&gt;0, "| Laat geen witruimte tussen ingevulde rijen.", ""), "")</f>
        <v/>
      </c>
      <c r="AT261" s="159" t="str">
        <f t="shared" si="98"/>
        <v/>
      </c>
    </row>
    <row r="262" spans="1:46" s="158" customFormat="1" ht="14.4" customHeight="1" x14ac:dyDescent="0.3">
      <c r="A262" s="244" t="str">
        <f t="shared" ref="A262:A325" si="102">IF(AT262&lt;&gt;"", "✘", "")</f>
        <v/>
      </c>
      <c r="B262" s="153" t="str">
        <f t="shared" ref="B262:B325" si="103">IF(OR(P262&lt;&gt;0, AR262&lt;&gt;""), ROW()-4, "")</f>
        <v/>
      </c>
      <c r="C262" s="174" t="str">
        <f t="shared" ref="C262:C325" si="104">IF(OR(P262&lt;&gt;0, AR262&lt;&gt;""), "Loondienst", "")</f>
        <v/>
      </c>
      <c r="D262" s="234"/>
      <c r="E262" s="173"/>
      <c r="F262" s="175"/>
      <c r="G262" s="175"/>
      <c r="H262" s="175"/>
      <c r="I262" s="156"/>
      <c r="J262" s="175"/>
      <c r="K262" s="162"/>
      <c r="L262" s="178"/>
      <c r="M262" s="177"/>
      <c r="N262" s="177"/>
      <c r="O262" s="157" t="s">
        <v>98</v>
      </c>
      <c r="P262" s="158">
        <f t="shared" ref="P262:P325" si="105">IF(D262&amp;E262&amp;F262&amp;G262&amp;H262&amp;I262&amp;J262&amp;K262&amp;L262&amp;M262&amp;N262&lt;&gt;"", 1, 0)</f>
        <v>0</v>
      </c>
      <c r="Q262" s="168" t="str">
        <f t="shared" ref="Q262:Q325" si="106">IF(I262&lt;&gt;"",
IF(I262="PC121", "lstPC121Kwalificatie",
IF(I262="PC200", "lstPC200Kwalificatie",
IF(I262="PC218", "lstPC218Kwalificatie",
IF(I262="PC227", "lstPC227Kwalificatie",
IF(I262="PC302", "lstPC302Kwalificatie",
IF(I262="PC303", "lstPC303Kwalificatie",
IF(I262="PC304 - muziek", "lstPC304Kwalificatie",
IF(I262="PC304 - podiumkunsten", "lstPC304Kwalificatie",
IF(I262="PC329.01", "lstPC32901Kwalificatie",
""))))))))),
"")</f>
        <v/>
      </c>
      <c r="R262" s="233" t="str">
        <f t="shared" ref="R262:R325" si="107">IF(I262&lt;&gt;"",
IF(I262="PC121", "lstPC121FunctieGroep",
IF(I262="PC200", "lstPC200FunctieGroep",
IF(I262="PC218", "lstPC218FunctieGroep",
IF(I262="PC227", "lstPC227FunctieGroep",
IF(I262="PC302", "lstPC302FunctieGroep",
IF(I262="PC303", "lstPC303FunctieGroep",
IF(I262="PC304 - muziek", "lstPC304FunctieGroep",
IF(I262="PC304 - podiumkunsten", "lstPC304FunctieGroep",
IF(I262="PC329.01", "lstPC32901FunctieGroep",
""))))))))),
"")</f>
        <v/>
      </c>
      <c r="S262" s="168">
        <f t="shared" ref="S262:S325" si="108">IF($P262&lt;&gt;0, IF(C262&lt;&gt;"", 0, 1), 0)</f>
        <v>0</v>
      </c>
      <c r="T262" s="171">
        <f t="shared" ref="T262:T325" si="109">IF($P262&lt;&gt;0, IF(D262&lt;&gt;"", 0, 1), 0)</f>
        <v>0</v>
      </c>
      <c r="U262" s="171">
        <f t="shared" ref="U262:U325" si="110">IF($P262&lt;&gt;0, IF(E262&lt;&gt;"", 0, 1), 0)</f>
        <v>0</v>
      </c>
      <c r="V262" s="171">
        <f t="shared" ref="V262:V325" si="111">IF($P262&lt;&gt;0, IF(F262&lt;&gt;"", 0, 1), 0)</f>
        <v>0</v>
      </c>
      <c r="W262" s="171">
        <f t="shared" ref="W262:W325" si="112">IF($P262&lt;&gt;0, IF(G262&lt;&gt;"", 0, 1), 0)</f>
        <v>0</v>
      </c>
      <c r="X262" s="171">
        <f t="shared" ref="X262:X325" si="113">IF($P262&lt;&gt;0, IF(H262&lt;&gt;"", 0, 1), 0)</f>
        <v>0</v>
      </c>
      <c r="Y262" s="171">
        <f t="shared" ref="Y262:Y325" si="114">IF($P262&lt;&gt;0, IF(I262&lt;&gt;"", 0, 1), 0)</f>
        <v>0</v>
      </c>
      <c r="Z262" s="171">
        <f t="shared" ref="Z262:Z325" si="115">IF($P262&lt;&gt;0, IF($I262&lt;&gt;"", IF(J262&lt;&gt;"", 0, 1), -1), 0)</f>
        <v>0</v>
      </c>
      <c r="AA262" s="171">
        <f t="shared" ref="AA262:AA325" si="116">IF($P262&lt;&gt;0, IF($I262&lt;&gt;"", IF($I262&lt;&gt;"PC329.01", IF(K262&lt;&gt;"", 0, 1), -1), -1), 0)</f>
        <v>0</v>
      </c>
      <c r="AB262" s="171">
        <f t="shared" ref="AB262:AB325" si="117">IF($P262&lt;&gt;0, IF(D262&lt;&gt;"", IF(L262&lt;&gt;"", 0, 1), -1), 0)</f>
        <v>0</v>
      </c>
      <c r="AC262" s="171">
        <f t="shared" ref="AC262:AC325" si="118">IF($P262&lt;&gt;0, IF(M262&lt;&gt;"", 0, 1), 0)</f>
        <v>0</v>
      </c>
      <c r="AD262" s="171">
        <f t="shared" ref="AD262:AD325" si="119">IF($P262&lt;&gt;0, IF(N262&lt;&gt;"", 0, 1), 0)</f>
        <v>0</v>
      </c>
      <c r="AE262" s="168"/>
      <c r="AF262" s="171"/>
      <c r="AG262" s="171"/>
      <c r="AH262" s="171"/>
      <c r="AI262" s="171"/>
      <c r="AJ262" s="171"/>
      <c r="AK262" s="171"/>
      <c r="AL262" s="171"/>
      <c r="AM262" s="171"/>
      <c r="AN262" s="171" t="str">
        <f t="shared" si="99"/>
        <v/>
      </c>
      <c r="AO262" s="171" t="str">
        <f t="shared" si="100"/>
        <v/>
      </c>
      <c r="AP262" s="171" t="str">
        <f t="shared" si="101"/>
        <v/>
      </c>
      <c r="AQ262" s="168" t="str">
        <f t="shared" ref="AQ262:AQ325" si="120">IF(SUMIF(S262:AD262, "&gt;0")&gt;0, "| Vul verplichte velden in.", "")</f>
        <v/>
      </c>
      <c r="AR262" s="158" t="str">
        <f>IF(P262&lt;&gt;1, IF(SUM(P262:$P$504)&lt;&gt;0, "| Laat geen witruimte tussen ingevulde rijen.", ""), "")</f>
        <v/>
      </c>
      <c r="AT262" s="159" t="str">
        <f t="shared" ref="AT262:AT325" si="121">IF(AE262&amp;AF262&amp;AG262&amp;AH262&amp;AI262&amp;AJ262&amp;AK262&amp;AL262&amp;AM262&amp;AN262&amp;AO262&amp;AP262&lt;&gt;"", AE262&amp;AF262&amp;AG262&amp;AH262&amp;AI262&amp;AJ262&amp;AK262&amp;AL262&amp;AM262&amp;AN262&amp;AO262&amp;AP262, AQ262&amp;AR262)</f>
        <v/>
      </c>
    </row>
    <row r="263" spans="1:46" s="158" customFormat="1" ht="14.4" customHeight="1" x14ac:dyDescent="0.3">
      <c r="A263" s="244" t="str">
        <f t="shared" si="102"/>
        <v/>
      </c>
      <c r="B263" s="153" t="str">
        <f t="shared" si="103"/>
        <v/>
      </c>
      <c r="C263" s="174" t="str">
        <f t="shared" si="104"/>
        <v/>
      </c>
      <c r="D263" s="234"/>
      <c r="E263" s="173"/>
      <c r="F263" s="175"/>
      <c r="G263" s="175"/>
      <c r="H263" s="175"/>
      <c r="I263" s="156"/>
      <c r="J263" s="175"/>
      <c r="K263" s="162"/>
      <c r="L263" s="178"/>
      <c r="M263" s="177"/>
      <c r="N263" s="177"/>
      <c r="O263" s="157" t="s">
        <v>98</v>
      </c>
      <c r="P263" s="158">
        <f t="shared" si="105"/>
        <v>0</v>
      </c>
      <c r="Q263" s="168" t="str">
        <f t="shared" si="106"/>
        <v/>
      </c>
      <c r="R263" s="233" t="str">
        <f t="shared" si="107"/>
        <v/>
      </c>
      <c r="S263" s="168">
        <f t="shared" si="108"/>
        <v>0</v>
      </c>
      <c r="T263" s="171">
        <f t="shared" si="109"/>
        <v>0</v>
      </c>
      <c r="U263" s="171">
        <f t="shared" si="110"/>
        <v>0</v>
      </c>
      <c r="V263" s="171">
        <f t="shared" si="111"/>
        <v>0</v>
      </c>
      <c r="W263" s="171">
        <f t="shared" si="112"/>
        <v>0</v>
      </c>
      <c r="X263" s="171">
        <f t="shared" si="113"/>
        <v>0</v>
      </c>
      <c r="Y263" s="171">
        <f t="shared" si="114"/>
        <v>0</v>
      </c>
      <c r="Z263" s="171">
        <f t="shared" si="115"/>
        <v>0</v>
      </c>
      <c r="AA263" s="171">
        <f t="shared" si="116"/>
        <v>0</v>
      </c>
      <c r="AB263" s="171">
        <f t="shared" si="117"/>
        <v>0</v>
      </c>
      <c r="AC263" s="171">
        <f t="shared" si="118"/>
        <v>0</v>
      </c>
      <c r="AD263" s="171">
        <f t="shared" si="119"/>
        <v>0</v>
      </c>
      <c r="AE263" s="168"/>
      <c r="AF263" s="171"/>
      <c r="AG263" s="171"/>
      <c r="AH263" s="171"/>
      <c r="AI263" s="171"/>
      <c r="AJ263" s="171"/>
      <c r="AK263" s="171"/>
      <c r="AL263" s="171"/>
      <c r="AM263" s="171"/>
      <c r="AN263" s="171" t="str">
        <f t="shared" si="99"/>
        <v/>
      </c>
      <c r="AO263" s="171" t="str">
        <f t="shared" si="100"/>
        <v/>
      </c>
      <c r="AP263" s="171" t="str">
        <f t="shared" si="101"/>
        <v/>
      </c>
      <c r="AQ263" s="168" t="str">
        <f t="shared" si="120"/>
        <v/>
      </c>
      <c r="AR263" s="158" t="str">
        <f>IF(P263&lt;&gt;1, IF(SUM(P263:$P$504)&lt;&gt;0, "| Laat geen witruimte tussen ingevulde rijen.", ""), "")</f>
        <v/>
      </c>
      <c r="AT263" s="159" t="str">
        <f t="shared" si="121"/>
        <v/>
      </c>
    </row>
    <row r="264" spans="1:46" s="158" customFormat="1" ht="14.4" customHeight="1" x14ac:dyDescent="0.3">
      <c r="A264" s="244" t="str">
        <f t="shared" si="102"/>
        <v/>
      </c>
      <c r="B264" s="153" t="str">
        <f t="shared" si="103"/>
        <v/>
      </c>
      <c r="C264" s="174" t="str">
        <f t="shared" si="104"/>
        <v/>
      </c>
      <c r="D264" s="234"/>
      <c r="E264" s="173"/>
      <c r="F264" s="175"/>
      <c r="G264" s="175"/>
      <c r="H264" s="175"/>
      <c r="I264" s="156"/>
      <c r="J264" s="175"/>
      <c r="K264" s="162"/>
      <c r="L264" s="178"/>
      <c r="M264" s="177"/>
      <c r="N264" s="177"/>
      <c r="O264" s="157" t="s">
        <v>98</v>
      </c>
      <c r="P264" s="158">
        <f t="shared" si="105"/>
        <v>0</v>
      </c>
      <c r="Q264" s="168" t="str">
        <f t="shared" si="106"/>
        <v/>
      </c>
      <c r="R264" s="233" t="str">
        <f t="shared" si="107"/>
        <v/>
      </c>
      <c r="S264" s="168">
        <f t="shared" si="108"/>
        <v>0</v>
      </c>
      <c r="T264" s="171">
        <f t="shared" si="109"/>
        <v>0</v>
      </c>
      <c r="U264" s="171">
        <f t="shared" si="110"/>
        <v>0</v>
      </c>
      <c r="V264" s="171">
        <f t="shared" si="111"/>
        <v>0</v>
      </c>
      <c r="W264" s="171">
        <f t="shared" si="112"/>
        <v>0</v>
      </c>
      <c r="X264" s="171">
        <f t="shared" si="113"/>
        <v>0</v>
      </c>
      <c r="Y264" s="171">
        <f t="shared" si="114"/>
        <v>0</v>
      </c>
      <c r="Z264" s="171">
        <f t="shared" si="115"/>
        <v>0</v>
      </c>
      <c r="AA264" s="171">
        <f t="shared" si="116"/>
        <v>0</v>
      </c>
      <c r="AB264" s="171">
        <f t="shared" si="117"/>
        <v>0</v>
      </c>
      <c r="AC264" s="171">
        <f t="shared" si="118"/>
        <v>0</v>
      </c>
      <c r="AD264" s="171">
        <f t="shared" si="119"/>
        <v>0</v>
      </c>
      <c r="AE264" s="168"/>
      <c r="AF264" s="171"/>
      <c r="AG264" s="171"/>
      <c r="AH264" s="171"/>
      <c r="AI264" s="171"/>
      <c r="AJ264" s="171"/>
      <c r="AK264" s="171"/>
      <c r="AL264" s="171"/>
      <c r="AM264" s="171"/>
      <c r="AN264" s="171" t="str">
        <f t="shared" si="99"/>
        <v/>
      </c>
      <c r="AO264" s="171" t="str">
        <f t="shared" si="100"/>
        <v/>
      </c>
      <c r="AP264" s="171" t="str">
        <f t="shared" si="101"/>
        <v/>
      </c>
      <c r="AQ264" s="168" t="str">
        <f t="shared" si="120"/>
        <v/>
      </c>
      <c r="AR264" s="158" t="str">
        <f>IF(P264&lt;&gt;1, IF(SUM(P264:$P$504)&lt;&gt;0, "| Laat geen witruimte tussen ingevulde rijen.", ""), "")</f>
        <v/>
      </c>
      <c r="AT264" s="159" t="str">
        <f t="shared" si="121"/>
        <v/>
      </c>
    </row>
    <row r="265" spans="1:46" s="158" customFormat="1" ht="14.4" customHeight="1" x14ac:dyDescent="0.3">
      <c r="A265" s="244" t="str">
        <f t="shared" si="102"/>
        <v/>
      </c>
      <c r="B265" s="153" t="str">
        <f t="shared" si="103"/>
        <v/>
      </c>
      <c r="C265" s="174" t="str">
        <f t="shared" si="104"/>
        <v/>
      </c>
      <c r="D265" s="234"/>
      <c r="E265" s="173"/>
      <c r="F265" s="175"/>
      <c r="G265" s="175"/>
      <c r="H265" s="175"/>
      <c r="I265" s="156"/>
      <c r="J265" s="175"/>
      <c r="K265" s="162"/>
      <c r="L265" s="178"/>
      <c r="M265" s="177"/>
      <c r="N265" s="177"/>
      <c r="O265" s="157" t="s">
        <v>98</v>
      </c>
      <c r="P265" s="158">
        <f t="shared" si="105"/>
        <v>0</v>
      </c>
      <c r="Q265" s="168" t="str">
        <f t="shared" si="106"/>
        <v/>
      </c>
      <c r="R265" s="233" t="str">
        <f t="shared" si="107"/>
        <v/>
      </c>
      <c r="S265" s="168">
        <f t="shared" si="108"/>
        <v>0</v>
      </c>
      <c r="T265" s="171">
        <f t="shared" si="109"/>
        <v>0</v>
      </c>
      <c r="U265" s="171">
        <f t="shared" si="110"/>
        <v>0</v>
      </c>
      <c r="V265" s="171">
        <f t="shared" si="111"/>
        <v>0</v>
      </c>
      <c r="W265" s="171">
        <f t="shared" si="112"/>
        <v>0</v>
      </c>
      <c r="X265" s="171">
        <f t="shared" si="113"/>
        <v>0</v>
      </c>
      <c r="Y265" s="171">
        <f t="shared" si="114"/>
        <v>0</v>
      </c>
      <c r="Z265" s="171">
        <f t="shared" si="115"/>
        <v>0</v>
      </c>
      <c r="AA265" s="171">
        <f t="shared" si="116"/>
        <v>0</v>
      </c>
      <c r="AB265" s="171">
        <f t="shared" si="117"/>
        <v>0</v>
      </c>
      <c r="AC265" s="171">
        <f t="shared" si="118"/>
        <v>0</v>
      </c>
      <c r="AD265" s="171">
        <f t="shared" si="119"/>
        <v>0</v>
      </c>
      <c r="AE265" s="168"/>
      <c r="AF265" s="171"/>
      <c r="AG265" s="171"/>
      <c r="AH265" s="171"/>
      <c r="AI265" s="171"/>
      <c r="AJ265" s="171"/>
      <c r="AK265" s="171"/>
      <c r="AL265" s="171"/>
      <c r="AM265" s="171"/>
      <c r="AN265" s="171" t="str">
        <f t="shared" si="99"/>
        <v/>
      </c>
      <c r="AO265" s="171" t="str">
        <f t="shared" si="100"/>
        <v/>
      </c>
      <c r="AP265" s="171" t="str">
        <f t="shared" si="101"/>
        <v/>
      </c>
      <c r="AQ265" s="168" t="str">
        <f t="shared" si="120"/>
        <v/>
      </c>
      <c r="AR265" s="158" t="str">
        <f>IF(P265&lt;&gt;1, IF(SUM(P265:$P$504)&lt;&gt;0, "| Laat geen witruimte tussen ingevulde rijen.", ""), "")</f>
        <v/>
      </c>
      <c r="AT265" s="159" t="str">
        <f t="shared" si="121"/>
        <v/>
      </c>
    </row>
    <row r="266" spans="1:46" s="158" customFormat="1" ht="14.4" customHeight="1" x14ac:dyDescent="0.3">
      <c r="A266" s="244" t="str">
        <f t="shared" si="102"/>
        <v/>
      </c>
      <c r="B266" s="153" t="str">
        <f t="shared" si="103"/>
        <v/>
      </c>
      <c r="C266" s="174" t="str">
        <f t="shared" si="104"/>
        <v/>
      </c>
      <c r="D266" s="234"/>
      <c r="E266" s="173"/>
      <c r="F266" s="175"/>
      <c r="G266" s="175"/>
      <c r="H266" s="175"/>
      <c r="I266" s="156"/>
      <c r="J266" s="175"/>
      <c r="K266" s="162"/>
      <c r="L266" s="178"/>
      <c r="M266" s="177"/>
      <c r="N266" s="177"/>
      <c r="O266" s="157" t="s">
        <v>98</v>
      </c>
      <c r="P266" s="158">
        <f t="shared" si="105"/>
        <v>0</v>
      </c>
      <c r="Q266" s="168" t="str">
        <f t="shared" si="106"/>
        <v/>
      </c>
      <c r="R266" s="233" t="str">
        <f t="shared" si="107"/>
        <v/>
      </c>
      <c r="S266" s="168">
        <f t="shared" si="108"/>
        <v>0</v>
      </c>
      <c r="T266" s="171">
        <f t="shared" si="109"/>
        <v>0</v>
      </c>
      <c r="U266" s="171">
        <f t="shared" si="110"/>
        <v>0</v>
      </c>
      <c r="V266" s="171">
        <f t="shared" si="111"/>
        <v>0</v>
      </c>
      <c r="W266" s="171">
        <f t="shared" si="112"/>
        <v>0</v>
      </c>
      <c r="X266" s="171">
        <f t="shared" si="113"/>
        <v>0</v>
      </c>
      <c r="Y266" s="171">
        <f t="shared" si="114"/>
        <v>0</v>
      </c>
      <c r="Z266" s="171">
        <f t="shared" si="115"/>
        <v>0</v>
      </c>
      <c r="AA266" s="171">
        <f t="shared" si="116"/>
        <v>0</v>
      </c>
      <c r="AB266" s="171">
        <f t="shared" si="117"/>
        <v>0</v>
      </c>
      <c r="AC266" s="171">
        <f t="shared" si="118"/>
        <v>0</v>
      </c>
      <c r="AD266" s="171">
        <f t="shared" si="119"/>
        <v>0</v>
      </c>
      <c r="AE266" s="168"/>
      <c r="AF266" s="171"/>
      <c r="AG266" s="171"/>
      <c r="AH266" s="171"/>
      <c r="AI266" s="171"/>
      <c r="AJ266" s="171"/>
      <c r="AK266" s="171"/>
      <c r="AL266" s="171"/>
      <c r="AM266" s="171"/>
      <c r="AN266" s="171" t="str">
        <f t="shared" si="99"/>
        <v/>
      </c>
      <c r="AO266" s="171" t="str">
        <f t="shared" si="100"/>
        <v/>
      </c>
      <c r="AP266" s="171" t="str">
        <f t="shared" si="101"/>
        <v/>
      </c>
      <c r="AQ266" s="168" t="str">
        <f t="shared" si="120"/>
        <v/>
      </c>
      <c r="AR266" s="158" t="str">
        <f>IF(P266&lt;&gt;1, IF(SUM(P266:$P$504)&lt;&gt;0, "| Laat geen witruimte tussen ingevulde rijen.", ""), "")</f>
        <v/>
      </c>
      <c r="AT266" s="159" t="str">
        <f t="shared" si="121"/>
        <v/>
      </c>
    </row>
    <row r="267" spans="1:46" s="158" customFormat="1" ht="14.4" customHeight="1" x14ac:dyDescent="0.3">
      <c r="A267" s="244" t="str">
        <f t="shared" si="102"/>
        <v/>
      </c>
      <c r="B267" s="153" t="str">
        <f t="shared" si="103"/>
        <v/>
      </c>
      <c r="C267" s="174" t="str">
        <f t="shared" si="104"/>
        <v/>
      </c>
      <c r="D267" s="234"/>
      <c r="E267" s="173"/>
      <c r="F267" s="175"/>
      <c r="G267" s="175"/>
      <c r="H267" s="175"/>
      <c r="I267" s="156"/>
      <c r="J267" s="175"/>
      <c r="K267" s="162"/>
      <c r="L267" s="178"/>
      <c r="M267" s="177"/>
      <c r="N267" s="177"/>
      <c r="O267" s="157" t="s">
        <v>98</v>
      </c>
      <c r="P267" s="158">
        <f t="shared" si="105"/>
        <v>0</v>
      </c>
      <c r="Q267" s="168" t="str">
        <f t="shared" si="106"/>
        <v/>
      </c>
      <c r="R267" s="233" t="str">
        <f t="shared" si="107"/>
        <v/>
      </c>
      <c r="S267" s="168">
        <f t="shared" si="108"/>
        <v>0</v>
      </c>
      <c r="T267" s="171">
        <f t="shared" si="109"/>
        <v>0</v>
      </c>
      <c r="U267" s="171">
        <f t="shared" si="110"/>
        <v>0</v>
      </c>
      <c r="V267" s="171">
        <f t="shared" si="111"/>
        <v>0</v>
      </c>
      <c r="W267" s="171">
        <f t="shared" si="112"/>
        <v>0</v>
      </c>
      <c r="X267" s="171">
        <f t="shared" si="113"/>
        <v>0</v>
      </c>
      <c r="Y267" s="171">
        <f t="shared" si="114"/>
        <v>0</v>
      </c>
      <c r="Z267" s="171">
        <f t="shared" si="115"/>
        <v>0</v>
      </c>
      <c r="AA267" s="171">
        <f t="shared" si="116"/>
        <v>0</v>
      </c>
      <c r="AB267" s="171">
        <f t="shared" si="117"/>
        <v>0</v>
      </c>
      <c r="AC267" s="171">
        <f t="shared" si="118"/>
        <v>0</v>
      </c>
      <c r="AD267" s="171">
        <f t="shared" si="119"/>
        <v>0</v>
      </c>
      <c r="AE267" s="168"/>
      <c r="AF267" s="171"/>
      <c r="AG267" s="171"/>
      <c r="AH267" s="171"/>
      <c r="AI267" s="171"/>
      <c r="AJ267" s="171"/>
      <c r="AK267" s="171"/>
      <c r="AL267" s="171"/>
      <c r="AM267" s="171"/>
      <c r="AN267" s="171" t="str">
        <f t="shared" si="99"/>
        <v/>
      </c>
      <c r="AO267" s="171" t="str">
        <f t="shared" si="100"/>
        <v/>
      </c>
      <c r="AP267" s="171" t="str">
        <f t="shared" si="101"/>
        <v/>
      </c>
      <c r="AQ267" s="168" t="str">
        <f t="shared" si="120"/>
        <v/>
      </c>
      <c r="AR267" s="158" t="str">
        <f>IF(P267&lt;&gt;1, IF(SUM(P267:$P$504)&lt;&gt;0, "| Laat geen witruimte tussen ingevulde rijen.", ""), "")</f>
        <v/>
      </c>
      <c r="AT267" s="159" t="str">
        <f t="shared" si="121"/>
        <v/>
      </c>
    </row>
    <row r="268" spans="1:46" s="158" customFormat="1" ht="14.4" customHeight="1" x14ac:dyDescent="0.3">
      <c r="A268" s="244" t="str">
        <f t="shared" si="102"/>
        <v/>
      </c>
      <c r="B268" s="153" t="str">
        <f t="shared" si="103"/>
        <v/>
      </c>
      <c r="C268" s="174" t="str">
        <f t="shared" si="104"/>
        <v/>
      </c>
      <c r="D268" s="234"/>
      <c r="E268" s="173"/>
      <c r="F268" s="175"/>
      <c r="G268" s="175"/>
      <c r="H268" s="175"/>
      <c r="I268" s="156"/>
      <c r="J268" s="175"/>
      <c r="K268" s="162"/>
      <c r="L268" s="178"/>
      <c r="M268" s="177"/>
      <c r="N268" s="177"/>
      <c r="O268" s="157" t="s">
        <v>98</v>
      </c>
      <c r="P268" s="158">
        <f t="shared" si="105"/>
        <v>0</v>
      </c>
      <c r="Q268" s="168" t="str">
        <f t="shared" si="106"/>
        <v/>
      </c>
      <c r="R268" s="233" t="str">
        <f t="shared" si="107"/>
        <v/>
      </c>
      <c r="S268" s="168">
        <f t="shared" si="108"/>
        <v>0</v>
      </c>
      <c r="T268" s="171">
        <f t="shared" si="109"/>
        <v>0</v>
      </c>
      <c r="U268" s="171">
        <f t="shared" si="110"/>
        <v>0</v>
      </c>
      <c r="V268" s="171">
        <f t="shared" si="111"/>
        <v>0</v>
      </c>
      <c r="W268" s="171">
        <f t="shared" si="112"/>
        <v>0</v>
      </c>
      <c r="X268" s="171">
        <f t="shared" si="113"/>
        <v>0</v>
      </c>
      <c r="Y268" s="171">
        <f t="shared" si="114"/>
        <v>0</v>
      </c>
      <c r="Z268" s="171">
        <f t="shared" si="115"/>
        <v>0</v>
      </c>
      <c r="AA268" s="171">
        <f t="shared" si="116"/>
        <v>0</v>
      </c>
      <c r="AB268" s="171">
        <f t="shared" si="117"/>
        <v>0</v>
      </c>
      <c r="AC268" s="171">
        <f t="shared" si="118"/>
        <v>0</v>
      </c>
      <c r="AD268" s="171">
        <f t="shared" si="119"/>
        <v>0</v>
      </c>
      <c r="AE268" s="168"/>
      <c r="AF268" s="171"/>
      <c r="AG268" s="171"/>
      <c r="AH268" s="171"/>
      <c r="AI268" s="171"/>
      <c r="AJ268" s="171"/>
      <c r="AK268" s="171"/>
      <c r="AL268" s="171"/>
      <c r="AM268" s="171"/>
      <c r="AN268" s="171" t="str">
        <f t="shared" si="99"/>
        <v/>
      </c>
      <c r="AO268" s="171" t="str">
        <f t="shared" si="100"/>
        <v/>
      </c>
      <c r="AP268" s="171" t="str">
        <f t="shared" si="101"/>
        <v/>
      </c>
      <c r="AQ268" s="168" t="str">
        <f t="shared" si="120"/>
        <v/>
      </c>
      <c r="AR268" s="158" t="str">
        <f>IF(P268&lt;&gt;1, IF(SUM(P268:$P$504)&lt;&gt;0, "| Laat geen witruimte tussen ingevulde rijen.", ""), "")</f>
        <v/>
      </c>
      <c r="AT268" s="159" t="str">
        <f t="shared" si="121"/>
        <v/>
      </c>
    </row>
    <row r="269" spans="1:46" s="158" customFormat="1" ht="14.4" customHeight="1" x14ac:dyDescent="0.3">
      <c r="A269" s="244" t="str">
        <f t="shared" si="102"/>
        <v/>
      </c>
      <c r="B269" s="153" t="str">
        <f t="shared" si="103"/>
        <v/>
      </c>
      <c r="C269" s="174" t="str">
        <f t="shared" si="104"/>
        <v/>
      </c>
      <c r="D269" s="234"/>
      <c r="E269" s="173"/>
      <c r="F269" s="175"/>
      <c r="G269" s="175"/>
      <c r="H269" s="175"/>
      <c r="I269" s="156"/>
      <c r="J269" s="175"/>
      <c r="K269" s="162"/>
      <c r="L269" s="178"/>
      <c r="M269" s="177"/>
      <c r="N269" s="177"/>
      <c r="O269" s="157" t="s">
        <v>98</v>
      </c>
      <c r="P269" s="158">
        <f t="shared" si="105"/>
        <v>0</v>
      </c>
      <c r="Q269" s="168" t="str">
        <f t="shared" si="106"/>
        <v/>
      </c>
      <c r="R269" s="233" t="str">
        <f t="shared" si="107"/>
        <v/>
      </c>
      <c r="S269" s="168">
        <f t="shared" si="108"/>
        <v>0</v>
      </c>
      <c r="T269" s="171">
        <f t="shared" si="109"/>
        <v>0</v>
      </c>
      <c r="U269" s="171">
        <f t="shared" si="110"/>
        <v>0</v>
      </c>
      <c r="V269" s="171">
        <f t="shared" si="111"/>
        <v>0</v>
      </c>
      <c r="W269" s="171">
        <f t="shared" si="112"/>
        <v>0</v>
      </c>
      <c r="X269" s="171">
        <f t="shared" si="113"/>
        <v>0</v>
      </c>
      <c r="Y269" s="171">
        <f t="shared" si="114"/>
        <v>0</v>
      </c>
      <c r="Z269" s="171">
        <f t="shared" si="115"/>
        <v>0</v>
      </c>
      <c r="AA269" s="171">
        <f t="shared" si="116"/>
        <v>0</v>
      </c>
      <c r="AB269" s="171">
        <f t="shared" si="117"/>
        <v>0</v>
      </c>
      <c r="AC269" s="171">
        <f t="shared" si="118"/>
        <v>0</v>
      </c>
      <c r="AD269" s="171">
        <f t="shared" si="119"/>
        <v>0</v>
      </c>
      <c r="AE269" s="168"/>
      <c r="AF269" s="171"/>
      <c r="AG269" s="171"/>
      <c r="AH269" s="171"/>
      <c r="AI269" s="171"/>
      <c r="AJ269" s="171"/>
      <c r="AK269" s="171"/>
      <c r="AL269" s="171"/>
      <c r="AM269" s="171"/>
      <c r="AN269" s="171" t="str">
        <f t="shared" si="99"/>
        <v/>
      </c>
      <c r="AO269" s="171" t="str">
        <f t="shared" si="100"/>
        <v/>
      </c>
      <c r="AP269" s="171" t="str">
        <f t="shared" si="101"/>
        <v/>
      </c>
      <c r="AQ269" s="168" t="str">
        <f t="shared" si="120"/>
        <v/>
      </c>
      <c r="AR269" s="158" t="str">
        <f>IF(P269&lt;&gt;1, IF(SUM(P269:$P$504)&lt;&gt;0, "| Laat geen witruimte tussen ingevulde rijen.", ""), "")</f>
        <v/>
      </c>
      <c r="AT269" s="159" t="str">
        <f t="shared" si="121"/>
        <v/>
      </c>
    </row>
    <row r="270" spans="1:46" s="158" customFormat="1" ht="14.4" customHeight="1" x14ac:dyDescent="0.3">
      <c r="A270" s="244" t="str">
        <f t="shared" si="102"/>
        <v/>
      </c>
      <c r="B270" s="153" t="str">
        <f t="shared" si="103"/>
        <v/>
      </c>
      <c r="C270" s="174" t="str">
        <f t="shared" si="104"/>
        <v/>
      </c>
      <c r="D270" s="234"/>
      <c r="E270" s="173"/>
      <c r="F270" s="175"/>
      <c r="G270" s="175"/>
      <c r="H270" s="175"/>
      <c r="I270" s="156"/>
      <c r="J270" s="175"/>
      <c r="K270" s="162"/>
      <c r="L270" s="178"/>
      <c r="M270" s="177"/>
      <c r="N270" s="177"/>
      <c r="O270" s="157" t="s">
        <v>98</v>
      </c>
      <c r="P270" s="158">
        <f t="shared" si="105"/>
        <v>0</v>
      </c>
      <c r="Q270" s="168" t="str">
        <f t="shared" si="106"/>
        <v/>
      </c>
      <c r="R270" s="233" t="str">
        <f t="shared" si="107"/>
        <v/>
      </c>
      <c r="S270" s="168">
        <f t="shared" si="108"/>
        <v>0</v>
      </c>
      <c r="T270" s="171">
        <f t="shared" si="109"/>
        <v>0</v>
      </c>
      <c r="U270" s="171">
        <f t="shared" si="110"/>
        <v>0</v>
      </c>
      <c r="V270" s="171">
        <f t="shared" si="111"/>
        <v>0</v>
      </c>
      <c r="W270" s="171">
        <f t="shared" si="112"/>
        <v>0</v>
      </c>
      <c r="X270" s="171">
        <f t="shared" si="113"/>
        <v>0</v>
      </c>
      <c r="Y270" s="171">
        <f t="shared" si="114"/>
        <v>0</v>
      </c>
      <c r="Z270" s="171">
        <f t="shared" si="115"/>
        <v>0</v>
      </c>
      <c r="AA270" s="171">
        <f t="shared" si="116"/>
        <v>0</v>
      </c>
      <c r="AB270" s="171">
        <f t="shared" si="117"/>
        <v>0</v>
      </c>
      <c r="AC270" s="171">
        <f t="shared" si="118"/>
        <v>0</v>
      </c>
      <c r="AD270" s="171">
        <f t="shared" si="119"/>
        <v>0</v>
      </c>
      <c r="AE270" s="168"/>
      <c r="AF270" s="171"/>
      <c r="AG270" s="171"/>
      <c r="AH270" s="171"/>
      <c r="AI270" s="171"/>
      <c r="AJ270" s="171"/>
      <c r="AK270" s="171"/>
      <c r="AL270" s="171"/>
      <c r="AM270" s="171"/>
      <c r="AN270" s="171" t="str">
        <f t="shared" si="99"/>
        <v/>
      </c>
      <c r="AO270" s="171" t="str">
        <f t="shared" si="100"/>
        <v/>
      </c>
      <c r="AP270" s="171" t="str">
        <f t="shared" si="101"/>
        <v/>
      </c>
      <c r="AQ270" s="168" t="str">
        <f t="shared" si="120"/>
        <v/>
      </c>
      <c r="AR270" s="158" t="str">
        <f>IF(P270&lt;&gt;1, IF(SUM(P270:$P$504)&lt;&gt;0, "| Laat geen witruimte tussen ingevulde rijen.", ""), "")</f>
        <v/>
      </c>
      <c r="AT270" s="159" t="str">
        <f t="shared" si="121"/>
        <v/>
      </c>
    </row>
    <row r="271" spans="1:46" s="158" customFormat="1" ht="14.4" customHeight="1" x14ac:dyDescent="0.3">
      <c r="A271" s="244" t="str">
        <f t="shared" si="102"/>
        <v/>
      </c>
      <c r="B271" s="153" t="str">
        <f t="shared" si="103"/>
        <v/>
      </c>
      <c r="C271" s="174" t="str">
        <f t="shared" si="104"/>
        <v/>
      </c>
      <c r="D271" s="234"/>
      <c r="E271" s="173"/>
      <c r="F271" s="175"/>
      <c r="G271" s="175"/>
      <c r="H271" s="175"/>
      <c r="I271" s="156"/>
      <c r="J271" s="175"/>
      <c r="K271" s="162"/>
      <c r="L271" s="178"/>
      <c r="M271" s="177"/>
      <c r="N271" s="177"/>
      <c r="O271" s="157" t="s">
        <v>98</v>
      </c>
      <c r="P271" s="158">
        <f t="shared" si="105"/>
        <v>0</v>
      </c>
      <c r="Q271" s="168" t="str">
        <f t="shared" si="106"/>
        <v/>
      </c>
      <c r="R271" s="233" t="str">
        <f t="shared" si="107"/>
        <v/>
      </c>
      <c r="S271" s="168">
        <f t="shared" si="108"/>
        <v>0</v>
      </c>
      <c r="T271" s="171">
        <f t="shared" si="109"/>
        <v>0</v>
      </c>
      <c r="U271" s="171">
        <f t="shared" si="110"/>
        <v>0</v>
      </c>
      <c r="V271" s="171">
        <f t="shared" si="111"/>
        <v>0</v>
      </c>
      <c r="W271" s="171">
        <f t="shared" si="112"/>
        <v>0</v>
      </c>
      <c r="X271" s="171">
        <f t="shared" si="113"/>
        <v>0</v>
      </c>
      <c r="Y271" s="171">
        <f t="shared" si="114"/>
        <v>0</v>
      </c>
      <c r="Z271" s="171">
        <f t="shared" si="115"/>
        <v>0</v>
      </c>
      <c r="AA271" s="171">
        <f t="shared" si="116"/>
        <v>0</v>
      </c>
      <c r="AB271" s="171">
        <f t="shared" si="117"/>
        <v>0</v>
      </c>
      <c r="AC271" s="171">
        <f t="shared" si="118"/>
        <v>0</v>
      </c>
      <c r="AD271" s="171">
        <f t="shared" si="119"/>
        <v>0</v>
      </c>
      <c r="AE271" s="168"/>
      <c r="AF271" s="171"/>
      <c r="AG271" s="171"/>
      <c r="AH271" s="171"/>
      <c r="AI271" s="171"/>
      <c r="AJ271" s="171"/>
      <c r="AK271" s="171"/>
      <c r="AL271" s="171"/>
      <c r="AM271" s="171"/>
      <c r="AN271" s="171" t="str">
        <f t="shared" si="99"/>
        <v/>
      </c>
      <c r="AO271" s="171" t="str">
        <f t="shared" si="100"/>
        <v/>
      </c>
      <c r="AP271" s="171" t="str">
        <f t="shared" si="101"/>
        <v/>
      </c>
      <c r="AQ271" s="168" t="str">
        <f t="shared" si="120"/>
        <v/>
      </c>
      <c r="AR271" s="158" t="str">
        <f>IF(P271&lt;&gt;1, IF(SUM(P271:$P$504)&lt;&gt;0, "| Laat geen witruimte tussen ingevulde rijen.", ""), "")</f>
        <v/>
      </c>
      <c r="AT271" s="159" t="str">
        <f t="shared" si="121"/>
        <v/>
      </c>
    </row>
    <row r="272" spans="1:46" s="158" customFormat="1" ht="14.4" customHeight="1" x14ac:dyDescent="0.3">
      <c r="A272" s="244" t="str">
        <f t="shared" si="102"/>
        <v/>
      </c>
      <c r="B272" s="153" t="str">
        <f t="shared" si="103"/>
        <v/>
      </c>
      <c r="C272" s="174" t="str">
        <f t="shared" si="104"/>
        <v/>
      </c>
      <c r="D272" s="234"/>
      <c r="E272" s="173"/>
      <c r="F272" s="175"/>
      <c r="G272" s="175"/>
      <c r="H272" s="175"/>
      <c r="I272" s="156"/>
      <c r="J272" s="175"/>
      <c r="K272" s="162"/>
      <c r="L272" s="178"/>
      <c r="M272" s="177"/>
      <c r="N272" s="177"/>
      <c r="O272" s="157" t="s">
        <v>98</v>
      </c>
      <c r="P272" s="158">
        <f t="shared" si="105"/>
        <v>0</v>
      </c>
      <c r="Q272" s="168" t="str">
        <f t="shared" si="106"/>
        <v/>
      </c>
      <c r="R272" s="233" t="str">
        <f t="shared" si="107"/>
        <v/>
      </c>
      <c r="S272" s="168">
        <f t="shared" si="108"/>
        <v>0</v>
      </c>
      <c r="T272" s="171">
        <f t="shared" si="109"/>
        <v>0</v>
      </c>
      <c r="U272" s="171">
        <f t="shared" si="110"/>
        <v>0</v>
      </c>
      <c r="V272" s="171">
        <f t="shared" si="111"/>
        <v>0</v>
      </c>
      <c r="W272" s="171">
        <f t="shared" si="112"/>
        <v>0</v>
      </c>
      <c r="X272" s="171">
        <f t="shared" si="113"/>
        <v>0</v>
      </c>
      <c r="Y272" s="171">
        <f t="shared" si="114"/>
        <v>0</v>
      </c>
      <c r="Z272" s="171">
        <f t="shared" si="115"/>
        <v>0</v>
      </c>
      <c r="AA272" s="171">
        <f t="shared" si="116"/>
        <v>0</v>
      </c>
      <c r="AB272" s="171">
        <f t="shared" si="117"/>
        <v>0</v>
      </c>
      <c r="AC272" s="171">
        <f t="shared" si="118"/>
        <v>0</v>
      </c>
      <c r="AD272" s="171">
        <f t="shared" si="119"/>
        <v>0</v>
      </c>
      <c r="AE272" s="168"/>
      <c r="AF272" s="171"/>
      <c r="AG272" s="171"/>
      <c r="AH272" s="171"/>
      <c r="AI272" s="171"/>
      <c r="AJ272" s="171"/>
      <c r="AK272" s="171"/>
      <c r="AL272" s="171"/>
      <c r="AM272" s="171"/>
      <c r="AN272" s="171" t="str">
        <f t="shared" si="99"/>
        <v/>
      </c>
      <c r="AO272" s="171" t="str">
        <f t="shared" si="100"/>
        <v/>
      </c>
      <c r="AP272" s="171" t="str">
        <f t="shared" si="101"/>
        <v/>
      </c>
      <c r="AQ272" s="168" t="str">
        <f t="shared" si="120"/>
        <v/>
      </c>
      <c r="AR272" s="158" t="str">
        <f>IF(P272&lt;&gt;1, IF(SUM(P272:$P$504)&lt;&gt;0, "| Laat geen witruimte tussen ingevulde rijen.", ""), "")</f>
        <v/>
      </c>
      <c r="AT272" s="159" t="str">
        <f t="shared" si="121"/>
        <v/>
      </c>
    </row>
    <row r="273" spans="1:46" s="158" customFormat="1" ht="14.4" customHeight="1" x14ac:dyDescent="0.3">
      <c r="A273" s="244" t="str">
        <f t="shared" si="102"/>
        <v/>
      </c>
      <c r="B273" s="153" t="str">
        <f t="shared" si="103"/>
        <v/>
      </c>
      <c r="C273" s="174" t="str">
        <f t="shared" si="104"/>
        <v/>
      </c>
      <c r="D273" s="234"/>
      <c r="E273" s="173"/>
      <c r="F273" s="175"/>
      <c r="G273" s="175"/>
      <c r="H273" s="175"/>
      <c r="I273" s="156"/>
      <c r="J273" s="175"/>
      <c r="K273" s="162"/>
      <c r="L273" s="178"/>
      <c r="M273" s="177"/>
      <c r="N273" s="177"/>
      <c r="O273" s="157" t="s">
        <v>98</v>
      </c>
      <c r="P273" s="158">
        <f t="shared" si="105"/>
        <v>0</v>
      </c>
      <c r="Q273" s="168" t="str">
        <f t="shared" si="106"/>
        <v/>
      </c>
      <c r="R273" s="233" t="str">
        <f t="shared" si="107"/>
        <v/>
      </c>
      <c r="S273" s="168">
        <f t="shared" si="108"/>
        <v>0</v>
      </c>
      <c r="T273" s="171">
        <f t="shared" si="109"/>
        <v>0</v>
      </c>
      <c r="U273" s="171">
        <f t="shared" si="110"/>
        <v>0</v>
      </c>
      <c r="V273" s="171">
        <f t="shared" si="111"/>
        <v>0</v>
      </c>
      <c r="W273" s="171">
        <f t="shared" si="112"/>
        <v>0</v>
      </c>
      <c r="X273" s="171">
        <f t="shared" si="113"/>
        <v>0</v>
      </c>
      <c r="Y273" s="171">
        <f t="shared" si="114"/>
        <v>0</v>
      </c>
      <c r="Z273" s="171">
        <f t="shared" si="115"/>
        <v>0</v>
      </c>
      <c r="AA273" s="171">
        <f t="shared" si="116"/>
        <v>0</v>
      </c>
      <c r="AB273" s="171">
        <f t="shared" si="117"/>
        <v>0</v>
      </c>
      <c r="AC273" s="171">
        <f t="shared" si="118"/>
        <v>0</v>
      </c>
      <c r="AD273" s="171">
        <f t="shared" si="119"/>
        <v>0</v>
      </c>
      <c r="AE273" s="168"/>
      <c r="AF273" s="171"/>
      <c r="AG273" s="171"/>
      <c r="AH273" s="171"/>
      <c r="AI273" s="171"/>
      <c r="AJ273" s="171"/>
      <c r="AK273" s="171"/>
      <c r="AL273" s="171"/>
      <c r="AM273" s="171"/>
      <c r="AN273" s="171" t="str">
        <f t="shared" si="99"/>
        <v/>
      </c>
      <c r="AO273" s="171" t="str">
        <f t="shared" si="100"/>
        <v/>
      </c>
      <c r="AP273" s="171" t="str">
        <f t="shared" si="101"/>
        <v/>
      </c>
      <c r="AQ273" s="168" t="str">
        <f t="shared" si="120"/>
        <v/>
      </c>
      <c r="AR273" s="158" t="str">
        <f>IF(P273&lt;&gt;1, IF(SUM(P273:$P$504)&lt;&gt;0, "| Laat geen witruimte tussen ingevulde rijen.", ""), "")</f>
        <v/>
      </c>
      <c r="AT273" s="159" t="str">
        <f t="shared" si="121"/>
        <v/>
      </c>
    </row>
    <row r="274" spans="1:46" s="158" customFormat="1" ht="14.4" customHeight="1" x14ac:dyDescent="0.3">
      <c r="A274" s="244" t="str">
        <f t="shared" si="102"/>
        <v/>
      </c>
      <c r="B274" s="153" t="str">
        <f t="shared" si="103"/>
        <v/>
      </c>
      <c r="C274" s="174" t="str">
        <f t="shared" si="104"/>
        <v/>
      </c>
      <c r="D274" s="234"/>
      <c r="E274" s="173"/>
      <c r="F274" s="175"/>
      <c r="G274" s="175"/>
      <c r="H274" s="175"/>
      <c r="I274" s="156"/>
      <c r="J274" s="175"/>
      <c r="K274" s="162"/>
      <c r="L274" s="178"/>
      <c r="M274" s="177"/>
      <c r="N274" s="177"/>
      <c r="O274" s="157" t="s">
        <v>98</v>
      </c>
      <c r="P274" s="158">
        <f t="shared" si="105"/>
        <v>0</v>
      </c>
      <c r="Q274" s="168" t="str">
        <f t="shared" si="106"/>
        <v/>
      </c>
      <c r="R274" s="233" t="str">
        <f t="shared" si="107"/>
        <v/>
      </c>
      <c r="S274" s="168">
        <f t="shared" si="108"/>
        <v>0</v>
      </c>
      <c r="T274" s="171">
        <f t="shared" si="109"/>
        <v>0</v>
      </c>
      <c r="U274" s="171">
        <f t="shared" si="110"/>
        <v>0</v>
      </c>
      <c r="V274" s="171">
        <f t="shared" si="111"/>
        <v>0</v>
      </c>
      <c r="W274" s="171">
        <f t="shared" si="112"/>
        <v>0</v>
      </c>
      <c r="X274" s="171">
        <f t="shared" si="113"/>
        <v>0</v>
      </c>
      <c r="Y274" s="171">
        <f t="shared" si="114"/>
        <v>0</v>
      </c>
      <c r="Z274" s="171">
        <f t="shared" si="115"/>
        <v>0</v>
      </c>
      <c r="AA274" s="171">
        <f t="shared" si="116"/>
        <v>0</v>
      </c>
      <c r="AB274" s="171">
        <f t="shared" si="117"/>
        <v>0</v>
      </c>
      <c r="AC274" s="171">
        <f t="shared" si="118"/>
        <v>0</v>
      </c>
      <c r="AD274" s="171">
        <f t="shared" si="119"/>
        <v>0</v>
      </c>
      <c r="AE274" s="168"/>
      <c r="AF274" s="171"/>
      <c r="AG274" s="171"/>
      <c r="AH274" s="171"/>
      <c r="AI274" s="171"/>
      <c r="AJ274" s="171"/>
      <c r="AK274" s="171"/>
      <c r="AL274" s="171"/>
      <c r="AM274" s="171"/>
      <c r="AN274" s="171" t="str">
        <f t="shared" si="99"/>
        <v/>
      </c>
      <c r="AO274" s="171" t="str">
        <f t="shared" si="100"/>
        <v/>
      </c>
      <c r="AP274" s="171" t="str">
        <f t="shared" si="101"/>
        <v/>
      </c>
      <c r="AQ274" s="168" t="str">
        <f t="shared" si="120"/>
        <v/>
      </c>
      <c r="AR274" s="158" t="str">
        <f>IF(P274&lt;&gt;1, IF(SUM(P274:$P$504)&lt;&gt;0, "| Laat geen witruimte tussen ingevulde rijen.", ""), "")</f>
        <v/>
      </c>
      <c r="AT274" s="159" t="str">
        <f t="shared" si="121"/>
        <v/>
      </c>
    </row>
    <row r="275" spans="1:46" s="158" customFormat="1" ht="14.4" customHeight="1" x14ac:dyDescent="0.3">
      <c r="A275" s="244" t="str">
        <f t="shared" si="102"/>
        <v/>
      </c>
      <c r="B275" s="153" t="str">
        <f t="shared" si="103"/>
        <v/>
      </c>
      <c r="C275" s="174" t="str">
        <f t="shared" si="104"/>
        <v/>
      </c>
      <c r="D275" s="234"/>
      <c r="E275" s="173"/>
      <c r="F275" s="175"/>
      <c r="G275" s="175"/>
      <c r="H275" s="175"/>
      <c r="I275" s="156"/>
      <c r="J275" s="175"/>
      <c r="K275" s="162"/>
      <c r="L275" s="178"/>
      <c r="M275" s="177"/>
      <c r="N275" s="177"/>
      <c r="O275" s="157" t="s">
        <v>98</v>
      </c>
      <c r="P275" s="158">
        <f t="shared" si="105"/>
        <v>0</v>
      </c>
      <c r="Q275" s="168" t="str">
        <f t="shared" si="106"/>
        <v/>
      </c>
      <c r="R275" s="233" t="str">
        <f t="shared" si="107"/>
        <v/>
      </c>
      <c r="S275" s="168">
        <f t="shared" si="108"/>
        <v>0</v>
      </c>
      <c r="T275" s="171">
        <f t="shared" si="109"/>
        <v>0</v>
      </c>
      <c r="U275" s="171">
        <f t="shared" si="110"/>
        <v>0</v>
      </c>
      <c r="V275" s="171">
        <f t="shared" si="111"/>
        <v>0</v>
      </c>
      <c r="W275" s="171">
        <f t="shared" si="112"/>
        <v>0</v>
      </c>
      <c r="X275" s="171">
        <f t="shared" si="113"/>
        <v>0</v>
      </c>
      <c r="Y275" s="171">
        <f t="shared" si="114"/>
        <v>0</v>
      </c>
      <c r="Z275" s="171">
        <f t="shared" si="115"/>
        <v>0</v>
      </c>
      <c r="AA275" s="171">
        <f t="shared" si="116"/>
        <v>0</v>
      </c>
      <c r="AB275" s="171">
        <f t="shared" si="117"/>
        <v>0</v>
      </c>
      <c r="AC275" s="171">
        <f t="shared" si="118"/>
        <v>0</v>
      </c>
      <c r="AD275" s="171">
        <f t="shared" si="119"/>
        <v>0</v>
      </c>
      <c r="AE275" s="168"/>
      <c r="AF275" s="171"/>
      <c r="AG275" s="171"/>
      <c r="AH275" s="171"/>
      <c r="AI275" s="171"/>
      <c r="AJ275" s="171"/>
      <c r="AK275" s="171"/>
      <c r="AL275" s="171"/>
      <c r="AM275" s="171"/>
      <c r="AN275" s="171" t="str">
        <f t="shared" si="99"/>
        <v/>
      </c>
      <c r="AO275" s="171" t="str">
        <f t="shared" si="100"/>
        <v/>
      </c>
      <c r="AP275" s="171" t="str">
        <f t="shared" si="101"/>
        <v/>
      </c>
      <c r="AQ275" s="168" t="str">
        <f t="shared" si="120"/>
        <v/>
      </c>
      <c r="AR275" s="158" t="str">
        <f>IF(P275&lt;&gt;1, IF(SUM(P275:$P$504)&lt;&gt;0, "| Laat geen witruimte tussen ingevulde rijen.", ""), "")</f>
        <v/>
      </c>
      <c r="AT275" s="159" t="str">
        <f t="shared" si="121"/>
        <v/>
      </c>
    </row>
    <row r="276" spans="1:46" s="158" customFormat="1" ht="14.4" customHeight="1" x14ac:dyDescent="0.3">
      <c r="A276" s="244" t="str">
        <f t="shared" si="102"/>
        <v/>
      </c>
      <c r="B276" s="153" t="str">
        <f t="shared" si="103"/>
        <v/>
      </c>
      <c r="C276" s="174" t="str">
        <f t="shared" si="104"/>
        <v/>
      </c>
      <c r="D276" s="234"/>
      <c r="E276" s="173"/>
      <c r="F276" s="175"/>
      <c r="G276" s="175"/>
      <c r="H276" s="175"/>
      <c r="I276" s="156"/>
      <c r="J276" s="175"/>
      <c r="K276" s="162"/>
      <c r="L276" s="178"/>
      <c r="M276" s="177"/>
      <c r="N276" s="177"/>
      <c r="O276" s="157" t="s">
        <v>98</v>
      </c>
      <c r="P276" s="158">
        <f t="shared" si="105"/>
        <v>0</v>
      </c>
      <c r="Q276" s="168" t="str">
        <f t="shared" si="106"/>
        <v/>
      </c>
      <c r="R276" s="233" t="str">
        <f t="shared" si="107"/>
        <v/>
      </c>
      <c r="S276" s="168">
        <f t="shared" si="108"/>
        <v>0</v>
      </c>
      <c r="T276" s="171">
        <f t="shared" si="109"/>
        <v>0</v>
      </c>
      <c r="U276" s="171">
        <f t="shared" si="110"/>
        <v>0</v>
      </c>
      <c r="V276" s="171">
        <f t="shared" si="111"/>
        <v>0</v>
      </c>
      <c r="W276" s="171">
        <f t="shared" si="112"/>
        <v>0</v>
      </c>
      <c r="X276" s="171">
        <f t="shared" si="113"/>
        <v>0</v>
      </c>
      <c r="Y276" s="171">
        <f t="shared" si="114"/>
        <v>0</v>
      </c>
      <c r="Z276" s="171">
        <f t="shared" si="115"/>
        <v>0</v>
      </c>
      <c r="AA276" s="171">
        <f t="shared" si="116"/>
        <v>0</v>
      </c>
      <c r="AB276" s="171">
        <f t="shared" si="117"/>
        <v>0</v>
      </c>
      <c r="AC276" s="171">
        <f t="shared" si="118"/>
        <v>0</v>
      </c>
      <c r="AD276" s="171">
        <f t="shared" si="119"/>
        <v>0</v>
      </c>
      <c r="AE276" s="168"/>
      <c r="AF276" s="171"/>
      <c r="AG276" s="171"/>
      <c r="AH276" s="171"/>
      <c r="AI276" s="171"/>
      <c r="AJ276" s="171"/>
      <c r="AK276" s="171"/>
      <c r="AL276" s="171"/>
      <c r="AM276" s="171"/>
      <c r="AN276" s="171" t="str">
        <f t="shared" si="99"/>
        <v/>
      </c>
      <c r="AO276" s="171" t="str">
        <f t="shared" si="100"/>
        <v/>
      </c>
      <c r="AP276" s="171" t="str">
        <f t="shared" si="101"/>
        <v/>
      </c>
      <c r="AQ276" s="168" t="str">
        <f t="shared" si="120"/>
        <v/>
      </c>
      <c r="AR276" s="158" t="str">
        <f>IF(P276&lt;&gt;1, IF(SUM(P276:$P$504)&lt;&gt;0, "| Laat geen witruimte tussen ingevulde rijen.", ""), "")</f>
        <v/>
      </c>
      <c r="AT276" s="159" t="str">
        <f t="shared" si="121"/>
        <v/>
      </c>
    </row>
    <row r="277" spans="1:46" s="158" customFormat="1" ht="14.4" customHeight="1" x14ac:dyDescent="0.3">
      <c r="A277" s="244" t="str">
        <f t="shared" si="102"/>
        <v/>
      </c>
      <c r="B277" s="153" t="str">
        <f t="shared" si="103"/>
        <v/>
      </c>
      <c r="C277" s="174" t="str">
        <f t="shared" si="104"/>
        <v/>
      </c>
      <c r="D277" s="234"/>
      <c r="E277" s="173"/>
      <c r="F277" s="175"/>
      <c r="G277" s="175"/>
      <c r="H277" s="175"/>
      <c r="I277" s="156"/>
      <c r="J277" s="175"/>
      <c r="K277" s="162"/>
      <c r="L277" s="178"/>
      <c r="M277" s="177"/>
      <c r="N277" s="177"/>
      <c r="O277" s="157" t="s">
        <v>98</v>
      </c>
      <c r="P277" s="158">
        <f t="shared" si="105"/>
        <v>0</v>
      </c>
      <c r="Q277" s="168" t="str">
        <f t="shared" si="106"/>
        <v/>
      </c>
      <c r="R277" s="233" t="str">
        <f t="shared" si="107"/>
        <v/>
      </c>
      <c r="S277" s="168">
        <f t="shared" si="108"/>
        <v>0</v>
      </c>
      <c r="T277" s="171">
        <f t="shared" si="109"/>
        <v>0</v>
      </c>
      <c r="U277" s="171">
        <f t="shared" si="110"/>
        <v>0</v>
      </c>
      <c r="V277" s="171">
        <f t="shared" si="111"/>
        <v>0</v>
      </c>
      <c r="W277" s="171">
        <f t="shared" si="112"/>
        <v>0</v>
      </c>
      <c r="X277" s="171">
        <f t="shared" si="113"/>
        <v>0</v>
      </c>
      <c r="Y277" s="171">
        <f t="shared" si="114"/>
        <v>0</v>
      </c>
      <c r="Z277" s="171">
        <f t="shared" si="115"/>
        <v>0</v>
      </c>
      <c r="AA277" s="171">
        <f t="shared" si="116"/>
        <v>0</v>
      </c>
      <c r="AB277" s="171">
        <f t="shared" si="117"/>
        <v>0</v>
      </c>
      <c r="AC277" s="171">
        <f t="shared" si="118"/>
        <v>0</v>
      </c>
      <c r="AD277" s="171">
        <f t="shared" si="119"/>
        <v>0</v>
      </c>
      <c r="AE277" s="168"/>
      <c r="AF277" s="171"/>
      <c r="AG277" s="171"/>
      <c r="AH277" s="171"/>
      <c r="AI277" s="171"/>
      <c r="AJ277" s="171"/>
      <c r="AK277" s="171"/>
      <c r="AL277" s="171"/>
      <c r="AM277" s="171"/>
      <c r="AN277" s="171" t="str">
        <f t="shared" si="99"/>
        <v/>
      </c>
      <c r="AO277" s="171" t="str">
        <f t="shared" si="100"/>
        <v/>
      </c>
      <c r="AP277" s="171" t="str">
        <f t="shared" si="101"/>
        <v/>
      </c>
      <c r="AQ277" s="168" t="str">
        <f t="shared" si="120"/>
        <v/>
      </c>
      <c r="AR277" s="158" t="str">
        <f>IF(P277&lt;&gt;1, IF(SUM(P277:$P$504)&lt;&gt;0, "| Laat geen witruimte tussen ingevulde rijen.", ""), "")</f>
        <v/>
      </c>
      <c r="AT277" s="159" t="str">
        <f t="shared" si="121"/>
        <v/>
      </c>
    </row>
    <row r="278" spans="1:46" s="158" customFormat="1" ht="14.4" customHeight="1" x14ac:dyDescent="0.3">
      <c r="A278" s="244" t="str">
        <f t="shared" si="102"/>
        <v/>
      </c>
      <c r="B278" s="153" t="str">
        <f t="shared" si="103"/>
        <v/>
      </c>
      <c r="C278" s="174" t="str">
        <f t="shared" si="104"/>
        <v/>
      </c>
      <c r="D278" s="234"/>
      <c r="E278" s="173"/>
      <c r="F278" s="175"/>
      <c r="G278" s="175"/>
      <c r="H278" s="175"/>
      <c r="I278" s="156"/>
      <c r="J278" s="175"/>
      <c r="K278" s="162"/>
      <c r="L278" s="178"/>
      <c r="M278" s="177"/>
      <c r="N278" s="177"/>
      <c r="O278" s="157" t="s">
        <v>98</v>
      </c>
      <c r="P278" s="158">
        <f t="shared" si="105"/>
        <v>0</v>
      </c>
      <c r="Q278" s="168" t="str">
        <f t="shared" si="106"/>
        <v/>
      </c>
      <c r="R278" s="233" t="str">
        <f t="shared" si="107"/>
        <v/>
      </c>
      <c r="S278" s="168">
        <f t="shared" si="108"/>
        <v>0</v>
      </c>
      <c r="T278" s="171">
        <f t="shared" si="109"/>
        <v>0</v>
      </c>
      <c r="U278" s="171">
        <f t="shared" si="110"/>
        <v>0</v>
      </c>
      <c r="V278" s="171">
        <f t="shared" si="111"/>
        <v>0</v>
      </c>
      <c r="W278" s="171">
        <f t="shared" si="112"/>
        <v>0</v>
      </c>
      <c r="X278" s="171">
        <f t="shared" si="113"/>
        <v>0</v>
      </c>
      <c r="Y278" s="171">
        <f t="shared" si="114"/>
        <v>0</v>
      </c>
      <c r="Z278" s="171">
        <f t="shared" si="115"/>
        <v>0</v>
      </c>
      <c r="AA278" s="171">
        <f t="shared" si="116"/>
        <v>0</v>
      </c>
      <c r="AB278" s="171">
        <f t="shared" si="117"/>
        <v>0</v>
      </c>
      <c r="AC278" s="171">
        <f t="shared" si="118"/>
        <v>0</v>
      </c>
      <c r="AD278" s="171">
        <f t="shared" si="119"/>
        <v>0</v>
      </c>
      <c r="AE278" s="168"/>
      <c r="AF278" s="171"/>
      <c r="AG278" s="171"/>
      <c r="AH278" s="171"/>
      <c r="AI278" s="171"/>
      <c r="AJ278" s="171"/>
      <c r="AK278" s="171"/>
      <c r="AL278" s="171"/>
      <c r="AM278" s="171"/>
      <c r="AN278" s="171" t="str">
        <f t="shared" si="99"/>
        <v/>
      </c>
      <c r="AO278" s="171" t="str">
        <f t="shared" si="100"/>
        <v/>
      </c>
      <c r="AP278" s="171" t="str">
        <f t="shared" si="101"/>
        <v/>
      </c>
      <c r="AQ278" s="168" t="str">
        <f t="shared" si="120"/>
        <v/>
      </c>
      <c r="AR278" s="158" t="str">
        <f>IF(P278&lt;&gt;1, IF(SUM(P278:$P$504)&lt;&gt;0, "| Laat geen witruimte tussen ingevulde rijen.", ""), "")</f>
        <v/>
      </c>
      <c r="AT278" s="159" t="str">
        <f t="shared" si="121"/>
        <v/>
      </c>
    </row>
    <row r="279" spans="1:46" s="158" customFormat="1" ht="14.4" customHeight="1" x14ac:dyDescent="0.3">
      <c r="A279" s="244" t="str">
        <f t="shared" si="102"/>
        <v/>
      </c>
      <c r="B279" s="153" t="str">
        <f t="shared" si="103"/>
        <v/>
      </c>
      <c r="C279" s="174" t="str">
        <f t="shared" si="104"/>
        <v/>
      </c>
      <c r="D279" s="234"/>
      <c r="E279" s="173"/>
      <c r="F279" s="175"/>
      <c r="G279" s="175"/>
      <c r="H279" s="175"/>
      <c r="I279" s="156"/>
      <c r="J279" s="175"/>
      <c r="K279" s="162"/>
      <c r="L279" s="178"/>
      <c r="M279" s="177"/>
      <c r="N279" s="177"/>
      <c r="O279" s="157" t="s">
        <v>98</v>
      </c>
      <c r="P279" s="158">
        <f t="shared" si="105"/>
        <v>0</v>
      </c>
      <c r="Q279" s="168" t="str">
        <f t="shared" si="106"/>
        <v/>
      </c>
      <c r="R279" s="233" t="str">
        <f t="shared" si="107"/>
        <v/>
      </c>
      <c r="S279" s="168">
        <f t="shared" si="108"/>
        <v>0</v>
      </c>
      <c r="T279" s="171">
        <f t="shared" si="109"/>
        <v>0</v>
      </c>
      <c r="U279" s="171">
        <f t="shared" si="110"/>
        <v>0</v>
      </c>
      <c r="V279" s="171">
        <f t="shared" si="111"/>
        <v>0</v>
      </c>
      <c r="W279" s="171">
        <f t="shared" si="112"/>
        <v>0</v>
      </c>
      <c r="X279" s="171">
        <f t="shared" si="113"/>
        <v>0</v>
      </c>
      <c r="Y279" s="171">
        <f t="shared" si="114"/>
        <v>0</v>
      </c>
      <c r="Z279" s="171">
        <f t="shared" si="115"/>
        <v>0</v>
      </c>
      <c r="AA279" s="171">
        <f t="shared" si="116"/>
        <v>0</v>
      </c>
      <c r="AB279" s="171">
        <f t="shared" si="117"/>
        <v>0</v>
      </c>
      <c r="AC279" s="171">
        <f t="shared" si="118"/>
        <v>0</v>
      </c>
      <c r="AD279" s="171">
        <f t="shared" si="119"/>
        <v>0</v>
      </c>
      <c r="AE279" s="168"/>
      <c r="AF279" s="171"/>
      <c r="AG279" s="171"/>
      <c r="AH279" s="171"/>
      <c r="AI279" s="171"/>
      <c r="AJ279" s="171"/>
      <c r="AK279" s="171"/>
      <c r="AL279" s="171"/>
      <c r="AM279" s="171"/>
      <c r="AN279" s="171" t="str">
        <f t="shared" si="99"/>
        <v/>
      </c>
      <c r="AO279" s="171" t="str">
        <f t="shared" si="100"/>
        <v/>
      </c>
      <c r="AP279" s="171" t="str">
        <f t="shared" si="101"/>
        <v/>
      </c>
      <c r="AQ279" s="168" t="str">
        <f t="shared" si="120"/>
        <v/>
      </c>
      <c r="AR279" s="158" t="str">
        <f>IF(P279&lt;&gt;1, IF(SUM(P279:$P$504)&lt;&gt;0, "| Laat geen witruimte tussen ingevulde rijen.", ""), "")</f>
        <v/>
      </c>
      <c r="AT279" s="159" t="str">
        <f t="shared" si="121"/>
        <v/>
      </c>
    </row>
    <row r="280" spans="1:46" s="158" customFormat="1" ht="14.4" customHeight="1" x14ac:dyDescent="0.3">
      <c r="A280" s="244" t="str">
        <f t="shared" si="102"/>
        <v/>
      </c>
      <c r="B280" s="153" t="str">
        <f t="shared" si="103"/>
        <v/>
      </c>
      <c r="C280" s="174" t="str">
        <f t="shared" si="104"/>
        <v/>
      </c>
      <c r="D280" s="234"/>
      <c r="E280" s="173"/>
      <c r="F280" s="175"/>
      <c r="G280" s="175"/>
      <c r="H280" s="175"/>
      <c r="I280" s="156"/>
      <c r="J280" s="175"/>
      <c r="K280" s="162"/>
      <c r="L280" s="178"/>
      <c r="M280" s="177"/>
      <c r="N280" s="177"/>
      <c r="O280" s="157" t="s">
        <v>98</v>
      </c>
      <c r="P280" s="158">
        <f t="shared" si="105"/>
        <v>0</v>
      </c>
      <c r="Q280" s="168" t="str">
        <f t="shared" si="106"/>
        <v/>
      </c>
      <c r="R280" s="233" t="str">
        <f t="shared" si="107"/>
        <v/>
      </c>
      <c r="S280" s="168">
        <f t="shared" si="108"/>
        <v>0</v>
      </c>
      <c r="T280" s="171">
        <f t="shared" si="109"/>
        <v>0</v>
      </c>
      <c r="U280" s="171">
        <f t="shared" si="110"/>
        <v>0</v>
      </c>
      <c r="V280" s="171">
        <f t="shared" si="111"/>
        <v>0</v>
      </c>
      <c r="W280" s="171">
        <f t="shared" si="112"/>
        <v>0</v>
      </c>
      <c r="X280" s="171">
        <f t="shared" si="113"/>
        <v>0</v>
      </c>
      <c r="Y280" s="171">
        <f t="shared" si="114"/>
        <v>0</v>
      </c>
      <c r="Z280" s="171">
        <f t="shared" si="115"/>
        <v>0</v>
      </c>
      <c r="AA280" s="171">
        <f t="shared" si="116"/>
        <v>0</v>
      </c>
      <c r="AB280" s="171">
        <f t="shared" si="117"/>
        <v>0</v>
      </c>
      <c r="AC280" s="171">
        <f t="shared" si="118"/>
        <v>0</v>
      </c>
      <c r="AD280" s="171">
        <f t="shared" si="119"/>
        <v>0</v>
      </c>
      <c r="AE280" s="168"/>
      <c r="AF280" s="171"/>
      <c r="AG280" s="171"/>
      <c r="AH280" s="171"/>
      <c r="AI280" s="171"/>
      <c r="AJ280" s="171"/>
      <c r="AK280" s="171"/>
      <c r="AL280" s="171"/>
      <c r="AM280" s="171"/>
      <c r="AN280" s="171" t="str">
        <f t="shared" si="99"/>
        <v/>
      </c>
      <c r="AO280" s="171" t="str">
        <f t="shared" si="100"/>
        <v/>
      </c>
      <c r="AP280" s="171" t="str">
        <f t="shared" si="101"/>
        <v/>
      </c>
      <c r="AQ280" s="168" t="str">
        <f t="shared" si="120"/>
        <v/>
      </c>
      <c r="AR280" s="158" t="str">
        <f>IF(P280&lt;&gt;1, IF(SUM(P280:$P$504)&lt;&gt;0, "| Laat geen witruimte tussen ingevulde rijen.", ""), "")</f>
        <v/>
      </c>
      <c r="AT280" s="159" t="str">
        <f t="shared" si="121"/>
        <v/>
      </c>
    </row>
    <row r="281" spans="1:46" s="158" customFormat="1" ht="14.4" customHeight="1" x14ac:dyDescent="0.3">
      <c r="A281" s="244" t="str">
        <f t="shared" si="102"/>
        <v/>
      </c>
      <c r="B281" s="153" t="str">
        <f t="shared" si="103"/>
        <v/>
      </c>
      <c r="C281" s="174" t="str">
        <f t="shared" si="104"/>
        <v/>
      </c>
      <c r="D281" s="234"/>
      <c r="E281" s="173"/>
      <c r="F281" s="175"/>
      <c r="G281" s="175"/>
      <c r="H281" s="175"/>
      <c r="I281" s="156"/>
      <c r="J281" s="175"/>
      <c r="K281" s="162"/>
      <c r="L281" s="178"/>
      <c r="M281" s="177"/>
      <c r="N281" s="177"/>
      <c r="O281" s="157" t="s">
        <v>98</v>
      </c>
      <c r="P281" s="158">
        <f t="shared" si="105"/>
        <v>0</v>
      </c>
      <c r="Q281" s="168" t="str">
        <f t="shared" si="106"/>
        <v/>
      </c>
      <c r="R281" s="233" t="str">
        <f t="shared" si="107"/>
        <v/>
      </c>
      <c r="S281" s="168">
        <f t="shared" si="108"/>
        <v>0</v>
      </c>
      <c r="T281" s="171">
        <f t="shared" si="109"/>
        <v>0</v>
      </c>
      <c r="U281" s="171">
        <f t="shared" si="110"/>
        <v>0</v>
      </c>
      <c r="V281" s="171">
        <f t="shared" si="111"/>
        <v>0</v>
      </c>
      <c r="W281" s="171">
        <f t="shared" si="112"/>
        <v>0</v>
      </c>
      <c r="X281" s="171">
        <f t="shared" si="113"/>
        <v>0</v>
      </c>
      <c r="Y281" s="171">
        <f t="shared" si="114"/>
        <v>0</v>
      </c>
      <c r="Z281" s="171">
        <f t="shared" si="115"/>
        <v>0</v>
      </c>
      <c r="AA281" s="171">
        <f t="shared" si="116"/>
        <v>0</v>
      </c>
      <c r="AB281" s="171">
        <f t="shared" si="117"/>
        <v>0</v>
      </c>
      <c r="AC281" s="171">
        <f t="shared" si="118"/>
        <v>0</v>
      </c>
      <c r="AD281" s="171">
        <f t="shared" si="119"/>
        <v>0</v>
      </c>
      <c r="AE281" s="168"/>
      <c r="AF281" s="171"/>
      <c r="AG281" s="171"/>
      <c r="AH281" s="171"/>
      <c r="AI281" s="171"/>
      <c r="AJ281" s="171"/>
      <c r="AK281" s="171"/>
      <c r="AL281" s="171"/>
      <c r="AM281" s="171"/>
      <c r="AN281" s="171" t="str">
        <f t="shared" si="99"/>
        <v/>
      </c>
      <c r="AO281" s="171" t="str">
        <f t="shared" si="100"/>
        <v/>
      </c>
      <c r="AP281" s="171" t="str">
        <f t="shared" si="101"/>
        <v/>
      </c>
      <c r="AQ281" s="168" t="str">
        <f t="shared" si="120"/>
        <v/>
      </c>
      <c r="AR281" s="158" t="str">
        <f>IF(P281&lt;&gt;1, IF(SUM(P281:$P$504)&lt;&gt;0, "| Laat geen witruimte tussen ingevulde rijen.", ""), "")</f>
        <v/>
      </c>
      <c r="AT281" s="159" t="str">
        <f t="shared" si="121"/>
        <v/>
      </c>
    </row>
    <row r="282" spans="1:46" s="158" customFormat="1" ht="14.4" customHeight="1" x14ac:dyDescent="0.3">
      <c r="A282" s="244" t="str">
        <f t="shared" si="102"/>
        <v/>
      </c>
      <c r="B282" s="153" t="str">
        <f t="shared" si="103"/>
        <v/>
      </c>
      <c r="C282" s="174" t="str">
        <f t="shared" si="104"/>
        <v/>
      </c>
      <c r="D282" s="234"/>
      <c r="E282" s="173"/>
      <c r="F282" s="175"/>
      <c r="G282" s="175"/>
      <c r="H282" s="175"/>
      <c r="I282" s="156"/>
      <c r="J282" s="175"/>
      <c r="K282" s="162"/>
      <c r="L282" s="178"/>
      <c r="M282" s="177"/>
      <c r="N282" s="177"/>
      <c r="O282" s="157" t="s">
        <v>98</v>
      </c>
      <c r="P282" s="158">
        <f t="shared" si="105"/>
        <v>0</v>
      </c>
      <c r="Q282" s="168" t="str">
        <f t="shared" si="106"/>
        <v/>
      </c>
      <c r="R282" s="233" t="str">
        <f t="shared" si="107"/>
        <v/>
      </c>
      <c r="S282" s="168">
        <f t="shared" si="108"/>
        <v>0</v>
      </c>
      <c r="T282" s="171">
        <f t="shared" si="109"/>
        <v>0</v>
      </c>
      <c r="U282" s="171">
        <f t="shared" si="110"/>
        <v>0</v>
      </c>
      <c r="V282" s="171">
        <f t="shared" si="111"/>
        <v>0</v>
      </c>
      <c r="W282" s="171">
        <f t="shared" si="112"/>
        <v>0</v>
      </c>
      <c r="X282" s="171">
        <f t="shared" si="113"/>
        <v>0</v>
      </c>
      <c r="Y282" s="171">
        <f t="shared" si="114"/>
        <v>0</v>
      </c>
      <c r="Z282" s="171">
        <f t="shared" si="115"/>
        <v>0</v>
      </c>
      <c r="AA282" s="171">
        <f t="shared" si="116"/>
        <v>0</v>
      </c>
      <c r="AB282" s="171">
        <f t="shared" si="117"/>
        <v>0</v>
      </c>
      <c r="AC282" s="171">
        <f t="shared" si="118"/>
        <v>0</v>
      </c>
      <c r="AD282" s="171">
        <f t="shared" si="119"/>
        <v>0</v>
      </c>
      <c r="AE282" s="168"/>
      <c r="AF282" s="171"/>
      <c r="AG282" s="171"/>
      <c r="AH282" s="171"/>
      <c r="AI282" s="171"/>
      <c r="AJ282" s="171"/>
      <c r="AK282" s="171"/>
      <c r="AL282" s="171"/>
      <c r="AM282" s="171"/>
      <c r="AN282" s="171" t="str">
        <f t="shared" si="99"/>
        <v/>
      </c>
      <c r="AO282" s="171" t="str">
        <f t="shared" si="100"/>
        <v/>
      </c>
      <c r="AP282" s="171" t="str">
        <f t="shared" si="101"/>
        <v/>
      </c>
      <c r="AQ282" s="168" t="str">
        <f t="shared" si="120"/>
        <v/>
      </c>
      <c r="AR282" s="158" t="str">
        <f>IF(P282&lt;&gt;1, IF(SUM(P282:$P$504)&lt;&gt;0, "| Laat geen witruimte tussen ingevulde rijen.", ""), "")</f>
        <v/>
      </c>
      <c r="AT282" s="159" t="str">
        <f t="shared" si="121"/>
        <v/>
      </c>
    </row>
    <row r="283" spans="1:46" s="158" customFormat="1" ht="14.4" customHeight="1" x14ac:dyDescent="0.3">
      <c r="A283" s="244" t="str">
        <f t="shared" si="102"/>
        <v/>
      </c>
      <c r="B283" s="153" t="str">
        <f t="shared" si="103"/>
        <v/>
      </c>
      <c r="C283" s="174" t="str">
        <f t="shared" si="104"/>
        <v/>
      </c>
      <c r="D283" s="234"/>
      <c r="E283" s="173"/>
      <c r="F283" s="175"/>
      <c r="G283" s="175"/>
      <c r="H283" s="175"/>
      <c r="I283" s="156"/>
      <c r="J283" s="175"/>
      <c r="K283" s="162"/>
      <c r="L283" s="178"/>
      <c r="M283" s="177"/>
      <c r="N283" s="177"/>
      <c r="O283" s="157" t="s">
        <v>98</v>
      </c>
      <c r="P283" s="158">
        <f t="shared" si="105"/>
        <v>0</v>
      </c>
      <c r="Q283" s="168" t="str">
        <f t="shared" si="106"/>
        <v/>
      </c>
      <c r="R283" s="233" t="str">
        <f t="shared" si="107"/>
        <v/>
      </c>
      <c r="S283" s="168">
        <f t="shared" si="108"/>
        <v>0</v>
      </c>
      <c r="T283" s="171">
        <f t="shared" si="109"/>
        <v>0</v>
      </c>
      <c r="U283" s="171">
        <f t="shared" si="110"/>
        <v>0</v>
      </c>
      <c r="V283" s="171">
        <f t="shared" si="111"/>
        <v>0</v>
      </c>
      <c r="W283" s="171">
        <f t="shared" si="112"/>
        <v>0</v>
      </c>
      <c r="X283" s="171">
        <f t="shared" si="113"/>
        <v>0</v>
      </c>
      <c r="Y283" s="171">
        <f t="shared" si="114"/>
        <v>0</v>
      </c>
      <c r="Z283" s="171">
        <f t="shared" si="115"/>
        <v>0</v>
      </c>
      <c r="AA283" s="171">
        <f t="shared" si="116"/>
        <v>0</v>
      </c>
      <c r="AB283" s="171">
        <f t="shared" si="117"/>
        <v>0</v>
      </c>
      <c r="AC283" s="171">
        <f t="shared" si="118"/>
        <v>0</v>
      </c>
      <c r="AD283" s="171">
        <f t="shared" si="119"/>
        <v>0</v>
      </c>
      <c r="AE283" s="168"/>
      <c r="AF283" s="171"/>
      <c r="AG283" s="171"/>
      <c r="AH283" s="171"/>
      <c r="AI283" s="171"/>
      <c r="AJ283" s="171"/>
      <c r="AK283" s="171"/>
      <c r="AL283" s="171"/>
      <c r="AM283" s="171"/>
      <c r="AN283" s="171" t="str">
        <f t="shared" si="99"/>
        <v/>
      </c>
      <c r="AO283" s="171" t="str">
        <f t="shared" si="100"/>
        <v/>
      </c>
      <c r="AP283" s="171" t="str">
        <f t="shared" si="101"/>
        <v/>
      </c>
      <c r="AQ283" s="168" t="str">
        <f t="shared" si="120"/>
        <v/>
      </c>
      <c r="AR283" s="158" t="str">
        <f>IF(P283&lt;&gt;1, IF(SUM(P283:$P$504)&lt;&gt;0, "| Laat geen witruimte tussen ingevulde rijen.", ""), "")</f>
        <v/>
      </c>
      <c r="AT283" s="159" t="str">
        <f t="shared" si="121"/>
        <v/>
      </c>
    </row>
    <row r="284" spans="1:46" s="158" customFormat="1" ht="14.4" customHeight="1" x14ac:dyDescent="0.3">
      <c r="A284" s="244" t="str">
        <f t="shared" si="102"/>
        <v/>
      </c>
      <c r="B284" s="153" t="str">
        <f t="shared" si="103"/>
        <v/>
      </c>
      <c r="C284" s="174" t="str">
        <f t="shared" si="104"/>
        <v/>
      </c>
      <c r="D284" s="234"/>
      <c r="E284" s="173"/>
      <c r="F284" s="175"/>
      <c r="G284" s="175"/>
      <c r="H284" s="175"/>
      <c r="I284" s="156"/>
      <c r="J284" s="175"/>
      <c r="K284" s="162"/>
      <c r="L284" s="178"/>
      <c r="M284" s="177"/>
      <c r="N284" s="177"/>
      <c r="O284" s="157" t="s">
        <v>98</v>
      </c>
      <c r="P284" s="158">
        <f t="shared" si="105"/>
        <v>0</v>
      </c>
      <c r="Q284" s="168" t="str">
        <f t="shared" si="106"/>
        <v/>
      </c>
      <c r="R284" s="233" t="str">
        <f t="shared" si="107"/>
        <v/>
      </c>
      <c r="S284" s="168">
        <f t="shared" si="108"/>
        <v>0</v>
      </c>
      <c r="T284" s="171">
        <f t="shared" si="109"/>
        <v>0</v>
      </c>
      <c r="U284" s="171">
        <f t="shared" si="110"/>
        <v>0</v>
      </c>
      <c r="V284" s="171">
        <f t="shared" si="111"/>
        <v>0</v>
      </c>
      <c r="W284" s="171">
        <f t="shared" si="112"/>
        <v>0</v>
      </c>
      <c r="X284" s="171">
        <f t="shared" si="113"/>
        <v>0</v>
      </c>
      <c r="Y284" s="171">
        <f t="shared" si="114"/>
        <v>0</v>
      </c>
      <c r="Z284" s="171">
        <f t="shared" si="115"/>
        <v>0</v>
      </c>
      <c r="AA284" s="171">
        <f t="shared" si="116"/>
        <v>0</v>
      </c>
      <c r="AB284" s="171">
        <f t="shared" si="117"/>
        <v>0</v>
      </c>
      <c r="AC284" s="171">
        <f t="shared" si="118"/>
        <v>0</v>
      </c>
      <c r="AD284" s="171">
        <f t="shared" si="119"/>
        <v>0</v>
      </c>
      <c r="AE284" s="168"/>
      <c r="AF284" s="171"/>
      <c r="AG284" s="171"/>
      <c r="AH284" s="171"/>
      <c r="AI284" s="171"/>
      <c r="AJ284" s="171"/>
      <c r="AK284" s="171"/>
      <c r="AL284" s="171"/>
      <c r="AM284" s="171"/>
      <c r="AN284" s="171" t="str">
        <f t="shared" si="99"/>
        <v/>
      </c>
      <c r="AO284" s="171" t="str">
        <f t="shared" si="100"/>
        <v/>
      </c>
      <c r="AP284" s="171" t="str">
        <f t="shared" si="101"/>
        <v/>
      </c>
      <c r="AQ284" s="168" t="str">
        <f t="shared" si="120"/>
        <v/>
      </c>
      <c r="AR284" s="158" t="str">
        <f>IF(P284&lt;&gt;1, IF(SUM(P284:$P$504)&lt;&gt;0, "| Laat geen witruimte tussen ingevulde rijen.", ""), "")</f>
        <v/>
      </c>
      <c r="AT284" s="159" t="str">
        <f t="shared" si="121"/>
        <v/>
      </c>
    </row>
    <row r="285" spans="1:46" s="158" customFormat="1" ht="14.4" customHeight="1" x14ac:dyDescent="0.3">
      <c r="A285" s="244" t="str">
        <f t="shared" si="102"/>
        <v/>
      </c>
      <c r="B285" s="153" t="str">
        <f t="shared" si="103"/>
        <v/>
      </c>
      <c r="C285" s="174" t="str">
        <f t="shared" si="104"/>
        <v/>
      </c>
      <c r="D285" s="234"/>
      <c r="E285" s="173"/>
      <c r="F285" s="175"/>
      <c r="G285" s="175"/>
      <c r="H285" s="175"/>
      <c r="I285" s="156"/>
      <c r="J285" s="175"/>
      <c r="K285" s="162"/>
      <c r="L285" s="178"/>
      <c r="M285" s="177"/>
      <c r="N285" s="177"/>
      <c r="O285" s="157" t="s">
        <v>98</v>
      </c>
      <c r="P285" s="158">
        <f t="shared" si="105"/>
        <v>0</v>
      </c>
      <c r="Q285" s="168" t="str">
        <f t="shared" si="106"/>
        <v/>
      </c>
      <c r="R285" s="233" t="str">
        <f t="shared" si="107"/>
        <v/>
      </c>
      <c r="S285" s="168">
        <f t="shared" si="108"/>
        <v>0</v>
      </c>
      <c r="T285" s="171">
        <f t="shared" si="109"/>
        <v>0</v>
      </c>
      <c r="U285" s="171">
        <f t="shared" si="110"/>
        <v>0</v>
      </c>
      <c r="V285" s="171">
        <f t="shared" si="111"/>
        <v>0</v>
      </c>
      <c r="W285" s="171">
        <f t="shared" si="112"/>
        <v>0</v>
      </c>
      <c r="X285" s="171">
        <f t="shared" si="113"/>
        <v>0</v>
      </c>
      <c r="Y285" s="171">
        <f t="shared" si="114"/>
        <v>0</v>
      </c>
      <c r="Z285" s="171">
        <f t="shared" si="115"/>
        <v>0</v>
      </c>
      <c r="AA285" s="171">
        <f t="shared" si="116"/>
        <v>0</v>
      </c>
      <c r="AB285" s="171">
        <f t="shared" si="117"/>
        <v>0</v>
      </c>
      <c r="AC285" s="171">
        <f t="shared" si="118"/>
        <v>0</v>
      </c>
      <c r="AD285" s="171">
        <f t="shared" si="119"/>
        <v>0</v>
      </c>
      <c r="AE285" s="168"/>
      <c r="AF285" s="171"/>
      <c r="AG285" s="171"/>
      <c r="AH285" s="171"/>
      <c r="AI285" s="171"/>
      <c r="AJ285" s="171"/>
      <c r="AK285" s="171"/>
      <c r="AL285" s="171"/>
      <c r="AM285" s="171"/>
      <c r="AN285" s="171" t="str">
        <f t="shared" si="99"/>
        <v/>
      </c>
      <c r="AO285" s="171" t="str">
        <f t="shared" si="100"/>
        <v/>
      </c>
      <c r="AP285" s="171" t="str">
        <f t="shared" si="101"/>
        <v/>
      </c>
      <c r="AQ285" s="168" t="str">
        <f t="shared" si="120"/>
        <v/>
      </c>
      <c r="AR285" s="158" t="str">
        <f>IF(P285&lt;&gt;1, IF(SUM(P285:$P$504)&lt;&gt;0, "| Laat geen witruimte tussen ingevulde rijen.", ""), "")</f>
        <v/>
      </c>
      <c r="AT285" s="159" t="str">
        <f t="shared" si="121"/>
        <v/>
      </c>
    </row>
    <row r="286" spans="1:46" s="158" customFormat="1" ht="14.4" customHeight="1" x14ac:dyDescent="0.3">
      <c r="A286" s="244" t="str">
        <f t="shared" si="102"/>
        <v/>
      </c>
      <c r="B286" s="153" t="str">
        <f t="shared" si="103"/>
        <v/>
      </c>
      <c r="C286" s="174" t="str">
        <f t="shared" si="104"/>
        <v/>
      </c>
      <c r="D286" s="234"/>
      <c r="E286" s="173"/>
      <c r="F286" s="175"/>
      <c r="G286" s="175"/>
      <c r="H286" s="175"/>
      <c r="I286" s="156"/>
      <c r="J286" s="175"/>
      <c r="K286" s="162"/>
      <c r="L286" s="178"/>
      <c r="M286" s="177"/>
      <c r="N286" s="177"/>
      <c r="O286" s="157" t="s">
        <v>98</v>
      </c>
      <c r="P286" s="158">
        <f t="shared" si="105"/>
        <v>0</v>
      </c>
      <c r="Q286" s="168" t="str">
        <f t="shared" si="106"/>
        <v/>
      </c>
      <c r="R286" s="233" t="str">
        <f t="shared" si="107"/>
        <v/>
      </c>
      <c r="S286" s="168">
        <f t="shared" si="108"/>
        <v>0</v>
      </c>
      <c r="T286" s="171">
        <f t="shared" si="109"/>
        <v>0</v>
      </c>
      <c r="U286" s="171">
        <f t="shared" si="110"/>
        <v>0</v>
      </c>
      <c r="V286" s="171">
        <f t="shared" si="111"/>
        <v>0</v>
      </c>
      <c r="W286" s="171">
        <f t="shared" si="112"/>
        <v>0</v>
      </c>
      <c r="X286" s="171">
        <f t="shared" si="113"/>
        <v>0</v>
      </c>
      <c r="Y286" s="171">
        <f t="shared" si="114"/>
        <v>0</v>
      </c>
      <c r="Z286" s="171">
        <f t="shared" si="115"/>
        <v>0</v>
      </c>
      <c r="AA286" s="171">
        <f t="shared" si="116"/>
        <v>0</v>
      </c>
      <c r="AB286" s="171">
        <f t="shared" si="117"/>
        <v>0</v>
      </c>
      <c r="AC286" s="171">
        <f t="shared" si="118"/>
        <v>0</v>
      </c>
      <c r="AD286" s="171">
        <f t="shared" si="119"/>
        <v>0</v>
      </c>
      <c r="AE286" s="168"/>
      <c r="AF286" s="171"/>
      <c r="AG286" s="171"/>
      <c r="AH286" s="171"/>
      <c r="AI286" s="171"/>
      <c r="AJ286" s="171"/>
      <c r="AK286" s="171"/>
      <c r="AL286" s="171"/>
      <c r="AM286" s="171"/>
      <c r="AN286" s="171" t="str">
        <f t="shared" si="99"/>
        <v/>
      </c>
      <c r="AO286" s="171" t="str">
        <f t="shared" si="100"/>
        <v/>
      </c>
      <c r="AP286" s="171" t="str">
        <f t="shared" si="101"/>
        <v/>
      </c>
      <c r="AQ286" s="168" t="str">
        <f t="shared" si="120"/>
        <v/>
      </c>
      <c r="AR286" s="158" t="str">
        <f>IF(P286&lt;&gt;1, IF(SUM(P286:$P$504)&lt;&gt;0, "| Laat geen witruimte tussen ingevulde rijen.", ""), "")</f>
        <v/>
      </c>
      <c r="AT286" s="159" t="str">
        <f t="shared" si="121"/>
        <v/>
      </c>
    </row>
    <row r="287" spans="1:46" s="158" customFormat="1" ht="14.4" customHeight="1" x14ac:dyDescent="0.3">
      <c r="A287" s="244" t="str">
        <f t="shared" si="102"/>
        <v/>
      </c>
      <c r="B287" s="153" t="str">
        <f t="shared" si="103"/>
        <v/>
      </c>
      <c r="C287" s="174" t="str">
        <f t="shared" si="104"/>
        <v/>
      </c>
      <c r="D287" s="234"/>
      <c r="E287" s="173"/>
      <c r="F287" s="175"/>
      <c r="G287" s="175"/>
      <c r="H287" s="175"/>
      <c r="I287" s="156"/>
      <c r="J287" s="175"/>
      <c r="K287" s="162"/>
      <c r="L287" s="178"/>
      <c r="M287" s="177"/>
      <c r="N287" s="177"/>
      <c r="O287" s="157" t="s">
        <v>98</v>
      </c>
      <c r="P287" s="158">
        <f t="shared" si="105"/>
        <v>0</v>
      </c>
      <c r="Q287" s="168" t="str">
        <f t="shared" si="106"/>
        <v/>
      </c>
      <c r="R287" s="233" t="str">
        <f t="shared" si="107"/>
        <v/>
      </c>
      <c r="S287" s="168">
        <f t="shared" si="108"/>
        <v>0</v>
      </c>
      <c r="T287" s="171">
        <f t="shared" si="109"/>
        <v>0</v>
      </c>
      <c r="U287" s="171">
        <f t="shared" si="110"/>
        <v>0</v>
      </c>
      <c r="V287" s="171">
        <f t="shared" si="111"/>
        <v>0</v>
      </c>
      <c r="W287" s="171">
        <f t="shared" si="112"/>
        <v>0</v>
      </c>
      <c r="X287" s="171">
        <f t="shared" si="113"/>
        <v>0</v>
      </c>
      <c r="Y287" s="171">
        <f t="shared" si="114"/>
        <v>0</v>
      </c>
      <c r="Z287" s="171">
        <f t="shared" si="115"/>
        <v>0</v>
      </c>
      <c r="AA287" s="171">
        <f t="shared" si="116"/>
        <v>0</v>
      </c>
      <c r="AB287" s="171">
        <f t="shared" si="117"/>
        <v>0</v>
      </c>
      <c r="AC287" s="171">
        <f t="shared" si="118"/>
        <v>0</v>
      </c>
      <c r="AD287" s="171">
        <f t="shared" si="119"/>
        <v>0</v>
      </c>
      <c r="AE287" s="168"/>
      <c r="AF287" s="171"/>
      <c r="AG287" s="171"/>
      <c r="AH287" s="171"/>
      <c r="AI287" s="171"/>
      <c r="AJ287" s="171"/>
      <c r="AK287" s="171"/>
      <c r="AL287" s="171"/>
      <c r="AM287" s="171"/>
      <c r="AN287" s="171" t="str">
        <f t="shared" si="99"/>
        <v/>
      </c>
      <c r="AO287" s="171" t="str">
        <f t="shared" si="100"/>
        <v/>
      </c>
      <c r="AP287" s="171" t="str">
        <f t="shared" si="101"/>
        <v/>
      </c>
      <c r="AQ287" s="168" t="str">
        <f t="shared" si="120"/>
        <v/>
      </c>
      <c r="AR287" s="158" t="str">
        <f>IF(P287&lt;&gt;1, IF(SUM(P287:$P$504)&lt;&gt;0, "| Laat geen witruimte tussen ingevulde rijen.", ""), "")</f>
        <v/>
      </c>
      <c r="AT287" s="159" t="str">
        <f t="shared" si="121"/>
        <v/>
      </c>
    </row>
    <row r="288" spans="1:46" s="158" customFormat="1" ht="14.4" customHeight="1" x14ac:dyDescent="0.3">
      <c r="A288" s="244" t="str">
        <f t="shared" si="102"/>
        <v/>
      </c>
      <c r="B288" s="153" t="str">
        <f t="shared" si="103"/>
        <v/>
      </c>
      <c r="C288" s="174" t="str">
        <f t="shared" si="104"/>
        <v/>
      </c>
      <c r="D288" s="234"/>
      <c r="E288" s="173"/>
      <c r="F288" s="175"/>
      <c r="G288" s="175"/>
      <c r="H288" s="175"/>
      <c r="I288" s="156"/>
      <c r="J288" s="175"/>
      <c r="K288" s="162"/>
      <c r="L288" s="178"/>
      <c r="M288" s="177"/>
      <c r="N288" s="177"/>
      <c r="O288" s="157" t="s">
        <v>98</v>
      </c>
      <c r="P288" s="158">
        <f t="shared" si="105"/>
        <v>0</v>
      </c>
      <c r="Q288" s="168" t="str">
        <f t="shared" si="106"/>
        <v/>
      </c>
      <c r="R288" s="233" t="str">
        <f t="shared" si="107"/>
        <v/>
      </c>
      <c r="S288" s="168">
        <f t="shared" si="108"/>
        <v>0</v>
      </c>
      <c r="T288" s="171">
        <f t="shared" si="109"/>
        <v>0</v>
      </c>
      <c r="U288" s="171">
        <f t="shared" si="110"/>
        <v>0</v>
      </c>
      <c r="V288" s="171">
        <f t="shared" si="111"/>
        <v>0</v>
      </c>
      <c r="W288" s="171">
        <f t="shared" si="112"/>
        <v>0</v>
      </c>
      <c r="X288" s="171">
        <f t="shared" si="113"/>
        <v>0</v>
      </c>
      <c r="Y288" s="171">
        <f t="shared" si="114"/>
        <v>0</v>
      </c>
      <c r="Z288" s="171">
        <f t="shared" si="115"/>
        <v>0</v>
      </c>
      <c r="AA288" s="171">
        <f t="shared" si="116"/>
        <v>0</v>
      </c>
      <c r="AB288" s="171">
        <f t="shared" si="117"/>
        <v>0</v>
      </c>
      <c r="AC288" s="171">
        <f t="shared" si="118"/>
        <v>0</v>
      </c>
      <c r="AD288" s="171">
        <f t="shared" si="119"/>
        <v>0</v>
      </c>
      <c r="AE288" s="168"/>
      <c r="AF288" s="171"/>
      <c r="AG288" s="171"/>
      <c r="AH288" s="171"/>
      <c r="AI288" s="171"/>
      <c r="AJ288" s="171"/>
      <c r="AK288" s="171"/>
      <c r="AL288" s="171"/>
      <c r="AM288" s="171"/>
      <c r="AN288" s="171" t="str">
        <f t="shared" si="99"/>
        <v/>
      </c>
      <c r="AO288" s="171" t="str">
        <f t="shared" si="100"/>
        <v/>
      </c>
      <c r="AP288" s="171" t="str">
        <f t="shared" si="101"/>
        <v/>
      </c>
      <c r="AQ288" s="168" t="str">
        <f t="shared" si="120"/>
        <v/>
      </c>
      <c r="AR288" s="158" t="str">
        <f>IF(P288&lt;&gt;1, IF(SUM(P288:$P$504)&lt;&gt;0, "| Laat geen witruimte tussen ingevulde rijen.", ""), "")</f>
        <v/>
      </c>
      <c r="AT288" s="159" t="str">
        <f t="shared" si="121"/>
        <v/>
      </c>
    </row>
    <row r="289" spans="1:46" s="158" customFormat="1" ht="14.4" customHeight="1" x14ac:dyDescent="0.3">
      <c r="A289" s="244" t="str">
        <f t="shared" si="102"/>
        <v/>
      </c>
      <c r="B289" s="153" t="str">
        <f t="shared" si="103"/>
        <v/>
      </c>
      <c r="C289" s="174" t="str">
        <f t="shared" si="104"/>
        <v/>
      </c>
      <c r="D289" s="234"/>
      <c r="E289" s="173"/>
      <c r="F289" s="175"/>
      <c r="G289" s="175"/>
      <c r="H289" s="175"/>
      <c r="I289" s="156"/>
      <c r="J289" s="175"/>
      <c r="K289" s="162"/>
      <c r="L289" s="178"/>
      <c r="M289" s="177"/>
      <c r="N289" s="177"/>
      <c r="O289" s="157" t="s">
        <v>98</v>
      </c>
      <c r="P289" s="158">
        <f t="shared" si="105"/>
        <v>0</v>
      </c>
      <c r="Q289" s="168" t="str">
        <f t="shared" si="106"/>
        <v/>
      </c>
      <c r="R289" s="233" t="str">
        <f t="shared" si="107"/>
        <v/>
      </c>
      <c r="S289" s="168">
        <f t="shared" si="108"/>
        <v>0</v>
      </c>
      <c r="T289" s="171">
        <f t="shared" si="109"/>
        <v>0</v>
      </c>
      <c r="U289" s="171">
        <f t="shared" si="110"/>
        <v>0</v>
      </c>
      <c r="V289" s="171">
        <f t="shared" si="111"/>
        <v>0</v>
      </c>
      <c r="W289" s="171">
        <f t="shared" si="112"/>
        <v>0</v>
      </c>
      <c r="X289" s="171">
        <f t="shared" si="113"/>
        <v>0</v>
      </c>
      <c r="Y289" s="171">
        <f t="shared" si="114"/>
        <v>0</v>
      </c>
      <c r="Z289" s="171">
        <f t="shared" si="115"/>
        <v>0</v>
      </c>
      <c r="AA289" s="171">
        <f t="shared" si="116"/>
        <v>0</v>
      </c>
      <c r="AB289" s="171">
        <f t="shared" si="117"/>
        <v>0</v>
      </c>
      <c r="AC289" s="171">
        <f t="shared" si="118"/>
        <v>0</v>
      </c>
      <c r="AD289" s="171">
        <f t="shared" si="119"/>
        <v>0</v>
      </c>
      <c r="AE289" s="168"/>
      <c r="AF289" s="171"/>
      <c r="AG289" s="171"/>
      <c r="AH289" s="171"/>
      <c r="AI289" s="171"/>
      <c r="AJ289" s="171"/>
      <c r="AK289" s="171"/>
      <c r="AL289" s="171"/>
      <c r="AM289" s="171"/>
      <c r="AN289" s="171" t="str">
        <f t="shared" si="99"/>
        <v/>
      </c>
      <c r="AO289" s="171" t="str">
        <f t="shared" si="100"/>
        <v/>
      </c>
      <c r="AP289" s="171" t="str">
        <f t="shared" si="101"/>
        <v/>
      </c>
      <c r="AQ289" s="168" t="str">
        <f t="shared" si="120"/>
        <v/>
      </c>
      <c r="AR289" s="158" t="str">
        <f>IF(P289&lt;&gt;1, IF(SUM(P289:$P$504)&lt;&gt;0, "| Laat geen witruimte tussen ingevulde rijen.", ""), "")</f>
        <v/>
      </c>
      <c r="AT289" s="159" t="str">
        <f t="shared" si="121"/>
        <v/>
      </c>
    </row>
    <row r="290" spans="1:46" s="158" customFormat="1" ht="14.4" customHeight="1" x14ac:dyDescent="0.3">
      <c r="A290" s="244" t="str">
        <f t="shared" si="102"/>
        <v/>
      </c>
      <c r="B290" s="153" t="str">
        <f t="shared" si="103"/>
        <v/>
      </c>
      <c r="C290" s="174" t="str">
        <f t="shared" si="104"/>
        <v/>
      </c>
      <c r="D290" s="234"/>
      <c r="E290" s="173"/>
      <c r="F290" s="175"/>
      <c r="G290" s="175"/>
      <c r="H290" s="175"/>
      <c r="I290" s="156"/>
      <c r="J290" s="175"/>
      <c r="K290" s="162"/>
      <c r="L290" s="178"/>
      <c r="M290" s="177"/>
      <c r="N290" s="177"/>
      <c r="O290" s="157" t="s">
        <v>98</v>
      </c>
      <c r="P290" s="158">
        <f t="shared" si="105"/>
        <v>0</v>
      </c>
      <c r="Q290" s="168" t="str">
        <f t="shared" si="106"/>
        <v/>
      </c>
      <c r="R290" s="233" t="str">
        <f t="shared" si="107"/>
        <v/>
      </c>
      <c r="S290" s="168">
        <f t="shared" si="108"/>
        <v>0</v>
      </c>
      <c r="T290" s="171">
        <f t="shared" si="109"/>
        <v>0</v>
      </c>
      <c r="U290" s="171">
        <f t="shared" si="110"/>
        <v>0</v>
      </c>
      <c r="V290" s="171">
        <f t="shared" si="111"/>
        <v>0</v>
      </c>
      <c r="W290" s="171">
        <f t="shared" si="112"/>
        <v>0</v>
      </c>
      <c r="X290" s="171">
        <f t="shared" si="113"/>
        <v>0</v>
      </c>
      <c r="Y290" s="171">
        <f t="shared" si="114"/>
        <v>0</v>
      </c>
      <c r="Z290" s="171">
        <f t="shared" si="115"/>
        <v>0</v>
      </c>
      <c r="AA290" s="171">
        <f t="shared" si="116"/>
        <v>0</v>
      </c>
      <c r="AB290" s="171">
        <f t="shared" si="117"/>
        <v>0</v>
      </c>
      <c r="AC290" s="171">
        <f t="shared" si="118"/>
        <v>0</v>
      </c>
      <c r="AD290" s="171">
        <f t="shared" si="119"/>
        <v>0</v>
      </c>
      <c r="AE290" s="168"/>
      <c r="AF290" s="171"/>
      <c r="AG290" s="171"/>
      <c r="AH290" s="171"/>
      <c r="AI290" s="171"/>
      <c r="AJ290" s="171"/>
      <c r="AK290" s="171"/>
      <c r="AL290" s="171"/>
      <c r="AM290" s="171"/>
      <c r="AN290" s="171" t="str">
        <f t="shared" si="99"/>
        <v/>
      </c>
      <c r="AO290" s="171" t="str">
        <f t="shared" si="100"/>
        <v/>
      </c>
      <c r="AP290" s="171" t="str">
        <f t="shared" si="101"/>
        <v/>
      </c>
      <c r="AQ290" s="168" t="str">
        <f t="shared" si="120"/>
        <v/>
      </c>
      <c r="AR290" s="158" t="str">
        <f>IF(P290&lt;&gt;1, IF(SUM(P290:$P$504)&lt;&gt;0, "| Laat geen witruimte tussen ingevulde rijen.", ""), "")</f>
        <v/>
      </c>
      <c r="AT290" s="159" t="str">
        <f t="shared" si="121"/>
        <v/>
      </c>
    </row>
    <row r="291" spans="1:46" s="158" customFormat="1" ht="14.4" customHeight="1" x14ac:dyDescent="0.3">
      <c r="A291" s="244" t="str">
        <f t="shared" si="102"/>
        <v/>
      </c>
      <c r="B291" s="153" t="str">
        <f t="shared" si="103"/>
        <v/>
      </c>
      <c r="C291" s="174" t="str">
        <f t="shared" si="104"/>
        <v/>
      </c>
      <c r="D291" s="234"/>
      <c r="E291" s="173"/>
      <c r="F291" s="175"/>
      <c r="G291" s="175"/>
      <c r="H291" s="175"/>
      <c r="I291" s="156"/>
      <c r="J291" s="175"/>
      <c r="K291" s="162"/>
      <c r="L291" s="178"/>
      <c r="M291" s="177"/>
      <c r="N291" s="177"/>
      <c r="O291" s="157" t="s">
        <v>98</v>
      </c>
      <c r="P291" s="158">
        <f t="shared" si="105"/>
        <v>0</v>
      </c>
      <c r="Q291" s="168" t="str">
        <f t="shared" si="106"/>
        <v/>
      </c>
      <c r="R291" s="233" t="str">
        <f t="shared" si="107"/>
        <v/>
      </c>
      <c r="S291" s="168">
        <f t="shared" si="108"/>
        <v>0</v>
      </c>
      <c r="T291" s="171">
        <f t="shared" si="109"/>
        <v>0</v>
      </c>
      <c r="U291" s="171">
        <f t="shared" si="110"/>
        <v>0</v>
      </c>
      <c r="V291" s="171">
        <f t="shared" si="111"/>
        <v>0</v>
      </c>
      <c r="W291" s="171">
        <f t="shared" si="112"/>
        <v>0</v>
      </c>
      <c r="X291" s="171">
        <f t="shared" si="113"/>
        <v>0</v>
      </c>
      <c r="Y291" s="171">
        <f t="shared" si="114"/>
        <v>0</v>
      </c>
      <c r="Z291" s="171">
        <f t="shared" si="115"/>
        <v>0</v>
      </c>
      <c r="AA291" s="171">
        <f t="shared" si="116"/>
        <v>0</v>
      </c>
      <c r="AB291" s="171">
        <f t="shared" si="117"/>
        <v>0</v>
      </c>
      <c r="AC291" s="171">
        <f t="shared" si="118"/>
        <v>0</v>
      </c>
      <c r="AD291" s="171">
        <f t="shared" si="119"/>
        <v>0</v>
      </c>
      <c r="AE291" s="168"/>
      <c r="AF291" s="171"/>
      <c r="AG291" s="171"/>
      <c r="AH291" s="171"/>
      <c r="AI291" s="171"/>
      <c r="AJ291" s="171"/>
      <c r="AK291" s="171"/>
      <c r="AL291" s="171"/>
      <c r="AM291" s="171"/>
      <c r="AN291" s="171" t="str">
        <f t="shared" si="99"/>
        <v/>
      </c>
      <c r="AO291" s="171" t="str">
        <f t="shared" si="100"/>
        <v/>
      </c>
      <c r="AP291" s="171" t="str">
        <f t="shared" si="101"/>
        <v/>
      </c>
      <c r="AQ291" s="168" t="str">
        <f t="shared" si="120"/>
        <v/>
      </c>
      <c r="AR291" s="158" t="str">
        <f>IF(P291&lt;&gt;1, IF(SUM(P291:$P$504)&lt;&gt;0, "| Laat geen witruimte tussen ingevulde rijen.", ""), "")</f>
        <v/>
      </c>
      <c r="AT291" s="159" t="str">
        <f t="shared" si="121"/>
        <v/>
      </c>
    </row>
    <row r="292" spans="1:46" s="158" customFormat="1" ht="14.4" customHeight="1" x14ac:dyDescent="0.3">
      <c r="A292" s="244" t="str">
        <f t="shared" si="102"/>
        <v/>
      </c>
      <c r="B292" s="153" t="str">
        <f t="shared" si="103"/>
        <v/>
      </c>
      <c r="C292" s="174" t="str">
        <f t="shared" si="104"/>
        <v/>
      </c>
      <c r="D292" s="234"/>
      <c r="E292" s="173"/>
      <c r="F292" s="175"/>
      <c r="G292" s="175"/>
      <c r="H292" s="175"/>
      <c r="I292" s="156"/>
      <c r="J292" s="175"/>
      <c r="K292" s="162"/>
      <c r="L292" s="178"/>
      <c r="M292" s="177"/>
      <c r="N292" s="177"/>
      <c r="O292" s="157" t="s">
        <v>98</v>
      </c>
      <c r="P292" s="158">
        <f t="shared" si="105"/>
        <v>0</v>
      </c>
      <c r="Q292" s="168" t="str">
        <f t="shared" si="106"/>
        <v/>
      </c>
      <c r="R292" s="233" t="str">
        <f t="shared" si="107"/>
        <v/>
      </c>
      <c r="S292" s="168">
        <f t="shared" si="108"/>
        <v>0</v>
      </c>
      <c r="T292" s="171">
        <f t="shared" si="109"/>
        <v>0</v>
      </c>
      <c r="U292" s="171">
        <f t="shared" si="110"/>
        <v>0</v>
      </c>
      <c r="V292" s="171">
        <f t="shared" si="111"/>
        <v>0</v>
      </c>
      <c r="W292" s="171">
        <f t="shared" si="112"/>
        <v>0</v>
      </c>
      <c r="X292" s="171">
        <f t="shared" si="113"/>
        <v>0</v>
      </c>
      <c r="Y292" s="171">
        <f t="shared" si="114"/>
        <v>0</v>
      </c>
      <c r="Z292" s="171">
        <f t="shared" si="115"/>
        <v>0</v>
      </c>
      <c r="AA292" s="171">
        <f t="shared" si="116"/>
        <v>0</v>
      </c>
      <c r="AB292" s="171">
        <f t="shared" si="117"/>
        <v>0</v>
      </c>
      <c r="AC292" s="171">
        <f t="shared" si="118"/>
        <v>0</v>
      </c>
      <c r="AD292" s="171">
        <f t="shared" si="119"/>
        <v>0</v>
      </c>
      <c r="AE292" s="168"/>
      <c r="AF292" s="171"/>
      <c r="AG292" s="171"/>
      <c r="AH292" s="171"/>
      <c r="AI292" s="171"/>
      <c r="AJ292" s="171"/>
      <c r="AK292" s="171"/>
      <c r="AL292" s="171"/>
      <c r="AM292" s="171"/>
      <c r="AN292" s="171" t="str">
        <f t="shared" si="99"/>
        <v/>
      </c>
      <c r="AO292" s="171" t="str">
        <f t="shared" si="100"/>
        <v/>
      </c>
      <c r="AP292" s="171" t="str">
        <f t="shared" si="101"/>
        <v/>
      </c>
      <c r="AQ292" s="168" t="str">
        <f t="shared" si="120"/>
        <v/>
      </c>
      <c r="AR292" s="158" t="str">
        <f>IF(P292&lt;&gt;1, IF(SUM(P292:$P$504)&lt;&gt;0, "| Laat geen witruimte tussen ingevulde rijen.", ""), "")</f>
        <v/>
      </c>
      <c r="AT292" s="159" t="str">
        <f t="shared" si="121"/>
        <v/>
      </c>
    </row>
    <row r="293" spans="1:46" s="158" customFormat="1" ht="14.4" customHeight="1" x14ac:dyDescent="0.3">
      <c r="A293" s="244" t="str">
        <f t="shared" si="102"/>
        <v/>
      </c>
      <c r="B293" s="153" t="str">
        <f t="shared" si="103"/>
        <v/>
      </c>
      <c r="C293" s="174" t="str">
        <f t="shared" si="104"/>
        <v/>
      </c>
      <c r="D293" s="234"/>
      <c r="E293" s="173"/>
      <c r="F293" s="175"/>
      <c r="G293" s="175"/>
      <c r="H293" s="175"/>
      <c r="I293" s="156"/>
      <c r="J293" s="175"/>
      <c r="K293" s="162"/>
      <c r="L293" s="178"/>
      <c r="M293" s="177"/>
      <c r="N293" s="177"/>
      <c r="O293" s="157" t="s">
        <v>98</v>
      </c>
      <c r="P293" s="158">
        <f t="shared" si="105"/>
        <v>0</v>
      </c>
      <c r="Q293" s="168" t="str">
        <f t="shared" si="106"/>
        <v/>
      </c>
      <c r="R293" s="233" t="str">
        <f t="shared" si="107"/>
        <v/>
      </c>
      <c r="S293" s="168">
        <f t="shared" si="108"/>
        <v>0</v>
      </c>
      <c r="T293" s="171">
        <f t="shared" si="109"/>
        <v>0</v>
      </c>
      <c r="U293" s="171">
        <f t="shared" si="110"/>
        <v>0</v>
      </c>
      <c r="V293" s="171">
        <f t="shared" si="111"/>
        <v>0</v>
      </c>
      <c r="W293" s="171">
        <f t="shared" si="112"/>
        <v>0</v>
      </c>
      <c r="X293" s="171">
        <f t="shared" si="113"/>
        <v>0</v>
      </c>
      <c r="Y293" s="171">
        <f t="shared" si="114"/>
        <v>0</v>
      </c>
      <c r="Z293" s="171">
        <f t="shared" si="115"/>
        <v>0</v>
      </c>
      <c r="AA293" s="171">
        <f t="shared" si="116"/>
        <v>0</v>
      </c>
      <c r="AB293" s="171">
        <f t="shared" si="117"/>
        <v>0</v>
      </c>
      <c r="AC293" s="171">
        <f t="shared" si="118"/>
        <v>0</v>
      </c>
      <c r="AD293" s="171">
        <f t="shared" si="119"/>
        <v>0</v>
      </c>
      <c r="AE293" s="168"/>
      <c r="AF293" s="171"/>
      <c r="AG293" s="171"/>
      <c r="AH293" s="171"/>
      <c r="AI293" s="171"/>
      <c r="AJ293" s="171"/>
      <c r="AK293" s="171"/>
      <c r="AL293" s="171"/>
      <c r="AM293" s="171"/>
      <c r="AN293" s="171" t="str">
        <f t="shared" si="99"/>
        <v/>
      </c>
      <c r="AO293" s="171" t="str">
        <f t="shared" si="100"/>
        <v/>
      </c>
      <c r="AP293" s="171" t="str">
        <f t="shared" si="101"/>
        <v/>
      </c>
      <c r="AQ293" s="168" t="str">
        <f t="shared" si="120"/>
        <v/>
      </c>
      <c r="AR293" s="158" t="str">
        <f>IF(P293&lt;&gt;1, IF(SUM(P293:$P$504)&lt;&gt;0, "| Laat geen witruimte tussen ingevulde rijen.", ""), "")</f>
        <v/>
      </c>
      <c r="AT293" s="159" t="str">
        <f t="shared" si="121"/>
        <v/>
      </c>
    </row>
    <row r="294" spans="1:46" s="158" customFormat="1" ht="14.4" customHeight="1" x14ac:dyDescent="0.3">
      <c r="A294" s="244" t="str">
        <f t="shared" si="102"/>
        <v/>
      </c>
      <c r="B294" s="153" t="str">
        <f t="shared" si="103"/>
        <v/>
      </c>
      <c r="C294" s="174" t="str">
        <f t="shared" si="104"/>
        <v/>
      </c>
      <c r="D294" s="234"/>
      <c r="E294" s="173"/>
      <c r="F294" s="175"/>
      <c r="G294" s="175"/>
      <c r="H294" s="175"/>
      <c r="I294" s="156"/>
      <c r="J294" s="175"/>
      <c r="K294" s="162"/>
      <c r="L294" s="178"/>
      <c r="M294" s="177"/>
      <c r="N294" s="177"/>
      <c r="O294" s="157" t="s">
        <v>98</v>
      </c>
      <c r="P294" s="158">
        <f t="shared" si="105"/>
        <v>0</v>
      </c>
      <c r="Q294" s="168" t="str">
        <f t="shared" si="106"/>
        <v/>
      </c>
      <c r="R294" s="233" t="str">
        <f t="shared" si="107"/>
        <v/>
      </c>
      <c r="S294" s="168">
        <f t="shared" si="108"/>
        <v>0</v>
      </c>
      <c r="T294" s="171">
        <f t="shared" si="109"/>
        <v>0</v>
      </c>
      <c r="U294" s="171">
        <f t="shared" si="110"/>
        <v>0</v>
      </c>
      <c r="V294" s="171">
        <f t="shared" si="111"/>
        <v>0</v>
      </c>
      <c r="W294" s="171">
        <f t="shared" si="112"/>
        <v>0</v>
      </c>
      <c r="X294" s="171">
        <f t="shared" si="113"/>
        <v>0</v>
      </c>
      <c r="Y294" s="171">
        <f t="shared" si="114"/>
        <v>0</v>
      </c>
      <c r="Z294" s="171">
        <f t="shared" si="115"/>
        <v>0</v>
      </c>
      <c r="AA294" s="171">
        <f t="shared" si="116"/>
        <v>0</v>
      </c>
      <c r="AB294" s="171">
        <f t="shared" si="117"/>
        <v>0</v>
      </c>
      <c r="AC294" s="171">
        <f t="shared" si="118"/>
        <v>0</v>
      </c>
      <c r="AD294" s="171">
        <f t="shared" si="119"/>
        <v>0</v>
      </c>
      <c r="AE294" s="168"/>
      <c r="AF294" s="171"/>
      <c r="AG294" s="171"/>
      <c r="AH294" s="171"/>
      <c r="AI294" s="171"/>
      <c r="AJ294" s="171"/>
      <c r="AK294" s="171"/>
      <c r="AL294" s="171"/>
      <c r="AM294" s="171"/>
      <c r="AN294" s="171" t="str">
        <f t="shared" si="99"/>
        <v/>
      </c>
      <c r="AO294" s="171" t="str">
        <f t="shared" si="100"/>
        <v/>
      </c>
      <c r="AP294" s="171" t="str">
        <f t="shared" si="101"/>
        <v/>
      </c>
      <c r="AQ294" s="168" t="str">
        <f t="shared" si="120"/>
        <v/>
      </c>
      <c r="AR294" s="158" t="str">
        <f>IF(P294&lt;&gt;1, IF(SUM(P294:$P$504)&lt;&gt;0, "| Laat geen witruimte tussen ingevulde rijen.", ""), "")</f>
        <v/>
      </c>
      <c r="AT294" s="159" t="str">
        <f t="shared" si="121"/>
        <v/>
      </c>
    </row>
    <row r="295" spans="1:46" s="158" customFormat="1" ht="14.4" customHeight="1" x14ac:dyDescent="0.3">
      <c r="A295" s="244" t="str">
        <f t="shared" si="102"/>
        <v/>
      </c>
      <c r="B295" s="153" t="str">
        <f t="shared" si="103"/>
        <v/>
      </c>
      <c r="C295" s="174" t="str">
        <f t="shared" si="104"/>
        <v/>
      </c>
      <c r="D295" s="234"/>
      <c r="E295" s="173"/>
      <c r="F295" s="175"/>
      <c r="G295" s="175"/>
      <c r="H295" s="175"/>
      <c r="I295" s="156"/>
      <c r="J295" s="175"/>
      <c r="K295" s="162"/>
      <c r="L295" s="178"/>
      <c r="M295" s="177"/>
      <c r="N295" s="177"/>
      <c r="O295" s="157" t="s">
        <v>98</v>
      </c>
      <c r="P295" s="158">
        <f t="shared" si="105"/>
        <v>0</v>
      </c>
      <c r="Q295" s="168" t="str">
        <f t="shared" si="106"/>
        <v/>
      </c>
      <c r="R295" s="233" t="str">
        <f t="shared" si="107"/>
        <v/>
      </c>
      <c r="S295" s="168">
        <f t="shared" si="108"/>
        <v>0</v>
      </c>
      <c r="T295" s="171">
        <f t="shared" si="109"/>
        <v>0</v>
      </c>
      <c r="U295" s="171">
        <f t="shared" si="110"/>
        <v>0</v>
      </c>
      <c r="V295" s="171">
        <f t="shared" si="111"/>
        <v>0</v>
      </c>
      <c r="W295" s="171">
        <f t="shared" si="112"/>
        <v>0</v>
      </c>
      <c r="X295" s="171">
        <f t="shared" si="113"/>
        <v>0</v>
      </c>
      <c r="Y295" s="171">
        <f t="shared" si="114"/>
        <v>0</v>
      </c>
      <c r="Z295" s="171">
        <f t="shared" si="115"/>
        <v>0</v>
      </c>
      <c r="AA295" s="171">
        <f t="shared" si="116"/>
        <v>0</v>
      </c>
      <c r="AB295" s="171">
        <f t="shared" si="117"/>
        <v>0</v>
      </c>
      <c r="AC295" s="171">
        <f t="shared" si="118"/>
        <v>0</v>
      </c>
      <c r="AD295" s="171">
        <f t="shared" si="119"/>
        <v>0</v>
      </c>
      <c r="AE295" s="168"/>
      <c r="AF295" s="171"/>
      <c r="AG295" s="171"/>
      <c r="AH295" s="171"/>
      <c r="AI295" s="171"/>
      <c r="AJ295" s="171"/>
      <c r="AK295" s="171"/>
      <c r="AL295" s="171"/>
      <c r="AM295" s="171"/>
      <c r="AN295" s="171" t="str">
        <f t="shared" si="99"/>
        <v/>
      </c>
      <c r="AO295" s="171" t="str">
        <f t="shared" si="100"/>
        <v/>
      </c>
      <c r="AP295" s="171" t="str">
        <f t="shared" si="101"/>
        <v/>
      </c>
      <c r="AQ295" s="168" t="str">
        <f t="shared" si="120"/>
        <v/>
      </c>
      <c r="AR295" s="158" t="str">
        <f>IF(P295&lt;&gt;1, IF(SUM(P295:$P$504)&lt;&gt;0, "| Laat geen witruimte tussen ingevulde rijen.", ""), "")</f>
        <v/>
      </c>
      <c r="AT295" s="159" t="str">
        <f t="shared" si="121"/>
        <v/>
      </c>
    </row>
    <row r="296" spans="1:46" s="158" customFormat="1" ht="14.4" customHeight="1" x14ac:dyDescent="0.3">
      <c r="A296" s="244" t="str">
        <f t="shared" si="102"/>
        <v/>
      </c>
      <c r="B296" s="153" t="str">
        <f t="shared" si="103"/>
        <v/>
      </c>
      <c r="C296" s="174" t="str">
        <f t="shared" si="104"/>
        <v/>
      </c>
      <c r="D296" s="234"/>
      <c r="E296" s="173"/>
      <c r="F296" s="175"/>
      <c r="G296" s="175"/>
      <c r="H296" s="175"/>
      <c r="I296" s="156"/>
      <c r="J296" s="175"/>
      <c r="K296" s="162"/>
      <c r="L296" s="178"/>
      <c r="M296" s="177"/>
      <c r="N296" s="177"/>
      <c r="O296" s="157" t="s">
        <v>98</v>
      </c>
      <c r="P296" s="158">
        <f t="shared" si="105"/>
        <v>0</v>
      </c>
      <c r="Q296" s="168" t="str">
        <f t="shared" si="106"/>
        <v/>
      </c>
      <c r="R296" s="233" t="str">
        <f t="shared" si="107"/>
        <v/>
      </c>
      <c r="S296" s="168">
        <f t="shared" si="108"/>
        <v>0</v>
      </c>
      <c r="T296" s="171">
        <f t="shared" si="109"/>
        <v>0</v>
      </c>
      <c r="U296" s="171">
        <f t="shared" si="110"/>
        <v>0</v>
      </c>
      <c r="V296" s="171">
        <f t="shared" si="111"/>
        <v>0</v>
      </c>
      <c r="W296" s="171">
        <f t="shared" si="112"/>
        <v>0</v>
      </c>
      <c r="X296" s="171">
        <f t="shared" si="113"/>
        <v>0</v>
      </c>
      <c r="Y296" s="171">
        <f t="shared" si="114"/>
        <v>0</v>
      </c>
      <c r="Z296" s="171">
        <f t="shared" si="115"/>
        <v>0</v>
      </c>
      <c r="AA296" s="171">
        <f t="shared" si="116"/>
        <v>0</v>
      </c>
      <c r="AB296" s="171">
        <f t="shared" si="117"/>
        <v>0</v>
      </c>
      <c r="AC296" s="171">
        <f t="shared" si="118"/>
        <v>0</v>
      </c>
      <c r="AD296" s="171">
        <f t="shared" si="119"/>
        <v>0</v>
      </c>
      <c r="AE296" s="168"/>
      <c r="AF296" s="171"/>
      <c r="AG296" s="171"/>
      <c r="AH296" s="171"/>
      <c r="AI296" s="171"/>
      <c r="AJ296" s="171"/>
      <c r="AK296" s="171"/>
      <c r="AL296" s="171"/>
      <c r="AM296" s="171"/>
      <c r="AN296" s="171" t="str">
        <f t="shared" si="99"/>
        <v/>
      </c>
      <c r="AO296" s="171" t="str">
        <f t="shared" si="100"/>
        <v/>
      </c>
      <c r="AP296" s="171" t="str">
        <f t="shared" si="101"/>
        <v/>
      </c>
      <c r="AQ296" s="168" t="str">
        <f t="shared" si="120"/>
        <v/>
      </c>
      <c r="AR296" s="158" t="str">
        <f>IF(P296&lt;&gt;1, IF(SUM(P296:$P$504)&lt;&gt;0, "| Laat geen witruimte tussen ingevulde rijen.", ""), "")</f>
        <v/>
      </c>
      <c r="AT296" s="159" t="str">
        <f t="shared" si="121"/>
        <v/>
      </c>
    </row>
    <row r="297" spans="1:46" s="158" customFormat="1" ht="14.4" customHeight="1" x14ac:dyDescent="0.3">
      <c r="A297" s="244" t="str">
        <f t="shared" si="102"/>
        <v/>
      </c>
      <c r="B297" s="153" t="str">
        <f t="shared" si="103"/>
        <v/>
      </c>
      <c r="C297" s="174" t="str">
        <f t="shared" si="104"/>
        <v/>
      </c>
      <c r="D297" s="234"/>
      <c r="E297" s="173"/>
      <c r="F297" s="175"/>
      <c r="G297" s="175"/>
      <c r="H297" s="175"/>
      <c r="I297" s="156"/>
      <c r="J297" s="175"/>
      <c r="K297" s="162"/>
      <c r="L297" s="178"/>
      <c r="M297" s="177"/>
      <c r="N297" s="177"/>
      <c r="O297" s="157" t="s">
        <v>98</v>
      </c>
      <c r="P297" s="158">
        <f t="shared" si="105"/>
        <v>0</v>
      </c>
      <c r="Q297" s="168" t="str">
        <f t="shared" si="106"/>
        <v/>
      </c>
      <c r="R297" s="233" t="str">
        <f t="shared" si="107"/>
        <v/>
      </c>
      <c r="S297" s="168">
        <f t="shared" si="108"/>
        <v>0</v>
      </c>
      <c r="T297" s="171">
        <f t="shared" si="109"/>
        <v>0</v>
      </c>
      <c r="U297" s="171">
        <f t="shared" si="110"/>
        <v>0</v>
      </c>
      <c r="V297" s="171">
        <f t="shared" si="111"/>
        <v>0</v>
      </c>
      <c r="W297" s="171">
        <f t="shared" si="112"/>
        <v>0</v>
      </c>
      <c r="X297" s="171">
        <f t="shared" si="113"/>
        <v>0</v>
      </c>
      <c r="Y297" s="171">
        <f t="shared" si="114"/>
        <v>0</v>
      </c>
      <c r="Z297" s="171">
        <f t="shared" si="115"/>
        <v>0</v>
      </c>
      <c r="AA297" s="171">
        <f t="shared" si="116"/>
        <v>0</v>
      </c>
      <c r="AB297" s="171">
        <f t="shared" si="117"/>
        <v>0</v>
      </c>
      <c r="AC297" s="171">
        <f t="shared" si="118"/>
        <v>0</v>
      </c>
      <c r="AD297" s="171">
        <f t="shared" si="119"/>
        <v>0</v>
      </c>
      <c r="AE297" s="168"/>
      <c r="AF297" s="171"/>
      <c r="AG297" s="171"/>
      <c r="AH297" s="171"/>
      <c r="AI297" s="171"/>
      <c r="AJ297" s="171"/>
      <c r="AK297" s="171"/>
      <c r="AL297" s="171"/>
      <c r="AM297" s="171"/>
      <c r="AN297" s="171" t="str">
        <f t="shared" si="99"/>
        <v/>
      </c>
      <c r="AO297" s="171" t="str">
        <f t="shared" si="100"/>
        <v/>
      </c>
      <c r="AP297" s="171" t="str">
        <f t="shared" si="101"/>
        <v/>
      </c>
      <c r="AQ297" s="168" t="str">
        <f t="shared" si="120"/>
        <v/>
      </c>
      <c r="AR297" s="158" t="str">
        <f>IF(P297&lt;&gt;1, IF(SUM(P297:$P$504)&lt;&gt;0, "| Laat geen witruimte tussen ingevulde rijen.", ""), "")</f>
        <v/>
      </c>
      <c r="AT297" s="159" t="str">
        <f t="shared" si="121"/>
        <v/>
      </c>
    </row>
    <row r="298" spans="1:46" s="158" customFormat="1" ht="14.4" customHeight="1" x14ac:dyDescent="0.3">
      <c r="A298" s="244" t="str">
        <f t="shared" si="102"/>
        <v/>
      </c>
      <c r="B298" s="153" t="str">
        <f t="shared" si="103"/>
        <v/>
      </c>
      <c r="C298" s="174" t="str">
        <f t="shared" si="104"/>
        <v/>
      </c>
      <c r="D298" s="234"/>
      <c r="E298" s="173"/>
      <c r="F298" s="175"/>
      <c r="G298" s="175"/>
      <c r="H298" s="175"/>
      <c r="I298" s="156"/>
      <c r="J298" s="175"/>
      <c r="K298" s="162"/>
      <c r="L298" s="178"/>
      <c r="M298" s="177"/>
      <c r="N298" s="177"/>
      <c r="O298" s="157" t="s">
        <v>98</v>
      </c>
      <c r="P298" s="158">
        <f t="shared" si="105"/>
        <v>0</v>
      </c>
      <c r="Q298" s="168" t="str">
        <f t="shared" si="106"/>
        <v/>
      </c>
      <c r="R298" s="233" t="str">
        <f t="shared" si="107"/>
        <v/>
      </c>
      <c r="S298" s="168">
        <f t="shared" si="108"/>
        <v>0</v>
      </c>
      <c r="T298" s="171">
        <f t="shared" si="109"/>
        <v>0</v>
      </c>
      <c r="U298" s="171">
        <f t="shared" si="110"/>
        <v>0</v>
      </c>
      <c r="V298" s="171">
        <f t="shared" si="111"/>
        <v>0</v>
      </c>
      <c r="W298" s="171">
        <f t="shared" si="112"/>
        <v>0</v>
      </c>
      <c r="X298" s="171">
        <f t="shared" si="113"/>
        <v>0</v>
      </c>
      <c r="Y298" s="171">
        <f t="shared" si="114"/>
        <v>0</v>
      </c>
      <c r="Z298" s="171">
        <f t="shared" si="115"/>
        <v>0</v>
      </c>
      <c r="AA298" s="171">
        <f t="shared" si="116"/>
        <v>0</v>
      </c>
      <c r="AB298" s="171">
        <f t="shared" si="117"/>
        <v>0</v>
      </c>
      <c r="AC298" s="171">
        <f t="shared" si="118"/>
        <v>0</v>
      </c>
      <c r="AD298" s="171">
        <f t="shared" si="119"/>
        <v>0</v>
      </c>
      <c r="AE298" s="168"/>
      <c r="AF298" s="171"/>
      <c r="AG298" s="171"/>
      <c r="AH298" s="171"/>
      <c r="AI298" s="171"/>
      <c r="AJ298" s="171"/>
      <c r="AK298" s="171"/>
      <c r="AL298" s="171"/>
      <c r="AM298" s="171"/>
      <c r="AN298" s="171" t="str">
        <f t="shared" si="99"/>
        <v/>
      </c>
      <c r="AO298" s="171" t="str">
        <f t="shared" si="100"/>
        <v/>
      </c>
      <c r="AP298" s="171" t="str">
        <f t="shared" si="101"/>
        <v/>
      </c>
      <c r="AQ298" s="168" t="str">
        <f t="shared" si="120"/>
        <v/>
      </c>
      <c r="AR298" s="158" t="str">
        <f>IF(P298&lt;&gt;1, IF(SUM(P298:$P$504)&lt;&gt;0, "| Laat geen witruimte tussen ingevulde rijen.", ""), "")</f>
        <v/>
      </c>
      <c r="AT298" s="159" t="str">
        <f t="shared" si="121"/>
        <v/>
      </c>
    </row>
    <row r="299" spans="1:46" s="158" customFormat="1" ht="14.4" customHeight="1" x14ac:dyDescent="0.3">
      <c r="A299" s="244" t="str">
        <f t="shared" si="102"/>
        <v/>
      </c>
      <c r="B299" s="153" t="str">
        <f t="shared" si="103"/>
        <v/>
      </c>
      <c r="C299" s="174" t="str">
        <f t="shared" si="104"/>
        <v/>
      </c>
      <c r="D299" s="234"/>
      <c r="E299" s="173"/>
      <c r="F299" s="175"/>
      <c r="G299" s="175"/>
      <c r="H299" s="175"/>
      <c r="I299" s="156"/>
      <c r="J299" s="175"/>
      <c r="K299" s="162"/>
      <c r="L299" s="178"/>
      <c r="M299" s="177"/>
      <c r="N299" s="177"/>
      <c r="O299" s="157" t="s">
        <v>98</v>
      </c>
      <c r="P299" s="158">
        <f t="shared" si="105"/>
        <v>0</v>
      </c>
      <c r="Q299" s="168" t="str">
        <f t="shared" si="106"/>
        <v/>
      </c>
      <c r="R299" s="233" t="str">
        <f t="shared" si="107"/>
        <v/>
      </c>
      <c r="S299" s="168">
        <f t="shared" si="108"/>
        <v>0</v>
      </c>
      <c r="T299" s="171">
        <f t="shared" si="109"/>
        <v>0</v>
      </c>
      <c r="U299" s="171">
        <f t="shared" si="110"/>
        <v>0</v>
      </c>
      <c r="V299" s="171">
        <f t="shared" si="111"/>
        <v>0</v>
      </c>
      <c r="W299" s="171">
        <f t="shared" si="112"/>
        <v>0</v>
      </c>
      <c r="X299" s="171">
        <f t="shared" si="113"/>
        <v>0</v>
      </c>
      <c r="Y299" s="171">
        <f t="shared" si="114"/>
        <v>0</v>
      </c>
      <c r="Z299" s="171">
        <f t="shared" si="115"/>
        <v>0</v>
      </c>
      <c r="AA299" s="171">
        <f t="shared" si="116"/>
        <v>0</v>
      </c>
      <c r="AB299" s="171">
        <f t="shared" si="117"/>
        <v>0</v>
      </c>
      <c r="AC299" s="171">
        <f t="shared" si="118"/>
        <v>0</v>
      </c>
      <c r="AD299" s="171">
        <f t="shared" si="119"/>
        <v>0</v>
      </c>
      <c r="AE299" s="168"/>
      <c r="AF299" s="171"/>
      <c r="AG299" s="171"/>
      <c r="AH299" s="171"/>
      <c r="AI299" s="171"/>
      <c r="AJ299" s="171"/>
      <c r="AK299" s="171"/>
      <c r="AL299" s="171"/>
      <c r="AM299" s="171"/>
      <c r="AN299" s="171" t="str">
        <f t="shared" si="99"/>
        <v/>
      </c>
      <c r="AO299" s="171" t="str">
        <f t="shared" si="100"/>
        <v/>
      </c>
      <c r="AP299" s="171" t="str">
        <f t="shared" si="101"/>
        <v/>
      </c>
      <c r="AQ299" s="168" t="str">
        <f t="shared" si="120"/>
        <v/>
      </c>
      <c r="AR299" s="158" t="str">
        <f>IF(P299&lt;&gt;1, IF(SUM(P299:$P$504)&lt;&gt;0, "| Laat geen witruimte tussen ingevulde rijen.", ""), "")</f>
        <v/>
      </c>
      <c r="AT299" s="159" t="str">
        <f t="shared" si="121"/>
        <v/>
      </c>
    </row>
    <row r="300" spans="1:46" s="158" customFormat="1" ht="14.4" customHeight="1" x14ac:dyDescent="0.3">
      <c r="A300" s="244" t="str">
        <f t="shared" si="102"/>
        <v/>
      </c>
      <c r="B300" s="153" t="str">
        <f t="shared" si="103"/>
        <v/>
      </c>
      <c r="C300" s="174" t="str">
        <f t="shared" si="104"/>
        <v/>
      </c>
      <c r="D300" s="234"/>
      <c r="E300" s="173"/>
      <c r="F300" s="175"/>
      <c r="G300" s="175"/>
      <c r="H300" s="175"/>
      <c r="I300" s="156"/>
      <c r="J300" s="175"/>
      <c r="K300" s="162"/>
      <c r="L300" s="178"/>
      <c r="M300" s="177"/>
      <c r="N300" s="177"/>
      <c r="O300" s="157" t="s">
        <v>98</v>
      </c>
      <c r="P300" s="158">
        <f t="shared" si="105"/>
        <v>0</v>
      </c>
      <c r="Q300" s="168" t="str">
        <f t="shared" si="106"/>
        <v/>
      </c>
      <c r="R300" s="233" t="str">
        <f t="shared" si="107"/>
        <v/>
      </c>
      <c r="S300" s="168">
        <f t="shared" si="108"/>
        <v>0</v>
      </c>
      <c r="T300" s="171">
        <f t="shared" si="109"/>
        <v>0</v>
      </c>
      <c r="U300" s="171">
        <f t="shared" si="110"/>
        <v>0</v>
      </c>
      <c r="V300" s="171">
        <f t="shared" si="111"/>
        <v>0</v>
      </c>
      <c r="W300" s="171">
        <f t="shared" si="112"/>
        <v>0</v>
      </c>
      <c r="X300" s="171">
        <f t="shared" si="113"/>
        <v>0</v>
      </c>
      <c r="Y300" s="171">
        <f t="shared" si="114"/>
        <v>0</v>
      </c>
      <c r="Z300" s="171">
        <f t="shared" si="115"/>
        <v>0</v>
      </c>
      <c r="AA300" s="171">
        <f t="shared" si="116"/>
        <v>0</v>
      </c>
      <c r="AB300" s="171">
        <f t="shared" si="117"/>
        <v>0</v>
      </c>
      <c r="AC300" s="171">
        <f t="shared" si="118"/>
        <v>0</v>
      </c>
      <c r="AD300" s="171">
        <f t="shared" si="119"/>
        <v>0</v>
      </c>
      <c r="AE300" s="168"/>
      <c r="AF300" s="171"/>
      <c r="AG300" s="171"/>
      <c r="AH300" s="171"/>
      <c r="AI300" s="171"/>
      <c r="AJ300" s="171"/>
      <c r="AK300" s="171"/>
      <c r="AL300" s="171"/>
      <c r="AM300" s="171"/>
      <c r="AN300" s="171" t="str">
        <f t="shared" si="99"/>
        <v/>
      </c>
      <c r="AO300" s="171" t="str">
        <f t="shared" si="100"/>
        <v/>
      </c>
      <c r="AP300" s="171" t="str">
        <f t="shared" si="101"/>
        <v/>
      </c>
      <c r="AQ300" s="168" t="str">
        <f t="shared" si="120"/>
        <v/>
      </c>
      <c r="AR300" s="158" t="str">
        <f>IF(P300&lt;&gt;1, IF(SUM(P300:$P$504)&lt;&gt;0, "| Laat geen witruimte tussen ingevulde rijen.", ""), "")</f>
        <v/>
      </c>
      <c r="AT300" s="159" t="str">
        <f t="shared" si="121"/>
        <v/>
      </c>
    </row>
    <row r="301" spans="1:46" s="158" customFormat="1" ht="14.4" customHeight="1" x14ac:dyDescent="0.3">
      <c r="A301" s="244" t="str">
        <f t="shared" si="102"/>
        <v/>
      </c>
      <c r="B301" s="153" t="str">
        <f t="shared" si="103"/>
        <v/>
      </c>
      <c r="C301" s="174" t="str">
        <f t="shared" si="104"/>
        <v/>
      </c>
      <c r="D301" s="234"/>
      <c r="E301" s="173"/>
      <c r="F301" s="175"/>
      <c r="G301" s="175"/>
      <c r="H301" s="175"/>
      <c r="I301" s="156"/>
      <c r="J301" s="175"/>
      <c r="K301" s="162"/>
      <c r="L301" s="178"/>
      <c r="M301" s="177"/>
      <c r="N301" s="177"/>
      <c r="O301" s="157" t="s">
        <v>98</v>
      </c>
      <c r="P301" s="158">
        <f t="shared" si="105"/>
        <v>0</v>
      </c>
      <c r="Q301" s="168" t="str">
        <f t="shared" si="106"/>
        <v/>
      </c>
      <c r="R301" s="233" t="str">
        <f t="shared" si="107"/>
        <v/>
      </c>
      <c r="S301" s="168">
        <f t="shared" si="108"/>
        <v>0</v>
      </c>
      <c r="T301" s="171">
        <f t="shared" si="109"/>
        <v>0</v>
      </c>
      <c r="U301" s="171">
        <f t="shared" si="110"/>
        <v>0</v>
      </c>
      <c r="V301" s="171">
        <f t="shared" si="111"/>
        <v>0</v>
      </c>
      <c r="W301" s="171">
        <f t="shared" si="112"/>
        <v>0</v>
      </c>
      <c r="X301" s="171">
        <f t="shared" si="113"/>
        <v>0</v>
      </c>
      <c r="Y301" s="171">
        <f t="shared" si="114"/>
        <v>0</v>
      </c>
      <c r="Z301" s="171">
        <f t="shared" si="115"/>
        <v>0</v>
      </c>
      <c r="AA301" s="171">
        <f t="shared" si="116"/>
        <v>0</v>
      </c>
      <c r="AB301" s="171">
        <f t="shared" si="117"/>
        <v>0</v>
      </c>
      <c r="AC301" s="171">
        <f t="shared" si="118"/>
        <v>0</v>
      </c>
      <c r="AD301" s="171">
        <f t="shared" si="119"/>
        <v>0</v>
      </c>
      <c r="AE301" s="168"/>
      <c r="AF301" s="171"/>
      <c r="AG301" s="171"/>
      <c r="AH301" s="171"/>
      <c r="AI301" s="171"/>
      <c r="AJ301" s="171"/>
      <c r="AK301" s="171"/>
      <c r="AL301" s="171"/>
      <c r="AM301" s="171"/>
      <c r="AN301" s="171" t="str">
        <f t="shared" si="99"/>
        <v/>
      </c>
      <c r="AO301" s="171" t="str">
        <f t="shared" si="100"/>
        <v/>
      </c>
      <c r="AP301" s="171" t="str">
        <f t="shared" si="101"/>
        <v/>
      </c>
      <c r="AQ301" s="168" t="str">
        <f t="shared" si="120"/>
        <v/>
      </c>
      <c r="AR301" s="158" t="str">
        <f>IF(P301&lt;&gt;1, IF(SUM(P301:$P$504)&lt;&gt;0, "| Laat geen witruimte tussen ingevulde rijen.", ""), "")</f>
        <v/>
      </c>
      <c r="AT301" s="159" t="str">
        <f t="shared" si="121"/>
        <v/>
      </c>
    </row>
    <row r="302" spans="1:46" s="158" customFormat="1" ht="14.4" customHeight="1" x14ac:dyDescent="0.3">
      <c r="A302" s="244" t="str">
        <f t="shared" si="102"/>
        <v/>
      </c>
      <c r="B302" s="153" t="str">
        <f t="shared" si="103"/>
        <v/>
      </c>
      <c r="C302" s="174" t="str">
        <f t="shared" si="104"/>
        <v/>
      </c>
      <c r="D302" s="234"/>
      <c r="E302" s="173"/>
      <c r="F302" s="175"/>
      <c r="G302" s="175"/>
      <c r="H302" s="175"/>
      <c r="I302" s="156"/>
      <c r="J302" s="175"/>
      <c r="K302" s="162"/>
      <c r="L302" s="178"/>
      <c r="M302" s="177"/>
      <c r="N302" s="177"/>
      <c r="O302" s="157" t="s">
        <v>98</v>
      </c>
      <c r="P302" s="158">
        <f t="shared" si="105"/>
        <v>0</v>
      </c>
      <c r="Q302" s="168" t="str">
        <f t="shared" si="106"/>
        <v/>
      </c>
      <c r="R302" s="233" t="str">
        <f t="shared" si="107"/>
        <v/>
      </c>
      <c r="S302" s="168">
        <f t="shared" si="108"/>
        <v>0</v>
      </c>
      <c r="T302" s="171">
        <f t="shared" si="109"/>
        <v>0</v>
      </c>
      <c r="U302" s="171">
        <f t="shared" si="110"/>
        <v>0</v>
      </c>
      <c r="V302" s="171">
        <f t="shared" si="111"/>
        <v>0</v>
      </c>
      <c r="W302" s="171">
        <f t="shared" si="112"/>
        <v>0</v>
      </c>
      <c r="X302" s="171">
        <f t="shared" si="113"/>
        <v>0</v>
      </c>
      <c r="Y302" s="171">
        <f t="shared" si="114"/>
        <v>0</v>
      </c>
      <c r="Z302" s="171">
        <f t="shared" si="115"/>
        <v>0</v>
      </c>
      <c r="AA302" s="171">
        <f t="shared" si="116"/>
        <v>0</v>
      </c>
      <c r="AB302" s="171">
        <f t="shared" si="117"/>
        <v>0</v>
      </c>
      <c r="AC302" s="171">
        <f t="shared" si="118"/>
        <v>0</v>
      </c>
      <c r="AD302" s="171">
        <f t="shared" si="119"/>
        <v>0</v>
      </c>
      <c r="AE302" s="168"/>
      <c r="AF302" s="171"/>
      <c r="AG302" s="171"/>
      <c r="AH302" s="171"/>
      <c r="AI302" s="171"/>
      <c r="AJ302" s="171"/>
      <c r="AK302" s="171"/>
      <c r="AL302" s="171"/>
      <c r="AM302" s="171"/>
      <c r="AN302" s="171" t="str">
        <f t="shared" si="99"/>
        <v/>
      </c>
      <c r="AO302" s="171" t="str">
        <f t="shared" si="100"/>
        <v/>
      </c>
      <c r="AP302" s="171" t="str">
        <f t="shared" si="101"/>
        <v/>
      </c>
      <c r="AQ302" s="168" t="str">
        <f t="shared" si="120"/>
        <v/>
      </c>
      <c r="AR302" s="158" t="str">
        <f>IF(P302&lt;&gt;1, IF(SUM(P302:$P$504)&lt;&gt;0, "| Laat geen witruimte tussen ingevulde rijen.", ""), "")</f>
        <v/>
      </c>
      <c r="AT302" s="159" t="str">
        <f t="shared" si="121"/>
        <v/>
      </c>
    </row>
    <row r="303" spans="1:46" s="158" customFormat="1" ht="14.4" customHeight="1" x14ac:dyDescent="0.3">
      <c r="A303" s="244" t="str">
        <f t="shared" si="102"/>
        <v/>
      </c>
      <c r="B303" s="153" t="str">
        <f t="shared" si="103"/>
        <v/>
      </c>
      <c r="C303" s="174" t="str">
        <f t="shared" si="104"/>
        <v/>
      </c>
      <c r="D303" s="234"/>
      <c r="E303" s="173"/>
      <c r="F303" s="175"/>
      <c r="G303" s="175"/>
      <c r="H303" s="175"/>
      <c r="I303" s="156"/>
      <c r="J303" s="175"/>
      <c r="K303" s="162"/>
      <c r="L303" s="178"/>
      <c r="M303" s="177"/>
      <c r="N303" s="177"/>
      <c r="O303" s="157" t="s">
        <v>98</v>
      </c>
      <c r="P303" s="158">
        <f t="shared" si="105"/>
        <v>0</v>
      </c>
      <c r="Q303" s="168" t="str">
        <f t="shared" si="106"/>
        <v/>
      </c>
      <c r="R303" s="233" t="str">
        <f t="shared" si="107"/>
        <v/>
      </c>
      <c r="S303" s="168">
        <f t="shared" si="108"/>
        <v>0</v>
      </c>
      <c r="T303" s="171">
        <f t="shared" si="109"/>
        <v>0</v>
      </c>
      <c r="U303" s="171">
        <f t="shared" si="110"/>
        <v>0</v>
      </c>
      <c r="V303" s="171">
        <f t="shared" si="111"/>
        <v>0</v>
      </c>
      <c r="W303" s="171">
        <f t="shared" si="112"/>
        <v>0</v>
      </c>
      <c r="X303" s="171">
        <f t="shared" si="113"/>
        <v>0</v>
      </c>
      <c r="Y303" s="171">
        <f t="shared" si="114"/>
        <v>0</v>
      </c>
      <c r="Z303" s="171">
        <f t="shared" si="115"/>
        <v>0</v>
      </c>
      <c r="AA303" s="171">
        <f t="shared" si="116"/>
        <v>0</v>
      </c>
      <c r="AB303" s="171">
        <f t="shared" si="117"/>
        <v>0</v>
      </c>
      <c r="AC303" s="171">
        <f t="shared" si="118"/>
        <v>0</v>
      </c>
      <c r="AD303" s="171">
        <f t="shared" si="119"/>
        <v>0</v>
      </c>
      <c r="AE303" s="168"/>
      <c r="AF303" s="171"/>
      <c r="AG303" s="171"/>
      <c r="AH303" s="171"/>
      <c r="AI303" s="171"/>
      <c r="AJ303" s="171"/>
      <c r="AK303" s="171"/>
      <c r="AL303" s="171"/>
      <c r="AM303" s="171"/>
      <c r="AN303" s="171" t="str">
        <f t="shared" si="99"/>
        <v/>
      </c>
      <c r="AO303" s="171" t="str">
        <f t="shared" si="100"/>
        <v/>
      </c>
      <c r="AP303" s="171" t="str">
        <f t="shared" si="101"/>
        <v/>
      </c>
      <c r="AQ303" s="168" t="str">
        <f t="shared" si="120"/>
        <v/>
      </c>
      <c r="AR303" s="158" t="str">
        <f>IF(P303&lt;&gt;1, IF(SUM(P303:$P$504)&lt;&gt;0, "| Laat geen witruimte tussen ingevulde rijen.", ""), "")</f>
        <v/>
      </c>
      <c r="AT303" s="159" t="str">
        <f t="shared" si="121"/>
        <v/>
      </c>
    </row>
    <row r="304" spans="1:46" s="158" customFormat="1" ht="14.4" customHeight="1" x14ac:dyDescent="0.3">
      <c r="A304" s="244" t="str">
        <f t="shared" si="102"/>
        <v/>
      </c>
      <c r="B304" s="153" t="str">
        <f t="shared" si="103"/>
        <v/>
      </c>
      <c r="C304" s="174" t="str">
        <f t="shared" si="104"/>
        <v/>
      </c>
      <c r="D304" s="234"/>
      <c r="E304" s="173"/>
      <c r="F304" s="175"/>
      <c r="G304" s="175"/>
      <c r="H304" s="175"/>
      <c r="I304" s="156"/>
      <c r="J304" s="175"/>
      <c r="K304" s="162"/>
      <c r="L304" s="178"/>
      <c r="M304" s="177"/>
      <c r="N304" s="177"/>
      <c r="O304" s="157" t="s">
        <v>98</v>
      </c>
      <c r="P304" s="158">
        <f t="shared" si="105"/>
        <v>0</v>
      </c>
      <c r="Q304" s="168" t="str">
        <f t="shared" si="106"/>
        <v/>
      </c>
      <c r="R304" s="233" t="str">
        <f t="shared" si="107"/>
        <v/>
      </c>
      <c r="S304" s="168">
        <f t="shared" si="108"/>
        <v>0</v>
      </c>
      <c r="T304" s="171">
        <f t="shared" si="109"/>
        <v>0</v>
      </c>
      <c r="U304" s="171">
        <f t="shared" si="110"/>
        <v>0</v>
      </c>
      <c r="V304" s="171">
        <f t="shared" si="111"/>
        <v>0</v>
      </c>
      <c r="W304" s="171">
        <f t="shared" si="112"/>
        <v>0</v>
      </c>
      <c r="X304" s="171">
        <f t="shared" si="113"/>
        <v>0</v>
      </c>
      <c r="Y304" s="171">
        <f t="shared" si="114"/>
        <v>0</v>
      </c>
      <c r="Z304" s="171">
        <f t="shared" si="115"/>
        <v>0</v>
      </c>
      <c r="AA304" s="171">
        <f t="shared" si="116"/>
        <v>0</v>
      </c>
      <c r="AB304" s="171">
        <f t="shared" si="117"/>
        <v>0</v>
      </c>
      <c r="AC304" s="171">
        <f t="shared" si="118"/>
        <v>0</v>
      </c>
      <c r="AD304" s="171">
        <f t="shared" si="119"/>
        <v>0</v>
      </c>
      <c r="AE304" s="168"/>
      <c r="AF304" s="171"/>
      <c r="AG304" s="171"/>
      <c r="AH304" s="171"/>
      <c r="AI304" s="171"/>
      <c r="AJ304" s="171"/>
      <c r="AK304" s="171"/>
      <c r="AL304" s="171"/>
      <c r="AM304" s="171"/>
      <c r="AN304" s="171" t="str">
        <f t="shared" si="99"/>
        <v/>
      </c>
      <c r="AO304" s="171" t="str">
        <f t="shared" si="100"/>
        <v/>
      </c>
      <c r="AP304" s="171" t="str">
        <f t="shared" si="101"/>
        <v/>
      </c>
      <c r="AQ304" s="168" t="str">
        <f t="shared" si="120"/>
        <v/>
      </c>
      <c r="AR304" s="158" t="str">
        <f>IF(P304&lt;&gt;1, IF(SUM(P304:$P$504)&lt;&gt;0, "| Laat geen witruimte tussen ingevulde rijen.", ""), "")</f>
        <v/>
      </c>
      <c r="AT304" s="159" t="str">
        <f t="shared" si="121"/>
        <v/>
      </c>
    </row>
    <row r="305" spans="1:46" s="158" customFormat="1" ht="14.4" customHeight="1" x14ac:dyDescent="0.3">
      <c r="A305" s="244" t="str">
        <f t="shared" si="102"/>
        <v/>
      </c>
      <c r="B305" s="153" t="str">
        <f t="shared" si="103"/>
        <v/>
      </c>
      <c r="C305" s="174" t="str">
        <f t="shared" si="104"/>
        <v/>
      </c>
      <c r="D305" s="234"/>
      <c r="E305" s="173"/>
      <c r="F305" s="175"/>
      <c r="G305" s="175"/>
      <c r="H305" s="175"/>
      <c r="I305" s="156"/>
      <c r="J305" s="175"/>
      <c r="K305" s="162"/>
      <c r="L305" s="178"/>
      <c r="M305" s="177"/>
      <c r="N305" s="177"/>
      <c r="O305" s="157" t="s">
        <v>98</v>
      </c>
      <c r="P305" s="158">
        <f t="shared" si="105"/>
        <v>0</v>
      </c>
      <c r="Q305" s="168" t="str">
        <f t="shared" si="106"/>
        <v/>
      </c>
      <c r="R305" s="233" t="str">
        <f t="shared" si="107"/>
        <v/>
      </c>
      <c r="S305" s="168">
        <f t="shared" si="108"/>
        <v>0</v>
      </c>
      <c r="T305" s="171">
        <f t="shared" si="109"/>
        <v>0</v>
      </c>
      <c r="U305" s="171">
        <f t="shared" si="110"/>
        <v>0</v>
      </c>
      <c r="V305" s="171">
        <f t="shared" si="111"/>
        <v>0</v>
      </c>
      <c r="W305" s="171">
        <f t="shared" si="112"/>
        <v>0</v>
      </c>
      <c r="X305" s="171">
        <f t="shared" si="113"/>
        <v>0</v>
      </c>
      <c r="Y305" s="171">
        <f t="shared" si="114"/>
        <v>0</v>
      </c>
      <c r="Z305" s="171">
        <f t="shared" si="115"/>
        <v>0</v>
      </c>
      <c r="AA305" s="171">
        <f t="shared" si="116"/>
        <v>0</v>
      </c>
      <c r="AB305" s="171">
        <f t="shared" si="117"/>
        <v>0</v>
      </c>
      <c r="AC305" s="171">
        <f t="shared" si="118"/>
        <v>0</v>
      </c>
      <c r="AD305" s="171">
        <f t="shared" si="119"/>
        <v>0</v>
      </c>
      <c r="AE305" s="168"/>
      <c r="AF305" s="171"/>
      <c r="AG305" s="171"/>
      <c r="AH305" s="171"/>
      <c r="AI305" s="171"/>
      <c r="AJ305" s="171"/>
      <c r="AK305" s="171"/>
      <c r="AL305" s="171"/>
      <c r="AM305" s="171"/>
      <c r="AN305" s="171" t="str">
        <f t="shared" si="99"/>
        <v/>
      </c>
      <c r="AO305" s="171" t="str">
        <f t="shared" si="100"/>
        <v/>
      </c>
      <c r="AP305" s="171" t="str">
        <f t="shared" si="101"/>
        <v/>
      </c>
      <c r="AQ305" s="168" t="str">
        <f t="shared" si="120"/>
        <v/>
      </c>
      <c r="AR305" s="158" t="str">
        <f>IF(P305&lt;&gt;1, IF(SUM(P305:$P$504)&lt;&gt;0, "| Laat geen witruimte tussen ingevulde rijen.", ""), "")</f>
        <v/>
      </c>
      <c r="AT305" s="159" t="str">
        <f t="shared" si="121"/>
        <v/>
      </c>
    </row>
    <row r="306" spans="1:46" s="158" customFormat="1" ht="14.4" customHeight="1" x14ac:dyDescent="0.3">
      <c r="A306" s="244" t="str">
        <f t="shared" si="102"/>
        <v/>
      </c>
      <c r="B306" s="153" t="str">
        <f t="shared" si="103"/>
        <v/>
      </c>
      <c r="C306" s="174" t="str">
        <f t="shared" si="104"/>
        <v/>
      </c>
      <c r="D306" s="234"/>
      <c r="E306" s="173"/>
      <c r="F306" s="175"/>
      <c r="G306" s="175"/>
      <c r="H306" s="175"/>
      <c r="I306" s="156"/>
      <c r="J306" s="175"/>
      <c r="K306" s="162"/>
      <c r="L306" s="178"/>
      <c r="M306" s="177"/>
      <c r="N306" s="177"/>
      <c r="O306" s="157" t="s">
        <v>98</v>
      </c>
      <c r="P306" s="158">
        <f t="shared" si="105"/>
        <v>0</v>
      </c>
      <c r="Q306" s="168" t="str">
        <f t="shared" si="106"/>
        <v/>
      </c>
      <c r="R306" s="233" t="str">
        <f t="shared" si="107"/>
        <v/>
      </c>
      <c r="S306" s="168">
        <f t="shared" si="108"/>
        <v>0</v>
      </c>
      <c r="T306" s="171">
        <f t="shared" si="109"/>
        <v>0</v>
      </c>
      <c r="U306" s="171">
        <f t="shared" si="110"/>
        <v>0</v>
      </c>
      <c r="V306" s="171">
        <f t="shared" si="111"/>
        <v>0</v>
      </c>
      <c r="W306" s="171">
        <f t="shared" si="112"/>
        <v>0</v>
      </c>
      <c r="X306" s="171">
        <f t="shared" si="113"/>
        <v>0</v>
      </c>
      <c r="Y306" s="171">
        <f t="shared" si="114"/>
        <v>0</v>
      </c>
      <c r="Z306" s="171">
        <f t="shared" si="115"/>
        <v>0</v>
      </c>
      <c r="AA306" s="171">
        <f t="shared" si="116"/>
        <v>0</v>
      </c>
      <c r="AB306" s="171">
        <f t="shared" si="117"/>
        <v>0</v>
      </c>
      <c r="AC306" s="171">
        <f t="shared" si="118"/>
        <v>0</v>
      </c>
      <c r="AD306" s="171">
        <f t="shared" si="119"/>
        <v>0</v>
      </c>
      <c r="AE306" s="168"/>
      <c r="AF306" s="171"/>
      <c r="AG306" s="171"/>
      <c r="AH306" s="171"/>
      <c r="AI306" s="171"/>
      <c r="AJ306" s="171"/>
      <c r="AK306" s="171"/>
      <c r="AL306" s="171"/>
      <c r="AM306" s="171"/>
      <c r="AN306" s="171" t="str">
        <f t="shared" si="99"/>
        <v/>
      </c>
      <c r="AO306" s="171" t="str">
        <f t="shared" si="100"/>
        <v/>
      </c>
      <c r="AP306" s="171" t="str">
        <f t="shared" si="101"/>
        <v/>
      </c>
      <c r="AQ306" s="168" t="str">
        <f t="shared" si="120"/>
        <v/>
      </c>
      <c r="AR306" s="158" t="str">
        <f>IF(P306&lt;&gt;1, IF(SUM(P306:$P$504)&lt;&gt;0, "| Laat geen witruimte tussen ingevulde rijen.", ""), "")</f>
        <v/>
      </c>
      <c r="AT306" s="159" t="str">
        <f t="shared" si="121"/>
        <v/>
      </c>
    </row>
    <row r="307" spans="1:46" s="158" customFormat="1" ht="14.4" customHeight="1" x14ac:dyDescent="0.3">
      <c r="A307" s="244" t="str">
        <f t="shared" si="102"/>
        <v/>
      </c>
      <c r="B307" s="153" t="str">
        <f t="shared" si="103"/>
        <v/>
      </c>
      <c r="C307" s="174" t="str">
        <f t="shared" si="104"/>
        <v/>
      </c>
      <c r="D307" s="234"/>
      <c r="E307" s="173"/>
      <c r="F307" s="175"/>
      <c r="G307" s="175"/>
      <c r="H307" s="175"/>
      <c r="I307" s="156"/>
      <c r="J307" s="175"/>
      <c r="K307" s="162"/>
      <c r="L307" s="178"/>
      <c r="M307" s="177"/>
      <c r="N307" s="177"/>
      <c r="O307" s="157" t="s">
        <v>98</v>
      </c>
      <c r="P307" s="158">
        <f t="shared" si="105"/>
        <v>0</v>
      </c>
      <c r="Q307" s="168" t="str">
        <f t="shared" si="106"/>
        <v/>
      </c>
      <c r="R307" s="233" t="str">
        <f t="shared" si="107"/>
        <v/>
      </c>
      <c r="S307" s="168">
        <f t="shared" si="108"/>
        <v>0</v>
      </c>
      <c r="T307" s="171">
        <f t="shared" si="109"/>
        <v>0</v>
      </c>
      <c r="U307" s="171">
        <f t="shared" si="110"/>
        <v>0</v>
      </c>
      <c r="V307" s="171">
        <f t="shared" si="111"/>
        <v>0</v>
      </c>
      <c r="W307" s="171">
        <f t="shared" si="112"/>
        <v>0</v>
      </c>
      <c r="X307" s="171">
        <f t="shared" si="113"/>
        <v>0</v>
      </c>
      <c r="Y307" s="171">
        <f t="shared" si="114"/>
        <v>0</v>
      </c>
      <c r="Z307" s="171">
        <f t="shared" si="115"/>
        <v>0</v>
      </c>
      <c r="AA307" s="171">
        <f t="shared" si="116"/>
        <v>0</v>
      </c>
      <c r="AB307" s="171">
        <f t="shared" si="117"/>
        <v>0</v>
      </c>
      <c r="AC307" s="171">
        <f t="shared" si="118"/>
        <v>0</v>
      </c>
      <c r="AD307" s="171">
        <f t="shared" si="119"/>
        <v>0</v>
      </c>
      <c r="AE307" s="168"/>
      <c r="AF307" s="171"/>
      <c r="AG307" s="171"/>
      <c r="AH307" s="171"/>
      <c r="AI307" s="171"/>
      <c r="AJ307" s="171"/>
      <c r="AK307" s="171"/>
      <c r="AL307" s="171"/>
      <c r="AM307" s="171"/>
      <c r="AN307" s="171" t="str">
        <f t="shared" si="99"/>
        <v/>
      </c>
      <c r="AO307" s="171" t="str">
        <f t="shared" si="100"/>
        <v/>
      </c>
      <c r="AP307" s="171" t="str">
        <f t="shared" si="101"/>
        <v/>
      </c>
      <c r="AQ307" s="168" t="str">
        <f t="shared" si="120"/>
        <v/>
      </c>
      <c r="AR307" s="158" t="str">
        <f>IF(P307&lt;&gt;1, IF(SUM(P307:$P$504)&lt;&gt;0, "| Laat geen witruimte tussen ingevulde rijen.", ""), "")</f>
        <v/>
      </c>
      <c r="AT307" s="159" t="str">
        <f t="shared" si="121"/>
        <v/>
      </c>
    </row>
    <row r="308" spans="1:46" s="158" customFormat="1" ht="14.4" customHeight="1" x14ac:dyDescent="0.3">
      <c r="A308" s="244" t="str">
        <f t="shared" si="102"/>
        <v/>
      </c>
      <c r="B308" s="153" t="str">
        <f t="shared" si="103"/>
        <v/>
      </c>
      <c r="C308" s="174" t="str">
        <f t="shared" si="104"/>
        <v/>
      </c>
      <c r="D308" s="234"/>
      <c r="E308" s="173"/>
      <c r="F308" s="175"/>
      <c r="G308" s="175"/>
      <c r="H308" s="175"/>
      <c r="I308" s="156"/>
      <c r="J308" s="175"/>
      <c r="K308" s="162"/>
      <c r="L308" s="178"/>
      <c r="M308" s="177"/>
      <c r="N308" s="177"/>
      <c r="O308" s="157" t="s">
        <v>98</v>
      </c>
      <c r="P308" s="158">
        <f t="shared" si="105"/>
        <v>0</v>
      </c>
      <c r="Q308" s="168" t="str">
        <f t="shared" si="106"/>
        <v/>
      </c>
      <c r="R308" s="233" t="str">
        <f t="shared" si="107"/>
        <v/>
      </c>
      <c r="S308" s="168">
        <f t="shared" si="108"/>
        <v>0</v>
      </c>
      <c r="T308" s="171">
        <f t="shared" si="109"/>
        <v>0</v>
      </c>
      <c r="U308" s="171">
        <f t="shared" si="110"/>
        <v>0</v>
      </c>
      <c r="V308" s="171">
        <f t="shared" si="111"/>
        <v>0</v>
      </c>
      <c r="W308" s="171">
        <f t="shared" si="112"/>
        <v>0</v>
      </c>
      <c r="X308" s="171">
        <f t="shared" si="113"/>
        <v>0</v>
      </c>
      <c r="Y308" s="171">
        <f t="shared" si="114"/>
        <v>0</v>
      </c>
      <c r="Z308" s="171">
        <f t="shared" si="115"/>
        <v>0</v>
      </c>
      <c r="AA308" s="171">
        <f t="shared" si="116"/>
        <v>0</v>
      </c>
      <c r="AB308" s="171">
        <f t="shared" si="117"/>
        <v>0</v>
      </c>
      <c r="AC308" s="171">
        <f t="shared" si="118"/>
        <v>0</v>
      </c>
      <c r="AD308" s="171">
        <f t="shared" si="119"/>
        <v>0</v>
      </c>
      <c r="AE308" s="168"/>
      <c r="AF308" s="171"/>
      <c r="AG308" s="171"/>
      <c r="AH308" s="171"/>
      <c r="AI308" s="171"/>
      <c r="AJ308" s="171"/>
      <c r="AK308" s="171"/>
      <c r="AL308" s="171"/>
      <c r="AM308" s="171"/>
      <c r="AN308" s="171" t="str">
        <f t="shared" si="99"/>
        <v/>
      </c>
      <c r="AO308" s="171" t="str">
        <f t="shared" si="100"/>
        <v/>
      </c>
      <c r="AP308" s="171" t="str">
        <f t="shared" si="101"/>
        <v/>
      </c>
      <c r="AQ308" s="168" t="str">
        <f t="shared" si="120"/>
        <v/>
      </c>
      <c r="AR308" s="158" t="str">
        <f>IF(P308&lt;&gt;1, IF(SUM(P308:$P$504)&lt;&gt;0, "| Laat geen witruimte tussen ingevulde rijen.", ""), "")</f>
        <v/>
      </c>
      <c r="AT308" s="159" t="str">
        <f t="shared" si="121"/>
        <v/>
      </c>
    </row>
    <row r="309" spans="1:46" s="158" customFormat="1" ht="14.4" customHeight="1" x14ac:dyDescent="0.3">
      <c r="A309" s="244" t="str">
        <f t="shared" si="102"/>
        <v/>
      </c>
      <c r="B309" s="153" t="str">
        <f t="shared" si="103"/>
        <v/>
      </c>
      <c r="C309" s="174" t="str">
        <f t="shared" si="104"/>
        <v/>
      </c>
      <c r="D309" s="234"/>
      <c r="E309" s="173"/>
      <c r="F309" s="175"/>
      <c r="G309" s="175"/>
      <c r="H309" s="175"/>
      <c r="I309" s="156"/>
      <c r="J309" s="175"/>
      <c r="K309" s="162"/>
      <c r="L309" s="178"/>
      <c r="M309" s="177"/>
      <c r="N309" s="177"/>
      <c r="O309" s="157" t="s">
        <v>98</v>
      </c>
      <c r="P309" s="158">
        <f t="shared" si="105"/>
        <v>0</v>
      </c>
      <c r="Q309" s="168" t="str">
        <f t="shared" si="106"/>
        <v/>
      </c>
      <c r="R309" s="233" t="str">
        <f t="shared" si="107"/>
        <v/>
      </c>
      <c r="S309" s="168">
        <f t="shared" si="108"/>
        <v>0</v>
      </c>
      <c r="T309" s="171">
        <f t="shared" si="109"/>
        <v>0</v>
      </c>
      <c r="U309" s="171">
        <f t="shared" si="110"/>
        <v>0</v>
      </c>
      <c r="V309" s="171">
        <f t="shared" si="111"/>
        <v>0</v>
      </c>
      <c r="W309" s="171">
        <f t="shared" si="112"/>
        <v>0</v>
      </c>
      <c r="X309" s="171">
        <f t="shared" si="113"/>
        <v>0</v>
      </c>
      <c r="Y309" s="171">
        <f t="shared" si="114"/>
        <v>0</v>
      </c>
      <c r="Z309" s="171">
        <f t="shared" si="115"/>
        <v>0</v>
      </c>
      <c r="AA309" s="171">
        <f t="shared" si="116"/>
        <v>0</v>
      </c>
      <c r="AB309" s="171">
        <f t="shared" si="117"/>
        <v>0</v>
      </c>
      <c r="AC309" s="171">
        <f t="shared" si="118"/>
        <v>0</v>
      </c>
      <c r="AD309" s="171">
        <f t="shared" si="119"/>
        <v>0</v>
      </c>
      <c r="AE309" s="168"/>
      <c r="AF309" s="171"/>
      <c r="AG309" s="171"/>
      <c r="AH309" s="171"/>
      <c r="AI309" s="171"/>
      <c r="AJ309" s="171"/>
      <c r="AK309" s="171"/>
      <c r="AL309" s="171"/>
      <c r="AM309" s="171"/>
      <c r="AN309" s="171" t="str">
        <f t="shared" si="99"/>
        <v/>
      </c>
      <c r="AO309" s="171" t="str">
        <f t="shared" si="100"/>
        <v/>
      </c>
      <c r="AP309" s="171" t="str">
        <f t="shared" si="101"/>
        <v/>
      </c>
      <c r="AQ309" s="168" t="str">
        <f t="shared" si="120"/>
        <v/>
      </c>
      <c r="AR309" s="158" t="str">
        <f>IF(P309&lt;&gt;1, IF(SUM(P309:$P$504)&lt;&gt;0, "| Laat geen witruimte tussen ingevulde rijen.", ""), "")</f>
        <v/>
      </c>
      <c r="AT309" s="159" t="str">
        <f t="shared" si="121"/>
        <v/>
      </c>
    </row>
    <row r="310" spans="1:46" s="158" customFormat="1" ht="14.4" customHeight="1" x14ac:dyDescent="0.3">
      <c r="A310" s="244" t="str">
        <f t="shared" si="102"/>
        <v/>
      </c>
      <c r="B310" s="153" t="str">
        <f t="shared" si="103"/>
        <v/>
      </c>
      <c r="C310" s="174" t="str">
        <f t="shared" si="104"/>
        <v/>
      </c>
      <c r="D310" s="234"/>
      <c r="E310" s="173"/>
      <c r="F310" s="175"/>
      <c r="G310" s="175"/>
      <c r="H310" s="175"/>
      <c r="I310" s="156"/>
      <c r="J310" s="175"/>
      <c r="K310" s="162"/>
      <c r="L310" s="178"/>
      <c r="M310" s="177"/>
      <c r="N310" s="177"/>
      <c r="O310" s="157" t="s">
        <v>98</v>
      </c>
      <c r="P310" s="158">
        <f t="shared" si="105"/>
        <v>0</v>
      </c>
      <c r="Q310" s="168" t="str">
        <f t="shared" si="106"/>
        <v/>
      </c>
      <c r="R310" s="233" t="str">
        <f t="shared" si="107"/>
        <v/>
      </c>
      <c r="S310" s="168">
        <f t="shared" si="108"/>
        <v>0</v>
      </c>
      <c r="T310" s="171">
        <f t="shared" si="109"/>
        <v>0</v>
      </c>
      <c r="U310" s="171">
        <f t="shared" si="110"/>
        <v>0</v>
      </c>
      <c r="V310" s="171">
        <f t="shared" si="111"/>
        <v>0</v>
      </c>
      <c r="W310" s="171">
        <f t="shared" si="112"/>
        <v>0</v>
      </c>
      <c r="X310" s="171">
        <f t="shared" si="113"/>
        <v>0</v>
      </c>
      <c r="Y310" s="171">
        <f t="shared" si="114"/>
        <v>0</v>
      </c>
      <c r="Z310" s="171">
        <f t="shared" si="115"/>
        <v>0</v>
      </c>
      <c r="AA310" s="171">
        <f t="shared" si="116"/>
        <v>0</v>
      </c>
      <c r="AB310" s="171">
        <f t="shared" si="117"/>
        <v>0</v>
      </c>
      <c r="AC310" s="171">
        <f t="shared" si="118"/>
        <v>0</v>
      </c>
      <c r="AD310" s="171">
        <f t="shared" si="119"/>
        <v>0</v>
      </c>
      <c r="AE310" s="168"/>
      <c r="AF310" s="171"/>
      <c r="AG310" s="171"/>
      <c r="AH310" s="171"/>
      <c r="AI310" s="171"/>
      <c r="AJ310" s="171"/>
      <c r="AK310" s="171"/>
      <c r="AL310" s="171"/>
      <c r="AM310" s="171"/>
      <c r="AN310" s="171" t="str">
        <f t="shared" si="99"/>
        <v/>
      </c>
      <c r="AO310" s="171" t="str">
        <f t="shared" si="100"/>
        <v/>
      </c>
      <c r="AP310" s="171" t="str">
        <f t="shared" si="101"/>
        <v/>
      </c>
      <c r="AQ310" s="168" t="str">
        <f t="shared" si="120"/>
        <v/>
      </c>
      <c r="AR310" s="158" t="str">
        <f>IF(P310&lt;&gt;1, IF(SUM(P310:$P$504)&lt;&gt;0, "| Laat geen witruimte tussen ingevulde rijen.", ""), "")</f>
        <v/>
      </c>
      <c r="AT310" s="159" t="str">
        <f t="shared" si="121"/>
        <v/>
      </c>
    </row>
    <row r="311" spans="1:46" s="158" customFormat="1" ht="14.4" customHeight="1" x14ac:dyDescent="0.3">
      <c r="A311" s="244" t="str">
        <f t="shared" si="102"/>
        <v/>
      </c>
      <c r="B311" s="153" t="str">
        <f t="shared" si="103"/>
        <v/>
      </c>
      <c r="C311" s="174" t="str">
        <f t="shared" si="104"/>
        <v/>
      </c>
      <c r="D311" s="234"/>
      <c r="E311" s="173"/>
      <c r="F311" s="175"/>
      <c r="G311" s="175"/>
      <c r="H311" s="175"/>
      <c r="I311" s="156"/>
      <c r="J311" s="175"/>
      <c r="K311" s="162"/>
      <c r="L311" s="178"/>
      <c r="M311" s="177"/>
      <c r="N311" s="177"/>
      <c r="O311" s="157" t="s">
        <v>98</v>
      </c>
      <c r="P311" s="158">
        <f t="shared" si="105"/>
        <v>0</v>
      </c>
      <c r="Q311" s="168" t="str">
        <f t="shared" si="106"/>
        <v/>
      </c>
      <c r="R311" s="233" t="str">
        <f t="shared" si="107"/>
        <v/>
      </c>
      <c r="S311" s="168">
        <f t="shared" si="108"/>
        <v>0</v>
      </c>
      <c r="T311" s="171">
        <f t="shared" si="109"/>
        <v>0</v>
      </c>
      <c r="U311" s="171">
        <f t="shared" si="110"/>
        <v>0</v>
      </c>
      <c r="V311" s="171">
        <f t="shared" si="111"/>
        <v>0</v>
      </c>
      <c r="W311" s="171">
        <f t="shared" si="112"/>
        <v>0</v>
      </c>
      <c r="X311" s="171">
        <f t="shared" si="113"/>
        <v>0</v>
      </c>
      <c r="Y311" s="171">
        <f t="shared" si="114"/>
        <v>0</v>
      </c>
      <c r="Z311" s="171">
        <f t="shared" si="115"/>
        <v>0</v>
      </c>
      <c r="AA311" s="171">
        <f t="shared" si="116"/>
        <v>0</v>
      </c>
      <c r="AB311" s="171">
        <f t="shared" si="117"/>
        <v>0</v>
      </c>
      <c r="AC311" s="171">
        <f t="shared" si="118"/>
        <v>0</v>
      </c>
      <c r="AD311" s="171">
        <f t="shared" si="119"/>
        <v>0</v>
      </c>
      <c r="AE311" s="168"/>
      <c r="AF311" s="171"/>
      <c r="AG311" s="171"/>
      <c r="AH311" s="171"/>
      <c r="AI311" s="171"/>
      <c r="AJ311" s="171"/>
      <c r="AK311" s="171"/>
      <c r="AL311" s="171"/>
      <c r="AM311" s="171"/>
      <c r="AN311" s="171" t="str">
        <f t="shared" si="99"/>
        <v/>
      </c>
      <c r="AO311" s="171" t="str">
        <f t="shared" si="100"/>
        <v/>
      </c>
      <c r="AP311" s="171" t="str">
        <f t="shared" si="101"/>
        <v/>
      </c>
      <c r="AQ311" s="168" t="str">
        <f t="shared" si="120"/>
        <v/>
      </c>
      <c r="AR311" s="158" t="str">
        <f>IF(P311&lt;&gt;1, IF(SUM(P311:$P$504)&lt;&gt;0, "| Laat geen witruimte tussen ingevulde rijen.", ""), "")</f>
        <v/>
      </c>
      <c r="AT311" s="159" t="str">
        <f t="shared" si="121"/>
        <v/>
      </c>
    </row>
    <row r="312" spans="1:46" s="158" customFormat="1" ht="14.4" customHeight="1" x14ac:dyDescent="0.3">
      <c r="A312" s="244" t="str">
        <f t="shared" si="102"/>
        <v/>
      </c>
      <c r="B312" s="153" t="str">
        <f t="shared" si="103"/>
        <v/>
      </c>
      <c r="C312" s="174" t="str">
        <f t="shared" si="104"/>
        <v/>
      </c>
      <c r="D312" s="234"/>
      <c r="E312" s="173"/>
      <c r="F312" s="175"/>
      <c r="G312" s="175"/>
      <c r="H312" s="175"/>
      <c r="I312" s="156"/>
      <c r="J312" s="175"/>
      <c r="K312" s="162"/>
      <c r="L312" s="178"/>
      <c r="M312" s="177"/>
      <c r="N312" s="177"/>
      <c r="O312" s="157" t="s">
        <v>98</v>
      </c>
      <c r="P312" s="158">
        <f t="shared" si="105"/>
        <v>0</v>
      </c>
      <c r="Q312" s="168" t="str">
        <f t="shared" si="106"/>
        <v/>
      </c>
      <c r="R312" s="233" t="str">
        <f t="shared" si="107"/>
        <v/>
      </c>
      <c r="S312" s="168">
        <f t="shared" si="108"/>
        <v>0</v>
      </c>
      <c r="T312" s="171">
        <f t="shared" si="109"/>
        <v>0</v>
      </c>
      <c r="U312" s="171">
        <f t="shared" si="110"/>
        <v>0</v>
      </c>
      <c r="V312" s="171">
        <f t="shared" si="111"/>
        <v>0</v>
      </c>
      <c r="W312" s="171">
        <f t="shared" si="112"/>
        <v>0</v>
      </c>
      <c r="X312" s="171">
        <f t="shared" si="113"/>
        <v>0</v>
      </c>
      <c r="Y312" s="171">
        <f t="shared" si="114"/>
        <v>0</v>
      </c>
      <c r="Z312" s="171">
        <f t="shared" si="115"/>
        <v>0</v>
      </c>
      <c r="AA312" s="171">
        <f t="shared" si="116"/>
        <v>0</v>
      </c>
      <c r="AB312" s="171">
        <f t="shared" si="117"/>
        <v>0</v>
      </c>
      <c r="AC312" s="171">
        <f t="shared" si="118"/>
        <v>0</v>
      </c>
      <c r="AD312" s="171">
        <f t="shared" si="119"/>
        <v>0</v>
      </c>
      <c r="AE312" s="168"/>
      <c r="AF312" s="171"/>
      <c r="AG312" s="171"/>
      <c r="AH312" s="171"/>
      <c r="AI312" s="171"/>
      <c r="AJ312" s="171"/>
      <c r="AK312" s="171"/>
      <c r="AL312" s="171"/>
      <c r="AM312" s="171"/>
      <c r="AN312" s="171" t="str">
        <f t="shared" si="99"/>
        <v/>
      </c>
      <c r="AO312" s="171" t="str">
        <f t="shared" si="100"/>
        <v/>
      </c>
      <c r="AP312" s="171" t="str">
        <f t="shared" si="101"/>
        <v/>
      </c>
      <c r="AQ312" s="168" t="str">
        <f t="shared" si="120"/>
        <v/>
      </c>
      <c r="AR312" s="158" t="str">
        <f>IF(P312&lt;&gt;1, IF(SUM(P312:$P$504)&lt;&gt;0, "| Laat geen witruimte tussen ingevulde rijen.", ""), "")</f>
        <v/>
      </c>
      <c r="AT312" s="159" t="str">
        <f t="shared" si="121"/>
        <v/>
      </c>
    </row>
    <row r="313" spans="1:46" s="158" customFormat="1" ht="14.4" customHeight="1" x14ac:dyDescent="0.3">
      <c r="A313" s="244" t="str">
        <f t="shared" si="102"/>
        <v/>
      </c>
      <c r="B313" s="153" t="str">
        <f t="shared" si="103"/>
        <v/>
      </c>
      <c r="C313" s="174" t="str">
        <f t="shared" si="104"/>
        <v/>
      </c>
      <c r="D313" s="234"/>
      <c r="E313" s="173"/>
      <c r="F313" s="175"/>
      <c r="G313" s="175"/>
      <c r="H313" s="175"/>
      <c r="I313" s="156"/>
      <c r="J313" s="175"/>
      <c r="K313" s="162"/>
      <c r="L313" s="178"/>
      <c r="M313" s="177"/>
      <c r="N313" s="177"/>
      <c r="O313" s="157" t="s">
        <v>98</v>
      </c>
      <c r="P313" s="158">
        <f t="shared" si="105"/>
        <v>0</v>
      </c>
      <c r="Q313" s="168" t="str">
        <f t="shared" si="106"/>
        <v/>
      </c>
      <c r="R313" s="233" t="str">
        <f t="shared" si="107"/>
        <v/>
      </c>
      <c r="S313" s="168">
        <f t="shared" si="108"/>
        <v>0</v>
      </c>
      <c r="T313" s="171">
        <f t="shared" si="109"/>
        <v>0</v>
      </c>
      <c r="U313" s="171">
        <f t="shared" si="110"/>
        <v>0</v>
      </c>
      <c r="V313" s="171">
        <f t="shared" si="111"/>
        <v>0</v>
      </c>
      <c r="W313" s="171">
        <f t="shared" si="112"/>
        <v>0</v>
      </c>
      <c r="X313" s="171">
        <f t="shared" si="113"/>
        <v>0</v>
      </c>
      <c r="Y313" s="171">
        <f t="shared" si="114"/>
        <v>0</v>
      </c>
      <c r="Z313" s="171">
        <f t="shared" si="115"/>
        <v>0</v>
      </c>
      <c r="AA313" s="171">
        <f t="shared" si="116"/>
        <v>0</v>
      </c>
      <c r="AB313" s="171">
        <f t="shared" si="117"/>
        <v>0</v>
      </c>
      <c r="AC313" s="171">
        <f t="shared" si="118"/>
        <v>0</v>
      </c>
      <c r="AD313" s="171">
        <f t="shared" si="119"/>
        <v>0</v>
      </c>
      <c r="AE313" s="168"/>
      <c r="AF313" s="171"/>
      <c r="AG313" s="171"/>
      <c r="AH313" s="171"/>
      <c r="AI313" s="171"/>
      <c r="AJ313" s="171"/>
      <c r="AK313" s="171"/>
      <c r="AL313" s="171"/>
      <c r="AM313" s="171"/>
      <c r="AN313" s="171" t="str">
        <f t="shared" si="99"/>
        <v/>
      </c>
      <c r="AO313" s="171" t="str">
        <f t="shared" si="100"/>
        <v/>
      </c>
      <c r="AP313" s="171" t="str">
        <f t="shared" si="101"/>
        <v/>
      </c>
      <c r="AQ313" s="168" t="str">
        <f t="shared" si="120"/>
        <v/>
      </c>
      <c r="AR313" s="158" t="str">
        <f>IF(P313&lt;&gt;1, IF(SUM(P313:$P$504)&lt;&gt;0, "| Laat geen witruimte tussen ingevulde rijen.", ""), "")</f>
        <v/>
      </c>
      <c r="AT313" s="159" t="str">
        <f t="shared" si="121"/>
        <v/>
      </c>
    </row>
    <row r="314" spans="1:46" s="158" customFormat="1" ht="14.4" customHeight="1" x14ac:dyDescent="0.3">
      <c r="A314" s="244" t="str">
        <f t="shared" si="102"/>
        <v/>
      </c>
      <c r="B314" s="153" t="str">
        <f t="shared" si="103"/>
        <v/>
      </c>
      <c r="C314" s="174" t="str">
        <f t="shared" si="104"/>
        <v/>
      </c>
      <c r="D314" s="234"/>
      <c r="E314" s="173"/>
      <c r="F314" s="175"/>
      <c r="G314" s="175"/>
      <c r="H314" s="175"/>
      <c r="I314" s="156"/>
      <c r="J314" s="175"/>
      <c r="K314" s="162"/>
      <c r="L314" s="178"/>
      <c r="M314" s="177"/>
      <c r="N314" s="177"/>
      <c r="O314" s="157" t="s">
        <v>98</v>
      </c>
      <c r="P314" s="158">
        <f t="shared" si="105"/>
        <v>0</v>
      </c>
      <c r="Q314" s="168" t="str">
        <f t="shared" si="106"/>
        <v/>
      </c>
      <c r="R314" s="233" t="str">
        <f t="shared" si="107"/>
        <v/>
      </c>
      <c r="S314" s="168">
        <f t="shared" si="108"/>
        <v>0</v>
      </c>
      <c r="T314" s="171">
        <f t="shared" si="109"/>
        <v>0</v>
      </c>
      <c r="U314" s="171">
        <f t="shared" si="110"/>
        <v>0</v>
      </c>
      <c r="V314" s="171">
        <f t="shared" si="111"/>
        <v>0</v>
      </c>
      <c r="W314" s="171">
        <f t="shared" si="112"/>
        <v>0</v>
      </c>
      <c r="X314" s="171">
        <f t="shared" si="113"/>
        <v>0</v>
      </c>
      <c r="Y314" s="171">
        <f t="shared" si="114"/>
        <v>0</v>
      </c>
      <c r="Z314" s="171">
        <f t="shared" si="115"/>
        <v>0</v>
      </c>
      <c r="AA314" s="171">
        <f t="shared" si="116"/>
        <v>0</v>
      </c>
      <c r="AB314" s="171">
        <f t="shared" si="117"/>
        <v>0</v>
      </c>
      <c r="AC314" s="171">
        <f t="shared" si="118"/>
        <v>0</v>
      </c>
      <c r="AD314" s="171">
        <f t="shared" si="119"/>
        <v>0</v>
      </c>
      <c r="AE314" s="168"/>
      <c r="AF314" s="171"/>
      <c r="AG314" s="171"/>
      <c r="AH314" s="171"/>
      <c r="AI314" s="171"/>
      <c r="AJ314" s="171"/>
      <c r="AK314" s="171"/>
      <c r="AL314" s="171"/>
      <c r="AM314" s="171"/>
      <c r="AN314" s="171" t="str">
        <f t="shared" si="99"/>
        <v/>
      </c>
      <c r="AO314" s="171" t="str">
        <f t="shared" si="100"/>
        <v/>
      </c>
      <c r="AP314" s="171" t="str">
        <f t="shared" si="101"/>
        <v/>
      </c>
      <c r="AQ314" s="168" t="str">
        <f t="shared" si="120"/>
        <v/>
      </c>
      <c r="AR314" s="158" t="str">
        <f>IF(P314&lt;&gt;1, IF(SUM(P314:$P$504)&lt;&gt;0, "| Laat geen witruimte tussen ingevulde rijen.", ""), "")</f>
        <v/>
      </c>
      <c r="AT314" s="159" t="str">
        <f t="shared" si="121"/>
        <v/>
      </c>
    </row>
    <row r="315" spans="1:46" s="158" customFormat="1" ht="14.4" customHeight="1" x14ac:dyDescent="0.3">
      <c r="A315" s="244" t="str">
        <f t="shared" si="102"/>
        <v/>
      </c>
      <c r="B315" s="153" t="str">
        <f t="shared" si="103"/>
        <v/>
      </c>
      <c r="C315" s="174" t="str">
        <f t="shared" si="104"/>
        <v/>
      </c>
      <c r="D315" s="234"/>
      <c r="E315" s="173"/>
      <c r="F315" s="175"/>
      <c r="G315" s="175"/>
      <c r="H315" s="175"/>
      <c r="I315" s="156"/>
      <c r="J315" s="175"/>
      <c r="K315" s="162"/>
      <c r="L315" s="178"/>
      <c r="M315" s="177"/>
      <c r="N315" s="177"/>
      <c r="O315" s="157" t="s">
        <v>98</v>
      </c>
      <c r="P315" s="158">
        <f t="shared" si="105"/>
        <v>0</v>
      </c>
      <c r="Q315" s="168" t="str">
        <f t="shared" si="106"/>
        <v/>
      </c>
      <c r="R315" s="233" t="str">
        <f t="shared" si="107"/>
        <v/>
      </c>
      <c r="S315" s="168">
        <f t="shared" si="108"/>
        <v>0</v>
      </c>
      <c r="T315" s="171">
        <f t="shared" si="109"/>
        <v>0</v>
      </c>
      <c r="U315" s="171">
        <f t="shared" si="110"/>
        <v>0</v>
      </c>
      <c r="V315" s="171">
        <f t="shared" si="111"/>
        <v>0</v>
      </c>
      <c r="W315" s="171">
        <f t="shared" si="112"/>
        <v>0</v>
      </c>
      <c r="X315" s="171">
        <f t="shared" si="113"/>
        <v>0</v>
      </c>
      <c r="Y315" s="171">
        <f t="shared" si="114"/>
        <v>0</v>
      </c>
      <c r="Z315" s="171">
        <f t="shared" si="115"/>
        <v>0</v>
      </c>
      <c r="AA315" s="171">
        <f t="shared" si="116"/>
        <v>0</v>
      </c>
      <c r="AB315" s="171">
        <f t="shared" si="117"/>
        <v>0</v>
      </c>
      <c r="AC315" s="171">
        <f t="shared" si="118"/>
        <v>0</v>
      </c>
      <c r="AD315" s="171">
        <f t="shared" si="119"/>
        <v>0</v>
      </c>
      <c r="AE315" s="168"/>
      <c r="AF315" s="171"/>
      <c r="AG315" s="171"/>
      <c r="AH315" s="171"/>
      <c r="AI315" s="171"/>
      <c r="AJ315" s="171"/>
      <c r="AK315" s="171"/>
      <c r="AL315" s="171"/>
      <c r="AM315" s="171"/>
      <c r="AN315" s="171" t="str">
        <f t="shared" si="99"/>
        <v/>
      </c>
      <c r="AO315" s="171" t="str">
        <f t="shared" si="100"/>
        <v/>
      </c>
      <c r="AP315" s="171" t="str">
        <f t="shared" si="101"/>
        <v/>
      </c>
      <c r="AQ315" s="168" t="str">
        <f t="shared" si="120"/>
        <v/>
      </c>
      <c r="AR315" s="158" t="str">
        <f>IF(P315&lt;&gt;1, IF(SUM(P315:$P$504)&lt;&gt;0, "| Laat geen witruimte tussen ingevulde rijen.", ""), "")</f>
        <v/>
      </c>
      <c r="AT315" s="159" t="str">
        <f t="shared" si="121"/>
        <v/>
      </c>
    </row>
    <row r="316" spans="1:46" s="158" customFormat="1" ht="14.4" customHeight="1" x14ac:dyDescent="0.3">
      <c r="A316" s="244" t="str">
        <f t="shared" si="102"/>
        <v/>
      </c>
      <c r="B316" s="153" t="str">
        <f t="shared" si="103"/>
        <v/>
      </c>
      <c r="C316" s="174" t="str">
        <f t="shared" si="104"/>
        <v/>
      </c>
      <c r="D316" s="234"/>
      <c r="E316" s="173"/>
      <c r="F316" s="175"/>
      <c r="G316" s="175"/>
      <c r="H316" s="175"/>
      <c r="I316" s="156"/>
      <c r="J316" s="175"/>
      <c r="K316" s="162"/>
      <c r="L316" s="178"/>
      <c r="M316" s="177"/>
      <c r="N316" s="177"/>
      <c r="O316" s="157" t="s">
        <v>98</v>
      </c>
      <c r="P316" s="158">
        <f t="shared" si="105"/>
        <v>0</v>
      </c>
      <c r="Q316" s="168" t="str">
        <f t="shared" si="106"/>
        <v/>
      </c>
      <c r="R316" s="233" t="str">
        <f t="shared" si="107"/>
        <v/>
      </c>
      <c r="S316" s="168">
        <f t="shared" si="108"/>
        <v>0</v>
      </c>
      <c r="T316" s="171">
        <f t="shared" si="109"/>
        <v>0</v>
      </c>
      <c r="U316" s="171">
        <f t="shared" si="110"/>
        <v>0</v>
      </c>
      <c r="V316" s="171">
        <f t="shared" si="111"/>
        <v>0</v>
      </c>
      <c r="W316" s="171">
        <f t="shared" si="112"/>
        <v>0</v>
      </c>
      <c r="X316" s="171">
        <f t="shared" si="113"/>
        <v>0</v>
      </c>
      <c r="Y316" s="171">
        <f t="shared" si="114"/>
        <v>0</v>
      </c>
      <c r="Z316" s="171">
        <f t="shared" si="115"/>
        <v>0</v>
      </c>
      <c r="AA316" s="171">
        <f t="shared" si="116"/>
        <v>0</v>
      </c>
      <c r="AB316" s="171">
        <f t="shared" si="117"/>
        <v>0</v>
      </c>
      <c r="AC316" s="171">
        <f t="shared" si="118"/>
        <v>0</v>
      </c>
      <c r="AD316" s="171">
        <f t="shared" si="119"/>
        <v>0</v>
      </c>
      <c r="AE316" s="168"/>
      <c r="AF316" s="171"/>
      <c r="AG316" s="171"/>
      <c r="AH316" s="171"/>
      <c r="AI316" s="171"/>
      <c r="AJ316" s="171"/>
      <c r="AK316" s="171"/>
      <c r="AL316" s="171"/>
      <c r="AM316" s="171"/>
      <c r="AN316" s="171" t="str">
        <f t="shared" si="99"/>
        <v/>
      </c>
      <c r="AO316" s="171" t="str">
        <f t="shared" si="100"/>
        <v/>
      </c>
      <c r="AP316" s="171" t="str">
        <f t="shared" si="101"/>
        <v/>
      </c>
      <c r="AQ316" s="168" t="str">
        <f t="shared" si="120"/>
        <v/>
      </c>
      <c r="AR316" s="158" t="str">
        <f>IF(P316&lt;&gt;1, IF(SUM(P316:$P$504)&lt;&gt;0, "| Laat geen witruimte tussen ingevulde rijen.", ""), "")</f>
        <v/>
      </c>
      <c r="AT316" s="159" t="str">
        <f t="shared" si="121"/>
        <v/>
      </c>
    </row>
    <row r="317" spans="1:46" s="158" customFormat="1" ht="14.4" customHeight="1" x14ac:dyDescent="0.3">
      <c r="A317" s="244" t="str">
        <f t="shared" si="102"/>
        <v/>
      </c>
      <c r="B317" s="153" t="str">
        <f t="shared" si="103"/>
        <v/>
      </c>
      <c r="C317" s="174" t="str">
        <f t="shared" si="104"/>
        <v/>
      </c>
      <c r="D317" s="234"/>
      <c r="E317" s="173"/>
      <c r="F317" s="175"/>
      <c r="G317" s="175"/>
      <c r="H317" s="175"/>
      <c r="I317" s="156"/>
      <c r="J317" s="175"/>
      <c r="K317" s="162"/>
      <c r="L317" s="178"/>
      <c r="M317" s="177"/>
      <c r="N317" s="177"/>
      <c r="O317" s="157" t="s">
        <v>98</v>
      </c>
      <c r="P317" s="158">
        <f t="shared" si="105"/>
        <v>0</v>
      </c>
      <c r="Q317" s="168" t="str">
        <f t="shared" si="106"/>
        <v/>
      </c>
      <c r="R317" s="233" t="str">
        <f t="shared" si="107"/>
        <v/>
      </c>
      <c r="S317" s="168">
        <f t="shared" si="108"/>
        <v>0</v>
      </c>
      <c r="T317" s="171">
        <f t="shared" si="109"/>
        <v>0</v>
      </c>
      <c r="U317" s="171">
        <f t="shared" si="110"/>
        <v>0</v>
      </c>
      <c r="V317" s="171">
        <f t="shared" si="111"/>
        <v>0</v>
      </c>
      <c r="W317" s="171">
        <f t="shared" si="112"/>
        <v>0</v>
      </c>
      <c r="X317" s="171">
        <f t="shared" si="113"/>
        <v>0</v>
      </c>
      <c r="Y317" s="171">
        <f t="shared" si="114"/>
        <v>0</v>
      </c>
      <c r="Z317" s="171">
        <f t="shared" si="115"/>
        <v>0</v>
      </c>
      <c r="AA317" s="171">
        <f t="shared" si="116"/>
        <v>0</v>
      </c>
      <c r="AB317" s="171">
        <f t="shared" si="117"/>
        <v>0</v>
      </c>
      <c r="AC317" s="171">
        <f t="shared" si="118"/>
        <v>0</v>
      </c>
      <c r="AD317" s="171">
        <f t="shared" si="119"/>
        <v>0</v>
      </c>
      <c r="AE317" s="168"/>
      <c r="AF317" s="171"/>
      <c r="AG317" s="171"/>
      <c r="AH317" s="171"/>
      <c r="AI317" s="171"/>
      <c r="AJ317" s="171"/>
      <c r="AK317" s="171"/>
      <c r="AL317" s="171"/>
      <c r="AM317" s="171"/>
      <c r="AN317" s="171" t="str">
        <f t="shared" si="99"/>
        <v/>
      </c>
      <c r="AO317" s="171" t="str">
        <f t="shared" si="100"/>
        <v/>
      </c>
      <c r="AP317" s="171" t="str">
        <f t="shared" si="101"/>
        <v/>
      </c>
      <c r="AQ317" s="168" t="str">
        <f t="shared" si="120"/>
        <v/>
      </c>
      <c r="AR317" s="158" t="str">
        <f>IF(P317&lt;&gt;1, IF(SUM(P317:$P$504)&lt;&gt;0, "| Laat geen witruimte tussen ingevulde rijen.", ""), "")</f>
        <v/>
      </c>
      <c r="AT317" s="159" t="str">
        <f t="shared" si="121"/>
        <v/>
      </c>
    </row>
    <row r="318" spans="1:46" s="158" customFormat="1" ht="14.4" customHeight="1" x14ac:dyDescent="0.3">
      <c r="A318" s="244" t="str">
        <f t="shared" si="102"/>
        <v/>
      </c>
      <c r="B318" s="153" t="str">
        <f t="shared" si="103"/>
        <v/>
      </c>
      <c r="C318" s="174" t="str">
        <f t="shared" si="104"/>
        <v/>
      </c>
      <c r="D318" s="234"/>
      <c r="E318" s="173"/>
      <c r="F318" s="175"/>
      <c r="G318" s="175"/>
      <c r="H318" s="175"/>
      <c r="I318" s="156"/>
      <c r="J318" s="175"/>
      <c r="K318" s="162"/>
      <c r="L318" s="178"/>
      <c r="M318" s="177"/>
      <c r="N318" s="177"/>
      <c r="O318" s="157" t="s">
        <v>98</v>
      </c>
      <c r="P318" s="158">
        <f t="shared" si="105"/>
        <v>0</v>
      </c>
      <c r="Q318" s="168" t="str">
        <f t="shared" si="106"/>
        <v/>
      </c>
      <c r="R318" s="233" t="str">
        <f t="shared" si="107"/>
        <v/>
      </c>
      <c r="S318" s="168">
        <f t="shared" si="108"/>
        <v>0</v>
      </c>
      <c r="T318" s="171">
        <f t="shared" si="109"/>
        <v>0</v>
      </c>
      <c r="U318" s="171">
        <f t="shared" si="110"/>
        <v>0</v>
      </c>
      <c r="V318" s="171">
        <f t="shared" si="111"/>
        <v>0</v>
      </c>
      <c r="W318" s="171">
        <f t="shared" si="112"/>
        <v>0</v>
      </c>
      <c r="X318" s="171">
        <f t="shared" si="113"/>
        <v>0</v>
      </c>
      <c r="Y318" s="171">
        <f t="shared" si="114"/>
        <v>0</v>
      </c>
      <c r="Z318" s="171">
        <f t="shared" si="115"/>
        <v>0</v>
      </c>
      <c r="AA318" s="171">
        <f t="shared" si="116"/>
        <v>0</v>
      </c>
      <c r="AB318" s="171">
        <f t="shared" si="117"/>
        <v>0</v>
      </c>
      <c r="AC318" s="171">
        <f t="shared" si="118"/>
        <v>0</v>
      </c>
      <c r="AD318" s="171">
        <f t="shared" si="119"/>
        <v>0</v>
      </c>
      <c r="AE318" s="168"/>
      <c r="AF318" s="171"/>
      <c r="AG318" s="171"/>
      <c r="AH318" s="171"/>
      <c r="AI318" s="171"/>
      <c r="AJ318" s="171"/>
      <c r="AK318" s="171"/>
      <c r="AL318" s="171"/>
      <c r="AM318" s="171"/>
      <c r="AN318" s="171" t="str">
        <f t="shared" si="99"/>
        <v/>
      </c>
      <c r="AO318" s="171" t="str">
        <f t="shared" si="100"/>
        <v/>
      </c>
      <c r="AP318" s="171" t="str">
        <f t="shared" si="101"/>
        <v/>
      </c>
      <c r="AQ318" s="168" t="str">
        <f t="shared" si="120"/>
        <v/>
      </c>
      <c r="AR318" s="158" t="str">
        <f>IF(P318&lt;&gt;1, IF(SUM(P318:$P$504)&lt;&gt;0, "| Laat geen witruimte tussen ingevulde rijen.", ""), "")</f>
        <v/>
      </c>
      <c r="AT318" s="159" t="str">
        <f t="shared" si="121"/>
        <v/>
      </c>
    </row>
    <row r="319" spans="1:46" s="158" customFormat="1" ht="14.4" customHeight="1" x14ac:dyDescent="0.3">
      <c r="A319" s="244" t="str">
        <f t="shared" si="102"/>
        <v/>
      </c>
      <c r="B319" s="153" t="str">
        <f t="shared" si="103"/>
        <v/>
      </c>
      <c r="C319" s="174" t="str">
        <f t="shared" si="104"/>
        <v/>
      </c>
      <c r="D319" s="234"/>
      <c r="E319" s="173"/>
      <c r="F319" s="175"/>
      <c r="G319" s="175"/>
      <c r="H319" s="175"/>
      <c r="I319" s="156"/>
      <c r="J319" s="175"/>
      <c r="K319" s="162"/>
      <c r="L319" s="178"/>
      <c r="M319" s="177"/>
      <c r="N319" s="177"/>
      <c r="O319" s="157" t="s">
        <v>98</v>
      </c>
      <c r="P319" s="158">
        <f t="shared" si="105"/>
        <v>0</v>
      </c>
      <c r="Q319" s="168" t="str">
        <f t="shared" si="106"/>
        <v/>
      </c>
      <c r="R319" s="233" t="str">
        <f t="shared" si="107"/>
        <v/>
      </c>
      <c r="S319" s="168">
        <f t="shared" si="108"/>
        <v>0</v>
      </c>
      <c r="T319" s="171">
        <f t="shared" si="109"/>
        <v>0</v>
      </c>
      <c r="U319" s="171">
        <f t="shared" si="110"/>
        <v>0</v>
      </c>
      <c r="V319" s="171">
        <f t="shared" si="111"/>
        <v>0</v>
      </c>
      <c r="W319" s="171">
        <f t="shared" si="112"/>
        <v>0</v>
      </c>
      <c r="X319" s="171">
        <f t="shared" si="113"/>
        <v>0</v>
      </c>
      <c r="Y319" s="171">
        <f t="shared" si="114"/>
        <v>0</v>
      </c>
      <c r="Z319" s="171">
        <f t="shared" si="115"/>
        <v>0</v>
      </c>
      <c r="AA319" s="171">
        <f t="shared" si="116"/>
        <v>0</v>
      </c>
      <c r="AB319" s="171">
        <f t="shared" si="117"/>
        <v>0</v>
      </c>
      <c r="AC319" s="171">
        <f t="shared" si="118"/>
        <v>0</v>
      </c>
      <c r="AD319" s="171">
        <f t="shared" si="119"/>
        <v>0</v>
      </c>
      <c r="AE319" s="168"/>
      <c r="AF319" s="171"/>
      <c r="AG319" s="171"/>
      <c r="AH319" s="171"/>
      <c r="AI319" s="171"/>
      <c r="AJ319" s="171"/>
      <c r="AK319" s="171"/>
      <c r="AL319" s="171"/>
      <c r="AM319" s="171"/>
      <c r="AN319" s="171" t="str">
        <f t="shared" si="99"/>
        <v/>
      </c>
      <c r="AO319" s="171" t="str">
        <f t="shared" si="100"/>
        <v/>
      </c>
      <c r="AP319" s="171" t="str">
        <f t="shared" si="101"/>
        <v/>
      </c>
      <c r="AQ319" s="168" t="str">
        <f t="shared" si="120"/>
        <v/>
      </c>
      <c r="AR319" s="158" t="str">
        <f>IF(P319&lt;&gt;1, IF(SUM(P319:$P$504)&lt;&gt;0, "| Laat geen witruimte tussen ingevulde rijen.", ""), "")</f>
        <v/>
      </c>
      <c r="AT319" s="159" t="str">
        <f t="shared" si="121"/>
        <v/>
      </c>
    </row>
    <row r="320" spans="1:46" s="158" customFormat="1" ht="14.4" customHeight="1" x14ac:dyDescent="0.3">
      <c r="A320" s="244" t="str">
        <f t="shared" si="102"/>
        <v/>
      </c>
      <c r="B320" s="153" t="str">
        <f t="shared" si="103"/>
        <v/>
      </c>
      <c r="C320" s="174" t="str">
        <f t="shared" si="104"/>
        <v/>
      </c>
      <c r="D320" s="234"/>
      <c r="E320" s="173"/>
      <c r="F320" s="175"/>
      <c r="G320" s="175"/>
      <c r="H320" s="175"/>
      <c r="I320" s="156"/>
      <c r="J320" s="175"/>
      <c r="K320" s="162"/>
      <c r="L320" s="178"/>
      <c r="M320" s="177"/>
      <c r="N320" s="177"/>
      <c r="O320" s="157" t="s">
        <v>98</v>
      </c>
      <c r="P320" s="158">
        <f t="shared" si="105"/>
        <v>0</v>
      </c>
      <c r="Q320" s="168" t="str">
        <f t="shared" si="106"/>
        <v/>
      </c>
      <c r="R320" s="233" t="str">
        <f t="shared" si="107"/>
        <v/>
      </c>
      <c r="S320" s="168">
        <f t="shared" si="108"/>
        <v>0</v>
      </c>
      <c r="T320" s="171">
        <f t="shared" si="109"/>
        <v>0</v>
      </c>
      <c r="U320" s="171">
        <f t="shared" si="110"/>
        <v>0</v>
      </c>
      <c r="V320" s="171">
        <f t="shared" si="111"/>
        <v>0</v>
      </c>
      <c r="W320" s="171">
        <f t="shared" si="112"/>
        <v>0</v>
      </c>
      <c r="X320" s="171">
        <f t="shared" si="113"/>
        <v>0</v>
      </c>
      <c r="Y320" s="171">
        <f t="shared" si="114"/>
        <v>0</v>
      </c>
      <c r="Z320" s="171">
        <f t="shared" si="115"/>
        <v>0</v>
      </c>
      <c r="AA320" s="171">
        <f t="shared" si="116"/>
        <v>0</v>
      </c>
      <c r="AB320" s="171">
        <f t="shared" si="117"/>
        <v>0</v>
      </c>
      <c r="AC320" s="171">
        <f t="shared" si="118"/>
        <v>0</v>
      </c>
      <c r="AD320" s="171">
        <f t="shared" si="119"/>
        <v>0</v>
      </c>
      <c r="AE320" s="168"/>
      <c r="AF320" s="171"/>
      <c r="AG320" s="171"/>
      <c r="AH320" s="171"/>
      <c r="AI320" s="171"/>
      <c r="AJ320" s="171"/>
      <c r="AK320" s="171"/>
      <c r="AL320" s="171"/>
      <c r="AM320" s="171"/>
      <c r="AN320" s="171" t="str">
        <f t="shared" si="99"/>
        <v/>
      </c>
      <c r="AO320" s="171" t="str">
        <f t="shared" si="100"/>
        <v/>
      </c>
      <c r="AP320" s="171" t="str">
        <f t="shared" si="101"/>
        <v/>
      </c>
      <c r="AQ320" s="168" t="str">
        <f t="shared" si="120"/>
        <v/>
      </c>
      <c r="AR320" s="158" t="str">
        <f>IF(P320&lt;&gt;1, IF(SUM(P320:$P$504)&lt;&gt;0, "| Laat geen witruimte tussen ingevulde rijen.", ""), "")</f>
        <v/>
      </c>
      <c r="AT320" s="159" t="str">
        <f t="shared" si="121"/>
        <v/>
      </c>
    </row>
    <row r="321" spans="1:46" s="158" customFormat="1" ht="14.4" customHeight="1" x14ac:dyDescent="0.3">
      <c r="A321" s="244" t="str">
        <f t="shared" si="102"/>
        <v/>
      </c>
      <c r="B321" s="153" t="str">
        <f t="shared" si="103"/>
        <v/>
      </c>
      <c r="C321" s="174" t="str">
        <f t="shared" si="104"/>
        <v/>
      </c>
      <c r="D321" s="234"/>
      <c r="E321" s="173"/>
      <c r="F321" s="175"/>
      <c r="G321" s="175"/>
      <c r="H321" s="175"/>
      <c r="I321" s="156"/>
      <c r="J321" s="175"/>
      <c r="K321" s="162"/>
      <c r="L321" s="178"/>
      <c r="M321" s="177"/>
      <c r="N321" s="177"/>
      <c r="O321" s="157" t="s">
        <v>98</v>
      </c>
      <c r="P321" s="158">
        <f t="shared" si="105"/>
        <v>0</v>
      </c>
      <c r="Q321" s="168" t="str">
        <f t="shared" si="106"/>
        <v/>
      </c>
      <c r="R321" s="233" t="str">
        <f t="shared" si="107"/>
        <v/>
      </c>
      <c r="S321" s="168">
        <f t="shared" si="108"/>
        <v>0</v>
      </c>
      <c r="T321" s="171">
        <f t="shared" si="109"/>
        <v>0</v>
      </c>
      <c r="U321" s="171">
        <f t="shared" si="110"/>
        <v>0</v>
      </c>
      <c r="V321" s="171">
        <f t="shared" si="111"/>
        <v>0</v>
      </c>
      <c r="W321" s="171">
        <f t="shared" si="112"/>
        <v>0</v>
      </c>
      <c r="X321" s="171">
        <f t="shared" si="113"/>
        <v>0</v>
      </c>
      <c r="Y321" s="171">
        <f t="shared" si="114"/>
        <v>0</v>
      </c>
      <c r="Z321" s="171">
        <f t="shared" si="115"/>
        <v>0</v>
      </c>
      <c r="AA321" s="171">
        <f t="shared" si="116"/>
        <v>0</v>
      </c>
      <c r="AB321" s="171">
        <f t="shared" si="117"/>
        <v>0</v>
      </c>
      <c r="AC321" s="171">
        <f t="shared" si="118"/>
        <v>0</v>
      </c>
      <c r="AD321" s="171">
        <f t="shared" si="119"/>
        <v>0</v>
      </c>
      <c r="AE321" s="168"/>
      <c r="AF321" s="171"/>
      <c r="AG321" s="171"/>
      <c r="AH321" s="171"/>
      <c r="AI321" s="171"/>
      <c r="AJ321" s="171"/>
      <c r="AK321" s="171"/>
      <c r="AL321" s="171"/>
      <c r="AM321" s="171"/>
      <c r="AN321" s="171" t="str">
        <f t="shared" si="99"/>
        <v/>
      </c>
      <c r="AO321" s="171" t="str">
        <f t="shared" si="100"/>
        <v/>
      </c>
      <c r="AP321" s="171" t="str">
        <f t="shared" si="101"/>
        <v/>
      </c>
      <c r="AQ321" s="168" t="str">
        <f t="shared" si="120"/>
        <v/>
      </c>
      <c r="AR321" s="158" t="str">
        <f>IF(P321&lt;&gt;1, IF(SUM(P321:$P$504)&lt;&gt;0, "| Laat geen witruimte tussen ingevulde rijen.", ""), "")</f>
        <v/>
      </c>
      <c r="AT321" s="159" t="str">
        <f t="shared" si="121"/>
        <v/>
      </c>
    </row>
    <row r="322" spans="1:46" s="158" customFormat="1" ht="14.4" customHeight="1" x14ac:dyDescent="0.3">
      <c r="A322" s="244" t="str">
        <f t="shared" si="102"/>
        <v/>
      </c>
      <c r="B322" s="153" t="str">
        <f t="shared" si="103"/>
        <v/>
      </c>
      <c r="C322" s="174" t="str">
        <f t="shared" si="104"/>
        <v/>
      </c>
      <c r="D322" s="234"/>
      <c r="E322" s="173"/>
      <c r="F322" s="175"/>
      <c r="G322" s="175"/>
      <c r="H322" s="175"/>
      <c r="I322" s="156"/>
      <c r="J322" s="175"/>
      <c r="K322" s="162"/>
      <c r="L322" s="178"/>
      <c r="M322" s="177"/>
      <c r="N322" s="177"/>
      <c r="O322" s="157" t="s">
        <v>98</v>
      </c>
      <c r="P322" s="158">
        <f t="shared" si="105"/>
        <v>0</v>
      </c>
      <c r="Q322" s="168" t="str">
        <f t="shared" si="106"/>
        <v/>
      </c>
      <c r="R322" s="233" t="str">
        <f t="shared" si="107"/>
        <v/>
      </c>
      <c r="S322" s="168">
        <f t="shared" si="108"/>
        <v>0</v>
      </c>
      <c r="T322" s="171">
        <f t="shared" si="109"/>
        <v>0</v>
      </c>
      <c r="U322" s="171">
        <f t="shared" si="110"/>
        <v>0</v>
      </c>
      <c r="V322" s="171">
        <f t="shared" si="111"/>
        <v>0</v>
      </c>
      <c r="W322" s="171">
        <f t="shared" si="112"/>
        <v>0</v>
      </c>
      <c r="X322" s="171">
        <f t="shared" si="113"/>
        <v>0</v>
      </c>
      <c r="Y322" s="171">
        <f t="shared" si="114"/>
        <v>0</v>
      </c>
      <c r="Z322" s="171">
        <f t="shared" si="115"/>
        <v>0</v>
      </c>
      <c r="AA322" s="171">
        <f t="shared" si="116"/>
        <v>0</v>
      </c>
      <c r="AB322" s="171">
        <f t="shared" si="117"/>
        <v>0</v>
      </c>
      <c r="AC322" s="171">
        <f t="shared" si="118"/>
        <v>0</v>
      </c>
      <c r="AD322" s="171">
        <f t="shared" si="119"/>
        <v>0</v>
      </c>
      <c r="AE322" s="168"/>
      <c r="AF322" s="171"/>
      <c r="AG322" s="171"/>
      <c r="AH322" s="171"/>
      <c r="AI322" s="171"/>
      <c r="AJ322" s="171"/>
      <c r="AK322" s="171"/>
      <c r="AL322" s="171"/>
      <c r="AM322" s="171"/>
      <c r="AN322" s="171" t="str">
        <f t="shared" si="99"/>
        <v/>
      </c>
      <c r="AO322" s="171" t="str">
        <f t="shared" si="100"/>
        <v/>
      </c>
      <c r="AP322" s="171" t="str">
        <f t="shared" si="101"/>
        <v/>
      </c>
      <c r="AQ322" s="168" t="str">
        <f t="shared" si="120"/>
        <v/>
      </c>
      <c r="AR322" s="158" t="str">
        <f>IF(P322&lt;&gt;1, IF(SUM(P322:$P$504)&lt;&gt;0, "| Laat geen witruimte tussen ingevulde rijen.", ""), "")</f>
        <v/>
      </c>
      <c r="AT322" s="159" t="str">
        <f t="shared" si="121"/>
        <v/>
      </c>
    </row>
    <row r="323" spans="1:46" s="158" customFormat="1" ht="14.4" customHeight="1" x14ac:dyDescent="0.3">
      <c r="A323" s="244" t="str">
        <f t="shared" si="102"/>
        <v/>
      </c>
      <c r="B323" s="153" t="str">
        <f t="shared" si="103"/>
        <v/>
      </c>
      <c r="C323" s="174" t="str">
        <f t="shared" si="104"/>
        <v/>
      </c>
      <c r="D323" s="234"/>
      <c r="E323" s="173"/>
      <c r="F323" s="175"/>
      <c r="G323" s="175"/>
      <c r="H323" s="175"/>
      <c r="I323" s="156"/>
      <c r="J323" s="175"/>
      <c r="K323" s="162"/>
      <c r="L323" s="178"/>
      <c r="M323" s="177"/>
      <c r="N323" s="177"/>
      <c r="O323" s="157" t="s">
        <v>98</v>
      </c>
      <c r="P323" s="158">
        <f t="shared" si="105"/>
        <v>0</v>
      </c>
      <c r="Q323" s="168" t="str">
        <f t="shared" si="106"/>
        <v/>
      </c>
      <c r="R323" s="233" t="str">
        <f t="shared" si="107"/>
        <v/>
      </c>
      <c r="S323" s="168">
        <f t="shared" si="108"/>
        <v>0</v>
      </c>
      <c r="T323" s="171">
        <f t="shared" si="109"/>
        <v>0</v>
      </c>
      <c r="U323" s="171">
        <f t="shared" si="110"/>
        <v>0</v>
      </c>
      <c r="V323" s="171">
        <f t="shared" si="111"/>
        <v>0</v>
      </c>
      <c r="W323" s="171">
        <f t="shared" si="112"/>
        <v>0</v>
      </c>
      <c r="X323" s="171">
        <f t="shared" si="113"/>
        <v>0</v>
      </c>
      <c r="Y323" s="171">
        <f t="shared" si="114"/>
        <v>0</v>
      </c>
      <c r="Z323" s="171">
        <f t="shared" si="115"/>
        <v>0</v>
      </c>
      <c r="AA323" s="171">
        <f t="shared" si="116"/>
        <v>0</v>
      </c>
      <c r="AB323" s="171">
        <f t="shared" si="117"/>
        <v>0</v>
      </c>
      <c r="AC323" s="171">
        <f t="shared" si="118"/>
        <v>0</v>
      </c>
      <c r="AD323" s="171">
        <f t="shared" si="119"/>
        <v>0</v>
      </c>
      <c r="AE323" s="168"/>
      <c r="AF323" s="171"/>
      <c r="AG323" s="171"/>
      <c r="AH323" s="171"/>
      <c r="AI323" s="171"/>
      <c r="AJ323" s="171"/>
      <c r="AK323" s="171"/>
      <c r="AL323" s="171"/>
      <c r="AM323" s="171"/>
      <c r="AN323" s="171" t="str">
        <f t="shared" si="99"/>
        <v/>
      </c>
      <c r="AO323" s="171" t="str">
        <f t="shared" si="100"/>
        <v/>
      </c>
      <c r="AP323" s="171" t="str">
        <f t="shared" si="101"/>
        <v/>
      </c>
      <c r="AQ323" s="168" t="str">
        <f t="shared" si="120"/>
        <v/>
      </c>
      <c r="AR323" s="158" t="str">
        <f>IF(P323&lt;&gt;1, IF(SUM(P323:$P$504)&lt;&gt;0, "| Laat geen witruimte tussen ingevulde rijen.", ""), "")</f>
        <v/>
      </c>
      <c r="AT323" s="159" t="str">
        <f t="shared" si="121"/>
        <v/>
      </c>
    </row>
    <row r="324" spans="1:46" s="158" customFormat="1" ht="14.4" customHeight="1" x14ac:dyDescent="0.3">
      <c r="A324" s="244" t="str">
        <f t="shared" si="102"/>
        <v/>
      </c>
      <c r="B324" s="153" t="str">
        <f t="shared" si="103"/>
        <v/>
      </c>
      <c r="C324" s="174" t="str">
        <f t="shared" si="104"/>
        <v/>
      </c>
      <c r="D324" s="234"/>
      <c r="E324" s="173"/>
      <c r="F324" s="175"/>
      <c r="G324" s="175"/>
      <c r="H324" s="175"/>
      <c r="I324" s="156"/>
      <c r="J324" s="175"/>
      <c r="K324" s="162"/>
      <c r="L324" s="178"/>
      <c r="M324" s="177"/>
      <c r="N324" s="177"/>
      <c r="O324" s="157" t="s">
        <v>98</v>
      </c>
      <c r="P324" s="158">
        <f t="shared" si="105"/>
        <v>0</v>
      </c>
      <c r="Q324" s="168" t="str">
        <f t="shared" si="106"/>
        <v/>
      </c>
      <c r="R324" s="233" t="str">
        <f t="shared" si="107"/>
        <v/>
      </c>
      <c r="S324" s="168">
        <f t="shared" si="108"/>
        <v>0</v>
      </c>
      <c r="T324" s="171">
        <f t="shared" si="109"/>
        <v>0</v>
      </c>
      <c r="U324" s="171">
        <f t="shared" si="110"/>
        <v>0</v>
      </c>
      <c r="V324" s="171">
        <f t="shared" si="111"/>
        <v>0</v>
      </c>
      <c r="W324" s="171">
        <f t="shared" si="112"/>
        <v>0</v>
      </c>
      <c r="X324" s="171">
        <f t="shared" si="113"/>
        <v>0</v>
      </c>
      <c r="Y324" s="171">
        <f t="shared" si="114"/>
        <v>0</v>
      </c>
      <c r="Z324" s="171">
        <f t="shared" si="115"/>
        <v>0</v>
      </c>
      <c r="AA324" s="171">
        <f t="shared" si="116"/>
        <v>0</v>
      </c>
      <c r="AB324" s="171">
        <f t="shared" si="117"/>
        <v>0</v>
      </c>
      <c r="AC324" s="171">
        <f t="shared" si="118"/>
        <v>0</v>
      </c>
      <c r="AD324" s="171">
        <f t="shared" si="119"/>
        <v>0</v>
      </c>
      <c r="AE324" s="168"/>
      <c r="AF324" s="171"/>
      <c r="AG324" s="171"/>
      <c r="AH324" s="171"/>
      <c r="AI324" s="171"/>
      <c r="AJ324" s="171"/>
      <c r="AK324" s="171"/>
      <c r="AL324" s="171"/>
      <c r="AM324" s="171"/>
      <c r="AN324" s="171" t="str">
        <f t="shared" si="99"/>
        <v/>
      </c>
      <c r="AO324" s="171" t="str">
        <f t="shared" si="100"/>
        <v/>
      </c>
      <c r="AP324" s="171" t="str">
        <f t="shared" si="101"/>
        <v/>
      </c>
      <c r="AQ324" s="168" t="str">
        <f t="shared" si="120"/>
        <v/>
      </c>
      <c r="AR324" s="158" t="str">
        <f>IF(P324&lt;&gt;1, IF(SUM(P324:$P$504)&lt;&gt;0, "| Laat geen witruimte tussen ingevulde rijen.", ""), "")</f>
        <v/>
      </c>
      <c r="AT324" s="159" t="str">
        <f t="shared" si="121"/>
        <v/>
      </c>
    </row>
    <row r="325" spans="1:46" s="158" customFormat="1" ht="14.4" customHeight="1" x14ac:dyDescent="0.3">
      <c r="A325" s="244" t="str">
        <f t="shared" si="102"/>
        <v/>
      </c>
      <c r="B325" s="153" t="str">
        <f t="shared" si="103"/>
        <v/>
      </c>
      <c r="C325" s="174" t="str">
        <f t="shared" si="104"/>
        <v/>
      </c>
      <c r="D325" s="234"/>
      <c r="E325" s="173"/>
      <c r="F325" s="175"/>
      <c r="G325" s="175"/>
      <c r="H325" s="175"/>
      <c r="I325" s="156"/>
      <c r="J325" s="175"/>
      <c r="K325" s="162"/>
      <c r="L325" s="178"/>
      <c r="M325" s="177"/>
      <c r="N325" s="177"/>
      <c r="O325" s="157" t="s">
        <v>98</v>
      </c>
      <c r="P325" s="158">
        <f t="shared" si="105"/>
        <v>0</v>
      </c>
      <c r="Q325" s="168" t="str">
        <f t="shared" si="106"/>
        <v/>
      </c>
      <c r="R325" s="233" t="str">
        <f t="shared" si="107"/>
        <v/>
      </c>
      <c r="S325" s="168">
        <f t="shared" si="108"/>
        <v>0</v>
      </c>
      <c r="T325" s="171">
        <f t="shared" si="109"/>
        <v>0</v>
      </c>
      <c r="U325" s="171">
        <f t="shared" si="110"/>
        <v>0</v>
      </c>
      <c r="V325" s="171">
        <f t="shared" si="111"/>
        <v>0</v>
      </c>
      <c r="W325" s="171">
        <f t="shared" si="112"/>
        <v>0</v>
      </c>
      <c r="X325" s="171">
        <f t="shared" si="113"/>
        <v>0</v>
      </c>
      <c r="Y325" s="171">
        <f t="shared" si="114"/>
        <v>0</v>
      </c>
      <c r="Z325" s="171">
        <f t="shared" si="115"/>
        <v>0</v>
      </c>
      <c r="AA325" s="171">
        <f t="shared" si="116"/>
        <v>0</v>
      </c>
      <c r="AB325" s="171">
        <f t="shared" si="117"/>
        <v>0</v>
      </c>
      <c r="AC325" s="171">
        <f t="shared" si="118"/>
        <v>0</v>
      </c>
      <c r="AD325" s="171">
        <f t="shared" si="119"/>
        <v>0</v>
      </c>
      <c r="AE325" s="168"/>
      <c r="AF325" s="171"/>
      <c r="AG325" s="171"/>
      <c r="AH325" s="171"/>
      <c r="AI325" s="171"/>
      <c r="AJ325" s="171"/>
      <c r="AK325" s="171"/>
      <c r="AL325" s="171"/>
      <c r="AM325" s="171"/>
      <c r="AN325" s="171" t="str">
        <f t="shared" ref="AN325:AN388" si="122">IF(ISTEXT(L325), IFERROR(IF(SEARCH(".", L325)&lt;&gt;0, "| Veld '"&amp;AN$4&amp;ROW()&amp;"': "&amp;Fout_punt), "| Veld '"&amp;AN$4&amp;ROW()&amp;"': "&amp;Fout_geen_getal), IF(L325&lt;0, "| Veld '"&amp;AN$4&amp;ROW()&amp;"': "&amp;Fout_negatief, IF(L325&gt;D325, "| Veld '"&amp;$AN$4&amp;ROW()&amp;"': Het aantal VTE's kan niet groter zijn dan het aantal personen in veld '"&amp;$AF$4&amp;ROW()&amp;"'.", "")))</f>
        <v/>
      </c>
      <c r="AO325" s="171" t="str">
        <f t="shared" ref="AO325:AO388" si="123">IF(ISTEXT(M325), IFERROR(IF(SEARCH(".", M325)&lt;&gt;0, "| Veld '"&amp;AO$4&amp;ROW()&amp;"': "&amp;Fout_punt), "| Veld '"&amp;AO$4&amp;ROW()&amp;"': "&amp;Fout_geen_getal), IF(M325&lt;0, "| Veld '"&amp;AO$4&amp;ROW()&amp;"': "&amp;Fout_negatief, ""))</f>
        <v/>
      </c>
      <c r="AP325" s="171" t="str">
        <f t="shared" ref="AP325:AP388" si="124">IF(ISTEXT(N325), IFERROR(IF(SEARCH(".", N325)&lt;&gt;0, "| Veld '"&amp;AP$4&amp;ROW()&amp;"': "&amp;Fout_punt), "| Veld '"&amp;AP$4&amp;ROW()&amp;"': "&amp;Fout_geen_getal), IF(N325&lt;0, "| Veld '"&amp;AP$4&amp;ROW()&amp;"': "&amp;Fout_negatief, ""))</f>
        <v/>
      </c>
      <c r="AQ325" s="168" t="str">
        <f t="shared" si="120"/>
        <v/>
      </c>
      <c r="AR325" s="158" t="str">
        <f>IF(P325&lt;&gt;1, IF(SUM(P325:$P$504)&lt;&gt;0, "| Laat geen witruimte tussen ingevulde rijen.", ""), "")</f>
        <v/>
      </c>
      <c r="AT325" s="159" t="str">
        <f t="shared" si="121"/>
        <v/>
      </c>
    </row>
    <row r="326" spans="1:46" s="158" customFormat="1" ht="14.4" customHeight="1" x14ac:dyDescent="0.3">
      <c r="A326" s="244" t="str">
        <f t="shared" ref="A326:A389" si="125">IF(AT326&lt;&gt;"", "✘", "")</f>
        <v/>
      </c>
      <c r="B326" s="153" t="str">
        <f t="shared" ref="B326:B389" si="126">IF(OR(P326&lt;&gt;0, AR326&lt;&gt;""), ROW()-4, "")</f>
        <v/>
      </c>
      <c r="C326" s="174" t="str">
        <f t="shared" ref="C326:C389" si="127">IF(OR(P326&lt;&gt;0, AR326&lt;&gt;""), "Loondienst", "")</f>
        <v/>
      </c>
      <c r="D326" s="234"/>
      <c r="E326" s="173"/>
      <c r="F326" s="175"/>
      <c r="G326" s="175"/>
      <c r="H326" s="175"/>
      <c r="I326" s="156"/>
      <c r="J326" s="175"/>
      <c r="K326" s="162"/>
      <c r="L326" s="178"/>
      <c r="M326" s="177"/>
      <c r="N326" s="177"/>
      <c r="O326" s="157" t="s">
        <v>98</v>
      </c>
      <c r="P326" s="158">
        <f t="shared" ref="P326:P389" si="128">IF(D326&amp;E326&amp;F326&amp;G326&amp;H326&amp;I326&amp;J326&amp;K326&amp;L326&amp;M326&amp;N326&lt;&gt;"", 1, 0)</f>
        <v>0</v>
      </c>
      <c r="Q326" s="168" t="str">
        <f t="shared" ref="Q326:Q389" si="129">IF(I326&lt;&gt;"",
IF(I326="PC121", "lstPC121Kwalificatie",
IF(I326="PC200", "lstPC200Kwalificatie",
IF(I326="PC218", "lstPC218Kwalificatie",
IF(I326="PC227", "lstPC227Kwalificatie",
IF(I326="PC302", "lstPC302Kwalificatie",
IF(I326="PC303", "lstPC303Kwalificatie",
IF(I326="PC304 - muziek", "lstPC304Kwalificatie",
IF(I326="PC304 - podiumkunsten", "lstPC304Kwalificatie",
IF(I326="PC329.01", "lstPC32901Kwalificatie",
""))))))))),
"")</f>
        <v/>
      </c>
      <c r="R326" s="233" t="str">
        <f t="shared" ref="R326:R389" si="130">IF(I326&lt;&gt;"",
IF(I326="PC121", "lstPC121FunctieGroep",
IF(I326="PC200", "lstPC200FunctieGroep",
IF(I326="PC218", "lstPC218FunctieGroep",
IF(I326="PC227", "lstPC227FunctieGroep",
IF(I326="PC302", "lstPC302FunctieGroep",
IF(I326="PC303", "lstPC303FunctieGroep",
IF(I326="PC304 - muziek", "lstPC304FunctieGroep",
IF(I326="PC304 - podiumkunsten", "lstPC304FunctieGroep",
IF(I326="PC329.01", "lstPC32901FunctieGroep",
""))))))))),
"")</f>
        <v/>
      </c>
      <c r="S326" s="168">
        <f t="shared" ref="S326:S389" si="131">IF($P326&lt;&gt;0, IF(C326&lt;&gt;"", 0, 1), 0)</f>
        <v>0</v>
      </c>
      <c r="T326" s="171">
        <f t="shared" ref="T326:T389" si="132">IF($P326&lt;&gt;0, IF(D326&lt;&gt;"", 0, 1), 0)</f>
        <v>0</v>
      </c>
      <c r="U326" s="171">
        <f t="shared" ref="U326:U389" si="133">IF($P326&lt;&gt;0, IF(E326&lt;&gt;"", 0, 1), 0)</f>
        <v>0</v>
      </c>
      <c r="V326" s="171">
        <f t="shared" ref="V326:V389" si="134">IF($P326&lt;&gt;0, IF(F326&lt;&gt;"", 0, 1), 0)</f>
        <v>0</v>
      </c>
      <c r="W326" s="171">
        <f t="shared" ref="W326:W389" si="135">IF($P326&lt;&gt;0, IF(G326&lt;&gt;"", 0, 1), 0)</f>
        <v>0</v>
      </c>
      <c r="X326" s="171">
        <f t="shared" ref="X326:X389" si="136">IF($P326&lt;&gt;0, IF(H326&lt;&gt;"", 0, 1), 0)</f>
        <v>0</v>
      </c>
      <c r="Y326" s="171">
        <f t="shared" ref="Y326:Y389" si="137">IF($P326&lt;&gt;0, IF(I326&lt;&gt;"", 0, 1), 0)</f>
        <v>0</v>
      </c>
      <c r="Z326" s="171">
        <f t="shared" ref="Z326:Z389" si="138">IF($P326&lt;&gt;0, IF($I326&lt;&gt;"", IF(J326&lt;&gt;"", 0, 1), -1), 0)</f>
        <v>0</v>
      </c>
      <c r="AA326" s="171">
        <f t="shared" ref="AA326:AA389" si="139">IF($P326&lt;&gt;0, IF($I326&lt;&gt;"", IF($I326&lt;&gt;"PC329.01", IF(K326&lt;&gt;"", 0, 1), -1), -1), 0)</f>
        <v>0</v>
      </c>
      <c r="AB326" s="171">
        <f t="shared" ref="AB326:AB389" si="140">IF($P326&lt;&gt;0, IF(D326&lt;&gt;"", IF(L326&lt;&gt;"", 0, 1), -1), 0)</f>
        <v>0</v>
      </c>
      <c r="AC326" s="171">
        <f t="shared" ref="AC326:AC389" si="141">IF($P326&lt;&gt;0, IF(M326&lt;&gt;"", 0, 1), 0)</f>
        <v>0</v>
      </c>
      <c r="AD326" s="171">
        <f t="shared" ref="AD326:AD389" si="142">IF($P326&lt;&gt;0, IF(N326&lt;&gt;"", 0, 1), 0)</f>
        <v>0</v>
      </c>
      <c r="AE326" s="168"/>
      <c r="AF326" s="171"/>
      <c r="AG326" s="171"/>
      <c r="AH326" s="171"/>
      <c r="AI326" s="171"/>
      <c r="AJ326" s="171"/>
      <c r="AK326" s="171"/>
      <c r="AL326" s="171"/>
      <c r="AM326" s="171"/>
      <c r="AN326" s="171" t="str">
        <f t="shared" si="122"/>
        <v/>
      </c>
      <c r="AO326" s="171" t="str">
        <f t="shared" si="123"/>
        <v/>
      </c>
      <c r="AP326" s="171" t="str">
        <f t="shared" si="124"/>
        <v/>
      </c>
      <c r="AQ326" s="168" t="str">
        <f t="shared" ref="AQ326:AQ389" si="143">IF(SUMIF(S326:AD326, "&gt;0")&gt;0, "| Vul verplichte velden in.", "")</f>
        <v/>
      </c>
      <c r="AR326" s="158" t="str">
        <f>IF(P326&lt;&gt;1, IF(SUM(P326:$P$504)&lt;&gt;0, "| Laat geen witruimte tussen ingevulde rijen.", ""), "")</f>
        <v/>
      </c>
      <c r="AT326" s="159" t="str">
        <f t="shared" ref="AT326:AT389" si="144">IF(AE326&amp;AF326&amp;AG326&amp;AH326&amp;AI326&amp;AJ326&amp;AK326&amp;AL326&amp;AM326&amp;AN326&amp;AO326&amp;AP326&lt;&gt;"", AE326&amp;AF326&amp;AG326&amp;AH326&amp;AI326&amp;AJ326&amp;AK326&amp;AL326&amp;AM326&amp;AN326&amp;AO326&amp;AP326, AQ326&amp;AR326)</f>
        <v/>
      </c>
    </row>
    <row r="327" spans="1:46" s="158" customFormat="1" ht="14.4" customHeight="1" x14ac:dyDescent="0.3">
      <c r="A327" s="244" t="str">
        <f t="shared" si="125"/>
        <v/>
      </c>
      <c r="B327" s="153" t="str">
        <f t="shared" si="126"/>
        <v/>
      </c>
      <c r="C327" s="174" t="str">
        <f t="shared" si="127"/>
        <v/>
      </c>
      <c r="D327" s="234"/>
      <c r="E327" s="173"/>
      <c r="F327" s="175"/>
      <c r="G327" s="175"/>
      <c r="H327" s="175"/>
      <c r="I327" s="156"/>
      <c r="J327" s="175"/>
      <c r="K327" s="162"/>
      <c r="L327" s="178"/>
      <c r="M327" s="177"/>
      <c r="N327" s="177"/>
      <c r="O327" s="157" t="s">
        <v>98</v>
      </c>
      <c r="P327" s="158">
        <f t="shared" si="128"/>
        <v>0</v>
      </c>
      <c r="Q327" s="168" t="str">
        <f t="shared" si="129"/>
        <v/>
      </c>
      <c r="R327" s="233" t="str">
        <f t="shared" si="130"/>
        <v/>
      </c>
      <c r="S327" s="168">
        <f t="shared" si="131"/>
        <v>0</v>
      </c>
      <c r="T327" s="171">
        <f t="shared" si="132"/>
        <v>0</v>
      </c>
      <c r="U327" s="171">
        <f t="shared" si="133"/>
        <v>0</v>
      </c>
      <c r="V327" s="171">
        <f t="shared" si="134"/>
        <v>0</v>
      </c>
      <c r="W327" s="171">
        <f t="shared" si="135"/>
        <v>0</v>
      </c>
      <c r="X327" s="171">
        <f t="shared" si="136"/>
        <v>0</v>
      </c>
      <c r="Y327" s="171">
        <f t="shared" si="137"/>
        <v>0</v>
      </c>
      <c r="Z327" s="171">
        <f t="shared" si="138"/>
        <v>0</v>
      </c>
      <c r="AA327" s="171">
        <f t="shared" si="139"/>
        <v>0</v>
      </c>
      <c r="AB327" s="171">
        <f t="shared" si="140"/>
        <v>0</v>
      </c>
      <c r="AC327" s="171">
        <f t="shared" si="141"/>
        <v>0</v>
      </c>
      <c r="AD327" s="171">
        <f t="shared" si="142"/>
        <v>0</v>
      </c>
      <c r="AE327" s="168"/>
      <c r="AF327" s="171"/>
      <c r="AG327" s="171"/>
      <c r="AH327" s="171"/>
      <c r="AI327" s="171"/>
      <c r="AJ327" s="171"/>
      <c r="AK327" s="171"/>
      <c r="AL327" s="171"/>
      <c r="AM327" s="171"/>
      <c r="AN327" s="171" t="str">
        <f t="shared" si="122"/>
        <v/>
      </c>
      <c r="AO327" s="171" t="str">
        <f t="shared" si="123"/>
        <v/>
      </c>
      <c r="AP327" s="171" t="str">
        <f t="shared" si="124"/>
        <v/>
      </c>
      <c r="AQ327" s="168" t="str">
        <f t="shared" si="143"/>
        <v/>
      </c>
      <c r="AR327" s="158" t="str">
        <f>IF(P327&lt;&gt;1, IF(SUM(P327:$P$504)&lt;&gt;0, "| Laat geen witruimte tussen ingevulde rijen.", ""), "")</f>
        <v/>
      </c>
      <c r="AT327" s="159" t="str">
        <f t="shared" si="144"/>
        <v/>
      </c>
    </row>
    <row r="328" spans="1:46" s="158" customFormat="1" ht="14.4" customHeight="1" x14ac:dyDescent="0.3">
      <c r="A328" s="244" t="str">
        <f t="shared" si="125"/>
        <v/>
      </c>
      <c r="B328" s="153" t="str">
        <f t="shared" si="126"/>
        <v/>
      </c>
      <c r="C328" s="174" t="str">
        <f t="shared" si="127"/>
        <v/>
      </c>
      <c r="D328" s="234"/>
      <c r="E328" s="173"/>
      <c r="F328" s="175"/>
      <c r="G328" s="175"/>
      <c r="H328" s="175"/>
      <c r="I328" s="156"/>
      <c r="J328" s="175"/>
      <c r="K328" s="162"/>
      <c r="L328" s="178"/>
      <c r="M328" s="177"/>
      <c r="N328" s="177"/>
      <c r="O328" s="157" t="s">
        <v>98</v>
      </c>
      <c r="P328" s="158">
        <f t="shared" si="128"/>
        <v>0</v>
      </c>
      <c r="Q328" s="168" t="str">
        <f t="shared" si="129"/>
        <v/>
      </c>
      <c r="R328" s="233" t="str">
        <f t="shared" si="130"/>
        <v/>
      </c>
      <c r="S328" s="168">
        <f t="shared" si="131"/>
        <v>0</v>
      </c>
      <c r="T328" s="171">
        <f t="shared" si="132"/>
        <v>0</v>
      </c>
      <c r="U328" s="171">
        <f t="shared" si="133"/>
        <v>0</v>
      </c>
      <c r="V328" s="171">
        <f t="shared" si="134"/>
        <v>0</v>
      </c>
      <c r="W328" s="171">
        <f t="shared" si="135"/>
        <v>0</v>
      </c>
      <c r="X328" s="171">
        <f t="shared" si="136"/>
        <v>0</v>
      </c>
      <c r="Y328" s="171">
        <f t="shared" si="137"/>
        <v>0</v>
      </c>
      <c r="Z328" s="171">
        <f t="shared" si="138"/>
        <v>0</v>
      </c>
      <c r="AA328" s="171">
        <f t="shared" si="139"/>
        <v>0</v>
      </c>
      <c r="AB328" s="171">
        <f t="shared" si="140"/>
        <v>0</v>
      </c>
      <c r="AC328" s="171">
        <f t="shared" si="141"/>
        <v>0</v>
      </c>
      <c r="AD328" s="171">
        <f t="shared" si="142"/>
        <v>0</v>
      </c>
      <c r="AE328" s="168"/>
      <c r="AF328" s="171"/>
      <c r="AG328" s="171"/>
      <c r="AH328" s="171"/>
      <c r="AI328" s="171"/>
      <c r="AJ328" s="171"/>
      <c r="AK328" s="171"/>
      <c r="AL328" s="171"/>
      <c r="AM328" s="171"/>
      <c r="AN328" s="171" t="str">
        <f t="shared" si="122"/>
        <v/>
      </c>
      <c r="AO328" s="171" t="str">
        <f t="shared" si="123"/>
        <v/>
      </c>
      <c r="AP328" s="171" t="str">
        <f t="shared" si="124"/>
        <v/>
      </c>
      <c r="AQ328" s="168" t="str">
        <f t="shared" si="143"/>
        <v/>
      </c>
      <c r="AR328" s="158" t="str">
        <f>IF(P328&lt;&gt;1, IF(SUM(P328:$P$504)&lt;&gt;0, "| Laat geen witruimte tussen ingevulde rijen.", ""), "")</f>
        <v/>
      </c>
      <c r="AT328" s="159" t="str">
        <f t="shared" si="144"/>
        <v/>
      </c>
    </row>
    <row r="329" spans="1:46" s="158" customFormat="1" ht="14.4" customHeight="1" x14ac:dyDescent="0.3">
      <c r="A329" s="244" t="str">
        <f t="shared" si="125"/>
        <v/>
      </c>
      <c r="B329" s="153" t="str">
        <f t="shared" si="126"/>
        <v/>
      </c>
      <c r="C329" s="174" t="str">
        <f t="shared" si="127"/>
        <v/>
      </c>
      <c r="D329" s="234"/>
      <c r="E329" s="173"/>
      <c r="F329" s="175"/>
      <c r="G329" s="175"/>
      <c r="H329" s="175"/>
      <c r="I329" s="156"/>
      <c r="J329" s="175"/>
      <c r="K329" s="162"/>
      <c r="L329" s="178"/>
      <c r="M329" s="177"/>
      <c r="N329" s="177"/>
      <c r="O329" s="157" t="s">
        <v>98</v>
      </c>
      <c r="P329" s="158">
        <f t="shared" si="128"/>
        <v>0</v>
      </c>
      <c r="Q329" s="168" t="str">
        <f t="shared" si="129"/>
        <v/>
      </c>
      <c r="R329" s="233" t="str">
        <f t="shared" si="130"/>
        <v/>
      </c>
      <c r="S329" s="168">
        <f t="shared" si="131"/>
        <v>0</v>
      </c>
      <c r="T329" s="171">
        <f t="shared" si="132"/>
        <v>0</v>
      </c>
      <c r="U329" s="171">
        <f t="shared" si="133"/>
        <v>0</v>
      </c>
      <c r="V329" s="171">
        <f t="shared" si="134"/>
        <v>0</v>
      </c>
      <c r="W329" s="171">
        <f t="shared" si="135"/>
        <v>0</v>
      </c>
      <c r="X329" s="171">
        <f t="shared" si="136"/>
        <v>0</v>
      </c>
      <c r="Y329" s="171">
        <f t="shared" si="137"/>
        <v>0</v>
      </c>
      <c r="Z329" s="171">
        <f t="shared" si="138"/>
        <v>0</v>
      </c>
      <c r="AA329" s="171">
        <f t="shared" si="139"/>
        <v>0</v>
      </c>
      <c r="AB329" s="171">
        <f t="shared" si="140"/>
        <v>0</v>
      </c>
      <c r="AC329" s="171">
        <f t="shared" si="141"/>
        <v>0</v>
      </c>
      <c r="AD329" s="171">
        <f t="shared" si="142"/>
        <v>0</v>
      </c>
      <c r="AE329" s="168"/>
      <c r="AF329" s="171"/>
      <c r="AG329" s="171"/>
      <c r="AH329" s="171"/>
      <c r="AI329" s="171"/>
      <c r="AJ329" s="171"/>
      <c r="AK329" s="171"/>
      <c r="AL329" s="171"/>
      <c r="AM329" s="171"/>
      <c r="AN329" s="171" t="str">
        <f t="shared" si="122"/>
        <v/>
      </c>
      <c r="AO329" s="171" t="str">
        <f t="shared" si="123"/>
        <v/>
      </c>
      <c r="AP329" s="171" t="str">
        <f t="shared" si="124"/>
        <v/>
      </c>
      <c r="AQ329" s="168" t="str">
        <f t="shared" si="143"/>
        <v/>
      </c>
      <c r="AR329" s="158" t="str">
        <f>IF(P329&lt;&gt;1, IF(SUM(P329:$P$504)&lt;&gt;0, "| Laat geen witruimte tussen ingevulde rijen.", ""), "")</f>
        <v/>
      </c>
      <c r="AT329" s="159" t="str">
        <f t="shared" si="144"/>
        <v/>
      </c>
    </row>
    <row r="330" spans="1:46" s="158" customFormat="1" ht="14.4" customHeight="1" x14ac:dyDescent="0.3">
      <c r="A330" s="244" t="str">
        <f t="shared" si="125"/>
        <v/>
      </c>
      <c r="B330" s="153" t="str">
        <f t="shared" si="126"/>
        <v/>
      </c>
      <c r="C330" s="174" t="str">
        <f t="shared" si="127"/>
        <v/>
      </c>
      <c r="D330" s="234"/>
      <c r="E330" s="173"/>
      <c r="F330" s="175"/>
      <c r="G330" s="175"/>
      <c r="H330" s="175"/>
      <c r="I330" s="156"/>
      <c r="J330" s="175"/>
      <c r="K330" s="162"/>
      <c r="L330" s="178"/>
      <c r="M330" s="177"/>
      <c r="N330" s="177"/>
      <c r="O330" s="157" t="s">
        <v>98</v>
      </c>
      <c r="P330" s="158">
        <f t="shared" si="128"/>
        <v>0</v>
      </c>
      <c r="Q330" s="168" t="str">
        <f t="shared" si="129"/>
        <v/>
      </c>
      <c r="R330" s="233" t="str">
        <f t="shared" si="130"/>
        <v/>
      </c>
      <c r="S330" s="168">
        <f t="shared" si="131"/>
        <v>0</v>
      </c>
      <c r="T330" s="171">
        <f t="shared" si="132"/>
        <v>0</v>
      </c>
      <c r="U330" s="171">
        <f t="shared" si="133"/>
        <v>0</v>
      </c>
      <c r="V330" s="171">
        <f t="shared" si="134"/>
        <v>0</v>
      </c>
      <c r="W330" s="171">
        <f t="shared" si="135"/>
        <v>0</v>
      </c>
      <c r="X330" s="171">
        <f t="shared" si="136"/>
        <v>0</v>
      </c>
      <c r="Y330" s="171">
        <f t="shared" si="137"/>
        <v>0</v>
      </c>
      <c r="Z330" s="171">
        <f t="shared" si="138"/>
        <v>0</v>
      </c>
      <c r="AA330" s="171">
        <f t="shared" si="139"/>
        <v>0</v>
      </c>
      <c r="AB330" s="171">
        <f t="shared" si="140"/>
        <v>0</v>
      </c>
      <c r="AC330" s="171">
        <f t="shared" si="141"/>
        <v>0</v>
      </c>
      <c r="AD330" s="171">
        <f t="shared" si="142"/>
        <v>0</v>
      </c>
      <c r="AE330" s="168"/>
      <c r="AF330" s="171"/>
      <c r="AG330" s="171"/>
      <c r="AH330" s="171"/>
      <c r="AI330" s="171"/>
      <c r="AJ330" s="171"/>
      <c r="AK330" s="171"/>
      <c r="AL330" s="171"/>
      <c r="AM330" s="171"/>
      <c r="AN330" s="171" t="str">
        <f t="shared" si="122"/>
        <v/>
      </c>
      <c r="AO330" s="171" t="str">
        <f t="shared" si="123"/>
        <v/>
      </c>
      <c r="AP330" s="171" t="str">
        <f t="shared" si="124"/>
        <v/>
      </c>
      <c r="AQ330" s="168" t="str">
        <f t="shared" si="143"/>
        <v/>
      </c>
      <c r="AR330" s="158" t="str">
        <f>IF(P330&lt;&gt;1, IF(SUM(P330:$P$504)&lt;&gt;0, "| Laat geen witruimte tussen ingevulde rijen.", ""), "")</f>
        <v/>
      </c>
      <c r="AT330" s="159" t="str">
        <f t="shared" si="144"/>
        <v/>
      </c>
    </row>
    <row r="331" spans="1:46" s="158" customFormat="1" ht="14.4" customHeight="1" x14ac:dyDescent="0.3">
      <c r="A331" s="244" t="str">
        <f t="shared" si="125"/>
        <v/>
      </c>
      <c r="B331" s="153" t="str">
        <f t="shared" si="126"/>
        <v/>
      </c>
      <c r="C331" s="174" t="str">
        <f t="shared" si="127"/>
        <v/>
      </c>
      <c r="D331" s="234"/>
      <c r="E331" s="173"/>
      <c r="F331" s="175"/>
      <c r="G331" s="175"/>
      <c r="H331" s="175"/>
      <c r="I331" s="156"/>
      <c r="J331" s="175"/>
      <c r="K331" s="162"/>
      <c r="L331" s="178"/>
      <c r="M331" s="177"/>
      <c r="N331" s="177"/>
      <c r="O331" s="157" t="s">
        <v>98</v>
      </c>
      <c r="P331" s="158">
        <f t="shared" si="128"/>
        <v>0</v>
      </c>
      <c r="Q331" s="168" t="str">
        <f t="shared" si="129"/>
        <v/>
      </c>
      <c r="R331" s="233" t="str">
        <f t="shared" si="130"/>
        <v/>
      </c>
      <c r="S331" s="168">
        <f t="shared" si="131"/>
        <v>0</v>
      </c>
      <c r="T331" s="171">
        <f t="shared" si="132"/>
        <v>0</v>
      </c>
      <c r="U331" s="171">
        <f t="shared" si="133"/>
        <v>0</v>
      </c>
      <c r="V331" s="171">
        <f t="shared" si="134"/>
        <v>0</v>
      </c>
      <c r="W331" s="171">
        <f t="shared" si="135"/>
        <v>0</v>
      </c>
      <c r="X331" s="171">
        <f t="shared" si="136"/>
        <v>0</v>
      </c>
      <c r="Y331" s="171">
        <f t="shared" si="137"/>
        <v>0</v>
      </c>
      <c r="Z331" s="171">
        <f t="shared" si="138"/>
        <v>0</v>
      </c>
      <c r="AA331" s="171">
        <f t="shared" si="139"/>
        <v>0</v>
      </c>
      <c r="AB331" s="171">
        <f t="shared" si="140"/>
        <v>0</v>
      </c>
      <c r="AC331" s="171">
        <f t="shared" si="141"/>
        <v>0</v>
      </c>
      <c r="AD331" s="171">
        <f t="shared" si="142"/>
        <v>0</v>
      </c>
      <c r="AE331" s="168"/>
      <c r="AF331" s="171"/>
      <c r="AG331" s="171"/>
      <c r="AH331" s="171"/>
      <c r="AI331" s="171"/>
      <c r="AJ331" s="171"/>
      <c r="AK331" s="171"/>
      <c r="AL331" s="171"/>
      <c r="AM331" s="171"/>
      <c r="AN331" s="171" t="str">
        <f t="shared" si="122"/>
        <v/>
      </c>
      <c r="AO331" s="171" t="str">
        <f t="shared" si="123"/>
        <v/>
      </c>
      <c r="AP331" s="171" t="str">
        <f t="shared" si="124"/>
        <v/>
      </c>
      <c r="AQ331" s="168" t="str">
        <f t="shared" si="143"/>
        <v/>
      </c>
      <c r="AR331" s="158" t="str">
        <f>IF(P331&lt;&gt;1, IF(SUM(P331:$P$504)&lt;&gt;0, "| Laat geen witruimte tussen ingevulde rijen.", ""), "")</f>
        <v/>
      </c>
      <c r="AT331" s="159" t="str">
        <f t="shared" si="144"/>
        <v/>
      </c>
    </row>
    <row r="332" spans="1:46" s="158" customFormat="1" ht="14.4" customHeight="1" x14ac:dyDescent="0.3">
      <c r="A332" s="244" t="str">
        <f t="shared" si="125"/>
        <v/>
      </c>
      <c r="B332" s="153" t="str">
        <f t="shared" si="126"/>
        <v/>
      </c>
      <c r="C332" s="174" t="str">
        <f t="shared" si="127"/>
        <v/>
      </c>
      <c r="D332" s="234"/>
      <c r="E332" s="173"/>
      <c r="F332" s="175"/>
      <c r="G332" s="175"/>
      <c r="H332" s="175"/>
      <c r="I332" s="156"/>
      <c r="J332" s="175"/>
      <c r="K332" s="162"/>
      <c r="L332" s="178"/>
      <c r="M332" s="177"/>
      <c r="N332" s="177"/>
      <c r="O332" s="157" t="s">
        <v>98</v>
      </c>
      <c r="P332" s="158">
        <f t="shared" si="128"/>
        <v>0</v>
      </c>
      <c r="Q332" s="168" t="str">
        <f t="shared" si="129"/>
        <v/>
      </c>
      <c r="R332" s="233" t="str">
        <f t="shared" si="130"/>
        <v/>
      </c>
      <c r="S332" s="168">
        <f t="shared" si="131"/>
        <v>0</v>
      </c>
      <c r="T332" s="171">
        <f t="shared" si="132"/>
        <v>0</v>
      </c>
      <c r="U332" s="171">
        <f t="shared" si="133"/>
        <v>0</v>
      </c>
      <c r="V332" s="171">
        <f t="shared" si="134"/>
        <v>0</v>
      </c>
      <c r="W332" s="171">
        <f t="shared" si="135"/>
        <v>0</v>
      </c>
      <c r="X332" s="171">
        <f t="shared" si="136"/>
        <v>0</v>
      </c>
      <c r="Y332" s="171">
        <f t="shared" si="137"/>
        <v>0</v>
      </c>
      <c r="Z332" s="171">
        <f t="shared" si="138"/>
        <v>0</v>
      </c>
      <c r="AA332" s="171">
        <f t="shared" si="139"/>
        <v>0</v>
      </c>
      <c r="AB332" s="171">
        <f t="shared" si="140"/>
        <v>0</v>
      </c>
      <c r="AC332" s="171">
        <f t="shared" si="141"/>
        <v>0</v>
      </c>
      <c r="AD332" s="171">
        <f t="shared" si="142"/>
        <v>0</v>
      </c>
      <c r="AE332" s="168"/>
      <c r="AF332" s="171"/>
      <c r="AG332" s="171"/>
      <c r="AH332" s="171"/>
      <c r="AI332" s="171"/>
      <c r="AJ332" s="171"/>
      <c r="AK332" s="171"/>
      <c r="AL332" s="171"/>
      <c r="AM332" s="171"/>
      <c r="AN332" s="171" t="str">
        <f t="shared" si="122"/>
        <v/>
      </c>
      <c r="AO332" s="171" t="str">
        <f t="shared" si="123"/>
        <v/>
      </c>
      <c r="AP332" s="171" t="str">
        <f t="shared" si="124"/>
        <v/>
      </c>
      <c r="AQ332" s="168" t="str">
        <f t="shared" si="143"/>
        <v/>
      </c>
      <c r="AR332" s="158" t="str">
        <f>IF(P332&lt;&gt;1, IF(SUM(P332:$P$504)&lt;&gt;0, "| Laat geen witruimte tussen ingevulde rijen.", ""), "")</f>
        <v/>
      </c>
      <c r="AT332" s="159" t="str">
        <f t="shared" si="144"/>
        <v/>
      </c>
    </row>
    <row r="333" spans="1:46" s="158" customFormat="1" ht="14.4" customHeight="1" x14ac:dyDescent="0.3">
      <c r="A333" s="244" t="str">
        <f t="shared" si="125"/>
        <v/>
      </c>
      <c r="B333" s="153" t="str">
        <f t="shared" si="126"/>
        <v/>
      </c>
      <c r="C333" s="174" t="str">
        <f t="shared" si="127"/>
        <v/>
      </c>
      <c r="D333" s="234"/>
      <c r="E333" s="173"/>
      <c r="F333" s="175"/>
      <c r="G333" s="175"/>
      <c r="H333" s="175"/>
      <c r="I333" s="156"/>
      <c r="J333" s="175"/>
      <c r="K333" s="162"/>
      <c r="L333" s="178"/>
      <c r="M333" s="177"/>
      <c r="N333" s="177"/>
      <c r="O333" s="157" t="s">
        <v>98</v>
      </c>
      <c r="P333" s="158">
        <f t="shared" si="128"/>
        <v>0</v>
      </c>
      <c r="Q333" s="168" t="str">
        <f t="shared" si="129"/>
        <v/>
      </c>
      <c r="R333" s="233" t="str">
        <f t="shared" si="130"/>
        <v/>
      </c>
      <c r="S333" s="168">
        <f t="shared" si="131"/>
        <v>0</v>
      </c>
      <c r="T333" s="171">
        <f t="shared" si="132"/>
        <v>0</v>
      </c>
      <c r="U333" s="171">
        <f t="shared" si="133"/>
        <v>0</v>
      </c>
      <c r="V333" s="171">
        <f t="shared" si="134"/>
        <v>0</v>
      </c>
      <c r="W333" s="171">
        <f t="shared" si="135"/>
        <v>0</v>
      </c>
      <c r="X333" s="171">
        <f t="shared" si="136"/>
        <v>0</v>
      </c>
      <c r="Y333" s="171">
        <f t="shared" si="137"/>
        <v>0</v>
      </c>
      <c r="Z333" s="171">
        <f t="shared" si="138"/>
        <v>0</v>
      </c>
      <c r="AA333" s="171">
        <f t="shared" si="139"/>
        <v>0</v>
      </c>
      <c r="AB333" s="171">
        <f t="shared" si="140"/>
        <v>0</v>
      </c>
      <c r="AC333" s="171">
        <f t="shared" si="141"/>
        <v>0</v>
      </c>
      <c r="AD333" s="171">
        <f t="shared" si="142"/>
        <v>0</v>
      </c>
      <c r="AE333" s="168"/>
      <c r="AF333" s="171"/>
      <c r="AG333" s="171"/>
      <c r="AH333" s="171"/>
      <c r="AI333" s="171"/>
      <c r="AJ333" s="171"/>
      <c r="AK333" s="171"/>
      <c r="AL333" s="171"/>
      <c r="AM333" s="171"/>
      <c r="AN333" s="171" t="str">
        <f t="shared" si="122"/>
        <v/>
      </c>
      <c r="AO333" s="171" t="str">
        <f t="shared" si="123"/>
        <v/>
      </c>
      <c r="AP333" s="171" t="str">
        <f t="shared" si="124"/>
        <v/>
      </c>
      <c r="AQ333" s="168" t="str">
        <f t="shared" si="143"/>
        <v/>
      </c>
      <c r="AR333" s="158" t="str">
        <f>IF(P333&lt;&gt;1, IF(SUM(P333:$P$504)&lt;&gt;0, "| Laat geen witruimte tussen ingevulde rijen.", ""), "")</f>
        <v/>
      </c>
      <c r="AT333" s="159" t="str">
        <f t="shared" si="144"/>
        <v/>
      </c>
    </row>
    <row r="334" spans="1:46" s="158" customFormat="1" ht="14.4" customHeight="1" x14ac:dyDescent="0.3">
      <c r="A334" s="244" t="str">
        <f t="shared" si="125"/>
        <v/>
      </c>
      <c r="B334" s="153" t="str">
        <f t="shared" si="126"/>
        <v/>
      </c>
      <c r="C334" s="174" t="str">
        <f t="shared" si="127"/>
        <v/>
      </c>
      <c r="D334" s="234"/>
      <c r="E334" s="173"/>
      <c r="F334" s="175"/>
      <c r="G334" s="175"/>
      <c r="H334" s="175"/>
      <c r="I334" s="156"/>
      <c r="J334" s="175"/>
      <c r="K334" s="162"/>
      <c r="L334" s="178"/>
      <c r="M334" s="177"/>
      <c r="N334" s="177"/>
      <c r="O334" s="157" t="s">
        <v>98</v>
      </c>
      <c r="P334" s="158">
        <f t="shared" si="128"/>
        <v>0</v>
      </c>
      <c r="Q334" s="168" t="str">
        <f t="shared" si="129"/>
        <v/>
      </c>
      <c r="R334" s="233" t="str">
        <f t="shared" si="130"/>
        <v/>
      </c>
      <c r="S334" s="168">
        <f t="shared" si="131"/>
        <v>0</v>
      </c>
      <c r="T334" s="171">
        <f t="shared" si="132"/>
        <v>0</v>
      </c>
      <c r="U334" s="171">
        <f t="shared" si="133"/>
        <v>0</v>
      </c>
      <c r="V334" s="171">
        <f t="shared" si="134"/>
        <v>0</v>
      </c>
      <c r="W334" s="171">
        <f t="shared" si="135"/>
        <v>0</v>
      </c>
      <c r="X334" s="171">
        <f t="shared" si="136"/>
        <v>0</v>
      </c>
      <c r="Y334" s="171">
        <f t="shared" si="137"/>
        <v>0</v>
      </c>
      <c r="Z334" s="171">
        <f t="shared" si="138"/>
        <v>0</v>
      </c>
      <c r="AA334" s="171">
        <f t="shared" si="139"/>
        <v>0</v>
      </c>
      <c r="AB334" s="171">
        <f t="shared" si="140"/>
        <v>0</v>
      </c>
      <c r="AC334" s="171">
        <f t="shared" si="141"/>
        <v>0</v>
      </c>
      <c r="AD334" s="171">
        <f t="shared" si="142"/>
        <v>0</v>
      </c>
      <c r="AE334" s="168"/>
      <c r="AF334" s="171"/>
      <c r="AG334" s="171"/>
      <c r="AH334" s="171"/>
      <c r="AI334" s="171"/>
      <c r="AJ334" s="171"/>
      <c r="AK334" s="171"/>
      <c r="AL334" s="171"/>
      <c r="AM334" s="171"/>
      <c r="AN334" s="171" t="str">
        <f t="shared" si="122"/>
        <v/>
      </c>
      <c r="AO334" s="171" t="str">
        <f t="shared" si="123"/>
        <v/>
      </c>
      <c r="AP334" s="171" t="str">
        <f t="shared" si="124"/>
        <v/>
      </c>
      <c r="AQ334" s="168" t="str">
        <f t="shared" si="143"/>
        <v/>
      </c>
      <c r="AR334" s="158" t="str">
        <f>IF(P334&lt;&gt;1, IF(SUM(P334:$P$504)&lt;&gt;0, "| Laat geen witruimte tussen ingevulde rijen.", ""), "")</f>
        <v/>
      </c>
      <c r="AT334" s="159" t="str">
        <f t="shared" si="144"/>
        <v/>
      </c>
    </row>
    <row r="335" spans="1:46" s="158" customFormat="1" ht="14.4" customHeight="1" x14ac:dyDescent="0.3">
      <c r="A335" s="244" t="str">
        <f t="shared" si="125"/>
        <v/>
      </c>
      <c r="B335" s="153" t="str">
        <f t="shared" si="126"/>
        <v/>
      </c>
      <c r="C335" s="174" t="str">
        <f t="shared" si="127"/>
        <v/>
      </c>
      <c r="D335" s="234"/>
      <c r="E335" s="173"/>
      <c r="F335" s="175"/>
      <c r="G335" s="175"/>
      <c r="H335" s="175"/>
      <c r="I335" s="156"/>
      <c r="J335" s="175"/>
      <c r="K335" s="162"/>
      <c r="L335" s="178"/>
      <c r="M335" s="177"/>
      <c r="N335" s="177"/>
      <c r="O335" s="157" t="s">
        <v>98</v>
      </c>
      <c r="P335" s="158">
        <f t="shared" si="128"/>
        <v>0</v>
      </c>
      <c r="Q335" s="168" t="str">
        <f t="shared" si="129"/>
        <v/>
      </c>
      <c r="R335" s="233" t="str">
        <f t="shared" si="130"/>
        <v/>
      </c>
      <c r="S335" s="168">
        <f t="shared" si="131"/>
        <v>0</v>
      </c>
      <c r="T335" s="171">
        <f t="shared" si="132"/>
        <v>0</v>
      </c>
      <c r="U335" s="171">
        <f t="shared" si="133"/>
        <v>0</v>
      </c>
      <c r="V335" s="171">
        <f t="shared" si="134"/>
        <v>0</v>
      </c>
      <c r="W335" s="171">
        <f t="shared" si="135"/>
        <v>0</v>
      </c>
      <c r="X335" s="171">
        <f t="shared" si="136"/>
        <v>0</v>
      </c>
      <c r="Y335" s="171">
        <f t="shared" si="137"/>
        <v>0</v>
      </c>
      <c r="Z335" s="171">
        <f t="shared" si="138"/>
        <v>0</v>
      </c>
      <c r="AA335" s="171">
        <f t="shared" si="139"/>
        <v>0</v>
      </c>
      <c r="AB335" s="171">
        <f t="shared" si="140"/>
        <v>0</v>
      </c>
      <c r="AC335" s="171">
        <f t="shared" si="141"/>
        <v>0</v>
      </c>
      <c r="AD335" s="171">
        <f t="shared" si="142"/>
        <v>0</v>
      </c>
      <c r="AE335" s="168"/>
      <c r="AF335" s="171"/>
      <c r="AG335" s="171"/>
      <c r="AH335" s="171"/>
      <c r="AI335" s="171"/>
      <c r="AJ335" s="171"/>
      <c r="AK335" s="171"/>
      <c r="AL335" s="171"/>
      <c r="AM335" s="171"/>
      <c r="AN335" s="171" t="str">
        <f t="shared" si="122"/>
        <v/>
      </c>
      <c r="AO335" s="171" t="str">
        <f t="shared" si="123"/>
        <v/>
      </c>
      <c r="AP335" s="171" t="str">
        <f t="shared" si="124"/>
        <v/>
      </c>
      <c r="AQ335" s="168" t="str">
        <f t="shared" si="143"/>
        <v/>
      </c>
      <c r="AR335" s="158" t="str">
        <f>IF(P335&lt;&gt;1, IF(SUM(P335:$P$504)&lt;&gt;0, "| Laat geen witruimte tussen ingevulde rijen.", ""), "")</f>
        <v/>
      </c>
      <c r="AT335" s="159" t="str">
        <f t="shared" si="144"/>
        <v/>
      </c>
    </row>
    <row r="336" spans="1:46" s="158" customFormat="1" ht="14.4" customHeight="1" x14ac:dyDescent="0.3">
      <c r="A336" s="244" t="str">
        <f t="shared" si="125"/>
        <v/>
      </c>
      <c r="B336" s="153" t="str">
        <f t="shared" si="126"/>
        <v/>
      </c>
      <c r="C336" s="174" t="str">
        <f t="shared" si="127"/>
        <v/>
      </c>
      <c r="D336" s="234"/>
      <c r="E336" s="173"/>
      <c r="F336" s="175"/>
      <c r="G336" s="175"/>
      <c r="H336" s="175"/>
      <c r="I336" s="156"/>
      <c r="J336" s="175"/>
      <c r="K336" s="162"/>
      <c r="L336" s="178"/>
      <c r="M336" s="177"/>
      <c r="N336" s="177"/>
      <c r="O336" s="157" t="s">
        <v>98</v>
      </c>
      <c r="P336" s="158">
        <f t="shared" si="128"/>
        <v>0</v>
      </c>
      <c r="Q336" s="168" t="str">
        <f t="shared" si="129"/>
        <v/>
      </c>
      <c r="R336" s="233" t="str">
        <f t="shared" si="130"/>
        <v/>
      </c>
      <c r="S336" s="168">
        <f t="shared" si="131"/>
        <v>0</v>
      </c>
      <c r="T336" s="171">
        <f t="shared" si="132"/>
        <v>0</v>
      </c>
      <c r="U336" s="171">
        <f t="shared" si="133"/>
        <v>0</v>
      </c>
      <c r="V336" s="171">
        <f t="shared" si="134"/>
        <v>0</v>
      </c>
      <c r="W336" s="171">
        <f t="shared" si="135"/>
        <v>0</v>
      </c>
      <c r="X336" s="171">
        <f t="shared" si="136"/>
        <v>0</v>
      </c>
      <c r="Y336" s="171">
        <f t="shared" si="137"/>
        <v>0</v>
      </c>
      <c r="Z336" s="171">
        <f t="shared" si="138"/>
        <v>0</v>
      </c>
      <c r="AA336" s="171">
        <f t="shared" si="139"/>
        <v>0</v>
      </c>
      <c r="AB336" s="171">
        <f t="shared" si="140"/>
        <v>0</v>
      </c>
      <c r="AC336" s="171">
        <f t="shared" si="141"/>
        <v>0</v>
      </c>
      <c r="AD336" s="171">
        <f t="shared" si="142"/>
        <v>0</v>
      </c>
      <c r="AE336" s="168"/>
      <c r="AF336" s="171"/>
      <c r="AG336" s="171"/>
      <c r="AH336" s="171"/>
      <c r="AI336" s="171"/>
      <c r="AJ336" s="171"/>
      <c r="AK336" s="171"/>
      <c r="AL336" s="171"/>
      <c r="AM336" s="171"/>
      <c r="AN336" s="171" t="str">
        <f t="shared" si="122"/>
        <v/>
      </c>
      <c r="AO336" s="171" t="str">
        <f t="shared" si="123"/>
        <v/>
      </c>
      <c r="AP336" s="171" t="str">
        <f t="shared" si="124"/>
        <v/>
      </c>
      <c r="AQ336" s="168" t="str">
        <f t="shared" si="143"/>
        <v/>
      </c>
      <c r="AR336" s="158" t="str">
        <f>IF(P336&lt;&gt;1, IF(SUM(P336:$P$504)&lt;&gt;0, "| Laat geen witruimte tussen ingevulde rijen.", ""), "")</f>
        <v/>
      </c>
      <c r="AT336" s="159" t="str">
        <f t="shared" si="144"/>
        <v/>
      </c>
    </row>
    <row r="337" spans="1:46" s="158" customFormat="1" ht="14.4" customHeight="1" x14ac:dyDescent="0.3">
      <c r="A337" s="244" t="str">
        <f t="shared" si="125"/>
        <v/>
      </c>
      <c r="B337" s="153" t="str">
        <f t="shared" si="126"/>
        <v/>
      </c>
      <c r="C337" s="174" t="str">
        <f t="shared" si="127"/>
        <v/>
      </c>
      <c r="D337" s="234"/>
      <c r="E337" s="173"/>
      <c r="F337" s="175"/>
      <c r="G337" s="175"/>
      <c r="H337" s="175"/>
      <c r="I337" s="156"/>
      <c r="J337" s="175"/>
      <c r="K337" s="162"/>
      <c r="L337" s="178"/>
      <c r="M337" s="177"/>
      <c r="N337" s="177"/>
      <c r="O337" s="157" t="s">
        <v>98</v>
      </c>
      <c r="P337" s="158">
        <f t="shared" si="128"/>
        <v>0</v>
      </c>
      <c r="Q337" s="168" t="str">
        <f t="shared" si="129"/>
        <v/>
      </c>
      <c r="R337" s="233" t="str">
        <f t="shared" si="130"/>
        <v/>
      </c>
      <c r="S337" s="168">
        <f t="shared" si="131"/>
        <v>0</v>
      </c>
      <c r="T337" s="171">
        <f t="shared" si="132"/>
        <v>0</v>
      </c>
      <c r="U337" s="171">
        <f t="shared" si="133"/>
        <v>0</v>
      </c>
      <c r="V337" s="171">
        <f t="shared" si="134"/>
        <v>0</v>
      </c>
      <c r="W337" s="171">
        <f t="shared" si="135"/>
        <v>0</v>
      </c>
      <c r="X337" s="171">
        <f t="shared" si="136"/>
        <v>0</v>
      </c>
      <c r="Y337" s="171">
        <f t="shared" si="137"/>
        <v>0</v>
      </c>
      <c r="Z337" s="171">
        <f t="shared" si="138"/>
        <v>0</v>
      </c>
      <c r="AA337" s="171">
        <f t="shared" si="139"/>
        <v>0</v>
      </c>
      <c r="AB337" s="171">
        <f t="shared" si="140"/>
        <v>0</v>
      </c>
      <c r="AC337" s="171">
        <f t="shared" si="141"/>
        <v>0</v>
      </c>
      <c r="AD337" s="171">
        <f t="shared" si="142"/>
        <v>0</v>
      </c>
      <c r="AE337" s="168"/>
      <c r="AF337" s="171"/>
      <c r="AG337" s="171"/>
      <c r="AH337" s="171"/>
      <c r="AI337" s="171"/>
      <c r="AJ337" s="171"/>
      <c r="AK337" s="171"/>
      <c r="AL337" s="171"/>
      <c r="AM337" s="171"/>
      <c r="AN337" s="171" t="str">
        <f t="shared" si="122"/>
        <v/>
      </c>
      <c r="AO337" s="171" t="str">
        <f t="shared" si="123"/>
        <v/>
      </c>
      <c r="AP337" s="171" t="str">
        <f t="shared" si="124"/>
        <v/>
      </c>
      <c r="AQ337" s="168" t="str">
        <f t="shared" si="143"/>
        <v/>
      </c>
      <c r="AR337" s="158" t="str">
        <f>IF(P337&lt;&gt;1, IF(SUM(P337:$P$504)&lt;&gt;0, "| Laat geen witruimte tussen ingevulde rijen.", ""), "")</f>
        <v/>
      </c>
      <c r="AT337" s="159" t="str">
        <f t="shared" si="144"/>
        <v/>
      </c>
    </row>
    <row r="338" spans="1:46" s="158" customFormat="1" ht="14.4" customHeight="1" x14ac:dyDescent="0.3">
      <c r="A338" s="244" t="str">
        <f t="shared" si="125"/>
        <v/>
      </c>
      <c r="B338" s="153" t="str">
        <f t="shared" si="126"/>
        <v/>
      </c>
      <c r="C338" s="174" t="str">
        <f t="shared" si="127"/>
        <v/>
      </c>
      <c r="D338" s="234"/>
      <c r="E338" s="173"/>
      <c r="F338" s="175"/>
      <c r="G338" s="175"/>
      <c r="H338" s="175"/>
      <c r="I338" s="156"/>
      <c r="J338" s="175"/>
      <c r="K338" s="162"/>
      <c r="L338" s="178"/>
      <c r="M338" s="177"/>
      <c r="N338" s="177"/>
      <c r="O338" s="157" t="s">
        <v>98</v>
      </c>
      <c r="P338" s="158">
        <f t="shared" si="128"/>
        <v>0</v>
      </c>
      <c r="Q338" s="168" t="str">
        <f t="shared" si="129"/>
        <v/>
      </c>
      <c r="R338" s="233" t="str">
        <f t="shared" si="130"/>
        <v/>
      </c>
      <c r="S338" s="168">
        <f t="shared" si="131"/>
        <v>0</v>
      </c>
      <c r="T338" s="171">
        <f t="shared" si="132"/>
        <v>0</v>
      </c>
      <c r="U338" s="171">
        <f t="shared" si="133"/>
        <v>0</v>
      </c>
      <c r="V338" s="171">
        <f t="shared" si="134"/>
        <v>0</v>
      </c>
      <c r="W338" s="171">
        <f t="shared" si="135"/>
        <v>0</v>
      </c>
      <c r="X338" s="171">
        <f t="shared" si="136"/>
        <v>0</v>
      </c>
      <c r="Y338" s="171">
        <f t="shared" si="137"/>
        <v>0</v>
      </c>
      <c r="Z338" s="171">
        <f t="shared" si="138"/>
        <v>0</v>
      </c>
      <c r="AA338" s="171">
        <f t="shared" si="139"/>
        <v>0</v>
      </c>
      <c r="AB338" s="171">
        <f t="shared" si="140"/>
        <v>0</v>
      </c>
      <c r="AC338" s="171">
        <f t="shared" si="141"/>
        <v>0</v>
      </c>
      <c r="AD338" s="171">
        <f t="shared" si="142"/>
        <v>0</v>
      </c>
      <c r="AE338" s="168"/>
      <c r="AF338" s="171"/>
      <c r="AG338" s="171"/>
      <c r="AH338" s="171"/>
      <c r="AI338" s="171"/>
      <c r="AJ338" s="171"/>
      <c r="AK338" s="171"/>
      <c r="AL338" s="171"/>
      <c r="AM338" s="171"/>
      <c r="AN338" s="171" t="str">
        <f t="shared" si="122"/>
        <v/>
      </c>
      <c r="AO338" s="171" t="str">
        <f t="shared" si="123"/>
        <v/>
      </c>
      <c r="AP338" s="171" t="str">
        <f t="shared" si="124"/>
        <v/>
      </c>
      <c r="AQ338" s="168" t="str">
        <f t="shared" si="143"/>
        <v/>
      </c>
      <c r="AR338" s="158" t="str">
        <f>IF(P338&lt;&gt;1, IF(SUM(P338:$P$504)&lt;&gt;0, "| Laat geen witruimte tussen ingevulde rijen.", ""), "")</f>
        <v/>
      </c>
      <c r="AT338" s="159" t="str">
        <f t="shared" si="144"/>
        <v/>
      </c>
    </row>
    <row r="339" spans="1:46" s="158" customFormat="1" ht="14.4" customHeight="1" x14ac:dyDescent="0.3">
      <c r="A339" s="244" t="str">
        <f t="shared" si="125"/>
        <v/>
      </c>
      <c r="B339" s="153" t="str">
        <f t="shared" si="126"/>
        <v/>
      </c>
      <c r="C339" s="174" t="str">
        <f t="shared" si="127"/>
        <v/>
      </c>
      <c r="D339" s="234"/>
      <c r="E339" s="173"/>
      <c r="F339" s="175"/>
      <c r="G339" s="175"/>
      <c r="H339" s="175"/>
      <c r="I339" s="156"/>
      <c r="J339" s="175"/>
      <c r="K339" s="162"/>
      <c r="L339" s="178"/>
      <c r="M339" s="177"/>
      <c r="N339" s="177"/>
      <c r="O339" s="157" t="s">
        <v>98</v>
      </c>
      <c r="P339" s="158">
        <f t="shared" si="128"/>
        <v>0</v>
      </c>
      <c r="Q339" s="168" t="str">
        <f t="shared" si="129"/>
        <v/>
      </c>
      <c r="R339" s="233" t="str">
        <f t="shared" si="130"/>
        <v/>
      </c>
      <c r="S339" s="168">
        <f t="shared" si="131"/>
        <v>0</v>
      </c>
      <c r="T339" s="171">
        <f t="shared" si="132"/>
        <v>0</v>
      </c>
      <c r="U339" s="171">
        <f t="shared" si="133"/>
        <v>0</v>
      </c>
      <c r="V339" s="171">
        <f t="shared" si="134"/>
        <v>0</v>
      </c>
      <c r="W339" s="171">
        <f t="shared" si="135"/>
        <v>0</v>
      </c>
      <c r="X339" s="171">
        <f t="shared" si="136"/>
        <v>0</v>
      </c>
      <c r="Y339" s="171">
        <f t="shared" si="137"/>
        <v>0</v>
      </c>
      <c r="Z339" s="171">
        <f t="shared" si="138"/>
        <v>0</v>
      </c>
      <c r="AA339" s="171">
        <f t="shared" si="139"/>
        <v>0</v>
      </c>
      <c r="AB339" s="171">
        <f t="shared" si="140"/>
        <v>0</v>
      </c>
      <c r="AC339" s="171">
        <f t="shared" si="141"/>
        <v>0</v>
      </c>
      <c r="AD339" s="171">
        <f t="shared" si="142"/>
        <v>0</v>
      </c>
      <c r="AE339" s="168"/>
      <c r="AF339" s="171"/>
      <c r="AG339" s="171"/>
      <c r="AH339" s="171"/>
      <c r="AI339" s="171"/>
      <c r="AJ339" s="171"/>
      <c r="AK339" s="171"/>
      <c r="AL339" s="171"/>
      <c r="AM339" s="171"/>
      <c r="AN339" s="171" t="str">
        <f t="shared" si="122"/>
        <v/>
      </c>
      <c r="AO339" s="171" t="str">
        <f t="shared" si="123"/>
        <v/>
      </c>
      <c r="AP339" s="171" t="str">
        <f t="shared" si="124"/>
        <v/>
      </c>
      <c r="AQ339" s="168" t="str">
        <f t="shared" si="143"/>
        <v/>
      </c>
      <c r="AR339" s="158" t="str">
        <f>IF(P339&lt;&gt;1, IF(SUM(P339:$P$504)&lt;&gt;0, "| Laat geen witruimte tussen ingevulde rijen.", ""), "")</f>
        <v/>
      </c>
      <c r="AT339" s="159" t="str">
        <f t="shared" si="144"/>
        <v/>
      </c>
    </row>
    <row r="340" spans="1:46" s="158" customFormat="1" ht="14.4" customHeight="1" x14ac:dyDescent="0.3">
      <c r="A340" s="244" t="str">
        <f t="shared" si="125"/>
        <v/>
      </c>
      <c r="B340" s="153" t="str">
        <f t="shared" si="126"/>
        <v/>
      </c>
      <c r="C340" s="174" t="str">
        <f t="shared" si="127"/>
        <v/>
      </c>
      <c r="D340" s="234"/>
      <c r="E340" s="173"/>
      <c r="F340" s="175"/>
      <c r="G340" s="175"/>
      <c r="H340" s="175"/>
      <c r="I340" s="156"/>
      <c r="J340" s="175"/>
      <c r="K340" s="162"/>
      <c r="L340" s="178"/>
      <c r="M340" s="177"/>
      <c r="N340" s="177"/>
      <c r="O340" s="157" t="s">
        <v>98</v>
      </c>
      <c r="P340" s="158">
        <f t="shared" si="128"/>
        <v>0</v>
      </c>
      <c r="Q340" s="168" t="str">
        <f t="shared" si="129"/>
        <v/>
      </c>
      <c r="R340" s="233" t="str">
        <f t="shared" si="130"/>
        <v/>
      </c>
      <c r="S340" s="168">
        <f t="shared" si="131"/>
        <v>0</v>
      </c>
      <c r="T340" s="171">
        <f t="shared" si="132"/>
        <v>0</v>
      </c>
      <c r="U340" s="171">
        <f t="shared" si="133"/>
        <v>0</v>
      </c>
      <c r="V340" s="171">
        <f t="shared" si="134"/>
        <v>0</v>
      </c>
      <c r="W340" s="171">
        <f t="shared" si="135"/>
        <v>0</v>
      </c>
      <c r="X340" s="171">
        <f t="shared" si="136"/>
        <v>0</v>
      </c>
      <c r="Y340" s="171">
        <f t="shared" si="137"/>
        <v>0</v>
      </c>
      <c r="Z340" s="171">
        <f t="shared" si="138"/>
        <v>0</v>
      </c>
      <c r="AA340" s="171">
        <f t="shared" si="139"/>
        <v>0</v>
      </c>
      <c r="AB340" s="171">
        <f t="shared" si="140"/>
        <v>0</v>
      </c>
      <c r="AC340" s="171">
        <f t="shared" si="141"/>
        <v>0</v>
      </c>
      <c r="AD340" s="171">
        <f t="shared" si="142"/>
        <v>0</v>
      </c>
      <c r="AE340" s="168"/>
      <c r="AF340" s="171"/>
      <c r="AG340" s="171"/>
      <c r="AH340" s="171"/>
      <c r="AI340" s="171"/>
      <c r="AJ340" s="171"/>
      <c r="AK340" s="171"/>
      <c r="AL340" s="171"/>
      <c r="AM340" s="171"/>
      <c r="AN340" s="171" t="str">
        <f t="shared" si="122"/>
        <v/>
      </c>
      <c r="AO340" s="171" t="str">
        <f t="shared" si="123"/>
        <v/>
      </c>
      <c r="AP340" s="171" t="str">
        <f t="shared" si="124"/>
        <v/>
      </c>
      <c r="AQ340" s="168" t="str">
        <f t="shared" si="143"/>
        <v/>
      </c>
      <c r="AR340" s="158" t="str">
        <f>IF(P340&lt;&gt;1, IF(SUM(P340:$P$504)&lt;&gt;0, "| Laat geen witruimte tussen ingevulde rijen.", ""), "")</f>
        <v/>
      </c>
      <c r="AT340" s="159" t="str">
        <f t="shared" si="144"/>
        <v/>
      </c>
    </row>
    <row r="341" spans="1:46" s="158" customFormat="1" ht="14.4" customHeight="1" x14ac:dyDescent="0.3">
      <c r="A341" s="244" t="str">
        <f t="shared" si="125"/>
        <v/>
      </c>
      <c r="B341" s="153" t="str">
        <f t="shared" si="126"/>
        <v/>
      </c>
      <c r="C341" s="174" t="str">
        <f t="shared" si="127"/>
        <v/>
      </c>
      <c r="D341" s="234"/>
      <c r="E341" s="173"/>
      <c r="F341" s="175"/>
      <c r="G341" s="175"/>
      <c r="H341" s="175"/>
      <c r="I341" s="156"/>
      <c r="J341" s="175"/>
      <c r="K341" s="162"/>
      <c r="L341" s="178"/>
      <c r="M341" s="177"/>
      <c r="N341" s="177"/>
      <c r="O341" s="157" t="s">
        <v>98</v>
      </c>
      <c r="P341" s="158">
        <f t="shared" si="128"/>
        <v>0</v>
      </c>
      <c r="Q341" s="168" t="str">
        <f t="shared" si="129"/>
        <v/>
      </c>
      <c r="R341" s="233" t="str">
        <f t="shared" si="130"/>
        <v/>
      </c>
      <c r="S341" s="168">
        <f t="shared" si="131"/>
        <v>0</v>
      </c>
      <c r="T341" s="171">
        <f t="shared" si="132"/>
        <v>0</v>
      </c>
      <c r="U341" s="171">
        <f t="shared" si="133"/>
        <v>0</v>
      </c>
      <c r="V341" s="171">
        <f t="shared" si="134"/>
        <v>0</v>
      </c>
      <c r="W341" s="171">
        <f t="shared" si="135"/>
        <v>0</v>
      </c>
      <c r="X341" s="171">
        <f t="shared" si="136"/>
        <v>0</v>
      </c>
      <c r="Y341" s="171">
        <f t="shared" si="137"/>
        <v>0</v>
      </c>
      <c r="Z341" s="171">
        <f t="shared" si="138"/>
        <v>0</v>
      </c>
      <c r="AA341" s="171">
        <f t="shared" si="139"/>
        <v>0</v>
      </c>
      <c r="AB341" s="171">
        <f t="shared" si="140"/>
        <v>0</v>
      </c>
      <c r="AC341" s="171">
        <f t="shared" si="141"/>
        <v>0</v>
      </c>
      <c r="AD341" s="171">
        <f t="shared" si="142"/>
        <v>0</v>
      </c>
      <c r="AE341" s="168"/>
      <c r="AF341" s="171"/>
      <c r="AG341" s="171"/>
      <c r="AH341" s="171"/>
      <c r="AI341" s="171"/>
      <c r="AJ341" s="171"/>
      <c r="AK341" s="171"/>
      <c r="AL341" s="171"/>
      <c r="AM341" s="171"/>
      <c r="AN341" s="171" t="str">
        <f t="shared" si="122"/>
        <v/>
      </c>
      <c r="AO341" s="171" t="str">
        <f t="shared" si="123"/>
        <v/>
      </c>
      <c r="AP341" s="171" t="str">
        <f t="shared" si="124"/>
        <v/>
      </c>
      <c r="AQ341" s="168" t="str">
        <f t="shared" si="143"/>
        <v/>
      </c>
      <c r="AR341" s="158" t="str">
        <f>IF(P341&lt;&gt;1, IF(SUM(P341:$P$504)&lt;&gt;0, "| Laat geen witruimte tussen ingevulde rijen.", ""), "")</f>
        <v/>
      </c>
      <c r="AT341" s="159" t="str">
        <f t="shared" si="144"/>
        <v/>
      </c>
    </row>
    <row r="342" spans="1:46" s="158" customFormat="1" ht="14.4" customHeight="1" x14ac:dyDescent="0.3">
      <c r="A342" s="244" t="str">
        <f t="shared" si="125"/>
        <v/>
      </c>
      <c r="B342" s="153" t="str">
        <f t="shared" si="126"/>
        <v/>
      </c>
      <c r="C342" s="174" t="str">
        <f t="shared" si="127"/>
        <v/>
      </c>
      <c r="D342" s="234"/>
      <c r="E342" s="173"/>
      <c r="F342" s="175"/>
      <c r="G342" s="175"/>
      <c r="H342" s="175"/>
      <c r="I342" s="156"/>
      <c r="J342" s="175"/>
      <c r="K342" s="162"/>
      <c r="L342" s="178"/>
      <c r="M342" s="177"/>
      <c r="N342" s="177"/>
      <c r="O342" s="157" t="s">
        <v>98</v>
      </c>
      <c r="P342" s="158">
        <f t="shared" si="128"/>
        <v>0</v>
      </c>
      <c r="Q342" s="168" t="str">
        <f t="shared" si="129"/>
        <v/>
      </c>
      <c r="R342" s="233" t="str">
        <f t="shared" si="130"/>
        <v/>
      </c>
      <c r="S342" s="168">
        <f t="shared" si="131"/>
        <v>0</v>
      </c>
      <c r="T342" s="171">
        <f t="shared" si="132"/>
        <v>0</v>
      </c>
      <c r="U342" s="171">
        <f t="shared" si="133"/>
        <v>0</v>
      </c>
      <c r="V342" s="171">
        <f t="shared" si="134"/>
        <v>0</v>
      </c>
      <c r="W342" s="171">
        <f t="shared" si="135"/>
        <v>0</v>
      </c>
      <c r="X342" s="171">
        <f t="shared" si="136"/>
        <v>0</v>
      </c>
      <c r="Y342" s="171">
        <f t="shared" si="137"/>
        <v>0</v>
      </c>
      <c r="Z342" s="171">
        <f t="shared" si="138"/>
        <v>0</v>
      </c>
      <c r="AA342" s="171">
        <f t="shared" si="139"/>
        <v>0</v>
      </c>
      <c r="AB342" s="171">
        <f t="shared" si="140"/>
        <v>0</v>
      </c>
      <c r="AC342" s="171">
        <f t="shared" si="141"/>
        <v>0</v>
      </c>
      <c r="AD342" s="171">
        <f t="shared" si="142"/>
        <v>0</v>
      </c>
      <c r="AE342" s="168"/>
      <c r="AF342" s="171"/>
      <c r="AG342" s="171"/>
      <c r="AH342" s="171"/>
      <c r="AI342" s="171"/>
      <c r="AJ342" s="171"/>
      <c r="AK342" s="171"/>
      <c r="AL342" s="171"/>
      <c r="AM342" s="171"/>
      <c r="AN342" s="171" t="str">
        <f t="shared" si="122"/>
        <v/>
      </c>
      <c r="AO342" s="171" t="str">
        <f t="shared" si="123"/>
        <v/>
      </c>
      <c r="AP342" s="171" t="str">
        <f t="shared" si="124"/>
        <v/>
      </c>
      <c r="AQ342" s="168" t="str">
        <f t="shared" si="143"/>
        <v/>
      </c>
      <c r="AR342" s="158" t="str">
        <f>IF(P342&lt;&gt;1, IF(SUM(P342:$P$504)&lt;&gt;0, "| Laat geen witruimte tussen ingevulde rijen.", ""), "")</f>
        <v/>
      </c>
      <c r="AT342" s="159" t="str">
        <f t="shared" si="144"/>
        <v/>
      </c>
    </row>
    <row r="343" spans="1:46" s="158" customFormat="1" ht="14.4" customHeight="1" x14ac:dyDescent="0.3">
      <c r="A343" s="244" t="str">
        <f t="shared" si="125"/>
        <v/>
      </c>
      <c r="B343" s="153" t="str">
        <f t="shared" si="126"/>
        <v/>
      </c>
      <c r="C343" s="174" t="str">
        <f t="shared" si="127"/>
        <v/>
      </c>
      <c r="D343" s="234"/>
      <c r="E343" s="173"/>
      <c r="F343" s="175"/>
      <c r="G343" s="175"/>
      <c r="H343" s="175"/>
      <c r="I343" s="156"/>
      <c r="J343" s="175"/>
      <c r="K343" s="162"/>
      <c r="L343" s="178"/>
      <c r="M343" s="177"/>
      <c r="N343" s="177"/>
      <c r="O343" s="157" t="s">
        <v>98</v>
      </c>
      <c r="P343" s="158">
        <f t="shared" si="128"/>
        <v>0</v>
      </c>
      <c r="Q343" s="168" t="str">
        <f t="shared" si="129"/>
        <v/>
      </c>
      <c r="R343" s="233" t="str">
        <f t="shared" si="130"/>
        <v/>
      </c>
      <c r="S343" s="168">
        <f t="shared" si="131"/>
        <v>0</v>
      </c>
      <c r="T343" s="171">
        <f t="shared" si="132"/>
        <v>0</v>
      </c>
      <c r="U343" s="171">
        <f t="shared" si="133"/>
        <v>0</v>
      </c>
      <c r="V343" s="171">
        <f t="shared" si="134"/>
        <v>0</v>
      </c>
      <c r="W343" s="171">
        <f t="shared" si="135"/>
        <v>0</v>
      </c>
      <c r="X343" s="171">
        <f t="shared" si="136"/>
        <v>0</v>
      </c>
      <c r="Y343" s="171">
        <f t="shared" si="137"/>
        <v>0</v>
      </c>
      <c r="Z343" s="171">
        <f t="shared" si="138"/>
        <v>0</v>
      </c>
      <c r="AA343" s="171">
        <f t="shared" si="139"/>
        <v>0</v>
      </c>
      <c r="AB343" s="171">
        <f t="shared" si="140"/>
        <v>0</v>
      </c>
      <c r="AC343" s="171">
        <f t="shared" si="141"/>
        <v>0</v>
      </c>
      <c r="AD343" s="171">
        <f t="shared" si="142"/>
        <v>0</v>
      </c>
      <c r="AE343" s="168"/>
      <c r="AF343" s="171"/>
      <c r="AG343" s="171"/>
      <c r="AH343" s="171"/>
      <c r="AI343" s="171"/>
      <c r="AJ343" s="171"/>
      <c r="AK343" s="171"/>
      <c r="AL343" s="171"/>
      <c r="AM343" s="171"/>
      <c r="AN343" s="171" t="str">
        <f t="shared" si="122"/>
        <v/>
      </c>
      <c r="AO343" s="171" t="str">
        <f t="shared" si="123"/>
        <v/>
      </c>
      <c r="AP343" s="171" t="str">
        <f t="shared" si="124"/>
        <v/>
      </c>
      <c r="AQ343" s="168" t="str">
        <f t="shared" si="143"/>
        <v/>
      </c>
      <c r="AR343" s="158" t="str">
        <f>IF(P343&lt;&gt;1, IF(SUM(P343:$P$504)&lt;&gt;0, "| Laat geen witruimte tussen ingevulde rijen.", ""), "")</f>
        <v/>
      </c>
      <c r="AT343" s="159" t="str">
        <f t="shared" si="144"/>
        <v/>
      </c>
    </row>
    <row r="344" spans="1:46" s="158" customFormat="1" ht="14.4" customHeight="1" x14ac:dyDescent="0.3">
      <c r="A344" s="244" t="str">
        <f t="shared" si="125"/>
        <v/>
      </c>
      <c r="B344" s="153" t="str">
        <f t="shared" si="126"/>
        <v/>
      </c>
      <c r="C344" s="174" t="str">
        <f t="shared" si="127"/>
        <v/>
      </c>
      <c r="D344" s="234"/>
      <c r="E344" s="173"/>
      <c r="F344" s="175"/>
      <c r="G344" s="175"/>
      <c r="H344" s="175"/>
      <c r="I344" s="156"/>
      <c r="J344" s="175"/>
      <c r="K344" s="162"/>
      <c r="L344" s="178"/>
      <c r="M344" s="177"/>
      <c r="N344" s="177"/>
      <c r="O344" s="157" t="s">
        <v>98</v>
      </c>
      <c r="P344" s="158">
        <f t="shared" si="128"/>
        <v>0</v>
      </c>
      <c r="Q344" s="168" t="str">
        <f t="shared" si="129"/>
        <v/>
      </c>
      <c r="R344" s="233" t="str">
        <f t="shared" si="130"/>
        <v/>
      </c>
      <c r="S344" s="168">
        <f t="shared" si="131"/>
        <v>0</v>
      </c>
      <c r="T344" s="171">
        <f t="shared" si="132"/>
        <v>0</v>
      </c>
      <c r="U344" s="171">
        <f t="shared" si="133"/>
        <v>0</v>
      </c>
      <c r="V344" s="171">
        <f t="shared" si="134"/>
        <v>0</v>
      </c>
      <c r="W344" s="171">
        <f t="shared" si="135"/>
        <v>0</v>
      </c>
      <c r="X344" s="171">
        <f t="shared" si="136"/>
        <v>0</v>
      </c>
      <c r="Y344" s="171">
        <f t="shared" si="137"/>
        <v>0</v>
      </c>
      <c r="Z344" s="171">
        <f t="shared" si="138"/>
        <v>0</v>
      </c>
      <c r="AA344" s="171">
        <f t="shared" si="139"/>
        <v>0</v>
      </c>
      <c r="AB344" s="171">
        <f t="shared" si="140"/>
        <v>0</v>
      </c>
      <c r="AC344" s="171">
        <f t="shared" si="141"/>
        <v>0</v>
      </c>
      <c r="AD344" s="171">
        <f t="shared" si="142"/>
        <v>0</v>
      </c>
      <c r="AE344" s="168"/>
      <c r="AF344" s="171"/>
      <c r="AG344" s="171"/>
      <c r="AH344" s="171"/>
      <c r="AI344" s="171"/>
      <c r="AJ344" s="171"/>
      <c r="AK344" s="171"/>
      <c r="AL344" s="171"/>
      <c r="AM344" s="171"/>
      <c r="AN344" s="171" t="str">
        <f t="shared" si="122"/>
        <v/>
      </c>
      <c r="AO344" s="171" t="str">
        <f t="shared" si="123"/>
        <v/>
      </c>
      <c r="AP344" s="171" t="str">
        <f t="shared" si="124"/>
        <v/>
      </c>
      <c r="AQ344" s="168" t="str">
        <f t="shared" si="143"/>
        <v/>
      </c>
      <c r="AR344" s="158" t="str">
        <f>IF(P344&lt;&gt;1, IF(SUM(P344:$P$504)&lt;&gt;0, "| Laat geen witruimte tussen ingevulde rijen.", ""), "")</f>
        <v/>
      </c>
      <c r="AT344" s="159" t="str">
        <f t="shared" si="144"/>
        <v/>
      </c>
    </row>
    <row r="345" spans="1:46" s="158" customFormat="1" ht="14.4" customHeight="1" x14ac:dyDescent="0.3">
      <c r="A345" s="244" t="str">
        <f t="shared" si="125"/>
        <v/>
      </c>
      <c r="B345" s="153" t="str">
        <f t="shared" si="126"/>
        <v/>
      </c>
      <c r="C345" s="174" t="str">
        <f t="shared" si="127"/>
        <v/>
      </c>
      <c r="D345" s="234"/>
      <c r="E345" s="173"/>
      <c r="F345" s="175"/>
      <c r="G345" s="175"/>
      <c r="H345" s="175"/>
      <c r="I345" s="156"/>
      <c r="J345" s="175"/>
      <c r="K345" s="162"/>
      <c r="L345" s="178"/>
      <c r="M345" s="177"/>
      <c r="N345" s="177"/>
      <c r="O345" s="157" t="s">
        <v>98</v>
      </c>
      <c r="P345" s="158">
        <f t="shared" si="128"/>
        <v>0</v>
      </c>
      <c r="Q345" s="168" t="str">
        <f t="shared" si="129"/>
        <v/>
      </c>
      <c r="R345" s="233" t="str">
        <f t="shared" si="130"/>
        <v/>
      </c>
      <c r="S345" s="168">
        <f t="shared" si="131"/>
        <v>0</v>
      </c>
      <c r="T345" s="171">
        <f t="shared" si="132"/>
        <v>0</v>
      </c>
      <c r="U345" s="171">
        <f t="shared" si="133"/>
        <v>0</v>
      </c>
      <c r="V345" s="171">
        <f t="shared" si="134"/>
        <v>0</v>
      </c>
      <c r="W345" s="171">
        <f t="shared" si="135"/>
        <v>0</v>
      </c>
      <c r="X345" s="171">
        <f t="shared" si="136"/>
        <v>0</v>
      </c>
      <c r="Y345" s="171">
        <f t="shared" si="137"/>
        <v>0</v>
      </c>
      <c r="Z345" s="171">
        <f t="shared" si="138"/>
        <v>0</v>
      </c>
      <c r="AA345" s="171">
        <f t="shared" si="139"/>
        <v>0</v>
      </c>
      <c r="AB345" s="171">
        <f t="shared" si="140"/>
        <v>0</v>
      </c>
      <c r="AC345" s="171">
        <f t="shared" si="141"/>
        <v>0</v>
      </c>
      <c r="AD345" s="171">
        <f t="shared" si="142"/>
        <v>0</v>
      </c>
      <c r="AE345" s="168"/>
      <c r="AF345" s="171"/>
      <c r="AG345" s="171"/>
      <c r="AH345" s="171"/>
      <c r="AI345" s="171"/>
      <c r="AJ345" s="171"/>
      <c r="AK345" s="171"/>
      <c r="AL345" s="171"/>
      <c r="AM345" s="171"/>
      <c r="AN345" s="171" t="str">
        <f t="shared" si="122"/>
        <v/>
      </c>
      <c r="AO345" s="171" t="str">
        <f t="shared" si="123"/>
        <v/>
      </c>
      <c r="AP345" s="171" t="str">
        <f t="shared" si="124"/>
        <v/>
      </c>
      <c r="AQ345" s="168" t="str">
        <f t="shared" si="143"/>
        <v/>
      </c>
      <c r="AR345" s="158" t="str">
        <f>IF(P345&lt;&gt;1, IF(SUM(P345:$P$504)&lt;&gt;0, "| Laat geen witruimte tussen ingevulde rijen.", ""), "")</f>
        <v/>
      </c>
      <c r="AT345" s="159" t="str">
        <f t="shared" si="144"/>
        <v/>
      </c>
    </row>
    <row r="346" spans="1:46" s="158" customFormat="1" ht="14.4" customHeight="1" x14ac:dyDescent="0.3">
      <c r="A346" s="244" t="str">
        <f t="shared" si="125"/>
        <v/>
      </c>
      <c r="B346" s="153" t="str">
        <f t="shared" si="126"/>
        <v/>
      </c>
      <c r="C346" s="174" t="str">
        <f t="shared" si="127"/>
        <v/>
      </c>
      <c r="D346" s="234"/>
      <c r="E346" s="173"/>
      <c r="F346" s="175"/>
      <c r="G346" s="175"/>
      <c r="H346" s="175"/>
      <c r="I346" s="156"/>
      <c r="J346" s="175"/>
      <c r="K346" s="162"/>
      <c r="L346" s="178"/>
      <c r="M346" s="177"/>
      <c r="N346" s="177"/>
      <c r="O346" s="157" t="s">
        <v>98</v>
      </c>
      <c r="P346" s="158">
        <f t="shared" si="128"/>
        <v>0</v>
      </c>
      <c r="Q346" s="168" t="str">
        <f t="shared" si="129"/>
        <v/>
      </c>
      <c r="R346" s="233" t="str">
        <f t="shared" si="130"/>
        <v/>
      </c>
      <c r="S346" s="168">
        <f t="shared" si="131"/>
        <v>0</v>
      </c>
      <c r="T346" s="171">
        <f t="shared" si="132"/>
        <v>0</v>
      </c>
      <c r="U346" s="171">
        <f t="shared" si="133"/>
        <v>0</v>
      </c>
      <c r="V346" s="171">
        <f t="shared" si="134"/>
        <v>0</v>
      </c>
      <c r="W346" s="171">
        <f t="shared" si="135"/>
        <v>0</v>
      </c>
      <c r="X346" s="171">
        <f t="shared" si="136"/>
        <v>0</v>
      </c>
      <c r="Y346" s="171">
        <f t="shared" si="137"/>
        <v>0</v>
      </c>
      <c r="Z346" s="171">
        <f t="shared" si="138"/>
        <v>0</v>
      </c>
      <c r="AA346" s="171">
        <f t="shared" si="139"/>
        <v>0</v>
      </c>
      <c r="AB346" s="171">
        <f t="shared" si="140"/>
        <v>0</v>
      </c>
      <c r="AC346" s="171">
        <f t="shared" si="141"/>
        <v>0</v>
      </c>
      <c r="AD346" s="171">
        <f t="shared" si="142"/>
        <v>0</v>
      </c>
      <c r="AE346" s="168"/>
      <c r="AF346" s="171"/>
      <c r="AG346" s="171"/>
      <c r="AH346" s="171"/>
      <c r="AI346" s="171"/>
      <c r="AJ346" s="171"/>
      <c r="AK346" s="171"/>
      <c r="AL346" s="171"/>
      <c r="AM346" s="171"/>
      <c r="AN346" s="171" t="str">
        <f t="shared" si="122"/>
        <v/>
      </c>
      <c r="AO346" s="171" t="str">
        <f t="shared" si="123"/>
        <v/>
      </c>
      <c r="AP346" s="171" t="str">
        <f t="shared" si="124"/>
        <v/>
      </c>
      <c r="AQ346" s="168" t="str">
        <f t="shared" si="143"/>
        <v/>
      </c>
      <c r="AR346" s="158" t="str">
        <f>IF(P346&lt;&gt;1, IF(SUM(P346:$P$504)&lt;&gt;0, "| Laat geen witruimte tussen ingevulde rijen.", ""), "")</f>
        <v/>
      </c>
      <c r="AT346" s="159" t="str">
        <f t="shared" si="144"/>
        <v/>
      </c>
    </row>
    <row r="347" spans="1:46" s="158" customFormat="1" ht="14.4" customHeight="1" x14ac:dyDescent="0.3">
      <c r="A347" s="244" t="str">
        <f t="shared" si="125"/>
        <v/>
      </c>
      <c r="B347" s="153" t="str">
        <f t="shared" si="126"/>
        <v/>
      </c>
      <c r="C347" s="174" t="str">
        <f t="shared" si="127"/>
        <v/>
      </c>
      <c r="D347" s="234"/>
      <c r="E347" s="173"/>
      <c r="F347" s="175"/>
      <c r="G347" s="175"/>
      <c r="H347" s="175"/>
      <c r="I347" s="156"/>
      <c r="J347" s="175"/>
      <c r="K347" s="162"/>
      <c r="L347" s="178"/>
      <c r="M347" s="177"/>
      <c r="N347" s="177"/>
      <c r="O347" s="157" t="s">
        <v>98</v>
      </c>
      <c r="P347" s="158">
        <f t="shared" si="128"/>
        <v>0</v>
      </c>
      <c r="Q347" s="168" t="str">
        <f t="shared" si="129"/>
        <v/>
      </c>
      <c r="R347" s="233" t="str">
        <f t="shared" si="130"/>
        <v/>
      </c>
      <c r="S347" s="168">
        <f t="shared" si="131"/>
        <v>0</v>
      </c>
      <c r="T347" s="171">
        <f t="shared" si="132"/>
        <v>0</v>
      </c>
      <c r="U347" s="171">
        <f t="shared" si="133"/>
        <v>0</v>
      </c>
      <c r="V347" s="171">
        <f t="shared" si="134"/>
        <v>0</v>
      </c>
      <c r="W347" s="171">
        <f t="shared" si="135"/>
        <v>0</v>
      </c>
      <c r="X347" s="171">
        <f t="shared" si="136"/>
        <v>0</v>
      </c>
      <c r="Y347" s="171">
        <f t="shared" si="137"/>
        <v>0</v>
      </c>
      <c r="Z347" s="171">
        <f t="shared" si="138"/>
        <v>0</v>
      </c>
      <c r="AA347" s="171">
        <f t="shared" si="139"/>
        <v>0</v>
      </c>
      <c r="AB347" s="171">
        <f t="shared" si="140"/>
        <v>0</v>
      </c>
      <c r="AC347" s="171">
        <f t="shared" si="141"/>
        <v>0</v>
      </c>
      <c r="AD347" s="171">
        <f t="shared" si="142"/>
        <v>0</v>
      </c>
      <c r="AE347" s="168"/>
      <c r="AF347" s="171"/>
      <c r="AG347" s="171"/>
      <c r="AH347" s="171"/>
      <c r="AI347" s="171"/>
      <c r="AJ347" s="171"/>
      <c r="AK347" s="171"/>
      <c r="AL347" s="171"/>
      <c r="AM347" s="171"/>
      <c r="AN347" s="171" t="str">
        <f t="shared" si="122"/>
        <v/>
      </c>
      <c r="AO347" s="171" t="str">
        <f t="shared" si="123"/>
        <v/>
      </c>
      <c r="AP347" s="171" t="str">
        <f t="shared" si="124"/>
        <v/>
      </c>
      <c r="AQ347" s="168" t="str">
        <f t="shared" si="143"/>
        <v/>
      </c>
      <c r="AR347" s="158" t="str">
        <f>IF(P347&lt;&gt;1, IF(SUM(P347:$P$504)&lt;&gt;0, "| Laat geen witruimte tussen ingevulde rijen.", ""), "")</f>
        <v/>
      </c>
      <c r="AT347" s="159" t="str">
        <f t="shared" si="144"/>
        <v/>
      </c>
    </row>
    <row r="348" spans="1:46" s="158" customFormat="1" ht="14.4" customHeight="1" x14ac:dyDescent="0.3">
      <c r="A348" s="244" t="str">
        <f t="shared" si="125"/>
        <v/>
      </c>
      <c r="B348" s="153" t="str">
        <f t="shared" si="126"/>
        <v/>
      </c>
      <c r="C348" s="174" t="str">
        <f t="shared" si="127"/>
        <v/>
      </c>
      <c r="D348" s="234"/>
      <c r="E348" s="173"/>
      <c r="F348" s="175"/>
      <c r="G348" s="175"/>
      <c r="H348" s="175"/>
      <c r="I348" s="156"/>
      <c r="J348" s="175"/>
      <c r="K348" s="162"/>
      <c r="L348" s="178"/>
      <c r="M348" s="177"/>
      <c r="N348" s="177"/>
      <c r="O348" s="157" t="s">
        <v>98</v>
      </c>
      <c r="P348" s="158">
        <f t="shared" si="128"/>
        <v>0</v>
      </c>
      <c r="Q348" s="168" t="str">
        <f t="shared" si="129"/>
        <v/>
      </c>
      <c r="R348" s="233" t="str">
        <f t="shared" si="130"/>
        <v/>
      </c>
      <c r="S348" s="168">
        <f t="shared" si="131"/>
        <v>0</v>
      </c>
      <c r="T348" s="171">
        <f t="shared" si="132"/>
        <v>0</v>
      </c>
      <c r="U348" s="171">
        <f t="shared" si="133"/>
        <v>0</v>
      </c>
      <c r="V348" s="171">
        <f t="shared" si="134"/>
        <v>0</v>
      </c>
      <c r="W348" s="171">
        <f t="shared" si="135"/>
        <v>0</v>
      </c>
      <c r="X348" s="171">
        <f t="shared" si="136"/>
        <v>0</v>
      </c>
      <c r="Y348" s="171">
        <f t="shared" si="137"/>
        <v>0</v>
      </c>
      <c r="Z348" s="171">
        <f t="shared" si="138"/>
        <v>0</v>
      </c>
      <c r="AA348" s="171">
        <f t="shared" si="139"/>
        <v>0</v>
      </c>
      <c r="AB348" s="171">
        <f t="shared" si="140"/>
        <v>0</v>
      </c>
      <c r="AC348" s="171">
        <f t="shared" si="141"/>
        <v>0</v>
      </c>
      <c r="AD348" s="171">
        <f t="shared" si="142"/>
        <v>0</v>
      </c>
      <c r="AE348" s="168"/>
      <c r="AF348" s="171"/>
      <c r="AG348" s="171"/>
      <c r="AH348" s="171"/>
      <c r="AI348" s="171"/>
      <c r="AJ348" s="171"/>
      <c r="AK348" s="171"/>
      <c r="AL348" s="171"/>
      <c r="AM348" s="171"/>
      <c r="AN348" s="171" t="str">
        <f t="shared" si="122"/>
        <v/>
      </c>
      <c r="AO348" s="171" t="str">
        <f t="shared" si="123"/>
        <v/>
      </c>
      <c r="AP348" s="171" t="str">
        <f t="shared" si="124"/>
        <v/>
      </c>
      <c r="AQ348" s="168" t="str">
        <f t="shared" si="143"/>
        <v/>
      </c>
      <c r="AR348" s="158" t="str">
        <f>IF(P348&lt;&gt;1, IF(SUM(P348:$P$504)&lt;&gt;0, "| Laat geen witruimte tussen ingevulde rijen.", ""), "")</f>
        <v/>
      </c>
      <c r="AT348" s="159" t="str">
        <f t="shared" si="144"/>
        <v/>
      </c>
    </row>
    <row r="349" spans="1:46" s="158" customFormat="1" ht="14.4" customHeight="1" x14ac:dyDescent="0.3">
      <c r="A349" s="244" t="str">
        <f t="shared" si="125"/>
        <v/>
      </c>
      <c r="B349" s="153" t="str">
        <f t="shared" si="126"/>
        <v/>
      </c>
      <c r="C349" s="174" t="str">
        <f t="shared" si="127"/>
        <v/>
      </c>
      <c r="D349" s="234"/>
      <c r="E349" s="173"/>
      <c r="F349" s="175"/>
      <c r="G349" s="175"/>
      <c r="H349" s="175"/>
      <c r="I349" s="156"/>
      <c r="J349" s="175"/>
      <c r="K349" s="162"/>
      <c r="L349" s="178"/>
      <c r="M349" s="177"/>
      <c r="N349" s="177"/>
      <c r="O349" s="157" t="s">
        <v>98</v>
      </c>
      <c r="P349" s="158">
        <f t="shared" si="128"/>
        <v>0</v>
      </c>
      <c r="Q349" s="168" t="str">
        <f t="shared" si="129"/>
        <v/>
      </c>
      <c r="R349" s="233" t="str">
        <f t="shared" si="130"/>
        <v/>
      </c>
      <c r="S349" s="168">
        <f t="shared" si="131"/>
        <v>0</v>
      </c>
      <c r="T349" s="171">
        <f t="shared" si="132"/>
        <v>0</v>
      </c>
      <c r="U349" s="171">
        <f t="shared" si="133"/>
        <v>0</v>
      </c>
      <c r="V349" s="171">
        <f t="shared" si="134"/>
        <v>0</v>
      </c>
      <c r="W349" s="171">
        <f t="shared" si="135"/>
        <v>0</v>
      </c>
      <c r="X349" s="171">
        <f t="shared" si="136"/>
        <v>0</v>
      </c>
      <c r="Y349" s="171">
        <f t="shared" si="137"/>
        <v>0</v>
      </c>
      <c r="Z349" s="171">
        <f t="shared" si="138"/>
        <v>0</v>
      </c>
      <c r="AA349" s="171">
        <f t="shared" si="139"/>
        <v>0</v>
      </c>
      <c r="AB349" s="171">
        <f t="shared" si="140"/>
        <v>0</v>
      </c>
      <c r="AC349" s="171">
        <f t="shared" si="141"/>
        <v>0</v>
      </c>
      <c r="AD349" s="171">
        <f t="shared" si="142"/>
        <v>0</v>
      </c>
      <c r="AE349" s="168"/>
      <c r="AF349" s="171"/>
      <c r="AG349" s="171"/>
      <c r="AH349" s="171"/>
      <c r="AI349" s="171"/>
      <c r="AJ349" s="171"/>
      <c r="AK349" s="171"/>
      <c r="AL349" s="171"/>
      <c r="AM349" s="171"/>
      <c r="AN349" s="171" t="str">
        <f t="shared" si="122"/>
        <v/>
      </c>
      <c r="AO349" s="171" t="str">
        <f t="shared" si="123"/>
        <v/>
      </c>
      <c r="AP349" s="171" t="str">
        <f t="shared" si="124"/>
        <v/>
      </c>
      <c r="AQ349" s="168" t="str">
        <f t="shared" si="143"/>
        <v/>
      </c>
      <c r="AR349" s="158" t="str">
        <f>IF(P349&lt;&gt;1, IF(SUM(P349:$P$504)&lt;&gt;0, "| Laat geen witruimte tussen ingevulde rijen.", ""), "")</f>
        <v/>
      </c>
      <c r="AT349" s="159" t="str">
        <f t="shared" si="144"/>
        <v/>
      </c>
    </row>
    <row r="350" spans="1:46" s="158" customFormat="1" ht="14.4" customHeight="1" x14ac:dyDescent="0.3">
      <c r="A350" s="244" t="str">
        <f t="shared" si="125"/>
        <v/>
      </c>
      <c r="B350" s="153" t="str">
        <f t="shared" si="126"/>
        <v/>
      </c>
      <c r="C350" s="174" t="str">
        <f t="shared" si="127"/>
        <v/>
      </c>
      <c r="D350" s="234"/>
      <c r="E350" s="173"/>
      <c r="F350" s="175"/>
      <c r="G350" s="175"/>
      <c r="H350" s="175"/>
      <c r="I350" s="156"/>
      <c r="J350" s="175"/>
      <c r="K350" s="162"/>
      <c r="L350" s="178"/>
      <c r="M350" s="177"/>
      <c r="N350" s="177"/>
      <c r="O350" s="157" t="s">
        <v>98</v>
      </c>
      <c r="P350" s="158">
        <f t="shared" si="128"/>
        <v>0</v>
      </c>
      <c r="Q350" s="168" t="str">
        <f t="shared" si="129"/>
        <v/>
      </c>
      <c r="R350" s="233" t="str">
        <f t="shared" si="130"/>
        <v/>
      </c>
      <c r="S350" s="168">
        <f t="shared" si="131"/>
        <v>0</v>
      </c>
      <c r="T350" s="171">
        <f t="shared" si="132"/>
        <v>0</v>
      </c>
      <c r="U350" s="171">
        <f t="shared" si="133"/>
        <v>0</v>
      </c>
      <c r="V350" s="171">
        <f t="shared" si="134"/>
        <v>0</v>
      </c>
      <c r="W350" s="171">
        <f t="shared" si="135"/>
        <v>0</v>
      </c>
      <c r="X350" s="171">
        <f t="shared" si="136"/>
        <v>0</v>
      </c>
      <c r="Y350" s="171">
        <f t="shared" si="137"/>
        <v>0</v>
      </c>
      <c r="Z350" s="171">
        <f t="shared" si="138"/>
        <v>0</v>
      </c>
      <c r="AA350" s="171">
        <f t="shared" si="139"/>
        <v>0</v>
      </c>
      <c r="AB350" s="171">
        <f t="shared" si="140"/>
        <v>0</v>
      </c>
      <c r="AC350" s="171">
        <f t="shared" si="141"/>
        <v>0</v>
      </c>
      <c r="AD350" s="171">
        <f t="shared" si="142"/>
        <v>0</v>
      </c>
      <c r="AE350" s="168"/>
      <c r="AF350" s="171"/>
      <c r="AG350" s="171"/>
      <c r="AH350" s="171"/>
      <c r="AI350" s="171"/>
      <c r="AJ350" s="171"/>
      <c r="AK350" s="171"/>
      <c r="AL350" s="171"/>
      <c r="AM350" s="171"/>
      <c r="AN350" s="171" t="str">
        <f t="shared" si="122"/>
        <v/>
      </c>
      <c r="AO350" s="171" t="str">
        <f t="shared" si="123"/>
        <v/>
      </c>
      <c r="AP350" s="171" t="str">
        <f t="shared" si="124"/>
        <v/>
      </c>
      <c r="AQ350" s="168" t="str">
        <f t="shared" si="143"/>
        <v/>
      </c>
      <c r="AR350" s="158" t="str">
        <f>IF(P350&lt;&gt;1, IF(SUM(P350:$P$504)&lt;&gt;0, "| Laat geen witruimte tussen ingevulde rijen.", ""), "")</f>
        <v/>
      </c>
      <c r="AT350" s="159" t="str">
        <f t="shared" si="144"/>
        <v/>
      </c>
    </row>
    <row r="351" spans="1:46" s="158" customFormat="1" ht="14.4" customHeight="1" x14ac:dyDescent="0.3">
      <c r="A351" s="244" t="str">
        <f t="shared" si="125"/>
        <v/>
      </c>
      <c r="B351" s="153" t="str">
        <f t="shared" si="126"/>
        <v/>
      </c>
      <c r="C351" s="174" t="str">
        <f t="shared" si="127"/>
        <v/>
      </c>
      <c r="D351" s="234"/>
      <c r="E351" s="173"/>
      <c r="F351" s="175"/>
      <c r="G351" s="175"/>
      <c r="H351" s="175"/>
      <c r="I351" s="156"/>
      <c r="J351" s="175"/>
      <c r="K351" s="162"/>
      <c r="L351" s="178"/>
      <c r="M351" s="177"/>
      <c r="N351" s="177"/>
      <c r="O351" s="157" t="s">
        <v>98</v>
      </c>
      <c r="P351" s="158">
        <f t="shared" si="128"/>
        <v>0</v>
      </c>
      <c r="Q351" s="168" t="str">
        <f t="shared" si="129"/>
        <v/>
      </c>
      <c r="R351" s="233" t="str">
        <f t="shared" si="130"/>
        <v/>
      </c>
      <c r="S351" s="168">
        <f t="shared" si="131"/>
        <v>0</v>
      </c>
      <c r="T351" s="171">
        <f t="shared" si="132"/>
        <v>0</v>
      </c>
      <c r="U351" s="171">
        <f t="shared" si="133"/>
        <v>0</v>
      </c>
      <c r="V351" s="171">
        <f t="shared" si="134"/>
        <v>0</v>
      </c>
      <c r="W351" s="171">
        <f t="shared" si="135"/>
        <v>0</v>
      </c>
      <c r="X351" s="171">
        <f t="shared" si="136"/>
        <v>0</v>
      </c>
      <c r="Y351" s="171">
        <f t="shared" si="137"/>
        <v>0</v>
      </c>
      <c r="Z351" s="171">
        <f t="shared" si="138"/>
        <v>0</v>
      </c>
      <c r="AA351" s="171">
        <f t="shared" si="139"/>
        <v>0</v>
      </c>
      <c r="AB351" s="171">
        <f t="shared" si="140"/>
        <v>0</v>
      </c>
      <c r="AC351" s="171">
        <f t="shared" si="141"/>
        <v>0</v>
      </c>
      <c r="AD351" s="171">
        <f t="shared" si="142"/>
        <v>0</v>
      </c>
      <c r="AE351" s="168"/>
      <c r="AF351" s="171"/>
      <c r="AG351" s="171"/>
      <c r="AH351" s="171"/>
      <c r="AI351" s="171"/>
      <c r="AJ351" s="171"/>
      <c r="AK351" s="171"/>
      <c r="AL351" s="171"/>
      <c r="AM351" s="171"/>
      <c r="AN351" s="171" t="str">
        <f t="shared" si="122"/>
        <v/>
      </c>
      <c r="AO351" s="171" t="str">
        <f t="shared" si="123"/>
        <v/>
      </c>
      <c r="AP351" s="171" t="str">
        <f t="shared" si="124"/>
        <v/>
      </c>
      <c r="AQ351" s="168" t="str">
        <f t="shared" si="143"/>
        <v/>
      </c>
      <c r="AR351" s="158" t="str">
        <f>IF(P351&lt;&gt;1, IF(SUM(P351:$P$504)&lt;&gt;0, "| Laat geen witruimte tussen ingevulde rijen.", ""), "")</f>
        <v/>
      </c>
      <c r="AT351" s="159" t="str">
        <f t="shared" si="144"/>
        <v/>
      </c>
    </row>
    <row r="352" spans="1:46" s="158" customFormat="1" ht="14.4" customHeight="1" x14ac:dyDescent="0.3">
      <c r="A352" s="244" t="str">
        <f t="shared" si="125"/>
        <v/>
      </c>
      <c r="B352" s="153" t="str">
        <f t="shared" si="126"/>
        <v/>
      </c>
      <c r="C352" s="174" t="str">
        <f t="shared" si="127"/>
        <v/>
      </c>
      <c r="D352" s="234"/>
      <c r="E352" s="173"/>
      <c r="F352" s="175"/>
      <c r="G352" s="175"/>
      <c r="H352" s="175"/>
      <c r="I352" s="156"/>
      <c r="J352" s="175"/>
      <c r="K352" s="162"/>
      <c r="L352" s="178"/>
      <c r="M352" s="177"/>
      <c r="N352" s="177"/>
      <c r="O352" s="157" t="s">
        <v>98</v>
      </c>
      <c r="P352" s="158">
        <f t="shared" si="128"/>
        <v>0</v>
      </c>
      <c r="Q352" s="168" t="str">
        <f t="shared" si="129"/>
        <v/>
      </c>
      <c r="R352" s="233" t="str">
        <f t="shared" si="130"/>
        <v/>
      </c>
      <c r="S352" s="168">
        <f t="shared" si="131"/>
        <v>0</v>
      </c>
      <c r="T352" s="171">
        <f t="shared" si="132"/>
        <v>0</v>
      </c>
      <c r="U352" s="171">
        <f t="shared" si="133"/>
        <v>0</v>
      </c>
      <c r="V352" s="171">
        <f t="shared" si="134"/>
        <v>0</v>
      </c>
      <c r="W352" s="171">
        <f t="shared" si="135"/>
        <v>0</v>
      </c>
      <c r="X352" s="171">
        <f t="shared" si="136"/>
        <v>0</v>
      </c>
      <c r="Y352" s="171">
        <f t="shared" si="137"/>
        <v>0</v>
      </c>
      <c r="Z352" s="171">
        <f t="shared" si="138"/>
        <v>0</v>
      </c>
      <c r="AA352" s="171">
        <f t="shared" si="139"/>
        <v>0</v>
      </c>
      <c r="AB352" s="171">
        <f t="shared" si="140"/>
        <v>0</v>
      </c>
      <c r="AC352" s="171">
        <f t="shared" si="141"/>
        <v>0</v>
      </c>
      <c r="AD352" s="171">
        <f t="shared" si="142"/>
        <v>0</v>
      </c>
      <c r="AE352" s="168"/>
      <c r="AF352" s="171"/>
      <c r="AG352" s="171"/>
      <c r="AH352" s="171"/>
      <c r="AI352" s="171"/>
      <c r="AJ352" s="171"/>
      <c r="AK352" s="171"/>
      <c r="AL352" s="171"/>
      <c r="AM352" s="171"/>
      <c r="AN352" s="171" t="str">
        <f t="shared" si="122"/>
        <v/>
      </c>
      <c r="AO352" s="171" t="str">
        <f t="shared" si="123"/>
        <v/>
      </c>
      <c r="AP352" s="171" t="str">
        <f t="shared" si="124"/>
        <v/>
      </c>
      <c r="AQ352" s="168" t="str">
        <f t="shared" si="143"/>
        <v/>
      </c>
      <c r="AR352" s="158" t="str">
        <f>IF(P352&lt;&gt;1, IF(SUM(P352:$P$504)&lt;&gt;0, "| Laat geen witruimte tussen ingevulde rijen.", ""), "")</f>
        <v/>
      </c>
      <c r="AT352" s="159" t="str">
        <f t="shared" si="144"/>
        <v/>
      </c>
    </row>
    <row r="353" spans="1:46" s="158" customFormat="1" ht="14.4" customHeight="1" x14ac:dyDescent="0.3">
      <c r="A353" s="244" t="str">
        <f t="shared" si="125"/>
        <v/>
      </c>
      <c r="B353" s="153" t="str">
        <f t="shared" si="126"/>
        <v/>
      </c>
      <c r="C353" s="174" t="str">
        <f t="shared" si="127"/>
        <v/>
      </c>
      <c r="D353" s="234"/>
      <c r="E353" s="173"/>
      <c r="F353" s="175"/>
      <c r="G353" s="175"/>
      <c r="H353" s="175"/>
      <c r="I353" s="156"/>
      <c r="J353" s="175"/>
      <c r="K353" s="162"/>
      <c r="L353" s="178"/>
      <c r="M353" s="177"/>
      <c r="N353" s="177"/>
      <c r="O353" s="157" t="s">
        <v>98</v>
      </c>
      <c r="P353" s="158">
        <f t="shared" si="128"/>
        <v>0</v>
      </c>
      <c r="Q353" s="168" t="str">
        <f t="shared" si="129"/>
        <v/>
      </c>
      <c r="R353" s="233" t="str">
        <f t="shared" si="130"/>
        <v/>
      </c>
      <c r="S353" s="168">
        <f t="shared" si="131"/>
        <v>0</v>
      </c>
      <c r="T353" s="171">
        <f t="shared" si="132"/>
        <v>0</v>
      </c>
      <c r="U353" s="171">
        <f t="shared" si="133"/>
        <v>0</v>
      </c>
      <c r="V353" s="171">
        <f t="shared" si="134"/>
        <v>0</v>
      </c>
      <c r="W353" s="171">
        <f t="shared" si="135"/>
        <v>0</v>
      </c>
      <c r="X353" s="171">
        <f t="shared" si="136"/>
        <v>0</v>
      </c>
      <c r="Y353" s="171">
        <f t="shared" si="137"/>
        <v>0</v>
      </c>
      <c r="Z353" s="171">
        <f t="shared" si="138"/>
        <v>0</v>
      </c>
      <c r="AA353" s="171">
        <f t="shared" si="139"/>
        <v>0</v>
      </c>
      <c r="AB353" s="171">
        <f t="shared" si="140"/>
        <v>0</v>
      </c>
      <c r="AC353" s="171">
        <f t="shared" si="141"/>
        <v>0</v>
      </c>
      <c r="AD353" s="171">
        <f t="shared" si="142"/>
        <v>0</v>
      </c>
      <c r="AE353" s="168"/>
      <c r="AF353" s="171"/>
      <c r="AG353" s="171"/>
      <c r="AH353" s="171"/>
      <c r="AI353" s="171"/>
      <c r="AJ353" s="171"/>
      <c r="AK353" s="171"/>
      <c r="AL353" s="171"/>
      <c r="AM353" s="171"/>
      <c r="AN353" s="171" t="str">
        <f t="shared" si="122"/>
        <v/>
      </c>
      <c r="AO353" s="171" t="str">
        <f t="shared" si="123"/>
        <v/>
      </c>
      <c r="AP353" s="171" t="str">
        <f t="shared" si="124"/>
        <v/>
      </c>
      <c r="AQ353" s="168" t="str">
        <f t="shared" si="143"/>
        <v/>
      </c>
      <c r="AR353" s="158" t="str">
        <f>IF(P353&lt;&gt;1, IF(SUM(P353:$P$504)&lt;&gt;0, "| Laat geen witruimte tussen ingevulde rijen.", ""), "")</f>
        <v/>
      </c>
      <c r="AT353" s="159" t="str">
        <f t="shared" si="144"/>
        <v/>
      </c>
    </row>
    <row r="354" spans="1:46" s="158" customFormat="1" ht="14.4" customHeight="1" x14ac:dyDescent="0.3">
      <c r="A354" s="244" t="str">
        <f t="shared" si="125"/>
        <v/>
      </c>
      <c r="B354" s="153" t="str">
        <f t="shared" si="126"/>
        <v/>
      </c>
      <c r="C354" s="174" t="str">
        <f t="shared" si="127"/>
        <v/>
      </c>
      <c r="D354" s="234"/>
      <c r="E354" s="173"/>
      <c r="F354" s="175"/>
      <c r="G354" s="175"/>
      <c r="H354" s="175"/>
      <c r="I354" s="156"/>
      <c r="J354" s="175"/>
      <c r="K354" s="162"/>
      <c r="L354" s="178"/>
      <c r="M354" s="177"/>
      <c r="N354" s="177"/>
      <c r="O354" s="157" t="s">
        <v>98</v>
      </c>
      <c r="P354" s="158">
        <f t="shared" si="128"/>
        <v>0</v>
      </c>
      <c r="Q354" s="168" t="str">
        <f t="shared" si="129"/>
        <v/>
      </c>
      <c r="R354" s="233" t="str">
        <f t="shared" si="130"/>
        <v/>
      </c>
      <c r="S354" s="168">
        <f t="shared" si="131"/>
        <v>0</v>
      </c>
      <c r="T354" s="171">
        <f t="shared" si="132"/>
        <v>0</v>
      </c>
      <c r="U354" s="171">
        <f t="shared" si="133"/>
        <v>0</v>
      </c>
      <c r="V354" s="171">
        <f t="shared" si="134"/>
        <v>0</v>
      </c>
      <c r="W354" s="171">
        <f t="shared" si="135"/>
        <v>0</v>
      </c>
      <c r="X354" s="171">
        <f t="shared" si="136"/>
        <v>0</v>
      </c>
      <c r="Y354" s="171">
        <f t="shared" si="137"/>
        <v>0</v>
      </c>
      <c r="Z354" s="171">
        <f t="shared" si="138"/>
        <v>0</v>
      </c>
      <c r="AA354" s="171">
        <f t="shared" si="139"/>
        <v>0</v>
      </c>
      <c r="AB354" s="171">
        <f t="shared" si="140"/>
        <v>0</v>
      </c>
      <c r="AC354" s="171">
        <f t="shared" si="141"/>
        <v>0</v>
      </c>
      <c r="AD354" s="171">
        <f t="shared" si="142"/>
        <v>0</v>
      </c>
      <c r="AE354" s="168"/>
      <c r="AF354" s="171"/>
      <c r="AG354" s="171"/>
      <c r="AH354" s="171"/>
      <c r="AI354" s="171"/>
      <c r="AJ354" s="171"/>
      <c r="AK354" s="171"/>
      <c r="AL354" s="171"/>
      <c r="AM354" s="171"/>
      <c r="AN354" s="171" t="str">
        <f t="shared" si="122"/>
        <v/>
      </c>
      <c r="AO354" s="171" t="str">
        <f t="shared" si="123"/>
        <v/>
      </c>
      <c r="AP354" s="171" t="str">
        <f t="shared" si="124"/>
        <v/>
      </c>
      <c r="AQ354" s="168" t="str">
        <f t="shared" si="143"/>
        <v/>
      </c>
      <c r="AR354" s="158" t="str">
        <f>IF(P354&lt;&gt;1, IF(SUM(P354:$P$504)&lt;&gt;0, "| Laat geen witruimte tussen ingevulde rijen.", ""), "")</f>
        <v/>
      </c>
      <c r="AT354" s="159" t="str">
        <f t="shared" si="144"/>
        <v/>
      </c>
    </row>
    <row r="355" spans="1:46" s="158" customFormat="1" ht="14.4" customHeight="1" x14ac:dyDescent="0.3">
      <c r="A355" s="244" t="str">
        <f t="shared" si="125"/>
        <v/>
      </c>
      <c r="B355" s="153" t="str">
        <f t="shared" si="126"/>
        <v/>
      </c>
      <c r="C355" s="174" t="str">
        <f t="shared" si="127"/>
        <v/>
      </c>
      <c r="D355" s="234"/>
      <c r="E355" s="173"/>
      <c r="F355" s="175"/>
      <c r="G355" s="175"/>
      <c r="H355" s="175"/>
      <c r="I355" s="156"/>
      <c r="J355" s="175"/>
      <c r="K355" s="162"/>
      <c r="L355" s="178"/>
      <c r="M355" s="177"/>
      <c r="N355" s="177"/>
      <c r="O355" s="157" t="s">
        <v>98</v>
      </c>
      <c r="P355" s="158">
        <f t="shared" si="128"/>
        <v>0</v>
      </c>
      <c r="Q355" s="168" t="str">
        <f t="shared" si="129"/>
        <v/>
      </c>
      <c r="R355" s="233" t="str">
        <f t="shared" si="130"/>
        <v/>
      </c>
      <c r="S355" s="168">
        <f t="shared" si="131"/>
        <v>0</v>
      </c>
      <c r="T355" s="171">
        <f t="shared" si="132"/>
        <v>0</v>
      </c>
      <c r="U355" s="171">
        <f t="shared" si="133"/>
        <v>0</v>
      </c>
      <c r="V355" s="171">
        <f t="shared" si="134"/>
        <v>0</v>
      </c>
      <c r="W355" s="171">
        <f t="shared" si="135"/>
        <v>0</v>
      </c>
      <c r="X355" s="171">
        <f t="shared" si="136"/>
        <v>0</v>
      </c>
      <c r="Y355" s="171">
        <f t="shared" si="137"/>
        <v>0</v>
      </c>
      <c r="Z355" s="171">
        <f t="shared" si="138"/>
        <v>0</v>
      </c>
      <c r="AA355" s="171">
        <f t="shared" si="139"/>
        <v>0</v>
      </c>
      <c r="AB355" s="171">
        <f t="shared" si="140"/>
        <v>0</v>
      </c>
      <c r="AC355" s="171">
        <f t="shared" si="141"/>
        <v>0</v>
      </c>
      <c r="AD355" s="171">
        <f t="shared" si="142"/>
        <v>0</v>
      </c>
      <c r="AE355" s="168"/>
      <c r="AF355" s="171"/>
      <c r="AG355" s="171"/>
      <c r="AH355" s="171"/>
      <c r="AI355" s="171"/>
      <c r="AJ355" s="171"/>
      <c r="AK355" s="171"/>
      <c r="AL355" s="171"/>
      <c r="AM355" s="171"/>
      <c r="AN355" s="171" t="str">
        <f t="shared" si="122"/>
        <v/>
      </c>
      <c r="AO355" s="171" t="str">
        <f t="shared" si="123"/>
        <v/>
      </c>
      <c r="AP355" s="171" t="str">
        <f t="shared" si="124"/>
        <v/>
      </c>
      <c r="AQ355" s="168" t="str">
        <f t="shared" si="143"/>
        <v/>
      </c>
      <c r="AR355" s="158" t="str">
        <f>IF(P355&lt;&gt;1, IF(SUM(P355:$P$504)&lt;&gt;0, "| Laat geen witruimte tussen ingevulde rijen.", ""), "")</f>
        <v/>
      </c>
      <c r="AT355" s="159" t="str">
        <f t="shared" si="144"/>
        <v/>
      </c>
    </row>
    <row r="356" spans="1:46" s="158" customFormat="1" ht="14.4" customHeight="1" x14ac:dyDescent="0.3">
      <c r="A356" s="244" t="str">
        <f t="shared" si="125"/>
        <v/>
      </c>
      <c r="B356" s="153" t="str">
        <f t="shared" si="126"/>
        <v/>
      </c>
      <c r="C356" s="174" t="str">
        <f t="shared" si="127"/>
        <v/>
      </c>
      <c r="D356" s="234"/>
      <c r="E356" s="173"/>
      <c r="F356" s="175"/>
      <c r="G356" s="175"/>
      <c r="H356" s="175"/>
      <c r="I356" s="156"/>
      <c r="J356" s="175"/>
      <c r="K356" s="162"/>
      <c r="L356" s="178"/>
      <c r="M356" s="177"/>
      <c r="N356" s="177"/>
      <c r="O356" s="157" t="s">
        <v>98</v>
      </c>
      <c r="P356" s="158">
        <f t="shared" si="128"/>
        <v>0</v>
      </c>
      <c r="Q356" s="168" t="str">
        <f t="shared" si="129"/>
        <v/>
      </c>
      <c r="R356" s="233" t="str">
        <f t="shared" si="130"/>
        <v/>
      </c>
      <c r="S356" s="168">
        <f t="shared" si="131"/>
        <v>0</v>
      </c>
      <c r="T356" s="171">
        <f t="shared" si="132"/>
        <v>0</v>
      </c>
      <c r="U356" s="171">
        <f t="shared" si="133"/>
        <v>0</v>
      </c>
      <c r="V356" s="171">
        <f t="shared" si="134"/>
        <v>0</v>
      </c>
      <c r="W356" s="171">
        <f t="shared" si="135"/>
        <v>0</v>
      </c>
      <c r="X356" s="171">
        <f t="shared" si="136"/>
        <v>0</v>
      </c>
      <c r="Y356" s="171">
        <f t="shared" si="137"/>
        <v>0</v>
      </c>
      <c r="Z356" s="171">
        <f t="shared" si="138"/>
        <v>0</v>
      </c>
      <c r="AA356" s="171">
        <f t="shared" si="139"/>
        <v>0</v>
      </c>
      <c r="AB356" s="171">
        <f t="shared" si="140"/>
        <v>0</v>
      </c>
      <c r="AC356" s="171">
        <f t="shared" si="141"/>
        <v>0</v>
      </c>
      <c r="AD356" s="171">
        <f t="shared" si="142"/>
        <v>0</v>
      </c>
      <c r="AE356" s="168"/>
      <c r="AF356" s="171"/>
      <c r="AG356" s="171"/>
      <c r="AH356" s="171"/>
      <c r="AI356" s="171"/>
      <c r="AJ356" s="171"/>
      <c r="AK356" s="171"/>
      <c r="AL356" s="171"/>
      <c r="AM356" s="171"/>
      <c r="AN356" s="171" t="str">
        <f t="shared" si="122"/>
        <v/>
      </c>
      <c r="AO356" s="171" t="str">
        <f t="shared" si="123"/>
        <v/>
      </c>
      <c r="AP356" s="171" t="str">
        <f t="shared" si="124"/>
        <v/>
      </c>
      <c r="AQ356" s="168" t="str">
        <f t="shared" si="143"/>
        <v/>
      </c>
      <c r="AR356" s="158" t="str">
        <f>IF(P356&lt;&gt;1, IF(SUM(P356:$P$504)&lt;&gt;0, "| Laat geen witruimte tussen ingevulde rijen.", ""), "")</f>
        <v/>
      </c>
      <c r="AT356" s="159" t="str">
        <f t="shared" si="144"/>
        <v/>
      </c>
    </row>
    <row r="357" spans="1:46" s="158" customFormat="1" ht="14.4" customHeight="1" x14ac:dyDescent="0.3">
      <c r="A357" s="244" t="str">
        <f t="shared" si="125"/>
        <v/>
      </c>
      <c r="B357" s="153" t="str">
        <f t="shared" si="126"/>
        <v/>
      </c>
      <c r="C357" s="174" t="str">
        <f t="shared" si="127"/>
        <v/>
      </c>
      <c r="D357" s="234"/>
      <c r="E357" s="173"/>
      <c r="F357" s="175"/>
      <c r="G357" s="175"/>
      <c r="H357" s="175"/>
      <c r="I357" s="156"/>
      <c r="J357" s="175"/>
      <c r="K357" s="162"/>
      <c r="L357" s="178"/>
      <c r="M357" s="177"/>
      <c r="N357" s="177"/>
      <c r="O357" s="157" t="s">
        <v>98</v>
      </c>
      <c r="P357" s="158">
        <f t="shared" si="128"/>
        <v>0</v>
      </c>
      <c r="Q357" s="168" t="str">
        <f t="shared" si="129"/>
        <v/>
      </c>
      <c r="R357" s="233" t="str">
        <f t="shared" si="130"/>
        <v/>
      </c>
      <c r="S357" s="168">
        <f t="shared" si="131"/>
        <v>0</v>
      </c>
      <c r="T357" s="171">
        <f t="shared" si="132"/>
        <v>0</v>
      </c>
      <c r="U357" s="171">
        <f t="shared" si="133"/>
        <v>0</v>
      </c>
      <c r="V357" s="171">
        <f t="shared" si="134"/>
        <v>0</v>
      </c>
      <c r="W357" s="171">
        <f t="shared" si="135"/>
        <v>0</v>
      </c>
      <c r="X357" s="171">
        <f t="shared" si="136"/>
        <v>0</v>
      </c>
      <c r="Y357" s="171">
        <f t="shared" si="137"/>
        <v>0</v>
      </c>
      <c r="Z357" s="171">
        <f t="shared" si="138"/>
        <v>0</v>
      </c>
      <c r="AA357" s="171">
        <f t="shared" si="139"/>
        <v>0</v>
      </c>
      <c r="AB357" s="171">
        <f t="shared" si="140"/>
        <v>0</v>
      </c>
      <c r="AC357" s="171">
        <f t="shared" si="141"/>
        <v>0</v>
      </c>
      <c r="AD357" s="171">
        <f t="shared" si="142"/>
        <v>0</v>
      </c>
      <c r="AE357" s="168"/>
      <c r="AF357" s="171"/>
      <c r="AG357" s="171"/>
      <c r="AH357" s="171"/>
      <c r="AI357" s="171"/>
      <c r="AJ357" s="171"/>
      <c r="AK357" s="171"/>
      <c r="AL357" s="171"/>
      <c r="AM357" s="171"/>
      <c r="AN357" s="171" t="str">
        <f t="shared" si="122"/>
        <v/>
      </c>
      <c r="AO357" s="171" t="str">
        <f t="shared" si="123"/>
        <v/>
      </c>
      <c r="AP357" s="171" t="str">
        <f t="shared" si="124"/>
        <v/>
      </c>
      <c r="AQ357" s="168" t="str">
        <f t="shared" si="143"/>
        <v/>
      </c>
      <c r="AR357" s="158" t="str">
        <f>IF(P357&lt;&gt;1, IF(SUM(P357:$P$504)&lt;&gt;0, "| Laat geen witruimte tussen ingevulde rijen.", ""), "")</f>
        <v/>
      </c>
      <c r="AT357" s="159" t="str">
        <f t="shared" si="144"/>
        <v/>
      </c>
    </row>
    <row r="358" spans="1:46" s="158" customFormat="1" ht="14.4" customHeight="1" x14ac:dyDescent="0.3">
      <c r="A358" s="244" t="str">
        <f t="shared" si="125"/>
        <v/>
      </c>
      <c r="B358" s="153" t="str">
        <f t="shared" si="126"/>
        <v/>
      </c>
      <c r="C358" s="174" t="str">
        <f t="shared" si="127"/>
        <v/>
      </c>
      <c r="D358" s="234"/>
      <c r="E358" s="173"/>
      <c r="F358" s="175"/>
      <c r="G358" s="175"/>
      <c r="H358" s="175"/>
      <c r="I358" s="156"/>
      <c r="J358" s="175"/>
      <c r="K358" s="162"/>
      <c r="L358" s="178"/>
      <c r="M358" s="177"/>
      <c r="N358" s="177"/>
      <c r="O358" s="157" t="s">
        <v>98</v>
      </c>
      <c r="P358" s="158">
        <f t="shared" si="128"/>
        <v>0</v>
      </c>
      <c r="Q358" s="168" t="str">
        <f t="shared" si="129"/>
        <v/>
      </c>
      <c r="R358" s="233" t="str">
        <f t="shared" si="130"/>
        <v/>
      </c>
      <c r="S358" s="168">
        <f t="shared" si="131"/>
        <v>0</v>
      </c>
      <c r="T358" s="171">
        <f t="shared" si="132"/>
        <v>0</v>
      </c>
      <c r="U358" s="171">
        <f t="shared" si="133"/>
        <v>0</v>
      </c>
      <c r="V358" s="171">
        <f t="shared" si="134"/>
        <v>0</v>
      </c>
      <c r="W358" s="171">
        <f t="shared" si="135"/>
        <v>0</v>
      </c>
      <c r="X358" s="171">
        <f t="shared" si="136"/>
        <v>0</v>
      </c>
      <c r="Y358" s="171">
        <f t="shared" si="137"/>
        <v>0</v>
      </c>
      <c r="Z358" s="171">
        <f t="shared" si="138"/>
        <v>0</v>
      </c>
      <c r="AA358" s="171">
        <f t="shared" si="139"/>
        <v>0</v>
      </c>
      <c r="AB358" s="171">
        <f t="shared" si="140"/>
        <v>0</v>
      </c>
      <c r="AC358" s="171">
        <f t="shared" si="141"/>
        <v>0</v>
      </c>
      <c r="AD358" s="171">
        <f t="shared" si="142"/>
        <v>0</v>
      </c>
      <c r="AE358" s="168"/>
      <c r="AF358" s="171"/>
      <c r="AG358" s="171"/>
      <c r="AH358" s="171"/>
      <c r="AI358" s="171"/>
      <c r="AJ358" s="171"/>
      <c r="AK358" s="171"/>
      <c r="AL358" s="171"/>
      <c r="AM358" s="171"/>
      <c r="AN358" s="171" t="str">
        <f t="shared" si="122"/>
        <v/>
      </c>
      <c r="AO358" s="171" t="str">
        <f t="shared" si="123"/>
        <v/>
      </c>
      <c r="AP358" s="171" t="str">
        <f t="shared" si="124"/>
        <v/>
      </c>
      <c r="AQ358" s="168" t="str">
        <f t="shared" si="143"/>
        <v/>
      </c>
      <c r="AR358" s="158" t="str">
        <f>IF(P358&lt;&gt;1, IF(SUM(P358:$P$504)&lt;&gt;0, "| Laat geen witruimte tussen ingevulde rijen.", ""), "")</f>
        <v/>
      </c>
      <c r="AT358" s="159" t="str">
        <f t="shared" si="144"/>
        <v/>
      </c>
    </row>
    <row r="359" spans="1:46" s="158" customFormat="1" ht="14.4" customHeight="1" x14ac:dyDescent="0.3">
      <c r="A359" s="244" t="str">
        <f t="shared" si="125"/>
        <v/>
      </c>
      <c r="B359" s="153" t="str">
        <f t="shared" si="126"/>
        <v/>
      </c>
      <c r="C359" s="174" t="str">
        <f t="shared" si="127"/>
        <v/>
      </c>
      <c r="D359" s="234"/>
      <c r="E359" s="173"/>
      <c r="F359" s="175"/>
      <c r="G359" s="175"/>
      <c r="H359" s="175"/>
      <c r="I359" s="156"/>
      <c r="J359" s="175"/>
      <c r="K359" s="162"/>
      <c r="L359" s="178"/>
      <c r="M359" s="177"/>
      <c r="N359" s="177"/>
      <c r="O359" s="157" t="s">
        <v>98</v>
      </c>
      <c r="P359" s="158">
        <f t="shared" si="128"/>
        <v>0</v>
      </c>
      <c r="Q359" s="168" t="str">
        <f t="shared" si="129"/>
        <v/>
      </c>
      <c r="R359" s="233" t="str">
        <f t="shared" si="130"/>
        <v/>
      </c>
      <c r="S359" s="168">
        <f t="shared" si="131"/>
        <v>0</v>
      </c>
      <c r="T359" s="171">
        <f t="shared" si="132"/>
        <v>0</v>
      </c>
      <c r="U359" s="171">
        <f t="shared" si="133"/>
        <v>0</v>
      </c>
      <c r="V359" s="171">
        <f t="shared" si="134"/>
        <v>0</v>
      </c>
      <c r="W359" s="171">
        <f t="shared" si="135"/>
        <v>0</v>
      </c>
      <c r="X359" s="171">
        <f t="shared" si="136"/>
        <v>0</v>
      </c>
      <c r="Y359" s="171">
        <f t="shared" si="137"/>
        <v>0</v>
      </c>
      <c r="Z359" s="171">
        <f t="shared" si="138"/>
        <v>0</v>
      </c>
      <c r="AA359" s="171">
        <f t="shared" si="139"/>
        <v>0</v>
      </c>
      <c r="AB359" s="171">
        <f t="shared" si="140"/>
        <v>0</v>
      </c>
      <c r="AC359" s="171">
        <f t="shared" si="141"/>
        <v>0</v>
      </c>
      <c r="AD359" s="171">
        <f t="shared" si="142"/>
        <v>0</v>
      </c>
      <c r="AE359" s="168"/>
      <c r="AF359" s="171"/>
      <c r="AG359" s="171"/>
      <c r="AH359" s="171"/>
      <c r="AI359" s="171"/>
      <c r="AJ359" s="171"/>
      <c r="AK359" s="171"/>
      <c r="AL359" s="171"/>
      <c r="AM359" s="171"/>
      <c r="AN359" s="171" t="str">
        <f t="shared" si="122"/>
        <v/>
      </c>
      <c r="AO359" s="171" t="str">
        <f t="shared" si="123"/>
        <v/>
      </c>
      <c r="AP359" s="171" t="str">
        <f t="shared" si="124"/>
        <v/>
      </c>
      <c r="AQ359" s="168" t="str">
        <f t="shared" si="143"/>
        <v/>
      </c>
      <c r="AR359" s="158" t="str">
        <f>IF(P359&lt;&gt;1, IF(SUM(P359:$P$504)&lt;&gt;0, "| Laat geen witruimte tussen ingevulde rijen.", ""), "")</f>
        <v/>
      </c>
      <c r="AT359" s="159" t="str">
        <f t="shared" si="144"/>
        <v/>
      </c>
    </row>
    <row r="360" spans="1:46" s="158" customFormat="1" ht="14.4" customHeight="1" x14ac:dyDescent="0.3">
      <c r="A360" s="244" t="str">
        <f t="shared" si="125"/>
        <v/>
      </c>
      <c r="B360" s="153" t="str">
        <f t="shared" si="126"/>
        <v/>
      </c>
      <c r="C360" s="174" t="str">
        <f t="shared" si="127"/>
        <v/>
      </c>
      <c r="D360" s="234"/>
      <c r="E360" s="173"/>
      <c r="F360" s="175"/>
      <c r="G360" s="175"/>
      <c r="H360" s="175"/>
      <c r="I360" s="156"/>
      <c r="J360" s="175"/>
      <c r="K360" s="162"/>
      <c r="L360" s="178"/>
      <c r="M360" s="177"/>
      <c r="N360" s="177"/>
      <c r="O360" s="157" t="s">
        <v>98</v>
      </c>
      <c r="P360" s="158">
        <f t="shared" si="128"/>
        <v>0</v>
      </c>
      <c r="Q360" s="168" t="str">
        <f t="shared" si="129"/>
        <v/>
      </c>
      <c r="R360" s="233" t="str">
        <f t="shared" si="130"/>
        <v/>
      </c>
      <c r="S360" s="168">
        <f t="shared" si="131"/>
        <v>0</v>
      </c>
      <c r="T360" s="171">
        <f t="shared" si="132"/>
        <v>0</v>
      </c>
      <c r="U360" s="171">
        <f t="shared" si="133"/>
        <v>0</v>
      </c>
      <c r="V360" s="171">
        <f t="shared" si="134"/>
        <v>0</v>
      </c>
      <c r="W360" s="171">
        <f t="shared" si="135"/>
        <v>0</v>
      </c>
      <c r="X360" s="171">
        <f t="shared" si="136"/>
        <v>0</v>
      </c>
      <c r="Y360" s="171">
        <f t="shared" si="137"/>
        <v>0</v>
      </c>
      <c r="Z360" s="171">
        <f t="shared" si="138"/>
        <v>0</v>
      </c>
      <c r="AA360" s="171">
        <f t="shared" si="139"/>
        <v>0</v>
      </c>
      <c r="AB360" s="171">
        <f t="shared" si="140"/>
        <v>0</v>
      </c>
      <c r="AC360" s="171">
        <f t="shared" si="141"/>
        <v>0</v>
      </c>
      <c r="AD360" s="171">
        <f t="shared" si="142"/>
        <v>0</v>
      </c>
      <c r="AE360" s="168"/>
      <c r="AF360" s="171"/>
      <c r="AG360" s="171"/>
      <c r="AH360" s="171"/>
      <c r="AI360" s="171"/>
      <c r="AJ360" s="171"/>
      <c r="AK360" s="171"/>
      <c r="AL360" s="171"/>
      <c r="AM360" s="171"/>
      <c r="AN360" s="171" t="str">
        <f t="shared" si="122"/>
        <v/>
      </c>
      <c r="AO360" s="171" t="str">
        <f t="shared" si="123"/>
        <v/>
      </c>
      <c r="AP360" s="171" t="str">
        <f t="shared" si="124"/>
        <v/>
      </c>
      <c r="AQ360" s="168" t="str">
        <f t="shared" si="143"/>
        <v/>
      </c>
      <c r="AR360" s="158" t="str">
        <f>IF(P360&lt;&gt;1, IF(SUM(P360:$P$504)&lt;&gt;0, "| Laat geen witruimte tussen ingevulde rijen.", ""), "")</f>
        <v/>
      </c>
      <c r="AT360" s="159" t="str">
        <f t="shared" si="144"/>
        <v/>
      </c>
    </row>
    <row r="361" spans="1:46" s="158" customFormat="1" ht="14.4" customHeight="1" x14ac:dyDescent="0.3">
      <c r="A361" s="244" t="str">
        <f t="shared" si="125"/>
        <v/>
      </c>
      <c r="B361" s="153" t="str">
        <f t="shared" si="126"/>
        <v/>
      </c>
      <c r="C361" s="174" t="str">
        <f t="shared" si="127"/>
        <v/>
      </c>
      <c r="D361" s="234"/>
      <c r="E361" s="173"/>
      <c r="F361" s="175"/>
      <c r="G361" s="175"/>
      <c r="H361" s="175"/>
      <c r="I361" s="156"/>
      <c r="J361" s="175"/>
      <c r="K361" s="162"/>
      <c r="L361" s="178"/>
      <c r="M361" s="177"/>
      <c r="N361" s="177"/>
      <c r="O361" s="157" t="s">
        <v>98</v>
      </c>
      <c r="P361" s="158">
        <f t="shared" si="128"/>
        <v>0</v>
      </c>
      <c r="Q361" s="168" t="str">
        <f t="shared" si="129"/>
        <v/>
      </c>
      <c r="R361" s="233" t="str">
        <f t="shared" si="130"/>
        <v/>
      </c>
      <c r="S361" s="168">
        <f t="shared" si="131"/>
        <v>0</v>
      </c>
      <c r="T361" s="171">
        <f t="shared" si="132"/>
        <v>0</v>
      </c>
      <c r="U361" s="171">
        <f t="shared" si="133"/>
        <v>0</v>
      </c>
      <c r="V361" s="171">
        <f t="shared" si="134"/>
        <v>0</v>
      </c>
      <c r="W361" s="171">
        <f t="shared" si="135"/>
        <v>0</v>
      </c>
      <c r="X361" s="171">
        <f t="shared" si="136"/>
        <v>0</v>
      </c>
      <c r="Y361" s="171">
        <f t="shared" si="137"/>
        <v>0</v>
      </c>
      <c r="Z361" s="171">
        <f t="shared" si="138"/>
        <v>0</v>
      </c>
      <c r="AA361" s="171">
        <f t="shared" si="139"/>
        <v>0</v>
      </c>
      <c r="AB361" s="171">
        <f t="shared" si="140"/>
        <v>0</v>
      </c>
      <c r="AC361" s="171">
        <f t="shared" si="141"/>
        <v>0</v>
      </c>
      <c r="AD361" s="171">
        <f t="shared" si="142"/>
        <v>0</v>
      </c>
      <c r="AE361" s="168"/>
      <c r="AF361" s="171"/>
      <c r="AG361" s="171"/>
      <c r="AH361" s="171"/>
      <c r="AI361" s="171"/>
      <c r="AJ361" s="171"/>
      <c r="AK361" s="171"/>
      <c r="AL361" s="171"/>
      <c r="AM361" s="171"/>
      <c r="AN361" s="171" t="str">
        <f t="shared" si="122"/>
        <v/>
      </c>
      <c r="AO361" s="171" t="str">
        <f t="shared" si="123"/>
        <v/>
      </c>
      <c r="AP361" s="171" t="str">
        <f t="shared" si="124"/>
        <v/>
      </c>
      <c r="AQ361" s="168" t="str">
        <f t="shared" si="143"/>
        <v/>
      </c>
      <c r="AR361" s="158" t="str">
        <f>IF(P361&lt;&gt;1, IF(SUM(P361:$P$504)&lt;&gt;0, "| Laat geen witruimte tussen ingevulde rijen.", ""), "")</f>
        <v/>
      </c>
      <c r="AT361" s="159" t="str">
        <f t="shared" si="144"/>
        <v/>
      </c>
    </row>
    <row r="362" spans="1:46" s="158" customFormat="1" ht="14.4" customHeight="1" x14ac:dyDescent="0.3">
      <c r="A362" s="244" t="str">
        <f t="shared" si="125"/>
        <v/>
      </c>
      <c r="B362" s="153" t="str">
        <f t="shared" si="126"/>
        <v/>
      </c>
      <c r="C362" s="174" t="str">
        <f t="shared" si="127"/>
        <v/>
      </c>
      <c r="D362" s="234"/>
      <c r="E362" s="173"/>
      <c r="F362" s="175"/>
      <c r="G362" s="175"/>
      <c r="H362" s="175"/>
      <c r="I362" s="156"/>
      <c r="J362" s="175"/>
      <c r="K362" s="162"/>
      <c r="L362" s="178"/>
      <c r="M362" s="177"/>
      <c r="N362" s="177"/>
      <c r="O362" s="157" t="s">
        <v>98</v>
      </c>
      <c r="P362" s="158">
        <f t="shared" si="128"/>
        <v>0</v>
      </c>
      <c r="Q362" s="168" t="str">
        <f t="shared" si="129"/>
        <v/>
      </c>
      <c r="R362" s="233" t="str">
        <f t="shared" si="130"/>
        <v/>
      </c>
      <c r="S362" s="168">
        <f t="shared" si="131"/>
        <v>0</v>
      </c>
      <c r="T362" s="171">
        <f t="shared" si="132"/>
        <v>0</v>
      </c>
      <c r="U362" s="171">
        <f t="shared" si="133"/>
        <v>0</v>
      </c>
      <c r="V362" s="171">
        <f t="shared" si="134"/>
        <v>0</v>
      </c>
      <c r="W362" s="171">
        <f t="shared" si="135"/>
        <v>0</v>
      </c>
      <c r="X362" s="171">
        <f t="shared" si="136"/>
        <v>0</v>
      </c>
      <c r="Y362" s="171">
        <f t="shared" si="137"/>
        <v>0</v>
      </c>
      <c r="Z362" s="171">
        <f t="shared" si="138"/>
        <v>0</v>
      </c>
      <c r="AA362" s="171">
        <f t="shared" si="139"/>
        <v>0</v>
      </c>
      <c r="AB362" s="171">
        <f t="shared" si="140"/>
        <v>0</v>
      </c>
      <c r="AC362" s="171">
        <f t="shared" si="141"/>
        <v>0</v>
      </c>
      <c r="AD362" s="171">
        <f t="shared" si="142"/>
        <v>0</v>
      </c>
      <c r="AE362" s="168"/>
      <c r="AF362" s="171"/>
      <c r="AG362" s="171"/>
      <c r="AH362" s="171"/>
      <c r="AI362" s="171"/>
      <c r="AJ362" s="171"/>
      <c r="AK362" s="171"/>
      <c r="AL362" s="171"/>
      <c r="AM362" s="171"/>
      <c r="AN362" s="171" t="str">
        <f t="shared" si="122"/>
        <v/>
      </c>
      <c r="AO362" s="171" t="str">
        <f t="shared" si="123"/>
        <v/>
      </c>
      <c r="AP362" s="171" t="str">
        <f t="shared" si="124"/>
        <v/>
      </c>
      <c r="AQ362" s="168" t="str">
        <f t="shared" si="143"/>
        <v/>
      </c>
      <c r="AR362" s="158" t="str">
        <f>IF(P362&lt;&gt;1, IF(SUM(P362:$P$504)&lt;&gt;0, "| Laat geen witruimte tussen ingevulde rijen.", ""), "")</f>
        <v/>
      </c>
      <c r="AT362" s="159" t="str">
        <f t="shared" si="144"/>
        <v/>
      </c>
    </row>
    <row r="363" spans="1:46" s="158" customFormat="1" ht="14.4" customHeight="1" x14ac:dyDescent="0.3">
      <c r="A363" s="244" t="str">
        <f t="shared" si="125"/>
        <v/>
      </c>
      <c r="B363" s="153" t="str">
        <f t="shared" si="126"/>
        <v/>
      </c>
      <c r="C363" s="174" t="str">
        <f t="shared" si="127"/>
        <v/>
      </c>
      <c r="D363" s="234"/>
      <c r="E363" s="173"/>
      <c r="F363" s="175"/>
      <c r="G363" s="175"/>
      <c r="H363" s="175"/>
      <c r="I363" s="156"/>
      <c r="J363" s="175"/>
      <c r="K363" s="162"/>
      <c r="L363" s="178"/>
      <c r="M363" s="177"/>
      <c r="N363" s="177"/>
      <c r="O363" s="157" t="s">
        <v>98</v>
      </c>
      <c r="P363" s="158">
        <f t="shared" si="128"/>
        <v>0</v>
      </c>
      <c r="Q363" s="168" t="str">
        <f t="shared" si="129"/>
        <v/>
      </c>
      <c r="R363" s="233" t="str">
        <f t="shared" si="130"/>
        <v/>
      </c>
      <c r="S363" s="168">
        <f t="shared" si="131"/>
        <v>0</v>
      </c>
      <c r="T363" s="171">
        <f t="shared" si="132"/>
        <v>0</v>
      </c>
      <c r="U363" s="171">
        <f t="shared" si="133"/>
        <v>0</v>
      </c>
      <c r="V363" s="171">
        <f t="shared" si="134"/>
        <v>0</v>
      </c>
      <c r="W363" s="171">
        <f t="shared" si="135"/>
        <v>0</v>
      </c>
      <c r="X363" s="171">
        <f t="shared" si="136"/>
        <v>0</v>
      </c>
      <c r="Y363" s="171">
        <f t="shared" si="137"/>
        <v>0</v>
      </c>
      <c r="Z363" s="171">
        <f t="shared" si="138"/>
        <v>0</v>
      </c>
      <c r="AA363" s="171">
        <f t="shared" si="139"/>
        <v>0</v>
      </c>
      <c r="AB363" s="171">
        <f t="shared" si="140"/>
        <v>0</v>
      </c>
      <c r="AC363" s="171">
        <f t="shared" si="141"/>
        <v>0</v>
      </c>
      <c r="AD363" s="171">
        <f t="shared" si="142"/>
        <v>0</v>
      </c>
      <c r="AE363" s="168"/>
      <c r="AF363" s="171"/>
      <c r="AG363" s="171"/>
      <c r="AH363" s="171"/>
      <c r="AI363" s="171"/>
      <c r="AJ363" s="171"/>
      <c r="AK363" s="171"/>
      <c r="AL363" s="171"/>
      <c r="AM363" s="171"/>
      <c r="AN363" s="171" t="str">
        <f t="shared" si="122"/>
        <v/>
      </c>
      <c r="AO363" s="171" t="str">
        <f t="shared" si="123"/>
        <v/>
      </c>
      <c r="AP363" s="171" t="str">
        <f t="shared" si="124"/>
        <v/>
      </c>
      <c r="AQ363" s="168" t="str">
        <f t="shared" si="143"/>
        <v/>
      </c>
      <c r="AR363" s="158" t="str">
        <f>IF(P363&lt;&gt;1, IF(SUM(P363:$P$504)&lt;&gt;0, "| Laat geen witruimte tussen ingevulde rijen.", ""), "")</f>
        <v/>
      </c>
      <c r="AT363" s="159" t="str">
        <f t="shared" si="144"/>
        <v/>
      </c>
    </row>
    <row r="364" spans="1:46" s="158" customFormat="1" ht="14.4" customHeight="1" x14ac:dyDescent="0.3">
      <c r="A364" s="244" t="str">
        <f t="shared" si="125"/>
        <v/>
      </c>
      <c r="B364" s="153" t="str">
        <f t="shared" si="126"/>
        <v/>
      </c>
      <c r="C364" s="174" t="str">
        <f t="shared" si="127"/>
        <v/>
      </c>
      <c r="D364" s="234"/>
      <c r="E364" s="173"/>
      <c r="F364" s="175"/>
      <c r="G364" s="175"/>
      <c r="H364" s="175"/>
      <c r="I364" s="156"/>
      <c r="J364" s="175"/>
      <c r="K364" s="162"/>
      <c r="L364" s="178"/>
      <c r="M364" s="177"/>
      <c r="N364" s="177"/>
      <c r="O364" s="157" t="s">
        <v>98</v>
      </c>
      <c r="P364" s="158">
        <f t="shared" si="128"/>
        <v>0</v>
      </c>
      <c r="Q364" s="168" t="str">
        <f t="shared" si="129"/>
        <v/>
      </c>
      <c r="R364" s="233" t="str">
        <f t="shared" si="130"/>
        <v/>
      </c>
      <c r="S364" s="168">
        <f t="shared" si="131"/>
        <v>0</v>
      </c>
      <c r="T364" s="171">
        <f t="shared" si="132"/>
        <v>0</v>
      </c>
      <c r="U364" s="171">
        <f t="shared" si="133"/>
        <v>0</v>
      </c>
      <c r="V364" s="171">
        <f t="shared" si="134"/>
        <v>0</v>
      </c>
      <c r="W364" s="171">
        <f t="shared" si="135"/>
        <v>0</v>
      </c>
      <c r="X364" s="171">
        <f t="shared" si="136"/>
        <v>0</v>
      </c>
      <c r="Y364" s="171">
        <f t="shared" si="137"/>
        <v>0</v>
      </c>
      <c r="Z364" s="171">
        <f t="shared" si="138"/>
        <v>0</v>
      </c>
      <c r="AA364" s="171">
        <f t="shared" si="139"/>
        <v>0</v>
      </c>
      <c r="AB364" s="171">
        <f t="shared" si="140"/>
        <v>0</v>
      </c>
      <c r="AC364" s="171">
        <f t="shared" si="141"/>
        <v>0</v>
      </c>
      <c r="AD364" s="171">
        <f t="shared" si="142"/>
        <v>0</v>
      </c>
      <c r="AE364" s="168"/>
      <c r="AF364" s="171"/>
      <c r="AG364" s="171"/>
      <c r="AH364" s="171"/>
      <c r="AI364" s="171"/>
      <c r="AJ364" s="171"/>
      <c r="AK364" s="171"/>
      <c r="AL364" s="171"/>
      <c r="AM364" s="171"/>
      <c r="AN364" s="171" t="str">
        <f t="shared" si="122"/>
        <v/>
      </c>
      <c r="AO364" s="171" t="str">
        <f t="shared" si="123"/>
        <v/>
      </c>
      <c r="AP364" s="171" t="str">
        <f t="shared" si="124"/>
        <v/>
      </c>
      <c r="AQ364" s="168" t="str">
        <f t="shared" si="143"/>
        <v/>
      </c>
      <c r="AR364" s="158" t="str">
        <f>IF(P364&lt;&gt;1, IF(SUM(P364:$P$504)&lt;&gt;0, "| Laat geen witruimte tussen ingevulde rijen.", ""), "")</f>
        <v/>
      </c>
      <c r="AT364" s="159" t="str">
        <f t="shared" si="144"/>
        <v/>
      </c>
    </row>
    <row r="365" spans="1:46" s="158" customFormat="1" ht="14.4" customHeight="1" x14ac:dyDescent="0.3">
      <c r="A365" s="244" t="str">
        <f t="shared" si="125"/>
        <v/>
      </c>
      <c r="B365" s="153" t="str">
        <f t="shared" si="126"/>
        <v/>
      </c>
      <c r="C365" s="174" t="str">
        <f t="shared" si="127"/>
        <v/>
      </c>
      <c r="D365" s="234"/>
      <c r="E365" s="173"/>
      <c r="F365" s="175"/>
      <c r="G365" s="175"/>
      <c r="H365" s="175"/>
      <c r="I365" s="156"/>
      <c r="J365" s="175"/>
      <c r="K365" s="162"/>
      <c r="L365" s="178"/>
      <c r="M365" s="177"/>
      <c r="N365" s="177"/>
      <c r="O365" s="157" t="s">
        <v>98</v>
      </c>
      <c r="P365" s="158">
        <f t="shared" si="128"/>
        <v>0</v>
      </c>
      <c r="Q365" s="168" t="str">
        <f t="shared" si="129"/>
        <v/>
      </c>
      <c r="R365" s="233" t="str">
        <f t="shared" si="130"/>
        <v/>
      </c>
      <c r="S365" s="168">
        <f t="shared" si="131"/>
        <v>0</v>
      </c>
      <c r="T365" s="171">
        <f t="shared" si="132"/>
        <v>0</v>
      </c>
      <c r="U365" s="171">
        <f t="shared" si="133"/>
        <v>0</v>
      </c>
      <c r="V365" s="171">
        <f t="shared" si="134"/>
        <v>0</v>
      </c>
      <c r="W365" s="171">
        <f t="shared" si="135"/>
        <v>0</v>
      </c>
      <c r="X365" s="171">
        <f t="shared" si="136"/>
        <v>0</v>
      </c>
      <c r="Y365" s="171">
        <f t="shared" si="137"/>
        <v>0</v>
      </c>
      <c r="Z365" s="171">
        <f t="shared" si="138"/>
        <v>0</v>
      </c>
      <c r="AA365" s="171">
        <f t="shared" si="139"/>
        <v>0</v>
      </c>
      <c r="AB365" s="171">
        <f t="shared" si="140"/>
        <v>0</v>
      </c>
      <c r="AC365" s="171">
        <f t="shared" si="141"/>
        <v>0</v>
      </c>
      <c r="AD365" s="171">
        <f t="shared" si="142"/>
        <v>0</v>
      </c>
      <c r="AE365" s="168"/>
      <c r="AF365" s="171"/>
      <c r="AG365" s="171"/>
      <c r="AH365" s="171"/>
      <c r="AI365" s="171"/>
      <c r="AJ365" s="171"/>
      <c r="AK365" s="171"/>
      <c r="AL365" s="171"/>
      <c r="AM365" s="171"/>
      <c r="AN365" s="171" t="str">
        <f t="shared" si="122"/>
        <v/>
      </c>
      <c r="AO365" s="171" t="str">
        <f t="shared" si="123"/>
        <v/>
      </c>
      <c r="AP365" s="171" t="str">
        <f t="shared" si="124"/>
        <v/>
      </c>
      <c r="AQ365" s="168" t="str">
        <f t="shared" si="143"/>
        <v/>
      </c>
      <c r="AR365" s="158" t="str">
        <f>IF(P365&lt;&gt;1, IF(SUM(P365:$P$504)&lt;&gt;0, "| Laat geen witruimte tussen ingevulde rijen.", ""), "")</f>
        <v/>
      </c>
      <c r="AT365" s="159" t="str">
        <f t="shared" si="144"/>
        <v/>
      </c>
    </row>
    <row r="366" spans="1:46" s="158" customFormat="1" ht="14.4" customHeight="1" x14ac:dyDescent="0.3">
      <c r="A366" s="244" t="str">
        <f t="shared" si="125"/>
        <v/>
      </c>
      <c r="B366" s="153" t="str">
        <f t="shared" si="126"/>
        <v/>
      </c>
      <c r="C366" s="174" t="str">
        <f t="shared" si="127"/>
        <v/>
      </c>
      <c r="D366" s="234"/>
      <c r="E366" s="173"/>
      <c r="F366" s="175"/>
      <c r="G366" s="175"/>
      <c r="H366" s="175"/>
      <c r="I366" s="156"/>
      <c r="J366" s="175"/>
      <c r="K366" s="162"/>
      <c r="L366" s="178"/>
      <c r="M366" s="177"/>
      <c r="N366" s="177"/>
      <c r="O366" s="157" t="s">
        <v>98</v>
      </c>
      <c r="P366" s="158">
        <f t="shared" si="128"/>
        <v>0</v>
      </c>
      <c r="Q366" s="168" t="str">
        <f t="shared" si="129"/>
        <v/>
      </c>
      <c r="R366" s="233" t="str">
        <f t="shared" si="130"/>
        <v/>
      </c>
      <c r="S366" s="168">
        <f t="shared" si="131"/>
        <v>0</v>
      </c>
      <c r="T366" s="171">
        <f t="shared" si="132"/>
        <v>0</v>
      </c>
      <c r="U366" s="171">
        <f t="shared" si="133"/>
        <v>0</v>
      </c>
      <c r="V366" s="171">
        <f t="shared" si="134"/>
        <v>0</v>
      </c>
      <c r="W366" s="171">
        <f t="shared" si="135"/>
        <v>0</v>
      </c>
      <c r="X366" s="171">
        <f t="shared" si="136"/>
        <v>0</v>
      </c>
      <c r="Y366" s="171">
        <f t="shared" si="137"/>
        <v>0</v>
      </c>
      <c r="Z366" s="171">
        <f t="shared" si="138"/>
        <v>0</v>
      </c>
      <c r="AA366" s="171">
        <f t="shared" si="139"/>
        <v>0</v>
      </c>
      <c r="AB366" s="171">
        <f t="shared" si="140"/>
        <v>0</v>
      </c>
      <c r="AC366" s="171">
        <f t="shared" si="141"/>
        <v>0</v>
      </c>
      <c r="AD366" s="171">
        <f t="shared" si="142"/>
        <v>0</v>
      </c>
      <c r="AE366" s="168"/>
      <c r="AF366" s="171"/>
      <c r="AG366" s="171"/>
      <c r="AH366" s="171"/>
      <c r="AI366" s="171"/>
      <c r="AJ366" s="171"/>
      <c r="AK366" s="171"/>
      <c r="AL366" s="171"/>
      <c r="AM366" s="171"/>
      <c r="AN366" s="171" t="str">
        <f t="shared" si="122"/>
        <v/>
      </c>
      <c r="AO366" s="171" t="str">
        <f t="shared" si="123"/>
        <v/>
      </c>
      <c r="AP366" s="171" t="str">
        <f t="shared" si="124"/>
        <v/>
      </c>
      <c r="AQ366" s="168" t="str">
        <f t="shared" si="143"/>
        <v/>
      </c>
      <c r="AR366" s="158" t="str">
        <f>IF(P366&lt;&gt;1, IF(SUM(P366:$P$504)&lt;&gt;0, "| Laat geen witruimte tussen ingevulde rijen.", ""), "")</f>
        <v/>
      </c>
      <c r="AT366" s="159" t="str">
        <f t="shared" si="144"/>
        <v/>
      </c>
    </row>
    <row r="367" spans="1:46" s="158" customFormat="1" ht="14.4" customHeight="1" x14ac:dyDescent="0.3">
      <c r="A367" s="244" t="str">
        <f t="shared" si="125"/>
        <v/>
      </c>
      <c r="B367" s="153" t="str">
        <f t="shared" si="126"/>
        <v/>
      </c>
      <c r="C367" s="174" t="str">
        <f t="shared" si="127"/>
        <v/>
      </c>
      <c r="D367" s="234"/>
      <c r="E367" s="173"/>
      <c r="F367" s="175"/>
      <c r="G367" s="175"/>
      <c r="H367" s="175"/>
      <c r="I367" s="156"/>
      <c r="J367" s="175"/>
      <c r="K367" s="162"/>
      <c r="L367" s="178"/>
      <c r="M367" s="177"/>
      <c r="N367" s="177"/>
      <c r="O367" s="157" t="s">
        <v>98</v>
      </c>
      <c r="P367" s="158">
        <f t="shared" si="128"/>
        <v>0</v>
      </c>
      <c r="Q367" s="168" t="str">
        <f t="shared" si="129"/>
        <v/>
      </c>
      <c r="R367" s="233" t="str">
        <f t="shared" si="130"/>
        <v/>
      </c>
      <c r="S367" s="168">
        <f t="shared" si="131"/>
        <v>0</v>
      </c>
      <c r="T367" s="171">
        <f t="shared" si="132"/>
        <v>0</v>
      </c>
      <c r="U367" s="171">
        <f t="shared" si="133"/>
        <v>0</v>
      </c>
      <c r="V367" s="171">
        <f t="shared" si="134"/>
        <v>0</v>
      </c>
      <c r="W367" s="171">
        <f t="shared" si="135"/>
        <v>0</v>
      </c>
      <c r="X367" s="171">
        <f t="shared" si="136"/>
        <v>0</v>
      </c>
      <c r="Y367" s="171">
        <f t="shared" si="137"/>
        <v>0</v>
      </c>
      <c r="Z367" s="171">
        <f t="shared" si="138"/>
        <v>0</v>
      </c>
      <c r="AA367" s="171">
        <f t="shared" si="139"/>
        <v>0</v>
      </c>
      <c r="AB367" s="171">
        <f t="shared" si="140"/>
        <v>0</v>
      </c>
      <c r="AC367" s="171">
        <f t="shared" si="141"/>
        <v>0</v>
      </c>
      <c r="AD367" s="171">
        <f t="shared" si="142"/>
        <v>0</v>
      </c>
      <c r="AE367" s="168"/>
      <c r="AF367" s="171"/>
      <c r="AG367" s="171"/>
      <c r="AH367" s="171"/>
      <c r="AI367" s="171"/>
      <c r="AJ367" s="171"/>
      <c r="AK367" s="171"/>
      <c r="AL367" s="171"/>
      <c r="AM367" s="171"/>
      <c r="AN367" s="171" t="str">
        <f t="shared" si="122"/>
        <v/>
      </c>
      <c r="AO367" s="171" t="str">
        <f t="shared" si="123"/>
        <v/>
      </c>
      <c r="AP367" s="171" t="str">
        <f t="shared" si="124"/>
        <v/>
      </c>
      <c r="AQ367" s="168" t="str">
        <f t="shared" si="143"/>
        <v/>
      </c>
      <c r="AR367" s="158" t="str">
        <f>IF(P367&lt;&gt;1, IF(SUM(P367:$P$504)&lt;&gt;0, "| Laat geen witruimte tussen ingevulde rijen.", ""), "")</f>
        <v/>
      </c>
      <c r="AT367" s="159" t="str">
        <f t="shared" si="144"/>
        <v/>
      </c>
    </row>
    <row r="368" spans="1:46" s="158" customFormat="1" ht="14.4" customHeight="1" x14ac:dyDescent="0.3">
      <c r="A368" s="244" t="str">
        <f t="shared" si="125"/>
        <v/>
      </c>
      <c r="B368" s="153" t="str">
        <f t="shared" si="126"/>
        <v/>
      </c>
      <c r="C368" s="174" t="str">
        <f t="shared" si="127"/>
        <v/>
      </c>
      <c r="D368" s="234"/>
      <c r="E368" s="173"/>
      <c r="F368" s="175"/>
      <c r="G368" s="175"/>
      <c r="H368" s="175"/>
      <c r="I368" s="156"/>
      <c r="J368" s="175"/>
      <c r="K368" s="162"/>
      <c r="L368" s="178"/>
      <c r="M368" s="177"/>
      <c r="N368" s="177"/>
      <c r="O368" s="157" t="s">
        <v>98</v>
      </c>
      <c r="P368" s="158">
        <f t="shared" si="128"/>
        <v>0</v>
      </c>
      <c r="Q368" s="168" t="str">
        <f t="shared" si="129"/>
        <v/>
      </c>
      <c r="R368" s="233" t="str">
        <f t="shared" si="130"/>
        <v/>
      </c>
      <c r="S368" s="168">
        <f t="shared" si="131"/>
        <v>0</v>
      </c>
      <c r="T368" s="171">
        <f t="shared" si="132"/>
        <v>0</v>
      </c>
      <c r="U368" s="171">
        <f t="shared" si="133"/>
        <v>0</v>
      </c>
      <c r="V368" s="171">
        <f t="shared" si="134"/>
        <v>0</v>
      </c>
      <c r="W368" s="171">
        <f t="shared" si="135"/>
        <v>0</v>
      </c>
      <c r="X368" s="171">
        <f t="shared" si="136"/>
        <v>0</v>
      </c>
      <c r="Y368" s="171">
        <f t="shared" si="137"/>
        <v>0</v>
      </c>
      <c r="Z368" s="171">
        <f t="shared" si="138"/>
        <v>0</v>
      </c>
      <c r="AA368" s="171">
        <f t="shared" si="139"/>
        <v>0</v>
      </c>
      <c r="AB368" s="171">
        <f t="shared" si="140"/>
        <v>0</v>
      </c>
      <c r="AC368" s="171">
        <f t="shared" si="141"/>
        <v>0</v>
      </c>
      <c r="AD368" s="171">
        <f t="shared" si="142"/>
        <v>0</v>
      </c>
      <c r="AE368" s="168"/>
      <c r="AF368" s="171"/>
      <c r="AG368" s="171"/>
      <c r="AH368" s="171"/>
      <c r="AI368" s="171"/>
      <c r="AJ368" s="171"/>
      <c r="AK368" s="171"/>
      <c r="AL368" s="171"/>
      <c r="AM368" s="171"/>
      <c r="AN368" s="171" t="str">
        <f t="shared" si="122"/>
        <v/>
      </c>
      <c r="AO368" s="171" t="str">
        <f t="shared" si="123"/>
        <v/>
      </c>
      <c r="AP368" s="171" t="str">
        <f t="shared" si="124"/>
        <v/>
      </c>
      <c r="AQ368" s="168" t="str">
        <f t="shared" si="143"/>
        <v/>
      </c>
      <c r="AR368" s="158" t="str">
        <f>IF(P368&lt;&gt;1, IF(SUM(P368:$P$504)&lt;&gt;0, "| Laat geen witruimte tussen ingevulde rijen.", ""), "")</f>
        <v/>
      </c>
      <c r="AT368" s="159" t="str">
        <f t="shared" si="144"/>
        <v/>
      </c>
    </row>
    <row r="369" spans="1:46" s="158" customFormat="1" ht="14.4" customHeight="1" x14ac:dyDescent="0.3">
      <c r="A369" s="244" t="str">
        <f t="shared" si="125"/>
        <v/>
      </c>
      <c r="B369" s="153" t="str">
        <f t="shared" si="126"/>
        <v/>
      </c>
      <c r="C369" s="174" t="str">
        <f t="shared" si="127"/>
        <v/>
      </c>
      <c r="D369" s="234"/>
      <c r="E369" s="173"/>
      <c r="F369" s="175"/>
      <c r="G369" s="175"/>
      <c r="H369" s="175"/>
      <c r="I369" s="156"/>
      <c r="J369" s="175"/>
      <c r="K369" s="162"/>
      <c r="L369" s="178"/>
      <c r="M369" s="177"/>
      <c r="N369" s="177"/>
      <c r="O369" s="157" t="s">
        <v>98</v>
      </c>
      <c r="P369" s="158">
        <f t="shared" si="128"/>
        <v>0</v>
      </c>
      <c r="Q369" s="168" t="str">
        <f t="shared" si="129"/>
        <v/>
      </c>
      <c r="R369" s="233" t="str">
        <f t="shared" si="130"/>
        <v/>
      </c>
      <c r="S369" s="168">
        <f t="shared" si="131"/>
        <v>0</v>
      </c>
      <c r="T369" s="171">
        <f t="shared" si="132"/>
        <v>0</v>
      </c>
      <c r="U369" s="171">
        <f t="shared" si="133"/>
        <v>0</v>
      </c>
      <c r="V369" s="171">
        <f t="shared" si="134"/>
        <v>0</v>
      </c>
      <c r="W369" s="171">
        <f t="shared" si="135"/>
        <v>0</v>
      </c>
      <c r="X369" s="171">
        <f t="shared" si="136"/>
        <v>0</v>
      </c>
      <c r="Y369" s="171">
        <f t="shared" si="137"/>
        <v>0</v>
      </c>
      <c r="Z369" s="171">
        <f t="shared" si="138"/>
        <v>0</v>
      </c>
      <c r="AA369" s="171">
        <f t="shared" si="139"/>
        <v>0</v>
      </c>
      <c r="AB369" s="171">
        <f t="shared" si="140"/>
        <v>0</v>
      </c>
      <c r="AC369" s="171">
        <f t="shared" si="141"/>
        <v>0</v>
      </c>
      <c r="AD369" s="171">
        <f t="shared" si="142"/>
        <v>0</v>
      </c>
      <c r="AE369" s="168"/>
      <c r="AF369" s="171"/>
      <c r="AG369" s="171"/>
      <c r="AH369" s="171"/>
      <c r="AI369" s="171"/>
      <c r="AJ369" s="171"/>
      <c r="AK369" s="171"/>
      <c r="AL369" s="171"/>
      <c r="AM369" s="171"/>
      <c r="AN369" s="171" t="str">
        <f t="shared" si="122"/>
        <v/>
      </c>
      <c r="AO369" s="171" t="str">
        <f t="shared" si="123"/>
        <v/>
      </c>
      <c r="AP369" s="171" t="str">
        <f t="shared" si="124"/>
        <v/>
      </c>
      <c r="AQ369" s="168" t="str">
        <f t="shared" si="143"/>
        <v/>
      </c>
      <c r="AR369" s="158" t="str">
        <f>IF(P369&lt;&gt;1, IF(SUM(P369:$P$504)&lt;&gt;0, "| Laat geen witruimte tussen ingevulde rijen.", ""), "")</f>
        <v/>
      </c>
      <c r="AT369" s="159" t="str">
        <f t="shared" si="144"/>
        <v/>
      </c>
    </row>
    <row r="370" spans="1:46" s="158" customFormat="1" ht="14.4" customHeight="1" x14ac:dyDescent="0.3">
      <c r="A370" s="244" t="str">
        <f t="shared" si="125"/>
        <v/>
      </c>
      <c r="B370" s="153" t="str">
        <f t="shared" si="126"/>
        <v/>
      </c>
      <c r="C370" s="174" t="str">
        <f t="shared" si="127"/>
        <v/>
      </c>
      <c r="D370" s="234"/>
      <c r="E370" s="173"/>
      <c r="F370" s="175"/>
      <c r="G370" s="175"/>
      <c r="H370" s="175"/>
      <c r="I370" s="156"/>
      <c r="J370" s="175"/>
      <c r="K370" s="162"/>
      <c r="L370" s="178"/>
      <c r="M370" s="177"/>
      <c r="N370" s="177"/>
      <c r="O370" s="157" t="s">
        <v>98</v>
      </c>
      <c r="P370" s="158">
        <f t="shared" si="128"/>
        <v>0</v>
      </c>
      <c r="Q370" s="168" t="str">
        <f t="shared" si="129"/>
        <v/>
      </c>
      <c r="R370" s="233" t="str">
        <f t="shared" si="130"/>
        <v/>
      </c>
      <c r="S370" s="168">
        <f t="shared" si="131"/>
        <v>0</v>
      </c>
      <c r="T370" s="171">
        <f t="shared" si="132"/>
        <v>0</v>
      </c>
      <c r="U370" s="171">
        <f t="shared" si="133"/>
        <v>0</v>
      </c>
      <c r="V370" s="171">
        <f t="shared" si="134"/>
        <v>0</v>
      </c>
      <c r="W370" s="171">
        <f t="shared" si="135"/>
        <v>0</v>
      </c>
      <c r="X370" s="171">
        <f t="shared" si="136"/>
        <v>0</v>
      </c>
      <c r="Y370" s="171">
        <f t="shared" si="137"/>
        <v>0</v>
      </c>
      <c r="Z370" s="171">
        <f t="shared" si="138"/>
        <v>0</v>
      </c>
      <c r="AA370" s="171">
        <f t="shared" si="139"/>
        <v>0</v>
      </c>
      <c r="AB370" s="171">
        <f t="shared" si="140"/>
        <v>0</v>
      </c>
      <c r="AC370" s="171">
        <f t="shared" si="141"/>
        <v>0</v>
      </c>
      <c r="AD370" s="171">
        <f t="shared" si="142"/>
        <v>0</v>
      </c>
      <c r="AE370" s="168"/>
      <c r="AF370" s="171"/>
      <c r="AG370" s="171"/>
      <c r="AH370" s="171"/>
      <c r="AI370" s="171"/>
      <c r="AJ370" s="171"/>
      <c r="AK370" s="171"/>
      <c r="AL370" s="171"/>
      <c r="AM370" s="171"/>
      <c r="AN370" s="171" t="str">
        <f t="shared" si="122"/>
        <v/>
      </c>
      <c r="AO370" s="171" t="str">
        <f t="shared" si="123"/>
        <v/>
      </c>
      <c r="AP370" s="171" t="str">
        <f t="shared" si="124"/>
        <v/>
      </c>
      <c r="AQ370" s="168" t="str">
        <f t="shared" si="143"/>
        <v/>
      </c>
      <c r="AR370" s="158" t="str">
        <f>IF(P370&lt;&gt;1, IF(SUM(P370:$P$504)&lt;&gt;0, "| Laat geen witruimte tussen ingevulde rijen.", ""), "")</f>
        <v/>
      </c>
      <c r="AT370" s="159" t="str">
        <f t="shared" si="144"/>
        <v/>
      </c>
    </row>
    <row r="371" spans="1:46" s="158" customFormat="1" ht="14.4" customHeight="1" x14ac:dyDescent="0.3">
      <c r="A371" s="244" t="str">
        <f t="shared" si="125"/>
        <v/>
      </c>
      <c r="B371" s="153" t="str">
        <f t="shared" si="126"/>
        <v/>
      </c>
      <c r="C371" s="174" t="str">
        <f t="shared" si="127"/>
        <v/>
      </c>
      <c r="D371" s="234"/>
      <c r="E371" s="173"/>
      <c r="F371" s="175"/>
      <c r="G371" s="175"/>
      <c r="H371" s="175"/>
      <c r="I371" s="156"/>
      <c r="J371" s="175"/>
      <c r="K371" s="162"/>
      <c r="L371" s="178"/>
      <c r="M371" s="177"/>
      <c r="N371" s="177"/>
      <c r="O371" s="157" t="s">
        <v>98</v>
      </c>
      <c r="P371" s="158">
        <f t="shared" si="128"/>
        <v>0</v>
      </c>
      <c r="Q371" s="168" t="str">
        <f t="shared" si="129"/>
        <v/>
      </c>
      <c r="R371" s="233" t="str">
        <f t="shared" si="130"/>
        <v/>
      </c>
      <c r="S371" s="168">
        <f t="shared" si="131"/>
        <v>0</v>
      </c>
      <c r="T371" s="171">
        <f t="shared" si="132"/>
        <v>0</v>
      </c>
      <c r="U371" s="171">
        <f t="shared" si="133"/>
        <v>0</v>
      </c>
      <c r="V371" s="171">
        <f t="shared" si="134"/>
        <v>0</v>
      </c>
      <c r="W371" s="171">
        <f t="shared" si="135"/>
        <v>0</v>
      </c>
      <c r="X371" s="171">
        <f t="shared" si="136"/>
        <v>0</v>
      </c>
      <c r="Y371" s="171">
        <f t="shared" si="137"/>
        <v>0</v>
      </c>
      <c r="Z371" s="171">
        <f t="shared" si="138"/>
        <v>0</v>
      </c>
      <c r="AA371" s="171">
        <f t="shared" si="139"/>
        <v>0</v>
      </c>
      <c r="AB371" s="171">
        <f t="shared" si="140"/>
        <v>0</v>
      </c>
      <c r="AC371" s="171">
        <f t="shared" si="141"/>
        <v>0</v>
      </c>
      <c r="AD371" s="171">
        <f t="shared" si="142"/>
        <v>0</v>
      </c>
      <c r="AE371" s="168"/>
      <c r="AF371" s="171"/>
      <c r="AG371" s="171"/>
      <c r="AH371" s="171"/>
      <c r="AI371" s="171"/>
      <c r="AJ371" s="171"/>
      <c r="AK371" s="171"/>
      <c r="AL371" s="171"/>
      <c r="AM371" s="171"/>
      <c r="AN371" s="171" t="str">
        <f t="shared" si="122"/>
        <v/>
      </c>
      <c r="AO371" s="171" t="str">
        <f t="shared" si="123"/>
        <v/>
      </c>
      <c r="AP371" s="171" t="str">
        <f t="shared" si="124"/>
        <v/>
      </c>
      <c r="AQ371" s="168" t="str">
        <f t="shared" si="143"/>
        <v/>
      </c>
      <c r="AR371" s="158" t="str">
        <f>IF(P371&lt;&gt;1, IF(SUM(P371:$P$504)&lt;&gt;0, "| Laat geen witruimte tussen ingevulde rijen.", ""), "")</f>
        <v/>
      </c>
      <c r="AT371" s="159" t="str">
        <f t="shared" si="144"/>
        <v/>
      </c>
    </row>
    <row r="372" spans="1:46" s="158" customFormat="1" ht="14.4" customHeight="1" x14ac:dyDescent="0.3">
      <c r="A372" s="244" t="str">
        <f t="shared" si="125"/>
        <v/>
      </c>
      <c r="B372" s="153" t="str">
        <f t="shared" si="126"/>
        <v/>
      </c>
      <c r="C372" s="174" t="str">
        <f t="shared" si="127"/>
        <v/>
      </c>
      <c r="D372" s="234"/>
      <c r="E372" s="173"/>
      <c r="F372" s="175"/>
      <c r="G372" s="175"/>
      <c r="H372" s="175"/>
      <c r="I372" s="156"/>
      <c r="J372" s="175"/>
      <c r="K372" s="162"/>
      <c r="L372" s="178"/>
      <c r="M372" s="177"/>
      <c r="N372" s="177"/>
      <c r="O372" s="157" t="s">
        <v>98</v>
      </c>
      <c r="P372" s="158">
        <f t="shared" si="128"/>
        <v>0</v>
      </c>
      <c r="Q372" s="168" t="str">
        <f t="shared" si="129"/>
        <v/>
      </c>
      <c r="R372" s="233" t="str">
        <f t="shared" si="130"/>
        <v/>
      </c>
      <c r="S372" s="168">
        <f t="shared" si="131"/>
        <v>0</v>
      </c>
      <c r="T372" s="171">
        <f t="shared" si="132"/>
        <v>0</v>
      </c>
      <c r="U372" s="171">
        <f t="shared" si="133"/>
        <v>0</v>
      </c>
      <c r="V372" s="171">
        <f t="shared" si="134"/>
        <v>0</v>
      </c>
      <c r="W372" s="171">
        <f t="shared" si="135"/>
        <v>0</v>
      </c>
      <c r="X372" s="171">
        <f t="shared" si="136"/>
        <v>0</v>
      </c>
      <c r="Y372" s="171">
        <f t="shared" si="137"/>
        <v>0</v>
      </c>
      <c r="Z372" s="171">
        <f t="shared" si="138"/>
        <v>0</v>
      </c>
      <c r="AA372" s="171">
        <f t="shared" si="139"/>
        <v>0</v>
      </c>
      <c r="AB372" s="171">
        <f t="shared" si="140"/>
        <v>0</v>
      </c>
      <c r="AC372" s="171">
        <f t="shared" si="141"/>
        <v>0</v>
      </c>
      <c r="AD372" s="171">
        <f t="shared" si="142"/>
        <v>0</v>
      </c>
      <c r="AE372" s="168"/>
      <c r="AF372" s="171"/>
      <c r="AG372" s="171"/>
      <c r="AH372" s="171"/>
      <c r="AI372" s="171"/>
      <c r="AJ372" s="171"/>
      <c r="AK372" s="171"/>
      <c r="AL372" s="171"/>
      <c r="AM372" s="171"/>
      <c r="AN372" s="171" t="str">
        <f t="shared" si="122"/>
        <v/>
      </c>
      <c r="AO372" s="171" t="str">
        <f t="shared" si="123"/>
        <v/>
      </c>
      <c r="AP372" s="171" t="str">
        <f t="shared" si="124"/>
        <v/>
      </c>
      <c r="AQ372" s="168" t="str">
        <f t="shared" si="143"/>
        <v/>
      </c>
      <c r="AR372" s="158" t="str">
        <f>IF(P372&lt;&gt;1, IF(SUM(P372:$P$504)&lt;&gt;0, "| Laat geen witruimte tussen ingevulde rijen.", ""), "")</f>
        <v/>
      </c>
      <c r="AT372" s="159" t="str">
        <f t="shared" si="144"/>
        <v/>
      </c>
    </row>
    <row r="373" spans="1:46" s="158" customFormat="1" ht="14.4" customHeight="1" x14ac:dyDescent="0.3">
      <c r="A373" s="244" t="str">
        <f t="shared" si="125"/>
        <v/>
      </c>
      <c r="B373" s="153" t="str">
        <f t="shared" si="126"/>
        <v/>
      </c>
      <c r="C373" s="174" t="str">
        <f t="shared" si="127"/>
        <v/>
      </c>
      <c r="D373" s="234"/>
      <c r="E373" s="173"/>
      <c r="F373" s="175"/>
      <c r="G373" s="175"/>
      <c r="H373" s="175"/>
      <c r="I373" s="156"/>
      <c r="J373" s="175"/>
      <c r="K373" s="162"/>
      <c r="L373" s="178"/>
      <c r="M373" s="177"/>
      <c r="N373" s="177"/>
      <c r="O373" s="157" t="s">
        <v>98</v>
      </c>
      <c r="P373" s="158">
        <f t="shared" si="128"/>
        <v>0</v>
      </c>
      <c r="Q373" s="168" t="str">
        <f t="shared" si="129"/>
        <v/>
      </c>
      <c r="R373" s="233" t="str">
        <f t="shared" si="130"/>
        <v/>
      </c>
      <c r="S373" s="168">
        <f t="shared" si="131"/>
        <v>0</v>
      </c>
      <c r="T373" s="171">
        <f t="shared" si="132"/>
        <v>0</v>
      </c>
      <c r="U373" s="171">
        <f t="shared" si="133"/>
        <v>0</v>
      </c>
      <c r="V373" s="171">
        <f t="shared" si="134"/>
        <v>0</v>
      </c>
      <c r="W373" s="171">
        <f t="shared" si="135"/>
        <v>0</v>
      </c>
      <c r="X373" s="171">
        <f t="shared" si="136"/>
        <v>0</v>
      </c>
      <c r="Y373" s="171">
        <f t="shared" si="137"/>
        <v>0</v>
      </c>
      <c r="Z373" s="171">
        <f t="shared" si="138"/>
        <v>0</v>
      </c>
      <c r="AA373" s="171">
        <f t="shared" si="139"/>
        <v>0</v>
      </c>
      <c r="AB373" s="171">
        <f t="shared" si="140"/>
        <v>0</v>
      </c>
      <c r="AC373" s="171">
        <f t="shared" si="141"/>
        <v>0</v>
      </c>
      <c r="AD373" s="171">
        <f t="shared" si="142"/>
        <v>0</v>
      </c>
      <c r="AE373" s="168"/>
      <c r="AF373" s="171"/>
      <c r="AG373" s="171"/>
      <c r="AH373" s="171"/>
      <c r="AI373" s="171"/>
      <c r="AJ373" s="171"/>
      <c r="AK373" s="171"/>
      <c r="AL373" s="171"/>
      <c r="AM373" s="171"/>
      <c r="AN373" s="171" t="str">
        <f t="shared" si="122"/>
        <v/>
      </c>
      <c r="AO373" s="171" t="str">
        <f t="shared" si="123"/>
        <v/>
      </c>
      <c r="AP373" s="171" t="str">
        <f t="shared" si="124"/>
        <v/>
      </c>
      <c r="AQ373" s="168" t="str">
        <f t="shared" si="143"/>
        <v/>
      </c>
      <c r="AR373" s="158" t="str">
        <f>IF(P373&lt;&gt;1, IF(SUM(P373:$P$504)&lt;&gt;0, "| Laat geen witruimte tussen ingevulde rijen.", ""), "")</f>
        <v/>
      </c>
      <c r="AT373" s="159" t="str">
        <f t="shared" si="144"/>
        <v/>
      </c>
    </row>
    <row r="374" spans="1:46" s="158" customFormat="1" ht="14.4" customHeight="1" x14ac:dyDescent="0.3">
      <c r="A374" s="244" t="str">
        <f t="shared" si="125"/>
        <v/>
      </c>
      <c r="B374" s="153" t="str">
        <f t="shared" si="126"/>
        <v/>
      </c>
      <c r="C374" s="174" t="str">
        <f t="shared" si="127"/>
        <v/>
      </c>
      <c r="D374" s="234"/>
      <c r="E374" s="173"/>
      <c r="F374" s="175"/>
      <c r="G374" s="175"/>
      <c r="H374" s="175"/>
      <c r="I374" s="156"/>
      <c r="J374" s="175"/>
      <c r="K374" s="162"/>
      <c r="L374" s="178"/>
      <c r="M374" s="177"/>
      <c r="N374" s="177"/>
      <c r="O374" s="157" t="s">
        <v>98</v>
      </c>
      <c r="P374" s="158">
        <f t="shared" si="128"/>
        <v>0</v>
      </c>
      <c r="Q374" s="168" t="str">
        <f t="shared" si="129"/>
        <v/>
      </c>
      <c r="R374" s="233" t="str">
        <f t="shared" si="130"/>
        <v/>
      </c>
      <c r="S374" s="168">
        <f t="shared" si="131"/>
        <v>0</v>
      </c>
      <c r="T374" s="171">
        <f t="shared" si="132"/>
        <v>0</v>
      </c>
      <c r="U374" s="171">
        <f t="shared" si="133"/>
        <v>0</v>
      </c>
      <c r="V374" s="171">
        <f t="shared" si="134"/>
        <v>0</v>
      </c>
      <c r="W374" s="171">
        <f t="shared" si="135"/>
        <v>0</v>
      </c>
      <c r="X374" s="171">
        <f t="shared" si="136"/>
        <v>0</v>
      </c>
      <c r="Y374" s="171">
        <f t="shared" si="137"/>
        <v>0</v>
      </c>
      <c r="Z374" s="171">
        <f t="shared" si="138"/>
        <v>0</v>
      </c>
      <c r="AA374" s="171">
        <f t="shared" si="139"/>
        <v>0</v>
      </c>
      <c r="AB374" s="171">
        <f t="shared" si="140"/>
        <v>0</v>
      </c>
      <c r="AC374" s="171">
        <f t="shared" si="141"/>
        <v>0</v>
      </c>
      <c r="AD374" s="171">
        <f t="shared" si="142"/>
        <v>0</v>
      </c>
      <c r="AE374" s="168"/>
      <c r="AF374" s="171"/>
      <c r="AG374" s="171"/>
      <c r="AH374" s="171"/>
      <c r="AI374" s="171"/>
      <c r="AJ374" s="171"/>
      <c r="AK374" s="171"/>
      <c r="AL374" s="171"/>
      <c r="AM374" s="171"/>
      <c r="AN374" s="171" t="str">
        <f t="shared" si="122"/>
        <v/>
      </c>
      <c r="AO374" s="171" t="str">
        <f t="shared" si="123"/>
        <v/>
      </c>
      <c r="AP374" s="171" t="str">
        <f t="shared" si="124"/>
        <v/>
      </c>
      <c r="AQ374" s="168" t="str">
        <f t="shared" si="143"/>
        <v/>
      </c>
      <c r="AR374" s="158" t="str">
        <f>IF(P374&lt;&gt;1, IF(SUM(P374:$P$504)&lt;&gt;0, "| Laat geen witruimte tussen ingevulde rijen.", ""), "")</f>
        <v/>
      </c>
      <c r="AT374" s="159" t="str">
        <f t="shared" si="144"/>
        <v/>
      </c>
    </row>
    <row r="375" spans="1:46" s="158" customFormat="1" ht="14.4" customHeight="1" x14ac:dyDescent="0.3">
      <c r="A375" s="244" t="str">
        <f t="shared" si="125"/>
        <v/>
      </c>
      <c r="B375" s="153" t="str">
        <f t="shared" si="126"/>
        <v/>
      </c>
      <c r="C375" s="174" t="str">
        <f t="shared" si="127"/>
        <v/>
      </c>
      <c r="D375" s="234"/>
      <c r="E375" s="173"/>
      <c r="F375" s="175"/>
      <c r="G375" s="175"/>
      <c r="H375" s="175"/>
      <c r="I375" s="156"/>
      <c r="J375" s="175"/>
      <c r="K375" s="162"/>
      <c r="L375" s="178"/>
      <c r="M375" s="177"/>
      <c r="N375" s="177"/>
      <c r="O375" s="157" t="s">
        <v>98</v>
      </c>
      <c r="P375" s="158">
        <f t="shared" si="128"/>
        <v>0</v>
      </c>
      <c r="Q375" s="168" t="str">
        <f t="shared" si="129"/>
        <v/>
      </c>
      <c r="R375" s="233" t="str">
        <f t="shared" si="130"/>
        <v/>
      </c>
      <c r="S375" s="168">
        <f t="shared" si="131"/>
        <v>0</v>
      </c>
      <c r="T375" s="171">
        <f t="shared" si="132"/>
        <v>0</v>
      </c>
      <c r="U375" s="171">
        <f t="shared" si="133"/>
        <v>0</v>
      </c>
      <c r="V375" s="171">
        <f t="shared" si="134"/>
        <v>0</v>
      </c>
      <c r="W375" s="171">
        <f t="shared" si="135"/>
        <v>0</v>
      </c>
      <c r="X375" s="171">
        <f t="shared" si="136"/>
        <v>0</v>
      </c>
      <c r="Y375" s="171">
        <f t="shared" si="137"/>
        <v>0</v>
      </c>
      <c r="Z375" s="171">
        <f t="shared" si="138"/>
        <v>0</v>
      </c>
      <c r="AA375" s="171">
        <f t="shared" si="139"/>
        <v>0</v>
      </c>
      <c r="AB375" s="171">
        <f t="shared" si="140"/>
        <v>0</v>
      </c>
      <c r="AC375" s="171">
        <f t="shared" si="141"/>
        <v>0</v>
      </c>
      <c r="AD375" s="171">
        <f t="shared" si="142"/>
        <v>0</v>
      </c>
      <c r="AE375" s="168"/>
      <c r="AF375" s="171"/>
      <c r="AG375" s="171"/>
      <c r="AH375" s="171"/>
      <c r="AI375" s="171"/>
      <c r="AJ375" s="171"/>
      <c r="AK375" s="171"/>
      <c r="AL375" s="171"/>
      <c r="AM375" s="171"/>
      <c r="AN375" s="171" t="str">
        <f t="shared" si="122"/>
        <v/>
      </c>
      <c r="AO375" s="171" t="str">
        <f t="shared" si="123"/>
        <v/>
      </c>
      <c r="AP375" s="171" t="str">
        <f t="shared" si="124"/>
        <v/>
      </c>
      <c r="AQ375" s="168" t="str">
        <f t="shared" si="143"/>
        <v/>
      </c>
      <c r="AR375" s="158" t="str">
        <f>IF(P375&lt;&gt;1, IF(SUM(P375:$P$504)&lt;&gt;0, "| Laat geen witruimte tussen ingevulde rijen.", ""), "")</f>
        <v/>
      </c>
      <c r="AT375" s="159" t="str">
        <f t="shared" si="144"/>
        <v/>
      </c>
    </row>
    <row r="376" spans="1:46" s="158" customFormat="1" ht="14.4" customHeight="1" x14ac:dyDescent="0.3">
      <c r="A376" s="244" t="str">
        <f t="shared" si="125"/>
        <v/>
      </c>
      <c r="B376" s="153" t="str">
        <f t="shared" si="126"/>
        <v/>
      </c>
      <c r="C376" s="174" t="str">
        <f t="shared" si="127"/>
        <v/>
      </c>
      <c r="D376" s="234"/>
      <c r="E376" s="173"/>
      <c r="F376" s="175"/>
      <c r="G376" s="175"/>
      <c r="H376" s="175"/>
      <c r="I376" s="156"/>
      <c r="J376" s="175"/>
      <c r="K376" s="162"/>
      <c r="L376" s="178"/>
      <c r="M376" s="177"/>
      <c r="N376" s="177"/>
      <c r="O376" s="157" t="s">
        <v>98</v>
      </c>
      <c r="P376" s="158">
        <f t="shared" si="128"/>
        <v>0</v>
      </c>
      <c r="Q376" s="168" t="str">
        <f t="shared" si="129"/>
        <v/>
      </c>
      <c r="R376" s="233" t="str">
        <f t="shared" si="130"/>
        <v/>
      </c>
      <c r="S376" s="168">
        <f t="shared" si="131"/>
        <v>0</v>
      </c>
      <c r="T376" s="171">
        <f t="shared" si="132"/>
        <v>0</v>
      </c>
      <c r="U376" s="171">
        <f t="shared" si="133"/>
        <v>0</v>
      </c>
      <c r="V376" s="171">
        <f t="shared" si="134"/>
        <v>0</v>
      </c>
      <c r="W376" s="171">
        <f t="shared" si="135"/>
        <v>0</v>
      </c>
      <c r="X376" s="171">
        <f t="shared" si="136"/>
        <v>0</v>
      </c>
      <c r="Y376" s="171">
        <f t="shared" si="137"/>
        <v>0</v>
      </c>
      <c r="Z376" s="171">
        <f t="shared" si="138"/>
        <v>0</v>
      </c>
      <c r="AA376" s="171">
        <f t="shared" si="139"/>
        <v>0</v>
      </c>
      <c r="AB376" s="171">
        <f t="shared" si="140"/>
        <v>0</v>
      </c>
      <c r="AC376" s="171">
        <f t="shared" si="141"/>
        <v>0</v>
      </c>
      <c r="AD376" s="171">
        <f t="shared" si="142"/>
        <v>0</v>
      </c>
      <c r="AE376" s="168"/>
      <c r="AF376" s="171"/>
      <c r="AG376" s="171"/>
      <c r="AH376" s="171"/>
      <c r="AI376" s="171"/>
      <c r="AJ376" s="171"/>
      <c r="AK376" s="171"/>
      <c r="AL376" s="171"/>
      <c r="AM376" s="171"/>
      <c r="AN376" s="171" t="str">
        <f t="shared" si="122"/>
        <v/>
      </c>
      <c r="AO376" s="171" t="str">
        <f t="shared" si="123"/>
        <v/>
      </c>
      <c r="AP376" s="171" t="str">
        <f t="shared" si="124"/>
        <v/>
      </c>
      <c r="AQ376" s="168" t="str">
        <f t="shared" si="143"/>
        <v/>
      </c>
      <c r="AR376" s="158" t="str">
        <f>IF(P376&lt;&gt;1, IF(SUM(P376:$P$504)&lt;&gt;0, "| Laat geen witruimte tussen ingevulde rijen.", ""), "")</f>
        <v/>
      </c>
      <c r="AT376" s="159" t="str">
        <f t="shared" si="144"/>
        <v/>
      </c>
    </row>
    <row r="377" spans="1:46" s="158" customFormat="1" ht="14.4" customHeight="1" x14ac:dyDescent="0.3">
      <c r="A377" s="244" t="str">
        <f t="shared" si="125"/>
        <v/>
      </c>
      <c r="B377" s="153" t="str">
        <f t="shared" si="126"/>
        <v/>
      </c>
      <c r="C377" s="174" t="str">
        <f t="shared" si="127"/>
        <v/>
      </c>
      <c r="D377" s="234"/>
      <c r="E377" s="173"/>
      <c r="F377" s="175"/>
      <c r="G377" s="175"/>
      <c r="H377" s="175"/>
      <c r="I377" s="156"/>
      <c r="J377" s="175"/>
      <c r="K377" s="162"/>
      <c r="L377" s="178"/>
      <c r="M377" s="177"/>
      <c r="N377" s="177"/>
      <c r="O377" s="157" t="s">
        <v>98</v>
      </c>
      <c r="P377" s="158">
        <f t="shared" si="128"/>
        <v>0</v>
      </c>
      <c r="Q377" s="168" t="str">
        <f t="shared" si="129"/>
        <v/>
      </c>
      <c r="R377" s="233" t="str">
        <f t="shared" si="130"/>
        <v/>
      </c>
      <c r="S377" s="168">
        <f t="shared" si="131"/>
        <v>0</v>
      </c>
      <c r="T377" s="171">
        <f t="shared" si="132"/>
        <v>0</v>
      </c>
      <c r="U377" s="171">
        <f t="shared" si="133"/>
        <v>0</v>
      </c>
      <c r="V377" s="171">
        <f t="shared" si="134"/>
        <v>0</v>
      </c>
      <c r="W377" s="171">
        <f t="shared" si="135"/>
        <v>0</v>
      </c>
      <c r="X377" s="171">
        <f t="shared" si="136"/>
        <v>0</v>
      </c>
      <c r="Y377" s="171">
        <f t="shared" si="137"/>
        <v>0</v>
      </c>
      <c r="Z377" s="171">
        <f t="shared" si="138"/>
        <v>0</v>
      </c>
      <c r="AA377" s="171">
        <f t="shared" si="139"/>
        <v>0</v>
      </c>
      <c r="AB377" s="171">
        <f t="shared" si="140"/>
        <v>0</v>
      </c>
      <c r="AC377" s="171">
        <f t="shared" si="141"/>
        <v>0</v>
      </c>
      <c r="AD377" s="171">
        <f t="shared" si="142"/>
        <v>0</v>
      </c>
      <c r="AE377" s="168"/>
      <c r="AF377" s="171"/>
      <c r="AG377" s="171"/>
      <c r="AH377" s="171"/>
      <c r="AI377" s="171"/>
      <c r="AJ377" s="171"/>
      <c r="AK377" s="171"/>
      <c r="AL377" s="171"/>
      <c r="AM377" s="171"/>
      <c r="AN377" s="171" t="str">
        <f t="shared" si="122"/>
        <v/>
      </c>
      <c r="AO377" s="171" t="str">
        <f t="shared" si="123"/>
        <v/>
      </c>
      <c r="AP377" s="171" t="str">
        <f t="shared" si="124"/>
        <v/>
      </c>
      <c r="AQ377" s="168" t="str">
        <f t="shared" si="143"/>
        <v/>
      </c>
      <c r="AR377" s="158" t="str">
        <f>IF(P377&lt;&gt;1, IF(SUM(P377:$P$504)&lt;&gt;0, "| Laat geen witruimte tussen ingevulde rijen.", ""), "")</f>
        <v/>
      </c>
      <c r="AT377" s="159" t="str">
        <f t="shared" si="144"/>
        <v/>
      </c>
    </row>
    <row r="378" spans="1:46" s="158" customFormat="1" ht="14.4" customHeight="1" x14ac:dyDescent="0.3">
      <c r="A378" s="244" t="str">
        <f t="shared" si="125"/>
        <v/>
      </c>
      <c r="B378" s="153" t="str">
        <f t="shared" si="126"/>
        <v/>
      </c>
      <c r="C378" s="174" t="str">
        <f t="shared" si="127"/>
        <v/>
      </c>
      <c r="D378" s="234"/>
      <c r="E378" s="173"/>
      <c r="F378" s="175"/>
      <c r="G378" s="175"/>
      <c r="H378" s="175"/>
      <c r="I378" s="156"/>
      <c r="J378" s="175"/>
      <c r="K378" s="162"/>
      <c r="L378" s="178"/>
      <c r="M378" s="177"/>
      <c r="N378" s="177"/>
      <c r="O378" s="157" t="s">
        <v>98</v>
      </c>
      <c r="P378" s="158">
        <f t="shared" si="128"/>
        <v>0</v>
      </c>
      <c r="Q378" s="168" t="str">
        <f t="shared" si="129"/>
        <v/>
      </c>
      <c r="R378" s="233" t="str">
        <f t="shared" si="130"/>
        <v/>
      </c>
      <c r="S378" s="168">
        <f t="shared" si="131"/>
        <v>0</v>
      </c>
      <c r="T378" s="171">
        <f t="shared" si="132"/>
        <v>0</v>
      </c>
      <c r="U378" s="171">
        <f t="shared" si="133"/>
        <v>0</v>
      </c>
      <c r="V378" s="171">
        <f t="shared" si="134"/>
        <v>0</v>
      </c>
      <c r="W378" s="171">
        <f t="shared" si="135"/>
        <v>0</v>
      </c>
      <c r="X378" s="171">
        <f t="shared" si="136"/>
        <v>0</v>
      </c>
      <c r="Y378" s="171">
        <f t="shared" si="137"/>
        <v>0</v>
      </c>
      <c r="Z378" s="171">
        <f t="shared" si="138"/>
        <v>0</v>
      </c>
      <c r="AA378" s="171">
        <f t="shared" si="139"/>
        <v>0</v>
      </c>
      <c r="AB378" s="171">
        <f t="shared" si="140"/>
        <v>0</v>
      </c>
      <c r="AC378" s="171">
        <f t="shared" si="141"/>
        <v>0</v>
      </c>
      <c r="AD378" s="171">
        <f t="shared" si="142"/>
        <v>0</v>
      </c>
      <c r="AE378" s="168"/>
      <c r="AF378" s="171"/>
      <c r="AG378" s="171"/>
      <c r="AH378" s="171"/>
      <c r="AI378" s="171"/>
      <c r="AJ378" s="171"/>
      <c r="AK378" s="171"/>
      <c r="AL378" s="171"/>
      <c r="AM378" s="171"/>
      <c r="AN378" s="171" t="str">
        <f t="shared" si="122"/>
        <v/>
      </c>
      <c r="AO378" s="171" t="str">
        <f t="shared" si="123"/>
        <v/>
      </c>
      <c r="AP378" s="171" t="str">
        <f t="shared" si="124"/>
        <v/>
      </c>
      <c r="AQ378" s="168" t="str">
        <f t="shared" si="143"/>
        <v/>
      </c>
      <c r="AR378" s="158" t="str">
        <f>IF(P378&lt;&gt;1, IF(SUM(P378:$P$504)&lt;&gt;0, "| Laat geen witruimte tussen ingevulde rijen.", ""), "")</f>
        <v/>
      </c>
      <c r="AT378" s="159" t="str">
        <f t="shared" si="144"/>
        <v/>
      </c>
    </row>
    <row r="379" spans="1:46" s="158" customFormat="1" ht="14.4" customHeight="1" x14ac:dyDescent="0.3">
      <c r="A379" s="244" t="str">
        <f t="shared" si="125"/>
        <v/>
      </c>
      <c r="B379" s="153" t="str">
        <f t="shared" si="126"/>
        <v/>
      </c>
      <c r="C379" s="174" t="str">
        <f t="shared" si="127"/>
        <v/>
      </c>
      <c r="D379" s="234"/>
      <c r="E379" s="173"/>
      <c r="F379" s="175"/>
      <c r="G379" s="175"/>
      <c r="H379" s="175"/>
      <c r="I379" s="156"/>
      <c r="J379" s="175"/>
      <c r="K379" s="162"/>
      <c r="L379" s="178"/>
      <c r="M379" s="177"/>
      <c r="N379" s="177"/>
      <c r="O379" s="157" t="s">
        <v>98</v>
      </c>
      <c r="P379" s="158">
        <f t="shared" si="128"/>
        <v>0</v>
      </c>
      <c r="Q379" s="168" t="str">
        <f t="shared" si="129"/>
        <v/>
      </c>
      <c r="R379" s="233" t="str">
        <f t="shared" si="130"/>
        <v/>
      </c>
      <c r="S379" s="168">
        <f t="shared" si="131"/>
        <v>0</v>
      </c>
      <c r="T379" s="171">
        <f t="shared" si="132"/>
        <v>0</v>
      </c>
      <c r="U379" s="171">
        <f t="shared" si="133"/>
        <v>0</v>
      </c>
      <c r="V379" s="171">
        <f t="shared" si="134"/>
        <v>0</v>
      </c>
      <c r="W379" s="171">
        <f t="shared" si="135"/>
        <v>0</v>
      </c>
      <c r="X379" s="171">
        <f t="shared" si="136"/>
        <v>0</v>
      </c>
      <c r="Y379" s="171">
        <f t="shared" si="137"/>
        <v>0</v>
      </c>
      <c r="Z379" s="171">
        <f t="shared" si="138"/>
        <v>0</v>
      </c>
      <c r="AA379" s="171">
        <f t="shared" si="139"/>
        <v>0</v>
      </c>
      <c r="AB379" s="171">
        <f t="shared" si="140"/>
        <v>0</v>
      </c>
      <c r="AC379" s="171">
        <f t="shared" si="141"/>
        <v>0</v>
      </c>
      <c r="AD379" s="171">
        <f t="shared" si="142"/>
        <v>0</v>
      </c>
      <c r="AE379" s="168"/>
      <c r="AF379" s="171"/>
      <c r="AG379" s="171"/>
      <c r="AH379" s="171"/>
      <c r="AI379" s="171"/>
      <c r="AJ379" s="171"/>
      <c r="AK379" s="171"/>
      <c r="AL379" s="171"/>
      <c r="AM379" s="171"/>
      <c r="AN379" s="171" t="str">
        <f t="shared" si="122"/>
        <v/>
      </c>
      <c r="AO379" s="171" t="str">
        <f t="shared" si="123"/>
        <v/>
      </c>
      <c r="AP379" s="171" t="str">
        <f t="shared" si="124"/>
        <v/>
      </c>
      <c r="AQ379" s="168" t="str">
        <f t="shared" si="143"/>
        <v/>
      </c>
      <c r="AR379" s="158" t="str">
        <f>IF(P379&lt;&gt;1, IF(SUM(P379:$P$504)&lt;&gt;0, "| Laat geen witruimte tussen ingevulde rijen.", ""), "")</f>
        <v/>
      </c>
      <c r="AT379" s="159" t="str">
        <f t="shared" si="144"/>
        <v/>
      </c>
    </row>
    <row r="380" spans="1:46" s="158" customFormat="1" ht="14.4" customHeight="1" x14ac:dyDescent="0.3">
      <c r="A380" s="244" t="str">
        <f t="shared" si="125"/>
        <v/>
      </c>
      <c r="B380" s="153" t="str">
        <f t="shared" si="126"/>
        <v/>
      </c>
      <c r="C380" s="174" t="str">
        <f t="shared" si="127"/>
        <v/>
      </c>
      <c r="D380" s="234"/>
      <c r="E380" s="173"/>
      <c r="F380" s="175"/>
      <c r="G380" s="175"/>
      <c r="H380" s="175"/>
      <c r="I380" s="156"/>
      <c r="J380" s="175"/>
      <c r="K380" s="162"/>
      <c r="L380" s="178"/>
      <c r="M380" s="177"/>
      <c r="N380" s="177"/>
      <c r="O380" s="157" t="s">
        <v>98</v>
      </c>
      <c r="P380" s="158">
        <f t="shared" si="128"/>
        <v>0</v>
      </c>
      <c r="Q380" s="168" t="str">
        <f t="shared" si="129"/>
        <v/>
      </c>
      <c r="R380" s="233" t="str">
        <f t="shared" si="130"/>
        <v/>
      </c>
      <c r="S380" s="168">
        <f t="shared" si="131"/>
        <v>0</v>
      </c>
      <c r="T380" s="171">
        <f t="shared" si="132"/>
        <v>0</v>
      </c>
      <c r="U380" s="171">
        <f t="shared" si="133"/>
        <v>0</v>
      </c>
      <c r="V380" s="171">
        <f t="shared" si="134"/>
        <v>0</v>
      </c>
      <c r="W380" s="171">
        <f t="shared" si="135"/>
        <v>0</v>
      </c>
      <c r="X380" s="171">
        <f t="shared" si="136"/>
        <v>0</v>
      </c>
      <c r="Y380" s="171">
        <f t="shared" si="137"/>
        <v>0</v>
      </c>
      <c r="Z380" s="171">
        <f t="shared" si="138"/>
        <v>0</v>
      </c>
      <c r="AA380" s="171">
        <f t="shared" si="139"/>
        <v>0</v>
      </c>
      <c r="AB380" s="171">
        <f t="shared" si="140"/>
        <v>0</v>
      </c>
      <c r="AC380" s="171">
        <f t="shared" si="141"/>
        <v>0</v>
      </c>
      <c r="AD380" s="171">
        <f t="shared" si="142"/>
        <v>0</v>
      </c>
      <c r="AE380" s="168"/>
      <c r="AF380" s="171"/>
      <c r="AG380" s="171"/>
      <c r="AH380" s="171"/>
      <c r="AI380" s="171"/>
      <c r="AJ380" s="171"/>
      <c r="AK380" s="171"/>
      <c r="AL380" s="171"/>
      <c r="AM380" s="171"/>
      <c r="AN380" s="171" t="str">
        <f t="shared" si="122"/>
        <v/>
      </c>
      <c r="AO380" s="171" t="str">
        <f t="shared" si="123"/>
        <v/>
      </c>
      <c r="AP380" s="171" t="str">
        <f t="shared" si="124"/>
        <v/>
      </c>
      <c r="AQ380" s="168" t="str">
        <f t="shared" si="143"/>
        <v/>
      </c>
      <c r="AR380" s="158" t="str">
        <f>IF(P380&lt;&gt;1, IF(SUM(P380:$P$504)&lt;&gt;0, "| Laat geen witruimte tussen ingevulde rijen.", ""), "")</f>
        <v/>
      </c>
      <c r="AT380" s="159" t="str">
        <f t="shared" si="144"/>
        <v/>
      </c>
    </row>
    <row r="381" spans="1:46" s="158" customFormat="1" ht="14.4" customHeight="1" x14ac:dyDescent="0.3">
      <c r="A381" s="244" t="str">
        <f t="shared" si="125"/>
        <v/>
      </c>
      <c r="B381" s="153" t="str">
        <f t="shared" si="126"/>
        <v/>
      </c>
      <c r="C381" s="174" t="str">
        <f t="shared" si="127"/>
        <v/>
      </c>
      <c r="D381" s="234"/>
      <c r="E381" s="173"/>
      <c r="F381" s="175"/>
      <c r="G381" s="175"/>
      <c r="H381" s="175"/>
      <c r="I381" s="156"/>
      <c r="J381" s="175"/>
      <c r="K381" s="162"/>
      <c r="L381" s="178"/>
      <c r="M381" s="177"/>
      <c r="N381" s="177"/>
      <c r="O381" s="157" t="s">
        <v>98</v>
      </c>
      <c r="P381" s="158">
        <f t="shared" si="128"/>
        <v>0</v>
      </c>
      <c r="Q381" s="168" t="str">
        <f t="shared" si="129"/>
        <v/>
      </c>
      <c r="R381" s="233" t="str">
        <f t="shared" si="130"/>
        <v/>
      </c>
      <c r="S381" s="168">
        <f t="shared" si="131"/>
        <v>0</v>
      </c>
      <c r="T381" s="171">
        <f t="shared" si="132"/>
        <v>0</v>
      </c>
      <c r="U381" s="171">
        <f t="shared" si="133"/>
        <v>0</v>
      </c>
      <c r="V381" s="171">
        <f t="shared" si="134"/>
        <v>0</v>
      </c>
      <c r="W381" s="171">
        <f t="shared" si="135"/>
        <v>0</v>
      </c>
      <c r="X381" s="171">
        <f t="shared" si="136"/>
        <v>0</v>
      </c>
      <c r="Y381" s="171">
        <f t="shared" si="137"/>
        <v>0</v>
      </c>
      <c r="Z381" s="171">
        <f t="shared" si="138"/>
        <v>0</v>
      </c>
      <c r="AA381" s="171">
        <f t="shared" si="139"/>
        <v>0</v>
      </c>
      <c r="AB381" s="171">
        <f t="shared" si="140"/>
        <v>0</v>
      </c>
      <c r="AC381" s="171">
        <f t="shared" si="141"/>
        <v>0</v>
      </c>
      <c r="AD381" s="171">
        <f t="shared" si="142"/>
        <v>0</v>
      </c>
      <c r="AE381" s="168"/>
      <c r="AF381" s="171"/>
      <c r="AG381" s="171"/>
      <c r="AH381" s="171"/>
      <c r="AI381" s="171"/>
      <c r="AJ381" s="171"/>
      <c r="AK381" s="171"/>
      <c r="AL381" s="171"/>
      <c r="AM381" s="171"/>
      <c r="AN381" s="171" t="str">
        <f t="shared" si="122"/>
        <v/>
      </c>
      <c r="AO381" s="171" t="str">
        <f t="shared" si="123"/>
        <v/>
      </c>
      <c r="AP381" s="171" t="str">
        <f t="shared" si="124"/>
        <v/>
      </c>
      <c r="AQ381" s="168" t="str">
        <f t="shared" si="143"/>
        <v/>
      </c>
      <c r="AR381" s="158" t="str">
        <f>IF(P381&lt;&gt;1, IF(SUM(P381:$P$504)&lt;&gt;0, "| Laat geen witruimte tussen ingevulde rijen.", ""), "")</f>
        <v/>
      </c>
      <c r="AT381" s="159" t="str">
        <f t="shared" si="144"/>
        <v/>
      </c>
    </row>
    <row r="382" spans="1:46" s="158" customFormat="1" ht="14.4" customHeight="1" x14ac:dyDescent="0.3">
      <c r="A382" s="244" t="str">
        <f t="shared" si="125"/>
        <v/>
      </c>
      <c r="B382" s="153" t="str">
        <f t="shared" si="126"/>
        <v/>
      </c>
      <c r="C382" s="174" t="str">
        <f t="shared" si="127"/>
        <v/>
      </c>
      <c r="D382" s="234"/>
      <c r="E382" s="173"/>
      <c r="F382" s="175"/>
      <c r="G382" s="175"/>
      <c r="H382" s="175"/>
      <c r="I382" s="156"/>
      <c r="J382" s="175"/>
      <c r="K382" s="162"/>
      <c r="L382" s="178"/>
      <c r="M382" s="177"/>
      <c r="N382" s="177"/>
      <c r="O382" s="157" t="s">
        <v>98</v>
      </c>
      <c r="P382" s="158">
        <f t="shared" si="128"/>
        <v>0</v>
      </c>
      <c r="Q382" s="168" t="str">
        <f t="shared" si="129"/>
        <v/>
      </c>
      <c r="R382" s="233" t="str">
        <f t="shared" si="130"/>
        <v/>
      </c>
      <c r="S382" s="168">
        <f t="shared" si="131"/>
        <v>0</v>
      </c>
      <c r="T382" s="171">
        <f t="shared" si="132"/>
        <v>0</v>
      </c>
      <c r="U382" s="171">
        <f t="shared" si="133"/>
        <v>0</v>
      </c>
      <c r="V382" s="171">
        <f t="shared" si="134"/>
        <v>0</v>
      </c>
      <c r="W382" s="171">
        <f t="shared" si="135"/>
        <v>0</v>
      </c>
      <c r="X382" s="171">
        <f t="shared" si="136"/>
        <v>0</v>
      </c>
      <c r="Y382" s="171">
        <f t="shared" si="137"/>
        <v>0</v>
      </c>
      <c r="Z382" s="171">
        <f t="shared" si="138"/>
        <v>0</v>
      </c>
      <c r="AA382" s="171">
        <f t="shared" si="139"/>
        <v>0</v>
      </c>
      <c r="AB382" s="171">
        <f t="shared" si="140"/>
        <v>0</v>
      </c>
      <c r="AC382" s="171">
        <f t="shared" si="141"/>
        <v>0</v>
      </c>
      <c r="AD382" s="171">
        <f t="shared" si="142"/>
        <v>0</v>
      </c>
      <c r="AE382" s="168"/>
      <c r="AF382" s="171"/>
      <c r="AG382" s="171"/>
      <c r="AH382" s="171"/>
      <c r="AI382" s="171"/>
      <c r="AJ382" s="171"/>
      <c r="AK382" s="171"/>
      <c r="AL382" s="171"/>
      <c r="AM382" s="171"/>
      <c r="AN382" s="171" t="str">
        <f t="shared" si="122"/>
        <v/>
      </c>
      <c r="AO382" s="171" t="str">
        <f t="shared" si="123"/>
        <v/>
      </c>
      <c r="AP382" s="171" t="str">
        <f t="shared" si="124"/>
        <v/>
      </c>
      <c r="AQ382" s="168" t="str">
        <f t="shared" si="143"/>
        <v/>
      </c>
      <c r="AR382" s="158" t="str">
        <f>IF(P382&lt;&gt;1, IF(SUM(P382:$P$504)&lt;&gt;0, "| Laat geen witruimte tussen ingevulde rijen.", ""), "")</f>
        <v/>
      </c>
      <c r="AT382" s="159" t="str">
        <f t="shared" si="144"/>
        <v/>
      </c>
    </row>
    <row r="383" spans="1:46" s="158" customFormat="1" ht="14.4" customHeight="1" x14ac:dyDescent="0.3">
      <c r="A383" s="244" t="str">
        <f t="shared" si="125"/>
        <v/>
      </c>
      <c r="B383" s="153" t="str">
        <f t="shared" si="126"/>
        <v/>
      </c>
      <c r="C383" s="174" t="str">
        <f t="shared" si="127"/>
        <v/>
      </c>
      <c r="D383" s="234"/>
      <c r="E383" s="173"/>
      <c r="F383" s="175"/>
      <c r="G383" s="175"/>
      <c r="H383" s="175"/>
      <c r="I383" s="156"/>
      <c r="J383" s="175"/>
      <c r="K383" s="162"/>
      <c r="L383" s="178"/>
      <c r="M383" s="177"/>
      <c r="N383" s="177"/>
      <c r="O383" s="157" t="s">
        <v>98</v>
      </c>
      <c r="P383" s="158">
        <f t="shared" si="128"/>
        <v>0</v>
      </c>
      <c r="Q383" s="168" t="str">
        <f t="shared" si="129"/>
        <v/>
      </c>
      <c r="R383" s="233" t="str">
        <f t="shared" si="130"/>
        <v/>
      </c>
      <c r="S383" s="168">
        <f t="shared" si="131"/>
        <v>0</v>
      </c>
      <c r="T383" s="171">
        <f t="shared" si="132"/>
        <v>0</v>
      </c>
      <c r="U383" s="171">
        <f t="shared" si="133"/>
        <v>0</v>
      </c>
      <c r="V383" s="171">
        <f t="shared" si="134"/>
        <v>0</v>
      </c>
      <c r="W383" s="171">
        <f t="shared" si="135"/>
        <v>0</v>
      </c>
      <c r="X383" s="171">
        <f t="shared" si="136"/>
        <v>0</v>
      </c>
      <c r="Y383" s="171">
        <f t="shared" si="137"/>
        <v>0</v>
      </c>
      <c r="Z383" s="171">
        <f t="shared" si="138"/>
        <v>0</v>
      </c>
      <c r="AA383" s="171">
        <f t="shared" si="139"/>
        <v>0</v>
      </c>
      <c r="AB383" s="171">
        <f t="shared" si="140"/>
        <v>0</v>
      </c>
      <c r="AC383" s="171">
        <f t="shared" si="141"/>
        <v>0</v>
      </c>
      <c r="AD383" s="171">
        <f t="shared" si="142"/>
        <v>0</v>
      </c>
      <c r="AE383" s="168"/>
      <c r="AF383" s="171"/>
      <c r="AG383" s="171"/>
      <c r="AH383" s="171"/>
      <c r="AI383" s="171"/>
      <c r="AJ383" s="171"/>
      <c r="AK383" s="171"/>
      <c r="AL383" s="171"/>
      <c r="AM383" s="171"/>
      <c r="AN383" s="171" t="str">
        <f t="shared" si="122"/>
        <v/>
      </c>
      <c r="AO383" s="171" t="str">
        <f t="shared" si="123"/>
        <v/>
      </c>
      <c r="AP383" s="171" t="str">
        <f t="shared" si="124"/>
        <v/>
      </c>
      <c r="AQ383" s="168" t="str">
        <f t="shared" si="143"/>
        <v/>
      </c>
      <c r="AR383" s="158" t="str">
        <f>IF(P383&lt;&gt;1, IF(SUM(P383:$P$504)&lt;&gt;0, "| Laat geen witruimte tussen ingevulde rijen.", ""), "")</f>
        <v/>
      </c>
      <c r="AT383" s="159" t="str">
        <f t="shared" si="144"/>
        <v/>
      </c>
    </row>
    <row r="384" spans="1:46" s="158" customFormat="1" ht="14.4" customHeight="1" x14ac:dyDescent="0.3">
      <c r="A384" s="244" t="str">
        <f t="shared" si="125"/>
        <v/>
      </c>
      <c r="B384" s="153" t="str">
        <f t="shared" si="126"/>
        <v/>
      </c>
      <c r="C384" s="174" t="str">
        <f t="shared" si="127"/>
        <v/>
      </c>
      <c r="D384" s="234"/>
      <c r="E384" s="173"/>
      <c r="F384" s="175"/>
      <c r="G384" s="175"/>
      <c r="H384" s="175"/>
      <c r="I384" s="156"/>
      <c r="J384" s="175"/>
      <c r="K384" s="162"/>
      <c r="L384" s="178"/>
      <c r="M384" s="177"/>
      <c r="N384" s="177"/>
      <c r="O384" s="157" t="s">
        <v>98</v>
      </c>
      <c r="P384" s="158">
        <f t="shared" si="128"/>
        <v>0</v>
      </c>
      <c r="Q384" s="168" t="str">
        <f t="shared" si="129"/>
        <v/>
      </c>
      <c r="R384" s="233" t="str">
        <f t="shared" si="130"/>
        <v/>
      </c>
      <c r="S384" s="168">
        <f t="shared" si="131"/>
        <v>0</v>
      </c>
      <c r="T384" s="171">
        <f t="shared" si="132"/>
        <v>0</v>
      </c>
      <c r="U384" s="171">
        <f t="shared" si="133"/>
        <v>0</v>
      </c>
      <c r="V384" s="171">
        <f t="shared" si="134"/>
        <v>0</v>
      </c>
      <c r="W384" s="171">
        <f t="shared" si="135"/>
        <v>0</v>
      </c>
      <c r="X384" s="171">
        <f t="shared" si="136"/>
        <v>0</v>
      </c>
      <c r="Y384" s="171">
        <f t="shared" si="137"/>
        <v>0</v>
      </c>
      <c r="Z384" s="171">
        <f t="shared" si="138"/>
        <v>0</v>
      </c>
      <c r="AA384" s="171">
        <f t="shared" si="139"/>
        <v>0</v>
      </c>
      <c r="AB384" s="171">
        <f t="shared" si="140"/>
        <v>0</v>
      </c>
      <c r="AC384" s="171">
        <f t="shared" si="141"/>
        <v>0</v>
      </c>
      <c r="AD384" s="171">
        <f t="shared" si="142"/>
        <v>0</v>
      </c>
      <c r="AE384" s="168"/>
      <c r="AF384" s="171"/>
      <c r="AG384" s="171"/>
      <c r="AH384" s="171"/>
      <c r="AI384" s="171"/>
      <c r="AJ384" s="171"/>
      <c r="AK384" s="171"/>
      <c r="AL384" s="171"/>
      <c r="AM384" s="171"/>
      <c r="AN384" s="171" t="str">
        <f t="shared" si="122"/>
        <v/>
      </c>
      <c r="AO384" s="171" t="str">
        <f t="shared" si="123"/>
        <v/>
      </c>
      <c r="AP384" s="171" t="str">
        <f t="shared" si="124"/>
        <v/>
      </c>
      <c r="AQ384" s="168" t="str">
        <f t="shared" si="143"/>
        <v/>
      </c>
      <c r="AR384" s="158" t="str">
        <f>IF(P384&lt;&gt;1, IF(SUM(P384:$P$504)&lt;&gt;0, "| Laat geen witruimte tussen ingevulde rijen.", ""), "")</f>
        <v/>
      </c>
      <c r="AT384" s="159" t="str">
        <f t="shared" si="144"/>
        <v/>
      </c>
    </row>
    <row r="385" spans="1:46" s="158" customFormat="1" ht="14.4" customHeight="1" x14ac:dyDescent="0.3">
      <c r="A385" s="244" t="str">
        <f t="shared" si="125"/>
        <v/>
      </c>
      <c r="B385" s="153" t="str">
        <f t="shared" si="126"/>
        <v/>
      </c>
      <c r="C385" s="174" t="str">
        <f t="shared" si="127"/>
        <v/>
      </c>
      <c r="D385" s="234"/>
      <c r="E385" s="173"/>
      <c r="F385" s="175"/>
      <c r="G385" s="175"/>
      <c r="H385" s="175"/>
      <c r="I385" s="156"/>
      <c r="J385" s="175"/>
      <c r="K385" s="162"/>
      <c r="L385" s="178"/>
      <c r="M385" s="177"/>
      <c r="N385" s="177"/>
      <c r="O385" s="157" t="s">
        <v>98</v>
      </c>
      <c r="P385" s="158">
        <f t="shared" si="128"/>
        <v>0</v>
      </c>
      <c r="Q385" s="168" t="str">
        <f t="shared" si="129"/>
        <v/>
      </c>
      <c r="R385" s="233" t="str">
        <f t="shared" si="130"/>
        <v/>
      </c>
      <c r="S385" s="168">
        <f t="shared" si="131"/>
        <v>0</v>
      </c>
      <c r="T385" s="171">
        <f t="shared" si="132"/>
        <v>0</v>
      </c>
      <c r="U385" s="171">
        <f t="shared" si="133"/>
        <v>0</v>
      </c>
      <c r="V385" s="171">
        <f t="shared" si="134"/>
        <v>0</v>
      </c>
      <c r="W385" s="171">
        <f t="shared" si="135"/>
        <v>0</v>
      </c>
      <c r="X385" s="171">
        <f t="shared" si="136"/>
        <v>0</v>
      </c>
      <c r="Y385" s="171">
        <f t="shared" si="137"/>
        <v>0</v>
      </c>
      <c r="Z385" s="171">
        <f t="shared" si="138"/>
        <v>0</v>
      </c>
      <c r="AA385" s="171">
        <f t="shared" si="139"/>
        <v>0</v>
      </c>
      <c r="AB385" s="171">
        <f t="shared" si="140"/>
        <v>0</v>
      </c>
      <c r="AC385" s="171">
        <f t="shared" si="141"/>
        <v>0</v>
      </c>
      <c r="AD385" s="171">
        <f t="shared" si="142"/>
        <v>0</v>
      </c>
      <c r="AE385" s="168"/>
      <c r="AF385" s="171"/>
      <c r="AG385" s="171"/>
      <c r="AH385" s="171"/>
      <c r="AI385" s="171"/>
      <c r="AJ385" s="171"/>
      <c r="AK385" s="171"/>
      <c r="AL385" s="171"/>
      <c r="AM385" s="171"/>
      <c r="AN385" s="171" t="str">
        <f t="shared" si="122"/>
        <v/>
      </c>
      <c r="AO385" s="171" t="str">
        <f t="shared" si="123"/>
        <v/>
      </c>
      <c r="AP385" s="171" t="str">
        <f t="shared" si="124"/>
        <v/>
      </c>
      <c r="AQ385" s="168" t="str">
        <f t="shared" si="143"/>
        <v/>
      </c>
      <c r="AR385" s="158" t="str">
        <f>IF(P385&lt;&gt;1, IF(SUM(P385:$P$504)&lt;&gt;0, "| Laat geen witruimte tussen ingevulde rijen.", ""), "")</f>
        <v/>
      </c>
      <c r="AT385" s="159" t="str">
        <f t="shared" si="144"/>
        <v/>
      </c>
    </row>
    <row r="386" spans="1:46" s="158" customFormat="1" ht="14.4" customHeight="1" x14ac:dyDescent="0.3">
      <c r="A386" s="244" t="str">
        <f t="shared" si="125"/>
        <v/>
      </c>
      <c r="B386" s="153" t="str">
        <f t="shared" si="126"/>
        <v/>
      </c>
      <c r="C386" s="174" t="str">
        <f t="shared" si="127"/>
        <v/>
      </c>
      <c r="D386" s="234"/>
      <c r="E386" s="173"/>
      <c r="F386" s="175"/>
      <c r="G386" s="175"/>
      <c r="H386" s="175"/>
      <c r="I386" s="156"/>
      <c r="J386" s="175"/>
      <c r="K386" s="162"/>
      <c r="L386" s="178"/>
      <c r="M386" s="177"/>
      <c r="N386" s="177"/>
      <c r="O386" s="157" t="s">
        <v>98</v>
      </c>
      <c r="P386" s="158">
        <f t="shared" si="128"/>
        <v>0</v>
      </c>
      <c r="Q386" s="168" t="str">
        <f t="shared" si="129"/>
        <v/>
      </c>
      <c r="R386" s="233" t="str">
        <f t="shared" si="130"/>
        <v/>
      </c>
      <c r="S386" s="168">
        <f t="shared" si="131"/>
        <v>0</v>
      </c>
      <c r="T386" s="171">
        <f t="shared" si="132"/>
        <v>0</v>
      </c>
      <c r="U386" s="171">
        <f t="shared" si="133"/>
        <v>0</v>
      </c>
      <c r="V386" s="171">
        <f t="shared" si="134"/>
        <v>0</v>
      </c>
      <c r="W386" s="171">
        <f t="shared" si="135"/>
        <v>0</v>
      </c>
      <c r="X386" s="171">
        <f t="shared" si="136"/>
        <v>0</v>
      </c>
      <c r="Y386" s="171">
        <f t="shared" si="137"/>
        <v>0</v>
      </c>
      <c r="Z386" s="171">
        <f t="shared" si="138"/>
        <v>0</v>
      </c>
      <c r="AA386" s="171">
        <f t="shared" si="139"/>
        <v>0</v>
      </c>
      <c r="AB386" s="171">
        <f t="shared" si="140"/>
        <v>0</v>
      </c>
      <c r="AC386" s="171">
        <f t="shared" si="141"/>
        <v>0</v>
      </c>
      <c r="AD386" s="171">
        <f t="shared" si="142"/>
        <v>0</v>
      </c>
      <c r="AE386" s="168"/>
      <c r="AF386" s="171"/>
      <c r="AG386" s="171"/>
      <c r="AH386" s="171"/>
      <c r="AI386" s="171"/>
      <c r="AJ386" s="171"/>
      <c r="AK386" s="171"/>
      <c r="AL386" s="171"/>
      <c r="AM386" s="171"/>
      <c r="AN386" s="171" t="str">
        <f t="shared" si="122"/>
        <v/>
      </c>
      <c r="AO386" s="171" t="str">
        <f t="shared" si="123"/>
        <v/>
      </c>
      <c r="AP386" s="171" t="str">
        <f t="shared" si="124"/>
        <v/>
      </c>
      <c r="AQ386" s="168" t="str">
        <f t="shared" si="143"/>
        <v/>
      </c>
      <c r="AR386" s="158" t="str">
        <f>IF(P386&lt;&gt;1, IF(SUM(P386:$P$504)&lt;&gt;0, "| Laat geen witruimte tussen ingevulde rijen.", ""), "")</f>
        <v/>
      </c>
      <c r="AT386" s="159" t="str">
        <f t="shared" si="144"/>
        <v/>
      </c>
    </row>
    <row r="387" spans="1:46" s="158" customFormat="1" ht="14.4" customHeight="1" x14ac:dyDescent="0.3">
      <c r="A387" s="244" t="str">
        <f t="shared" si="125"/>
        <v/>
      </c>
      <c r="B387" s="153" t="str">
        <f t="shared" si="126"/>
        <v/>
      </c>
      <c r="C387" s="174" t="str">
        <f t="shared" si="127"/>
        <v/>
      </c>
      <c r="D387" s="234"/>
      <c r="E387" s="173"/>
      <c r="F387" s="175"/>
      <c r="G387" s="175"/>
      <c r="H387" s="175"/>
      <c r="I387" s="156"/>
      <c r="J387" s="175"/>
      <c r="K387" s="162"/>
      <c r="L387" s="178"/>
      <c r="M387" s="177"/>
      <c r="N387" s="177"/>
      <c r="O387" s="157" t="s">
        <v>98</v>
      </c>
      <c r="P387" s="158">
        <f t="shared" si="128"/>
        <v>0</v>
      </c>
      <c r="Q387" s="168" t="str">
        <f t="shared" si="129"/>
        <v/>
      </c>
      <c r="R387" s="233" t="str">
        <f t="shared" si="130"/>
        <v/>
      </c>
      <c r="S387" s="168">
        <f t="shared" si="131"/>
        <v>0</v>
      </c>
      <c r="T387" s="171">
        <f t="shared" si="132"/>
        <v>0</v>
      </c>
      <c r="U387" s="171">
        <f t="shared" si="133"/>
        <v>0</v>
      </c>
      <c r="V387" s="171">
        <f t="shared" si="134"/>
        <v>0</v>
      </c>
      <c r="W387" s="171">
        <f t="shared" si="135"/>
        <v>0</v>
      </c>
      <c r="X387" s="171">
        <f t="shared" si="136"/>
        <v>0</v>
      </c>
      <c r="Y387" s="171">
        <f t="shared" si="137"/>
        <v>0</v>
      </c>
      <c r="Z387" s="171">
        <f t="shared" si="138"/>
        <v>0</v>
      </c>
      <c r="AA387" s="171">
        <f t="shared" si="139"/>
        <v>0</v>
      </c>
      <c r="AB387" s="171">
        <f t="shared" si="140"/>
        <v>0</v>
      </c>
      <c r="AC387" s="171">
        <f t="shared" si="141"/>
        <v>0</v>
      </c>
      <c r="AD387" s="171">
        <f t="shared" si="142"/>
        <v>0</v>
      </c>
      <c r="AE387" s="168"/>
      <c r="AF387" s="171"/>
      <c r="AG387" s="171"/>
      <c r="AH387" s="171"/>
      <c r="AI387" s="171"/>
      <c r="AJ387" s="171"/>
      <c r="AK387" s="171"/>
      <c r="AL387" s="171"/>
      <c r="AM387" s="171"/>
      <c r="AN387" s="171" t="str">
        <f t="shared" si="122"/>
        <v/>
      </c>
      <c r="AO387" s="171" t="str">
        <f t="shared" si="123"/>
        <v/>
      </c>
      <c r="AP387" s="171" t="str">
        <f t="shared" si="124"/>
        <v/>
      </c>
      <c r="AQ387" s="168" t="str">
        <f t="shared" si="143"/>
        <v/>
      </c>
      <c r="AR387" s="158" t="str">
        <f>IF(P387&lt;&gt;1, IF(SUM(P387:$P$504)&lt;&gt;0, "| Laat geen witruimte tussen ingevulde rijen.", ""), "")</f>
        <v/>
      </c>
      <c r="AT387" s="159" t="str">
        <f t="shared" si="144"/>
        <v/>
      </c>
    </row>
    <row r="388" spans="1:46" s="158" customFormat="1" ht="14.4" customHeight="1" x14ac:dyDescent="0.3">
      <c r="A388" s="244" t="str">
        <f t="shared" si="125"/>
        <v/>
      </c>
      <c r="B388" s="153" t="str">
        <f t="shared" si="126"/>
        <v/>
      </c>
      <c r="C388" s="174" t="str">
        <f t="shared" si="127"/>
        <v/>
      </c>
      <c r="D388" s="234"/>
      <c r="E388" s="173"/>
      <c r="F388" s="175"/>
      <c r="G388" s="175"/>
      <c r="H388" s="175"/>
      <c r="I388" s="156"/>
      <c r="J388" s="175"/>
      <c r="K388" s="162"/>
      <c r="L388" s="178"/>
      <c r="M388" s="177"/>
      <c r="N388" s="177"/>
      <c r="O388" s="157" t="s">
        <v>98</v>
      </c>
      <c r="P388" s="158">
        <f t="shared" si="128"/>
        <v>0</v>
      </c>
      <c r="Q388" s="168" t="str">
        <f t="shared" si="129"/>
        <v/>
      </c>
      <c r="R388" s="233" t="str">
        <f t="shared" si="130"/>
        <v/>
      </c>
      <c r="S388" s="168">
        <f t="shared" si="131"/>
        <v>0</v>
      </c>
      <c r="T388" s="171">
        <f t="shared" si="132"/>
        <v>0</v>
      </c>
      <c r="U388" s="171">
        <f t="shared" si="133"/>
        <v>0</v>
      </c>
      <c r="V388" s="171">
        <f t="shared" si="134"/>
        <v>0</v>
      </c>
      <c r="W388" s="171">
        <f t="shared" si="135"/>
        <v>0</v>
      </c>
      <c r="X388" s="171">
        <f t="shared" si="136"/>
        <v>0</v>
      </c>
      <c r="Y388" s="171">
        <f t="shared" si="137"/>
        <v>0</v>
      </c>
      <c r="Z388" s="171">
        <f t="shared" si="138"/>
        <v>0</v>
      </c>
      <c r="AA388" s="171">
        <f t="shared" si="139"/>
        <v>0</v>
      </c>
      <c r="AB388" s="171">
        <f t="shared" si="140"/>
        <v>0</v>
      </c>
      <c r="AC388" s="171">
        <f t="shared" si="141"/>
        <v>0</v>
      </c>
      <c r="AD388" s="171">
        <f t="shared" si="142"/>
        <v>0</v>
      </c>
      <c r="AE388" s="168"/>
      <c r="AF388" s="171"/>
      <c r="AG388" s="171"/>
      <c r="AH388" s="171"/>
      <c r="AI388" s="171"/>
      <c r="AJ388" s="171"/>
      <c r="AK388" s="171"/>
      <c r="AL388" s="171"/>
      <c r="AM388" s="171"/>
      <c r="AN388" s="171" t="str">
        <f t="shared" si="122"/>
        <v/>
      </c>
      <c r="AO388" s="171" t="str">
        <f t="shared" si="123"/>
        <v/>
      </c>
      <c r="AP388" s="171" t="str">
        <f t="shared" si="124"/>
        <v/>
      </c>
      <c r="AQ388" s="168" t="str">
        <f t="shared" si="143"/>
        <v/>
      </c>
      <c r="AR388" s="158" t="str">
        <f>IF(P388&lt;&gt;1, IF(SUM(P388:$P$504)&lt;&gt;0, "| Laat geen witruimte tussen ingevulde rijen.", ""), "")</f>
        <v/>
      </c>
      <c r="AT388" s="159" t="str">
        <f t="shared" si="144"/>
        <v/>
      </c>
    </row>
    <row r="389" spans="1:46" s="158" customFormat="1" ht="14.4" customHeight="1" x14ac:dyDescent="0.3">
      <c r="A389" s="244" t="str">
        <f t="shared" si="125"/>
        <v/>
      </c>
      <c r="B389" s="153" t="str">
        <f t="shared" si="126"/>
        <v/>
      </c>
      <c r="C389" s="174" t="str">
        <f t="shared" si="127"/>
        <v/>
      </c>
      <c r="D389" s="234"/>
      <c r="E389" s="173"/>
      <c r="F389" s="175"/>
      <c r="G389" s="175"/>
      <c r="H389" s="175"/>
      <c r="I389" s="156"/>
      <c r="J389" s="175"/>
      <c r="K389" s="162"/>
      <c r="L389" s="178"/>
      <c r="M389" s="177"/>
      <c r="N389" s="177"/>
      <c r="O389" s="157" t="s">
        <v>98</v>
      </c>
      <c r="P389" s="158">
        <f t="shared" si="128"/>
        <v>0</v>
      </c>
      <c r="Q389" s="168" t="str">
        <f t="shared" si="129"/>
        <v/>
      </c>
      <c r="R389" s="233" t="str">
        <f t="shared" si="130"/>
        <v/>
      </c>
      <c r="S389" s="168">
        <f t="shared" si="131"/>
        <v>0</v>
      </c>
      <c r="T389" s="171">
        <f t="shared" si="132"/>
        <v>0</v>
      </c>
      <c r="U389" s="171">
        <f t="shared" si="133"/>
        <v>0</v>
      </c>
      <c r="V389" s="171">
        <f t="shared" si="134"/>
        <v>0</v>
      </c>
      <c r="W389" s="171">
        <f t="shared" si="135"/>
        <v>0</v>
      </c>
      <c r="X389" s="171">
        <f t="shared" si="136"/>
        <v>0</v>
      </c>
      <c r="Y389" s="171">
        <f t="shared" si="137"/>
        <v>0</v>
      </c>
      <c r="Z389" s="171">
        <f t="shared" si="138"/>
        <v>0</v>
      </c>
      <c r="AA389" s="171">
        <f t="shared" si="139"/>
        <v>0</v>
      </c>
      <c r="AB389" s="171">
        <f t="shared" si="140"/>
        <v>0</v>
      </c>
      <c r="AC389" s="171">
        <f t="shared" si="141"/>
        <v>0</v>
      </c>
      <c r="AD389" s="171">
        <f t="shared" si="142"/>
        <v>0</v>
      </c>
      <c r="AE389" s="168"/>
      <c r="AF389" s="171"/>
      <c r="AG389" s="171"/>
      <c r="AH389" s="171"/>
      <c r="AI389" s="171"/>
      <c r="AJ389" s="171"/>
      <c r="AK389" s="171"/>
      <c r="AL389" s="171"/>
      <c r="AM389" s="171"/>
      <c r="AN389" s="171" t="str">
        <f t="shared" ref="AN389:AN452" si="145">IF(ISTEXT(L389), IFERROR(IF(SEARCH(".", L389)&lt;&gt;0, "| Veld '"&amp;AN$4&amp;ROW()&amp;"': "&amp;Fout_punt), "| Veld '"&amp;AN$4&amp;ROW()&amp;"': "&amp;Fout_geen_getal), IF(L389&lt;0, "| Veld '"&amp;AN$4&amp;ROW()&amp;"': "&amp;Fout_negatief, IF(L389&gt;D389, "| Veld '"&amp;$AN$4&amp;ROW()&amp;"': Het aantal VTE's kan niet groter zijn dan het aantal personen in veld '"&amp;$AF$4&amp;ROW()&amp;"'.", "")))</f>
        <v/>
      </c>
      <c r="AO389" s="171" t="str">
        <f t="shared" ref="AO389:AO452" si="146">IF(ISTEXT(M389), IFERROR(IF(SEARCH(".", M389)&lt;&gt;0, "| Veld '"&amp;AO$4&amp;ROW()&amp;"': "&amp;Fout_punt), "| Veld '"&amp;AO$4&amp;ROW()&amp;"': "&amp;Fout_geen_getal), IF(M389&lt;0, "| Veld '"&amp;AO$4&amp;ROW()&amp;"': "&amp;Fout_negatief, ""))</f>
        <v/>
      </c>
      <c r="AP389" s="171" t="str">
        <f t="shared" ref="AP389:AP452" si="147">IF(ISTEXT(N389), IFERROR(IF(SEARCH(".", N389)&lt;&gt;0, "| Veld '"&amp;AP$4&amp;ROW()&amp;"': "&amp;Fout_punt), "| Veld '"&amp;AP$4&amp;ROW()&amp;"': "&amp;Fout_geen_getal), IF(N389&lt;0, "| Veld '"&amp;AP$4&amp;ROW()&amp;"': "&amp;Fout_negatief, ""))</f>
        <v/>
      </c>
      <c r="AQ389" s="168" t="str">
        <f t="shared" si="143"/>
        <v/>
      </c>
      <c r="AR389" s="158" t="str">
        <f>IF(P389&lt;&gt;1, IF(SUM(P389:$P$504)&lt;&gt;0, "| Laat geen witruimte tussen ingevulde rijen.", ""), "")</f>
        <v/>
      </c>
      <c r="AT389" s="159" t="str">
        <f t="shared" si="144"/>
        <v/>
      </c>
    </row>
    <row r="390" spans="1:46" s="158" customFormat="1" ht="14.4" customHeight="1" x14ac:dyDescent="0.3">
      <c r="A390" s="244" t="str">
        <f t="shared" ref="A390:A453" si="148">IF(AT390&lt;&gt;"", "✘", "")</f>
        <v/>
      </c>
      <c r="B390" s="153" t="str">
        <f t="shared" ref="B390:B453" si="149">IF(OR(P390&lt;&gt;0, AR390&lt;&gt;""), ROW()-4, "")</f>
        <v/>
      </c>
      <c r="C390" s="174" t="str">
        <f t="shared" ref="C390:C453" si="150">IF(OR(P390&lt;&gt;0, AR390&lt;&gt;""), "Loondienst", "")</f>
        <v/>
      </c>
      <c r="D390" s="234"/>
      <c r="E390" s="173"/>
      <c r="F390" s="175"/>
      <c r="G390" s="175"/>
      <c r="H390" s="175"/>
      <c r="I390" s="156"/>
      <c r="J390" s="175"/>
      <c r="K390" s="162"/>
      <c r="L390" s="178"/>
      <c r="M390" s="177"/>
      <c r="N390" s="177"/>
      <c r="O390" s="157" t="s">
        <v>98</v>
      </c>
      <c r="P390" s="158">
        <f t="shared" ref="P390:P453" si="151">IF(D390&amp;E390&amp;F390&amp;G390&amp;H390&amp;I390&amp;J390&amp;K390&amp;L390&amp;M390&amp;N390&lt;&gt;"", 1, 0)</f>
        <v>0</v>
      </c>
      <c r="Q390" s="168" t="str">
        <f t="shared" ref="Q390:Q453" si="152">IF(I390&lt;&gt;"",
IF(I390="PC121", "lstPC121Kwalificatie",
IF(I390="PC200", "lstPC200Kwalificatie",
IF(I390="PC218", "lstPC218Kwalificatie",
IF(I390="PC227", "lstPC227Kwalificatie",
IF(I390="PC302", "lstPC302Kwalificatie",
IF(I390="PC303", "lstPC303Kwalificatie",
IF(I390="PC304 - muziek", "lstPC304Kwalificatie",
IF(I390="PC304 - podiumkunsten", "lstPC304Kwalificatie",
IF(I390="PC329.01", "lstPC32901Kwalificatie",
""))))))))),
"")</f>
        <v/>
      </c>
      <c r="R390" s="233" t="str">
        <f t="shared" ref="R390:R453" si="153">IF(I390&lt;&gt;"",
IF(I390="PC121", "lstPC121FunctieGroep",
IF(I390="PC200", "lstPC200FunctieGroep",
IF(I390="PC218", "lstPC218FunctieGroep",
IF(I390="PC227", "lstPC227FunctieGroep",
IF(I390="PC302", "lstPC302FunctieGroep",
IF(I390="PC303", "lstPC303FunctieGroep",
IF(I390="PC304 - muziek", "lstPC304FunctieGroep",
IF(I390="PC304 - podiumkunsten", "lstPC304FunctieGroep",
IF(I390="PC329.01", "lstPC32901FunctieGroep",
""))))))))),
"")</f>
        <v/>
      </c>
      <c r="S390" s="168">
        <f t="shared" ref="S390:S453" si="154">IF($P390&lt;&gt;0, IF(C390&lt;&gt;"", 0, 1), 0)</f>
        <v>0</v>
      </c>
      <c r="T390" s="171">
        <f t="shared" ref="T390:T453" si="155">IF($P390&lt;&gt;0, IF(D390&lt;&gt;"", 0, 1), 0)</f>
        <v>0</v>
      </c>
      <c r="U390" s="171">
        <f t="shared" ref="U390:U453" si="156">IF($P390&lt;&gt;0, IF(E390&lt;&gt;"", 0, 1), 0)</f>
        <v>0</v>
      </c>
      <c r="V390" s="171">
        <f t="shared" ref="V390:V453" si="157">IF($P390&lt;&gt;0, IF(F390&lt;&gt;"", 0, 1), 0)</f>
        <v>0</v>
      </c>
      <c r="W390" s="171">
        <f t="shared" ref="W390:W453" si="158">IF($P390&lt;&gt;0, IF(G390&lt;&gt;"", 0, 1), 0)</f>
        <v>0</v>
      </c>
      <c r="X390" s="171">
        <f t="shared" ref="X390:X453" si="159">IF($P390&lt;&gt;0, IF(H390&lt;&gt;"", 0, 1), 0)</f>
        <v>0</v>
      </c>
      <c r="Y390" s="171">
        <f t="shared" ref="Y390:Y453" si="160">IF($P390&lt;&gt;0, IF(I390&lt;&gt;"", 0, 1), 0)</f>
        <v>0</v>
      </c>
      <c r="Z390" s="171">
        <f t="shared" ref="Z390:Z453" si="161">IF($P390&lt;&gt;0, IF($I390&lt;&gt;"", IF(J390&lt;&gt;"", 0, 1), -1), 0)</f>
        <v>0</v>
      </c>
      <c r="AA390" s="171">
        <f t="shared" ref="AA390:AA453" si="162">IF($P390&lt;&gt;0, IF($I390&lt;&gt;"", IF($I390&lt;&gt;"PC329.01", IF(K390&lt;&gt;"", 0, 1), -1), -1), 0)</f>
        <v>0</v>
      </c>
      <c r="AB390" s="171">
        <f t="shared" ref="AB390:AB453" si="163">IF($P390&lt;&gt;0, IF(D390&lt;&gt;"", IF(L390&lt;&gt;"", 0, 1), -1), 0)</f>
        <v>0</v>
      </c>
      <c r="AC390" s="171">
        <f t="shared" ref="AC390:AC453" si="164">IF($P390&lt;&gt;0, IF(M390&lt;&gt;"", 0, 1), 0)</f>
        <v>0</v>
      </c>
      <c r="AD390" s="171">
        <f t="shared" ref="AD390:AD453" si="165">IF($P390&lt;&gt;0, IF(N390&lt;&gt;"", 0, 1), 0)</f>
        <v>0</v>
      </c>
      <c r="AE390" s="168"/>
      <c r="AF390" s="171"/>
      <c r="AG390" s="171"/>
      <c r="AH390" s="171"/>
      <c r="AI390" s="171"/>
      <c r="AJ390" s="171"/>
      <c r="AK390" s="171"/>
      <c r="AL390" s="171"/>
      <c r="AM390" s="171"/>
      <c r="AN390" s="171" t="str">
        <f t="shared" si="145"/>
        <v/>
      </c>
      <c r="AO390" s="171" t="str">
        <f t="shared" si="146"/>
        <v/>
      </c>
      <c r="AP390" s="171" t="str">
        <f t="shared" si="147"/>
        <v/>
      </c>
      <c r="AQ390" s="168" t="str">
        <f t="shared" ref="AQ390:AQ453" si="166">IF(SUMIF(S390:AD390, "&gt;0")&gt;0, "| Vul verplichte velden in.", "")</f>
        <v/>
      </c>
      <c r="AR390" s="158" t="str">
        <f>IF(P390&lt;&gt;1, IF(SUM(P390:$P$504)&lt;&gt;0, "| Laat geen witruimte tussen ingevulde rijen.", ""), "")</f>
        <v/>
      </c>
      <c r="AT390" s="159" t="str">
        <f t="shared" ref="AT390:AT453" si="167">IF(AE390&amp;AF390&amp;AG390&amp;AH390&amp;AI390&amp;AJ390&amp;AK390&amp;AL390&amp;AM390&amp;AN390&amp;AO390&amp;AP390&lt;&gt;"", AE390&amp;AF390&amp;AG390&amp;AH390&amp;AI390&amp;AJ390&amp;AK390&amp;AL390&amp;AM390&amp;AN390&amp;AO390&amp;AP390, AQ390&amp;AR390)</f>
        <v/>
      </c>
    </row>
    <row r="391" spans="1:46" s="158" customFormat="1" ht="14.4" customHeight="1" x14ac:dyDescent="0.3">
      <c r="A391" s="244" t="str">
        <f t="shared" si="148"/>
        <v/>
      </c>
      <c r="B391" s="153" t="str">
        <f t="shared" si="149"/>
        <v/>
      </c>
      <c r="C391" s="174" t="str">
        <f t="shared" si="150"/>
        <v/>
      </c>
      <c r="D391" s="234"/>
      <c r="E391" s="173"/>
      <c r="F391" s="175"/>
      <c r="G391" s="175"/>
      <c r="H391" s="175"/>
      <c r="I391" s="156"/>
      <c r="J391" s="175"/>
      <c r="K391" s="162"/>
      <c r="L391" s="178"/>
      <c r="M391" s="177"/>
      <c r="N391" s="177"/>
      <c r="O391" s="157" t="s">
        <v>98</v>
      </c>
      <c r="P391" s="158">
        <f t="shared" si="151"/>
        <v>0</v>
      </c>
      <c r="Q391" s="168" t="str">
        <f t="shared" si="152"/>
        <v/>
      </c>
      <c r="R391" s="233" t="str">
        <f t="shared" si="153"/>
        <v/>
      </c>
      <c r="S391" s="168">
        <f t="shared" si="154"/>
        <v>0</v>
      </c>
      <c r="T391" s="171">
        <f t="shared" si="155"/>
        <v>0</v>
      </c>
      <c r="U391" s="171">
        <f t="shared" si="156"/>
        <v>0</v>
      </c>
      <c r="V391" s="171">
        <f t="shared" si="157"/>
        <v>0</v>
      </c>
      <c r="W391" s="171">
        <f t="shared" si="158"/>
        <v>0</v>
      </c>
      <c r="X391" s="171">
        <f t="shared" si="159"/>
        <v>0</v>
      </c>
      <c r="Y391" s="171">
        <f t="shared" si="160"/>
        <v>0</v>
      </c>
      <c r="Z391" s="171">
        <f t="shared" si="161"/>
        <v>0</v>
      </c>
      <c r="AA391" s="171">
        <f t="shared" si="162"/>
        <v>0</v>
      </c>
      <c r="AB391" s="171">
        <f t="shared" si="163"/>
        <v>0</v>
      </c>
      <c r="AC391" s="171">
        <f t="shared" si="164"/>
        <v>0</v>
      </c>
      <c r="AD391" s="171">
        <f t="shared" si="165"/>
        <v>0</v>
      </c>
      <c r="AE391" s="168"/>
      <c r="AF391" s="171"/>
      <c r="AG391" s="171"/>
      <c r="AH391" s="171"/>
      <c r="AI391" s="171"/>
      <c r="AJ391" s="171"/>
      <c r="AK391" s="171"/>
      <c r="AL391" s="171"/>
      <c r="AM391" s="171"/>
      <c r="AN391" s="171" t="str">
        <f t="shared" si="145"/>
        <v/>
      </c>
      <c r="AO391" s="171" t="str">
        <f t="shared" si="146"/>
        <v/>
      </c>
      <c r="AP391" s="171" t="str">
        <f t="shared" si="147"/>
        <v/>
      </c>
      <c r="AQ391" s="168" t="str">
        <f t="shared" si="166"/>
        <v/>
      </c>
      <c r="AR391" s="158" t="str">
        <f>IF(P391&lt;&gt;1, IF(SUM(P391:$P$504)&lt;&gt;0, "| Laat geen witruimte tussen ingevulde rijen.", ""), "")</f>
        <v/>
      </c>
      <c r="AT391" s="159" t="str">
        <f t="shared" si="167"/>
        <v/>
      </c>
    </row>
    <row r="392" spans="1:46" s="158" customFormat="1" ht="14.4" customHeight="1" x14ac:dyDescent="0.3">
      <c r="A392" s="244" t="str">
        <f t="shared" si="148"/>
        <v/>
      </c>
      <c r="B392" s="153" t="str">
        <f t="shared" si="149"/>
        <v/>
      </c>
      <c r="C392" s="174" t="str">
        <f t="shared" si="150"/>
        <v/>
      </c>
      <c r="D392" s="234"/>
      <c r="E392" s="173"/>
      <c r="F392" s="175"/>
      <c r="G392" s="175"/>
      <c r="H392" s="175"/>
      <c r="I392" s="156"/>
      <c r="J392" s="175"/>
      <c r="K392" s="162"/>
      <c r="L392" s="178"/>
      <c r="M392" s="177"/>
      <c r="N392" s="177"/>
      <c r="O392" s="157" t="s">
        <v>98</v>
      </c>
      <c r="P392" s="158">
        <f t="shared" si="151"/>
        <v>0</v>
      </c>
      <c r="Q392" s="168" t="str">
        <f t="shared" si="152"/>
        <v/>
      </c>
      <c r="R392" s="233" t="str">
        <f t="shared" si="153"/>
        <v/>
      </c>
      <c r="S392" s="168">
        <f t="shared" si="154"/>
        <v>0</v>
      </c>
      <c r="T392" s="171">
        <f t="shared" si="155"/>
        <v>0</v>
      </c>
      <c r="U392" s="171">
        <f t="shared" si="156"/>
        <v>0</v>
      </c>
      <c r="V392" s="171">
        <f t="shared" si="157"/>
        <v>0</v>
      </c>
      <c r="W392" s="171">
        <f t="shared" si="158"/>
        <v>0</v>
      </c>
      <c r="X392" s="171">
        <f t="shared" si="159"/>
        <v>0</v>
      </c>
      <c r="Y392" s="171">
        <f t="shared" si="160"/>
        <v>0</v>
      </c>
      <c r="Z392" s="171">
        <f t="shared" si="161"/>
        <v>0</v>
      </c>
      <c r="AA392" s="171">
        <f t="shared" si="162"/>
        <v>0</v>
      </c>
      <c r="AB392" s="171">
        <f t="shared" si="163"/>
        <v>0</v>
      </c>
      <c r="AC392" s="171">
        <f t="shared" si="164"/>
        <v>0</v>
      </c>
      <c r="AD392" s="171">
        <f t="shared" si="165"/>
        <v>0</v>
      </c>
      <c r="AE392" s="168"/>
      <c r="AF392" s="171"/>
      <c r="AG392" s="171"/>
      <c r="AH392" s="171"/>
      <c r="AI392" s="171"/>
      <c r="AJ392" s="171"/>
      <c r="AK392" s="171"/>
      <c r="AL392" s="171"/>
      <c r="AM392" s="171"/>
      <c r="AN392" s="171" t="str">
        <f t="shared" si="145"/>
        <v/>
      </c>
      <c r="AO392" s="171" t="str">
        <f t="shared" si="146"/>
        <v/>
      </c>
      <c r="AP392" s="171" t="str">
        <f t="shared" si="147"/>
        <v/>
      </c>
      <c r="AQ392" s="168" t="str">
        <f t="shared" si="166"/>
        <v/>
      </c>
      <c r="AR392" s="158" t="str">
        <f>IF(P392&lt;&gt;1, IF(SUM(P392:$P$504)&lt;&gt;0, "| Laat geen witruimte tussen ingevulde rijen.", ""), "")</f>
        <v/>
      </c>
      <c r="AT392" s="159" t="str">
        <f t="shared" si="167"/>
        <v/>
      </c>
    </row>
    <row r="393" spans="1:46" s="158" customFormat="1" ht="14.4" customHeight="1" x14ac:dyDescent="0.3">
      <c r="A393" s="244" t="str">
        <f t="shared" si="148"/>
        <v/>
      </c>
      <c r="B393" s="153" t="str">
        <f t="shared" si="149"/>
        <v/>
      </c>
      <c r="C393" s="174" t="str">
        <f t="shared" si="150"/>
        <v/>
      </c>
      <c r="D393" s="234"/>
      <c r="E393" s="173"/>
      <c r="F393" s="175"/>
      <c r="G393" s="175"/>
      <c r="H393" s="175"/>
      <c r="I393" s="156"/>
      <c r="J393" s="175"/>
      <c r="K393" s="162"/>
      <c r="L393" s="178"/>
      <c r="M393" s="177"/>
      <c r="N393" s="177"/>
      <c r="O393" s="157" t="s">
        <v>98</v>
      </c>
      <c r="P393" s="158">
        <f t="shared" si="151"/>
        <v>0</v>
      </c>
      <c r="Q393" s="168" t="str">
        <f t="shared" si="152"/>
        <v/>
      </c>
      <c r="R393" s="233" t="str">
        <f t="shared" si="153"/>
        <v/>
      </c>
      <c r="S393" s="168">
        <f t="shared" si="154"/>
        <v>0</v>
      </c>
      <c r="T393" s="171">
        <f t="shared" si="155"/>
        <v>0</v>
      </c>
      <c r="U393" s="171">
        <f t="shared" si="156"/>
        <v>0</v>
      </c>
      <c r="V393" s="171">
        <f t="shared" si="157"/>
        <v>0</v>
      </c>
      <c r="W393" s="171">
        <f t="shared" si="158"/>
        <v>0</v>
      </c>
      <c r="X393" s="171">
        <f t="shared" si="159"/>
        <v>0</v>
      </c>
      <c r="Y393" s="171">
        <f t="shared" si="160"/>
        <v>0</v>
      </c>
      <c r="Z393" s="171">
        <f t="shared" si="161"/>
        <v>0</v>
      </c>
      <c r="AA393" s="171">
        <f t="shared" si="162"/>
        <v>0</v>
      </c>
      <c r="AB393" s="171">
        <f t="shared" si="163"/>
        <v>0</v>
      </c>
      <c r="AC393" s="171">
        <f t="shared" si="164"/>
        <v>0</v>
      </c>
      <c r="AD393" s="171">
        <f t="shared" si="165"/>
        <v>0</v>
      </c>
      <c r="AE393" s="168"/>
      <c r="AF393" s="171"/>
      <c r="AG393" s="171"/>
      <c r="AH393" s="171"/>
      <c r="AI393" s="171"/>
      <c r="AJ393" s="171"/>
      <c r="AK393" s="171"/>
      <c r="AL393" s="171"/>
      <c r="AM393" s="171"/>
      <c r="AN393" s="171" t="str">
        <f t="shared" si="145"/>
        <v/>
      </c>
      <c r="AO393" s="171" t="str">
        <f t="shared" si="146"/>
        <v/>
      </c>
      <c r="AP393" s="171" t="str">
        <f t="shared" si="147"/>
        <v/>
      </c>
      <c r="AQ393" s="168" t="str">
        <f t="shared" si="166"/>
        <v/>
      </c>
      <c r="AR393" s="158" t="str">
        <f>IF(P393&lt;&gt;1, IF(SUM(P393:$P$504)&lt;&gt;0, "| Laat geen witruimte tussen ingevulde rijen.", ""), "")</f>
        <v/>
      </c>
      <c r="AT393" s="159" t="str">
        <f t="shared" si="167"/>
        <v/>
      </c>
    </row>
    <row r="394" spans="1:46" s="158" customFormat="1" ht="14.4" customHeight="1" x14ac:dyDescent="0.3">
      <c r="A394" s="244" t="str">
        <f t="shared" si="148"/>
        <v/>
      </c>
      <c r="B394" s="153" t="str">
        <f t="shared" si="149"/>
        <v/>
      </c>
      <c r="C394" s="174" t="str">
        <f t="shared" si="150"/>
        <v/>
      </c>
      <c r="D394" s="234"/>
      <c r="E394" s="173"/>
      <c r="F394" s="175"/>
      <c r="G394" s="175"/>
      <c r="H394" s="175"/>
      <c r="I394" s="156"/>
      <c r="J394" s="175"/>
      <c r="K394" s="162"/>
      <c r="L394" s="178"/>
      <c r="M394" s="177"/>
      <c r="N394" s="177"/>
      <c r="O394" s="157" t="s">
        <v>98</v>
      </c>
      <c r="P394" s="158">
        <f t="shared" si="151"/>
        <v>0</v>
      </c>
      <c r="Q394" s="168" t="str">
        <f t="shared" si="152"/>
        <v/>
      </c>
      <c r="R394" s="233" t="str">
        <f t="shared" si="153"/>
        <v/>
      </c>
      <c r="S394" s="168">
        <f t="shared" si="154"/>
        <v>0</v>
      </c>
      <c r="T394" s="171">
        <f t="shared" si="155"/>
        <v>0</v>
      </c>
      <c r="U394" s="171">
        <f t="shared" si="156"/>
        <v>0</v>
      </c>
      <c r="V394" s="171">
        <f t="shared" si="157"/>
        <v>0</v>
      </c>
      <c r="W394" s="171">
        <f t="shared" si="158"/>
        <v>0</v>
      </c>
      <c r="X394" s="171">
        <f t="shared" si="159"/>
        <v>0</v>
      </c>
      <c r="Y394" s="171">
        <f t="shared" si="160"/>
        <v>0</v>
      </c>
      <c r="Z394" s="171">
        <f t="shared" si="161"/>
        <v>0</v>
      </c>
      <c r="AA394" s="171">
        <f t="shared" si="162"/>
        <v>0</v>
      </c>
      <c r="AB394" s="171">
        <f t="shared" si="163"/>
        <v>0</v>
      </c>
      <c r="AC394" s="171">
        <f t="shared" si="164"/>
        <v>0</v>
      </c>
      <c r="AD394" s="171">
        <f t="shared" si="165"/>
        <v>0</v>
      </c>
      <c r="AE394" s="168"/>
      <c r="AF394" s="171"/>
      <c r="AG394" s="171"/>
      <c r="AH394" s="171"/>
      <c r="AI394" s="171"/>
      <c r="AJ394" s="171"/>
      <c r="AK394" s="171"/>
      <c r="AL394" s="171"/>
      <c r="AM394" s="171"/>
      <c r="AN394" s="171" t="str">
        <f t="shared" si="145"/>
        <v/>
      </c>
      <c r="AO394" s="171" t="str">
        <f t="shared" si="146"/>
        <v/>
      </c>
      <c r="AP394" s="171" t="str">
        <f t="shared" si="147"/>
        <v/>
      </c>
      <c r="AQ394" s="168" t="str">
        <f t="shared" si="166"/>
        <v/>
      </c>
      <c r="AR394" s="158" t="str">
        <f>IF(P394&lt;&gt;1, IF(SUM(P394:$P$504)&lt;&gt;0, "| Laat geen witruimte tussen ingevulde rijen.", ""), "")</f>
        <v/>
      </c>
      <c r="AT394" s="159" t="str">
        <f t="shared" si="167"/>
        <v/>
      </c>
    </row>
    <row r="395" spans="1:46" s="158" customFormat="1" ht="14.4" customHeight="1" x14ac:dyDescent="0.3">
      <c r="A395" s="244" t="str">
        <f t="shared" si="148"/>
        <v/>
      </c>
      <c r="B395" s="153" t="str">
        <f t="shared" si="149"/>
        <v/>
      </c>
      <c r="C395" s="174" t="str">
        <f t="shared" si="150"/>
        <v/>
      </c>
      <c r="D395" s="234"/>
      <c r="E395" s="173"/>
      <c r="F395" s="175"/>
      <c r="G395" s="175"/>
      <c r="H395" s="175"/>
      <c r="I395" s="156"/>
      <c r="J395" s="175"/>
      <c r="K395" s="162"/>
      <c r="L395" s="178"/>
      <c r="M395" s="177"/>
      <c r="N395" s="177"/>
      <c r="O395" s="157" t="s">
        <v>98</v>
      </c>
      <c r="P395" s="158">
        <f t="shared" si="151"/>
        <v>0</v>
      </c>
      <c r="Q395" s="168" t="str">
        <f t="shared" si="152"/>
        <v/>
      </c>
      <c r="R395" s="233" t="str">
        <f t="shared" si="153"/>
        <v/>
      </c>
      <c r="S395" s="168">
        <f t="shared" si="154"/>
        <v>0</v>
      </c>
      <c r="T395" s="171">
        <f t="shared" si="155"/>
        <v>0</v>
      </c>
      <c r="U395" s="171">
        <f t="shared" si="156"/>
        <v>0</v>
      </c>
      <c r="V395" s="171">
        <f t="shared" si="157"/>
        <v>0</v>
      </c>
      <c r="W395" s="171">
        <f t="shared" si="158"/>
        <v>0</v>
      </c>
      <c r="X395" s="171">
        <f t="shared" si="159"/>
        <v>0</v>
      </c>
      <c r="Y395" s="171">
        <f t="shared" si="160"/>
        <v>0</v>
      </c>
      <c r="Z395" s="171">
        <f t="shared" si="161"/>
        <v>0</v>
      </c>
      <c r="AA395" s="171">
        <f t="shared" si="162"/>
        <v>0</v>
      </c>
      <c r="AB395" s="171">
        <f t="shared" si="163"/>
        <v>0</v>
      </c>
      <c r="AC395" s="171">
        <f t="shared" si="164"/>
        <v>0</v>
      </c>
      <c r="AD395" s="171">
        <f t="shared" si="165"/>
        <v>0</v>
      </c>
      <c r="AE395" s="168"/>
      <c r="AF395" s="171"/>
      <c r="AG395" s="171"/>
      <c r="AH395" s="171"/>
      <c r="AI395" s="171"/>
      <c r="AJ395" s="171"/>
      <c r="AK395" s="171"/>
      <c r="AL395" s="171"/>
      <c r="AM395" s="171"/>
      <c r="AN395" s="171" t="str">
        <f t="shared" si="145"/>
        <v/>
      </c>
      <c r="AO395" s="171" t="str">
        <f t="shared" si="146"/>
        <v/>
      </c>
      <c r="AP395" s="171" t="str">
        <f t="shared" si="147"/>
        <v/>
      </c>
      <c r="AQ395" s="168" t="str">
        <f t="shared" si="166"/>
        <v/>
      </c>
      <c r="AR395" s="158" t="str">
        <f>IF(P395&lt;&gt;1, IF(SUM(P395:$P$504)&lt;&gt;0, "| Laat geen witruimte tussen ingevulde rijen.", ""), "")</f>
        <v/>
      </c>
      <c r="AT395" s="159" t="str">
        <f t="shared" si="167"/>
        <v/>
      </c>
    </row>
    <row r="396" spans="1:46" s="158" customFormat="1" ht="14.4" customHeight="1" x14ac:dyDescent="0.3">
      <c r="A396" s="244" t="str">
        <f t="shared" si="148"/>
        <v/>
      </c>
      <c r="B396" s="153" t="str">
        <f t="shared" si="149"/>
        <v/>
      </c>
      <c r="C396" s="174" t="str">
        <f t="shared" si="150"/>
        <v/>
      </c>
      <c r="D396" s="234"/>
      <c r="E396" s="173"/>
      <c r="F396" s="175"/>
      <c r="G396" s="175"/>
      <c r="H396" s="175"/>
      <c r="I396" s="156"/>
      <c r="J396" s="175"/>
      <c r="K396" s="162"/>
      <c r="L396" s="178"/>
      <c r="M396" s="177"/>
      <c r="N396" s="177"/>
      <c r="O396" s="157" t="s">
        <v>98</v>
      </c>
      <c r="P396" s="158">
        <f t="shared" si="151"/>
        <v>0</v>
      </c>
      <c r="Q396" s="168" t="str">
        <f t="shared" si="152"/>
        <v/>
      </c>
      <c r="R396" s="233" t="str">
        <f t="shared" si="153"/>
        <v/>
      </c>
      <c r="S396" s="168">
        <f t="shared" si="154"/>
        <v>0</v>
      </c>
      <c r="T396" s="171">
        <f t="shared" si="155"/>
        <v>0</v>
      </c>
      <c r="U396" s="171">
        <f t="shared" si="156"/>
        <v>0</v>
      </c>
      <c r="V396" s="171">
        <f t="shared" si="157"/>
        <v>0</v>
      </c>
      <c r="W396" s="171">
        <f t="shared" si="158"/>
        <v>0</v>
      </c>
      <c r="X396" s="171">
        <f t="shared" si="159"/>
        <v>0</v>
      </c>
      <c r="Y396" s="171">
        <f t="shared" si="160"/>
        <v>0</v>
      </c>
      <c r="Z396" s="171">
        <f t="shared" si="161"/>
        <v>0</v>
      </c>
      <c r="AA396" s="171">
        <f t="shared" si="162"/>
        <v>0</v>
      </c>
      <c r="AB396" s="171">
        <f t="shared" si="163"/>
        <v>0</v>
      </c>
      <c r="AC396" s="171">
        <f t="shared" si="164"/>
        <v>0</v>
      </c>
      <c r="AD396" s="171">
        <f t="shared" si="165"/>
        <v>0</v>
      </c>
      <c r="AE396" s="168"/>
      <c r="AF396" s="171"/>
      <c r="AG396" s="171"/>
      <c r="AH396" s="171"/>
      <c r="AI396" s="171"/>
      <c r="AJ396" s="171"/>
      <c r="AK396" s="171"/>
      <c r="AL396" s="171"/>
      <c r="AM396" s="171"/>
      <c r="AN396" s="171" t="str">
        <f t="shared" si="145"/>
        <v/>
      </c>
      <c r="AO396" s="171" t="str">
        <f t="shared" si="146"/>
        <v/>
      </c>
      <c r="AP396" s="171" t="str">
        <f t="shared" si="147"/>
        <v/>
      </c>
      <c r="AQ396" s="168" t="str">
        <f t="shared" si="166"/>
        <v/>
      </c>
      <c r="AR396" s="158" t="str">
        <f>IF(P396&lt;&gt;1, IF(SUM(P396:$P$504)&lt;&gt;0, "| Laat geen witruimte tussen ingevulde rijen.", ""), "")</f>
        <v/>
      </c>
      <c r="AT396" s="159" t="str">
        <f t="shared" si="167"/>
        <v/>
      </c>
    </row>
    <row r="397" spans="1:46" s="158" customFormat="1" ht="14.4" customHeight="1" x14ac:dyDescent="0.3">
      <c r="A397" s="244" t="str">
        <f t="shared" si="148"/>
        <v/>
      </c>
      <c r="B397" s="153" t="str">
        <f t="shared" si="149"/>
        <v/>
      </c>
      <c r="C397" s="174" t="str">
        <f t="shared" si="150"/>
        <v/>
      </c>
      <c r="D397" s="234"/>
      <c r="E397" s="173"/>
      <c r="F397" s="175"/>
      <c r="G397" s="175"/>
      <c r="H397" s="175"/>
      <c r="I397" s="156"/>
      <c r="J397" s="175"/>
      <c r="K397" s="162"/>
      <c r="L397" s="178"/>
      <c r="M397" s="177"/>
      <c r="N397" s="177"/>
      <c r="O397" s="157" t="s">
        <v>98</v>
      </c>
      <c r="P397" s="158">
        <f t="shared" si="151"/>
        <v>0</v>
      </c>
      <c r="Q397" s="168" t="str">
        <f t="shared" si="152"/>
        <v/>
      </c>
      <c r="R397" s="233" t="str">
        <f t="shared" si="153"/>
        <v/>
      </c>
      <c r="S397" s="168">
        <f t="shared" si="154"/>
        <v>0</v>
      </c>
      <c r="T397" s="171">
        <f t="shared" si="155"/>
        <v>0</v>
      </c>
      <c r="U397" s="171">
        <f t="shared" si="156"/>
        <v>0</v>
      </c>
      <c r="V397" s="171">
        <f t="shared" si="157"/>
        <v>0</v>
      </c>
      <c r="W397" s="171">
        <f t="shared" si="158"/>
        <v>0</v>
      </c>
      <c r="X397" s="171">
        <f t="shared" si="159"/>
        <v>0</v>
      </c>
      <c r="Y397" s="171">
        <f t="shared" si="160"/>
        <v>0</v>
      </c>
      <c r="Z397" s="171">
        <f t="shared" si="161"/>
        <v>0</v>
      </c>
      <c r="AA397" s="171">
        <f t="shared" si="162"/>
        <v>0</v>
      </c>
      <c r="AB397" s="171">
        <f t="shared" si="163"/>
        <v>0</v>
      </c>
      <c r="AC397" s="171">
        <f t="shared" si="164"/>
        <v>0</v>
      </c>
      <c r="AD397" s="171">
        <f t="shared" si="165"/>
        <v>0</v>
      </c>
      <c r="AE397" s="168"/>
      <c r="AF397" s="171"/>
      <c r="AG397" s="171"/>
      <c r="AH397" s="171"/>
      <c r="AI397" s="171"/>
      <c r="AJ397" s="171"/>
      <c r="AK397" s="171"/>
      <c r="AL397" s="171"/>
      <c r="AM397" s="171"/>
      <c r="AN397" s="171" t="str">
        <f t="shared" si="145"/>
        <v/>
      </c>
      <c r="AO397" s="171" t="str">
        <f t="shared" si="146"/>
        <v/>
      </c>
      <c r="AP397" s="171" t="str">
        <f t="shared" si="147"/>
        <v/>
      </c>
      <c r="AQ397" s="168" t="str">
        <f t="shared" si="166"/>
        <v/>
      </c>
      <c r="AR397" s="158" t="str">
        <f>IF(P397&lt;&gt;1, IF(SUM(P397:$P$504)&lt;&gt;0, "| Laat geen witruimte tussen ingevulde rijen.", ""), "")</f>
        <v/>
      </c>
      <c r="AT397" s="159" t="str">
        <f t="shared" si="167"/>
        <v/>
      </c>
    </row>
    <row r="398" spans="1:46" s="158" customFormat="1" ht="14.4" customHeight="1" x14ac:dyDescent="0.3">
      <c r="A398" s="244" t="str">
        <f t="shared" si="148"/>
        <v/>
      </c>
      <c r="B398" s="153" t="str">
        <f t="shared" si="149"/>
        <v/>
      </c>
      <c r="C398" s="174" t="str">
        <f t="shared" si="150"/>
        <v/>
      </c>
      <c r="D398" s="234"/>
      <c r="E398" s="173"/>
      <c r="F398" s="175"/>
      <c r="G398" s="175"/>
      <c r="H398" s="175"/>
      <c r="I398" s="156"/>
      <c r="J398" s="175"/>
      <c r="K398" s="162"/>
      <c r="L398" s="178"/>
      <c r="M398" s="177"/>
      <c r="N398" s="177"/>
      <c r="O398" s="157" t="s">
        <v>98</v>
      </c>
      <c r="P398" s="158">
        <f t="shared" si="151"/>
        <v>0</v>
      </c>
      <c r="Q398" s="168" t="str">
        <f t="shared" si="152"/>
        <v/>
      </c>
      <c r="R398" s="233" t="str">
        <f t="shared" si="153"/>
        <v/>
      </c>
      <c r="S398" s="168">
        <f t="shared" si="154"/>
        <v>0</v>
      </c>
      <c r="T398" s="171">
        <f t="shared" si="155"/>
        <v>0</v>
      </c>
      <c r="U398" s="171">
        <f t="shared" si="156"/>
        <v>0</v>
      </c>
      <c r="V398" s="171">
        <f t="shared" si="157"/>
        <v>0</v>
      </c>
      <c r="W398" s="171">
        <f t="shared" si="158"/>
        <v>0</v>
      </c>
      <c r="X398" s="171">
        <f t="shared" si="159"/>
        <v>0</v>
      </c>
      <c r="Y398" s="171">
        <f t="shared" si="160"/>
        <v>0</v>
      </c>
      <c r="Z398" s="171">
        <f t="shared" si="161"/>
        <v>0</v>
      </c>
      <c r="AA398" s="171">
        <f t="shared" si="162"/>
        <v>0</v>
      </c>
      <c r="AB398" s="171">
        <f t="shared" si="163"/>
        <v>0</v>
      </c>
      <c r="AC398" s="171">
        <f t="shared" si="164"/>
        <v>0</v>
      </c>
      <c r="AD398" s="171">
        <f t="shared" si="165"/>
        <v>0</v>
      </c>
      <c r="AE398" s="168"/>
      <c r="AF398" s="171"/>
      <c r="AG398" s="171"/>
      <c r="AH398" s="171"/>
      <c r="AI398" s="171"/>
      <c r="AJ398" s="171"/>
      <c r="AK398" s="171"/>
      <c r="AL398" s="171"/>
      <c r="AM398" s="171"/>
      <c r="AN398" s="171" t="str">
        <f t="shared" si="145"/>
        <v/>
      </c>
      <c r="AO398" s="171" t="str">
        <f t="shared" si="146"/>
        <v/>
      </c>
      <c r="AP398" s="171" t="str">
        <f t="shared" si="147"/>
        <v/>
      </c>
      <c r="AQ398" s="168" t="str">
        <f t="shared" si="166"/>
        <v/>
      </c>
      <c r="AR398" s="158" t="str">
        <f>IF(P398&lt;&gt;1, IF(SUM(P398:$P$504)&lt;&gt;0, "| Laat geen witruimte tussen ingevulde rijen.", ""), "")</f>
        <v/>
      </c>
      <c r="AT398" s="159" t="str">
        <f t="shared" si="167"/>
        <v/>
      </c>
    </row>
    <row r="399" spans="1:46" s="158" customFormat="1" ht="14.4" customHeight="1" x14ac:dyDescent="0.3">
      <c r="A399" s="244" t="str">
        <f t="shared" si="148"/>
        <v/>
      </c>
      <c r="B399" s="153" t="str">
        <f t="shared" si="149"/>
        <v/>
      </c>
      <c r="C399" s="174" t="str">
        <f t="shared" si="150"/>
        <v/>
      </c>
      <c r="D399" s="234"/>
      <c r="E399" s="173"/>
      <c r="F399" s="175"/>
      <c r="G399" s="175"/>
      <c r="H399" s="175"/>
      <c r="I399" s="156"/>
      <c r="J399" s="175"/>
      <c r="K399" s="162"/>
      <c r="L399" s="178"/>
      <c r="M399" s="177"/>
      <c r="N399" s="177"/>
      <c r="O399" s="157" t="s">
        <v>98</v>
      </c>
      <c r="P399" s="158">
        <f t="shared" si="151"/>
        <v>0</v>
      </c>
      <c r="Q399" s="168" t="str">
        <f t="shared" si="152"/>
        <v/>
      </c>
      <c r="R399" s="233" t="str">
        <f t="shared" si="153"/>
        <v/>
      </c>
      <c r="S399" s="168">
        <f t="shared" si="154"/>
        <v>0</v>
      </c>
      <c r="T399" s="171">
        <f t="shared" si="155"/>
        <v>0</v>
      </c>
      <c r="U399" s="171">
        <f t="shared" si="156"/>
        <v>0</v>
      </c>
      <c r="V399" s="171">
        <f t="shared" si="157"/>
        <v>0</v>
      </c>
      <c r="W399" s="171">
        <f t="shared" si="158"/>
        <v>0</v>
      </c>
      <c r="X399" s="171">
        <f t="shared" si="159"/>
        <v>0</v>
      </c>
      <c r="Y399" s="171">
        <f t="shared" si="160"/>
        <v>0</v>
      </c>
      <c r="Z399" s="171">
        <f t="shared" si="161"/>
        <v>0</v>
      </c>
      <c r="AA399" s="171">
        <f t="shared" si="162"/>
        <v>0</v>
      </c>
      <c r="AB399" s="171">
        <f t="shared" si="163"/>
        <v>0</v>
      </c>
      <c r="AC399" s="171">
        <f t="shared" si="164"/>
        <v>0</v>
      </c>
      <c r="AD399" s="171">
        <f t="shared" si="165"/>
        <v>0</v>
      </c>
      <c r="AE399" s="168"/>
      <c r="AF399" s="171"/>
      <c r="AG399" s="171"/>
      <c r="AH399" s="171"/>
      <c r="AI399" s="171"/>
      <c r="AJ399" s="171"/>
      <c r="AK399" s="171"/>
      <c r="AL399" s="171"/>
      <c r="AM399" s="171"/>
      <c r="AN399" s="171" t="str">
        <f t="shared" si="145"/>
        <v/>
      </c>
      <c r="AO399" s="171" t="str">
        <f t="shared" si="146"/>
        <v/>
      </c>
      <c r="AP399" s="171" t="str">
        <f t="shared" si="147"/>
        <v/>
      </c>
      <c r="AQ399" s="168" t="str">
        <f t="shared" si="166"/>
        <v/>
      </c>
      <c r="AR399" s="158" t="str">
        <f>IF(P399&lt;&gt;1, IF(SUM(P399:$P$504)&lt;&gt;0, "| Laat geen witruimte tussen ingevulde rijen.", ""), "")</f>
        <v/>
      </c>
      <c r="AT399" s="159" t="str">
        <f t="shared" si="167"/>
        <v/>
      </c>
    </row>
    <row r="400" spans="1:46" s="158" customFormat="1" ht="14.4" customHeight="1" x14ac:dyDescent="0.3">
      <c r="A400" s="244" t="str">
        <f t="shared" si="148"/>
        <v/>
      </c>
      <c r="B400" s="153" t="str">
        <f t="shared" si="149"/>
        <v/>
      </c>
      <c r="C400" s="174" t="str">
        <f t="shared" si="150"/>
        <v/>
      </c>
      <c r="D400" s="234"/>
      <c r="E400" s="173"/>
      <c r="F400" s="175"/>
      <c r="G400" s="175"/>
      <c r="H400" s="175"/>
      <c r="I400" s="156"/>
      <c r="J400" s="175"/>
      <c r="K400" s="162"/>
      <c r="L400" s="178"/>
      <c r="M400" s="177"/>
      <c r="N400" s="177"/>
      <c r="O400" s="157" t="s">
        <v>98</v>
      </c>
      <c r="P400" s="158">
        <f t="shared" si="151"/>
        <v>0</v>
      </c>
      <c r="Q400" s="168" t="str">
        <f t="shared" si="152"/>
        <v/>
      </c>
      <c r="R400" s="233" t="str">
        <f t="shared" si="153"/>
        <v/>
      </c>
      <c r="S400" s="168">
        <f t="shared" si="154"/>
        <v>0</v>
      </c>
      <c r="T400" s="171">
        <f t="shared" si="155"/>
        <v>0</v>
      </c>
      <c r="U400" s="171">
        <f t="shared" si="156"/>
        <v>0</v>
      </c>
      <c r="V400" s="171">
        <f t="shared" si="157"/>
        <v>0</v>
      </c>
      <c r="W400" s="171">
        <f t="shared" si="158"/>
        <v>0</v>
      </c>
      <c r="X400" s="171">
        <f t="shared" si="159"/>
        <v>0</v>
      </c>
      <c r="Y400" s="171">
        <f t="shared" si="160"/>
        <v>0</v>
      </c>
      <c r="Z400" s="171">
        <f t="shared" si="161"/>
        <v>0</v>
      </c>
      <c r="AA400" s="171">
        <f t="shared" si="162"/>
        <v>0</v>
      </c>
      <c r="AB400" s="171">
        <f t="shared" si="163"/>
        <v>0</v>
      </c>
      <c r="AC400" s="171">
        <f t="shared" si="164"/>
        <v>0</v>
      </c>
      <c r="AD400" s="171">
        <f t="shared" si="165"/>
        <v>0</v>
      </c>
      <c r="AE400" s="168"/>
      <c r="AF400" s="171"/>
      <c r="AG400" s="171"/>
      <c r="AH400" s="171"/>
      <c r="AI400" s="171"/>
      <c r="AJ400" s="171"/>
      <c r="AK400" s="171"/>
      <c r="AL400" s="171"/>
      <c r="AM400" s="171"/>
      <c r="AN400" s="171" t="str">
        <f t="shared" si="145"/>
        <v/>
      </c>
      <c r="AO400" s="171" t="str">
        <f t="shared" si="146"/>
        <v/>
      </c>
      <c r="AP400" s="171" t="str">
        <f t="shared" si="147"/>
        <v/>
      </c>
      <c r="AQ400" s="168" t="str">
        <f t="shared" si="166"/>
        <v/>
      </c>
      <c r="AR400" s="158" t="str">
        <f>IF(P400&lt;&gt;1, IF(SUM(P400:$P$504)&lt;&gt;0, "| Laat geen witruimte tussen ingevulde rijen.", ""), "")</f>
        <v/>
      </c>
      <c r="AT400" s="159" t="str">
        <f t="shared" si="167"/>
        <v/>
      </c>
    </row>
    <row r="401" spans="1:46" s="158" customFormat="1" ht="14.4" customHeight="1" x14ac:dyDescent="0.3">
      <c r="A401" s="244" t="str">
        <f t="shared" si="148"/>
        <v/>
      </c>
      <c r="B401" s="153" t="str">
        <f t="shared" si="149"/>
        <v/>
      </c>
      <c r="C401" s="174" t="str">
        <f t="shared" si="150"/>
        <v/>
      </c>
      <c r="D401" s="234"/>
      <c r="E401" s="173"/>
      <c r="F401" s="175"/>
      <c r="G401" s="175"/>
      <c r="H401" s="175"/>
      <c r="I401" s="156"/>
      <c r="J401" s="175"/>
      <c r="K401" s="162"/>
      <c r="L401" s="178"/>
      <c r="M401" s="177"/>
      <c r="N401" s="177"/>
      <c r="O401" s="157" t="s">
        <v>98</v>
      </c>
      <c r="P401" s="158">
        <f t="shared" si="151"/>
        <v>0</v>
      </c>
      <c r="Q401" s="168" t="str">
        <f t="shared" si="152"/>
        <v/>
      </c>
      <c r="R401" s="233" t="str">
        <f t="shared" si="153"/>
        <v/>
      </c>
      <c r="S401" s="168">
        <f t="shared" si="154"/>
        <v>0</v>
      </c>
      <c r="T401" s="171">
        <f t="shared" si="155"/>
        <v>0</v>
      </c>
      <c r="U401" s="171">
        <f t="shared" si="156"/>
        <v>0</v>
      </c>
      <c r="V401" s="171">
        <f t="shared" si="157"/>
        <v>0</v>
      </c>
      <c r="W401" s="171">
        <f t="shared" si="158"/>
        <v>0</v>
      </c>
      <c r="X401" s="171">
        <f t="shared" si="159"/>
        <v>0</v>
      </c>
      <c r="Y401" s="171">
        <f t="shared" si="160"/>
        <v>0</v>
      </c>
      <c r="Z401" s="171">
        <f t="shared" si="161"/>
        <v>0</v>
      </c>
      <c r="AA401" s="171">
        <f t="shared" si="162"/>
        <v>0</v>
      </c>
      <c r="AB401" s="171">
        <f t="shared" si="163"/>
        <v>0</v>
      </c>
      <c r="AC401" s="171">
        <f t="shared" si="164"/>
        <v>0</v>
      </c>
      <c r="AD401" s="171">
        <f t="shared" si="165"/>
        <v>0</v>
      </c>
      <c r="AE401" s="168"/>
      <c r="AF401" s="171"/>
      <c r="AG401" s="171"/>
      <c r="AH401" s="171"/>
      <c r="AI401" s="171"/>
      <c r="AJ401" s="171"/>
      <c r="AK401" s="171"/>
      <c r="AL401" s="171"/>
      <c r="AM401" s="171"/>
      <c r="AN401" s="171" t="str">
        <f t="shared" si="145"/>
        <v/>
      </c>
      <c r="AO401" s="171" t="str">
        <f t="shared" si="146"/>
        <v/>
      </c>
      <c r="AP401" s="171" t="str">
        <f t="shared" si="147"/>
        <v/>
      </c>
      <c r="AQ401" s="168" t="str">
        <f t="shared" si="166"/>
        <v/>
      </c>
      <c r="AR401" s="158" t="str">
        <f>IF(P401&lt;&gt;1, IF(SUM(P401:$P$504)&lt;&gt;0, "| Laat geen witruimte tussen ingevulde rijen.", ""), "")</f>
        <v/>
      </c>
      <c r="AT401" s="159" t="str">
        <f t="shared" si="167"/>
        <v/>
      </c>
    </row>
    <row r="402" spans="1:46" s="158" customFormat="1" ht="14.4" customHeight="1" x14ac:dyDescent="0.3">
      <c r="A402" s="244" t="str">
        <f t="shared" si="148"/>
        <v/>
      </c>
      <c r="B402" s="153" t="str">
        <f t="shared" si="149"/>
        <v/>
      </c>
      <c r="C402" s="174" t="str">
        <f t="shared" si="150"/>
        <v/>
      </c>
      <c r="D402" s="234"/>
      <c r="E402" s="173"/>
      <c r="F402" s="175"/>
      <c r="G402" s="175"/>
      <c r="H402" s="175"/>
      <c r="I402" s="156"/>
      <c r="J402" s="175"/>
      <c r="K402" s="162"/>
      <c r="L402" s="178"/>
      <c r="M402" s="177"/>
      <c r="N402" s="177"/>
      <c r="O402" s="157" t="s">
        <v>98</v>
      </c>
      <c r="P402" s="158">
        <f t="shared" si="151"/>
        <v>0</v>
      </c>
      <c r="Q402" s="168" t="str">
        <f t="shared" si="152"/>
        <v/>
      </c>
      <c r="R402" s="233" t="str">
        <f t="shared" si="153"/>
        <v/>
      </c>
      <c r="S402" s="168">
        <f t="shared" si="154"/>
        <v>0</v>
      </c>
      <c r="T402" s="171">
        <f t="shared" si="155"/>
        <v>0</v>
      </c>
      <c r="U402" s="171">
        <f t="shared" si="156"/>
        <v>0</v>
      </c>
      <c r="V402" s="171">
        <f t="shared" si="157"/>
        <v>0</v>
      </c>
      <c r="W402" s="171">
        <f t="shared" si="158"/>
        <v>0</v>
      </c>
      <c r="X402" s="171">
        <f t="shared" si="159"/>
        <v>0</v>
      </c>
      <c r="Y402" s="171">
        <f t="shared" si="160"/>
        <v>0</v>
      </c>
      <c r="Z402" s="171">
        <f t="shared" si="161"/>
        <v>0</v>
      </c>
      <c r="AA402" s="171">
        <f t="shared" si="162"/>
        <v>0</v>
      </c>
      <c r="AB402" s="171">
        <f t="shared" si="163"/>
        <v>0</v>
      </c>
      <c r="AC402" s="171">
        <f t="shared" si="164"/>
        <v>0</v>
      </c>
      <c r="AD402" s="171">
        <f t="shared" si="165"/>
        <v>0</v>
      </c>
      <c r="AE402" s="168"/>
      <c r="AF402" s="171"/>
      <c r="AG402" s="171"/>
      <c r="AH402" s="171"/>
      <c r="AI402" s="171"/>
      <c r="AJ402" s="171"/>
      <c r="AK402" s="171"/>
      <c r="AL402" s="171"/>
      <c r="AM402" s="171"/>
      <c r="AN402" s="171" t="str">
        <f t="shared" si="145"/>
        <v/>
      </c>
      <c r="AO402" s="171" t="str">
        <f t="shared" si="146"/>
        <v/>
      </c>
      <c r="AP402" s="171" t="str">
        <f t="shared" si="147"/>
        <v/>
      </c>
      <c r="AQ402" s="168" t="str">
        <f t="shared" si="166"/>
        <v/>
      </c>
      <c r="AR402" s="158" t="str">
        <f>IF(P402&lt;&gt;1, IF(SUM(P402:$P$504)&lt;&gt;0, "| Laat geen witruimte tussen ingevulde rijen.", ""), "")</f>
        <v/>
      </c>
      <c r="AT402" s="159" t="str">
        <f t="shared" si="167"/>
        <v/>
      </c>
    </row>
    <row r="403" spans="1:46" s="158" customFormat="1" ht="14.4" customHeight="1" x14ac:dyDescent="0.3">
      <c r="A403" s="244" t="str">
        <f t="shared" si="148"/>
        <v/>
      </c>
      <c r="B403" s="153" t="str">
        <f t="shared" si="149"/>
        <v/>
      </c>
      <c r="C403" s="174" t="str">
        <f t="shared" si="150"/>
        <v/>
      </c>
      <c r="D403" s="234"/>
      <c r="E403" s="173"/>
      <c r="F403" s="175"/>
      <c r="G403" s="175"/>
      <c r="H403" s="175"/>
      <c r="I403" s="156"/>
      <c r="J403" s="175"/>
      <c r="K403" s="162"/>
      <c r="L403" s="178"/>
      <c r="M403" s="177"/>
      <c r="N403" s="177"/>
      <c r="O403" s="157" t="s">
        <v>98</v>
      </c>
      <c r="P403" s="158">
        <f t="shared" si="151"/>
        <v>0</v>
      </c>
      <c r="Q403" s="168" t="str">
        <f t="shared" si="152"/>
        <v/>
      </c>
      <c r="R403" s="233" t="str">
        <f t="shared" si="153"/>
        <v/>
      </c>
      <c r="S403" s="168">
        <f t="shared" si="154"/>
        <v>0</v>
      </c>
      <c r="T403" s="171">
        <f t="shared" si="155"/>
        <v>0</v>
      </c>
      <c r="U403" s="171">
        <f t="shared" si="156"/>
        <v>0</v>
      </c>
      <c r="V403" s="171">
        <f t="shared" si="157"/>
        <v>0</v>
      </c>
      <c r="W403" s="171">
        <f t="shared" si="158"/>
        <v>0</v>
      </c>
      <c r="X403" s="171">
        <f t="shared" si="159"/>
        <v>0</v>
      </c>
      <c r="Y403" s="171">
        <f t="shared" si="160"/>
        <v>0</v>
      </c>
      <c r="Z403" s="171">
        <f t="shared" si="161"/>
        <v>0</v>
      </c>
      <c r="AA403" s="171">
        <f t="shared" si="162"/>
        <v>0</v>
      </c>
      <c r="AB403" s="171">
        <f t="shared" si="163"/>
        <v>0</v>
      </c>
      <c r="AC403" s="171">
        <f t="shared" si="164"/>
        <v>0</v>
      </c>
      <c r="AD403" s="171">
        <f t="shared" si="165"/>
        <v>0</v>
      </c>
      <c r="AE403" s="168"/>
      <c r="AF403" s="171"/>
      <c r="AG403" s="171"/>
      <c r="AH403" s="171"/>
      <c r="AI403" s="171"/>
      <c r="AJ403" s="171"/>
      <c r="AK403" s="171"/>
      <c r="AL403" s="171"/>
      <c r="AM403" s="171"/>
      <c r="AN403" s="171" t="str">
        <f t="shared" si="145"/>
        <v/>
      </c>
      <c r="AO403" s="171" t="str">
        <f t="shared" si="146"/>
        <v/>
      </c>
      <c r="AP403" s="171" t="str">
        <f t="shared" si="147"/>
        <v/>
      </c>
      <c r="AQ403" s="168" t="str">
        <f t="shared" si="166"/>
        <v/>
      </c>
      <c r="AR403" s="158" t="str">
        <f>IF(P403&lt;&gt;1, IF(SUM(P403:$P$504)&lt;&gt;0, "| Laat geen witruimte tussen ingevulde rijen.", ""), "")</f>
        <v/>
      </c>
      <c r="AT403" s="159" t="str">
        <f t="shared" si="167"/>
        <v/>
      </c>
    </row>
    <row r="404" spans="1:46" s="158" customFormat="1" ht="14.4" customHeight="1" x14ac:dyDescent="0.3">
      <c r="A404" s="244" t="str">
        <f t="shared" si="148"/>
        <v/>
      </c>
      <c r="B404" s="153" t="str">
        <f t="shared" si="149"/>
        <v/>
      </c>
      <c r="C404" s="174" t="str">
        <f t="shared" si="150"/>
        <v/>
      </c>
      <c r="D404" s="234"/>
      <c r="E404" s="173"/>
      <c r="F404" s="175"/>
      <c r="G404" s="175"/>
      <c r="H404" s="175"/>
      <c r="I404" s="156"/>
      <c r="J404" s="175"/>
      <c r="K404" s="162"/>
      <c r="L404" s="178"/>
      <c r="M404" s="177"/>
      <c r="N404" s="177"/>
      <c r="O404" s="157" t="s">
        <v>98</v>
      </c>
      <c r="P404" s="158">
        <f t="shared" si="151"/>
        <v>0</v>
      </c>
      <c r="Q404" s="168" t="str">
        <f t="shared" si="152"/>
        <v/>
      </c>
      <c r="R404" s="233" t="str">
        <f t="shared" si="153"/>
        <v/>
      </c>
      <c r="S404" s="168">
        <f t="shared" si="154"/>
        <v>0</v>
      </c>
      <c r="T404" s="171">
        <f t="shared" si="155"/>
        <v>0</v>
      </c>
      <c r="U404" s="171">
        <f t="shared" si="156"/>
        <v>0</v>
      </c>
      <c r="V404" s="171">
        <f t="shared" si="157"/>
        <v>0</v>
      </c>
      <c r="W404" s="171">
        <f t="shared" si="158"/>
        <v>0</v>
      </c>
      <c r="X404" s="171">
        <f t="shared" si="159"/>
        <v>0</v>
      </c>
      <c r="Y404" s="171">
        <f t="shared" si="160"/>
        <v>0</v>
      </c>
      <c r="Z404" s="171">
        <f t="shared" si="161"/>
        <v>0</v>
      </c>
      <c r="AA404" s="171">
        <f t="shared" si="162"/>
        <v>0</v>
      </c>
      <c r="AB404" s="171">
        <f t="shared" si="163"/>
        <v>0</v>
      </c>
      <c r="AC404" s="171">
        <f t="shared" si="164"/>
        <v>0</v>
      </c>
      <c r="AD404" s="171">
        <f t="shared" si="165"/>
        <v>0</v>
      </c>
      <c r="AE404" s="168"/>
      <c r="AF404" s="171"/>
      <c r="AG404" s="171"/>
      <c r="AH404" s="171"/>
      <c r="AI404" s="171"/>
      <c r="AJ404" s="171"/>
      <c r="AK404" s="171"/>
      <c r="AL404" s="171"/>
      <c r="AM404" s="171"/>
      <c r="AN404" s="171" t="str">
        <f t="shared" si="145"/>
        <v/>
      </c>
      <c r="AO404" s="171" t="str">
        <f t="shared" si="146"/>
        <v/>
      </c>
      <c r="AP404" s="171" t="str">
        <f t="shared" si="147"/>
        <v/>
      </c>
      <c r="AQ404" s="168" t="str">
        <f t="shared" si="166"/>
        <v/>
      </c>
      <c r="AR404" s="158" t="str">
        <f>IF(P404&lt;&gt;1, IF(SUM(P404:$P$504)&lt;&gt;0, "| Laat geen witruimte tussen ingevulde rijen.", ""), "")</f>
        <v/>
      </c>
      <c r="AT404" s="159" t="str">
        <f t="shared" si="167"/>
        <v/>
      </c>
    </row>
    <row r="405" spans="1:46" s="8" customFormat="1" ht="14.4" customHeight="1" x14ac:dyDescent="0.3">
      <c r="A405" s="244" t="str">
        <f t="shared" si="148"/>
        <v/>
      </c>
      <c r="B405" s="153" t="str">
        <f t="shared" si="149"/>
        <v/>
      </c>
      <c r="C405" s="174" t="str">
        <f t="shared" si="150"/>
        <v/>
      </c>
      <c r="D405" s="234"/>
      <c r="E405" s="173"/>
      <c r="F405" s="175"/>
      <c r="G405" s="175"/>
      <c r="H405" s="175"/>
      <c r="I405" s="156"/>
      <c r="J405" s="175"/>
      <c r="K405" s="162"/>
      <c r="L405" s="178"/>
      <c r="M405" s="177"/>
      <c r="N405" s="177"/>
      <c r="O405" s="157" t="s">
        <v>98</v>
      </c>
      <c r="P405" s="158">
        <f t="shared" si="151"/>
        <v>0</v>
      </c>
      <c r="Q405" s="168" t="str">
        <f t="shared" si="152"/>
        <v/>
      </c>
      <c r="R405" s="233" t="str">
        <f t="shared" si="153"/>
        <v/>
      </c>
      <c r="S405" s="168">
        <f t="shared" si="154"/>
        <v>0</v>
      </c>
      <c r="T405" s="171">
        <f t="shared" si="155"/>
        <v>0</v>
      </c>
      <c r="U405" s="171">
        <f t="shared" si="156"/>
        <v>0</v>
      </c>
      <c r="V405" s="171">
        <f t="shared" si="157"/>
        <v>0</v>
      </c>
      <c r="W405" s="171">
        <f t="shared" si="158"/>
        <v>0</v>
      </c>
      <c r="X405" s="171">
        <f t="shared" si="159"/>
        <v>0</v>
      </c>
      <c r="Y405" s="171">
        <f t="shared" si="160"/>
        <v>0</v>
      </c>
      <c r="Z405" s="171">
        <f t="shared" si="161"/>
        <v>0</v>
      </c>
      <c r="AA405" s="171">
        <f t="shared" si="162"/>
        <v>0</v>
      </c>
      <c r="AB405" s="171">
        <f t="shared" si="163"/>
        <v>0</v>
      </c>
      <c r="AC405" s="171">
        <f t="shared" si="164"/>
        <v>0</v>
      </c>
      <c r="AD405" s="171">
        <f t="shared" si="165"/>
        <v>0</v>
      </c>
      <c r="AE405" s="168"/>
      <c r="AF405" s="171"/>
      <c r="AG405" s="171"/>
      <c r="AH405" s="171"/>
      <c r="AI405" s="171"/>
      <c r="AJ405" s="171"/>
      <c r="AK405" s="171"/>
      <c r="AL405" s="171"/>
      <c r="AM405" s="171"/>
      <c r="AN405" s="171" t="str">
        <f t="shared" si="145"/>
        <v/>
      </c>
      <c r="AO405" s="171" t="str">
        <f t="shared" si="146"/>
        <v/>
      </c>
      <c r="AP405" s="171" t="str">
        <f t="shared" si="147"/>
        <v/>
      </c>
      <c r="AQ405" s="168" t="str">
        <f t="shared" si="166"/>
        <v/>
      </c>
      <c r="AR405" s="158" t="str">
        <f>IF(P405&lt;&gt;1, IF(SUM(P405:$P$504)&lt;&gt;0, "| Laat geen witruimte tussen ingevulde rijen.", ""), "")</f>
        <v/>
      </c>
      <c r="AS405" s="158"/>
      <c r="AT405" s="159" t="str">
        <f t="shared" si="167"/>
        <v/>
      </c>
    </row>
    <row r="406" spans="1:46" s="8" customFormat="1" ht="14.4" customHeight="1" x14ac:dyDescent="0.3">
      <c r="A406" s="244" t="str">
        <f t="shared" si="148"/>
        <v/>
      </c>
      <c r="B406" s="153" t="str">
        <f t="shared" si="149"/>
        <v/>
      </c>
      <c r="C406" s="174" t="str">
        <f t="shared" si="150"/>
        <v/>
      </c>
      <c r="D406" s="234"/>
      <c r="E406" s="173"/>
      <c r="F406" s="175"/>
      <c r="G406" s="175"/>
      <c r="H406" s="175"/>
      <c r="I406" s="156"/>
      <c r="J406" s="175"/>
      <c r="K406" s="162"/>
      <c r="L406" s="178"/>
      <c r="M406" s="177"/>
      <c r="N406" s="177"/>
      <c r="O406" s="157" t="s">
        <v>98</v>
      </c>
      <c r="P406" s="158">
        <f t="shared" si="151"/>
        <v>0</v>
      </c>
      <c r="Q406" s="168" t="str">
        <f t="shared" si="152"/>
        <v/>
      </c>
      <c r="R406" s="233" t="str">
        <f t="shared" si="153"/>
        <v/>
      </c>
      <c r="S406" s="168">
        <f t="shared" si="154"/>
        <v>0</v>
      </c>
      <c r="T406" s="171">
        <f t="shared" si="155"/>
        <v>0</v>
      </c>
      <c r="U406" s="171">
        <f t="shared" si="156"/>
        <v>0</v>
      </c>
      <c r="V406" s="171">
        <f t="shared" si="157"/>
        <v>0</v>
      </c>
      <c r="W406" s="171">
        <f t="shared" si="158"/>
        <v>0</v>
      </c>
      <c r="X406" s="171">
        <f t="shared" si="159"/>
        <v>0</v>
      </c>
      <c r="Y406" s="171">
        <f t="shared" si="160"/>
        <v>0</v>
      </c>
      <c r="Z406" s="171">
        <f t="shared" si="161"/>
        <v>0</v>
      </c>
      <c r="AA406" s="171">
        <f t="shared" si="162"/>
        <v>0</v>
      </c>
      <c r="AB406" s="171">
        <f t="shared" si="163"/>
        <v>0</v>
      </c>
      <c r="AC406" s="171">
        <f t="shared" si="164"/>
        <v>0</v>
      </c>
      <c r="AD406" s="171">
        <f t="shared" si="165"/>
        <v>0</v>
      </c>
      <c r="AE406" s="168"/>
      <c r="AF406" s="171"/>
      <c r="AG406" s="171"/>
      <c r="AH406" s="171"/>
      <c r="AI406" s="171"/>
      <c r="AJ406" s="171"/>
      <c r="AK406" s="171"/>
      <c r="AL406" s="171"/>
      <c r="AM406" s="171"/>
      <c r="AN406" s="171" t="str">
        <f t="shared" si="145"/>
        <v/>
      </c>
      <c r="AO406" s="171" t="str">
        <f t="shared" si="146"/>
        <v/>
      </c>
      <c r="AP406" s="171" t="str">
        <f t="shared" si="147"/>
        <v/>
      </c>
      <c r="AQ406" s="168" t="str">
        <f t="shared" si="166"/>
        <v/>
      </c>
      <c r="AR406" s="158" t="str">
        <f>IF(P406&lt;&gt;1, IF(SUM(P406:$P$504)&lt;&gt;0, "| Laat geen witruimte tussen ingevulde rijen.", ""), "")</f>
        <v/>
      </c>
      <c r="AS406" s="158"/>
      <c r="AT406" s="159" t="str">
        <f t="shared" si="167"/>
        <v/>
      </c>
    </row>
    <row r="407" spans="1:46" s="8" customFormat="1" ht="14.4" customHeight="1" x14ac:dyDescent="0.3">
      <c r="A407" s="244" t="str">
        <f t="shared" si="148"/>
        <v/>
      </c>
      <c r="B407" s="153" t="str">
        <f t="shared" si="149"/>
        <v/>
      </c>
      <c r="C407" s="174" t="str">
        <f t="shared" si="150"/>
        <v/>
      </c>
      <c r="D407" s="234"/>
      <c r="E407" s="173"/>
      <c r="F407" s="175"/>
      <c r="G407" s="175"/>
      <c r="H407" s="175"/>
      <c r="I407" s="156"/>
      <c r="J407" s="175"/>
      <c r="K407" s="162"/>
      <c r="L407" s="178"/>
      <c r="M407" s="177"/>
      <c r="N407" s="177"/>
      <c r="O407" s="157" t="s">
        <v>98</v>
      </c>
      <c r="P407" s="158">
        <f t="shared" si="151"/>
        <v>0</v>
      </c>
      <c r="Q407" s="168" t="str">
        <f t="shared" si="152"/>
        <v/>
      </c>
      <c r="R407" s="233" t="str">
        <f t="shared" si="153"/>
        <v/>
      </c>
      <c r="S407" s="168">
        <f t="shared" si="154"/>
        <v>0</v>
      </c>
      <c r="T407" s="171">
        <f t="shared" si="155"/>
        <v>0</v>
      </c>
      <c r="U407" s="171">
        <f t="shared" si="156"/>
        <v>0</v>
      </c>
      <c r="V407" s="171">
        <f t="shared" si="157"/>
        <v>0</v>
      </c>
      <c r="W407" s="171">
        <f t="shared" si="158"/>
        <v>0</v>
      </c>
      <c r="X407" s="171">
        <f t="shared" si="159"/>
        <v>0</v>
      </c>
      <c r="Y407" s="171">
        <f t="shared" si="160"/>
        <v>0</v>
      </c>
      <c r="Z407" s="171">
        <f t="shared" si="161"/>
        <v>0</v>
      </c>
      <c r="AA407" s="171">
        <f t="shared" si="162"/>
        <v>0</v>
      </c>
      <c r="AB407" s="171">
        <f t="shared" si="163"/>
        <v>0</v>
      </c>
      <c r="AC407" s="171">
        <f t="shared" si="164"/>
        <v>0</v>
      </c>
      <c r="AD407" s="171">
        <f t="shared" si="165"/>
        <v>0</v>
      </c>
      <c r="AE407" s="168"/>
      <c r="AF407" s="171"/>
      <c r="AG407" s="171"/>
      <c r="AH407" s="171"/>
      <c r="AI407" s="171"/>
      <c r="AJ407" s="171"/>
      <c r="AK407" s="171"/>
      <c r="AL407" s="171"/>
      <c r="AM407" s="171"/>
      <c r="AN407" s="171" t="str">
        <f t="shared" si="145"/>
        <v/>
      </c>
      <c r="AO407" s="171" t="str">
        <f t="shared" si="146"/>
        <v/>
      </c>
      <c r="AP407" s="171" t="str">
        <f t="shared" si="147"/>
        <v/>
      </c>
      <c r="AQ407" s="168" t="str">
        <f t="shared" si="166"/>
        <v/>
      </c>
      <c r="AR407" s="158" t="str">
        <f>IF(P407&lt;&gt;1, IF(SUM(P407:$P$504)&lt;&gt;0, "| Laat geen witruimte tussen ingevulde rijen.", ""), "")</f>
        <v/>
      </c>
      <c r="AS407" s="158"/>
      <c r="AT407" s="159" t="str">
        <f t="shared" si="167"/>
        <v/>
      </c>
    </row>
    <row r="408" spans="1:46" s="8" customFormat="1" ht="14.4" customHeight="1" x14ac:dyDescent="0.3">
      <c r="A408" s="244" t="str">
        <f t="shared" si="148"/>
        <v/>
      </c>
      <c r="B408" s="153" t="str">
        <f t="shared" si="149"/>
        <v/>
      </c>
      <c r="C408" s="174" t="str">
        <f t="shared" si="150"/>
        <v/>
      </c>
      <c r="D408" s="234"/>
      <c r="E408" s="173"/>
      <c r="F408" s="175"/>
      <c r="G408" s="175"/>
      <c r="H408" s="175"/>
      <c r="I408" s="156"/>
      <c r="J408" s="175"/>
      <c r="K408" s="162"/>
      <c r="L408" s="178"/>
      <c r="M408" s="177"/>
      <c r="N408" s="177"/>
      <c r="O408" s="157" t="s">
        <v>98</v>
      </c>
      <c r="P408" s="158">
        <f t="shared" si="151"/>
        <v>0</v>
      </c>
      <c r="Q408" s="168" t="str">
        <f t="shared" si="152"/>
        <v/>
      </c>
      <c r="R408" s="233" t="str">
        <f t="shared" si="153"/>
        <v/>
      </c>
      <c r="S408" s="168">
        <f t="shared" si="154"/>
        <v>0</v>
      </c>
      <c r="T408" s="171">
        <f t="shared" si="155"/>
        <v>0</v>
      </c>
      <c r="U408" s="171">
        <f t="shared" si="156"/>
        <v>0</v>
      </c>
      <c r="V408" s="171">
        <f t="shared" si="157"/>
        <v>0</v>
      </c>
      <c r="W408" s="171">
        <f t="shared" si="158"/>
        <v>0</v>
      </c>
      <c r="X408" s="171">
        <f t="shared" si="159"/>
        <v>0</v>
      </c>
      <c r="Y408" s="171">
        <f t="shared" si="160"/>
        <v>0</v>
      </c>
      <c r="Z408" s="171">
        <f t="shared" si="161"/>
        <v>0</v>
      </c>
      <c r="AA408" s="171">
        <f t="shared" si="162"/>
        <v>0</v>
      </c>
      <c r="AB408" s="171">
        <f t="shared" si="163"/>
        <v>0</v>
      </c>
      <c r="AC408" s="171">
        <f t="shared" si="164"/>
        <v>0</v>
      </c>
      <c r="AD408" s="171">
        <f t="shared" si="165"/>
        <v>0</v>
      </c>
      <c r="AE408" s="168"/>
      <c r="AF408" s="171"/>
      <c r="AG408" s="171"/>
      <c r="AH408" s="171"/>
      <c r="AI408" s="171"/>
      <c r="AJ408" s="171"/>
      <c r="AK408" s="171"/>
      <c r="AL408" s="171"/>
      <c r="AM408" s="171"/>
      <c r="AN408" s="171" t="str">
        <f t="shared" si="145"/>
        <v/>
      </c>
      <c r="AO408" s="171" t="str">
        <f t="shared" si="146"/>
        <v/>
      </c>
      <c r="AP408" s="171" t="str">
        <f t="shared" si="147"/>
        <v/>
      </c>
      <c r="AQ408" s="168" t="str">
        <f t="shared" si="166"/>
        <v/>
      </c>
      <c r="AR408" s="158" t="str">
        <f>IF(P408&lt;&gt;1, IF(SUM(P408:$P$504)&lt;&gt;0, "| Laat geen witruimte tussen ingevulde rijen.", ""), "")</f>
        <v/>
      </c>
      <c r="AS408" s="158"/>
      <c r="AT408" s="159" t="str">
        <f t="shared" si="167"/>
        <v/>
      </c>
    </row>
    <row r="409" spans="1:46" s="8" customFormat="1" ht="14.4" customHeight="1" x14ac:dyDescent="0.3">
      <c r="A409" s="244" t="str">
        <f t="shared" si="148"/>
        <v/>
      </c>
      <c r="B409" s="153" t="str">
        <f t="shared" si="149"/>
        <v/>
      </c>
      <c r="C409" s="174" t="str">
        <f t="shared" si="150"/>
        <v/>
      </c>
      <c r="D409" s="234"/>
      <c r="E409" s="173"/>
      <c r="F409" s="175"/>
      <c r="G409" s="175"/>
      <c r="H409" s="175"/>
      <c r="I409" s="156"/>
      <c r="J409" s="175"/>
      <c r="K409" s="162"/>
      <c r="L409" s="178"/>
      <c r="M409" s="177"/>
      <c r="N409" s="177"/>
      <c r="O409" s="157" t="s">
        <v>98</v>
      </c>
      <c r="P409" s="158">
        <f t="shared" si="151"/>
        <v>0</v>
      </c>
      <c r="Q409" s="168" t="str">
        <f t="shared" si="152"/>
        <v/>
      </c>
      <c r="R409" s="233" t="str">
        <f t="shared" si="153"/>
        <v/>
      </c>
      <c r="S409" s="168">
        <f t="shared" si="154"/>
        <v>0</v>
      </c>
      <c r="T409" s="171">
        <f t="shared" si="155"/>
        <v>0</v>
      </c>
      <c r="U409" s="171">
        <f t="shared" si="156"/>
        <v>0</v>
      </c>
      <c r="V409" s="171">
        <f t="shared" si="157"/>
        <v>0</v>
      </c>
      <c r="W409" s="171">
        <f t="shared" si="158"/>
        <v>0</v>
      </c>
      <c r="X409" s="171">
        <f t="shared" si="159"/>
        <v>0</v>
      </c>
      <c r="Y409" s="171">
        <f t="shared" si="160"/>
        <v>0</v>
      </c>
      <c r="Z409" s="171">
        <f t="shared" si="161"/>
        <v>0</v>
      </c>
      <c r="AA409" s="171">
        <f t="shared" si="162"/>
        <v>0</v>
      </c>
      <c r="AB409" s="171">
        <f t="shared" si="163"/>
        <v>0</v>
      </c>
      <c r="AC409" s="171">
        <f t="shared" si="164"/>
        <v>0</v>
      </c>
      <c r="AD409" s="171">
        <f t="shared" si="165"/>
        <v>0</v>
      </c>
      <c r="AE409" s="168"/>
      <c r="AF409" s="171"/>
      <c r="AG409" s="171"/>
      <c r="AH409" s="171"/>
      <c r="AI409" s="171"/>
      <c r="AJ409" s="171"/>
      <c r="AK409" s="171"/>
      <c r="AL409" s="171"/>
      <c r="AM409" s="171"/>
      <c r="AN409" s="171" t="str">
        <f t="shared" si="145"/>
        <v/>
      </c>
      <c r="AO409" s="171" t="str">
        <f t="shared" si="146"/>
        <v/>
      </c>
      <c r="AP409" s="171" t="str">
        <f t="shared" si="147"/>
        <v/>
      </c>
      <c r="AQ409" s="168" t="str">
        <f t="shared" si="166"/>
        <v/>
      </c>
      <c r="AR409" s="158" t="str">
        <f>IF(P409&lt;&gt;1, IF(SUM(P409:$P$504)&lt;&gt;0, "| Laat geen witruimte tussen ingevulde rijen.", ""), "")</f>
        <v/>
      </c>
      <c r="AS409" s="158"/>
      <c r="AT409" s="159" t="str">
        <f t="shared" si="167"/>
        <v/>
      </c>
    </row>
    <row r="410" spans="1:46" s="8" customFormat="1" ht="14.4" customHeight="1" x14ac:dyDescent="0.3">
      <c r="A410" s="244" t="str">
        <f t="shared" si="148"/>
        <v/>
      </c>
      <c r="B410" s="153" t="str">
        <f t="shared" si="149"/>
        <v/>
      </c>
      <c r="C410" s="174" t="str">
        <f t="shared" si="150"/>
        <v/>
      </c>
      <c r="D410" s="234"/>
      <c r="E410" s="173"/>
      <c r="F410" s="175"/>
      <c r="G410" s="175"/>
      <c r="H410" s="175"/>
      <c r="I410" s="156"/>
      <c r="J410" s="175"/>
      <c r="K410" s="162"/>
      <c r="L410" s="178"/>
      <c r="M410" s="177"/>
      <c r="N410" s="177"/>
      <c r="O410" s="157" t="s">
        <v>98</v>
      </c>
      <c r="P410" s="158">
        <f t="shared" si="151"/>
        <v>0</v>
      </c>
      <c r="Q410" s="168" t="str">
        <f t="shared" si="152"/>
        <v/>
      </c>
      <c r="R410" s="233" t="str">
        <f t="shared" si="153"/>
        <v/>
      </c>
      <c r="S410" s="168">
        <f t="shared" si="154"/>
        <v>0</v>
      </c>
      <c r="T410" s="171">
        <f t="shared" si="155"/>
        <v>0</v>
      </c>
      <c r="U410" s="171">
        <f t="shared" si="156"/>
        <v>0</v>
      </c>
      <c r="V410" s="171">
        <f t="shared" si="157"/>
        <v>0</v>
      </c>
      <c r="W410" s="171">
        <f t="shared" si="158"/>
        <v>0</v>
      </c>
      <c r="X410" s="171">
        <f t="shared" si="159"/>
        <v>0</v>
      </c>
      <c r="Y410" s="171">
        <f t="shared" si="160"/>
        <v>0</v>
      </c>
      <c r="Z410" s="171">
        <f t="shared" si="161"/>
        <v>0</v>
      </c>
      <c r="AA410" s="171">
        <f t="shared" si="162"/>
        <v>0</v>
      </c>
      <c r="AB410" s="171">
        <f t="shared" si="163"/>
        <v>0</v>
      </c>
      <c r="AC410" s="171">
        <f t="shared" si="164"/>
        <v>0</v>
      </c>
      <c r="AD410" s="171">
        <f t="shared" si="165"/>
        <v>0</v>
      </c>
      <c r="AE410" s="168"/>
      <c r="AF410" s="171"/>
      <c r="AG410" s="171"/>
      <c r="AH410" s="171"/>
      <c r="AI410" s="171"/>
      <c r="AJ410" s="171"/>
      <c r="AK410" s="171"/>
      <c r="AL410" s="171"/>
      <c r="AM410" s="171"/>
      <c r="AN410" s="171" t="str">
        <f t="shared" si="145"/>
        <v/>
      </c>
      <c r="AO410" s="171" t="str">
        <f t="shared" si="146"/>
        <v/>
      </c>
      <c r="AP410" s="171" t="str">
        <f t="shared" si="147"/>
        <v/>
      </c>
      <c r="AQ410" s="168" t="str">
        <f t="shared" si="166"/>
        <v/>
      </c>
      <c r="AR410" s="158" t="str">
        <f>IF(P410&lt;&gt;1, IF(SUM(P410:$P$504)&lt;&gt;0, "| Laat geen witruimte tussen ingevulde rijen.", ""), "")</f>
        <v/>
      </c>
      <c r="AS410" s="158"/>
      <c r="AT410" s="159" t="str">
        <f t="shared" si="167"/>
        <v/>
      </c>
    </row>
    <row r="411" spans="1:46" s="8" customFormat="1" ht="14.4" customHeight="1" x14ac:dyDescent="0.3">
      <c r="A411" s="244" t="str">
        <f t="shared" si="148"/>
        <v/>
      </c>
      <c r="B411" s="153" t="str">
        <f t="shared" si="149"/>
        <v/>
      </c>
      <c r="C411" s="174" t="str">
        <f t="shared" si="150"/>
        <v/>
      </c>
      <c r="D411" s="234"/>
      <c r="E411" s="173"/>
      <c r="F411" s="175"/>
      <c r="G411" s="175"/>
      <c r="H411" s="175"/>
      <c r="I411" s="156"/>
      <c r="J411" s="175"/>
      <c r="K411" s="162"/>
      <c r="L411" s="178"/>
      <c r="M411" s="177"/>
      <c r="N411" s="177"/>
      <c r="O411" s="157" t="s">
        <v>98</v>
      </c>
      <c r="P411" s="158">
        <f t="shared" si="151"/>
        <v>0</v>
      </c>
      <c r="Q411" s="168" t="str">
        <f t="shared" si="152"/>
        <v/>
      </c>
      <c r="R411" s="233" t="str">
        <f t="shared" si="153"/>
        <v/>
      </c>
      <c r="S411" s="168">
        <f t="shared" si="154"/>
        <v>0</v>
      </c>
      <c r="T411" s="171">
        <f t="shared" si="155"/>
        <v>0</v>
      </c>
      <c r="U411" s="171">
        <f t="shared" si="156"/>
        <v>0</v>
      </c>
      <c r="V411" s="171">
        <f t="shared" si="157"/>
        <v>0</v>
      </c>
      <c r="W411" s="171">
        <f t="shared" si="158"/>
        <v>0</v>
      </c>
      <c r="X411" s="171">
        <f t="shared" si="159"/>
        <v>0</v>
      </c>
      <c r="Y411" s="171">
        <f t="shared" si="160"/>
        <v>0</v>
      </c>
      <c r="Z411" s="171">
        <f t="shared" si="161"/>
        <v>0</v>
      </c>
      <c r="AA411" s="171">
        <f t="shared" si="162"/>
        <v>0</v>
      </c>
      <c r="AB411" s="171">
        <f t="shared" si="163"/>
        <v>0</v>
      </c>
      <c r="AC411" s="171">
        <f t="shared" si="164"/>
        <v>0</v>
      </c>
      <c r="AD411" s="171">
        <f t="shared" si="165"/>
        <v>0</v>
      </c>
      <c r="AE411" s="168"/>
      <c r="AF411" s="171"/>
      <c r="AG411" s="171"/>
      <c r="AH411" s="171"/>
      <c r="AI411" s="171"/>
      <c r="AJ411" s="171"/>
      <c r="AK411" s="171"/>
      <c r="AL411" s="171"/>
      <c r="AM411" s="171"/>
      <c r="AN411" s="171" t="str">
        <f t="shared" si="145"/>
        <v/>
      </c>
      <c r="AO411" s="171" t="str">
        <f t="shared" si="146"/>
        <v/>
      </c>
      <c r="AP411" s="171" t="str">
        <f t="shared" si="147"/>
        <v/>
      </c>
      <c r="AQ411" s="168" t="str">
        <f t="shared" si="166"/>
        <v/>
      </c>
      <c r="AR411" s="158" t="str">
        <f>IF(P411&lt;&gt;1, IF(SUM(P411:$P$504)&lt;&gt;0, "| Laat geen witruimte tussen ingevulde rijen.", ""), "")</f>
        <v/>
      </c>
      <c r="AS411" s="158"/>
      <c r="AT411" s="159" t="str">
        <f t="shared" si="167"/>
        <v/>
      </c>
    </row>
    <row r="412" spans="1:46" s="8" customFormat="1" ht="14.4" customHeight="1" x14ac:dyDescent="0.3">
      <c r="A412" s="244" t="str">
        <f t="shared" si="148"/>
        <v/>
      </c>
      <c r="B412" s="153" t="str">
        <f t="shared" si="149"/>
        <v/>
      </c>
      <c r="C412" s="174" t="str">
        <f t="shared" si="150"/>
        <v/>
      </c>
      <c r="D412" s="234"/>
      <c r="E412" s="173"/>
      <c r="F412" s="175"/>
      <c r="G412" s="175"/>
      <c r="H412" s="175"/>
      <c r="I412" s="156"/>
      <c r="J412" s="175"/>
      <c r="K412" s="162"/>
      <c r="L412" s="178"/>
      <c r="M412" s="177"/>
      <c r="N412" s="177"/>
      <c r="O412" s="157" t="s">
        <v>98</v>
      </c>
      <c r="P412" s="158">
        <f t="shared" si="151"/>
        <v>0</v>
      </c>
      <c r="Q412" s="168" t="str">
        <f t="shared" si="152"/>
        <v/>
      </c>
      <c r="R412" s="233" t="str">
        <f t="shared" si="153"/>
        <v/>
      </c>
      <c r="S412" s="168">
        <f t="shared" si="154"/>
        <v>0</v>
      </c>
      <c r="T412" s="171">
        <f t="shared" si="155"/>
        <v>0</v>
      </c>
      <c r="U412" s="171">
        <f t="shared" si="156"/>
        <v>0</v>
      </c>
      <c r="V412" s="171">
        <f t="shared" si="157"/>
        <v>0</v>
      </c>
      <c r="W412" s="171">
        <f t="shared" si="158"/>
        <v>0</v>
      </c>
      <c r="X412" s="171">
        <f t="shared" si="159"/>
        <v>0</v>
      </c>
      <c r="Y412" s="171">
        <f t="shared" si="160"/>
        <v>0</v>
      </c>
      <c r="Z412" s="171">
        <f t="shared" si="161"/>
        <v>0</v>
      </c>
      <c r="AA412" s="171">
        <f t="shared" si="162"/>
        <v>0</v>
      </c>
      <c r="AB412" s="171">
        <f t="shared" si="163"/>
        <v>0</v>
      </c>
      <c r="AC412" s="171">
        <f t="shared" si="164"/>
        <v>0</v>
      </c>
      <c r="AD412" s="171">
        <f t="shared" si="165"/>
        <v>0</v>
      </c>
      <c r="AE412" s="168"/>
      <c r="AF412" s="171"/>
      <c r="AG412" s="171"/>
      <c r="AH412" s="171"/>
      <c r="AI412" s="171"/>
      <c r="AJ412" s="171"/>
      <c r="AK412" s="171"/>
      <c r="AL412" s="171"/>
      <c r="AM412" s="171"/>
      <c r="AN412" s="171" t="str">
        <f t="shared" si="145"/>
        <v/>
      </c>
      <c r="AO412" s="171" t="str">
        <f t="shared" si="146"/>
        <v/>
      </c>
      <c r="AP412" s="171" t="str">
        <f t="shared" si="147"/>
        <v/>
      </c>
      <c r="AQ412" s="168" t="str">
        <f t="shared" si="166"/>
        <v/>
      </c>
      <c r="AR412" s="158" t="str">
        <f>IF(P412&lt;&gt;1, IF(SUM(P412:$P$504)&lt;&gt;0, "| Laat geen witruimte tussen ingevulde rijen.", ""), "")</f>
        <v/>
      </c>
      <c r="AS412" s="158"/>
      <c r="AT412" s="159" t="str">
        <f t="shared" si="167"/>
        <v/>
      </c>
    </row>
    <row r="413" spans="1:46" s="8" customFormat="1" ht="14.4" customHeight="1" x14ac:dyDescent="0.3">
      <c r="A413" s="244" t="str">
        <f t="shared" si="148"/>
        <v/>
      </c>
      <c r="B413" s="153" t="str">
        <f t="shared" si="149"/>
        <v/>
      </c>
      <c r="C413" s="174" t="str">
        <f t="shared" si="150"/>
        <v/>
      </c>
      <c r="D413" s="234"/>
      <c r="E413" s="173"/>
      <c r="F413" s="175"/>
      <c r="G413" s="175"/>
      <c r="H413" s="175"/>
      <c r="I413" s="156"/>
      <c r="J413" s="175"/>
      <c r="K413" s="162"/>
      <c r="L413" s="178"/>
      <c r="M413" s="177"/>
      <c r="N413" s="177"/>
      <c r="O413" s="157" t="s">
        <v>98</v>
      </c>
      <c r="P413" s="158">
        <f t="shared" si="151"/>
        <v>0</v>
      </c>
      <c r="Q413" s="168" t="str">
        <f t="shared" si="152"/>
        <v/>
      </c>
      <c r="R413" s="233" t="str">
        <f t="shared" si="153"/>
        <v/>
      </c>
      <c r="S413" s="168">
        <f t="shared" si="154"/>
        <v>0</v>
      </c>
      <c r="T413" s="171">
        <f t="shared" si="155"/>
        <v>0</v>
      </c>
      <c r="U413" s="171">
        <f t="shared" si="156"/>
        <v>0</v>
      </c>
      <c r="V413" s="171">
        <f t="shared" si="157"/>
        <v>0</v>
      </c>
      <c r="W413" s="171">
        <f t="shared" si="158"/>
        <v>0</v>
      </c>
      <c r="X413" s="171">
        <f t="shared" si="159"/>
        <v>0</v>
      </c>
      <c r="Y413" s="171">
        <f t="shared" si="160"/>
        <v>0</v>
      </c>
      <c r="Z413" s="171">
        <f t="shared" si="161"/>
        <v>0</v>
      </c>
      <c r="AA413" s="171">
        <f t="shared" si="162"/>
        <v>0</v>
      </c>
      <c r="AB413" s="171">
        <f t="shared" si="163"/>
        <v>0</v>
      </c>
      <c r="AC413" s="171">
        <f t="shared" si="164"/>
        <v>0</v>
      </c>
      <c r="AD413" s="171">
        <f t="shared" si="165"/>
        <v>0</v>
      </c>
      <c r="AE413" s="168"/>
      <c r="AF413" s="171"/>
      <c r="AG413" s="171"/>
      <c r="AH413" s="171"/>
      <c r="AI413" s="171"/>
      <c r="AJ413" s="171"/>
      <c r="AK413" s="171"/>
      <c r="AL413" s="171"/>
      <c r="AM413" s="171"/>
      <c r="AN413" s="171" t="str">
        <f t="shared" si="145"/>
        <v/>
      </c>
      <c r="AO413" s="171" t="str">
        <f t="shared" si="146"/>
        <v/>
      </c>
      <c r="AP413" s="171" t="str">
        <f t="shared" si="147"/>
        <v/>
      </c>
      <c r="AQ413" s="168" t="str">
        <f t="shared" si="166"/>
        <v/>
      </c>
      <c r="AR413" s="158" t="str">
        <f>IF(P413&lt;&gt;1, IF(SUM(P413:$P$504)&lt;&gt;0, "| Laat geen witruimte tussen ingevulde rijen.", ""), "")</f>
        <v/>
      </c>
      <c r="AS413" s="158"/>
      <c r="AT413" s="159" t="str">
        <f t="shared" si="167"/>
        <v/>
      </c>
    </row>
    <row r="414" spans="1:46" s="8" customFormat="1" ht="14.4" customHeight="1" x14ac:dyDescent="0.3">
      <c r="A414" s="244" t="str">
        <f t="shared" si="148"/>
        <v/>
      </c>
      <c r="B414" s="153" t="str">
        <f t="shared" si="149"/>
        <v/>
      </c>
      <c r="C414" s="174" t="str">
        <f t="shared" si="150"/>
        <v/>
      </c>
      <c r="D414" s="234"/>
      <c r="E414" s="173"/>
      <c r="F414" s="175"/>
      <c r="G414" s="175"/>
      <c r="H414" s="175"/>
      <c r="I414" s="156"/>
      <c r="J414" s="175"/>
      <c r="K414" s="162"/>
      <c r="L414" s="178"/>
      <c r="M414" s="177"/>
      <c r="N414" s="177"/>
      <c r="O414" s="157" t="s">
        <v>98</v>
      </c>
      <c r="P414" s="158">
        <f t="shared" si="151"/>
        <v>0</v>
      </c>
      <c r="Q414" s="168" t="str">
        <f t="shared" si="152"/>
        <v/>
      </c>
      <c r="R414" s="233" t="str">
        <f t="shared" si="153"/>
        <v/>
      </c>
      <c r="S414" s="168">
        <f t="shared" si="154"/>
        <v>0</v>
      </c>
      <c r="T414" s="171">
        <f t="shared" si="155"/>
        <v>0</v>
      </c>
      <c r="U414" s="171">
        <f t="shared" si="156"/>
        <v>0</v>
      </c>
      <c r="V414" s="171">
        <f t="shared" si="157"/>
        <v>0</v>
      </c>
      <c r="W414" s="171">
        <f t="shared" si="158"/>
        <v>0</v>
      </c>
      <c r="X414" s="171">
        <f t="shared" si="159"/>
        <v>0</v>
      </c>
      <c r="Y414" s="171">
        <f t="shared" si="160"/>
        <v>0</v>
      </c>
      <c r="Z414" s="171">
        <f t="shared" si="161"/>
        <v>0</v>
      </c>
      <c r="AA414" s="171">
        <f t="shared" si="162"/>
        <v>0</v>
      </c>
      <c r="AB414" s="171">
        <f t="shared" si="163"/>
        <v>0</v>
      </c>
      <c r="AC414" s="171">
        <f t="shared" si="164"/>
        <v>0</v>
      </c>
      <c r="AD414" s="171">
        <f t="shared" si="165"/>
        <v>0</v>
      </c>
      <c r="AE414" s="168"/>
      <c r="AF414" s="171"/>
      <c r="AG414" s="171"/>
      <c r="AH414" s="171"/>
      <c r="AI414" s="171"/>
      <c r="AJ414" s="171"/>
      <c r="AK414" s="171"/>
      <c r="AL414" s="171"/>
      <c r="AM414" s="171"/>
      <c r="AN414" s="171" t="str">
        <f t="shared" si="145"/>
        <v/>
      </c>
      <c r="AO414" s="171" t="str">
        <f t="shared" si="146"/>
        <v/>
      </c>
      <c r="AP414" s="171" t="str">
        <f t="shared" si="147"/>
        <v/>
      </c>
      <c r="AQ414" s="168" t="str">
        <f t="shared" si="166"/>
        <v/>
      </c>
      <c r="AR414" s="158" t="str">
        <f>IF(P414&lt;&gt;1, IF(SUM(P414:$P$504)&lt;&gt;0, "| Laat geen witruimte tussen ingevulde rijen.", ""), "")</f>
        <v/>
      </c>
      <c r="AS414" s="158"/>
      <c r="AT414" s="159" t="str">
        <f t="shared" si="167"/>
        <v/>
      </c>
    </row>
    <row r="415" spans="1:46" s="8" customFormat="1" ht="14.4" customHeight="1" x14ac:dyDescent="0.3">
      <c r="A415" s="244" t="str">
        <f t="shared" si="148"/>
        <v/>
      </c>
      <c r="B415" s="153" t="str">
        <f t="shared" si="149"/>
        <v/>
      </c>
      <c r="C415" s="174" t="str">
        <f t="shared" si="150"/>
        <v/>
      </c>
      <c r="D415" s="234"/>
      <c r="E415" s="173"/>
      <c r="F415" s="175"/>
      <c r="G415" s="175"/>
      <c r="H415" s="175"/>
      <c r="I415" s="156"/>
      <c r="J415" s="175"/>
      <c r="K415" s="162"/>
      <c r="L415" s="178"/>
      <c r="M415" s="177"/>
      <c r="N415" s="177"/>
      <c r="O415" s="157" t="s">
        <v>98</v>
      </c>
      <c r="P415" s="158">
        <f t="shared" si="151"/>
        <v>0</v>
      </c>
      <c r="Q415" s="168" t="str">
        <f t="shared" si="152"/>
        <v/>
      </c>
      <c r="R415" s="233" t="str">
        <f t="shared" si="153"/>
        <v/>
      </c>
      <c r="S415" s="168">
        <f t="shared" si="154"/>
        <v>0</v>
      </c>
      <c r="T415" s="171">
        <f t="shared" si="155"/>
        <v>0</v>
      </c>
      <c r="U415" s="171">
        <f t="shared" si="156"/>
        <v>0</v>
      </c>
      <c r="V415" s="171">
        <f t="shared" si="157"/>
        <v>0</v>
      </c>
      <c r="W415" s="171">
        <f t="shared" si="158"/>
        <v>0</v>
      </c>
      <c r="X415" s="171">
        <f t="shared" si="159"/>
        <v>0</v>
      </c>
      <c r="Y415" s="171">
        <f t="shared" si="160"/>
        <v>0</v>
      </c>
      <c r="Z415" s="171">
        <f t="shared" si="161"/>
        <v>0</v>
      </c>
      <c r="AA415" s="171">
        <f t="shared" si="162"/>
        <v>0</v>
      </c>
      <c r="AB415" s="171">
        <f t="shared" si="163"/>
        <v>0</v>
      </c>
      <c r="AC415" s="171">
        <f t="shared" si="164"/>
        <v>0</v>
      </c>
      <c r="AD415" s="171">
        <f t="shared" si="165"/>
        <v>0</v>
      </c>
      <c r="AE415" s="168"/>
      <c r="AF415" s="171"/>
      <c r="AG415" s="171"/>
      <c r="AH415" s="171"/>
      <c r="AI415" s="171"/>
      <c r="AJ415" s="171"/>
      <c r="AK415" s="171"/>
      <c r="AL415" s="171"/>
      <c r="AM415" s="171"/>
      <c r="AN415" s="171" t="str">
        <f t="shared" si="145"/>
        <v/>
      </c>
      <c r="AO415" s="171" t="str">
        <f t="shared" si="146"/>
        <v/>
      </c>
      <c r="AP415" s="171" t="str">
        <f t="shared" si="147"/>
        <v/>
      </c>
      <c r="AQ415" s="168" t="str">
        <f t="shared" si="166"/>
        <v/>
      </c>
      <c r="AR415" s="158" t="str">
        <f>IF(P415&lt;&gt;1, IF(SUM(P415:$P$504)&lt;&gt;0, "| Laat geen witruimte tussen ingevulde rijen.", ""), "")</f>
        <v/>
      </c>
      <c r="AS415" s="158"/>
      <c r="AT415" s="159" t="str">
        <f t="shared" si="167"/>
        <v/>
      </c>
    </row>
    <row r="416" spans="1:46" s="8" customFormat="1" ht="14.4" customHeight="1" x14ac:dyDescent="0.3">
      <c r="A416" s="244" t="str">
        <f t="shared" si="148"/>
        <v/>
      </c>
      <c r="B416" s="153" t="str">
        <f t="shared" si="149"/>
        <v/>
      </c>
      <c r="C416" s="174" t="str">
        <f t="shared" si="150"/>
        <v/>
      </c>
      <c r="D416" s="234"/>
      <c r="E416" s="173"/>
      <c r="F416" s="175"/>
      <c r="G416" s="175"/>
      <c r="H416" s="175"/>
      <c r="I416" s="156"/>
      <c r="J416" s="175"/>
      <c r="K416" s="162"/>
      <c r="L416" s="178"/>
      <c r="M416" s="177"/>
      <c r="N416" s="177"/>
      <c r="O416" s="157" t="s">
        <v>98</v>
      </c>
      <c r="P416" s="158">
        <f t="shared" si="151"/>
        <v>0</v>
      </c>
      <c r="Q416" s="168" t="str">
        <f t="shared" si="152"/>
        <v/>
      </c>
      <c r="R416" s="233" t="str">
        <f t="shared" si="153"/>
        <v/>
      </c>
      <c r="S416" s="168">
        <f t="shared" si="154"/>
        <v>0</v>
      </c>
      <c r="T416" s="171">
        <f t="shared" si="155"/>
        <v>0</v>
      </c>
      <c r="U416" s="171">
        <f t="shared" si="156"/>
        <v>0</v>
      </c>
      <c r="V416" s="171">
        <f t="shared" si="157"/>
        <v>0</v>
      </c>
      <c r="W416" s="171">
        <f t="shared" si="158"/>
        <v>0</v>
      </c>
      <c r="X416" s="171">
        <f t="shared" si="159"/>
        <v>0</v>
      </c>
      <c r="Y416" s="171">
        <f t="shared" si="160"/>
        <v>0</v>
      </c>
      <c r="Z416" s="171">
        <f t="shared" si="161"/>
        <v>0</v>
      </c>
      <c r="AA416" s="171">
        <f t="shared" si="162"/>
        <v>0</v>
      </c>
      <c r="AB416" s="171">
        <f t="shared" si="163"/>
        <v>0</v>
      </c>
      <c r="AC416" s="171">
        <f t="shared" si="164"/>
        <v>0</v>
      </c>
      <c r="AD416" s="171">
        <f t="shared" si="165"/>
        <v>0</v>
      </c>
      <c r="AE416" s="168"/>
      <c r="AF416" s="171"/>
      <c r="AG416" s="171"/>
      <c r="AH416" s="171"/>
      <c r="AI416" s="171"/>
      <c r="AJ416" s="171"/>
      <c r="AK416" s="171"/>
      <c r="AL416" s="171"/>
      <c r="AM416" s="171"/>
      <c r="AN416" s="171" t="str">
        <f t="shared" si="145"/>
        <v/>
      </c>
      <c r="AO416" s="171" t="str">
        <f t="shared" si="146"/>
        <v/>
      </c>
      <c r="AP416" s="171" t="str">
        <f t="shared" si="147"/>
        <v/>
      </c>
      <c r="AQ416" s="168" t="str">
        <f t="shared" si="166"/>
        <v/>
      </c>
      <c r="AR416" s="158" t="str">
        <f>IF(P416&lt;&gt;1, IF(SUM(P416:$P$504)&lt;&gt;0, "| Laat geen witruimte tussen ingevulde rijen.", ""), "")</f>
        <v/>
      </c>
      <c r="AS416" s="158"/>
      <c r="AT416" s="159" t="str">
        <f t="shared" si="167"/>
        <v/>
      </c>
    </row>
    <row r="417" spans="1:46" s="8" customFormat="1" ht="14.4" customHeight="1" x14ac:dyDescent="0.3">
      <c r="A417" s="244" t="str">
        <f t="shared" si="148"/>
        <v/>
      </c>
      <c r="B417" s="153" t="str">
        <f t="shared" si="149"/>
        <v/>
      </c>
      <c r="C417" s="174" t="str">
        <f t="shared" si="150"/>
        <v/>
      </c>
      <c r="D417" s="234"/>
      <c r="E417" s="173"/>
      <c r="F417" s="175"/>
      <c r="G417" s="175"/>
      <c r="H417" s="175"/>
      <c r="I417" s="156"/>
      <c r="J417" s="175"/>
      <c r="K417" s="162"/>
      <c r="L417" s="178"/>
      <c r="M417" s="177"/>
      <c r="N417" s="177"/>
      <c r="O417" s="157" t="s">
        <v>98</v>
      </c>
      <c r="P417" s="158">
        <f t="shared" si="151"/>
        <v>0</v>
      </c>
      <c r="Q417" s="168" t="str">
        <f t="shared" si="152"/>
        <v/>
      </c>
      <c r="R417" s="233" t="str">
        <f t="shared" si="153"/>
        <v/>
      </c>
      <c r="S417" s="168">
        <f t="shared" si="154"/>
        <v>0</v>
      </c>
      <c r="T417" s="171">
        <f t="shared" si="155"/>
        <v>0</v>
      </c>
      <c r="U417" s="171">
        <f t="shared" si="156"/>
        <v>0</v>
      </c>
      <c r="V417" s="171">
        <f t="shared" si="157"/>
        <v>0</v>
      </c>
      <c r="W417" s="171">
        <f t="shared" si="158"/>
        <v>0</v>
      </c>
      <c r="X417" s="171">
        <f t="shared" si="159"/>
        <v>0</v>
      </c>
      <c r="Y417" s="171">
        <f t="shared" si="160"/>
        <v>0</v>
      </c>
      <c r="Z417" s="171">
        <f t="shared" si="161"/>
        <v>0</v>
      </c>
      <c r="AA417" s="171">
        <f t="shared" si="162"/>
        <v>0</v>
      </c>
      <c r="AB417" s="171">
        <f t="shared" si="163"/>
        <v>0</v>
      </c>
      <c r="AC417" s="171">
        <f t="shared" si="164"/>
        <v>0</v>
      </c>
      <c r="AD417" s="171">
        <f t="shared" si="165"/>
        <v>0</v>
      </c>
      <c r="AE417" s="168"/>
      <c r="AF417" s="171"/>
      <c r="AG417" s="171"/>
      <c r="AH417" s="171"/>
      <c r="AI417" s="171"/>
      <c r="AJ417" s="171"/>
      <c r="AK417" s="171"/>
      <c r="AL417" s="171"/>
      <c r="AM417" s="171"/>
      <c r="AN417" s="171" t="str">
        <f t="shared" si="145"/>
        <v/>
      </c>
      <c r="AO417" s="171" t="str">
        <f t="shared" si="146"/>
        <v/>
      </c>
      <c r="AP417" s="171" t="str">
        <f t="shared" si="147"/>
        <v/>
      </c>
      <c r="AQ417" s="168" t="str">
        <f t="shared" si="166"/>
        <v/>
      </c>
      <c r="AR417" s="158" t="str">
        <f>IF(P417&lt;&gt;1, IF(SUM(P417:$P$504)&lt;&gt;0, "| Laat geen witruimte tussen ingevulde rijen.", ""), "")</f>
        <v/>
      </c>
      <c r="AS417" s="158"/>
      <c r="AT417" s="159" t="str">
        <f t="shared" si="167"/>
        <v/>
      </c>
    </row>
    <row r="418" spans="1:46" s="8" customFormat="1" ht="14.4" customHeight="1" x14ac:dyDescent="0.3">
      <c r="A418" s="244" t="str">
        <f t="shared" si="148"/>
        <v/>
      </c>
      <c r="B418" s="153" t="str">
        <f t="shared" si="149"/>
        <v/>
      </c>
      <c r="C418" s="174" t="str">
        <f t="shared" si="150"/>
        <v/>
      </c>
      <c r="D418" s="234"/>
      <c r="E418" s="173"/>
      <c r="F418" s="175"/>
      <c r="G418" s="175"/>
      <c r="H418" s="175"/>
      <c r="I418" s="156"/>
      <c r="J418" s="175"/>
      <c r="K418" s="162"/>
      <c r="L418" s="178"/>
      <c r="M418" s="177"/>
      <c r="N418" s="177"/>
      <c r="O418" s="157" t="s">
        <v>98</v>
      </c>
      <c r="P418" s="158">
        <f t="shared" si="151"/>
        <v>0</v>
      </c>
      <c r="Q418" s="168" t="str">
        <f t="shared" si="152"/>
        <v/>
      </c>
      <c r="R418" s="233" t="str">
        <f t="shared" si="153"/>
        <v/>
      </c>
      <c r="S418" s="168">
        <f t="shared" si="154"/>
        <v>0</v>
      </c>
      <c r="T418" s="171">
        <f t="shared" si="155"/>
        <v>0</v>
      </c>
      <c r="U418" s="171">
        <f t="shared" si="156"/>
        <v>0</v>
      </c>
      <c r="V418" s="171">
        <f t="shared" si="157"/>
        <v>0</v>
      </c>
      <c r="W418" s="171">
        <f t="shared" si="158"/>
        <v>0</v>
      </c>
      <c r="X418" s="171">
        <f t="shared" si="159"/>
        <v>0</v>
      </c>
      <c r="Y418" s="171">
        <f t="shared" si="160"/>
        <v>0</v>
      </c>
      <c r="Z418" s="171">
        <f t="shared" si="161"/>
        <v>0</v>
      </c>
      <c r="AA418" s="171">
        <f t="shared" si="162"/>
        <v>0</v>
      </c>
      <c r="AB418" s="171">
        <f t="shared" si="163"/>
        <v>0</v>
      </c>
      <c r="AC418" s="171">
        <f t="shared" si="164"/>
        <v>0</v>
      </c>
      <c r="AD418" s="171">
        <f t="shared" si="165"/>
        <v>0</v>
      </c>
      <c r="AE418" s="168"/>
      <c r="AF418" s="171"/>
      <c r="AG418" s="171"/>
      <c r="AH418" s="171"/>
      <c r="AI418" s="171"/>
      <c r="AJ418" s="171"/>
      <c r="AK418" s="171"/>
      <c r="AL418" s="171"/>
      <c r="AM418" s="171"/>
      <c r="AN418" s="171" t="str">
        <f t="shared" si="145"/>
        <v/>
      </c>
      <c r="AO418" s="171" t="str">
        <f t="shared" si="146"/>
        <v/>
      </c>
      <c r="AP418" s="171" t="str">
        <f t="shared" si="147"/>
        <v/>
      </c>
      <c r="AQ418" s="168" t="str">
        <f t="shared" si="166"/>
        <v/>
      </c>
      <c r="AR418" s="158" t="str">
        <f>IF(P418&lt;&gt;1, IF(SUM(P418:$P$504)&lt;&gt;0, "| Laat geen witruimte tussen ingevulde rijen.", ""), "")</f>
        <v/>
      </c>
      <c r="AS418" s="158"/>
      <c r="AT418" s="159" t="str">
        <f t="shared" si="167"/>
        <v/>
      </c>
    </row>
    <row r="419" spans="1:46" s="8" customFormat="1" ht="14.4" customHeight="1" x14ac:dyDescent="0.3">
      <c r="A419" s="244" t="str">
        <f t="shared" si="148"/>
        <v/>
      </c>
      <c r="B419" s="153" t="str">
        <f t="shared" si="149"/>
        <v/>
      </c>
      <c r="C419" s="174" t="str">
        <f t="shared" si="150"/>
        <v/>
      </c>
      <c r="D419" s="234"/>
      <c r="E419" s="173"/>
      <c r="F419" s="175"/>
      <c r="G419" s="175"/>
      <c r="H419" s="175"/>
      <c r="I419" s="156"/>
      <c r="J419" s="175"/>
      <c r="K419" s="162"/>
      <c r="L419" s="178"/>
      <c r="M419" s="177"/>
      <c r="N419" s="177"/>
      <c r="O419" s="157" t="s">
        <v>98</v>
      </c>
      <c r="P419" s="158">
        <f t="shared" si="151"/>
        <v>0</v>
      </c>
      <c r="Q419" s="168" t="str">
        <f t="shared" si="152"/>
        <v/>
      </c>
      <c r="R419" s="233" t="str">
        <f t="shared" si="153"/>
        <v/>
      </c>
      <c r="S419" s="168">
        <f t="shared" si="154"/>
        <v>0</v>
      </c>
      <c r="T419" s="171">
        <f t="shared" si="155"/>
        <v>0</v>
      </c>
      <c r="U419" s="171">
        <f t="shared" si="156"/>
        <v>0</v>
      </c>
      <c r="V419" s="171">
        <f t="shared" si="157"/>
        <v>0</v>
      </c>
      <c r="W419" s="171">
        <f t="shared" si="158"/>
        <v>0</v>
      </c>
      <c r="X419" s="171">
        <f t="shared" si="159"/>
        <v>0</v>
      </c>
      <c r="Y419" s="171">
        <f t="shared" si="160"/>
        <v>0</v>
      </c>
      <c r="Z419" s="171">
        <f t="shared" si="161"/>
        <v>0</v>
      </c>
      <c r="AA419" s="171">
        <f t="shared" si="162"/>
        <v>0</v>
      </c>
      <c r="AB419" s="171">
        <f t="shared" si="163"/>
        <v>0</v>
      </c>
      <c r="AC419" s="171">
        <f t="shared" si="164"/>
        <v>0</v>
      </c>
      <c r="AD419" s="171">
        <f t="shared" si="165"/>
        <v>0</v>
      </c>
      <c r="AE419" s="168"/>
      <c r="AF419" s="171"/>
      <c r="AG419" s="171"/>
      <c r="AH419" s="171"/>
      <c r="AI419" s="171"/>
      <c r="AJ419" s="171"/>
      <c r="AK419" s="171"/>
      <c r="AL419" s="171"/>
      <c r="AM419" s="171"/>
      <c r="AN419" s="171" t="str">
        <f t="shared" si="145"/>
        <v/>
      </c>
      <c r="AO419" s="171" t="str">
        <f t="shared" si="146"/>
        <v/>
      </c>
      <c r="AP419" s="171" t="str">
        <f t="shared" si="147"/>
        <v/>
      </c>
      <c r="AQ419" s="168" t="str">
        <f t="shared" si="166"/>
        <v/>
      </c>
      <c r="AR419" s="158" t="str">
        <f>IF(P419&lt;&gt;1, IF(SUM(P419:$P$504)&lt;&gt;0, "| Laat geen witruimte tussen ingevulde rijen.", ""), "")</f>
        <v/>
      </c>
      <c r="AS419" s="158"/>
      <c r="AT419" s="159" t="str">
        <f t="shared" si="167"/>
        <v/>
      </c>
    </row>
    <row r="420" spans="1:46" s="8" customFormat="1" ht="14.4" customHeight="1" x14ac:dyDescent="0.3">
      <c r="A420" s="244" t="str">
        <f t="shared" si="148"/>
        <v/>
      </c>
      <c r="B420" s="153" t="str">
        <f t="shared" si="149"/>
        <v/>
      </c>
      <c r="C420" s="174" t="str">
        <f t="shared" si="150"/>
        <v/>
      </c>
      <c r="D420" s="234"/>
      <c r="E420" s="173"/>
      <c r="F420" s="175"/>
      <c r="G420" s="175"/>
      <c r="H420" s="175"/>
      <c r="I420" s="156"/>
      <c r="J420" s="175"/>
      <c r="K420" s="162"/>
      <c r="L420" s="178"/>
      <c r="M420" s="177"/>
      <c r="N420" s="177"/>
      <c r="O420" s="157" t="s">
        <v>98</v>
      </c>
      <c r="P420" s="158">
        <f t="shared" si="151"/>
        <v>0</v>
      </c>
      <c r="Q420" s="168" t="str">
        <f t="shared" si="152"/>
        <v/>
      </c>
      <c r="R420" s="233" t="str">
        <f t="shared" si="153"/>
        <v/>
      </c>
      <c r="S420" s="168">
        <f t="shared" si="154"/>
        <v>0</v>
      </c>
      <c r="T420" s="171">
        <f t="shared" si="155"/>
        <v>0</v>
      </c>
      <c r="U420" s="171">
        <f t="shared" si="156"/>
        <v>0</v>
      </c>
      <c r="V420" s="171">
        <f t="shared" si="157"/>
        <v>0</v>
      </c>
      <c r="W420" s="171">
        <f t="shared" si="158"/>
        <v>0</v>
      </c>
      <c r="X420" s="171">
        <f t="shared" si="159"/>
        <v>0</v>
      </c>
      <c r="Y420" s="171">
        <f t="shared" si="160"/>
        <v>0</v>
      </c>
      <c r="Z420" s="171">
        <f t="shared" si="161"/>
        <v>0</v>
      </c>
      <c r="AA420" s="171">
        <f t="shared" si="162"/>
        <v>0</v>
      </c>
      <c r="AB420" s="171">
        <f t="shared" si="163"/>
        <v>0</v>
      </c>
      <c r="AC420" s="171">
        <f t="shared" si="164"/>
        <v>0</v>
      </c>
      <c r="AD420" s="171">
        <f t="shared" si="165"/>
        <v>0</v>
      </c>
      <c r="AE420" s="168"/>
      <c r="AF420" s="171"/>
      <c r="AG420" s="171"/>
      <c r="AH420" s="171"/>
      <c r="AI420" s="171"/>
      <c r="AJ420" s="171"/>
      <c r="AK420" s="171"/>
      <c r="AL420" s="171"/>
      <c r="AM420" s="171"/>
      <c r="AN420" s="171" t="str">
        <f t="shared" si="145"/>
        <v/>
      </c>
      <c r="AO420" s="171" t="str">
        <f t="shared" si="146"/>
        <v/>
      </c>
      <c r="AP420" s="171" t="str">
        <f t="shared" si="147"/>
        <v/>
      </c>
      <c r="AQ420" s="168" t="str">
        <f t="shared" si="166"/>
        <v/>
      </c>
      <c r="AR420" s="158" t="str">
        <f>IF(P420&lt;&gt;1, IF(SUM(P420:$P$504)&lt;&gt;0, "| Laat geen witruimte tussen ingevulde rijen.", ""), "")</f>
        <v/>
      </c>
      <c r="AS420" s="158"/>
      <c r="AT420" s="159" t="str">
        <f t="shared" si="167"/>
        <v/>
      </c>
    </row>
    <row r="421" spans="1:46" s="8" customFormat="1" ht="14.4" customHeight="1" x14ac:dyDescent="0.3">
      <c r="A421" s="244" t="str">
        <f t="shared" si="148"/>
        <v/>
      </c>
      <c r="B421" s="153" t="str">
        <f t="shared" si="149"/>
        <v/>
      </c>
      <c r="C421" s="174" t="str">
        <f t="shared" si="150"/>
        <v/>
      </c>
      <c r="D421" s="234"/>
      <c r="E421" s="173"/>
      <c r="F421" s="175"/>
      <c r="G421" s="175"/>
      <c r="H421" s="175"/>
      <c r="I421" s="156"/>
      <c r="J421" s="175"/>
      <c r="K421" s="162"/>
      <c r="L421" s="178"/>
      <c r="M421" s="177"/>
      <c r="N421" s="177"/>
      <c r="O421" s="157" t="s">
        <v>98</v>
      </c>
      <c r="P421" s="158">
        <f t="shared" si="151"/>
        <v>0</v>
      </c>
      <c r="Q421" s="168" t="str">
        <f t="shared" si="152"/>
        <v/>
      </c>
      <c r="R421" s="233" t="str">
        <f t="shared" si="153"/>
        <v/>
      </c>
      <c r="S421" s="168">
        <f t="shared" si="154"/>
        <v>0</v>
      </c>
      <c r="T421" s="171">
        <f t="shared" si="155"/>
        <v>0</v>
      </c>
      <c r="U421" s="171">
        <f t="shared" si="156"/>
        <v>0</v>
      </c>
      <c r="V421" s="171">
        <f t="shared" si="157"/>
        <v>0</v>
      </c>
      <c r="W421" s="171">
        <f t="shared" si="158"/>
        <v>0</v>
      </c>
      <c r="X421" s="171">
        <f t="shared" si="159"/>
        <v>0</v>
      </c>
      <c r="Y421" s="171">
        <f t="shared" si="160"/>
        <v>0</v>
      </c>
      <c r="Z421" s="171">
        <f t="shared" si="161"/>
        <v>0</v>
      </c>
      <c r="AA421" s="171">
        <f t="shared" si="162"/>
        <v>0</v>
      </c>
      <c r="AB421" s="171">
        <f t="shared" si="163"/>
        <v>0</v>
      </c>
      <c r="AC421" s="171">
        <f t="shared" si="164"/>
        <v>0</v>
      </c>
      <c r="AD421" s="171">
        <f t="shared" si="165"/>
        <v>0</v>
      </c>
      <c r="AE421" s="168"/>
      <c r="AF421" s="171"/>
      <c r="AG421" s="171"/>
      <c r="AH421" s="171"/>
      <c r="AI421" s="171"/>
      <c r="AJ421" s="171"/>
      <c r="AK421" s="171"/>
      <c r="AL421" s="171"/>
      <c r="AM421" s="171"/>
      <c r="AN421" s="171" t="str">
        <f t="shared" si="145"/>
        <v/>
      </c>
      <c r="AO421" s="171" t="str">
        <f t="shared" si="146"/>
        <v/>
      </c>
      <c r="AP421" s="171" t="str">
        <f t="shared" si="147"/>
        <v/>
      </c>
      <c r="AQ421" s="168" t="str">
        <f t="shared" si="166"/>
        <v/>
      </c>
      <c r="AR421" s="158" t="str">
        <f>IF(P421&lt;&gt;1, IF(SUM(P421:$P$504)&lt;&gt;0, "| Laat geen witruimte tussen ingevulde rijen.", ""), "")</f>
        <v/>
      </c>
      <c r="AS421" s="158"/>
      <c r="AT421" s="159" t="str">
        <f t="shared" si="167"/>
        <v/>
      </c>
    </row>
    <row r="422" spans="1:46" s="8" customFormat="1" ht="14.4" customHeight="1" x14ac:dyDescent="0.3">
      <c r="A422" s="244" t="str">
        <f t="shared" si="148"/>
        <v/>
      </c>
      <c r="B422" s="153" t="str">
        <f t="shared" si="149"/>
        <v/>
      </c>
      <c r="C422" s="174" t="str">
        <f t="shared" si="150"/>
        <v/>
      </c>
      <c r="D422" s="234"/>
      <c r="E422" s="173"/>
      <c r="F422" s="175"/>
      <c r="G422" s="175"/>
      <c r="H422" s="175"/>
      <c r="I422" s="156"/>
      <c r="J422" s="175"/>
      <c r="K422" s="162"/>
      <c r="L422" s="178"/>
      <c r="M422" s="177"/>
      <c r="N422" s="177"/>
      <c r="O422" s="157" t="s">
        <v>98</v>
      </c>
      <c r="P422" s="158">
        <f t="shared" si="151"/>
        <v>0</v>
      </c>
      <c r="Q422" s="168" t="str">
        <f t="shared" si="152"/>
        <v/>
      </c>
      <c r="R422" s="233" t="str">
        <f t="shared" si="153"/>
        <v/>
      </c>
      <c r="S422" s="168">
        <f t="shared" si="154"/>
        <v>0</v>
      </c>
      <c r="T422" s="171">
        <f t="shared" si="155"/>
        <v>0</v>
      </c>
      <c r="U422" s="171">
        <f t="shared" si="156"/>
        <v>0</v>
      </c>
      <c r="V422" s="171">
        <f t="shared" si="157"/>
        <v>0</v>
      </c>
      <c r="W422" s="171">
        <f t="shared" si="158"/>
        <v>0</v>
      </c>
      <c r="X422" s="171">
        <f t="shared" si="159"/>
        <v>0</v>
      </c>
      <c r="Y422" s="171">
        <f t="shared" si="160"/>
        <v>0</v>
      </c>
      <c r="Z422" s="171">
        <f t="shared" si="161"/>
        <v>0</v>
      </c>
      <c r="AA422" s="171">
        <f t="shared" si="162"/>
        <v>0</v>
      </c>
      <c r="AB422" s="171">
        <f t="shared" si="163"/>
        <v>0</v>
      </c>
      <c r="AC422" s="171">
        <f t="shared" si="164"/>
        <v>0</v>
      </c>
      <c r="AD422" s="171">
        <f t="shared" si="165"/>
        <v>0</v>
      </c>
      <c r="AE422" s="168"/>
      <c r="AF422" s="171"/>
      <c r="AG422" s="171"/>
      <c r="AH422" s="171"/>
      <c r="AI422" s="171"/>
      <c r="AJ422" s="171"/>
      <c r="AK422" s="171"/>
      <c r="AL422" s="171"/>
      <c r="AM422" s="171"/>
      <c r="AN422" s="171" t="str">
        <f t="shared" si="145"/>
        <v/>
      </c>
      <c r="AO422" s="171" t="str">
        <f t="shared" si="146"/>
        <v/>
      </c>
      <c r="AP422" s="171" t="str">
        <f t="shared" si="147"/>
        <v/>
      </c>
      <c r="AQ422" s="168" t="str">
        <f t="shared" si="166"/>
        <v/>
      </c>
      <c r="AR422" s="158" t="str">
        <f>IF(P422&lt;&gt;1, IF(SUM(P422:$P$504)&lt;&gt;0, "| Laat geen witruimte tussen ingevulde rijen.", ""), "")</f>
        <v/>
      </c>
      <c r="AS422" s="158"/>
      <c r="AT422" s="159" t="str">
        <f t="shared" si="167"/>
        <v/>
      </c>
    </row>
    <row r="423" spans="1:46" s="8" customFormat="1" ht="14.4" customHeight="1" x14ac:dyDescent="0.3">
      <c r="A423" s="244" t="str">
        <f t="shared" si="148"/>
        <v/>
      </c>
      <c r="B423" s="153" t="str">
        <f t="shared" si="149"/>
        <v/>
      </c>
      <c r="C423" s="174" t="str">
        <f t="shared" si="150"/>
        <v/>
      </c>
      <c r="D423" s="234"/>
      <c r="E423" s="173"/>
      <c r="F423" s="175"/>
      <c r="G423" s="175"/>
      <c r="H423" s="175"/>
      <c r="I423" s="156"/>
      <c r="J423" s="175"/>
      <c r="K423" s="162"/>
      <c r="L423" s="178"/>
      <c r="M423" s="177"/>
      <c r="N423" s="177"/>
      <c r="O423" s="157" t="s">
        <v>98</v>
      </c>
      <c r="P423" s="158">
        <f t="shared" si="151"/>
        <v>0</v>
      </c>
      <c r="Q423" s="168" t="str">
        <f t="shared" si="152"/>
        <v/>
      </c>
      <c r="R423" s="233" t="str">
        <f t="shared" si="153"/>
        <v/>
      </c>
      <c r="S423" s="168">
        <f t="shared" si="154"/>
        <v>0</v>
      </c>
      <c r="T423" s="171">
        <f t="shared" si="155"/>
        <v>0</v>
      </c>
      <c r="U423" s="171">
        <f t="shared" si="156"/>
        <v>0</v>
      </c>
      <c r="V423" s="171">
        <f t="shared" si="157"/>
        <v>0</v>
      </c>
      <c r="W423" s="171">
        <f t="shared" si="158"/>
        <v>0</v>
      </c>
      <c r="X423" s="171">
        <f t="shared" si="159"/>
        <v>0</v>
      </c>
      <c r="Y423" s="171">
        <f t="shared" si="160"/>
        <v>0</v>
      </c>
      <c r="Z423" s="171">
        <f t="shared" si="161"/>
        <v>0</v>
      </c>
      <c r="AA423" s="171">
        <f t="shared" si="162"/>
        <v>0</v>
      </c>
      <c r="AB423" s="171">
        <f t="shared" si="163"/>
        <v>0</v>
      </c>
      <c r="AC423" s="171">
        <f t="shared" si="164"/>
        <v>0</v>
      </c>
      <c r="AD423" s="171">
        <f t="shared" si="165"/>
        <v>0</v>
      </c>
      <c r="AE423" s="168"/>
      <c r="AF423" s="171"/>
      <c r="AG423" s="171"/>
      <c r="AH423" s="171"/>
      <c r="AI423" s="171"/>
      <c r="AJ423" s="171"/>
      <c r="AK423" s="171"/>
      <c r="AL423" s="171"/>
      <c r="AM423" s="171"/>
      <c r="AN423" s="171" t="str">
        <f t="shared" si="145"/>
        <v/>
      </c>
      <c r="AO423" s="171" t="str">
        <f t="shared" si="146"/>
        <v/>
      </c>
      <c r="AP423" s="171" t="str">
        <f t="shared" si="147"/>
        <v/>
      </c>
      <c r="AQ423" s="168" t="str">
        <f t="shared" si="166"/>
        <v/>
      </c>
      <c r="AR423" s="158" t="str">
        <f>IF(P423&lt;&gt;1, IF(SUM(P423:$P$504)&lt;&gt;0, "| Laat geen witruimte tussen ingevulde rijen.", ""), "")</f>
        <v/>
      </c>
      <c r="AS423" s="158"/>
      <c r="AT423" s="159" t="str">
        <f t="shared" si="167"/>
        <v/>
      </c>
    </row>
    <row r="424" spans="1:46" s="8" customFormat="1" ht="14.4" customHeight="1" x14ac:dyDescent="0.3">
      <c r="A424" s="244" t="str">
        <f t="shared" si="148"/>
        <v/>
      </c>
      <c r="B424" s="153" t="str">
        <f t="shared" si="149"/>
        <v/>
      </c>
      <c r="C424" s="174" t="str">
        <f t="shared" si="150"/>
        <v/>
      </c>
      <c r="D424" s="234"/>
      <c r="E424" s="173"/>
      <c r="F424" s="175"/>
      <c r="G424" s="175"/>
      <c r="H424" s="175"/>
      <c r="I424" s="156"/>
      <c r="J424" s="175"/>
      <c r="K424" s="162"/>
      <c r="L424" s="178"/>
      <c r="M424" s="177"/>
      <c r="N424" s="177"/>
      <c r="O424" s="157" t="s">
        <v>98</v>
      </c>
      <c r="P424" s="158">
        <f t="shared" si="151"/>
        <v>0</v>
      </c>
      <c r="Q424" s="168" t="str">
        <f t="shared" si="152"/>
        <v/>
      </c>
      <c r="R424" s="233" t="str">
        <f t="shared" si="153"/>
        <v/>
      </c>
      <c r="S424" s="168">
        <f t="shared" si="154"/>
        <v>0</v>
      </c>
      <c r="T424" s="171">
        <f t="shared" si="155"/>
        <v>0</v>
      </c>
      <c r="U424" s="171">
        <f t="shared" si="156"/>
        <v>0</v>
      </c>
      <c r="V424" s="171">
        <f t="shared" si="157"/>
        <v>0</v>
      </c>
      <c r="W424" s="171">
        <f t="shared" si="158"/>
        <v>0</v>
      </c>
      <c r="X424" s="171">
        <f t="shared" si="159"/>
        <v>0</v>
      </c>
      <c r="Y424" s="171">
        <f t="shared" si="160"/>
        <v>0</v>
      </c>
      <c r="Z424" s="171">
        <f t="shared" si="161"/>
        <v>0</v>
      </c>
      <c r="AA424" s="171">
        <f t="shared" si="162"/>
        <v>0</v>
      </c>
      <c r="AB424" s="171">
        <f t="shared" si="163"/>
        <v>0</v>
      </c>
      <c r="AC424" s="171">
        <f t="shared" si="164"/>
        <v>0</v>
      </c>
      <c r="AD424" s="171">
        <f t="shared" si="165"/>
        <v>0</v>
      </c>
      <c r="AE424" s="168"/>
      <c r="AF424" s="171"/>
      <c r="AG424" s="171"/>
      <c r="AH424" s="171"/>
      <c r="AI424" s="171"/>
      <c r="AJ424" s="171"/>
      <c r="AK424" s="171"/>
      <c r="AL424" s="171"/>
      <c r="AM424" s="171"/>
      <c r="AN424" s="171" t="str">
        <f t="shared" si="145"/>
        <v/>
      </c>
      <c r="AO424" s="171" t="str">
        <f t="shared" si="146"/>
        <v/>
      </c>
      <c r="AP424" s="171" t="str">
        <f t="shared" si="147"/>
        <v/>
      </c>
      <c r="AQ424" s="168" t="str">
        <f t="shared" si="166"/>
        <v/>
      </c>
      <c r="AR424" s="158" t="str">
        <f>IF(P424&lt;&gt;1, IF(SUM(P424:$P$504)&lt;&gt;0, "| Laat geen witruimte tussen ingevulde rijen.", ""), "")</f>
        <v/>
      </c>
      <c r="AS424" s="158"/>
      <c r="AT424" s="159" t="str">
        <f t="shared" si="167"/>
        <v/>
      </c>
    </row>
    <row r="425" spans="1:46" s="8" customFormat="1" ht="14.4" customHeight="1" x14ac:dyDescent="0.3">
      <c r="A425" s="244" t="str">
        <f t="shared" si="148"/>
        <v/>
      </c>
      <c r="B425" s="153" t="str">
        <f t="shared" si="149"/>
        <v/>
      </c>
      <c r="C425" s="174" t="str">
        <f t="shared" si="150"/>
        <v/>
      </c>
      <c r="D425" s="234"/>
      <c r="E425" s="173"/>
      <c r="F425" s="175"/>
      <c r="G425" s="175"/>
      <c r="H425" s="175"/>
      <c r="I425" s="156"/>
      <c r="J425" s="175"/>
      <c r="K425" s="162"/>
      <c r="L425" s="178"/>
      <c r="M425" s="177"/>
      <c r="N425" s="177"/>
      <c r="O425" s="157" t="s">
        <v>98</v>
      </c>
      <c r="P425" s="158">
        <f t="shared" si="151"/>
        <v>0</v>
      </c>
      <c r="Q425" s="168" t="str">
        <f t="shared" si="152"/>
        <v/>
      </c>
      <c r="R425" s="233" t="str">
        <f t="shared" si="153"/>
        <v/>
      </c>
      <c r="S425" s="168">
        <f t="shared" si="154"/>
        <v>0</v>
      </c>
      <c r="T425" s="171">
        <f t="shared" si="155"/>
        <v>0</v>
      </c>
      <c r="U425" s="171">
        <f t="shared" si="156"/>
        <v>0</v>
      </c>
      <c r="V425" s="171">
        <f t="shared" si="157"/>
        <v>0</v>
      </c>
      <c r="W425" s="171">
        <f t="shared" si="158"/>
        <v>0</v>
      </c>
      <c r="X425" s="171">
        <f t="shared" si="159"/>
        <v>0</v>
      </c>
      <c r="Y425" s="171">
        <f t="shared" si="160"/>
        <v>0</v>
      </c>
      <c r="Z425" s="171">
        <f t="shared" si="161"/>
        <v>0</v>
      </c>
      <c r="AA425" s="171">
        <f t="shared" si="162"/>
        <v>0</v>
      </c>
      <c r="AB425" s="171">
        <f t="shared" si="163"/>
        <v>0</v>
      </c>
      <c r="AC425" s="171">
        <f t="shared" si="164"/>
        <v>0</v>
      </c>
      <c r="AD425" s="171">
        <f t="shared" si="165"/>
        <v>0</v>
      </c>
      <c r="AE425" s="168"/>
      <c r="AF425" s="171"/>
      <c r="AG425" s="171"/>
      <c r="AH425" s="171"/>
      <c r="AI425" s="171"/>
      <c r="AJ425" s="171"/>
      <c r="AK425" s="171"/>
      <c r="AL425" s="171"/>
      <c r="AM425" s="171"/>
      <c r="AN425" s="171" t="str">
        <f t="shared" si="145"/>
        <v/>
      </c>
      <c r="AO425" s="171" t="str">
        <f t="shared" si="146"/>
        <v/>
      </c>
      <c r="AP425" s="171" t="str">
        <f t="shared" si="147"/>
        <v/>
      </c>
      <c r="AQ425" s="168" t="str">
        <f t="shared" si="166"/>
        <v/>
      </c>
      <c r="AR425" s="158" t="str">
        <f>IF(P425&lt;&gt;1, IF(SUM(P425:$P$504)&lt;&gt;0, "| Laat geen witruimte tussen ingevulde rijen.", ""), "")</f>
        <v/>
      </c>
      <c r="AS425" s="158"/>
      <c r="AT425" s="159" t="str">
        <f t="shared" si="167"/>
        <v/>
      </c>
    </row>
    <row r="426" spans="1:46" s="8" customFormat="1" ht="14.4" customHeight="1" x14ac:dyDescent="0.3">
      <c r="A426" s="244" t="str">
        <f t="shared" si="148"/>
        <v/>
      </c>
      <c r="B426" s="153" t="str">
        <f t="shared" si="149"/>
        <v/>
      </c>
      <c r="C426" s="174" t="str">
        <f t="shared" si="150"/>
        <v/>
      </c>
      <c r="D426" s="234"/>
      <c r="E426" s="173"/>
      <c r="F426" s="175"/>
      <c r="G426" s="175"/>
      <c r="H426" s="175"/>
      <c r="I426" s="156"/>
      <c r="J426" s="175"/>
      <c r="K426" s="162"/>
      <c r="L426" s="178"/>
      <c r="M426" s="177"/>
      <c r="N426" s="177"/>
      <c r="O426" s="157" t="s">
        <v>98</v>
      </c>
      <c r="P426" s="158">
        <f t="shared" si="151"/>
        <v>0</v>
      </c>
      <c r="Q426" s="168" t="str">
        <f t="shared" si="152"/>
        <v/>
      </c>
      <c r="R426" s="233" t="str">
        <f t="shared" si="153"/>
        <v/>
      </c>
      <c r="S426" s="168">
        <f t="shared" si="154"/>
        <v>0</v>
      </c>
      <c r="T426" s="171">
        <f t="shared" si="155"/>
        <v>0</v>
      </c>
      <c r="U426" s="171">
        <f t="shared" si="156"/>
        <v>0</v>
      </c>
      <c r="V426" s="171">
        <f t="shared" si="157"/>
        <v>0</v>
      </c>
      <c r="W426" s="171">
        <f t="shared" si="158"/>
        <v>0</v>
      </c>
      <c r="X426" s="171">
        <f t="shared" si="159"/>
        <v>0</v>
      </c>
      <c r="Y426" s="171">
        <f t="shared" si="160"/>
        <v>0</v>
      </c>
      <c r="Z426" s="171">
        <f t="shared" si="161"/>
        <v>0</v>
      </c>
      <c r="AA426" s="171">
        <f t="shared" si="162"/>
        <v>0</v>
      </c>
      <c r="AB426" s="171">
        <f t="shared" si="163"/>
        <v>0</v>
      </c>
      <c r="AC426" s="171">
        <f t="shared" si="164"/>
        <v>0</v>
      </c>
      <c r="AD426" s="171">
        <f t="shared" si="165"/>
        <v>0</v>
      </c>
      <c r="AE426" s="168"/>
      <c r="AF426" s="171"/>
      <c r="AG426" s="171"/>
      <c r="AH426" s="171"/>
      <c r="AI426" s="171"/>
      <c r="AJ426" s="171"/>
      <c r="AK426" s="171"/>
      <c r="AL426" s="171"/>
      <c r="AM426" s="171"/>
      <c r="AN426" s="171" t="str">
        <f t="shared" si="145"/>
        <v/>
      </c>
      <c r="AO426" s="171" t="str">
        <f t="shared" si="146"/>
        <v/>
      </c>
      <c r="AP426" s="171" t="str">
        <f t="shared" si="147"/>
        <v/>
      </c>
      <c r="AQ426" s="168" t="str">
        <f t="shared" si="166"/>
        <v/>
      </c>
      <c r="AR426" s="158" t="str">
        <f>IF(P426&lt;&gt;1, IF(SUM(P426:$P$504)&lt;&gt;0, "| Laat geen witruimte tussen ingevulde rijen.", ""), "")</f>
        <v/>
      </c>
      <c r="AS426" s="158"/>
      <c r="AT426" s="159" t="str">
        <f t="shared" si="167"/>
        <v/>
      </c>
    </row>
    <row r="427" spans="1:46" s="8" customFormat="1" ht="14.4" customHeight="1" x14ac:dyDescent="0.3">
      <c r="A427" s="244" t="str">
        <f t="shared" si="148"/>
        <v/>
      </c>
      <c r="B427" s="153" t="str">
        <f t="shared" si="149"/>
        <v/>
      </c>
      <c r="C427" s="174" t="str">
        <f t="shared" si="150"/>
        <v/>
      </c>
      <c r="D427" s="234"/>
      <c r="E427" s="173"/>
      <c r="F427" s="175"/>
      <c r="G427" s="175"/>
      <c r="H427" s="175"/>
      <c r="I427" s="156"/>
      <c r="J427" s="175"/>
      <c r="K427" s="162"/>
      <c r="L427" s="178"/>
      <c r="M427" s="177"/>
      <c r="N427" s="177"/>
      <c r="O427" s="157" t="s">
        <v>98</v>
      </c>
      <c r="P427" s="158">
        <f t="shared" si="151"/>
        <v>0</v>
      </c>
      <c r="Q427" s="168" t="str">
        <f t="shared" si="152"/>
        <v/>
      </c>
      <c r="R427" s="233" t="str">
        <f t="shared" si="153"/>
        <v/>
      </c>
      <c r="S427" s="168">
        <f t="shared" si="154"/>
        <v>0</v>
      </c>
      <c r="T427" s="171">
        <f t="shared" si="155"/>
        <v>0</v>
      </c>
      <c r="U427" s="171">
        <f t="shared" si="156"/>
        <v>0</v>
      </c>
      <c r="V427" s="171">
        <f t="shared" si="157"/>
        <v>0</v>
      </c>
      <c r="W427" s="171">
        <f t="shared" si="158"/>
        <v>0</v>
      </c>
      <c r="X427" s="171">
        <f t="shared" si="159"/>
        <v>0</v>
      </c>
      <c r="Y427" s="171">
        <f t="shared" si="160"/>
        <v>0</v>
      </c>
      <c r="Z427" s="171">
        <f t="shared" si="161"/>
        <v>0</v>
      </c>
      <c r="AA427" s="171">
        <f t="shared" si="162"/>
        <v>0</v>
      </c>
      <c r="AB427" s="171">
        <f t="shared" si="163"/>
        <v>0</v>
      </c>
      <c r="AC427" s="171">
        <f t="shared" si="164"/>
        <v>0</v>
      </c>
      <c r="AD427" s="171">
        <f t="shared" si="165"/>
        <v>0</v>
      </c>
      <c r="AE427" s="168"/>
      <c r="AF427" s="171"/>
      <c r="AG427" s="171"/>
      <c r="AH427" s="171"/>
      <c r="AI427" s="171"/>
      <c r="AJ427" s="171"/>
      <c r="AK427" s="171"/>
      <c r="AL427" s="171"/>
      <c r="AM427" s="171"/>
      <c r="AN427" s="171" t="str">
        <f t="shared" si="145"/>
        <v/>
      </c>
      <c r="AO427" s="171" t="str">
        <f t="shared" si="146"/>
        <v/>
      </c>
      <c r="AP427" s="171" t="str">
        <f t="shared" si="147"/>
        <v/>
      </c>
      <c r="AQ427" s="168" t="str">
        <f t="shared" si="166"/>
        <v/>
      </c>
      <c r="AR427" s="158" t="str">
        <f>IF(P427&lt;&gt;1, IF(SUM(P427:$P$504)&lt;&gt;0, "| Laat geen witruimte tussen ingevulde rijen.", ""), "")</f>
        <v/>
      </c>
      <c r="AS427" s="158"/>
      <c r="AT427" s="159" t="str">
        <f t="shared" si="167"/>
        <v/>
      </c>
    </row>
    <row r="428" spans="1:46" s="8" customFormat="1" ht="14.4" customHeight="1" x14ac:dyDescent="0.3">
      <c r="A428" s="244" t="str">
        <f t="shared" si="148"/>
        <v/>
      </c>
      <c r="B428" s="153" t="str">
        <f t="shared" si="149"/>
        <v/>
      </c>
      <c r="C428" s="174" t="str">
        <f t="shared" si="150"/>
        <v/>
      </c>
      <c r="D428" s="234"/>
      <c r="E428" s="173"/>
      <c r="F428" s="175"/>
      <c r="G428" s="175"/>
      <c r="H428" s="175"/>
      <c r="I428" s="156"/>
      <c r="J428" s="175"/>
      <c r="K428" s="162"/>
      <c r="L428" s="178"/>
      <c r="M428" s="177"/>
      <c r="N428" s="177"/>
      <c r="O428" s="157" t="s">
        <v>98</v>
      </c>
      <c r="P428" s="158">
        <f t="shared" si="151"/>
        <v>0</v>
      </c>
      <c r="Q428" s="168" t="str">
        <f t="shared" si="152"/>
        <v/>
      </c>
      <c r="R428" s="233" t="str">
        <f t="shared" si="153"/>
        <v/>
      </c>
      <c r="S428" s="168">
        <f t="shared" si="154"/>
        <v>0</v>
      </c>
      <c r="T428" s="171">
        <f t="shared" si="155"/>
        <v>0</v>
      </c>
      <c r="U428" s="171">
        <f t="shared" si="156"/>
        <v>0</v>
      </c>
      <c r="V428" s="171">
        <f t="shared" si="157"/>
        <v>0</v>
      </c>
      <c r="W428" s="171">
        <f t="shared" si="158"/>
        <v>0</v>
      </c>
      <c r="X428" s="171">
        <f t="shared" si="159"/>
        <v>0</v>
      </c>
      <c r="Y428" s="171">
        <f t="shared" si="160"/>
        <v>0</v>
      </c>
      <c r="Z428" s="171">
        <f t="shared" si="161"/>
        <v>0</v>
      </c>
      <c r="AA428" s="171">
        <f t="shared" si="162"/>
        <v>0</v>
      </c>
      <c r="AB428" s="171">
        <f t="shared" si="163"/>
        <v>0</v>
      </c>
      <c r="AC428" s="171">
        <f t="shared" si="164"/>
        <v>0</v>
      </c>
      <c r="AD428" s="171">
        <f t="shared" si="165"/>
        <v>0</v>
      </c>
      <c r="AE428" s="168"/>
      <c r="AF428" s="171"/>
      <c r="AG428" s="171"/>
      <c r="AH428" s="171"/>
      <c r="AI428" s="171"/>
      <c r="AJ428" s="171"/>
      <c r="AK428" s="171"/>
      <c r="AL428" s="171"/>
      <c r="AM428" s="171"/>
      <c r="AN428" s="171" t="str">
        <f t="shared" si="145"/>
        <v/>
      </c>
      <c r="AO428" s="171" t="str">
        <f t="shared" si="146"/>
        <v/>
      </c>
      <c r="AP428" s="171" t="str">
        <f t="shared" si="147"/>
        <v/>
      </c>
      <c r="AQ428" s="168" t="str">
        <f t="shared" si="166"/>
        <v/>
      </c>
      <c r="AR428" s="158" t="str">
        <f>IF(P428&lt;&gt;1, IF(SUM(P428:$P$504)&lt;&gt;0, "| Laat geen witruimte tussen ingevulde rijen.", ""), "")</f>
        <v/>
      </c>
      <c r="AS428" s="158"/>
      <c r="AT428" s="159" t="str">
        <f t="shared" si="167"/>
        <v/>
      </c>
    </row>
    <row r="429" spans="1:46" s="8" customFormat="1" ht="14.4" customHeight="1" x14ac:dyDescent="0.3">
      <c r="A429" s="244" t="str">
        <f t="shared" si="148"/>
        <v/>
      </c>
      <c r="B429" s="153" t="str">
        <f t="shared" si="149"/>
        <v/>
      </c>
      <c r="C429" s="174" t="str">
        <f t="shared" si="150"/>
        <v/>
      </c>
      <c r="D429" s="234"/>
      <c r="E429" s="173"/>
      <c r="F429" s="175"/>
      <c r="G429" s="175"/>
      <c r="H429" s="175"/>
      <c r="I429" s="156"/>
      <c r="J429" s="175"/>
      <c r="K429" s="162"/>
      <c r="L429" s="178"/>
      <c r="M429" s="177"/>
      <c r="N429" s="177"/>
      <c r="O429" s="157" t="s">
        <v>98</v>
      </c>
      <c r="P429" s="158">
        <f t="shared" si="151"/>
        <v>0</v>
      </c>
      <c r="Q429" s="168" t="str">
        <f t="shared" si="152"/>
        <v/>
      </c>
      <c r="R429" s="233" t="str">
        <f t="shared" si="153"/>
        <v/>
      </c>
      <c r="S429" s="168">
        <f t="shared" si="154"/>
        <v>0</v>
      </c>
      <c r="T429" s="171">
        <f t="shared" si="155"/>
        <v>0</v>
      </c>
      <c r="U429" s="171">
        <f t="shared" si="156"/>
        <v>0</v>
      </c>
      <c r="V429" s="171">
        <f t="shared" si="157"/>
        <v>0</v>
      </c>
      <c r="W429" s="171">
        <f t="shared" si="158"/>
        <v>0</v>
      </c>
      <c r="X429" s="171">
        <f t="shared" si="159"/>
        <v>0</v>
      </c>
      <c r="Y429" s="171">
        <f t="shared" si="160"/>
        <v>0</v>
      </c>
      <c r="Z429" s="171">
        <f t="shared" si="161"/>
        <v>0</v>
      </c>
      <c r="AA429" s="171">
        <f t="shared" si="162"/>
        <v>0</v>
      </c>
      <c r="AB429" s="171">
        <f t="shared" si="163"/>
        <v>0</v>
      </c>
      <c r="AC429" s="171">
        <f t="shared" si="164"/>
        <v>0</v>
      </c>
      <c r="AD429" s="171">
        <f t="shared" si="165"/>
        <v>0</v>
      </c>
      <c r="AE429" s="168"/>
      <c r="AF429" s="171"/>
      <c r="AG429" s="171"/>
      <c r="AH429" s="171"/>
      <c r="AI429" s="171"/>
      <c r="AJ429" s="171"/>
      <c r="AK429" s="171"/>
      <c r="AL429" s="171"/>
      <c r="AM429" s="171"/>
      <c r="AN429" s="171" t="str">
        <f t="shared" si="145"/>
        <v/>
      </c>
      <c r="AO429" s="171" t="str">
        <f t="shared" si="146"/>
        <v/>
      </c>
      <c r="AP429" s="171" t="str">
        <f t="shared" si="147"/>
        <v/>
      </c>
      <c r="AQ429" s="168" t="str">
        <f t="shared" si="166"/>
        <v/>
      </c>
      <c r="AR429" s="158" t="str">
        <f>IF(P429&lt;&gt;1, IF(SUM(P429:$P$504)&lt;&gt;0, "| Laat geen witruimte tussen ingevulde rijen.", ""), "")</f>
        <v/>
      </c>
      <c r="AS429" s="158"/>
      <c r="AT429" s="159" t="str">
        <f t="shared" si="167"/>
        <v/>
      </c>
    </row>
    <row r="430" spans="1:46" s="8" customFormat="1" ht="14.4" customHeight="1" x14ac:dyDescent="0.3">
      <c r="A430" s="244" t="str">
        <f t="shared" si="148"/>
        <v/>
      </c>
      <c r="B430" s="153" t="str">
        <f t="shared" si="149"/>
        <v/>
      </c>
      <c r="C430" s="174" t="str">
        <f t="shared" si="150"/>
        <v/>
      </c>
      <c r="D430" s="234"/>
      <c r="E430" s="173"/>
      <c r="F430" s="175"/>
      <c r="G430" s="175"/>
      <c r="H430" s="175"/>
      <c r="I430" s="156"/>
      <c r="J430" s="175"/>
      <c r="K430" s="162"/>
      <c r="L430" s="178"/>
      <c r="M430" s="177"/>
      <c r="N430" s="177"/>
      <c r="O430" s="157" t="s">
        <v>98</v>
      </c>
      <c r="P430" s="158">
        <f t="shared" si="151"/>
        <v>0</v>
      </c>
      <c r="Q430" s="168" t="str">
        <f t="shared" si="152"/>
        <v/>
      </c>
      <c r="R430" s="233" t="str">
        <f t="shared" si="153"/>
        <v/>
      </c>
      <c r="S430" s="168">
        <f t="shared" si="154"/>
        <v>0</v>
      </c>
      <c r="T430" s="171">
        <f t="shared" si="155"/>
        <v>0</v>
      </c>
      <c r="U430" s="171">
        <f t="shared" si="156"/>
        <v>0</v>
      </c>
      <c r="V430" s="171">
        <f t="shared" si="157"/>
        <v>0</v>
      </c>
      <c r="W430" s="171">
        <f t="shared" si="158"/>
        <v>0</v>
      </c>
      <c r="X430" s="171">
        <f t="shared" si="159"/>
        <v>0</v>
      </c>
      <c r="Y430" s="171">
        <f t="shared" si="160"/>
        <v>0</v>
      </c>
      <c r="Z430" s="171">
        <f t="shared" si="161"/>
        <v>0</v>
      </c>
      <c r="AA430" s="171">
        <f t="shared" si="162"/>
        <v>0</v>
      </c>
      <c r="AB430" s="171">
        <f t="shared" si="163"/>
        <v>0</v>
      </c>
      <c r="AC430" s="171">
        <f t="shared" si="164"/>
        <v>0</v>
      </c>
      <c r="AD430" s="171">
        <f t="shared" si="165"/>
        <v>0</v>
      </c>
      <c r="AE430" s="168"/>
      <c r="AF430" s="171"/>
      <c r="AG430" s="171"/>
      <c r="AH430" s="171"/>
      <c r="AI430" s="171"/>
      <c r="AJ430" s="171"/>
      <c r="AK430" s="171"/>
      <c r="AL430" s="171"/>
      <c r="AM430" s="171"/>
      <c r="AN430" s="171" t="str">
        <f t="shared" si="145"/>
        <v/>
      </c>
      <c r="AO430" s="171" t="str">
        <f t="shared" si="146"/>
        <v/>
      </c>
      <c r="AP430" s="171" t="str">
        <f t="shared" si="147"/>
        <v/>
      </c>
      <c r="AQ430" s="168" t="str">
        <f t="shared" si="166"/>
        <v/>
      </c>
      <c r="AR430" s="158" t="str">
        <f>IF(P430&lt;&gt;1, IF(SUM(P430:$P$504)&lt;&gt;0, "| Laat geen witruimte tussen ingevulde rijen.", ""), "")</f>
        <v/>
      </c>
      <c r="AS430" s="158"/>
      <c r="AT430" s="159" t="str">
        <f t="shared" si="167"/>
        <v/>
      </c>
    </row>
    <row r="431" spans="1:46" s="8" customFormat="1" ht="14.4" customHeight="1" x14ac:dyDescent="0.3">
      <c r="A431" s="244" t="str">
        <f t="shared" si="148"/>
        <v/>
      </c>
      <c r="B431" s="153" t="str">
        <f t="shared" si="149"/>
        <v/>
      </c>
      <c r="C431" s="174" t="str">
        <f t="shared" si="150"/>
        <v/>
      </c>
      <c r="D431" s="234"/>
      <c r="E431" s="173"/>
      <c r="F431" s="175"/>
      <c r="G431" s="175"/>
      <c r="H431" s="175"/>
      <c r="I431" s="156"/>
      <c r="J431" s="175"/>
      <c r="K431" s="162"/>
      <c r="L431" s="178"/>
      <c r="M431" s="177"/>
      <c r="N431" s="177"/>
      <c r="O431" s="157" t="s">
        <v>98</v>
      </c>
      <c r="P431" s="158">
        <f t="shared" si="151"/>
        <v>0</v>
      </c>
      <c r="Q431" s="168" t="str">
        <f t="shared" si="152"/>
        <v/>
      </c>
      <c r="R431" s="233" t="str">
        <f t="shared" si="153"/>
        <v/>
      </c>
      <c r="S431" s="168">
        <f t="shared" si="154"/>
        <v>0</v>
      </c>
      <c r="T431" s="171">
        <f t="shared" si="155"/>
        <v>0</v>
      </c>
      <c r="U431" s="171">
        <f t="shared" si="156"/>
        <v>0</v>
      </c>
      <c r="V431" s="171">
        <f t="shared" si="157"/>
        <v>0</v>
      </c>
      <c r="W431" s="171">
        <f t="shared" si="158"/>
        <v>0</v>
      </c>
      <c r="X431" s="171">
        <f t="shared" si="159"/>
        <v>0</v>
      </c>
      <c r="Y431" s="171">
        <f t="shared" si="160"/>
        <v>0</v>
      </c>
      <c r="Z431" s="171">
        <f t="shared" si="161"/>
        <v>0</v>
      </c>
      <c r="AA431" s="171">
        <f t="shared" si="162"/>
        <v>0</v>
      </c>
      <c r="AB431" s="171">
        <f t="shared" si="163"/>
        <v>0</v>
      </c>
      <c r="AC431" s="171">
        <f t="shared" si="164"/>
        <v>0</v>
      </c>
      <c r="AD431" s="171">
        <f t="shared" si="165"/>
        <v>0</v>
      </c>
      <c r="AE431" s="168"/>
      <c r="AF431" s="171"/>
      <c r="AG431" s="171"/>
      <c r="AH431" s="171"/>
      <c r="AI431" s="171"/>
      <c r="AJ431" s="171"/>
      <c r="AK431" s="171"/>
      <c r="AL431" s="171"/>
      <c r="AM431" s="171"/>
      <c r="AN431" s="171" t="str">
        <f t="shared" si="145"/>
        <v/>
      </c>
      <c r="AO431" s="171" t="str">
        <f t="shared" si="146"/>
        <v/>
      </c>
      <c r="AP431" s="171" t="str">
        <f t="shared" si="147"/>
        <v/>
      </c>
      <c r="AQ431" s="168" t="str">
        <f t="shared" si="166"/>
        <v/>
      </c>
      <c r="AR431" s="158" t="str">
        <f>IF(P431&lt;&gt;1, IF(SUM(P431:$P$504)&lt;&gt;0, "| Laat geen witruimte tussen ingevulde rijen.", ""), "")</f>
        <v/>
      </c>
      <c r="AS431" s="158"/>
      <c r="AT431" s="159" t="str">
        <f t="shared" si="167"/>
        <v/>
      </c>
    </row>
    <row r="432" spans="1:46" s="8" customFormat="1" ht="14.4" customHeight="1" x14ac:dyDescent="0.3">
      <c r="A432" s="244" t="str">
        <f t="shared" si="148"/>
        <v/>
      </c>
      <c r="B432" s="153" t="str">
        <f t="shared" si="149"/>
        <v/>
      </c>
      <c r="C432" s="174" t="str">
        <f t="shared" si="150"/>
        <v/>
      </c>
      <c r="D432" s="234"/>
      <c r="E432" s="173"/>
      <c r="F432" s="175"/>
      <c r="G432" s="175"/>
      <c r="H432" s="175"/>
      <c r="I432" s="156"/>
      <c r="J432" s="175"/>
      <c r="K432" s="162"/>
      <c r="L432" s="178"/>
      <c r="M432" s="177"/>
      <c r="N432" s="177"/>
      <c r="O432" s="157" t="s">
        <v>98</v>
      </c>
      <c r="P432" s="158">
        <f t="shared" si="151"/>
        <v>0</v>
      </c>
      <c r="Q432" s="168" t="str">
        <f t="shared" si="152"/>
        <v/>
      </c>
      <c r="R432" s="233" t="str">
        <f t="shared" si="153"/>
        <v/>
      </c>
      <c r="S432" s="168">
        <f t="shared" si="154"/>
        <v>0</v>
      </c>
      <c r="T432" s="171">
        <f t="shared" si="155"/>
        <v>0</v>
      </c>
      <c r="U432" s="171">
        <f t="shared" si="156"/>
        <v>0</v>
      </c>
      <c r="V432" s="171">
        <f t="shared" si="157"/>
        <v>0</v>
      </c>
      <c r="W432" s="171">
        <f t="shared" si="158"/>
        <v>0</v>
      </c>
      <c r="X432" s="171">
        <f t="shared" si="159"/>
        <v>0</v>
      </c>
      <c r="Y432" s="171">
        <f t="shared" si="160"/>
        <v>0</v>
      </c>
      <c r="Z432" s="171">
        <f t="shared" si="161"/>
        <v>0</v>
      </c>
      <c r="AA432" s="171">
        <f t="shared" si="162"/>
        <v>0</v>
      </c>
      <c r="AB432" s="171">
        <f t="shared" si="163"/>
        <v>0</v>
      </c>
      <c r="AC432" s="171">
        <f t="shared" si="164"/>
        <v>0</v>
      </c>
      <c r="AD432" s="171">
        <f t="shared" si="165"/>
        <v>0</v>
      </c>
      <c r="AE432" s="168"/>
      <c r="AF432" s="171"/>
      <c r="AG432" s="171"/>
      <c r="AH432" s="171"/>
      <c r="AI432" s="171"/>
      <c r="AJ432" s="171"/>
      <c r="AK432" s="171"/>
      <c r="AL432" s="171"/>
      <c r="AM432" s="171"/>
      <c r="AN432" s="171" t="str">
        <f t="shared" si="145"/>
        <v/>
      </c>
      <c r="AO432" s="171" t="str">
        <f t="shared" si="146"/>
        <v/>
      </c>
      <c r="AP432" s="171" t="str">
        <f t="shared" si="147"/>
        <v/>
      </c>
      <c r="AQ432" s="168" t="str">
        <f t="shared" si="166"/>
        <v/>
      </c>
      <c r="AR432" s="158" t="str">
        <f>IF(P432&lt;&gt;1, IF(SUM(P432:$P$504)&lt;&gt;0, "| Laat geen witruimte tussen ingevulde rijen.", ""), "")</f>
        <v/>
      </c>
      <c r="AS432" s="158"/>
      <c r="AT432" s="159" t="str">
        <f t="shared" si="167"/>
        <v/>
      </c>
    </row>
    <row r="433" spans="1:46" s="8" customFormat="1" ht="14.4" customHeight="1" x14ac:dyDescent="0.3">
      <c r="A433" s="244" t="str">
        <f t="shared" si="148"/>
        <v/>
      </c>
      <c r="B433" s="153" t="str">
        <f t="shared" si="149"/>
        <v/>
      </c>
      <c r="C433" s="174" t="str">
        <f t="shared" si="150"/>
        <v/>
      </c>
      <c r="D433" s="234"/>
      <c r="E433" s="173"/>
      <c r="F433" s="175"/>
      <c r="G433" s="175"/>
      <c r="H433" s="175"/>
      <c r="I433" s="156"/>
      <c r="J433" s="175"/>
      <c r="K433" s="162"/>
      <c r="L433" s="178"/>
      <c r="M433" s="177"/>
      <c r="N433" s="177"/>
      <c r="O433" s="157" t="s">
        <v>98</v>
      </c>
      <c r="P433" s="158">
        <f t="shared" si="151"/>
        <v>0</v>
      </c>
      <c r="Q433" s="168" t="str">
        <f t="shared" si="152"/>
        <v/>
      </c>
      <c r="R433" s="233" t="str">
        <f t="shared" si="153"/>
        <v/>
      </c>
      <c r="S433" s="168">
        <f t="shared" si="154"/>
        <v>0</v>
      </c>
      <c r="T433" s="171">
        <f t="shared" si="155"/>
        <v>0</v>
      </c>
      <c r="U433" s="171">
        <f t="shared" si="156"/>
        <v>0</v>
      </c>
      <c r="V433" s="171">
        <f t="shared" si="157"/>
        <v>0</v>
      </c>
      <c r="W433" s="171">
        <f t="shared" si="158"/>
        <v>0</v>
      </c>
      <c r="X433" s="171">
        <f t="shared" si="159"/>
        <v>0</v>
      </c>
      <c r="Y433" s="171">
        <f t="shared" si="160"/>
        <v>0</v>
      </c>
      <c r="Z433" s="171">
        <f t="shared" si="161"/>
        <v>0</v>
      </c>
      <c r="AA433" s="171">
        <f t="shared" si="162"/>
        <v>0</v>
      </c>
      <c r="AB433" s="171">
        <f t="shared" si="163"/>
        <v>0</v>
      </c>
      <c r="AC433" s="171">
        <f t="shared" si="164"/>
        <v>0</v>
      </c>
      <c r="AD433" s="171">
        <f t="shared" si="165"/>
        <v>0</v>
      </c>
      <c r="AE433" s="168"/>
      <c r="AF433" s="171"/>
      <c r="AG433" s="171"/>
      <c r="AH433" s="171"/>
      <c r="AI433" s="171"/>
      <c r="AJ433" s="171"/>
      <c r="AK433" s="171"/>
      <c r="AL433" s="171"/>
      <c r="AM433" s="171"/>
      <c r="AN433" s="171" t="str">
        <f t="shared" si="145"/>
        <v/>
      </c>
      <c r="AO433" s="171" t="str">
        <f t="shared" si="146"/>
        <v/>
      </c>
      <c r="AP433" s="171" t="str">
        <f t="shared" si="147"/>
        <v/>
      </c>
      <c r="AQ433" s="168" t="str">
        <f t="shared" si="166"/>
        <v/>
      </c>
      <c r="AR433" s="158" t="str">
        <f>IF(P433&lt;&gt;1, IF(SUM(P433:$P$504)&lt;&gt;0, "| Laat geen witruimte tussen ingevulde rijen.", ""), "")</f>
        <v/>
      </c>
      <c r="AS433" s="158"/>
      <c r="AT433" s="159" t="str">
        <f t="shared" si="167"/>
        <v/>
      </c>
    </row>
    <row r="434" spans="1:46" s="8" customFormat="1" ht="14.4" customHeight="1" x14ac:dyDescent="0.3">
      <c r="A434" s="244" t="str">
        <f t="shared" si="148"/>
        <v/>
      </c>
      <c r="B434" s="153" t="str">
        <f t="shared" si="149"/>
        <v/>
      </c>
      <c r="C434" s="174" t="str">
        <f t="shared" si="150"/>
        <v/>
      </c>
      <c r="D434" s="234"/>
      <c r="E434" s="173"/>
      <c r="F434" s="175"/>
      <c r="G434" s="175"/>
      <c r="H434" s="175"/>
      <c r="I434" s="156"/>
      <c r="J434" s="175"/>
      <c r="K434" s="162"/>
      <c r="L434" s="178"/>
      <c r="M434" s="177"/>
      <c r="N434" s="177"/>
      <c r="O434" s="157" t="s">
        <v>98</v>
      </c>
      <c r="P434" s="158">
        <f t="shared" si="151"/>
        <v>0</v>
      </c>
      <c r="Q434" s="168" t="str">
        <f t="shared" si="152"/>
        <v/>
      </c>
      <c r="R434" s="233" t="str">
        <f t="shared" si="153"/>
        <v/>
      </c>
      <c r="S434" s="168">
        <f t="shared" si="154"/>
        <v>0</v>
      </c>
      <c r="T434" s="171">
        <f t="shared" si="155"/>
        <v>0</v>
      </c>
      <c r="U434" s="171">
        <f t="shared" si="156"/>
        <v>0</v>
      </c>
      <c r="V434" s="171">
        <f t="shared" si="157"/>
        <v>0</v>
      </c>
      <c r="W434" s="171">
        <f t="shared" si="158"/>
        <v>0</v>
      </c>
      <c r="X434" s="171">
        <f t="shared" si="159"/>
        <v>0</v>
      </c>
      <c r="Y434" s="171">
        <f t="shared" si="160"/>
        <v>0</v>
      </c>
      <c r="Z434" s="171">
        <f t="shared" si="161"/>
        <v>0</v>
      </c>
      <c r="AA434" s="171">
        <f t="shared" si="162"/>
        <v>0</v>
      </c>
      <c r="AB434" s="171">
        <f t="shared" si="163"/>
        <v>0</v>
      </c>
      <c r="AC434" s="171">
        <f t="shared" si="164"/>
        <v>0</v>
      </c>
      <c r="AD434" s="171">
        <f t="shared" si="165"/>
        <v>0</v>
      </c>
      <c r="AE434" s="168"/>
      <c r="AF434" s="171"/>
      <c r="AG434" s="171"/>
      <c r="AH434" s="171"/>
      <c r="AI434" s="171"/>
      <c r="AJ434" s="171"/>
      <c r="AK434" s="171"/>
      <c r="AL434" s="171"/>
      <c r="AM434" s="171"/>
      <c r="AN434" s="171" t="str">
        <f t="shared" si="145"/>
        <v/>
      </c>
      <c r="AO434" s="171" t="str">
        <f t="shared" si="146"/>
        <v/>
      </c>
      <c r="AP434" s="171" t="str">
        <f t="shared" si="147"/>
        <v/>
      </c>
      <c r="AQ434" s="168" t="str">
        <f t="shared" si="166"/>
        <v/>
      </c>
      <c r="AR434" s="158" t="str">
        <f>IF(P434&lt;&gt;1, IF(SUM(P434:$P$504)&lt;&gt;0, "| Laat geen witruimte tussen ingevulde rijen.", ""), "")</f>
        <v/>
      </c>
      <c r="AS434" s="158"/>
      <c r="AT434" s="159" t="str">
        <f t="shared" si="167"/>
        <v/>
      </c>
    </row>
    <row r="435" spans="1:46" s="8" customFormat="1" ht="14.4" customHeight="1" x14ac:dyDescent="0.3">
      <c r="A435" s="244" t="str">
        <f t="shared" si="148"/>
        <v/>
      </c>
      <c r="B435" s="153" t="str">
        <f t="shared" si="149"/>
        <v/>
      </c>
      <c r="C435" s="174" t="str">
        <f t="shared" si="150"/>
        <v/>
      </c>
      <c r="D435" s="234"/>
      <c r="E435" s="173"/>
      <c r="F435" s="175"/>
      <c r="G435" s="175"/>
      <c r="H435" s="175"/>
      <c r="I435" s="156"/>
      <c r="J435" s="175"/>
      <c r="K435" s="162"/>
      <c r="L435" s="178"/>
      <c r="M435" s="177"/>
      <c r="N435" s="177"/>
      <c r="O435" s="157" t="s">
        <v>98</v>
      </c>
      <c r="P435" s="158">
        <f t="shared" si="151"/>
        <v>0</v>
      </c>
      <c r="Q435" s="168" t="str">
        <f t="shared" si="152"/>
        <v/>
      </c>
      <c r="R435" s="233" t="str">
        <f t="shared" si="153"/>
        <v/>
      </c>
      <c r="S435" s="168">
        <f t="shared" si="154"/>
        <v>0</v>
      </c>
      <c r="T435" s="171">
        <f t="shared" si="155"/>
        <v>0</v>
      </c>
      <c r="U435" s="171">
        <f t="shared" si="156"/>
        <v>0</v>
      </c>
      <c r="V435" s="171">
        <f t="shared" si="157"/>
        <v>0</v>
      </c>
      <c r="W435" s="171">
        <f t="shared" si="158"/>
        <v>0</v>
      </c>
      <c r="X435" s="171">
        <f t="shared" si="159"/>
        <v>0</v>
      </c>
      <c r="Y435" s="171">
        <f t="shared" si="160"/>
        <v>0</v>
      </c>
      <c r="Z435" s="171">
        <f t="shared" si="161"/>
        <v>0</v>
      </c>
      <c r="AA435" s="171">
        <f t="shared" si="162"/>
        <v>0</v>
      </c>
      <c r="AB435" s="171">
        <f t="shared" si="163"/>
        <v>0</v>
      </c>
      <c r="AC435" s="171">
        <f t="shared" si="164"/>
        <v>0</v>
      </c>
      <c r="AD435" s="171">
        <f t="shared" si="165"/>
        <v>0</v>
      </c>
      <c r="AE435" s="168"/>
      <c r="AF435" s="171"/>
      <c r="AG435" s="171"/>
      <c r="AH435" s="171"/>
      <c r="AI435" s="171"/>
      <c r="AJ435" s="171"/>
      <c r="AK435" s="171"/>
      <c r="AL435" s="171"/>
      <c r="AM435" s="171"/>
      <c r="AN435" s="171" t="str">
        <f t="shared" si="145"/>
        <v/>
      </c>
      <c r="AO435" s="171" t="str">
        <f t="shared" si="146"/>
        <v/>
      </c>
      <c r="AP435" s="171" t="str">
        <f t="shared" si="147"/>
        <v/>
      </c>
      <c r="AQ435" s="168" t="str">
        <f t="shared" si="166"/>
        <v/>
      </c>
      <c r="AR435" s="158" t="str">
        <f>IF(P435&lt;&gt;1, IF(SUM(P435:$P$504)&lt;&gt;0, "| Laat geen witruimte tussen ingevulde rijen.", ""), "")</f>
        <v/>
      </c>
      <c r="AS435" s="158"/>
      <c r="AT435" s="159" t="str">
        <f t="shared" si="167"/>
        <v/>
      </c>
    </row>
    <row r="436" spans="1:46" s="8" customFormat="1" ht="14.4" customHeight="1" x14ac:dyDescent="0.3">
      <c r="A436" s="244" t="str">
        <f t="shared" si="148"/>
        <v/>
      </c>
      <c r="B436" s="153" t="str">
        <f t="shared" si="149"/>
        <v/>
      </c>
      <c r="C436" s="174" t="str">
        <f t="shared" si="150"/>
        <v/>
      </c>
      <c r="D436" s="234"/>
      <c r="E436" s="173"/>
      <c r="F436" s="175"/>
      <c r="G436" s="175"/>
      <c r="H436" s="175"/>
      <c r="I436" s="156"/>
      <c r="J436" s="175"/>
      <c r="K436" s="162"/>
      <c r="L436" s="178"/>
      <c r="M436" s="177"/>
      <c r="N436" s="177"/>
      <c r="O436" s="157" t="s">
        <v>98</v>
      </c>
      <c r="P436" s="158">
        <f t="shared" si="151"/>
        <v>0</v>
      </c>
      <c r="Q436" s="168" t="str">
        <f t="shared" si="152"/>
        <v/>
      </c>
      <c r="R436" s="233" t="str">
        <f t="shared" si="153"/>
        <v/>
      </c>
      <c r="S436" s="168">
        <f t="shared" si="154"/>
        <v>0</v>
      </c>
      <c r="T436" s="171">
        <f t="shared" si="155"/>
        <v>0</v>
      </c>
      <c r="U436" s="171">
        <f t="shared" si="156"/>
        <v>0</v>
      </c>
      <c r="V436" s="171">
        <f t="shared" si="157"/>
        <v>0</v>
      </c>
      <c r="W436" s="171">
        <f t="shared" si="158"/>
        <v>0</v>
      </c>
      <c r="X436" s="171">
        <f t="shared" si="159"/>
        <v>0</v>
      </c>
      <c r="Y436" s="171">
        <f t="shared" si="160"/>
        <v>0</v>
      </c>
      <c r="Z436" s="171">
        <f t="shared" si="161"/>
        <v>0</v>
      </c>
      <c r="AA436" s="171">
        <f t="shared" si="162"/>
        <v>0</v>
      </c>
      <c r="AB436" s="171">
        <f t="shared" si="163"/>
        <v>0</v>
      </c>
      <c r="AC436" s="171">
        <f t="shared" si="164"/>
        <v>0</v>
      </c>
      <c r="AD436" s="171">
        <f t="shared" si="165"/>
        <v>0</v>
      </c>
      <c r="AE436" s="168"/>
      <c r="AF436" s="171"/>
      <c r="AG436" s="171"/>
      <c r="AH436" s="171"/>
      <c r="AI436" s="171"/>
      <c r="AJ436" s="171"/>
      <c r="AK436" s="171"/>
      <c r="AL436" s="171"/>
      <c r="AM436" s="171"/>
      <c r="AN436" s="171" t="str">
        <f t="shared" si="145"/>
        <v/>
      </c>
      <c r="AO436" s="171" t="str">
        <f t="shared" si="146"/>
        <v/>
      </c>
      <c r="AP436" s="171" t="str">
        <f t="shared" si="147"/>
        <v/>
      </c>
      <c r="AQ436" s="168" t="str">
        <f t="shared" si="166"/>
        <v/>
      </c>
      <c r="AR436" s="158" t="str">
        <f>IF(P436&lt;&gt;1, IF(SUM(P436:$P$504)&lt;&gt;0, "| Laat geen witruimte tussen ingevulde rijen.", ""), "")</f>
        <v/>
      </c>
      <c r="AS436" s="158"/>
      <c r="AT436" s="159" t="str">
        <f t="shared" si="167"/>
        <v/>
      </c>
    </row>
    <row r="437" spans="1:46" s="8" customFormat="1" ht="14.4" customHeight="1" x14ac:dyDescent="0.3">
      <c r="A437" s="244" t="str">
        <f t="shared" si="148"/>
        <v/>
      </c>
      <c r="B437" s="153" t="str">
        <f t="shared" si="149"/>
        <v/>
      </c>
      <c r="C437" s="174" t="str">
        <f t="shared" si="150"/>
        <v/>
      </c>
      <c r="D437" s="234"/>
      <c r="E437" s="173"/>
      <c r="F437" s="175"/>
      <c r="G437" s="175"/>
      <c r="H437" s="175"/>
      <c r="I437" s="156"/>
      <c r="J437" s="175"/>
      <c r="K437" s="162"/>
      <c r="L437" s="178"/>
      <c r="M437" s="177"/>
      <c r="N437" s="177"/>
      <c r="O437" s="157" t="s">
        <v>98</v>
      </c>
      <c r="P437" s="158">
        <f t="shared" si="151"/>
        <v>0</v>
      </c>
      <c r="Q437" s="168" t="str">
        <f t="shared" si="152"/>
        <v/>
      </c>
      <c r="R437" s="233" t="str">
        <f t="shared" si="153"/>
        <v/>
      </c>
      <c r="S437" s="168">
        <f t="shared" si="154"/>
        <v>0</v>
      </c>
      <c r="T437" s="171">
        <f t="shared" si="155"/>
        <v>0</v>
      </c>
      <c r="U437" s="171">
        <f t="shared" si="156"/>
        <v>0</v>
      </c>
      <c r="V437" s="171">
        <f t="shared" si="157"/>
        <v>0</v>
      </c>
      <c r="W437" s="171">
        <f t="shared" si="158"/>
        <v>0</v>
      </c>
      <c r="X437" s="171">
        <f t="shared" si="159"/>
        <v>0</v>
      </c>
      <c r="Y437" s="171">
        <f t="shared" si="160"/>
        <v>0</v>
      </c>
      <c r="Z437" s="171">
        <f t="shared" si="161"/>
        <v>0</v>
      </c>
      <c r="AA437" s="171">
        <f t="shared" si="162"/>
        <v>0</v>
      </c>
      <c r="AB437" s="171">
        <f t="shared" si="163"/>
        <v>0</v>
      </c>
      <c r="AC437" s="171">
        <f t="shared" si="164"/>
        <v>0</v>
      </c>
      <c r="AD437" s="171">
        <f t="shared" si="165"/>
        <v>0</v>
      </c>
      <c r="AE437" s="168"/>
      <c r="AF437" s="171"/>
      <c r="AG437" s="171"/>
      <c r="AH437" s="171"/>
      <c r="AI437" s="171"/>
      <c r="AJ437" s="171"/>
      <c r="AK437" s="171"/>
      <c r="AL437" s="171"/>
      <c r="AM437" s="171"/>
      <c r="AN437" s="171" t="str">
        <f t="shared" si="145"/>
        <v/>
      </c>
      <c r="AO437" s="171" t="str">
        <f t="shared" si="146"/>
        <v/>
      </c>
      <c r="AP437" s="171" t="str">
        <f t="shared" si="147"/>
        <v/>
      </c>
      <c r="AQ437" s="168" t="str">
        <f t="shared" si="166"/>
        <v/>
      </c>
      <c r="AR437" s="158" t="str">
        <f>IF(P437&lt;&gt;1, IF(SUM(P437:$P$504)&lt;&gt;0, "| Laat geen witruimte tussen ingevulde rijen.", ""), "")</f>
        <v/>
      </c>
      <c r="AS437" s="158"/>
      <c r="AT437" s="159" t="str">
        <f t="shared" si="167"/>
        <v/>
      </c>
    </row>
    <row r="438" spans="1:46" s="8" customFormat="1" ht="14.4" customHeight="1" x14ac:dyDescent="0.3">
      <c r="A438" s="244" t="str">
        <f t="shared" si="148"/>
        <v/>
      </c>
      <c r="B438" s="153" t="str">
        <f t="shared" si="149"/>
        <v/>
      </c>
      <c r="C438" s="174" t="str">
        <f t="shared" si="150"/>
        <v/>
      </c>
      <c r="D438" s="234"/>
      <c r="E438" s="173"/>
      <c r="F438" s="175"/>
      <c r="G438" s="175"/>
      <c r="H438" s="175"/>
      <c r="I438" s="156"/>
      <c r="J438" s="175"/>
      <c r="K438" s="162"/>
      <c r="L438" s="178"/>
      <c r="M438" s="177"/>
      <c r="N438" s="177"/>
      <c r="O438" s="157" t="s">
        <v>98</v>
      </c>
      <c r="P438" s="158">
        <f t="shared" si="151"/>
        <v>0</v>
      </c>
      <c r="Q438" s="168" t="str">
        <f t="shared" si="152"/>
        <v/>
      </c>
      <c r="R438" s="233" t="str">
        <f t="shared" si="153"/>
        <v/>
      </c>
      <c r="S438" s="168">
        <f t="shared" si="154"/>
        <v>0</v>
      </c>
      <c r="T438" s="171">
        <f t="shared" si="155"/>
        <v>0</v>
      </c>
      <c r="U438" s="171">
        <f t="shared" si="156"/>
        <v>0</v>
      </c>
      <c r="V438" s="171">
        <f t="shared" si="157"/>
        <v>0</v>
      </c>
      <c r="W438" s="171">
        <f t="shared" si="158"/>
        <v>0</v>
      </c>
      <c r="X438" s="171">
        <f t="shared" si="159"/>
        <v>0</v>
      </c>
      <c r="Y438" s="171">
        <f t="shared" si="160"/>
        <v>0</v>
      </c>
      <c r="Z438" s="171">
        <f t="shared" si="161"/>
        <v>0</v>
      </c>
      <c r="AA438" s="171">
        <f t="shared" si="162"/>
        <v>0</v>
      </c>
      <c r="AB438" s="171">
        <f t="shared" si="163"/>
        <v>0</v>
      </c>
      <c r="AC438" s="171">
        <f t="shared" si="164"/>
        <v>0</v>
      </c>
      <c r="AD438" s="171">
        <f t="shared" si="165"/>
        <v>0</v>
      </c>
      <c r="AE438" s="168"/>
      <c r="AF438" s="171"/>
      <c r="AG438" s="171"/>
      <c r="AH438" s="171"/>
      <c r="AI438" s="171"/>
      <c r="AJ438" s="171"/>
      <c r="AK438" s="171"/>
      <c r="AL438" s="171"/>
      <c r="AM438" s="171"/>
      <c r="AN438" s="171" t="str">
        <f t="shared" si="145"/>
        <v/>
      </c>
      <c r="AO438" s="171" t="str">
        <f t="shared" si="146"/>
        <v/>
      </c>
      <c r="AP438" s="171" t="str">
        <f t="shared" si="147"/>
        <v/>
      </c>
      <c r="AQ438" s="168" t="str">
        <f t="shared" si="166"/>
        <v/>
      </c>
      <c r="AR438" s="158" t="str">
        <f>IF(P438&lt;&gt;1, IF(SUM(P438:$P$504)&lt;&gt;0, "| Laat geen witruimte tussen ingevulde rijen.", ""), "")</f>
        <v/>
      </c>
      <c r="AS438" s="158"/>
      <c r="AT438" s="159" t="str">
        <f t="shared" si="167"/>
        <v/>
      </c>
    </row>
    <row r="439" spans="1:46" s="8" customFormat="1" ht="14.4" customHeight="1" x14ac:dyDescent="0.3">
      <c r="A439" s="244" t="str">
        <f t="shared" si="148"/>
        <v/>
      </c>
      <c r="B439" s="153" t="str">
        <f t="shared" si="149"/>
        <v/>
      </c>
      <c r="C439" s="174" t="str">
        <f t="shared" si="150"/>
        <v/>
      </c>
      <c r="D439" s="234"/>
      <c r="E439" s="173"/>
      <c r="F439" s="175"/>
      <c r="G439" s="175"/>
      <c r="H439" s="175"/>
      <c r="I439" s="156"/>
      <c r="J439" s="175"/>
      <c r="K439" s="162"/>
      <c r="L439" s="178"/>
      <c r="M439" s="177"/>
      <c r="N439" s="177"/>
      <c r="O439" s="157" t="s">
        <v>98</v>
      </c>
      <c r="P439" s="158">
        <f t="shared" si="151"/>
        <v>0</v>
      </c>
      <c r="Q439" s="168" t="str">
        <f t="shared" si="152"/>
        <v/>
      </c>
      <c r="R439" s="233" t="str">
        <f t="shared" si="153"/>
        <v/>
      </c>
      <c r="S439" s="168">
        <f t="shared" si="154"/>
        <v>0</v>
      </c>
      <c r="T439" s="171">
        <f t="shared" si="155"/>
        <v>0</v>
      </c>
      <c r="U439" s="171">
        <f t="shared" si="156"/>
        <v>0</v>
      </c>
      <c r="V439" s="171">
        <f t="shared" si="157"/>
        <v>0</v>
      </c>
      <c r="W439" s="171">
        <f t="shared" si="158"/>
        <v>0</v>
      </c>
      <c r="X439" s="171">
        <f t="shared" si="159"/>
        <v>0</v>
      </c>
      <c r="Y439" s="171">
        <f t="shared" si="160"/>
        <v>0</v>
      </c>
      <c r="Z439" s="171">
        <f t="shared" si="161"/>
        <v>0</v>
      </c>
      <c r="AA439" s="171">
        <f t="shared" si="162"/>
        <v>0</v>
      </c>
      <c r="AB439" s="171">
        <f t="shared" si="163"/>
        <v>0</v>
      </c>
      <c r="AC439" s="171">
        <f t="shared" si="164"/>
        <v>0</v>
      </c>
      <c r="AD439" s="171">
        <f t="shared" si="165"/>
        <v>0</v>
      </c>
      <c r="AE439" s="168"/>
      <c r="AF439" s="171"/>
      <c r="AG439" s="171"/>
      <c r="AH439" s="171"/>
      <c r="AI439" s="171"/>
      <c r="AJ439" s="171"/>
      <c r="AK439" s="171"/>
      <c r="AL439" s="171"/>
      <c r="AM439" s="171"/>
      <c r="AN439" s="171" t="str">
        <f t="shared" si="145"/>
        <v/>
      </c>
      <c r="AO439" s="171" t="str">
        <f t="shared" si="146"/>
        <v/>
      </c>
      <c r="AP439" s="171" t="str">
        <f t="shared" si="147"/>
        <v/>
      </c>
      <c r="AQ439" s="168" t="str">
        <f t="shared" si="166"/>
        <v/>
      </c>
      <c r="AR439" s="158" t="str">
        <f>IF(P439&lt;&gt;1, IF(SUM(P439:$P$504)&lt;&gt;0, "| Laat geen witruimte tussen ingevulde rijen.", ""), "")</f>
        <v/>
      </c>
      <c r="AS439" s="158"/>
      <c r="AT439" s="159" t="str">
        <f t="shared" si="167"/>
        <v/>
      </c>
    </row>
    <row r="440" spans="1:46" s="8" customFormat="1" ht="14.4" customHeight="1" x14ac:dyDescent="0.3">
      <c r="A440" s="244" t="str">
        <f t="shared" si="148"/>
        <v/>
      </c>
      <c r="B440" s="153" t="str">
        <f t="shared" si="149"/>
        <v/>
      </c>
      <c r="C440" s="174" t="str">
        <f t="shared" si="150"/>
        <v/>
      </c>
      <c r="D440" s="234"/>
      <c r="E440" s="173"/>
      <c r="F440" s="175"/>
      <c r="G440" s="175"/>
      <c r="H440" s="175"/>
      <c r="I440" s="156"/>
      <c r="J440" s="175"/>
      <c r="K440" s="162"/>
      <c r="L440" s="178"/>
      <c r="M440" s="177"/>
      <c r="N440" s="177"/>
      <c r="O440" s="157" t="s">
        <v>98</v>
      </c>
      <c r="P440" s="158">
        <f t="shared" si="151"/>
        <v>0</v>
      </c>
      <c r="Q440" s="168" t="str">
        <f t="shared" si="152"/>
        <v/>
      </c>
      <c r="R440" s="233" t="str">
        <f t="shared" si="153"/>
        <v/>
      </c>
      <c r="S440" s="168">
        <f t="shared" si="154"/>
        <v>0</v>
      </c>
      <c r="T440" s="171">
        <f t="shared" si="155"/>
        <v>0</v>
      </c>
      <c r="U440" s="171">
        <f t="shared" si="156"/>
        <v>0</v>
      </c>
      <c r="V440" s="171">
        <f t="shared" si="157"/>
        <v>0</v>
      </c>
      <c r="W440" s="171">
        <f t="shared" si="158"/>
        <v>0</v>
      </c>
      <c r="X440" s="171">
        <f t="shared" si="159"/>
        <v>0</v>
      </c>
      <c r="Y440" s="171">
        <f t="shared" si="160"/>
        <v>0</v>
      </c>
      <c r="Z440" s="171">
        <f t="shared" si="161"/>
        <v>0</v>
      </c>
      <c r="AA440" s="171">
        <f t="shared" si="162"/>
        <v>0</v>
      </c>
      <c r="AB440" s="171">
        <f t="shared" si="163"/>
        <v>0</v>
      </c>
      <c r="AC440" s="171">
        <f t="shared" si="164"/>
        <v>0</v>
      </c>
      <c r="AD440" s="171">
        <f t="shared" si="165"/>
        <v>0</v>
      </c>
      <c r="AE440" s="168"/>
      <c r="AF440" s="171"/>
      <c r="AG440" s="171"/>
      <c r="AH440" s="171"/>
      <c r="AI440" s="171"/>
      <c r="AJ440" s="171"/>
      <c r="AK440" s="171"/>
      <c r="AL440" s="171"/>
      <c r="AM440" s="171"/>
      <c r="AN440" s="171" t="str">
        <f t="shared" si="145"/>
        <v/>
      </c>
      <c r="AO440" s="171" t="str">
        <f t="shared" si="146"/>
        <v/>
      </c>
      <c r="AP440" s="171" t="str">
        <f t="shared" si="147"/>
        <v/>
      </c>
      <c r="AQ440" s="168" t="str">
        <f t="shared" si="166"/>
        <v/>
      </c>
      <c r="AR440" s="158" t="str">
        <f>IF(P440&lt;&gt;1, IF(SUM(P440:$P$504)&lt;&gt;0, "| Laat geen witruimte tussen ingevulde rijen.", ""), "")</f>
        <v/>
      </c>
      <c r="AS440" s="158"/>
      <c r="AT440" s="159" t="str">
        <f t="shared" si="167"/>
        <v/>
      </c>
    </row>
    <row r="441" spans="1:46" s="8" customFormat="1" ht="14.4" customHeight="1" x14ac:dyDescent="0.3">
      <c r="A441" s="244" t="str">
        <f t="shared" si="148"/>
        <v/>
      </c>
      <c r="B441" s="153" t="str">
        <f t="shared" si="149"/>
        <v/>
      </c>
      <c r="C441" s="174" t="str">
        <f t="shared" si="150"/>
        <v/>
      </c>
      <c r="D441" s="234"/>
      <c r="E441" s="173"/>
      <c r="F441" s="175"/>
      <c r="G441" s="175"/>
      <c r="H441" s="175"/>
      <c r="I441" s="156"/>
      <c r="J441" s="175"/>
      <c r="K441" s="162"/>
      <c r="L441" s="178"/>
      <c r="M441" s="177"/>
      <c r="N441" s="177"/>
      <c r="O441" s="157" t="s">
        <v>98</v>
      </c>
      <c r="P441" s="158">
        <f t="shared" si="151"/>
        <v>0</v>
      </c>
      <c r="Q441" s="168" t="str">
        <f t="shared" si="152"/>
        <v/>
      </c>
      <c r="R441" s="233" t="str">
        <f t="shared" si="153"/>
        <v/>
      </c>
      <c r="S441" s="168">
        <f t="shared" si="154"/>
        <v>0</v>
      </c>
      <c r="T441" s="171">
        <f t="shared" si="155"/>
        <v>0</v>
      </c>
      <c r="U441" s="171">
        <f t="shared" si="156"/>
        <v>0</v>
      </c>
      <c r="V441" s="171">
        <f t="shared" si="157"/>
        <v>0</v>
      </c>
      <c r="W441" s="171">
        <f t="shared" si="158"/>
        <v>0</v>
      </c>
      <c r="X441" s="171">
        <f t="shared" si="159"/>
        <v>0</v>
      </c>
      <c r="Y441" s="171">
        <f t="shared" si="160"/>
        <v>0</v>
      </c>
      <c r="Z441" s="171">
        <f t="shared" si="161"/>
        <v>0</v>
      </c>
      <c r="AA441" s="171">
        <f t="shared" si="162"/>
        <v>0</v>
      </c>
      <c r="AB441" s="171">
        <f t="shared" si="163"/>
        <v>0</v>
      </c>
      <c r="AC441" s="171">
        <f t="shared" si="164"/>
        <v>0</v>
      </c>
      <c r="AD441" s="171">
        <f t="shared" si="165"/>
        <v>0</v>
      </c>
      <c r="AE441" s="168"/>
      <c r="AF441" s="171"/>
      <c r="AG441" s="171"/>
      <c r="AH441" s="171"/>
      <c r="AI441" s="171"/>
      <c r="AJ441" s="171"/>
      <c r="AK441" s="171"/>
      <c r="AL441" s="171"/>
      <c r="AM441" s="171"/>
      <c r="AN441" s="171" t="str">
        <f t="shared" si="145"/>
        <v/>
      </c>
      <c r="AO441" s="171" t="str">
        <f t="shared" si="146"/>
        <v/>
      </c>
      <c r="AP441" s="171" t="str">
        <f t="shared" si="147"/>
        <v/>
      </c>
      <c r="AQ441" s="168" t="str">
        <f t="shared" si="166"/>
        <v/>
      </c>
      <c r="AR441" s="158" t="str">
        <f>IF(P441&lt;&gt;1, IF(SUM(P441:$P$504)&lt;&gt;0, "| Laat geen witruimte tussen ingevulde rijen.", ""), "")</f>
        <v/>
      </c>
      <c r="AS441" s="158"/>
      <c r="AT441" s="159" t="str">
        <f t="shared" si="167"/>
        <v/>
      </c>
    </row>
    <row r="442" spans="1:46" s="8" customFormat="1" ht="14.4" customHeight="1" x14ac:dyDescent="0.3">
      <c r="A442" s="244" t="str">
        <f t="shared" si="148"/>
        <v/>
      </c>
      <c r="B442" s="153" t="str">
        <f t="shared" si="149"/>
        <v/>
      </c>
      <c r="C442" s="174" t="str">
        <f t="shared" si="150"/>
        <v/>
      </c>
      <c r="D442" s="234"/>
      <c r="E442" s="173"/>
      <c r="F442" s="175"/>
      <c r="G442" s="175"/>
      <c r="H442" s="175"/>
      <c r="I442" s="156"/>
      <c r="J442" s="175"/>
      <c r="K442" s="162"/>
      <c r="L442" s="178"/>
      <c r="M442" s="177"/>
      <c r="N442" s="177"/>
      <c r="O442" s="157" t="s">
        <v>98</v>
      </c>
      <c r="P442" s="158">
        <f t="shared" si="151"/>
        <v>0</v>
      </c>
      <c r="Q442" s="168" t="str">
        <f t="shared" si="152"/>
        <v/>
      </c>
      <c r="R442" s="233" t="str">
        <f t="shared" si="153"/>
        <v/>
      </c>
      <c r="S442" s="168">
        <f t="shared" si="154"/>
        <v>0</v>
      </c>
      <c r="T442" s="171">
        <f t="shared" si="155"/>
        <v>0</v>
      </c>
      <c r="U442" s="171">
        <f t="shared" si="156"/>
        <v>0</v>
      </c>
      <c r="V442" s="171">
        <f t="shared" si="157"/>
        <v>0</v>
      </c>
      <c r="W442" s="171">
        <f t="shared" si="158"/>
        <v>0</v>
      </c>
      <c r="X442" s="171">
        <f t="shared" si="159"/>
        <v>0</v>
      </c>
      <c r="Y442" s="171">
        <f t="shared" si="160"/>
        <v>0</v>
      </c>
      <c r="Z442" s="171">
        <f t="shared" si="161"/>
        <v>0</v>
      </c>
      <c r="AA442" s="171">
        <f t="shared" si="162"/>
        <v>0</v>
      </c>
      <c r="AB442" s="171">
        <f t="shared" si="163"/>
        <v>0</v>
      </c>
      <c r="AC442" s="171">
        <f t="shared" si="164"/>
        <v>0</v>
      </c>
      <c r="AD442" s="171">
        <f t="shared" si="165"/>
        <v>0</v>
      </c>
      <c r="AE442" s="168"/>
      <c r="AF442" s="171"/>
      <c r="AG442" s="171"/>
      <c r="AH442" s="171"/>
      <c r="AI442" s="171"/>
      <c r="AJ442" s="171"/>
      <c r="AK442" s="171"/>
      <c r="AL442" s="171"/>
      <c r="AM442" s="171"/>
      <c r="AN442" s="171" t="str">
        <f t="shared" si="145"/>
        <v/>
      </c>
      <c r="AO442" s="171" t="str">
        <f t="shared" si="146"/>
        <v/>
      </c>
      <c r="AP442" s="171" t="str">
        <f t="shared" si="147"/>
        <v/>
      </c>
      <c r="AQ442" s="168" t="str">
        <f t="shared" si="166"/>
        <v/>
      </c>
      <c r="AR442" s="158" t="str">
        <f>IF(P442&lt;&gt;1, IF(SUM(P442:$P$504)&lt;&gt;0, "| Laat geen witruimte tussen ingevulde rijen.", ""), "")</f>
        <v/>
      </c>
      <c r="AS442" s="158"/>
      <c r="AT442" s="159" t="str">
        <f t="shared" si="167"/>
        <v/>
      </c>
    </row>
    <row r="443" spans="1:46" s="8" customFormat="1" ht="14.4" customHeight="1" x14ac:dyDescent="0.3">
      <c r="A443" s="244" t="str">
        <f t="shared" si="148"/>
        <v/>
      </c>
      <c r="B443" s="153" t="str">
        <f t="shared" si="149"/>
        <v/>
      </c>
      <c r="C443" s="174" t="str">
        <f t="shared" si="150"/>
        <v/>
      </c>
      <c r="D443" s="234"/>
      <c r="E443" s="173"/>
      <c r="F443" s="175"/>
      <c r="G443" s="175"/>
      <c r="H443" s="175"/>
      <c r="I443" s="156"/>
      <c r="J443" s="175"/>
      <c r="K443" s="162"/>
      <c r="L443" s="178"/>
      <c r="M443" s="177"/>
      <c r="N443" s="177"/>
      <c r="O443" s="157" t="s">
        <v>98</v>
      </c>
      <c r="P443" s="158">
        <f t="shared" si="151"/>
        <v>0</v>
      </c>
      <c r="Q443" s="168" t="str">
        <f t="shared" si="152"/>
        <v/>
      </c>
      <c r="R443" s="233" t="str">
        <f t="shared" si="153"/>
        <v/>
      </c>
      <c r="S443" s="168">
        <f t="shared" si="154"/>
        <v>0</v>
      </c>
      <c r="T443" s="171">
        <f t="shared" si="155"/>
        <v>0</v>
      </c>
      <c r="U443" s="171">
        <f t="shared" si="156"/>
        <v>0</v>
      </c>
      <c r="V443" s="171">
        <f t="shared" si="157"/>
        <v>0</v>
      </c>
      <c r="W443" s="171">
        <f t="shared" si="158"/>
        <v>0</v>
      </c>
      <c r="X443" s="171">
        <f t="shared" si="159"/>
        <v>0</v>
      </c>
      <c r="Y443" s="171">
        <f t="shared" si="160"/>
        <v>0</v>
      </c>
      <c r="Z443" s="171">
        <f t="shared" si="161"/>
        <v>0</v>
      </c>
      <c r="AA443" s="171">
        <f t="shared" si="162"/>
        <v>0</v>
      </c>
      <c r="AB443" s="171">
        <f t="shared" si="163"/>
        <v>0</v>
      </c>
      <c r="AC443" s="171">
        <f t="shared" si="164"/>
        <v>0</v>
      </c>
      <c r="AD443" s="171">
        <f t="shared" si="165"/>
        <v>0</v>
      </c>
      <c r="AE443" s="168"/>
      <c r="AF443" s="171"/>
      <c r="AG443" s="171"/>
      <c r="AH443" s="171"/>
      <c r="AI443" s="171"/>
      <c r="AJ443" s="171"/>
      <c r="AK443" s="171"/>
      <c r="AL443" s="171"/>
      <c r="AM443" s="171"/>
      <c r="AN443" s="171" t="str">
        <f t="shared" si="145"/>
        <v/>
      </c>
      <c r="AO443" s="171" t="str">
        <f t="shared" si="146"/>
        <v/>
      </c>
      <c r="AP443" s="171" t="str">
        <f t="shared" si="147"/>
        <v/>
      </c>
      <c r="AQ443" s="168" t="str">
        <f t="shared" si="166"/>
        <v/>
      </c>
      <c r="AR443" s="158" t="str">
        <f>IF(P443&lt;&gt;1, IF(SUM(P443:$P$504)&lt;&gt;0, "| Laat geen witruimte tussen ingevulde rijen.", ""), "")</f>
        <v/>
      </c>
      <c r="AS443" s="158"/>
      <c r="AT443" s="159" t="str">
        <f t="shared" si="167"/>
        <v/>
      </c>
    </row>
    <row r="444" spans="1:46" s="8" customFormat="1" ht="14.4" customHeight="1" x14ac:dyDescent="0.3">
      <c r="A444" s="244" t="str">
        <f t="shared" si="148"/>
        <v/>
      </c>
      <c r="B444" s="153" t="str">
        <f t="shared" si="149"/>
        <v/>
      </c>
      <c r="C444" s="174" t="str">
        <f t="shared" si="150"/>
        <v/>
      </c>
      <c r="D444" s="234"/>
      <c r="E444" s="173"/>
      <c r="F444" s="175"/>
      <c r="G444" s="175"/>
      <c r="H444" s="175"/>
      <c r="I444" s="156"/>
      <c r="J444" s="175"/>
      <c r="K444" s="162"/>
      <c r="L444" s="178"/>
      <c r="M444" s="177"/>
      <c r="N444" s="177"/>
      <c r="O444" s="157" t="s">
        <v>98</v>
      </c>
      <c r="P444" s="158">
        <f t="shared" si="151"/>
        <v>0</v>
      </c>
      <c r="Q444" s="168" t="str">
        <f t="shared" si="152"/>
        <v/>
      </c>
      <c r="R444" s="233" t="str">
        <f t="shared" si="153"/>
        <v/>
      </c>
      <c r="S444" s="168">
        <f t="shared" si="154"/>
        <v>0</v>
      </c>
      <c r="T444" s="171">
        <f t="shared" si="155"/>
        <v>0</v>
      </c>
      <c r="U444" s="171">
        <f t="shared" si="156"/>
        <v>0</v>
      </c>
      <c r="V444" s="171">
        <f t="shared" si="157"/>
        <v>0</v>
      </c>
      <c r="W444" s="171">
        <f t="shared" si="158"/>
        <v>0</v>
      </c>
      <c r="X444" s="171">
        <f t="shared" si="159"/>
        <v>0</v>
      </c>
      <c r="Y444" s="171">
        <f t="shared" si="160"/>
        <v>0</v>
      </c>
      <c r="Z444" s="171">
        <f t="shared" si="161"/>
        <v>0</v>
      </c>
      <c r="AA444" s="171">
        <f t="shared" si="162"/>
        <v>0</v>
      </c>
      <c r="AB444" s="171">
        <f t="shared" si="163"/>
        <v>0</v>
      </c>
      <c r="AC444" s="171">
        <f t="shared" si="164"/>
        <v>0</v>
      </c>
      <c r="AD444" s="171">
        <f t="shared" si="165"/>
        <v>0</v>
      </c>
      <c r="AE444" s="168"/>
      <c r="AF444" s="171"/>
      <c r="AG444" s="171"/>
      <c r="AH444" s="171"/>
      <c r="AI444" s="171"/>
      <c r="AJ444" s="171"/>
      <c r="AK444" s="171"/>
      <c r="AL444" s="171"/>
      <c r="AM444" s="171"/>
      <c r="AN444" s="171" t="str">
        <f t="shared" si="145"/>
        <v/>
      </c>
      <c r="AO444" s="171" t="str">
        <f t="shared" si="146"/>
        <v/>
      </c>
      <c r="AP444" s="171" t="str">
        <f t="shared" si="147"/>
        <v/>
      </c>
      <c r="AQ444" s="168" t="str">
        <f t="shared" si="166"/>
        <v/>
      </c>
      <c r="AR444" s="158" t="str">
        <f>IF(P444&lt;&gt;1, IF(SUM(P444:$P$504)&lt;&gt;0, "| Laat geen witruimte tussen ingevulde rijen.", ""), "")</f>
        <v/>
      </c>
      <c r="AS444" s="158"/>
      <c r="AT444" s="159" t="str">
        <f t="shared" si="167"/>
        <v/>
      </c>
    </row>
    <row r="445" spans="1:46" s="8" customFormat="1" ht="14.4" customHeight="1" x14ac:dyDescent="0.3">
      <c r="A445" s="244" t="str">
        <f t="shared" si="148"/>
        <v/>
      </c>
      <c r="B445" s="153" t="str">
        <f t="shared" si="149"/>
        <v/>
      </c>
      <c r="C445" s="174" t="str">
        <f t="shared" si="150"/>
        <v/>
      </c>
      <c r="D445" s="234"/>
      <c r="E445" s="173"/>
      <c r="F445" s="175"/>
      <c r="G445" s="175"/>
      <c r="H445" s="175"/>
      <c r="I445" s="156"/>
      <c r="J445" s="175"/>
      <c r="K445" s="162"/>
      <c r="L445" s="178"/>
      <c r="M445" s="177"/>
      <c r="N445" s="177"/>
      <c r="O445" s="157" t="s">
        <v>98</v>
      </c>
      <c r="P445" s="158">
        <f t="shared" si="151"/>
        <v>0</v>
      </c>
      <c r="Q445" s="168" t="str">
        <f t="shared" si="152"/>
        <v/>
      </c>
      <c r="R445" s="233" t="str">
        <f t="shared" si="153"/>
        <v/>
      </c>
      <c r="S445" s="168">
        <f t="shared" si="154"/>
        <v>0</v>
      </c>
      <c r="T445" s="171">
        <f t="shared" si="155"/>
        <v>0</v>
      </c>
      <c r="U445" s="171">
        <f t="shared" si="156"/>
        <v>0</v>
      </c>
      <c r="V445" s="171">
        <f t="shared" si="157"/>
        <v>0</v>
      </c>
      <c r="W445" s="171">
        <f t="shared" si="158"/>
        <v>0</v>
      </c>
      <c r="X445" s="171">
        <f t="shared" si="159"/>
        <v>0</v>
      </c>
      <c r="Y445" s="171">
        <f t="shared" si="160"/>
        <v>0</v>
      </c>
      <c r="Z445" s="171">
        <f t="shared" si="161"/>
        <v>0</v>
      </c>
      <c r="AA445" s="171">
        <f t="shared" si="162"/>
        <v>0</v>
      </c>
      <c r="AB445" s="171">
        <f t="shared" si="163"/>
        <v>0</v>
      </c>
      <c r="AC445" s="171">
        <f t="shared" si="164"/>
        <v>0</v>
      </c>
      <c r="AD445" s="171">
        <f t="shared" si="165"/>
        <v>0</v>
      </c>
      <c r="AE445" s="168"/>
      <c r="AF445" s="171"/>
      <c r="AG445" s="171"/>
      <c r="AH445" s="171"/>
      <c r="AI445" s="171"/>
      <c r="AJ445" s="171"/>
      <c r="AK445" s="171"/>
      <c r="AL445" s="171"/>
      <c r="AM445" s="171"/>
      <c r="AN445" s="171" t="str">
        <f t="shared" si="145"/>
        <v/>
      </c>
      <c r="AO445" s="171" t="str">
        <f t="shared" si="146"/>
        <v/>
      </c>
      <c r="AP445" s="171" t="str">
        <f t="shared" si="147"/>
        <v/>
      </c>
      <c r="AQ445" s="168" t="str">
        <f t="shared" si="166"/>
        <v/>
      </c>
      <c r="AR445" s="158" t="str">
        <f>IF(P445&lt;&gt;1, IF(SUM(P445:$P$504)&lt;&gt;0, "| Laat geen witruimte tussen ingevulde rijen.", ""), "")</f>
        <v/>
      </c>
      <c r="AS445" s="158"/>
      <c r="AT445" s="159" t="str">
        <f t="shared" si="167"/>
        <v/>
      </c>
    </row>
    <row r="446" spans="1:46" s="8" customFormat="1" ht="14.4" customHeight="1" x14ac:dyDescent="0.3">
      <c r="A446" s="244" t="str">
        <f t="shared" si="148"/>
        <v/>
      </c>
      <c r="B446" s="153" t="str">
        <f t="shared" si="149"/>
        <v/>
      </c>
      <c r="C446" s="174" t="str">
        <f t="shared" si="150"/>
        <v/>
      </c>
      <c r="D446" s="234"/>
      <c r="E446" s="173"/>
      <c r="F446" s="175"/>
      <c r="G446" s="175"/>
      <c r="H446" s="175"/>
      <c r="I446" s="156"/>
      <c r="J446" s="175"/>
      <c r="K446" s="162"/>
      <c r="L446" s="178"/>
      <c r="M446" s="177"/>
      <c r="N446" s="177"/>
      <c r="O446" s="157" t="s">
        <v>98</v>
      </c>
      <c r="P446" s="158">
        <f t="shared" si="151"/>
        <v>0</v>
      </c>
      <c r="Q446" s="168" t="str">
        <f t="shared" si="152"/>
        <v/>
      </c>
      <c r="R446" s="233" t="str">
        <f t="shared" si="153"/>
        <v/>
      </c>
      <c r="S446" s="168">
        <f t="shared" si="154"/>
        <v>0</v>
      </c>
      <c r="T446" s="171">
        <f t="shared" si="155"/>
        <v>0</v>
      </c>
      <c r="U446" s="171">
        <f t="shared" si="156"/>
        <v>0</v>
      </c>
      <c r="V446" s="171">
        <f t="shared" si="157"/>
        <v>0</v>
      </c>
      <c r="W446" s="171">
        <f t="shared" si="158"/>
        <v>0</v>
      </c>
      <c r="X446" s="171">
        <f t="shared" si="159"/>
        <v>0</v>
      </c>
      <c r="Y446" s="171">
        <f t="shared" si="160"/>
        <v>0</v>
      </c>
      <c r="Z446" s="171">
        <f t="shared" si="161"/>
        <v>0</v>
      </c>
      <c r="AA446" s="171">
        <f t="shared" si="162"/>
        <v>0</v>
      </c>
      <c r="AB446" s="171">
        <f t="shared" si="163"/>
        <v>0</v>
      </c>
      <c r="AC446" s="171">
        <f t="shared" si="164"/>
        <v>0</v>
      </c>
      <c r="AD446" s="171">
        <f t="shared" si="165"/>
        <v>0</v>
      </c>
      <c r="AE446" s="168"/>
      <c r="AF446" s="171"/>
      <c r="AG446" s="171"/>
      <c r="AH446" s="171"/>
      <c r="AI446" s="171"/>
      <c r="AJ446" s="171"/>
      <c r="AK446" s="171"/>
      <c r="AL446" s="171"/>
      <c r="AM446" s="171"/>
      <c r="AN446" s="171" t="str">
        <f t="shared" si="145"/>
        <v/>
      </c>
      <c r="AO446" s="171" t="str">
        <f t="shared" si="146"/>
        <v/>
      </c>
      <c r="AP446" s="171" t="str">
        <f t="shared" si="147"/>
        <v/>
      </c>
      <c r="AQ446" s="168" t="str">
        <f t="shared" si="166"/>
        <v/>
      </c>
      <c r="AR446" s="158" t="str">
        <f>IF(P446&lt;&gt;1, IF(SUM(P446:$P$504)&lt;&gt;0, "| Laat geen witruimte tussen ingevulde rijen.", ""), "")</f>
        <v/>
      </c>
      <c r="AS446" s="158"/>
      <c r="AT446" s="159" t="str">
        <f t="shared" si="167"/>
        <v/>
      </c>
    </row>
    <row r="447" spans="1:46" s="8" customFormat="1" ht="14.4" customHeight="1" x14ac:dyDescent="0.3">
      <c r="A447" s="244" t="str">
        <f t="shared" si="148"/>
        <v/>
      </c>
      <c r="B447" s="153" t="str">
        <f t="shared" si="149"/>
        <v/>
      </c>
      <c r="C447" s="174" t="str">
        <f t="shared" si="150"/>
        <v/>
      </c>
      <c r="D447" s="234"/>
      <c r="E447" s="173"/>
      <c r="F447" s="175"/>
      <c r="G447" s="175"/>
      <c r="H447" s="175"/>
      <c r="I447" s="156"/>
      <c r="J447" s="175"/>
      <c r="K447" s="162"/>
      <c r="L447" s="178"/>
      <c r="M447" s="177"/>
      <c r="N447" s="177"/>
      <c r="O447" s="157" t="s">
        <v>98</v>
      </c>
      <c r="P447" s="158">
        <f t="shared" si="151"/>
        <v>0</v>
      </c>
      <c r="Q447" s="168" t="str">
        <f t="shared" si="152"/>
        <v/>
      </c>
      <c r="R447" s="233" t="str">
        <f t="shared" si="153"/>
        <v/>
      </c>
      <c r="S447" s="168">
        <f t="shared" si="154"/>
        <v>0</v>
      </c>
      <c r="T447" s="171">
        <f t="shared" si="155"/>
        <v>0</v>
      </c>
      <c r="U447" s="171">
        <f t="shared" si="156"/>
        <v>0</v>
      </c>
      <c r="V447" s="171">
        <f t="shared" si="157"/>
        <v>0</v>
      </c>
      <c r="W447" s="171">
        <f t="shared" si="158"/>
        <v>0</v>
      </c>
      <c r="X447" s="171">
        <f t="shared" si="159"/>
        <v>0</v>
      </c>
      <c r="Y447" s="171">
        <f t="shared" si="160"/>
        <v>0</v>
      </c>
      <c r="Z447" s="171">
        <f t="shared" si="161"/>
        <v>0</v>
      </c>
      <c r="AA447" s="171">
        <f t="shared" si="162"/>
        <v>0</v>
      </c>
      <c r="AB447" s="171">
        <f t="shared" si="163"/>
        <v>0</v>
      </c>
      <c r="AC447" s="171">
        <f t="shared" si="164"/>
        <v>0</v>
      </c>
      <c r="AD447" s="171">
        <f t="shared" si="165"/>
        <v>0</v>
      </c>
      <c r="AE447" s="168"/>
      <c r="AF447" s="171"/>
      <c r="AG447" s="171"/>
      <c r="AH447" s="171"/>
      <c r="AI447" s="171"/>
      <c r="AJ447" s="171"/>
      <c r="AK447" s="171"/>
      <c r="AL447" s="171"/>
      <c r="AM447" s="171"/>
      <c r="AN447" s="171" t="str">
        <f t="shared" si="145"/>
        <v/>
      </c>
      <c r="AO447" s="171" t="str">
        <f t="shared" si="146"/>
        <v/>
      </c>
      <c r="AP447" s="171" t="str">
        <f t="shared" si="147"/>
        <v/>
      </c>
      <c r="AQ447" s="168" t="str">
        <f t="shared" si="166"/>
        <v/>
      </c>
      <c r="AR447" s="158" t="str">
        <f>IF(P447&lt;&gt;1, IF(SUM(P447:$P$504)&lt;&gt;0, "| Laat geen witruimte tussen ingevulde rijen.", ""), "")</f>
        <v/>
      </c>
      <c r="AS447" s="158"/>
      <c r="AT447" s="159" t="str">
        <f t="shared" si="167"/>
        <v/>
      </c>
    </row>
    <row r="448" spans="1:46" s="8" customFormat="1" ht="14.4" customHeight="1" x14ac:dyDescent="0.3">
      <c r="A448" s="244" t="str">
        <f t="shared" si="148"/>
        <v/>
      </c>
      <c r="B448" s="153" t="str">
        <f t="shared" si="149"/>
        <v/>
      </c>
      <c r="C448" s="174" t="str">
        <f t="shared" si="150"/>
        <v/>
      </c>
      <c r="D448" s="234"/>
      <c r="E448" s="173"/>
      <c r="F448" s="175"/>
      <c r="G448" s="175"/>
      <c r="H448" s="175"/>
      <c r="I448" s="156"/>
      <c r="J448" s="175"/>
      <c r="K448" s="162"/>
      <c r="L448" s="178"/>
      <c r="M448" s="177"/>
      <c r="N448" s="177"/>
      <c r="O448" s="157" t="s">
        <v>98</v>
      </c>
      <c r="P448" s="158">
        <f t="shared" si="151"/>
        <v>0</v>
      </c>
      <c r="Q448" s="168" t="str">
        <f t="shared" si="152"/>
        <v/>
      </c>
      <c r="R448" s="233" t="str">
        <f t="shared" si="153"/>
        <v/>
      </c>
      <c r="S448" s="168">
        <f t="shared" si="154"/>
        <v>0</v>
      </c>
      <c r="T448" s="171">
        <f t="shared" si="155"/>
        <v>0</v>
      </c>
      <c r="U448" s="171">
        <f t="shared" si="156"/>
        <v>0</v>
      </c>
      <c r="V448" s="171">
        <f t="shared" si="157"/>
        <v>0</v>
      </c>
      <c r="W448" s="171">
        <f t="shared" si="158"/>
        <v>0</v>
      </c>
      <c r="X448" s="171">
        <f t="shared" si="159"/>
        <v>0</v>
      </c>
      <c r="Y448" s="171">
        <f t="shared" si="160"/>
        <v>0</v>
      </c>
      <c r="Z448" s="171">
        <f t="shared" si="161"/>
        <v>0</v>
      </c>
      <c r="AA448" s="171">
        <f t="shared" si="162"/>
        <v>0</v>
      </c>
      <c r="AB448" s="171">
        <f t="shared" si="163"/>
        <v>0</v>
      </c>
      <c r="AC448" s="171">
        <f t="shared" si="164"/>
        <v>0</v>
      </c>
      <c r="AD448" s="171">
        <f t="shared" si="165"/>
        <v>0</v>
      </c>
      <c r="AE448" s="168"/>
      <c r="AF448" s="171"/>
      <c r="AG448" s="171"/>
      <c r="AH448" s="171"/>
      <c r="AI448" s="171"/>
      <c r="AJ448" s="171"/>
      <c r="AK448" s="171"/>
      <c r="AL448" s="171"/>
      <c r="AM448" s="171"/>
      <c r="AN448" s="171" t="str">
        <f t="shared" si="145"/>
        <v/>
      </c>
      <c r="AO448" s="171" t="str">
        <f t="shared" si="146"/>
        <v/>
      </c>
      <c r="AP448" s="171" t="str">
        <f t="shared" si="147"/>
        <v/>
      </c>
      <c r="AQ448" s="168" t="str">
        <f t="shared" si="166"/>
        <v/>
      </c>
      <c r="AR448" s="158" t="str">
        <f>IF(P448&lt;&gt;1, IF(SUM(P448:$P$504)&lt;&gt;0, "| Laat geen witruimte tussen ingevulde rijen.", ""), "")</f>
        <v/>
      </c>
      <c r="AS448" s="158"/>
      <c r="AT448" s="159" t="str">
        <f t="shared" si="167"/>
        <v/>
      </c>
    </row>
    <row r="449" spans="1:46" s="8" customFormat="1" ht="14.4" customHeight="1" x14ac:dyDescent="0.3">
      <c r="A449" s="244" t="str">
        <f t="shared" si="148"/>
        <v/>
      </c>
      <c r="B449" s="153" t="str">
        <f t="shared" si="149"/>
        <v/>
      </c>
      <c r="C449" s="174" t="str">
        <f t="shared" si="150"/>
        <v/>
      </c>
      <c r="D449" s="234"/>
      <c r="E449" s="173"/>
      <c r="F449" s="175"/>
      <c r="G449" s="175"/>
      <c r="H449" s="175"/>
      <c r="I449" s="156"/>
      <c r="J449" s="175"/>
      <c r="K449" s="162"/>
      <c r="L449" s="178"/>
      <c r="M449" s="177"/>
      <c r="N449" s="177"/>
      <c r="O449" s="157" t="s">
        <v>98</v>
      </c>
      <c r="P449" s="158">
        <f t="shared" si="151"/>
        <v>0</v>
      </c>
      <c r="Q449" s="168" t="str">
        <f t="shared" si="152"/>
        <v/>
      </c>
      <c r="R449" s="233" t="str">
        <f t="shared" si="153"/>
        <v/>
      </c>
      <c r="S449" s="168">
        <f t="shared" si="154"/>
        <v>0</v>
      </c>
      <c r="T449" s="171">
        <f t="shared" si="155"/>
        <v>0</v>
      </c>
      <c r="U449" s="171">
        <f t="shared" si="156"/>
        <v>0</v>
      </c>
      <c r="V449" s="171">
        <f t="shared" si="157"/>
        <v>0</v>
      </c>
      <c r="W449" s="171">
        <f t="shared" si="158"/>
        <v>0</v>
      </c>
      <c r="X449" s="171">
        <f t="shared" si="159"/>
        <v>0</v>
      </c>
      <c r="Y449" s="171">
        <f t="shared" si="160"/>
        <v>0</v>
      </c>
      <c r="Z449" s="171">
        <f t="shared" si="161"/>
        <v>0</v>
      </c>
      <c r="AA449" s="171">
        <f t="shared" si="162"/>
        <v>0</v>
      </c>
      <c r="AB449" s="171">
        <f t="shared" si="163"/>
        <v>0</v>
      </c>
      <c r="AC449" s="171">
        <f t="shared" si="164"/>
        <v>0</v>
      </c>
      <c r="AD449" s="171">
        <f t="shared" si="165"/>
        <v>0</v>
      </c>
      <c r="AE449" s="168"/>
      <c r="AF449" s="171"/>
      <c r="AG449" s="171"/>
      <c r="AH449" s="171"/>
      <c r="AI449" s="171"/>
      <c r="AJ449" s="171"/>
      <c r="AK449" s="171"/>
      <c r="AL449" s="171"/>
      <c r="AM449" s="171"/>
      <c r="AN449" s="171" t="str">
        <f t="shared" si="145"/>
        <v/>
      </c>
      <c r="AO449" s="171" t="str">
        <f t="shared" si="146"/>
        <v/>
      </c>
      <c r="AP449" s="171" t="str">
        <f t="shared" si="147"/>
        <v/>
      </c>
      <c r="AQ449" s="168" t="str">
        <f t="shared" si="166"/>
        <v/>
      </c>
      <c r="AR449" s="158" t="str">
        <f>IF(P449&lt;&gt;1, IF(SUM(P449:$P$504)&lt;&gt;0, "| Laat geen witruimte tussen ingevulde rijen.", ""), "")</f>
        <v/>
      </c>
      <c r="AS449" s="158"/>
      <c r="AT449" s="159" t="str">
        <f t="shared" si="167"/>
        <v/>
      </c>
    </row>
    <row r="450" spans="1:46" s="8" customFormat="1" ht="14.4" customHeight="1" x14ac:dyDescent="0.3">
      <c r="A450" s="244" t="str">
        <f t="shared" si="148"/>
        <v/>
      </c>
      <c r="B450" s="153" t="str">
        <f t="shared" si="149"/>
        <v/>
      </c>
      <c r="C450" s="174" t="str">
        <f t="shared" si="150"/>
        <v/>
      </c>
      <c r="D450" s="234"/>
      <c r="E450" s="173"/>
      <c r="F450" s="175"/>
      <c r="G450" s="175"/>
      <c r="H450" s="175"/>
      <c r="I450" s="156"/>
      <c r="J450" s="175"/>
      <c r="K450" s="162"/>
      <c r="L450" s="178"/>
      <c r="M450" s="177"/>
      <c r="N450" s="177"/>
      <c r="O450" s="157" t="s">
        <v>98</v>
      </c>
      <c r="P450" s="158">
        <f t="shared" si="151"/>
        <v>0</v>
      </c>
      <c r="Q450" s="168" t="str">
        <f t="shared" si="152"/>
        <v/>
      </c>
      <c r="R450" s="233" t="str">
        <f t="shared" si="153"/>
        <v/>
      </c>
      <c r="S450" s="168">
        <f t="shared" si="154"/>
        <v>0</v>
      </c>
      <c r="T450" s="171">
        <f t="shared" si="155"/>
        <v>0</v>
      </c>
      <c r="U450" s="171">
        <f t="shared" si="156"/>
        <v>0</v>
      </c>
      <c r="V450" s="171">
        <f t="shared" si="157"/>
        <v>0</v>
      </c>
      <c r="W450" s="171">
        <f t="shared" si="158"/>
        <v>0</v>
      </c>
      <c r="X450" s="171">
        <f t="shared" si="159"/>
        <v>0</v>
      </c>
      <c r="Y450" s="171">
        <f t="shared" si="160"/>
        <v>0</v>
      </c>
      <c r="Z450" s="171">
        <f t="shared" si="161"/>
        <v>0</v>
      </c>
      <c r="AA450" s="171">
        <f t="shared" si="162"/>
        <v>0</v>
      </c>
      <c r="AB450" s="171">
        <f t="shared" si="163"/>
        <v>0</v>
      </c>
      <c r="AC450" s="171">
        <f t="shared" si="164"/>
        <v>0</v>
      </c>
      <c r="AD450" s="171">
        <f t="shared" si="165"/>
        <v>0</v>
      </c>
      <c r="AE450" s="168"/>
      <c r="AF450" s="171"/>
      <c r="AG450" s="171"/>
      <c r="AH450" s="171"/>
      <c r="AI450" s="171"/>
      <c r="AJ450" s="171"/>
      <c r="AK450" s="171"/>
      <c r="AL450" s="171"/>
      <c r="AM450" s="171"/>
      <c r="AN450" s="171" t="str">
        <f t="shared" si="145"/>
        <v/>
      </c>
      <c r="AO450" s="171" t="str">
        <f t="shared" si="146"/>
        <v/>
      </c>
      <c r="AP450" s="171" t="str">
        <f t="shared" si="147"/>
        <v/>
      </c>
      <c r="AQ450" s="168" t="str">
        <f t="shared" si="166"/>
        <v/>
      </c>
      <c r="AR450" s="158" t="str">
        <f>IF(P450&lt;&gt;1, IF(SUM(P450:$P$504)&lt;&gt;0, "| Laat geen witruimte tussen ingevulde rijen.", ""), "")</f>
        <v/>
      </c>
      <c r="AS450" s="158"/>
      <c r="AT450" s="159" t="str">
        <f t="shared" si="167"/>
        <v/>
      </c>
    </row>
    <row r="451" spans="1:46" s="8" customFormat="1" ht="14.4" customHeight="1" x14ac:dyDescent="0.3">
      <c r="A451" s="244" t="str">
        <f t="shared" si="148"/>
        <v/>
      </c>
      <c r="B451" s="153" t="str">
        <f t="shared" si="149"/>
        <v/>
      </c>
      <c r="C451" s="174" t="str">
        <f t="shared" si="150"/>
        <v/>
      </c>
      <c r="D451" s="234"/>
      <c r="E451" s="173"/>
      <c r="F451" s="175"/>
      <c r="G451" s="175"/>
      <c r="H451" s="175"/>
      <c r="I451" s="156"/>
      <c r="J451" s="175"/>
      <c r="K451" s="162"/>
      <c r="L451" s="178"/>
      <c r="M451" s="177"/>
      <c r="N451" s="177"/>
      <c r="O451" s="157" t="s">
        <v>98</v>
      </c>
      <c r="P451" s="158">
        <f t="shared" si="151"/>
        <v>0</v>
      </c>
      <c r="Q451" s="168" t="str">
        <f t="shared" si="152"/>
        <v/>
      </c>
      <c r="R451" s="233" t="str">
        <f t="shared" si="153"/>
        <v/>
      </c>
      <c r="S451" s="168">
        <f t="shared" si="154"/>
        <v>0</v>
      </c>
      <c r="T451" s="171">
        <f t="shared" si="155"/>
        <v>0</v>
      </c>
      <c r="U451" s="171">
        <f t="shared" si="156"/>
        <v>0</v>
      </c>
      <c r="V451" s="171">
        <f t="shared" si="157"/>
        <v>0</v>
      </c>
      <c r="W451" s="171">
        <f t="shared" si="158"/>
        <v>0</v>
      </c>
      <c r="X451" s="171">
        <f t="shared" si="159"/>
        <v>0</v>
      </c>
      <c r="Y451" s="171">
        <f t="shared" si="160"/>
        <v>0</v>
      </c>
      <c r="Z451" s="171">
        <f t="shared" si="161"/>
        <v>0</v>
      </c>
      <c r="AA451" s="171">
        <f t="shared" si="162"/>
        <v>0</v>
      </c>
      <c r="AB451" s="171">
        <f t="shared" si="163"/>
        <v>0</v>
      </c>
      <c r="AC451" s="171">
        <f t="shared" si="164"/>
        <v>0</v>
      </c>
      <c r="AD451" s="171">
        <f t="shared" si="165"/>
        <v>0</v>
      </c>
      <c r="AE451" s="168"/>
      <c r="AF451" s="171"/>
      <c r="AG451" s="171"/>
      <c r="AH451" s="171"/>
      <c r="AI451" s="171"/>
      <c r="AJ451" s="171"/>
      <c r="AK451" s="171"/>
      <c r="AL451" s="171"/>
      <c r="AM451" s="171"/>
      <c r="AN451" s="171" t="str">
        <f t="shared" si="145"/>
        <v/>
      </c>
      <c r="AO451" s="171" t="str">
        <f t="shared" si="146"/>
        <v/>
      </c>
      <c r="AP451" s="171" t="str">
        <f t="shared" si="147"/>
        <v/>
      </c>
      <c r="AQ451" s="168" t="str">
        <f t="shared" si="166"/>
        <v/>
      </c>
      <c r="AR451" s="158" t="str">
        <f>IF(P451&lt;&gt;1, IF(SUM(P451:$P$504)&lt;&gt;0, "| Laat geen witruimte tussen ingevulde rijen.", ""), "")</f>
        <v/>
      </c>
      <c r="AS451" s="158"/>
      <c r="AT451" s="159" t="str">
        <f t="shared" si="167"/>
        <v/>
      </c>
    </row>
    <row r="452" spans="1:46" s="8" customFormat="1" ht="14.4" customHeight="1" x14ac:dyDescent="0.3">
      <c r="A452" s="244" t="str">
        <f t="shared" si="148"/>
        <v/>
      </c>
      <c r="B452" s="153" t="str">
        <f t="shared" si="149"/>
        <v/>
      </c>
      <c r="C452" s="174" t="str">
        <f t="shared" si="150"/>
        <v/>
      </c>
      <c r="D452" s="234"/>
      <c r="E452" s="173"/>
      <c r="F452" s="175"/>
      <c r="G452" s="175"/>
      <c r="H452" s="175"/>
      <c r="I452" s="156"/>
      <c r="J452" s="175"/>
      <c r="K452" s="162"/>
      <c r="L452" s="178"/>
      <c r="M452" s="177"/>
      <c r="N452" s="177"/>
      <c r="O452" s="157" t="s">
        <v>98</v>
      </c>
      <c r="P452" s="158">
        <f t="shared" si="151"/>
        <v>0</v>
      </c>
      <c r="Q452" s="168" t="str">
        <f t="shared" si="152"/>
        <v/>
      </c>
      <c r="R452" s="233" t="str">
        <f t="shared" si="153"/>
        <v/>
      </c>
      <c r="S452" s="168">
        <f t="shared" si="154"/>
        <v>0</v>
      </c>
      <c r="T452" s="171">
        <f t="shared" si="155"/>
        <v>0</v>
      </c>
      <c r="U452" s="171">
        <f t="shared" si="156"/>
        <v>0</v>
      </c>
      <c r="V452" s="171">
        <f t="shared" si="157"/>
        <v>0</v>
      </c>
      <c r="W452" s="171">
        <f t="shared" si="158"/>
        <v>0</v>
      </c>
      <c r="X452" s="171">
        <f t="shared" si="159"/>
        <v>0</v>
      </c>
      <c r="Y452" s="171">
        <f t="shared" si="160"/>
        <v>0</v>
      </c>
      <c r="Z452" s="171">
        <f t="shared" si="161"/>
        <v>0</v>
      </c>
      <c r="AA452" s="171">
        <f t="shared" si="162"/>
        <v>0</v>
      </c>
      <c r="AB452" s="171">
        <f t="shared" si="163"/>
        <v>0</v>
      </c>
      <c r="AC452" s="171">
        <f t="shared" si="164"/>
        <v>0</v>
      </c>
      <c r="AD452" s="171">
        <f t="shared" si="165"/>
        <v>0</v>
      </c>
      <c r="AE452" s="168"/>
      <c r="AF452" s="171"/>
      <c r="AG452" s="171"/>
      <c r="AH452" s="171"/>
      <c r="AI452" s="171"/>
      <c r="AJ452" s="171"/>
      <c r="AK452" s="171"/>
      <c r="AL452" s="171"/>
      <c r="AM452" s="171"/>
      <c r="AN452" s="171" t="str">
        <f t="shared" si="145"/>
        <v/>
      </c>
      <c r="AO452" s="171" t="str">
        <f t="shared" si="146"/>
        <v/>
      </c>
      <c r="AP452" s="171" t="str">
        <f t="shared" si="147"/>
        <v/>
      </c>
      <c r="AQ452" s="168" t="str">
        <f t="shared" si="166"/>
        <v/>
      </c>
      <c r="AR452" s="158" t="str">
        <f>IF(P452&lt;&gt;1, IF(SUM(P452:$P$504)&lt;&gt;0, "| Laat geen witruimte tussen ingevulde rijen.", ""), "")</f>
        <v/>
      </c>
      <c r="AS452" s="158"/>
      <c r="AT452" s="159" t="str">
        <f t="shared" si="167"/>
        <v/>
      </c>
    </row>
    <row r="453" spans="1:46" s="8" customFormat="1" ht="14.4" customHeight="1" x14ac:dyDescent="0.3">
      <c r="A453" s="244" t="str">
        <f t="shared" si="148"/>
        <v/>
      </c>
      <c r="B453" s="153" t="str">
        <f t="shared" si="149"/>
        <v/>
      </c>
      <c r="C453" s="174" t="str">
        <f t="shared" si="150"/>
        <v/>
      </c>
      <c r="D453" s="234"/>
      <c r="E453" s="173"/>
      <c r="F453" s="175"/>
      <c r="G453" s="175"/>
      <c r="H453" s="175"/>
      <c r="I453" s="156"/>
      <c r="J453" s="175"/>
      <c r="K453" s="162"/>
      <c r="L453" s="178"/>
      <c r="M453" s="177"/>
      <c r="N453" s="177"/>
      <c r="O453" s="157" t="s">
        <v>98</v>
      </c>
      <c r="P453" s="158">
        <f t="shared" si="151"/>
        <v>0</v>
      </c>
      <c r="Q453" s="168" t="str">
        <f t="shared" si="152"/>
        <v/>
      </c>
      <c r="R453" s="233" t="str">
        <f t="shared" si="153"/>
        <v/>
      </c>
      <c r="S453" s="168">
        <f t="shared" si="154"/>
        <v>0</v>
      </c>
      <c r="T453" s="171">
        <f t="shared" si="155"/>
        <v>0</v>
      </c>
      <c r="U453" s="171">
        <f t="shared" si="156"/>
        <v>0</v>
      </c>
      <c r="V453" s="171">
        <f t="shared" si="157"/>
        <v>0</v>
      </c>
      <c r="W453" s="171">
        <f t="shared" si="158"/>
        <v>0</v>
      </c>
      <c r="X453" s="171">
        <f t="shared" si="159"/>
        <v>0</v>
      </c>
      <c r="Y453" s="171">
        <f t="shared" si="160"/>
        <v>0</v>
      </c>
      <c r="Z453" s="171">
        <f t="shared" si="161"/>
        <v>0</v>
      </c>
      <c r="AA453" s="171">
        <f t="shared" si="162"/>
        <v>0</v>
      </c>
      <c r="AB453" s="171">
        <f t="shared" si="163"/>
        <v>0</v>
      </c>
      <c r="AC453" s="171">
        <f t="shared" si="164"/>
        <v>0</v>
      </c>
      <c r="AD453" s="171">
        <f t="shared" si="165"/>
        <v>0</v>
      </c>
      <c r="AE453" s="168"/>
      <c r="AF453" s="171"/>
      <c r="AG453" s="171"/>
      <c r="AH453" s="171"/>
      <c r="AI453" s="171"/>
      <c r="AJ453" s="171"/>
      <c r="AK453" s="171"/>
      <c r="AL453" s="171"/>
      <c r="AM453" s="171"/>
      <c r="AN453" s="171" t="str">
        <f t="shared" ref="AN453:AN504" si="168">IF(ISTEXT(L453), IFERROR(IF(SEARCH(".", L453)&lt;&gt;0, "| Veld '"&amp;AN$4&amp;ROW()&amp;"': "&amp;Fout_punt), "| Veld '"&amp;AN$4&amp;ROW()&amp;"': "&amp;Fout_geen_getal), IF(L453&lt;0, "| Veld '"&amp;AN$4&amp;ROW()&amp;"': "&amp;Fout_negatief, IF(L453&gt;D453, "| Veld '"&amp;$AN$4&amp;ROW()&amp;"': Het aantal VTE's kan niet groter zijn dan het aantal personen in veld '"&amp;$AF$4&amp;ROW()&amp;"'.", "")))</f>
        <v/>
      </c>
      <c r="AO453" s="171" t="str">
        <f t="shared" ref="AO453:AO504" si="169">IF(ISTEXT(M453), IFERROR(IF(SEARCH(".", M453)&lt;&gt;0, "| Veld '"&amp;AO$4&amp;ROW()&amp;"': "&amp;Fout_punt), "| Veld '"&amp;AO$4&amp;ROW()&amp;"': "&amp;Fout_geen_getal), IF(M453&lt;0, "| Veld '"&amp;AO$4&amp;ROW()&amp;"': "&amp;Fout_negatief, ""))</f>
        <v/>
      </c>
      <c r="AP453" s="171" t="str">
        <f t="shared" ref="AP453:AP504" si="170">IF(ISTEXT(N453), IFERROR(IF(SEARCH(".", N453)&lt;&gt;0, "| Veld '"&amp;AP$4&amp;ROW()&amp;"': "&amp;Fout_punt), "| Veld '"&amp;AP$4&amp;ROW()&amp;"': "&amp;Fout_geen_getal), IF(N453&lt;0, "| Veld '"&amp;AP$4&amp;ROW()&amp;"': "&amp;Fout_negatief, ""))</f>
        <v/>
      </c>
      <c r="AQ453" s="168" t="str">
        <f t="shared" si="166"/>
        <v/>
      </c>
      <c r="AR453" s="158" t="str">
        <f>IF(P453&lt;&gt;1, IF(SUM(P453:$P$504)&lt;&gt;0, "| Laat geen witruimte tussen ingevulde rijen.", ""), "")</f>
        <v/>
      </c>
      <c r="AS453" s="158"/>
      <c r="AT453" s="159" t="str">
        <f t="shared" si="167"/>
        <v/>
      </c>
    </row>
    <row r="454" spans="1:46" x14ac:dyDescent="0.3">
      <c r="A454" s="244" t="str">
        <f t="shared" ref="A454:A504" si="171">IF(AT454&lt;&gt;"", "✘", "")</f>
        <v/>
      </c>
      <c r="B454" s="153" t="str">
        <f t="shared" ref="B454:B504" si="172">IF(OR(P454&lt;&gt;0, AR454&lt;&gt;""), ROW()-4, "")</f>
        <v/>
      </c>
      <c r="C454" s="174" t="str">
        <f t="shared" ref="C454:C504" si="173">IF(OR(P454&lt;&gt;0, AR454&lt;&gt;""), "Loondienst", "")</f>
        <v/>
      </c>
      <c r="D454" s="234"/>
      <c r="E454" s="173"/>
      <c r="F454" s="175"/>
      <c r="G454" s="175"/>
      <c r="H454" s="175"/>
      <c r="I454" s="156"/>
      <c r="J454" s="175"/>
      <c r="K454" s="162"/>
      <c r="L454" s="178"/>
      <c r="M454" s="177"/>
      <c r="N454" s="177"/>
      <c r="O454" s="157" t="s">
        <v>98</v>
      </c>
      <c r="P454" s="158">
        <f t="shared" ref="P454:P504" si="174">IF(D454&amp;E454&amp;F454&amp;G454&amp;H454&amp;I454&amp;J454&amp;K454&amp;L454&amp;M454&amp;N454&lt;&gt;"", 1, 0)</f>
        <v>0</v>
      </c>
      <c r="Q454" s="168" t="str">
        <f t="shared" ref="Q454:Q504" si="175">IF(I454&lt;&gt;"",
IF(I454="PC121", "lstPC121Kwalificatie",
IF(I454="PC200", "lstPC200Kwalificatie",
IF(I454="PC218", "lstPC218Kwalificatie",
IF(I454="PC227", "lstPC227Kwalificatie",
IF(I454="PC302", "lstPC302Kwalificatie",
IF(I454="PC303", "lstPC303Kwalificatie",
IF(I454="PC304 - muziek", "lstPC304Kwalificatie",
IF(I454="PC304 - podiumkunsten", "lstPC304Kwalificatie",
IF(I454="PC329.01", "lstPC32901Kwalificatie",
""))))))))),
"")</f>
        <v/>
      </c>
      <c r="R454" s="233" t="str">
        <f t="shared" ref="R454:R504" si="176">IF(I454&lt;&gt;"",
IF(I454="PC121", "lstPC121FunctieGroep",
IF(I454="PC200", "lstPC200FunctieGroep",
IF(I454="PC218", "lstPC218FunctieGroep",
IF(I454="PC227", "lstPC227FunctieGroep",
IF(I454="PC302", "lstPC302FunctieGroep",
IF(I454="PC303", "lstPC303FunctieGroep",
IF(I454="PC304 - muziek", "lstPC304FunctieGroep",
IF(I454="PC304 - podiumkunsten", "lstPC304FunctieGroep",
IF(I454="PC329.01", "lstPC32901FunctieGroep",
""))))))))),
"")</f>
        <v/>
      </c>
      <c r="S454" s="168">
        <f t="shared" ref="S454:S504" si="177">IF($P454&lt;&gt;0, IF(C454&lt;&gt;"", 0, 1), 0)</f>
        <v>0</v>
      </c>
      <c r="T454" s="171">
        <f t="shared" ref="T454:T504" si="178">IF($P454&lt;&gt;0, IF(D454&lt;&gt;"", 0, 1), 0)</f>
        <v>0</v>
      </c>
      <c r="U454" s="171">
        <f t="shared" ref="U454:U504" si="179">IF($P454&lt;&gt;0, IF(E454&lt;&gt;"", 0, 1), 0)</f>
        <v>0</v>
      </c>
      <c r="V454" s="171">
        <f t="shared" ref="V454:V504" si="180">IF($P454&lt;&gt;0, IF(F454&lt;&gt;"", 0, 1), 0)</f>
        <v>0</v>
      </c>
      <c r="W454" s="171">
        <f t="shared" ref="W454:W504" si="181">IF($P454&lt;&gt;0, IF(G454&lt;&gt;"", 0, 1), 0)</f>
        <v>0</v>
      </c>
      <c r="X454" s="171">
        <f t="shared" ref="X454:X504" si="182">IF($P454&lt;&gt;0, IF(H454&lt;&gt;"", 0, 1), 0)</f>
        <v>0</v>
      </c>
      <c r="Y454" s="171">
        <f t="shared" ref="Y454:Y504" si="183">IF($P454&lt;&gt;0, IF(I454&lt;&gt;"", 0, 1), 0)</f>
        <v>0</v>
      </c>
      <c r="Z454" s="171">
        <f t="shared" ref="Z454:Z504" si="184">IF($P454&lt;&gt;0, IF($I454&lt;&gt;"", IF(J454&lt;&gt;"", 0, 1), -1), 0)</f>
        <v>0</v>
      </c>
      <c r="AA454" s="171">
        <f t="shared" ref="AA454:AA504" si="185">IF($P454&lt;&gt;0, IF($I454&lt;&gt;"", IF($I454&lt;&gt;"PC329.01", IF(K454&lt;&gt;"", 0, 1), -1), -1), 0)</f>
        <v>0</v>
      </c>
      <c r="AB454" s="171">
        <f t="shared" ref="AB454:AB504" si="186">IF($P454&lt;&gt;0, IF(D454&lt;&gt;"", IF(L454&lt;&gt;"", 0, 1), -1), 0)</f>
        <v>0</v>
      </c>
      <c r="AC454" s="171">
        <f t="shared" ref="AC454:AC504" si="187">IF($P454&lt;&gt;0, IF(M454&lt;&gt;"", 0, 1), 0)</f>
        <v>0</v>
      </c>
      <c r="AD454" s="171">
        <f t="shared" ref="AD454:AD504" si="188">IF($P454&lt;&gt;0, IF(N454&lt;&gt;"", 0, 1), 0)</f>
        <v>0</v>
      </c>
      <c r="AE454" s="168"/>
      <c r="AF454" s="171"/>
      <c r="AG454" s="171"/>
      <c r="AH454" s="171"/>
      <c r="AI454" s="171"/>
      <c r="AJ454" s="171"/>
      <c r="AK454" s="171"/>
      <c r="AL454" s="171"/>
      <c r="AM454" s="171"/>
      <c r="AN454" s="171" t="str">
        <f t="shared" si="168"/>
        <v/>
      </c>
      <c r="AO454" s="171" t="str">
        <f t="shared" si="169"/>
        <v/>
      </c>
      <c r="AP454" s="171" t="str">
        <f t="shared" si="170"/>
        <v/>
      </c>
      <c r="AQ454" s="168" t="str">
        <f t="shared" ref="AQ454:AQ504" si="189">IF(SUMIF(S454:AD454, "&gt;0")&gt;0, "| Vul verplichte velden in.", "")</f>
        <v/>
      </c>
      <c r="AR454" s="158" t="str">
        <f>IF(P454&lt;&gt;1, IF(SUM(P454:$P$504)&lt;&gt;0, "| Laat geen witruimte tussen ingevulde rijen.", ""), "")</f>
        <v/>
      </c>
      <c r="AS454" s="158"/>
      <c r="AT454" s="159" t="str">
        <f t="shared" ref="AT454:AT504" si="190">IF(AE454&amp;AF454&amp;AG454&amp;AH454&amp;AI454&amp;AJ454&amp;AK454&amp;AL454&amp;AM454&amp;AN454&amp;AO454&amp;AP454&lt;&gt;"", AE454&amp;AF454&amp;AG454&amp;AH454&amp;AI454&amp;AJ454&amp;AK454&amp;AL454&amp;AM454&amp;AN454&amp;AO454&amp;AP454, AQ454&amp;AR454)</f>
        <v/>
      </c>
    </row>
    <row r="455" spans="1:46" x14ac:dyDescent="0.3">
      <c r="A455" s="244" t="str">
        <f t="shared" si="171"/>
        <v/>
      </c>
      <c r="B455" s="153" t="str">
        <f t="shared" si="172"/>
        <v/>
      </c>
      <c r="C455" s="174" t="str">
        <f t="shared" si="173"/>
        <v/>
      </c>
      <c r="D455" s="234"/>
      <c r="E455" s="173"/>
      <c r="F455" s="175"/>
      <c r="G455" s="175"/>
      <c r="H455" s="175"/>
      <c r="I455" s="156"/>
      <c r="J455" s="175"/>
      <c r="K455" s="162"/>
      <c r="L455" s="178"/>
      <c r="M455" s="177"/>
      <c r="N455" s="177"/>
      <c r="O455" s="157" t="s">
        <v>98</v>
      </c>
      <c r="P455" s="158">
        <f t="shared" si="174"/>
        <v>0</v>
      </c>
      <c r="Q455" s="168" t="str">
        <f t="shared" si="175"/>
        <v/>
      </c>
      <c r="R455" s="233" t="str">
        <f t="shared" si="176"/>
        <v/>
      </c>
      <c r="S455" s="168">
        <f t="shared" si="177"/>
        <v>0</v>
      </c>
      <c r="T455" s="171">
        <f t="shared" si="178"/>
        <v>0</v>
      </c>
      <c r="U455" s="171">
        <f t="shared" si="179"/>
        <v>0</v>
      </c>
      <c r="V455" s="171">
        <f t="shared" si="180"/>
        <v>0</v>
      </c>
      <c r="W455" s="171">
        <f t="shared" si="181"/>
        <v>0</v>
      </c>
      <c r="X455" s="171">
        <f t="shared" si="182"/>
        <v>0</v>
      </c>
      <c r="Y455" s="171">
        <f t="shared" si="183"/>
        <v>0</v>
      </c>
      <c r="Z455" s="171">
        <f t="shared" si="184"/>
        <v>0</v>
      </c>
      <c r="AA455" s="171">
        <f t="shared" si="185"/>
        <v>0</v>
      </c>
      <c r="AB455" s="171">
        <f t="shared" si="186"/>
        <v>0</v>
      </c>
      <c r="AC455" s="171">
        <f t="shared" si="187"/>
        <v>0</v>
      </c>
      <c r="AD455" s="171">
        <f t="shared" si="188"/>
        <v>0</v>
      </c>
      <c r="AE455" s="168"/>
      <c r="AF455" s="171"/>
      <c r="AG455" s="171"/>
      <c r="AH455" s="171"/>
      <c r="AI455" s="171"/>
      <c r="AJ455" s="171"/>
      <c r="AK455" s="171"/>
      <c r="AL455" s="171"/>
      <c r="AM455" s="171"/>
      <c r="AN455" s="171" t="str">
        <f t="shared" si="168"/>
        <v/>
      </c>
      <c r="AO455" s="171" t="str">
        <f t="shared" si="169"/>
        <v/>
      </c>
      <c r="AP455" s="171" t="str">
        <f t="shared" si="170"/>
        <v/>
      </c>
      <c r="AQ455" s="168" t="str">
        <f t="shared" si="189"/>
        <v/>
      </c>
      <c r="AR455" s="158" t="str">
        <f>IF(P455&lt;&gt;1, IF(SUM(P455:$P$504)&lt;&gt;0, "| Laat geen witruimte tussen ingevulde rijen.", ""), "")</f>
        <v/>
      </c>
      <c r="AS455" s="158"/>
      <c r="AT455" s="159" t="str">
        <f t="shared" si="190"/>
        <v/>
      </c>
    </row>
    <row r="456" spans="1:46" x14ac:dyDescent="0.3">
      <c r="A456" s="244" t="str">
        <f t="shared" si="171"/>
        <v/>
      </c>
      <c r="B456" s="153" t="str">
        <f t="shared" si="172"/>
        <v/>
      </c>
      <c r="C456" s="174" t="str">
        <f t="shared" si="173"/>
        <v/>
      </c>
      <c r="D456" s="234"/>
      <c r="E456" s="173"/>
      <c r="F456" s="175"/>
      <c r="G456" s="175"/>
      <c r="H456" s="175"/>
      <c r="I456" s="156"/>
      <c r="J456" s="175"/>
      <c r="K456" s="162"/>
      <c r="L456" s="178"/>
      <c r="M456" s="177"/>
      <c r="N456" s="177"/>
      <c r="O456" s="157" t="s">
        <v>98</v>
      </c>
      <c r="P456" s="158">
        <f t="shared" si="174"/>
        <v>0</v>
      </c>
      <c r="Q456" s="168" t="str">
        <f t="shared" si="175"/>
        <v/>
      </c>
      <c r="R456" s="233" t="str">
        <f t="shared" si="176"/>
        <v/>
      </c>
      <c r="S456" s="168">
        <f t="shared" si="177"/>
        <v>0</v>
      </c>
      <c r="T456" s="171">
        <f t="shared" si="178"/>
        <v>0</v>
      </c>
      <c r="U456" s="171">
        <f t="shared" si="179"/>
        <v>0</v>
      </c>
      <c r="V456" s="171">
        <f t="shared" si="180"/>
        <v>0</v>
      </c>
      <c r="W456" s="171">
        <f t="shared" si="181"/>
        <v>0</v>
      </c>
      <c r="X456" s="171">
        <f t="shared" si="182"/>
        <v>0</v>
      </c>
      <c r="Y456" s="171">
        <f t="shared" si="183"/>
        <v>0</v>
      </c>
      <c r="Z456" s="171">
        <f t="shared" si="184"/>
        <v>0</v>
      </c>
      <c r="AA456" s="171">
        <f t="shared" si="185"/>
        <v>0</v>
      </c>
      <c r="AB456" s="171">
        <f t="shared" si="186"/>
        <v>0</v>
      </c>
      <c r="AC456" s="171">
        <f t="shared" si="187"/>
        <v>0</v>
      </c>
      <c r="AD456" s="171">
        <f t="shared" si="188"/>
        <v>0</v>
      </c>
      <c r="AE456" s="168"/>
      <c r="AF456" s="171"/>
      <c r="AG456" s="171"/>
      <c r="AH456" s="171"/>
      <c r="AI456" s="171"/>
      <c r="AJ456" s="171"/>
      <c r="AK456" s="171"/>
      <c r="AL456" s="171"/>
      <c r="AM456" s="171"/>
      <c r="AN456" s="171" t="str">
        <f t="shared" si="168"/>
        <v/>
      </c>
      <c r="AO456" s="171" t="str">
        <f t="shared" si="169"/>
        <v/>
      </c>
      <c r="AP456" s="171" t="str">
        <f t="shared" si="170"/>
        <v/>
      </c>
      <c r="AQ456" s="168" t="str">
        <f t="shared" si="189"/>
        <v/>
      </c>
      <c r="AR456" s="158" t="str">
        <f>IF(P456&lt;&gt;1, IF(SUM(P456:$P$504)&lt;&gt;0, "| Laat geen witruimte tussen ingevulde rijen.", ""), "")</f>
        <v/>
      </c>
      <c r="AS456" s="158"/>
      <c r="AT456" s="159" t="str">
        <f t="shared" si="190"/>
        <v/>
      </c>
    </row>
    <row r="457" spans="1:46" x14ac:dyDescent="0.3">
      <c r="A457" s="244" t="str">
        <f t="shared" si="171"/>
        <v/>
      </c>
      <c r="B457" s="153" t="str">
        <f t="shared" si="172"/>
        <v/>
      </c>
      <c r="C457" s="174" t="str">
        <f t="shared" si="173"/>
        <v/>
      </c>
      <c r="D457" s="234"/>
      <c r="E457" s="173"/>
      <c r="F457" s="175"/>
      <c r="G457" s="175"/>
      <c r="H457" s="175"/>
      <c r="I457" s="156"/>
      <c r="J457" s="175"/>
      <c r="K457" s="162"/>
      <c r="L457" s="178"/>
      <c r="M457" s="177"/>
      <c r="N457" s="177"/>
      <c r="O457" s="157" t="s">
        <v>98</v>
      </c>
      <c r="P457" s="158">
        <f t="shared" si="174"/>
        <v>0</v>
      </c>
      <c r="Q457" s="168" t="str">
        <f t="shared" si="175"/>
        <v/>
      </c>
      <c r="R457" s="233" t="str">
        <f t="shared" si="176"/>
        <v/>
      </c>
      <c r="S457" s="168">
        <f t="shared" si="177"/>
        <v>0</v>
      </c>
      <c r="T457" s="171">
        <f t="shared" si="178"/>
        <v>0</v>
      </c>
      <c r="U457" s="171">
        <f t="shared" si="179"/>
        <v>0</v>
      </c>
      <c r="V457" s="171">
        <f t="shared" si="180"/>
        <v>0</v>
      </c>
      <c r="W457" s="171">
        <f t="shared" si="181"/>
        <v>0</v>
      </c>
      <c r="X457" s="171">
        <f t="shared" si="182"/>
        <v>0</v>
      </c>
      <c r="Y457" s="171">
        <f t="shared" si="183"/>
        <v>0</v>
      </c>
      <c r="Z457" s="171">
        <f t="shared" si="184"/>
        <v>0</v>
      </c>
      <c r="AA457" s="171">
        <f t="shared" si="185"/>
        <v>0</v>
      </c>
      <c r="AB457" s="171">
        <f t="shared" si="186"/>
        <v>0</v>
      </c>
      <c r="AC457" s="171">
        <f t="shared" si="187"/>
        <v>0</v>
      </c>
      <c r="AD457" s="171">
        <f t="shared" si="188"/>
        <v>0</v>
      </c>
      <c r="AE457" s="168"/>
      <c r="AF457" s="171"/>
      <c r="AG457" s="171"/>
      <c r="AH457" s="171"/>
      <c r="AI457" s="171"/>
      <c r="AJ457" s="171"/>
      <c r="AK457" s="171"/>
      <c r="AL457" s="171"/>
      <c r="AM457" s="171"/>
      <c r="AN457" s="171" t="str">
        <f t="shared" si="168"/>
        <v/>
      </c>
      <c r="AO457" s="171" t="str">
        <f t="shared" si="169"/>
        <v/>
      </c>
      <c r="AP457" s="171" t="str">
        <f t="shared" si="170"/>
        <v/>
      </c>
      <c r="AQ457" s="168" t="str">
        <f t="shared" si="189"/>
        <v/>
      </c>
      <c r="AR457" s="158" t="str">
        <f>IF(P457&lt;&gt;1, IF(SUM(P457:$P$504)&lt;&gt;0, "| Laat geen witruimte tussen ingevulde rijen.", ""), "")</f>
        <v/>
      </c>
      <c r="AS457" s="158"/>
      <c r="AT457" s="159" t="str">
        <f t="shared" si="190"/>
        <v/>
      </c>
    </row>
    <row r="458" spans="1:46" x14ac:dyDescent="0.3">
      <c r="A458" s="244" t="str">
        <f t="shared" si="171"/>
        <v/>
      </c>
      <c r="B458" s="153" t="str">
        <f t="shared" si="172"/>
        <v/>
      </c>
      <c r="C458" s="174" t="str">
        <f t="shared" si="173"/>
        <v/>
      </c>
      <c r="D458" s="234"/>
      <c r="E458" s="173"/>
      <c r="F458" s="175"/>
      <c r="G458" s="175"/>
      <c r="H458" s="175"/>
      <c r="I458" s="156"/>
      <c r="J458" s="175"/>
      <c r="K458" s="162"/>
      <c r="L458" s="178"/>
      <c r="M458" s="177"/>
      <c r="N458" s="177"/>
      <c r="O458" s="157" t="s">
        <v>98</v>
      </c>
      <c r="P458" s="158">
        <f t="shared" si="174"/>
        <v>0</v>
      </c>
      <c r="Q458" s="168" t="str">
        <f t="shared" si="175"/>
        <v/>
      </c>
      <c r="R458" s="233" t="str">
        <f t="shared" si="176"/>
        <v/>
      </c>
      <c r="S458" s="168">
        <f t="shared" si="177"/>
        <v>0</v>
      </c>
      <c r="T458" s="171">
        <f t="shared" si="178"/>
        <v>0</v>
      </c>
      <c r="U458" s="171">
        <f t="shared" si="179"/>
        <v>0</v>
      </c>
      <c r="V458" s="171">
        <f t="shared" si="180"/>
        <v>0</v>
      </c>
      <c r="W458" s="171">
        <f t="shared" si="181"/>
        <v>0</v>
      </c>
      <c r="X458" s="171">
        <f t="shared" si="182"/>
        <v>0</v>
      </c>
      <c r="Y458" s="171">
        <f t="shared" si="183"/>
        <v>0</v>
      </c>
      <c r="Z458" s="171">
        <f t="shared" si="184"/>
        <v>0</v>
      </c>
      <c r="AA458" s="171">
        <f t="shared" si="185"/>
        <v>0</v>
      </c>
      <c r="AB458" s="171">
        <f t="shared" si="186"/>
        <v>0</v>
      </c>
      <c r="AC458" s="171">
        <f t="shared" si="187"/>
        <v>0</v>
      </c>
      <c r="AD458" s="171">
        <f t="shared" si="188"/>
        <v>0</v>
      </c>
      <c r="AE458" s="168"/>
      <c r="AF458" s="171"/>
      <c r="AG458" s="171"/>
      <c r="AH458" s="171"/>
      <c r="AI458" s="171"/>
      <c r="AJ458" s="171"/>
      <c r="AK458" s="171"/>
      <c r="AL458" s="171"/>
      <c r="AM458" s="171"/>
      <c r="AN458" s="171" t="str">
        <f t="shared" si="168"/>
        <v/>
      </c>
      <c r="AO458" s="171" t="str">
        <f t="shared" si="169"/>
        <v/>
      </c>
      <c r="AP458" s="171" t="str">
        <f t="shared" si="170"/>
        <v/>
      </c>
      <c r="AQ458" s="168" t="str">
        <f t="shared" si="189"/>
        <v/>
      </c>
      <c r="AR458" s="158" t="str">
        <f>IF(P458&lt;&gt;1, IF(SUM(P458:$P$504)&lt;&gt;0, "| Laat geen witruimte tussen ingevulde rijen.", ""), "")</f>
        <v/>
      </c>
      <c r="AS458" s="158"/>
      <c r="AT458" s="159" t="str">
        <f t="shared" si="190"/>
        <v/>
      </c>
    </row>
    <row r="459" spans="1:46" x14ac:dyDescent="0.3">
      <c r="A459" s="244" t="str">
        <f t="shared" si="171"/>
        <v/>
      </c>
      <c r="B459" s="153" t="str">
        <f t="shared" si="172"/>
        <v/>
      </c>
      <c r="C459" s="174" t="str">
        <f t="shared" si="173"/>
        <v/>
      </c>
      <c r="D459" s="234"/>
      <c r="E459" s="173"/>
      <c r="F459" s="175"/>
      <c r="G459" s="175"/>
      <c r="H459" s="175"/>
      <c r="I459" s="156"/>
      <c r="J459" s="175"/>
      <c r="K459" s="162"/>
      <c r="L459" s="178"/>
      <c r="M459" s="177"/>
      <c r="N459" s="177"/>
      <c r="O459" s="157" t="s">
        <v>98</v>
      </c>
      <c r="P459" s="158">
        <f t="shared" si="174"/>
        <v>0</v>
      </c>
      <c r="Q459" s="168" t="str">
        <f t="shared" si="175"/>
        <v/>
      </c>
      <c r="R459" s="233" t="str">
        <f t="shared" si="176"/>
        <v/>
      </c>
      <c r="S459" s="168">
        <f t="shared" si="177"/>
        <v>0</v>
      </c>
      <c r="T459" s="171">
        <f t="shared" si="178"/>
        <v>0</v>
      </c>
      <c r="U459" s="171">
        <f t="shared" si="179"/>
        <v>0</v>
      </c>
      <c r="V459" s="171">
        <f t="shared" si="180"/>
        <v>0</v>
      </c>
      <c r="W459" s="171">
        <f t="shared" si="181"/>
        <v>0</v>
      </c>
      <c r="X459" s="171">
        <f t="shared" si="182"/>
        <v>0</v>
      </c>
      <c r="Y459" s="171">
        <f t="shared" si="183"/>
        <v>0</v>
      </c>
      <c r="Z459" s="171">
        <f t="shared" si="184"/>
        <v>0</v>
      </c>
      <c r="AA459" s="171">
        <f t="shared" si="185"/>
        <v>0</v>
      </c>
      <c r="AB459" s="171">
        <f t="shared" si="186"/>
        <v>0</v>
      </c>
      <c r="AC459" s="171">
        <f t="shared" si="187"/>
        <v>0</v>
      </c>
      <c r="AD459" s="171">
        <f t="shared" si="188"/>
        <v>0</v>
      </c>
      <c r="AE459" s="168"/>
      <c r="AF459" s="171"/>
      <c r="AG459" s="171"/>
      <c r="AH459" s="171"/>
      <c r="AI459" s="171"/>
      <c r="AJ459" s="171"/>
      <c r="AK459" s="171"/>
      <c r="AL459" s="171"/>
      <c r="AM459" s="171"/>
      <c r="AN459" s="171" t="str">
        <f t="shared" si="168"/>
        <v/>
      </c>
      <c r="AO459" s="171" t="str">
        <f t="shared" si="169"/>
        <v/>
      </c>
      <c r="AP459" s="171" t="str">
        <f t="shared" si="170"/>
        <v/>
      </c>
      <c r="AQ459" s="168" t="str">
        <f t="shared" si="189"/>
        <v/>
      </c>
      <c r="AR459" s="158" t="str">
        <f>IF(P459&lt;&gt;1, IF(SUM(P459:$P$504)&lt;&gt;0, "| Laat geen witruimte tussen ingevulde rijen.", ""), "")</f>
        <v/>
      </c>
      <c r="AS459" s="158"/>
      <c r="AT459" s="159" t="str">
        <f t="shared" si="190"/>
        <v/>
      </c>
    </row>
    <row r="460" spans="1:46" x14ac:dyDescent="0.3">
      <c r="A460" s="244" t="str">
        <f t="shared" si="171"/>
        <v/>
      </c>
      <c r="B460" s="153" t="str">
        <f t="shared" si="172"/>
        <v/>
      </c>
      <c r="C460" s="174" t="str">
        <f t="shared" si="173"/>
        <v/>
      </c>
      <c r="D460" s="234"/>
      <c r="E460" s="173"/>
      <c r="F460" s="175"/>
      <c r="G460" s="175"/>
      <c r="H460" s="175"/>
      <c r="I460" s="156"/>
      <c r="J460" s="175"/>
      <c r="K460" s="162"/>
      <c r="L460" s="178"/>
      <c r="M460" s="177"/>
      <c r="N460" s="177"/>
      <c r="O460" s="157" t="s">
        <v>98</v>
      </c>
      <c r="P460" s="158">
        <f t="shared" si="174"/>
        <v>0</v>
      </c>
      <c r="Q460" s="168" t="str">
        <f t="shared" si="175"/>
        <v/>
      </c>
      <c r="R460" s="233" t="str">
        <f t="shared" si="176"/>
        <v/>
      </c>
      <c r="S460" s="168">
        <f t="shared" si="177"/>
        <v>0</v>
      </c>
      <c r="T460" s="171">
        <f t="shared" si="178"/>
        <v>0</v>
      </c>
      <c r="U460" s="171">
        <f t="shared" si="179"/>
        <v>0</v>
      </c>
      <c r="V460" s="171">
        <f t="shared" si="180"/>
        <v>0</v>
      </c>
      <c r="W460" s="171">
        <f t="shared" si="181"/>
        <v>0</v>
      </c>
      <c r="X460" s="171">
        <f t="shared" si="182"/>
        <v>0</v>
      </c>
      <c r="Y460" s="171">
        <f t="shared" si="183"/>
        <v>0</v>
      </c>
      <c r="Z460" s="171">
        <f t="shared" si="184"/>
        <v>0</v>
      </c>
      <c r="AA460" s="171">
        <f t="shared" si="185"/>
        <v>0</v>
      </c>
      <c r="AB460" s="171">
        <f t="shared" si="186"/>
        <v>0</v>
      </c>
      <c r="AC460" s="171">
        <f t="shared" si="187"/>
        <v>0</v>
      </c>
      <c r="AD460" s="171">
        <f t="shared" si="188"/>
        <v>0</v>
      </c>
      <c r="AE460" s="168"/>
      <c r="AF460" s="171"/>
      <c r="AG460" s="171"/>
      <c r="AH460" s="171"/>
      <c r="AI460" s="171"/>
      <c r="AJ460" s="171"/>
      <c r="AK460" s="171"/>
      <c r="AL460" s="171"/>
      <c r="AM460" s="171"/>
      <c r="AN460" s="171" t="str">
        <f t="shared" si="168"/>
        <v/>
      </c>
      <c r="AO460" s="171" t="str">
        <f t="shared" si="169"/>
        <v/>
      </c>
      <c r="AP460" s="171" t="str">
        <f t="shared" si="170"/>
        <v/>
      </c>
      <c r="AQ460" s="168" t="str">
        <f t="shared" si="189"/>
        <v/>
      </c>
      <c r="AR460" s="158" t="str">
        <f>IF(P460&lt;&gt;1, IF(SUM(P460:$P$504)&lt;&gt;0, "| Laat geen witruimte tussen ingevulde rijen.", ""), "")</f>
        <v/>
      </c>
      <c r="AS460" s="158"/>
      <c r="AT460" s="159" t="str">
        <f t="shared" si="190"/>
        <v/>
      </c>
    </row>
    <row r="461" spans="1:46" x14ac:dyDescent="0.3">
      <c r="A461" s="244" t="str">
        <f t="shared" si="171"/>
        <v/>
      </c>
      <c r="B461" s="153" t="str">
        <f t="shared" si="172"/>
        <v/>
      </c>
      <c r="C461" s="174" t="str">
        <f t="shared" si="173"/>
        <v/>
      </c>
      <c r="D461" s="234"/>
      <c r="E461" s="173"/>
      <c r="F461" s="175"/>
      <c r="G461" s="175"/>
      <c r="H461" s="175"/>
      <c r="I461" s="156"/>
      <c r="J461" s="175"/>
      <c r="K461" s="162"/>
      <c r="L461" s="178"/>
      <c r="M461" s="177"/>
      <c r="N461" s="177"/>
      <c r="O461" s="157" t="s">
        <v>98</v>
      </c>
      <c r="P461" s="158">
        <f t="shared" si="174"/>
        <v>0</v>
      </c>
      <c r="Q461" s="168" t="str">
        <f t="shared" si="175"/>
        <v/>
      </c>
      <c r="R461" s="233" t="str">
        <f t="shared" si="176"/>
        <v/>
      </c>
      <c r="S461" s="168">
        <f t="shared" si="177"/>
        <v>0</v>
      </c>
      <c r="T461" s="171">
        <f t="shared" si="178"/>
        <v>0</v>
      </c>
      <c r="U461" s="171">
        <f t="shared" si="179"/>
        <v>0</v>
      </c>
      <c r="V461" s="171">
        <f t="shared" si="180"/>
        <v>0</v>
      </c>
      <c r="W461" s="171">
        <f t="shared" si="181"/>
        <v>0</v>
      </c>
      <c r="X461" s="171">
        <f t="shared" si="182"/>
        <v>0</v>
      </c>
      <c r="Y461" s="171">
        <f t="shared" si="183"/>
        <v>0</v>
      </c>
      <c r="Z461" s="171">
        <f t="shared" si="184"/>
        <v>0</v>
      </c>
      <c r="AA461" s="171">
        <f t="shared" si="185"/>
        <v>0</v>
      </c>
      <c r="AB461" s="171">
        <f t="shared" si="186"/>
        <v>0</v>
      </c>
      <c r="AC461" s="171">
        <f t="shared" si="187"/>
        <v>0</v>
      </c>
      <c r="AD461" s="171">
        <f t="shared" si="188"/>
        <v>0</v>
      </c>
      <c r="AE461" s="168"/>
      <c r="AF461" s="171"/>
      <c r="AG461" s="171"/>
      <c r="AH461" s="171"/>
      <c r="AI461" s="171"/>
      <c r="AJ461" s="171"/>
      <c r="AK461" s="171"/>
      <c r="AL461" s="171"/>
      <c r="AM461" s="171"/>
      <c r="AN461" s="171" t="str">
        <f t="shared" si="168"/>
        <v/>
      </c>
      <c r="AO461" s="171" t="str">
        <f t="shared" si="169"/>
        <v/>
      </c>
      <c r="AP461" s="171" t="str">
        <f t="shared" si="170"/>
        <v/>
      </c>
      <c r="AQ461" s="168" t="str">
        <f t="shared" si="189"/>
        <v/>
      </c>
      <c r="AR461" s="158" t="str">
        <f>IF(P461&lt;&gt;1, IF(SUM(P461:$P$504)&lt;&gt;0, "| Laat geen witruimte tussen ingevulde rijen.", ""), "")</f>
        <v/>
      </c>
      <c r="AS461" s="158"/>
      <c r="AT461" s="159" t="str">
        <f t="shared" si="190"/>
        <v/>
      </c>
    </row>
    <row r="462" spans="1:46" x14ac:dyDescent="0.3">
      <c r="A462" s="244" t="str">
        <f t="shared" si="171"/>
        <v/>
      </c>
      <c r="B462" s="153" t="str">
        <f t="shared" si="172"/>
        <v/>
      </c>
      <c r="C462" s="174" t="str">
        <f t="shared" si="173"/>
        <v/>
      </c>
      <c r="D462" s="234"/>
      <c r="E462" s="173"/>
      <c r="F462" s="175"/>
      <c r="G462" s="175"/>
      <c r="H462" s="175"/>
      <c r="I462" s="156"/>
      <c r="J462" s="175"/>
      <c r="K462" s="162"/>
      <c r="L462" s="178"/>
      <c r="M462" s="177"/>
      <c r="N462" s="177"/>
      <c r="O462" s="157" t="s">
        <v>98</v>
      </c>
      <c r="P462" s="158">
        <f t="shared" si="174"/>
        <v>0</v>
      </c>
      <c r="Q462" s="168" t="str">
        <f t="shared" si="175"/>
        <v/>
      </c>
      <c r="R462" s="233" t="str">
        <f t="shared" si="176"/>
        <v/>
      </c>
      <c r="S462" s="168">
        <f t="shared" si="177"/>
        <v>0</v>
      </c>
      <c r="T462" s="171">
        <f t="shared" si="178"/>
        <v>0</v>
      </c>
      <c r="U462" s="171">
        <f t="shared" si="179"/>
        <v>0</v>
      </c>
      <c r="V462" s="171">
        <f t="shared" si="180"/>
        <v>0</v>
      </c>
      <c r="W462" s="171">
        <f t="shared" si="181"/>
        <v>0</v>
      </c>
      <c r="X462" s="171">
        <f t="shared" si="182"/>
        <v>0</v>
      </c>
      <c r="Y462" s="171">
        <f t="shared" si="183"/>
        <v>0</v>
      </c>
      <c r="Z462" s="171">
        <f t="shared" si="184"/>
        <v>0</v>
      </c>
      <c r="AA462" s="171">
        <f t="shared" si="185"/>
        <v>0</v>
      </c>
      <c r="AB462" s="171">
        <f t="shared" si="186"/>
        <v>0</v>
      </c>
      <c r="AC462" s="171">
        <f t="shared" si="187"/>
        <v>0</v>
      </c>
      <c r="AD462" s="171">
        <f t="shared" si="188"/>
        <v>0</v>
      </c>
      <c r="AE462" s="168"/>
      <c r="AF462" s="171"/>
      <c r="AG462" s="171"/>
      <c r="AH462" s="171"/>
      <c r="AI462" s="171"/>
      <c r="AJ462" s="171"/>
      <c r="AK462" s="171"/>
      <c r="AL462" s="171"/>
      <c r="AM462" s="171"/>
      <c r="AN462" s="171" t="str">
        <f t="shared" si="168"/>
        <v/>
      </c>
      <c r="AO462" s="171" t="str">
        <f t="shared" si="169"/>
        <v/>
      </c>
      <c r="AP462" s="171" t="str">
        <f t="shared" si="170"/>
        <v/>
      </c>
      <c r="AQ462" s="168" t="str">
        <f t="shared" si="189"/>
        <v/>
      </c>
      <c r="AR462" s="158" t="str">
        <f>IF(P462&lt;&gt;1, IF(SUM(P462:$P$504)&lt;&gt;0, "| Laat geen witruimte tussen ingevulde rijen.", ""), "")</f>
        <v/>
      </c>
      <c r="AS462" s="158"/>
      <c r="AT462" s="159" t="str">
        <f t="shared" si="190"/>
        <v/>
      </c>
    </row>
    <row r="463" spans="1:46" x14ac:dyDescent="0.3">
      <c r="A463" s="244" t="str">
        <f t="shared" si="171"/>
        <v/>
      </c>
      <c r="B463" s="153" t="str">
        <f t="shared" si="172"/>
        <v/>
      </c>
      <c r="C463" s="174" t="str">
        <f t="shared" si="173"/>
        <v/>
      </c>
      <c r="D463" s="234"/>
      <c r="E463" s="173"/>
      <c r="F463" s="175"/>
      <c r="G463" s="175"/>
      <c r="H463" s="175"/>
      <c r="I463" s="156"/>
      <c r="J463" s="175"/>
      <c r="K463" s="162"/>
      <c r="L463" s="178"/>
      <c r="M463" s="177"/>
      <c r="N463" s="177"/>
      <c r="O463" s="157" t="s">
        <v>98</v>
      </c>
      <c r="P463" s="158">
        <f t="shared" si="174"/>
        <v>0</v>
      </c>
      <c r="Q463" s="168" t="str">
        <f t="shared" si="175"/>
        <v/>
      </c>
      <c r="R463" s="233" t="str">
        <f t="shared" si="176"/>
        <v/>
      </c>
      <c r="S463" s="168">
        <f t="shared" si="177"/>
        <v>0</v>
      </c>
      <c r="T463" s="171">
        <f t="shared" si="178"/>
        <v>0</v>
      </c>
      <c r="U463" s="171">
        <f t="shared" si="179"/>
        <v>0</v>
      </c>
      <c r="V463" s="171">
        <f t="shared" si="180"/>
        <v>0</v>
      </c>
      <c r="W463" s="171">
        <f t="shared" si="181"/>
        <v>0</v>
      </c>
      <c r="X463" s="171">
        <f t="shared" si="182"/>
        <v>0</v>
      </c>
      <c r="Y463" s="171">
        <f t="shared" si="183"/>
        <v>0</v>
      </c>
      <c r="Z463" s="171">
        <f t="shared" si="184"/>
        <v>0</v>
      </c>
      <c r="AA463" s="171">
        <f t="shared" si="185"/>
        <v>0</v>
      </c>
      <c r="AB463" s="171">
        <f t="shared" si="186"/>
        <v>0</v>
      </c>
      <c r="AC463" s="171">
        <f t="shared" si="187"/>
        <v>0</v>
      </c>
      <c r="AD463" s="171">
        <f t="shared" si="188"/>
        <v>0</v>
      </c>
      <c r="AE463" s="168"/>
      <c r="AF463" s="171"/>
      <c r="AG463" s="171"/>
      <c r="AH463" s="171"/>
      <c r="AI463" s="171"/>
      <c r="AJ463" s="171"/>
      <c r="AK463" s="171"/>
      <c r="AL463" s="171"/>
      <c r="AM463" s="171"/>
      <c r="AN463" s="171" t="str">
        <f t="shared" si="168"/>
        <v/>
      </c>
      <c r="AO463" s="171" t="str">
        <f t="shared" si="169"/>
        <v/>
      </c>
      <c r="AP463" s="171" t="str">
        <f t="shared" si="170"/>
        <v/>
      </c>
      <c r="AQ463" s="168" t="str">
        <f t="shared" si="189"/>
        <v/>
      </c>
      <c r="AR463" s="158" t="str">
        <f>IF(P463&lt;&gt;1, IF(SUM(P463:$P$504)&lt;&gt;0, "| Laat geen witruimte tussen ingevulde rijen.", ""), "")</f>
        <v/>
      </c>
      <c r="AS463" s="158"/>
      <c r="AT463" s="159" t="str">
        <f t="shared" si="190"/>
        <v/>
      </c>
    </row>
    <row r="464" spans="1:46" x14ac:dyDescent="0.3">
      <c r="A464" s="244" t="str">
        <f t="shared" si="171"/>
        <v/>
      </c>
      <c r="B464" s="153" t="str">
        <f t="shared" si="172"/>
        <v/>
      </c>
      <c r="C464" s="174" t="str">
        <f t="shared" si="173"/>
        <v/>
      </c>
      <c r="D464" s="234"/>
      <c r="E464" s="173"/>
      <c r="F464" s="175"/>
      <c r="G464" s="175"/>
      <c r="H464" s="175"/>
      <c r="I464" s="156"/>
      <c r="J464" s="175"/>
      <c r="K464" s="162"/>
      <c r="L464" s="178"/>
      <c r="M464" s="177"/>
      <c r="N464" s="177"/>
      <c r="O464" s="157" t="s">
        <v>98</v>
      </c>
      <c r="P464" s="158">
        <f t="shared" si="174"/>
        <v>0</v>
      </c>
      <c r="Q464" s="168" t="str">
        <f t="shared" si="175"/>
        <v/>
      </c>
      <c r="R464" s="233" t="str">
        <f t="shared" si="176"/>
        <v/>
      </c>
      <c r="S464" s="168">
        <f t="shared" si="177"/>
        <v>0</v>
      </c>
      <c r="T464" s="171">
        <f t="shared" si="178"/>
        <v>0</v>
      </c>
      <c r="U464" s="171">
        <f t="shared" si="179"/>
        <v>0</v>
      </c>
      <c r="V464" s="171">
        <f t="shared" si="180"/>
        <v>0</v>
      </c>
      <c r="W464" s="171">
        <f t="shared" si="181"/>
        <v>0</v>
      </c>
      <c r="X464" s="171">
        <f t="shared" si="182"/>
        <v>0</v>
      </c>
      <c r="Y464" s="171">
        <f t="shared" si="183"/>
        <v>0</v>
      </c>
      <c r="Z464" s="171">
        <f t="shared" si="184"/>
        <v>0</v>
      </c>
      <c r="AA464" s="171">
        <f t="shared" si="185"/>
        <v>0</v>
      </c>
      <c r="AB464" s="171">
        <f t="shared" si="186"/>
        <v>0</v>
      </c>
      <c r="AC464" s="171">
        <f t="shared" si="187"/>
        <v>0</v>
      </c>
      <c r="AD464" s="171">
        <f t="shared" si="188"/>
        <v>0</v>
      </c>
      <c r="AE464" s="168"/>
      <c r="AF464" s="171"/>
      <c r="AG464" s="171"/>
      <c r="AH464" s="171"/>
      <c r="AI464" s="171"/>
      <c r="AJ464" s="171"/>
      <c r="AK464" s="171"/>
      <c r="AL464" s="171"/>
      <c r="AM464" s="171"/>
      <c r="AN464" s="171" t="str">
        <f t="shared" si="168"/>
        <v/>
      </c>
      <c r="AO464" s="171" t="str">
        <f t="shared" si="169"/>
        <v/>
      </c>
      <c r="AP464" s="171" t="str">
        <f t="shared" si="170"/>
        <v/>
      </c>
      <c r="AQ464" s="168" t="str">
        <f t="shared" si="189"/>
        <v/>
      </c>
      <c r="AR464" s="158" t="str">
        <f>IF(P464&lt;&gt;1, IF(SUM(P464:$P$504)&lt;&gt;0, "| Laat geen witruimte tussen ingevulde rijen.", ""), "")</f>
        <v/>
      </c>
      <c r="AS464" s="158"/>
      <c r="AT464" s="159" t="str">
        <f t="shared" si="190"/>
        <v/>
      </c>
    </row>
    <row r="465" spans="1:46" x14ac:dyDescent="0.3">
      <c r="A465" s="244" t="str">
        <f t="shared" si="171"/>
        <v/>
      </c>
      <c r="B465" s="153" t="str">
        <f t="shared" si="172"/>
        <v/>
      </c>
      <c r="C465" s="174" t="str">
        <f t="shared" si="173"/>
        <v/>
      </c>
      <c r="D465" s="234"/>
      <c r="E465" s="173"/>
      <c r="F465" s="175"/>
      <c r="G465" s="175"/>
      <c r="H465" s="175"/>
      <c r="I465" s="156"/>
      <c r="J465" s="175"/>
      <c r="K465" s="162"/>
      <c r="L465" s="178"/>
      <c r="M465" s="177"/>
      <c r="N465" s="177"/>
      <c r="O465" s="157" t="s">
        <v>98</v>
      </c>
      <c r="P465" s="158">
        <f t="shared" si="174"/>
        <v>0</v>
      </c>
      <c r="Q465" s="168" t="str">
        <f t="shared" si="175"/>
        <v/>
      </c>
      <c r="R465" s="233" t="str">
        <f t="shared" si="176"/>
        <v/>
      </c>
      <c r="S465" s="168">
        <f t="shared" si="177"/>
        <v>0</v>
      </c>
      <c r="T465" s="171">
        <f t="shared" si="178"/>
        <v>0</v>
      </c>
      <c r="U465" s="171">
        <f t="shared" si="179"/>
        <v>0</v>
      </c>
      <c r="V465" s="171">
        <f t="shared" si="180"/>
        <v>0</v>
      </c>
      <c r="W465" s="171">
        <f t="shared" si="181"/>
        <v>0</v>
      </c>
      <c r="X465" s="171">
        <f t="shared" si="182"/>
        <v>0</v>
      </c>
      <c r="Y465" s="171">
        <f t="shared" si="183"/>
        <v>0</v>
      </c>
      <c r="Z465" s="171">
        <f t="shared" si="184"/>
        <v>0</v>
      </c>
      <c r="AA465" s="171">
        <f t="shared" si="185"/>
        <v>0</v>
      </c>
      <c r="AB465" s="171">
        <f t="shared" si="186"/>
        <v>0</v>
      </c>
      <c r="AC465" s="171">
        <f t="shared" si="187"/>
        <v>0</v>
      </c>
      <c r="AD465" s="171">
        <f t="shared" si="188"/>
        <v>0</v>
      </c>
      <c r="AE465" s="168"/>
      <c r="AF465" s="171"/>
      <c r="AG465" s="171"/>
      <c r="AH465" s="171"/>
      <c r="AI465" s="171"/>
      <c r="AJ465" s="171"/>
      <c r="AK465" s="171"/>
      <c r="AL465" s="171"/>
      <c r="AM465" s="171"/>
      <c r="AN465" s="171" t="str">
        <f t="shared" si="168"/>
        <v/>
      </c>
      <c r="AO465" s="171" t="str">
        <f t="shared" si="169"/>
        <v/>
      </c>
      <c r="AP465" s="171" t="str">
        <f t="shared" si="170"/>
        <v/>
      </c>
      <c r="AQ465" s="168" t="str">
        <f t="shared" si="189"/>
        <v/>
      </c>
      <c r="AR465" s="158" t="str">
        <f>IF(P465&lt;&gt;1, IF(SUM(P465:$P$504)&lt;&gt;0, "| Laat geen witruimte tussen ingevulde rijen.", ""), "")</f>
        <v/>
      </c>
      <c r="AS465" s="158"/>
      <c r="AT465" s="159" t="str">
        <f t="shared" si="190"/>
        <v/>
      </c>
    </row>
    <row r="466" spans="1:46" x14ac:dyDescent="0.3">
      <c r="A466" s="244" t="str">
        <f t="shared" si="171"/>
        <v/>
      </c>
      <c r="B466" s="153" t="str">
        <f t="shared" si="172"/>
        <v/>
      </c>
      <c r="C466" s="174" t="str">
        <f t="shared" si="173"/>
        <v/>
      </c>
      <c r="D466" s="234"/>
      <c r="E466" s="173"/>
      <c r="F466" s="175"/>
      <c r="G466" s="175"/>
      <c r="H466" s="175"/>
      <c r="I466" s="156"/>
      <c r="J466" s="175"/>
      <c r="K466" s="162"/>
      <c r="L466" s="178"/>
      <c r="M466" s="177"/>
      <c r="N466" s="177"/>
      <c r="O466" s="157" t="s">
        <v>98</v>
      </c>
      <c r="P466" s="158">
        <f t="shared" si="174"/>
        <v>0</v>
      </c>
      <c r="Q466" s="168" t="str">
        <f t="shared" si="175"/>
        <v/>
      </c>
      <c r="R466" s="233" t="str">
        <f t="shared" si="176"/>
        <v/>
      </c>
      <c r="S466" s="168">
        <f t="shared" si="177"/>
        <v>0</v>
      </c>
      <c r="T466" s="171">
        <f t="shared" si="178"/>
        <v>0</v>
      </c>
      <c r="U466" s="171">
        <f t="shared" si="179"/>
        <v>0</v>
      </c>
      <c r="V466" s="171">
        <f t="shared" si="180"/>
        <v>0</v>
      </c>
      <c r="W466" s="171">
        <f t="shared" si="181"/>
        <v>0</v>
      </c>
      <c r="X466" s="171">
        <f t="shared" si="182"/>
        <v>0</v>
      </c>
      <c r="Y466" s="171">
        <f t="shared" si="183"/>
        <v>0</v>
      </c>
      <c r="Z466" s="171">
        <f t="shared" si="184"/>
        <v>0</v>
      </c>
      <c r="AA466" s="171">
        <f t="shared" si="185"/>
        <v>0</v>
      </c>
      <c r="AB466" s="171">
        <f t="shared" si="186"/>
        <v>0</v>
      </c>
      <c r="AC466" s="171">
        <f t="shared" si="187"/>
        <v>0</v>
      </c>
      <c r="AD466" s="171">
        <f t="shared" si="188"/>
        <v>0</v>
      </c>
      <c r="AE466" s="168"/>
      <c r="AF466" s="171"/>
      <c r="AG466" s="171"/>
      <c r="AH466" s="171"/>
      <c r="AI466" s="171"/>
      <c r="AJ466" s="171"/>
      <c r="AK466" s="171"/>
      <c r="AL466" s="171"/>
      <c r="AM466" s="171"/>
      <c r="AN466" s="171" t="str">
        <f t="shared" si="168"/>
        <v/>
      </c>
      <c r="AO466" s="171" t="str">
        <f t="shared" si="169"/>
        <v/>
      </c>
      <c r="AP466" s="171" t="str">
        <f t="shared" si="170"/>
        <v/>
      </c>
      <c r="AQ466" s="168" t="str">
        <f t="shared" si="189"/>
        <v/>
      </c>
      <c r="AR466" s="158" t="str">
        <f>IF(P466&lt;&gt;1, IF(SUM(P466:$P$504)&lt;&gt;0, "| Laat geen witruimte tussen ingevulde rijen.", ""), "")</f>
        <v/>
      </c>
      <c r="AS466" s="158"/>
      <c r="AT466" s="159" t="str">
        <f t="shared" si="190"/>
        <v/>
      </c>
    </row>
    <row r="467" spans="1:46" x14ac:dyDescent="0.3">
      <c r="A467" s="244" t="str">
        <f t="shared" si="171"/>
        <v/>
      </c>
      <c r="B467" s="153" t="str">
        <f t="shared" si="172"/>
        <v/>
      </c>
      <c r="C467" s="174" t="str">
        <f t="shared" si="173"/>
        <v/>
      </c>
      <c r="D467" s="234"/>
      <c r="E467" s="173"/>
      <c r="F467" s="175"/>
      <c r="G467" s="175"/>
      <c r="H467" s="175"/>
      <c r="I467" s="156"/>
      <c r="J467" s="175"/>
      <c r="K467" s="162"/>
      <c r="L467" s="178"/>
      <c r="M467" s="177"/>
      <c r="N467" s="177"/>
      <c r="O467" s="157" t="s">
        <v>98</v>
      </c>
      <c r="P467" s="158">
        <f t="shared" si="174"/>
        <v>0</v>
      </c>
      <c r="Q467" s="168" t="str">
        <f t="shared" si="175"/>
        <v/>
      </c>
      <c r="R467" s="233" t="str">
        <f t="shared" si="176"/>
        <v/>
      </c>
      <c r="S467" s="168">
        <f t="shared" si="177"/>
        <v>0</v>
      </c>
      <c r="T467" s="171">
        <f t="shared" si="178"/>
        <v>0</v>
      </c>
      <c r="U467" s="171">
        <f t="shared" si="179"/>
        <v>0</v>
      </c>
      <c r="V467" s="171">
        <f t="shared" si="180"/>
        <v>0</v>
      </c>
      <c r="W467" s="171">
        <f t="shared" si="181"/>
        <v>0</v>
      </c>
      <c r="X467" s="171">
        <f t="shared" si="182"/>
        <v>0</v>
      </c>
      <c r="Y467" s="171">
        <f t="shared" si="183"/>
        <v>0</v>
      </c>
      <c r="Z467" s="171">
        <f t="shared" si="184"/>
        <v>0</v>
      </c>
      <c r="AA467" s="171">
        <f t="shared" si="185"/>
        <v>0</v>
      </c>
      <c r="AB467" s="171">
        <f t="shared" si="186"/>
        <v>0</v>
      </c>
      <c r="AC467" s="171">
        <f t="shared" si="187"/>
        <v>0</v>
      </c>
      <c r="AD467" s="171">
        <f t="shared" si="188"/>
        <v>0</v>
      </c>
      <c r="AE467" s="168"/>
      <c r="AF467" s="171"/>
      <c r="AG467" s="171"/>
      <c r="AH467" s="171"/>
      <c r="AI467" s="171"/>
      <c r="AJ467" s="171"/>
      <c r="AK467" s="171"/>
      <c r="AL467" s="171"/>
      <c r="AM467" s="171"/>
      <c r="AN467" s="171" t="str">
        <f t="shared" si="168"/>
        <v/>
      </c>
      <c r="AO467" s="171" t="str">
        <f t="shared" si="169"/>
        <v/>
      </c>
      <c r="AP467" s="171" t="str">
        <f t="shared" si="170"/>
        <v/>
      </c>
      <c r="AQ467" s="168" t="str">
        <f t="shared" si="189"/>
        <v/>
      </c>
      <c r="AR467" s="158" t="str">
        <f>IF(P467&lt;&gt;1, IF(SUM(P467:$P$504)&lt;&gt;0, "| Laat geen witruimte tussen ingevulde rijen.", ""), "")</f>
        <v/>
      </c>
      <c r="AS467" s="158"/>
      <c r="AT467" s="159" t="str">
        <f t="shared" si="190"/>
        <v/>
      </c>
    </row>
    <row r="468" spans="1:46" x14ac:dyDescent="0.3">
      <c r="A468" s="244" t="str">
        <f t="shared" si="171"/>
        <v/>
      </c>
      <c r="B468" s="153" t="str">
        <f t="shared" si="172"/>
        <v/>
      </c>
      <c r="C468" s="174" t="str">
        <f t="shared" si="173"/>
        <v/>
      </c>
      <c r="D468" s="234"/>
      <c r="E468" s="173"/>
      <c r="F468" s="175"/>
      <c r="G468" s="175"/>
      <c r="H468" s="175"/>
      <c r="I468" s="156"/>
      <c r="J468" s="175"/>
      <c r="K468" s="162"/>
      <c r="L468" s="178"/>
      <c r="M468" s="177"/>
      <c r="N468" s="177"/>
      <c r="O468" s="157" t="s">
        <v>98</v>
      </c>
      <c r="P468" s="158">
        <f t="shared" si="174"/>
        <v>0</v>
      </c>
      <c r="Q468" s="168" t="str">
        <f t="shared" si="175"/>
        <v/>
      </c>
      <c r="R468" s="233" t="str">
        <f t="shared" si="176"/>
        <v/>
      </c>
      <c r="S468" s="168">
        <f t="shared" si="177"/>
        <v>0</v>
      </c>
      <c r="T468" s="171">
        <f t="shared" si="178"/>
        <v>0</v>
      </c>
      <c r="U468" s="171">
        <f t="shared" si="179"/>
        <v>0</v>
      </c>
      <c r="V468" s="171">
        <f t="shared" si="180"/>
        <v>0</v>
      </c>
      <c r="W468" s="171">
        <f t="shared" si="181"/>
        <v>0</v>
      </c>
      <c r="X468" s="171">
        <f t="shared" si="182"/>
        <v>0</v>
      </c>
      <c r="Y468" s="171">
        <f t="shared" si="183"/>
        <v>0</v>
      </c>
      <c r="Z468" s="171">
        <f t="shared" si="184"/>
        <v>0</v>
      </c>
      <c r="AA468" s="171">
        <f t="shared" si="185"/>
        <v>0</v>
      </c>
      <c r="AB468" s="171">
        <f t="shared" si="186"/>
        <v>0</v>
      </c>
      <c r="AC468" s="171">
        <f t="shared" si="187"/>
        <v>0</v>
      </c>
      <c r="AD468" s="171">
        <f t="shared" si="188"/>
        <v>0</v>
      </c>
      <c r="AE468" s="168"/>
      <c r="AF468" s="171"/>
      <c r="AG468" s="171"/>
      <c r="AH468" s="171"/>
      <c r="AI468" s="171"/>
      <c r="AJ468" s="171"/>
      <c r="AK468" s="171"/>
      <c r="AL468" s="171"/>
      <c r="AM468" s="171"/>
      <c r="AN468" s="171" t="str">
        <f t="shared" si="168"/>
        <v/>
      </c>
      <c r="AO468" s="171" t="str">
        <f t="shared" si="169"/>
        <v/>
      </c>
      <c r="AP468" s="171" t="str">
        <f t="shared" si="170"/>
        <v/>
      </c>
      <c r="AQ468" s="168" t="str">
        <f t="shared" si="189"/>
        <v/>
      </c>
      <c r="AR468" s="158" t="str">
        <f>IF(P468&lt;&gt;1, IF(SUM(P468:$P$504)&lt;&gt;0, "| Laat geen witruimte tussen ingevulde rijen.", ""), "")</f>
        <v/>
      </c>
      <c r="AS468" s="158"/>
      <c r="AT468" s="159" t="str">
        <f t="shared" si="190"/>
        <v/>
      </c>
    </row>
    <row r="469" spans="1:46" x14ac:dyDescent="0.3">
      <c r="A469" s="244" t="str">
        <f t="shared" si="171"/>
        <v/>
      </c>
      <c r="B469" s="153" t="str">
        <f t="shared" si="172"/>
        <v/>
      </c>
      <c r="C469" s="174" t="str">
        <f t="shared" si="173"/>
        <v/>
      </c>
      <c r="D469" s="234"/>
      <c r="E469" s="173"/>
      <c r="F469" s="175"/>
      <c r="G469" s="175"/>
      <c r="H469" s="175"/>
      <c r="I469" s="156"/>
      <c r="J469" s="175"/>
      <c r="K469" s="162"/>
      <c r="L469" s="178"/>
      <c r="M469" s="177"/>
      <c r="N469" s="177"/>
      <c r="O469" s="157" t="s">
        <v>98</v>
      </c>
      <c r="P469" s="158">
        <f t="shared" si="174"/>
        <v>0</v>
      </c>
      <c r="Q469" s="168" t="str">
        <f t="shared" si="175"/>
        <v/>
      </c>
      <c r="R469" s="233" t="str">
        <f t="shared" si="176"/>
        <v/>
      </c>
      <c r="S469" s="168">
        <f t="shared" si="177"/>
        <v>0</v>
      </c>
      <c r="T469" s="171">
        <f t="shared" si="178"/>
        <v>0</v>
      </c>
      <c r="U469" s="171">
        <f t="shared" si="179"/>
        <v>0</v>
      </c>
      <c r="V469" s="171">
        <f t="shared" si="180"/>
        <v>0</v>
      </c>
      <c r="W469" s="171">
        <f t="shared" si="181"/>
        <v>0</v>
      </c>
      <c r="X469" s="171">
        <f t="shared" si="182"/>
        <v>0</v>
      </c>
      <c r="Y469" s="171">
        <f t="shared" si="183"/>
        <v>0</v>
      </c>
      <c r="Z469" s="171">
        <f t="shared" si="184"/>
        <v>0</v>
      </c>
      <c r="AA469" s="171">
        <f t="shared" si="185"/>
        <v>0</v>
      </c>
      <c r="AB469" s="171">
        <f t="shared" si="186"/>
        <v>0</v>
      </c>
      <c r="AC469" s="171">
        <f t="shared" si="187"/>
        <v>0</v>
      </c>
      <c r="AD469" s="171">
        <f t="shared" si="188"/>
        <v>0</v>
      </c>
      <c r="AE469" s="168"/>
      <c r="AF469" s="171"/>
      <c r="AG469" s="171"/>
      <c r="AH469" s="171"/>
      <c r="AI469" s="171"/>
      <c r="AJ469" s="171"/>
      <c r="AK469" s="171"/>
      <c r="AL469" s="171"/>
      <c r="AM469" s="171"/>
      <c r="AN469" s="171" t="str">
        <f t="shared" si="168"/>
        <v/>
      </c>
      <c r="AO469" s="171" t="str">
        <f t="shared" si="169"/>
        <v/>
      </c>
      <c r="AP469" s="171" t="str">
        <f t="shared" si="170"/>
        <v/>
      </c>
      <c r="AQ469" s="168" t="str">
        <f t="shared" si="189"/>
        <v/>
      </c>
      <c r="AR469" s="158" t="str">
        <f>IF(P469&lt;&gt;1, IF(SUM(P469:$P$504)&lt;&gt;0, "| Laat geen witruimte tussen ingevulde rijen.", ""), "")</f>
        <v/>
      </c>
      <c r="AS469" s="158"/>
      <c r="AT469" s="159" t="str">
        <f t="shared" si="190"/>
        <v/>
      </c>
    </row>
    <row r="470" spans="1:46" x14ac:dyDescent="0.3">
      <c r="A470" s="244" t="str">
        <f t="shared" si="171"/>
        <v/>
      </c>
      <c r="B470" s="153" t="str">
        <f t="shared" si="172"/>
        <v/>
      </c>
      <c r="C470" s="174" t="str">
        <f t="shared" si="173"/>
        <v/>
      </c>
      <c r="D470" s="234"/>
      <c r="E470" s="173"/>
      <c r="F470" s="175"/>
      <c r="G470" s="175"/>
      <c r="H470" s="175"/>
      <c r="I470" s="156"/>
      <c r="J470" s="175"/>
      <c r="K470" s="162"/>
      <c r="L470" s="178"/>
      <c r="M470" s="177"/>
      <c r="N470" s="177"/>
      <c r="O470" s="157" t="s">
        <v>98</v>
      </c>
      <c r="P470" s="158">
        <f t="shared" si="174"/>
        <v>0</v>
      </c>
      <c r="Q470" s="168" t="str">
        <f t="shared" si="175"/>
        <v/>
      </c>
      <c r="R470" s="233" t="str">
        <f t="shared" si="176"/>
        <v/>
      </c>
      <c r="S470" s="168">
        <f t="shared" si="177"/>
        <v>0</v>
      </c>
      <c r="T470" s="171">
        <f t="shared" si="178"/>
        <v>0</v>
      </c>
      <c r="U470" s="171">
        <f t="shared" si="179"/>
        <v>0</v>
      </c>
      <c r="V470" s="171">
        <f t="shared" si="180"/>
        <v>0</v>
      </c>
      <c r="W470" s="171">
        <f t="shared" si="181"/>
        <v>0</v>
      </c>
      <c r="X470" s="171">
        <f t="shared" si="182"/>
        <v>0</v>
      </c>
      <c r="Y470" s="171">
        <f t="shared" si="183"/>
        <v>0</v>
      </c>
      <c r="Z470" s="171">
        <f t="shared" si="184"/>
        <v>0</v>
      </c>
      <c r="AA470" s="171">
        <f t="shared" si="185"/>
        <v>0</v>
      </c>
      <c r="AB470" s="171">
        <f t="shared" si="186"/>
        <v>0</v>
      </c>
      <c r="AC470" s="171">
        <f t="shared" si="187"/>
        <v>0</v>
      </c>
      <c r="AD470" s="171">
        <f t="shared" si="188"/>
        <v>0</v>
      </c>
      <c r="AE470" s="168"/>
      <c r="AF470" s="171"/>
      <c r="AG470" s="171"/>
      <c r="AH470" s="171"/>
      <c r="AI470" s="171"/>
      <c r="AJ470" s="171"/>
      <c r="AK470" s="171"/>
      <c r="AL470" s="171"/>
      <c r="AM470" s="171"/>
      <c r="AN470" s="171" t="str">
        <f t="shared" si="168"/>
        <v/>
      </c>
      <c r="AO470" s="171" t="str">
        <f t="shared" si="169"/>
        <v/>
      </c>
      <c r="AP470" s="171" t="str">
        <f t="shared" si="170"/>
        <v/>
      </c>
      <c r="AQ470" s="168" t="str">
        <f t="shared" si="189"/>
        <v/>
      </c>
      <c r="AR470" s="158" t="str">
        <f>IF(P470&lt;&gt;1, IF(SUM(P470:$P$504)&lt;&gt;0, "| Laat geen witruimte tussen ingevulde rijen.", ""), "")</f>
        <v/>
      </c>
      <c r="AS470" s="158"/>
      <c r="AT470" s="159" t="str">
        <f t="shared" si="190"/>
        <v/>
      </c>
    </row>
    <row r="471" spans="1:46" x14ac:dyDescent="0.3">
      <c r="A471" s="244" t="str">
        <f t="shared" si="171"/>
        <v/>
      </c>
      <c r="B471" s="153" t="str">
        <f t="shared" si="172"/>
        <v/>
      </c>
      <c r="C471" s="174" t="str">
        <f t="shared" si="173"/>
        <v/>
      </c>
      <c r="D471" s="234"/>
      <c r="E471" s="173"/>
      <c r="F471" s="175"/>
      <c r="G471" s="175"/>
      <c r="H471" s="175"/>
      <c r="I471" s="156"/>
      <c r="J471" s="175"/>
      <c r="K471" s="162"/>
      <c r="L471" s="178"/>
      <c r="M471" s="177"/>
      <c r="N471" s="177"/>
      <c r="O471" s="157" t="s">
        <v>98</v>
      </c>
      <c r="P471" s="158">
        <f t="shared" si="174"/>
        <v>0</v>
      </c>
      <c r="Q471" s="168" t="str">
        <f t="shared" si="175"/>
        <v/>
      </c>
      <c r="R471" s="233" t="str">
        <f t="shared" si="176"/>
        <v/>
      </c>
      <c r="S471" s="168">
        <f t="shared" si="177"/>
        <v>0</v>
      </c>
      <c r="T471" s="171">
        <f t="shared" si="178"/>
        <v>0</v>
      </c>
      <c r="U471" s="171">
        <f t="shared" si="179"/>
        <v>0</v>
      </c>
      <c r="V471" s="171">
        <f t="shared" si="180"/>
        <v>0</v>
      </c>
      <c r="W471" s="171">
        <f t="shared" si="181"/>
        <v>0</v>
      </c>
      <c r="X471" s="171">
        <f t="shared" si="182"/>
        <v>0</v>
      </c>
      <c r="Y471" s="171">
        <f t="shared" si="183"/>
        <v>0</v>
      </c>
      <c r="Z471" s="171">
        <f t="shared" si="184"/>
        <v>0</v>
      </c>
      <c r="AA471" s="171">
        <f t="shared" si="185"/>
        <v>0</v>
      </c>
      <c r="AB471" s="171">
        <f t="shared" si="186"/>
        <v>0</v>
      </c>
      <c r="AC471" s="171">
        <f t="shared" si="187"/>
        <v>0</v>
      </c>
      <c r="AD471" s="171">
        <f t="shared" si="188"/>
        <v>0</v>
      </c>
      <c r="AE471" s="168"/>
      <c r="AF471" s="171"/>
      <c r="AG471" s="171"/>
      <c r="AH471" s="171"/>
      <c r="AI471" s="171"/>
      <c r="AJ471" s="171"/>
      <c r="AK471" s="171"/>
      <c r="AL471" s="171"/>
      <c r="AM471" s="171"/>
      <c r="AN471" s="171" t="str">
        <f t="shared" si="168"/>
        <v/>
      </c>
      <c r="AO471" s="171" t="str">
        <f t="shared" si="169"/>
        <v/>
      </c>
      <c r="AP471" s="171" t="str">
        <f t="shared" si="170"/>
        <v/>
      </c>
      <c r="AQ471" s="168" t="str">
        <f t="shared" si="189"/>
        <v/>
      </c>
      <c r="AR471" s="158" t="str">
        <f>IF(P471&lt;&gt;1, IF(SUM(P471:$P$504)&lt;&gt;0, "| Laat geen witruimte tussen ingevulde rijen.", ""), "")</f>
        <v/>
      </c>
      <c r="AS471" s="158"/>
      <c r="AT471" s="159" t="str">
        <f t="shared" si="190"/>
        <v/>
      </c>
    </row>
    <row r="472" spans="1:46" x14ac:dyDescent="0.3">
      <c r="A472" s="244" t="str">
        <f t="shared" si="171"/>
        <v/>
      </c>
      <c r="B472" s="153" t="str">
        <f t="shared" si="172"/>
        <v/>
      </c>
      <c r="C472" s="174" t="str">
        <f t="shared" si="173"/>
        <v/>
      </c>
      <c r="D472" s="234"/>
      <c r="E472" s="173"/>
      <c r="F472" s="175"/>
      <c r="G472" s="175"/>
      <c r="H472" s="175"/>
      <c r="I472" s="156"/>
      <c r="J472" s="175"/>
      <c r="K472" s="162"/>
      <c r="L472" s="178"/>
      <c r="M472" s="177"/>
      <c r="N472" s="177"/>
      <c r="O472" s="157" t="s">
        <v>98</v>
      </c>
      <c r="P472" s="158">
        <f t="shared" si="174"/>
        <v>0</v>
      </c>
      <c r="Q472" s="168" t="str">
        <f t="shared" si="175"/>
        <v/>
      </c>
      <c r="R472" s="233" t="str">
        <f t="shared" si="176"/>
        <v/>
      </c>
      <c r="S472" s="168">
        <f t="shared" si="177"/>
        <v>0</v>
      </c>
      <c r="T472" s="171">
        <f t="shared" si="178"/>
        <v>0</v>
      </c>
      <c r="U472" s="171">
        <f t="shared" si="179"/>
        <v>0</v>
      </c>
      <c r="V472" s="171">
        <f t="shared" si="180"/>
        <v>0</v>
      </c>
      <c r="W472" s="171">
        <f t="shared" si="181"/>
        <v>0</v>
      </c>
      <c r="X472" s="171">
        <f t="shared" si="182"/>
        <v>0</v>
      </c>
      <c r="Y472" s="171">
        <f t="shared" si="183"/>
        <v>0</v>
      </c>
      <c r="Z472" s="171">
        <f t="shared" si="184"/>
        <v>0</v>
      </c>
      <c r="AA472" s="171">
        <f t="shared" si="185"/>
        <v>0</v>
      </c>
      <c r="AB472" s="171">
        <f t="shared" si="186"/>
        <v>0</v>
      </c>
      <c r="AC472" s="171">
        <f t="shared" si="187"/>
        <v>0</v>
      </c>
      <c r="AD472" s="171">
        <f t="shared" si="188"/>
        <v>0</v>
      </c>
      <c r="AE472" s="168"/>
      <c r="AF472" s="171"/>
      <c r="AG472" s="171"/>
      <c r="AH472" s="171"/>
      <c r="AI472" s="171"/>
      <c r="AJ472" s="171"/>
      <c r="AK472" s="171"/>
      <c r="AL472" s="171"/>
      <c r="AM472" s="171"/>
      <c r="AN472" s="171" t="str">
        <f t="shared" si="168"/>
        <v/>
      </c>
      <c r="AO472" s="171" t="str">
        <f t="shared" si="169"/>
        <v/>
      </c>
      <c r="AP472" s="171" t="str">
        <f t="shared" si="170"/>
        <v/>
      </c>
      <c r="AQ472" s="168" t="str">
        <f t="shared" si="189"/>
        <v/>
      </c>
      <c r="AR472" s="158" t="str">
        <f>IF(P472&lt;&gt;1, IF(SUM(P472:$P$504)&lt;&gt;0, "| Laat geen witruimte tussen ingevulde rijen.", ""), "")</f>
        <v/>
      </c>
      <c r="AS472" s="158"/>
      <c r="AT472" s="159" t="str">
        <f t="shared" si="190"/>
        <v/>
      </c>
    </row>
    <row r="473" spans="1:46" x14ac:dyDescent="0.3">
      <c r="A473" s="244" t="str">
        <f t="shared" si="171"/>
        <v/>
      </c>
      <c r="B473" s="153" t="str">
        <f t="shared" si="172"/>
        <v/>
      </c>
      <c r="C473" s="174" t="str">
        <f t="shared" si="173"/>
        <v/>
      </c>
      <c r="D473" s="234"/>
      <c r="E473" s="173"/>
      <c r="F473" s="175"/>
      <c r="G473" s="175"/>
      <c r="H473" s="175"/>
      <c r="I473" s="156"/>
      <c r="J473" s="175"/>
      <c r="K473" s="162"/>
      <c r="L473" s="178"/>
      <c r="M473" s="177"/>
      <c r="N473" s="177"/>
      <c r="O473" s="157" t="s">
        <v>98</v>
      </c>
      <c r="P473" s="158">
        <f t="shared" si="174"/>
        <v>0</v>
      </c>
      <c r="Q473" s="168" t="str">
        <f t="shared" si="175"/>
        <v/>
      </c>
      <c r="R473" s="233" t="str">
        <f t="shared" si="176"/>
        <v/>
      </c>
      <c r="S473" s="168">
        <f t="shared" si="177"/>
        <v>0</v>
      </c>
      <c r="T473" s="171">
        <f t="shared" si="178"/>
        <v>0</v>
      </c>
      <c r="U473" s="171">
        <f t="shared" si="179"/>
        <v>0</v>
      </c>
      <c r="V473" s="171">
        <f t="shared" si="180"/>
        <v>0</v>
      </c>
      <c r="W473" s="171">
        <f t="shared" si="181"/>
        <v>0</v>
      </c>
      <c r="X473" s="171">
        <f t="shared" si="182"/>
        <v>0</v>
      </c>
      <c r="Y473" s="171">
        <f t="shared" si="183"/>
        <v>0</v>
      </c>
      <c r="Z473" s="171">
        <f t="shared" si="184"/>
        <v>0</v>
      </c>
      <c r="AA473" s="171">
        <f t="shared" si="185"/>
        <v>0</v>
      </c>
      <c r="AB473" s="171">
        <f t="shared" si="186"/>
        <v>0</v>
      </c>
      <c r="AC473" s="171">
        <f t="shared" si="187"/>
        <v>0</v>
      </c>
      <c r="AD473" s="171">
        <f t="shared" si="188"/>
        <v>0</v>
      </c>
      <c r="AE473" s="168"/>
      <c r="AF473" s="171"/>
      <c r="AG473" s="171"/>
      <c r="AH473" s="171"/>
      <c r="AI473" s="171"/>
      <c r="AJ473" s="171"/>
      <c r="AK473" s="171"/>
      <c r="AL473" s="171"/>
      <c r="AM473" s="171"/>
      <c r="AN473" s="171" t="str">
        <f t="shared" si="168"/>
        <v/>
      </c>
      <c r="AO473" s="171" t="str">
        <f t="shared" si="169"/>
        <v/>
      </c>
      <c r="AP473" s="171" t="str">
        <f t="shared" si="170"/>
        <v/>
      </c>
      <c r="AQ473" s="168" t="str">
        <f t="shared" si="189"/>
        <v/>
      </c>
      <c r="AR473" s="158" t="str">
        <f>IF(P473&lt;&gt;1, IF(SUM(P473:$P$504)&lt;&gt;0, "| Laat geen witruimte tussen ingevulde rijen.", ""), "")</f>
        <v/>
      </c>
      <c r="AS473" s="158"/>
      <c r="AT473" s="159" t="str">
        <f t="shared" si="190"/>
        <v/>
      </c>
    </row>
    <row r="474" spans="1:46" x14ac:dyDescent="0.3">
      <c r="A474" s="244" t="str">
        <f t="shared" si="171"/>
        <v/>
      </c>
      <c r="B474" s="153" t="str">
        <f t="shared" si="172"/>
        <v/>
      </c>
      <c r="C474" s="174" t="str">
        <f t="shared" si="173"/>
        <v/>
      </c>
      <c r="D474" s="234"/>
      <c r="E474" s="173"/>
      <c r="F474" s="175"/>
      <c r="G474" s="175"/>
      <c r="H474" s="175"/>
      <c r="I474" s="156"/>
      <c r="J474" s="175"/>
      <c r="K474" s="162"/>
      <c r="L474" s="178"/>
      <c r="M474" s="177"/>
      <c r="N474" s="177"/>
      <c r="O474" s="157" t="s">
        <v>98</v>
      </c>
      <c r="P474" s="158">
        <f t="shared" si="174"/>
        <v>0</v>
      </c>
      <c r="Q474" s="168" t="str">
        <f t="shared" si="175"/>
        <v/>
      </c>
      <c r="R474" s="233" t="str">
        <f t="shared" si="176"/>
        <v/>
      </c>
      <c r="S474" s="168">
        <f t="shared" si="177"/>
        <v>0</v>
      </c>
      <c r="T474" s="171">
        <f t="shared" si="178"/>
        <v>0</v>
      </c>
      <c r="U474" s="171">
        <f t="shared" si="179"/>
        <v>0</v>
      </c>
      <c r="V474" s="171">
        <f t="shared" si="180"/>
        <v>0</v>
      </c>
      <c r="W474" s="171">
        <f t="shared" si="181"/>
        <v>0</v>
      </c>
      <c r="X474" s="171">
        <f t="shared" si="182"/>
        <v>0</v>
      </c>
      <c r="Y474" s="171">
        <f t="shared" si="183"/>
        <v>0</v>
      </c>
      <c r="Z474" s="171">
        <f t="shared" si="184"/>
        <v>0</v>
      </c>
      <c r="AA474" s="171">
        <f t="shared" si="185"/>
        <v>0</v>
      </c>
      <c r="AB474" s="171">
        <f t="shared" si="186"/>
        <v>0</v>
      </c>
      <c r="AC474" s="171">
        <f t="shared" si="187"/>
        <v>0</v>
      </c>
      <c r="AD474" s="171">
        <f t="shared" si="188"/>
        <v>0</v>
      </c>
      <c r="AE474" s="168"/>
      <c r="AF474" s="171"/>
      <c r="AG474" s="171"/>
      <c r="AH474" s="171"/>
      <c r="AI474" s="171"/>
      <c r="AJ474" s="171"/>
      <c r="AK474" s="171"/>
      <c r="AL474" s="171"/>
      <c r="AM474" s="171"/>
      <c r="AN474" s="171" t="str">
        <f t="shared" si="168"/>
        <v/>
      </c>
      <c r="AO474" s="171" t="str">
        <f t="shared" si="169"/>
        <v/>
      </c>
      <c r="AP474" s="171" t="str">
        <f t="shared" si="170"/>
        <v/>
      </c>
      <c r="AQ474" s="168" t="str">
        <f t="shared" si="189"/>
        <v/>
      </c>
      <c r="AR474" s="158" t="str">
        <f>IF(P474&lt;&gt;1, IF(SUM(P474:$P$504)&lt;&gt;0, "| Laat geen witruimte tussen ingevulde rijen.", ""), "")</f>
        <v/>
      </c>
      <c r="AS474" s="158"/>
      <c r="AT474" s="159" t="str">
        <f t="shared" si="190"/>
        <v/>
      </c>
    </row>
    <row r="475" spans="1:46" x14ac:dyDescent="0.3">
      <c r="A475" s="244" t="str">
        <f t="shared" si="171"/>
        <v/>
      </c>
      <c r="B475" s="153" t="str">
        <f t="shared" si="172"/>
        <v/>
      </c>
      <c r="C475" s="174" t="str">
        <f t="shared" si="173"/>
        <v/>
      </c>
      <c r="D475" s="234"/>
      <c r="E475" s="173"/>
      <c r="F475" s="175"/>
      <c r="G475" s="175"/>
      <c r="H475" s="175"/>
      <c r="I475" s="156"/>
      <c r="J475" s="175"/>
      <c r="K475" s="162"/>
      <c r="L475" s="178"/>
      <c r="M475" s="177"/>
      <c r="N475" s="177"/>
      <c r="O475" s="157" t="s">
        <v>98</v>
      </c>
      <c r="P475" s="158">
        <f t="shared" si="174"/>
        <v>0</v>
      </c>
      <c r="Q475" s="168" t="str">
        <f t="shared" si="175"/>
        <v/>
      </c>
      <c r="R475" s="233" t="str">
        <f t="shared" si="176"/>
        <v/>
      </c>
      <c r="S475" s="168">
        <f t="shared" si="177"/>
        <v>0</v>
      </c>
      <c r="T475" s="171">
        <f t="shared" si="178"/>
        <v>0</v>
      </c>
      <c r="U475" s="171">
        <f t="shared" si="179"/>
        <v>0</v>
      </c>
      <c r="V475" s="171">
        <f t="shared" si="180"/>
        <v>0</v>
      </c>
      <c r="W475" s="171">
        <f t="shared" si="181"/>
        <v>0</v>
      </c>
      <c r="X475" s="171">
        <f t="shared" si="182"/>
        <v>0</v>
      </c>
      <c r="Y475" s="171">
        <f t="shared" si="183"/>
        <v>0</v>
      </c>
      <c r="Z475" s="171">
        <f t="shared" si="184"/>
        <v>0</v>
      </c>
      <c r="AA475" s="171">
        <f t="shared" si="185"/>
        <v>0</v>
      </c>
      <c r="AB475" s="171">
        <f t="shared" si="186"/>
        <v>0</v>
      </c>
      <c r="AC475" s="171">
        <f t="shared" si="187"/>
        <v>0</v>
      </c>
      <c r="AD475" s="171">
        <f t="shared" si="188"/>
        <v>0</v>
      </c>
      <c r="AE475" s="168"/>
      <c r="AF475" s="171"/>
      <c r="AG475" s="171"/>
      <c r="AH475" s="171"/>
      <c r="AI475" s="171"/>
      <c r="AJ475" s="171"/>
      <c r="AK475" s="171"/>
      <c r="AL475" s="171"/>
      <c r="AM475" s="171"/>
      <c r="AN475" s="171" t="str">
        <f t="shared" si="168"/>
        <v/>
      </c>
      <c r="AO475" s="171" t="str">
        <f t="shared" si="169"/>
        <v/>
      </c>
      <c r="AP475" s="171" t="str">
        <f t="shared" si="170"/>
        <v/>
      </c>
      <c r="AQ475" s="168" t="str">
        <f t="shared" si="189"/>
        <v/>
      </c>
      <c r="AR475" s="158" t="str">
        <f>IF(P475&lt;&gt;1, IF(SUM(P475:$P$504)&lt;&gt;0, "| Laat geen witruimte tussen ingevulde rijen.", ""), "")</f>
        <v/>
      </c>
      <c r="AS475" s="158"/>
      <c r="AT475" s="159" t="str">
        <f t="shared" si="190"/>
        <v/>
      </c>
    </row>
    <row r="476" spans="1:46" x14ac:dyDescent="0.3">
      <c r="A476" s="244" t="str">
        <f t="shared" si="171"/>
        <v/>
      </c>
      <c r="B476" s="153" t="str">
        <f t="shared" si="172"/>
        <v/>
      </c>
      <c r="C476" s="174" t="str">
        <f t="shared" si="173"/>
        <v/>
      </c>
      <c r="D476" s="234"/>
      <c r="E476" s="173"/>
      <c r="F476" s="175"/>
      <c r="G476" s="175"/>
      <c r="H476" s="175"/>
      <c r="I476" s="156"/>
      <c r="J476" s="175"/>
      <c r="K476" s="162"/>
      <c r="L476" s="178"/>
      <c r="M476" s="177"/>
      <c r="N476" s="177"/>
      <c r="O476" s="157" t="s">
        <v>98</v>
      </c>
      <c r="P476" s="158">
        <f t="shared" si="174"/>
        <v>0</v>
      </c>
      <c r="Q476" s="168" t="str">
        <f t="shared" si="175"/>
        <v/>
      </c>
      <c r="R476" s="233" t="str">
        <f t="shared" si="176"/>
        <v/>
      </c>
      <c r="S476" s="168">
        <f t="shared" si="177"/>
        <v>0</v>
      </c>
      <c r="T476" s="171">
        <f t="shared" si="178"/>
        <v>0</v>
      </c>
      <c r="U476" s="171">
        <f t="shared" si="179"/>
        <v>0</v>
      </c>
      <c r="V476" s="171">
        <f t="shared" si="180"/>
        <v>0</v>
      </c>
      <c r="W476" s="171">
        <f t="shared" si="181"/>
        <v>0</v>
      </c>
      <c r="X476" s="171">
        <f t="shared" si="182"/>
        <v>0</v>
      </c>
      <c r="Y476" s="171">
        <f t="shared" si="183"/>
        <v>0</v>
      </c>
      <c r="Z476" s="171">
        <f t="shared" si="184"/>
        <v>0</v>
      </c>
      <c r="AA476" s="171">
        <f t="shared" si="185"/>
        <v>0</v>
      </c>
      <c r="AB476" s="171">
        <f t="shared" si="186"/>
        <v>0</v>
      </c>
      <c r="AC476" s="171">
        <f t="shared" si="187"/>
        <v>0</v>
      </c>
      <c r="AD476" s="171">
        <f t="shared" si="188"/>
        <v>0</v>
      </c>
      <c r="AE476" s="168"/>
      <c r="AF476" s="171"/>
      <c r="AG476" s="171"/>
      <c r="AH476" s="171"/>
      <c r="AI476" s="171"/>
      <c r="AJ476" s="171"/>
      <c r="AK476" s="171"/>
      <c r="AL476" s="171"/>
      <c r="AM476" s="171"/>
      <c r="AN476" s="171" t="str">
        <f t="shared" si="168"/>
        <v/>
      </c>
      <c r="AO476" s="171" t="str">
        <f t="shared" si="169"/>
        <v/>
      </c>
      <c r="AP476" s="171" t="str">
        <f t="shared" si="170"/>
        <v/>
      </c>
      <c r="AQ476" s="168" t="str">
        <f t="shared" si="189"/>
        <v/>
      </c>
      <c r="AR476" s="158" t="str">
        <f>IF(P476&lt;&gt;1, IF(SUM(P476:$P$504)&lt;&gt;0, "| Laat geen witruimte tussen ingevulde rijen.", ""), "")</f>
        <v/>
      </c>
      <c r="AS476" s="158"/>
      <c r="AT476" s="159" t="str">
        <f t="shared" si="190"/>
        <v/>
      </c>
    </row>
    <row r="477" spans="1:46" x14ac:dyDescent="0.3">
      <c r="A477" s="244" t="str">
        <f t="shared" si="171"/>
        <v/>
      </c>
      <c r="B477" s="153" t="str">
        <f t="shared" si="172"/>
        <v/>
      </c>
      <c r="C477" s="174" t="str">
        <f t="shared" si="173"/>
        <v/>
      </c>
      <c r="D477" s="234"/>
      <c r="E477" s="173"/>
      <c r="F477" s="175"/>
      <c r="G477" s="175"/>
      <c r="H477" s="175"/>
      <c r="I477" s="156"/>
      <c r="J477" s="175"/>
      <c r="K477" s="162"/>
      <c r="L477" s="178"/>
      <c r="M477" s="177"/>
      <c r="N477" s="177"/>
      <c r="O477" s="157" t="s">
        <v>98</v>
      </c>
      <c r="P477" s="158">
        <f t="shared" si="174"/>
        <v>0</v>
      </c>
      <c r="Q477" s="168" t="str">
        <f t="shared" si="175"/>
        <v/>
      </c>
      <c r="R477" s="233" t="str">
        <f t="shared" si="176"/>
        <v/>
      </c>
      <c r="S477" s="168">
        <f t="shared" si="177"/>
        <v>0</v>
      </c>
      <c r="T477" s="171">
        <f t="shared" si="178"/>
        <v>0</v>
      </c>
      <c r="U477" s="171">
        <f t="shared" si="179"/>
        <v>0</v>
      </c>
      <c r="V477" s="171">
        <f t="shared" si="180"/>
        <v>0</v>
      </c>
      <c r="W477" s="171">
        <f t="shared" si="181"/>
        <v>0</v>
      </c>
      <c r="X477" s="171">
        <f t="shared" si="182"/>
        <v>0</v>
      </c>
      <c r="Y477" s="171">
        <f t="shared" si="183"/>
        <v>0</v>
      </c>
      <c r="Z477" s="171">
        <f t="shared" si="184"/>
        <v>0</v>
      </c>
      <c r="AA477" s="171">
        <f t="shared" si="185"/>
        <v>0</v>
      </c>
      <c r="AB477" s="171">
        <f t="shared" si="186"/>
        <v>0</v>
      </c>
      <c r="AC477" s="171">
        <f t="shared" si="187"/>
        <v>0</v>
      </c>
      <c r="AD477" s="171">
        <f t="shared" si="188"/>
        <v>0</v>
      </c>
      <c r="AE477" s="168"/>
      <c r="AF477" s="171"/>
      <c r="AG477" s="171"/>
      <c r="AH477" s="171"/>
      <c r="AI477" s="171"/>
      <c r="AJ477" s="171"/>
      <c r="AK477" s="171"/>
      <c r="AL477" s="171"/>
      <c r="AM477" s="171"/>
      <c r="AN477" s="171" t="str">
        <f t="shared" si="168"/>
        <v/>
      </c>
      <c r="AO477" s="171" t="str">
        <f t="shared" si="169"/>
        <v/>
      </c>
      <c r="AP477" s="171" t="str">
        <f t="shared" si="170"/>
        <v/>
      </c>
      <c r="AQ477" s="168" t="str">
        <f t="shared" si="189"/>
        <v/>
      </c>
      <c r="AR477" s="158" t="str">
        <f>IF(P477&lt;&gt;1, IF(SUM(P477:$P$504)&lt;&gt;0, "| Laat geen witruimte tussen ingevulde rijen.", ""), "")</f>
        <v/>
      </c>
      <c r="AS477" s="158"/>
      <c r="AT477" s="159" t="str">
        <f t="shared" si="190"/>
        <v/>
      </c>
    </row>
    <row r="478" spans="1:46" x14ac:dyDescent="0.3">
      <c r="A478" s="244" t="str">
        <f t="shared" si="171"/>
        <v/>
      </c>
      <c r="B478" s="153" t="str">
        <f t="shared" si="172"/>
        <v/>
      </c>
      <c r="C478" s="174" t="str">
        <f t="shared" si="173"/>
        <v/>
      </c>
      <c r="D478" s="234"/>
      <c r="E478" s="173"/>
      <c r="F478" s="175"/>
      <c r="G478" s="175"/>
      <c r="H478" s="175"/>
      <c r="I478" s="156"/>
      <c r="J478" s="175"/>
      <c r="K478" s="162"/>
      <c r="L478" s="178"/>
      <c r="M478" s="177"/>
      <c r="N478" s="177"/>
      <c r="O478" s="157" t="s">
        <v>98</v>
      </c>
      <c r="P478" s="158">
        <f t="shared" si="174"/>
        <v>0</v>
      </c>
      <c r="Q478" s="168" t="str">
        <f t="shared" si="175"/>
        <v/>
      </c>
      <c r="R478" s="233" t="str">
        <f t="shared" si="176"/>
        <v/>
      </c>
      <c r="S478" s="168">
        <f t="shared" si="177"/>
        <v>0</v>
      </c>
      <c r="T478" s="171">
        <f t="shared" si="178"/>
        <v>0</v>
      </c>
      <c r="U478" s="171">
        <f t="shared" si="179"/>
        <v>0</v>
      </c>
      <c r="V478" s="171">
        <f t="shared" si="180"/>
        <v>0</v>
      </c>
      <c r="W478" s="171">
        <f t="shared" si="181"/>
        <v>0</v>
      </c>
      <c r="X478" s="171">
        <f t="shared" si="182"/>
        <v>0</v>
      </c>
      <c r="Y478" s="171">
        <f t="shared" si="183"/>
        <v>0</v>
      </c>
      <c r="Z478" s="171">
        <f t="shared" si="184"/>
        <v>0</v>
      </c>
      <c r="AA478" s="171">
        <f t="shared" si="185"/>
        <v>0</v>
      </c>
      <c r="AB478" s="171">
        <f t="shared" si="186"/>
        <v>0</v>
      </c>
      <c r="AC478" s="171">
        <f t="shared" si="187"/>
        <v>0</v>
      </c>
      <c r="AD478" s="171">
        <f t="shared" si="188"/>
        <v>0</v>
      </c>
      <c r="AE478" s="168"/>
      <c r="AF478" s="171"/>
      <c r="AG478" s="171"/>
      <c r="AH478" s="171"/>
      <c r="AI478" s="171"/>
      <c r="AJ478" s="171"/>
      <c r="AK478" s="171"/>
      <c r="AL478" s="171"/>
      <c r="AM478" s="171"/>
      <c r="AN478" s="171" t="str">
        <f t="shared" si="168"/>
        <v/>
      </c>
      <c r="AO478" s="171" t="str">
        <f t="shared" si="169"/>
        <v/>
      </c>
      <c r="AP478" s="171" t="str">
        <f t="shared" si="170"/>
        <v/>
      </c>
      <c r="AQ478" s="168" t="str">
        <f t="shared" si="189"/>
        <v/>
      </c>
      <c r="AR478" s="158" t="str">
        <f>IF(P478&lt;&gt;1, IF(SUM(P478:$P$504)&lt;&gt;0, "| Laat geen witruimte tussen ingevulde rijen.", ""), "")</f>
        <v/>
      </c>
      <c r="AS478" s="158"/>
      <c r="AT478" s="159" t="str">
        <f t="shared" si="190"/>
        <v/>
      </c>
    </row>
    <row r="479" spans="1:46" x14ac:dyDescent="0.3">
      <c r="A479" s="244" t="str">
        <f t="shared" si="171"/>
        <v/>
      </c>
      <c r="B479" s="153" t="str">
        <f t="shared" si="172"/>
        <v/>
      </c>
      <c r="C479" s="174" t="str">
        <f t="shared" si="173"/>
        <v/>
      </c>
      <c r="D479" s="234"/>
      <c r="E479" s="173"/>
      <c r="F479" s="175"/>
      <c r="G479" s="175"/>
      <c r="H479" s="175"/>
      <c r="I479" s="156"/>
      <c r="J479" s="175"/>
      <c r="K479" s="162"/>
      <c r="L479" s="178"/>
      <c r="M479" s="177"/>
      <c r="N479" s="177"/>
      <c r="O479" s="157" t="s">
        <v>98</v>
      </c>
      <c r="P479" s="158">
        <f t="shared" si="174"/>
        <v>0</v>
      </c>
      <c r="Q479" s="168" t="str">
        <f t="shared" si="175"/>
        <v/>
      </c>
      <c r="R479" s="233" t="str">
        <f t="shared" si="176"/>
        <v/>
      </c>
      <c r="S479" s="168">
        <f t="shared" si="177"/>
        <v>0</v>
      </c>
      <c r="T479" s="171">
        <f t="shared" si="178"/>
        <v>0</v>
      </c>
      <c r="U479" s="171">
        <f t="shared" si="179"/>
        <v>0</v>
      </c>
      <c r="V479" s="171">
        <f t="shared" si="180"/>
        <v>0</v>
      </c>
      <c r="W479" s="171">
        <f t="shared" si="181"/>
        <v>0</v>
      </c>
      <c r="X479" s="171">
        <f t="shared" si="182"/>
        <v>0</v>
      </c>
      <c r="Y479" s="171">
        <f t="shared" si="183"/>
        <v>0</v>
      </c>
      <c r="Z479" s="171">
        <f t="shared" si="184"/>
        <v>0</v>
      </c>
      <c r="AA479" s="171">
        <f t="shared" si="185"/>
        <v>0</v>
      </c>
      <c r="AB479" s="171">
        <f t="shared" si="186"/>
        <v>0</v>
      </c>
      <c r="AC479" s="171">
        <f t="shared" si="187"/>
        <v>0</v>
      </c>
      <c r="AD479" s="171">
        <f t="shared" si="188"/>
        <v>0</v>
      </c>
      <c r="AE479" s="168"/>
      <c r="AF479" s="171"/>
      <c r="AG479" s="171"/>
      <c r="AH479" s="171"/>
      <c r="AI479" s="171"/>
      <c r="AJ479" s="171"/>
      <c r="AK479" s="171"/>
      <c r="AL479" s="171"/>
      <c r="AM479" s="171"/>
      <c r="AN479" s="171" t="str">
        <f t="shared" si="168"/>
        <v/>
      </c>
      <c r="AO479" s="171" t="str">
        <f t="shared" si="169"/>
        <v/>
      </c>
      <c r="AP479" s="171" t="str">
        <f t="shared" si="170"/>
        <v/>
      </c>
      <c r="AQ479" s="168" t="str">
        <f t="shared" si="189"/>
        <v/>
      </c>
      <c r="AR479" s="158" t="str">
        <f>IF(P479&lt;&gt;1, IF(SUM(P479:$P$504)&lt;&gt;0, "| Laat geen witruimte tussen ingevulde rijen.", ""), "")</f>
        <v/>
      </c>
      <c r="AS479" s="158"/>
      <c r="AT479" s="159" t="str">
        <f t="shared" si="190"/>
        <v/>
      </c>
    </row>
    <row r="480" spans="1:46" x14ac:dyDescent="0.3">
      <c r="A480" s="244" t="str">
        <f t="shared" si="171"/>
        <v/>
      </c>
      <c r="B480" s="153" t="str">
        <f t="shared" si="172"/>
        <v/>
      </c>
      <c r="C480" s="174" t="str">
        <f t="shared" si="173"/>
        <v/>
      </c>
      <c r="D480" s="234"/>
      <c r="E480" s="173"/>
      <c r="F480" s="175"/>
      <c r="G480" s="175"/>
      <c r="H480" s="175"/>
      <c r="I480" s="156"/>
      <c r="J480" s="175"/>
      <c r="K480" s="162"/>
      <c r="L480" s="178"/>
      <c r="M480" s="177"/>
      <c r="N480" s="177"/>
      <c r="O480" s="157" t="s">
        <v>98</v>
      </c>
      <c r="P480" s="158">
        <f t="shared" si="174"/>
        <v>0</v>
      </c>
      <c r="Q480" s="168" t="str">
        <f t="shared" si="175"/>
        <v/>
      </c>
      <c r="R480" s="233" t="str">
        <f t="shared" si="176"/>
        <v/>
      </c>
      <c r="S480" s="168">
        <f t="shared" si="177"/>
        <v>0</v>
      </c>
      <c r="T480" s="171">
        <f t="shared" si="178"/>
        <v>0</v>
      </c>
      <c r="U480" s="171">
        <f t="shared" si="179"/>
        <v>0</v>
      </c>
      <c r="V480" s="171">
        <f t="shared" si="180"/>
        <v>0</v>
      </c>
      <c r="W480" s="171">
        <f t="shared" si="181"/>
        <v>0</v>
      </c>
      <c r="X480" s="171">
        <f t="shared" si="182"/>
        <v>0</v>
      </c>
      <c r="Y480" s="171">
        <f t="shared" si="183"/>
        <v>0</v>
      </c>
      <c r="Z480" s="171">
        <f t="shared" si="184"/>
        <v>0</v>
      </c>
      <c r="AA480" s="171">
        <f t="shared" si="185"/>
        <v>0</v>
      </c>
      <c r="AB480" s="171">
        <f t="shared" si="186"/>
        <v>0</v>
      </c>
      <c r="AC480" s="171">
        <f t="shared" si="187"/>
        <v>0</v>
      </c>
      <c r="AD480" s="171">
        <f t="shared" si="188"/>
        <v>0</v>
      </c>
      <c r="AE480" s="168"/>
      <c r="AF480" s="171"/>
      <c r="AG480" s="171"/>
      <c r="AH480" s="171"/>
      <c r="AI480" s="171"/>
      <c r="AJ480" s="171"/>
      <c r="AK480" s="171"/>
      <c r="AL480" s="171"/>
      <c r="AM480" s="171"/>
      <c r="AN480" s="171" t="str">
        <f t="shared" si="168"/>
        <v/>
      </c>
      <c r="AO480" s="171" t="str">
        <f t="shared" si="169"/>
        <v/>
      </c>
      <c r="AP480" s="171" t="str">
        <f t="shared" si="170"/>
        <v/>
      </c>
      <c r="AQ480" s="168" t="str">
        <f t="shared" si="189"/>
        <v/>
      </c>
      <c r="AR480" s="158" t="str">
        <f>IF(P480&lt;&gt;1, IF(SUM(P480:$P$504)&lt;&gt;0, "| Laat geen witruimte tussen ingevulde rijen.", ""), "")</f>
        <v/>
      </c>
      <c r="AS480" s="158"/>
      <c r="AT480" s="159" t="str">
        <f t="shared" si="190"/>
        <v/>
      </c>
    </row>
    <row r="481" spans="1:46" x14ac:dyDescent="0.3">
      <c r="A481" s="244" t="str">
        <f t="shared" si="171"/>
        <v/>
      </c>
      <c r="B481" s="153" t="str">
        <f t="shared" si="172"/>
        <v/>
      </c>
      <c r="C481" s="174" t="str">
        <f t="shared" si="173"/>
        <v/>
      </c>
      <c r="D481" s="234"/>
      <c r="E481" s="173"/>
      <c r="F481" s="175"/>
      <c r="G481" s="175"/>
      <c r="H481" s="175"/>
      <c r="I481" s="156"/>
      <c r="J481" s="175"/>
      <c r="K481" s="162"/>
      <c r="L481" s="178"/>
      <c r="M481" s="177"/>
      <c r="N481" s="177"/>
      <c r="O481" s="157" t="s">
        <v>98</v>
      </c>
      <c r="P481" s="158">
        <f t="shared" si="174"/>
        <v>0</v>
      </c>
      <c r="Q481" s="168" t="str">
        <f t="shared" si="175"/>
        <v/>
      </c>
      <c r="R481" s="233" t="str">
        <f t="shared" si="176"/>
        <v/>
      </c>
      <c r="S481" s="168">
        <f t="shared" si="177"/>
        <v>0</v>
      </c>
      <c r="T481" s="171">
        <f t="shared" si="178"/>
        <v>0</v>
      </c>
      <c r="U481" s="171">
        <f t="shared" si="179"/>
        <v>0</v>
      </c>
      <c r="V481" s="171">
        <f t="shared" si="180"/>
        <v>0</v>
      </c>
      <c r="W481" s="171">
        <f t="shared" si="181"/>
        <v>0</v>
      </c>
      <c r="X481" s="171">
        <f t="shared" si="182"/>
        <v>0</v>
      </c>
      <c r="Y481" s="171">
        <f t="shared" si="183"/>
        <v>0</v>
      </c>
      <c r="Z481" s="171">
        <f t="shared" si="184"/>
        <v>0</v>
      </c>
      <c r="AA481" s="171">
        <f t="shared" si="185"/>
        <v>0</v>
      </c>
      <c r="AB481" s="171">
        <f t="shared" si="186"/>
        <v>0</v>
      </c>
      <c r="AC481" s="171">
        <f t="shared" si="187"/>
        <v>0</v>
      </c>
      <c r="AD481" s="171">
        <f t="shared" si="188"/>
        <v>0</v>
      </c>
      <c r="AE481" s="168"/>
      <c r="AF481" s="171"/>
      <c r="AG481" s="171"/>
      <c r="AH481" s="171"/>
      <c r="AI481" s="171"/>
      <c r="AJ481" s="171"/>
      <c r="AK481" s="171"/>
      <c r="AL481" s="171"/>
      <c r="AM481" s="171"/>
      <c r="AN481" s="171" t="str">
        <f t="shared" si="168"/>
        <v/>
      </c>
      <c r="AO481" s="171" t="str">
        <f t="shared" si="169"/>
        <v/>
      </c>
      <c r="AP481" s="171" t="str">
        <f t="shared" si="170"/>
        <v/>
      </c>
      <c r="AQ481" s="168" t="str">
        <f t="shared" si="189"/>
        <v/>
      </c>
      <c r="AR481" s="158" t="str">
        <f>IF(P481&lt;&gt;1, IF(SUM(P481:$P$504)&lt;&gt;0, "| Laat geen witruimte tussen ingevulde rijen.", ""), "")</f>
        <v/>
      </c>
      <c r="AS481" s="158"/>
      <c r="AT481" s="159" t="str">
        <f t="shared" si="190"/>
        <v/>
      </c>
    </row>
    <row r="482" spans="1:46" x14ac:dyDescent="0.3">
      <c r="A482" s="244" t="str">
        <f t="shared" si="171"/>
        <v/>
      </c>
      <c r="B482" s="153" t="str">
        <f t="shared" si="172"/>
        <v/>
      </c>
      <c r="C482" s="174" t="str">
        <f t="shared" si="173"/>
        <v/>
      </c>
      <c r="D482" s="234"/>
      <c r="E482" s="173"/>
      <c r="F482" s="175"/>
      <c r="G482" s="175"/>
      <c r="H482" s="175"/>
      <c r="I482" s="156"/>
      <c r="J482" s="175"/>
      <c r="K482" s="162"/>
      <c r="L482" s="178"/>
      <c r="M482" s="177"/>
      <c r="N482" s="177"/>
      <c r="O482" s="157" t="s">
        <v>98</v>
      </c>
      <c r="P482" s="158">
        <f t="shared" si="174"/>
        <v>0</v>
      </c>
      <c r="Q482" s="168" t="str">
        <f t="shared" si="175"/>
        <v/>
      </c>
      <c r="R482" s="233" t="str">
        <f t="shared" si="176"/>
        <v/>
      </c>
      <c r="S482" s="168">
        <f t="shared" si="177"/>
        <v>0</v>
      </c>
      <c r="T482" s="171">
        <f t="shared" si="178"/>
        <v>0</v>
      </c>
      <c r="U482" s="171">
        <f t="shared" si="179"/>
        <v>0</v>
      </c>
      <c r="V482" s="171">
        <f t="shared" si="180"/>
        <v>0</v>
      </c>
      <c r="W482" s="171">
        <f t="shared" si="181"/>
        <v>0</v>
      </c>
      <c r="X482" s="171">
        <f t="shared" si="182"/>
        <v>0</v>
      </c>
      <c r="Y482" s="171">
        <f t="shared" si="183"/>
        <v>0</v>
      </c>
      <c r="Z482" s="171">
        <f t="shared" si="184"/>
        <v>0</v>
      </c>
      <c r="AA482" s="171">
        <f t="shared" si="185"/>
        <v>0</v>
      </c>
      <c r="AB482" s="171">
        <f t="shared" si="186"/>
        <v>0</v>
      </c>
      <c r="AC482" s="171">
        <f t="shared" si="187"/>
        <v>0</v>
      </c>
      <c r="AD482" s="171">
        <f t="shared" si="188"/>
        <v>0</v>
      </c>
      <c r="AE482" s="168"/>
      <c r="AF482" s="171"/>
      <c r="AG482" s="171"/>
      <c r="AH482" s="171"/>
      <c r="AI482" s="171"/>
      <c r="AJ482" s="171"/>
      <c r="AK482" s="171"/>
      <c r="AL482" s="171"/>
      <c r="AM482" s="171"/>
      <c r="AN482" s="171" t="str">
        <f t="shared" si="168"/>
        <v/>
      </c>
      <c r="AO482" s="171" t="str">
        <f t="shared" si="169"/>
        <v/>
      </c>
      <c r="AP482" s="171" t="str">
        <f t="shared" si="170"/>
        <v/>
      </c>
      <c r="AQ482" s="168" t="str">
        <f t="shared" si="189"/>
        <v/>
      </c>
      <c r="AR482" s="158" t="str">
        <f>IF(P482&lt;&gt;1, IF(SUM(P482:$P$504)&lt;&gt;0, "| Laat geen witruimte tussen ingevulde rijen.", ""), "")</f>
        <v/>
      </c>
      <c r="AS482" s="158"/>
      <c r="AT482" s="159" t="str">
        <f t="shared" si="190"/>
        <v/>
      </c>
    </row>
    <row r="483" spans="1:46" x14ac:dyDescent="0.3">
      <c r="A483" s="244" t="str">
        <f t="shared" si="171"/>
        <v/>
      </c>
      <c r="B483" s="153" t="str">
        <f t="shared" si="172"/>
        <v/>
      </c>
      <c r="C483" s="174" t="str">
        <f t="shared" si="173"/>
        <v/>
      </c>
      <c r="D483" s="234"/>
      <c r="E483" s="173"/>
      <c r="F483" s="175"/>
      <c r="G483" s="175"/>
      <c r="H483" s="175"/>
      <c r="I483" s="156"/>
      <c r="J483" s="175"/>
      <c r="K483" s="162"/>
      <c r="L483" s="178"/>
      <c r="M483" s="177"/>
      <c r="N483" s="177"/>
      <c r="O483" s="157" t="s">
        <v>98</v>
      </c>
      <c r="P483" s="158">
        <f t="shared" si="174"/>
        <v>0</v>
      </c>
      <c r="Q483" s="168" t="str">
        <f t="shared" si="175"/>
        <v/>
      </c>
      <c r="R483" s="233" t="str">
        <f t="shared" si="176"/>
        <v/>
      </c>
      <c r="S483" s="168">
        <f t="shared" si="177"/>
        <v>0</v>
      </c>
      <c r="T483" s="171">
        <f t="shared" si="178"/>
        <v>0</v>
      </c>
      <c r="U483" s="171">
        <f t="shared" si="179"/>
        <v>0</v>
      </c>
      <c r="V483" s="171">
        <f t="shared" si="180"/>
        <v>0</v>
      </c>
      <c r="W483" s="171">
        <f t="shared" si="181"/>
        <v>0</v>
      </c>
      <c r="X483" s="171">
        <f t="shared" si="182"/>
        <v>0</v>
      </c>
      <c r="Y483" s="171">
        <f t="shared" si="183"/>
        <v>0</v>
      </c>
      <c r="Z483" s="171">
        <f t="shared" si="184"/>
        <v>0</v>
      </c>
      <c r="AA483" s="171">
        <f t="shared" si="185"/>
        <v>0</v>
      </c>
      <c r="AB483" s="171">
        <f t="shared" si="186"/>
        <v>0</v>
      </c>
      <c r="AC483" s="171">
        <f t="shared" si="187"/>
        <v>0</v>
      </c>
      <c r="AD483" s="171">
        <f t="shared" si="188"/>
        <v>0</v>
      </c>
      <c r="AE483" s="168"/>
      <c r="AF483" s="171"/>
      <c r="AG483" s="171"/>
      <c r="AH483" s="171"/>
      <c r="AI483" s="171"/>
      <c r="AJ483" s="171"/>
      <c r="AK483" s="171"/>
      <c r="AL483" s="171"/>
      <c r="AM483" s="171"/>
      <c r="AN483" s="171" t="str">
        <f t="shared" si="168"/>
        <v/>
      </c>
      <c r="AO483" s="171" t="str">
        <f t="shared" si="169"/>
        <v/>
      </c>
      <c r="AP483" s="171" t="str">
        <f t="shared" si="170"/>
        <v/>
      </c>
      <c r="AQ483" s="168" t="str">
        <f t="shared" si="189"/>
        <v/>
      </c>
      <c r="AR483" s="158" t="str">
        <f>IF(P483&lt;&gt;1, IF(SUM(P483:$P$504)&lt;&gt;0, "| Laat geen witruimte tussen ingevulde rijen.", ""), "")</f>
        <v/>
      </c>
      <c r="AS483" s="158"/>
      <c r="AT483" s="159" t="str">
        <f t="shared" si="190"/>
        <v/>
      </c>
    </row>
    <row r="484" spans="1:46" x14ac:dyDescent="0.3">
      <c r="A484" s="244" t="str">
        <f t="shared" si="171"/>
        <v/>
      </c>
      <c r="B484" s="153" t="str">
        <f t="shared" si="172"/>
        <v/>
      </c>
      <c r="C484" s="174" t="str">
        <f t="shared" si="173"/>
        <v/>
      </c>
      <c r="D484" s="234"/>
      <c r="E484" s="173"/>
      <c r="F484" s="175"/>
      <c r="G484" s="175"/>
      <c r="H484" s="175"/>
      <c r="I484" s="156"/>
      <c r="J484" s="175"/>
      <c r="K484" s="162"/>
      <c r="L484" s="178"/>
      <c r="M484" s="177"/>
      <c r="N484" s="177"/>
      <c r="O484" s="157" t="s">
        <v>98</v>
      </c>
      <c r="P484" s="158">
        <f t="shared" si="174"/>
        <v>0</v>
      </c>
      <c r="Q484" s="168" t="str">
        <f t="shared" si="175"/>
        <v/>
      </c>
      <c r="R484" s="233" t="str">
        <f t="shared" si="176"/>
        <v/>
      </c>
      <c r="S484" s="168">
        <f t="shared" si="177"/>
        <v>0</v>
      </c>
      <c r="T484" s="171">
        <f t="shared" si="178"/>
        <v>0</v>
      </c>
      <c r="U484" s="171">
        <f t="shared" si="179"/>
        <v>0</v>
      </c>
      <c r="V484" s="171">
        <f t="shared" si="180"/>
        <v>0</v>
      </c>
      <c r="W484" s="171">
        <f t="shared" si="181"/>
        <v>0</v>
      </c>
      <c r="X484" s="171">
        <f t="shared" si="182"/>
        <v>0</v>
      </c>
      <c r="Y484" s="171">
        <f t="shared" si="183"/>
        <v>0</v>
      </c>
      <c r="Z484" s="171">
        <f t="shared" si="184"/>
        <v>0</v>
      </c>
      <c r="AA484" s="171">
        <f t="shared" si="185"/>
        <v>0</v>
      </c>
      <c r="AB484" s="171">
        <f t="shared" si="186"/>
        <v>0</v>
      </c>
      <c r="AC484" s="171">
        <f t="shared" si="187"/>
        <v>0</v>
      </c>
      <c r="AD484" s="171">
        <f t="shared" si="188"/>
        <v>0</v>
      </c>
      <c r="AE484" s="168"/>
      <c r="AF484" s="171"/>
      <c r="AG484" s="171"/>
      <c r="AH484" s="171"/>
      <c r="AI484" s="171"/>
      <c r="AJ484" s="171"/>
      <c r="AK484" s="171"/>
      <c r="AL484" s="171"/>
      <c r="AM484" s="171"/>
      <c r="AN484" s="171" t="str">
        <f t="shared" si="168"/>
        <v/>
      </c>
      <c r="AO484" s="171" t="str">
        <f t="shared" si="169"/>
        <v/>
      </c>
      <c r="AP484" s="171" t="str">
        <f t="shared" si="170"/>
        <v/>
      </c>
      <c r="AQ484" s="168" t="str">
        <f t="shared" si="189"/>
        <v/>
      </c>
      <c r="AR484" s="158" t="str">
        <f>IF(P484&lt;&gt;1, IF(SUM(P484:$P$504)&lt;&gt;0, "| Laat geen witruimte tussen ingevulde rijen.", ""), "")</f>
        <v/>
      </c>
      <c r="AS484" s="158"/>
      <c r="AT484" s="159" t="str">
        <f t="shared" si="190"/>
        <v/>
      </c>
    </row>
    <row r="485" spans="1:46" x14ac:dyDescent="0.3">
      <c r="A485" s="244" t="str">
        <f t="shared" si="171"/>
        <v/>
      </c>
      <c r="B485" s="153" t="str">
        <f t="shared" si="172"/>
        <v/>
      </c>
      <c r="C485" s="174" t="str">
        <f t="shared" si="173"/>
        <v/>
      </c>
      <c r="D485" s="234"/>
      <c r="E485" s="173"/>
      <c r="F485" s="175"/>
      <c r="G485" s="175"/>
      <c r="H485" s="175"/>
      <c r="I485" s="156"/>
      <c r="J485" s="175"/>
      <c r="K485" s="162"/>
      <c r="L485" s="178"/>
      <c r="M485" s="177"/>
      <c r="N485" s="177"/>
      <c r="O485" s="157" t="s">
        <v>98</v>
      </c>
      <c r="P485" s="158">
        <f t="shared" si="174"/>
        <v>0</v>
      </c>
      <c r="Q485" s="168" t="str">
        <f t="shared" si="175"/>
        <v/>
      </c>
      <c r="R485" s="233" t="str">
        <f t="shared" si="176"/>
        <v/>
      </c>
      <c r="S485" s="168">
        <f t="shared" si="177"/>
        <v>0</v>
      </c>
      <c r="T485" s="171">
        <f t="shared" si="178"/>
        <v>0</v>
      </c>
      <c r="U485" s="171">
        <f t="shared" si="179"/>
        <v>0</v>
      </c>
      <c r="V485" s="171">
        <f t="shared" si="180"/>
        <v>0</v>
      </c>
      <c r="W485" s="171">
        <f t="shared" si="181"/>
        <v>0</v>
      </c>
      <c r="X485" s="171">
        <f t="shared" si="182"/>
        <v>0</v>
      </c>
      <c r="Y485" s="171">
        <f t="shared" si="183"/>
        <v>0</v>
      </c>
      <c r="Z485" s="171">
        <f t="shared" si="184"/>
        <v>0</v>
      </c>
      <c r="AA485" s="171">
        <f t="shared" si="185"/>
        <v>0</v>
      </c>
      <c r="AB485" s="171">
        <f t="shared" si="186"/>
        <v>0</v>
      </c>
      <c r="AC485" s="171">
        <f t="shared" si="187"/>
        <v>0</v>
      </c>
      <c r="AD485" s="171">
        <f t="shared" si="188"/>
        <v>0</v>
      </c>
      <c r="AE485" s="168"/>
      <c r="AF485" s="171"/>
      <c r="AG485" s="171"/>
      <c r="AH485" s="171"/>
      <c r="AI485" s="171"/>
      <c r="AJ485" s="171"/>
      <c r="AK485" s="171"/>
      <c r="AL485" s="171"/>
      <c r="AM485" s="171"/>
      <c r="AN485" s="171" t="str">
        <f t="shared" si="168"/>
        <v/>
      </c>
      <c r="AO485" s="171" t="str">
        <f t="shared" si="169"/>
        <v/>
      </c>
      <c r="AP485" s="171" t="str">
        <f t="shared" si="170"/>
        <v/>
      </c>
      <c r="AQ485" s="168" t="str">
        <f t="shared" si="189"/>
        <v/>
      </c>
      <c r="AR485" s="158" t="str">
        <f>IF(P485&lt;&gt;1, IF(SUM(P485:$P$504)&lt;&gt;0, "| Laat geen witruimte tussen ingevulde rijen.", ""), "")</f>
        <v/>
      </c>
      <c r="AS485" s="158"/>
      <c r="AT485" s="159" t="str">
        <f t="shared" si="190"/>
        <v/>
      </c>
    </row>
    <row r="486" spans="1:46" x14ac:dyDescent="0.3">
      <c r="A486" s="244" t="str">
        <f t="shared" si="171"/>
        <v/>
      </c>
      <c r="B486" s="153" t="str">
        <f t="shared" si="172"/>
        <v/>
      </c>
      <c r="C486" s="174" t="str">
        <f t="shared" si="173"/>
        <v/>
      </c>
      <c r="D486" s="234"/>
      <c r="E486" s="173"/>
      <c r="F486" s="175"/>
      <c r="G486" s="175"/>
      <c r="H486" s="175"/>
      <c r="I486" s="156"/>
      <c r="J486" s="175"/>
      <c r="K486" s="162"/>
      <c r="L486" s="178"/>
      <c r="M486" s="177"/>
      <c r="N486" s="177"/>
      <c r="O486" s="157" t="s">
        <v>98</v>
      </c>
      <c r="P486" s="158">
        <f t="shared" si="174"/>
        <v>0</v>
      </c>
      <c r="Q486" s="168" t="str">
        <f t="shared" si="175"/>
        <v/>
      </c>
      <c r="R486" s="233" t="str">
        <f t="shared" si="176"/>
        <v/>
      </c>
      <c r="S486" s="168">
        <f t="shared" si="177"/>
        <v>0</v>
      </c>
      <c r="T486" s="171">
        <f t="shared" si="178"/>
        <v>0</v>
      </c>
      <c r="U486" s="171">
        <f t="shared" si="179"/>
        <v>0</v>
      </c>
      <c r="V486" s="171">
        <f t="shared" si="180"/>
        <v>0</v>
      </c>
      <c r="W486" s="171">
        <f t="shared" si="181"/>
        <v>0</v>
      </c>
      <c r="X486" s="171">
        <f t="shared" si="182"/>
        <v>0</v>
      </c>
      <c r="Y486" s="171">
        <f t="shared" si="183"/>
        <v>0</v>
      </c>
      <c r="Z486" s="171">
        <f t="shared" si="184"/>
        <v>0</v>
      </c>
      <c r="AA486" s="171">
        <f t="shared" si="185"/>
        <v>0</v>
      </c>
      <c r="AB486" s="171">
        <f t="shared" si="186"/>
        <v>0</v>
      </c>
      <c r="AC486" s="171">
        <f t="shared" si="187"/>
        <v>0</v>
      </c>
      <c r="AD486" s="171">
        <f t="shared" si="188"/>
        <v>0</v>
      </c>
      <c r="AE486" s="168"/>
      <c r="AF486" s="171"/>
      <c r="AG486" s="171"/>
      <c r="AH486" s="171"/>
      <c r="AI486" s="171"/>
      <c r="AJ486" s="171"/>
      <c r="AK486" s="171"/>
      <c r="AL486" s="171"/>
      <c r="AM486" s="171"/>
      <c r="AN486" s="171" t="str">
        <f t="shared" si="168"/>
        <v/>
      </c>
      <c r="AO486" s="171" t="str">
        <f t="shared" si="169"/>
        <v/>
      </c>
      <c r="AP486" s="171" t="str">
        <f t="shared" si="170"/>
        <v/>
      </c>
      <c r="AQ486" s="168" t="str">
        <f t="shared" si="189"/>
        <v/>
      </c>
      <c r="AR486" s="158" t="str">
        <f>IF(P486&lt;&gt;1, IF(SUM(P486:$P$504)&lt;&gt;0, "| Laat geen witruimte tussen ingevulde rijen.", ""), "")</f>
        <v/>
      </c>
      <c r="AS486" s="158"/>
      <c r="AT486" s="159" t="str">
        <f t="shared" si="190"/>
        <v/>
      </c>
    </row>
    <row r="487" spans="1:46" x14ac:dyDescent="0.3">
      <c r="A487" s="244" t="str">
        <f t="shared" si="171"/>
        <v/>
      </c>
      <c r="B487" s="153" t="str">
        <f t="shared" si="172"/>
        <v/>
      </c>
      <c r="C487" s="174" t="str">
        <f t="shared" si="173"/>
        <v/>
      </c>
      <c r="D487" s="234"/>
      <c r="E487" s="173"/>
      <c r="F487" s="175"/>
      <c r="G487" s="175"/>
      <c r="H487" s="175"/>
      <c r="I487" s="156"/>
      <c r="J487" s="175"/>
      <c r="K487" s="162"/>
      <c r="L487" s="178"/>
      <c r="M487" s="177"/>
      <c r="N487" s="177"/>
      <c r="O487" s="157" t="s">
        <v>98</v>
      </c>
      <c r="P487" s="158">
        <f t="shared" si="174"/>
        <v>0</v>
      </c>
      <c r="Q487" s="168" t="str">
        <f t="shared" si="175"/>
        <v/>
      </c>
      <c r="R487" s="233" t="str">
        <f t="shared" si="176"/>
        <v/>
      </c>
      <c r="S487" s="168">
        <f t="shared" si="177"/>
        <v>0</v>
      </c>
      <c r="T487" s="171">
        <f t="shared" si="178"/>
        <v>0</v>
      </c>
      <c r="U487" s="171">
        <f t="shared" si="179"/>
        <v>0</v>
      </c>
      <c r="V487" s="171">
        <f t="shared" si="180"/>
        <v>0</v>
      </c>
      <c r="W487" s="171">
        <f t="shared" si="181"/>
        <v>0</v>
      </c>
      <c r="X487" s="171">
        <f t="shared" si="182"/>
        <v>0</v>
      </c>
      <c r="Y487" s="171">
        <f t="shared" si="183"/>
        <v>0</v>
      </c>
      <c r="Z487" s="171">
        <f t="shared" si="184"/>
        <v>0</v>
      </c>
      <c r="AA487" s="171">
        <f t="shared" si="185"/>
        <v>0</v>
      </c>
      <c r="AB487" s="171">
        <f t="shared" si="186"/>
        <v>0</v>
      </c>
      <c r="AC487" s="171">
        <f t="shared" si="187"/>
        <v>0</v>
      </c>
      <c r="AD487" s="171">
        <f t="shared" si="188"/>
        <v>0</v>
      </c>
      <c r="AE487" s="168"/>
      <c r="AF487" s="171"/>
      <c r="AG487" s="171"/>
      <c r="AH487" s="171"/>
      <c r="AI487" s="171"/>
      <c r="AJ487" s="171"/>
      <c r="AK487" s="171"/>
      <c r="AL487" s="171"/>
      <c r="AM487" s="171"/>
      <c r="AN487" s="171" t="str">
        <f t="shared" si="168"/>
        <v/>
      </c>
      <c r="AO487" s="171" t="str">
        <f t="shared" si="169"/>
        <v/>
      </c>
      <c r="AP487" s="171" t="str">
        <f t="shared" si="170"/>
        <v/>
      </c>
      <c r="AQ487" s="168" t="str">
        <f t="shared" si="189"/>
        <v/>
      </c>
      <c r="AR487" s="158" t="str">
        <f>IF(P487&lt;&gt;1, IF(SUM(P487:$P$504)&lt;&gt;0, "| Laat geen witruimte tussen ingevulde rijen.", ""), "")</f>
        <v/>
      </c>
      <c r="AS487" s="158"/>
      <c r="AT487" s="159" t="str">
        <f t="shared" si="190"/>
        <v/>
      </c>
    </row>
    <row r="488" spans="1:46" x14ac:dyDescent="0.3">
      <c r="A488" s="244" t="str">
        <f t="shared" si="171"/>
        <v/>
      </c>
      <c r="B488" s="153" t="str">
        <f t="shared" si="172"/>
        <v/>
      </c>
      <c r="C488" s="174" t="str">
        <f t="shared" si="173"/>
        <v/>
      </c>
      <c r="D488" s="234"/>
      <c r="E488" s="173"/>
      <c r="F488" s="175"/>
      <c r="G488" s="175"/>
      <c r="H488" s="175"/>
      <c r="I488" s="156"/>
      <c r="J488" s="175"/>
      <c r="K488" s="162"/>
      <c r="L488" s="178"/>
      <c r="M488" s="177"/>
      <c r="N488" s="177"/>
      <c r="O488" s="157" t="s">
        <v>98</v>
      </c>
      <c r="P488" s="158">
        <f t="shared" si="174"/>
        <v>0</v>
      </c>
      <c r="Q488" s="168" t="str">
        <f t="shared" si="175"/>
        <v/>
      </c>
      <c r="R488" s="233" t="str">
        <f t="shared" si="176"/>
        <v/>
      </c>
      <c r="S488" s="168">
        <f t="shared" si="177"/>
        <v>0</v>
      </c>
      <c r="T488" s="171">
        <f t="shared" si="178"/>
        <v>0</v>
      </c>
      <c r="U488" s="171">
        <f t="shared" si="179"/>
        <v>0</v>
      </c>
      <c r="V488" s="171">
        <f t="shared" si="180"/>
        <v>0</v>
      </c>
      <c r="W488" s="171">
        <f t="shared" si="181"/>
        <v>0</v>
      </c>
      <c r="X488" s="171">
        <f t="shared" si="182"/>
        <v>0</v>
      </c>
      <c r="Y488" s="171">
        <f t="shared" si="183"/>
        <v>0</v>
      </c>
      <c r="Z488" s="171">
        <f t="shared" si="184"/>
        <v>0</v>
      </c>
      <c r="AA488" s="171">
        <f t="shared" si="185"/>
        <v>0</v>
      </c>
      <c r="AB488" s="171">
        <f t="shared" si="186"/>
        <v>0</v>
      </c>
      <c r="AC488" s="171">
        <f t="shared" si="187"/>
        <v>0</v>
      </c>
      <c r="AD488" s="171">
        <f t="shared" si="188"/>
        <v>0</v>
      </c>
      <c r="AE488" s="168"/>
      <c r="AF488" s="171"/>
      <c r="AG488" s="171"/>
      <c r="AH488" s="171"/>
      <c r="AI488" s="171"/>
      <c r="AJ488" s="171"/>
      <c r="AK488" s="171"/>
      <c r="AL488" s="171"/>
      <c r="AM488" s="171"/>
      <c r="AN488" s="171" t="str">
        <f t="shared" si="168"/>
        <v/>
      </c>
      <c r="AO488" s="171" t="str">
        <f t="shared" si="169"/>
        <v/>
      </c>
      <c r="AP488" s="171" t="str">
        <f t="shared" si="170"/>
        <v/>
      </c>
      <c r="AQ488" s="168" t="str">
        <f t="shared" si="189"/>
        <v/>
      </c>
      <c r="AR488" s="158" t="str">
        <f>IF(P488&lt;&gt;1, IF(SUM(P488:$P$504)&lt;&gt;0, "| Laat geen witruimte tussen ingevulde rijen.", ""), "")</f>
        <v/>
      </c>
      <c r="AS488" s="158"/>
      <c r="AT488" s="159" t="str">
        <f t="shared" si="190"/>
        <v/>
      </c>
    </row>
    <row r="489" spans="1:46" x14ac:dyDescent="0.3">
      <c r="A489" s="244" t="str">
        <f t="shared" si="171"/>
        <v/>
      </c>
      <c r="B489" s="153" t="str">
        <f t="shared" si="172"/>
        <v/>
      </c>
      <c r="C489" s="174" t="str">
        <f t="shared" si="173"/>
        <v/>
      </c>
      <c r="D489" s="234"/>
      <c r="E489" s="173"/>
      <c r="F489" s="175"/>
      <c r="G489" s="175"/>
      <c r="H489" s="175"/>
      <c r="I489" s="156"/>
      <c r="J489" s="175"/>
      <c r="K489" s="162"/>
      <c r="L489" s="178"/>
      <c r="M489" s="177"/>
      <c r="N489" s="177"/>
      <c r="O489" s="157" t="s">
        <v>98</v>
      </c>
      <c r="P489" s="158">
        <f t="shared" si="174"/>
        <v>0</v>
      </c>
      <c r="Q489" s="168" t="str">
        <f t="shared" si="175"/>
        <v/>
      </c>
      <c r="R489" s="233" t="str">
        <f t="shared" si="176"/>
        <v/>
      </c>
      <c r="S489" s="168">
        <f t="shared" si="177"/>
        <v>0</v>
      </c>
      <c r="T489" s="171">
        <f t="shared" si="178"/>
        <v>0</v>
      </c>
      <c r="U489" s="171">
        <f t="shared" si="179"/>
        <v>0</v>
      </c>
      <c r="V489" s="171">
        <f t="shared" si="180"/>
        <v>0</v>
      </c>
      <c r="W489" s="171">
        <f t="shared" si="181"/>
        <v>0</v>
      </c>
      <c r="X489" s="171">
        <f t="shared" si="182"/>
        <v>0</v>
      </c>
      <c r="Y489" s="171">
        <f t="shared" si="183"/>
        <v>0</v>
      </c>
      <c r="Z489" s="171">
        <f t="shared" si="184"/>
        <v>0</v>
      </c>
      <c r="AA489" s="171">
        <f t="shared" si="185"/>
        <v>0</v>
      </c>
      <c r="AB489" s="171">
        <f t="shared" si="186"/>
        <v>0</v>
      </c>
      <c r="AC489" s="171">
        <f t="shared" si="187"/>
        <v>0</v>
      </c>
      <c r="AD489" s="171">
        <f t="shared" si="188"/>
        <v>0</v>
      </c>
      <c r="AE489" s="168"/>
      <c r="AF489" s="171"/>
      <c r="AG489" s="171"/>
      <c r="AH489" s="171"/>
      <c r="AI489" s="171"/>
      <c r="AJ489" s="171"/>
      <c r="AK489" s="171"/>
      <c r="AL489" s="171"/>
      <c r="AM489" s="171"/>
      <c r="AN489" s="171" t="str">
        <f t="shared" si="168"/>
        <v/>
      </c>
      <c r="AO489" s="171" t="str">
        <f t="shared" si="169"/>
        <v/>
      </c>
      <c r="AP489" s="171" t="str">
        <f t="shared" si="170"/>
        <v/>
      </c>
      <c r="AQ489" s="168" t="str">
        <f t="shared" si="189"/>
        <v/>
      </c>
      <c r="AR489" s="158" t="str">
        <f>IF(P489&lt;&gt;1, IF(SUM(P489:$P$504)&lt;&gt;0, "| Laat geen witruimte tussen ingevulde rijen.", ""), "")</f>
        <v/>
      </c>
      <c r="AS489" s="158"/>
      <c r="AT489" s="159" t="str">
        <f t="shared" si="190"/>
        <v/>
      </c>
    </row>
    <row r="490" spans="1:46" x14ac:dyDescent="0.3">
      <c r="A490" s="244" t="str">
        <f t="shared" si="171"/>
        <v/>
      </c>
      <c r="B490" s="153" t="str">
        <f t="shared" si="172"/>
        <v/>
      </c>
      <c r="C490" s="174" t="str">
        <f t="shared" si="173"/>
        <v/>
      </c>
      <c r="D490" s="234"/>
      <c r="E490" s="173"/>
      <c r="F490" s="175"/>
      <c r="G490" s="175"/>
      <c r="H490" s="175"/>
      <c r="I490" s="156"/>
      <c r="J490" s="175"/>
      <c r="K490" s="162"/>
      <c r="L490" s="178"/>
      <c r="M490" s="177"/>
      <c r="N490" s="177"/>
      <c r="O490" s="157" t="s">
        <v>98</v>
      </c>
      <c r="P490" s="158">
        <f t="shared" si="174"/>
        <v>0</v>
      </c>
      <c r="Q490" s="168" t="str">
        <f t="shared" si="175"/>
        <v/>
      </c>
      <c r="R490" s="233" t="str">
        <f t="shared" si="176"/>
        <v/>
      </c>
      <c r="S490" s="168">
        <f t="shared" si="177"/>
        <v>0</v>
      </c>
      <c r="T490" s="171">
        <f t="shared" si="178"/>
        <v>0</v>
      </c>
      <c r="U490" s="171">
        <f t="shared" si="179"/>
        <v>0</v>
      </c>
      <c r="V490" s="171">
        <f t="shared" si="180"/>
        <v>0</v>
      </c>
      <c r="W490" s="171">
        <f t="shared" si="181"/>
        <v>0</v>
      </c>
      <c r="X490" s="171">
        <f t="shared" si="182"/>
        <v>0</v>
      </c>
      <c r="Y490" s="171">
        <f t="shared" si="183"/>
        <v>0</v>
      </c>
      <c r="Z490" s="171">
        <f t="shared" si="184"/>
        <v>0</v>
      </c>
      <c r="AA490" s="171">
        <f t="shared" si="185"/>
        <v>0</v>
      </c>
      <c r="AB490" s="171">
        <f t="shared" si="186"/>
        <v>0</v>
      </c>
      <c r="AC490" s="171">
        <f t="shared" si="187"/>
        <v>0</v>
      </c>
      <c r="AD490" s="171">
        <f t="shared" si="188"/>
        <v>0</v>
      </c>
      <c r="AE490" s="168"/>
      <c r="AF490" s="171"/>
      <c r="AG490" s="171"/>
      <c r="AH490" s="171"/>
      <c r="AI490" s="171"/>
      <c r="AJ490" s="171"/>
      <c r="AK490" s="171"/>
      <c r="AL490" s="171"/>
      <c r="AM490" s="171"/>
      <c r="AN490" s="171" t="str">
        <f t="shared" si="168"/>
        <v/>
      </c>
      <c r="AO490" s="171" t="str">
        <f t="shared" si="169"/>
        <v/>
      </c>
      <c r="AP490" s="171" t="str">
        <f t="shared" si="170"/>
        <v/>
      </c>
      <c r="AQ490" s="168" t="str">
        <f t="shared" si="189"/>
        <v/>
      </c>
      <c r="AR490" s="158" t="str">
        <f>IF(P490&lt;&gt;1, IF(SUM(P490:$P$504)&lt;&gt;0, "| Laat geen witruimte tussen ingevulde rijen.", ""), "")</f>
        <v/>
      </c>
      <c r="AS490" s="158"/>
      <c r="AT490" s="159" t="str">
        <f t="shared" si="190"/>
        <v/>
      </c>
    </row>
    <row r="491" spans="1:46" x14ac:dyDescent="0.3">
      <c r="A491" s="244" t="str">
        <f t="shared" si="171"/>
        <v/>
      </c>
      <c r="B491" s="153" t="str">
        <f t="shared" si="172"/>
        <v/>
      </c>
      <c r="C491" s="174" t="str">
        <f t="shared" si="173"/>
        <v/>
      </c>
      <c r="D491" s="234"/>
      <c r="E491" s="173"/>
      <c r="F491" s="175"/>
      <c r="G491" s="175"/>
      <c r="H491" s="175"/>
      <c r="I491" s="156"/>
      <c r="J491" s="175"/>
      <c r="K491" s="162"/>
      <c r="L491" s="178"/>
      <c r="M491" s="177"/>
      <c r="N491" s="177"/>
      <c r="O491" s="157" t="s">
        <v>98</v>
      </c>
      <c r="P491" s="158">
        <f t="shared" si="174"/>
        <v>0</v>
      </c>
      <c r="Q491" s="168" t="str">
        <f t="shared" si="175"/>
        <v/>
      </c>
      <c r="R491" s="233" t="str">
        <f t="shared" si="176"/>
        <v/>
      </c>
      <c r="S491" s="168">
        <f t="shared" si="177"/>
        <v>0</v>
      </c>
      <c r="T491" s="171">
        <f t="shared" si="178"/>
        <v>0</v>
      </c>
      <c r="U491" s="171">
        <f t="shared" si="179"/>
        <v>0</v>
      </c>
      <c r="V491" s="171">
        <f t="shared" si="180"/>
        <v>0</v>
      </c>
      <c r="W491" s="171">
        <f t="shared" si="181"/>
        <v>0</v>
      </c>
      <c r="X491" s="171">
        <f t="shared" si="182"/>
        <v>0</v>
      </c>
      <c r="Y491" s="171">
        <f t="shared" si="183"/>
        <v>0</v>
      </c>
      <c r="Z491" s="171">
        <f t="shared" si="184"/>
        <v>0</v>
      </c>
      <c r="AA491" s="171">
        <f t="shared" si="185"/>
        <v>0</v>
      </c>
      <c r="AB491" s="171">
        <f t="shared" si="186"/>
        <v>0</v>
      </c>
      <c r="AC491" s="171">
        <f t="shared" si="187"/>
        <v>0</v>
      </c>
      <c r="AD491" s="171">
        <f t="shared" si="188"/>
        <v>0</v>
      </c>
      <c r="AE491" s="168"/>
      <c r="AF491" s="171"/>
      <c r="AG491" s="171"/>
      <c r="AH491" s="171"/>
      <c r="AI491" s="171"/>
      <c r="AJ491" s="171"/>
      <c r="AK491" s="171"/>
      <c r="AL491" s="171"/>
      <c r="AM491" s="171"/>
      <c r="AN491" s="171" t="str">
        <f t="shared" si="168"/>
        <v/>
      </c>
      <c r="AO491" s="171" t="str">
        <f t="shared" si="169"/>
        <v/>
      </c>
      <c r="AP491" s="171" t="str">
        <f t="shared" si="170"/>
        <v/>
      </c>
      <c r="AQ491" s="168" t="str">
        <f t="shared" si="189"/>
        <v/>
      </c>
      <c r="AR491" s="158" t="str">
        <f>IF(P491&lt;&gt;1, IF(SUM(P491:$P$504)&lt;&gt;0, "| Laat geen witruimte tussen ingevulde rijen.", ""), "")</f>
        <v/>
      </c>
      <c r="AS491" s="158"/>
      <c r="AT491" s="159" t="str">
        <f t="shared" si="190"/>
        <v/>
      </c>
    </row>
    <row r="492" spans="1:46" x14ac:dyDescent="0.3">
      <c r="A492" s="244" t="str">
        <f t="shared" si="171"/>
        <v/>
      </c>
      <c r="B492" s="153" t="str">
        <f t="shared" si="172"/>
        <v/>
      </c>
      <c r="C492" s="174" t="str">
        <f t="shared" si="173"/>
        <v/>
      </c>
      <c r="D492" s="234"/>
      <c r="E492" s="173"/>
      <c r="F492" s="175"/>
      <c r="G492" s="175"/>
      <c r="H492" s="175"/>
      <c r="I492" s="156"/>
      <c r="J492" s="175"/>
      <c r="K492" s="162"/>
      <c r="L492" s="178"/>
      <c r="M492" s="177"/>
      <c r="N492" s="177"/>
      <c r="O492" s="157" t="s">
        <v>98</v>
      </c>
      <c r="P492" s="158">
        <f t="shared" si="174"/>
        <v>0</v>
      </c>
      <c r="Q492" s="168" t="str">
        <f t="shared" si="175"/>
        <v/>
      </c>
      <c r="R492" s="233" t="str">
        <f t="shared" si="176"/>
        <v/>
      </c>
      <c r="S492" s="168">
        <f t="shared" si="177"/>
        <v>0</v>
      </c>
      <c r="T492" s="171">
        <f t="shared" si="178"/>
        <v>0</v>
      </c>
      <c r="U492" s="171">
        <f t="shared" si="179"/>
        <v>0</v>
      </c>
      <c r="V492" s="171">
        <f t="shared" si="180"/>
        <v>0</v>
      </c>
      <c r="W492" s="171">
        <f t="shared" si="181"/>
        <v>0</v>
      </c>
      <c r="X492" s="171">
        <f t="shared" si="182"/>
        <v>0</v>
      </c>
      <c r="Y492" s="171">
        <f t="shared" si="183"/>
        <v>0</v>
      </c>
      <c r="Z492" s="171">
        <f t="shared" si="184"/>
        <v>0</v>
      </c>
      <c r="AA492" s="171">
        <f t="shared" si="185"/>
        <v>0</v>
      </c>
      <c r="AB492" s="171">
        <f t="shared" si="186"/>
        <v>0</v>
      </c>
      <c r="AC492" s="171">
        <f t="shared" si="187"/>
        <v>0</v>
      </c>
      <c r="AD492" s="171">
        <f t="shared" si="188"/>
        <v>0</v>
      </c>
      <c r="AE492" s="168"/>
      <c r="AF492" s="171"/>
      <c r="AG492" s="171"/>
      <c r="AH492" s="171"/>
      <c r="AI492" s="171"/>
      <c r="AJ492" s="171"/>
      <c r="AK492" s="171"/>
      <c r="AL492" s="171"/>
      <c r="AM492" s="171"/>
      <c r="AN492" s="171" t="str">
        <f t="shared" si="168"/>
        <v/>
      </c>
      <c r="AO492" s="171" t="str">
        <f t="shared" si="169"/>
        <v/>
      </c>
      <c r="AP492" s="171" t="str">
        <f t="shared" si="170"/>
        <v/>
      </c>
      <c r="AQ492" s="168" t="str">
        <f t="shared" si="189"/>
        <v/>
      </c>
      <c r="AR492" s="158" t="str">
        <f>IF(P492&lt;&gt;1, IF(SUM(P492:$P$504)&lt;&gt;0, "| Laat geen witruimte tussen ingevulde rijen.", ""), "")</f>
        <v/>
      </c>
      <c r="AS492" s="158"/>
      <c r="AT492" s="159" t="str">
        <f t="shared" si="190"/>
        <v/>
      </c>
    </row>
    <row r="493" spans="1:46" x14ac:dyDescent="0.3">
      <c r="A493" s="244" t="str">
        <f t="shared" si="171"/>
        <v/>
      </c>
      <c r="B493" s="153" t="str">
        <f t="shared" si="172"/>
        <v/>
      </c>
      <c r="C493" s="174" t="str">
        <f t="shared" si="173"/>
        <v/>
      </c>
      <c r="D493" s="234"/>
      <c r="E493" s="173"/>
      <c r="F493" s="175"/>
      <c r="G493" s="175"/>
      <c r="H493" s="175"/>
      <c r="I493" s="156"/>
      <c r="J493" s="175"/>
      <c r="K493" s="162"/>
      <c r="L493" s="178"/>
      <c r="M493" s="177"/>
      <c r="N493" s="177"/>
      <c r="O493" s="157" t="s">
        <v>98</v>
      </c>
      <c r="P493" s="158">
        <f t="shared" si="174"/>
        <v>0</v>
      </c>
      <c r="Q493" s="168" t="str">
        <f t="shared" si="175"/>
        <v/>
      </c>
      <c r="R493" s="233" t="str">
        <f t="shared" si="176"/>
        <v/>
      </c>
      <c r="S493" s="168">
        <f t="shared" si="177"/>
        <v>0</v>
      </c>
      <c r="T493" s="171">
        <f t="shared" si="178"/>
        <v>0</v>
      </c>
      <c r="U493" s="171">
        <f t="shared" si="179"/>
        <v>0</v>
      </c>
      <c r="V493" s="171">
        <f t="shared" si="180"/>
        <v>0</v>
      </c>
      <c r="W493" s="171">
        <f t="shared" si="181"/>
        <v>0</v>
      </c>
      <c r="X493" s="171">
        <f t="shared" si="182"/>
        <v>0</v>
      </c>
      <c r="Y493" s="171">
        <f t="shared" si="183"/>
        <v>0</v>
      </c>
      <c r="Z493" s="171">
        <f t="shared" si="184"/>
        <v>0</v>
      </c>
      <c r="AA493" s="171">
        <f t="shared" si="185"/>
        <v>0</v>
      </c>
      <c r="AB493" s="171">
        <f t="shared" si="186"/>
        <v>0</v>
      </c>
      <c r="AC493" s="171">
        <f t="shared" si="187"/>
        <v>0</v>
      </c>
      <c r="AD493" s="171">
        <f t="shared" si="188"/>
        <v>0</v>
      </c>
      <c r="AE493" s="168"/>
      <c r="AF493" s="171"/>
      <c r="AG493" s="171"/>
      <c r="AH493" s="171"/>
      <c r="AI493" s="171"/>
      <c r="AJ493" s="171"/>
      <c r="AK493" s="171"/>
      <c r="AL493" s="171"/>
      <c r="AM493" s="171"/>
      <c r="AN493" s="171" t="str">
        <f t="shared" si="168"/>
        <v/>
      </c>
      <c r="AO493" s="171" t="str">
        <f t="shared" si="169"/>
        <v/>
      </c>
      <c r="AP493" s="171" t="str">
        <f t="shared" si="170"/>
        <v/>
      </c>
      <c r="AQ493" s="168" t="str">
        <f t="shared" si="189"/>
        <v/>
      </c>
      <c r="AR493" s="158" t="str">
        <f>IF(P493&lt;&gt;1, IF(SUM(P493:$P$504)&lt;&gt;0, "| Laat geen witruimte tussen ingevulde rijen.", ""), "")</f>
        <v/>
      </c>
      <c r="AS493" s="158"/>
      <c r="AT493" s="159" t="str">
        <f t="shared" si="190"/>
        <v/>
      </c>
    </row>
    <row r="494" spans="1:46" x14ac:dyDescent="0.3">
      <c r="A494" s="244" t="str">
        <f t="shared" si="171"/>
        <v/>
      </c>
      <c r="B494" s="153" t="str">
        <f t="shared" si="172"/>
        <v/>
      </c>
      <c r="C494" s="174" t="str">
        <f t="shared" si="173"/>
        <v/>
      </c>
      <c r="D494" s="234"/>
      <c r="E494" s="173"/>
      <c r="F494" s="175"/>
      <c r="G494" s="175"/>
      <c r="H494" s="175"/>
      <c r="I494" s="156"/>
      <c r="J494" s="175"/>
      <c r="K494" s="162"/>
      <c r="L494" s="178"/>
      <c r="M494" s="177"/>
      <c r="N494" s="177"/>
      <c r="O494" s="157" t="s">
        <v>98</v>
      </c>
      <c r="P494" s="158">
        <f t="shared" si="174"/>
        <v>0</v>
      </c>
      <c r="Q494" s="168" t="str">
        <f t="shared" si="175"/>
        <v/>
      </c>
      <c r="R494" s="233" t="str">
        <f t="shared" si="176"/>
        <v/>
      </c>
      <c r="S494" s="168">
        <f t="shared" si="177"/>
        <v>0</v>
      </c>
      <c r="T494" s="171">
        <f t="shared" si="178"/>
        <v>0</v>
      </c>
      <c r="U494" s="171">
        <f t="shared" si="179"/>
        <v>0</v>
      </c>
      <c r="V494" s="171">
        <f t="shared" si="180"/>
        <v>0</v>
      </c>
      <c r="W494" s="171">
        <f t="shared" si="181"/>
        <v>0</v>
      </c>
      <c r="X494" s="171">
        <f t="shared" si="182"/>
        <v>0</v>
      </c>
      <c r="Y494" s="171">
        <f t="shared" si="183"/>
        <v>0</v>
      </c>
      <c r="Z494" s="171">
        <f t="shared" si="184"/>
        <v>0</v>
      </c>
      <c r="AA494" s="171">
        <f t="shared" si="185"/>
        <v>0</v>
      </c>
      <c r="AB494" s="171">
        <f t="shared" si="186"/>
        <v>0</v>
      </c>
      <c r="AC494" s="171">
        <f t="shared" si="187"/>
        <v>0</v>
      </c>
      <c r="AD494" s="171">
        <f t="shared" si="188"/>
        <v>0</v>
      </c>
      <c r="AE494" s="168"/>
      <c r="AF494" s="171"/>
      <c r="AG494" s="171"/>
      <c r="AH494" s="171"/>
      <c r="AI494" s="171"/>
      <c r="AJ494" s="171"/>
      <c r="AK494" s="171"/>
      <c r="AL494" s="171"/>
      <c r="AM494" s="171"/>
      <c r="AN494" s="171" t="str">
        <f t="shared" si="168"/>
        <v/>
      </c>
      <c r="AO494" s="171" t="str">
        <f t="shared" si="169"/>
        <v/>
      </c>
      <c r="AP494" s="171" t="str">
        <f t="shared" si="170"/>
        <v/>
      </c>
      <c r="AQ494" s="168" t="str">
        <f t="shared" si="189"/>
        <v/>
      </c>
      <c r="AR494" s="158" t="str">
        <f>IF(P494&lt;&gt;1, IF(SUM(P494:$P$504)&lt;&gt;0, "| Laat geen witruimte tussen ingevulde rijen.", ""), "")</f>
        <v/>
      </c>
      <c r="AS494" s="158"/>
      <c r="AT494" s="159" t="str">
        <f t="shared" si="190"/>
        <v/>
      </c>
    </row>
    <row r="495" spans="1:46" x14ac:dyDescent="0.3">
      <c r="A495" s="244" t="str">
        <f t="shared" si="171"/>
        <v/>
      </c>
      <c r="B495" s="153" t="str">
        <f t="shared" si="172"/>
        <v/>
      </c>
      <c r="C495" s="174" t="str">
        <f t="shared" si="173"/>
        <v/>
      </c>
      <c r="D495" s="234"/>
      <c r="E495" s="173"/>
      <c r="F495" s="175"/>
      <c r="G495" s="175"/>
      <c r="H495" s="175"/>
      <c r="I495" s="156"/>
      <c r="J495" s="175"/>
      <c r="K495" s="162"/>
      <c r="L495" s="178"/>
      <c r="M495" s="177"/>
      <c r="N495" s="177"/>
      <c r="O495" s="157" t="s">
        <v>98</v>
      </c>
      <c r="P495" s="158">
        <f t="shared" si="174"/>
        <v>0</v>
      </c>
      <c r="Q495" s="168" t="str">
        <f t="shared" si="175"/>
        <v/>
      </c>
      <c r="R495" s="233" t="str">
        <f t="shared" si="176"/>
        <v/>
      </c>
      <c r="S495" s="168">
        <f t="shared" si="177"/>
        <v>0</v>
      </c>
      <c r="T495" s="171">
        <f t="shared" si="178"/>
        <v>0</v>
      </c>
      <c r="U495" s="171">
        <f t="shared" si="179"/>
        <v>0</v>
      </c>
      <c r="V495" s="171">
        <f t="shared" si="180"/>
        <v>0</v>
      </c>
      <c r="W495" s="171">
        <f t="shared" si="181"/>
        <v>0</v>
      </c>
      <c r="X495" s="171">
        <f t="shared" si="182"/>
        <v>0</v>
      </c>
      <c r="Y495" s="171">
        <f t="shared" si="183"/>
        <v>0</v>
      </c>
      <c r="Z495" s="171">
        <f t="shared" si="184"/>
        <v>0</v>
      </c>
      <c r="AA495" s="171">
        <f t="shared" si="185"/>
        <v>0</v>
      </c>
      <c r="AB495" s="171">
        <f t="shared" si="186"/>
        <v>0</v>
      </c>
      <c r="AC495" s="171">
        <f t="shared" si="187"/>
        <v>0</v>
      </c>
      <c r="AD495" s="171">
        <f t="shared" si="188"/>
        <v>0</v>
      </c>
      <c r="AE495" s="168"/>
      <c r="AF495" s="171"/>
      <c r="AG495" s="171"/>
      <c r="AH495" s="171"/>
      <c r="AI495" s="171"/>
      <c r="AJ495" s="171"/>
      <c r="AK495" s="171"/>
      <c r="AL495" s="171"/>
      <c r="AM495" s="171"/>
      <c r="AN495" s="171" t="str">
        <f t="shared" si="168"/>
        <v/>
      </c>
      <c r="AO495" s="171" t="str">
        <f t="shared" si="169"/>
        <v/>
      </c>
      <c r="AP495" s="171" t="str">
        <f t="shared" si="170"/>
        <v/>
      </c>
      <c r="AQ495" s="168" t="str">
        <f t="shared" si="189"/>
        <v/>
      </c>
      <c r="AR495" s="158" t="str">
        <f>IF(P495&lt;&gt;1, IF(SUM(P495:$P$504)&lt;&gt;0, "| Laat geen witruimte tussen ingevulde rijen.", ""), "")</f>
        <v/>
      </c>
      <c r="AS495" s="158"/>
      <c r="AT495" s="159" t="str">
        <f t="shared" si="190"/>
        <v/>
      </c>
    </row>
    <row r="496" spans="1:46" x14ac:dyDescent="0.3">
      <c r="A496" s="244" t="str">
        <f t="shared" si="171"/>
        <v/>
      </c>
      <c r="B496" s="153" t="str">
        <f t="shared" si="172"/>
        <v/>
      </c>
      <c r="C496" s="174" t="str">
        <f t="shared" si="173"/>
        <v/>
      </c>
      <c r="D496" s="234"/>
      <c r="E496" s="173"/>
      <c r="F496" s="175"/>
      <c r="G496" s="175"/>
      <c r="H496" s="175"/>
      <c r="I496" s="156"/>
      <c r="J496" s="175"/>
      <c r="K496" s="162"/>
      <c r="L496" s="178"/>
      <c r="M496" s="177"/>
      <c r="N496" s="177"/>
      <c r="O496" s="157" t="s">
        <v>98</v>
      </c>
      <c r="P496" s="158">
        <f t="shared" si="174"/>
        <v>0</v>
      </c>
      <c r="Q496" s="168" t="str">
        <f t="shared" si="175"/>
        <v/>
      </c>
      <c r="R496" s="233" t="str">
        <f t="shared" si="176"/>
        <v/>
      </c>
      <c r="S496" s="168">
        <f t="shared" si="177"/>
        <v>0</v>
      </c>
      <c r="T496" s="171">
        <f t="shared" si="178"/>
        <v>0</v>
      </c>
      <c r="U496" s="171">
        <f t="shared" si="179"/>
        <v>0</v>
      </c>
      <c r="V496" s="171">
        <f t="shared" si="180"/>
        <v>0</v>
      </c>
      <c r="W496" s="171">
        <f t="shared" si="181"/>
        <v>0</v>
      </c>
      <c r="X496" s="171">
        <f t="shared" si="182"/>
        <v>0</v>
      </c>
      <c r="Y496" s="171">
        <f t="shared" si="183"/>
        <v>0</v>
      </c>
      <c r="Z496" s="171">
        <f t="shared" si="184"/>
        <v>0</v>
      </c>
      <c r="AA496" s="171">
        <f t="shared" si="185"/>
        <v>0</v>
      </c>
      <c r="AB496" s="171">
        <f t="shared" si="186"/>
        <v>0</v>
      </c>
      <c r="AC496" s="171">
        <f t="shared" si="187"/>
        <v>0</v>
      </c>
      <c r="AD496" s="171">
        <f t="shared" si="188"/>
        <v>0</v>
      </c>
      <c r="AE496" s="168"/>
      <c r="AF496" s="171"/>
      <c r="AG496" s="171"/>
      <c r="AH496" s="171"/>
      <c r="AI496" s="171"/>
      <c r="AJ496" s="171"/>
      <c r="AK496" s="171"/>
      <c r="AL496" s="171"/>
      <c r="AM496" s="171"/>
      <c r="AN496" s="171" t="str">
        <f t="shared" si="168"/>
        <v/>
      </c>
      <c r="AO496" s="171" t="str">
        <f t="shared" si="169"/>
        <v/>
      </c>
      <c r="AP496" s="171" t="str">
        <f t="shared" si="170"/>
        <v/>
      </c>
      <c r="AQ496" s="168" t="str">
        <f t="shared" si="189"/>
        <v/>
      </c>
      <c r="AR496" s="158" t="str">
        <f>IF(P496&lt;&gt;1, IF(SUM(P496:$P$504)&lt;&gt;0, "| Laat geen witruimte tussen ingevulde rijen.", ""), "")</f>
        <v/>
      </c>
      <c r="AS496" s="158"/>
      <c r="AT496" s="159" t="str">
        <f t="shared" si="190"/>
        <v/>
      </c>
    </row>
    <row r="497" spans="1:46" x14ac:dyDescent="0.3">
      <c r="A497" s="244" t="str">
        <f t="shared" si="171"/>
        <v/>
      </c>
      <c r="B497" s="153" t="str">
        <f t="shared" si="172"/>
        <v/>
      </c>
      <c r="C497" s="174" t="str">
        <f t="shared" si="173"/>
        <v/>
      </c>
      <c r="D497" s="234"/>
      <c r="E497" s="173"/>
      <c r="F497" s="175"/>
      <c r="G497" s="175"/>
      <c r="H497" s="175"/>
      <c r="I497" s="156"/>
      <c r="J497" s="175"/>
      <c r="K497" s="162"/>
      <c r="L497" s="178"/>
      <c r="M497" s="177"/>
      <c r="N497" s="177"/>
      <c r="O497" s="157" t="s">
        <v>98</v>
      </c>
      <c r="P497" s="158">
        <f t="shared" si="174"/>
        <v>0</v>
      </c>
      <c r="Q497" s="168" t="str">
        <f t="shared" si="175"/>
        <v/>
      </c>
      <c r="R497" s="233" t="str">
        <f t="shared" si="176"/>
        <v/>
      </c>
      <c r="S497" s="168">
        <f t="shared" si="177"/>
        <v>0</v>
      </c>
      <c r="T497" s="171">
        <f t="shared" si="178"/>
        <v>0</v>
      </c>
      <c r="U497" s="171">
        <f t="shared" si="179"/>
        <v>0</v>
      </c>
      <c r="V497" s="171">
        <f t="shared" si="180"/>
        <v>0</v>
      </c>
      <c r="W497" s="171">
        <f t="shared" si="181"/>
        <v>0</v>
      </c>
      <c r="X497" s="171">
        <f t="shared" si="182"/>
        <v>0</v>
      </c>
      <c r="Y497" s="171">
        <f t="shared" si="183"/>
        <v>0</v>
      </c>
      <c r="Z497" s="171">
        <f t="shared" si="184"/>
        <v>0</v>
      </c>
      <c r="AA497" s="171">
        <f t="shared" si="185"/>
        <v>0</v>
      </c>
      <c r="AB497" s="171">
        <f t="shared" si="186"/>
        <v>0</v>
      </c>
      <c r="AC497" s="171">
        <f t="shared" si="187"/>
        <v>0</v>
      </c>
      <c r="AD497" s="171">
        <f t="shared" si="188"/>
        <v>0</v>
      </c>
      <c r="AE497" s="168"/>
      <c r="AF497" s="171"/>
      <c r="AG497" s="171"/>
      <c r="AH497" s="171"/>
      <c r="AI497" s="171"/>
      <c r="AJ497" s="171"/>
      <c r="AK497" s="171"/>
      <c r="AL497" s="171"/>
      <c r="AM497" s="171"/>
      <c r="AN497" s="171" t="str">
        <f t="shared" si="168"/>
        <v/>
      </c>
      <c r="AO497" s="171" t="str">
        <f t="shared" si="169"/>
        <v/>
      </c>
      <c r="AP497" s="171" t="str">
        <f t="shared" si="170"/>
        <v/>
      </c>
      <c r="AQ497" s="168" t="str">
        <f t="shared" si="189"/>
        <v/>
      </c>
      <c r="AR497" s="158" t="str">
        <f>IF(P497&lt;&gt;1, IF(SUM(P497:$P$504)&lt;&gt;0, "| Laat geen witruimte tussen ingevulde rijen.", ""), "")</f>
        <v/>
      </c>
      <c r="AS497" s="158"/>
      <c r="AT497" s="159" t="str">
        <f t="shared" si="190"/>
        <v/>
      </c>
    </row>
    <row r="498" spans="1:46" x14ac:dyDescent="0.3">
      <c r="A498" s="244" t="str">
        <f t="shared" si="171"/>
        <v/>
      </c>
      <c r="B498" s="153" t="str">
        <f t="shared" si="172"/>
        <v/>
      </c>
      <c r="C498" s="174" t="str">
        <f t="shared" si="173"/>
        <v/>
      </c>
      <c r="D498" s="234"/>
      <c r="E498" s="173"/>
      <c r="F498" s="175"/>
      <c r="G498" s="175"/>
      <c r="H498" s="175"/>
      <c r="I498" s="156"/>
      <c r="J498" s="175"/>
      <c r="K498" s="162"/>
      <c r="L498" s="178"/>
      <c r="M498" s="177"/>
      <c r="N498" s="177"/>
      <c r="O498" s="157" t="s">
        <v>98</v>
      </c>
      <c r="P498" s="158">
        <f t="shared" si="174"/>
        <v>0</v>
      </c>
      <c r="Q498" s="168" t="str">
        <f t="shared" si="175"/>
        <v/>
      </c>
      <c r="R498" s="233" t="str">
        <f t="shared" si="176"/>
        <v/>
      </c>
      <c r="S498" s="168">
        <f t="shared" si="177"/>
        <v>0</v>
      </c>
      <c r="T498" s="171">
        <f t="shared" si="178"/>
        <v>0</v>
      </c>
      <c r="U498" s="171">
        <f t="shared" si="179"/>
        <v>0</v>
      </c>
      <c r="V498" s="171">
        <f t="shared" si="180"/>
        <v>0</v>
      </c>
      <c r="W498" s="171">
        <f t="shared" si="181"/>
        <v>0</v>
      </c>
      <c r="X498" s="171">
        <f t="shared" si="182"/>
        <v>0</v>
      </c>
      <c r="Y498" s="171">
        <f t="shared" si="183"/>
        <v>0</v>
      </c>
      <c r="Z498" s="171">
        <f t="shared" si="184"/>
        <v>0</v>
      </c>
      <c r="AA498" s="171">
        <f t="shared" si="185"/>
        <v>0</v>
      </c>
      <c r="AB498" s="171">
        <f t="shared" si="186"/>
        <v>0</v>
      </c>
      <c r="AC498" s="171">
        <f t="shared" si="187"/>
        <v>0</v>
      </c>
      <c r="AD498" s="171">
        <f t="shared" si="188"/>
        <v>0</v>
      </c>
      <c r="AE498" s="168"/>
      <c r="AF498" s="171"/>
      <c r="AG498" s="171"/>
      <c r="AH498" s="171"/>
      <c r="AI498" s="171"/>
      <c r="AJ498" s="171"/>
      <c r="AK498" s="171"/>
      <c r="AL498" s="171"/>
      <c r="AM498" s="171"/>
      <c r="AN498" s="171" t="str">
        <f t="shared" si="168"/>
        <v/>
      </c>
      <c r="AO498" s="171" t="str">
        <f t="shared" si="169"/>
        <v/>
      </c>
      <c r="AP498" s="171" t="str">
        <f t="shared" si="170"/>
        <v/>
      </c>
      <c r="AQ498" s="168" t="str">
        <f t="shared" si="189"/>
        <v/>
      </c>
      <c r="AR498" s="158" t="str">
        <f>IF(P498&lt;&gt;1, IF(SUM(P498:$P$504)&lt;&gt;0, "| Laat geen witruimte tussen ingevulde rijen.", ""), "")</f>
        <v/>
      </c>
      <c r="AS498" s="158"/>
      <c r="AT498" s="159" t="str">
        <f t="shared" si="190"/>
        <v/>
      </c>
    </row>
    <row r="499" spans="1:46" x14ac:dyDescent="0.3">
      <c r="A499" s="244" t="str">
        <f t="shared" si="171"/>
        <v/>
      </c>
      <c r="B499" s="153" t="str">
        <f t="shared" si="172"/>
        <v/>
      </c>
      <c r="C499" s="174" t="str">
        <f t="shared" si="173"/>
        <v/>
      </c>
      <c r="D499" s="234"/>
      <c r="E499" s="173"/>
      <c r="F499" s="175"/>
      <c r="G499" s="175"/>
      <c r="H499" s="175"/>
      <c r="I499" s="156"/>
      <c r="J499" s="175"/>
      <c r="K499" s="162"/>
      <c r="L499" s="178"/>
      <c r="M499" s="177"/>
      <c r="N499" s="177"/>
      <c r="O499" s="157" t="s">
        <v>98</v>
      </c>
      <c r="P499" s="158">
        <f t="shared" si="174"/>
        <v>0</v>
      </c>
      <c r="Q499" s="168" t="str">
        <f t="shared" si="175"/>
        <v/>
      </c>
      <c r="R499" s="233" t="str">
        <f t="shared" si="176"/>
        <v/>
      </c>
      <c r="S499" s="168">
        <f t="shared" si="177"/>
        <v>0</v>
      </c>
      <c r="T499" s="171">
        <f t="shared" si="178"/>
        <v>0</v>
      </c>
      <c r="U499" s="171">
        <f t="shared" si="179"/>
        <v>0</v>
      </c>
      <c r="V499" s="171">
        <f t="shared" si="180"/>
        <v>0</v>
      </c>
      <c r="W499" s="171">
        <f t="shared" si="181"/>
        <v>0</v>
      </c>
      <c r="X499" s="171">
        <f t="shared" si="182"/>
        <v>0</v>
      </c>
      <c r="Y499" s="171">
        <f t="shared" si="183"/>
        <v>0</v>
      </c>
      <c r="Z499" s="171">
        <f t="shared" si="184"/>
        <v>0</v>
      </c>
      <c r="AA499" s="171">
        <f t="shared" si="185"/>
        <v>0</v>
      </c>
      <c r="AB499" s="171">
        <f t="shared" si="186"/>
        <v>0</v>
      </c>
      <c r="AC499" s="171">
        <f t="shared" si="187"/>
        <v>0</v>
      </c>
      <c r="AD499" s="171">
        <f t="shared" si="188"/>
        <v>0</v>
      </c>
      <c r="AE499" s="168"/>
      <c r="AF499" s="171"/>
      <c r="AG499" s="171"/>
      <c r="AH499" s="171"/>
      <c r="AI499" s="171"/>
      <c r="AJ499" s="171"/>
      <c r="AK499" s="171"/>
      <c r="AL499" s="171"/>
      <c r="AM499" s="171"/>
      <c r="AN499" s="171" t="str">
        <f t="shared" si="168"/>
        <v/>
      </c>
      <c r="AO499" s="171" t="str">
        <f t="shared" si="169"/>
        <v/>
      </c>
      <c r="AP499" s="171" t="str">
        <f t="shared" si="170"/>
        <v/>
      </c>
      <c r="AQ499" s="168" t="str">
        <f t="shared" si="189"/>
        <v/>
      </c>
      <c r="AR499" s="158" t="str">
        <f>IF(P499&lt;&gt;1, IF(SUM(P499:$P$504)&lt;&gt;0, "| Laat geen witruimte tussen ingevulde rijen.", ""), "")</f>
        <v/>
      </c>
      <c r="AS499" s="158"/>
      <c r="AT499" s="159" t="str">
        <f t="shared" si="190"/>
        <v/>
      </c>
    </row>
    <row r="500" spans="1:46" x14ac:dyDescent="0.3">
      <c r="A500" s="244" t="str">
        <f t="shared" si="171"/>
        <v/>
      </c>
      <c r="B500" s="153" t="str">
        <f t="shared" si="172"/>
        <v/>
      </c>
      <c r="C500" s="174" t="str">
        <f t="shared" si="173"/>
        <v/>
      </c>
      <c r="D500" s="234"/>
      <c r="E500" s="173"/>
      <c r="F500" s="175"/>
      <c r="G500" s="175"/>
      <c r="H500" s="175"/>
      <c r="I500" s="156"/>
      <c r="J500" s="175"/>
      <c r="K500" s="162"/>
      <c r="L500" s="178"/>
      <c r="M500" s="177"/>
      <c r="N500" s="177"/>
      <c r="O500" s="157" t="s">
        <v>98</v>
      </c>
      <c r="P500" s="158">
        <f t="shared" si="174"/>
        <v>0</v>
      </c>
      <c r="Q500" s="168" t="str">
        <f t="shared" si="175"/>
        <v/>
      </c>
      <c r="R500" s="233" t="str">
        <f t="shared" si="176"/>
        <v/>
      </c>
      <c r="S500" s="168">
        <f t="shared" si="177"/>
        <v>0</v>
      </c>
      <c r="T500" s="171">
        <f t="shared" si="178"/>
        <v>0</v>
      </c>
      <c r="U500" s="171">
        <f t="shared" si="179"/>
        <v>0</v>
      </c>
      <c r="V500" s="171">
        <f t="shared" si="180"/>
        <v>0</v>
      </c>
      <c r="W500" s="171">
        <f t="shared" si="181"/>
        <v>0</v>
      </c>
      <c r="X500" s="171">
        <f t="shared" si="182"/>
        <v>0</v>
      </c>
      <c r="Y500" s="171">
        <f t="shared" si="183"/>
        <v>0</v>
      </c>
      <c r="Z500" s="171">
        <f t="shared" si="184"/>
        <v>0</v>
      </c>
      <c r="AA500" s="171">
        <f t="shared" si="185"/>
        <v>0</v>
      </c>
      <c r="AB500" s="171">
        <f t="shared" si="186"/>
        <v>0</v>
      </c>
      <c r="AC500" s="171">
        <f t="shared" si="187"/>
        <v>0</v>
      </c>
      <c r="AD500" s="171">
        <f t="shared" si="188"/>
        <v>0</v>
      </c>
      <c r="AE500" s="168"/>
      <c r="AF500" s="171"/>
      <c r="AG500" s="171"/>
      <c r="AH500" s="171"/>
      <c r="AI500" s="171"/>
      <c r="AJ500" s="171"/>
      <c r="AK500" s="171"/>
      <c r="AL500" s="171"/>
      <c r="AM500" s="171"/>
      <c r="AN500" s="171" t="str">
        <f t="shared" si="168"/>
        <v/>
      </c>
      <c r="AO500" s="171" t="str">
        <f t="shared" si="169"/>
        <v/>
      </c>
      <c r="AP500" s="171" t="str">
        <f t="shared" si="170"/>
        <v/>
      </c>
      <c r="AQ500" s="168" t="str">
        <f t="shared" si="189"/>
        <v/>
      </c>
      <c r="AR500" s="158" t="str">
        <f>IF(P500&lt;&gt;1, IF(SUM(P500:$P$504)&lt;&gt;0, "| Laat geen witruimte tussen ingevulde rijen.", ""), "")</f>
        <v/>
      </c>
      <c r="AS500" s="158"/>
      <c r="AT500" s="159" t="str">
        <f t="shared" si="190"/>
        <v/>
      </c>
    </row>
    <row r="501" spans="1:46" x14ac:dyDescent="0.3">
      <c r="A501" s="244" t="str">
        <f t="shared" si="171"/>
        <v/>
      </c>
      <c r="B501" s="153" t="str">
        <f t="shared" si="172"/>
        <v/>
      </c>
      <c r="C501" s="174" t="str">
        <f t="shared" si="173"/>
        <v/>
      </c>
      <c r="D501" s="234"/>
      <c r="E501" s="173"/>
      <c r="F501" s="175"/>
      <c r="G501" s="175"/>
      <c r="H501" s="175"/>
      <c r="I501" s="156"/>
      <c r="J501" s="175"/>
      <c r="K501" s="162"/>
      <c r="L501" s="178"/>
      <c r="M501" s="177"/>
      <c r="N501" s="177"/>
      <c r="O501" s="157" t="s">
        <v>98</v>
      </c>
      <c r="P501" s="158">
        <f t="shared" si="174"/>
        <v>0</v>
      </c>
      <c r="Q501" s="168" t="str">
        <f t="shared" si="175"/>
        <v/>
      </c>
      <c r="R501" s="233" t="str">
        <f t="shared" si="176"/>
        <v/>
      </c>
      <c r="S501" s="168">
        <f t="shared" si="177"/>
        <v>0</v>
      </c>
      <c r="T501" s="171">
        <f t="shared" si="178"/>
        <v>0</v>
      </c>
      <c r="U501" s="171">
        <f t="shared" si="179"/>
        <v>0</v>
      </c>
      <c r="V501" s="171">
        <f t="shared" si="180"/>
        <v>0</v>
      </c>
      <c r="W501" s="171">
        <f t="shared" si="181"/>
        <v>0</v>
      </c>
      <c r="X501" s="171">
        <f t="shared" si="182"/>
        <v>0</v>
      </c>
      <c r="Y501" s="171">
        <f t="shared" si="183"/>
        <v>0</v>
      </c>
      <c r="Z501" s="171">
        <f t="shared" si="184"/>
        <v>0</v>
      </c>
      <c r="AA501" s="171">
        <f t="shared" si="185"/>
        <v>0</v>
      </c>
      <c r="AB501" s="171">
        <f t="shared" si="186"/>
        <v>0</v>
      </c>
      <c r="AC501" s="171">
        <f t="shared" si="187"/>
        <v>0</v>
      </c>
      <c r="AD501" s="171">
        <f t="shared" si="188"/>
        <v>0</v>
      </c>
      <c r="AE501" s="168"/>
      <c r="AF501" s="171"/>
      <c r="AG501" s="171"/>
      <c r="AH501" s="171"/>
      <c r="AI501" s="171"/>
      <c r="AJ501" s="171"/>
      <c r="AK501" s="171"/>
      <c r="AL501" s="171"/>
      <c r="AM501" s="171"/>
      <c r="AN501" s="171" t="str">
        <f t="shared" si="168"/>
        <v/>
      </c>
      <c r="AO501" s="171" t="str">
        <f t="shared" si="169"/>
        <v/>
      </c>
      <c r="AP501" s="171" t="str">
        <f t="shared" si="170"/>
        <v/>
      </c>
      <c r="AQ501" s="168" t="str">
        <f t="shared" si="189"/>
        <v/>
      </c>
      <c r="AR501" s="158" t="str">
        <f>IF(P501&lt;&gt;1, IF(SUM(P501:$P$504)&lt;&gt;0, "| Laat geen witruimte tussen ingevulde rijen.", ""), "")</f>
        <v/>
      </c>
      <c r="AS501" s="158"/>
      <c r="AT501" s="159" t="str">
        <f t="shared" si="190"/>
        <v/>
      </c>
    </row>
    <row r="502" spans="1:46" x14ac:dyDescent="0.3">
      <c r="A502" s="244" t="str">
        <f t="shared" si="171"/>
        <v/>
      </c>
      <c r="B502" s="153" t="str">
        <f t="shared" si="172"/>
        <v/>
      </c>
      <c r="C502" s="174" t="str">
        <f t="shared" si="173"/>
        <v/>
      </c>
      <c r="D502" s="234"/>
      <c r="E502" s="173"/>
      <c r="F502" s="175"/>
      <c r="G502" s="175"/>
      <c r="H502" s="175"/>
      <c r="I502" s="156"/>
      <c r="J502" s="175"/>
      <c r="K502" s="162"/>
      <c r="L502" s="178"/>
      <c r="M502" s="177"/>
      <c r="N502" s="177"/>
      <c r="O502" s="157" t="s">
        <v>98</v>
      </c>
      <c r="P502" s="158">
        <f t="shared" si="174"/>
        <v>0</v>
      </c>
      <c r="Q502" s="168" t="str">
        <f t="shared" si="175"/>
        <v/>
      </c>
      <c r="R502" s="233" t="str">
        <f t="shared" si="176"/>
        <v/>
      </c>
      <c r="S502" s="168">
        <f t="shared" si="177"/>
        <v>0</v>
      </c>
      <c r="T502" s="171">
        <f t="shared" si="178"/>
        <v>0</v>
      </c>
      <c r="U502" s="171">
        <f t="shared" si="179"/>
        <v>0</v>
      </c>
      <c r="V502" s="171">
        <f t="shared" si="180"/>
        <v>0</v>
      </c>
      <c r="W502" s="171">
        <f t="shared" si="181"/>
        <v>0</v>
      </c>
      <c r="X502" s="171">
        <f t="shared" si="182"/>
        <v>0</v>
      </c>
      <c r="Y502" s="171">
        <f t="shared" si="183"/>
        <v>0</v>
      </c>
      <c r="Z502" s="171">
        <f t="shared" si="184"/>
        <v>0</v>
      </c>
      <c r="AA502" s="171">
        <f t="shared" si="185"/>
        <v>0</v>
      </c>
      <c r="AB502" s="171">
        <f t="shared" si="186"/>
        <v>0</v>
      </c>
      <c r="AC502" s="171">
        <f t="shared" si="187"/>
        <v>0</v>
      </c>
      <c r="AD502" s="171">
        <f t="shared" si="188"/>
        <v>0</v>
      </c>
      <c r="AE502" s="168"/>
      <c r="AF502" s="171"/>
      <c r="AG502" s="171"/>
      <c r="AH502" s="171"/>
      <c r="AI502" s="171"/>
      <c r="AJ502" s="171"/>
      <c r="AK502" s="171"/>
      <c r="AL502" s="171"/>
      <c r="AM502" s="171"/>
      <c r="AN502" s="171" t="str">
        <f t="shared" si="168"/>
        <v/>
      </c>
      <c r="AO502" s="171" t="str">
        <f t="shared" si="169"/>
        <v/>
      </c>
      <c r="AP502" s="171" t="str">
        <f t="shared" si="170"/>
        <v/>
      </c>
      <c r="AQ502" s="168" t="str">
        <f t="shared" si="189"/>
        <v/>
      </c>
      <c r="AR502" s="158" t="str">
        <f>IF(P502&lt;&gt;1, IF(SUM(P502:$P$504)&lt;&gt;0, "| Laat geen witruimte tussen ingevulde rijen.", ""), "")</f>
        <v/>
      </c>
      <c r="AS502" s="158"/>
      <c r="AT502" s="159" t="str">
        <f t="shared" si="190"/>
        <v/>
      </c>
    </row>
    <row r="503" spans="1:46" x14ac:dyDescent="0.3">
      <c r="A503" s="244" t="str">
        <f t="shared" si="171"/>
        <v/>
      </c>
      <c r="B503" s="153" t="str">
        <f t="shared" si="172"/>
        <v/>
      </c>
      <c r="C503" s="174" t="str">
        <f t="shared" si="173"/>
        <v/>
      </c>
      <c r="D503" s="234"/>
      <c r="E503" s="173"/>
      <c r="F503" s="175"/>
      <c r="G503" s="175"/>
      <c r="H503" s="175"/>
      <c r="I503" s="156"/>
      <c r="J503" s="175"/>
      <c r="K503" s="162"/>
      <c r="L503" s="178"/>
      <c r="M503" s="177"/>
      <c r="N503" s="177"/>
      <c r="O503" s="157" t="s">
        <v>98</v>
      </c>
      <c r="P503" s="158">
        <f t="shared" si="174"/>
        <v>0</v>
      </c>
      <c r="Q503" s="168" t="str">
        <f t="shared" si="175"/>
        <v/>
      </c>
      <c r="R503" s="233" t="str">
        <f t="shared" si="176"/>
        <v/>
      </c>
      <c r="S503" s="168">
        <f t="shared" si="177"/>
        <v>0</v>
      </c>
      <c r="T503" s="171">
        <f t="shared" si="178"/>
        <v>0</v>
      </c>
      <c r="U503" s="171">
        <f t="shared" si="179"/>
        <v>0</v>
      </c>
      <c r="V503" s="171">
        <f t="shared" si="180"/>
        <v>0</v>
      </c>
      <c r="W503" s="171">
        <f t="shared" si="181"/>
        <v>0</v>
      </c>
      <c r="X503" s="171">
        <f t="shared" si="182"/>
        <v>0</v>
      </c>
      <c r="Y503" s="171">
        <f t="shared" si="183"/>
        <v>0</v>
      </c>
      <c r="Z503" s="171">
        <f t="shared" si="184"/>
        <v>0</v>
      </c>
      <c r="AA503" s="171">
        <f t="shared" si="185"/>
        <v>0</v>
      </c>
      <c r="AB503" s="171">
        <f t="shared" si="186"/>
        <v>0</v>
      </c>
      <c r="AC503" s="171">
        <f t="shared" si="187"/>
        <v>0</v>
      </c>
      <c r="AD503" s="171">
        <f t="shared" si="188"/>
        <v>0</v>
      </c>
      <c r="AE503" s="168"/>
      <c r="AF503" s="171"/>
      <c r="AG503" s="171"/>
      <c r="AH503" s="171"/>
      <c r="AI503" s="171"/>
      <c r="AJ503" s="171"/>
      <c r="AK503" s="171"/>
      <c r="AL503" s="171"/>
      <c r="AM503" s="171"/>
      <c r="AN503" s="171" t="str">
        <f t="shared" si="168"/>
        <v/>
      </c>
      <c r="AO503" s="171" t="str">
        <f t="shared" si="169"/>
        <v/>
      </c>
      <c r="AP503" s="171" t="str">
        <f t="shared" si="170"/>
        <v/>
      </c>
      <c r="AQ503" s="168" t="str">
        <f t="shared" si="189"/>
        <v/>
      </c>
      <c r="AR503" s="158" t="str">
        <f>IF(P503&lt;&gt;1, IF(SUM(P503:$P$504)&lt;&gt;0, "| Laat geen witruimte tussen ingevulde rijen.", ""), "")</f>
        <v/>
      </c>
      <c r="AS503" s="158"/>
      <c r="AT503" s="159" t="str">
        <f t="shared" si="190"/>
        <v/>
      </c>
    </row>
    <row r="504" spans="1:46" x14ac:dyDescent="0.3">
      <c r="A504" s="244" t="str">
        <f t="shared" si="171"/>
        <v/>
      </c>
      <c r="B504" s="153" t="str">
        <f t="shared" si="172"/>
        <v/>
      </c>
      <c r="C504" s="174" t="str">
        <f t="shared" si="173"/>
        <v/>
      </c>
      <c r="D504" s="234"/>
      <c r="E504" s="173"/>
      <c r="F504" s="175"/>
      <c r="G504" s="175"/>
      <c r="H504" s="175"/>
      <c r="I504" s="156"/>
      <c r="J504" s="175"/>
      <c r="K504" s="162"/>
      <c r="L504" s="178"/>
      <c r="M504" s="177"/>
      <c r="N504" s="177"/>
      <c r="O504" s="157" t="s">
        <v>98</v>
      </c>
      <c r="P504" s="158">
        <f t="shared" si="174"/>
        <v>0</v>
      </c>
      <c r="Q504" s="168" t="str">
        <f t="shared" si="175"/>
        <v/>
      </c>
      <c r="R504" s="233" t="str">
        <f t="shared" si="176"/>
        <v/>
      </c>
      <c r="S504" s="168">
        <f t="shared" si="177"/>
        <v>0</v>
      </c>
      <c r="T504" s="171">
        <f t="shared" si="178"/>
        <v>0</v>
      </c>
      <c r="U504" s="171">
        <f t="shared" si="179"/>
        <v>0</v>
      </c>
      <c r="V504" s="171">
        <f t="shared" si="180"/>
        <v>0</v>
      </c>
      <c r="W504" s="171">
        <f t="shared" si="181"/>
        <v>0</v>
      </c>
      <c r="X504" s="171">
        <f t="shared" si="182"/>
        <v>0</v>
      </c>
      <c r="Y504" s="171">
        <f t="shared" si="183"/>
        <v>0</v>
      </c>
      <c r="Z504" s="171">
        <f t="shared" si="184"/>
        <v>0</v>
      </c>
      <c r="AA504" s="171">
        <f t="shared" si="185"/>
        <v>0</v>
      </c>
      <c r="AB504" s="171">
        <f t="shared" si="186"/>
        <v>0</v>
      </c>
      <c r="AC504" s="171">
        <f t="shared" si="187"/>
        <v>0</v>
      </c>
      <c r="AD504" s="171">
        <f t="shared" si="188"/>
        <v>0</v>
      </c>
      <c r="AE504" s="168"/>
      <c r="AF504" s="171"/>
      <c r="AG504" s="171"/>
      <c r="AH504" s="171"/>
      <c r="AI504" s="171"/>
      <c r="AJ504" s="171"/>
      <c r="AK504" s="171"/>
      <c r="AL504" s="171"/>
      <c r="AM504" s="171"/>
      <c r="AN504" s="171" t="str">
        <f t="shared" si="168"/>
        <v/>
      </c>
      <c r="AO504" s="171" t="str">
        <f t="shared" si="169"/>
        <v/>
      </c>
      <c r="AP504" s="171" t="str">
        <f t="shared" si="170"/>
        <v/>
      </c>
      <c r="AQ504" s="168" t="str">
        <f t="shared" si="189"/>
        <v/>
      </c>
      <c r="AR504" s="158" t="str">
        <f>IF(P504&lt;&gt;1, IF(SUM(P504:$P$504)&lt;&gt;0, "| Laat geen witruimte tussen ingevulde rijen.", ""), "")</f>
        <v/>
      </c>
      <c r="AS504" s="158"/>
      <c r="AT504" s="159" t="str">
        <f t="shared" si="190"/>
        <v/>
      </c>
    </row>
    <row r="505" spans="1:46" ht="13.95" customHeight="1" x14ac:dyDescent="0.3">
      <c r="A505" s="160"/>
      <c r="B505" s="33"/>
      <c r="C505" s="33"/>
      <c r="D505" s="33"/>
      <c r="E505" s="33"/>
      <c r="F505" s="33"/>
      <c r="G505" s="33"/>
      <c r="H505" s="33"/>
      <c r="I505" s="33"/>
      <c r="J505" s="33"/>
      <c r="K505" s="33"/>
      <c r="L505" s="33"/>
      <c r="M505" s="33"/>
      <c r="N505" s="33"/>
      <c r="O505" s="161"/>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172" t="s">
        <v>13</v>
      </c>
      <c r="AT505" s="46"/>
    </row>
    <row r="506" spans="1:46" x14ac:dyDescent="0.3">
      <c r="R506" s="233"/>
      <c r="AS506">
        <f>COUNTA(AT5:AT504)-COUNTBLANK(AT5:AT504)</f>
        <v>0</v>
      </c>
    </row>
  </sheetData>
  <sheetProtection algorithmName="SHA-512" hashValue="j1rTkYOz7CZvHoq68yiN1fCPwBSwqiI8YGXtAxvOW5xYfxh6ZVqDrK7WxIteiHgEcxleHvWE2qE81/TJLLhjCQ==" saltValue="ui0UpVs9x9EQth7/VP9wwA==" spinCount="100000" sheet="1" objects="1" scenarios="1" selectLockedCells="1"/>
  <mergeCells count="1">
    <mergeCell ref="B2:E3"/>
  </mergeCells>
  <conditionalFormatting sqref="B5:N504">
    <cfRule type="expression" dxfId="76" priority="1245">
      <formula>MOD(ROW(),2)&lt;&gt;0</formula>
    </cfRule>
  </conditionalFormatting>
  <conditionalFormatting sqref="D5:N504">
    <cfRule type="expression" dxfId="75" priority="1196">
      <formula>IF(D5&lt;&gt;"", AF5&lt;&gt;"")</formula>
    </cfRule>
    <cfRule type="expression" dxfId="74" priority="1243">
      <formula>T5&lt;0</formula>
    </cfRule>
    <cfRule type="expression" dxfId="73" priority="1244">
      <formula>T5&gt;0</formula>
    </cfRule>
  </conditionalFormatting>
  <dataValidations count="11">
    <dataValidation type="list" allowBlank="1" showInputMessage="1" showErrorMessage="1" sqref="I5:I504" xr:uid="{357FC405-B40F-430A-BB1D-1398B264E1D3}">
      <formula1>lstParitairComite</formula1>
    </dataValidation>
    <dataValidation type="list" allowBlank="1" showInputMessage="1" showErrorMessage="1" sqref="F5:F504" xr:uid="{F46886B0-B8FC-47A3-BB76-6C195DB23156}">
      <formula1>lstArbeidsovereenkomstType</formula1>
    </dataValidation>
    <dataValidation type="list" allowBlank="1" showInputMessage="1" showErrorMessage="1" sqref="G5:G504" xr:uid="{5B3845A3-B574-4F3E-8B29-6AC3543F4C02}">
      <formula1>lstArbeidsovereenkomstAard</formula1>
    </dataValidation>
    <dataValidation type="list" allowBlank="1" showInputMessage="1" showErrorMessage="1" sqref="H5:I504" xr:uid="{97AD9F3D-0AC8-4D2C-AA31-4A41BCCB5408}">
      <formula1>lstArbeidsovereenkomstJuridischeAard</formula1>
    </dataValidation>
    <dataValidation type="list" allowBlank="1" showInputMessage="1" showErrorMessage="1" sqref="I5:I504" xr:uid="{DC1C2E7C-14A7-4CA2-8051-85FCFCB5BB92}">
      <formula1>INDIRECT($Q5)</formula1>
    </dataValidation>
    <dataValidation type="list" allowBlank="1" showInputMessage="1" showErrorMessage="1" error="Selecteer eerst een paritair comité en vervolgens een functiegroep uit de lijst." sqref="K5:K504" xr:uid="{9DE5E9E4-F3BB-49BC-BE86-AAA62CED979D}">
      <formula1>INDIRECT($R5)</formula1>
    </dataValidation>
    <dataValidation type="list" allowBlank="1" showInputMessage="1" showErrorMessage="1" error="Selecteer eerst een paritair comité en vervolgens een beroepskwalificatie uit de lijst." sqref="J5:J504" xr:uid="{92419112-C4B5-4930-872A-1675FCE2FA7E}">
      <formula1>INDIRECT($Q5)</formula1>
    </dataValidation>
    <dataValidation type="decimal" operator="greaterThanOrEqual" allowBlank="1" showInputMessage="1" showErrorMessage="1" error="Het bedrag moet groter of gelijk aan 0 zijn." sqref="M5:N504" xr:uid="{3C3F96E8-E723-4DA5-B985-EFB65F2136F6}">
      <formula1>0</formula1>
    </dataValidation>
    <dataValidation type="list" allowBlank="1" showInputMessage="1" showErrorMessage="1" sqref="E5:E504" xr:uid="{21DAA6BB-A5E6-41FE-96B9-E5731D3B81FA}">
      <formula1>lstJaNee</formula1>
    </dataValidation>
    <dataValidation type="whole" operator="greaterThan" allowBlank="1" showInputMessage="1" showErrorMessage="1" error="Het getal moet groter dan 0 zijn." sqref="D5:D504" xr:uid="{435F2981-15CA-44A3-881A-71A1F00150D1}">
      <formula1>0</formula1>
    </dataValidation>
    <dataValidation type="decimal" operator="greaterThan" allowBlank="1" showInputMessage="1" showErrorMessage="1" error="Het getal moet groter dan 0 zijn." sqref="L5:L504" xr:uid="{18F0517A-E2F0-46D8-A2E5-66A660BF3A7D}">
      <formula1>0</formula1>
    </dataValidation>
  </dataValidations>
  <pageMargins left="0.70866141732283472" right="0.70866141732283472" top="0.74803149606299213" bottom="0.74803149606299213" header="0.31496062992125984" footer="0.31496062992125984"/>
  <pageSetup paperSize="9" scale="15" fitToHeight="0" orientation="portrait" r:id="rId1"/>
  <headerFooter>
    <oddFooter>Pagina &amp;P van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406A-8468-4322-A73F-F7F99B25C272}">
  <sheetPr codeName="Blad10">
    <pageSetUpPr fitToPage="1"/>
  </sheetPr>
  <dimension ref="A1:BL506"/>
  <sheetViews>
    <sheetView showGridLine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4" x14ac:dyDescent="0.3"/>
  <cols>
    <col min="1" max="1" width="2.33203125" style="145" customWidth="1"/>
    <col min="2" max="2" width="4.44140625" customWidth="1"/>
    <col min="3" max="3" width="41.77734375" customWidth="1"/>
    <col min="4" max="5" width="19.109375" customWidth="1"/>
    <col min="6" max="6" width="44.5546875" bestFit="1" customWidth="1"/>
    <col min="7" max="7" width="27.77734375" customWidth="1"/>
    <col min="8" max="9" width="18.88671875" customWidth="1"/>
    <col min="10" max="10" width="8.88671875" style="42" hidden="1" customWidth="1"/>
    <col min="11" max="37" width="8.88671875" hidden="1" customWidth="1"/>
    <col min="38" max="38" width="2.33203125" style="31" customWidth="1"/>
  </cols>
  <sheetData>
    <row r="1" spans="1:64" ht="24.6" customHeight="1" x14ac:dyDescent="0.3">
      <c r="A1" s="232"/>
      <c r="D1" s="247" t="str" cm="1">
        <f t="array" aca="1" ref="D1" ca="1">IF(Sjabloon_status="Test", Watermark_test, IF((Datum_vervaldatum-TODAY())&lt;=0, Watermark_vervallen, IF((Datum_deadline-TODAY())&lt;0, Watermark_aanmaning, "")))</f>
        <v>Dit model dient enkel voor testdoeleinden. De definitieve versie kan hiervan afwijken. Niet gebruiken bij de echte aanvraag!</v>
      </c>
      <c r="I1" s="122" t="str">
        <f>IF(J4&lt;&gt;1, IF(AJ506=1, AJ506&amp;" rij bevat nog foutmeldingen. Controleer het blad.", IF(AJ506&gt;1, AJ506&amp;" rijen bevatten nog foutmeldingen. Controleer het blad.", "")), "Vul de onderstaande tabel in.")</f>
        <v>Vul de onderstaande tabel in.</v>
      </c>
      <c r="AL1" s="146"/>
    </row>
    <row r="2" spans="1:64" s="1" customFormat="1" ht="9.6" customHeight="1" x14ac:dyDescent="0.3">
      <c r="A2" s="147"/>
      <c r="B2" s="331" t="s">
        <v>94918</v>
      </c>
      <c r="C2" s="331"/>
      <c r="D2" s="331"/>
      <c r="E2" s="108"/>
      <c r="F2" s="108"/>
      <c r="G2" s="108"/>
      <c r="H2" s="108"/>
      <c r="I2" s="108"/>
      <c r="J2" s="42"/>
      <c r="AL2" s="146"/>
    </row>
    <row r="3" spans="1:64" s="1" customFormat="1" ht="13.95" customHeight="1" x14ac:dyDescent="0.3">
      <c r="B3" s="331"/>
      <c r="C3" s="331"/>
      <c r="D3" s="331"/>
      <c r="E3" s="163"/>
      <c r="F3" s="164"/>
      <c r="G3" s="163"/>
      <c r="H3" s="163"/>
      <c r="I3" s="163"/>
      <c r="J3" s="42" t="s">
        <v>104</v>
      </c>
      <c r="K3" t="s">
        <v>105</v>
      </c>
      <c r="L3" s="166" t="s">
        <v>320</v>
      </c>
      <c r="M3" s="169"/>
      <c r="N3" s="169"/>
      <c r="O3" s="169"/>
      <c r="P3" s="169"/>
      <c r="Q3" s="169"/>
      <c r="R3" s="169"/>
      <c r="S3" s="166" t="s">
        <v>14</v>
      </c>
      <c r="T3" s="169"/>
      <c r="U3" s="169"/>
      <c r="V3" s="169"/>
      <c r="W3" s="169"/>
      <c r="X3" s="169"/>
      <c r="Y3" s="169"/>
      <c r="Z3" s="169"/>
      <c r="AA3" s="166" t="s">
        <v>319</v>
      </c>
      <c r="AH3" s="169" t="s">
        <v>106</v>
      </c>
      <c r="AI3" t="s">
        <v>107</v>
      </c>
      <c r="AK3"/>
      <c r="AL3" s="146"/>
    </row>
    <row r="4" spans="1:64" s="151" customFormat="1" ht="13.95" customHeight="1" x14ac:dyDescent="0.3">
      <c r="A4" s="148"/>
      <c r="B4" s="149" t="s">
        <v>108</v>
      </c>
      <c r="C4" s="149" t="s">
        <v>161</v>
      </c>
      <c r="D4" s="149" t="s">
        <v>424</v>
      </c>
      <c r="E4" s="149" t="s">
        <v>94930</v>
      </c>
      <c r="F4" s="149" t="s">
        <v>287</v>
      </c>
      <c r="G4" s="149" t="s">
        <v>94931</v>
      </c>
      <c r="H4" s="149" t="s">
        <v>166</v>
      </c>
      <c r="I4" s="149" t="s">
        <v>288</v>
      </c>
      <c r="J4" s="150">
        <f>IF(SUM(K5:K453)&lt;&gt;0, 0, 1)</f>
        <v>1</v>
      </c>
      <c r="L4" s="167" t="str">
        <f t="shared" ref="L4:R4" si="0">SUBSTITUTE(ADDRESS(1, COLUMN(C5), 4, 1), "1", "")</f>
        <v>C</v>
      </c>
      <c r="M4" s="170" t="str">
        <f t="shared" si="0"/>
        <v>D</v>
      </c>
      <c r="N4" s="170" t="str">
        <f t="shared" si="0"/>
        <v>E</v>
      </c>
      <c r="O4" s="170" t="str">
        <f t="shared" si="0"/>
        <v>F</v>
      </c>
      <c r="P4" s="170" t="str">
        <f t="shared" si="0"/>
        <v>G</v>
      </c>
      <c r="Q4" s="170" t="str">
        <f t="shared" si="0"/>
        <v>H</v>
      </c>
      <c r="R4" s="170" t="str">
        <f t="shared" si="0"/>
        <v>I</v>
      </c>
      <c r="S4" s="167" t="str">
        <f t="shared" ref="S4:Y4" si="1">SUBSTITUTE(ADDRESS(1, COLUMN(C5), 4, 1), "1", "")</f>
        <v>C</v>
      </c>
      <c r="T4" s="170" t="str">
        <f t="shared" si="1"/>
        <v>D</v>
      </c>
      <c r="U4" s="170" t="str">
        <f t="shared" si="1"/>
        <v>E</v>
      </c>
      <c r="V4" s="170" t="str">
        <f t="shared" si="1"/>
        <v>F</v>
      </c>
      <c r="W4" s="170" t="str">
        <f t="shared" si="1"/>
        <v>G</v>
      </c>
      <c r="X4" s="170" t="str">
        <f t="shared" si="1"/>
        <v>H</v>
      </c>
      <c r="Y4" s="170" t="str">
        <f t="shared" si="1"/>
        <v>I</v>
      </c>
      <c r="Z4" s="226" t="s">
        <v>47</v>
      </c>
      <c r="AA4" s="167" t="str">
        <f t="shared" ref="AA4:AG4" si="2">SUBSTITUTE(ADDRESS(1, COLUMN(C5), 4, 1), "1", "")</f>
        <v>C</v>
      </c>
      <c r="AB4" s="170" t="str">
        <f t="shared" si="2"/>
        <v>D</v>
      </c>
      <c r="AC4" s="170" t="str">
        <f t="shared" si="2"/>
        <v>E</v>
      </c>
      <c r="AD4" s="170" t="str">
        <f t="shared" si="2"/>
        <v>F</v>
      </c>
      <c r="AE4" s="170" t="str">
        <f t="shared" si="2"/>
        <v>G</v>
      </c>
      <c r="AF4" s="170" t="str">
        <f t="shared" si="2"/>
        <v>H</v>
      </c>
      <c r="AG4" s="170" t="str">
        <f t="shared" si="2"/>
        <v>I</v>
      </c>
      <c r="AH4" s="241"/>
      <c r="AJ4" s="226" t="s">
        <v>47</v>
      </c>
      <c r="AL4" s="152"/>
      <c r="BL4" s="323" t="s">
        <v>3442</v>
      </c>
    </row>
    <row r="5" spans="1:64" s="158" customFormat="1" ht="14.4" customHeight="1" x14ac:dyDescent="0.3">
      <c r="A5" s="144" t="str">
        <f t="shared" ref="A5" si="3">IF(AL5&lt;&gt;"", "✘", "")</f>
        <v/>
      </c>
      <c r="B5" s="153" t="str">
        <f>IF(OR(K5&lt;&gt;0, AI5&lt;&gt;""), ROW()-4, "")</f>
        <v/>
      </c>
      <c r="C5" s="173"/>
      <c r="D5" s="179"/>
      <c r="E5" s="175"/>
      <c r="F5" s="156"/>
      <c r="G5" s="175"/>
      <c r="H5" s="175"/>
      <c r="I5" s="177"/>
      <c r="J5" s="157" t="s">
        <v>98</v>
      </c>
      <c r="K5" s="158">
        <f>IF(C5&amp;D5&amp;E5&amp;F5&amp;G5&amp;I5&lt;&gt;"", 1, 0)</f>
        <v>0</v>
      </c>
      <c r="L5" s="168">
        <f>IF($K5&lt;&gt;0, IF(C5&lt;&gt;"", 0, 1), 0)</f>
        <v>0</v>
      </c>
      <c r="M5" s="171">
        <f>IF($K5&lt;&gt;0, IF(D5&lt;&gt;"", 0, 1), 0)</f>
        <v>0</v>
      </c>
      <c r="N5" s="171">
        <f>IF($K5&lt;&gt;0, IF(E5&lt;&gt;"", 0, 1), 0)</f>
        <v>0</v>
      </c>
      <c r="O5" s="171">
        <f>IF($K5&lt;&gt;0, IF(F5&lt;&gt;"", 0, 1), 0)</f>
        <v>0</v>
      </c>
      <c r="P5" s="171">
        <f>IF($K5&lt;&gt;0, IF(G5&lt;&gt;"", 0, 1), 0)</f>
        <v>0</v>
      </c>
      <c r="Q5" s="171">
        <f>IF($K5&lt;&gt;0, IF(OR(C5="Uitzendpersoneel", C5="Ter beschikking gesteld personeel"), IF(H5&lt;&gt;"", 0, 1), -1), 0)</f>
        <v>0</v>
      </c>
      <c r="R5" s="171">
        <f>IF($K5&lt;&gt;0, IF(I5&lt;&gt;"", 0, 1), 0)</f>
        <v>0</v>
      </c>
      <c r="S5" s="168" t="str">
        <f>V5</f>
        <v/>
      </c>
      <c r="T5" s="171"/>
      <c r="U5" s="171"/>
      <c r="V5" s="171" t="str">
        <f>IF($F5&lt;&gt;"", IF($C5&lt;&gt;"", _xlfn.IFNA(IF(MATCH($C5&amp;" - "&amp;$F5, tblRelatietypeVergoeding[], 0)&lt;&gt;0, "", ""), "| Onverwachte combinatie tussen relatietype (veld "&amp;S4&amp;ROW()&amp;") en vergoedingswijze (veld "&amp;V4&amp;ROW()&amp;"). Kijk na of deze correct is."), ""), "")</f>
        <v/>
      </c>
      <c r="W5" s="171"/>
      <c r="X5" s="171"/>
      <c r="Y5" s="171"/>
      <c r="Z5" s="227" t="str">
        <f>V5</f>
        <v/>
      </c>
      <c r="AA5" s="168"/>
      <c r="AB5" s="171"/>
      <c r="AC5" s="171"/>
      <c r="AD5" s="171"/>
      <c r="AE5" s="171"/>
      <c r="AF5" s="171" t="str">
        <f t="shared" ref="AF5:AF68" si="4">IF(ISTEXT(H5), IFERROR(IF(SEARCH(".", H5)&lt;&gt;0, "| Veld '"&amp;AF$4&amp;ROW()&amp;"': "&amp;Fout_punt), "| Veld '"&amp;AF$4&amp;ROW()&amp;"': "&amp;Fout_geen_getal), IF(H5&lt;0, "| Veld '"&amp;AF$4&amp;ROW()&amp;"': "&amp;Fout_negatief, IF(H5&gt;D5, "| Veld '"&amp;$AF$4&amp;ROW()&amp;"': Het aantal VTE's kan niet groter zijn dan het aantal personen in veld '"&amp;$AB$4&amp;ROW()&amp;"'.", "")))</f>
        <v/>
      </c>
      <c r="AG5" s="171" t="str">
        <f t="shared" ref="AG5:AG68" si="5">IF(ISTEXT(I5), IFERROR(IF(SEARCH(".", I5)&lt;&gt;0, "| Veld '"&amp;AG$4&amp;ROW()&amp;"': "&amp;Fout_punt), "| Veld '"&amp;AG$4&amp;ROW()&amp;"': "&amp;Fout_geen_getal), IF(I5&lt;0, "| Veld '"&amp;AG$4&amp;ROW()&amp;"': "&amp;Fout_negatief, ""))</f>
        <v/>
      </c>
      <c r="AH5" s="242" t="str">
        <f>IF(SUMIF(L5:R5, "&gt;0")&gt;0, "| Vul verplichte velden in.", "")</f>
        <v/>
      </c>
      <c r="AI5" s="158" t="str">
        <f>IF(K5&lt;&gt;1, IF(SUM(K5:$K$504)&lt;&gt;0, "| Laat geen witruimte tussen ingevulde rijen.", ""), "")</f>
        <v/>
      </c>
      <c r="AJ5" s="242" t="str">
        <f>IF(AA5&amp;AB5&amp;AC5&amp;AD5&amp;AE5&amp;AF5&amp;AG5&lt;&gt;"", AA5&amp;AB5&amp;AC5&amp;AD5&amp;AE5&amp;AF5&amp;AG5, AH5&amp;AI5)</f>
        <v/>
      </c>
      <c r="AK5" s="171"/>
      <c r="AL5" s="159" t="str">
        <f>IF(AJ5&lt;&gt;"", AJ5, Z5)</f>
        <v/>
      </c>
    </row>
    <row r="6" spans="1:64" s="158" customFormat="1" ht="14.4" customHeight="1" x14ac:dyDescent="0.3">
      <c r="A6" s="244" t="str">
        <f t="shared" ref="A6:A69" si="6">IF(AL6&lt;&gt;"", "✘", "")</f>
        <v/>
      </c>
      <c r="B6" s="153" t="str">
        <f t="shared" ref="B6:B69" si="7">IF(OR(K6&lt;&gt;0, AI6&lt;&gt;""), ROW()-4, "")</f>
        <v/>
      </c>
      <c r="C6" s="173"/>
      <c r="D6" s="179"/>
      <c r="E6" s="175"/>
      <c r="F6" s="156"/>
      <c r="G6" s="175"/>
      <c r="H6" s="175"/>
      <c r="I6" s="177"/>
      <c r="J6" s="157" t="s">
        <v>98</v>
      </c>
      <c r="K6" s="158">
        <f t="shared" ref="K6:K69" si="8">IF(C6&amp;D6&amp;E6&amp;F6&amp;G6&amp;I6&lt;&gt;"", 1, 0)</f>
        <v>0</v>
      </c>
      <c r="L6" s="168">
        <f t="shared" ref="L6:L69" si="9">IF($K6&lt;&gt;0, IF(C6&lt;&gt;"", 0, 1), 0)</f>
        <v>0</v>
      </c>
      <c r="M6" s="171">
        <f t="shared" ref="M6:M69" si="10">IF($K6&lt;&gt;0, IF(D6&lt;&gt;"", 0, 1), 0)</f>
        <v>0</v>
      </c>
      <c r="N6" s="171">
        <f t="shared" ref="N6:N69" si="11">IF($K6&lt;&gt;0, IF(E6&lt;&gt;"", 0, 1), 0)</f>
        <v>0</v>
      </c>
      <c r="O6" s="171">
        <f t="shared" ref="O6:O69" si="12">IF($K6&lt;&gt;0, IF(F6&lt;&gt;"", 0, 1), 0)</f>
        <v>0</v>
      </c>
      <c r="P6" s="171">
        <f t="shared" ref="P6:P69" si="13">IF($K6&lt;&gt;0, IF(G6&lt;&gt;"", 0, 1), 0)</f>
        <v>0</v>
      </c>
      <c r="Q6" s="171">
        <f t="shared" ref="Q6:Q69" si="14">IF($K6&lt;&gt;0, IF(OR(C6="Uitzendpersoneel", C6="Ter beschikking gesteld personeel"), IF(H6&lt;&gt;"", 0, 1), -1), 0)</f>
        <v>0</v>
      </c>
      <c r="R6" s="171">
        <f t="shared" ref="R6:R69" si="15">IF($K6&lt;&gt;0, IF(I6&lt;&gt;"", 0, 1), 0)</f>
        <v>0</v>
      </c>
      <c r="S6" s="168" t="str">
        <f t="shared" ref="S6:S69" si="16">V6</f>
        <v/>
      </c>
      <c r="T6" s="171"/>
      <c r="U6" s="171"/>
      <c r="V6" s="171" t="str">
        <f>IF($F6&lt;&gt;"", IF($C6&lt;&gt;"", _xlfn.IFNA(IF(MATCH($C6&amp;" - "&amp;$F6, tblRelatietypeVergoeding[], 0)&lt;&gt;0, "", ""), "| Onverwachte combinatie tussen relatietype (veld "&amp;S5&amp;ROW()&amp;") en vergoedingswijze (veld "&amp;V5&amp;ROW()&amp;"). Kijk na of deze correct is."), ""), "")</f>
        <v/>
      </c>
      <c r="W6" s="171"/>
      <c r="X6" s="171"/>
      <c r="Y6" s="171"/>
      <c r="Z6" s="227" t="str">
        <f t="shared" ref="Z6:Z69" si="17">V6</f>
        <v/>
      </c>
      <c r="AA6" s="168"/>
      <c r="AB6" s="171"/>
      <c r="AC6" s="171"/>
      <c r="AD6" s="171"/>
      <c r="AE6" s="171"/>
      <c r="AF6" s="171" t="str">
        <f t="shared" si="4"/>
        <v/>
      </c>
      <c r="AG6" s="171" t="str">
        <f t="shared" si="5"/>
        <v/>
      </c>
      <c r="AH6" s="242" t="str">
        <f t="shared" ref="AH6:AH69" si="18">IF(SUMIF(L6:R6, "&gt;0")&gt;0, "| Vul verplichte velden in.", "")</f>
        <v/>
      </c>
      <c r="AI6" s="158" t="str">
        <f>IF(K6&lt;&gt;1, IF(SUM(K6:$K$504)&lt;&gt;0, "| Laat geen witruimte tussen ingevulde rijen.", ""), "")</f>
        <v/>
      </c>
      <c r="AJ6" s="242" t="str">
        <f t="shared" ref="AJ6:AJ69" si="19">IF(AA6&amp;AB6&amp;AC6&amp;AD6&amp;AE6&amp;AF6&amp;AG6&lt;&gt;"", AA6&amp;AB6&amp;AC6&amp;AD6&amp;AE6&amp;AF6&amp;AG6, AH6&amp;AI6)</f>
        <v/>
      </c>
      <c r="AK6" s="171"/>
      <c r="AL6" s="159" t="str">
        <f t="shared" ref="AL6:AL69" si="20">IF(AJ6&lt;&gt;"", AJ6, Z6)</f>
        <v/>
      </c>
    </row>
    <row r="7" spans="1:64" s="158" customFormat="1" ht="14.4" customHeight="1" x14ac:dyDescent="0.3">
      <c r="A7" s="244" t="str">
        <f t="shared" si="6"/>
        <v/>
      </c>
      <c r="B7" s="153" t="str">
        <f t="shared" si="7"/>
        <v/>
      </c>
      <c r="C7" s="173"/>
      <c r="D7" s="179"/>
      <c r="E7" s="175"/>
      <c r="F7" s="156"/>
      <c r="G7" s="175"/>
      <c r="H7" s="175"/>
      <c r="I7" s="177"/>
      <c r="J7" s="157" t="s">
        <v>98</v>
      </c>
      <c r="K7" s="158">
        <f t="shared" si="8"/>
        <v>0</v>
      </c>
      <c r="L7" s="168">
        <f t="shared" si="9"/>
        <v>0</v>
      </c>
      <c r="M7" s="171">
        <f t="shared" si="10"/>
        <v>0</v>
      </c>
      <c r="N7" s="171">
        <f t="shared" si="11"/>
        <v>0</v>
      </c>
      <c r="O7" s="171">
        <f t="shared" si="12"/>
        <v>0</v>
      </c>
      <c r="P7" s="171">
        <f t="shared" si="13"/>
        <v>0</v>
      </c>
      <c r="Q7" s="171">
        <f t="shared" si="14"/>
        <v>0</v>
      </c>
      <c r="R7" s="171">
        <f t="shared" si="15"/>
        <v>0</v>
      </c>
      <c r="S7" s="168" t="str">
        <f t="shared" si="16"/>
        <v/>
      </c>
      <c r="T7" s="171"/>
      <c r="U7" s="171"/>
      <c r="V7" s="171" t="str">
        <f>IF($F7&lt;&gt;"", IF($C7&lt;&gt;"", _xlfn.IFNA(IF(MATCH($C7&amp;" - "&amp;$F7, tblRelatietypeVergoeding[], 0)&lt;&gt;0, "", ""), "| Onverwachte combinatie tussen relatietype (veld "&amp;S6&amp;ROW()&amp;") en vergoedingswijze (veld "&amp;V6&amp;ROW()&amp;"). Kijk na of deze correct is."), ""), "")</f>
        <v/>
      </c>
      <c r="W7" s="171"/>
      <c r="X7" s="171"/>
      <c r="Y7" s="171"/>
      <c r="Z7" s="227" t="str">
        <f t="shared" si="17"/>
        <v/>
      </c>
      <c r="AA7" s="168"/>
      <c r="AB7" s="171"/>
      <c r="AC7" s="171"/>
      <c r="AD7" s="171"/>
      <c r="AE7" s="171"/>
      <c r="AF7" s="171" t="str">
        <f t="shared" si="4"/>
        <v/>
      </c>
      <c r="AG7" s="171" t="str">
        <f t="shared" si="5"/>
        <v/>
      </c>
      <c r="AH7" s="242" t="str">
        <f t="shared" si="18"/>
        <v/>
      </c>
      <c r="AI7" s="158" t="str">
        <f>IF(K7&lt;&gt;1, IF(SUM(K7:$K$504)&lt;&gt;0, "| Laat geen witruimte tussen ingevulde rijen.", ""), "")</f>
        <v/>
      </c>
      <c r="AJ7" s="242" t="str">
        <f t="shared" si="19"/>
        <v/>
      </c>
      <c r="AK7" s="171"/>
      <c r="AL7" s="159" t="str">
        <f t="shared" si="20"/>
        <v/>
      </c>
    </row>
    <row r="8" spans="1:64" s="158" customFormat="1" ht="14.4" customHeight="1" x14ac:dyDescent="0.3">
      <c r="A8" s="244" t="str">
        <f t="shared" si="6"/>
        <v/>
      </c>
      <c r="B8" s="153" t="str">
        <f t="shared" si="7"/>
        <v/>
      </c>
      <c r="C8" s="173"/>
      <c r="D8" s="179"/>
      <c r="E8" s="175"/>
      <c r="F8" s="156"/>
      <c r="G8" s="175"/>
      <c r="H8" s="175"/>
      <c r="I8" s="177"/>
      <c r="J8" s="157" t="s">
        <v>98</v>
      </c>
      <c r="K8" s="158">
        <f t="shared" si="8"/>
        <v>0</v>
      </c>
      <c r="L8" s="168">
        <f t="shared" si="9"/>
        <v>0</v>
      </c>
      <c r="M8" s="171">
        <f t="shared" si="10"/>
        <v>0</v>
      </c>
      <c r="N8" s="171">
        <f t="shared" si="11"/>
        <v>0</v>
      </c>
      <c r="O8" s="171">
        <f t="shared" si="12"/>
        <v>0</v>
      </c>
      <c r="P8" s="171">
        <f t="shared" si="13"/>
        <v>0</v>
      </c>
      <c r="Q8" s="171">
        <f t="shared" si="14"/>
        <v>0</v>
      </c>
      <c r="R8" s="171">
        <f t="shared" si="15"/>
        <v>0</v>
      </c>
      <c r="S8" s="168" t="str">
        <f t="shared" si="16"/>
        <v/>
      </c>
      <c r="T8" s="171"/>
      <c r="U8" s="171"/>
      <c r="V8" s="171" t="str">
        <f>IF($F8&lt;&gt;"", IF($C8&lt;&gt;"", _xlfn.IFNA(IF(MATCH($C8&amp;" - "&amp;$F8, tblRelatietypeVergoeding[], 0)&lt;&gt;0, "", ""), "| Onverwachte combinatie tussen relatietype (veld "&amp;S7&amp;ROW()&amp;") en vergoedingswijze (veld "&amp;V7&amp;ROW()&amp;"). Kijk na of deze correct is."), ""), "")</f>
        <v/>
      </c>
      <c r="W8" s="171"/>
      <c r="X8" s="171"/>
      <c r="Y8" s="171"/>
      <c r="Z8" s="227" t="str">
        <f t="shared" si="17"/>
        <v/>
      </c>
      <c r="AA8" s="168"/>
      <c r="AB8" s="171"/>
      <c r="AC8" s="171"/>
      <c r="AD8" s="171"/>
      <c r="AE8" s="171"/>
      <c r="AF8" s="171" t="str">
        <f t="shared" si="4"/>
        <v/>
      </c>
      <c r="AG8" s="171" t="str">
        <f t="shared" si="5"/>
        <v/>
      </c>
      <c r="AH8" s="242" t="str">
        <f t="shared" si="18"/>
        <v/>
      </c>
      <c r="AI8" s="158" t="str">
        <f>IF(K8&lt;&gt;1, IF(SUM(K8:$K$504)&lt;&gt;0, "| Laat geen witruimte tussen ingevulde rijen.", ""), "")</f>
        <v/>
      </c>
      <c r="AJ8" s="242" t="str">
        <f t="shared" si="19"/>
        <v/>
      </c>
      <c r="AK8" s="171"/>
      <c r="AL8" s="159" t="str">
        <f t="shared" si="20"/>
        <v/>
      </c>
    </row>
    <row r="9" spans="1:64" s="158" customFormat="1" ht="14.4" customHeight="1" x14ac:dyDescent="0.3">
      <c r="A9" s="244" t="str">
        <f t="shared" si="6"/>
        <v/>
      </c>
      <c r="B9" s="153" t="str">
        <f t="shared" si="7"/>
        <v/>
      </c>
      <c r="C9" s="173"/>
      <c r="D9" s="179"/>
      <c r="E9" s="175"/>
      <c r="F9" s="156"/>
      <c r="G9" s="175"/>
      <c r="H9" s="175"/>
      <c r="I9" s="177"/>
      <c r="J9" s="157" t="s">
        <v>98</v>
      </c>
      <c r="K9" s="158">
        <f t="shared" si="8"/>
        <v>0</v>
      </c>
      <c r="L9" s="168">
        <f t="shared" si="9"/>
        <v>0</v>
      </c>
      <c r="M9" s="171">
        <f t="shared" si="10"/>
        <v>0</v>
      </c>
      <c r="N9" s="171">
        <f t="shared" si="11"/>
        <v>0</v>
      </c>
      <c r="O9" s="171">
        <f t="shared" si="12"/>
        <v>0</v>
      </c>
      <c r="P9" s="171">
        <f t="shared" si="13"/>
        <v>0</v>
      </c>
      <c r="Q9" s="171">
        <f t="shared" si="14"/>
        <v>0</v>
      </c>
      <c r="R9" s="171">
        <f t="shared" si="15"/>
        <v>0</v>
      </c>
      <c r="S9" s="168" t="str">
        <f t="shared" si="16"/>
        <v/>
      </c>
      <c r="T9" s="171"/>
      <c r="U9" s="171"/>
      <c r="V9" s="171" t="str">
        <f>IF($F9&lt;&gt;"", IF($C9&lt;&gt;"", _xlfn.IFNA(IF(MATCH($C9&amp;" - "&amp;$F9, tblRelatietypeVergoeding[], 0)&lt;&gt;0, "", ""), "| Onverwachte combinatie tussen relatietype (veld "&amp;S8&amp;ROW()&amp;") en vergoedingswijze (veld "&amp;V8&amp;ROW()&amp;"). Kijk na of deze correct is."), ""), "")</f>
        <v/>
      </c>
      <c r="W9" s="171"/>
      <c r="X9" s="171"/>
      <c r="Y9" s="171"/>
      <c r="Z9" s="227" t="str">
        <f t="shared" si="17"/>
        <v/>
      </c>
      <c r="AA9" s="168"/>
      <c r="AB9" s="171"/>
      <c r="AC9" s="171"/>
      <c r="AD9" s="171"/>
      <c r="AE9" s="171"/>
      <c r="AF9" s="171" t="str">
        <f t="shared" si="4"/>
        <v/>
      </c>
      <c r="AG9" s="171" t="str">
        <f t="shared" si="5"/>
        <v/>
      </c>
      <c r="AH9" s="242" t="str">
        <f t="shared" si="18"/>
        <v/>
      </c>
      <c r="AI9" s="158" t="str">
        <f>IF(K9&lt;&gt;1, IF(SUM(K9:$K$504)&lt;&gt;0, "| Laat geen witruimte tussen ingevulde rijen.", ""), "")</f>
        <v/>
      </c>
      <c r="AJ9" s="242" t="str">
        <f t="shared" si="19"/>
        <v/>
      </c>
      <c r="AK9" s="171"/>
      <c r="AL9" s="159" t="str">
        <f t="shared" si="20"/>
        <v/>
      </c>
    </row>
    <row r="10" spans="1:64" s="158" customFormat="1" ht="14.4" customHeight="1" x14ac:dyDescent="0.3">
      <c r="A10" s="244" t="str">
        <f t="shared" si="6"/>
        <v/>
      </c>
      <c r="B10" s="153" t="str">
        <f t="shared" si="7"/>
        <v/>
      </c>
      <c r="C10" s="173"/>
      <c r="D10" s="179"/>
      <c r="E10" s="175"/>
      <c r="F10" s="156"/>
      <c r="G10" s="175"/>
      <c r="H10" s="175"/>
      <c r="I10" s="177"/>
      <c r="J10" s="157" t="s">
        <v>98</v>
      </c>
      <c r="K10" s="158">
        <f t="shared" si="8"/>
        <v>0</v>
      </c>
      <c r="L10" s="168">
        <f t="shared" si="9"/>
        <v>0</v>
      </c>
      <c r="M10" s="171">
        <f t="shared" si="10"/>
        <v>0</v>
      </c>
      <c r="N10" s="171">
        <f t="shared" si="11"/>
        <v>0</v>
      </c>
      <c r="O10" s="171">
        <f t="shared" si="12"/>
        <v>0</v>
      </c>
      <c r="P10" s="171">
        <f t="shared" si="13"/>
        <v>0</v>
      </c>
      <c r="Q10" s="171">
        <f t="shared" si="14"/>
        <v>0</v>
      </c>
      <c r="R10" s="171">
        <f t="shared" si="15"/>
        <v>0</v>
      </c>
      <c r="S10" s="168" t="str">
        <f t="shared" si="16"/>
        <v/>
      </c>
      <c r="T10" s="171"/>
      <c r="U10" s="171"/>
      <c r="V10" s="171" t="str">
        <f>IF($F10&lt;&gt;"", IF($C10&lt;&gt;"", _xlfn.IFNA(IF(MATCH($C10&amp;" - "&amp;$F10, tblRelatietypeVergoeding[], 0)&lt;&gt;0, "", ""), "| Onverwachte combinatie tussen relatietype (veld "&amp;S9&amp;ROW()&amp;") en vergoedingswijze (veld "&amp;V9&amp;ROW()&amp;"). Kijk na of deze correct is."), ""), "")</f>
        <v/>
      </c>
      <c r="W10" s="171"/>
      <c r="X10" s="171"/>
      <c r="Y10" s="171"/>
      <c r="Z10" s="227" t="str">
        <f t="shared" si="17"/>
        <v/>
      </c>
      <c r="AA10" s="168"/>
      <c r="AB10" s="171"/>
      <c r="AC10" s="171"/>
      <c r="AD10" s="171"/>
      <c r="AE10" s="171"/>
      <c r="AF10" s="171" t="str">
        <f t="shared" si="4"/>
        <v/>
      </c>
      <c r="AG10" s="171" t="str">
        <f t="shared" si="5"/>
        <v/>
      </c>
      <c r="AH10" s="242" t="str">
        <f t="shared" si="18"/>
        <v/>
      </c>
      <c r="AI10" s="158" t="str">
        <f>IF(K10&lt;&gt;1, IF(SUM(K10:$K$504)&lt;&gt;0, "| Laat geen witruimte tussen ingevulde rijen.", ""), "")</f>
        <v/>
      </c>
      <c r="AJ10" s="242" t="str">
        <f t="shared" si="19"/>
        <v/>
      </c>
      <c r="AK10" s="171"/>
      <c r="AL10" s="159" t="str">
        <f t="shared" si="20"/>
        <v/>
      </c>
    </row>
    <row r="11" spans="1:64" s="158" customFormat="1" ht="14.4" customHeight="1" x14ac:dyDescent="0.3">
      <c r="A11" s="244" t="str">
        <f t="shared" si="6"/>
        <v/>
      </c>
      <c r="B11" s="153" t="str">
        <f t="shared" si="7"/>
        <v/>
      </c>
      <c r="C11" s="173"/>
      <c r="D11" s="179"/>
      <c r="E11" s="175"/>
      <c r="F11" s="156"/>
      <c r="G11" s="175"/>
      <c r="H11" s="175"/>
      <c r="I11" s="177"/>
      <c r="J11" s="157" t="s">
        <v>98</v>
      </c>
      <c r="K11" s="158">
        <f t="shared" si="8"/>
        <v>0</v>
      </c>
      <c r="L11" s="168">
        <f t="shared" si="9"/>
        <v>0</v>
      </c>
      <c r="M11" s="171">
        <f t="shared" si="10"/>
        <v>0</v>
      </c>
      <c r="N11" s="171">
        <f t="shared" si="11"/>
        <v>0</v>
      </c>
      <c r="O11" s="171">
        <f t="shared" si="12"/>
        <v>0</v>
      </c>
      <c r="P11" s="171">
        <f t="shared" si="13"/>
        <v>0</v>
      </c>
      <c r="Q11" s="171">
        <f t="shared" si="14"/>
        <v>0</v>
      </c>
      <c r="R11" s="171">
        <f t="shared" si="15"/>
        <v>0</v>
      </c>
      <c r="S11" s="168" t="str">
        <f t="shared" si="16"/>
        <v/>
      </c>
      <c r="T11" s="171"/>
      <c r="U11" s="171"/>
      <c r="V11" s="171" t="str">
        <f>IF($F11&lt;&gt;"", IF($C11&lt;&gt;"", _xlfn.IFNA(IF(MATCH($C11&amp;" - "&amp;$F11, tblRelatietypeVergoeding[], 0)&lt;&gt;0, "", ""), "| Onverwachte combinatie tussen relatietype (veld "&amp;S10&amp;ROW()&amp;") en vergoedingswijze (veld "&amp;V10&amp;ROW()&amp;"). Kijk na of deze correct is."), ""), "")</f>
        <v/>
      </c>
      <c r="W11" s="171"/>
      <c r="X11" s="171"/>
      <c r="Y11" s="171"/>
      <c r="Z11" s="227" t="str">
        <f t="shared" si="17"/>
        <v/>
      </c>
      <c r="AA11" s="168"/>
      <c r="AB11" s="171"/>
      <c r="AC11" s="171"/>
      <c r="AD11" s="171"/>
      <c r="AE11" s="171"/>
      <c r="AF11" s="171" t="str">
        <f t="shared" si="4"/>
        <v/>
      </c>
      <c r="AG11" s="171" t="str">
        <f t="shared" si="5"/>
        <v/>
      </c>
      <c r="AH11" s="242" t="str">
        <f t="shared" si="18"/>
        <v/>
      </c>
      <c r="AI11" s="158" t="str">
        <f>IF(K11&lt;&gt;1, IF(SUM(K11:$K$504)&lt;&gt;0, "| Laat geen witruimte tussen ingevulde rijen.", ""), "")</f>
        <v/>
      </c>
      <c r="AJ11" s="242" t="str">
        <f t="shared" si="19"/>
        <v/>
      </c>
      <c r="AK11" s="171"/>
      <c r="AL11" s="159" t="str">
        <f t="shared" si="20"/>
        <v/>
      </c>
    </row>
    <row r="12" spans="1:64" s="158" customFormat="1" ht="14.4" customHeight="1" x14ac:dyDescent="0.3">
      <c r="A12" s="244" t="str">
        <f t="shared" si="6"/>
        <v/>
      </c>
      <c r="B12" s="153" t="str">
        <f t="shared" si="7"/>
        <v/>
      </c>
      <c r="C12" s="173"/>
      <c r="D12" s="179"/>
      <c r="E12" s="175"/>
      <c r="F12" s="156"/>
      <c r="G12" s="175"/>
      <c r="H12" s="175"/>
      <c r="I12" s="177"/>
      <c r="J12" s="157" t="s">
        <v>98</v>
      </c>
      <c r="K12" s="158">
        <f t="shared" si="8"/>
        <v>0</v>
      </c>
      <c r="L12" s="168">
        <f t="shared" si="9"/>
        <v>0</v>
      </c>
      <c r="M12" s="171">
        <f t="shared" si="10"/>
        <v>0</v>
      </c>
      <c r="N12" s="171">
        <f t="shared" si="11"/>
        <v>0</v>
      </c>
      <c r="O12" s="171">
        <f t="shared" si="12"/>
        <v>0</v>
      </c>
      <c r="P12" s="171">
        <f t="shared" si="13"/>
        <v>0</v>
      </c>
      <c r="Q12" s="171">
        <f t="shared" si="14"/>
        <v>0</v>
      </c>
      <c r="R12" s="171">
        <f t="shared" si="15"/>
        <v>0</v>
      </c>
      <c r="S12" s="168" t="str">
        <f t="shared" si="16"/>
        <v/>
      </c>
      <c r="T12" s="171"/>
      <c r="U12" s="171"/>
      <c r="V12" s="171" t="str">
        <f>IF($F12&lt;&gt;"", IF($C12&lt;&gt;"", _xlfn.IFNA(IF(MATCH($C12&amp;" - "&amp;$F12, tblRelatietypeVergoeding[], 0)&lt;&gt;0, "", ""), "| Onverwachte combinatie tussen relatietype (veld "&amp;S11&amp;ROW()&amp;") en vergoedingswijze (veld "&amp;V11&amp;ROW()&amp;"). Kijk na of deze correct is."), ""), "")</f>
        <v/>
      </c>
      <c r="W12" s="171"/>
      <c r="X12" s="171"/>
      <c r="Y12" s="171"/>
      <c r="Z12" s="227" t="str">
        <f t="shared" si="17"/>
        <v/>
      </c>
      <c r="AA12" s="168"/>
      <c r="AB12" s="171"/>
      <c r="AC12" s="171"/>
      <c r="AD12" s="171"/>
      <c r="AE12" s="171"/>
      <c r="AF12" s="171" t="str">
        <f t="shared" si="4"/>
        <v/>
      </c>
      <c r="AG12" s="171" t="str">
        <f t="shared" si="5"/>
        <v/>
      </c>
      <c r="AH12" s="242" t="str">
        <f t="shared" si="18"/>
        <v/>
      </c>
      <c r="AI12" s="158" t="str">
        <f>IF(K12&lt;&gt;1, IF(SUM(K12:$K$504)&lt;&gt;0, "| Laat geen witruimte tussen ingevulde rijen.", ""), "")</f>
        <v/>
      </c>
      <c r="AJ12" s="242" t="str">
        <f t="shared" si="19"/>
        <v/>
      </c>
      <c r="AK12" s="171"/>
      <c r="AL12" s="159" t="str">
        <f t="shared" si="20"/>
        <v/>
      </c>
    </row>
    <row r="13" spans="1:64" s="158" customFormat="1" ht="14.4" customHeight="1" x14ac:dyDescent="0.3">
      <c r="A13" s="244" t="str">
        <f t="shared" si="6"/>
        <v/>
      </c>
      <c r="B13" s="153" t="str">
        <f t="shared" si="7"/>
        <v/>
      </c>
      <c r="C13" s="173"/>
      <c r="D13" s="179"/>
      <c r="E13" s="175"/>
      <c r="F13" s="156"/>
      <c r="G13" s="175"/>
      <c r="H13" s="175"/>
      <c r="I13" s="177"/>
      <c r="J13" s="157" t="s">
        <v>98</v>
      </c>
      <c r="K13" s="158">
        <f t="shared" si="8"/>
        <v>0</v>
      </c>
      <c r="L13" s="168">
        <f t="shared" si="9"/>
        <v>0</v>
      </c>
      <c r="M13" s="171">
        <f t="shared" si="10"/>
        <v>0</v>
      </c>
      <c r="N13" s="171">
        <f t="shared" si="11"/>
        <v>0</v>
      </c>
      <c r="O13" s="171">
        <f t="shared" si="12"/>
        <v>0</v>
      </c>
      <c r="P13" s="171">
        <f t="shared" si="13"/>
        <v>0</v>
      </c>
      <c r="Q13" s="171">
        <f t="shared" si="14"/>
        <v>0</v>
      </c>
      <c r="R13" s="171">
        <f t="shared" si="15"/>
        <v>0</v>
      </c>
      <c r="S13" s="168" t="str">
        <f t="shared" si="16"/>
        <v/>
      </c>
      <c r="T13" s="171"/>
      <c r="U13" s="171"/>
      <c r="V13" s="171" t="str">
        <f>IF($F13&lt;&gt;"", IF($C13&lt;&gt;"", _xlfn.IFNA(IF(MATCH($C13&amp;" - "&amp;$F13, tblRelatietypeVergoeding[], 0)&lt;&gt;0, "", ""), "| Onverwachte combinatie tussen relatietype (veld "&amp;S12&amp;ROW()&amp;") en vergoedingswijze (veld "&amp;V12&amp;ROW()&amp;"). Kijk na of deze correct is."), ""), "")</f>
        <v/>
      </c>
      <c r="W13" s="171"/>
      <c r="X13" s="171"/>
      <c r="Y13" s="171"/>
      <c r="Z13" s="227" t="str">
        <f t="shared" si="17"/>
        <v/>
      </c>
      <c r="AA13" s="168"/>
      <c r="AB13" s="171"/>
      <c r="AC13" s="171"/>
      <c r="AD13" s="171"/>
      <c r="AE13" s="171"/>
      <c r="AF13" s="171" t="str">
        <f t="shared" si="4"/>
        <v/>
      </c>
      <c r="AG13" s="171" t="str">
        <f t="shared" si="5"/>
        <v/>
      </c>
      <c r="AH13" s="242" t="str">
        <f t="shared" si="18"/>
        <v/>
      </c>
      <c r="AI13" s="158" t="str">
        <f>IF(K13&lt;&gt;1, IF(SUM(K13:$K$504)&lt;&gt;0, "| Laat geen witruimte tussen ingevulde rijen.", ""), "")</f>
        <v/>
      </c>
      <c r="AJ13" s="242" t="str">
        <f t="shared" si="19"/>
        <v/>
      </c>
      <c r="AK13" s="171"/>
      <c r="AL13" s="159" t="str">
        <f t="shared" si="20"/>
        <v/>
      </c>
    </row>
    <row r="14" spans="1:64" s="158" customFormat="1" ht="14.4" customHeight="1" x14ac:dyDescent="0.3">
      <c r="A14" s="244" t="str">
        <f t="shared" si="6"/>
        <v/>
      </c>
      <c r="B14" s="153" t="str">
        <f t="shared" si="7"/>
        <v/>
      </c>
      <c r="C14" s="173"/>
      <c r="D14" s="179"/>
      <c r="E14" s="175"/>
      <c r="F14" s="156"/>
      <c r="G14" s="175"/>
      <c r="H14" s="175"/>
      <c r="I14" s="177"/>
      <c r="J14" s="157" t="s">
        <v>98</v>
      </c>
      <c r="K14" s="158">
        <f t="shared" si="8"/>
        <v>0</v>
      </c>
      <c r="L14" s="168">
        <f t="shared" si="9"/>
        <v>0</v>
      </c>
      <c r="M14" s="171">
        <f t="shared" si="10"/>
        <v>0</v>
      </c>
      <c r="N14" s="171">
        <f t="shared" si="11"/>
        <v>0</v>
      </c>
      <c r="O14" s="171">
        <f t="shared" si="12"/>
        <v>0</v>
      </c>
      <c r="P14" s="171">
        <f t="shared" si="13"/>
        <v>0</v>
      </c>
      <c r="Q14" s="171">
        <f t="shared" si="14"/>
        <v>0</v>
      </c>
      <c r="R14" s="171">
        <f t="shared" si="15"/>
        <v>0</v>
      </c>
      <c r="S14" s="168" t="str">
        <f t="shared" si="16"/>
        <v/>
      </c>
      <c r="T14" s="171"/>
      <c r="U14" s="171"/>
      <c r="V14" s="171" t="str">
        <f>IF($F14&lt;&gt;"", IF($C14&lt;&gt;"", _xlfn.IFNA(IF(MATCH($C14&amp;" - "&amp;$F14, tblRelatietypeVergoeding[], 0)&lt;&gt;0, "", ""), "| Onverwachte combinatie tussen relatietype (veld "&amp;S13&amp;ROW()&amp;") en vergoedingswijze (veld "&amp;V13&amp;ROW()&amp;"). Kijk na of deze correct is."), ""), "")</f>
        <v/>
      </c>
      <c r="W14" s="171"/>
      <c r="X14" s="171"/>
      <c r="Y14" s="171"/>
      <c r="Z14" s="227" t="str">
        <f t="shared" si="17"/>
        <v/>
      </c>
      <c r="AA14" s="168"/>
      <c r="AB14" s="171"/>
      <c r="AC14" s="171"/>
      <c r="AD14" s="171"/>
      <c r="AE14" s="171"/>
      <c r="AF14" s="171" t="str">
        <f t="shared" si="4"/>
        <v/>
      </c>
      <c r="AG14" s="171" t="str">
        <f t="shared" si="5"/>
        <v/>
      </c>
      <c r="AH14" s="242" t="str">
        <f t="shared" si="18"/>
        <v/>
      </c>
      <c r="AI14" s="158" t="str">
        <f>IF(K14&lt;&gt;1, IF(SUM(K14:$K$504)&lt;&gt;0, "| Laat geen witruimte tussen ingevulde rijen.", ""), "")</f>
        <v/>
      </c>
      <c r="AJ14" s="242" t="str">
        <f t="shared" si="19"/>
        <v/>
      </c>
      <c r="AK14" s="171"/>
      <c r="AL14" s="159" t="str">
        <f t="shared" si="20"/>
        <v/>
      </c>
    </row>
    <row r="15" spans="1:64" s="158" customFormat="1" ht="14.4" customHeight="1" x14ac:dyDescent="0.3">
      <c r="A15" s="244" t="str">
        <f t="shared" si="6"/>
        <v/>
      </c>
      <c r="B15" s="153" t="str">
        <f t="shared" si="7"/>
        <v/>
      </c>
      <c r="C15" s="173"/>
      <c r="D15" s="179"/>
      <c r="E15" s="175"/>
      <c r="F15" s="156"/>
      <c r="G15" s="175"/>
      <c r="H15" s="175"/>
      <c r="I15" s="177"/>
      <c r="J15" s="157" t="s">
        <v>98</v>
      </c>
      <c r="K15" s="158">
        <f t="shared" si="8"/>
        <v>0</v>
      </c>
      <c r="L15" s="168">
        <f t="shared" si="9"/>
        <v>0</v>
      </c>
      <c r="M15" s="171">
        <f t="shared" si="10"/>
        <v>0</v>
      </c>
      <c r="N15" s="171">
        <f t="shared" si="11"/>
        <v>0</v>
      </c>
      <c r="O15" s="171">
        <f t="shared" si="12"/>
        <v>0</v>
      </c>
      <c r="P15" s="171">
        <f t="shared" si="13"/>
        <v>0</v>
      </c>
      <c r="Q15" s="171">
        <f t="shared" si="14"/>
        <v>0</v>
      </c>
      <c r="R15" s="171">
        <f t="shared" si="15"/>
        <v>0</v>
      </c>
      <c r="S15" s="168" t="str">
        <f t="shared" si="16"/>
        <v/>
      </c>
      <c r="T15" s="171"/>
      <c r="U15" s="171"/>
      <c r="V15" s="171" t="str">
        <f>IF($F15&lt;&gt;"", IF($C15&lt;&gt;"", _xlfn.IFNA(IF(MATCH($C15&amp;" - "&amp;$F15, tblRelatietypeVergoeding[], 0)&lt;&gt;0, "", ""), "| Onverwachte combinatie tussen relatietype (veld "&amp;S14&amp;ROW()&amp;") en vergoedingswijze (veld "&amp;V14&amp;ROW()&amp;"). Kijk na of deze correct is."), ""), "")</f>
        <v/>
      </c>
      <c r="W15" s="171"/>
      <c r="X15" s="171"/>
      <c r="Y15" s="171"/>
      <c r="Z15" s="227" t="str">
        <f t="shared" si="17"/>
        <v/>
      </c>
      <c r="AA15" s="168"/>
      <c r="AB15" s="171"/>
      <c r="AC15" s="171"/>
      <c r="AD15" s="171"/>
      <c r="AE15" s="171"/>
      <c r="AF15" s="171" t="str">
        <f t="shared" si="4"/>
        <v/>
      </c>
      <c r="AG15" s="171" t="str">
        <f t="shared" si="5"/>
        <v/>
      </c>
      <c r="AH15" s="242" t="str">
        <f t="shared" si="18"/>
        <v/>
      </c>
      <c r="AI15" s="158" t="str">
        <f>IF(K15&lt;&gt;1, IF(SUM(K15:$K$504)&lt;&gt;0, "| Laat geen witruimte tussen ingevulde rijen.", ""), "")</f>
        <v/>
      </c>
      <c r="AJ15" s="242" t="str">
        <f t="shared" si="19"/>
        <v/>
      </c>
      <c r="AK15" s="171"/>
      <c r="AL15" s="159" t="str">
        <f t="shared" si="20"/>
        <v/>
      </c>
    </row>
    <row r="16" spans="1:64" s="158" customFormat="1" ht="14.4" customHeight="1" x14ac:dyDescent="0.3">
      <c r="A16" s="244" t="str">
        <f t="shared" si="6"/>
        <v/>
      </c>
      <c r="B16" s="153" t="str">
        <f t="shared" si="7"/>
        <v/>
      </c>
      <c r="C16" s="173"/>
      <c r="D16" s="179"/>
      <c r="E16" s="175"/>
      <c r="F16" s="156"/>
      <c r="G16" s="175"/>
      <c r="H16" s="175"/>
      <c r="I16" s="177"/>
      <c r="J16" s="157" t="s">
        <v>98</v>
      </c>
      <c r="K16" s="158">
        <f t="shared" si="8"/>
        <v>0</v>
      </c>
      <c r="L16" s="168">
        <f t="shared" si="9"/>
        <v>0</v>
      </c>
      <c r="M16" s="171">
        <f t="shared" si="10"/>
        <v>0</v>
      </c>
      <c r="N16" s="171">
        <f t="shared" si="11"/>
        <v>0</v>
      </c>
      <c r="O16" s="171">
        <f t="shared" si="12"/>
        <v>0</v>
      </c>
      <c r="P16" s="171">
        <f t="shared" si="13"/>
        <v>0</v>
      </c>
      <c r="Q16" s="171">
        <f t="shared" si="14"/>
        <v>0</v>
      </c>
      <c r="R16" s="171">
        <f t="shared" si="15"/>
        <v>0</v>
      </c>
      <c r="S16" s="168" t="str">
        <f t="shared" si="16"/>
        <v/>
      </c>
      <c r="T16" s="171"/>
      <c r="U16" s="171"/>
      <c r="V16" s="171" t="str">
        <f>IF($F16&lt;&gt;"", IF($C16&lt;&gt;"", _xlfn.IFNA(IF(MATCH($C16&amp;" - "&amp;$F16, tblRelatietypeVergoeding[], 0)&lt;&gt;0, "", ""), "| Onverwachte combinatie tussen relatietype (veld "&amp;S15&amp;ROW()&amp;") en vergoedingswijze (veld "&amp;V15&amp;ROW()&amp;"). Kijk na of deze correct is."), ""), "")</f>
        <v/>
      </c>
      <c r="W16" s="171"/>
      <c r="X16" s="171"/>
      <c r="Y16" s="171"/>
      <c r="Z16" s="227" t="str">
        <f t="shared" si="17"/>
        <v/>
      </c>
      <c r="AA16" s="168"/>
      <c r="AB16" s="171"/>
      <c r="AC16" s="171"/>
      <c r="AD16" s="171"/>
      <c r="AE16" s="171"/>
      <c r="AF16" s="171" t="str">
        <f t="shared" si="4"/>
        <v/>
      </c>
      <c r="AG16" s="171" t="str">
        <f t="shared" si="5"/>
        <v/>
      </c>
      <c r="AH16" s="242" t="str">
        <f t="shared" si="18"/>
        <v/>
      </c>
      <c r="AI16" s="158" t="str">
        <f>IF(K16&lt;&gt;1, IF(SUM(K16:$K$504)&lt;&gt;0, "| Laat geen witruimte tussen ingevulde rijen.", ""), "")</f>
        <v/>
      </c>
      <c r="AJ16" s="242" t="str">
        <f t="shared" si="19"/>
        <v/>
      </c>
      <c r="AK16" s="171"/>
      <c r="AL16" s="159" t="str">
        <f t="shared" si="20"/>
        <v/>
      </c>
    </row>
    <row r="17" spans="1:38" s="158" customFormat="1" ht="14.4" customHeight="1" x14ac:dyDescent="0.3">
      <c r="A17" s="244" t="str">
        <f t="shared" si="6"/>
        <v/>
      </c>
      <c r="B17" s="153" t="str">
        <f t="shared" si="7"/>
        <v/>
      </c>
      <c r="C17" s="173"/>
      <c r="D17" s="179"/>
      <c r="E17" s="175"/>
      <c r="F17" s="156"/>
      <c r="G17" s="175"/>
      <c r="H17" s="175"/>
      <c r="I17" s="177"/>
      <c r="J17" s="157" t="s">
        <v>98</v>
      </c>
      <c r="K17" s="158">
        <f t="shared" si="8"/>
        <v>0</v>
      </c>
      <c r="L17" s="168">
        <f t="shared" si="9"/>
        <v>0</v>
      </c>
      <c r="M17" s="171">
        <f t="shared" si="10"/>
        <v>0</v>
      </c>
      <c r="N17" s="171">
        <f t="shared" si="11"/>
        <v>0</v>
      </c>
      <c r="O17" s="171">
        <f t="shared" si="12"/>
        <v>0</v>
      </c>
      <c r="P17" s="171">
        <f t="shared" si="13"/>
        <v>0</v>
      </c>
      <c r="Q17" s="171">
        <f t="shared" si="14"/>
        <v>0</v>
      </c>
      <c r="R17" s="171">
        <f t="shared" si="15"/>
        <v>0</v>
      </c>
      <c r="S17" s="168" t="str">
        <f t="shared" si="16"/>
        <v/>
      </c>
      <c r="T17" s="171"/>
      <c r="U17" s="171"/>
      <c r="V17" s="171" t="str">
        <f>IF($F17&lt;&gt;"", IF($C17&lt;&gt;"", _xlfn.IFNA(IF(MATCH($C17&amp;" - "&amp;$F17, tblRelatietypeVergoeding[], 0)&lt;&gt;0, "", ""), "| Onverwachte combinatie tussen relatietype (veld "&amp;S16&amp;ROW()&amp;") en vergoedingswijze (veld "&amp;V16&amp;ROW()&amp;"). Kijk na of deze correct is."), ""), "")</f>
        <v/>
      </c>
      <c r="W17" s="171"/>
      <c r="X17" s="171"/>
      <c r="Y17" s="171"/>
      <c r="Z17" s="227" t="str">
        <f t="shared" si="17"/>
        <v/>
      </c>
      <c r="AA17" s="168"/>
      <c r="AB17" s="171"/>
      <c r="AC17" s="171"/>
      <c r="AD17" s="171"/>
      <c r="AE17" s="171"/>
      <c r="AF17" s="171" t="str">
        <f t="shared" si="4"/>
        <v/>
      </c>
      <c r="AG17" s="171" t="str">
        <f t="shared" si="5"/>
        <v/>
      </c>
      <c r="AH17" s="242" t="str">
        <f t="shared" si="18"/>
        <v/>
      </c>
      <c r="AI17" s="158" t="str">
        <f>IF(K17&lt;&gt;1, IF(SUM(K17:$K$504)&lt;&gt;0, "| Laat geen witruimte tussen ingevulde rijen.", ""), "")</f>
        <v/>
      </c>
      <c r="AJ17" s="242" t="str">
        <f t="shared" si="19"/>
        <v/>
      </c>
      <c r="AK17" s="171"/>
      <c r="AL17" s="159" t="str">
        <f t="shared" si="20"/>
        <v/>
      </c>
    </row>
    <row r="18" spans="1:38" s="158" customFormat="1" ht="14.4" customHeight="1" x14ac:dyDescent="0.3">
      <c r="A18" s="244" t="str">
        <f t="shared" si="6"/>
        <v/>
      </c>
      <c r="B18" s="153" t="str">
        <f t="shared" si="7"/>
        <v/>
      </c>
      <c r="C18" s="173"/>
      <c r="D18" s="179"/>
      <c r="E18" s="175"/>
      <c r="F18" s="156"/>
      <c r="G18" s="175"/>
      <c r="H18" s="175"/>
      <c r="I18" s="177"/>
      <c r="J18" s="157" t="s">
        <v>98</v>
      </c>
      <c r="K18" s="158">
        <f t="shared" si="8"/>
        <v>0</v>
      </c>
      <c r="L18" s="168">
        <f t="shared" si="9"/>
        <v>0</v>
      </c>
      <c r="M18" s="171">
        <f t="shared" si="10"/>
        <v>0</v>
      </c>
      <c r="N18" s="171">
        <f t="shared" si="11"/>
        <v>0</v>
      </c>
      <c r="O18" s="171">
        <f t="shared" si="12"/>
        <v>0</v>
      </c>
      <c r="P18" s="171">
        <f t="shared" si="13"/>
        <v>0</v>
      </c>
      <c r="Q18" s="171">
        <f t="shared" si="14"/>
        <v>0</v>
      </c>
      <c r="R18" s="171">
        <f t="shared" si="15"/>
        <v>0</v>
      </c>
      <c r="S18" s="168" t="str">
        <f t="shared" si="16"/>
        <v/>
      </c>
      <c r="T18" s="171"/>
      <c r="U18" s="171"/>
      <c r="V18" s="171" t="str">
        <f>IF($F18&lt;&gt;"", IF($C18&lt;&gt;"", _xlfn.IFNA(IF(MATCH($C18&amp;" - "&amp;$F18, tblRelatietypeVergoeding[], 0)&lt;&gt;0, "", ""), "| Onverwachte combinatie tussen relatietype (veld "&amp;S17&amp;ROW()&amp;") en vergoedingswijze (veld "&amp;V17&amp;ROW()&amp;"). Kijk na of deze correct is."), ""), "")</f>
        <v/>
      </c>
      <c r="W18" s="171"/>
      <c r="X18" s="171"/>
      <c r="Y18" s="171"/>
      <c r="Z18" s="227" t="str">
        <f t="shared" si="17"/>
        <v/>
      </c>
      <c r="AA18" s="168"/>
      <c r="AB18" s="171"/>
      <c r="AC18" s="171"/>
      <c r="AD18" s="171"/>
      <c r="AE18" s="171"/>
      <c r="AF18" s="171" t="str">
        <f t="shared" si="4"/>
        <v/>
      </c>
      <c r="AG18" s="171" t="str">
        <f t="shared" si="5"/>
        <v/>
      </c>
      <c r="AH18" s="242" t="str">
        <f t="shared" si="18"/>
        <v/>
      </c>
      <c r="AI18" s="158" t="str">
        <f>IF(K18&lt;&gt;1, IF(SUM(K18:$K$504)&lt;&gt;0, "| Laat geen witruimte tussen ingevulde rijen.", ""), "")</f>
        <v/>
      </c>
      <c r="AJ18" s="242" t="str">
        <f t="shared" si="19"/>
        <v/>
      </c>
      <c r="AK18" s="171"/>
      <c r="AL18" s="159" t="str">
        <f t="shared" si="20"/>
        <v/>
      </c>
    </row>
    <row r="19" spans="1:38" s="158" customFormat="1" ht="14.4" customHeight="1" x14ac:dyDescent="0.3">
      <c r="A19" s="244" t="str">
        <f t="shared" si="6"/>
        <v/>
      </c>
      <c r="B19" s="153" t="str">
        <f t="shared" si="7"/>
        <v/>
      </c>
      <c r="C19" s="173"/>
      <c r="D19" s="179"/>
      <c r="E19" s="175"/>
      <c r="F19" s="156"/>
      <c r="G19" s="175"/>
      <c r="H19" s="175"/>
      <c r="I19" s="177"/>
      <c r="J19" s="157" t="s">
        <v>98</v>
      </c>
      <c r="K19" s="158">
        <f t="shared" si="8"/>
        <v>0</v>
      </c>
      <c r="L19" s="168">
        <f t="shared" si="9"/>
        <v>0</v>
      </c>
      <c r="M19" s="171">
        <f t="shared" si="10"/>
        <v>0</v>
      </c>
      <c r="N19" s="171">
        <f t="shared" si="11"/>
        <v>0</v>
      </c>
      <c r="O19" s="171">
        <f t="shared" si="12"/>
        <v>0</v>
      </c>
      <c r="P19" s="171">
        <f t="shared" si="13"/>
        <v>0</v>
      </c>
      <c r="Q19" s="171">
        <f t="shared" si="14"/>
        <v>0</v>
      </c>
      <c r="R19" s="171">
        <f t="shared" si="15"/>
        <v>0</v>
      </c>
      <c r="S19" s="168" t="str">
        <f t="shared" si="16"/>
        <v/>
      </c>
      <c r="T19" s="171"/>
      <c r="U19" s="171"/>
      <c r="V19" s="171" t="str">
        <f>IF($F19&lt;&gt;"", IF($C19&lt;&gt;"", _xlfn.IFNA(IF(MATCH($C19&amp;" - "&amp;$F19, tblRelatietypeVergoeding[], 0)&lt;&gt;0, "", ""), "| Onverwachte combinatie tussen relatietype (veld "&amp;S18&amp;ROW()&amp;") en vergoedingswijze (veld "&amp;V18&amp;ROW()&amp;"). Kijk na of deze correct is."), ""), "")</f>
        <v/>
      </c>
      <c r="W19" s="171"/>
      <c r="X19" s="171"/>
      <c r="Y19" s="171"/>
      <c r="Z19" s="227" t="str">
        <f t="shared" si="17"/>
        <v/>
      </c>
      <c r="AA19" s="168"/>
      <c r="AB19" s="171"/>
      <c r="AC19" s="171"/>
      <c r="AD19" s="171"/>
      <c r="AE19" s="171"/>
      <c r="AF19" s="171" t="str">
        <f t="shared" si="4"/>
        <v/>
      </c>
      <c r="AG19" s="171" t="str">
        <f t="shared" si="5"/>
        <v/>
      </c>
      <c r="AH19" s="242" t="str">
        <f t="shared" si="18"/>
        <v/>
      </c>
      <c r="AI19" s="158" t="str">
        <f>IF(K19&lt;&gt;1, IF(SUM(K19:$K$504)&lt;&gt;0, "| Laat geen witruimte tussen ingevulde rijen.", ""), "")</f>
        <v/>
      </c>
      <c r="AJ19" s="242" t="str">
        <f t="shared" si="19"/>
        <v/>
      </c>
      <c r="AK19" s="171"/>
      <c r="AL19" s="159" t="str">
        <f t="shared" si="20"/>
        <v/>
      </c>
    </row>
    <row r="20" spans="1:38" s="158" customFormat="1" ht="14.4" customHeight="1" x14ac:dyDescent="0.3">
      <c r="A20" s="244" t="str">
        <f t="shared" si="6"/>
        <v/>
      </c>
      <c r="B20" s="153" t="str">
        <f t="shared" si="7"/>
        <v/>
      </c>
      <c r="C20" s="173"/>
      <c r="D20" s="179"/>
      <c r="E20" s="175"/>
      <c r="F20" s="156"/>
      <c r="G20" s="175"/>
      <c r="H20" s="175"/>
      <c r="I20" s="177"/>
      <c r="J20" s="157" t="s">
        <v>98</v>
      </c>
      <c r="K20" s="158">
        <f t="shared" si="8"/>
        <v>0</v>
      </c>
      <c r="L20" s="168">
        <f t="shared" si="9"/>
        <v>0</v>
      </c>
      <c r="M20" s="171">
        <f t="shared" si="10"/>
        <v>0</v>
      </c>
      <c r="N20" s="171">
        <f t="shared" si="11"/>
        <v>0</v>
      </c>
      <c r="O20" s="171">
        <f t="shared" si="12"/>
        <v>0</v>
      </c>
      <c r="P20" s="171">
        <f t="shared" si="13"/>
        <v>0</v>
      </c>
      <c r="Q20" s="171">
        <f t="shared" si="14"/>
        <v>0</v>
      </c>
      <c r="R20" s="171">
        <f t="shared" si="15"/>
        <v>0</v>
      </c>
      <c r="S20" s="168" t="str">
        <f t="shared" si="16"/>
        <v/>
      </c>
      <c r="T20" s="171"/>
      <c r="U20" s="171"/>
      <c r="V20" s="171" t="str">
        <f>IF($F20&lt;&gt;"", IF($C20&lt;&gt;"", _xlfn.IFNA(IF(MATCH($C20&amp;" - "&amp;$F20, tblRelatietypeVergoeding[], 0)&lt;&gt;0, "", ""), "| Onverwachte combinatie tussen relatietype (veld "&amp;S19&amp;ROW()&amp;") en vergoedingswijze (veld "&amp;V19&amp;ROW()&amp;"). Kijk na of deze correct is."), ""), "")</f>
        <v/>
      </c>
      <c r="W20" s="171"/>
      <c r="X20" s="171"/>
      <c r="Y20" s="171"/>
      <c r="Z20" s="227" t="str">
        <f t="shared" si="17"/>
        <v/>
      </c>
      <c r="AA20" s="168"/>
      <c r="AB20" s="171"/>
      <c r="AC20" s="171"/>
      <c r="AD20" s="171"/>
      <c r="AE20" s="171"/>
      <c r="AF20" s="171" t="str">
        <f t="shared" si="4"/>
        <v/>
      </c>
      <c r="AG20" s="171" t="str">
        <f t="shared" si="5"/>
        <v/>
      </c>
      <c r="AH20" s="242" t="str">
        <f t="shared" si="18"/>
        <v/>
      </c>
      <c r="AI20" s="158" t="str">
        <f>IF(K20&lt;&gt;1, IF(SUM(K20:$K$504)&lt;&gt;0, "| Laat geen witruimte tussen ingevulde rijen.", ""), "")</f>
        <v/>
      </c>
      <c r="AJ20" s="242" t="str">
        <f t="shared" si="19"/>
        <v/>
      </c>
      <c r="AK20" s="171"/>
      <c r="AL20" s="159" t="str">
        <f t="shared" si="20"/>
        <v/>
      </c>
    </row>
    <row r="21" spans="1:38" s="158" customFormat="1" ht="14.4" customHeight="1" x14ac:dyDescent="0.3">
      <c r="A21" s="244" t="str">
        <f t="shared" si="6"/>
        <v/>
      </c>
      <c r="B21" s="153" t="str">
        <f t="shared" si="7"/>
        <v/>
      </c>
      <c r="C21" s="173"/>
      <c r="D21" s="179"/>
      <c r="E21" s="175"/>
      <c r="F21" s="156"/>
      <c r="G21" s="175"/>
      <c r="H21" s="175"/>
      <c r="I21" s="177"/>
      <c r="J21" s="157" t="s">
        <v>98</v>
      </c>
      <c r="K21" s="158">
        <f t="shared" si="8"/>
        <v>0</v>
      </c>
      <c r="L21" s="168">
        <f t="shared" si="9"/>
        <v>0</v>
      </c>
      <c r="M21" s="171">
        <f t="shared" si="10"/>
        <v>0</v>
      </c>
      <c r="N21" s="171">
        <f t="shared" si="11"/>
        <v>0</v>
      </c>
      <c r="O21" s="171">
        <f t="shared" si="12"/>
        <v>0</v>
      </c>
      <c r="P21" s="171">
        <f t="shared" si="13"/>
        <v>0</v>
      </c>
      <c r="Q21" s="171">
        <f t="shared" si="14"/>
        <v>0</v>
      </c>
      <c r="R21" s="171">
        <f t="shared" si="15"/>
        <v>0</v>
      </c>
      <c r="S21" s="168" t="str">
        <f t="shared" si="16"/>
        <v/>
      </c>
      <c r="T21" s="171"/>
      <c r="U21" s="171"/>
      <c r="V21" s="171" t="str">
        <f>IF($F21&lt;&gt;"", IF($C21&lt;&gt;"", _xlfn.IFNA(IF(MATCH($C21&amp;" - "&amp;$F21, tblRelatietypeVergoeding[], 0)&lt;&gt;0, "", ""), "| Onverwachte combinatie tussen relatietype (veld "&amp;S20&amp;ROW()&amp;") en vergoedingswijze (veld "&amp;V20&amp;ROW()&amp;"). Kijk na of deze correct is."), ""), "")</f>
        <v/>
      </c>
      <c r="W21" s="171"/>
      <c r="X21" s="171"/>
      <c r="Y21" s="171"/>
      <c r="Z21" s="227" t="str">
        <f t="shared" si="17"/>
        <v/>
      </c>
      <c r="AA21" s="168"/>
      <c r="AB21" s="171"/>
      <c r="AC21" s="171"/>
      <c r="AD21" s="171"/>
      <c r="AE21" s="171"/>
      <c r="AF21" s="171" t="str">
        <f t="shared" si="4"/>
        <v/>
      </c>
      <c r="AG21" s="171" t="str">
        <f t="shared" si="5"/>
        <v/>
      </c>
      <c r="AH21" s="242" t="str">
        <f t="shared" si="18"/>
        <v/>
      </c>
      <c r="AI21" s="158" t="str">
        <f>IF(K21&lt;&gt;1, IF(SUM(K21:$K$504)&lt;&gt;0, "| Laat geen witruimte tussen ingevulde rijen.", ""), "")</f>
        <v/>
      </c>
      <c r="AJ21" s="242" t="str">
        <f t="shared" si="19"/>
        <v/>
      </c>
      <c r="AK21" s="171"/>
      <c r="AL21" s="159" t="str">
        <f t="shared" si="20"/>
        <v/>
      </c>
    </row>
    <row r="22" spans="1:38" s="158" customFormat="1" ht="14.4" customHeight="1" x14ac:dyDescent="0.3">
      <c r="A22" s="244" t="str">
        <f t="shared" si="6"/>
        <v/>
      </c>
      <c r="B22" s="153" t="str">
        <f t="shared" si="7"/>
        <v/>
      </c>
      <c r="C22" s="173"/>
      <c r="D22" s="179"/>
      <c r="E22" s="175"/>
      <c r="F22" s="156"/>
      <c r="G22" s="175"/>
      <c r="H22" s="175"/>
      <c r="I22" s="177"/>
      <c r="J22" s="157" t="s">
        <v>98</v>
      </c>
      <c r="K22" s="158">
        <f t="shared" si="8"/>
        <v>0</v>
      </c>
      <c r="L22" s="168">
        <f t="shared" si="9"/>
        <v>0</v>
      </c>
      <c r="M22" s="171">
        <f t="shared" si="10"/>
        <v>0</v>
      </c>
      <c r="N22" s="171">
        <f t="shared" si="11"/>
        <v>0</v>
      </c>
      <c r="O22" s="171">
        <f t="shared" si="12"/>
        <v>0</v>
      </c>
      <c r="P22" s="171">
        <f t="shared" si="13"/>
        <v>0</v>
      </c>
      <c r="Q22" s="171">
        <f t="shared" si="14"/>
        <v>0</v>
      </c>
      <c r="R22" s="171">
        <f t="shared" si="15"/>
        <v>0</v>
      </c>
      <c r="S22" s="168" t="str">
        <f t="shared" si="16"/>
        <v/>
      </c>
      <c r="T22" s="171"/>
      <c r="U22" s="171"/>
      <c r="V22" s="171" t="str">
        <f>IF($F22&lt;&gt;"", IF($C22&lt;&gt;"", _xlfn.IFNA(IF(MATCH($C22&amp;" - "&amp;$F22, tblRelatietypeVergoeding[], 0)&lt;&gt;0, "", ""), "| Onverwachte combinatie tussen relatietype (veld "&amp;S21&amp;ROW()&amp;") en vergoedingswijze (veld "&amp;V21&amp;ROW()&amp;"). Kijk na of deze correct is."), ""), "")</f>
        <v/>
      </c>
      <c r="W22" s="171"/>
      <c r="X22" s="171"/>
      <c r="Y22" s="171"/>
      <c r="Z22" s="227" t="str">
        <f t="shared" si="17"/>
        <v/>
      </c>
      <c r="AA22" s="168"/>
      <c r="AB22" s="171"/>
      <c r="AC22" s="171"/>
      <c r="AD22" s="171"/>
      <c r="AE22" s="171"/>
      <c r="AF22" s="171" t="str">
        <f t="shared" si="4"/>
        <v/>
      </c>
      <c r="AG22" s="171" t="str">
        <f t="shared" si="5"/>
        <v/>
      </c>
      <c r="AH22" s="242" t="str">
        <f t="shared" si="18"/>
        <v/>
      </c>
      <c r="AI22" s="158" t="str">
        <f>IF(K22&lt;&gt;1, IF(SUM(K22:$K$504)&lt;&gt;0, "| Laat geen witruimte tussen ingevulde rijen.", ""), "")</f>
        <v/>
      </c>
      <c r="AJ22" s="242" t="str">
        <f t="shared" si="19"/>
        <v/>
      </c>
      <c r="AK22" s="171"/>
      <c r="AL22" s="159" t="str">
        <f t="shared" si="20"/>
        <v/>
      </c>
    </row>
    <row r="23" spans="1:38" s="158" customFormat="1" ht="14.4" customHeight="1" x14ac:dyDescent="0.3">
      <c r="A23" s="244" t="str">
        <f t="shared" si="6"/>
        <v/>
      </c>
      <c r="B23" s="153" t="str">
        <f t="shared" si="7"/>
        <v/>
      </c>
      <c r="C23" s="173"/>
      <c r="D23" s="179"/>
      <c r="E23" s="175"/>
      <c r="F23" s="156"/>
      <c r="G23" s="175"/>
      <c r="H23" s="175"/>
      <c r="I23" s="177"/>
      <c r="J23" s="157" t="s">
        <v>98</v>
      </c>
      <c r="K23" s="158">
        <f t="shared" si="8"/>
        <v>0</v>
      </c>
      <c r="L23" s="168">
        <f t="shared" si="9"/>
        <v>0</v>
      </c>
      <c r="M23" s="171">
        <f t="shared" si="10"/>
        <v>0</v>
      </c>
      <c r="N23" s="171">
        <f t="shared" si="11"/>
        <v>0</v>
      </c>
      <c r="O23" s="171">
        <f t="shared" si="12"/>
        <v>0</v>
      </c>
      <c r="P23" s="171">
        <f t="shared" si="13"/>
        <v>0</v>
      </c>
      <c r="Q23" s="171">
        <f t="shared" si="14"/>
        <v>0</v>
      </c>
      <c r="R23" s="171">
        <f t="shared" si="15"/>
        <v>0</v>
      </c>
      <c r="S23" s="168" t="str">
        <f t="shared" si="16"/>
        <v/>
      </c>
      <c r="T23" s="171"/>
      <c r="U23" s="171"/>
      <c r="V23" s="171" t="str">
        <f>IF($F23&lt;&gt;"", IF($C23&lt;&gt;"", _xlfn.IFNA(IF(MATCH($C23&amp;" - "&amp;$F23, tblRelatietypeVergoeding[], 0)&lt;&gt;0, "", ""), "| Onverwachte combinatie tussen relatietype (veld "&amp;S22&amp;ROW()&amp;") en vergoedingswijze (veld "&amp;V22&amp;ROW()&amp;"). Kijk na of deze correct is."), ""), "")</f>
        <v/>
      </c>
      <c r="W23" s="171"/>
      <c r="X23" s="171"/>
      <c r="Y23" s="171"/>
      <c r="Z23" s="227" t="str">
        <f t="shared" si="17"/>
        <v/>
      </c>
      <c r="AA23" s="168"/>
      <c r="AB23" s="171"/>
      <c r="AC23" s="171"/>
      <c r="AD23" s="171"/>
      <c r="AE23" s="171"/>
      <c r="AF23" s="171" t="str">
        <f t="shared" si="4"/>
        <v/>
      </c>
      <c r="AG23" s="171" t="str">
        <f t="shared" si="5"/>
        <v/>
      </c>
      <c r="AH23" s="242" t="str">
        <f t="shared" si="18"/>
        <v/>
      </c>
      <c r="AI23" s="158" t="str">
        <f>IF(K23&lt;&gt;1, IF(SUM(K23:$K$504)&lt;&gt;0, "| Laat geen witruimte tussen ingevulde rijen.", ""), "")</f>
        <v/>
      </c>
      <c r="AJ23" s="242" t="str">
        <f t="shared" si="19"/>
        <v/>
      </c>
      <c r="AK23" s="171"/>
      <c r="AL23" s="159" t="str">
        <f t="shared" si="20"/>
        <v/>
      </c>
    </row>
    <row r="24" spans="1:38" s="158" customFormat="1" ht="14.4" customHeight="1" x14ac:dyDescent="0.3">
      <c r="A24" s="244" t="str">
        <f t="shared" si="6"/>
        <v/>
      </c>
      <c r="B24" s="153" t="str">
        <f t="shared" si="7"/>
        <v/>
      </c>
      <c r="C24" s="173"/>
      <c r="D24" s="179"/>
      <c r="E24" s="175"/>
      <c r="F24" s="156"/>
      <c r="G24" s="175"/>
      <c r="H24" s="175"/>
      <c r="I24" s="177"/>
      <c r="J24" s="157" t="s">
        <v>98</v>
      </c>
      <c r="K24" s="158">
        <f t="shared" si="8"/>
        <v>0</v>
      </c>
      <c r="L24" s="168">
        <f t="shared" si="9"/>
        <v>0</v>
      </c>
      <c r="M24" s="171">
        <f t="shared" si="10"/>
        <v>0</v>
      </c>
      <c r="N24" s="171">
        <f t="shared" si="11"/>
        <v>0</v>
      </c>
      <c r="O24" s="171">
        <f t="shared" si="12"/>
        <v>0</v>
      </c>
      <c r="P24" s="171">
        <f t="shared" si="13"/>
        <v>0</v>
      </c>
      <c r="Q24" s="171">
        <f t="shared" si="14"/>
        <v>0</v>
      </c>
      <c r="R24" s="171">
        <f t="shared" si="15"/>
        <v>0</v>
      </c>
      <c r="S24" s="168" t="str">
        <f t="shared" si="16"/>
        <v/>
      </c>
      <c r="T24" s="171"/>
      <c r="U24" s="171"/>
      <c r="V24" s="171" t="str">
        <f>IF($F24&lt;&gt;"", IF($C24&lt;&gt;"", _xlfn.IFNA(IF(MATCH($C24&amp;" - "&amp;$F24, tblRelatietypeVergoeding[], 0)&lt;&gt;0, "", ""), "| Onverwachte combinatie tussen relatietype (veld "&amp;S23&amp;ROW()&amp;") en vergoedingswijze (veld "&amp;V23&amp;ROW()&amp;"). Kijk na of deze correct is."), ""), "")</f>
        <v/>
      </c>
      <c r="W24" s="171"/>
      <c r="X24" s="171"/>
      <c r="Y24" s="171"/>
      <c r="Z24" s="227" t="str">
        <f t="shared" si="17"/>
        <v/>
      </c>
      <c r="AA24" s="168"/>
      <c r="AB24" s="171"/>
      <c r="AC24" s="171"/>
      <c r="AD24" s="171"/>
      <c r="AE24" s="171"/>
      <c r="AF24" s="171" t="str">
        <f t="shared" si="4"/>
        <v/>
      </c>
      <c r="AG24" s="171" t="str">
        <f t="shared" si="5"/>
        <v/>
      </c>
      <c r="AH24" s="242" t="str">
        <f t="shared" si="18"/>
        <v/>
      </c>
      <c r="AI24" s="158" t="str">
        <f>IF(K24&lt;&gt;1, IF(SUM(K24:$K$504)&lt;&gt;0, "| Laat geen witruimte tussen ingevulde rijen.", ""), "")</f>
        <v/>
      </c>
      <c r="AJ24" s="242" t="str">
        <f t="shared" si="19"/>
        <v/>
      </c>
      <c r="AK24" s="171"/>
      <c r="AL24" s="159" t="str">
        <f t="shared" si="20"/>
        <v/>
      </c>
    </row>
    <row r="25" spans="1:38" s="158" customFormat="1" ht="14.4" customHeight="1" x14ac:dyDescent="0.3">
      <c r="A25" s="244" t="str">
        <f t="shared" si="6"/>
        <v/>
      </c>
      <c r="B25" s="153" t="str">
        <f t="shared" si="7"/>
        <v/>
      </c>
      <c r="C25" s="173"/>
      <c r="D25" s="179"/>
      <c r="E25" s="175"/>
      <c r="F25" s="156"/>
      <c r="G25" s="175"/>
      <c r="H25" s="175"/>
      <c r="I25" s="177"/>
      <c r="J25" s="157" t="s">
        <v>98</v>
      </c>
      <c r="K25" s="158">
        <f t="shared" si="8"/>
        <v>0</v>
      </c>
      <c r="L25" s="168">
        <f t="shared" si="9"/>
        <v>0</v>
      </c>
      <c r="M25" s="171">
        <f t="shared" si="10"/>
        <v>0</v>
      </c>
      <c r="N25" s="171">
        <f t="shared" si="11"/>
        <v>0</v>
      </c>
      <c r="O25" s="171">
        <f t="shared" si="12"/>
        <v>0</v>
      </c>
      <c r="P25" s="171">
        <f t="shared" si="13"/>
        <v>0</v>
      </c>
      <c r="Q25" s="171">
        <f t="shared" si="14"/>
        <v>0</v>
      </c>
      <c r="R25" s="171">
        <f t="shared" si="15"/>
        <v>0</v>
      </c>
      <c r="S25" s="168" t="str">
        <f t="shared" si="16"/>
        <v/>
      </c>
      <c r="T25" s="171"/>
      <c r="U25" s="171"/>
      <c r="V25" s="171" t="str">
        <f>IF($F25&lt;&gt;"", IF($C25&lt;&gt;"", _xlfn.IFNA(IF(MATCH($C25&amp;" - "&amp;$F25, tblRelatietypeVergoeding[], 0)&lt;&gt;0, "", ""), "| Onverwachte combinatie tussen relatietype (veld "&amp;S24&amp;ROW()&amp;") en vergoedingswijze (veld "&amp;V24&amp;ROW()&amp;"). Kijk na of deze correct is."), ""), "")</f>
        <v/>
      </c>
      <c r="W25" s="171"/>
      <c r="X25" s="171"/>
      <c r="Y25" s="171"/>
      <c r="Z25" s="227" t="str">
        <f t="shared" si="17"/>
        <v/>
      </c>
      <c r="AA25" s="168"/>
      <c r="AB25" s="171"/>
      <c r="AC25" s="171"/>
      <c r="AD25" s="171"/>
      <c r="AE25" s="171"/>
      <c r="AF25" s="171" t="str">
        <f t="shared" si="4"/>
        <v/>
      </c>
      <c r="AG25" s="171" t="str">
        <f t="shared" si="5"/>
        <v/>
      </c>
      <c r="AH25" s="242" t="str">
        <f t="shared" si="18"/>
        <v/>
      </c>
      <c r="AI25" s="158" t="str">
        <f>IF(K25&lt;&gt;1, IF(SUM(K25:$K$504)&lt;&gt;0, "| Laat geen witruimte tussen ingevulde rijen.", ""), "")</f>
        <v/>
      </c>
      <c r="AJ25" s="242" t="str">
        <f t="shared" si="19"/>
        <v/>
      </c>
      <c r="AK25" s="171"/>
      <c r="AL25" s="159" t="str">
        <f t="shared" si="20"/>
        <v/>
      </c>
    </row>
    <row r="26" spans="1:38" s="158" customFormat="1" ht="14.4" customHeight="1" x14ac:dyDescent="0.3">
      <c r="A26" s="244" t="str">
        <f t="shared" si="6"/>
        <v/>
      </c>
      <c r="B26" s="153" t="str">
        <f t="shared" si="7"/>
        <v/>
      </c>
      <c r="C26" s="173"/>
      <c r="D26" s="179"/>
      <c r="E26" s="175"/>
      <c r="F26" s="156"/>
      <c r="G26" s="175"/>
      <c r="H26" s="175"/>
      <c r="I26" s="177"/>
      <c r="J26" s="157" t="s">
        <v>98</v>
      </c>
      <c r="K26" s="158">
        <f t="shared" si="8"/>
        <v>0</v>
      </c>
      <c r="L26" s="168">
        <f t="shared" si="9"/>
        <v>0</v>
      </c>
      <c r="M26" s="171">
        <f t="shared" si="10"/>
        <v>0</v>
      </c>
      <c r="N26" s="171">
        <f t="shared" si="11"/>
        <v>0</v>
      </c>
      <c r="O26" s="171">
        <f t="shared" si="12"/>
        <v>0</v>
      </c>
      <c r="P26" s="171">
        <f t="shared" si="13"/>
        <v>0</v>
      </c>
      <c r="Q26" s="171">
        <f t="shared" si="14"/>
        <v>0</v>
      </c>
      <c r="R26" s="171">
        <f t="shared" si="15"/>
        <v>0</v>
      </c>
      <c r="S26" s="168" t="str">
        <f t="shared" si="16"/>
        <v/>
      </c>
      <c r="T26" s="171"/>
      <c r="U26" s="171"/>
      <c r="V26" s="171" t="str">
        <f>IF($F26&lt;&gt;"", IF($C26&lt;&gt;"", _xlfn.IFNA(IF(MATCH($C26&amp;" - "&amp;$F26, tblRelatietypeVergoeding[], 0)&lt;&gt;0, "", ""), "| Onverwachte combinatie tussen relatietype (veld "&amp;S25&amp;ROW()&amp;") en vergoedingswijze (veld "&amp;V25&amp;ROW()&amp;"). Kijk na of deze correct is."), ""), "")</f>
        <v/>
      </c>
      <c r="W26" s="171"/>
      <c r="X26" s="171"/>
      <c r="Y26" s="171"/>
      <c r="Z26" s="227" t="str">
        <f t="shared" si="17"/>
        <v/>
      </c>
      <c r="AA26" s="168"/>
      <c r="AB26" s="171"/>
      <c r="AC26" s="171"/>
      <c r="AD26" s="171"/>
      <c r="AE26" s="171"/>
      <c r="AF26" s="171" t="str">
        <f t="shared" si="4"/>
        <v/>
      </c>
      <c r="AG26" s="171" t="str">
        <f t="shared" si="5"/>
        <v/>
      </c>
      <c r="AH26" s="242" t="str">
        <f t="shared" si="18"/>
        <v/>
      </c>
      <c r="AI26" s="158" t="str">
        <f>IF(K26&lt;&gt;1, IF(SUM(K26:$K$504)&lt;&gt;0, "| Laat geen witruimte tussen ingevulde rijen.", ""), "")</f>
        <v/>
      </c>
      <c r="AJ26" s="242" t="str">
        <f t="shared" si="19"/>
        <v/>
      </c>
      <c r="AK26" s="171"/>
      <c r="AL26" s="159" t="str">
        <f t="shared" si="20"/>
        <v/>
      </c>
    </row>
    <row r="27" spans="1:38" s="158" customFormat="1" ht="14.4" customHeight="1" x14ac:dyDescent="0.3">
      <c r="A27" s="244" t="str">
        <f t="shared" si="6"/>
        <v/>
      </c>
      <c r="B27" s="153" t="str">
        <f t="shared" si="7"/>
        <v/>
      </c>
      <c r="C27" s="173"/>
      <c r="D27" s="179"/>
      <c r="E27" s="175"/>
      <c r="F27" s="156"/>
      <c r="G27" s="175"/>
      <c r="H27" s="175"/>
      <c r="I27" s="177"/>
      <c r="J27" s="157" t="s">
        <v>98</v>
      </c>
      <c r="K27" s="158">
        <f t="shared" si="8"/>
        <v>0</v>
      </c>
      <c r="L27" s="168">
        <f t="shared" si="9"/>
        <v>0</v>
      </c>
      <c r="M27" s="171">
        <f t="shared" si="10"/>
        <v>0</v>
      </c>
      <c r="N27" s="171">
        <f t="shared" si="11"/>
        <v>0</v>
      </c>
      <c r="O27" s="171">
        <f t="shared" si="12"/>
        <v>0</v>
      </c>
      <c r="P27" s="171">
        <f t="shared" si="13"/>
        <v>0</v>
      </c>
      <c r="Q27" s="171">
        <f t="shared" si="14"/>
        <v>0</v>
      </c>
      <c r="R27" s="171">
        <f t="shared" si="15"/>
        <v>0</v>
      </c>
      <c r="S27" s="168" t="str">
        <f t="shared" si="16"/>
        <v/>
      </c>
      <c r="T27" s="171"/>
      <c r="U27" s="171"/>
      <c r="V27" s="171" t="str">
        <f>IF($F27&lt;&gt;"", IF($C27&lt;&gt;"", _xlfn.IFNA(IF(MATCH($C27&amp;" - "&amp;$F27, tblRelatietypeVergoeding[], 0)&lt;&gt;0, "", ""), "| Onverwachte combinatie tussen relatietype (veld "&amp;S26&amp;ROW()&amp;") en vergoedingswijze (veld "&amp;V26&amp;ROW()&amp;"). Kijk na of deze correct is."), ""), "")</f>
        <v/>
      </c>
      <c r="W27" s="171"/>
      <c r="X27" s="171"/>
      <c r="Y27" s="171"/>
      <c r="Z27" s="227" t="str">
        <f t="shared" si="17"/>
        <v/>
      </c>
      <c r="AA27" s="168"/>
      <c r="AB27" s="171"/>
      <c r="AC27" s="171"/>
      <c r="AD27" s="171"/>
      <c r="AE27" s="171"/>
      <c r="AF27" s="171" t="str">
        <f t="shared" si="4"/>
        <v/>
      </c>
      <c r="AG27" s="171" t="str">
        <f t="shared" si="5"/>
        <v/>
      </c>
      <c r="AH27" s="242" t="str">
        <f t="shared" si="18"/>
        <v/>
      </c>
      <c r="AI27" s="158" t="str">
        <f>IF(K27&lt;&gt;1, IF(SUM(K27:$K$504)&lt;&gt;0, "| Laat geen witruimte tussen ingevulde rijen.", ""), "")</f>
        <v/>
      </c>
      <c r="AJ27" s="242" t="str">
        <f t="shared" si="19"/>
        <v/>
      </c>
      <c r="AK27" s="171"/>
      <c r="AL27" s="159" t="str">
        <f t="shared" si="20"/>
        <v/>
      </c>
    </row>
    <row r="28" spans="1:38" s="158" customFormat="1" ht="14.4" customHeight="1" x14ac:dyDescent="0.3">
      <c r="A28" s="244" t="str">
        <f t="shared" si="6"/>
        <v/>
      </c>
      <c r="B28" s="153" t="str">
        <f t="shared" si="7"/>
        <v/>
      </c>
      <c r="C28" s="173"/>
      <c r="D28" s="179"/>
      <c r="E28" s="175"/>
      <c r="F28" s="156"/>
      <c r="G28" s="175"/>
      <c r="H28" s="175"/>
      <c r="I28" s="177"/>
      <c r="J28" s="157" t="s">
        <v>98</v>
      </c>
      <c r="K28" s="158">
        <f t="shared" si="8"/>
        <v>0</v>
      </c>
      <c r="L28" s="168">
        <f t="shared" si="9"/>
        <v>0</v>
      </c>
      <c r="M28" s="171">
        <f t="shared" si="10"/>
        <v>0</v>
      </c>
      <c r="N28" s="171">
        <f t="shared" si="11"/>
        <v>0</v>
      </c>
      <c r="O28" s="171">
        <f t="shared" si="12"/>
        <v>0</v>
      </c>
      <c r="P28" s="171">
        <f t="shared" si="13"/>
        <v>0</v>
      </c>
      <c r="Q28" s="171">
        <f t="shared" si="14"/>
        <v>0</v>
      </c>
      <c r="R28" s="171">
        <f t="shared" si="15"/>
        <v>0</v>
      </c>
      <c r="S28" s="168" t="str">
        <f t="shared" si="16"/>
        <v/>
      </c>
      <c r="T28" s="171"/>
      <c r="U28" s="171"/>
      <c r="V28" s="171" t="str">
        <f>IF($F28&lt;&gt;"", IF($C28&lt;&gt;"", _xlfn.IFNA(IF(MATCH($C28&amp;" - "&amp;$F28, tblRelatietypeVergoeding[], 0)&lt;&gt;0, "", ""), "| Onverwachte combinatie tussen relatietype (veld "&amp;S27&amp;ROW()&amp;") en vergoedingswijze (veld "&amp;V27&amp;ROW()&amp;"). Kijk na of deze correct is."), ""), "")</f>
        <v/>
      </c>
      <c r="W28" s="171"/>
      <c r="X28" s="171"/>
      <c r="Y28" s="171"/>
      <c r="Z28" s="227" t="str">
        <f t="shared" si="17"/>
        <v/>
      </c>
      <c r="AA28" s="168"/>
      <c r="AB28" s="171"/>
      <c r="AC28" s="171"/>
      <c r="AD28" s="171"/>
      <c r="AE28" s="171"/>
      <c r="AF28" s="171" t="str">
        <f t="shared" si="4"/>
        <v/>
      </c>
      <c r="AG28" s="171" t="str">
        <f t="shared" si="5"/>
        <v/>
      </c>
      <c r="AH28" s="242" t="str">
        <f t="shared" si="18"/>
        <v/>
      </c>
      <c r="AI28" s="158" t="str">
        <f>IF(K28&lt;&gt;1, IF(SUM(K28:$K$504)&lt;&gt;0, "| Laat geen witruimte tussen ingevulde rijen.", ""), "")</f>
        <v/>
      </c>
      <c r="AJ28" s="242" t="str">
        <f t="shared" si="19"/>
        <v/>
      </c>
      <c r="AK28" s="171"/>
      <c r="AL28" s="159" t="str">
        <f t="shared" si="20"/>
        <v/>
      </c>
    </row>
    <row r="29" spans="1:38" s="158" customFormat="1" ht="14.4" customHeight="1" x14ac:dyDescent="0.3">
      <c r="A29" s="244" t="str">
        <f t="shared" si="6"/>
        <v/>
      </c>
      <c r="B29" s="153" t="str">
        <f t="shared" si="7"/>
        <v/>
      </c>
      <c r="C29" s="173"/>
      <c r="D29" s="179"/>
      <c r="E29" s="175"/>
      <c r="F29" s="156"/>
      <c r="G29" s="175"/>
      <c r="H29" s="175"/>
      <c r="I29" s="177"/>
      <c r="J29" s="157" t="s">
        <v>98</v>
      </c>
      <c r="K29" s="158">
        <f t="shared" si="8"/>
        <v>0</v>
      </c>
      <c r="L29" s="168">
        <f t="shared" si="9"/>
        <v>0</v>
      </c>
      <c r="M29" s="171">
        <f t="shared" si="10"/>
        <v>0</v>
      </c>
      <c r="N29" s="171">
        <f t="shared" si="11"/>
        <v>0</v>
      </c>
      <c r="O29" s="171">
        <f t="shared" si="12"/>
        <v>0</v>
      </c>
      <c r="P29" s="171">
        <f t="shared" si="13"/>
        <v>0</v>
      </c>
      <c r="Q29" s="171">
        <f t="shared" si="14"/>
        <v>0</v>
      </c>
      <c r="R29" s="171">
        <f t="shared" si="15"/>
        <v>0</v>
      </c>
      <c r="S29" s="168" t="str">
        <f t="shared" si="16"/>
        <v/>
      </c>
      <c r="T29" s="171"/>
      <c r="U29" s="171"/>
      <c r="V29" s="171" t="str">
        <f>IF($F29&lt;&gt;"", IF($C29&lt;&gt;"", _xlfn.IFNA(IF(MATCH($C29&amp;" - "&amp;$F29, tblRelatietypeVergoeding[], 0)&lt;&gt;0, "", ""), "| Onverwachte combinatie tussen relatietype (veld "&amp;S28&amp;ROW()&amp;") en vergoedingswijze (veld "&amp;V28&amp;ROW()&amp;"). Kijk na of deze correct is."), ""), "")</f>
        <v/>
      </c>
      <c r="W29" s="171"/>
      <c r="X29" s="171"/>
      <c r="Y29" s="171"/>
      <c r="Z29" s="227" t="str">
        <f t="shared" si="17"/>
        <v/>
      </c>
      <c r="AA29" s="168"/>
      <c r="AB29" s="171"/>
      <c r="AC29" s="171"/>
      <c r="AD29" s="171"/>
      <c r="AE29" s="171"/>
      <c r="AF29" s="171" t="str">
        <f t="shared" si="4"/>
        <v/>
      </c>
      <c r="AG29" s="171" t="str">
        <f t="shared" si="5"/>
        <v/>
      </c>
      <c r="AH29" s="242" t="str">
        <f t="shared" si="18"/>
        <v/>
      </c>
      <c r="AI29" s="158" t="str">
        <f>IF(K29&lt;&gt;1, IF(SUM(K29:$K$504)&lt;&gt;0, "| Laat geen witruimte tussen ingevulde rijen.", ""), "")</f>
        <v/>
      </c>
      <c r="AJ29" s="242" t="str">
        <f t="shared" si="19"/>
        <v/>
      </c>
      <c r="AK29" s="171"/>
      <c r="AL29" s="159" t="str">
        <f t="shared" si="20"/>
        <v/>
      </c>
    </row>
    <row r="30" spans="1:38" s="158" customFormat="1" ht="14.4" customHeight="1" x14ac:dyDescent="0.3">
      <c r="A30" s="244" t="str">
        <f t="shared" si="6"/>
        <v/>
      </c>
      <c r="B30" s="153" t="str">
        <f t="shared" si="7"/>
        <v/>
      </c>
      <c r="C30" s="173"/>
      <c r="D30" s="179"/>
      <c r="E30" s="175"/>
      <c r="F30" s="156"/>
      <c r="G30" s="175"/>
      <c r="H30" s="175"/>
      <c r="I30" s="177"/>
      <c r="J30" s="157" t="s">
        <v>98</v>
      </c>
      <c r="K30" s="158">
        <f t="shared" si="8"/>
        <v>0</v>
      </c>
      <c r="L30" s="168">
        <f t="shared" si="9"/>
        <v>0</v>
      </c>
      <c r="M30" s="171">
        <f t="shared" si="10"/>
        <v>0</v>
      </c>
      <c r="N30" s="171">
        <f t="shared" si="11"/>
        <v>0</v>
      </c>
      <c r="O30" s="171">
        <f t="shared" si="12"/>
        <v>0</v>
      </c>
      <c r="P30" s="171">
        <f t="shared" si="13"/>
        <v>0</v>
      </c>
      <c r="Q30" s="171">
        <f t="shared" si="14"/>
        <v>0</v>
      </c>
      <c r="R30" s="171">
        <f t="shared" si="15"/>
        <v>0</v>
      </c>
      <c r="S30" s="168" t="str">
        <f t="shared" si="16"/>
        <v/>
      </c>
      <c r="T30" s="171"/>
      <c r="U30" s="171"/>
      <c r="V30" s="171" t="str">
        <f>IF($F30&lt;&gt;"", IF($C30&lt;&gt;"", _xlfn.IFNA(IF(MATCH($C30&amp;" - "&amp;$F30, tblRelatietypeVergoeding[], 0)&lt;&gt;0, "", ""), "| Onverwachte combinatie tussen relatietype (veld "&amp;S29&amp;ROW()&amp;") en vergoedingswijze (veld "&amp;V29&amp;ROW()&amp;"). Kijk na of deze correct is."), ""), "")</f>
        <v/>
      </c>
      <c r="W30" s="171"/>
      <c r="X30" s="171"/>
      <c r="Y30" s="171"/>
      <c r="Z30" s="227" t="str">
        <f t="shared" si="17"/>
        <v/>
      </c>
      <c r="AA30" s="168"/>
      <c r="AB30" s="171"/>
      <c r="AC30" s="171"/>
      <c r="AD30" s="171"/>
      <c r="AE30" s="171"/>
      <c r="AF30" s="171" t="str">
        <f t="shared" si="4"/>
        <v/>
      </c>
      <c r="AG30" s="171" t="str">
        <f t="shared" si="5"/>
        <v/>
      </c>
      <c r="AH30" s="242" t="str">
        <f t="shared" si="18"/>
        <v/>
      </c>
      <c r="AI30" s="158" t="str">
        <f>IF(K30&lt;&gt;1, IF(SUM(K30:$K$504)&lt;&gt;0, "| Laat geen witruimte tussen ingevulde rijen.", ""), "")</f>
        <v/>
      </c>
      <c r="AJ30" s="242" t="str">
        <f t="shared" si="19"/>
        <v/>
      </c>
      <c r="AK30" s="171"/>
      <c r="AL30" s="159" t="str">
        <f t="shared" si="20"/>
        <v/>
      </c>
    </row>
    <row r="31" spans="1:38" s="158" customFormat="1" ht="14.4" customHeight="1" x14ac:dyDescent="0.3">
      <c r="A31" s="244" t="str">
        <f t="shared" si="6"/>
        <v/>
      </c>
      <c r="B31" s="153" t="str">
        <f t="shared" si="7"/>
        <v/>
      </c>
      <c r="C31" s="173"/>
      <c r="D31" s="179"/>
      <c r="E31" s="175"/>
      <c r="F31" s="156"/>
      <c r="G31" s="175"/>
      <c r="H31" s="175"/>
      <c r="I31" s="177"/>
      <c r="J31" s="157" t="s">
        <v>98</v>
      </c>
      <c r="K31" s="158">
        <f t="shared" si="8"/>
        <v>0</v>
      </c>
      <c r="L31" s="168">
        <f t="shared" si="9"/>
        <v>0</v>
      </c>
      <c r="M31" s="171">
        <f t="shared" si="10"/>
        <v>0</v>
      </c>
      <c r="N31" s="171">
        <f t="shared" si="11"/>
        <v>0</v>
      </c>
      <c r="O31" s="171">
        <f t="shared" si="12"/>
        <v>0</v>
      </c>
      <c r="P31" s="171">
        <f t="shared" si="13"/>
        <v>0</v>
      </c>
      <c r="Q31" s="171">
        <f t="shared" si="14"/>
        <v>0</v>
      </c>
      <c r="R31" s="171">
        <f t="shared" si="15"/>
        <v>0</v>
      </c>
      <c r="S31" s="168" t="str">
        <f t="shared" si="16"/>
        <v/>
      </c>
      <c r="T31" s="171"/>
      <c r="U31" s="171"/>
      <c r="V31" s="171" t="str">
        <f>IF($F31&lt;&gt;"", IF($C31&lt;&gt;"", _xlfn.IFNA(IF(MATCH($C31&amp;" - "&amp;$F31, tblRelatietypeVergoeding[], 0)&lt;&gt;0, "", ""), "| Onverwachte combinatie tussen relatietype (veld "&amp;S30&amp;ROW()&amp;") en vergoedingswijze (veld "&amp;V30&amp;ROW()&amp;"). Kijk na of deze correct is."), ""), "")</f>
        <v/>
      </c>
      <c r="W31" s="171"/>
      <c r="X31" s="171"/>
      <c r="Y31" s="171"/>
      <c r="Z31" s="227" t="str">
        <f t="shared" si="17"/>
        <v/>
      </c>
      <c r="AA31" s="168"/>
      <c r="AB31" s="171"/>
      <c r="AC31" s="171"/>
      <c r="AD31" s="171"/>
      <c r="AE31" s="171"/>
      <c r="AF31" s="171" t="str">
        <f t="shared" si="4"/>
        <v/>
      </c>
      <c r="AG31" s="171" t="str">
        <f t="shared" si="5"/>
        <v/>
      </c>
      <c r="AH31" s="242" t="str">
        <f t="shared" si="18"/>
        <v/>
      </c>
      <c r="AI31" s="158" t="str">
        <f>IF(K31&lt;&gt;1, IF(SUM(K31:$K$504)&lt;&gt;0, "| Laat geen witruimte tussen ingevulde rijen.", ""), "")</f>
        <v/>
      </c>
      <c r="AJ31" s="242" t="str">
        <f t="shared" si="19"/>
        <v/>
      </c>
      <c r="AK31" s="171"/>
      <c r="AL31" s="159" t="str">
        <f t="shared" si="20"/>
        <v/>
      </c>
    </row>
    <row r="32" spans="1:38" s="158" customFormat="1" ht="14.4" customHeight="1" x14ac:dyDescent="0.3">
      <c r="A32" s="244" t="str">
        <f t="shared" si="6"/>
        <v/>
      </c>
      <c r="B32" s="153" t="str">
        <f t="shared" si="7"/>
        <v/>
      </c>
      <c r="C32" s="173"/>
      <c r="D32" s="179"/>
      <c r="E32" s="175"/>
      <c r="F32" s="156"/>
      <c r="G32" s="175"/>
      <c r="H32" s="175"/>
      <c r="I32" s="177"/>
      <c r="J32" s="157" t="s">
        <v>98</v>
      </c>
      <c r="K32" s="158">
        <f t="shared" si="8"/>
        <v>0</v>
      </c>
      <c r="L32" s="168">
        <f t="shared" si="9"/>
        <v>0</v>
      </c>
      <c r="M32" s="171">
        <f t="shared" si="10"/>
        <v>0</v>
      </c>
      <c r="N32" s="171">
        <f t="shared" si="11"/>
        <v>0</v>
      </c>
      <c r="O32" s="171">
        <f t="shared" si="12"/>
        <v>0</v>
      </c>
      <c r="P32" s="171">
        <f t="shared" si="13"/>
        <v>0</v>
      </c>
      <c r="Q32" s="171">
        <f t="shared" si="14"/>
        <v>0</v>
      </c>
      <c r="R32" s="171">
        <f t="shared" si="15"/>
        <v>0</v>
      </c>
      <c r="S32" s="168" t="str">
        <f t="shared" si="16"/>
        <v/>
      </c>
      <c r="T32" s="171"/>
      <c r="U32" s="171"/>
      <c r="V32" s="171" t="str">
        <f>IF($F32&lt;&gt;"", IF($C32&lt;&gt;"", _xlfn.IFNA(IF(MATCH($C32&amp;" - "&amp;$F32, tblRelatietypeVergoeding[], 0)&lt;&gt;0, "", ""), "| Onverwachte combinatie tussen relatietype (veld "&amp;S31&amp;ROW()&amp;") en vergoedingswijze (veld "&amp;V31&amp;ROW()&amp;"). Kijk na of deze correct is."), ""), "")</f>
        <v/>
      </c>
      <c r="W32" s="171"/>
      <c r="X32" s="171"/>
      <c r="Y32" s="171"/>
      <c r="Z32" s="227" t="str">
        <f t="shared" si="17"/>
        <v/>
      </c>
      <c r="AA32" s="168"/>
      <c r="AB32" s="171"/>
      <c r="AC32" s="171"/>
      <c r="AD32" s="171"/>
      <c r="AE32" s="171"/>
      <c r="AF32" s="171" t="str">
        <f t="shared" si="4"/>
        <v/>
      </c>
      <c r="AG32" s="171" t="str">
        <f t="shared" si="5"/>
        <v/>
      </c>
      <c r="AH32" s="242" t="str">
        <f t="shared" si="18"/>
        <v/>
      </c>
      <c r="AI32" s="158" t="str">
        <f>IF(K32&lt;&gt;1, IF(SUM(K32:$K$504)&lt;&gt;0, "| Laat geen witruimte tussen ingevulde rijen.", ""), "")</f>
        <v/>
      </c>
      <c r="AJ32" s="242" t="str">
        <f t="shared" si="19"/>
        <v/>
      </c>
      <c r="AK32" s="171"/>
      <c r="AL32" s="159" t="str">
        <f t="shared" si="20"/>
        <v/>
      </c>
    </row>
    <row r="33" spans="1:38" s="158" customFormat="1" ht="14.4" customHeight="1" x14ac:dyDescent="0.3">
      <c r="A33" s="244" t="str">
        <f t="shared" si="6"/>
        <v/>
      </c>
      <c r="B33" s="153" t="str">
        <f t="shared" si="7"/>
        <v/>
      </c>
      <c r="C33" s="173"/>
      <c r="D33" s="179"/>
      <c r="E33" s="175"/>
      <c r="F33" s="156"/>
      <c r="G33" s="175"/>
      <c r="H33" s="175"/>
      <c r="I33" s="177"/>
      <c r="J33" s="157" t="s">
        <v>98</v>
      </c>
      <c r="K33" s="158">
        <f t="shared" si="8"/>
        <v>0</v>
      </c>
      <c r="L33" s="168">
        <f t="shared" si="9"/>
        <v>0</v>
      </c>
      <c r="M33" s="171">
        <f t="shared" si="10"/>
        <v>0</v>
      </c>
      <c r="N33" s="171">
        <f t="shared" si="11"/>
        <v>0</v>
      </c>
      <c r="O33" s="171">
        <f t="shared" si="12"/>
        <v>0</v>
      </c>
      <c r="P33" s="171">
        <f t="shared" si="13"/>
        <v>0</v>
      </c>
      <c r="Q33" s="171">
        <f t="shared" si="14"/>
        <v>0</v>
      </c>
      <c r="R33" s="171">
        <f t="shared" si="15"/>
        <v>0</v>
      </c>
      <c r="S33" s="168" t="str">
        <f t="shared" si="16"/>
        <v/>
      </c>
      <c r="T33" s="171"/>
      <c r="U33" s="171"/>
      <c r="V33" s="171" t="str">
        <f>IF($F33&lt;&gt;"", IF($C33&lt;&gt;"", _xlfn.IFNA(IF(MATCH($C33&amp;" - "&amp;$F33, tblRelatietypeVergoeding[], 0)&lt;&gt;0, "", ""), "| Onverwachte combinatie tussen relatietype (veld "&amp;S32&amp;ROW()&amp;") en vergoedingswijze (veld "&amp;V32&amp;ROW()&amp;"). Kijk na of deze correct is."), ""), "")</f>
        <v/>
      </c>
      <c r="W33" s="171"/>
      <c r="X33" s="171"/>
      <c r="Y33" s="171"/>
      <c r="Z33" s="227" t="str">
        <f t="shared" si="17"/>
        <v/>
      </c>
      <c r="AA33" s="168"/>
      <c r="AB33" s="171"/>
      <c r="AC33" s="171"/>
      <c r="AD33" s="171"/>
      <c r="AE33" s="171"/>
      <c r="AF33" s="171" t="str">
        <f t="shared" si="4"/>
        <v/>
      </c>
      <c r="AG33" s="171" t="str">
        <f t="shared" si="5"/>
        <v/>
      </c>
      <c r="AH33" s="242" t="str">
        <f t="shared" si="18"/>
        <v/>
      </c>
      <c r="AI33" s="158" t="str">
        <f>IF(K33&lt;&gt;1, IF(SUM(K33:$K$504)&lt;&gt;0, "| Laat geen witruimte tussen ingevulde rijen.", ""), "")</f>
        <v/>
      </c>
      <c r="AJ33" s="242" t="str">
        <f t="shared" si="19"/>
        <v/>
      </c>
      <c r="AK33" s="171"/>
      <c r="AL33" s="159" t="str">
        <f t="shared" si="20"/>
        <v/>
      </c>
    </row>
    <row r="34" spans="1:38" s="158" customFormat="1" ht="14.4" customHeight="1" x14ac:dyDescent="0.3">
      <c r="A34" s="244" t="str">
        <f t="shared" si="6"/>
        <v/>
      </c>
      <c r="B34" s="153" t="str">
        <f t="shared" si="7"/>
        <v/>
      </c>
      <c r="C34" s="173"/>
      <c r="D34" s="179"/>
      <c r="E34" s="175"/>
      <c r="F34" s="156"/>
      <c r="G34" s="175"/>
      <c r="H34" s="175"/>
      <c r="I34" s="177"/>
      <c r="J34" s="157" t="s">
        <v>98</v>
      </c>
      <c r="K34" s="158">
        <f t="shared" si="8"/>
        <v>0</v>
      </c>
      <c r="L34" s="168">
        <f t="shared" si="9"/>
        <v>0</v>
      </c>
      <c r="M34" s="171">
        <f t="shared" si="10"/>
        <v>0</v>
      </c>
      <c r="N34" s="171">
        <f t="shared" si="11"/>
        <v>0</v>
      </c>
      <c r="O34" s="171">
        <f t="shared" si="12"/>
        <v>0</v>
      </c>
      <c r="P34" s="171">
        <f t="shared" si="13"/>
        <v>0</v>
      </c>
      <c r="Q34" s="171">
        <f t="shared" si="14"/>
        <v>0</v>
      </c>
      <c r="R34" s="171">
        <f t="shared" si="15"/>
        <v>0</v>
      </c>
      <c r="S34" s="168" t="str">
        <f t="shared" si="16"/>
        <v/>
      </c>
      <c r="T34" s="171"/>
      <c r="U34" s="171"/>
      <c r="V34" s="171" t="str">
        <f>IF($F34&lt;&gt;"", IF($C34&lt;&gt;"", _xlfn.IFNA(IF(MATCH($C34&amp;" - "&amp;$F34, tblRelatietypeVergoeding[], 0)&lt;&gt;0, "", ""), "| Onverwachte combinatie tussen relatietype (veld "&amp;S33&amp;ROW()&amp;") en vergoedingswijze (veld "&amp;V33&amp;ROW()&amp;"). Kijk na of deze correct is."), ""), "")</f>
        <v/>
      </c>
      <c r="W34" s="171"/>
      <c r="X34" s="171"/>
      <c r="Y34" s="171"/>
      <c r="Z34" s="227" t="str">
        <f t="shared" si="17"/>
        <v/>
      </c>
      <c r="AA34" s="168"/>
      <c r="AB34" s="171"/>
      <c r="AC34" s="171"/>
      <c r="AD34" s="171"/>
      <c r="AE34" s="171"/>
      <c r="AF34" s="171" t="str">
        <f t="shared" si="4"/>
        <v/>
      </c>
      <c r="AG34" s="171" t="str">
        <f t="shared" si="5"/>
        <v/>
      </c>
      <c r="AH34" s="242" t="str">
        <f t="shared" si="18"/>
        <v/>
      </c>
      <c r="AI34" s="158" t="str">
        <f>IF(K34&lt;&gt;1, IF(SUM(K34:$K$504)&lt;&gt;0, "| Laat geen witruimte tussen ingevulde rijen.", ""), "")</f>
        <v/>
      </c>
      <c r="AJ34" s="242" t="str">
        <f t="shared" si="19"/>
        <v/>
      </c>
      <c r="AK34" s="171"/>
      <c r="AL34" s="159" t="str">
        <f t="shared" si="20"/>
        <v/>
      </c>
    </row>
    <row r="35" spans="1:38" s="158" customFormat="1" ht="14.4" customHeight="1" x14ac:dyDescent="0.3">
      <c r="A35" s="244" t="str">
        <f t="shared" si="6"/>
        <v/>
      </c>
      <c r="B35" s="153" t="str">
        <f t="shared" si="7"/>
        <v/>
      </c>
      <c r="C35" s="173"/>
      <c r="D35" s="179"/>
      <c r="E35" s="175"/>
      <c r="F35" s="156"/>
      <c r="G35" s="175"/>
      <c r="H35" s="175"/>
      <c r="I35" s="177"/>
      <c r="J35" s="157" t="s">
        <v>98</v>
      </c>
      <c r="K35" s="158">
        <f t="shared" si="8"/>
        <v>0</v>
      </c>
      <c r="L35" s="168">
        <f t="shared" si="9"/>
        <v>0</v>
      </c>
      <c r="M35" s="171">
        <f t="shared" si="10"/>
        <v>0</v>
      </c>
      <c r="N35" s="171">
        <f t="shared" si="11"/>
        <v>0</v>
      </c>
      <c r="O35" s="171">
        <f t="shared" si="12"/>
        <v>0</v>
      </c>
      <c r="P35" s="171">
        <f t="shared" si="13"/>
        <v>0</v>
      </c>
      <c r="Q35" s="171">
        <f t="shared" si="14"/>
        <v>0</v>
      </c>
      <c r="R35" s="171">
        <f t="shared" si="15"/>
        <v>0</v>
      </c>
      <c r="S35" s="168" t="str">
        <f t="shared" si="16"/>
        <v/>
      </c>
      <c r="T35" s="171"/>
      <c r="U35" s="171"/>
      <c r="V35" s="171" t="str">
        <f>IF($F35&lt;&gt;"", IF($C35&lt;&gt;"", _xlfn.IFNA(IF(MATCH($C35&amp;" - "&amp;$F35, tblRelatietypeVergoeding[], 0)&lt;&gt;0, "", ""), "| Onverwachte combinatie tussen relatietype (veld "&amp;S34&amp;ROW()&amp;") en vergoedingswijze (veld "&amp;V34&amp;ROW()&amp;"). Kijk na of deze correct is."), ""), "")</f>
        <v/>
      </c>
      <c r="W35" s="171"/>
      <c r="X35" s="171"/>
      <c r="Y35" s="171"/>
      <c r="Z35" s="227" t="str">
        <f t="shared" si="17"/>
        <v/>
      </c>
      <c r="AA35" s="168"/>
      <c r="AB35" s="171"/>
      <c r="AC35" s="171"/>
      <c r="AD35" s="171"/>
      <c r="AE35" s="171"/>
      <c r="AF35" s="171" t="str">
        <f t="shared" si="4"/>
        <v/>
      </c>
      <c r="AG35" s="171" t="str">
        <f t="shared" si="5"/>
        <v/>
      </c>
      <c r="AH35" s="242" t="str">
        <f t="shared" si="18"/>
        <v/>
      </c>
      <c r="AI35" s="158" t="str">
        <f>IF(K35&lt;&gt;1, IF(SUM(K35:$K$504)&lt;&gt;0, "| Laat geen witruimte tussen ingevulde rijen.", ""), "")</f>
        <v/>
      </c>
      <c r="AJ35" s="242" t="str">
        <f t="shared" si="19"/>
        <v/>
      </c>
      <c r="AK35" s="171"/>
      <c r="AL35" s="159" t="str">
        <f t="shared" si="20"/>
        <v/>
      </c>
    </row>
    <row r="36" spans="1:38" s="158" customFormat="1" ht="14.4" customHeight="1" x14ac:dyDescent="0.3">
      <c r="A36" s="244" t="str">
        <f t="shared" si="6"/>
        <v/>
      </c>
      <c r="B36" s="153" t="str">
        <f t="shared" si="7"/>
        <v/>
      </c>
      <c r="C36" s="173"/>
      <c r="D36" s="179"/>
      <c r="E36" s="175"/>
      <c r="F36" s="156"/>
      <c r="G36" s="175"/>
      <c r="H36" s="175"/>
      <c r="I36" s="177"/>
      <c r="J36" s="157" t="s">
        <v>98</v>
      </c>
      <c r="K36" s="158">
        <f t="shared" si="8"/>
        <v>0</v>
      </c>
      <c r="L36" s="168">
        <f t="shared" si="9"/>
        <v>0</v>
      </c>
      <c r="M36" s="171">
        <f t="shared" si="10"/>
        <v>0</v>
      </c>
      <c r="N36" s="171">
        <f t="shared" si="11"/>
        <v>0</v>
      </c>
      <c r="O36" s="171">
        <f t="shared" si="12"/>
        <v>0</v>
      </c>
      <c r="P36" s="171">
        <f t="shared" si="13"/>
        <v>0</v>
      </c>
      <c r="Q36" s="171">
        <f t="shared" si="14"/>
        <v>0</v>
      </c>
      <c r="R36" s="171">
        <f t="shared" si="15"/>
        <v>0</v>
      </c>
      <c r="S36" s="168" t="str">
        <f t="shared" si="16"/>
        <v/>
      </c>
      <c r="T36" s="171"/>
      <c r="U36" s="171"/>
      <c r="V36" s="171" t="str">
        <f>IF($F36&lt;&gt;"", IF($C36&lt;&gt;"", _xlfn.IFNA(IF(MATCH($C36&amp;" - "&amp;$F36, tblRelatietypeVergoeding[], 0)&lt;&gt;0, "", ""), "| Onverwachte combinatie tussen relatietype (veld "&amp;S35&amp;ROW()&amp;") en vergoedingswijze (veld "&amp;V35&amp;ROW()&amp;"). Kijk na of deze correct is."), ""), "")</f>
        <v/>
      </c>
      <c r="W36" s="171"/>
      <c r="X36" s="171"/>
      <c r="Y36" s="171"/>
      <c r="Z36" s="227" t="str">
        <f t="shared" si="17"/>
        <v/>
      </c>
      <c r="AA36" s="168"/>
      <c r="AB36" s="171"/>
      <c r="AC36" s="171"/>
      <c r="AD36" s="171"/>
      <c r="AE36" s="171"/>
      <c r="AF36" s="171" t="str">
        <f t="shared" si="4"/>
        <v/>
      </c>
      <c r="AG36" s="171" t="str">
        <f t="shared" si="5"/>
        <v/>
      </c>
      <c r="AH36" s="242" t="str">
        <f t="shared" si="18"/>
        <v/>
      </c>
      <c r="AI36" s="158" t="str">
        <f>IF(K36&lt;&gt;1, IF(SUM(K36:$K$504)&lt;&gt;0, "| Laat geen witruimte tussen ingevulde rijen.", ""), "")</f>
        <v/>
      </c>
      <c r="AJ36" s="242" t="str">
        <f t="shared" si="19"/>
        <v/>
      </c>
      <c r="AK36" s="171"/>
      <c r="AL36" s="159" t="str">
        <f t="shared" si="20"/>
        <v/>
      </c>
    </row>
    <row r="37" spans="1:38" s="158" customFormat="1" ht="14.4" customHeight="1" x14ac:dyDescent="0.3">
      <c r="A37" s="244" t="str">
        <f t="shared" si="6"/>
        <v/>
      </c>
      <c r="B37" s="153" t="str">
        <f t="shared" si="7"/>
        <v/>
      </c>
      <c r="C37" s="173"/>
      <c r="D37" s="179"/>
      <c r="E37" s="175"/>
      <c r="F37" s="156"/>
      <c r="G37" s="175"/>
      <c r="H37" s="175"/>
      <c r="I37" s="177"/>
      <c r="J37" s="157" t="s">
        <v>98</v>
      </c>
      <c r="K37" s="158">
        <f t="shared" si="8"/>
        <v>0</v>
      </c>
      <c r="L37" s="168">
        <f t="shared" si="9"/>
        <v>0</v>
      </c>
      <c r="M37" s="171">
        <f t="shared" si="10"/>
        <v>0</v>
      </c>
      <c r="N37" s="171">
        <f t="shared" si="11"/>
        <v>0</v>
      </c>
      <c r="O37" s="171">
        <f t="shared" si="12"/>
        <v>0</v>
      </c>
      <c r="P37" s="171">
        <f t="shared" si="13"/>
        <v>0</v>
      </c>
      <c r="Q37" s="171">
        <f t="shared" si="14"/>
        <v>0</v>
      </c>
      <c r="R37" s="171">
        <f t="shared" si="15"/>
        <v>0</v>
      </c>
      <c r="S37" s="168" t="str">
        <f t="shared" si="16"/>
        <v/>
      </c>
      <c r="T37" s="171"/>
      <c r="U37" s="171"/>
      <c r="V37" s="171" t="str">
        <f>IF($F37&lt;&gt;"", IF($C37&lt;&gt;"", _xlfn.IFNA(IF(MATCH($C37&amp;" - "&amp;$F37, tblRelatietypeVergoeding[], 0)&lt;&gt;0, "", ""), "| Onverwachte combinatie tussen relatietype (veld "&amp;S36&amp;ROW()&amp;") en vergoedingswijze (veld "&amp;V36&amp;ROW()&amp;"). Kijk na of deze correct is."), ""), "")</f>
        <v/>
      </c>
      <c r="W37" s="171"/>
      <c r="X37" s="171"/>
      <c r="Y37" s="171"/>
      <c r="Z37" s="227" t="str">
        <f t="shared" si="17"/>
        <v/>
      </c>
      <c r="AA37" s="168"/>
      <c r="AB37" s="171"/>
      <c r="AC37" s="171"/>
      <c r="AD37" s="171"/>
      <c r="AE37" s="171"/>
      <c r="AF37" s="171" t="str">
        <f t="shared" si="4"/>
        <v/>
      </c>
      <c r="AG37" s="171" t="str">
        <f t="shared" si="5"/>
        <v/>
      </c>
      <c r="AH37" s="242" t="str">
        <f t="shared" si="18"/>
        <v/>
      </c>
      <c r="AI37" s="158" t="str">
        <f>IF(K37&lt;&gt;1, IF(SUM(K37:$K$504)&lt;&gt;0, "| Laat geen witruimte tussen ingevulde rijen.", ""), "")</f>
        <v/>
      </c>
      <c r="AJ37" s="242" t="str">
        <f t="shared" si="19"/>
        <v/>
      </c>
      <c r="AK37" s="171"/>
      <c r="AL37" s="159" t="str">
        <f t="shared" si="20"/>
        <v/>
      </c>
    </row>
    <row r="38" spans="1:38" s="158" customFormat="1" ht="14.4" customHeight="1" x14ac:dyDescent="0.3">
      <c r="A38" s="244" t="str">
        <f t="shared" si="6"/>
        <v/>
      </c>
      <c r="B38" s="153" t="str">
        <f t="shared" si="7"/>
        <v/>
      </c>
      <c r="C38" s="173"/>
      <c r="D38" s="179"/>
      <c r="E38" s="175"/>
      <c r="F38" s="156"/>
      <c r="G38" s="175"/>
      <c r="H38" s="175"/>
      <c r="I38" s="177"/>
      <c r="J38" s="157" t="s">
        <v>98</v>
      </c>
      <c r="K38" s="158">
        <f t="shared" si="8"/>
        <v>0</v>
      </c>
      <c r="L38" s="168">
        <f t="shared" si="9"/>
        <v>0</v>
      </c>
      <c r="M38" s="171">
        <f t="shared" si="10"/>
        <v>0</v>
      </c>
      <c r="N38" s="171">
        <f t="shared" si="11"/>
        <v>0</v>
      </c>
      <c r="O38" s="171">
        <f t="shared" si="12"/>
        <v>0</v>
      </c>
      <c r="P38" s="171">
        <f t="shared" si="13"/>
        <v>0</v>
      </c>
      <c r="Q38" s="171">
        <f t="shared" si="14"/>
        <v>0</v>
      </c>
      <c r="R38" s="171">
        <f t="shared" si="15"/>
        <v>0</v>
      </c>
      <c r="S38" s="168" t="str">
        <f t="shared" si="16"/>
        <v/>
      </c>
      <c r="T38" s="171"/>
      <c r="U38" s="171"/>
      <c r="V38" s="171" t="str">
        <f>IF($F38&lt;&gt;"", IF($C38&lt;&gt;"", _xlfn.IFNA(IF(MATCH($C38&amp;" - "&amp;$F38, tblRelatietypeVergoeding[], 0)&lt;&gt;0, "", ""), "| Onverwachte combinatie tussen relatietype (veld "&amp;S37&amp;ROW()&amp;") en vergoedingswijze (veld "&amp;V37&amp;ROW()&amp;"). Kijk na of deze correct is."), ""), "")</f>
        <v/>
      </c>
      <c r="W38" s="171"/>
      <c r="X38" s="171"/>
      <c r="Y38" s="171"/>
      <c r="Z38" s="227" t="str">
        <f t="shared" si="17"/>
        <v/>
      </c>
      <c r="AA38" s="168"/>
      <c r="AB38" s="171"/>
      <c r="AC38" s="171"/>
      <c r="AD38" s="171"/>
      <c r="AE38" s="171"/>
      <c r="AF38" s="171" t="str">
        <f t="shared" si="4"/>
        <v/>
      </c>
      <c r="AG38" s="171" t="str">
        <f t="shared" si="5"/>
        <v/>
      </c>
      <c r="AH38" s="242" t="str">
        <f t="shared" si="18"/>
        <v/>
      </c>
      <c r="AI38" s="158" t="str">
        <f>IF(K38&lt;&gt;1, IF(SUM(K38:$K$504)&lt;&gt;0, "| Laat geen witruimte tussen ingevulde rijen.", ""), "")</f>
        <v/>
      </c>
      <c r="AJ38" s="242" t="str">
        <f t="shared" si="19"/>
        <v/>
      </c>
      <c r="AK38" s="171"/>
      <c r="AL38" s="159" t="str">
        <f t="shared" si="20"/>
        <v/>
      </c>
    </row>
    <row r="39" spans="1:38" s="158" customFormat="1" ht="14.4" customHeight="1" x14ac:dyDescent="0.3">
      <c r="A39" s="244" t="str">
        <f t="shared" si="6"/>
        <v/>
      </c>
      <c r="B39" s="153" t="str">
        <f t="shared" si="7"/>
        <v/>
      </c>
      <c r="C39" s="173"/>
      <c r="D39" s="179"/>
      <c r="E39" s="175"/>
      <c r="F39" s="156"/>
      <c r="G39" s="175"/>
      <c r="H39" s="175"/>
      <c r="I39" s="177"/>
      <c r="J39" s="157" t="s">
        <v>98</v>
      </c>
      <c r="K39" s="158">
        <f t="shared" si="8"/>
        <v>0</v>
      </c>
      <c r="L39" s="168">
        <f t="shared" si="9"/>
        <v>0</v>
      </c>
      <c r="M39" s="171">
        <f t="shared" si="10"/>
        <v>0</v>
      </c>
      <c r="N39" s="171">
        <f t="shared" si="11"/>
        <v>0</v>
      </c>
      <c r="O39" s="171">
        <f t="shared" si="12"/>
        <v>0</v>
      </c>
      <c r="P39" s="171">
        <f t="shared" si="13"/>
        <v>0</v>
      </c>
      <c r="Q39" s="171">
        <f t="shared" si="14"/>
        <v>0</v>
      </c>
      <c r="R39" s="171">
        <f t="shared" si="15"/>
        <v>0</v>
      </c>
      <c r="S39" s="168" t="str">
        <f t="shared" si="16"/>
        <v/>
      </c>
      <c r="T39" s="171"/>
      <c r="U39" s="171"/>
      <c r="V39" s="171" t="str">
        <f>IF($F39&lt;&gt;"", IF($C39&lt;&gt;"", _xlfn.IFNA(IF(MATCH($C39&amp;" - "&amp;$F39, tblRelatietypeVergoeding[], 0)&lt;&gt;0, "", ""), "| Onverwachte combinatie tussen relatietype (veld "&amp;S38&amp;ROW()&amp;") en vergoedingswijze (veld "&amp;V38&amp;ROW()&amp;"). Kijk na of deze correct is."), ""), "")</f>
        <v/>
      </c>
      <c r="W39" s="171"/>
      <c r="X39" s="171"/>
      <c r="Y39" s="171"/>
      <c r="Z39" s="227" t="str">
        <f t="shared" si="17"/>
        <v/>
      </c>
      <c r="AA39" s="168"/>
      <c r="AB39" s="171"/>
      <c r="AC39" s="171"/>
      <c r="AD39" s="171"/>
      <c r="AE39" s="171"/>
      <c r="AF39" s="171" t="str">
        <f t="shared" si="4"/>
        <v/>
      </c>
      <c r="AG39" s="171" t="str">
        <f t="shared" si="5"/>
        <v/>
      </c>
      <c r="AH39" s="242" t="str">
        <f t="shared" si="18"/>
        <v/>
      </c>
      <c r="AI39" s="158" t="str">
        <f>IF(K39&lt;&gt;1, IF(SUM(K39:$K$504)&lt;&gt;0, "| Laat geen witruimte tussen ingevulde rijen.", ""), "")</f>
        <v/>
      </c>
      <c r="AJ39" s="242" t="str">
        <f t="shared" si="19"/>
        <v/>
      </c>
      <c r="AK39" s="171"/>
      <c r="AL39" s="159" t="str">
        <f t="shared" si="20"/>
        <v/>
      </c>
    </row>
    <row r="40" spans="1:38" s="158" customFormat="1" ht="14.4" customHeight="1" x14ac:dyDescent="0.3">
      <c r="A40" s="244" t="str">
        <f t="shared" si="6"/>
        <v/>
      </c>
      <c r="B40" s="153" t="str">
        <f t="shared" si="7"/>
        <v/>
      </c>
      <c r="C40" s="173"/>
      <c r="D40" s="179"/>
      <c r="E40" s="175"/>
      <c r="F40" s="156"/>
      <c r="G40" s="175"/>
      <c r="H40" s="175"/>
      <c r="I40" s="177"/>
      <c r="J40" s="157" t="s">
        <v>98</v>
      </c>
      <c r="K40" s="158">
        <f t="shared" si="8"/>
        <v>0</v>
      </c>
      <c r="L40" s="168">
        <f t="shared" si="9"/>
        <v>0</v>
      </c>
      <c r="M40" s="171">
        <f t="shared" si="10"/>
        <v>0</v>
      </c>
      <c r="N40" s="171">
        <f t="shared" si="11"/>
        <v>0</v>
      </c>
      <c r="O40" s="171">
        <f t="shared" si="12"/>
        <v>0</v>
      </c>
      <c r="P40" s="171">
        <f t="shared" si="13"/>
        <v>0</v>
      </c>
      <c r="Q40" s="171">
        <f t="shared" si="14"/>
        <v>0</v>
      </c>
      <c r="R40" s="171">
        <f t="shared" si="15"/>
        <v>0</v>
      </c>
      <c r="S40" s="168" t="str">
        <f t="shared" si="16"/>
        <v/>
      </c>
      <c r="T40" s="171"/>
      <c r="U40" s="171"/>
      <c r="V40" s="171" t="str">
        <f>IF($F40&lt;&gt;"", IF($C40&lt;&gt;"", _xlfn.IFNA(IF(MATCH($C40&amp;" - "&amp;$F40, tblRelatietypeVergoeding[], 0)&lt;&gt;0, "", ""), "| Onverwachte combinatie tussen relatietype (veld "&amp;S39&amp;ROW()&amp;") en vergoedingswijze (veld "&amp;V39&amp;ROW()&amp;"). Kijk na of deze correct is."), ""), "")</f>
        <v/>
      </c>
      <c r="W40" s="171"/>
      <c r="X40" s="171"/>
      <c r="Y40" s="171"/>
      <c r="Z40" s="227" t="str">
        <f t="shared" si="17"/>
        <v/>
      </c>
      <c r="AA40" s="168"/>
      <c r="AB40" s="171"/>
      <c r="AC40" s="171"/>
      <c r="AD40" s="171"/>
      <c r="AE40" s="171"/>
      <c r="AF40" s="171" t="str">
        <f t="shared" si="4"/>
        <v/>
      </c>
      <c r="AG40" s="171" t="str">
        <f t="shared" si="5"/>
        <v/>
      </c>
      <c r="AH40" s="242" t="str">
        <f t="shared" si="18"/>
        <v/>
      </c>
      <c r="AI40" s="158" t="str">
        <f>IF(K40&lt;&gt;1, IF(SUM(K40:$K$504)&lt;&gt;0, "| Laat geen witruimte tussen ingevulde rijen.", ""), "")</f>
        <v/>
      </c>
      <c r="AJ40" s="242" t="str">
        <f t="shared" si="19"/>
        <v/>
      </c>
      <c r="AK40" s="171"/>
      <c r="AL40" s="159" t="str">
        <f t="shared" si="20"/>
        <v/>
      </c>
    </row>
    <row r="41" spans="1:38" s="158" customFormat="1" ht="14.4" customHeight="1" x14ac:dyDescent="0.3">
      <c r="A41" s="244" t="str">
        <f t="shared" si="6"/>
        <v/>
      </c>
      <c r="B41" s="153" t="str">
        <f t="shared" si="7"/>
        <v/>
      </c>
      <c r="C41" s="173"/>
      <c r="D41" s="179"/>
      <c r="E41" s="175"/>
      <c r="F41" s="156"/>
      <c r="G41" s="175"/>
      <c r="H41" s="175"/>
      <c r="I41" s="177"/>
      <c r="J41" s="157" t="s">
        <v>98</v>
      </c>
      <c r="K41" s="158">
        <f t="shared" si="8"/>
        <v>0</v>
      </c>
      <c r="L41" s="168">
        <f t="shared" si="9"/>
        <v>0</v>
      </c>
      <c r="M41" s="171">
        <f t="shared" si="10"/>
        <v>0</v>
      </c>
      <c r="N41" s="171">
        <f t="shared" si="11"/>
        <v>0</v>
      </c>
      <c r="O41" s="171">
        <f t="shared" si="12"/>
        <v>0</v>
      </c>
      <c r="P41" s="171">
        <f t="shared" si="13"/>
        <v>0</v>
      </c>
      <c r="Q41" s="171">
        <f t="shared" si="14"/>
        <v>0</v>
      </c>
      <c r="R41" s="171">
        <f t="shared" si="15"/>
        <v>0</v>
      </c>
      <c r="S41" s="168" t="str">
        <f t="shared" si="16"/>
        <v/>
      </c>
      <c r="T41" s="171"/>
      <c r="U41" s="171"/>
      <c r="V41" s="171" t="str">
        <f>IF($F41&lt;&gt;"", IF($C41&lt;&gt;"", _xlfn.IFNA(IF(MATCH($C41&amp;" - "&amp;$F41, tblRelatietypeVergoeding[], 0)&lt;&gt;0, "", ""), "| Onverwachte combinatie tussen relatietype (veld "&amp;S40&amp;ROW()&amp;") en vergoedingswijze (veld "&amp;V40&amp;ROW()&amp;"). Kijk na of deze correct is."), ""), "")</f>
        <v/>
      </c>
      <c r="W41" s="171"/>
      <c r="X41" s="171"/>
      <c r="Y41" s="171"/>
      <c r="Z41" s="227" t="str">
        <f t="shared" si="17"/>
        <v/>
      </c>
      <c r="AA41" s="168"/>
      <c r="AB41" s="171"/>
      <c r="AC41" s="171"/>
      <c r="AD41" s="171"/>
      <c r="AE41" s="171"/>
      <c r="AF41" s="171" t="str">
        <f t="shared" si="4"/>
        <v/>
      </c>
      <c r="AG41" s="171" t="str">
        <f t="shared" si="5"/>
        <v/>
      </c>
      <c r="AH41" s="242" t="str">
        <f t="shared" si="18"/>
        <v/>
      </c>
      <c r="AI41" s="158" t="str">
        <f>IF(K41&lt;&gt;1, IF(SUM(K41:$K$504)&lt;&gt;0, "| Laat geen witruimte tussen ingevulde rijen.", ""), "")</f>
        <v/>
      </c>
      <c r="AJ41" s="242" t="str">
        <f t="shared" si="19"/>
        <v/>
      </c>
      <c r="AK41" s="171"/>
      <c r="AL41" s="159" t="str">
        <f t="shared" si="20"/>
        <v/>
      </c>
    </row>
    <row r="42" spans="1:38" s="158" customFormat="1" ht="14.4" customHeight="1" x14ac:dyDescent="0.3">
      <c r="A42" s="244" t="str">
        <f t="shared" si="6"/>
        <v/>
      </c>
      <c r="B42" s="153" t="str">
        <f t="shared" si="7"/>
        <v/>
      </c>
      <c r="C42" s="173"/>
      <c r="D42" s="179"/>
      <c r="E42" s="175"/>
      <c r="F42" s="156"/>
      <c r="G42" s="175"/>
      <c r="H42" s="175"/>
      <c r="I42" s="177"/>
      <c r="J42" s="157" t="s">
        <v>98</v>
      </c>
      <c r="K42" s="158">
        <f t="shared" si="8"/>
        <v>0</v>
      </c>
      <c r="L42" s="168">
        <f t="shared" si="9"/>
        <v>0</v>
      </c>
      <c r="M42" s="171">
        <f t="shared" si="10"/>
        <v>0</v>
      </c>
      <c r="N42" s="171">
        <f t="shared" si="11"/>
        <v>0</v>
      </c>
      <c r="O42" s="171">
        <f t="shared" si="12"/>
        <v>0</v>
      </c>
      <c r="P42" s="171">
        <f t="shared" si="13"/>
        <v>0</v>
      </c>
      <c r="Q42" s="171">
        <f t="shared" si="14"/>
        <v>0</v>
      </c>
      <c r="R42" s="171">
        <f t="shared" si="15"/>
        <v>0</v>
      </c>
      <c r="S42" s="168" t="str">
        <f t="shared" si="16"/>
        <v/>
      </c>
      <c r="T42" s="171"/>
      <c r="U42" s="171"/>
      <c r="V42" s="171" t="str">
        <f>IF($F42&lt;&gt;"", IF($C42&lt;&gt;"", _xlfn.IFNA(IF(MATCH($C42&amp;" - "&amp;$F42, tblRelatietypeVergoeding[], 0)&lt;&gt;0, "", ""), "| Onverwachte combinatie tussen relatietype (veld "&amp;S41&amp;ROW()&amp;") en vergoedingswijze (veld "&amp;V41&amp;ROW()&amp;"). Kijk na of deze correct is."), ""), "")</f>
        <v/>
      </c>
      <c r="W42" s="171"/>
      <c r="X42" s="171"/>
      <c r="Y42" s="171"/>
      <c r="Z42" s="227" t="str">
        <f t="shared" si="17"/>
        <v/>
      </c>
      <c r="AA42" s="168"/>
      <c r="AB42" s="171"/>
      <c r="AC42" s="171"/>
      <c r="AD42" s="171"/>
      <c r="AE42" s="171"/>
      <c r="AF42" s="171" t="str">
        <f t="shared" si="4"/>
        <v/>
      </c>
      <c r="AG42" s="171" t="str">
        <f t="shared" si="5"/>
        <v/>
      </c>
      <c r="AH42" s="242" t="str">
        <f t="shared" si="18"/>
        <v/>
      </c>
      <c r="AI42" s="158" t="str">
        <f>IF(K42&lt;&gt;1, IF(SUM(K42:$K$504)&lt;&gt;0, "| Laat geen witruimte tussen ingevulde rijen.", ""), "")</f>
        <v/>
      </c>
      <c r="AJ42" s="242" t="str">
        <f t="shared" si="19"/>
        <v/>
      </c>
      <c r="AK42" s="171"/>
      <c r="AL42" s="159" t="str">
        <f t="shared" si="20"/>
        <v/>
      </c>
    </row>
    <row r="43" spans="1:38" s="158" customFormat="1" ht="14.4" customHeight="1" x14ac:dyDescent="0.3">
      <c r="A43" s="244" t="str">
        <f t="shared" si="6"/>
        <v/>
      </c>
      <c r="B43" s="153" t="str">
        <f t="shared" si="7"/>
        <v/>
      </c>
      <c r="C43" s="173"/>
      <c r="D43" s="179"/>
      <c r="E43" s="175"/>
      <c r="F43" s="156"/>
      <c r="G43" s="175"/>
      <c r="H43" s="175"/>
      <c r="I43" s="177"/>
      <c r="J43" s="157" t="s">
        <v>98</v>
      </c>
      <c r="K43" s="158">
        <f t="shared" si="8"/>
        <v>0</v>
      </c>
      <c r="L43" s="168">
        <f t="shared" si="9"/>
        <v>0</v>
      </c>
      <c r="M43" s="171">
        <f t="shared" si="10"/>
        <v>0</v>
      </c>
      <c r="N43" s="171">
        <f t="shared" si="11"/>
        <v>0</v>
      </c>
      <c r="O43" s="171">
        <f t="shared" si="12"/>
        <v>0</v>
      </c>
      <c r="P43" s="171">
        <f t="shared" si="13"/>
        <v>0</v>
      </c>
      <c r="Q43" s="171">
        <f t="shared" si="14"/>
        <v>0</v>
      </c>
      <c r="R43" s="171">
        <f t="shared" si="15"/>
        <v>0</v>
      </c>
      <c r="S43" s="168" t="str">
        <f t="shared" si="16"/>
        <v/>
      </c>
      <c r="T43" s="171"/>
      <c r="U43" s="171"/>
      <c r="V43" s="171" t="str">
        <f>IF($F43&lt;&gt;"", IF($C43&lt;&gt;"", _xlfn.IFNA(IF(MATCH($C43&amp;" - "&amp;$F43, tblRelatietypeVergoeding[], 0)&lt;&gt;0, "", ""), "| Onverwachte combinatie tussen relatietype (veld "&amp;S42&amp;ROW()&amp;") en vergoedingswijze (veld "&amp;V42&amp;ROW()&amp;"). Kijk na of deze correct is."), ""), "")</f>
        <v/>
      </c>
      <c r="W43" s="171"/>
      <c r="X43" s="171"/>
      <c r="Y43" s="171"/>
      <c r="Z43" s="227" t="str">
        <f t="shared" si="17"/>
        <v/>
      </c>
      <c r="AA43" s="168"/>
      <c r="AB43" s="171"/>
      <c r="AC43" s="171"/>
      <c r="AD43" s="171"/>
      <c r="AE43" s="171"/>
      <c r="AF43" s="171" t="str">
        <f t="shared" si="4"/>
        <v/>
      </c>
      <c r="AG43" s="171" t="str">
        <f t="shared" si="5"/>
        <v/>
      </c>
      <c r="AH43" s="242" t="str">
        <f t="shared" si="18"/>
        <v/>
      </c>
      <c r="AI43" s="158" t="str">
        <f>IF(K43&lt;&gt;1, IF(SUM(K43:$K$504)&lt;&gt;0, "| Laat geen witruimte tussen ingevulde rijen.", ""), "")</f>
        <v/>
      </c>
      <c r="AJ43" s="242" t="str">
        <f t="shared" si="19"/>
        <v/>
      </c>
      <c r="AK43" s="171"/>
      <c r="AL43" s="159" t="str">
        <f t="shared" si="20"/>
        <v/>
      </c>
    </row>
    <row r="44" spans="1:38" s="158" customFormat="1" ht="14.4" customHeight="1" x14ac:dyDescent="0.3">
      <c r="A44" s="244" t="str">
        <f t="shared" si="6"/>
        <v/>
      </c>
      <c r="B44" s="153" t="str">
        <f t="shared" si="7"/>
        <v/>
      </c>
      <c r="C44" s="173"/>
      <c r="D44" s="179"/>
      <c r="E44" s="175"/>
      <c r="F44" s="156"/>
      <c r="G44" s="175"/>
      <c r="H44" s="175"/>
      <c r="I44" s="177"/>
      <c r="J44" s="157" t="s">
        <v>98</v>
      </c>
      <c r="K44" s="158">
        <f t="shared" si="8"/>
        <v>0</v>
      </c>
      <c r="L44" s="168">
        <f t="shared" si="9"/>
        <v>0</v>
      </c>
      <c r="M44" s="171">
        <f t="shared" si="10"/>
        <v>0</v>
      </c>
      <c r="N44" s="171">
        <f t="shared" si="11"/>
        <v>0</v>
      </c>
      <c r="O44" s="171">
        <f t="shared" si="12"/>
        <v>0</v>
      </c>
      <c r="P44" s="171">
        <f t="shared" si="13"/>
        <v>0</v>
      </c>
      <c r="Q44" s="171">
        <f t="shared" si="14"/>
        <v>0</v>
      </c>
      <c r="R44" s="171">
        <f t="shared" si="15"/>
        <v>0</v>
      </c>
      <c r="S44" s="168" t="str">
        <f t="shared" si="16"/>
        <v/>
      </c>
      <c r="T44" s="171"/>
      <c r="U44" s="171"/>
      <c r="V44" s="171" t="str">
        <f>IF($F44&lt;&gt;"", IF($C44&lt;&gt;"", _xlfn.IFNA(IF(MATCH($C44&amp;" - "&amp;$F44, tblRelatietypeVergoeding[], 0)&lt;&gt;0, "", ""), "| Onverwachte combinatie tussen relatietype (veld "&amp;S43&amp;ROW()&amp;") en vergoedingswijze (veld "&amp;V43&amp;ROW()&amp;"). Kijk na of deze correct is."), ""), "")</f>
        <v/>
      </c>
      <c r="W44" s="171"/>
      <c r="X44" s="171"/>
      <c r="Y44" s="171"/>
      <c r="Z44" s="227" t="str">
        <f t="shared" si="17"/>
        <v/>
      </c>
      <c r="AA44" s="168"/>
      <c r="AB44" s="171"/>
      <c r="AC44" s="171"/>
      <c r="AD44" s="171"/>
      <c r="AE44" s="171"/>
      <c r="AF44" s="171" t="str">
        <f t="shared" si="4"/>
        <v/>
      </c>
      <c r="AG44" s="171" t="str">
        <f t="shared" si="5"/>
        <v/>
      </c>
      <c r="AH44" s="242" t="str">
        <f t="shared" si="18"/>
        <v/>
      </c>
      <c r="AI44" s="158" t="str">
        <f>IF(K44&lt;&gt;1, IF(SUM(K44:$K$504)&lt;&gt;0, "| Laat geen witruimte tussen ingevulde rijen.", ""), "")</f>
        <v/>
      </c>
      <c r="AJ44" s="242" t="str">
        <f t="shared" si="19"/>
        <v/>
      </c>
      <c r="AK44" s="171"/>
      <c r="AL44" s="159" t="str">
        <f t="shared" si="20"/>
        <v/>
      </c>
    </row>
    <row r="45" spans="1:38" s="158" customFormat="1" ht="14.4" customHeight="1" x14ac:dyDescent="0.3">
      <c r="A45" s="244" t="str">
        <f t="shared" si="6"/>
        <v/>
      </c>
      <c r="B45" s="153" t="str">
        <f t="shared" si="7"/>
        <v/>
      </c>
      <c r="C45" s="173"/>
      <c r="D45" s="179"/>
      <c r="E45" s="175"/>
      <c r="F45" s="156"/>
      <c r="G45" s="175"/>
      <c r="H45" s="175"/>
      <c r="I45" s="177"/>
      <c r="J45" s="157" t="s">
        <v>98</v>
      </c>
      <c r="K45" s="158">
        <f t="shared" si="8"/>
        <v>0</v>
      </c>
      <c r="L45" s="168">
        <f t="shared" si="9"/>
        <v>0</v>
      </c>
      <c r="M45" s="171">
        <f t="shared" si="10"/>
        <v>0</v>
      </c>
      <c r="N45" s="171">
        <f t="shared" si="11"/>
        <v>0</v>
      </c>
      <c r="O45" s="171">
        <f t="shared" si="12"/>
        <v>0</v>
      </c>
      <c r="P45" s="171">
        <f t="shared" si="13"/>
        <v>0</v>
      </c>
      <c r="Q45" s="171">
        <f t="shared" si="14"/>
        <v>0</v>
      </c>
      <c r="R45" s="171">
        <f t="shared" si="15"/>
        <v>0</v>
      </c>
      <c r="S45" s="168" t="str">
        <f t="shared" si="16"/>
        <v/>
      </c>
      <c r="T45" s="171"/>
      <c r="U45" s="171"/>
      <c r="V45" s="171" t="str">
        <f>IF($F45&lt;&gt;"", IF($C45&lt;&gt;"", _xlfn.IFNA(IF(MATCH($C45&amp;" - "&amp;$F45, tblRelatietypeVergoeding[], 0)&lt;&gt;0, "", ""), "| Onverwachte combinatie tussen relatietype (veld "&amp;S44&amp;ROW()&amp;") en vergoedingswijze (veld "&amp;V44&amp;ROW()&amp;"). Kijk na of deze correct is."), ""), "")</f>
        <v/>
      </c>
      <c r="W45" s="171"/>
      <c r="X45" s="171"/>
      <c r="Y45" s="171"/>
      <c r="Z45" s="227" t="str">
        <f t="shared" si="17"/>
        <v/>
      </c>
      <c r="AA45" s="168"/>
      <c r="AB45" s="171"/>
      <c r="AC45" s="171"/>
      <c r="AD45" s="171"/>
      <c r="AE45" s="171"/>
      <c r="AF45" s="171" t="str">
        <f t="shared" si="4"/>
        <v/>
      </c>
      <c r="AG45" s="171" t="str">
        <f t="shared" si="5"/>
        <v/>
      </c>
      <c r="AH45" s="242" t="str">
        <f t="shared" si="18"/>
        <v/>
      </c>
      <c r="AI45" s="158" t="str">
        <f>IF(K45&lt;&gt;1, IF(SUM(K45:$K$504)&lt;&gt;0, "| Laat geen witruimte tussen ingevulde rijen.", ""), "")</f>
        <v/>
      </c>
      <c r="AJ45" s="242" t="str">
        <f t="shared" si="19"/>
        <v/>
      </c>
      <c r="AK45" s="171"/>
      <c r="AL45" s="159" t="str">
        <f t="shared" si="20"/>
        <v/>
      </c>
    </row>
    <row r="46" spans="1:38" s="158" customFormat="1" ht="14.4" customHeight="1" x14ac:dyDescent="0.3">
      <c r="A46" s="244" t="str">
        <f t="shared" si="6"/>
        <v/>
      </c>
      <c r="B46" s="153" t="str">
        <f t="shared" si="7"/>
        <v/>
      </c>
      <c r="C46" s="173"/>
      <c r="D46" s="179"/>
      <c r="E46" s="175"/>
      <c r="F46" s="156"/>
      <c r="G46" s="175"/>
      <c r="H46" s="175"/>
      <c r="I46" s="177"/>
      <c r="J46" s="157" t="s">
        <v>98</v>
      </c>
      <c r="K46" s="158">
        <f t="shared" si="8"/>
        <v>0</v>
      </c>
      <c r="L46" s="168">
        <f t="shared" si="9"/>
        <v>0</v>
      </c>
      <c r="M46" s="171">
        <f t="shared" si="10"/>
        <v>0</v>
      </c>
      <c r="N46" s="171">
        <f t="shared" si="11"/>
        <v>0</v>
      </c>
      <c r="O46" s="171">
        <f t="shared" si="12"/>
        <v>0</v>
      </c>
      <c r="P46" s="171">
        <f t="shared" si="13"/>
        <v>0</v>
      </c>
      <c r="Q46" s="171">
        <f t="shared" si="14"/>
        <v>0</v>
      </c>
      <c r="R46" s="171">
        <f t="shared" si="15"/>
        <v>0</v>
      </c>
      <c r="S46" s="168" t="str">
        <f t="shared" si="16"/>
        <v/>
      </c>
      <c r="T46" s="171"/>
      <c r="U46" s="171"/>
      <c r="V46" s="171" t="str">
        <f>IF($F46&lt;&gt;"", IF($C46&lt;&gt;"", _xlfn.IFNA(IF(MATCH($C46&amp;" - "&amp;$F46, tblRelatietypeVergoeding[], 0)&lt;&gt;0, "", ""), "| Onverwachte combinatie tussen relatietype (veld "&amp;S45&amp;ROW()&amp;") en vergoedingswijze (veld "&amp;V45&amp;ROW()&amp;"). Kijk na of deze correct is."), ""), "")</f>
        <v/>
      </c>
      <c r="W46" s="171"/>
      <c r="X46" s="171"/>
      <c r="Y46" s="171"/>
      <c r="Z46" s="227" t="str">
        <f t="shared" si="17"/>
        <v/>
      </c>
      <c r="AA46" s="168"/>
      <c r="AB46" s="171"/>
      <c r="AC46" s="171"/>
      <c r="AD46" s="171"/>
      <c r="AE46" s="171"/>
      <c r="AF46" s="171" t="str">
        <f t="shared" si="4"/>
        <v/>
      </c>
      <c r="AG46" s="171" t="str">
        <f t="shared" si="5"/>
        <v/>
      </c>
      <c r="AH46" s="242" t="str">
        <f t="shared" si="18"/>
        <v/>
      </c>
      <c r="AI46" s="158" t="str">
        <f>IF(K46&lt;&gt;1, IF(SUM(K46:$K$504)&lt;&gt;0, "| Laat geen witruimte tussen ingevulde rijen.", ""), "")</f>
        <v/>
      </c>
      <c r="AJ46" s="242" t="str">
        <f t="shared" si="19"/>
        <v/>
      </c>
      <c r="AK46" s="171"/>
      <c r="AL46" s="159" t="str">
        <f t="shared" si="20"/>
        <v/>
      </c>
    </row>
    <row r="47" spans="1:38" s="158" customFormat="1" ht="14.4" customHeight="1" x14ac:dyDescent="0.3">
      <c r="A47" s="244" t="str">
        <f t="shared" si="6"/>
        <v/>
      </c>
      <c r="B47" s="153" t="str">
        <f t="shared" si="7"/>
        <v/>
      </c>
      <c r="C47" s="173"/>
      <c r="D47" s="179"/>
      <c r="E47" s="175"/>
      <c r="F47" s="156"/>
      <c r="G47" s="175"/>
      <c r="H47" s="175"/>
      <c r="I47" s="177"/>
      <c r="J47" s="157" t="s">
        <v>98</v>
      </c>
      <c r="K47" s="158">
        <f t="shared" si="8"/>
        <v>0</v>
      </c>
      <c r="L47" s="168">
        <f t="shared" si="9"/>
        <v>0</v>
      </c>
      <c r="M47" s="171">
        <f t="shared" si="10"/>
        <v>0</v>
      </c>
      <c r="N47" s="171">
        <f t="shared" si="11"/>
        <v>0</v>
      </c>
      <c r="O47" s="171">
        <f t="shared" si="12"/>
        <v>0</v>
      </c>
      <c r="P47" s="171">
        <f t="shared" si="13"/>
        <v>0</v>
      </c>
      <c r="Q47" s="171">
        <f t="shared" si="14"/>
        <v>0</v>
      </c>
      <c r="R47" s="171">
        <f t="shared" si="15"/>
        <v>0</v>
      </c>
      <c r="S47" s="168" t="str">
        <f t="shared" si="16"/>
        <v/>
      </c>
      <c r="T47" s="171"/>
      <c r="U47" s="171"/>
      <c r="V47" s="171" t="str">
        <f>IF($F47&lt;&gt;"", IF($C47&lt;&gt;"", _xlfn.IFNA(IF(MATCH($C47&amp;" - "&amp;$F47, tblRelatietypeVergoeding[], 0)&lt;&gt;0, "", ""), "| Onverwachte combinatie tussen relatietype (veld "&amp;S46&amp;ROW()&amp;") en vergoedingswijze (veld "&amp;V46&amp;ROW()&amp;"). Kijk na of deze correct is."), ""), "")</f>
        <v/>
      </c>
      <c r="W47" s="171"/>
      <c r="X47" s="171"/>
      <c r="Y47" s="171"/>
      <c r="Z47" s="227" t="str">
        <f t="shared" si="17"/>
        <v/>
      </c>
      <c r="AA47" s="168"/>
      <c r="AB47" s="171"/>
      <c r="AC47" s="171"/>
      <c r="AD47" s="171"/>
      <c r="AE47" s="171"/>
      <c r="AF47" s="171" t="str">
        <f t="shared" si="4"/>
        <v/>
      </c>
      <c r="AG47" s="171" t="str">
        <f t="shared" si="5"/>
        <v/>
      </c>
      <c r="AH47" s="242" t="str">
        <f t="shared" si="18"/>
        <v/>
      </c>
      <c r="AI47" s="158" t="str">
        <f>IF(K47&lt;&gt;1, IF(SUM(K47:$K$504)&lt;&gt;0, "| Laat geen witruimte tussen ingevulde rijen.", ""), "")</f>
        <v/>
      </c>
      <c r="AJ47" s="242" t="str">
        <f t="shared" si="19"/>
        <v/>
      </c>
      <c r="AK47" s="171"/>
      <c r="AL47" s="159" t="str">
        <f t="shared" si="20"/>
        <v/>
      </c>
    </row>
    <row r="48" spans="1:38" s="158" customFormat="1" ht="14.4" customHeight="1" x14ac:dyDescent="0.3">
      <c r="A48" s="244" t="str">
        <f t="shared" si="6"/>
        <v/>
      </c>
      <c r="B48" s="153" t="str">
        <f t="shared" si="7"/>
        <v/>
      </c>
      <c r="C48" s="173"/>
      <c r="D48" s="179"/>
      <c r="E48" s="175"/>
      <c r="F48" s="156"/>
      <c r="G48" s="175"/>
      <c r="H48" s="175"/>
      <c r="I48" s="177"/>
      <c r="J48" s="157" t="s">
        <v>98</v>
      </c>
      <c r="K48" s="158">
        <f t="shared" si="8"/>
        <v>0</v>
      </c>
      <c r="L48" s="168">
        <f t="shared" si="9"/>
        <v>0</v>
      </c>
      <c r="M48" s="171">
        <f t="shared" si="10"/>
        <v>0</v>
      </c>
      <c r="N48" s="171">
        <f t="shared" si="11"/>
        <v>0</v>
      </c>
      <c r="O48" s="171">
        <f t="shared" si="12"/>
        <v>0</v>
      </c>
      <c r="P48" s="171">
        <f t="shared" si="13"/>
        <v>0</v>
      </c>
      <c r="Q48" s="171">
        <f t="shared" si="14"/>
        <v>0</v>
      </c>
      <c r="R48" s="171">
        <f t="shared" si="15"/>
        <v>0</v>
      </c>
      <c r="S48" s="168" t="str">
        <f t="shared" si="16"/>
        <v/>
      </c>
      <c r="T48" s="171"/>
      <c r="U48" s="171"/>
      <c r="V48" s="171" t="str">
        <f>IF($F48&lt;&gt;"", IF($C48&lt;&gt;"", _xlfn.IFNA(IF(MATCH($C48&amp;" - "&amp;$F48, tblRelatietypeVergoeding[], 0)&lt;&gt;0, "", ""), "| Onverwachte combinatie tussen relatietype (veld "&amp;S47&amp;ROW()&amp;") en vergoedingswijze (veld "&amp;V47&amp;ROW()&amp;"). Kijk na of deze correct is."), ""), "")</f>
        <v/>
      </c>
      <c r="W48" s="171"/>
      <c r="X48" s="171"/>
      <c r="Y48" s="171"/>
      <c r="Z48" s="227" t="str">
        <f t="shared" si="17"/>
        <v/>
      </c>
      <c r="AA48" s="168"/>
      <c r="AB48" s="171"/>
      <c r="AC48" s="171"/>
      <c r="AD48" s="171"/>
      <c r="AE48" s="171"/>
      <c r="AF48" s="171" t="str">
        <f t="shared" si="4"/>
        <v/>
      </c>
      <c r="AG48" s="171" t="str">
        <f t="shared" si="5"/>
        <v/>
      </c>
      <c r="AH48" s="242" t="str">
        <f t="shared" si="18"/>
        <v/>
      </c>
      <c r="AI48" s="158" t="str">
        <f>IF(K48&lt;&gt;1, IF(SUM(K48:$K$504)&lt;&gt;0, "| Laat geen witruimte tussen ingevulde rijen.", ""), "")</f>
        <v/>
      </c>
      <c r="AJ48" s="242" t="str">
        <f t="shared" si="19"/>
        <v/>
      </c>
      <c r="AK48" s="171"/>
      <c r="AL48" s="159" t="str">
        <f t="shared" si="20"/>
        <v/>
      </c>
    </row>
    <row r="49" spans="1:38" s="158" customFormat="1" ht="14.4" customHeight="1" x14ac:dyDescent="0.3">
      <c r="A49" s="244" t="str">
        <f t="shared" si="6"/>
        <v/>
      </c>
      <c r="B49" s="153" t="str">
        <f t="shared" si="7"/>
        <v/>
      </c>
      <c r="C49" s="173"/>
      <c r="D49" s="179"/>
      <c r="E49" s="175"/>
      <c r="F49" s="156"/>
      <c r="G49" s="175"/>
      <c r="H49" s="175"/>
      <c r="I49" s="177"/>
      <c r="J49" s="157" t="s">
        <v>98</v>
      </c>
      <c r="K49" s="158">
        <f t="shared" si="8"/>
        <v>0</v>
      </c>
      <c r="L49" s="168">
        <f t="shared" si="9"/>
        <v>0</v>
      </c>
      <c r="M49" s="171">
        <f t="shared" si="10"/>
        <v>0</v>
      </c>
      <c r="N49" s="171">
        <f t="shared" si="11"/>
        <v>0</v>
      </c>
      <c r="O49" s="171">
        <f t="shared" si="12"/>
        <v>0</v>
      </c>
      <c r="P49" s="171">
        <f t="shared" si="13"/>
        <v>0</v>
      </c>
      <c r="Q49" s="171">
        <f t="shared" si="14"/>
        <v>0</v>
      </c>
      <c r="R49" s="171">
        <f t="shared" si="15"/>
        <v>0</v>
      </c>
      <c r="S49" s="168" t="str">
        <f t="shared" si="16"/>
        <v/>
      </c>
      <c r="T49" s="171"/>
      <c r="U49" s="171"/>
      <c r="V49" s="171" t="str">
        <f>IF($F49&lt;&gt;"", IF($C49&lt;&gt;"", _xlfn.IFNA(IF(MATCH($C49&amp;" - "&amp;$F49, tblRelatietypeVergoeding[], 0)&lt;&gt;0, "", ""), "| Onverwachte combinatie tussen relatietype (veld "&amp;S48&amp;ROW()&amp;") en vergoedingswijze (veld "&amp;V48&amp;ROW()&amp;"). Kijk na of deze correct is."), ""), "")</f>
        <v/>
      </c>
      <c r="W49" s="171"/>
      <c r="X49" s="171"/>
      <c r="Y49" s="171"/>
      <c r="Z49" s="227" t="str">
        <f t="shared" si="17"/>
        <v/>
      </c>
      <c r="AA49" s="168"/>
      <c r="AB49" s="171"/>
      <c r="AC49" s="171"/>
      <c r="AD49" s="171"/>
      <c r="AE49" s="171"/>
      <c r="AF49" s="171" t="str">
        <f t="shared" si="4"/>
        <v/>
      </c>
      <c r="AG49" s="171" t="str">
        <f t="shared" si="5"/>
        <v/>
      </c>
      <c r="AH49" s="242" t="str">
        <f t="shared" si="18"/>
        <v/>
      </c>
      <c r="AI49" s="158" t="str">
        <f>IF(K49&lt;&gt;1, IF(SUM(K49:$K$504)&lt;&gt;0, "| Laat geen witruimte tussen ingevulde rijen.", ""), "")</f>
        <v/>
      </c>
      <c r="AJ49" s="242" t="str">
        <f t="shared" si="19"/>
        <v/>
      </c>
      <c r="AK49" s="171"/>
      <c r="AL49" s="159" t="str">
        <f t="shared" si="20"/>
        <v/>
      </c>
    </row>
    <row r="50" spans="1:38" s="158" customFormat="1" ht="14.4" customHeight="1" x14ac:dyDescent="0.3">
      <c r="A50" s="244" t="str">
        <f t="shared" si="6"/>
        <v/>
      </c>
      <c r="B50" s="153" t="str">
        <f t="shared" si="7"/>
        <v/>
      </c>
      <c r="C50" s="173"/>
      <c r="D50" s="179"/>
      <c r="E50" s="175"/>
      <c r="F50" s="156"/>
      <c r="G50" s="175"/>
      <c r="H50" s="175"/>
      <c r="I50" s="177"/>
      <c r="J50" s="157" t="s">
        <v>98</v>
      </c>
      <c r="K50" s="158">
        <f t="shared" si="8"/>
        <v>0</v>
      </c>
      <c r="L50" s="168">
        <f t="shared" si="9"/>
        <v>0</v>
      </c>
      <c r="M50" s="171">
        <f t="shared" si="10"/>
        <v>0</v>
      </c>
      <c r="N50" s="171">
        <f t="shared" si="11"/>
        <v>0</v>
      </c>
      <c r="O50" s="171">
        <f t="shared" si="12"/>
        <v>0</v>
      </c>
      <c r="P50" s="171">
        <f t="shared" si="13"/>
        <v>0</v>
      </c>
      <c r="Q50" s="171">
        <f t="shared" si="14"/>
        <v>0</v>
      </c>
      <c r="R50" s="171">
        <f t="shared" si="15"/>
        <v>0</v>
      </c>
      <c r="S50" s="168" t="str">
        <f t="shared" si="16"/>
        <v/>
      </c>
      <c r="T50" s="171"/>
      <c r="U50" s="171"/>
      <c r="V50" s="171" t="str">
        <f>IF($F50&lt;&gt;"", IF($C50&lt;&gt;"", _xlfn.IFNA(IF(MATCH($C50&amp;" - "&amp;$F50, tblRelatietypeVergoeding[], 0)&lt;&gt;0, "", ""), "| Onverwachte combinatie tussen relatietype (veld "&amp;S49&amp;ROW()&amp;") en vergoedingswijze (veld "&amp;V49&amp;ROW()&amp;"). Kijk na of deze correct is."), ""), "")</f>
        <v/>
      </c>
      <c r="W50" s="171"/>
      <c r="X50" s="171"/>
      <c r="Y50" s="171"/>
      <c r="Z50" s="227" t="str">
        <f t="shared" si="17"/>
        <v/>
      </c>
      <c r="AA50" s="168"/>
      <c r="AB50" s="171"/>
      <c r="AC50" s="171"/>
      <c r="AD50" s="171"/>
      <c r="AE50" s="171"/>
      <c r="AF50" s="171" t="str">
        <f t="shared" si="4"/>
        <v/>
      </c>
      <c r="AG50" s="171" t="str">
        <f t="shared" si="5"/>
        <v/>
      </c>
      <c r="AH50" s="242" t="str">
        <f t="shared" si="18"/>
        <v/>
      </c>
      <c r="AI50" s="158" t="str">
        <f>IF(K50&lt;&gt;1, IF(SUM(K50:$K$504)&lt;&gt;0, "| Laat geen witruimte tussen ingevulde rijen.", ""), "")</f>
        <v/>
      </c>
      <c r="AJ50" s="242" t="str">
        <f t="shared" si="19"/>
        <v/>
      </c>
      <c r="AK50" s="171"/>
      <c r="AL50" s="159" t="str">
        <f t="shared" si="20"/>
        <v/>
      </c>
    </row>
    <row r="51" spans="1:38" s="158" customFormat="1" ht="14.4" customHeight="1" x14ac:dyDescent="0.3">
      <c r="A51" s="244" t="str">
        <f t="shared" si="6"/>
        <v/>
      </c>
      <c r="B51" s="153" t="str">
        <f t="shared" si="7"/>
        <v/>
      </c>
      <c r="C51" s="173"/>
      <c r="D51" s="179"/>
      <c r="E51" s="175"/>
      <c r="F51" s="156"/>
      <c r="G51" s="175"/>
      <c r="H51" s="175"/>
      <c r="I51" s="177"/>
      <c r="J51" s="157" t="s">
        <v>98</v>
      </c>
      <c r="K51" s="158">
        <f t="shared" si="8"/>
        <v>0</v>
      </c>
      <c r="L51" s="168">
        <f t="shared" si="9"/>
        <v>0</v>
      </c>
      <c r="M51" s="171">
        <f t="shared" si="10"/>
        <v>0</v>
      </c>
      <c r="N51" s="171">
        <f t="shared" si="11"/>
        <v>0</v>
      </c>
      <c r="O51" s="171">
        <f t="shared" si="12"/>
        <v>0</v>
      </c>
      <c r="P51" s="171">
        <f t="shared" si="13"/>
        <v>0</v>
      </c>
      <c r="Q51" s="171">
        <f t="shared" si="14"/>
        <v>0</v>
      </c>
      <c r="R51" s="171">
        <f t="shared" si="15"/>
        <v>0</v>
      </c>
      <c r="S51" s="168" t="str">
        <f t="shared" si="16"/>
        <v/>
      </c>
      <c r="T51" s="171"/>
      <c r="U51" s="171"/>
      <c r="V51" s="171" t="str">
        <f>IF($F51&lt;&gt;"", IF($C51&lt;&gt;"", _xlfn.IFNA(IF(MATCH($C51&amp;" - "&amp;$F51, tblRelatietypeVergoeding[], 0)&lt;&gt;0, "", ""), "| Onverwachte combinatie tussen relatietype (veld "&amp;S50&amp;ROW()&amp;") en vergoedingswijze (veld "&amp;V50&amp;ROW()&amp;"). Kijk na of deze correct is."), ""), "")</f>
        <v/>
      </c>
      <c r="W51" s="171"/>
      <c r="X51" s="171"/>
      <c r="Y51" s="171"/>
      <c r="Z51" s="227" t="str">
        <f t="shared" si="17"/>
        <v/>
      </c>
      <c r="AA51" s="168"/>
      <c r="AB51" s="171"/>
      <c r="AC51" s="171"/>
      <c r="AD51" s="171"/>
      <c r="AE51" s="171"/>
      <c r="AF51" s="171" t="str">
        <f t="shared" si="4"/>
        <v/>
      </c>
      <c r="AG51" s="171" t="str">
        <f t="shared" si="5"/>
        <v/>
      </c>
      <c r="AH51" s="242" t="str">
        <f t="shared" si="18"/>
        <v/>
      </c>
      <c r="AI51" s="158" t="str">
        <f>IF(K51&lt;&gt;1, IF(SUM(K51:$K$504)&lt;&gt;0, "| Laat geen witruimte tussen ingevulde rijen.", ""), "")</f>
        <v/>
      </c>
      <c r="AJ51" s="242" t="str">
        <f t="shared" si="19"/>
        <v/>
      </c>
      <c r="AK51" s="171"/>
      <c r="AL51" s="159" t="str">
        <f t="shared" si="20"/>
        <v/>
      </c>
    </row>
    <row r="52" spans="1:38" s="158" customFormat="1" ht="14.4" customHeight="1" x14ac:dyDescent="0.3">
      <c r="A52" s="244" t="str">
        <f t="shared" si="6"/>
        <v/>
      </c>
      <c r="B52" s="153" t="str">
        <f t="shared" si="7"/>
        <v/>
      </c>
      <c r="C52" s="173"/>
      <c r="D52" s="179"/>
      <c r="E52" s="175"/>
      <c r="F52" s="156"/>
      <c r="G52" s="175"/>
      <c r="H52" s="175"/>
      <c r="I52" s="177"/>
      <c r="J52" s="157" t="s">
        <v>98</v>
      </c>
      <c r="K52" s="158">
        <f t="shared" si="8"/>
        <v>0</v>
      </c>
      <c r="L52" s="168">
        <f t="shared" si="9"/>
        <v>0</v>
      </c>
      <c r="M52" s="171">
        <f t="shared" si="10"/>
        <v>0</v>
      </c>
      <c r="N52" s="171">
        <f t="shared" si="11"/>
        <v>0</v>
      </c>
      <c r="O52" s="171">
        <f t="shared" si="12"/>
        <v>0</v>
      </c>
      <c r="P52" s="171">
        <f t="shared" si="13"/>
        <v>0</v>
      </c>
      <c r="Q52" s="171">
        <f t="shared" si="14"/>
        <v>0</v>
      </c>
      <c r="R52" s="171">
        <f t="shared" si="15"/>
        <v>0</v>
      </c>
      <c r="S52" s="168" t="str">
        <f t="shared" si="16"/>
        <v/>
      </c>
      <c r="T52" s="171"/>
      <c r="U52" s="171"/>
      <c r="V52" s="171" t="str">
        <f>IF($F52&lt;&gt;"", IF($C52&lt;&gt;"", _xlfn.IFNA(IF(MATCH($C52&amp;" - "&amp;$F52, tblRelatietypeVergoeding[], 0)&lt;&gt;0, "", ""), "| Onverwachte combinatie tussen relatietype (veld "&amp;S51&amp;ROW()&amp;") en vergoedingswijze (veld "&amp;V51&amp;ROW()&amp;"). Kijk na of deze correct is."), ""), "")</f>
        <v/>
      </c>
      <c r="W52" s="171"/>
      <c r="X52" s="171"/>
      <c r="Y52" s="171"/>
      <c r="Z52" s="227" t="str">
        <f t="shared" si="17"/>
        <v/>
      </c>
      <c r="AA52" s="168"/>
      <c r="AB52" s="171"/>
      <c r="AC52" s="171"/>
      <c r="AD52" s="171"/>
      <c r="AE52" s="171"/>
      <c r="AF52" s="171" t="str">
        <f t="shared" si="4"/>
        <v/>
      </c>
      <c r="AG52" s="171" t="str">
        <f t="shared" si="5"/>
        <v/>
      </c>
      <c r="AH52" s="242" t="str">
        <f t="shared" si="18"/>
        <v/>
      </c>
      <c r="AI52" s="158" t="str">
        <f>IF(K52&lt;&gt;1, IF(SUM(K52:$K$504)&lt;&gt;0, "| Laat geen witruimte tussen ingevulde rijen.", ""), "")</f>
        <v/>
      </c>
      <c r="AJ52" s="242" t="str">
        <f t="shared" si="19"/>
        <v/>
      </c>
      <c r="AK52" s="171"/>
      <c r="AL52" s="159" t="str">
        <f t="shared" si="20"/>
        <v/>
      </c>
    </row>
    <row r="53" spans="1:38" s="158" customFormat="1" ht="14.4" customHeight="1" x14ac:dyDescent="0.3">
      <c r="A53" s="244" t="str">
        <f t="shared" si="6"/>
        <v/>
      </c>
      <c r="B53" s="153" t="str">
        <f t="shared" si="7"/>
        <v/>
      </c>
      <c r="C53" s="173"/>
      <c r="D53" s="179"/>
      <c r="E53" s="175"/>
      <c r="F53" s="156"/>
      <c r="G53" s="175"/>
      <c r="H53" s="175"/>
      <c r="I53" s="177"/>
      <c r="J53" s="157" t="s">
        <v>98</v>
      </c>
      <c r="K53" s="158">
        <f t="shared" si="8"/>
        <v>0</v>
      </c>
      <c r="L53" s="168">
        <f t="shared" si="9"/>
        <v>0</v>
      </c>
      <c r="M53" s="171">
        <f t="shared" si="10"/>
        <v>0</v>
      </c>
      <c r="N53" s="171">
        <f t="shared" si="11"/>
        <v>0</v>
      </c>
      <c r="O53" s="171">
        <f t="shared" si="12"/>
        <v>0</v>
      </c>
      <c r="P53" s="171">
        <f t="shared" si="13"/>
        <v>0</v>
      </c>
      <c r="Q53" s="171">
        <f t="shared" si="14"/>
        <v>0</v>
      </c>
      <c r="R53" s="171">
        <f t="shared" si="15"/>
        <v>0</v>
      </c>
      <c r="S53" s="168" t="str">
        <f t="shared" si="16"/>
        <v/>
      </c>
      <c r="T53" s="171"/>
      <c r="U53" s="171"/>
      <c r="V53" s="171" t="str">
        <f>IF($F53&lt;&gt;"", IF($C53&lt;&gt;"", _xlfn.IFNA(IF(MATCH($C53&amp;" - "&amp;$F53, tblRelatietypeVergoeding[], 0)&lt;&gt;0, "", ""), "| Onverwachte combinatie tussen relatietype (veld "&amp;S52&amp;ROW()&amp;") en vergoedingswijze (veld "&amp;V52&amp;ROW()&amp;"). Kijk na of deze correct is."), ""), "")</f>
        <v/>
      </c>
      <c r="W53" s="171"/>
      <c r="X53" s="171"/>
      <c r="Y53" s="171"/>
      <c r="Z53" s="227" t="str">
        <f t="shared" si="17"/>
        <v/>
      </c>
      <c r="AA53" s="168"/>
      <c r="AB53" s="171"/>
      <c r="AC53" s="171"/>
      <c r="AD53" s="171"/>
      <c r="AE53" s="171"/>
      <c r="AF53" s="171" t="str">
        <f t="shared" si="4"/>
        <v/>
      </c>
      <c r="AG53" s="171" t="str">
        <f t="shared" si="5"/>
        <v/>
      </c>
      <c r="AH53" s="242" t="str">
        <f t="shared" si="18"/>
        <v/>
      </c>
      <c r="AI53" s="158" t="str">
        <f>IF(K53&lt;&gt;1, IF(SUM(K53:$K$504)&lt;&gt;0, "| Laat geen witruimte tussen ingevulde rijen.", ""), "")</f>
        <v/>
      </c>
      <c r="AJ53" s="242" t="str">
        <f t="shared" si="19"/>
        <v/>
      </c>
      <c r="AK53" s="171"/>
      <c r="AL53" s="159" t="str">
        <f t="shared" si="20"/>
        <v/>
      </c>
    </row>
    <row r="54" spans="1:38" s="158" customFormat="1" ht="14.4" customHeight="1" x14ac:dyDescent="0.3">
      <c r="A54" s="244" t="str">
        <f t="shared" si="6"/>
        <v/>
      </c>
      <c r="B54" s="153" t="str">
        <f t="shared" si="7"/>
        <v/>
      </c>
      <c r="C54" s="173"/>
      <c r="D54" s="179"/>
      <c r="E54" s="175"/>
      <c r="F54" s="156"/>
      <c r="G54" s="175"/>
      <c r="H54" s="175"/>
      <c r="I54" s="177"/>
      <c r="J54" s="157" t="s">
        <v>98</v>
      </c>
      <c r="K54" s="158">
        <f t="shared" si="8"/>
        <v>0</v>
      </c>
      <c r="L54" s="168">
        <f t="shared" si="9"/>
        <v>0</v>
      </c>
      <c r="M54" s="171">
        <f t="shared" si="10"/>
        <v>0</v>
      </c>
      <c r="N54" s="171">
        <f t="shared" si="11"/>
        <v>0</v>
      </c>
      <c r="O54" s="171">
        <f t="shared" si="12"/>
        <v>0</v>
      </c>
      <c r="P54" s="171">
        <f t="shared" si="13"/>
        <v>0</v>
      </c>
      <c r="Q54" s="171">
        <f t="shared" si="14"/>
        <v>0</v>
      </c>
      <c r="R54" s="171">
        <f t="shared" si="15"/>
        <v>0</v>
      </c>
      <c r="S54" s="168" t="str">
        <f t="shared" si="16"/>
        <v/>
      </c>
      <c r="T54" s="171"/>
      <c r="U54" s="171"/>
      <c r="V54" s="171" t="str">
        <f>IF($F54&lt;&gt;"", IF($C54&lt;&gt;"", _xlfn.IFNA(IF(MATCH($C54&amp;" - "&amp;$F54, tblRelatietypeVergoeding[], 0)&lt;&gt;0, "", ""), "| Onverwachte combinatie tussen relatietype (veld "&amp;S53&amp;ROW()&amp;") en vergoedingswijze (veld "&amp;V53&amp;ROW()&amp;"). Kijk na of deze correct is."), ""), "")</f>
        <v/>
      </c>
      <c r="W54" s="171"/>
      <c r="X54" s="171"/>
      <c r="Y54" s="171"/>
      <c r="Z54" s="227" t="str">
        <f t="shared" si="17"/>
        <v/>
      </c>
      <c r="AA54" s="168"/>
      <c r="AB54" s="171"/>
      <c r="AC54" s="171"/>
      <c r="AD54" s="171"/>
      <c r="AE54" s="171"/>
      <c r="AF54" s="171" t="str">
        <f t="shared" si="4"/>
        <v/>
      </c>
      <c r="AG54" s="171" t="str">
        <f t="shared" si="5"/>
        <v/>
      </c>
      <c r="AH54" s="242" t="str">
        <f t="shared" si="18"/>
        <v/>
      </c>
      <c r="AI54" s="158" t="str">
        <f>IF(K54&lt;&gt;1, IF(SUM(K54:$K$504)&lt;&gt;0, "| Laat geen witruimte tussen ingevulde rijen.", ""), "")</f>
        <v/>
      </c>
      <c r="AJ54" s="242" t="str">
        <f t="shared" si="19"/>
        <v/>
      </c>
      <c r="AK54" s="171"/>
      <c r="AL54" s="159" t="str">
        <f t="shared" si="20"/>
        <v/>
      </c>
    </row>
    <row r="55" spans="1:38" s="158" customFormat="1" ht="14.4" customHeight="1" x14ac:dyDescent="0.3">
      <c r="A55" s="244" t="str">
        <f t="shared" si="6"/>
        <v/>
      </c>
      <c r="B55" s="153" t="str">
        <f t="shared" si="7"/>
        <v/>
      </c>
      <c r="C55" s="173"/>
      <c r="D55" s="179"/>
      <c r="E55" s="175"/>
      <c r="F55" s="156"/>
      <c r="G55" s="175"/>
      <c r="H55" s="175"/>
      <c r="I55" s="177"/>
      <c r="J55" s="157" t="s">
        <v>98</v>
      </c>
      <c r="K55" s="158">
        <f t="shared" si="8"/>
        <v>0</v>
      </c>
      <c r="L55" s="168">
        <f t="shared" si="9"/>
        <v>0</v>
      </c>
      <c r="M55" s="171">
        <f t="shared" si="10"/>
        <v>0</v>
      </c>
      <c r="N55" s="171">
        <f t="shared" si="11"/>
        <v>0</v>
      </c>
      <c r="O55" s="171">
        <f t="shared" si="12"/>
        <v>0</v>
      </c>
      <c r="P55" s="171">
        <f t="shared" si="13"/>
        <v>0</v>
      </c>
      <c r="Q55" s="171">
        <f t="shared" si="14"/>
        <v>0</v>
      </c>
      <c r="R55" s="171">
        <f t="shared" si="15"/>
        <v>0</v>
      </c>
      <c r="S55" s="168" t="str">
        <f t="shared" si="16"/>
        <v/>
      </c>
      <c r="T55" s="171"/>
      <c r="U55" s="171"/>
      <c r="V55" s="171" t="str">
        <f>IF($F55&lt;&gt;"", IF($C55&lt;&gt;"", _xlfn.IFNA(IF(MATCH($C55&amp;" - "&amp;$F55, tblRelatietypeVergoeding[], 0)&lt;&gt;0, "", ""), "| Onverwachte combinatie tussen relatietype (veld "&amp;S54&amp;ROW()&amp;") en vergoedingswijze (veld "&amp;V54&amp;ROW()&amp;"). Kijk na of deze correct is."), ""), "")</f>
        <v/>
      </c>
      <c r="W55" s="171"/>
      <c r="X55" s="171"/>
      <c r="Y55" s="171"/>
      <c r="Z55" s="227" t="str">
        <f t="shared" si="17"/>
        <v/>
      </c>
      <c r="AA55" s="168"/>
      <c r="AB55" s="171"/>
      <c r="AC55" s="171"/>
      <c r="AD55" s="171"/>
      <c r="AE55" s="171"/>
      <c r="AF55" s="171" t="str">
        <f t="shared" si="4"/>
        <v/>
      </c>
      <c r="AG55" s="171" t="str">
        <f t="shared" si="5"/>
        <v/>
      </c>
      <c r="AH55" s="242" t="str">
        <f t="shared" si="18"/>
        <v/>
      </c>
      <c r="AI55" s="158" t="str">
        <f>IF(K55&lt;&gt;1, IF(SUM(K55:$K$504)&lt;&gt;0, "| Laat geen witruimte tussen ingevulde rijen.", ""), "")</f>
        <v/>
      </c>
      <c r="AJ55" s="242" t="str">
        <f t="shared" si="19"/>
        <v/>
      </c>
      <c r="AK55" s="171"/>
      <c r="AL55" s="159" t="str">
        <f t="shared" si="20"/>
        <v/>
      </c>
    </row>
    <row r="56" spans="1:38" s="158" customFormat="1" ht="14.4" customHeight="1" x14ac:dyDescent="0.3">
      <c r="A56" s="244" t="str">
        <f t="shared" si="6"/>
        <v/>
      </c>
      <c r="B56" s="153" t="str">
        <f t="shared" si="7"/>
        <v/>
      </c>
      <c r="C56" s="173"/>
      <c r="D56" s="179"/>
      <c r="E56" s="175"/>
      <c r="F56" s="156"/>
      <c r="G56" s="175"/>
      <c r="H56" s="175"/>
      <c r="I56" s="177"/>
      <c r="J56" s="157" t="s">
        <v>98</v>
      </c>
      <c r="K56" s="158">
        <f t="shared" si="8"/>
        <v>0</v>
      </c>
      <c r="L56" s="168">
        <f t="shared" si="9"/>
        <v>0</v>
      </c>
      <c r="M56" s="171">
        <f t="shared" si="10"/>
        <v>0</v>
      </c>
      <c r="N56" s="171">
        <f t="shared" si="11"/>
        <v>0</v>
      </c>
      <c r="O56" s="171">
        <f t="shared" si="12"/>
        <v>0</v>
      </c>
      <c r="P56" s="171">
        <f t="shared" si="13"/>
        <v>0</v>
      </c>
      <c r="Q56" s="171">
        <f t="shared" si="14"/>
        <v>0</v>
      </c>
      <c r="R56" s="171">
        <f t="shared" si="15"/>
        <v>0</v>
      </c>
      <c r="S56" s="168" t="str">
        <f t="shared" si="16"/>
        <v/>
      </c>
      <c r="T56" s="171"/>
      <c r="U56" s="171"/>
      <c r="V56" s="171" t="str">
        <f>IF($F56&lt;&gt;"", IF($C56&lt;&gt;"", _xlfn.IFNA(IF(MATCH($C56&amp;" - "&amp;$F56, tblRelatietypeVergoeding[], 0)&lt;&gt;0, "", ""), "| Onverwachte combinatie tussen relatietype (veld "&amp;S55&amp;ROW()&amp;") en vergoedingswijze (veld "&amp;V55&amp;ROW()&amp;"). Kijk na of deze correct is."), ""), "")</f>
        <v/>
      </c>
      <c r="W56" s="171"/>
      <c r="X56" s="171"/>
      <c r="Y56" s="171"/>
      <c r="Z56" s="227" t="str">
        <f t="shared" si="17"/>
        <v/>
      </c>
      <c r="AA56" s="168"/>
      <c r="AB56" s="171"/>
      <c r="AC56" s="171"/>
      <c r="AD56" s="171"/>
      <c r="AE56" s="171"/>
      <c r="AF56" s="171" t="str">
        <f t="shared" si="4"/>
        <v/>
      </c>
      <c r="AG56" s="171" t="str">
        <f t="shared" si="5"/>
        <v/>
      </c>
      <c r="AH56" s="242" t="str">
        <f t="shared" si="18"/>
        <v/>
      </c>
      <c r="AI56" s="158" t="str">
        <f>IF(K56&lt;&gt;1, IF(SUM(K56:$K$504)&lt;&gt;0, "| Laat geen witruimte tussen ingevulde rijen.", ""), "")</f>
        <v/>
      </c>
      <c r="AJ56" s="242" t="str">
        <f t="shared" si="19"/>
        <v/>
      </c>
      <c r="AK56" s="171"/>
      <c r="AL56" s="159" t="str">
        <f t="shared" si="20"/>
        <v/>
      </c>
    </row>
    <row r="57" spans="1:38" s="158" customFormat="1" ht="14.4" customHeight="1" x14ac:dyDescent="0.3">
      <c r="A57" s="244" t="str">
        <f t="shared" si="6"/>
        <v/>
      </c>
      <c r="B57" s="153" t="str">
        <f t="shared" si="7"/>
        <v/>
      </c>
      <c r="C57" s="173"/>
      <c r="D57" s="179"/>
      <c r="E57" s="175"/>
      <c r="F57" s="156"/>
      <c r="G57" s="175"/>
      <c r="H57" s="175"/>
      <c r="I57" s="177"/>
      <c r="J57" s="157" t="s">
        <v>98</v>
      </c>
      <c r="K57" s="158">
        <f t="shared" si="8"/>
        <v>0</v>
      </c>
      <c r="L57" s="168">
        <f t="shared" si="9"/>
        <v>0</v>
      </c>
      <c r="M57" s="171">
        <f t="shared" si="10"/>
        <v>0</v>
      </c>
      <c r="N57" s="171">
        <f t="shared" si="11"/>
        <v>0</v>
      </c>
      <c r="O57" s="171">
        <f t="shared" si="12"/>
        <v>0</v>
      </c>
      <c r="P57" s="171">
        <f t="shared" si="13"/>
        <v>0</v>
      </c>
      <c r="Q57" s="171">
        <f t="shared" si="14"/>
        <v>0</v>
      </c>
      <c r="R57" s="171">
        <f t="shared" si="15"/>
        <v>0</v>
      </c>
      <c r="S57" s="168" t="str">
        <f t="shared" si="16"/>
        <v/>
      </c>
      <c r="T57" s="171"/>
      <c r="U57" s="171"/>
      <c r="V57" s="171" t="str">
        <f>IF($F57&lt;&gt;"", IF($C57&lt;&gt;"", _xlfn.IFNA(IF(MATCH($C57&amp;" - "&amp;$F57, tblRelatietypeVergoeding[], 0)&lt;&gt;0, "", ""), "| Onverwachte combinatie tussen relatietype (veld "&amp;S56&amp;ROW()&amp;") en vergoedingswijze (veld "&amp;V56&amp;ROW()&amp;"). Kijk na of deze correct is."), ""), "")</f>
        <v/>
      </c>
      <c r="W57" s="171"/>
      <c r="X57" s="171"/>
      <c r="Y57" s="171"/>
      <c r="Z57" s="227" t="str">
        <f t="shared" si="17"/>
        <v/>
      </c>
      <c r="AA57" s="168"/>
      <c r="AB57" s="171"/>
      <c r="AC57" s="171"/>
      <c r="AD57" s="171"/>
      <c r="AE57" s="171"/>
      <c r="AF57" s="171" t="str">
        <f t="shared" si="4"/>
        <v/>
      </c>
      <c r="AG57" s="171" t="str">
        <f t="shared" si="5"/>
        <v/>
      </c>
      <c r="AH57" s="242" t="str">
        <f t="shared" si="18"/>
        <v/>
      </c>
      <c r="AI57" s="158" t="str">
        <f>IF(K57&lt;&gt;1, IF(SUM(K57:$K$504)&lt;&gt;0, "| Laat geen witruimte tussen ingevulde rijen.", ""), "")</f>
        <v/>
      </c>
      <c r="AJ57" s="242" t="str">
        <f t="shared" si="19"/>
        <v/>
      </c>
      <c r="AK57" s="171"/>
      <c r="AL57" s="159" t="str">
        <f t="shared" si="20"/>
        <v/>
      </c>
    </row>
    <row r="58" spans="1:38" s="158" customFormat="1" ht="14.4" customHeight="1" x14ac:dyDescent="0.3">
      <c r="A58" s="244" t="str">
        <f t="shared" si="6"/>
        <v/>
      </c>
      <c r="B58" s="153" t="str">
        <f t="shared" si="7"/>
        <v/>
      </c>
      <c r="C58" s="173"/>
      <c r="D58" s="179"/>
      <c r="E58" s="175"/>
      <c r="F58" s="156"/>
      <c r="G58" s="175"/>
      <c r="H58" s="175"/>
      <c r="I58" s="177"/>
      <c r="J58" s="157" t="s">
        <v>98</v>
      </c>
      <c r="K58" s="158">
        <f t="shared" si="8"/>
        <v>0</v>
      </c>
      <c r="L58" s="168">
        <f t="shared" si="9"/>
        <v>0</v>
      </c>
      <c r="M58" s="171">
        <f t="shared" si="10"/>
        <v>0</v>
      </c>
      <c r="N58" s="171">
        <f t="shared" si="11"/>
        <v>0</v>
      </c>
      <c r="O58" s="171">
        <f t="shared" si="12"/>
        <v>0</v>
      </c>
      <c r="P58" s="171">
        <f t="shared" si="13"/>
        <v>0</v>
      </c>
      <c r="Q58" s="171">
        <f t="shared" si="14"/>
        <v>0</v>
      </c>
      <c r="R58" s="171">
        <f t="shared" si="15"/>
        <v>0</v>
      </c>
      <c r="S58" s="168" t="str">
        <f t="shared" si="16"/>
        <v/>
      </c>
      <c r="T58" s="171"/>
      <c r="U58" s="171"/>
      <c r="V58" s="171" t="str">
        <f>IF($F58&lt;&gt;"", IF($C58&lt;&gt;"", _xlfn.IFNA(IF(MATCH($C58&amp;" - "&amp;$F58, tblRelatietypeVergoeding[], 0)&lt;&gt;0, "", ""), "| Onverwachte combinatie tussen relatietype (veld "&amp;S57&amp;ROW()&amp;") en vergoedingswijze (veld "&amp;V57&amp;ROW()&amp;"). Kijk na of deze correct is."), ""), "")</f>
        <v/>
      </c>
      <c r="W58" s="171"/>
      <c r="X58" s="171"/>
      <c r="Y58" s="171"/>
      <c r="Z58" s="227" t="str">
        <f t="shared" si="17"/>
        <v/>
      </c>
      <c r="AA58" s="168"/>
      <c r="AB58" s="171"/>
      <c r="AC58" s="171"/>
      <c r="AD58" s="171"/>
      <c r="AE58" s="171"/>
      <c r="AF58" s="171" t="str">
        <f t="shared" si="4"/>
        <v/>
      </c>
      <c r="AG58" s="171" t="str">
        <f t="shared" si="5"/>
        <v/>
      </c>
      <c r="AH58" s="242" t="str">
        <f t="shared" si="18"/>
        <v/>
      </c>
      <c r="AI58" s="158" t="str">
        <f>IF(K58&lt;&gt;1, IF(SUM(K58:$K$504)&lt;&gt;0, "| Laat geen witruimte tussen ingevulde rijen.", ""), "")</f>
        <v/>
      </c>
      <c r="AJ58" s="242" t="str">
        <f t="shared" si="19"/>
        <v/>
      </c>
      <c r="AK58" s="171"/>
      <c r="AL58" s="159" t="str">
        <f t="shared" si="20"/>
        <v/>
      </c>
    </row>
    <row r="59" spans="1:38" s="158" customFormat="1" ht="14.4" customHeight="1" x14ac:dyDescent="0.3">
      <c r="A59" s="244" t="str">
        <f t="shared" si="6"/>
        <v/>
      </c>
      <c r="B59" s="153" t="str">
        <f t="shared" si="7"/>
        <v/>
      </c>
      <c r="C59" s="173"/>
      <c r="D59" s="179"/>
      <c r="E59" s="175"/>
      <c r="F59" s="156"/>
      <c r="G59" s="175"/>
      <c r="H59" s="175"/>
      <c r="I59" s="177"/>
      <c r="J59" s="157" t="s">
        <v>98</v>
      </c>
      <c r="K59" s="158">
        <f t="shared" si="8"/>
        <v>0</v>
      </c>
      <c r="L59" s="168">
        <f t="shared" si="9"/>
        <v>0</v>
      </c>
      <c r="M59" s="171">
        <f t="shared" si="10"/>
        <v>0</v>
      </c>
      <c r="N59" s="171">
        <f t="shared" si="11"/>
        <v>0</v>
      </c>
      <c r="O59" s="171">
        <f t="shared" si="12"/>
        <v>0</v>
      </c>
      <c r="P59" s="171">
        <f t="shared" si="13"/>
        <v>0</v>
      </c>
      <c r="Q59" s="171">
        <f t="shared" si="14"/>
        <v>0</v>
      </c>
      <c r="R59" s="171">
        <f t="shared" si="15"/>
        <v>0</v>
      </c>
      <c r="S59" s="168" t="str">
        <f t="shared" si="16"/>
        <v/>
      </c>
      <c r="T59" s="171"/>
      <c r="U59" s="171"/>
      <c r="V59" s="171" t="str">
        <f>IF($F59&lt;&gt;"", IF($C59&lt;&gt;"", _xlfn.IFNA(IF(MATCH($C59&amp;" - "&amp;$F59, tblRelatietypeVergoeding[], 0)&lt;&gt;0, "", ""), "| Onverwachte combinatie tussen relatietype (veld "&amp;S58&amp;ROW()&amp;") en vergoedingswijze (veld "&amp;V58&amp;ROW()&amp;"). Kijk na of deze correct is."), ""), "")</f>
        <v/>
      </c>
      <c r="W59" s="171"/>
      <c r="X59" s="171"/>
      <c r="Y59" s="171"/>
      <c r="Z59" s="227" t="str">
        <f t="shared" si="17"/>
        <v/>
      </c>
      <c r="AA59" s="168"/>
      <c r="AB59" s="171"/>
      <c r="AC59" s="171"/>
      <c r="AD59" s="171"/>
      <c r="AE59" s="171"/>
      <c r="AF59" s="171" t="str">
        <f t="shared" si="4"/>
        <v/>
      </c>
      <c r="AG59" s="171" t="str">
        <f t="shared" si="5"/>
        <v/>
      </c>
      <c r="AH59" s="242" t="str">
        <f t="shared" si="18"/>
        <v/>
      </c>
      <c r="AI59" s="158" t="str">
        <f>IF(K59&lt;&gt;1, IF(SUM(K59:$K$504)&lt;&gt;0, "| Laat geen witruimte tussen ingevulde rijen.", ""), "")</f>
        <v/>
      </c>
      <c r="AJ59" s="242" t="str">
        <f t="shared" si="19"/>
        <v/>
      </c>
      <c r="AK59" s="171"/>
      <c r="AL59" s="159" t="str">
        <f t="shared" si="20"/>
        <v/>
      </c>
    </row>
    <row r="60" spans="1:38" s="158" customFormat="1" ht="14.4" customHeight="1" x14ac:dyDescent="0.3">
      <c r="A60" s="244" t="str">
        <f t="shared" si="6"/>
        <v/>
      </c>
      <c r="B60" s="153" t="str">
        <f t="shared" si="7"/>
        <v/>
      </c>
      <c r="C60" s="173"/>
      <c r="D60" s="179"/>
      <c r="E60" s="175"/>
      <c r="F60" s="156"/>
      <c r="G60" s="175"/>
      <c r="H60" s="175"/>
      <c r="I60" s="177"/>
      <c r="J60" s="157" t="s">
        <v>98</v>
      </c>
      <c r="K60" s="158">
        <f t="shared" si="8"/>
        <v>0</v>
      </c>
      <c r="L60" s="168">
        <f t="shared" si="9"/>
        <v>0</v>
      </c>
      <c r="M60" s="171">
        <f t="shared" si="10"/>
        <v>0</v>
      </c>
      <c r="N60" s="171">
        <f t="shared" si="11"/>
        <v>0</v>
      </c>
      <c r="O60" s="171">
        <f t="shared" si="12"/>
        <v>0</v>
      </c>
      <c r="P60" s="171">
        <f t="shared" si="13"/>
        <v>0</v>
      </c>
      <c r="Q60" s="171">
        <f t="shared" si="14"/>
        <v>0</v>
      </c>
      <c r="R60" s="171">
        <f t="shared" si="15"/>
        <v>0</v>
      </c>
      <c r="S60" s="168" t="str">
        <f t="shared" si="16"/>
        <v/>
      </c>
      <c r="T60" s="171"/>
      <c r="U60" s="171"/>
      <c r="V60" s="171" t="str">
        <f>IF($F60&lt;&gt;"", IF($C60&lt;&gt;"", _xlfn.IFNA(IF(MATCH($C60&amp;" - "&amp;$F60, tblRelatietypeVergoeding[], 0)&lt;&gt;0, "", ""), "| Onverwachte combinatie tussen relatietype (veld "&amp;S59&amp;ROW()&amp;") en vergoedingswijze (veld "&amp;V59&amp;ROW()&amp;"). Kijk na of deze correct is."), ""), "")</f>
        <v/>
      </c>
      <c r="W60" s="171"/>
      <c r="X60" s="171"/>
      <c r="Y60" s="171"/>
      <c r="Z60" s="227" t="str">
        <f t="shared" si="17"/>
        <v/>
      </c>
      <c r="AA60" s="168"/>
      <c r="AB60" s="171"/>
      <c r="AC60" s="171"/>
      <c r="AD60" s="171"/>
      <c r="AE60" s="171"/>
      <c r="AF60" s="171" t="str">
        <f t="shared" si="4"/>
        <v/>
      </c>
      <c r="AG60" s="171" t="str">
        <f t="shared" si="5"/>
        <v/>
      </c>
      <c r="AH60" s="242" t="str">
        <f t="shared" si="18"/>
        <v/>
      </c>
      <c r="AI60" s="158" t="str">
        <f>IF(K60&lt;&gt;1, IF(SUM(K60:$K$504)&lt;&gt;0, "| Laat geen witruimte tussen ingevulde rijen.", ""), "")</f>
        <v/>
      </c>
      <c r="AJ60" s="242" t="str">
        <f t="shared" si="19"/>
        <v/>
      </c>
      <c r="AK60" s="171"/>
      <c r="AL60" s="159" t="str">
        <f t="shared" si="20"/>
        <v/>
      </c>
    </row>
    <row r="61" spans="1:38" s="158" customFormat="1" ht="14.4" customHeight="1" x14ac:dyDescent="0.3">
      <c r="A61" s="244" t="str">
        <f t="shared" si="6"/>
        <v/>
      </c>
      <c r="B61" s="153" t="str">
        <f t="shared" si="7"/>
        <v/>
      </c>
      <c r="C61" s="173"/>
      <c r="D61" s="179"/>
      <c r="E61" s="175"/>
      <c r="F61" s="156"/>
      <c r="G61" s="175"/>
      <c r="H61" s="175"/>
      <c r="I61" s="177"/>
      <c r="J61" s="157" t="s">
        <v>98</v>
      </c>
      <c r="K61" s="158">
        <f t="shared" si="8"/>
        <v>0</v>
      </c>
      <c r="L61" s="168">
        <f t="shared" si="9"/>
        <v>0</v>
      </c>
      <c r="M61" s="171">
        <f t="shared" si="10"/>
        <v>0</v>
      </c>
      <c r="N61" s="171">
        <f t="shared" si="11"/>
        <v>0</v>
      </c>
      <c r="O61" s="171">
        <f t="shared" si="12"/>
        <v>0</v>
      </c>
      <c r="P61" s="171">
        <f t="shared" si="13"/>
        <v>0</v>
      </c>
      <c r="Q61" s="171">
        <f t="shared" si="14"/>
        <v>0</v>
      </c>
      <c r="R61" s="171">
        <f t="shared" si="15"/>
        <v>0</v>
      </c>
      <c r="S61" s="168" t="str">
        <f t="shared" si="16"/>
        <v/>
      </c>
      <c r="T61" s="171"/>
      <c r="U61" s="171"/>
      <c r="V61" s="171" t="str">
        <f>IF($F61&lt;&gt;"", IF($C61&lt;&gt;"", _xlfn.IFNA(IF(MATCH($C61&amp;" - "&amp;$F61, tblRelatietypeVergoeding[], 0)&lt;&gt;0, "", ""), "| Onverwachte combinatie tussen relatietype (veld "&amp;S60&amp;ROW()&amp;") en vergoedingswijze (veld "&amp;V60&amp;ROW()&amp;"). Kijk na of deze correct is."), ""), "")</f>
        <v/>
      </c>
      <c r="W61" s="171"/>
      <c r="X61" s="171"/>
      <c r="Y61" s="171"/>
      <c r="Z61" s="227" t="str">
        <f t="shared" si="17"/>
        <v/>
      </c>
      <c r="AA61" s="168"/>
      <c r="AB61" s="171"/>
      <c r="AC61" s="171"/>
      <c r="AD61" s="171"/>
      <c r="AE61" s="171"/>
      <c r="AF61" s="171" t="str">
        <f t="shared" si="4"/>
        <v/>
      </c>
      <c r="AG61" s="171" t="str">
        <f t="shared" si="5"/>
        <v/>
      </c>
      <c r="AH61" s="242" t="str">
        <f t="shared" si="18"/>
        <v/>
      </c>
      <c r="AI61" s="158" t="str">
        <f>IF(K61&lt;&gt;1, IF(SUM(K61:$K$504)&lt;&gt;0, "| Laat geen witruimte tussen ingevulde rijen.", ""), "")</f>
        <v/>
      </c>
      <c r="AJ61" s="242" t="str">
        <f t="shared" si="19"/>
        <v/>
      </c>
      <c r="AK61" s="171"/>
      <c r="AL61" s="159" t="str">
        <f t="shared" si="20"/>
        <v/>
      </c>
    </row>
    <row r="62" spans="1:38" s="158" customFormat="1" ht="14.4" customHeight="1" x14ac:dyDescent="0.3">
      <c r="A62" s="244" t="str">
        <f t="shared" si="6"/>
        <v/>
      </c>
      <c r="B62" s="153" t="str">
        <f t="shared" si="7"/>
        <v/>
      </c>
      <c r="C62" s="173"/>
      <c r="D62" s="179"/>
      <c r="E62" s="175"/>
      <c r="F62" s="156"/>
      <c r="G62" s="175"/>
      <c r="H62" s="175"/>
      <c r="I62" s="177"/>
      <c r="J62" s="157" t="s">
        <v>98</v>
      </c>
      <c r="K62" s="158">
        <f t="shared" si="8"/>
        <v>0</v>
      </c>
      <c r="L62" s="168">
        <f t="shared" si="9"/>
        <v>0</v>
      </c>
      <c r="M62" s="171">
        <f t="shared" si="10"/>
        <v>0</v>
      </c>
      <c r="N62" s="171">
        <f t="shared" si="11"/>
        <v>0</v>
      </c>
      <c r="O62" s="171">
        <f t="shared" si="12"/>
        <v>0</v>
      </c>
      <c r="P62" s="171">
        <f t="shared" si="13"/>
        <v>0</v>
      </c>
      <c r="Q62" s="171">
        <f t="shared" si="14"/>
        <v>0</v>
      </c>
      <c r="R62" s="171">
        <f t="shared" si="15"/>
        <v>0</v>
      </c>
      <c r="S62" s="168" t="str">
        <f t="shared" si="16"/>
        <v/>
      </c>
      <c r="T62" s="171"/>
      <c r="U62" s="171"/>
      <c r="V62" s="171" t="str">
        <f>IF($F62&lt;&gt;"", IF($C62&lt;&gt;"", _xlfn.IFNA(IF(MATCH($C62&amp;" - "&amp;$F62, tblRelatietypeVergoeding[], 0)&lt;&gt;0, "", ""), "| Onverwachte combinatie tussen relatietype (veld "&amp;S61&amp;ROW()&amp;") en vergoedingswijze (veld "&amp;V61&amp;ROW()&amp;"). Kijk na of deze correct is."), ""), "")</f>
        <v/>
      </c>
      <c r="W62" s="171"/>
      <c r="X62" s="171"/>
      <c r="Y62" s="171"/>
      <c r="Z62" s="227" t="str">
        <f t="shared" si="17"/>
        <v/>
      </c>
      <c r="AA62" s="168"/>
      <c r="AB62" s="171"/>
      <c r="AC62" s="171"/>
      <c r="AD62" s="171"/>
      <c r="AE62" s="171"/>
      <c r="AF62" s="171" t="str">
        <f t="shared" si="4"/>
        <v/>
      </c>
      <c r="AG62" s="171" t="str">
        <f t="shared" si="5"/>
        <v/>
      </c>
      <c r="AH62" s="242" t="str">
        <f t="shared" si="18"/>
        <v/>
      </c>
      <c r="AI62" s="158" t="str">
        <f>IF(K62&lt;&gt;1, IF(SUM(K62:$K$504)&lt;&gt;0, "| Laat geen witruimte tussen ingevulde rijen.", ""), "")</f>
        <v/>
      </c>
      <c r="AJ62" s="242" t="str">
        <f t="shared" si="19"/>
        <v/>
      </c>
      <c r="AK62" s="171"/>
      <c r="AL62" s="159" t="str">
        <f t="shared" si="20"/>
        <v/>
      </c>
    </row>
    <row r="63" spans="1:38" s="158" customFormat="1" ht="14.4" customHeight="1" x14ac:dyDescent="0.3">
      <c r="A63" s="244" t="str">
        <f t="shared" si="6"/>
        <v/>
      </c>
      <c r="B63" s="153" t="str">
        <f t="shared" si="7"/>
        <v/>
      </c>
      <c r="C63" s="173"/>
      <c r="D63" s="179"/>
      <c r="E63" s="175"/>
      <c r="F63" s="156"/>
      <c r="G63" s="175"/>
      <c r="H63" s="175"/>
      <c r="I63" s="177"/>
      <c r="J63" s="157" t="s">
        <v>98</v>
      </c>
      <c r="K63" s="158">
        <f t="shared" si="8"/>
        <v>0</v>
      </c>
      <c r="L63" s="168">
        <f t="shared" si="9"/>
        <v>0</v>
      </c>
      <c r="M63" s="171">
        <f t="shared" si="10"/>
        <v>0</v>
      </c>
      <c r="N63" s="171">
        <f t="shared" si="11"/>
        <v>0</v>
      </c>
      <c r="O63" s="171">
        <f t="shared" si="12"/>
        <v>0</v>
      </c>
      <c r="P63" s="171">
        <f t="shared" si="13"/>
        <v>0</v>
      </c>
      <c r="Q63" s="171">
        <f t="shared" si="14"/>
        <v>0</v>
      </c>
      <c r="R63" s="171">
        <f t="shared" si="15"/>
        <v>0</v>
      </c>
      <c r="S63" s="168" t="str">
        <f t="shared" si="16"/>
        <v/>
      </c>
      <c r="T63" s="171"/>
      <c r="U63" s="171"/>
      <c r="V63" s="171" t="str">
        <f>IF($F63&lt;&gt;"", IF($C63&lt;&gt;"", _xlfn.IFNA(IF(MATCH($C63&amp;" - "&amp;$F63, tblRelatietypeVergoeding[], 0)&lt;&gt;0, "", ""), "| Onverwachte combinatie tussen relatietype (veld "&amp;S62&amp;ROW()&amp;") en vergoedingswijze (veld "&amp;V62&amp;ROW()&amp;"). Kijk na of deze correct is."), ""), "")</f>
        <v/>
      </c>
      <c r="W63" s="171"/>
      <c r="X63" s="171"/>
      <c r="Y63" s="171"/>
      <c r="Z63" s="227" t="str">
        <f t="shared" si="17"/>
        <v/>
      </c>
      <c r="AA63" s="168"/>
      <c r="AB63" s="171"/>
      <c r="AC63" s="171"/>
      <c r="AD63" s="171"/>
      <c r="AE63" s="171"/>
      <c r="AF63" s="171" t="str">
        <f t="shared" si="4"/>
        <v/>
      </c>
      <c r="AG63" s="171" t="str">
        <f t="shared" si="5"/>
        <v/>
      </c>
      <c r="AH63" s="242" t="str">
        <f t="shared" si="18"/>
        <v/>
      </c>
      <c r="AI63" s="158" t="str">
        <f>IF(K63&lt;&gt;1, IF(SUM(K63:$K$504)&lt;&gt;0, "| Laat geen witruimte tussen ingevulde rijen.", ""), "")</f>
        <v/>
      </c>
      <c r="AJ63" s="242" t="str">
        <f t="shared" si="19"/>
        <v/>
      </c>
      <c r="AK63" s="171"/>
      <c r="AL63" s="159" t="str">
        <f t="shared" si="20"/>
        <v/>
      </c>
    </row>
    <row r="64" spans="1:38" s="158" customFormat="1" ht="14.4" customHeight="1" x14ac:dyDescent="0.3">
      <c r="A64" s="244" t="str">
        <f t="shared" si="6"/>
        <v/>
      </c>
      <c r="B64" s="153" t="str">
        <f t="shared" si="7"/>
        <v/>
      </c>
      <c r="C64" s="173"/>
      <c r="D64" s="179"/>
      <c r="E64" s="175"/>
      <c r="F64" s="156"/>
      <c r="G64" s="175"/>
      <c r="H64" s="175"/>
      <c r="I64" s="177"/>
      <c r="J64" s="157" t="s">
        <v>98</v>
      </c>
      <c r="K64" s="158">
        <f t="shared" si="8"/>
        <v>0</v>
      </c>
      <c r="L64" s="168">
        <f t="shared" si="9"/>
        <v>0</v>
      </c>
      <c r="M64" s="171">
        <f t="shared" si="10"/>
        <v>0</v>
      </c>
      <c r="N64" s="171">
        <f t="shared" si="11"/>
        <v>0</v>
      </c>
      <c r="O64" s="171">
        <f t="shared" si="12"/>
        <v>0</v>
      </c>
      <c r="P64" s="171">
        <f t="shared" si="13"/>
        <v>0</v>
      </c>
      <c r="Q64" s="171">
        <f t="shared" si="14"/>
        <v>0</v>
      </c>
      <c r="R64" s="171">
        <f t="shared" si="15"/>
        <v>0</v>
      </c>
      <c r="S64" s="168" t="str">
        <f t="shared" si="16"/>
        <v/>
      </c>
      <c r="T64" s="171"/>
      <c r="U64" s="171"/>
      <c r="V64" s="171" t="str">
        <f>IF($F64&lt;&gt;"", IF($C64&lt;&gt;"", _xlfn.IFNA(IF(MATCH($C64&amp;" - "&amp;$F64, tblRelatietypeVergoeding[], 0)&lt;&gt;0, "", ""), "| Onverwachte combinatie tussen relatietype (veld "&amp;S63&amp;ROW()&amp;") en vergoedingswijze (veld "&amp;V63&amp;ROW()&amp;"). Kijk na of deze correct is."), ""), "")</f>
        <v/>
      </c>
      <c r="W64" s="171"/>
      <c r="X64" s="171"/>
      <c r="Y64" s="171"/>
      <c r="Z64" s="227" t="str">
        <f t="shared" si="17"/>
        <v/>
      </c>
      <c r="AA64" s="168"/>
      <c r="AB64" s="171"/>
      <c r="AC64" s="171"/>
      <c r="AD64" s="171"/>
      <c r="AE64" s="171"/>
      <c r="AF64" s="171" t="str">
        <f t="shared" si="4"/>
        <v/>
      </c>
      <c r="AG64" s="171" t="str">
        <f t="shared" si="5"/>
        <v/>
      </c>
      <c r="AH64" s="242" t="str">
        <f t="shared" si="18"/>
        <v/>
      </c>
      <c r="AI64" s="158" t="str">
        <f>IF(K64&lt;&gt;1, IF(SUM(K64:$K$504)&lt;&gt;0, "| Laat geen witruimte tussen ingevulde rijen.", ""), "")</f>
        <v/>
      </c>
      <c r="AJ64" s="242" t="str">
        <f t="shared" si="19"/>
        <v/>
      </c>
      <c r="AK64" s="171"/>
      <c r="AL64" s="159" t="str">
        <f t="shared" si="20"/>
        <v/>
      </c>
    </row>
    <row r="65" spans="1:38" s="158" customFormat="1" ht="14.4" customHeight="1" x14ac:dyDescent="0.3">
      <c r="A65" s="244" t="str">
        <f t="shared" si="6"/>
        <v/>
      </c>
      <c r="B65" s="153" t="str">
        <f t="shared" si="7"/>
        <v/>
      </c>
      <c r="C65" s="173"/>
      <c r="D65" s="179"/>
      <c r="E65" s="175"/>
      <c r="F65" s="156"/>
      <c r="G65" s="175"/>
      <c r="H65" s="175"/>
      <c r="I65" s="177"/>
      <c r="J65" s="157" t="s">
        <v>98</v>
      </c>
      <c r="K65" s="158">
        <f t="shared" si="8"/>
        <v>0</v>
      </c>
      <c r="L65" s="168">
        <f t="shared" si="9"/>
        <v>0</v>
      </c>
      <c r="M65" s="171">
        <f t="shared" si="10"/>
        <v>0</v>
      </c>
      <c r="N65" s="171">
        <f t="shared" si="11"/>
        <v>0</v>
      </c>
      <c r="O65" s="171">
        <f t="shared" si="12"/>
        <v>0</v>
      </c>
      <c r="P65" s="171">
        <f t="shared" si="13"/>
        <v>0</v>
      </c>
      <c r="Q65" s="171">
        <f t="shared" si="14"/>
        <v>0</v>
      </c>
      <c r="R65" s="171">
        <f t="shared" si="15"/>
        <v>0</v>
      </c>
      <c r="S65" s="168" t="str">
        <f t="shared" si="16"/>
        <v/>
      </c>
      <c r="T65" s="171"/>
      <c r="U65" s="171"/>
      <c r="V65" s="171" t="str">
        <f>IF($F65&lt;&gt;"", IF($C65&lt;&gt;"", _xlfn.IFNA(IF(MATCH($C65&amp;" - "&amp;$F65, tblRelatietypeVergoeding[], 0)&lt;&gt;0, "", ""), "| Onverwachte combinatie tussen relatietype (veld "&amp;S64&amp;ROW()&amp;") en vergoedingswijze (veld "&amp;V64&amp;ROW()&amp;"). Kijk na of deze correct is."), ""), "")</f>
        <v/>
      </c>
      <c r="W65" s="171"/>
      <c r="X65" s="171"/>
      <c r="Y65" s="171"/>
      <c r="Z65" s="227" t="str">
        <f t="shared" si="17"/>
        <v/>
      </c>
      <c r="AA65" s="168"/>
      <c r="AB65" s="171"/>
      <c r="AC65" s="171"/>
      <c r="AD65" s="171"/>
      <c r="AE65" s="171"/>
      <c r="AF65" s="171" t="str">
        <f t="shared" si="4"/>
        <v/>
      </c>
      <c r="AG65" s="171" t="str">
        <f t="shared" si="5"/>
        <v/>
      </c>
      <c r="AH65" s="242" t="str">
        <f t="shared" si="18"/>
        <v/>
      </c>
      <c r="AI65" s="158" t="str">
        <f>IF(K65&lt;&gt;1, IF(SUM(K65:$K$504)&lt;&gt;0, "| Laat geen witruimte tussen ingevulde rijen.", ""), "")</f>
        <v/>
      </c>
      <c r="AJ65" s="242" t="str">
        <f t="shared" si="19"/>
        <v/>
      </c>
      <c r="AK65" s="171"/>
      <c r="AL65" s="159" t="str">
        <f t="shared" si="20"/>
        <v/>
      </c>
    </row>
    <row r="66" spans="1:38" s="158" customFormat="1" ht="14.4" customHeight="1" x14ac:dyDescent="0.3">
      <c r="A66" s="244" t="str">
        <f t="shared" si="6"/>
        <v/>
      </c>
      <c r="B66" s="153" t="str">
        <f t="shared" si="7"/>
        <v/>
      </c>
      <c r="C66" s="173"/>
      <c r="D66" s="179"/>
      <c r="E66" s="175"/>
      <c r="F66" s="156"/>
      <c r="G66" s="175"/>
      <c r="H66" s="175"/>
      <c r="I66" s="177"/>
      <c r="J66" s="157" t="s">
        <v>98</v>
      </c>
      <c r="K66" s="158">
        <f t="shared" si="8"/>
        <v>0</v>
      </c>
      <c r="L66" s="168">
        <f t="shared" si="9"/>
        <v>0</v>
      </c>
      <c r="M66" s="171">
        <f t="shared" si="10"/>
        <v>0</v>
      </c>
      <c r="N66" s="171">
        <f t="shared" si="11"/>
        <v>0</v>
      </c>
      <c r="O66" s="171">
        <f t="shared" si="12"/>
        <v>0</v>
      </c>
      <c r="P66" s="171">
        <f t="shared" si="13"/>
        <v>0</v>
      </c>
      <c r="Q66" s="171">
        <f t="shared" si="14"/>
        <v>0</v>
      </c>
      <c r="R66" s="171">
        <f t="shared" si="15"/>
        <v>0</v>
      </c>
      <c r="S66" s="168" t="str">
        <f t="shared" si="16"/>
        <v/>
      </c>
      <c r="T66" s="171"/>
      <c r="U66" s="171"/>
      <c r="V66" s="171" t="str">
        <f>IF($F66&lt;&gt;"", IF($C66&lt;&gt;"", _xlfn.IFNA(IF(MATCH($C66&amp;" - "&amp;$F66, tblRelatietypeVergoeding[], 0)&lt;&gt;0, "", ""), "| Onverwachte combinatie tussen relatietype (veld "&amp;S65&amp;ROW()&amp;") en vergoedingswijze (veld "&amp;V65&amp;ROW()&amp;"). Kijk na of deze correct is."), ""), "")</f>
        <v/>
      </c>
      <c r="W66" s="171"/>
      <c r="X66" s="171"/>
      <c r="Y66" s="171"/>
      <c r="Z66" s="227" t="str">
        <f t="shared" si="17"/>
        <v/>
      </c>
      <c r="AA66" s="168"/>
      <c r="AB66" s="171"/>
      <c r="AC66" s="171"/>
      <c r="AD66" s="171"/>
      <c r="AE66" s="171"/>
      <c r="AF66" s="171" t="str">
        <f t="shared" si="4"/>
        <v/>
      </c>
      <c r="AG66" s="171" t="str">
        <f t="shared" si="5"/>
        <v/>
      </c>
      <c r="AH66" s="242" t="str">
        <f t="shared" si="18"/>
        <v/>
      </c>
      <c r="AI66" s="158" t="str">
        <f>IF(K66&lt;&gt;1, IF(SUM(K66:$K$504)&lt;&gt;0, "| Laat geen witruimte tussen ingevulde rijen.", ""), "")</f>
        <v/>
      </c>
      <c r="AJ66" s="242" t="str">
        <f t="shared" si="19"/>
        <v/>
      </c>
      <c r="AK66" s="171"/>
      <c r="AL66" s="159" t="str">
        <f t="shared" si="20"/>
        <v/>
      </c>
    </row>
    <row r="67" spans="1:38" s="158" customFormat="1" ht="14.4" customHeight="1" x14ac:dyDescent="0.3">
      <c r="A67" s="244" t="str">
        <f t="shared" si="6"/>
        <v/>
      </c>
      <c r="B67" s="153" t="str">
        <f t="shared" si="7"/>
        <v/>
      </c>
      <c r="C67" s="173"/>
      <c r="D67" s="179"/>
      <c r="E67" s="175"/>
      <c r="F67" s="156"/>
      <c r="G67" s="175"/>
      <c r="H67" s="175"/>
      <c r="I67" s="177"/>
      <c r="J67" s="157" t="s">
        <v>98</v>
      </c>
      <c r="K67" s="158">
        <f t="shared" si="8"/>
        <v>0</v>
      </c>
      <c r="L67" s="168">
        <f t="shared" si="9"/>
        <v>0</v>
      </c>
      <c r="M67" s="171">
        <f t="shared" si="10"/>
        <v>0</v>
      </c>
      <c r="N67" s="171">
        <f t="shared" si="11"/>
        <v>0</v>
      </c>
      <c r="O67" s="171">
        <f t="shared" si="12"/>
        <v>0</v>
      </c>
      <c r="P67" s="171">
        <f t="shared" si="13"/>
        <v>0</v>
      </c>
      <c r="Q67" s="171">
        <f t="shared" si="14"/>
        <v>0</v>
      </c>
      <c r="R67" s="171">
        <f t="shared" si="15"/>
        <v>0</v>
      </c>
      <c r="S67" s="168" t="str">
        <f t="shared" si="16"/>
        <v/>
      </c>
      <c r="T67" s="171"/>
      <c r="U67" s="171"/>
      <c r="V67" s="171" t="str">
        <f>IF($F67&lt;&gt;"", IF($C67&lt;&gt;"", _xlfn.IFNA(IF(MATCH($C67&amp;" - "&amp;$F67, tblRelatietypeVergoeding[], 0)&lt;&gt;0, "", ""), "| Onverwachte combinatie tussen relatietype (veld "&amp;S66&amp;ROW()&amp;") en vergoedingswijze (veld "&amp;V66&amp;ROW()&amp;"). Kijk na of deze correct is."), ""), "")</f>
        <v/>
      </c>
      <c r="W67" s="171"/>
      <c r="X67" s="171"/>
      <c r="Y67" s="171"/>
      <c r="Z67" s="227" t="str">
        <f t="shared" si="17"/>
        <v/>
      </c>
      <c r="AA67" s="168"/>
      <c r="AB67" s="171"/>
      <c r="AC67" s="171"/>
      <c r="AD67" s="171"/>
      <c r="AE67" s="171"/>
      <c r="AF67" s="171" t="str">
        <f t="shared" si="4"/>
        <v/>
      </c>
      <c r="AG67" s="171" t="str">
        <f t="shared" si="5"/>
        <v/>
      </c>
      <c r="AH67" s="242" t="str">
        <f t="shared" si="18"/>
        <v/>
      </c>
      <c r="AI67" s="158" t="str">
        <f>IF(K67&lt;&gt;1, IF(SUM(K67:$K$504)&lt;&gt;0, "| Laat geen witruimte tussen ingevulde rijen.", ""), "")</f>
        <v/>
      </c>
      <c r="AJ67" s="242" t="str">
        <f t="shared" si="19"/>
        <v/>
      </c>
      <c r="AK67" s="171"/>
      <c r="AL67" s="159" t="str">
        <f t="shared" si="20"/>
        <v/>
      </c>
    </row>
    <row r="68" spans="1:38" s="158" customFormat="1" ht="14.4" customHeight="1" x14ac:dyDescent="0.3">
      <c r="A68" s="244" t="str">
        <f t="shared" si="6"/>
        <v/>
      </c>
      <c r="B68" s="153" t="str">
        <f t="shared" si="7"/>
        <v/>
      </c>
      <c r="C68" s="173"/>
      <c r="D68" s="179"/>
      <c r="E68" s="175"/>
      <c r="F68" s="156"/>
      <c r="G68" s="175"/>
      <c r="H68" s="175"/>
      <c r="I68" s="177"/>
      <c r="J68" s="157" t="s">
        <v>98</v>
      </c>
      <c r="K68" s="158">
        <f t="shared" si="8"/>
        <v>0</v>
      </c>
      <c r="L68" s="168">
        <f t="shared" si="9"/>
        <v>0</v>
      </c>
      <c r="M68" s="171">
        <f t="shared" si="10"/>
        <v>0</v>
      </c>
      <c r="N68" s="171">
        <f t="shared" si="11"/>
        <v>0</v>
      </c>
      <c r="O68" s="171">
        <f t="shared" si="12"/>
        <v>0</v>
      </c>
      <c r="P68" s="171">
        <f t="shared" si="13"/>
        <v>0</v>
      </c>
      <c r="Q68" s="171">
        <f t="shared" si="14"/>
        <v>0</v>
      </c>
      <c r="R68" s="171">
        <f t="shared" si="15"/>
        <v>0</v>
      </c>
      <c r="S68" s="168" t="str">
        <f t="shared" si="16"/>
        <v/>
      </c>
      <c r="T68" s="171"/>
      <c r="U68" s="171"/>
      <c r="V68" s="171" t="str">
        <f>IF($F68&lt;&gt;"", IF($C68&lt;&gt;"", _xlfn.IFNA(IF(MATCH($C68&amp;" - "&amp;$F68, tblRelatietypeVergoeding[], 0)&lt;&gt;0, "", ""), "| Onverwachte combinatie tussen relatietype (veld "&amp;S67&amp;ROW()&amp;") en vergoedingswijze (veld "&amp;V67&amp;ROW()&amp;"). Kijk na of deze correct is."), ""), "")</f>
        <v/>
      </c>
      <c r="W68" s="171"/>
      <c r="X68" s="171"/>
      <c r="Y68" s="171"/>
      <c r="Z68" s="227" t="str">
        <f t="shared" si="17"/>
        <v/>
      </c>
      <c r="AA68" s="168"/>
      <c r="AB68" s="171"/>
      <c r="AC68" s="171"/>
      <c r="AD68" s="171"/>
      <c r="AE68" s="171"/>
      <c r="AF68" s="171" t="str">
        <f t="shared" si="4"/>
        <v/>
      </c>
      <c r="AG68" s="171" t="str">
        <f t="shared" si="5"/>
        <v/>
      </c>
      <c r="AH68" s="242" t="str">
        <f t="shared" si="18"/>
        <v/>
      </c>
      <c r="AI68" s="158" t="str">
        <f>IF(K68&lt;&gt;1, IF(SUM(K68:$K$504)&lt;&gt;0, "| Laat geen witruimte tussen ingevulde rijen.", ""), "")</f>
        <v/>
      </c>
      <c r="AJ68" s="242" t="str">
        <f t="shared" si="19"/>
        <v/>
      </c>
      <c r="AK68" s="171"/>
      <c r="AL68" s="159" t="str">
        <f t="shared" si="20"/>
        <v/>
      </c>
    </row>
    <row r="69" spans="1:38" s="158" customFormat="1" ht="14.4" customHeight="1" x14ac:dyDescent="0.3">
      <c r="A69" s="244" t="str">
        <f t="shared" si="6"/>
        <v/>
      </c>
      <c r="B69" s="153" t="str">
        <f t="shared" si="7"/>
        <v/>
      </c>
      <c r="C69" s="173"/>
      <c r="D69" s="179"/>
      <c r="E69" s="175"/>
      <c r="F69" s="156"/>
      <c r="G69" s="175"/>
      <c r="H69" s="175"/>
      <c r="I69" s="177"/>
      <c r="J69" s="157" t="s">
        <v>98</v>
      </c>
      <c r="K69" s="158">
        <f t="shared" si="8"/>
        <v>0</v>
      </c>
      <c r="L69" s="168">
        <f t="shared" si="9"/>
        <v>0</v>
      </c>
      <c r="M69" s="171">
        <f t="shared" si="10"/>
        <v>0</v>
      </c>
      <c r="N69" s="171">
        <f t="shared" si="11"/>
        <v>0</v>
      </c>
      <c r="O69" s="171">
        <f t="shared" si="12"/>
        <v>0</v>
      </c>
      <c r="P69" s="171">
        <f t="shared" si="13"/>
        <v>0</v>
      </c>
      <c r="Q69" s="171">
        <f t="shared" si="14"/>
        <v>0</v>
      </c>
      <c r="R69" s="171">
        <f t="shared" si="15"/>
        <v>0</v>
      </c>
      <c r="S69" s="168" t="str">
        <f t="shared" si="16"/>
        <v/>
      </c>
      <c r="T69" s="171"/>
      <c r="U69" s="171"/>
      <c r="V69" s="171" t="str">
        <f>IF($F69&lt;&gt;"", IF($C69&lt;&gt;"", _xlfn.IFNA(IF(MATCH($C69&amp;" - "&amp;$F69, tblRelatietypeVergoeding[], 0)&lt;&gt;0, "", ""), "| Onverwachte combinatie tussen relatietype (veld "&amp;S68&amp;ROW()&amp;") en vergoedingswijze (veld "&amp;V68&amp;ROW()&amp;"). Kijk na of deze correct is."), ""), "")</f>
        <v/>
      </c>
      <c r="W69" s="171"/>
      <c r="X69" s="171"/>
      <c r="Y69" s="171"/>
      <c r="Z69" s="227" t="str">
        <f t="shared" si="17"/>
        <v/>
      </c>
      <c r="AA69" s="168"/>
      <c r="AB69" s="171"/>
      <c r="AC69" s="171"/>
      <c r="AD69" s="171"/>
      <c r="AE69" s="171"/>
      <c r="AF69" s="171" t="str">
        <f t="shared" ref="AF69:AF132" si="21">IF(ISTEXT(H69), IFERROR(IF(SEARCH(".", H69)&lt;&gt;0, "| Veld '"&amp;AF$4&amp;ROW()&amp;"': "&amp;Fout_punt), "| Veld '"&amp;AF$4&amp;ROW()&amp;"': "&amp;Fout_geen_getal), IF(H69&lt;0, "| Veld '"&amp;AF$4&amp;ROW()&amp;"': "&amp;Fout_negatief, IF(H69&gt;D69, "| Veld '"&amp;$AF$4&amp;ROW()&amp;"': Het aantal VTE's kan niet groter zijn dan het aantal personen in veld '"&amp;$AB$4&amp;ROW()&amp;"'.", "")))</f>
        <v/>
      </c>
      <c r="AG69" s="171" t="str">
        <f t="shared" ref="AG69:AG132" si="22">IF(ISTEXT(I69), IFERROR(IF(SEARCH(".", I69)&lt;&gt;0, "| Veld '"&amp;AG$4&amp;ROW()&amp;"': "&amp;Fout_punt), "| Veld '"&amp;AG$4&amp;ROW()&amp;"': "&amp;Fout_geen_getal), IF(I69&lt;0, "| Veld '"&amp;AG$4&amp;ROW()&amp;"': "&amp;Fout_negatief, ""))</f>
        <v/>
      </c>
      <c r="AH69" s="242" t="str">
        <f t="shared" si="18"/>
        <v/>
      </c>
      <c r="AI69" s="158" t="str">
        <f>IF(K69&lt;&gt;1, IF(SUM(K69:$K$504)&lt;&gt;0, "| Laat geen witruimte tussen ingevulde rijen.", ""), "")</f>
        <v/>
      </c>
      <c r="AJ69" s="242" t="str">
        <f t="shared" si="19"/>
        <v/>
      </c>
      <c r="AK69" s="171"/>
      <c r="AL69" s="159" t="str">
        <f t="shared" si="20"/>
        <v/>
      </c>
    </row>
    <row r="70" spans="1:38" s="158" customFormat="1" ht="14.4" customHeight="1" x14ac:dyDescent="0.3">
      <c r="A70" s="244" t="str">
        <f t="shared" ref="A70:A133" si="23">IF(AL70&lt;&gt;"", "✘", "")</f>
        <v/>
      </c>
      <c r="B70" s="153" t="str">
        <f t="shared" ref="B70:B133" si="24">IF(OR(K70&lt;&gt;0, AI70&lt;&gt;""), ROW()-4, "")</f>
        <v/>
      </c>
      <c r="C70" s="173"/>
      <c r="D70" s="179"/>
      <c r="E70" s="175"/>
      <c r="F70" s="156"/>
      <c r="G70" s="175"/>
      <c r="H70" s="175"/>
      <c r="I70" s="177"/>
      <c r="J70" s="157" t="s">
        <v>98</v>
      </c>
      <c r="K70" s="158">
        <f t="shared" ref="K70:K133" si="25">IF(C70&amp;D70&amp;E70&amp;F70&amp;G70&amp;I70&lt;&gt;"", 1, 0)</f>
        <v>0</v>
      </c>
      <c r="L70" s="168">
        <f t="shared" ref="L70:L133" si="26">IF($K70&lt;&gt;0, IF(C70&lt;&gt;"", 0, 1), 0)</f>
        <v>0</v>
      </c>
      <c r="M70" s="171">
        <f t="shared" ref="M70:M133" si="27">IF($K70&lt;&gt;0, IF(D70&lt;&gt;"", 0, 1), 0)</f>
        <v>0</v>
      </c>
      <c r="N70" s="171">
        <f t="shared" ref="N70:N133" si="28">IF($K70&lt;&gt;0, IF(E70&lt;&gt;"", 0, 1), 0)</f>
        <v>0</v>
      </c>
      <c r="O70" s="171">
        <f t="shared" ref="O70:O133" si="29">IF($K70&lt;&gt;0, IF(F70&lt;&gt;"", 0, 1), 0)</f>
        <v>0</v>
      </c>
      <c r="P70" s="171">
        <f t="shared" ref="P70:P133" si="30">IF($K70&lt;&gt;0, IF(G70&lt;&gt;"", 0, 1), 0)</f>
        <v>0</v>
      </c>
      <c r="Q70" s="171">
        <f t="shared" ref="Q70:Q133" si="31">IF($K70&lt;&gt;0, IF(OR(C70="Uitzendpersoneel", C70="Ter beschikking gesteld personeel"), IF(H70&lt;&gt;"", 0, 1), -1), 0)</f>
        <v>0</v>
      </c>
      <c r="R70" s="171">
        <f t="shared" ref="R70:R133" si="32">IF($K70&lt;&gt;0, IF(I70&lt;&gt;"", 0, 1), 0)</f>
        <v>0</v>
      </c>
      <c r="S70" s="168" t="str">
        <f t="shared" ref="S70:S133" si="33">V70</f>
        <v/>
      </c>
      <c r="T70" s="171"/>
      <c r="U70" s="171"/>
      <c r="V70" s="171" t="str">
        <f>IF($F70&lt;&gt;"", IF($C70&lt;&gt;"", _xlfn.IFNA(IF(MATCH($C70&amp;" - "&amp;$F70, tblRelatietypeVergoeding[], 0)&lt;&gt;0, "", ""), "| Onverwachte combinatie tussen relatietype (veld "&amp;S69&amp;ROW()&amp;") en vergoedingswijze (veld "&amp;V69&amp;ROW()&amp;"). Kijk na of deze correct is."), ""), "")</f>
        <v/>
      </c>
      <c r="W70" s="171"/>
      <c r="X70" s="171"/>
      <c r="Y70" s="171"/>
      <c r="Z70" s="227" t="str">
        <f t="shared" ref="Z70:Z133" si="34">V70</f>
        <v/>
      </c>
      <c r="AA70" s="168"/>
      <c r="AB70" s="171"/>
      <c r="AC70" s="171"/>
      <c r="AD70" s="171"/>
      <c r="AE70" s="171"/>
      <c r="AF70" s="171" t="str">
        <f t="shared" si="21"/>
        <v/>
      </c>
      <c r="AG70" s="171" t="str">
        <f t="shared" si="22"/>
        <v/>
      </c>
      <c r="AH70" s="242" t="str">
        <f t="shared" ref="AH70:AH133" si="35">IF(SUMIF(L70:R70, "&gt;0")&gt;0, "| Vul verplichte velden in.", "")</f>
        <v/>
      </c>
      <c r="AI70" s="158" t="str">
        <f>IF(K70&lt;&gt;1, IF(SUM(K70:$K$504)&lt;&gt;0, "| Laat geen witruimte tussen ingevulde rijen.", ""), "")</f>
        <v/>
      </c>
      <c r="AJ70" s="242" t="str">
        <f t="shared" ref="AJ70:AJ133" si="36">IF(AA70&amp;AB70&amp;AC70&amp;AD70&amp;AE70&amp;AF70&amp;AG70&lt;&gt;"", AA70&amp;AB70&amp;AC70&amp;AD70&amp;AE70&amp;AF70&amp;AG70, AH70&amp;AI70)</f>
        <v/>
      </c>
      <c r="AK70" s="171"/>
      <c r="AL70" s="159" t="str">
        <f t="shared" ref="AL70:AL133" si="37">IF(AJ70&lt;&gt;"", AJ70, Z70)</f>
        <v/>
      </c>
    </row>
    <row r="71" spans="1:38" s="158" customFormat="1" ht="14.4" customHeight="1" x14ac:dyDescent="0.3">
      <c r="A71" s="244" t="str">
        <f t="shared" si="23"/>
        <v/>
      </c>
      <c r="B71" s="153" t="str">
        <f t="shared" si="24"/>
        <v/>
      </c>
      <c r="C71" s="173"/>
      <c r="D71" s="179"/>
      <c r="E71" s="175"/>
      <c r="F71" s="156"/>
      <c r="G71" s="175"/>
      <c r="H71" s="175"/>
      <c r="I71" s="177"/>
      <c r="J71" s="157" t="s">
        <v>98</v>
      </c>
      <c r="K71" s="158">
        <f t="shared" si="25"/>
        <v>0</v>
      </c>
      <c r="L71" s="168">
        <f t="shared" si="26"/>
        <v>0</v>
      </c>
      <c r="M71" s="171">
        <f t="shared" si="27"/>
        <v>0</v>
      </c>
      <c r="N71" s="171">
        <f t="shared" si="28"/>
        <v>0</v>
      </c>
      <c r="O71" s="171">
        <f t="shared" si="29"/>
        <v>0</v>
      </c>
      <c r="P71" s="171">
        <f t="shared" si="30"/>
        <v>0</v>
      </c>
      <c r="Q71" s="171">
        <f t="shared" si="31"/>
        <v>0</v>
      </c>
      <c r="R71" s="171">
        <f t="shared" si="32"/>
        <v>0</v>
      </c>
      <c r="S71" s="168" t="str">
        <f t="shared" si="33"/>
        <v/>
      </c>
      <c r="T71" s="171"/>
      <c r="U71" s="171"/>
      <c r="V71" s="171" t="str">
        <f>IF($F71&lt;&gt;"", IF($C71&lt;&gt;"", _xlfn.IFNA(IF(MATCH($C71&amp;" - "&amp;$F71, tblRelatietypeVergoeding[], 0)&lt;&gt;0, "", ""), "| Onverwachte combinatie tussen relatietype (veld "&amp;S70&amp;ROW()&amp;") en vergoedingswijze (veld "&amp;V70&amp;ROW()&amp;"). Kijk na of deze correct is."), ""), "")</f>
        <v/>
      </c>
      <c r="W71" s="171"/>
      <c r="X71" s="171"/>
      <c r="Y71" s="171"/>
      <c r="Z71" s="227" t="str">
        <f t="shared" si="34"/>
        <v/>
      </c>
      <c r="AA71" s="168"/>
      <c r="AB71" s="171"/>
      <c r="AC71" s="171"/>
      <c r="AD71" s="171"/>
      <c r="AE71" s="171"/>
      <c r="AF71" s="171" t="str">
        <f t="shared" si="21"/>
        <v/>
      </c>
      <c r="AG71" s="171" t="str">
        <f t="shared" si="22"/>
        <v/>
      </c>
      <c r="AH71" s="242" t="str">
        <f t="shared" si="35"/>
        <v/>
      </c>
      <c r="AI71" s="158" t="str">
        <f>IF(K71&lt;&gt;1, IF(SUM(K71:$K$504)&lt;&gt;0, "| Laat geen witruimte tussen ingevulde rijen.", ""), "")</f>
        <v/>
      </c>
      <c r="AJ71" s="242" t="str">
        <f t="shared" si="36"/>
        <v/>
      </c>
      <c r="AK71" s="171"/>
      <c r="AL71" s="159" t="str">
        <f t="shared" si="37"/>
        <v/>
      </c>
    </row>
    <row r="72" spans="1:38" s="158" customFormat="1" ht="14.4" customHeight="1" x14ac:dyDescent="0.3">
      <c r="A72" s="244" t="str">
        <f t="shared" si="23"/>
        <v/>
      </c>
      <c r="B72" s="153" t="str">
        <f t="shared" si="24"/>
        <v/>
      </c>
      <c r="C72" s="173"/>
      <c r="D72" s="179"/>
      <c r="E72" s="175"/>
      <c r="F72" s="156"/>
      <c r="G72" s="175"/>
      <c r="H72" s="175"/>
      <c r="I72" s="177"/>
      <c r="J72" s="157" t="s">
        <v>98</v>
      </c>
      <c r="K72" s="158">
        <f t="shared" si="25"/>
        <v>0</v>
      </c>
      <c r="L72" s="168">
        <f t="shared" si="26"/>
        <v>0</v>
      </c>
      <c r="M72" s="171">
        <f t="shared" si="27"/>
        <v>0</v>
      </c>
      <c r="N72" s="171">
        <f t="shared" si="28"/>
        <v>0</v>
      </c>
      <c r="O72" s="171">
        <f t="shared" si="29"/>
        <v>0</v>
      </c>
      <c r="P72" s="171">
        <f t="shared" si="30"/>
        <v>0</v>
      </c>
      <c r="Q72" s="171">
        <f t="shared" si="31"/>
        <v>0</v>
      </c>
      <c r="R72" s="171">
        <f t="shared" si="32"/>
        <v>0</v>
      </c>
      <c r="S72" s="168" t="str">
        <f t="shared" si="33"/>
        <v/>
      </c>
      <c r="T72" s="171"/>
      <c r="U72" s="171"/>
      <c r="V72" s="171" t="str">
        <f>IF($F72&lt;&gt;"", IF($C72&lt;&gt;"", _xlfn.IFNA(IF(MATCH($C72&amp;" - "&amp;$F72, tblRelatietypeVergoeding[], 0)&lt;&gt;0, "", ""), "| Onverwachte combinatie tussen relatietype (veld "&amp;S71&amp;ROW()&amp;") en vergoedingswijze (veld "&amp;V71&amp;ROW()&amp;"). Kijk na of deze correct is."), ""), "")</f>
        <v/>
      </c>
      <c r="W72" s="171"/>
      <c r="X72" s="171"/>
      <c r="Y72" s="171"/>
      <c r="Z72" s="227" t="str">
        <f t="shared" si="34"/>
        <v/>
      </c>
      <c r="AA72" s="168"/>
      <c r="AB72" s="171"/>
      <c r="AC72" s="171"/>
      <c r="AD72" s="171"/>
      <c r="AE72" s="171"/>
      <c r="AF72" s="171" t="str">
        <f t="shared" si="21"/>
        <v/>
      </c>
      <c r="AG72" s="171" t="str">
        <f t="shared" si="22"/>
        <v/>
      </c>
      <c r="AH72" s="242" t="str">
        <f t="shared" si="35"/>
        <v/>
      </c>
      <c r="AI72" s="158" t="str">
        <f>IF(K72&lt;&gt;1, IF(SUM(K72:$K$504)&lt;&gt;0, "| Laat geen witruimte tussen ingevulde rijen.", ""), "")</f>
        <v/>
      </c>
      <c r="AJ72" s="242" t="str">
        <f t="shared" si="36"/>
        <v/>
      </c>
      <c r="AK72" s="171"/>
      <c r="AL72" s="159" t="str">
        <f t="shared" si="37"/>
        <v/>
      </c>
    </row>
    <row r="73" spans="1:38" s="158" customFormat="1" ht="14.4" customHeight="1" x14ac:dyDescent="0.3">
      <c r="A73" s="244" t="str">
        <f t="shared" si="23"/>
        <v/>
      </c>
      <c r="B73" s="153" t="str">
        <f t="shared" si="24"/>
        <v/>
      </c>
      <c r="C73" s="173"/>
      <c r="D73" s="179"/>
      <c r="E73" s="175"/>
      <c r="F73" s="156"/>
      <c r="G73" s="175"/>
      <c r="H73" s="175"/>
      <c r="I73" s="177"/>
      <c r="J73" s="157" t="s">
        <v>98</v>
      </c>
      <c r="K73" s="158">
        <f t="shared" si="25"/>
        <v>0</v>
      </c>
      <c r="L73" s="168">
        <f t="shared" si="26"/>
        <v>0</v>
      </c>
      <c r="M73" s="171">
        <f t="shared" si="27"/>
        <v>0</v>
      </c>
      <c r="N73" s="171">
        <f t="shared" si="28"/>
        <v>0</v>
      </c>
      <c r="O73" s="171">
        <f t="shared" si="29"/>
        <v>0</v>
      </c>
      <c r="P73" s="171">
        <f t="shared" si="30"/>
        <v>0</v>
      </c>
      <c r="Q73" s="171">
        <f t="shared" si="31"/>
        <v>0</v>
      </c>
      <c r="R73" s="171">
        <f t="shared" si="32"/>
        <v>0</v>
      </c>
      <c r="S73" s="168" t="str">
        <f t="shared" si="33"/>
        <v/>
      </c>
      <c r="T73" s="171"/>
      <c r="U73" s="171"/>
      <c r="V73" s="171" t="str">
        <f>IF($F73&lt;&gt;"", IF($C73&lt;&gt;"", _xlfn.IFNA(IF(MATCH($C73&amp;" - "&amp;$F73, tblRelatietypeVergoeding[], 0)&lt;&gt;0, "", ""), "| Onverwachte combinatie tussen relatietype (veld "&amp;S72&amp;ROW()&amp;") en vergoedingswijze (veld "&amp;V72&amp;ROW()&amp;"). Kijk na of deze correct is."), ""), "")</f>
        <v/>
      </c>
      <c r="W73" s="171"/>
      <c r="X73" s="171"/>
      <c r="Y73" s="171"/>
      <c r="Z73" s="227" t="str">
        <f t="shared" si="34"/>
        <v/>
      </c>
      <c r="AA73" s="168"/>
      <c r="AB73" s="171"/>
      <c r="AC73" s="171"/>
      <c r="AD73" s="171"/>
      <c r="AE73" s="171"/>
      <c r="AF73" s="171" t="str">
        <f t="shared" si="21"/>
        <v/>
      </c>
      <c r="AG73" s="171" t="str">
        <f t="shared" si="22"/>
        <v/>
      </c>
      <c r="AH73" s="242" t="str">
        <f t="shared" si="35"/>
        <v/>
      </c>
      <c r="AI73" s="158" t="str">
        <f>IF(K73&lt;&gt;1, IF(SUM(K73:$K$504)&lt;&gt;0, "| Laat geen witruimte tussen ingevulde rijen.", ""), "")</f>
        <v/>
      </c>
      <c r="AJ73" s="242" t="str">
        <f t="shared" si="36"/>
        <v/>
      </c>
      <c r="AK73" s="171"/>
      <c r="AL73" s="159" t="str">
        <f t="shared" si="37"/>
        <v/>
      </c>
    </row>
    <row r="74" spans="1:38" s="158" customFormat="1" ht="14.4" customHeight="1" x14ac:dyDescent="0.3">
      <c r="A74" s="244" t="str">
        <f t="shared" si="23"/>
        <v/>
      </c>
      <c r="B74" s="153" t="str">
        <f t="shared" si="24"/>
        <v/>
      </c>
      <c r="C74" s="173"/>
      <c r="D74" s="179"/>
      <c r="E74" s="175"/>
      <c r="F74" s="156"/>
      <c r="G74" s="175"/>
      <c r="H74" s="175"/>
      <c r="I74" s="177"/>
      <c r="J74" s="157" t="s">
        <v>98</v>
      </c>
      <c r="K74" s="158">
        <f t="shared" si="25"/>
        <v>0</v>
      </c>
      <c r="L74" s="168">
        <f t="shared" si="26"/>
        <v>0</v>
      </c>
      <c r="M74" s="171">
        <f t="shared" si="27"/>
        <v>0</v>
      </c>
      <c r="N74" s="171">
        <f t="shared" si="28"/>
        <v>0</v>
      </c>
      <c r="O74" s="171">
        <f t="shared" si="29"/>
        <v>0</v>
      </c>
      <c r="P74" s="171">
        <f t="shared" si="30"/>
        <v>0</v>
      </c>
      <c r="Q74" s="171">
        <f t="shared" si="31"/>
        <v>0</v>
      </c>
      <c r="R74" s="171">
        <f t="shared" si="32"/>
        <v>0</v>
      </c>
      <c r="S74" s="168" t="str">
        <f t="shared" si="33"/>
        <v/>
      </c>
      <c r="T74" s="171"/>
      <c r="U74" s="171"/>
      <c r="V74" s="171" t="str">
        <f>IF($F74&lt;&gt;"", IF($C74&lt;&gt;"", _xlfn.IFNA(IF(MATCH($C74&amp;" - "&amp;$F74, tblRelatietypeVergoeding[], 0)&lt;&gt;0, "", ""), "| Onverwachte combinatie tussen relatietype (veld "&amp;S73&amp;ROW()&amp;") en vergoedingswijze (veld "&amp;V73&amp;ROW()&amp;"). Kijk na of deze correct is."), ""), "")</f>
        <v/>
      </c>
      <c r="W74" s="171"/>
      <c r="X74" s="171"/>
      <c r="Y74" s="171"/>
      <c r="Z74" s="227" t="str">
        <f t="shared" si="34"/>
        <v/>
      </c>
      <c r="AA74" s="168"/>
      <c r="AB74" s="171"/>
      <c r="AC74" s="171"/>
      <c r="AD74" s="171"/>
      <c r="AE74" s="171"/>
      <c r="AF74" s="171" t="str">
        <f t="shared" si="21"/>
        <v/>
      </c>
      <c r="AG74" s="171" t="str">
        <f t="shared" si="22"/>
        <v/>
      </c>
      <c r="AH74" s="242" t="str">
        <f t="shared" si="35"/>
        <v/>
      </c>
      <c r="AI74" s="158" t="str">
        <f>IF(K74&lt;&gt;1, IF(SUM(K74:$K$504)&lt;&gt;0, "| Laat geen witruimte tussen ingevulde rijen.", ""), "")</f>
        <v/>
      </c>
      <c r="AJ74" s="242" t="str">
        <f t="shared" si="36"/>
        <v/>
      </c>
      <c r="AK74" s="171"/>
      <c r="AL74" s="159" t="str">
        <f t="shared" si="37"/>
        <v/>
      </c>
    </row>
    <row r="75" spans="1:38" s="158" customFormat="1" ht="14.4" customHeight="1" x14ac:dyDescent="0.3">
      <c r="A75" s="244" t="str">
        <f t="shared" si="23"/>
        <v/>
      </c>
      <c r="B75" s="153" t="str">
        <f t="shared" si="24"/>
        <v/>
      </c>
      <c r="C75" s="173"/>
      <c r="D75" s="179"/>
      <c r="E75" s="175"/>
      <c r="F75" s="156"/>
      <c r="G75" s="175"/>
      <c r="H75" s="175"/>
      <c r="I75" s="177"/>
      <c r="J75" s="157" t="s">
        <v>98</v>
      </c>
      <c r="K75" s="158">
        <f t="shared" si="25"/>
        <v>0</v>
      </c>
      <c r="L75" s="168">
        <f t="shared" si="26"/>
        <v>0</v>
      </c>
      <c r="M75" s="171">
        <f t="shared" si="27"/>
        <v>0</v>
      </c>
      <c r="N75" s="171">
        <f t="shared" si="28"/>
        <v>0</v>
      </c>
      <c r="O75" s="171">
        <f t="shared" si="29"/>
        <v>0</v>
      </c>
      <c r="P75" s="171">
        <f t="shared" si="30"/>
        <v>0</v>
      </c>
      <c r="Q75" s="171">
        <f t="shared" si="31"/>
        <v>0</v>
      </c>
      <c r="R75" s="171">
        <f t="shared" si="32"/>
        <v>0</v>
      </c>
      <c r="S75" s="168" t="str">
        <f t="shared" si="33"/>
        <v/>
      </c>
      <c r="T75" s="171"/>
      <c r="U75" s="171"/>
      <c r="V75" s="171" t="str">
        <f>IF($F75&lt;&gt;"", IF($C75&lt;&gt;"", _xlfn.IFNA(IF(MATCH($C75&amp;" - "&amp;$F75, tblRelatietypeVergoeding[], 0)&lt;&gt;0, "", ""), "| Onverwachte combinatie tussen relatietype (veld "&amp;S74&amp;ROW()&amp;") en vergoedingswijze (veld "&amp;V74&amp;ROW()&amp;"). Kijk na of deze correct is."), ""), "")</f>
        <v/>
      </c>
      <c r="W75" s="171"/>
      <c r="X75" s="171"/>
      <c r="Y75" s="171"/>
      <c r="Z75" s="227" t="str">
        <f t="shared" si="34"/>
        <v/>
      </c>
      <c r="AA75" s="168"/>
      <c r="AB75" s="171"/>
      <c r="AC75" s="171"/>
      <c r="AD75" s="171"/>
      <c r="AE75" s="171"/>
      <c r="AF75" s="171" t="str">
        <f t="shared" si="21"/>
        <v/>
      </c>
      <c r="AG75" s="171" t="str">
        <f t="shared" si="22"/>
        <v/>
      </c>
      <c r="AH75" s="242" t="str">
        <f t="shared" si="35"/>
        <v/>
      </c>
      <c r="AI75" s="158" t="str">
        <f>IF(K75&lt;&gt;1, IF(SUM(K75:$K$504)&lt;&gt;0, "| Laat geen witruimte tussen ingevulde rijen.", ""), "")</f>
        <v/>
      </c>
      <c r="AJ75" s="242" t="str">
        <f t="shared" si="36"/>
        <v/>
      </c>
      <c r="AK75" s="171"/>
      <c r="AL75" s="159" t="str">
        <f t="shared" si="37"/>
        <v/>
      </c>
    </row>
    <row r="76" spans="1:38" s="158" customFormat="1" ht="14.4" customHeight="1" x14ac:dyDescent="0.3">
      <c r="A76" s="244" t="str">
        <f t="shared" si="23"/>
        <v/>
      </c>
      <c r="B76" s="153" t="str">
        <f t="shared" si="24"/>
        <v/>
      </c>
      <c r="C76" s="173"/>
      <c r="D76" s="179"/>
      <c r="E76" s="175"/>
      <c r="F76" s="156"/>
      <c r="G76" s="175"/>
      <c r="H76" s="175"/>
      <c r="I76" s="177"/>
      <c r="J76" s="157" t="s">
        <v>98</v>
      </c>
      <c r="K76" s="158">
        <f t="shared" si="25"/>
        <v>0</v>
      </c>
      <c r="L76" s="168">
        <f t="shared" si="26"/>
        <v>0</v>
      </c>
      <c r="M76" s="171">
        <f t="shared" si="27"/>
        <v>0</v>
      </c>
      <c r="N76" s="171">
        <f t="shared" si="28"/>
        <v>0</v>
      </c>
      <c r="O76" s="171">
        <f t="shared" si="29"/>
        <v>0</v>
      </c>
      <c r="P76" s="171">
        <f t="shared" si="30"/>
        <v>0</v>
      </c>
      <c r="Q76" s="171">
        <f t="shared" si="31"/>
        <v>0</v>
      </c>
      <c r="R76" s="171">
        <f t="shared" si="32"/>
        <v>0</v>
      </c>
      <c r="S76" s="168" t="str">
        <f t="shared" si="33"/>
        <v/>
      </c>
      <c r="T76" s="171"/>
      <c r="U76" s="171"/>
      <c r="V76" s="171" t="str">
        <f>IF($F76&lt;&gt;"", IF($C76&lt;&gt;"", _xlfn.IFNA(IF(MATCH($C76&amp;" - "&amp;$F76, tblRelatietypeVergoeding[], 0)&lt;&gt;0, "", ""), "| Onverwachte combinatie tussen relatietype (veld "&amp;S75&amp;ROW()&amp;") en vergoedingswijze (veld "&amp;V75&amp;ROW()&amp;"). Kijk na of deze correct is."), ""), "")</f>
        <v/>
      </c>
      <c r="W76" s="171"/>
      <c r="X76" s="171"/>
      <c r="Y76" s="171"/>
      <c r="Z76" s="227" t="str">
        <f t="shared" si="34"/>
        <v/>
      </c>
      <c r="AA76" s="168"/>
      <c r="AB76" s="171"/>
      <c r="AC76" s="171"/>
      <c r="AD76" s="171"/>
      <c r="AE76" s="171"/>
      <c r="AF76" s="171" t="str">
        <f t="shared" si="21"/>
        <v/>
      </c>
      <c r="AG76" s="171" t="str">
        <f t="shared" si="22"/>
        <v/>
      </c>
      <c r="AH76" s="242" t="str">
        <f t="shared" si="35"/>
        <v/>
      </c>
      <c r="AI76" s="158" t="str">
        <f>IF(K76&lt;&gt;1, IF(SUM(K76:$K$504)&lt;&gt;0, "| Laat geen witruimte tussen ingevulde rijen.", ""), "")</f>
        <v/>
      </c>
      <c r="AJ76" s="242" t="str">
        <f t="shared" si="36"/>
        <v/>
      </c>
      <c r="AK76" s="171"/>
      <c r="AL76" s="159" t="str">
        <f t="shared" si="37"/>
        <v/>
      </c>
    </row>
    <row r="77" spans="1:38" s="158" customFormat="1" ht="14.4" customHeight="1" x14ac:dyDescent="0.3">
      <c r="A77" s="244" t="str">
        <f t="shared" si="23"/>
        <v/>
      </c>
      <c r="B77" s="153" t="str">
        <f t="shared" si="24"/>
        <v/>
      </c>
      <c r="C77" s="173"/>
      <c r="D77" s="179"/>
      <c r="E77" s="175"/>
      <c r="F77" s="156"/>
      <c r="G77" s="175"/>
      <c r="H77" s="175"/>
      <c r="I77" s="177"/>
      <c r="J77" s="157" t="s">
        <v>98</v>
      </c>
      <c r="K77" s="158">
        <f t="shared" si="25"/>
        <v>0</v>
      </c>
      <c r="L77" s="168">
        <f t="shared" si="26"/>
        <v>0</v>
      </c>
      <c r="M77" s="171">
        <f t="shared" si="27"/>
        <v>0</v>
      </c>
      <c r="N77" s="171">
        <f t="shared" si="28"/>
        <v>0</v>
      </c>
      <c r="O77" s="171">
        <f t="shared" si="29"/>
        <v>0</v>
      </c>
      <c r="P77" s="171">
        <f t="shared" si="30"/>
        <v>0</v>
      </c>
      <c r="Q77" s="171">
        <f t="shared" si="31"/>
        <v>0</v>
      </c>
      <c r="R77" s="171">
        <f t="shared" si="32"/>
        <v>0</v>
      </c>
      <c r="S77" s="168" t="str">
        <f t="shared" si="33"/>
        <v/>
      </c>
      <c r="T77" s="171"/>
      <c r="U77" s="171"/>
      <c r="V77" s="171" t="str">
        <f>IF($F77&lt;&gt;"", IF($C77&lt;&gt;"", _xlfn.IFNA(IF(MATCH($C77&amp;" - "&amp;$F77, tblRelatietypeVergoeding[], 0)&lt;&gt;0, "", ""), "| Onverwachte combinatie tussen relatietype (veld "&amp;S76&amp;ROW()&amp;") en vergoedingswijze (veld "&amp;V76&amp;ROW()&amp;"). Kijk na of deze correct is."), ""), "")</f>
        <v/>
      </c>
      <c r="W77" s="171"/>
      <c r="X77" s="171"/>
      <c r="Y77" s="171"/>
      <c r="Z77" s="227" t="str">
        <f t="shared" si="34"/>
        <v/>
      </c>
      <c r="AA77" s="168"/>
      <c r="AB77" s="171"/>
      <c r="AC77" s="171"/>
      <c r="AD77" s="171"/>
      <c r="AE77" s="171"/>
      <c r="AF77" s="171" t="str">
        <f t="shared" si="21"/>
        <v/>
      </c>
      <c r="AG77" s="171" t="str">
        <f t="shared" si="22"/>
        <v/>
      </c>
      <c r="AH77" s="242" t="str">
        <f t="shared" si="35"/>
        <v/>
      </c>
      <c r="AI77" s="158" t="str">
        <f>IF(K77&lt;&gt;1, IF(SUM(K77:$K$504)&lt;&gt;0, "| Laat geen witruimte tussen ingevulde rijen.", ""), "")</f>
        <v/>
      </c>
      <c r="AJ77" s="242" t="str">
        <f t="shared" si="36"/>
        <v/>
      </c>
      <c r="AK77" s="171"/>
      <c r="AL77" s="159" t="str">
        <f t="shared" si="37"/>
        <v/>
      </c>
    </row>
    <row r="78" spans="1:38" s="158" customFormat="1" ht="14.4" customHeight="1" x14ac:dyDescent="0.3">
      <c r="A78" s="244" t="str">
        <f t="shared" si="23"/>
        <v/>
      </c>
      <c r="B78" s="153" t="str">
        <f t="shared" si="24"/>
        <v/>
      </c>
      <c r="C78" s="173"/>
      <c r="D78" s="179"/>
      <c r="E78" s="175"/>
      <c r="F78" s="156"/>
      <c r="G78" s="175"/>
      <c r="H78" s="175"/>
      <c r="I78" s="177"/>
      <c r="J78" s="157" t="s">
        <v>98</v>
      </c>
      <c r="K78" s="158">
        <f t="shared" si="25"/>
        <v>0</v>
      </c>
      <c r="L78" s="168">
        <f t="shared" si="26"/>
        <v>0</v>
      </c>
      <c r="M78" s="171">
        <f t="shared" si="27"/>
        <v>0</v>
      </c>
      <c r="N78" s="171">
        <f t="shared" si="28"/>
        <v>0</v>
      </c>
      <c r="O78" s="171">
        <f t="shared" si="29"/>
        <v>0</v>
      </c>
      <c r="P78" s="171">
        <f t="shared" si="30"/>
        <v>0</v>
      </c>
      <c r="Q78" s="171">
        <f t="shared" si="31"/>
        <v>0</v>
      </c>
      <c r="R78" s="171">
        <f t="shared" si="32"/>
        <v>0</v>
      </c>
      <c r="S78" s="168" t="str">
        <f t="shared" si="33"/>
        <v/>
      </c>
      <c r="T78" s="171"/>
      <c r="U78" s="171"/>
      <c r="V78" s="171" t="str">
        <f>IF($F78&lt;&gt;"", IF($C78&lt;&gt;"", _xlfn.IFNA(IF(MATCH($C78&amp;" - "&amp;$F78, tblRelatietypeVergoeding[], 0)&lt;&gt;0, "", ""), "| Onverwachte combinatie tussen relatietype (veld "&amp;S77&amp;ROW()&amp;") en vergoedingswijze (veld "&amp;V77&amp;ROW()&amp;"). Kijk na of deze correct is."), ""), "")</f>
        <v/>
      </c>
      <c r="W78" s="171"/>
      <c r="X78" s="171"/>
      <c r="Y78" s="171"/>
      <c r="Z78" s="227" t="str">
        <f t="shared" si="34"/>
        <v/>
      </c>
      <c r="AA78" s="168"/>
      <c r="AB78" s="171"/>
      <c r="AC78" s="171"/>
      <c r="AD78" s="171"/>
      <c r="AE78" s="171"/>
      <c r="AF78" s="171" t="str">
        <f t="shared" si="21"/>
        <v/>
      </c>
      <c r="AG78" s="171" t="str">
        <f t="shared" si="22"/>
        <v/>
      </c>
      <c r="AH78" s="242" t="str">
        <f t="shared" si="35"/>
        <v/>
      </c>
      <c r="AI78" s="158" t="str">
        <f>IF(K78&lt;&gt;1, IF(SUM(K78:$K$504)&lt;&gt;0, "| Laat geen witruimte tussen ingevulde rijen.", ""), "")</f>
        <v/>
      </c>
      <c r="AJ78" s="242" t="str">
        <f t="shared" si="36"/>
        <v/>
      </c>
      <c r="AK78" s="171"/>
      <c r="AL78" s="159" t="str">
        <f t="shared" si="37"/>
        <v/>
      </c>
    </row>
    <row r="79" spans="1:38" s="158" customFormat="1" ht="14.4" customHeight="1" x14ac:dyDescent="0.3">
      <c r="A79" s="244" t="str">
        <f t="shared" si="23"/>
        <v/>
      </c>
      <c r="B79" s="153" t="str">
        <f t="shared" si="24"/>
        <v/>
      </c>
      <c r="C79" s="173"/>
      <c r="D79" s="179"/>
      <c r="E79" s="175"/>
      <c r="F79" s="156"/>
      <c r="G79" s="175"/>
      <c r="H79" s="175"/>
      <c r="I79" s="177"/>
      <c r="J79" s="157" t="s">
        <v>98</v>
      </c>
      <c r="K79" s="158">
        <f t="shared" si="25"/>
        <v>0</v>
      </c>
      <c r="L79" s="168">
        <f t="shared" si="26"/>
        <v>0</v>
      </c>
      <c r="M79" s="171">
        <f t="shared" si="27"/>
        <v>0</v>
      </c>
      <c r="N79" s="171">
        <f t="shared" si="28"/>
        <v>0</v>
      </c>
      <c r="O79" s="171">
        <f t="shared" si="29"/>
        <v>0</v>
      </c>
      <c r="P79" s="171">
        <f t="shared" si="30"/>
        <v>0</v>
      </c>
      <c r="Q79" s="171">
        <f t="shared" si="31"/>
        <v>0</v>
      </c>
      <c r="R79" s="171">
        <f t="shared" si="32"/>
        <v>0</v>
      </c>
      <c r="S79" s="168" t="str">
        <f t="shared" si="33"/>
        <v/>
      </c>
      <c r="T79" s="171"/>
      <c r="U79" s="171"/>
      <c r="V79" s="171" t="str">
        <f>IF($F79&lt;&gt;"", IF($C79&lt;&gt;"", _xlfn.IFNA(IF(MATCH($C79&amp;" - "&amp;$F79, tblRelatietypeVergoeding[], 0)&lt;&gt;0, "", ""), "| Onverwachte combinatie tussen relatietype (veld "&amp;S78&amp;ROW()&amp;") en vergoedingswijze (veld "&amp;V78&amp;ROW()&amp;"). Kijk na of deze correct is."), ""), "")</f>
        <v/>
      </c>
      <c r="W79" s="171"/>
      <c r="X79" s="171"/>
      <c r="Y79" s="171"/>
      <c r="Z79" s="227" t="str">
        <f t="shared" si="34"/>
        <v/>
      </c>
      <c r="AA79" s="168"/>
      <c r="AB79" s="171"/>
      <c r="AC79" s="171"/>
      <c r="AD79" s="171"/>
      <c r="AE79" s="171"/>
      <c r="AF79" s="171" t="str">
        <f t="shared" si="21"/>
        <v/>
      </c>
      <c r="AG79" s="171" t="str">
        <f t="shared" si="22"/>
        <v/>
      </c>
      <c r="AH79" s="242" t="str">
        <f t="shared" si="35"/>
        <v/>
      </c>
      <c r="AI79" s="158" t="str">
        <f>IF(K79&lt;&gt;1, IF(SUM(K79:$K$504)&lt;&gt;0, "| Laat geen witruimte tussen ingevulde rijen.", ""), "")</f>
        <v/>
      </c>
      <c r="AJ79" s="242" t="str">
        <f t="shared" si="36"/>
        <v/>
      </c>
      <c r="AK79" s="171"/>
      <c r="AL79" s="159" t="str">
        <f t="shared" si="37"/>
        <v/>
      </c>
    </row>
    <row r="80" spans="1:38" s="158" customFormat="1" ht="14.4" customHeight="1" x14ac:dyDescent="0.3">
      <c r="A80" s="244" t="str">
        <f t="shared" si="23"/>
        <v/>
      </c>
      <c r="B80" s="153" t="str">
        <f t="shared" si="24"/>
        <v/>
      </c>
      <c r="C80" s="173"/>
      <c r="D80" s="179"/>
      <c r="E80" s="175"/>
      <c r="F80" s="156"/>
      <c r="G80" s="175"/>
      <c r="H80" s="175"/>
      <c r="I80" s="177"/>
      <c r="J80" s="157" t="s">
        <v>98</v>
      </c>
      <c r="K80" s="158">
        <f t="shared" si="25"/>
        <v>0</v>
      </c>
      <c r="L80" s="168">
        <f t="shared" si="26"/>
        <v>0</v>
      </c>
      <c r="M80" s="171">
        <f t="shared" si="27"/>
        <v>0</v>
      </c>
      <c r="N80" s="171">
        <f t="shared" si="28"/>
        <v>0</v>
      </c>
      <c r="O80" s="171">
        <f t="shared" si="29"/>
        <v>0</v>
      </c>
      <c r="P80" s="171">
        <f t="shared" si="30"/>
        <v>0</v>
      </c>
      <c r="Q80" s="171">
        <f t="shared" si="31"/>
        <v>0</v>
      </c>
      <c r="R80" s="171">
        <f t="shared" si="32"/>
        <v>0</v>
      </c>
      <c r="S80" s="168" t="str">
        <f t="shared" si="33"/>
        <v/>
      </c>
      <c r="T80" s="171"/>
      <c r="U80" s="171"/>
      <c r="V80" s="171" t="str">
        <f>IF($F80&lt;&gt;"", IF($C80&lt;&gt;"", _xlfn.IFNA(IF(MATCH($C80&amp;" - "&amp;$F80, tblRelatietypeVergoeding[], 0)&lt;&gt;0, "", ""), "| Onverwachte combinatie tussen relatietype (veld "&amp;S79&amp;ROW()&amp;") en vergoedingswijze (veld "&amp;V79&amp;ROW()&amp;"). Kijk na of deze correct is."), ""), "")</f>
        <v/>
      </c>
      <c r="W80" s="171"/>
      <c r="X80" s="171"/>
      <c r="Y80" s="171"/>
      <c r="Z80" s="227" t="str">
        <f t="shared" si="34"/>
        <v/>
      </c>
      <c r="AA80" s="168"/>
      <c r="AB80" s="171"/>
      <c r="AC80" s="171"/>
      <c r="AD80" s="171"/>
      <c r="AE80" s="171"/>
      <c r="AF80" s="171" t="str">
        <f t="shared" si="21"/>
        <v/>
      </c>
      <c r="AG80" s="171" t="str">
        <f t="shared" si="22"/>
        <v/>
      </c>
      <c r="AH80" s="242" t="str">
        <f t="shared" si="35"/>
        <v/>
      </c>
      <c r="AI80" s="158" t="str">
        <f>IF(K80&lt;&gt;1, IF(SUM(K80:$K$504)&lt;&gt;0, "| Laat geen witruimte tussen ingevulde rijen.", ""), "")</f>
        <v/>
      </c>
      <c r="AJ80" s="242" t="str">
        <f t="shared" si="36"/>
        <v/>
      </c>
      <c r="AK80" s="171"/>
      <c r="AL80" s="159" t="str">
        <f t="shared" si="37"/>
        <v/>
      </c>
    </row>
    <row r="81" spans="1:38" s="158" customFormat="1" ht="14.4" customHeight="1" x14ac:dyDescent="0.3">
      <c r="A81" s="244" t="str">
        <f t="shared" si="23"/>
        <v/>
      </c>
      <c r="B81" s="153" t="str">
        <f t="shared" si="24"/>
        <v/>
      </c>
      <c r="C81" s="173"/>
      <c r="D81" s="179"/>
      <c r="E81" s="175"/>
      <c r="F81" s="156"/>
      <c r="G81" s="175"/>
      <c r="H81" s="175"/>
      <c r="I81" s="177"/>
      <c r="J81" s="157" t="s">
        <v>98</v>
      </c>
      <c r="K81" s="158">
        <f t="shared" si="25"/>
        <v>0</v>
      </c>
      <c r="L81" s="168">
        <f t="shared" si="26"/>
        <v>0</v>
      </c>
      <c r="M81" s="171">
        <f t="shared" si="27"/>
        <v>0</v>
      </c>
      <c r="N81" s="171">
        <f t="shared" si="28"/>
        <v>0</v>
      </c>
      <c r="O81" s="171">
        <f t="shared" si="29"/>
        <v>0</v>
      </c>
      <c r="P81" s="171">
        <f t="shared" si="30"/>
        <v>0</v>
      </c>
      <c r="Q81" s="171">
        <f t="shared" si="31"/>
        <v>0</v>
      </c>
      <c r="R81" s="171">
        <f t="shared" si="32"/>
        <v>0</v>
      </c>
      <c r="S81" s="168" t="str">
        <f t="shared" si="33"/>
        <v/>
      </c>
      <c r="T81" s="171"/>
      <c r="U81" s="171"/>
      <c r="V81" s="171" t="str">
        <f>IF($F81&lt;&gt;"", IF($C81&lt;&gt;"", _xlfn.IFNA(IF(MATCH($C81&amp;" - "&amp;$F81, tblRelatietypeVergoeding[], 0)&lt;&gt;0, "", ""), "| Onverwachte combinatie tussen relatietype (veld "&amp;S80&amp;ROW()&amp;") en vergoedingswijze (veld "&amp;V80&amp;ROW()&amp;"). Kijk na of deze correct is."), ""), "")</f>
        <v/>
      </c>
      <c r="W81" s="171"/>
      <c r="X81" s="171"/>
      <c r="Y81" s="171"/>
      <c r="Z81" s="227" t="str">
        <f t="shared" si="34"/>
        <v/>
      </c>
      <c r="AA81" s="168"/>
      <c r="AB81" s="171"/>
      <c r="AC81" s="171"/>
      <c r="AD81" s="171"/>
      <c r="AE81" s="171"/>
      <c r="AF81" s="171" t="str">
        <f t="shared" si="21"/>
        <v/>
      </c>
      <c r="AG81" s="171" t="str">
        <f t="shared" si="22"/>
        <v/>
      </c>
      <c r="AH81" s="242" t="str">
        <f t="shared" si="35"/>
        <v/>
      </c>
      <c r="AI81" s="158" t="str">
        <f>IF(K81&lt;&gt;1, IF(SUM(K81:$K$504)&lt;&gt;0, "| Laat geen witruimte tussen ingevulde rijen.", ""), "")</f>
        <v/>
      </c>
      <c r="AJ81" s="242" t="str">
        <f t="shared" si="36"/>
        <v/>
      </c>
      <c r="AK81" s="171"/>
      <c r="AL81" s="159" t="str">
        <f t="shared" si="37"/>
        <v/>
      </c>
    </row>
    <row r="82" spans="1:38" s="158" customFormat="1" ht="14.4" customHeight="1" x14ac:dyDescent="0.3">
      <c r="A82" s="244" t="str">
        <f t="shared" si="23"/>
        <v/>
      </c>
      <c r="B82" s="153" t="str">
        <f t="shared" si="24"/>
        <v/>
      </c>
      <c r="C82" s="173"/>
      <c r="D82" s="179"/>
      <c r="E82" s="175"/>
      <c r="F82" s="156"/>
      <c r="G82" s="175"/>
      <c r="H82" s="175"/>
      <c r="I82" s="177"/>
      <c r="J82" s="157" t="s">
        <v>98</v>
      </c>
      <c r="K82" s="158">
        <f t="shared" si="25"/>
        <v>0</v>
      </c>
      <c r="L82" s="168">
        <f t="shared" si="26"/>
        <v>0</v>
      </c>
      <c r="M82" s="171">
        <f t="shared" si="27"/>
        <v>0</v>
      </c>
      <c r="N82" s="171">
        <f t="shared" si="28"/>
        <v>0</v>
      </c>
      <c r="O82" s="171">
        <f t="shared" si="29"/>
        <v>0</v>
      </c>
      <c r="P82" s="171">
        <f t="shared" si="30"/>
        <v>0</v>
      </c>
      <c r="Q82" s="171">
        <f t="shared" si="31"/>
        <v>0</v>
      </c>
      <c r="R82" s="171">
        <f t="shared" si="32"/>
        <v>0</v>
      </c>
      <c r="S82" s="168" t="str">
        <f t="shared" si="33"/>
        <v/>
      </c>
      <c r="T82" s="171"/>
      <c r="U82" s="171"/>
      <c r="V82" s="171" t="str">
        <f>IF($F82&lt;&gt;"", IF($C82&lt;&gt;"", _xlfn.IFNA(IF(MATCH($C82&amp;" - "&amp;$F82, tblRelatietypeVergoeding[], 0)&lt;&gt;0, "", ""), "| Onverwachte combinatie tussen relatietype (veld "&amp;S81&amp;ROW()&amp;") en vergoedingswijze (veld "&amp;V81&amp;ROW()&amp;"). Kijk na of deze correct is."), ""), "")</f>
        <v/>
      </c>
      <c r="W82" s="171"/>
      <c r="X82" s="171"/>
      <c r="Y82" s="171"/>
      <c r="Z82" s="227" t="str">
        <f t="shared" si="34"/>
        <v/>
      </c>
      <c r="AA82" s="168"/>
      <c r="AB82" s="171"/>
      <c r="AC82" s="171"/>
      <c r="AD82" s="171"/>
      <c r="AE82" s="171"/>
      <c r="AF82" s="171" t="str">
        <f t="shared" si="21"/>
        <v/>
      </c>
      <c r="AG82" s="171" t="str">
        <f t="shared" si="22"/>
        <v/>
      </c>
      <c r="AH82" s="242" t="str">
        <f t="shared" si="35"/>
        <v/>
      </c>
      <c r="AI82" s="158" t="str">
        <f>IF(K82&lt;&gt;1, IF(SUM(K82:$K$504)&lt;&gt;0, "| Laat geen witruimte tussen ingevulde rijen.", ""), "")</f>
        <v/>
      </c>
      <c r="AJ82" s="242" t="str">
        <f t="shared" si="36"/>
        <v/>
      </c>
      <c r="AK82" s="171"/>
      <c r="AL82" s="159" t="str">
        <f t="shared" si="37"/>
        <v/>
      </c>
    </row>
    <row r="83" spans="1:38" s="158" customFormat="1" ht="14.4" customHeight="1" x14ac:dyDescent="0.3">
      <c r="A83" s="244" t="str">
        <f t="shared" si="23"/>
        <v/>
      </c>
      <c r="B83" s="153" t="str">
        <f t="shared" si="24"/>
        <v/>
      </c>
      <c r="C83" s="173"/>
      <c r="D83" s="179"/>
      <c r="E83" s="175"/>
      <c r="F83" s="156"/>
      <c r="G83" s="175"/>
      <c r="H83" s="175"/>
      <c r="I83" s="177"/>
      <c r="J83" s="157" t="s">
        <v>98</v>
      </c>
      <c r="K83" s="158">
        <f t="shared" si="25"/>
        <v>0</v>
      </c>
      <c r="L83" s="168">
        <f t="shared" si="26"/>
        <v>0</v>
      </c>
      <c r="M83" s="171">
        <f t="shared" si="27"/>
        <v>0</v>
      </c>
      <c r="N83" s="171">
        <f t="shared" si="28"/>
        <v>0</v>
      </c>
      <c r="O83" s="171">
        <f t="shared" si="29"/>
        <v>0</v>
      </c>
      <c r="P83" s="171">
        <f t="shared" si="30"/>
        <v>0</v>
      </c>
      <c r="Q83" s="171">
        <f t="shared" si="31"/>
        <v>0</v>
      </c>
      <c r="R83" s="171">
        <f t="shared" si="32"/>
        <v>0</v>
      </c>
      <c r="S83" s="168" t="str">
        <f t="shared" si="33"/>
        <v/>
      </c>
      <c r="T83" s="171"/>
      <c r="U83" s="171"/>
      <c r="V83" s="171" t="str">
        <f>IF($F83&lt;&gt;"", IF($C83&lt;&gt;"", _xlfn.IFNA(IF(MATCH($C83&amp;" - "&amp;$F83, tblRelatietypeVergoeding[], 0)&lt;&gt;0, "", ""), "| Onverwachte combinatie tussen relatietype (veld "&amp;S82&amp;ROW()&amp;") en vergoedingswijze (veld "&amp;V82&amp;ROW()&amp;"). Kijk na of deze correct is."), ""), "")</f>
        <v/>
      </c>
      <c r="W83" s="171"/>
      <c r="X83" s="171"/>
      <c r="Y83" s="171"/>
      <c r="Z83" s="227" t="str">
        <f t="shared" si="34"/>
        <v/>
      </c>
      <c r="AA83" s="168"/>
      <c r="AB83" s="171"/>
      <c r="AC83" s="171"/>
      <c r="AD83" s="171"/>
      <c r="AE83" s="171"/>
      <c r="AF83" s="171" t="str">
        <f t="shared" si="21"/>
        <v/>
      </c>
      <c r="AG83" s="171" t="str">
        <f t="shared" si="22"/>
        <v/>
      </c>
      <c r="AH83" s="242" t="str">
        <f t="shared" si="35"/>
        <v/>
      </c>
      <c r="AI83" s="158" t="str">
        <f>IF(K83&lt;&gt;1, IF(SUM(K83:$K$504)&lt;&gt;0, "| Laat geen witruimte tussen ingevulde rijen.", ""), "")</f>
        <v/>
      </c>
      <c r="AJ83" s="242" t="str">
        <f t="shared" si="36"/>
        <v/>
      </c>
      <c r="AK83" s="171"/>
      <c r="AL83" s="159" t="str">
        <f t="shared" si="37"/>
        <v/>
      </c>
    </row>
    <row r="84" spans="1:38" s="158" customFormat="1" ht="14.4" customHeight="1" x14ac:dyDescent="0.3">
      <c r="A84" s="244" t="str">
        <f t="shared" si="23"/>
        <v/>
      </c>
      <c r="B84" s="153" t="str">
        <f t="shared" si="24"/>
        <v/>
      </c>
      <c r="C84" s="173"/>
      <c r="D84" s="179"/>
      <c r="E84" s="175"/>
      <c r="F84" s="156"/>
      <c r="G84" s="175"/>
      <c r="H84" s="175"/>
      <c r="I84" s="177"/>
      <c r="J84" s="157" t="s">
        <v>98</v>
      </c>
      <c r="K84" s="158">
        <f t="shared" si="25"/>
        <v>0</v>
      </c>
      <c r="L84" s="168">
        <f t="shared" si="26"/>
        <v>0</v>
      </c>
      <c r="M84" s="171">
        <f t="shared" si="27"/>
        <v>0</v>
      </c>
      <c r="N84" s="171">
        <f t="shared" si="28"/>
        <v>0</v>
      </c>
      <c r="O84" s="171">
        <f t="shared" si="29"/>
        <v>0</v>
      </c>
      <c r="P84" s="171">
        <f t="shared" si="30"/>
        <v>0</v>
      </c>
      <c r="Q84" s="171">
        <f t="shared" si="31"/>
        <v>0</v>
      </c>
      <c r="R84" s="171">
        <f t="shared" si="32"/>
        <v>0</v>
      </c>
      <c r="S84" s="168" t="str">
        <f t="shared" si="33"/>
        <v/>
      </c>
      <c r="T84" s="171"/>
      <c r="U84" s="171"/>
      <c r="V84" s="171" t="str">
        <f>IF($F84&lt;&gt;"", IF($C84&lt;&gt;"", _xlfn.IFNA(IF(MATCH($C84&amp;" - "&amp;$F84, tblRelatietypeVergoeding[], 0)&lt;&gt;0, "", ""), "| Onverwachte combinatie tussen relatietype (veld "&amp;S83&amp;ROW()&amp;") en vergoedingswijze (veld "&amp;V83&amp;ROW()&amp;"). Kijk na of deze correct is."), ""), "")</f>
        <v/>
      </c>
      <c r="W84" s="171"/>
      <c r="X84" s="171"/>
      <c r="Y84" s="171"/>
      <c r="Z84" s="227" t="str">
        <f t="shared" si="34"/>
        <v/>
      </c>
      <c r="AA84" s="168"/>
      <c r="AB84" s="171"/>
      <c r="AC84" s="171"/>
      <c r="AD84" s="171"/>
      <c r="AE84" s="171"/>
      <c r="AF84" s="171" t="str">
        <f t="shared" si="21"/>
        <v/>
      </c>
      <c r="AG84" s="171" t="str">
        <f t="shared" si="22"/>
        <v/>
      </c>
      <c r="AH84" s="242" t="str">
        <f t="shared" si="35"/>
        <v/>
      </c>
      <c r="AI84" s="158" t="str">
        <f>IF(K84&lt;&gt;1, IF(SUM(K84:$K$504)&lt;&gt;0, "| Laat geen witruimte tussen ingevulde rijen.", ""), "")</f>
        <v/>
      </c>
      <c r="AJ84" s="242" t="str">
        <f t="shared" si="36"/>
        <v/>
      </c>
      <c r="AK84" s="171"/>
      <c r="AL84" s="159" t="str">
        <f t="shared" si="37"/>
        <v/>
      </c>
    </row>
    <row r="85" spans="1:38" s="158" customFormat="1" ht="14.4" customHeight="1" x14ac:dyDescent="0.3">
      <c r="A85" s="244" t="str">
        <f t="shared" si="23"/>
        <v/>
      </c>
      <c r="B85" s="153" t="str">
        <f t="shared" si="24"/>
        <v/>
      </c>
      <c r="C85" s="173"/>
      <c r="D85" s="179"/>
      <c r="E85" s="175"/>
      <c r="F85" s="156"/>
      <c r="G85" s="175"/>
      <c r="H85" s="175"/>
      <c r="I85" s="177"/>
      <c r="J85" s="157" t="s">
        <v>98</v>
      </c>
      <c r="K85" s="158">
        <f t="shared" si="25"/>
        <v>0</v>
      </c>
      <c r="L85" s="168">
        <f t="shared" si="26"/>
        <v>0</v>
      </c>
      <c r="M85" s="171">
        <f t="shared" si="27"/>
        <v>0</v>
      </c>
      <c r="N85" s="171">
        <f t="shared" si="28"/>
        <v>0</v>
      </c>
      <c r="O85" s="171">
        <f t="shared" si="29"/>
        <v>0</v>
      </c>
      <c r="P85" s="171">
        <f t="shared" si="30"/>
        <v>0</v>
      </c>
      <c r="Q85" s="171">
        <f t="shared" si="31"/>
        <v>0</v>
      </c>
      <c r="R85" s="171">
        <f t="shared" si="32"/>
        <v>0</v>
      </c>
      <c r="S85" s="168" t="str">
        <f t="shared" si="33"/>
        <v/>
      </c>
      <c r="T85" s="171"/>
      <c r="U85" s="171"/>
      <c r="V85" s="171" t="str">
        <f>IF($F85&lt;&gt;"", IF($C85&lt;&gt;"", _xlfn.IFNA(IF(MATCH($C85&amp;" - "&amp;$F85, tblRelatietypeVergoeding[], 0)&lt;&gt;0, "", ""), "| Onverwachte combinatie tussen relatietype (veld "&amp;S84&amp;ROW()&amp;") en vergoedingswijze (veld "&amp;V84&amp;ROW()&amp;"). Kijk na of deze correct is."), ""), "")</f>
        <v/>
      </c>
      <c r="W85" s="171"/>
      <c r="X85" s="171"/>
      <c r="Y85" s="171"/>
      <c r="Z85" s="227" t="str">
        <f t="shared" si="34"/>
        <v/>
      </c>
      <c r="AA85" s="168"/>
      <c r="AB85" s="171"/>
      <c r="AC85" s="171"/>
      <c r="AD85" s="171"/>
      <c r="AE85" s="171"/>
      <c r="AF85" s="171" t="str">
        <f t="shared" si="21"/>
        <v/>
      </c>
      <c r="AG85" s="171" t="str">
        <f t="shared" si="22"/>
        <v/>
      </c>
      <c r="AH85" s="242" t="str">
        <f t="shared" si="35"/>
        <v/>
      </c>
      <c r="AI85" s="158" t="str">
        <f>IF(K85&lt;&gt;1, IF(SUM(K85:$K$504)&lt;&gt;0, "| Laat geen witruimte tussen ingevulde rijen.", ""), "")</f>
        <v/>
      </c>
      <c r="AJ85" s="242" t="str">
        <f t="shared" si="36"/>
        <v/>
      </c>
      <c r="AK85" s="171"/>
      <c r="AL85" s="159" t="str">
        <f t="shared" si="37"/>
        <v/>
      </c>
    </row>
    <row r="86" spans="1:38" s="158" customFormat="1" ht="14.4" customHeight="1" x14ac:dyDescent="0.3">
      <c r="A86" s="244" t="str">
        <f t="shared" si="23"/>
        <v/>
      </c>
      <c r="B86" s="153" t="str">
        <f t="shared" si="24"/>
        <v/>
      </c>
      <c r="C86" s="173"/>
      <c r="D86" s="179"/>
      <c r="E86" s="175"/>
      <c r="F86" s="156"/>
      <c r="G86" s="175"/>
      <c r="H86" s="175"/>
      <c r="I86" s="177"/>
      <c r="J86" s="157" t="s">
        <v>98</v>
      </c>
      <c r="K86" s="158">
        <f t="shared" si="25"/>
        <v>0</v>
      </c>
      <c r="L86" s="168">
        <f t="shared" si="26"/>
        <v>0</v>
      </c>
      <c r="M86" s="171">
        <f t="shared" si="27"/>
        <v>0</v>
      </c>
      <c r="N86" s="171">
        <f t="shared" si="28"/>
        <v>0</v>
      </c>
      <c r="O86" s="171">
        <f t="shared" si="29"/>
        <v>0</v>
      </c>
      <c r="P86" s="171">
        <f t="shared" si="30"/>
        <v>0</v>
      </c>
      <c r="Q86" s="171">
        <f t="shared" si="31"/>
        <v>0</v>
      </c>
      <c r="R86" s="171">
        <f t="shared" si="32"/>
        <v>0</v>
      </c>
      <c r="S86" s="168" t="str">
        <f t="shared" si="33"/>
        <v/>
      </c>
      <c r="T86" s="171"/>
      <c r="U86" s="171"/>
      <c r="V86" s="171" t="str">
        <f>IF($F86&lt;&gt;"", IF($C86&lt;&gt;"", _xlfn.IFNA(IF(MATCH($C86&amp;" - "&amp;$F86, tblRelatietypeVergoeding[], 0)&lt;&gt;0, "", ""), "| Onverwachte combinatie tussen relatietype (veld "&amp;S85&amp;ROW()&amp;") en vergoedingswijze (veld "&amp;V85&amp;ROW()&amp;"). Kijk na of deze correct is."), ""), "")</f>
        <v/>
      </c>
      <c r="W86" s="171"/>
      <c r="X86" s="171"/>
      <c r="Y86" s="171"/>
      <c r="Z86" s="227" t="str">
        <f t="shared" si="34"/>
        <v/>
      </c>
      <c r="AA86" s="168"/>
      <c r="AB86" s="171"/>
      <c r="AC86" s="171"/>
      <c r="AD86" s="171"/>
      <c r="AE86" s="171"/>
      <c r="AF86" s="171" t="str">
        <f t="shared" si="21"/>
        <v/>
      </c>
      <c r="AG86" s="171" t="str">
        <f t="shared" si="22"/>
        <v/>
      </c>
      <c r="AH86" s="242" t="str">
        <f t="shared" si="35"/>
        <v/>
      </c>
      <c r="AI86" s="158" t="str">
        <f>IF(K86&lt;&gt;1, IF(SUM(K86:$K$504)&lt;&gt;0, "| Laat geen witruimte tussen ingevulde rijen.", ""), "")</f>
        <v/>
      </c>
      <c r="AJ86" s="242" t="str">
        <f t="shared" si="36"/>
        <v/>
      </c>
      <c r="AK86" s="171"/>
      <c r="AL86" s="159" t="str">
        <f t="shared" si="37"/>
        <v/>
      </c>
    </row>
    <row r="87" spans="1:38" s="158" customFormat="1" ht="14.4" customHeight="1" x14ac:dyDescent="0.3">
      <c r="A87" s="244" t="str">
        <f t="shared" si="23"/>
        <v/>
      </c>
      <c r="B87" s="153" t="str">
        <f t="shared" si="24"/>
        <v/>
      </c>
      <c r="C87" s="173"/>
      <c r="D87" s="179"/>
      <c r="E87" s="175"/>
      <c r="F87" s="156"/>
      <c r="G87" s="175"/>
      <c r="H87" s="175"/>
      <c r="I87" s="177"/>
      <c r="J87" s="157" t="s">
        <v>98</v>
      </c>
      <c r="K87" s="158">
        <f t="shared" si="25"/>
        <v>0</v>
      </c>
      <c r="L87" s="168">
        <f t="shared" si="26"/>
        <v>0</v>
      </c>
      <c r="M87" s="171">
        <f t="shared" si="27"/>
        <v>0</v>
      </c>
      <c r="N87" s="171">
        <f t="shared" si="28"/>
        <v>0</v>
      </c>
      <c r="O87" s="171">
        <f t="shared" si="29"/>
        <v>0</v>
      </c>
      <c r="P87" s="171">
        <f t="shared" si="30"/>
        <v>0</v>
      </c>
      <c r="Q87" s="171">
        <f t="shared" si="31"/>
        <v>0</v>
      </c>
      <c r="R87" s="171">
        <f t="shared" si="32"/>
        <v>0</v>
      </c>
      <c r="S87" s="168" t="str">
        <f t="shared" si="33"/>
        <v/>
      </c>
      <c r="T87" s="171"/>
      <c r="U87" s="171"/>
      <c r="V87" s="171" t="str">
        <f>IF($F87&lt;&gt;"", IF($C87&lt;&gt;"", _xlfn.IFNA(IF(MATCH($C87&amp;" - "&amp;$F87, tblRelatietypeVergoeding[], 0)&lt;&gt;0, "", ""), "| Onverwachte combinatie tussen relatietype (veld "&amp;S86&amp;ROW()&amp;") en vergoedingswijze (veld "&amp;V86&amp;ROW()&amp;"). Kijk na of deze correct is."), ""), "")</f>
        <v/>
      </c>
      <c r="W87" s="171"/>
      <c r="X87" s="171"/>
      <c r="Y87" s="171"/>
      <c r="Z87" s="227" t="str">
        <f t="shared" si="34"/>
        <v/>
      </c>
      <c r="AA87" s="168"/>
      <c r="AB87" s="171"/>
      <c r="AC87" s="171"/>
      <c r="AD87" s="171"/>
      <c r="AE87" s="171"/>
      <c r="AF87" s="171" t="str">
        <f t="shared" si="21"/>
        <v/>
      </c>
      <c r="AG87" s="171" t="str">
        <f t="shared" si="22"/>
        <v/>
      </c>
      <c r="AH87" s="242" t="str">
        <f t="shared" si="35"/>
        <v/>
      </c>
      <c r="AI87" s="158" t="str">
        <f>IF(K87&lt;&gt;1, IF(SUM(K87:$K$504)&lt;&gt;0, "| Laat geen witruimte tussen ingevulde rijen.", ""), "")</f>
        <v/>
      </c>
      <c r="AJ87" s="242" t="str">
        <f t="shared" si="36"/>
        <v/>
      </c>
      <c r="AK87" s="171"/>
      <c r="AL87" s="159" t="str">
        <f t="shared" si="37"/>
        <v/>
      </c>
    </row>
    <row r="88" spans="1:38" s="158" customFormat="1" ht="14.4" customHeight="1" x14ac:dyDescent="0.3">
      <c r="A88" s="244" t="str">
        <f t="shared" si="23"/>
        <v/>
      </c>
      <c r="B88" s="153" t="str">
        <f t="shared" si="24"/>
        <v/>
      </c>
      <c r="C88" s="173"/>
      <c r="D88" s="179"/>
      <c r="E88" s="175"/>
      <c r="F88" s="156"/>
      <c r="G88" s="175"/>
      <c r="H88" s="175"/>
      <c r="I88" s="177"/>
      <c r="J88" s="157" t="s">
        <v>98</v>
      </c>
      <c r="K88" s="158">
        <f t="shared" si="25"/>
        <v>0</v>
      </c>
      <c r="L88" s="168">
        <f t="shared" si="26"/>
        <v>0</v>
      </c>
      <c r="M88" s="171">
        <f t="shared" si="27"/>
        <v>0</v>
      </c>
      <c r="N88" s="171">
        <f t="shared" si="28"/>
        <v>0</v>
      </c>
      <c r="O88" s="171">
        <f t="shared" si="29"/>
        <v>0</v>
      </c>
      <c r="P88" s="171">
        <f t="shared" si="30"/>
        <v>0</v>
      </c>
      <c r="Q88" s="171">
        <f t="shared" si="31"/>
        <v>0</v>
      </c>
      <c r="R88" s="171">
        <f t="shared" si="32"/>
        <v>0</v>
      </c>
      <c r="S88" s="168" t="str">
        <f t="shared" si="33"/>
        <v/>
      </c>
      <c r="T88" s="171"/>
      <c r="U88" s="171"/>
      <c r="V88" s="171" t="str">
        <f>IF($F88&lt;&gt;"", IF($C88&lt;&gt;"", _xlfn.IFNA(IF(MATCH($C88&amp;" - "&amp;$F88, tblRelatietypeVergoeding[], 0)&lt;&gt;0, "", ""), "| Onverwachte combinatie tussen relatietype (veld "&amp;S87&amp;ROW()&amp;") en vergoedingswijze (veld "&amp;V87&amp;ROW()&amp;"). Kijk na of deze correct is."), ""), "")</f>
        <v/>
      </c>
      <c r="W88" s="171"/>
      <c r="X88" s="171"/>
      <c r="Y88" s="171"/>
      <c r="Z88" s="227" t="str">
        <f t="shared" si="34"/>
        <v/>
      </c>
      <c r="AA88" s="168"/>
      <c r="AB88" s="171"/>
      <c r="AC88" s="171"/>
      <c r="AD88" s="171"/>
      <c r="AE88" s="171"/>
      <c r="AF88" s="171" t="str">
        <f t="shared" si="21"/>
        <v/>
      </c>
      <c r="AG88" s="171" t="str">
        <f t="shared" si="22"/>
        <v/>
      </c>
      <c r="AH88" s="242" t="str">
        <f t="shared" si="35"/>
        <v/>
      </c>
      <c r="AI88" s="158" t="str">
        <f>IF(K88&lt;&gt;1, IF(SUM(K88:$K$504)&lt;&gt;0, "| Laat geen witruimte tussen ingevulde rijen.", ""), "")</f>
        <v/>
      </c>
      <c r="AJ88" s="242" t="str">
        <f t="shared" si="36"/>
        <v/>
      </c>
      <c r="AK88" s="171"/>
      <c r="AL88" s="159" t="str">
        <f t="shared" si="37"/>
        <v/>
      </c>
    </row>
    <row r="89" spans="1:38" s="158" customFormat="1" ht="14.4" customHeight="1" x14ac:dyDescent="0.3">
      <c r="A89" s="244" t="str">
        <f t="shared" si="23"/>
        <v/>
      </c>
      <c r="B89" s="153" t="str">
        <f t="shared" si="24"/>
        <v/>
      </c>
      <c r="C89" s="173"/>
      <c r="D89" s="179"/>
      <c r="E89" s="175"/>
      <c r="F89" s="156"/>
      <c r="G89" s="175"/>
      <c r="H89" s="175"/>
      <c r="I89" s="177"/>
      <c r="J89" s="157" t="s">
        <v>98</v>
      </c>
      <c r="K89" s="158">
        <f t="shared" si="25"/>
        <v>0</v>
      </c>
      <c r="L89" s="168">
        <f t="shared" si="26"/>
        <v>0</v>
      </c>
      <c r="M89" s="171">
        <f t="shared" si="27"/>
        <v>0</v>
      </c>
      <c r="N89" s="171">
        <f t="shared" si="28"/>
        <v>0</v>
      </c>
      <c r="O89" s="171">
        <f t="shared" si="29"/>
        <v>0</v>
      </c>
      <c r="P89" s="171">
        <f t="shared" si="30"/>
        <v>0</v>
      </c>
      <c r="Q89" s="171">
        <f t="shared" si="31"/>
        <v>0</v>
      </c>
      <c r="R89" s="171">
        <f t="shared" si="32"/>
        <v>0</v>
      </c>
      <c r="S89" s="168" t="str">
        <f t="shared" si="33"/>
        <v/>
      </c>
      <c r="T89" s="171"/>
      <c r="U89" s="171"/>
      <c r="V89" s="171" t="str">
        <f>IF($F89&lt;&gt;"", IF($C89&lt;&gt;"", _xlfn.IFNA(IF(MATCH($C89&amp;" - "&amp;$F89, tblRelatietypeVergoeding[], 0)&lt;&gt;0, "", ""), "| Onverwachte combinatie tussen relatietype (veld "&amp;S88&amp;ROW()&amp;") en vergoedingswijze (veld "&amp;V88&amp;ROW()&amp;"). Kijk na of deze correct is."), ""), "")</f>
        <v/>
      </c>
      <c r="W89" s="171"/>
      <c r="X89" s="171"/>
      <c r="Y89" s="171"/>
      <c r="Z89" s="227" t="str">
        <f t="shared" si="34"/>
        <v/>
      </c>
      <c r="AA89" s="168"/>
      <c r="AB89" s="171"/>
      <c r="AC89" s="171"/>
      <c r="AD89" s="171"/>
      <c r="AE89" s="171"/>
      <c r="AF89" s="171" t="str">
        <f t="shared" si="21"/>
        <v/>
      </c>
      <c r="AG89" s="171" t="str">
        <f t="shared" si="22"/>
        <v/>
      </c>
      <c r="AH89" s="242" t="str">
        <f t="shared" si="35"/>
        <v/>
      </c>
      <c r="AI89" s="158" t="str">
        <f>IF(K89&lt;&gt;1, IF(SUM(K89:$K$504)&lt;&gt;0, "| Laat geen witruimte tussen ingevulde rijen.", ""), "")</f>
        <v/>
      </c>
      <c r="AJ89" s="242" t="str">
        <f t="shared" si="36"/>
        <v/>
      </c>
      <c r="AK89" s="171"/>
      <c r="AL89" s="159" t="str">
        <f t="shared" si="37"/>
        <v/>
      </c>
    </row>
    <row r="90" spans="1:38" s="158" customFormat="1" ht="14.4" customHeight="1" x14ac:dyDescent="0.3">
      <c r="A90" s="244" t="str">
        <f t="shared" si="23"/>
        <v/>
      </c>
      <c r="B90" s="153" t="str">
        <f t="shared" si="24"/>
        <v/>
      </c>
      <c r="C90" s="173"/>
      <c r="D90" s="179"/>
      <c r="E90" s="175"/>
      <c r="F90" s="156"/>
      <c r="G90" s="175"/>
      <c r="H90" s="175"/>
      <c r="I90" s="177"/>
      <c r="J90" s="157" t="s">
        <v>98</v>
      </c>
      <c r="K90" s="158">
        <f t="shared" si="25"/>
        <v>0</v>
      </c>
      <c r="L90" s="168">
        <f t="shared" si="26"/>
        <v>0</v>
      </c>
      <c r="M90" s="171">
        <f t="shared" si="27"/>
        <v>0</v>
      </c>
      <c r="N90" s="171">
        <f t="shared" si="28"/>
        <v>0</v>
      </c>
      <c r="O90" s="171">
        <f t="shared" si="29"/>
        <v>0</v>
      </c>
      <c r="P90" s="171">
        <f t="shared" si="30"/>
        <v>0</v>
      </c>
      <c r="Q90" s="171">
        <f t="shared" si="31"/>
        <v>0</v>
      </c>
      <c r="R90" s="171">
        <f t="shared" si="32"/>
        <v>0</v>
      </c>
      <c r="S90" s="168" t="str">
        <f t="shared" si="33"/>
        <v/>
      </c>
      <c r="T90" s="171"/>
      <c r="U90" s="171"/>
      <c r="V90" s="171" t="str">
        <f>IF($F90&lt;&gt;"", IF($C90&lt;&gt;"", _xlfn.IFNA(IF(MATCH($C90&amp;" - "&amp;$F90, tblRelatietypeVergoeding[], 0)&lt;&gt;0, "", ""), "| Onverwachte combinatie tussen relatietype (veld "&amp;S89&amp;ROW()&amp;") en vergoedingswijze (veld "&amp;V89&amp;ROW()&amp;"). Kijk na of deze correct is."), ""), "")</f>
        <v/>
      </c>
      <c r="W90" s="171"/>
      <c r="X90" s="171"/>
      <c r="Y90" s="171"/>
      <c r="Z90" s="227" t="str">
        <f t="shared" si="34"/>
        <v/>
      </c>
      <c r="AA90" s="168"/>
      <c r="AB90" s="171"/>
      <c r="AC90" s="171"/>
      <c r="AD90" s="171"/>
      <c r="AE90" s="171"/>
      <c r="AF90" s="171" t="str">
        <f t="shared" si="21"/>
        <v/>
      </c>
      <c r="AG90" s="171" t="str">
        <f t="shared" si="22"/>
        <v/>
      </c>
      <c r="AH90" s="242" t="str">
        <f t="shared" si="35"/>
        <v/>
      </c>
      <c r="AI90" s="158" t="str">
        <f>IF(K90&lt;&gt;1, IF(SUM(K90:$K$504)&lt;&gt;0, "| Laat geen witruimte tussen ingevulde rijen.", ""), "")</f>
        <v/>
      </c>
      <c r="AJ90" s="242" t="str">
        <f t="shared" si="36"/>
        <v/>
      </c>
      <c r="AK90" s="171"/>
      <c r="AL90" s="159" t="str">
        <f t="shared" si="37"/>
        <v/>
      </c>
    </row>
    <row r="91" spans="1:38" s="158" customFormat="1" ht="14.4" customHeight="1" x14ac:dyDescent="0.3">
      <c r="A91" s="244" t="str">
        <f t="shared" si="23"/>
        <v/>
      </c>
      <c r="B91" s="153" t="str">
        <f t="shared" si="24"/>
        <v/>
      </c>
      <c r="C91" s="173"/>
      <c r="D91" s="179"/>
      <c r="E91" s="175"/>
      <c r="F91" s="156"/>
      <c r="G91" s="175"/>
      <c r="H91" s="175"/>
      <c r="I91" s="177"/>
      <c r="J91" s="157" t="s">
        <v>98</v>
      </c>
      <c r="K91" s="158">
        <f t="shared" si="25"/>
        <v>0</v>
      </c>
      <c r="L91" s="168">
        <f t="shared" si="26"/>
        <v>0</v>
      </c>
      <c r="M91" s="171">
        <f t="shared" si="27"/>
        <v>0</v>
      </c>
      <c r="N91" s="171">
        <f t="shared" si="28"/>
        <v>0</v>
      </c>
      <c r="O91" s="171">
        <f t="shared" si="29"/>
        <v>0</v>
      </c>
      <c r="P91" s="171">
        <f t="shared" si="30"/>
        <v>0</v>
      </c>
      <c r="Q91" s="171">
        <f t="shared" si="31"/>
        <v>0</v>
      </c>
      <c r="R91" s="171">
        <f t="shared" si="32"/>
        <v>0</v>
      </c>
      <c r="S91" s="168" t="str">
        <f t="shared" si="33"/>
        <v/>
      </c>
      <c r="T91" s="171"/>
      <c r="U91" s="171"/>
      <c r="V91" s="171" t="str">
        <f>IF($F91&lt;&gt;"", IF($C91&lt;&gt;"", _xlfn.IFNA(IF(MATCH($C91&amp;" - "&amp;$F91, tblRelatietypeVergoeding[], 0)&lt;&gt;0, "", ""), "| Onverwachte combinatie tussen relatietype (veld "&amp;S90&amp;ROW()&amp;") en vergoedingswijze (veld "&amp;V90&amp;ROW()&amp;"). Kijk na of deze correct is."), ""), "")</f>
        <v/>
      </c>
      <c r="W91" s="171"/>
      <c r="X91" s="171"/>
      <c r="Y91" s="171"/>
      <c r="Z91" s="227" t="str">
        <f t="shared" si="34"/>
        <v/>
      </c>
      <c r="AA91" s="168"/>
      <c r="AB91" s="171"/>
      <c r="AC91" s="171"/>
      <c r="AD91" s="171"/>
      <c r="AE91" s="171"/>
      <c r="AF91" s="171" t="str">
        <f t="shared" si="21"/>
        <v/>
      </c>
      <c r="AG91" s="171" t="str">
        <f t="shared" si="22"/>
        <v/>
      </c>
      <c r="AH91" s="242" t="str">
        <f t="shared" si="35"/>
        <v/>
      </c>
      <c r="AI91" s="158" t="str">
        <f>IF(K91&lt;&gt;1, IF(SUM(K91:$K$504)&lt;&gt;0, "| Laat geen witruimte tussen ingevulde rijen.", ""), "")</f>
        <v/>
      </c>
      <c r="AJ91" s="242" t="str">
        <f t="shared" si="36"/>
        <v/>
      </c>
      <c r="AK91" s="171"/>
      <c r="AL91" s="159" t="str">
        <f t="shared" si="37"/>
        <v/>
      </c>
    </row>
    <row r="92" spans="1:38" s="158" customFormat="1" ht="14.4" customHeight="1" x14ac:dyDescent="0.3">
      <c r="A92" s="244" t="str">
        <f t="shared" si="23"/>
        <v/>
      </c>
      <c r="B92" s="153" t="str">
        <f t="shared" si="24"/>
        <v/>
      </c>
      <c r="C92" s="173"/>
      <c r="D92" s="179"/>
      <c r="E92" s="175"/>
      <c r="F92" s="156"/>
      <c r="G92" s="175"/>
      <c r="H92" s="175"/>
      <c r="I92" s="177"/>
      <c r="J92" s="157" t="s">
        <v>98</v>
      </c>
      <c r="K92" s="158">
        <f t="shared" si="25"/>
        <v>0</v>
      </c>
      <c r="L92" s="168">
        <f t="shared" si="26"/>
        <v>0</v>
      </c>
      <c r="M92" s="171">
        <f t="shared" si="27"/>
        <v>0</v>
      </c>
      <c r="N92" s="171">
        <f t="shared" si="28"/>
        <v>0</v>
      </c>
      <c r="O92" s="171">
        <f t="shared" si="29"/>
        <v>0</v>
      </c>
      <c r="P92" s="171">
        <f t="shared" si="30"/>
        <v>0</v>
      </c>
      <c r="Q92" s="171">
        <f t="shared" si="31"/>
        <v>0</v>
      </c>
      <c r="R92" s="171">
        <f t="shared" si="32"/>
        <v>0</v>
      </c>
      <c r="S92" s="168" t="str">
        <f t="shared" si="33"/>
        <v/>
      </c>
      <c r="T92" s="171"/>
      <c r="U92" s="171"/>
      <c r="V92" s="171" t="str">
        <f>IF($F92&lt;&gt;"", IF($C92&lt;&gt;"", _xlfn.IFNA(IF(MATCH($C92&amp;" - "&amp;$F92, tblRelatietypeVergoeding[], 0)&lt;&gt;0, "", ""), "| Onverwachte combinatie tussen relatietype (veld "&amp;S91&amp;ROW()&amp;") en vergoedingswijze (veld "&amp;V91&amp;ROW()&amp;"). Kijk na of deze correct is."), ""), "")</f>
        <v/>
      </c>
      <c r="W92" s="171"/>
      <c r="X92" s="171"/>
      <c r="Y92" s="171"/>
      <c r="Z92" s="227" t="str">
        <f t="shared" si="34"/>
        <v/>
      </c>
      <c r="AA92" s="168"/>
      <c r="AB92" s="171"/>
      <c r="AC92" s="171"/>
      <c r="AD92" s="171"/>
      <c r="AE92" s="171"/>
      <c r="AF92" s="171" t="str">
        <f t="shared" si="21"/>
        <v/>
      </c>
      <c r="AG92" s="171" t="str">
        <f t="shared" si="22"/>
        <v/>
      </c>
      <c r="AH92" s="242" t="str">
        <f t="shared" si="35"/>
        <v/>
      </c>
      <c r="AI92" s="158" t="str">
        <f>IF(K92&lt;&gt;1, IF(SUM(K92:$K$504)&lt;&gt;0, "| Laat geen witruimte tussen ingevulde rijen.", ""), "")</f>
        <v/>
      </c>
      <c r="AJ92" s="242" t="str">
        <f t="shared" si="36"/>
        <v/>
      </c>
      <c r="AK92" s="171"/>
      <c r="AL92" s="159" t="str">
        <f t="shared" si="37"/>
        <v/>
      </c>
    </row>
    <row r="93" spans="1:38" s="158" customFormat="1" ht="14.4" customHeight="1" x14ac:dyDescent="0.3">
      <c r="A93" s="244" t="str">
        <f t="shared" si="23"/>
        <v/>
      </c>
      <c r="B93" s="153" t="str">
        <f t="shared" si="24"/>
        <v/>
      </c>
      <c r="C93" s="173"/>
      <c r="D93" s="179"/>
      <c r="E93" s="175"/>
      <c r="F93" s="156"/>
      <c r="G93" s="175"/>
      <c r="H93" s="175"/>
      <c r="I93" s="177"/>
      <c r="J93" s="157" t="s">
        <v>98</v>
      </c>
      <c r="K93" s="158">
        <f t="shared" si="25"/>
        <v>0</v>
      </c>
      <c r="L93" s="168">
        <f t="shared" si="26"/>
        <v>0</v>
      </c>
      <c r="M93" s="171">
        <f t="shared" si="27"/>
        <v>0</v>
      </c>
      <c r="N93" s="171">
        <f t="shared" si="28"/>
        <v>0</v>
      </c>
      <c r="O93" s="171">
        <f t="shared" si="29"/>
        <v>0</v>
      </c>
      <c r="P93" s="171">
        <f t="shared" si="30"/>
        <v>0</v>
      </c>
      <c r="Q93" s="171">
        <f t="shared" si="31"/>
        <v>0</v>
      </c>
      <c r="R93" s="171">
        <f t="shared" si="32"/>
        <v>0</v>
      </c>
      <c r="S93" s="168" t="str">
        <f t="shared" si="33"/>
        <v/>
      </c>
      <c r="T93" s="171"/>
      <c r="U93" s="171"/>
      <c r="V93" s="171" t="str">
        <f>IF($F93&lt;&gt;"", IF($C93&lt;&gt;"", _xlfn.IFNA(IF(MATCH($C93&amp;" - "&amp;$F93, tblRelatietypeVergoeding[], 0)&lt;&gt;0, "", ""), "| Onverwachte combinatie tussen relatietype (veld "&amp;S92&amp;ROW()&amp;") en vergoedingswijze (veld "&amp;V92&amp;ROW()&amp;"). Kijk na of deze correct is."), ""), "")</f>
        <v/>
      </c>
      <c r="W93" s="171"/>
      <c r="X93" s="171"/>
      <c r="Y93" s="171"/>
      <c r="Z93" s="227" t="str">
        <f t="shared" si="34"/>
        <v/>
      </c>
      <c r="AA93" s="168"/>
      <c r="AB93" s="171"/>
      <c r="AC93" s="171"/>
      <c r="AD93" s="171"/>
      <c r="AE93" s="171"/>
      <c r="AF93" s="171" t="str">
        <f t="shared" si="21"/>
        <v/>
      </c>
      <c r="AG93" s="171" t="str">
        <f t="shared" si="22"/>
        <v/>
      </c>
      <c r="AH93" s="242" t="str">
        <f t="shared" si="35"/>
        <v/>
      </c>
      <c r="AI93" s="158" t="str">
        <f>IF(K93&lt;&gt;1, IF(SUM(K93:$K$504)&lt;&gt;0, "| Laat geen witruimte tussen ingevulde rijen.", ""), "")</f>
        <v/>
      </c>
      <c r="AJ93" s="242" t="str">
        <f t="shared" si="36"/>
        <v/>
      </c>
      <c r="AK93" s="171"/>
      <c r="AL93" s="159" t="str">
        <f t="shared" si="37"/>
        <v/>
      </c>
    </row>
    <row r="94" spans="1:38" s="158" customFormat="1" ht="14.4" customHeight="1" x14ac:dyDescent="0.3">
      <c r="A94" s="244" t="str">
        <f t="shared" si="23"/>
        <v/>
      </c>
      <c r="B94" s="153" t="str">
        <f t="shared" si="24"/>
        <v/>
      </c>
      <c r="C94" s="173"/>
      <c r="D94" s="179"/>
      <c r="E94" s="175"/>
      <c r="F94" s="156"/>
      <c r="G94" s="175"/>
      <c r="H94" s="175"/>
      <c r="I94" s="177"/>
      <c r="J94" s="157" t="s">
        <v>98</v>
      </c>
      <c r="K94" s="158">
        <f t="shared" si="25"/>
        <v>0</v>
      </c>
      <c r="L94" s="168">
        <f t="shared" si="26"/>
        <v>0</v>
      </c>
      <c r="M94" s="171">
        <f t="shared" si="27"/>
        <v>0</v>
      </c>
      <c r="N94" s="171">
        <f t="shared" si="28"/>
        <v>0</v>
      </c>
      <c r="O94" s="171">
        <f t="shared" si="29"/>
        <v>0</v>
      </c>
      <c r="P94" s="171">
        <f t="shared" si="30"/>
        <v>0</v>
      </c>
      <c r="Q94" s="171">
        <f t="shared" si="31"/>
        <v>0</v>
      </c>
      <c r="R94" s="171">
        <f t="shared" si="32"/>
        <v>0</v>
      </c>
      <c r="S94" s="168" t="str">
        <f t="shared" si="33"/>
        <v/>
      </c>
      <c r="T94" s="171"/>
      <c r="U94" s="171"/>
      <c r="V94" s="171" t="str">
        <f>IF($F94&lt;&gt;"", IF($C94&lt;&gt;"", _xlfn.IFNA(IF(MATCH($C94&amp;" - "&amp;$F94, tblRelatietypeVergoeding[], 0)&lt;&gt;0, "", ""), "| Onverwachte combinatie tussen relatietype (veld "&amp;S93&amp;ROW()&amp;") en vergoedingswijze (veld "&amp;V93&amp;ROW()&amp;"). Kijk na of deze correct is."), ""), "")</f>
        <v/>
      </c>
      <c r="W94" s="171"/>
      <c r="X94" s="171"/>
      <c r="Y94" s="171"/>
      <c r="Z94" s="227" t="str">
        <f t="shared" si="34"/>
        <v/>
      </c>
      <c r="AA94" s="168"/>
      <c r="AB94" s="171"/>
      <c r="AC94" s="171"/>
      <c r="AD94" s="171"/>
      <c r="AE94" s="171"/>
      <c r="AF94" s="171" t="str">
        <f t="shared" si="21"/>
        <v/>
      </c>
      <c r="AG94" s="171" t="str">
        <f t="shared" si="22"/>
        <v/>
      </c>
      <c r="AH94" s="242" t="str">
        <f t="shared" si="35"/>
        <v/>
      </c>
      <c r="AI94" s="158" t="str">
        <f>IF(K94&lt;&gt;1, IF(SUM(K94:$K$504)&lt;&gt;0, "| Laat geen witruimte tussen ingevulde rijen.", ""), "")</f>
        <v/>
      </c>
      <c r="AJ94" s="242" t="str">
        <f t="shared" si="36"/>
        <v/>
      </c>
      <c r="AK94" s="171"/>
      <c r="AL94" s="159" t="str">
        <f t="shared" si="37"/>
        <v/>
      </c>
    </row>
    <row r="95" spans="1:38" s="158" customFormat="1" ht="14.4" customHeight="1" x14ac:dyDescent="0.3">
      <c r="A95" s="244" t="str">
        <f t="shared" si="23"/>
        <v/>
      </c>
      <c r="B95" s="153" t="str">
        <f t="shared" si="24"/>
        <v/>
      </c>
      <c r="C95" s="173"/>
      <c r="D95" s="179"/>
      <c r="E95" s="175"/>
      <c r="F95" s="156"/>
      <c r="G95" s="175"/>
      <c r="H95" s="175"/>
      <c r="I95" s="177"/>
      <c r="J95" s="157" t="s">
        <v>98</v>
      </c>
      <c r="K95" s="158">
        <f t="shared" si="25"/>
        <v>0</v>
      </c>
      <c r="L95" s="168">
        <f t="shared" si="26"/>
        <v>0</v>
      </c>
      <c r="M95" s="171">
        <f t="shared" si="27"/>
        <v>0</v>
      </c>
      <c r="N95" s="171">
        <f t="shared" si="28"/>
        <v>0</v>
      </c>
      <c r="O95" s="171">
        <f t="shared" si="29"/>
        <v>0</v>
      </c>
      <c r="P95" s="171">
        <f t="shared" si="30"/>
        <v>0</v>
      </c>
      <c r="Q95" s="171">
        <f t="shared" si="31"/>
        <v>0</v>
      </c>
      <c r="R95" s="171">
        <f t="shared" si="32"/>
        <v>0</v>
      </c>
      <c r="S95" s="168" t="str">
        <f t="shared" si="33"/>
        <v/>
      </c>
      <c r="T95" s="171"/>
      <c r="U95" s="171"/>
      <c r="V95" s="171" t="str">
        <f>IF($F95&lt;&gt;"", IF($C95&lt;&gt;"", _xlfn.IFNA(IF(MATCH($C95&amp;" - "&amp;$F95, tblRelatietypeVergoeding[], 0)&lt;&gt;0, "", ""), "| Onverwachte combinatie tussen relatietype (veld "&amp;S94&amp;ROW()&amp;") en vergoedingswijze (veld "&amp;V94&amp;ROW()&amp;"). Kijk na of deze correct is."), ""), "")</f>
        <v/>
      </c>
      <c r="W95" s="171"/>
      <c r="X95" s="171"/>
      <c r="Y95" s="171"/>
      <c r="Z95" s="227" t="str">
        <f t="shared" si="34"/>
        <v/>
      </c>
      <c r="AA95" s="168"/>
      <c r="AB95" s="171"/>
      <c r="AC95" s="171"/>
      <c r="AD95" s="171"/>
      <c r="AE95" s="171"/>
      <c r="AF95" s="171" t="str">
        <f t="shared" si="21"/>
        <v/>
      </c>
      <c r="AG95" s="171" t="str">
        <f t="shared" si="22"/>
        <v/>
      </c>
      <c r="AH95" s="242" t="str">
        <f t="shared" si="35"/>
        <v/>
      </c>
      <c r="AI95" s="158" t="str">
        <f>IF(K95&lt;&gt;1, IF(SUM(K95:$K$504)&lt;&gt;0, "| Laat geen witruimte tussen ingevulde rijen.", ""), "")</f>
        <v/>
      </c>
      <c r="AJ95" s="242" t="str">
        <f t="shared" si="36"/>
        <v/>
      </c>
      <c r="AK95" s="171"/>
      <c r="AL95" s="159" t="str">
        <f t="shared" si="37"/>
        <v/>
      </c>
    </row>
    <row r="96" spans="1:38" s="158" customFormat="1" ht="14.4" customHeight="1" x14ac:dyDescent="0.3">
      <c r="A96" s="244" t="str">
        <f t="shared" si="23"/>
        <v/>
      </c>
      <c r="B96" s="153" t="str">
        <f t="shared" si="24"/>
        <v/>
      </c>
      <c r="C96" s="173"/>
      <c r="D96" s="179"/>
      <c r="E96" s="175"/>
      <c r="F96" s="156"/>
      <c r="G96" s="175"/>
      <c r="H96" s="175"/>
      <c r="I96" s="177"/>
      <c r="J96" s="157" t="s">
        <v>98</v>
      </c>
      <c r="K96" s="158">
        <f t="shared" si="25"/>
        <v>0</v>
      </c>
      <c r="L96" s="168">
        <f t="shared" si="26"/>
        <v>0</v>
      </c>
      <c r="M96" s="171">
        <f t="shared" si="27"/>
        <v>0</v>
      </c>
      <c r="N96" s="171">
        <f t="shared" si="28"/>
        <v>0</v>
      </c>
      <c r="O96" s="171">
        <f t="shared" si="29"/>
        <v>0</v>
      </c>
      <c r="P96" s="171">
        <f t="shared" si="30"/>
        <v>0</v>
      </c>
      <c r="Q96" s="171">
        <f t="shared" si="31"/>
        <v>0</v>
      </c>
      <c r="R96" s="171">
        <f t="shared" si="32"/>
        <v>0</v>
      </c>
      <c r="S96" s="168" t="str">
        <f t="shared" si="33"/>
        <v/>
      </c>
      <c r="T96" s="171"/>
      <c r="U96" s="171"/>
      <c r="V96" s="171" t="str">
        <f>IF($F96&lt;&gt;"", IF($C96&lt;&gt;"", _xlfn.IFNA(IF(MATCH($C96&amp;" - "&amp;$F96, tblRelatietypeVergoeding[], 0)&lt;&gt;0, "", ""), "| Onverwachte combinatie tussen relatietype (veld "&amp;S95&amp;ROW()&amp;") en vergoedingswijze (veld "&amp;V95&amp;ROW()&amp;"). Kijk na of deze correct is."), ""), "")</f>
        <v/>
      </c>
      <c r="W96" s="171"/>
      <c r="X96" s="171"/>
      <c r="Y96" s="171"/>
      <c r="Z96" s="227" t="str">
        <f t="shared" si="34"/>
        <v/>
      </c>
      <c r="AA96" s="168"/>
      <c r="AB96" s="171"/>
      <c r="AC96" s="171"/>
      <c r="AD96" s="171"/>
      <c r="AE96" s="171"/>
      <c r="AF96" s="171" t="str">
        <f t="shared" si="21"/>
        <v/>
      </c>
      <c r="AG96" s="171" t="str">
        <f t="shared" si="22"/>
        <v/>
      </c>
      <c r="AH96" s="242" t="str">
        <f t="shared" si="35"/>
        <v/>
      </c>
      <c r="AI96" s="158" t="str">
        <f>IF(K96&lt;&gt;1, IF(SUM(K96:$K$504)&lt;&gt;0, "| Laat geen witruimte tussen ingevulde rijen.", ""), "")</f>
        <v/>
      </c>
      <c r="AJ96" s="242" t="str">
        <f t="shared" si="36"/>
        <v/>
      </c>
      <c r="AK96" s="171"/>
      <c r="AL96" s="159" t="str">
        <f t="shared" si="37"/>
        <v/>
      </c>
    </row>
    <row r="97" spans="1:38" s="158" customFormat="1" ht="14.4" customHeight="1" x14ac:dyDescent="0.3">
      <c r="A97" s="244" t="str">
        <f t="shared" si="23"/>
        <v/>
      </c>
      <c r="B97" s="153" t="str">
        <f t="shared" si="24"/>
        <v/>
      </c>
      <c r="C97" s="173"/>
      <c r="D97" s="179"/>
      <c r="E97" s="175"/>
      <c r="F97" s="156"/>
      <c r="G97" s="175"/>
      <c r="H97" s="175"/>
      <c r="I97" s="177"/>
      <c r="J97" s="157" t="s">
        <v>98</v>
      </c>
      <c r="K97" s="158">
        <f t="shared" si="25"/>
        <v>0</v>
      </c>
      <c r="L97" s="168">
        <f t="shared" si="26"/>
        <v>0</v>
      </c>
      <c r="M97" s="171">
        <f t="shared" si="27"/>
        <v>0</v>
      </c>
      <c r="N97" s="171">
        <f t="shared" si="28"/>
        <v>0</v>
      </c>
      <c r="O97" s="171">
        <f t="shared" si="29"/>
        <v>0</v>
      </c>
      <c r="P97" s="171">
        <f t="shared" si="30"/>
        <v>0</v>
      </c>
      <c r="Q97" s="171">
        <f t="shared" si="31"/>
        <v>0</v>
      </c>
      <c r="R97" s="171">
        <f t="shared" si="32"/>
        <v>0</v>
      </c>
      <c r="S97" s="168" t="str">
        <f t="shared" si="33"/>
        <v/>
      </c>
      <c r="T97" s="171"/>
      <c r="U97" s="171"/>
      <c r="V97" s="171" t="str">
        <f>IF($F97&lt;&gt;"", IF($C97&lt;&gt;"", _xlfn.IFNA(IF(MATCH($C97&amp;" - "&amp;$F97, tblRelatietypeVergoeding[], 0)&lt;&gt;0, "", ""), "| Onverwachte combinatie tussen relatietype (veld "&amp;S96&amp;ROW()&amp;") en vergoedingswijze (veld "&amp;V96&amp;ROW()&amp;"). Kijk na of deze correct is."), ""), "")</f>
        <v/>
      </c>
      <c r="W97" s="171"/>
      <c r="X97" s="171"/>
      <c r="Y97" s="171"/>
      <c r="Z97" s="227" t="str">
        <f t="shared" si="34"/>
        <v/>
      </c>
      <c r="AA97" s="168"/>
      <c r="AB97" s="171"/>
      <c r="AC97" s="171"/>
      <c r="AD97" s="171"/>
      <c r="AE97" s="171"/>
      <c r="AF97" s="171" t="str">
        <f t="shared" si="21"/>
        <v/>
      </c>
      <c r="AG97" s="171" t="str">
        <f t="shared" si="22"/>
        <v/>
      </c>
      <c r="AH97" s="242" t="str">
        <f t="shared" si="35"/>
        <v/>
      </c>
      <c r="AI97" s="158" t="str">
        <f>IF(K97&lt;&gt;1, IF(SUM(K97:$K$504)&lt;&gt;0, "| Laat geen witruimte tussen ingevulde rijen.", ""), "")</f>
        <v/>
      </c>
      <c r="AJ97" s="242" t="str">
        <f t="shared" si="36"/>
        <v/>
      </c>
      <c r="AK97" s="171"/>
      <c r="AL97" s="159" t="str">
        <f t="shared" si="37"/>
        <v/>
      </c>
    </row>
    <row r="98" spans="1:38" s="158" customFormat="1" ht="14.4" customHeight="1" x14ac:dyDescent="0.3">
      <c r="A98" s="244" t="str">
        <f t="shared" si="23"/>
        <v/>
      </c>
      <c r="B98" s="153" t="str">
        <f t="shared" si="24"/>
        <v/>
      </c>
      <c r="C98" s="173"/>
      <c r="D98" s="179"/>
      <c r="E98" s="175"/>
      <c r="F98" s="156"/>
      <c r="G98" s="175"/>
      <c r="H98" s="175"/>
      <c r="I98" s="177"/>
      <c r="J98" s="157" t="s">
        <v>98</v>
      </c>
      <c r="K98" s="158">
        <f t="shared" si="25"/>
        <v>0</v>
      </c>
      <c r="L98" s="168">
        <f t="shared" si="26"/>
        <v>0</v>
      </c>
      <c r="M98" s="171">
        <f t="shared" si="27"/>
        <v>0</v>
      </c>
      <c r="N98" s="171">
        <f t="shared" si="28"/>
        <v>0</v>
      </c>
      <c r="O98" s="171">
        <f t="shared" si="29"/>
        <v>0</v>
      </c>
      <c r="P98" s="171">
        <f t="shared" si="30"/>
        <v>0</v>
      </c>
      <c r="Q98" s="171">
        <f t="shared" si="31"/>
        <v>0</v>
      </c>
      <c r="R98" s="171">
        <f t="shared" si="32"/>
        <v>0</v>
      </c>
      <c r="S98" s="168" t="str">
        <f t="shared" si="33"/>
        <v/>
      </c>
      <c r="T98" s="171"/>
      <c r="U98" s="171"/>
      <c r="V98" s="171" t="str">
        <f>IF($F98&lt;&gt;"", IF($C98&lt;&gt;"", _xlfn.IFNA(IF(MATCH($C98&amp;" - "&amp;$F98, tblRelatietypeVergoeding[], 0)&lt;&gt;0, "", ""), "| Onverwachte combinatie tussen relatietype (veld "&amp;S97&amp;ROW()&amp;") en vergoedingswijze (veld "&amp;V97&amp;ROW()&amp;"). Kijk na of deze correct is."), ""), "")</f>
        <v/>
      </c>
      <c r="W98" s="171"/>
      <c r="X98" s="171"/>
      <c r="Y98" s="171"/>
      <c r="Z98" s="227" t="str">
        <f t="shared" si="34"/>
        <v/>
      </c>
      <c r="AA98" s="168"/>
      <c r="AB98" s="171"/>
      <c r="AC98" s="171"/>
      <c r="AD98" s="171"/>
      <c r="AE98" s="171"/>
      <c r="AF98" s="171" t="str">
        <f t="shared" si="21"/>
        <v/>
      </c>
      <c r="AG98" s="171" t="str">
        <f t="shared" si="22"/>
        <v/>
      </c>
      <c r="AH98" s="242" t="str">
        <f t="shared" si="35"/>
        <v/>
      </c>
      <c r="AI98" s="158" t="str">
        <f>IF(K98&lt;&gt;1, IF(SUM(K98:$K$504)&lt;&gt;0, "| Laat geen witruimte tussen ingevulde rijen.", ""), "")</f>
        <v/>
      </c>
      <c r="AJ98" s="242" t="str">
        <f t="shared" si="36"/>
        <v/>
      </c>
      <c r="AK98" s="171"/>
      <c r="AL98" s="159" t="str">
        <f t="shared" si="37"/>
        <v/>
      </c>
    </row>
    <row r="99" spans="1:38" s="158" customFormat="1" ht="14.4" customHeight="1" x14ac:dyDescent="0.3">
      <c r="A99" s="244" t="str">
        <f t="shared" si="23"/>
        <v/>
      </c>
      <c r="B99" s="153" t="str">
        <f t="shared" si="24"/>
        <v/>
      </c>
      <c r="C99" s="173"/>
      <c r="D99" s="179"/>
      <c r="E99" s="175"/>
      <c r="F99" s="156"/>
      <c r="G99" s="175"/>
      <c r="H99" s="175"/>
      <c r="I99" s="177"/>
      <c r="J99" s="157" t="s">
        <v>98</v>
      </c>
      <c r="K99" s="158">
        <f t="shared" si="25"/>
        <v>0</v>
      </c>
      <c r="L99" s="168">
        <f t="shared" si="26"/>
        <v>0</v>
      </c>
      <c r="M99" s="171">
        <f t="shared" si="27"/>
        <v>0</v>
      </c>
      <c r="N99" s="171">
        <f t="shared" si="28"/>
        <v>0</v>
      </c>
      <c r="O99" s="171">
        <f t="shared" si="29"/>
        <v>0</v>
      </c>
      <c r="P99" s="171">
        <f t="shared" si="30"/>
        <v>0</v>
      </c>
      <c r="Q99" s="171">
        <f t="shared" si="31"/>
        <v>0</v>
      </c>
      <c r="R99" s="171">
        <f t="shared" si="32"/>
        <v>0</v>
      </c>
      <c r="S99" s="168" t="str">
        <f t="shared" si="33"/>
        <v/>
      </c>
      <c r="T99" s="171"/>
      <c r="U99" s="171"/>
      <c r="V99" s="171" t="str">
        <f>IF($F99&lt;&gt;"", IF($C99&lt;&gt;"", _xlfn.IFNA(IF(MATCH($C99&amp;" - "&amp;$F99, tblRelatietypeVergoeding[], 0)&lt;&gt;0, "", ""), "| Onverwachte combinatie tussen relatietype (veld "&amp;S98&amp;ROW()&amp;") en vergoedingswijze (veld "&amp;V98&amp;ROW()&amp;"). Kijk na of deze correct is."), ""), "")</f>
        <v/>
      </c>
      <c r="W99" s="171"/>
      <c r="X99" s="171"/>
      <c r="Y99" s="171"/>
      <c r="Z99" s="227" t="str">
        <f t="shared" si="34"/>
        <v/>
      </c>
      <c r="AA99" s="168"/>
      <c r="AB99" s="171"/>
      <c r="AC99" s="171"/>
      <c r="AD99" s="171"/>
      <c r="AE99" s="171"/>
      <c r="AF99" s="171" t="str">
        <f t="shared" si="21"/>
        <v/>
      </c>
      <c r="AG99" s="171" t="str">
        <f t="shared" si="22"/>
        <v/>
      </c>
      <c r="AH99" s="242" t="str">
        <f t="shared" si="35"/>
        <v/>
      </c>
      <c r="AI99" s="158" t="str">
        <f>IF(K99&lt;&gt;1, IF(SUM(K99:$K$504)&lt;&gt;0, "| Laat geen witruimte tussen ingevulde rijen.", ""), "")</f>
        <v/>
      </c>
      <c r="AJ99" s="242" t="str">
        <f t="shared" si="36"/>
        <v/>
      </c>
      <c r="AK99" s="171"/>
      <c r="AL99" s="159" t="str">
        <f t="shared" si="37"/>
        <v/>
      </c>
    </row>
    <row r="100" spans="1:38" s="158" customFormat="1" ht="14.4" customHeight="1" x14ac:dyDescent="0.3">
      <c r="A100" s="244" t="str">
        <f t="shared" si="23"/>
        <v/>
      </c>
      <c r="B100" s="153" t="str">
        <f t="shared" si="24"/>
        <v/>
      </c>
      <c r="C100" s="173"/>
      <c r="D100" s="179"/>
      <c r="E100" s="175"/>
      <c r="F100" s="156"/>
      <c r="G100" s="175"/>
      <c r="H100" s="175"/>
      <c r="I100" s="177"/>
      <c r="J100" s="157" t="s">
        <v>98</v>
      </c>
      <c r="K100" s="158">
        <f t="shared" si="25"/>
        <v>0</v>
      </c>
      <c r="L100" s="168">
        <f t="shared" si="26"/>
        <v>0</v>
      </c>
      <c r="M100" s="171">
        <f t="shared" si="27"/>
        <v>0</v>
      </c>
      <c r="N100" s="171">
        <f t="shared" si="28"/>
        <v>0</v>
      </c>
      <c r="O100" s="171">
        <f t="shared" si="29"/>
        <v>0</v>
      </c>
      <c r="P100" s="171">
        <f t="shared" si="30"/>
        <v>0</v>
      </c>
      <c r="Q100" s="171">
        <f t="shared" si="31"/>
        <v>0</v>
      </c>
      <c r="R100" s="171">
        <f t="shared" si="32"/>
        <v>0</v>
      </c>
      <c r="S100" s="168" t="str">
        <f t="shared" si="33"/>
        <v/>
      </c>
      <c r="T100" s="171"/>
      <c r="U100" s="171"/>
      <c r="V100" s="171" t="str">
        <f>IF($F100&lt;&gt;"", IF($C100&lt;&gt;"", _xlfn.IFNA(IF(MATCH($C100&amp;" - "&amp;$F100, tblRelatietypeVergoeding[], 0)&lt;&gt;0, "", ""), "| Onverwachte combinatie tussen relatietype (veld "&amp;S99&amp;ROW()&amp;") en vergoedingswijze (veld "&amp;V99&amp;ROW()&amp;"). Kijk na of deze correct is."), ""), "")</f>
        <v/>
      </c>
      <c r="W100" s="171"/>
      <c r="X100" s="171"/>
      <c r="Y100" s="171"/>
      <c r="Z100" s="227" t="str">
        <f t="shared" si="34"/>
        <v/>
      </c>
      <c r="AA100" s="168"/>
      <c r="AB100" s="171"/>
      <c r="AC100" s="171"/>
      <c r="AD100" s="171"/>
      <c r="AE100" s="171"/>
      <c r="AF100" s="171" t="str">
        <f t="shared" si="21"/>
        <v/>
      </c>
      <c r="AG100" s="171" t="str">
        <f t="shared" si="22"/>
        <v/>
      </c>
      <c r="AH100" s="242" t="str">
        <f t="shared" si="35"/>
        <v/>
      </c>
      <c r="AI100" s="158" t="str">
        <f>IF(K100&lt;&gt;1, IF(SUM(K100:$K$504)&lt;&gt;0, "| Laat geen witruimte tussen ingevulde rijen.", ""), "")</f>
        <v/>
      </c>
      <c r="AJ100" s="242" t="str">
        <f t="shared" si="36"/>
        <v/>
      </c>
      <c r="AK100" s="171"/>
      <c r="AL100" s="159" t="str">
        <f t="shared" si="37"/>
        <v/>
      </c>
    </row>
    <row r="101" spans="1:38" s="158" customFormat="1" ht="14.4" customHeight="1" x14ac:dyDescent="0.3">
      <c r="A101" s="244" t="str">
        <f t="shared" si="23"/>
        <v/>
      </c>
      <c r="B101" s="153" t="str">
        <f t="shared" si="24"/>
        <v/>
      </c>
      <c r="C101" s="173"/>
      <c r="D101" s="179"/>
      <c r="E101" s="175"/>
      <c r="F101" s="156"/>
      <c r="G101" s="175"/>
      <c r="H101" s="175"/>
      <c r="I101" s="177"/>
      <c r="J101" s="157" t="s">
        <v>98</v>
      </c>
      <c r="K101" s="158">
        <f t="shared" si="25"/>
        <v>0</v>
      </c>
      <c r="L101" s="168">
        <f t="shared" si="26"/>
        <v>0</v>
      </c>
      <c r="M101" s="171">
        <f t="shared" si="27"/>
        <v>0</v>
      </c>
      <c r="N101" s="171">
        <f t="shared" si="28"/>
        <v>0</v>
      </c>
      <c r="O101" s="171">
        <f t="shared" si="29"/>
        <v>0</v>
      </c>
      <c r="P101" s="171">
        <f t="shared" si="30"/>
        <v>0</v>
      </c>
      <c r="Q101" s="171">
        <f t="shared" si="31"/>
        <v>0</v>
      </c>
      <c r="R101" s="171">
        <f t="shared" si="32"/>
        <v>0</v>
      </c>
      <c r="S101" s="168" t="str">
        <f t="shared" si="33"/>
        <v/>
      </c>
      <c r="T101" s="171"/>
      <c r="U101" s="171"/>
      <c r="V101" s="171" t="str">
        <f>IF($F101&lt;&gt;"", IF($C101&lt;&gt;"", _xlfn.IFNA(IF(MATCH($C101&amp;" - "&amp;$F101, tblRelatietypeVergoeding[], 0)&lt;&gt;0, "", ""), "| Onverwachte combinatie tussen relatietype (veld "&amp;S100&amp;ROW()&amp;") en vergoedingswijze (veld "&amp;V100&amp;ROW()&amp;"). Kijk na of deze correct is."), ""), "")</f>
        <v/>
      </c>
      <c r="W101" s="171"/>
      <c r="X101" s="171"/>
      <c r="Y101" s="171"/>
      <c r="Z101" s="227" t="str">
        <f t="shared" si="34"/>
        <v/>
      </c>
      <c r="AA101" s="168"/>
      <c r="AB101" s="171"/>
      <c r="AC101" s="171"/>
      <c r="AD101" s="171"/>
      <c r="AE101" s="171"/>
      <c r="AF101" s="171" t="str">
        <f t="shared" si="21"/>
        <v/>
      </c>
      <c r="AG101" s="171" t="str">
        <f t="shared" si="22"/>
        <v/>
      </c>
      <c r="AH101" s="242" t="str">
        <f t="shared" si="35"/>
        <v/>
      </c>
      <c r="AI101" s="158" t="str">
        <f>IF(K101&lt;&gt;1, IF(SUM(K101:$K$504)&lt;&gt;0, "| Laat geen witruimte tussen ingevulde rijen.", ""), "")</f>
        <v/>
      </c>
      <c r="AJ101" s="242" t="str">
        <f t="shared" si="36"/>
        <v/>
      </c>
      <c r="AK101" s="171"/>
      <c r="AL101" s="159" t="str">
        <f t="shared" si="37"/>
        <v/>
      </c>
    </row>
    <row r="102" spans="1:38" s="158" customFormat="1" ht="14.4" customHeight="1" x14ac:dyDescent="0.3">
      <c r="A102" s="244" t="str">
        <f t="shared" si="23"/>
        <v/>
      </c>
      <c r="B102" s="153" t="str">
        <f t="shared" si="24"/>
        <v/>
      </c>
      <c r="C102" s="173"/>
      <c r="D102" s="179"/>
      <c r="E102" s="175"/>
      <c r="F102" s="156"/>
      <c r="G102" s="175"/>
      <c r="H102" s="175"/>
      <c r="I102" s="177"/>
      <c r="J102" s="157" t="s">
        <v>98</v>
      </c>
      <c r="K102" s="158">
        <f t="shared" si="25"/>
        <v>0</v>
      </c>
      <c r="L102" s="168">
        <f t="shared" si="26"/>
        <v>0</v>
      </c>
      <c r="M102" s="171">
        <f t="shared" si="27"/>
        <v>0</v>
      </c>
      <c r="N102" s="171">
        <f t="shared" si="28"/>
        <v>0</v>
      </c>
      <c r="O102" s="171">
        <f t="shared" si="29"/>
        <v>0</v>
      </c>
      <c r="P102" s="171">
        <f t="shared" si="30"/>
        <v>0</v>
      </c>
      <c r="Q102" s="171">
        <f t="shared" si="31"/>
        <v>0</v>
      </c>
      <c r="R102" s="171">
        <f t="shared" si="32"/>
        <v>0</v>
      </c>
      <c r="S102" s="168" t="str">
        <f t="shared" si="33"/>
        <v/>
      </c>
      <c r="T102" s="171"/>
      <c r="U102" s="171"/>
      <c r="V102" s="171" t="str">
        <f>IF($F102&lt;&gt;"", IF($C102&lt;&gt;"", _xlfn.IFNA(IF(MATCH($C102&amp;" - "&amp;$F102, tblRelatietypeVergoeding[], 0)&lt;&gt;0, "", ""), "| Onverwachte combinatie tussen relatietype (veld "&amp;S101&amp;ROW()&amp;") en vergoedingswijze (veld "&amp;V101&amp;ROW()&amp;"). Kijk na of deze correct is."), ""), "")</f>
        <v/>
      </c>
      <c r="W102" s="171"/>
      <c r="X102" s="171"/>
      <c r="Y102" s="171"/>
      <c r="Z102" s="227" t="str">
        <f t="shared" si="34"/>
        <v/>
      </c>
      <c r="AA102" s="168"/>
      <c r="AB102" s="171"/>
      <c r="AC102" s="171"/>
      <c r="AD102" s="171"/>
      <c r="AE102" s="171"/>
      <c r="AF102" s="171" t="str">
        <f t="shared" si="21"/>
        <v/>
      </c>
      <c r="AG102" s="171" t="str">
        <f t="shared" si="22"/>
        <v/>
      </c>
      <c r="AH102" s="242" t="str">
        <f t="shared" si="35"/>
        <v/>
      </c>
      <c r="AI102" s="158" t="str">
        <f>IF(K102&lt;&gt;1, IF(SUM(K102:$K$504)&lt;&gt;0, "| Laat geen witruimte tussen ingevulde rijen.", ""), "")</f>
        <v/>
      </c>
      <c r="AJ102" s="242" t="str">
        <f t="shared" si="36"/>
        <v/>
      </c>
      <c r="AK102" s="171"/>
      <c r="AL102" s="159" t="str">
        <f t="shared" si="37"/>
        <v/>
      </c>
    </row>
    <row r="103" spans="1:38" s="158" customFormat="1" ht="14.4" customHeight="1" x14ac:dyDescent="0.3">
      <c r="A103" s="244" t="str">
        <f t="shared" si="23"/>
        <v/>
      </c>
      <c r="B103" s="153" t="str">
        <f t="shared" si="24"/>
        <v/>
      </c>
      <c r="C103" s="173"/>
      <c r="D103" s="179"/>
      <c r="E103" s="175"/>
      <c r="F103" s="156"/>
      <c r="G103" s="175"/>
      <c r="H103" s="175"/>
      <c r="I103" s="177"/>
      <c r="J103" s="157" t="s">
        <v>98</v>
      </c>
      <c r="K103" s="158">
        <f t="shared" si="25"/>
        <v>0</v>
      </c>
      <c r="L103" s="168">
        <f t="shared" si="26"/>
        <v>0</v>
      </c>
      <c r="M103" s="171">
        <f t="shared" si="27"/>
        <v>0</v>
      </c>
      <c r="N103" s="171">
        <f t="shared" si="28"/>
        <v>0</v>
      </c>
      <c r="O103" s="171">
        <f t="shared" si="29"/>
        <v>0</v>
      </c>
      <c r="P103" s="171">
        <f t="shared" si="30"/>
        <v>0</v>
      </c>
      <c r="Q103" s="171">
        <f t="shared" si="31"/>
        <v>0</v>
      </c>
      <c r="R103" s="171">
        <f t="shared" si="32"/>
        <v>0</v>
      </c>
      <c r="S103" s="168" t="str">
        <f t="shared" si="33"/>
        <v/>
      </c>
      <c r="T103" s="171"/>
      <c r="U103" s="171"/>
      <c r="V103" s="171" t="str">
        <f>IF($F103&lt;&gt;"", IF($C103&lt;&gt;"", _xlfn.IFNA(IF(MATCH($C103&amp;" - "&amp;$F103, tblRelatietypeVergoeding[], 0)&lt;&gt;0, "", ""), "| Onverwachte combinatie tussen relatietype (veld "&amp;S102&amp;ROW()&amp;") en vergoedingswijze (veld "&amp;V102&amp;ROW()&amp;"). Kijk na of deze correct is."), ""), "")</f>
        <v/>
      </c>
      <c r="W103" s="171"/>
      <c r="X103" s="171"/>
      <c r="Y103" s="171"/>
      <c r="Z103" s="227" t="str">
        <f t="shared" si="34"/>
        <v/>
      </c>
      <c r="AA103" s="168"/>
      <c r="AB103" s="171"/>
      <c r="AC103" s="171"/>
      <c r="AD103" s="171"/>
      <c r="AE103" s="171"/>
      <c r="AF103" s="171" t="str">
        <f t="shared" si="21"/>
        <v/>
      </c>
      <c r="AG103" s="171" t="str">
        <f t="shared" si="22"/>
        <v/>
      </c>
      <c r="AH103" s="242" t="str">
        <f t="shared" si="35"/>
        <v/>
      </c>
      <c r="AI103" s="158" t="str">
        <f>IF(K103&lt;&gt;1, IF(SUM(K103:$K$504)&lt;&gt;0, "| Laat geen witruimte tussen ingevulde rijen.", ""), "")</f>
        <v/>
      </c>
      <c r="AJ103" s="242" t="str">
        <f t="shared" si="36"/>
        <v/>
      </c>
      <c r="AK103" s="171"/>
      <c r="AL103" s="159" t="str">
        <f t="shared" si="37"/>
        <v/>
      </c>
    </row>
    <row r="104" spans="1:38" s="158" customFormat="1" ht="14.4" customHeight="1" x14ac:dyDescent="0.3">
      <c r="A104" s="244" t="str">
        <f t="shared" si="23"/>
        <v/>
      </c>
      <c r="B104" s="153" t="str">
        <f t="shared" si="24"/>
        <v/>
      </c>
      <c r="C104" s="173"/>
      <c r="D104" s="179"/>
      <c r="E104" s="175"/>
      <c r="F104" s="156"/>
      <c r="G104" s="175"/>
      <c r="H104" s="175"/>
      <c r="I104" s="177"/>
      <c r="J104" s="157" t="s">
        <v>98</v>
      </c>
      <c r="K104" s="158">
        <f t="shared" si="25"/>
        <v>0</v>
      </c>
      <c r="L104" s="168">
        <f t="shared" si="26"/>
        <v>0</v>
      </c>
      <c r="M104" s="171">
        <f t="shared" si="27"/>
        <v>0</v>
      </c>
      <c r="N104" s="171">
        <f t="shared" si="28"/>
        <v>0</v>
      </c>
      <c r="O104" s="171">
        <f t="shared" si="29"/>
        <v>0</v>
      </c>
      <c r="P104" s="171">
        <f t="shared" si="30"/>
        <v>0</v>
      </c>
      <c r="Q104" s="171">
        <f t="shared" si="31"/>
        <v>0</v>
      </c>
      <c r="R104" s="171">
        <f t="shared" si="32"/>
        <v>0</v>
      </c>
      <c r="S104" s="168" t="str">
        <f t="shared" si="33"/>
        <v/>
      </c>
      <c r="T104" s="171"/>
      <c r="U104" s="171"/>
      <c r="V104" s="171" t="str">
        <f>IF($F104&lt;&gt;"", IF($C104&lt;&gt;"", _xlfn.IFNA(IF(MATCH($C104&amp;" - "&amp;$F104, tblRelatietypeVergoeding[], 0)&lt;&gt;0, "", ""), "| Onverwachte combinatie tussen relatietype (veld "&amp;S103&amp;ROW()&amp;") en vergoedingswijze (veld "&amp;V103&amp;ROW()&amp;"). Kijk na of deze correct is."), ""), "")</f>
        <v/>
      </c>
      <c r="W104" s="171"/>
      <c r="X104" s="171"/>
      <c r="Y104" s="171"/>
      <c r="Z104" s="227" t="str">
        <f t="shared" si="34"/>
        <v/>
      </c>
      <c r="AA104" s="168"/>
      <c r="AB104" s="171"/>
      <c r="AC104" s="171"/>
      <c r="AD104" s="171"/>
      <c r="AE104" s="171"/>
      <c r="AF104" s="171" t="str">
        <f t="shared" si="21"/>
        <v/>
      </c>
      <c r="AG104" s="171" t="str">
        <f t="shared" si="22"/>
        <v/>
      </c>
      <c r="AH104" s="242" t="str">
        <f t="shared" si="35"/>
        <v/>
      </c>
      <c r="AI104" s="158" t="str">
        <f>IF(K104&lt;&gt;1, IF(SUM(K104:$K$504)&lt;&gt;0, "| Laat geen witruimte tussen ingevulde rijen.", ""), "")</f>
        <v/>
      </c>
      <c r="AJ104" s="242" t="str">
        <f t="shared" si="36"/>
        <v/>
      </c>
      <c r="AK104" s="171"/>
      <c r="AL104" s="159" t="str">
        <f t="shared" si="37"/>
        <v/>
      </c>
    </row>
    <row r="105" spans="1:38" s="158" customFormat="1" ht="14.4" customHeight="1" x14ac:dyDescent="0.3">
      <c r="A105" s="244" t="str">
        <f t="shared" si="23"/>
        <v/>
      </c>
      <c r="B105" s="153" t="str">
        <f t="shared" si="24"/>
        <v/>
      </c>
      <c r="C105" s="173"/>
      <c r="D105" s="179"/>
      <c r="E105" s="175"/>
      <c r="F105" s="156"/>
      <c r="G105" s="175"/>
      <c r="H105" s="175"/>
      <c r="I105" s="177"/>
      <c r="J105" s="157" t="s">
        <v>98</v>
      </c>
      <c r="K105" s="158">
        <f t="shared" si="25"/>
        <v>0</v>
      </c>
      <c r="L105" s="168">
        <f t="shared" si="26"/>
        <v>0</v>
      </c>
      <c r="M105" s="171">
        <f t="shared" si="27"/>
        <v>0</v>
      </c>
      <c r="N105" s="171">
        <f t="shared" si="28"/>
        <v>0</v>
      </c>
      <c r="O105" s="171">
        <f t="shared" si="29"/>
        <v>0</v>
      </c>
      <c r="P105" s="171">
        <f t="shared" si="30"/>
        <v>0</v>
      </c>
      <c r="Q105" s="171">
        <f t="shared" si="31"/>
        <v>0</v>
      </c>
      <c r="R105" s="171">
        <f t="shared" si="32"/>
        <v>0</v>
      </c>
      <c r="S105" s="168" t="str">
        <f t="shared" si="33"/>
        <v/>
      </c>
      <c r="T105" s="171"/>
      <c r="U105" s="171"/>
      <c r="V105" s="171" t="str">
        <f>IF($F105&lt;&gt;"", IF($C105&lt;&gt;"", _xlfn.IFNA(IF(MATCH($C105&amp;" - "&amp;$F105, tblRelatietypeVergoeding[], 0)&lt;&gt;0, "", ""), "| Onverwachte combinatie tussen relatietype (veld "&amp;S104&amp;ROW()&amp;") en vergoedingswijze (veld "&amp;V104&amp;ROW()&amp;"). Kijk na of deze correct is."), ""), "")</f>
        <v/>
      </c>
      <c r="W105" s="171"/>
      <c r="X105" s="171"/>
      <c r="Y105" s="171"/>
      <c r="Z105" s="227" t="str">
        <f t="shared" si="34"/>
        <v/>
      </c>
      <c r="AA105" s="168"/>
      <c r="AB105" s="171"/>
      <c r="AC105" s="171"/>
      <c r="AD105" s="171"/>
      <c r="AE105" s="171"/>
      <c r="AF105" s="171" t="str">
        <f t="shared" si="21"/>
        <v/>
      </c>
      <c r="AG105" s="171" t="str">
        <f t="shared" si="22"/>
        <v/>
      </c>
      <c r="AH105" s="242" t="str">
        <f t="shared" si="35"/>
        <v/>
      </c>
      <c r="AI105" s="158" t="str">
        <f>IF(K105&lt;&gt;1, IF(SUM(K105:$K$504)&lt;&gt;0, "| Laat geen witruimte tussen ingevulde rijen.", ""), "")</f>
        <v/>
      </c>
      <c r="AJ105" s="242" t="str">
        <f t="shared" si="36"/>
        <v/>
      </c>
      <c r="AK105" s="171"/>
      <c r="AL105" s="159" t="str">
        <f t="shared" si="37"/>
        <v/>
      </c>
    </row>
    <row r="106" spans="1:38" s="158" customFormat="1" ht="14.4" customHeight="1" x14ac:dyDescent="0.3">
      <c r="A106" s="244" t="str">
        <f t="shared" si="23"/>
        <v/>
      </c>
      <c r="B106" s="153" t="str">
        <f t="shared" si="24"/>
        <v/>
      </c>
      <c r="C106" s="173"/>
      <c r="D106" s="179"/>
      <c r="E106" s="175"/>
      <c r="F106" s="156"/>
      <c r="G106" s="175"/>
      <c r="H106" s="175"/>
      <c r="I106" s="177"/>
      <c r="J106" s="157" t="s">
        <v>98</v>
      </c>
      <c r="K106" s="158">
        <f t="shared" si="25"/>
        <v>0</v>
      </c>
      <c r="L106" s="168">
        <f t="shared" si="26"/>
        <v>0</v>
      </c>
      <c r="M106" s="171">
        <f t="shared" si="27"/>
        <v>0</v>
      </c>
      <c r="N106" s="171">
        <f t="shared" si="28"/>
        <v>0</v>
      </c>
      <c r="O106" s="171">
        <f t="shared" si="29"/>
        <v>0</v>
      </c>
      <c r="P106" s="171">
        <f t="shared" si="30"/>
        <v>0</v>
      </c>
      <c r="Q106" s="171">
        <f t="shared" si="31"/>
        <v>0</v>
      </c>
      <c r="R106" s="171">
        <f t="shared" si="32"/>
        <v>0</v>
      </c>
      <c r="S106" s="168" t="str">
        <f t="shared" si="33"/>
        <v/>
      </c>
      <c r="T106" s="171"/>
      <c r="U106" s="171"/>
      <c r="V106" s="171" t="str">
        <f>IF($F106&lt;&gt;"", IF($C106&lt;&gt;"", _xlfn.IFNA(IF(MATCH($C106&amp;" - "&amp;$F106, tblRelatietypeVergoeding[], 0)&lt;&gt;0, "", ""), "| Onverwachte combinatie tussen relatietype (veld "&amp;S105&amp;ROW()&amp;") en vergoedingswijze (veld "&amp;V105&amp;ROW()&amp;"). Kijk na of deze correct is."), ""), "")</f>
        <v/>
      </c>
      <c r="W106" s="171"/>
      <c r="X106" s="171"/>
      <c r="Y106" s="171"/>
      <c r="Z106" s="227" t="str">
        <f t="shared" si="34"/>
        <v/>
      </c>
      <c r="AA106" s="168"/>
      <c r="AB106" s="171"/>
      <c r="AC106" s="171"/>
      <c r="AD106" s="171"/>
      <c r="AE106" s="171"/>
      <c r="AF106" s="171" t="str">
        <f t="shared" si="21"/>
        <v/>
      </c>
      <c r="AG106" s="171" t="str">
        <f t="shared" si="22"/>
        <v/>
      </c>
      <c r="AH106" s="242" t="str">
        <f t="shared" si="35"/>
        <v/>
      </c>
      <c r="AI106" s="158" t="str">
        <f>IF(K106&lt;&gt;1, IF(SUM(K106:$K$504)&lt;&gt;0, "| Laat geen witruimte tussen ingevulde rijen.", ""), "")</f>
        <v/>
      </c>
      <c r="AJ106" s="242" t="str">
        <f t="shared" si="36"/>
        <v/>
      </c>
      <c r="AK106" s="171"/>
      <c r="AL106" s="159" t="str">
        <f t="shared" si="37"/>
        <v/>
      </c>
    </row>
    <row r="107" spans="1:38" s="158" customFormat="1" ht="14.4" customHeight="1" x14ac:dyDescent="0.3">
      <c r="A107" s="244" t="str">
        <f t="shared" si="23"/>
        <v/>
      </c>
      <c r="B107" s="153" t="str">
        <f t="shared" si="24"/>
        <v/>
      </c>
      <c r="C107" s="173"/>
      <c r="D107" s="179"/>
      <c r="E107" s="175"/>
      <c r="F107" s="156"/>
      <c r="G107" s="175"/>
      <c r="H107" s="175"/>
      <c r="I107" s="177"/>
      <c r="J107" s="157" t="s">
        <v>98</v>
      </c>
      <c r="K107" s="158">
        <f t="shared" si="25"/>
        <v>0</v>
      </c>
      <c r="L107" s="168">
        <f t="shared" si="26"/>
        <v>0</v>
      </c>
      <c r="M107" s="171">
        <f t="shared" si="27"/>
        <v>0</v>
      </c>
      <c r="N107" s="171">
        <f t="shared" si="28"/>
        <v>0</v>
      </c>
      <c r="O107" s="171">
        <f t="shared" si="29"/>
        <v>0</v>
      </c>
      <c r="P107" s="171">
        <f t="shared" si="30"/>
        <v>0</v>
      </c>
      <c r="Q107" s="171">
        <f t="shared" si="31"/>
        <v>0</v>
      </c>
      <c r="R107" s="171">
        <f t="shared" si="32"/>
        <v>0</v>
      </c>
      <c r="S107" s="168" t="str">
        <f t="shared" si="33"/>
        <v/>
      </c>
      <c r="T107" s="171"/>
      <c r="U107" s="171"/>
      <c r="V107" s="171" t="str">
        <f>IF($F107&lt;&gt;"", IF($C107&lt;&gt;"", _xlfn.IFNA(IF(MATCH($C107&amp;" - "&amp;$F107, tblRelatietypeVergoeding[], 0)&lt;&gt;0, "", ""), "| Onverwachte combinatie tussen relatietype (veld "&amp;S106&amp;ROW()&amp;") en vergoedingswijze (veld "&amp;V106&amp;ROW()&amp;"). Kijk na of deze correct is."), ""), "")</f>
        <v/>
      </c>
      <c r="W107" s="171"/>
      <c r="X107" s="171"/>
      <c r="Y107" s="171"/>
      <c r="Z107" s="227" t="str">
        <f t="shared" si="34"/>
        <v/>
      </c>
      <c r="AA107" s="168"/>
      <c r="AB107" s="171"/>
      <c r="AC107" s="171"/>
      <c r="AD107" s="171"/>
      <c r="AE107" s="171"/>
      <c r="AF107" s="171" t="str">
        <f t="shared" si="21"/>
        <v/>
      </c>
      <c r="AG107" s="171" t="str">
        <f t="shared" si="22"/>
        <v/>
      </c>
      <c r="AH107" s="242" t="str">
        <f t="shared" si="35"/>
        <v/>
      </c>
      <c r="AI107" s="158" t="str">
        <f>IF(K107&lt;&gt;1, IF(SUM(K107:$K$504)&lt;&gt;0, "| Laat geen witruimte tussen ingevulde rijen.", ""), "")</f>
        <v/>
      </c>
      <c r="AJ107" s="242" t="str">
        <f t="shared" si="36"/>
        <v/>
      </c>
      <c r="AK107" s="171"/>
      <c r="AL107" s="159" t="str">
        <f t="shared" si="37"/>
        <v/>
      </c>
    </row>
    <row r="108" spans="1:38" s="158" customFormat="1" ht="14.4" customHeight="1" x14ac:dyDescent="0.3">
      <c r="A108" s="244" t="str">
        <f t="shared" si="23"/>
        <v/>
      </c>
      <c r="B108" s="153" t="str">
        <f t="shared" si="24"/>
        <v/>
      </c>
      <c r="C108" s="173"/>
      <c r="D108" s="179"/>
      <c r="E108" s="175"/>
      <c r="F108" s="156"/>
      <c r="G108" s="175"/>
      <c r="H108" s="175"/>
      <c r="I108" s="177"/>
      <c r="J108" s="157" t="s">
        <v>98</v>
      </c>
      <c r="K108" s="158">
        <f t="shared" si="25"/>
        <v>0</v>
      </c>
      <c r="L108" s="168">
        <f t="shared" si="26"/>
        <v>0</v>
      </c>
      <c r="M108" s="171">
        <f t="shared" si="27"/>
        <v>0</v>
      </c>
      <c r="N108" s="171">
        <f t="shared" si="28"/>
        <v>0</v>
      </c>
      <c r="O108" s="171">
        <f t="shared" si="29"/>
        <v>0</v>
      </c>
      <c r="P108" s="171">
        <f t="shared" si="30"/>
        <v>0</v>
      </c>
      <c r="Q108" s="171">
        <f t="shared" si="31"/>
        <v>0</v>
      </c>
      <c r="R108" s="171">
        <f t="shared" si="32"/>
        <v>0</v>
      </c>
      <c r="S108" s="168" t="str">
        <f t="shared" si="33"/>
        <v/>
      </c>
      <c r="T108" s="171"/>
      <c r="U108" s="171"/>
      <c r="V108" s="171" t="str">
        <f>IF($F108&lt;&gt;"", IF($C108&lt;&gt;"", _xlfn.IFNA(IF(MATCH($C108&amp;" - "&amp;$F108, tblRelatietypeVergoeding[], 0)&lt;&gt;0, "", ""), "| Onverwachte combinatie tussen relatietype (veld "&amp;S107&amp;ROW()&amp;") en vergoedingswijze (veld "&amp;V107&amp;ROW()&amp;"). Kijk na of deze correct is."), ""), "")</f>
        <v/>
      </c>
      <c r="W108" s="171"/>
      <c r="X108" s="171"/>
      <c r="Y108" s="171"/>
      <c r="Z108" s="227" t="str">
        <f t="shared" si="34"/>
        <v/>
      </c>
      <c r="AA108" s="168"/>
      <c r="AB108" s="171"/>
      <c r="AC108" s="171"/>
      <c r="AD108" s="171"/>
      <c r="AE108" s="171"/>
      <c r="AF108" s="171" t="str">
        <f t="shared" si="21"/>
        <v/>
      </c>
      <c r="AG108" s="171" t="str">
        <f t="shared" si="22"/>
        <v/>
      </c>
      <c r="AH108" s="242" t="str">
        <f t="shared" si="35"/>
        <v/>
      </c>
      <c r="AI108" s="158" t="str">
        <f>IF(K108&lt;&gt;1, IF(SUM(K108:$K$504)&lt;&gt;0, "| Laat geen witruimte tussen ingevulde rijen.", ""), "")</f>
        <v/>
      </c>
      <c r="AJ108" s="242" t="str">
        <f t="shared" si="36"/>
        <v/>
      </c>
      <c r="AK108" s="171"/>
      <c r="AL108" s="159" t="str">
        <f t="shared" si="37"/>
        <v/>
      </c>
    </row>
    <row r="109" spans="1:38" s="158" customFormat="1" ht="14.4" customHeight="1" x14ac:dyDescent="0.3">
      <c r="A109" s="244" t="str">
        <f t="shared" si="23"/>
        <v/>
      </c>
      <c r="B109" s="153" t="str">
        <f t="shared" si="24"/>
        <v/>
      </c>
      <c r="C109" s="173"/>
      <c r="D109" s="179"/>
      <c r="E109" s="175"/>
      <c r="F109" s="156"/>
      <c r="G109" s="175"/>
      <c r="H109" s="175"/>
      <c r="I109" s="177"/>
      <c r="J109" s="157" t="s">
        <v>98</v>
      </c>
      <c r="K109" s="158">
        <f t="shared" si="25"/>
        <v>0</v>
      </c>
      <c r="L109" s="168">
        <f t="shared" si="26"/>
        <v>0</v>
      </c>
      <c r="M109" s="171">
        <f t="shared" si="27"/>
        <v>0</v>
      </c>
      <c r="N109" s="171">
        <f t="shared" si="28"/>
        <v>0</v>
      </c>
      <c r="O109" s="171">
        <f t="shared" si="29"/>
        <v>0</v>
      </c>
      <c r="P109" s="171">
        <f t="shared" si="30"/>
        <v>0</v>
      </c>
      <c r="Q109" s="171">
        <f t="shared" si="31"/>
        <v>0</v>
      </c>
      <c r="R109" s="171">
        <f t="shared" si="32"/>
        <v>0</v>
      </c>
      <c r="S109" s="168" t="str">
        <f t="shared" si="33"/>
        <v/>
      </c>
      <c r="T109" s="171"/>
      <c r="U109" s="171"/>
      <c r="V109" s="171" t="str">
        <f>IF($F109&lt;&gt;"", IF($C109&lt;&gt;"", _xlfn.IFNA(IF(MATCH($C109&amp;" - "&amp;$F109, tblRelatietypeVergoeding[], 0)&lt;&gt;0, "", ""), "| Onverwachte combinatie tussen relatietype (veld "&amp;S108&amp;ROW()&amp;") en vergoedingswijze (veld "&amp;V108&amp;ROW()&amp;"). Kijk na of deze correct is."), ""), "")</f>
        <v/>
      </c>
      <c r="W109" s="171"/>
      <c r="X109" s="171"/>
      <c r="Y109" s="171"/>
      <c r="Z109" s="227" t="str">
        <f t="shared" si="34"/>
        <v/>
      </c>
      <c r="AA109" s="168"/>
      <c r="AB109" s="171"/>
      <c r="AC109" s="171"/>
      <c r="AD109" s="171"/>
      <c r="AE109" s="171"/>
      <c r="AF109" s="171" t="str">
        <f t="shared" si="21"/>
        <v/>
      </c>
      <c r="AG109" s="171" t="str">
        <f t="shared" si="22"/>
        <v/>
      </c>
      <c r="AH109" s="242" t="str">
        <f t="shared" si="35"/>
        <v/>
      </c>
      <c r="AI109" s="158" t="str">
        <f>IF(K109&lt;&gt;1, IF(SUM(K109:$K$504)&lt;&gt;0, "| Laat geen witruimte tussen ingevulde rijen.", ""), "")</f>
        <v/>
      </c>
      <c r="AJ109" s="242" t="str">
        <f t="shared" si="36"/>
        <v/>
      </c>
      <c r="AK109" s="171"/>
      <c r="AL109" s="159" t="str">
        <f t="shared" si="37"/>
        <v/>
      </c>
    </row>
    <row r="110" spans="1:38" s="158" customFormat="1" ht="14.4" customHeight="1" x14ac:dyDescent="0.3">
      <c r="A110" s="244" t="str">
        <f t="shared" si="23"/>
        <v/>
      </c>
      <c r="B110" s="153" t="str">
        <f t="shared" si="24"/>
        <v/>
      </c>
      <c r="C110" s="173"/>
      <c r="D110" s="179"/>
      <c r="E110" s="175"/>
      <c r="F110" s="156"/>
      <c r="G110" s="175"/>
      <c r="H110" s="175"/>
      <c r="I110" s="177"/>
      <c r="J110" s="157" t="s">
        <v>98</v>
      </c>
      <c r="K110" s="158">
        <f t="shared" si="25"/>
        <v>0</v>
      </c>
      <c r="L110" s="168">
        <f t="shared" si="26"/>
        <v>0</v>
      </c>
      <c r="M110" s="171">
        <f t="shared" si="27"/>
        <v>0</v>
      </c>
      <c r="N110" s="171">
        <f t="shared" si="28"/>
        <v>0</v>
      </c>
      <c r="O110" s="171">
        <f t="shared" si="29"/>
        <v>0</v>
      </c>
      <c r="P110" s="171">
        <f t="shared" si="30"/>
        <v>0</v>
      </c>
      <c r="Q110" s="171">
        <f t="shared" si="31"/>
        <v>0</v>
      </c>
      <c r="R110" s="171">
        <f t="shared" si="32"/>
        <v>0</v>
      </c>
      <c r="S110" s="168" t="str">
        <f t="shared" si="33"/>
        <v/>
      </c>
      <c r="T110" s="171"/>
      <c r="U110" s="171"/>
      <c r="V110" s="171" t="str">
        <f>IF($F110&lt;&gt;"", IF($C110&lt;&gt;"", _xlfn.IFNA(IF(MATCH($C110&amp;" - "&amp;$F110, tblRelatietypeVergoeding[], 0)&lt;&gt;0, "", ""), "| Onverwachte combinatie tussen relatietype (veld "&amp;S109&amp;ROW()&amp;") en vergoedingswijze (veld "&amp;V109&amp;ROW()&amp;"). Kijk na of deze correct is."), ""), "")</f>
        <v/>
      </c>
      <c r="W110" s="171"/>
      <c r="X110" s="171"/>
      <c r="Y110" s="171"/>
      <c r="Z110" s="227" t="str">
        <f t="shared" si="34"/>
        <v/>
      </c>
      <c r="AA110" s="168"/>
      <c r="AB110" s="171"/>
      <c r="AC110" s="171"/>
      <c r="AD110" s="171"/>
      <c r="AE110" s="171"/>
      <c r="AF110" s="171" t="str">
        <f t="shared" si="21"/>
        <v/>
      </c>
      <c r="AG110" s="171" t="str">
        <f t="shared" si="22"/>
        <v/>
      </c>
      <c r="AH110" s="242" t="str">
        <f t="shared" si="35"/>
        <v/>
      </c>
      <c r="AI110" s="158" t="str">
        <f>IF(K110&lt;&gt;1, IF(SUM(K110:$K$504)&lt;&gt;0, "| Laat geen witruimte tussen ingevulde rijen.", ""), "")</f>
        <v/>
      </c>
      <c r="AJ110" s="242" t="str">
        <f t="shared" si="36"/>
        <v/>
      </c>
      <c r="AK110" s="171"/>
      <c r="AL110" s="159" t="str">
        <f t="shared" si="37"/>
        <v/>
      </c>
    </row>
    <row r="111" spans="1:38" s="158" customFormat="1" ht="14.4" customHeight="1" x14ac:dyDescent="0.3">
      <c r="A111" s="244" t="str">
        <f t="shared" si="23"/>
        <v/>
      </c>
      <c r="B111" s="153" t="str">
        <f t="shared" si="24"/>
        <v/>
      </c>
      <c r="C111" s="173"/>
      <c r="D111" s="179"/>
      <c r="E111" s="175"/>
      <c r="F111" s="156"/>
      <c r="G111" s="175"/>
      <c r="H111" s="175"/>
      <c r="I111" s="177"/>
      <c r="J111" s="157" t="s">
        <v>98</v>
      </c>
      <c r="K111" s="158">
        <f t="shared" si="25"/>
        <v>0</v>
      </c>
      <c r="L111" s="168">
        <f t="shared" si="26"/>
        <v>0</v>
      </c>
      <c r="M111" s="171">
        <f t="shared" si="27"/>
        <v>0</v>
      </c>
      <c r="N111" s="171">
        <f t="shared" si="28"/>
        <v>0</v>
      </c>
      <c r="O111" s="171">
        <f t="shared" si="29"/>
        <v>0</v>
      </c>
      <c r="P111" s="171">
        <f t="shared" si="30"/>
        <v>0</v>
      </c>
      <c r="Q111" s="171">
        <f t="shared" si="31"/>
        <v>0</v>
      </c>
      <c r="R111" s="171">
        <f t="shared" si="32"/>
        <v>0</v>
      </c>
      <c r="S111" s="168" t="str">
        <f t="shared" si="33"/>
        <v/>
      </c>
      <c r="T111" s="171"/>
      <c r="U111" s="171"/>
      <c r="V111" s="171" t="str">
        <f>IF($F111&lt;&gt;"", IF($C111&lt;&gt;"", _xlfn.IFNA(IF(MATCH($C111&amp;" - "&amp;$F111, tblRelatietypeVergoeding[], 0)&lt;&gt;0, "", ""), "| Onverwachte combinatie tussen relatietype (veld "&amp;S110&amp;ROW()&amp;") en vergoedingswijze (veld "&amp;V110&amp;ROW()&amp;"). Kijk na of deze correct is."), ""), "")</f>
        <v/>
      </c>
      <c r="W111" s="171"/>
      <c r="X111" s="171"/>
      <c r="Y111" s="171"/>
      <c r="Z111" s="227" t="str">
        <f t="shared" si="34"/>
        <v/>
      </c>
      <c r="AA111" s="168"/>
      <c r="AB111" s="171"/>
      <c r="AC111" s="171"/>
      <c r="AD111" s="171"/>
      <c r="AE111" s="171"/>
      <c r="AF111" s="171" t="str">
        <f t="shared" si="21"/>
        <v/>
      </c>
      <c r="AG111" s="171" t="str">
        <f t="shared" si="22"/>
        <v/>
      </c>
      <c r="AH111" s="242" t="str">
        <f t="shared" si="35"/>
        <v/>
      </c>
      <c r="AI111" s="158" t="str">
        <f>IF(K111&lt;&gt;1, IF(SUM(K111:$K$504)&lt;&gt;0, "| Laat geen witruimte tussen ingevulde rijen.", ""), "")</f>
        <v/>
      </c>
      <c r="AJ111" s="242" t="str">
        <f t="shared" si="36"/>
        <v/>
      </c>
      <c r="AK111" s="171"/>
      <c r="AL111" s="159" t="str">
        <f t="shared" si="37"/>
        <v/>
      </c>
    </row>
    <row r="112" spans="1:38" s="158" customFormat="1" ht="14.4" customHeight="1" x14ac:dyDescent="0.3">
      <c r="A112" s="244" t="str">
        <f t="shared" si="23"/>
        <v/>
      </c>
      <c r="B112" s="153" t="str">
        <f t="shared" si="24"/>
        <v/>
      </c>
      <c r="C112" s="173"/>
      <c r="D112" s="179"/>
      <c r="E112" s="175"/>
      <c r="F112" s="156"/>
      <c r="G112" s="175"/>
      <c r="H112" s="175"/>
      <c r="I112" s="177"/>
      <c r="J112" s="157" t="s">
        <v>98</v>
      </c>
      <c r="K112" s="158">
        <f t="shared" si="25"/>
        <v>0</v>
      </c>
      <c r="L112" s="168">
        <f t="shared" si="26"/>
        <v>0</v>
      </c>
      <c r="M112" s="171">
        <f t="shared" si="27"/>
        <v>0</v>
      </c>
      <c r="N112" s="171">
        <f t="shared" si="28"/>
        <v>0</v>
      </c>
      <c r="O112" s="171">
        <f t="shared" si="29"/>
        <v>0</v>
      </c>
      <c r="P112" s="171">
        <f t="shared" si="30"/>
        <v>0</v>
      </c>
      <c r="Q112" s="171">
        <f t="shared" si="31"/>
        <v>0</v>
      </c>
      <c r="R112" s="171">
        <f t="shared" si="32"/>
        <v>0</v>
      </c>
      <c r="S112" s="168" t="str">
        <f t="shared" si="33"/>
        <v/>
      </c>
      <c r="T112" s="171"/>
      <c r="U112" s="171"/>
      <c r="V112" s="171" t="str">
        <f>IF($F112&lt;&gt;"", IF($C112&lt;&gt;"", _xlfn.IFNA(IF(MATCH($C112&amp;" - "&amp;$F112, tblRelatietypeVergoeding[], 0)&lt;&gt;0, "", ""), "| Onverwachte combinatie tussen relatietype (veld "&amp;S111&amp;ROW()&amp;") en vergoedingswijze (veld "&amp;V111&amp;ROW()&amp;"). Kijk na of deze correct is."), ""), "")</f>
        <v/>
      </c>
      <c r="W112" s="171"/>
      <c r="X112" s="171"/>
      <c r="Y112" s="171"/>
      <c r="Z112" s="227" t="str">
        <f t="shared" si="34"/>
        <v/>
      </c>
      <c r="AA112" s="168"/>
      <c r="AB112" s="171"/>
      <c r="AC112" s="171"/>
      <c r="AD112" s="171"/>
      <c r="AE112" s="171"/>
      <c r="AF112" s="171" t="str">
        <f t="shared" si="21"/>
        <v/>
      </c>
      <c r="AG112" s="171" t="str">
        <f t="shared" si="22"/>
        <v/>
      </c>
      <c r="AH112" s="242" t="str">
        <f t="shared" si="35"/>
        <v/>
      </c>
      <c r="AI112" s="158" t="str">
        <f>IF(K112&lt;&gt;1, IF(SUM(K112:$K$504)&lt;&gt;0, "| Laat geen witruimte tussen ingevulde rijen.", ""), "")</f>
        <v/>
      </c>
      <c r="AJ112" s="242" t="str">
        <f t="shared" si="36"/>
        <v/>
      </c>
      <c r="AK112" s="171"/>
      <c r="AL112" s="159" t="str">
        <f t="shared" si="37"/>
        <v/>
      </c>
    </row>
    <row r="113" spans="1:38" s="158" customFormat="1" ht="14.4" customHeight="1" x14ac:dyDescent="0.3">
      <c r="A113" s="244" t="str">
        <f t="shared" si="23"/>
        <v/>
      </c>
      <c r="B113" s="153" t="str">
        <f t="shared" si="24"/>
        <v/>
      </c>
      <c r="C113" s="173"/>
      <c r="D113" s="179"/>
      <c r="E113" s="175"/>
      <c r="F113" s="156"/>
      <c r="G113" s="175"/>
      <c r="H113" s="175"/>
      <c r="I113" s="177"/>
      <c r="J113" s="157" t="s">
        <v>98</v>
      </c>
      <c r="K113" s="158">
        <f t="shared" si="25"/>
        <v>0</v>
      </c>
      <c r="L113" s="168">
        <f t="shared" si="26"/>
        <v>0</v>
      </c>
      <c r="M113" s="171">
        <f t="shared" si="27"/>
        <v>0</v>
      </c>
      <c r="N113" s="171">
        <f t="shared" si="28"/>
        <v>0</v>
      </c>
      <c r="O113" s="171">
        <f t="shared" si="29"/>
        <v>0</v>
      </c>
      <c r="P113" s="171">
        <f t="shared" si="30"/>
        <v>0</v>
      </c>
      <c r="Q113" s="171">
        <f t="shared" si="31"/>
        <v>0</v>
      </c>
      <c r="R113" s="171">
        <f t="shared" si="32"/>
        <v>0</v>
      </c>
      <c r="S113" s="168" t="str">
        <f t="shared" si="33"/>
        <v/>
      </c>
      <c r="T113" s="171"/>
      <c r="U113" s="171"/>
      <c r="V113" s="171" t="str">
        <f>IF($F113&lt;&gt;"", IF($C113&lt;&gt;"", _xlfn.IFNA(IF(MATCH($C113&amp;" - "&amp;$F113, tblRelatietypeVergoeding[], 0)&lt;&gt;0, "", ""), "| Onverwachte combinatie tussen relatietype (veld "&amp;S112&amp;ROW()&amp;") en vergoedingswijze (veld "&amp;V112&amp;ROW()&amp;"). Kijk na of deze correct is."), ""), "")</f>
        <v/>
      </c>
      <c r="W113" s="171"/>
      <c r="X113" s="171"/>
      <c r="Y113" s="171"/>
      <c r="Z113" s="227" t="str">
        <f t="shared" si="34"/>
        <v/>
      </c>
      <c r="AA113" s="168"/>
      <c r="AB113" s="171"/>
      <c r="AC113" s="171"/>
      <c r="AD113" s="171"/>
      <c r="AE113" s="171"/>
      <c r="AF113" s="171" t="str">
        <f t="shared" si="21"/>
        <v/>
      </c>
      <c r="AG113" s="171" t="str">
        <f t="shared" si="22"/>
        <v/>
      </c>
      <c r="AH113" s="242" t="str">
        <f t="shared" si="35"/>
        <v/>
      </c>
      <c r="AI113" s="158" t="str">
        <f>IF(K113&lt;&gt;1, IF(SUM(K113:$K$504)&lt;&gt;0, "| Laat geen witruimte tussen ingevulde rijen.", ""), "")</f>
        <v/>
      </c>
      <c r="AJ113" s="242" t="str">
        <f t="shared" si="36"/>
        <v/>
      </c>
      <c r="AK113" s="171"/>
      <c r="AL113" s="159" t="str">
        <f t="shared" si="37"/>
        <v/>
      </c>
    </row>
    <row r="114" spans="1:38" s="158" customFormat="1" ht="14.4" customHeight="1" x14ac:dyDescent="0.3">
      <c r="A114" s="244" t="str">
        <f t="shared" si="23"/>
        <v/>
      </c>
      <c r="B114" s="153" t="str">
        <f t="shared" si="24"/>
        <v/>
      </c>
      <c r="C114" s="173"/>
      <c r="D114" s="179"/>
      <c r="E114" s="175"/>
      <c r="F114" s="156"/>
      <c r="G114" s="175"/>
      <c r="H114" s="175"/>
      <c r="I114" s="177"/>
      <c r="J114" s="157" t="s">
        <v>98</v>
      </c>
      <c r="K114" s="158">
        <f t="shared" si="25"/>
        <v>0</v>
      </c>
      <c r="L114" s="168">
        <f t="shared" si="26"/>
        <v>0</v>
      </c>
      <c r="M114" s="171">
        <f t="shared" si="27"/>
        <v>0</v>
      </c>
      <c r="N114" s="171">
        <f t="shared" si="28"/>
        <v>0</v>
      </c>
      <c r="O114" s="171">
        <f t="shared" si="29"/>
        <v>0</v>
      </c>
      <c r="P114" s="171">
        <f t="shared" si="30"/>
        <v>0</v>
      </c>
      <c r="Q114" s="171">
        <f t="shared" si="31"/>
        <v>0</v>
      </c>
      <c r="R114" s="171">
        <f t="shared" si="32"/>
        <v>0</v>
      </c>
      <c r="S114" s="168" t="str">
        <f t="shared" si="33"/>
        <v/>
      </c>
      <c r="T114" s="171"/>
      <c r="U114" s="171"/>
      <c r="V114" s="171" t="str">
        <f>IF($F114&lt;&gt;"", IF($C114&lt;&gt;"", _xlfn.IFNA(IF(MATCH($C114&amp;" - "&amp;$F114, tblRelatietypeVergoeding[], 0)&lt;&gt;0, "", ""), "| Onverwachte combinatie tussen relatietype (veld "&amp;S113&amp;ROW()&amp;") en vergoedingswijze (veld "&amp;V113&amp;ROW()&amp;"). Kijk na of deze correct is."), ""), "")</f>
        <v/>
      </c>
      <c r="W114" s="171"/>
      <c r="X114" s="171"/>
      <c r="Y114" s="171"/>
      <c r="Z114" s="227" t="str">
        <f t="shared" si="34"/>
        <v/>
      </c>
      <c r="AA114" s="168"/>
      <c r="AB114" s="171"/>
      <c r="AC114" s="171"/>
      <c r="AD114" s="171"/>
      <c r="AE114" s="171"/>
      <c r="AF114" s="171" t="str">
        <f t="shared" si="21"/>
        <v/>
      </c>
      <c r="AG114" s="171" t="str">
        <f t="shared" si="22"/>
        <v/>
      </c>
      <c r="AH114" s="242" t="str">
        <f t="shared" si="35"/>
        <v/>
      </c>
      <c r="AI114" s="158" t="str">
        <f>IF(K114&lt;&gt;1, IF(SUM(K114:$K$504)&lt;&gt;0, "| Laat geen witruimte tussen ingevulde rijen.", ""), "")</f>
        <v/>
      </c>
      <c r="AJ114" s="242" t="str">
        <f t="shared" si="36"/>
        <v/>
      </c>
      <c r="AK114" s="171"/>
      <c r="AL114" s="159" t="str">
        <f t="shared" si="37"/>
        <v/>
      </c>
    </row>
    <row r="115" spans="1:38" s="158" customFormat="1" ht="14.4" customHeight="1" x14ac:dyDescent="0.3">
      <c r="A115" s="244" t="str">
        <f t="shared" si="23"/>
        <v/>
      </c>
      <c r="B115" s="153" t="str">
        <f t="shared" si="24"/>
        <v/>
      </c>
      <c r="C115" s="173"/>
      <c r="D115" s="179"/>
      <c r="E115" s="175"/>
      <c r="F115" s="156"/>
      <c r="G115" s="175"/>
      <c r="H115" s="175"/>
      <c r="I115" s="177"/>
      <c r="J115" s="157" t="s">
        <v>98</v>
      </c>
      <c r="K115" s="158">
        <f t="shared" si="25"/>
        <v>0</v>
      </c>
      <c r="L115" s="168">
        <f t="shared" si="26"/>
        <v>0</v>
      </c>
      <c r="M115" s="171">
        <f t="shared" si="27"/>
        <v>0</v>
      </c>
      <c r="N115" s="171">
        <f t="shared" si="28"/>
        <v>0</v>
      </c>
      <c r="O115" s="171">
        <f t="shared" si="29"/>
        <v>0</v>
      </c>
      <c r="P115" s="171">
        <f t="shared" si="30"/>
        <v>0</v>
      </c>
      <c r="Q115" s="171">
        <f t="shared" si="31"/>
        <v>0</v>
      </c>
      <c r="R115" s="171">
        <f t="shared" si="32"/>
        <v>0</v>
      </c>
      <c r="S115" s="168" t="str">
        <f t="shared" si="33"/>
        <v/>
      </c>
      <c r="T115" s="171"/>
      <c r="U115" s="171"/>
      <c r="V115" s="171" t="str">
        <f>IF($F115&lt;&gt;"", IF($C115&lt;&gt;"", _xlfn.IFNA(IF(MATCH($C115&amp;" - "&amp;$F115, tblRelatietypeVergoeding[], 0)&lt;&gt;0, "", ""), "| Onverwachte combinatie tussen relatietype (veld "&amp;S114&amp;ROW()&amp;") en vergoedingswijze (veld "&amp;V114&amp;ROW()&amp;"). Kijk na of deze correct is."), ""), "")</f>
        <v/>
      </c>
      <c r="W115" s="171"/>
      <c r="X115" s="171"/>
      <c r="Y115" s="171"/>
      <c r="Z115" s="227" t="str">
        <f t="shared" si="34"/>
        <v/>
      </c>
      <c r="AA115" s="168"/>
      <c r="AB115" s="171"/>
      <c r="AC115" s="171"/>
      <c r="AD115" s="171"/>
      <c r="AE115" s="171"/>
      <c r="AF115" s="171" t="str">
        <f t="shared" si="21"/>
        <v/>
      </c>
      <c r="AG115" s="171" t="str">
        <f t="shared" si="22"/>
        <v/>
      </c>
      <c r="AH115" s="242" t="str">
        <f t="shared" si="35"/>
        <v/>
      </c>
      <c r="AI115" s="158" t="str">
        <f>IF(K115&lt;&gt;1, IF(SUM(K115:$K$504)&lt;&gt;0, "| Laat geen witruimte tussen ingevulde rijen.", ""), "")</f>
        <v/>
      </c>
      <c r="AJ115" s="242" t="str">
        <f t="shared" si="36"/>
        <v/>
      </c>
      <c r="AK115" s="171"/>
      <c r="AL115" s="159" t="str">
        <f t="shared" si="37"/>
        <v/>
      </c>
    </row>
    <row r="116" spans="1:38" s="158" customFormat="1" ht="14.4" customHeight="1" x14ac:dyDescent="0.3">
      <c r="A116" s="244" t="str">
        <f t="shared" si="23"/>
        <v/>
      </c>
      <c r="B116" s="153" t="str">
        <f t="shared" si="24"/>
        <v/>
      </c>
      <c r="C116" s="173"/>
      <c r="D116" s="179"/>
      <c r="E116" s="175"/>
      <c r="F116" s="156"/>
      <c r="G116" s="175"/>
      <c r="H116" s="175"/>
      <c r="I116" s="177"/>
      <c r="J116" s="157" t="s">
        <v>98</v>
      </c>
      <c r="K116" s="158">
        <f t="shared" si="25"/>
        <v>0</v>
      </c>
      <c r="L116" s="168">
        <f t="shared" si="26"/>
        <v>0</v>
      </c>
      <c r="M116" s="171">
        <f t="shared" si="27"/>
        <v>0</v>
      </c>
      <c r="N116" s="171">
        <f t="shared" si="28"/>
        <v>0</v>
      </c>
      <c r="O116" s="171">
        <f t="shared" si="29"/>
        <v>0</v>
      </c>
      <c r="P116" s="171">
        <f t="shared" si="30"/>
        <v>0</v>
      </c>
      <c r="Q116" s="171">
        <f t="shared" si="31"/>
        <v>0</v>
      </c>
      <c r="R116" s="171">
        <f t="shared" si="32"/>
        <v>0</v>
      </c>
      <c r="S116" s="168" t="str">
        <f t="shared" si="33"/>
        <v/>
      </c>
      <c r="T116" s="171"/>
      <c r="U116" s="171"/>
      <c r="V116" s="171" t="str">
        <f>IF($F116&lt;&gt;"", IF($C116&lt;&gt;"", _xlfn.IFNA(IF(MATCH($C116&amp;" - "&amp;$F116, tblRelatietypeVergoeding[], 0)&lt;&gt;0, "", ""), "| Onverwachte combinatie tussen relatietype (veld "&amp;S115&amp;ROW()&amp;") en vergoedingswijze (veld "&amp;V115&amp;ROW()&amp;"). Kijk na of deze correct is."), ""), "")</f>
        <v/>
      </c>
      <c r="W116" s="171"/>
      <c r="X116" s="171"/>
      <c r="Y116" s="171"/>
      <c r="Z116" s="227" t="str">
        <f t="shared" si="34"/>
        <v/>
      </c>
      <c r="AA116" s="168"/>
      <c r="AB116" s="171"/>
      <c r="AC116" s="171"/>
      <c r="AD116" s="171"/>
      <c r="AE116" s="171"/>
      <c r="AF116" s="171" t="str">
        <f t="shared" si="21"/>
        <v/>
      </c>
      <c r="AG116" s="171" t="str">
        <f t="shared" si="22"/>
        <v/>
      </c>
      <c r="AH116" s="242" t="str">
        <f t="shared" si="35"/>
        <v/>
      </c>
      <c r="AI116" s="158" t="str">
        <f>IF(K116&lt;&gt;1, IF(SUM(K116:$K$504)&lt;&gt;0, "| Laat geen witruimte tussen ingevulde rijen.", ""), "")</f>
        <v/>
      </c>
      <c r="AJ116" s="242" t="str">
        <f t="shared" si="36"/>
        <v/>
      </c>
      <c r="AK116" s="171"/>
      <c r="AL116" s="159" t="str">
        <f t="shared" si="37"/>
        <v/>
      </c>
    </row>
    <row r="117" spans="1:38" s="158" customFormat="1" ht="14.4" customHeight="1" x14ac:dyDescent="0.3">
      <c r="A117" s="244" t="str">
        <f t="shared" si="23"/>
        <v/>
      </c>
      <c r="B117" s="153" t="str">
        <f t="shared" si="24"/>
        <v/>
      </c>
      <c r="C117" s="173"/>
      <c r="D117" s="179"/>
      <c r="E117" s="175"/>
      <c r="F117" s="156"/>
      <c r="G117" s="175"/>
      <c r="H117" s="175"/>
      <c r="I117" s="177"/>
      <c r="J117" s="157" t="s">
        <v>98</v>
      </c>
      <c r="K117" s="158">
        <f t="shared" si="25"/>
        <v>0</v>
      </c>
      <c r="L117" s="168">
        <f t="shared" si="26"/>
        <v>0</v>
      </c>
      <c r="M117" s="171">
        <f t="shared" si="27"/>
        <v>0</v>
      </c>
      <c r="N117" s="171">
        <f t="shared" si="28"/>
        <v>0</v>
      </c>
      <c r="O117" s="171">
        <f t="shared" si="29"/>
        <v>0</v>
      </c>
      <c r="P117" s="171">
        <f t="shared" si="30"/>
        <v>0</v>
      </c>
      <c r="Q117" s="171">
        <f t="shared" si="31"/>
        <v>0</v>
      </c>
      <c r="R117" s="171">
        <f t="shared" si="32"/>
        <v>0</v>
      </c>
      <c r="S117" s="168" t="str">
        <f t="shared" si="33"/>
        <v/>
      </c>
      <c r="T117" s="171"/>
      <c r="U117" s="171"/>
      <c r="V117" s="171" t="str">
        <f>IF($F117&lt;&gt;"", IF($C117&lt;&gt;"", _xlfn.IFNA(IF(MATCH($C117&amp;" - "&amp;$F117, tblRelatietypeVergoeding[], 0)&lt;&gt;0, "", ""), "| Onverwachte combinatie tussen relatietype (veld "&amp;S116&amp;ROW()&amp;") en vergoedingswijze (veld "&amp;V116&amp;ROW()&amp;"). Kijk na of deze correct is."), ""), "")</f>
        <v/>
      </c>
      <c r="W117" s="171"/>
      <c r="X117" s="171"/>
      <c r="Y117" s="171"/>
      <c r="Z117" s="227" t="str">
        <f t="shared" si="34"/>
        <v/>
      </c>
      <c r="AA117" s="168"/>
      <c r="AB117" s="171"/>
      <c r="AC117" s="171"/>
      <c r="AD117" s="171"/>
      <c r="AE117" s="171"/>
      <c r="AF117" s="171" t="str">
        <f t="shared" si="21"/>
        <v/>
      </c>
      <c r="AG117" s="171" t="str">
        <f t="shared" si="22"/>
        <v/>
      </c>
      <c r="AH117" s="242" t="str">
        <f t="shared" si="35"/>
        <v/>
      </c>
      <c r="AI117" s="158" t="str">
        <f>IF(K117&lt;&gt;1, IF(SUM(K117:$K$504)&lt;&gt;0, "| Laat geen witruimte tussen ingevulde rijen.", ""), "")</f>
        <v/>
      </c>
      <c r="AJ117" s="242" t="str">
        <f t="shared" si="36"/>
        <v/>
      </c>
      <c r="AK117" s="171"/>
      <c r="AL117" s="159" t="str">
        <f t="shared" si="37"/>
        <v/>
      </c>
    </row>
    <row r="118" spans="1:38" s="158" customFormat="1" ht="14.4" customHeight="1" x14ac:dyDescent="0.3">
      <c r="A118" s="244" t="str">
        <f t="shared" si="23"/>
        <v/>
      </c>
      <c r="B118" s="153" t="str">
        <f t="shared" si="24"/>
        <v/>
      </c>
      <c r="C118" s="173"/>
      <c r="D118" s="179"/>
      <c r="E118" s="175"/>
      <c r="F118" s="156"/>
      <c r="G118" s="175"/>
      <c r="H118" s="175"/>
      <c r="I118" s="177"/>
      <c r="J118" s="157" t="s">
        <v>98</v>
      </c>
      <c r="K118" s="158">
        <f t="shared" si="25"/>
        <v>0</v>
      </c>
      <c r="L118" s="168">
        <f t="shared" si="26"/>
        <v>0</v>
      </c>
      <c r="M118" s="171">
        <f t="shared" si="27"/>
        <v>0</v>
      </c>
      <c r="N118" s="171">
        <f t="shared" si="28"/>
        <v>0</v>
      </c>
      <c r="O118" s="171">
        <f t="shared" si="29"/>
        <v>0</v>
      </c>
      <c r="P118" s="171">
        <f t="shared" si="30"/>
        <v>0</v>
      </c>
      <c r="Q118" s="171">
        <f t="shared" si="31"/>
        <v>0</v>
      </c>
      <c r="R118" s="171">
        <f t="shared" si="32"/>
        <v>0</v>
      </c>
      <c r="S118" s="168" t="str">
        <f t="shared" si="33"/>
        <v/>
      </c>
      <c r="T118" s="171"/>
      <c r="U118" s="171"/>
      <c r="V118" s="171" t="str">
        <f>IF($F118&lt;&gt;"", IF($C118&lt;&gt;"", _xlfn.IFNA(IF(MATCH($C118&amp;" - "&amp;$F118, tblRelatietypeVergoeding[], 0)&lt;&gt;0, "", ""), "| Onverwachte combinatie tussen relatietype (veld "&amp;S117&amp;ROW()&amp;") en vergoedingswijze (veld "&amp;V117&amp;ROW()&amp;"). Kijk na of deze correct is."), ""), "")</f>
        <v/>
      </c>
      <c r="W118" s="171"/>
      <c r="X118" s="171"/>
      <c r="Y118" s="171"/>
      <c r="Z118" s="227" t="str">
        <f t="shared" si="34"/>
        <v/>
      </c>
      <c r="AA118" s="168"/>
      <c r="AB118" s="171"/>
      <c r="AC118" s="171"/>
      <c r="AD118" s="171"/>
      <c r="AE118" s="171"/>
      <c r="AF118" s="171" t="str">
        <f t="shared" si="21"/>
        <v/>
      </c>
      <c r="AG118" s="171" t="str">
        <f t="shared" si="22"/>
        <v/>
      </c>
      <c r="AH118" s="242" t="str">
        <f t="shared" si="35"/>
        <v/>
      </c>
      <c r="AI118" s="158" t="str">
        <f>IF(K118&lt;&gt;1, IF(SUM(K118:$K$504)&lt;&gt;0, "| Laat geen witruimte tussen ingevulde rijen.", ""), "")</f>
        <v/>
      </c>
      <c r="AJ118" s="242" t="str">
        <f t="shared" si="36"/>
        <v/>
      </c>
      <c r="AK118" s="171"/>
      <c r="AL118" s="159" t="str">
        <f t="shared" si="37"/>
        <v/>
      </c>
    </row>
    <row r="119" spans="1:38" s="158" customFormat="1" ht="14.4" customHeight="1" x14ac:dyDescent="0.3">
      <c r="A119" s="244" t="str">
        <f t="shared" si="23"/>
        <v/>
      </c>
      <c r="B119" s="153" t="str">
        <f t="shared" si="24"/>
        <v/>
      </c>
      <c r="C119" s="173"/>
      <c r="D119" s="179"/>
      <c r="E119" s="175"/>
      <c r="F119" s="156"/>
      <c r="G119" s="175"/>
      <c r="H119" s="175"/>
      <c r="I119" s="177"/>
      <c r="J119" s="157" t="s">
        <v>98</v>
      </c>
      <c r="K119" s="158">
        <f t="shared" si="25"/>
        <v>0</v>
      </c>
      <c r="L119" s="168">
        <f t="shared" si="26"/>
        <v>0</v>
      </c>
      <c r="M119" s="171">
        <f t="shared" si="27"/>
        <v>0</v>
      </c>
      <c r="N119" s="171">
        <f t="shared" si="28"/>
        <v>0</v>
      </c>
      <c r="O119" s="171">
        <f t="shared" si="29"/>
        <v>0</v>
      </c>
      <c r="P119" s="171">
        <f t="shared" si="30"/>
        <v>0</v>
      </c>
      <c r="Q119" s="171">
        <f t="shared" si="31"/>
        <v>0</v>
      </c>
      <c r="R119" s="171">
        <f t="shared" si="32"/>
        <v>0</v>
      </c>
      <c r="S119" s="168" t="str">
        <f t="shared" si="33"/>
        <v/>
      </c>
      <c r="T119" s="171"/>
      <c r="U119" s="171"/>
      <c r="V119" s="171" t="str">
        <f>IF($F119&lt;&gt;"", IF($C119&lt;&gt;"", _xlfn.IFNA(IF(MATCH($C119&amp;" - "&amp;$F119, tblRelatietypeVergoeding[], 0)&lt;&gt;0, "", ""), "| Onverwachte combinatie tussen relatietype (veld "&amp;S118&amp;ROW()&amp;") en vergoedingswijze (veld "&amp;V118&amp;ROW()&amp;"). Kijk na of deze correct is."), ""), "")</f>
        <v/>
      </c>
      <c r="W119" s="171"/>
      <c r="X119" s="171"/>
      <c r="Y119" s="171"/>
      <c r="Z119" s="227" t="str">
        <f t="shared" si="34"/>
        <v/>
      </c>
      <c r="AA119" s="168"/>
      <c r="AB119" s="171"/>
      <c r="AC119" s="171"/>
      <c r="AD119" s="171"/>
      <c r="AE119" s="171"/>
      <c r="AF119" s="171" t="str">
        <f t="shared" si="21"/>
        <v/>
      </c>
      <c r="AG119" s="171" t="str">
        <f t="shared" si="22"/>
        <v/>
      </c>
      <c r="AH119" s="242" t="str">
        <f t="shared" si="35"/>
        <v/>
      </c>
      <c r="AI119" s="158" t="str">
        <f>IF(K119&lt;&gt;1, IF(SUM(K119:$K$504)&lt;&gt;0, "| Laat geen witruimte tussen ingevulde rijen.", ""), "")</f>
        <v/>
      </c>
      <c r="AJ119" s="242" t="str">
        <f t="shared" si="36"/>
        <v/>
      </c>
      <c r="AK119" s="171"/>
      <c r="AL119" s="159" t="str">
        <f t="shared" si="37"/>
        <v/>
      </c>
    </row>
    <row r="120" spans="1:38" s="158" customFormat="1" ht="14.4" customHeight="1" x14ac:dyDescent="0.3">
      <c r="A120" s="244" t="str">
        <f t="shared" si="23"/>
        <v/>
      </c>
      <c r="B120" s="153" t="str">
        <f t="shared" si="24"/>
        <v/>
      </c>
      <c r="C120" s="173"/>
      <c r="D120" s="179"/>
      <c r="E120" s="175"/>
      <c r="F120" s="156"/>
      <c r="G120" s="175"/>
      <c r="H120" s="175"/>
      <c r="I120" s="177"/>
      <c r="J120" s="157" t="s">
        <v>98</v>
      </c>
      <c r="K120" s="158">
        <f t="shared" si="25"/>
        <v>0</v>
      </c>
      <c r="L120" s="168">
        <f t="shared" si="26"/>
        <v>0</v>
      </c>
      <c r="M120" s="171">
        <f t="shared" si="27"/>
        <v>0</v>
      </c>
      <c r="N120" s="171">
        <f t="shared" si="28"/>
        <v>0</v>
      </c>
      <c r="O120" s="171">
        <f t="shared" si="29"/>
        <v>0</v>
      </c>
      <c r="P120" s="171">
        <f t="shared" si="30"/>
        <v>0</v>
      </c>
      <c r="Q120" s="171">
        <f t="shared" si="31"/>
        <v>0</v>
      </c>
      <c r="R120" s="171">
        <f t="shared" si="32"/>
        <v>0</v>
      </c>
      <c r="S120" s="168" t="str">
        <f t="shared" si="33"/>
        <v/>
      </c>
      <c r="T120" s="171"/>
      <c r="U120" s="171"/>
      <c r="V120" s="171" t="str">
        <f>IF($F120&lt;&gt;"", IF($C120&lt;&gt;"", _xlfn.IFNA(IF(MATCH($C120&amp;" - "&amp;$F120, tblRelatietypeVergoeding[], 0)&lt;&gt;0, "", ""), "| Onverwachte combinatie tussen relatietype (veld "&amp;S119&amp;ROW()&amp;") en vergoedingswijze (veld "&amp;V119&amp;ROW()&amp;"). Kijk na of deze correct is."), ""), "")</f>
        <v/>
      </c>
      <c r="W120" s="171"/>
      <c r="X120" s="171"/>
      <c r="Y120" s="171"/>
      <c r="Z120" s="227" t="str">
        <f t="shared" si="34"/>
        <v/>
      </c>
      <c r="AA120" s="168"/>
      <c r="AB120" s="171"/>
      <c r="AC120" s="171"/>
      <c r="AD120" s="171"/>
      <c r="AE120" s="171"/>
      <c r="AF120" s="171" t="str">
        <f t="shared" si="21"/>
        <v/>
      </c>
      <c r="AG120" s="171" t="str">
        <f t="shared" si="22"/>
        <v/>
      </c>
      <c r="AH120" s="242" t="str">
        <f t="shared" si="35"/>
        <v/>
      </c>
      <c r="AI120" s="158" t="str">
        <f>IF(K120&lt;&gt;1, IF(SUM(K120:$K$504)&lt;&gt;0, "| Laat geen witruimte tussen ingevulde rijen.", ""), "")</f>
        <v/>
      </c>
      <c r="AJ120" s="242" t="str">
        <f t="shared" si="36"/>
        <v/>
      </c>
      <c r="AK120" s="171"/>
      <c r="AL120" s="159" t="str">
        <f t="shared" si="37"/>
        <v/>
      </c>
    </row>
    <row r="121" spans="1:38" s="158" customFormat="1" ht="14.4" customHeight="1" x14ac:dyDescent="0.3">
      <c r="A121" s="244" t="str">
        <f t="shared" si="23"/>
        <v/>
      </c>
      <c r="B121" s="153" t="str">
        <f t="shared" si="24"/>
        <v/>
      </c>
      <c r="C121" s="173"/>
      <c r="D121" s="179"/>
      <c r="E121" s="175"/>
      <c r="F121" s="156"/>
      <c r="G121" s="175"/>
      <c r="H121" s="175"/>
      <c r="I121" s="177"/>
      <c r="J121" s="157" t="s">
        <v>98</v>
      </c>
      <c r="K121" s="158">
        <f t="shared" si="25"/>
        <v>0</v>
      </c>
      <c r="L121" s="168">
        <f t="shared" si="26"/>
        <v>0</v>
      </c>
      <c r="M121" s="171">
        <f t="shared" si="27"/>
        <v>0</v>
      </c>
      <c r="N121" s="171">
        <f t="shared" si="28"/>
        <v>0</v>
      </c>
      <c r="O121" s="171">
        <f t="shared" si="29"/>
        <v>0</v>
      </c>
      <c r="P121" s="171">
        <f t="shared" si="30"/>
        <v>0</v>
      </c>
      <c r="Q121" s="171">
        <f t="shared" si="31"/>
        <v>0</v>
      </c>
      <c r="R121" s="171">
        <f t="shared" si="32"/>
        <v>0</v>
      </c>
      <c r="S121" s="168" t="str">
        <f t="shared" si="33"/>
        <v/>
      </c>
      <c r="T121" s="171"/>
      <c r="U121" s="171"/>
      <c r="V121" s="171" t="str">
        <f>IF($F121&lt;&gt;"", IF($C121&lt;&gt;"", _xlfn.IFNA(IF(MATCH($C121&amp;" - "&amp;$F121, tblRelatietypeVergoeding[], 0)&lt;&gt;0, "", ""), "| Onverwachte combinatie tussen relatietype (veld "&amp;S120&amp;ROW()&amp;") en vergoedingswijze (veld "&amp;V120&amp;ROW()&amp;"). Kijk na of deze correct is."), ""), "")</f>
        <v/>
      </c>
      <c r="W121" s="171"/>
      <c r="X121" s="171"/>
      <c r="Y121" s="171"/>
      <c r="Z121" s="227" t="str">
        <f t="shared" si="34"/>
        <v/>
      </c>
      <c r="AA121" s="168"/>
      <c r="AB121" s="171"/>
      <c r="AC121" s="171"/>
      <c r="AD121" s="171"/>
      <c r="AE121" s="171"/>
      <c r="AF121" s="171" t="str">
        <f t="shared" si="21"/>
        <v/>
      </c>
      <c r="AG121" s="171" t="str">
        <f t="shared" si="22"/>
        <v/>
      </c>
      <c r="AH121" s="242" t="str">
        <f t="shared" si="35"/>
        <v/>
      </c>
      <c r="AI121" s="158" t="str">
        <f>IF(K121&lt;&gt;1, IF(SUM(K121:$K$504)&lt;&gt;0, "| Laat geen witruimte tussen ingevulde rijen.", ""), "")</f>
        <v/>
      </c>
      <c r="AJ121" s="242" t="str">
        <f t="shared" si="36"/>
        <v/>
      </c>
      <c r="AK121" s="171"/>
      <c r="AL121" s="159" t="str">
        <f t="shared" si="37"/>
        <v/>
      </c>
    </row>
    <row r="122" spans="1:38" s="158" customFormat="1" ht="14.4" customHeight="1" x14ac:dyDescent="0.3">
      <c r="A122" s="244" t="str">
        <f t="shared" si="23"/>
        <v/>
      </c>
      <c r="B122" s="153" t="str">
        <f t="shared" si="24"/>
        <v/>
      </c>
      <c r="C122" s="173"/>
      <c r="D122" s="179"/>
      <c r="E122" s="175"/>
      <c r="F122" s="156"/>
      <c r="G122" s="175"/>
      <c r="H122" s="175"/>
      <c r="I122" s="177"/>
      <c r="J122" s="157" t="s">
        <v>98</v>
      </c>
      <c r="K122" s="158">
        <f t="shared" si="25"/>
        <v>0</v>
      </c>
      <c r="L122" s="168">
        <f t="shared" si="26"/>
        <v>0</v>
      </c>
      <c r="M122" s="171">
        <f t="shared" si="27"/>
        <v>0</v>
      </c>
      <c r="N122" s="171">
        <f t="shared" si="28"/>
        <v>0</v>
      </c>
      <c r="O122" s="171">
        <f t="shared" si="29"/>
        <v>0</v>
      </c>
      <c r="P122" s="171">
        <f t="shared" si="30"/>
        <v>0</v>
      </c>
      <c r="Q122" s="171">
        <f t="shared" si="31"/>
        <v>0</v>
      </c>
      <c r="R122" s="171">
        <f t="shared" si="32"/>
        <v>0</v>
      </c>
      <c r="S122" s="168" t="str">
        <f t="shared" si="33"/>
        <v/>
      </c>
      <c r="T122" s="171"/>
      <c r="U122" s="171"/>
      <c r="V122" s="171" t="str">
        <f>IF($F122&lt;&gt;"", IF($C122&lt;&gt;"", _xlfn.IFNA(IF(MATCH($C122&amp;" - "&amp;$F122, tblRelatietypeVergoeding[], 0)&lt;&gt;0, "", ""), "| Onverwachte combinatie tussen relatietype (veld "&amp;S121&amp;ROW()&amp;") en vergoedingswijze (veld "&amp;V121&amp;ROW()&amp;"). Kijk na of deze correct is."), ""), "")</f>
        <v/>
      </c>
      <c r="W122" s="171"/>
      <c r="X122" s="171"/>
      <c r="Y122" s="171"/>
      <c r="Z122" s="227" t="str">
        <f t="shared" si="34"/>
        <v/>
      </c>
      <c r="AA122" s="168"/>
      <c r="AB122" s="171"/>
      <c r="AC122" s="171"/>
      <c r="AD122" s="171"/>
      <c r="AE122" s="171"/>
      <c r="AF122" s="171" t="str">
        <f t="shared" si="21"/>
        <v/>
      </c>
      <c r="AG122" s="171" t="str">
        <f t="shared" si="22"/>
        <v/>
      </c>
      <c r="AH122" s="242" t="str">
        <f t="shared" si="35"/>
        <v/>
      </c>
      <c r="AI122" s="158" t="str">
        <f>IF(K122&lt;&gt;1, IF(SUM(K122:$K$504)&lt;&gt;0, "| Laat geen witruimte tussen ingevulde rijen.", ""), "")</f>
        <v/>
      </c>
      <c r="AJ122" s="242" t="str">
        <f t="shared" si="36"/>
        <v/>
      </c>
      <c r="AK122" s="171"/>
      <c r="AL122" s="159" t="str">
        <f t="shared" si="37"/>
        <v/>
      </c>
    </row>
    <row r="123" spans="1:38" s="158" customFormat="1" ht="14.4" customHeight="1" x14ac:dyDescent="0.3">
      <c r="A123" s="244" t="str">
        <f t="shared" si="23"/>
        <v/>
      </c>
      <c r="B123" s="153" t="str">
        <f t="shared" si="24"/>
        <v/>
      </c>
      <c r="C123" s="173"/>
      <c r="D123" s="179"/>
      <c r="E123" s="175"/>
      <c r="F123" s="156"/>
      <c r="G123" s="175"/>
      <c r="H123" s="175"/>
      <c r="I123" s="177"/>
      <c r="J123" s="157" t="s">
        <v>98</v>
      </c>
      <c r="K123" s="158">
        <f t="shared" si="25"/>
        <v>0</v>
      </c>
      <c r="L123" s="168">
        <f t="shared" si="26"/>
        <v>0</v>
      </c>
      <c r="M123" s="171">
        <f t="shared" si="27"/>
        <v>0</v>
      </c>
      <c r="N123" s="171">
        <f t="shared" si="28"/>
        <v>0</v>
      </c>
      <c r="O123" s="171">
        <f t="shared" si="29"/>
        <v>0</v>
      </c>
      <c r="P123" s="171">
        <f t="shared" si="30"/>
        <v>0</v>
      </c>
      <c r="Q123" s="171">
        <f t="shared" si="31"/>
        <v>0</v>
      </c>
      <c r="R123" s="171">
        <f t="shared" si="32"/>
        <v>0</v>
      </c>
      <c r="S123" s="168" t="str">
        <f t="shared" si="33"/>
        <v/>
      </c>
      <c r="T123" s="171"/>
      <c r="U123" s="171"/>
      <c r="V123" s="171" t="str">
        <f>IF($F123&lt;&gt;"", IF($C123&lt;&gt;"", _xlfn.IFNA(IF(MATCH($C123&amp;" - "&amp;$F123, tblRelatietypeVergoeding[], 0)&lt;&gt;0, "", ""), "| Onverwachte combinatie tussen relatietype (veld "&amp;S122&amp;ROW()&amp;") en vergoedingswijze (veld "&amp;V122&amp;ROW()&amp;"). Kijk na of deze correct is."), ""), "")</f>
        <v/>
      </c>
      <c r="W123" s="171"/>
      <c r="X123" s="171"/>
      <c r="Y123" s="171"/>
      <c r="Z123" s="227" t="str">
        <f t="shared" si="34"/>
        <v/>
      </c>
      <c r="AA123" s="168"/>
      <c r="AB123" s="171"/>
      <c r="AC123" s="171"/>
      <c r="AD123" s="171"/>
      <c r="AE123" s="171"/>
      <c r="AF123" s="171" t="str">
        <f t="shared" si="21"/>
        <v/>
      </c>
      <c r="AG123" s="171" t="str">
        <f t="shared" si="22"/>
        <v/>
      </c>
      <c r="AH123" s="242" t="str">
        <f t="shared" si="35"/>
        <v/>
      </c>
      <c r="AI123" s="158" t="str">
        <f>IF(K123&lt;&gt;1, IF(SUM(K123:$K$504)&lt;&gt;0, "| Laat geen witruimte tussen ingevulde rijen.", ""), "")</f>
        <v/>
      </c>
      <c r="AJ123" s="242" t="str">
        <f t="shared" si="36"/>
        <v/>
      </c>
      <c r="AK123" s="171"/>
      <c r="AL123" s="159" t="str">
        <f t="shared" si="37"/>
        <v/>
      </c>
    </row>
    <row r="124" spans="1:38" s="158" customFormat="1" ht="14.4" customHeight="1" x14ac:dyDescent="0.3">
      <c r="A124" s="244" t="str">
        <f t="shared" si="23"/>
        <v/>
      </c>
      <c r="B124" s="153" t="str">
        <f t="shared" si="24"/>
        <v/>
      </c>
      <c r="C124" s="173"/>
      <c r="D124" s="179"/>
      <c r="E124" s="175"/>
      <c r="F124" s="156"/>
      <c r="G124" s="175"/>
      <c r="H124" s="175"/>
      <c r="I124" s="177"/>
      <c r="J124" s="157" t="s">
        <v>98</v>
      </c>
      <c r="K124" s="158">
        <f t="shared" si="25"/>
        <v>0</v>
      </c>
      <c r="L124" s="168">
        <f t="shared" si="26"/>
        <v>0</v>
      </c>
      <c r="M124" s="171">
        <f t="shared" si="27"/>
        <v>0</v>
      </c>
      <c r="N124" s="171">
        <f t="shared" si="28"/>
        <v>0</v>
      </c>
      <c r="O124" s="171">
        <f t="shared" si="29"/>
        <v>0</v>
      </c>
      <c r="P124" s="171">
        <f t="shared" si="30"/>
        <v>0</v>
      </c>
      <c r="Q124" s="171">
        <f t="shared" si="31"/>
        <v>0</v>
      </c>
      <c r="R124" s="171">
        <f t="shared" si="32"/>
        <v>0</v>
      </c>
      <c r="S124" s="168" t="str">
        <f t="shared" si="33"/>
        <v/>
      </c>
      <c r="T124" s="171"/>
      <c r="U124" s="171"/>
      <c r="V124" s="171" t="str">
        <f>IF($F124&lt;&gt;"", IF($C124&lt;&gt;"", _xlfn.IFNA(IF(MATCH($C124&amp;" - "&amp;$F124, tblRelatietypeVergoeding[], 0)&lt;&gt;0, "", ""), "| Onverwachte combinatie tussen relatietype (veld "&amp;S123&amp;ROW()&amp;") en vergoedingswijze (veld "&amp;V123&amp;ROW()&amp;"). Kijk na of deze correct is."), ""), "")</f>
        <v/>
      </c>
      <c r="W124" s="171"/>
      <c r="X124" s="171"/>
      <c r="Y124" s="171"/>
      <c r="Z124" s="227" t="str">
        <f t="shared" si="34"/>
        <v/>
      </c>
      <c r="AA124" s="168"/>
      <c r="AB124" s="171"/>
      <c r="AC124" s="171"/>
      <c r="AD124" s="171"/>
      <c r="AE124" s="171"/>
      <c r="AF124" s="171" t="str">
        <f t="shared" si="21"/>
        <v/>
      </c>
      <c r="AG124" s="171" t="str">
        <f t="shared" si="22"/>
        <v/>
      </c>
      <c r="AH124" s="242" t="str">
        <f t="shared" si="35"/>
        <v/>
      </c>
      <c r="AI124" s="158" t="str">
        <f>IF(K124&lt;&gt;1, IF(SUM(K124:$K$504)&lt;&gt;0, "| Laat geen witruimte tussen ingevulde rijen.", ""), "")</f>
        <v/>
      </c>
      <c r="AJ124" s="242" t="str">
        <f t="shared" si="36"/>
        <v/>
      </c>
      <c r="AK124" s="171"/>
      <c r="AL124" s="159" t="str">
        <f t="shared" si="37"/>
        <v/>
      </c>
    </row>
    <row r="125" spans="1:38" s="158" customFormat="1" ht="14.4" customHeight="1" x14ac:dyDescent="0.3">
      <c r="A125" s="244" t="str">
        <f t="shared" si="23"/>
        <v/>
      </c>
      <c r="B125" s="153" t="str">
        <f t="shared" si="24"/>
        <v/>
      </c>
      <c r="C125" s="173"/>
      <c r="D125" s="179"/>
      <c r="E125" s="175"/>
      <c r="F125" s="156"/>
      <c r="G125" s="175"/>
      <c r="H125" s="175"/>
      <c r="I125" s="177"/>
      <c r="J125" s="157" t="s">
        <v>98</v>
      </c>
      <c r="K125" s="158">
        <f t="shared" si="25"/>
        <v>0</v>
      </c>
      <c r="L125" s="168">
        <f t="shared" si="26"/>
        <v>0</v>
      </c>
      <c r="M125" s="171">
        <f t="shared" si="27"/>
        <v>0</v>
      </c>
      <c r="N125" s="171">
        <f t="shared" si="28"/>
        <v>0</v>
      </c>
      <c r="O125" s="171">
        <f t="shared" si="29"/>
        <v>0</v>
      </c>
      <c r="P125" s="171">
        <f t="shared" si="30"/>
        <v>0</v>
      </c>
      <c r="Q125" s="171">
        <f t="shared" si="31"/>
        <v>0</v>
      </c>
      <c r="R125" s="171">
        <f t="shared" si="32"/>
        <v>0</v>
      </c>
      <c r="S125" s="168" t="str">
        <f t="shared" si="33"/>
        <v/>
      </c>
      <c r="T125" s="171"/>
      <c r="U125" s="171"/>
      <c r="V125" s="171" t="str">
        <f>IF($F125&lt;&gt;"", IF($C125&lt;&gt;"", _xlfn.IFNA(IF(MATCH($C125&amp;" - "&amp;$F125, tblRelatietypeVergoeding[], 0)&lt;&gt;0, "", ""), "| Onverwachte combinatie tussen relatietype (veld "&amp;S124&amp;ROW()&amp;") en vergoedingswijze (veld "&amp;V124&amp;ROW()&amp;"). Kijk na of deze correct is."), ""), "")</f>
        <v/>
      </c>
      <c r="W125" s="171"/>
      <c r="X125" s="171"/>
      <c r="Y125" s="171"/>
      <c r="Z125" s="227" t="str">
        <f t="shared" si="34"/>
        <v/>
      </c>
      <c r="AA125" s="168"/>
      <c r="AB125" s="171"/>
      <c r="AC125" s="171"/>
      <c r="AD125" s="171"/>
      <c r="AE125" s="171"/>
      <c r="AF125" s="171" t="str">
        <f t="shared" si="21"/>
        <v/>
      </c>
      <c r="AG125" s="171" t="str">
        <f t="shared" si="22"/>
        <v/>
      </c>
      <c r="AH125" s="242" t="str">
        <f t="shared" si="35"/>
        <v/>
      </c>
      <c r="AI125" s="158" t="str">
        <f>IF(K125&lt;&gt;1, IF(SUM(K125:$K$504)&lt;&gt;0, "| Laat geen witruimte tussen ingevulde rijen.", ""), "")</f>
        <v/>
      </c>
      <c r="AJ125" s="242" t="str">
        <f t="shared" si="36"/>
        <v/>
      </c>
      <c r="AK125" s="171"/>
      <c r="AL125" s="159" t="str">
        <f t="shared" si="37"/>
        <v/>
      </c>
    </row>
    <row r="126" spans="1:38" s="158" customFormat="1" ht="14.4" customHeight="1" x14ac:dyDescent="0.3">
      <c r="A126" s="244" t="str">
        <f t="shared" si="23"/>
        <v/>
      </c>
      <c r="B126" s="153" t="str">
        <f t="shared" si="24"/>
        <v/>
      </c>
      <c r="C126" s="173"/>
      <c r="D126" s="179"/>
      <c r="E126" s="175"/>
      <c r="F126" s="156"/>
      <c r="G126" s="175"/>
      <c r="H126" s="175"/>
      <c r="I126" s="177"/>
      <c r="J126" s="157" t="s">
        <v>98</v>
      </c>
      <c r="K126" s="158">
        <f t="shared" si="25"/>
        <v>0</v>
      </c>
      <c r="L126" s="168">
        <f t="shared" si="26"/>
        <v>0</v>
      </c>
      <c r="M126" s="171">
        <f t="shared" si="27"/>
        <v>0</v>
      </c>
      <c r="N126" s="171">
        <f t="shared" si="28"/>
        <v>0</v>
      </c>
      <c r="O126" s="171">
        <f t="shared" si="29"/>
        <v>0</v>
      </c>
      <c r="P126" s="171">
        <f t="shared" si="30"/>
        <v>0</v>
      </c>
      <c r="Q126" s="171">
        <f t="shared" si="31"/>
        <v>0</v>
      </c>
      <c r="R126" s="171">
        <f t="shared" si="32"/>
        <v>0</v>
      </c>
      <c r="S126" s="168" t="str">
        <f t="shared" si="33"/>
        <v/>
      </c>
      <c r="T126" s="171"/>
      <c r="U126" s="171"/>
      <c r="V126" s="171" t="str">
        <f>IF($F126&lt;&gt;"", IF($C126&lt;&gt;"", _xlfn.IFNA(IF(MATCH($C126&amp;" - "&amp;$F126, tblRelatietypeVergoeding[], 0)&lt;&gt;0, "", ""), "| Onverwachte combinatie tussen relatietype (veld "&amp;S125&amp;ROW()&amp;") en vergoedingswijze (veld "&amp;V125&amp;ROW()&amp;"). Kijk na of deze correct is."), ""), "")</f>
        <v/>
      </c>
      <c r="W126" s="171"/>
      <c r="X126" s="171"/>
      <c r="Y126" s="171"/>
      <c r="Z126" s="227" t="str">
        <f t="shared" si="34"/>
        <v/>
      </c>
      <c r="AA126" s="168"/>
      <c r="AB126" s="171"/>
      <c r="AC126" s="171"/>
      <c r="AD126" s="171"/>
      <c r="AE126" s="171"/>
      <c r="AF126" s="171" t="str">
        <f t="shared" si="21"/>
        <v/>
      </c>
      <c r="AG126" s="171" t="str">
        <f t="shared" si="22"/>
        <v/>
      </c>
      <c r="AH126" s="242" t="str">
        <f t="shared" si="35"/>
        <v/>
      </c>
      <c r="AI126" s="158" t="str">
        <f>IF(K126&lt;&gt;1, IF(SUM(K126:$K$504)&lt;&gt;0, "| Laat geen witruimte tussen ingevulde rijen.", ""), "")</f>
        <v/>
      </c>
      <c r="AJ126" s="242" t="str">
        <f t="shared" si="36"/>
        <v/>
      </c>
      <c r="AK126" s="171"/>
      <c r="AL126" s="159" t="str">
        <f t="shared" si="37"/>
        <v/>
      </c>
    </row>
    <row r="127" spans="1:38" s="158" customFormat="1" ht="14.4" customHeight="1" x14ac:dyDescent="0.3">
      <c r="A127" s="244" t="str">
        <f t="shared" si="23"/>
        <v/>
      </c>
      <c r="B127" s="153" t="str">
        <f t="shared" si="24"/>
        <v/>
      </c>
      <c r="C127" s="173"/>
      <c r="D127" s="179"/>
      <c r="E127" s="175"/>
      <c r="F127" s="156"/>
      <c r="G127" s="175"/>
      <c r="H127" s="175"/>
      <c r="I127" s="177"/>
      <c r="J127" s="157" t="s">
        <v>98</v>
      </c>
      <c r="K127" s="158">
        <f t="shared" si="25"/>
        <v>0</v>
      </c>
      <c r="L127" s="168">
        <f t="shared" si="26"/>
        <v>0</v>
      </c>
      <c r="M127" s="171">
        <f t="shared" si="27"/>
        <v>0</v>
      </c>
      <c r="N127" s="171">
        <f t="shared" si="28"/>
        <v>0</v>
      </c>
      <c r="O127" s="171">
        <f t="shared" si="29"/>
        <v>0</v>
      </c>
      <c r="P127" s="171">
        <f t="shared" si="30"/>
        <v>0</v>
      </c>
      <c r="Q127" s="171">
        <f t="shared" si="31"/>
        <v>0</v>
      </c>
      <c r="R127" s="171">
        <f t="shared" si="32"/>
        <v>0</v>
      </c>
      <c r="S127" s="168" t="str">
        <f t="shared" si="33"/>
        <v/>
      </c>
      <c r="T127" s="171"/>
      <c r="U127" s="171"/>
      <c r="V127" s="171" t="str">
        <f>IF($F127&lt;&gt;"", IF($C127&lt;&gt;"", _xlfn.IFNA(IF(MATCH($C127&amp;" - "&amp;$F127, tblRelatietypeVergoeding[], 0)&lt;&gt;0, "", ""), "| Onverwachte combinatie tussen relatietype (veld "&amp;S126&amp;ROW()&amp;") en vergoedingswijze (veld "&amp;V126&amp;ROW()&amp;"). Kijk na of deze correct is."), ""), "")</f>
        <v/>
      </c>
      <c r="W127" s="171"/>
      <c r="X127" s="171"/>
      <c r="Y127" s="171"/>
      <c r="Z127" s="227" t="str">
        <f t="shared" si="34"/>
        <v/>
      </c>
      <c r="AA127" s="168"/>
      <c r="AB127" s="171"/>
      <c r="AC127" s="171"/>
      <c r="AD127" s="171"/>
      <c r="AE127" s="171"/>
      <c r="AF127" s="171" t="str">
        <f t="shared" si="21"/>
        <v/>
      </c>
      <c r="AG127" s="171" t="str">
        <f t="shared" si="22"/>
        <v/>
      </c>
      <c r="AH127" s="242" t="str">
        <f t="shared" si="35"/>
        <v/>
      </c>
      <c r="AI127" s="158" t="str">
        <f>IF(K127&lt;&gt;1, IF(SUM(K127:$K$504)&lt;&gt;0, "| Laat geen witruimte tussen ingevulde rijen.", ""), "")</f>
        <v/>
      </c>
      <c r="AJ127" s="242" t="str">
        <f t="shared" si="36"/>
        <v/>
      </c>
      <c r="AK127" s="171"/>
      <c r="AL127" s="159" t="str">
        <f t="shared" si="37"/>
        <v/>
      </c>
    </row>
    <row r="128" spans="1:38" s="158" customFormat="1" ht="14.4" customHeight="1" x14ac:dyDescent="0.3">
      <c r="A128" s="244" t="str">
        <f t="shared" si="23"/>
        <v/>
      </c>
      <c r="B128" s="153" t="str">
        <f t="shared" si="24"/>
        <v/>
      </c>
      <c r="C128" s="173"/>
      <c r="D128" s="179"/>
      <c r="E128" s="175"/>
      <c r="F128" s="156"/>
      <c r="G128" s="175"/>
      <c r="H128" s="175"/>
      <c r="I128" s="177"/>
      <c r="J128" s="157" t="s">
        <v>98</v>
      </c>
      <c r="K128" s="158">
        <f t="shared" si="25"/>
        <v>0</v>
      </c>
      <c r="L128" s="168">
        <f t="shared" si="26"/>
        <v>0</v>
      </c>
      <c r="M128" s="171">
        <f t="shared" si="27"/>
        <v>0</v>
      </c>
      <c r="N128" s="171">
        <f t="shared" si="28"/>
        <v>0</v>
      </c>
      <c r="O128" s="171">
        <f t="shared" si="29"/>
        <v>0</v>
      </c>
      <c r="P128" s="171">
        <f t="shared" si="30"/>
        <v>0</v>
      </c>
      <c r="Q128" s="171">
        <f t="shared" si="31"/>
        <v>0</v>
      </c>
      <c r="R128" s="171">
        <f t="shared" si="32"/>
        <v>0</v>
      </c>
      <c r="S128" s="168" t="str">
        <f t="shared" si="33"/>
        <v/>
      </c>
      <c r="T128" s="171"/>
      <c r="U128" s="171"/>
      <c r="V128" s="171" t="str">
        <f>IF($F128&lt;&gt;"", IF($C128&lt;&gt;"", _xlfn.IFNA(IF(MATCH($C128&amp;" - "&amp;$F128, tblRelatietypeVergoeding[], 0)&lt;&gt;0, "", ""), "| Onverwachte combinatie tussen relatietype (veld "&amp;S127&amp;ROW()&amp;") en vergoedingswijze (veld "&amp;V127&amp;ROW()&amp;"). Kijk na of deze correct is."), ""), "")</f>
        <v/>
      </c>
      <c r="W128" s="171"/>
      <c r="X128" s="171"/>
      <c r="Y128" s="171"/>
      <c r="Z128" s="227" t="str">
        <f t="shared" si="34"/>
        <v/>
      </c>
      <c r="AA128" s="168"/>
      <c r="AB128" s="171"/>
      <c r="AC128" s="171"/>
      <c r="AD128" s="171"/>
      <c r="AE128" s="171"/>
      <c r="AF128" s="171" t="str">
        <f t="shared" si="21"/>
        <v/>
      </c>
      <c r="AG128" s="171" t="str">
        <f t="shared" si="22"/>
        <v/>
      </c>
      <c r="AH128" s="242" t="str">
        <f t="shared" si="35"/>
        <v/>
      </c>
      <c r="AI128" s="158" t="str">
        <f>IF(K128&lt;&gt;1, IF(SUM(K128:$K$504)&lt;&gt;0, "| Laat geen witruimte tussen ingevulde rijen.", ""), "")</f>
        <v/>
      </c>
      <c r="AJ128" s="242" t="str">
        <f t="shared" si="36"/>
        <v/>
      </c>
      <c r="AK128" s="171"/>
      <c r="AL128" s="159" t="str">
        <f t="shared" si="37"/>
        <v/>
      </c>
    </row>
    <row r="129" spans="1:38" s="158" customFormat="1" ht="14.4" customHeight="1" x14ac:dyDescent="0.3">
      <c r="A129" s="244" t="str">
        <f t="shared" si="23"/>
        <v/>
      </c>
      <c r="B129" s="153" t="str">
        <f t="shared" si="24"/>
        <v/>
      </c>
      <c r="C129" s="173"/>
      <c r="D129" s="179"/>
      <c r="E129" s="175"/>
      <c r="F129" s="156"/>
      <c r="G129" s="175"/>
      <c r="H129" s="175"/>
      <c r="I129" s="177"/>
      <c r="J129" s="157" t="s">
        <v>98</v>
      </c>
      <c r="K129" s="158">
        <f t="shared" si="25"/>
        <v>0</v>
      </c>
      <c r="L129" s="168">
        <f t="shared" si="26"/>
        <v>0</v>
      </c>
      <c r="M129" s="171">
        <f t="shared" si="27"/>
        <v>0</v>
      </c>
      <c r="N129" s="171">
        <f t="shared" si="28"/>
        <v>0</v>
      </c>
      <c r="O129" s="171">
        <f t="shared" si="29"/>
        <v>0</v>
      </c>
      <c r="P129" s="171">
        <f t="shared" si="30"/>
        <v>0</v>
      </c>
      <c r="Q129" s="171">
        <f t="shared" si="31"/>
        <v>0</v>
      </c>
      <c r="R129" s="171">
        <f t="shared" si="32"/>
        <v>0</v>
      </c>
      <c r="S129" s="168" t="str">
        <f t="shared" si="33"/>
        <v/>
      </c>
      <c r="T129" s="171"/>
      <c r="U129" s="171"/>
      <c r="V129" s="171" t="str">
        <f>IF($F129&lt;&gt;"", IF($C129&lt;&gt;"", _xlfn.IFNA(IF(MATCH($C129&amp;" - "&amp;$F129, tblRelatietypeVergoeding[], 0)&lt;&gt;0, "", ""), "| Onverwachte combinatie tussen relatietype (veld "&amp;S128&amp;ROW()&amp;") en vergoedingswijze (veld "&amp;V128&amp;ROW()&amp;"). Kijk na of deze correct is."), ""), "")</f>
        <v/>
      </c>
      <c r="W129" s="171"/>
      <c r="X129" s="171"/>
      <c r="Y129" s="171"/>
      <c r="Z129" s="227" t="str">
        <f t="shared" si="34"/>
        <v/>
      </c>
      <c r="AA129" s="168"/>
      <c r="AB129" s="171"/>
      <c r="AC129" s="171"/>
      <c r="AD129" s="171"/>
      <c r="AE129" s="171"/>
      <c r="AF129" s="171" t="str">
        <f t="shared" si="21"/>
        <v/>
      </c>
      <c r="AG129" s="171" t="str">
        <f t="shared" si="22"/>
        <v/>
      </c>
      <c r="AH129" s="242" t="str">
        <f t="shared" si="35"/>
        <v/>
      </c>
      <c r="AI129" s="158" t="str">
        <f>IF(K129&lt;&gt;1, IF(SUM(K129:$K$504)&lt;&gt;0, "| Laat geen witruimte tussen ingevulde rijen.", ""), "")</f>
        <v/>
      </c>
      <c r="AJ129" s="242" t="str">
        <f t="shared" si="36"/>
        <v/>
      </c>
      <c r="AK129" s="171"/>
      <c r="AL129" s="159" t="str">
        <f t="shared" si="37"/>
        <v/>
      </c>
    </row>
    <row r="130" spans="1:38" s="158" customFormat="1" ht="14.4" customHeight="1" x14ac:dyDescent="0.3">
      <c r="A130" s="244" t="str">
        <f t="shared" si="23"/>
        <v/>
      </c>
      <c r="B130" s="153" t="str">
        <f t="shared" si="24"/>
        <v/>
      </c>
      <c r="C130" s="173"/>
      <c r="D130" s="179"/>
      <c r="E130" s="175"/>
      <c r="F130" s="156"/>
      <c r="G130" s="175"/>
      <c r="H130" s="175"/>
      <c r="I130" s="177"/>
      <c r="J130" s="157" t="s">
        <v>98</v>
      </c>
      <c r="K130" s="158">
        <f t="shared" si="25"/>
        <v>0</v>
      </c>
      <c r="L130" s="168">
        <f t="shared" si="26"/>
        <v>0</v>
      </c>
      <c r="M130" s="171">
        <f t="shared" si="27"/>
        <v>0</v>
      </c>
      <c r="N130" s="171">
        <f t="shared" si="28"/>
        <v>0</v>
      </c>
      <c r="O130" s="171">
        <f t="shared" si="29"/>
        <v>0</v>
      </c>
      <c r="P130" s="171">
        <f t="shared" si="30"/>
        <v>0</v>
      </c>
      <c r="Q130" s="171">
        <f t="shared" si="31"/>
        <v>0</v>
      </c>
      <c r="R130" s="171">
        <f t="shared" si="32"/>
        <v>0</v>
      </c>
      <c r="S130" s="168" t="str">
        <f t="shared" si="33"/>
        <v/>
      </c>
      <c r="T130" s="171"/>
      <c r="U130" s="171"/>
      <c r="V130" s="171" t="str">
        <f>IF($F130&lt;&gt;"", IF($C130&lt;&gt;"", _xlfn.IFNA(IF(MATCH($C130&amp;" - "&amp;$F130, tblRelatietypeVergoeding[], 0)&lt;&gt;0, "", ""), "| Onverwachte combinatie tussen relatietype (veld "&amp;S129&amp;ROW()&amp;") en vergoedingswijze (veld "&amp;V129&amp;ROW()&amp;"). Kijk na of deze correct is."), ""), "")</f>
        <v/>
      </c>
      <c r="W130" s="171"/>
      <c r="X130" s="171"/>
      <c r="Y130" s="171"/>
      <c r="Z130" s="227" t="str">
        <f t="shared" si="34"/>
        <v/>
      </c>
      <c r="AA130" s="168"/>
      <c r="AB130" s="171"/>
      <c r="AC130" s="171"/>
      <c r="AD130" s="171"/>
      <c r="AE130" s="171"/>
      <c r="AF130" s="171" t="str">
        <f t="shared" si="21"/>
        <v/>
      </c>
      <c r="AG130" s="171" t="str">
        <f t="shared" si="22"/>
        <v/>
      </c>
      <c r="AH130" s="242" t="str">
        <f t="shared" si="35"/>
        <v/>
      </c>
      <c r="AI130" s="158" t="str">
        <f>IF(K130&lt;&gt;1, IF(SUM(K130:$K$504)&lt;&gt;0, "| Laat geen witruimte tussen ingevulde rijen.", ""), "")</f>
        <v/>
      </c>
      <c r="AJ130" s="242" t="str">
        <f t="shared" si="36"/>
        <v/>
      </c>
      <c r="AK130" s="171"/>
      <c r="AL130" s="159" t="str">
        <f t="shared" si="37"/>
        <v/>
      </c>
    </row>
    <row r="131" spans="1:38" s="158" customFormat="1" ht="14.4" customHeight="1" x14ac:dyDescent="0.3">
      <c r="A131" s="244" t="str">
        <f t="shared" si="23"/>
        <v/>
      </c>
      <c r="B131" s="153" t="str">
        <f t="shared" si="24"/>
        <v/>
      </c>
      <c r="C131" s="173"/>
      <c r="D131" s="179"/>
      <c r="E131" s="175"/>
      <c r="F131" s="156"/>
      <c r="G131" s="175"/>
      <c r="H131" s="175"/>
      <c r="I131" s="177"/>
      <c r="J131" s="157" t="s">
        <v>98</v>
      </c>
      <c r="K131" s="158">
        <f t="shared" si="25"/>
        <v>0</v>
      </c>
      <c r="L131" s="168">
        <f t="shared" si="26"/>
        <v>0</v>
      </c>
      <c r="M131" s="171">
        <f t="shared" si="27"/>
        <v>0</v>
      </c>
      <c r="N131" s="171">
        <f t="shared" si="28"/>
        <v>0</v>
      </c>
      <c r="O131" s="171">
        <f t="shared" si="29"/>
        <v>0</v>
      </c>
      <c r="P131" s="171">
        <f t="shared" si="30"/>
        <v>0</v>
      </c>
      <c r="Q131" s="171">
        <f t="shared" si="31"/>
        <v>0</v>
      </c>
      <c r="R131" s="171">
        <f t="shared" si="32"/>
        <v>0</v>
      </c>
      <c r="S131" s="168" t="str">
        <f t="shared" si="33"/>
        <v/>
      </c>
      <c r="T131" s="171"/>
      <c r="U131" s="171"/>
      <c r="V131" s="171" t="str">
        <f>IF($F131&lt;&gt;"", IF($C131&lt;&gt;"", _xlfn.IFNA(IF(MATCH($C131&amp;" - "&amp;$F131, tblRelatietypeVergoeding[], 0)&lt;&gt;0, "", ""), "| Onverwachte combinatie tussen relatietype (veld "&amp;S130&amp;ROW()&amp;") en vergoedingswijze (veld "&amp;V130&amp;ROW()&amp;"). Kijk na of deze correct is."), ""), "")</f>
        <v/>
      </c>
      <c r="W131" s="171"/>
      <c r="X131" s="171"/>
      <c r="Y131" s="171"/>
      <c r="Z131" s="227" t="str">
        <f t="shared" si="34"/>
        <v/>
      </c>
      <c r="AA131" s="168"/>
      <c r="AB131" s="171"/>
      <c r="AC131" s="171"/>
      <c r="AD131" s="171"/>
      <c r="AE131" s="171"/>
      <c r="AF131" s="171" t="str">
        <f t="shared" si="21"/>
        <v/>
      </c>
      <c r="AG131" s="171" t="str">
        <f t="shared" si="22"/>
        <v/>
      </c>
      <c r="AH131" s="242" t="str">
        <f t="shared" si="35"/>
        <v/>
      </c>
      <c r="AI131" s="158" t="str">
        <f>IF(K131&lt;&gt;1, IF(SUM(K131:$K$504)&lt;&gt;0, "| Laat geen witruimte tussen ingevulde rijen.", ""), "")</f>
        <v/>
      </c>
      <c r="AJ131" s="242" t="str">
        <f t="shared" si="36"/>
        <v/>
      </c>
      <c r="AK131" s="171"/>
      <c r="AL131" s="159" t="str">
        <f t="shared" si="37"/>
        <v/>
      </c>
    </row>
    <row r="132" spans="1:38" s="158" customFormat="1" ht="14.4" customHeight="1" x14ac:dyDescent="0.3">
      <c r="A132" s="244" t="str">
        <f t="shared" si="23"/>
        <v/>
      </c>
      <c r="B132" s="153" t="str">
        <f t="shared" si="24"/>
        <v/>
      </c>
      <c r="C132" s="173"/>
      <c r="D132" s="179"/>
      <c r="E132" s="175"/>
      <c r="F132" s="156"/>
      <c r="G132" s="175"/>
      <c r="H132" s="175"/>
      <c r="I132" s="177"/>
      <c r="J132" s="157" t="s">
        <v>98</v>
      </c>
      <c r="K132" s="158">
        <f t="shared" si="25"/>
        <v>0</v>
      </c>
      <c r="L132" s="168">
        <f t="shared" si="26"/>
        <v>0</v>
      </c>
      <c r="M132" s="171">
        <f t="shared" si="27"/>
        <v>0</v>
      </c>
      <c r="N132" s="171">
        <f t="shared" si="28"/>
        <v>0</v>
      </c>
      <c r="O132" s="171">
        <f t="shared" si="29"/>
        <v>0</v>
      </c>
      <c r="P132" s="171">
        <f t="shared" si="30"/>
        <v>0</v>
      </c>
      <c r="Q132" s="171">
        <f t="shared" si="31"/>
        <v>0</v>
      </c>
      <c r="R132" s="171">
        <f t="shared" si="32"/>
        <v>0</v>
      </c>
      <c r="S132" s="168" t="str">
        <f t="shared" si="33"/>
        <v/>
      </c>
      <c r="T132" s="171"/>
      <c r="U132" s="171"/>
      <c r="V132" s="171" t="str">
        <f>IF($F132&lt;&gt;"", IF($C132&lt;&gt;"", _xlfn.IFNA(IF(MATCH($C132&amp;" - "&amp;$F132, tblRelatietypeVergoeding[], 0)&lt;&gt;0, "", ""), "| Onverwachte combinatie tussen relatietype (veld "&amp;S131&amp;ROW()&amp;") en vergoedingswijze (veld "&amp;V131&amp;ROW()&amp;"). Kijk na of deze correct is."), ""), "")</f>
        <v/>
      </c>
      <c r="W132" s="171"/>
      <c r="X132" s="171"/>
      <c r="Y132" s="171"/>
      <c r="Z132" s="227" t="str">
        <f t="shared" si="34"/>
        <v/>
      </c>
      <c r="AA132" s="168"/>
      <c r="AB132" s="171"/>
      <c r="AC132" s="171"/>
      <c r="AD132" s="171"/>
      <c r="AE132" s="171"/>
      <c r="AF132" s="171" t="str">
        <f t="shared" si="21"/>
        <v/>
      </c>
      <c r="AG132" s="171" t="str">
        <f t="shared" si="22"/>
        <v/>
      </c>
      <c r="AH132" s="242" t="str">
        <f t="shared" si="35"/>
        <v/>
      </c>
      <c r="AI132" s="158" t="str">
        <f>IF(K132&lt;&gt;1, IF(SUM(K132:$K$504)&lt;&gt;0, "| Laat geen witruimte tussen ingevulde rijen.", ""), "")</f>
        <v/>
      </c>
      <c r="AJ132" s="242" t="str">
        <f t="shared" si="36"/>
        <v/>
      </c>
      <c r="AK132" s="171"/>
      <c r="AL132" s="159" t="str">
        <f t="shared" si="37"/>
        <v/>
      </c>
    </row>
    <row r="133" spans="1:38" s="158" customFormat="1" ht="14.4" customHeight="1" x14ac:dyDescent="0.3">
      <c r="A133" s="244" t="str">
        <f t="shared" si="23"/>
        <v/>
      </c>
      <c r="B133" s="153" t="str">
        <f t="shared" si="24"/>
        <v/>
      </c>
      <c r="C133" s="173"/>
      <c r="D133" s="179"/>
      <c r="E133" s="175"/>
      <c r="F133" s="156"/>
      <c r="G133" s="175"/>
      <c r="H133" s="175"/>
      <c r="I133" s="177"/>
      <c r="J133" s="157" t="s">
        <v>98</v>
      </c>
      <c r="K133" s="158">
        <f t="shared" si="25"/>
        <v>0</v>
      </c>
      <c r="L133" s="168">
        <f t="shared" si="26"/>
        <v>0</v>
      </c>
      <c r="M133" s="171">
        <f t="shared" si="27"/>
        <v>0</v>
      </c>
      <c r="N133" s="171">
        <f t="shared" si="28"/>
        <v>0</v>
      </c>
      <c r="O133" s="171">
        <f t="shared" si="29"/>
        <v>0</v>
      </c>
      <c r="P133" s="171">
        <f t="shared" si="30"/>
        <v>0</v>
      </c>
      <c r="Q133" s="171">
        <f t="shared" si="31"/>
        <v>0</v>
      </c>
      <c r="R133" s="171">
        <f t="shared" si="32"/>
        <v>0</v>
      </c>
      <c r="S133" s="168" t="str">
        <f t="shared" si="33"/>
        <v/>
      </c>
      <c r="T133" s="171"/>
      <c r="U133" s="171"/>
      <c r="V133" s="171" t="str">
        <f>IF($F133&lt;&gt;"", IF($C133&lt;&gt;"", _xlfn.IFNA(IF(MATCH($C133&amp;" - "&amp;$F133, tblRelatietypeVergoeding[], 0)&lt;&gt;0, "", ""), "| Onverwachte combinatie tussen relatietype (veld "&amp;S132&amp;ROW()&amp;") en vergoedingswijze (veld "&amp;V132&amp;ROW()&amp;"). Kijk na of deze correct is."), ""), "")</f>
        <v/>
      </c>
      <c r="W133" s="171"/>
      <c r="X133" s="171"/>
      <c r="Y133" s="171"/>
      <c r="Z133" s="227" t="str">
        <f t="shared" si="34"/>
        <v/>
      </c>
      <c r="AA133" s="168"/>
      <c r="AB133" s="171"/>
      <c r="AC133" s="171"/>
      <c r="AD133" s="171"/>
      <c r="AE133" s="171"/>
      <c r="AF133" s="171" t="str">
        <f t="shared" ref="AF133:AF196" si="38">IF(ISTEXT(H133), IFERROR(IF(SEARCH(".", H133)&lt;&gt;0, "| Veld '"&amp;AF$4&amp;ROW()&amp;"': "&amp;Fout_punt), "| Veld '"&amp;AF$4&amp;ROW()&amp;"': "&amp;Fout_geen_getal), IF(H133&lt;0, "| Veld '"&amp;AF$4&amp;ROW()&amp;"': "&amp;Fout_negatief, IF(H133&gt;D133, "| Veld '"&amp;$AF$4&amp;ROW()&amp;"': Het aantal VTE's kan niet groter zijn dan het aantal personen in veld '"&amp;$AB$4&amp;ROW()&amp;"'.", "")))</f>
        <v/>
      </c>
      <c r="AG133" s="171" t="str">
        <f t="shared" ref="AG133:AG196" si="39">IF(ISTEXT(I133), IFERROR(IF(SEARCH(".", I133)&lt;&gt;0, "| Veld '"&amp;AG$4&amp;ROW()&amp;"': "&amp;Fout_punt), "| Veld '"&amp;AG$4&amp;ROW()&amp;"': "&amp;Fout_geen_getal), IF(I133&lt;0, "| Veld '"&amp;AG$4&amp;ROW()&amp;"': "&amp;Fout_negatief, ""))</f>
        <v/>
      </c>
      <c r="AH133" s="242" t="str">
        <f t="shared" si="35"/>
        <v/>
      </c>
      <c r="AI133" s="158" t="str">
        <f>IF(K133&lt;&gt;1, IF(SUM(K133:$K$504)&lt;&gt;0, "| Laat geen witruimte tussen ingevulde rijen.", ""), "")</f>
        <v/>
      </c>
      <c r="AJ133" s="242" t="str">
        <f t="shared" si="36"/>
        <v/>
      </c>
      <c r="AK133" s="171"/>
      <c r="AL133" s="159" t="str">
        <f t="shared" si="37"/>
        <v/>
      </c>
    </row>
    <row r="134" spans="1:38" s="158" customFormat="1" ht="14.4" customHeight="1" x14ac:dyDescent="0.3">
      <c r="A134" s="244" t="str">
        <f t="shared" ref="A134:A197" si="40">IF(AL134&lt;&gt;"", "✘", "")</f>
        <v/>
      </c>
      <c r="B134" s="153" t="str">
        <f t="shared" ref="B134:B197" si="41">IF(OR(K134&lt;&gt;0, AI134&lt;&gt;""), ROW()-4, "")</f>
        <v/>
      </c>
      <c r="C134" s="173"/>
      <c r="D134" s="179"/>
      <c r="E134" s="175"/>
      <c r="F134" s="156"/>
      <c r="G134" s="175"/>
      <c r="H134" s="175"/>
      <c r="I134" s="177"/>
      <c r="J134" s="157" t="s">
        <v>98</v>
      </c>
      <c r="K134" s="158">
        <f t="shared" ref="K134:K197" si="42">IF(C134&amp;D134&amp;E134&amp;F134&amp;G134&amp;I134&lt;&gt;"", 1, 0)</f>
        <v>0</v>
      </c>
      <c r="L134" s="168">
        <f t="shared" ref="L134:L197" si="43">IF($K134&lt;&gt;0, IF(C134&lt;&gt;"", 0, 1), 0)</f>
        <v>0</v>
      </c>
      <c r="M134" s="171">
        <f t="shared" ref="M134:M197" si="44">IF($K134&lt;&gt;0, IF(D134&lt;&gt;"", 0, 1), 0)</f>
        <v>0</v>
      </c>
      <c r="N134" s="171">
        <f t="shared" ref="N134:N197" si="45">IF($K134&lt;&gt;0, IF(E134&lt;&gt;"", 0, 1), 0)</f>
        <v>0</v>
      </c>
      <c r="O134" s="171">
        <f t="shared" ref="O134:O197" si="46">IF($K134&lt;&gt;0, IF(F134&lt;&gt;"", 0, 1), 0)</f>
        <v>0</v>
      </c>
      <c r="P134" s="171">
        <f t="shared" ref="P134:P197" si="47">IF($K134&lt;&gt;0, IF(G134&lt;&gt;"", 0, 1), 0)</f>
        <v>0</v>
      </c>
      <c r="Q134" s="171">
        <f t="shared" ref="Q134:Q197" si="48">IF($K134&lt;&gt;0, IF(OR(C134="Uitzendpersoneel", C134="Ter beschikking gesteld personeel"), IF(H134&lt;&gt;"", 0, 1), -1), 0)</f>
        <v>0</v>
      </c>
      <c r="R134" s="171">
        <f t="shared" ref="R134:R197" si="49">IF($K134&lt;&gt;0, IF(I134&lt;&gt;"", 0, 1), 0)</f>
        <v>0</v>
      </c>
      <c r="S134" s="168" t="str">
        <f t="shared" ref="S134:S197" si="50">V134</f>
        <v/>
      </c>
      <c r="T134" s="171"/>
      <c r="U134" s="171"/>
      <c r="V134" s="171" t="str">
        <f>IF($F134&lt;&gt;"", IF($C134&lt;&gt;"", _xlfn.IFNA(IF(MATCH($C134&amp;" - "&amp;$F134, tblRelatietypeVergoeding[], 0)&lt;&gt;0, "", ""), "| Onverwachte combinatie tussen relatietype (veld "&amp;S133&amp;ROW()&amp;") en vergoedingswijze (veld "&amp;V133&amp;ROW()&amp;"). Kijk na of deze correct is."), ""), "")</f>
        <v/>
      </c>
      <c r="W134" s="171"/>
      <c r="X134" s="171"/>
      <c r="Y134" s="171"/>
      <c r="Z134" s="227" t="str">
        <f t="shared" ref="Z134:Z197" si="51">V134</f>
        <v/>
      </c>
      <c r="AA134" s="168"/>
      <c r="AB134" s="171"/>
      <c r="AC134" s="171"/>
      <c r="AD134" s="171"/>
      <c r="AE134" s="171"/>
      <c r="AF134" s="171" t="str">
        <f t="shared" si="38"/>
        <v/>
      </c>
      <c r="AG134" s="171" t="str">
        <f t="shared" si="39"/>
        <v/>
      </c>
      <c r="AH134" s="242" t="str">
        <f t="shared" ref="AH134:AH197" si="52">IF(SUMIF(L134:R134, "&gt;0")&gt;0, "| Vul verplichte velden in.", "")</f>
        <v/>
      </c>
      <c r="AI134" s="158" t="str">
        <f>IF(K134&lt;&gt;1, IF(SUM(K134:$K$504)&lt;&gt;0, "| Laat geen witruimte tussen ingevulde rijen.", ""), "")</f>
        <v/>
      </c>
      <c r="AJ134" s="242" t="str">
        <f t="shared" ref="AJ134:AJ197" si="53">IF(AA134&amp;AB134&amp;AC134&amp;AD134&amp;AE134&amp;AF134&amp;AG134&lt;&gt;"", AA134&amp;AB134&amp;AC134&amp;AD134&amp;AE134&amp;AF134&amp;AG134, AH134&amp;AI134)</f>
        <v/>
      </c>
      <c r="AK134" s="171"/>
      <c r="AL134" s="159" t="str">
        <f t="shared" ref="AL134:AL197" si="54">IF(AJ134&lt;&gt;"", AJ134, Z134)</f>
        <v/>
      </c>
    </row>
    <row r="135" spans="1:38" s="158" customFormat="1" ht="14.4" customHeight="1" x14ac:dyDescent="0.3">
      <c r="A135" s="244" t="str">
        <f t="shared" si="40"/>
        <v/>
      </c>
      <c r="B135" s="153" t="str">
        <f t="shared" si="41"/>
        <v/>
      </c>
      <c r="C135" s="173"/>
      <c r="D135" s="179"/>
      <c r="E135" s="175"/>
      <c r="F135" s="156"/>
      <c r="G135" s="175"/>
      <c r="H135" s="175"/>
      <c r="I135" s="177"/>
      <c r="J135" s="157" t="s">
        <v>98</v>
      </c>
      <c r="K135" s="158">
        <f t="shared" si="42"/>
        <v>0</v>
      </c>
      <c r="L135" s="168">
        <f t="shared" si="43"/>
        <v>0</v>
      </c>
      <c r="M135" s="171">
        <f t="shared" si="44"/>
        <v>0</v>
      </c>
      <c r="N135" s="171">
        <f t="shared" si="45"/>
        <v>0</v>
      </c>
      <c r="O135" s="171">
        <f t="shared" si="46"/>
        <v>0</v>
      </c>
      <c r="P135" s="171">
        <f t="shared" si="47"/>
        <v>0</v>
      </c>
      <c r="Q135" s="171">
        <f t="shared" si="48"/>
        <v>0</v>
      </c>
      <c r="R135" s="171">
        <f t="shared" si="49"/>
        <v>0</v>
      </c>
      <c r="S135" s="168" t="str">
        <f t="shared" si="50"/>
        <v/>
      </c>
      <c r="T135" s="171"/>
      <c r="U135" s="171"/>
      <c r="V135" s="171" t="str">
        <f>IF($F135&lt;&gt;"", IF($C135&lt;&gt;"", _xlfn.IFNA(IF(MATCH($C135&amp;" - "&amp;$F135, tblRelatietypeVergoeding[], 0)&lt;&gt;0, "", ""), "| Onverwachte combinatie tussen relatietype (veld "&amp;S134&amp;ROW()&amp;") en vergoedingswijze (veld "&amp;V134&amp;ROW()&amp;"). Kijk na of deze correct is."), ""), "")</f>
        <v/>
      </c>
      <c r="W135" s="171"/>
      <c r="X135" s="171"/>
      <c r="Y135" s="171"/>
      <c r="Z135" s="227" t="str">
        <f t="shared" si="51"/>
        <v/>
      </c>
      <c r="AA135" s="168"/>
      <c r="AB135" s="171"/>
      <c r="AC135" s="171"/>
      <c r="AD135" s="171"/>
      <c r="AE135" s="171"/>
      <c r="AF135" s="171" t="str">
        <f t="shared" si="38"/>
        <v/>
      </c>
      <c r="AG135" s="171" t="str">
        <f t="shared" si="39"/>
        <v/>
      </c>
      <c r="AH135" s="242" t="str">
        <f t="shared" si="52"/>
        <v/>
      </c>
      <c r="AI135" s="158" t="str">
        <f>IF(K135&lt;&gt;1, IF(SUM(K135:$K$504)&lt;&gt;0, "| Laat geen witruimte tussen ingevulde rijen.", ""), "")</f>
        <v/>
      </c>
      <c r="AJ135" s="242" t="str">
        <f t="shared" si="53"/>
        <v/>
      </c>
      <c r="AK135" s="171"/>
      <c r="AL135" s="159" t="str">
        <f t="shared" si="54"/>
        <v/>
      </c>
    </row>
    <row r="136" spans="1:38" s="158" customFormat="1" ht="14.4" customHeight="1" x14ac:dyDescent="0.3">
      <c r="A136" s="244" t="str">
        <f t="shared" si="40"/>
        <v/>
      </c>
      <c r="B136" s="153" t="str">
        <f t="shared" si="41"/>
        <v/>
      </c>
      <c r="C136" s="173"/>
      <c r="D136" s="179"/>
      <c r="E136" s="175"/>
      <c r="F136" s="156"/>
      <c r="G136" s="175"/>
      <c r="H136" s="175"/>
      <c r="I136" s="177"/>
      <c r="J136" s="157" t="s">
        <v>98</v>
      </c>
      <c r="K136" s="158">
        <f t="shared" si="42"/>
        <v>0</v>
      </c>
      <c r="L136" s="168">
        <f t="shared" si="43"/>
        <v>0</v>
      </c>
      <c r="M136" s="171">
        <f t="shared" si="44"/>
        <v>0</v>
      </c>
      <c r="N136" s="171">
        <f t="shared" si="45"/>
        <v>0</v>
      </c>
      <c r="O136" s="171">
        <f t="shared" si="46"/>
        <v>0</v>
      </c>
      <c r="P136" s="171">
        <f t="shared" si="47"/>
        <v>0</v>
      </c>
      <c r="Q136" s="171">
        <f t="shared" si="48"/>
        <v>0</v>
      </c>
      <c r="R136" s="171">
        <f t="shared" si="49"/>
        <v>0</v>
      </c>
      <c r="S136" s="168" t="str">
        <f t="shared" si="50"/>
        <v/>
      </c>
      <c r="T136" s="171"/>
      <c r="U136" s="171"/>
      <c r="V136" s="171" t="str">
        <f>IF($F136&lt;&gt;"", IF($C136&lt;&gt;"", _xlfn.IFNA(IF(MATCH($C136&amp;" - "&amp;$F136, tblRelatietypeVergoeding[], 0)&lt;&gt;0, "", ""), "| Onverwachte combinatie tussen relatietype (veld "&amp;S135&amp;ROW()&amp;") en vergoedingswijze (veld "&amp;V135&amp;ROW()&amp;"). Kijk na of deze correct is."), ""), "")</f>
        <v/>
      </c>
      <c r="W136" s="171"/>
      <c r="X136" s="171"/>
      <c r="Y136" s="171"/>
      <c r="Z136" s="227" t="str">
        <f t="shared" si="51"/>
        <v/>
      </c>
      <c r="AA136" s="168"/>
      <c r="AB136" s="171"/>
      <c r="AC136" s="171"/>
      <c r="AD136" s="171"/>
      <c r="AE136" s="171"/>
      <c r="AF136" s="171" t="str">
        <f t="shared" si="38"/>
        <v/>
      </c>
      <c r="AG136" s="171" t="str">
        <f t="shared" si="39"/>
        <v/>
      </c>
      <c r="AH136" s="242" t="str">
        <f t="shared" si="52"/>
        <v/>
      </c>
      <c r="AI136" s="158" t="str">
        <f>IF(K136&lt;&gt;1, IF(SUM(K136:$K$504)&lt;&gt;0, "| Laat geen witruimte tussen ingevulde rijen.", ""), "")</f>
        <v/>
      </c>
      <c r="AJ136" s="242" t="str">
        <f t="shared" si="53"/>
        <v/>
      </c>
      <c r="AK136" s="171"/>
      <c r="AL136" s="159" t="str">
        <f t="shared" si="54"/>
        <v/>
      </c>
    </row>
    <row r="137" spans="1:38" s="158" customFormat="1" ht="14.4" customHeight="1" x14ac:dyDescent="0.3">
      <c r="A137" s="244" t="str">
        <f t="shared" si="40"/>
        <v/>
      </c>
      <c r="B137" s="153" t="str">
        <f t="shared" si="41"/>
        <v/>
      </c>
      <c r="C137" s="173"/>
      <c r="D137" s="179"/>
      <c r="E137" s="175"/>
      <c r="F137" s="156"/>
      <c r="G137" s="175"/>
      <c r="H137" s="175"/>
      <c r="I137" s="177"/>
      <c r="J137" s="157" t="s">
        <v>98</v>
      </c>
      <c r="K137" s="158">
        <f t="shared" si="42"/>
        <v>0</v>
      </c>
      <c r="L137" s="168">
        <f t="shared" si="43"/>
        <v>0</v>
      </c>
      <c r="M137" s="171">
        <f t="shared" si="44"/>
        <v>0</v>
      </c>
      <c r="N137" s="171">
        <f t="shared" si="45"/>
        <v>0</v>
      </c>
      <c r="O137" s="171">
        <f t="shared" si="46"/>
        <v>0</v>
      </c>
      <c r="P137" s="171">
        <f t="shared" si="47"/>
        <v>0</v>
      </c>
      <c r="Q137" s="171">
        <f t="shared" si="48"/>
        <v>0</v>
      </c>
      <c r="R137" s="171">
        <f t="shared" si="49"/>
        <v>0</v>
      </c>
      <c r="S137" s="168" t="str">
        <f t="shared" si="50"/>
        <v/>
      </c>
      <c r="T137" s="171"/>
      <c r="U137" s="171"/>
      <c r="V137" s="171" t="str">
        <f>IF($F137&lt;&gt;"", IF($C137&lt;&gt;"", _xlfn.IFNA(IF(MATCH($C137&amp;" - "&amp;$F137, tblRelatietypeVergoeding[], 0)&lt;&gt;0, "", ""), "| Onverwachte combinatie tussen relatietype (veld "&amp;S136&amp;ROW()&amp;") en vergoedingswijze (veld "&amp;V136&amp;ROW()&amp;"). Kijk na of deze correct is."), ""), "")</f>
        <v/>
      </c>
      <c r="W137" s="171"/>
      <c r="X137" s="171"/>
      <c r="Y137" s="171"/>
      <c r="Z137" s="227" t="str">
        <f t="shared" si="51"/>
        <v/>
      </c>
      <c r="AA137" s="168"/>
      <c r="AB137" s="171"/>
      <c r="AC137" s="171"/>
      <c r="AD137" s="171"/>
      <c r="AE137" s="171"/>
      <c r="AF137" s="171" t="str">
        <f t="shared" si="38"/>
        <v/>
      </c>
      <c r="AG137" s="171" t="str">
        <f t="shared" si="39"/>
        <v/>
      </c>
      <c r="AH137" s="242" t="str">
        <f t="shared" si="52"/>
        <v/>
      </c>
      <c r="AI137" s="158" t="str">
        <f>IF(K137&lt;&gt;1, IF(SUM(K137:$K$504)&lt;&gt;0, "| Laat geen witruimte tussen ingevulde rijen.", ""), "")</f>
        <v/>
      </c>
      <c r="AJ137" s="242" t="str">
        <f t="shared" si="53"/>
        <v/>
      </c>
      <c r="AK137" s="171"/>
      <c r="AL137" s="159" t="str">
        <f t="shared" si="54"/>
        <v/>
      </c>
    </row>
    <row r="138" spans="1:38" s="158" customFormat="1" ht="14.4" customHeight="1" x14ac:dyDescent="0.3">
      <c r="A138" s="244" t="str">
        <f t="shared" si="40"/>
        <v/>
      </c>
      <c r="B138" s="153" t="str">
        <f t="shared" si="41"/>
        <v/>
      </c>
      <c r="C138" s="173"/>
      <c r="D138" s="179"/>
      <c r="E138" s="175"/>
      <c r="F138" s="156"/>
      <c r="G138" s="175"/>
      <c r="H138" s="175"/>
      <c r="I138" s="177"/>
      <c r="J138" s="157" t="s">
        <v>98</v>
      </c>
      <c r="K138" s="158">
        <f t="shared" si="42"/>
        <v>0</v>
      </c>
      <c r="L138" s="168">
        <f t="shared" si="43"/>
        <v>0</v>
      </c>
      <c r="M138" s="171">
        <f t="shared" si="44"/>
        <v>0</v>
      </c>
      <c r="N138" s="171">
        <f t="shared" si="45"/>
        <v>0</v>
      </c>
      <c r="O138" s="171">
        <f t="shared" si="46"/>
        <v>0</v>
      </c>
      <c r="P138" s="171">
        <f t="shared" si="47"/>
        <v>0</v>
      </c>
      <c r="Q138" s="171">
        <f t="shared" si="48"/>
        <v>0</v>
      </c>
      <c r="R138" s="171">
        <f t="shared" si="49"/>
        <v>0</v>
      </c>
      <c r="S138" s="168" t="str">
        <f t="shared" si="50"/>
        <v/>
      </c>
      <c r="T138" s="171"/>
      <c r="U138" s="171"/>
      <c r="V138" s="171" t="str">
        <f>IF($F138&lt;&gt;"", IF($C138&lt;&gt;"", _xlfn.IFNA(IF(MATCH($C138&amp;" - "&amp;$F138, tblRelatietypeVergoeding[], 0)&lt;&gt;0, "", ""), "| Onverwachte combinatie tussen relatietype (veld "&amp;S137&amp;ROW()&amp;") en vergoedingswijze (veld "&amp;V137&amp;ROW()&amp;"). Kijk na of deze correct is."), ""), "")</f>
        <v/>
      </c>
      <c r="W138" s="171"/>
      <c r="X138" s="171"/>
      <c r="Y138" s="171"/>
      <c r="Z138" s="227" t="str">
        <f t="shared" si="51"/>
        <v/>
      </c>
      <c r="AA138" s="168"/>
      <c r="AB138" s="171"/>
      <c r="AC138" s="171"/>
      <c r="AD138" s="171"/>
      <c r="AE138" s="171"/>
      <c r="AF138" s="171" t="str">
        <f t="shared" si="38"/>
        <v/>
      </c>
      <c r="AG138" s="171" t="str">
        <f t="shared" si="39"/>
        <v/>
      </c>
      <c r="AH138" s="242" t="str">
        <f t="shared" si="52"/>
        <v/>
      </c>
      <c r="AI138" s="158" t="str">
        <f>IF(K138&lt;&gt;1, IF(SUM(K138:$K$504)&lt;&gt;0, "| Laat geen witruimte tussen ingevulde rijen.", ""), "")</f>
        <v/>
      </c>
      <c r="AJ138" s="242" t="str">
        <f t="shared" si="53"/>
        <v/>
      </c>
      <c r="AK138" s="171"/>
      <c r="AL138" s="159" t="str">
        <f t="shared" si="54"/>
        <v/>
      </c>
    </row>
    <row r="139" spans="1:38" s="158" customFormat="1" ht="14.4" customHeight="1" x14ac:dyDescent="0.3">
      <c r="A139" s="244" t="str">
        <f t="shared" si="40"/>
        <v/>
      </c>
      <c r="B139" s="153" t="str">
        <f t="shared" si="41"/>
        <v/>
      </c>
      <c r="C139" s="173"/>
      <c r="D139" s="179"/>
      <c r="E139" s="175"/>
      <c r="F139" s="156"/>
      <c r="G139" s="175"/>
      <c r="H139" s="175"/>
      <c r="I139" s="177"/>
      <c r="J139" s="157" t="s">
        <v>98</v>
      </c>
      <c r="K139" s="158">
        <f t="shared" si="42"/>
        <v>0</v>
      </c>
      <c r="L139" s="168">
        <f t="shared" si="43"/>
        <v>0</v>
      </c>
      <c r="M139" s="171">
        <f t="shared" si="44"/>
        <v>0</v>
      </c>
      <c r="N139" s="171">
        <f t="shared" si="45"/>
        <v>0</v>
      </c>
      <c r="O139" s="171">
        <f t="shared" si="46"/>
        <v>0</v>
      </c>
      <c r="P139" s="171">
        <f t="shared" si="47"/>
        <v>0</v>
      </c>
      <c r="Q139" s="171">
        <f t="shared" si="48"/>
        <v>0</v>
      </c>
      <c r="R139" s="171">
        <f t="shared" si="49"/>
        <v>0</v>
      </c>
      <c r="S139" s="168" t="str">
        <f t="shared" si="50"/>
        <v/>
      </c>
      <c r="T139" s="171"/>
      <c r="U139" s="171"/>
      <c r="V139" s="171" t="str">
        <f>IF($F139&lt;&gt;"", IF($C139&lt;&gt;"", _xlfn.IFNA(IF(MATCH($C139&amp;" - "&amp;$F139, tblRelatietypeVergoeding[], 0)&lt;&gt;0, "", ""), "| Onverwachte combinatie tussen relatietype (veld "&amp;S138&amp;ROW()&amp;") en vergoedingswijze (veld "&amp;V138&amp;ROW()&amp;"). Kijk na of deze correct is."), ""), "")</f>
        <v/>
      </c>
      <c r="W139" s="171"/>
      <c r="X139" s="171"/>
      <c r="Y139" s="171"/>
      <c r="Z139" s="227" t="str">
        <f t="shared" si="51"/>
        <v/>
      </c>
      <c r="AA139" s="168"/>
      <c r="AB139" s="171"/>
      <c r="AC139" s="171"/>
      <c r="AD139" s="171"/>
      <c r="AE139" s="171"/>
      <c r="AF139" s="171" t="str">
        <f t="shared" si="38"/>
        <v/>
      </c>
      <c r="AG139" s="171" t="str">
        <f t="shared" si="39"/>
        <v/>
      </c>
      <c r="AH139" s="242" t="str">
        <f t="shared" si="52"/>
        <v/>
      </c>
      <c r="AI139" s="158" t="str">
        <f>IF(K139&lt;&gt;1, IF(SUM(K139:$K$504)&lt;&gt;0, "| Laat geen witruimte tussen ingevulde rijen.", ""), "")</f>
        <v/>
      </c>
      <c r="AJ139" s="242" t="str">
        <f t="shared" si="53"/>
        <v/>
      </c>
      <c r="AK139" s="171"/>
      <c r="AL139" s="159" t="str">
        <f t="shared" si="54"/>
        <v/>
      </c>
    </row>
    <row r="140" spans="1:38" s="158" customFormat="1" ht="14.4" customHeight="1" x14ac:dyDescent="0.3">
      <c r="A140" s="244" t="str">
        <f t="shared" si="40"/>
        <v/>
      </c>
      <c r="B140" s="153" t="str">
        <f t="shared" si="41"/>
        <v/>
      </c>
      <c r="C140" s="173"/>
      <c r="D140" s="179"/>
      <c r="E140" s="175"/>
      <c r="F140" s="156"/>
      <c r="G140" s="175"/>
      <c r="H140" s="175"/>
      <c r="I140" s="177"/>
      <c r="J140" s="157" t="s">
        <v>98</v>
      </c>
      <c r="K140" s="158">
        <f t="shared" si="42"/>
        <v>0</v>
      </c>
      <c r="L140" s="168">
        <f t="shared" si="43"/>
        <v>0</v>
      </c>
      <c r="M140" s="171">
        <f t="shared" si="44"/>
        <v>0</v>
      </c>
      <c r="N140" s="171">
        <f t="shared" si="45"/>
        <v>0</v>
      </c>
      <c r="O140" s="171">
        <f t="shared" si="46"/>
        <v>0</v>
      </c>
      <c r="P140" s="171">
        <f t="shared" si="47"/>
        <v>0</v>
      </c>
      <c r="Q140" s="171">
        <f t="shared" si="48"/>
        <v>0</v>
      </c>
      <c r="R140" s="171">
        <f t="shared" si="49"/>
        <v>0</v>
      </c>
      <c r="S140" s="168" t="str">
        <f t="shared" si="50"/>
        <v/>
      </c>
      <c r="T140" s="171"/>
      <c r="U140" s="171"/>
      <c r="V140" s="171" t="str">
        <f>IF($F140&lt;&gt;"", IF($C140&lt;&gt;"", _xlfn.IFNA(IF(MATCH($C140&amp;" - "&amp;$F140, tblRelatietypeVergoeding[], 0)&lt;&gt;0, "", ""), "| Onverwachte combinatie tussen relatietype (veld "&amp;S139&amp;ROW()&amp;") en vergoedingswijze (veld "&amp;V139&amp;ROW()&amp;"). Kijk na of deze correct is."), ""), "")</f>
        <v/>
      </c>
      <c r="W140" s="171"/>
      <c r="X140" s="171"/>
      <c r="Y140" s="171"/>
      <c r="Z140" s="227" t="str">
        <f t="shared" si="51"/>
        <v/>
      </c>
      <c r="AA140" s="168"/>
      <c r="AB140" s="171"/>
      <c r="AC140" s="171"/>
      <c r="AD140" s="171"/>
      <c r="AE140" s="171"/>
      <c r="AF140" s="171" t="str">
        <f t="shared" si="38"/>
        <v/>
      </c>
      <c r="AG140" s="171" t="str">
        <f t="shared" si="39"/>
        <v/>
      </c>
      <c r="AH140" s="242" t="str">
        <f t="shared" si="52"/>
        <v/>
      </c>
      <c r="AI140" s="158" t="str">
        <f>IF(K140&lt;&gt;1, IF(SUM(K140:$K$504)&lt;&gt;0, "| Laat geen witruimte tussen ingevulde rijen.", ""), "")</f>
        <v/>
      </c>
      <c r="AJ140" s="242" t="str">
        <f t="shared" si="53"/>
        <v/>
      </c>
      <c r="AK140" s="171"/>
      <c r="AL140" s="159" t="str">
        <f t="shared" si="54"/>
        <v/>
      </c>
    </row>
    <row r="141" spans="1:38" s="158" customFormat="1" ht="14.4" customHeight="1" x14ac:dyDescent="0.3">
      <c r="A141" s="244" t="str">
        <f t="shared" si="40"/>
        <v/>
      </c>
      <c r="B141" s="153" t="str">
        <f t="shared" si="41"/>
        <v/>
      </c>
      <c r="C141" s="173"/>
      <c r="D141" s="179"/>
      <c r="E141" s="175"/>
      <c r="F141" s="156"/>
      <c r="G141" s="175"/>
      <c r="H141" s="175"/>
      <c r="I141" s="177"/>
      <c r="J141" s="157" t="s">
        <v>98</v>
      </c>
      <c r="K141" s="158">
        <f t="shared" si="42"/>
        <v>0</v>
      </c>
      <c r="L141" s="168">
        <f t="shared" si="43"/>
        <v>0</v>
      </c>
      <c r="M141" s="171">
        <f t="shared" si="44"/>
        <v>0</v>
      </c>
      <c r="N141" s="171">
        <f t="shared" si="45"/>
        <v>0</v>
      </c>
      <c r="O141" s="171">
        <f t="shared" si="46"/>
        <v>0</v>
      </c>
      <c r="P141" s="171">
        <f t="shared" si="47"/>
        <v>0</v>
      </c>
      <c r="Q141" s="171">
        <f t="shared" si="48"/>
        <v>0</v>
      </c>
      <c r="R141" s="171">
        <f t="shared" si="49"/>
        <v>0</v>
      </c>
      <c r="S141" s="168" t="str">
        <f t="shared" si="50"/>
        <v/>
      </c>
      <c r="T141" s="171"/>
      <c r="U141" s="171"/>
      <c r="V141" s="171" t="str">
        <f>IF($F141&lt;&gt;"", IF($C141&lt;&gt;"", _xlfn.IFNA(IF(MATCH($C141&amp;" - "&amp;$F141, tblRelatietypeVergoeding[], 0)&lt;&gt;0, "", ""), "| Onverwachte combinatie tussen relatietype (veld "&amp;S140&amp;ROW()&amp;") en vergoedingswijze (veld "&amp;V140&amp;ROW()&amp;"). Kijk na of deze correct is."), ""), "")</f>
        <v/>
      </c>
      <c r="W141" s="171"/>
      <c r="X141" s="171"/>
      <c r="Y141" s="171"/>
      <c r="Z141" s="227" t="str">
        <f t="shared" si="51"/>
        <v/>
      </c>
      <c r="AA141" s="168"/>
      <c r="AB141" s="171"/>
      <c r="AC141" s="171"/>
      <c r="AD141" s="171"/>
      <c r="AE141" s="171"/>
      <c r="AF141" s="171" t="str">
        <f t="shared" si="38"/>
        <v/>
      </c>
      <c r="AG141" s="171" t="str">
        <f t="shared" si="39"/>
        <v/>
      </c>
      <c r="AH141" s="242" t="str">
        <f t="shared" si="52"/>
        <v/>
      </c>
      <c r="AI141" s="158" t="str">
        <f>IF(K141&lt;&gt;1, IF(SUM(K141:$K$504)&lt;&gt;0, "| Laat geen witruimte tussen ingevulde rijen.", ""), "")</f>
        <v/>
      </c>
      <c r="AJ141" s="242" t="str">
        <f t="shared" si="53"/>
        <v/>
      </c>
      <c r="AK141" s="171"/>
      <c r="AL141" s="159" t="str">
        <f t="shared" si="54"/>
        <v/>
      </c>
    </row>
    <row r="142" spans="1:38" s="158" customFormat="1" ht="14.4" customHeight="1" x14ac:dyDescent="0.3">
      <c r="A142" s="244" t="str">
        <f t="shared" si="40"/>
        <v/>
      </c>
      <c r="B142" s="153" t="str">
        <f t="shared" si="41"/>
        <v/>
      </c>
      <c r="C142" s="173"/>
      <c r="D142" s="179"/>
      <c r="E142" s="175"/>
      <c r="F142" s="156"/>
      <c r="G142" s="175"/>
      <c r="H142" s="175"/>
      <c r="I142" s="177"/>
      <c r="J142" s="157" t="s">
        <v>98</v>
      </c>
      <c r="K142" s="158">
        <f t="shared" si="42"/>
        <v>0</v>
      </c>
      <c r="L142" s="168">
        <f t="shared" si="43"/>
        <v>0</v>
      </c>
      <c r="M142" s="171">
        <f t="shared" si="44"/>
        <v>0</v>
      </c>
      <c r="N142" s="171">
        <f t="shared" si="45"/>
        <v>0</v>
      </c>
      <c r="O142" s="171">
        <f t="shared" si="46"/>
        <v>0</v>
      </c>
      <c r="P142" s="171">
        <f t="shared" si="47"/>
        <v>0</v>
      </c>
      <c r="Q142" s="171">
        <f t="shared" si="48"/>
        <v>0</v>
      </c>
      <c r="R142" s="171">
        <f t="shared" si="49"/>
        <v>0</v>
      </c>
      <c r="S142" s="168" t="str">
        <f t="shared" si="50"/>
        <v/>
      </c>
      <c r="T142" s="171"/>
      <c r="U142" s="171"/>
      <c r="V142" s="171" t="str">
        <f>IF($F142&lt;&gt;"", IF($C142&lt;&gt;"", _xlfn.IFNA(IF(MATCH($C142&amp;" - "&amp;$F142, tblRelatietypeVergoeding[], 0)&lt;&gt;0, "", ""), "| Onverwachte combinatie tussen relatietype (veld "&amp;S141&amp;ROW()&amp;") en vergoedingswijze (veld "&amp;V141&amp;ROW()&amp;"). Kijk na of deze correct is."), ""), "")</f>
        <v/>
      </c>
      <c r="W142" s="171"/>
      <c r="X142" s="171"/>
      <c r="Y142" s="171"/>
      <c r="Z142" s="227" t="str">
        <f t="shared" si="51"/>
        <v/>
      </c>
      <c r="AA142" s="168"/>
      <c r="AB142" s="171"/>
      <c r="AC142" s="171"/>
      <c r="AD142" s="171"/>
      <c r="AE142" s="171"/>
      <c r="AF142" s="171" t="str">
        <f t="shared" si="38"/>
        <v/>
      </c>
      <c r="AG142" s="171" t="str">
        <f t="shared" si="39"/>
        <v/>
      </c>
      <c r="AH142" s="242" t="str">
        <f t="shared" si="52"/>
        <v/>
      </c>
      <c r="AI142" s="158" t="str">
        <f>IF(K142&lt;&gt;1, IF(SUM(K142:$K$504)&lt;&gt;0, "| Laat geen witruimte tussen ingevulde rijen.", ""), "")</f>
        <v/>
      </c>
      <c r="AJ142" s="242" t="str">
        <f t="shared" si="53"/>
        <v/>
      </c>
      <c r="AK142" s="171"/>
      <c r="AL142" s="159" t="str">
        <f t="shared" si="54"/>
        <v/>
      </c>
    </row>
    <row r="143" spans="1:38" s="158" customFormat="1" ht="14.4" customHeight="1" x14ac:dyDescent="0.3">
      <c r="A143" s="244" t="str">
        <f t="shared" si="40"/>
        <v/>
      </c>
      <c r="B143" s="153" t="str">
        <f t="shared" si="41"/>
        <v/>
      </c>
      <c r="C143" s="173"/>
      <c r="D143" s="179"/>
      <c r="E143" s="175"/>
      <c r="F143" s="156"/>
      <c r="G143" s="175"/>
      <c r="H143" s="175"/>
      <c r="I143" s="177"/>
      <c r="J143" s="157" t="s">
        <v>98</v>
      </c>
      <c r="K143" s="158">
        <f t="shared" si="42"/>
        <v>0</v>
      </c>
      <c r="L143" s="168">
        <f t="shared" si="43"/>
        <v>0</v>
      </c>
      <c r="M143" s="171">
        <f t="shared" si="44"/>
        <v>0</v>
      </c>
      <c r="N143" s="171">
        <f t="shared" si="45"/>
        <v>0</v>
      </c>
      <c r="O143" s="171">
        <f t="shared" si="46"/>
        <v>0</v>
      </c>
      <c r="P143" s="171">
        <f t="shared" si="47"/>
        <v>0</v>
      </c>
      <c r="Q143" s="171">
        <f t="shared" si="48"/>
        <v>0</v>
      </c>
      <c r="R143" s="171">
        <f t="shared" si="49"/>
        <v>0</v>
      </c>
      <c r="S143" s="168" t="str">
        <f t="shared" si="50"/>
        <v/>
      </c>
      <c r="T143" s="171"/>
      <c r="U143" s="171"/>
      <c r="V143" s="171" t="str">
        <f>IF($F143&lt;&gt;"", IF($C143&lt;&gt;"", _xlfn.IFNA(IF(MATCH($C143&amp;" - "&amp;$F143, tblRelatietypeVergoeding[], 0)&lt;&gt;0, "", ""), "| Onverwachte combinatie tussen relatietype (veld "&amp;S142&amp;ROW()&amp;") en vergoedingswijze (veld "&amp;V142&amp;ROW()&amp;"). Kijk na of deze correct is."), ""), "")</f>
        <v/>
      </c>
      <c r="W143" s="171"/>
      <c r="X143" s="171"/>
      <c r="Y143" s="171"/>
      <c r="Z143" s="227" t="str">
        <f t="shared" si="51"/>
        <v/>
      </c>
      <c r="AA143" s="168"/>
      <c r="AB143" s="171"/>
      <c r="AC143" s="171"/>
      <c r="AD143" s="171"/>
      <c r="AE143" s="171"/>
      <c r="AF143" s="171" t="str">
        <f t="shared" si="38"/>
        <v/>
      </c>
      <c r="AG143" s="171" t="str">
        <f t="shared" si="39"/>
        <v/>
      </c>
      <c r="AH143" s="242" t="str">
        <f t="shared" si="52"/>
        <v/>
      </c>
      <c r="AI143" s="158" t="str">
        <f>IF(K143&lt;&gt;1, IF(SUM(K143:$K$504)&lt;&gt;0, "| Laat geen witruimte tussen ingevulde rijen.", ""), "")</f>
        <v/>
      </c>
      <c r="AJ143" s="242" t="str">
        <f t="shared" si="53"/>
        <v/>
      </c>
      <c r="AK143" s="171"/>
      <c r="AL143" s="159" t="str">
        <f t="shared" si="54"/>
        <v/>
      </c>
    </row>
    <row r="144" spans="1:38" s="158" customFormat="1" ht="14.4" customHeight="1" x14ac:dyDescent="0.3">
      <c r="A144" s="244" t="str">
        <f t="shared" si="40"/>
        <v/>
      </c>
      <c r="B144" s="153" t="str">
        <f t="shared" si="41"/>
        <v/>
      </c>
      <c r="C144" s="173"/>
      <c r="D144" s="179"/>
      <c r="E144" s="175"/>
      <c r="F144" s="156"/>
      <c r="G144" s="175"/>
      <c r="H144" s="175"/>
      <c r="I144" s="177"/>
      <c r="J144" s="157" t="s">
        <v>98</v>
      </c>
      <c r="K144" s="158">
        <f t="shared" si="42"/>
        <v>0</v>
      </c>
      <c r="L144" s="168">
        <f t="shared" si="43"/>
        <v>0</v>
      </c>
      <c r="M144" s="171">
        <f t="shared" si="44"/>
        <v>0</v>
      </c>
      <c r="N144" s="171">
        <f t="shared" si="45"/>
        <v>0</v>
      </c>
      <c r="O144" s="171">
        <f t="shared" si="46"/>
        <v>0</v>
      </c>
      <c r="P144" s="171">
        <f t="shared" si="47"/>
        <v>0</v>
      </c>
      <c r="Q144" s="171">
        <f t="shared" si="48"/>
        <v>0</v>
      </c>
      <c r="R144" s="171">
        <f t="shared" si="49"/>
        <v>0</v>
      </c>
      <c r="S144" s="168" t="str">
        <f t="shared" si="50"/>
        <v/>
      </c>
      <c r="T144" s="171"/>
      <c r="U144" s="171"/>
      <c r="V144" s="171" t="str">
        <f>IF($F144&lt;&gt;"", IF($C144&lt;&gt;"", _xlfn.IFNA(IF(MATCH($C144&amp;" - "&amp;$F144, tblRelatietypeVergoeding[], 0)&lt;&gt;0, "", ""), "| Onverwachte combinatie tussen relatietype (veld "&amp;S143&amp;ROW()&amp;") en vergoedingswijze (veld "&amp;V143&amp;ROW()&amp;"). Kijk na of deze correct is."), ""), "")</f>
        <v/>
      </c>
      <c r="W144" s="171"/>
      <c r="X144" s="171"/>
      <c r="Y144" s="171"/>
      <c r="Z144" s="227" t="str">
        <f t="shared" si="51"/>
        <v/>
      </c>
      <c r="AA144" s="168"/>
      <c r="AB144" s="171"/>
      <c r="AC144" s="171"/>
      <c r="AD144" s="171"/>
      <c r="AE144" s="171"/>
      <c r="AF144" s="171" t="str">
        <f t="shared" si="38"/>
        <v/>
      </c>
      <c r="AG144" s="171" t="str">
        <f t="shared" si="39"/>
        <v/>
      </c>
      <c r="AH144" s="242" t="str">
        <f t="shared" si="52"/>
        <v/>
      </c>
      <c r="AI144" s="158" t="str">
        <f>IF(K144&lt;&gt;1, IF(SUM(K144:$K$504)&lt;&gt;0, "| Laat geen witruimte tussen ingevulde rijen.", ""), "")</f>
        <v/>
      </c>
      <c r="AJ144" s="242" t="str">
        <f t="shared" si="53"/>
        <v/>
      </c>
      <c r="AK144" s="171"/>
      <c r="AL144" s="159" t="str">
        <f t="shared" si="54"/>
        <v/>
      </c>
    </row>
    <row r="145" spans="1:38" s="158" customFormat="1" ht="14.4" customHeight="1" x14ac:dyDescent="0.3">
      <c r="A145" s="244" t="str">
        <f t="shared" si="40"/>
        <v/>
      </c>
      <c r="B145" s="153" t="str">
        <f t="shared" si="41"/>
        <v/>
      </c>
      <c r="C145" s="173"/>
      <c r="D145" s="179"/>
      <c r="E145" s="175"/>
      <c r="F145" s="156"/>
      <c r="G145" s="175"/>
      <c r="H145" s="175"/>
      <c r="I145" s="177"/>
      <c r="J145" s="157" t="s">
        <v>98</v>
      </c>
      <c r="K145" s="158">
        <f t="shared" si="42"/>
        <v>0</v>
      </c>
      <c r="L145" s="168">
        <f t="shared" si="43"/>
        <v>0</v>
      </c>
      <c r="M145" s="171">
        <f t="shared" si="44"/>
        <v>0</v>
      </c>
      <c r="N145" s="171">
        <f t="shared" si="45"/>
        <v>0</v>
      </c>
      <c r="O145" s="171">
        <f t="shared" si="46"/>
        <v>0</v>
      </c>
      <c r="P145" s="171">
        <f t="shared" si="47"/>
        <v>0</v>
      </c>
      <c r="Q145" s="171">
        <f t="shared" si="48"/>
        <v>0</v>
      </c>
      <c r="R145" s="171">
        <f t="shared" si="49"/>
        <v>0</v>
      </c>
      <c r="S145" s="168" t="str">
        <f t="shared" si="50"/>
        <v/>
      </c>
      <c r="T145" s="171"/>
      <c r="U145" s="171"/>
      <c r="V145" s="171" t="str">
        <f>IF($F145&lt;&gt;"", IF($C145&lt;&gt;"", _xlfn.IFNA(IF(MATCH($C145&amp;" - "&amp;$F145, tblRelatietypeVergoeding[], 0)&lt;&gt;0, "", ""), "| Onverwachte combinatie tussen relatietype (veld "&amp;S144&amp;ROW()&amp;") en vergoedingswijze (veld "&amp;V144&amp;ROW()&amp;"). Kijk na of deze correct is."), ""), "")</f>
        <v/>
      </c>
      <c r="W145" s="171"/>
      <c r="X145" s="171"/>
      <c r="Y145" s="171"/>
      <c r="Z145" s="227" t="str">
        <f t="shared" si="51"/>
        <v/>
      </c>
      <c r="AA145" s="168"/>
      <c r="AB145" s="171"/>
      <c r="AC145" s="171"/>
      <c r="AD145" s="171"/>
      <c r="AE145" s="171"/>
      <c r="AF145" s="171" t="str">
        <f t="shared" si="38"/>
        <v/>
      </c>
      <c r="AG145" s="171" t="str">
        <f t="shared" si="39"/>
        <v/>
      </c>
      <c r="AH145" s="242" t="str">
        <f t="shared" si="52"/>
        <v/>
      </c>
      <c r="AI145" s="158" t="str">
        <f>IF(K145&lt;&gt;1, IF(SUM(K145:$K$504)&lt;&gt;0, "| Laat geen witruimte tussen ingevulde rijen.", ""), "")</f>
        <v/>
      </c>
      <c r="AJ145" s="242" t="str">
        <f t="shared" si="53"/>
        <v/>
      </c>
      <c r="AK145" s="171"/>
      <c r="AL145" s="159" t="str">
        <f t="shared" si="54"/>
        <v/>
      </c>
    </row>
    <row r="146" spans="1:38" s="158" customFormat="1" ht="14.4" customHeight="1" x14ac:dyDescent="0.3">
      <c r="A146" s="244" t="str">
        <f t="shared" si="40"/>
        <v/>
      </c>
      <c r="B146" s="153" t="str">
        <f t="shared" si="41"/>
        <v/>
      </c>
      <c r="C146" s="173"/>
      <c r="D146" s="179"/>
      <c r="E146" s="175"/>
      <c r="F146" s="156"/>
      <c r="G146" s="175"/>
      <c r="H146" s="175"/>
      <c r="I146" s="177"/>
      <c r="J146" s="157" t="s">
        <v>98</v>
      </c>
      <c r="K146" s="158">
        <f t="shared" si="42"/>
        <v>0</v>
      </c>
      <c r="L146" s="168">
        <f t="shared" si="43"/>
        <v>0</v>
      </c>
      <c r="M146" s="171">
        <f t="shared" si="44"/>
        <v>0</v>
      </c>
      <c r="N146" s="171">
        <f t="shared" si="45"/>
        <v>0</v>
      </c>
      <c r="O146" s="171">
        <f t="shared" si="46"/>
        <v>0</v>
      </c>
      <c r="P146" s="171">
        <f t="shared" si="47"/>
        <v>0</v>
      </c>
      <c r="Q146" s="171">
        <f t="shared" si="48"/>
        <v>0</v>
      </c>
      <c r="R146" s="171">
        <f t="shared" si="49"/>
        <v>0</v>
      </c>
      <c r="S146" s="168" t="str">
        <f t="shared" si="50"/>
        <v/>
      </c>
      <c r="T146" s="171"/>
      <c r="U146" s="171"/>
      <c r="V146" s="171" t="str">
        <f>IF($F146&lt;&gt;"", IF($C146&lt;&gt;"", _xlfn.IFNA(IF(MATCH($C146&amp;" - "&amp;$F146, tblRelatietypeVergoeding[], 0)&lt;&gt;0, "", ""), "| Onverwachte combinatie tussen relatietype (veld "&amp;S145&amp;ROW()&amp;") en vergoedingswijze (veld "&amp;V145&amp;ROW()&amp;"). Kijk na of deze correct is."), ""), "")</f>
        <v/>
      </c>
      <c r="W146" s="171"/>
      <c r="X146" s="171"/>
      <c r="Y146" s="171"/>
      <c r="Z146" s="227" t="str">
        <f t="shared" si="51"/>
        <v/>
      </c>
      <c r="AA146" s="168"/>
      <c r="AB146" s="171"/>
      <c r="AC146" s="171"/>
      <c r="AD146" s="171"/>
      <c r="AE146" s="171"/>
      <c r="AF146" s="171" t="str">
        <f t="shared" si="38"/>
        <v/>
      </c>
      <c r="AG146" s="171" t="str">
        <f t="shared" si="39"/>
        <v/>
      </c>
      <c r="AH146" s="242" t="str">
        <f t="shared" si="52"/>
        <v/>
      </c>
      <c r="AI146" s="158" t="str">
        <f>IF(K146&lt;&gt;1, IF(SUM(K146:$K$504)&lt;&gt;0, "| Laat geen witruimte tussen ingevulde rijen.", ""), "")</f>
        <v/>
      </c>
      <c r="AJ146" s="242" t="str">
        <f t="shared" si="53"/>
        <v/>
      </c>
      <c r="AK146" s="171"/>
      <c r="AL146" s="159" t="str">
        <f t="shared" si="54"/>
        <v/>
      </c>
    </row>
    <row r="147" spans="1:38" s="158" customFormat="1" ht="14.4" customHeight="1" x14ac:dyDescent="0.3">
      <c r="A147" s="244" t="str">
        <f t="shared" si="40"/>
        <v/>
      </c>
      <c r="B147" s="153" t="str">
        <f t="shared" si="41"/>
        <v/>
      </c>
      <c r="C147" s="173"/>
      <c r="D147" s="179"/>
      <c r="E147" s="175"/>
      <c r="F147" s="156"/>
      <c r="G147" s="175"/>
      <c r="H147" s="175"/>
      <c r="I147" s="177"/>
      <c r="J147" s="157" t="s">
        <v>98</v>
      </c>
      <c r="K147" s="158">
        <f t="shared" si="42"/>
        <v>0</v>
      </c>
      <c r="L147" s="168">
        <f t="shared" si="43"/>
        <v>0</v>
      </c>
      <c r="M147" s="171">
        <f t="shared" si="44"/>
        <v>0</v>
      </c>
      <c r="N147" s="171">
        <f t="shared" si="45"/>
        <v>0</v>
      </c>
      <c r="O147" s="171">
        <f t="shared" si="46"/>
        <v>0</v>
      </c>
      <c r="P147" s="171">
        <f t="shared" si="47"/>
        <v>0</v>
      </c>
      <c r="Q147" s="171">
        <f t="shared" si="48"/>
        <v>0</v>
      </c>
      <c r="R147" s="171">
        <f t="shared" si="49"/>
        <v>0</v>
      </c>
      <c r="S147" s="168" t="str">
        <f t="shared" si="50"/>
        <v/>
      </c>
      <c r="T147" s="171"/>
      <c r="U147" s="171"/>
      <c r="V147" s="171" t="str">
        <f>IF($F147&lt;&gt;"", IF($C147&lt;&gt;"", _xlfn.IFNA(IF(MATCH($C147&amp;" - "&amp;$F147, tblRelatietypeVergoeding[], 0)&lt;&gt;0, "", ""), "| Onverwachte combinatie tussen relatietype (veld "&amp;S146&amp;ROW()&amp;") en vergoedingswijze (veld "&amp;V146&amp;ROW()&amp;"). Kijk na of deze correct is."), ""), "")</f>
        <v/>
      </c>
      <c r="W147" s="171"/>
      <c r="X147" s="171"/>
      <c r="Y147" s="171"/>
      <c r="Z147" s="227" t="str">
        <f t="shared" si="51"/>
        <v/>
      </c>
      <c r="AA147" s="168"/>
      <c r="AB147" s="171"/>
      <c r="AC147" s="171"/>
      <c r="AD147" s="171"/>
      <c r="AE147" s="171"/>
      <c r="AF147" s="171" t="str">
        <f t="shared" si="38"/>
        <v/>
      </c>
      <c r="AG147" s="171" t="str">
        <f t="shared" si="39"/>
        <v/>
      </c>
      <c r="AH147" s="242" t="str">
        <f t="shared" si="52"/>
        <v/>
      </c>
      <c r="AI147" s="158" t="str">
        <f>IF(K147&lt;&gt;1, IF(SUM(K147:$K$504)&lt;&gt;0, "| Laat geen witruimte tussen ingevulde rijen.", ""), "")</f>
        <v/>
      </c>
      <c r="AJ147" s="242" t="str">
        <f t="shared" si="53"/>
        <v/>
      </c>
      <c r="AK147" s="171"/>
      <c r="AL147" s="159" t="str">
        <f t="shared" si="54"/>
        <v/>
      </c>
    </row>
    <row r="148" spans="1:38" s="158" customFormat="1" ht="14.4" customHeight="1" x14ac:dyDescent="0.3">
      <c r="A148" s="244" t="str">
        <f t="shared" si="40"/>
        <v/>
      </c>
      <c r="B148" s="153" t="str">
        <f t="shared" si="41"/>
        <v/>
      </c>
      <c r="C148" s="173"/>
      <c r="D148" s="179"/>
      <c r="E148" s="175"/>
      <c r="F148" s="156"/>
      <c r="G148" s="175"/>
      <c r="H148" s="175"/>
      <c r="I148" s="177"/>
      <c r="J148" s="157" t="s">
        <v>98</v>
      </c>
      <c r="K148" s="158">
        <f t="shared" si="42"/>
        <v>0</v>
      </c>
      <c r="L148" s="168">
        <f t="shared" si="43"/>
        <v>0</v>
      </c>
      <c r="M148" s="171">
        <f t="shared" si="44"/>
        <v>0</v>
      </c>
      <c r="N148" s="171">
        <f t="shared" si="45"/>
        <v>0</v>
      </c>
      <c r="O148" s="171">
        <f t="shared" si="46"/>
        <v>0</v>
      </c>
      <c r="P148" s="171">
        <f t="shared" si="47"/>
        <v>0</v>
      </c>
      <c r="Q148" s="171">
        <f t="shared" si="48"/>
        <v>0</v>
      </c>
      <c r="R148" s="171">
        <f t="shared" si="49"/>
        <v>0</v>
      </c>
      <c r="S148" s="168" t="str">
        <f t="shared" si="50"/>
        <v/>
      </c>
      <c r="T148" s="171"/>
      <c r="U148" s="171"/>
      <c r="V148" s="171" t="str">
        <f>IF($F148&lt;&gt;"", IF($C148&lt;&gt;"", _xlfn.IFNA(IF(MATCH($C148&amp;" - "&amp;$F148, tblRelatietypeVergoeding[], 0)&lt;&gt;0, "", ""), "| Onverwachte combinatie tussen relatietype (veld "&amp;S147&amp;ROW()&amp;") en vergoedingswijze (veld "&amp;V147&amp;ROW()&amp;"). Kijk na of deze correct is."), ""), "")</f>
        <v/>
      </c>
      <c r="W148" s="171"/>
      <c r="X148" s="171"/>
      <c r="Y148" s="171"/>
      <c r="Z148" s="227" t="str">
        <f t="shared" si="51"/>
        <v/>
      </c>
      <c r="AA148" s="168"/>
      <c r="AB148" s="171"/>
      <c r="AC148" s="171"/>
      <c r="AD148" s="171"/>
      <c r="AE148" s="171"/>
      <c r="AF148" s="171" t="str">
        <f t="shared" si="38"/>
        <v/>
      </c>
      <c r="AG148" s="171" t="str">
        <f t="shared" si="39"/>
        <v/>
      </c>
      <c r="AH148" s="242" t="str">
        <f t="shared" si="52"/>
        <v/>
      </c>
      <c r="AI148" s="158" t="str">
        <f>IF(K148&lt;&gt;1, IF(SUM(K148:$K$504)&lt;&gt;0, "| Laat geen witruimte tussen ingevulde rijen.", ""), "")</f>
        <v/>
      </c>
      <c r="AJ148" s="242" t="str">
        <f t="shared" si="53"/>
        <v/>
      </c>
      <c r="AK148" s="171"/>
      <c r="AL148" s="159" t="str">
        <f t="shared" si="54"/>
        <v/>
      </c>
    </row>
    <row r="149" spans="1:38" s="158" customFormat="1" ht="14.4" customHeight="1" x14ac:dyDescent="0.3">
      <c r="A149" s="244" t="str">
        <f t="shared" si="40"/>
        <v/>
      </c>
      <c r="B149" s="153" t="str">
        <f t="shared" si="41"/>
        <v/>
      </c>
      <c r="C149" s="173"/>
      <c r="D149" s="179"/>
      <c r="E149" s="175"/>
      <c r="F149" s="156"/>
      <c r="G149" s="175"/>
      <c r="H149" s="175"/>
      <c r="I149" s="177"/>
      <c r="J149" s="157" t="s">
        <v>98</v>
      </c>
      <c r="K149" s="158">
        <f t="shared" si="42"/>
        <v>0</v>
      </c>
      <c r="L149" s="168">
        <f t="shared" si="43"/>
        <v>0</v>
      </c>
      <c r="M149" s="171">
        <f t="shared" si="44"/>
        <v>0</v>
      </c>
      <c r="N149" s="171">
        <f t="shared" si="45"/>
        <v>0</v>
      </c>
      <c r="O149" s="171">
        <f t="shared" si="46"/>
        <v>0</v>
      </c>
      <c r="P149" s="171">
        <f t="shared" si="47"/>
        <v>0</v>
      </c>
      <c r="Q149" s="171">
        <f t="shared" si="48"/>
        <v>0</v>
      </c>
      <c r="R149" s="171">
        <f t="shared" si="49"/>
        <v>0</v>
      </c>
      <c r="S149" s="168" t="str">
        <f t="shared" si="50"/>
        <v/>
      </c>
      <c r="T149" s="171"/>
      <c r="U149" s="171"/>
      <c r="V149" s="171" t="str">
        <f>IF($F149&lt;&gt;"", IF($C149&lt;&gt;"", _xlfn.IFNA(IF(MATCH($C149&amp;" - "&amp;$F149, tblRelatietypeVergoeding[], 0)&lt;&gt;0, "", ""), "| Onverwachte combinatie tussen relatietype (veld "&amp;S148&amp;ROW()&amp;") en vergoedingswijze (veld "&amp;V148&amp;ROW()&amp;"). Kijk na of deze correct is."), ""), "")</f>
        <v/>
      </c>
      <c r="W149" s="171"/>
      <c r="X149" s="171"/>
      <c r="Y149" s="171"/>
      <c r="Z149" s="227" t="str">
        <f t="shared" si="51"/>
        <v/>
      </c>
      <c r="AA149" s="168"/>
      <c r="AB149" s="171"/>
      <c r="AC149" s="171"/>
      <c r="AD149" s="171"/>
      <c r="AE149" s="171"/>
      <c r="AF149" s="171" t="str">
        <f t="shared" si="38"/>
        <v/>
      </c>
      <c r="AG149" s="171" t="str">
        <f t="shared" si="39"/>
        <v/>
      </c>
      <c r="AH149" s="242" t="str">
        <f t="shared" si="52"/>
        <v/>
      </c>
      <c r="AI149" s="158" t="str">
        <f>IF(K149&lt;&gt;1, IF(SUM(K149:$K$504)&lt;&gt;0, "| Laat geen witruimte tussen ingevulde rijen.", ""), "")</f>
        <v/>
      </c>
      <c r="AJ149" s="242" t="str">
        <f t="shared" si="53"/>
        <v/>
      </c>
      <c r="AK149" s="171"/>
      <c r="AL149" s="159" t="str">
        <f t="shared" si="54"/>
        <v/>
      </c>
    </row>
    <row r="150" spans="1:38" s="158" customFormat="1" ht="14.4" customHeight="1" x14ac:dyDescent="0.3">
      <c r="A150" s="244" t="str">
        <f t="shared" si="40"/>
        <v/>
      </c>
      <c r="B150" s="153" t="str">
        <f t="shared" si="41"/>
        <v/>
      </c>
      <c r="C150" s="173"/>
      <c r="D150" s="179"/>
      <c r="E150" s="175"/>
      <c r="F150" s="156"/>
      <c r="G150" s="175"/>
      <c r="H150" s="175"/>
      <c r="I150" s="177"/>
      <c r="J150" s="157" t="s">
        <v>98</v>
      </c>
      <c r="K150" s="158">
        <f t="shared" si="42"/>
        <v>0</v>
      </c>
      <c r="L150" s="168">
        <f t="shared" si="43"/>
        <v>0</v>
      </c>
      <c r="M150" s="171">
        <f t="shared" si="44"/>
        <v>0</v>
      </c>
      <c r="N150" s="171">
        <f t="shared" si="45"/>
        <v>0</v>
      </c>
      <c r="O150" s="171">
        <f t="shared" si="46"/>
        <v>0</v>
      </c>
      <c r="P150" s="171">
        <f t="shared" si="47"/>
        <v>0</v>
      </c>
      <c r="Q150" s="171">
        <f t="shared" si="48"/>
        <v>0</v>
      </c>
      <c r="R150" s="171">
        <f t="shared" si="49"/>
        <v>0</v>
      </c>
      <c r="S150" s="168" t="str">
        <f t="shared" si="50"/>
        <v/>
      </c>
      <c r="T150" s="171"/>
      <c r="U150" s="171"/>
      <c r="V150" s="171" t="str">
        <f>IF($F150&lt;&gt;"", IF($C150&lt;&gt;"", _xlfn.IFNA(IF(MATCH($C150&amp;" - "&amp;$F150, tblRelatietypeVergoeding[], 0)&lt;&gt;0, "", ""), "| Onverwachte combinatie tussen relatietype (veld "&amp;S149&amp;ROW()&amp;") en vergoedingswijze (veld "&amp;V149&amp;ROW()&amp;"). Kijk na of deze correct is."), ""), "")</f>
        <v/>
      </c>
      <c r="W150" s="171"/>
      <c r="X150" s="171"/>
      <c r="Y150" s="171"/>
      <c r="Z150" s="227" t="str">
        <f t="shared" si="51"/>
        <v/>
      </c>
      <c r="AA150" s="168"/>
      <c r="AB150" s="171"/>
      <c r="AC150" s="171"/>
      <c r="AD150" s="171"/>
      <c r="AE150" s="171"/>
      <c r="AF150" s="171" t="str">
        <f t="shared" si="38"/>
        <v/>
      </c>
      <c r="AG150" s="171" t="str">
        <f t="shared" si="39"/>
        <v/>
      </c>
      <c r="AH150" s="242" t="str">
        <f t="shared" si="52"/>
        <v/>
      </c>
      <c r="AI150" s="158" t="str">
        <f>IF(K150&lt;&gt;1, IF(SUM(K150:$K$504)&lt;&gt;0, "| Laat geen witruimte tussen ingevulde rijen.", ""), "")</f>
        <v/>
      </c>
      <c r="AJ150" s="242" t="str">
        <f t="shared" si="53"/>
        <v/>
      </c>
      <c r="AK150" s="171"/>
      <c r="AL150" s="159" t="str">
        <f t="shared" si="54"/>
        <v/>
      </c>
    </row>
    <row r="151" spans="1:38" s="158" customFormat="1" ht="14.4" customHeight="1" x14ac:dyDescent="0.3">
      <c r="A151" s="244" t="str">
        <f t="shared" si="40"/>
        <v/>
      </c>
      <c r="B151" s="153" t="str">
        <f t="shared" si="41"/>
        <v/>
      </c>
      <c r="C151" s="173"/>
      <c r="D151" s="179"/>
      <c r="E151" s="175"/>
      <c r="F151" s="156"/>
      <c r="G151" s="175"/>
      <c r="H151" s="175"/>
      <c r="I151" s="177"/>
      <c r="J151" s="157" t="s">
        <v>98</v>
      </c>
      <c r="K151" s="158">
        <f t="shared" si="42"/>
        <v>0</v>
      </c>
      <c r="L151" s="168">
        <f t="shared" si="43"/>
        <v>0</v>
      </c>
      <c r="M151" s="171">
        <f t="shared" si="44"/>
        <v>0</v>
      </c>
      <c r="N151" s="171">
        <f t="shared" si="45"/>
        <v>0</v>
      </c>
      <c r="O151" s="171">
        <f t="shared" si="46"/>
        <v>0</v>
      </c>
      <c r="P151" s="171">
        <f t="shared" si="47"/>
        <v>0</v>
      </c>
      <c r="Q151" s="171">
        <f t="shared" si="48"/>
        <v>0</v>
      </c>
      <c r="R151" s="171">
        <f t="shared" si="49"/>
        <v>0</v>
      </c>
      <c r="S151" s="168" t="str">
        <f t="shared" si="50"/>
        <v/>
      </c>
      <c r="T151" s="171"/>
      <c r="U151" s="171"/>
      <c r="V151" s="171" t="str">
        <f>IF($F151&lt;&gt;"", IF($C151&lt;&gt;"", _xlfn.IFNA(IF(MATCH($C151&amp;" - "&amp;$F151, tblRelatietypeVergoeding[], 0)&lt;&gt;0, "", ""), "| Onverwachte combinatie tussen relatietype (veld "&amp;S150&amp;ROW()&amp;") en vergoedingswijze (veld "&amp;V150&amp;ROW()&amp;"). Kijk na of deze correct is."), ""), "")</f>
        <v/>
      </c>
      <c r="W151" s="171"/>
      <c r="X151" s="171"/>
      <c r="Y151" s="171"/>
      <c r="Z151" s="227" t="str">
        <f t="shared" si="51"/>
        <v/>
      </c>
      <c r="AA151" s="168"/>
      <c r="AB151" s="171"/>
      <c r="AC151" s="171"/>
      <c r="AD151" s="171"/>
      <c r="AE151" s="171"/>
      <c r="AF151" s="171" t="str">
        <f t="shared" si="38"/>
        <v/>
      </c>
      <c r="AG151" s="171" t="str">
        <f t="shared" si="39"/>
        <v/>
      </c>
      <c r="AH151" s="242" t="str">
        <f t="shared" si="52"/>
        <v/>
      </c>
      <c r="AI151" s="158" t="str">
        <f>IF(K151&lt;&gt;1, IF(SUM(K151:$K$504)&lt;&gt;0, "| Laat geen witruimte tussen ingevulde rijen.", ""), "")</f>
        <v/>
      </c>
      <c r="AJ151" s="242" t="str">
        <f t="shared" si="53"/>
        <v/>
      </c>
      <c r="AK151" s="171"/>
      <c r="AL151" s="159" t="str">
        <f t="shared" si="54"/>
        <v/>
      </c>
    </row>
    <row r="152" spans="1:38" s="158" customFormat="1" ht="14.4" customHeight="1" x14ac:dyDescent="0.3">
      <c r="A152" s="244" t="str">
        <f t="shared" si="40"/>
        <v/>
      </c>
      <c r="B152" s="153" t="str">
        <f t="shared" si="41"/>
        <v/>
      </c>
      <c r="C152" s="173"/>
      <c r="D152" s="179"/>
      <c r="E152" s="175"/>
      <c r="F152" s="156"/>
      <c r="G152" s="175"/>
      <c r="H152" s="175"/>
      <c r="I152" s="177"/>
      <c r="J152" s="157" t="s">
        <v>98</v>
      </c>
      <c r="K152" s="158">
        <f t="shared" si="42"/>
        <v>0</v>
      </c>
      <c r="L152" s="168">
        <f t="shared" si="43"/>
        <v>0</v>
      </c>
      <c r="M152" s="171">
        <f t="shared" si="44"/>
        <v>0</v>
      </c>
      <c r="N152" s="171">
        <f t="shared" si="45"/>
        <v>0</v>
      </c>
      <c r="O152" s="171">
        <f t="shared" si="46"/>
        <v>0</v>
      </c>
      <c r="P152" s="171">
        <f t="shared" si="47"/>
        <v>0</v>
      </c>
      <c r="Q152" s="171">
        <f t="shared" si="48"/>
        <v>0</v>
      </c>
      <c r="R152" s="171">
        <f t="shared" si="49"/>
        <v>0</v>
      </c>
      <c r="S152" s="168" t="str">
        <f t="shared" si="50"/>
        <v/>
      </c>
      <c r="T152" s="171"/>
      <c r="U152" s="171"/>
      <c r="V152" s="171" t="str">
        <f>IF($F152&lt;&gt;"", IF($C152&lt;&gt;"", _xlfn.IFNA(IF(MATCH($C152&amp;" - "&amp;$F152, tblRelatietypeVergoeding[], 0)&lt;&gt;0, "", ""), "| Onverwachte combinatie tussen relatietype (veld "&amp;S151&amp;ROW()&amp;") en vergoedingswijze (veld "&amp;V151&amp;ROW()&amp;"). Kijk na of deze correct is."), ""), "")</f>
        <v/>
      </c>
      <c r="W152" s="171"/>
      <c r="X152" s="171"/>
      <c r="Y152" s="171"/>
      <c r="Z152" s="227" t="str">
        <f t="shared" si="51"/>
        <v/>
      </c>
      <c r="AA152" s="168"/>
      <c r="AB152" s="171"/>
      <c r="AC152" s="171"/>
      <c r="AD152" s="171"/>
      <c r="AE152" s="171"/>
      <c r="AF152" s="171" t="str">
        <f t="shared" si="38"/>
        <v/>
      </c>
      <c r="AG152" s="171" t="str">
        <f t="shared" si="39"/>
        <v/>
      </c>
      <c r="AH152" s="242" t="str">
        <f t="shared" si="52"/>
        <v/>
      </c>
      <c r="AI152" s="158" t="str">
        <f>IF(K152&lt;&gt;1, IF(SUM(K152:$K$504)&lt;&gt;0, "| Laat geen witruimte tussen ingevulde rijen.", ""), "")</f>
        <v/>
      </c>
      <c r="AJ152" s="242" t="str">
        <f t="shared" si="53"/>
        <v/>
      </c>
      <c r="AK152" s="171"/>
      <c r="AL152" s="159" t="str">
        <f t="shared" si="54"/>
        <v/>
      </c>
    </row>
    <row r="153" spans="1:38" s="158" customFormat="1" ht="14.4" customHeight="1" x14ac:dyDescent="0.3">
      <c r="A153" s="244" t="str">
        <f t="shared" si="40"/>
        <v/>
      </c>
      <c r="B153" s="153" t="str">
        <f t="shared" si="41"/>
        <v/>
      </c>
      <c r="C153" s="173"/>
      <c r="D153" s="179"/>
      <c r="E153" s="175"/>
      <c r="F153" s="156"/>
      <c r="G153" s="175"/>
      <c r="H153" s="175"/>
      <c r="I153" s="177"/>
      <c r="J153" s="157" t="s">
        <v>98</v>
      </c>
      <c r="K153" s="158">
        <f t="shared" si="42"/>
        <v>0</v>
      </c>
      <c r="L153" s="168">
        <f t="shared" si="43"/>
        <v>0</v>
      </c>
      <c r="M153" s="171">
        <f t="shared" si="44"/>
        <v>0</v>
      </c>
      <c r="N153" s="171">
        <f t="shared" si="45"/>
        <v>0</v>
      </c>
      <c r="O153" s="171">
        <f t="shared" si="46"/>
        <v>0</v>
      </c>
      <c r="P153" s="171">
        <f t="shared" si="47"/>
        <v>0</v>
      </c>
      <c r="Q153" s="171">
        <f t="shared" si="48"/>
        <v>0</v>
      </c>
      <c r="R153" s="171">
        <f t="shared" si="49"/>
        <v>0</v>
      </c>
      <c r="S153" s="168" t="str">
        <f t="shared" si="50"/>
        <v/>
      </c>
      <c r="T153" s="171"/>
      <c r="U153" s="171"/>
      <c r="V153" s="171" t="str">
        <f>IF($F153&lt;&gt;"", IF($C153&lt;&gt;"", _xlfn.IFNA(IF(MATCH($C153&amp;" - "&amp;$F153, tblRelatietypeVergoeding[], 0)&lt;&gt;0, "", ""), "| Onverwachte combinatie tussen relatietype (veld "&amp;S152&amp;ROW()&amp;") en vergoedingswijze (veld "&amp;V152&amp;ROW()&amp;"). Kijk na of deze correct is."), ""), "")</f>
        <v/>
      </c>
      <c r="W153" s="171"/>
      <c r="X153" s="171"/>
      <c r="Y153" s="171"/>
      <c r="Z153" s="227" t="str">
        <f t="shared" si="51"/>
        <v/>
      </c>
      <c r="AA153" s="168"/>
      <c r="AB153" s="171"/>
      <c r="AC153" s="171"/>
      <c r="AD153" s="171"/>
      <c r="AE153" s="171"/>
      <c r="AF153" s="171" t="str">
        <f t="shared" si="38"/>
        <v/>
      </c>
      <c r="AG153" s="171" t="str">
        <f t="shared" si="39"/>
        <v/>
      </c>
      <c r="AH153" s="242" t="str">
        <f t="shared" si="52"/>
        <v/>
      </c>
      <c r="AI153" s="158" t="str">
        <f>IF(K153&lt;&gt;1, IF(SUM(K153:$K$504)&lt;&gt;0, "| Laat geen witruimte tussen ingevulde rijen.", ""), "")</f>
        <v/>
      </c>
      <c r="AJ153" s="242" t="str">
        <f t="shared" si="53"/>
        <v/>
      </c>
      <c r="AK153" s="171"/>
      <c r="AL153" s="159" t="str">
        <f t="shared" si="54"/>
        <v/>
      </c>
    </row>
    <row r="154" spans="1:38" s="158" customFormat="1" ht="14.4" customHeight="1" x14ac:dyDescent="0.3">
      <c r="A154" s="244" t="str">
        <f t="shared" si="40"/>
        <v/>
      </c>
      <c r="B154" s="153" t="str">
        <f t="shared" si="41"/>
        <v/>
      </c>
      <c r="C154" s="173"/>
      <c r="D154" s="179"/>
      <c r="E154" s="175"/>
      <c r="F154" s="156"/>
      <c r="G154" s="175"/>
      <c r="H154" s="175"/>
      <c r="I154" s="177"/>
      <c r="J154" s="157" t="s">
        <v>98</v>
      </c>
      <c r="K154" s="158">
        <f t="shared" si="42"/>
        <v>0</v>
      </c>
      <c r="L154" s="168">
        <f t="shared" si="43"/>
        <v>0</v>
      </c>
      <c r="M154" s="171">
        <f t="shared" si="44"/>
        <v>0</v>
      </c>
      <c r="N154" s="171">
        <f t="shared" si="45"/>
        <v>0</v>
      </c>
      <c r="O154" s="171">
        <f t="shared" si="46"/>
        <v>0</v>
      </c>
      <c r="P154" s="171">
        <f t="shared" si="47"/>
        <v>0</v>
      </c>
      <c r="Q154" s="171">
        <f t="shared" si="48"/>
        <v>0</v>
      </c>
      <c r="R154" s="171">
        <f t="shared" si="49"/>
        <v>0</v>
      </c>
      <c r="S154" s="168" t="str">
        <f t="shared" si="50"/>
        <v/>
      </c>
      <c r="T154" s="171"/>
      <c r="U154" s="171"/>
      <c r="V154" s="171" t="str">
        <f>IF($F154&lt;&gt;"", IF($C154&lt;&gt;"", _xlfn.IFNA(IF(MATCH($C154&amp;" - "&amp;$F154, tblRelatietypeVergoeding[], 0)&lt;&gt;0, "", ""), "| Onverwachte combinatie tussen relatietype (veld "&amp;S153&amp;ROW()&amp;") en vergoedingswijze (veld "&amp;V153&amp;ROW()&amp;"). Kijk na of deze correct is."), ""), "")</f>
        <v/>
      </c>
      <c r="W154" s="171"/>
      <c r="X154" s="171"/>
      <c r="Y154" s="171"/>
      <c r="Z154" s="227" t="str">
        <f t="shared" si="51"/>
        <v/>
      </c>
      <c r="AA154" s="168"/>
      <c r="AB154" s="171"/>
      <c r="AC154" s="171"/>
      <c r="AD154" s="171"/>
      <c r="AE154" s="171"/>
      <c r="AF154" s="171" t="str">
        <f t="shared" si="38"/>
        <v/>
      </c>
      <c r="AG154" s="171" t="str">
        <f t="shared" si="39"/>
        <v/>
      </c>
      <c r="AH154" s="242" t="str">
        <f t="shared" si="52"/>
        <v/>
      </c>
      <c r="AI154" s="158" t="str">
        <f>IF(K154&lt;&gt;1, IF(SUM(K154:$K$504)&lt;&gt;0, "| Laat geen witruimte tussen ingevulde rijen.", ""), "")</f>
        <v/>
      </c>
      <c r="AJ154" s="242" t="str">
        <f t="shared" si="53"/>
        <v/>
      </c>
      <c r="AK154" s="171"/>
      <c r="AL154" s="159" t="str">
        <f t="shared" si="54"/>
        <v/>
      </c>
    </row>
    <row r="155" spans="1:38" s="158" customFormat="1" ht="14.4" customHeight="1" x14ac:dyDescent="0.3">
      <c r="A155" s="244" t="str">
        <f t="shared" si="40"/>
        <v/>
      </c>
      <c r="B155" s="153" t="str">
        <f t="shared" si="41"/>
        <v/>
      </c>
      <c r="C155" s="173"/>
      <c r="D155" s="179"/>
      <c r="E155" s="175"/>
      <c r="F155" s="156"/>
      <c r="G155" s="175"/>
      <c r="H155" s="175"/>
      <c r="I155" s="177"/>
      <c r="J155" s="157" t="s">
        <v>98</v>
      </c>
      <c r="K155" s="158">
        <f t="shared" si="42"/>
        <v>0</v>
      </c>
      <c r="L155" s="168">
        <f t="shared" si="43"/>
        <v>0</v>
      </c>
      <c r="M155" s="171">
        <f t="shared" si="44"/>
        <v>0</v>
      </c>
      <c r="N155" s="171">
        <f t="shared" si="45"/>
        <v>0</v>
      </c>
      <c r="O155" s="171">
        <f t="shared" si="46"/>
        <v>0</v>
      </c>
      <c r="P155" s="171">
        <f t="shared" si="47"/>
        <v>0</v>
      </c>
      <c r="Q155" s="171">
        <f t="shared" si="48"/>
        <v>0</v>
      </c>
      <c r="R155" s="171">
        <f t="shared" si="49"/>
        <v>0</v>
      </c>
      <c r="S155" s="168" t="str">
        <f t="shared" si="50"/>
        <v/>
      </c>
      <c r="T155" s="171"/>
      <c r="U155" s="171"/>
      <c r="V155" s="171" t="str">
        <f>IF($F155&lt;&gt;"", IF($C155&lt;&gt;"", _xlfn.IFNA(IF(MATCH($C155&amp;" - "&amp;$F155, tblRelatietypeVergoeding[], 0)&lt;&gt;0, "", ""), "| Onverwachte combinatie tussen relatietype (veld "&amp;S154&amp;ROW()&amp;") en vergoedingswijze (veld "&amp;V154&amp;ROW()&amp;"). Kijk na of deze correct is."), ""), "")</f>
        <v/>
      </c>
      <c r="W155" s="171"/>
      <c r="X155" s="171"/>
      <c r="Y155" s="171"/>
      <c r="Z155" s="227" t="str">
        <f t="shared" si="51"/>
        <v/>
      </c>
      <c r="AA155" s="168"/>
      <c r="AB155" s="171"/>
      <c r="AC155" s="171"/>
      <c r="AD155" s="171"/>
      <c r="AE155" s="171"/>
      <c r="AF155" s="171" t="str">
        <f t="shared" si="38"/>
        <v/>
      </c>
      <c r="AG155" s="171" t="str">
        <f t="shared" si="39"/>
        <v/>
      </c>
      <c r="AH155" s="242" t="str">
        <f t="shared" si="52"/>
        <v/>
      </c>
      <c r="AI155" s="158" t="str">
        <f>IF(K155&lt;&gt;1, IF(SUM(K155:$K$504)&lt;&gt;0, "| Laat geen witruimte tussen ingevulde rijen.", ""), "")</f>
        <v/>
      </c>
      <c r="AJ155" s="242" t="str">
        <f t="shared" si="53"/>
        <v/>
      </c>
      <c r="AK155" s="171"/>
      <c r="AL155" s="159" t="str">
        <f t="shared" si="54"/>
        <v/>
      </c>
    </row>
    <row r="156" spans="1:38" s="158" customFormat="1" ht="14.4" customHeight="1" x14ac:dyDescent="0.3">
      <c r="A156" s="244" t="str">
        <f t="shared" si="40"/>
        <v/>
      </c>
      <c r="B156" s="153" t="str">
        <f t="shared" si="41"/>
        <v/>
      </c>
      <c r="C156" s="173"/>
      <c r="D156" s="179"/>
      <c r="E156" s="175"/>
      <c r="F156" s="156"/>
      <c r="G156" s="175"/>
      <c r="H156" s="175"/>
      <c r="I156" s="177"/>
      <c r="J156" s="157" t="s">
        <v>98</v>
      </c>
      <c r="K156" s="158">
        <f t="shared" si="42"/>
        <v>0</v>
      </c>
      <c r="L156" s="168">
        <f t="shared" si="43"/>
        <v>0</v>
      </c>
      <c r="M156" s="171">
        <f t="shared" si="44"/>
        <v>0</v>
      </c>
      <c r="N156" s="171">
        <f t="shared" si="45"/>
        <v>0</v>
      </c>
      <c r="O156" s="171">
        <f t="shared" si="46"/>
        <v>0</v>
      </c>
      <c r="P156" s="171">
        <f t="shared" si="47"/>
        <v>0</v>
      </c>
      <c r="Q156" s="171">
        <f t="shared" si="48"/>
        <v>0</v>
      </c>
      <c r="R156" s="171">
        <f t="shared" si="49"/>
        <v>0</v>
      </c>
      <c r="S156" s="168" t="str">
        <f t="shared" si="50"/>
        <v/>
      </c>
      <c r="T156" s="171"/>
      <c r="U156" s="171"/>
      <c r="V156" s="171" t="str">
        <f>IF($F156&lt;&gt;"", IF($C156&lt;&gt;"", _xlfn.IFNA(IF(MATCH($C156&amp;" - "&amp;$F156, tblRelatietypeVergoeding[], 0)&lt;&gt;0, "", ""), "| Onverwachte combinatie tussen relatietype (veld "&amp;S155&amp;ROW()&amp;") en vergoedingswijze (veld "&amp;V155&amp;ROW()&amp;"). Kijk na of deze correct is."), ""), "")</f>
        <v/>
      </c>
      <c r="W156" s="171"/>
      <c r="X156" s="171"/>
      <c r="Y156" s="171"/>
      <c r="Z156" s="227" t="str">
        <f t="shared" si="51"/>
        <v/>
      </c>
      <c r="AA156" s="168"/>
      <c r="AB156" s="171"/>
      <c r="AC156" s="171"/>
      <c r="AD156" s="171"/>
      <c r="AE156" s="171"/>
      <c r="AF156" s="171" t="str">
        <f t="shared" si="38"/>
        <v/>
      </c>
      <c r="AG156" s="171" t="str">
        <f t="shared" si="39"/>
        <v/>
      </c>
      <c r="AH156" s="242" t="str">
        <f t="shared" si="52"/>
        <v/>
      </c>
      <c r="AI156" s="158" t="str">
        <f>IF(K156&lt;&gt;1, IF(SUM(K156:$K$504)&lt;&gt;0, "| Laat geen witruimte tussen ingevulde rijen.", ""), "")</f>
        <v/>
      </c>
      <c r="AJ156" s="242" t="str">
        <f t="shared" si="53"/>
        <v/>
      </c>
      <c r="AK156" s="171"/>
      <c r="AL156" s="159" t="str">
        <f t="shared" si="54"/>
        <v/>
      </c>
    </row>
    <row r="157" spans="1:38" s="158" customFormat="1" ht="14.4" customHeight="1" x14ac:dyDescent="0.3">
      <c r="A157" s="244" t="str">
        <f t="shared" si="40"/>
        <v/>
      </c>
      <c r="B157" s="153" t="str">
        <f t="shared" si="41"/>
        <v/>
      </c>
      <c r="C157" s="173"/>
      <c r="D157" s="179"/>
      <c r="E157" s="175"/>
      <c r="F157" s="156"/>
      <c r="G157" s="175"/>
      <c r="H157" s="175"/>
      <c r="I157" s="177"/>
      <c r="J157" s="157" t="s">
        <v>98</v>
      </c>
      <c r="K157" s="158">
        <f t="shared" si="42"/>
        <v>0</v>
      </c>
      <c r="L157" s="168">
        <f t="shared" si="43"/>
        <v>0</v>
      </c>
      <c r="M157" s="171">
        <f t="shared" si="44"/>
        <v>0</v>
      </c>
      <c r="N157" s="171">
        <f t="shared" si="45"/>
        <v>0</v>
      </c>
      <c r="O157" s="171">
        <f t="shared" si="46"/>
        <v>0</v>
      </c>
      <c r="P157" s="171">
        <f t="shared" si="47"/>
        <v>0</v>
      </c>
      <c r="Q157" s="171">
        <f t="shared" si="48"/>
        <v>0</v>
      </c>
      <c r="R157" s="171">
        <f t="shared" si="49"/>
        <v>0</v>
      </c>
      <c r="S157" s="168" t="str">
        <f t="shared" si="50"/>
        <v/>
      </c>
      <c r="T157" s="171"/>
      <c r="U157" s="171"/>
      <c r="V157" s="171" t="str">
        <f>IF($F157&lt;&gt;"", IF($C157&lt;&gt;"", _xlfn.IFNA(IF(MATCH($C157&amp;" - "&amp;$F157, tblRelatietypeVergoeding[], 0)&lt;&gt;0, "", ""), "| Onverwachte combinatie tussen relatietype (veld "&amp;S156&amp;ROW()&amp;") en vergoedingswijze (veld "&amp;V156&amp;ROW()&amp;"). Kijk na of deze correct is."), ""), "")</f>
        <v/>
      </c>
      <c r="W157" s="171"/>
      <c r="X157" s="171"/>
      <c r="Y157" s="171"/>
      <c r="Z157" s="227" t="str">
        <f t="shared" si="51"/>
        <v/>
      </c>
      <c r="AA157" s="168"/>
      <c r="AB157" s="171"/>
      <c r="AC157" s="171"/>
      <c r="AD157" s="171"/>
      <c r="AE157" s="171"/>
      <c r="AF157" s="171" t="str">
        <f t="shared" si="38"/>
        <v/>
      </c>
      <c r="AG157" s="171" t="str">
        <f t="shared" si="39"/>
        <v/>
      </c>
      <c r="AH157" s="242" t="str">
        <f t="shared" si="52"/>
        <v/>
      </c>
      <c r="AI157" s="158" t="str">
        <f>IF(K157&lt;&gt;1, IF(SUM(K157:$K$504)&lt;&gt;0, "| Laat geen witruimte tussen ingevulde rijen.", ""), "")</f>
        <v/>
      </c>
      <c r="AJ157" s="242" t="str">
        <f t="shared" si="53"/>
        <v/>
      </c>
      <c r="AK157" s="171"/>
      <c r="AL157" s="159" t="str">
        <f t="shared" si="54"/>
        <v/>
      </c>
    </row>
    <row r="158" spans="1:38" s="158" customFormat="1" ht="14.4" customHeight="1" x14ac:dyDescent="0.3">
      <c r="A158" s="244" t="str">
        <f t="shared" si="40"/>
        <v/>
      </c>
      <c r="B158" s="153" t="str">
        <f t="shared" si="41"/>
        <v/>
      </c>
      <c r="C158" s="173"/>
      <c r="D158" s="179"/>
      <c r="E158" s="175"/>
      <c r="F158" s="156"/>
      <c r="G158" s="175"/>
      <c r="H158" s="175"/>
      <c r="I158" s="177"/>
      <c r="J158" s="157" t="s">
        <v>98</v>
      </c>
      <c r="K158" s="158">
        <f t="shared" si="42"/>
        <v>0</v>
      </c>
      <c r="L158" s="168">
        <f t="shared" si="43"/>
        <v>0</v>
      </c>
      <c r="M158" s="171">
        <f t="shared" si="44"/>
        <v>0</v>
      </c>
      <c r="N158" s="171">
        <f t="shared" si="45"/>
        <v>0</v>
      </c>
      <c r="O158" s="171">
        <f t="shared" si="46"/>
        <v>0</v>
      </c>
      <c r="P158" s="171">
        <f t="shared" si="47"/>
        <v>0</v>
      </c>
      <c r="Q158" s="171">
        <f t="shared" si="48"/>
        <v>0</v>
      </c>
      <c r="R158" s="171">
        <f t="shared" si="49"/>
        <v>0</v>
      </c>
      <c r="S158" s="168" t="str">
        <f t="shared" si="50"/>
        <v/>
      </c>
      <c r="T158" s="171"/>
      <c r="U158" s="171"/>
      <c r="V158" s="171" t="str">
        <f>IF($F158&lt;&gt;"", IF($C158&lt;&gt;"", _xlfn.IFNA(IF(MATCH($C158&amp;" - "&amp;$F158, tblRelatietypeVergoeding[], 0)&lt;&gt;0, "", ""), "| Onverwachte combinatie tussen relatietype (veld "&amp;S157&amp;ROW()&amp;") en vergoedingswijze (veld "&amp;V157&amp;ROW()&amp;"). Kijk na of deze correct is."), ""), "")</f>
        <v/>
      </c>
      <c r="W158" s="171"/>
      <c r="X158" s="171"/>
      <c r="Y158" s="171"/>
      <c r="Z158" s="227" t="str">
        <f t="shared" si="51"/>
        <v/>
      </c>
      <c r="AA158" s="168"/>
      <c r="AB158" s="171"/>
      <c r="AC158" s="171"/>
      <c r="AD158" s="171"/>
      <c r="AE158" s="171"/>
      <c r="AF158" s="171" t="str">
        <f t="shared" si="38"/>
        <v/>
      </c>
      <c r="AG158" s="171" t="str">
        <f t="shared" si="39"/>
        <v/>
      </c>
      <c r="AH158" s="242" t="str">
        <f t="shared" si="52"/>
        <v/>
      </c>
      <c r="AI158" s="158" t="str">
        <f>IF(K158&lt;&gt;1, IF(SUM(K158:$K$504)&lt;&gt;0, "| Laat geen witruimte tussen ingevulde rijen.", ""), "")</f>
        <v/>
      </c>
      <c r="AJ158" s="242" t="str">
        <f t="shared" si="53"/>
        <v/>
      </c>
      <c r="AK158" s="171"/>
      <c r="AL158" s="159" t="str">
        <f t="shared" si="54"/>
        <v/>
      </c>
    </row>
    <row r="159" spans="1:38" s="158" customFormat="1" ht="14.4" customHeight="1" x14ac:dyDescent="0.3">
      <c r="A159" s="244" t="str">
        <f t="shared" si="40"/>
        <v/>
      </c>
      <c r="B159" s="153" t="str">
        <f t="shared" si="41"/>
        <v/>
      </c>
      <c r="C159" s="173"/>
      <c r="D159" s="179"/>
      <c r="E159" s="175"/>
      <c r="F159" s="156"/>
      <c r="G159" s="175"/>
      <c r="H159" s="175"/>
      <c r="I159" s="177"/>
      <c r="J159" s="157" t="s">
        <v>98</v>
      </c>
      <c r="K159" s="158">
        <f t="shared" si="42"/>
        <v>0</v>
      </c>
      <c r="L159" s="168">
        <f t="shared" si="43"/>
        <v>0</v>
      </c>
      <c r="M159" s="171">
        <f t="shared" si="44"/>
        <v>0</v>
      </c>
      <c r="N159" s="171">
        <f t="shared" si="45"/>
        <v>0</v>
      </c>
      <c r="O159" s="171">
        <f t="shared" si="46"/>
        <v>0</v>
      </c>
      <c r="P159" s="171">
        <f t="shared" si="47"/>
        <v>0</v>
      </c>
      <c r="Q159" s="171">
        <f t="shared" si="48"/>
        <v>0</v>
      </c>
      <c r="R159" s="171">
        <f t="shared" si="49"/>
        <v>0</v>
      </c>
      <c r="S159" s="168" t="str">
        <f t="shared" si="50"/>
        <v/>
      </c>
      <c r="T159" s="171"/>
      <c r="U159" s="171"/>
      <c r="V159" s="171" t="str">
        <f>IF($F159&lt;&gt;"", IF($C159&lt;&gt;"", _xlfn.IFNA(IF(MATCH($C159&amp;" - "&amp;$F159, tblRelatietypeVergoeding[], 0)&lt;&gt;0, "", ""), "| Onverwachte combinatie tussen relatietype (veld "&amp;S158&amp;ROW()&amp;") en vergoedingswijze (veld "&amp;V158&amp;ROW()&amp;"). Kijk na of deze correct is."), ""), "")</f>
        <v/>
      </c>
      <c r="W159" s="171"/>
      <c r="X159" s="171"/>
      <c r="Y159" s="171"/>
      <c r="Z159" s="227" t="str">
        <f t="shared" si="51"/>
        <v/>
      </c>
      <c r="AA159" s="168"/>
      <c r="AB159" s="171"/>
      <c r="AC159" s="171"/>
      <c r="AD159" s="171"/>
      <c r="AE159" s="171"/>
      <c r="AF159" s="171" t="str">
        <f t="shared" si="38"/>
        <v/>
      </c>
      <c r="AG159" s="171" t="str">
        <f t="shared" si="39"/>
        <v/>
      </c>
      <c r="AH159" s="242" t="str">
        <f t="shared" si="52"/>
        <v/>
      </c>
      <c r="AI159" s="158" t="str">
        <f>IF(K159&lt;&gt;1, IF(SUM(K159:$K$504)&lt;&gt;0, "| Laat geen witruimte tussen ingevulde rijen.", ""), "")</f>
        <v/>
      </c>
      <c r="AJ159" s="242" t="str">
        <f t="shared" si="53"/>
        <v/>
      </c>
      <c r="AK159" s="171"/>
      <c r="AL159" s="159" t="str">
        <f t="shared" si="54"/>
        <v/>
      </c>
    </row>
    <row r="160" spans="1:38" s="158" customFormat="1" ht="14.4" customHeight="1" x14ac:dyDescent="0.3">
      <c r="A160" s="244" t="str">
        <f t="shared" si="40"/>
        <v/>
      </c>
      <c r="B160" s="153" t="str">
        <f t="shared" si="41"/>
        <v/>
      </c>
      <c r="C160" s="173"/>
      <c r="D160" s="179"/>
      <c r="E160" s="175"/>
      <c r="F160" s="156"/>
      <c r="G160" s="175"/>
      <c r="H160" s="175"/>
      <c r="I160" s="177"/>
      <c r="J160" s="157" t="s">
        <v>98</v>
      </c>
      <c r="K160" s="158">
        <f t="shared" si="42"/>
        <v>0</v>
      </c>
      <c r="L160" s="168">
        <f t="shared" si="43"/>
        <v>0</v>
      </c>
      <c r="M160" s="171">
        <f t="shared" si="44"/>
        <v>0</v>
      </c>
      <c r="N160" s="171">
        <f t="shared" si="45"/>
        <v>0</v>
      </c>
      <c r="O160" s="171">
        <f t="shared" si="46"/>
        <v>0</v>
      </c>
      <c r="P160" s="171">
        <f t="shared" si="47"/>
        <v>0</v>
      </c>
      <c r="Q160" s="171">
        <f t="shared" si="48"/>
        <v>0</v>
      </c>
      <c r="R160" s="171">
        <f t="shared" si="49"/>
        <v>0</v>
      </c>
      <c r="S160" s="168" t="str">
        <f t="shared" si="50"/>
        <v/>
      </c>
      <c r="T160" s="171"/>
      <c r="U160" s="171"/>
      <c r="V160" s="171" t="str">
        <f>IF($F160&lt;&gt;"", IF($C160&lt;&gt;"", _xlfn.IFNA(IF(MATCH($C160&amp;" - "&amp;$F160, tblRelatietypeVergoeding[], 0)&lt;&gt;0, "", ""), "| Onverwachte combinatie tussen relatietype (veld "&amp;S159&amp;ROW()&amp;") en vergoedingswijze (veld "&amp;V159&amp;ROW()&amp;"). Kijk na of deze correct is."), ""), "")</f>
        <v/>
      </c>
      <c r="W160" s="171"/>
      <c r="X160" s="171"/>
      <c r="Y160" s="171"/>
      <c r="Z160" s="227" t="str">
        <f t="shared" si="51"/>
        <v/>
      </c>
      <c r="AA160" s="168"/>
      <c r="AB160" s="171"/>
      <c r="AC160" s="171"/>
      <c r="AD160" s="171"/>
      <c r="AE160" s="171"/>
      <c r="AF160" s="171" t="str">
        <f t="shared" si="38"/>
        <v/>
      </c>
      <c r="AG160" s="171" t="str">
        <f t="shared" si="39"/>
        <v/>
      </c>
      <c r="AH160" s="242" t="str">
        <f t="shared" si="52"/>
        <v/>
      </c>
      <c r="AI160" s="158" t="str">
        <f>IF(K160&lt;&gt;1, IF(SUM(K160:$K$504)&lt;&gt;0, "| Laat geen witruimte tussen ingevulde rijen.", ""), "")</f>
        <v/>
      </c>
      <c r="AJ160" s="242" t="str">
        <f t="shared" si="53"/>
        <v/>
      </c>
      <c r="AK160" s="171"/>
      <c r="AL160" s="159" t="str">
        <f t="shared" si="54"/>
        <v/>
      </c>
    </row>
    <row r="161" spans="1:38" s="158" customFormat="1" ht="14.4" customHeight="1" x14ac:dyDescent="0.3">
      <c r="A161" s="244" t="str">
        <f t="shared" si="40"/>
        <v/>
      </c>
      <c r="B161" s="153" t="str">
        <f t="shared" si="41"/>
        <v/>
      </c>
      <c r="C161" s="173"/>
      <c r="D161" s="179"/>
      <c r="E161" s="175"/>
      <c r="F161" s="156"/>
      <c r="G161" s="175"/>
      <c r="H161" s="175"/>
      <c r="I161" s="177"/>
      <c r="J161" s="157" t="s">
        <v>98</v>
      </c>
      <c r="K161" s="158">
        <f t="shared" si="42"/>
        <v>0</v>
      </c>
      <c r="L161" s="168">
        <f t="shared" si="43"/>
        <v>0</v>
      </c>
      <c r="M161" s="171">
        <f t="shared" si="44"/>
        <v>0</v>
      </c>
      <c r="N161" s="171">
        <f t="shared" si="45"/>
        <v>0</v>
      </c>
      <c r="O161" s="171">
        <f t="shared" si="46"/>
        <v>0</v>
      </c>
      <c r="P161" s="171">
        <f t="shared" si="47"/>
        <v>0</v>
      </c>
      <c r="Q161" s="171">
        <f t="shared" si="48"/>
        <v>0</v>
      </c>
      <c r="R161" s="171">
        <f t="shared" si="49"/>
        <v>0</v>
      </c>
      <c r="S161" s="168" t="str">
        <f t="shared" si="50"/>
        <v/>
      </c>
      <c r="T161" s="171"/>
      <c r="U161" s="171"/>
      <c r="V161" s="171" t="str">
        <f>IF($F161&lt;&gt;"", IF($C161&lt;&gt;"", _xlfn.IFNA(IF(MATCH($C161&amp;" - "&amp;$F161, tblRelatietypeVergoeding[], 0)&lt;&gt;0, "", ""), "| Onverwachte combinatie tussen relatietype (veld "&amp;S160&amp;ROW()&amp;") en vergoedingswijze (veld "&amp;V160&amp;ROW()&amp;"). Kijk na of deze correct is."), ""), "")</f>
        <v/>
      </c>
      <c r="W161" s="171"/>
      <c r="X161" s="171"/>
      <c r="Y161" s="171"/>
      <c r="Z161" s="227" t="str">
        <f t="shared" si="51"/>
        <v/>
      </c>
      <c r="AA161" s="168"/>
      <c r="AB161" s="171"/>
      <c r="AC161" s="171"/>
      <c r="AD161" s="171"/>
      <c r="AE161" s="171"/>
      <c r="AF161" s="171" t="str">
        <f t="shared" si="38"/>
        <v/>
      </c>
      <c r="AG161" s="171" t="str">
        <f t="shared" si="39"/>
        <v/>
      </c>
      <c r="AH161" s="242" t="str">
        <f t="shared" si="52"/>
        <v/>
      </c>
      <c r="AI161" s="158" t="str">
        <f>IF(K161&lt;&gt;1, IF(SUM(K161:$K$504)&lt;&gt;0, "| Laat geen witruimte tussen ingevulde rijen.", ""), "")</f>
        <v/>
      </c>
      <c r="AJ161" s="242" t="str">
        <f t="shared" si="53"/>
        <v/>
      </c>
      <c r="AK161" s="171"/>
      <c r="AL161" s="159" t="str">
        <f t="shared" si="54"/>
        <v/>
      </c>
    </row>
    <row r="162" spans="1:38" s="158" customFormat="1" ht="14.4" customHeight="1" x14ac:dyDescent="0.3">
      <c r="A162" s="244" t="str">
        <f t="shared" si="40"/>
        <v/>
      </c>
      <c r="B162" s="153" t="str">
        <f t="shared" si="41"/>
        <v/>
      </c>
      <c r="C162" s="173"/>
      <c r="D162" s="179"/>
      <c r="E162" s="175"/>
      <c r="F162" s="156"/>
      <c r="G162" s="175"/>
      <c r="H162" s="175"/>
      <c r="I162" s="177"/>
      <c r="J162" s="157" t="s">
        <v>98</v>
      </c>
      <c r="K162" s="158">
        <f t="shared" si="42"/>
        <v>0</v>
      </c>
      <c r="L162" s="168">
        <f t="shared" si="43"/>
        <v>0</v>
      </c>
      <c r="M162" s="171">
        <f t="shared" si="44"/>
        <v>0</v>
      </c>
      <c r="N162" s="171">
        <f t="shared" si="45"/>
        <v>0</v>
      </c>
      <c r="O162" s="171">
        <f t="shared" si="46"/>
        <v>0</v>
      </c>
      <c r="P162" s="171">
        <f t="shared" si="47"/>
        <v>0</v>
      </c>
      <c r="Q162" s="171">
        <f t="shared" si="48"/>
        <v>0</v>
      </c>
      <c r="R162" s="171">
        <f t="shared" si="49"/>
        <v>0</v>
      </c>
      <c r="S162" s="168" t="str">
        <f t="shared" si="50"/>
        <v/>
      </c>
      <c r="T162" s="171"/>
      <c r="U162" s="171"/>
      <c r="V162" s="171" t="str">
        <f>IF($F162&lt;&gt;"", IF($C162&lt;&gt;"", _xlfn.IFNA(IF(MATCH($C162&amp;" - "&amp;$F162, tblRelatietypeVergoeding[], 0)&lt;&gt;0, "", ""), "| Onverwachte combinatie tussen relatietype (veld "&amp;S161&amp;ROW()&amp;") en vergoedingswijze (veld "&amp;V161&amp;ROW()&amp;"). Kijk na of deze correct is."), ""), "")</f>
        <v/>
      </c>
      <c r="W162" s="171"/>
      <c r="X162" s="171"/>
      <c r="Y162" s="171"/>
      <c r="Z162" s="227" t="str">
        <f t="shared" si="51"/>
        <v/>
      </c>
      <c r="AA162" s="168"/>
      <c r="AB162" s="171"/>
      <c r="AC162" s="171"/>
      <c r="AD162" s="171"/>
      <c r="AE162" s="171"/>
      <c r="AF162" s="171" t="str">
        <f t="shared" si="38"/>
        <v/>
      </c>
      <c r="AG162" s="171" t="str">
        <f t="shared" si="39"/>
        <v/>
      </c>
      <c r="AH162" s="242" t="str">
        <f t="shared" si="52"/>
        <v/>
      </c>
      <c r="AI162" s="158" t="str">
        <f>IF(K162&lt;&gt;1, IF(SUM(K162:$K$504)&lt;&gt;0, "| Laat geen witruimte tussen ingevulde rijen.", ""), "")</f>
        <v/>
      </c>
      <c r="AJ162" s="242" t="str">
        <f t="shared" si="53"/>
        <v/>
      </c>
      <c r="AK162" s="171"/>
      <c r="AL162" s="159" t="str">
        <f t="shared" si="54"/>
        <v/>
      </c>
    </row>
    <row r="163" spans="1:38" s="158" customFormat="1" ht="14.4" customHeight="1" x14ac:dyDescent="0.3">
      <c r="A163" s="244" t="str">
        <f t="shared" si="40"/>
        <v/>
      </c>
      <c r="B163" s="153" t="str">
        <f t="shared" si="41"/>
        <v/>
      </c>
      <c r="C163" s="173"/>
      <c r="D163" s="179"/>
      <c r="E163" s="175"/>
      <c r="F163" s="156"/>
      <c r="G163" s="175"/>
      <c r="H163" s="175"/>
      <c r="I163" s="177"/>
      <c r="J163" s="157" t="s">
        <v>98</v>
      </c>
      <c r="K163" s="158">
        <f t="shared" si="42"/>
        <v>0</v>
      </c>
      <c r="L163" s="168">
        <f t="shared" si="43"/>
        <v>0</v>
      </c>
      <c r="M163" s="171">
        <f t="shared" si="44"/>
        <v>0</v>
      </c>
      <c r="N163" s="171">
        <f t="shared" si="45"/>
        <v>0</v>
      </c>
      <c r="O163" s="171">
        <f t="shared" si="46"/>
        <v>0</v>
      </c>
      <c r="P163" s="171">
        <f t="shared" si="47"/>
        <v>0</v>
      </c>
      <c r="Q163" s="171">
        <f t="shared" si="48"/>
        <v>0</v>
      </c>
      <c r="R163" s="171">
        <f t="shared" si="49"/>
        <v>0</v>
      </c>
      <c r="S163" s="168" t="str">
        <f t="shared" si="50"/>
        <v/>
      </c>
      <c r="T163" s="171"/>
      <c r="U163" s="171"/>
      <c r="V163" s="171" t="str">
        <f>IF($F163&lt;&gt;"", IF($C163&lt;&gt;"", _xlfn.IFNA(IF(MATCH($C163&amp;" - "&amp;$F163, tblRelatietypeVergoeding[], 0)&lt;&gt;0, "", ""), "| Onverwachte combinatie tussen relatietype (veld "&amp;S162&amp;ROW()&amp;") en vergoedingswijze (veld "&amp;V162&amp;ROW()&amp;"). Kijk na of deze correct is."), ""), "")</f>
        <v/>
      </c>
      <c r="W163" s="171"/>
      <c r="X163" s="171"/>
      <c r="Y163" s="171"/>
      <c r="Z163" s="227" t="str">
        <f t="shared" si="51"/>
        <v/>
      </c>
      <c r="AA163" s="168"/>
      <c r="AB163" s="171"/>
      <c r="AC163" s="171"/>
      <c r="AD163" s="171"/>
      <c r="AE163" s="171"/>
      <c r="AF163" s="171" t="str">
        <f t="shared" si="38"/>
        <v/>
      </c>
      <c r="AG163" s="171" t="str">
        <f t="shared" si="39"/>
        <v/>
      </c>
      <c r="AH163" s="242" t="str">
        <f t="shared" si="52"/>
        <v/>
      </c>
      <c r="AI163" s="158" t="str">
        <f>IF(K163&lt;&gt;1, IF(SUM(K163:$K$504)&lt;&gt;0, "| Laat geen witruimte tussen ingevulde rijen.", ""), "")</f>
        <v/>
      </c>
      <c r="AJ163" s="242" t="str">
        <f t="shared" si="53"/>
        <v/>
      </c>
      <c r="AK163" s="171"/>
      <c r="AL163" s="159" t="str">
        <f t="shared" si="54"/>
        <v/>
      </c>
    </row>
    <row r="164" spans="1:38" s="158" customFormat="1" ht="14.4" customHeight="1" x14ac:dyDescent="0.3">
      <c r="A164" s="244" t="str">
        <f t="shared" si="40"/>
        <v/>
      </c>
      <c r="B164" s="153" t="str">
        <f t="shared" si="41"/>
        <v/>
      </c>
      <c r="C164" s="173"/>
      <c r="D164" s="179"/>
      <c r="E164" s="175"/>
      <c r="F164" s="156"/>
      <c r="G164" s="175"/>
      <c r="H164" s="175"/>
      <c r="I164" s="177"/>
      <c r="J164" s="157" t="s">
        <v>98</v>
      </c>
      <c r="K164" s="158">
        <f t="shared" si="42"/>
        <v>0</v>
      </c>
      <c r="L164" s="168">
        <f t="shared" si="43"/>
        <v>0</v>
      </c>
      <c r="M164" s="171">
        <f t="shared" si="44"/>
        <v>0</v>
      </c>
      <c r="N164" s="171">
        <f t="shared" si="45"/>
        <v>0</v>
      </c>
      <c r="O164" s="171">
        <f t="shared" si="46"/>
        <v>0</v>
      </c>
      <c r="P164" s="171">
        <f t="shared" si="47"/>
        <v>0</v>
      </c>
      <c r="Q164" s="171">
        <f t="shared" si="48"/>
        <v>0</v>
      </c>
      <c r="R164" s="171">
        <f t="shared" si="49"/>
        <v>0</v>
      </c>
      <c r="S164" s="168" t="str">
        <f t="shared" si="50"/>
        <v/>
      </c>
      <c r="T164" s="171"/>
      <c r="U164" s="171"/>
      <c r="V164" s="171" t="str">
        <f>IF($F164&lt;&gt;"", IF($C164&lt;&gt;"", _xlfn.IFNA(IF(MATCH($C164&amp;" - "&amp;$F164, tblRelatietypeVergoeding[], 0)&lt;&gt;0, "", ""), "| Onverwachte combinatie tussen relatietype (veld "&amp;S163&amp;ROW()&amp;") en vergoedingswijze (veld "&amp;V163&amp;ROW()&amp;"). Kijk na of deze correct is."), ""), "")</f>
        <v/>
      </c>
      <c r="W164" s="171"/>
      <c r="X164" s="171"/>
      <c r="Y164" s="171"/>
      <c r="Z164" s="227" t="str">
        <f t="shared" si="51"/>
        <v/>
      </c>
      <c r="AA164" s="168"/>
      <c r="AB164" s="171"/>
      <c r="AC164" s="171"/>
      <c r="AD164" s="171"/>
      <c r="AE164" s="171"/>
      <c r="AF164" s="171" t="str">
        <f t="shared" si="38"/>
        <v/>
      </c>
      <c r="AG164" s="171" t="str">
        <f t="shared" si="39"/>
        <v/>
      </c>
      <c r="AH164" s="242" t="str">
        <f t="shared" si="52"/>
        <v/>
      </c>
      <c r="AI164" s="158" t="str">
        <f>IF(K164&lt;&gt;1, IF(SUM(K164:$K$504)&lt;&gt;0, "| Laat geen witruimte tussen ingevulde rijen.", ""), "")</f>
        <v/>
      </c>
      <c r="AJ164" s="242" t="str">
        <f t="shared" si="53"/>
        <v/>
      </c>
      <c r="AK164" s="171"/>
      <c r="AL164" s="159" t="str">
        <f t="shared" si="54"/>
        <v/>
      </c>
    </row>
    <row r="165" spans="1:38" s="158" customFormat="1" ht="14.4" customHeight="1" x14ac:dyDescent="0.3">
      <c r="A165" s="244" t="str">
        <f t="shared" si="40"/>
        <v/>
      </c>
      <c r="B165" s="153" t="str">
        <f t="shared" si="41"/>
        <v/>
      </c>
      <c r="C165" s="173"/>
      <c r="D165" s="179"/>
      <c r="E165" s="175"/>
      <c r="F165" s="156"/>
      <c r="G165" s="175"/>
      <c r="H165" s="175"/>
      <c r="I165" s="177"/>
      <c r="J165" s="157" t="s">
        <v>98</v>
      </c>
      <c r="K165" s="158">
        <f t="shared" si="42"/>
        <v>0</v>
      </c>
      <c r="L165" s="168">
        <f t="shared" si="43"/>
        <v>0</v>
      </c>
      <c r="M165" s="171">
        <f t="shared" si="44"/>
        <v>0</v>
      </c>
      <c r="N165" s="171">
        <f t="shared" si="45"/>
        <v>0</v>
      </c>
      <c r="O165" s="171">
        <f t="shared" si="46"/>
        <v>0</v>
      </c>
      <c r="P165" s="171">
        <f t="shared" si="47"/>
        <v>0</v>
      </c>
      <c r="Q165" s="171">
        <f t="shared" si="48"/>
        <v>0</v>
      </c>
      <c r="R165" s="171">
        <f t="shared" si="49"/>
        <v>0</v>
      </c>
      <c r="S165" s="168" t="str">
        <f t="shared" si="50"/>
        <v/>
      </c>
      <c r="T165" s="171"/>
      <c r="U165" s="171"/>
      <c r="V165" s="171" t="str">
        <f>IF($F165&lt;&gt;"", IF($C165&lt;&gt;"", _xlfn.IFNA(IF(MATCH($C165&amp;" - "&amp;$F165, tblRelatietypeVergoeding[], 0)&lt;&gt;0, "", ""), "| Onverwachte combinatie tussen relatietype (veld "&amp;S164&amp;ROW()&amp;") en vergoedingswijze (veld "&amp;V164&amp;ROW()&amp;"). Kijk na of deze correct is."), ""), "")</f>
        <v/>
      </c>
      <c r="W165" s="171"/>
      <c r="X165" s="171"/>
      <c r="Y165" s="171"/>
      <c r="Z165" s="227" t="str">
        <f t="shared" si="51"/>
        <v/>
      </c>
      <c r="AA165" s="168"/>
      <c r="AB165" s="171"/>
      <c r="AC165" s="171"/>
      <c r="AD165" s="171"/>
      <c r="AE165" s="171"/>
      <c r="AF165" s="171" t="str">
        <f t="shared" si="38"/>
        <v/>
      </c>
      <c r="AG165" s="171" t="str">
        <f t="shared" si="39"/>
        <v/>
      </c>
      <c r="AH165" s="242" t="str">
        <f t="shared" si="52"/>
        <v/>
      </c>
      <c r="AI165" s="158" t="str">
        <f>IF(K165&lt;&gt;1, IF(SUM(K165:$K$504)&lt;&gt;0, "| Laat geen witruimte tussen ingevulde rijen.", ""), "")</f>
        <v/>
      </c>
      <c r="AJ165" s="242" t="str">
        <f t="shared" si="53"/>
        <v/>
      </c>
      <c r="AK165" s="171"/>
      <c r="AL165" s="159" t="str">
        <f t="shared" si="54"/>
        <v/>
      </c>
    </row>
    <row r="166" spans="1:38" s="158" customFormat="1" ht="14.4" customHeight="1" x14ac:dyDescent="0.3">
      <c r="A166" s="244" t="str">
        <f t="shared" si="40"/>
        <v/>
      </c>
      <c r="B166" s="153" t="str">
        <f t="shared" si="41"/>
        <v/>
      </c>
      <c r="C166" s="173"/>
      <c r="D166" s="179"/>
      <c r="E166" s="175"/>
      <c r="F166" s="156"/>
      <c r="G166" s="175"/>
      <c r="H166" s="175"/>
      <c r="I166" s="177"/>
      <c r="J166" s="157" t="s">
        <v>98</v>
      </c>
      <c r="K166" s="158">
        <f t="shared" si="42"/>
        <v>0</v>
      </c>
      <c r="L166" s="168">
        <f t="shared" si="43"/>
        <v>0</v>
      </c>
      <c r="M166" s="171">
        <f t="shared" si="44"/>
        <v>0</v>
      </c>
      <c r="N166" s="171">
        <f t="shared" si="45"/>
        <v>0</v>
      </c>
      <c r="O166" s="171">
        <f t="shared" si="46"/>
        <v>0</v>
      </c>
      <c r="P166" s="171">
        <f t="shared" si="47"/>
        <v>0</v>
      </c>
      <c r="Q166" s="171">
        <f t="shared" si="48"/>
        <v>0</v>
      </c>
      <c r="R166" s="171">
        <f t="shared" si="49"/>
        <v>0</v>
      </c>
      <c r="S166" s="168" t="str">
        <f t="shared" si="50"/>
        <v/>
      </c>
      <c r="T166" s="171"/>
      <c r="U166" s="171"/>
      <c r="V166" s="171" t="str">
        <f>IF($F166&lt;&gt;"", IF($C166&lt;&gt;"", _xlfn.IFNA(IF(MATCH($C166&amp;" - "&amp;$F166, tblRelatietypeVergoeding[], 0)&lt;&gt;0, "", ""), "| Onverwachte combinatie tussen relatietype (veld "&amp;S165&amp;ROW()&amp;") en vergoedingswijze (veld "&amp;V165&amp;ROW()&amp;"). Kijk na of deze correct is."), ""), "")</f>
        <v/>
      </c>
      <c r="W166" s="171"/>
      <c r="X166" s="171"/>
      <c r="Y166" s="171"/>
      <c r="Z166" s="227" t="str">
        <f t="shared" si="51"/>
        <v/>
      </c>
      <c r="AA166" s="168"/>
      <c r="AB166" s="171"/>
      <c r="AC166" s="171"/>
      <c r="AD166" s="171"/>
      <c r="AE166" s="171"/>
      <c r="AF166" s="171" t="str">
        <f t="shared" si="38"/>
        <v/>
      </c>
      <c r="AG166" s="171" t="str">
        <f t="shared" si="39"/>
        <v/>
      </c>
      <c r="AH166" s="242" t="str">
        <f t="shared" si="52"/>
        <v/>
      </c>
      <c r="AI166" s="158" t="str">
        <f>IF(K166&lt;&gt;1, IF(SUM(K166:$K$504)&lt;&gt;0, "| Laat geen witruimte tussen ingevulde rijen.", ""), "")</f>
        <v/>
      </c>
      <c r="AJ166" s="242" t="str">
        <f t="shared" si="53"/>
        <v/>
      </c>
      <c r="AK166" s="171"/>
      <c r="AL166" s="159" t="str">
        <f t="shared" si="54"/>
        <v/>
      </c>
    </row>
    <row r="167" spans="1:38" s="158" customFormat="1" ht="14.4" customHeight="1" x14ac:dyDescent="0.3">
      <c r="A167" s="244" t="str">
        <f t="shared" si="40"/>
        <v/>
      </c>
      <c r="B167" s="153" t="str">
        <f t="shared" si="41"/>
        <v/>
      </c>
      <c r="C167" s="173"/>
      <c r="D167" s="179"/>
      <c r="E167" s="175"/>
      <c r="F167" s="156"/>
      <c r="G167" s="175"/>
      <c r="H167" s="175"/>
      <c r="I167" s="177"/>
      <c r="J167" s="157" t="s">
        <v>98</v>
      </c>
      <c r="K167" s="158">
        <f t="shared" si="42"/>
        <v>0</v>
      </c>
      <c r="L167" s="168">
        <f t="shared" si="43"/>
        <v>0</v>
      </c>
      <c r="M167" s="171">
        <f t="shared" si="44"/>
        <v>0</v>
      </c>
      <c r="N167" s="171">
        <f t="shared" si="45"/>
        <v>0</v>
      </c>
      <c r="O167" s="171">
        <f t="shared" si="46"/>
        <v>0</v>
      </c>
      <c r="P167" s="171">
        <f t="shared" si="47"/>
        <v>0</v>
      </c>
      <c r="Q167" s="171">
        <f t="shared" si="48"/>
        <v>0</v>
      </c>
      <c r="R167" s="171">
        <f t="shared" si="49"/>
        <v>0</v>
      </c>
      <c r="S167" s="168" t="str">
        <f t="shared" si="50"/>
        <v/>
      </c>
      <c r="T167" s="171"/>
      <c r="U167" s="171"/>
      <c r="V167" s="171" t="str">
        <f>IF($F167&lt;&gt;"", IF($C167&lt;&gt;"", _xlfn.IFNA(IF(MATCH($C167&amp;" - "&amp;$F167, tblRelatietypeVergoeding[], 0)&lt;&gt;0, "", ""), "| Onverwachte combinatie tussen relatietype (veld "&amp;S166&amp;ROW()&amp;") en vergoedingswijze (veld "&amp;V166&amp;ROW()&amp;"). Kijk na of deze correct is."), ""), "")</f>
        <v/>
      </c>
      <c r="W167" s="171"/>
      <c r="X167" s="171"/>
      <c r="Y167" s="171"/>
      <c r="Z167" s="227" t="str">
        <f t="shared" si="51"/>
        <v/>
      </c>
      <c r="AA167" s="168"/>
      <c r="AB167" s="171"/>
      <c r="AC167" s="171"/>
      <c r="AD167" s="171"/>
      <c r="AE167" s="171"/>
      <c r="AF167" s="171" t="str">
        <f t="shared" si="38"/>
        <v/>
      </c>
      <c r="AG167" s="171" t="str">
        <f t="shared" si="39"/>
        <v/>
      </c>
      <c r="AH167" s="242" t="str">
        <f t="shared" si="52"/>
        <v/>
      </c>
      <c r="AI167" s="158" t="str">
        <f>IF(K167&lt;&gt;1, IF(SUM(K167:$K$504)&lt;&gt;0, "| Laat geen witruimte tussen ingevulde rijen.", ""), "")</f>
        <v/>
      </c>
      <c r="AJ167" s="242" t="str">
        <f t="shared" si="53"/>
        <v/>
      </c>
      <c r="AK167" s="171"/>
      <c r="AL167" s="159" t="str">
        <f t="shared" si="54"/>
        <v/>
      </c>
    </row>
    <row r="168" spans="1:38" s="158" customFormat="1" ht="14.4" customHeight="1" x14ac:dyDescent="0.3">
      <c r="A168" s="244" t="str">
        <f t="shared" si="40"/>
        <v/>
      </c>
      <c r="B168" s="153" t="str">
        <f t="shared" si="41"/>
        <v/>
      </c>
      <c r="C168" s="173"/>
      <c r="D168" s="179"/>
      <c r="E168" s="175"/>
      <c r="F168" s="156"/>
      <c r="G168" s="175"/>
      <c r="H168" s="175"/>
      <c r="I168" s="177"/>
      <c r="J168" s="157" t="s">
        <v>98</v>
      </c>
      <c r="K168" s="158">
        <f t="shared" si="42"/>
        <v>0</v>
      </c>
      <c r="L168" s="168">
        <f t="shared" si="43"/>
        <v>0</v>
      </c>
      <c r="M168" s="171">
        <f t="shared" si="44"/>
        <v>0</v>
      </c>
      <c r="N168" s="171">
        <f t="shared" si="45"/>
        <v>0</v>
      </c>
      <c r="O168" s="171">
        <f t="shared" si="46"/>
        <v>0</v>
      </c>
      <c r="P168" s="171">
        <f t="shared" si="47"/>
        <v>0</v>
      </c>
      <c r="Q168" s="171">
        <f t="shared" si="48"/>
        <v>0</v>
      </c>
      <c r="R168" s="171">
        <f t="shared" si="49"/>
        <v>0</v>
      </c>
      <c r="S168" s="168" t="str">
        <f t="shared" si="50"/>
        <v/>
      </c>
      <c r="T168" s="171"/>
      <c r="U168" s="171"/>
      <c r="V168" s="171" t="str">
        <f>IF($F168&lt;&gt;"", IF($C168&lt;&gt;"", _xlfn.IFNA(IF(MATCH($C168&amp;" - "&amp;$F168, tblRelatietypeVergoeding[], 0)&lt;&gt;0, "", ""), "| Onverwachte combinatie tussen relatietype (veld "&amp;S167&amp;ROW()&amp;") en vergoedingswijze (veld "&amp;V167&amp;ROW()&amp;"). Kijk na of deze correct is."), ""), "")</f>
        <v/>
      </c>
      <c r="W168" s="171"/>
      <c r="X168" s="171"/>
      <c r="Y168" s="171"/>
      <c r="Z168" s="227" t="str">
        <f t="shared" si="51"/>
        <v/>
      </c>
      <c r="AA168" s="168"/>
      <c r="AB168" s="171"/>
      <c r="AC168" s="171"/>
      <c r="AD168" s="171"/>
      <c r="AE168" s="171"/>
      <c r="AF168" s="171" t="str">
        <f t="shared" si="38"/>
        <v/>
      </c>
      <c r="AG168" s="171" t="str">
        <f t="shared" si="39"/>
        <v/>
      </c>
      <c r="AH168" s="242" t="str">
        <f t="shared" si="52"/>
        <v/>
      </c>
      <c r="AI168" s="158" t="str">
        <f>IF(K168&lt;&gt;1, IF(SUM(K168:$K$504)&lt;&gt;0, "| Laat geen witruimte tussen ingevulde rijen.", ""), "")</f>
        <v/>
      </c>
      <c r="AJ168" s="242" t="str">
        <f t="shared" si="53"/>
        <v/>
      </c>
      <c r="AK168" s="171"/>
      <c r="AL168" s="159" t="str">
        <f t="shared" si="54"/>
        <v/>
      </c>
    </row>
    <row r="169" spans="1:38" s="158" customFormat="1" ht="14.4" customHeight="1" x14ac:dyDescent="0.3">
      <c r="A169" s="244" t="str">
        <f t="shared" si="40"/>
        <v/>
      </c>
      <c r="B169" s="153" t="str">
        <f t="shared" si="41"/>
        <v/>
      </c>
      <c r="C169" s="173"/>
      <c r="D169" s="179"/>
      <c r="E169" s="175"/>
      <c r="F169" s="156"/>
      <c r="G169" s="175"/>
      <c r="H169" s="175"/>
      <c r="I169" s="177"/>
      <c r="J169" s="157" t="s">
        <v>98</v>
      </c>
      <c r="K169" s="158">
        <f t="shared" si="42"/>
        <v>0</v>
      </c>
      <c r="L169" s="168">
        <f t="shared" si="43"/>
        <v>0</v>
      </c>
      <c r="M169" s="171">
        <f t="shared" si="44"/>
        <v>0</v>
      </c>
      <c r="N169" s="171">
        <f t="shared" si="45"/>
        <v>0</v>
      </c>
      <c r="O169" s="171">
        <f t="shared" si="46"/>
        <v>0</v>
      </c>
      <c r="P169" s="171">
        <f t="shared" si="47"/>
        <v>0</v>
      </c>
      <c r="Q169" s="171">
        <f t="shared" si="48"/>
        <v>0</v>
      </c>
      <c r="R169" s="171">
        <f t="shared" si="49"/>
        <v>0</v>
      </c>
      <c r="S169" s="168" t="str">
        <f t="shared" si="50"/>
        <v/>
      </c>
      <c r="T169" s="171"/>
      <c r="U169" s="171"/>
      <c r="V169" s="171" t="str">
        <f>IF($F169&lt;&gt;"", IF($C169&lt;&gt;"", _xlfn.IFNA(IF(MATCH($C169&amp;" - "&amp;$F169, tblRelatietypeVergoeding[], 0)&lt;&gt;0, "", ""), "| Onverwachte combinatie tussen relatietype (veld "&amp;S168&amp;ROW()&amp;") en vergoedingswijze (veld "&amp;V168&amp;ROW()&amp;"). Kijk na of deze correct is."), ""), "")</f>
        <v/>
      </c>
      <c r="W169" s="171"/>
      <c r="X169" s="171"/>
      <c r="Y169" s="171"/>
      <c r="Z169" s="227" t="str">
        <f t="shared" si="51"/>
        <v/>
      </c>
      <c r="AA169" s="168"/>
      <c r="AB169" s="171"/>
      <c r="AC169" s="171"/>
      <c r="AD169" s="171"/>
      <c r="AE169" s="171"/>
      <c r="AF169" s="171" t="str">
        <f t="shared" si="38"/>
        <v/>
      </c>
      <c r="AG169" s="171" t="str">
        <f t="shared" si="39"/>
        <v/>
      </c>
      <c r="AH169" s="242" t="str">
        <f t="shared" si="52"/>
        <v/>
      </c>
      <c r="AI169" s="158" t="str">
        <f>IF(K169&lt;&gt;1, IF(SUM(K169:$K$504)&lt;&gt;0, "| Laat geen witruimte tussen ingevulde rijen.", ""), "")</f>
        <v/>
      </c>
      <c r="AJ169" s="242" t="str">
        <f t="shared" si="53"/>
        <v/>
      </c>
      <c r="AK169" s="171"/>
      <c r="AL169" s="159" t="str">
        <f t="shared" si="54"/>
        <v/>
      </c>
    </row>
    <row r="170" spans="1:38" s="158" customFormat="1" ht="14.4" customHeight="1" x14ac:dyDescent="0.3">
      <c r="A170" s="244" t="str">
        <f t="shared" si="40"/>
        <v/>
      </c>
      <c r="B170" s="153" t="str">
        <f t="shared" si="41"/>
        <v/>
      </c>
      <c r="C170" s="173"/>
      <c r="D170" s="179"/>
      <c r="E170" s="175"/>
      <c r="F170" s="156"/>
      <c r="G170" s="175"/>
      <c r="H170" s="175"/>
      <c r="I170" s="177"/>
      <c r="J170" s="157" t="s">
        <v>98</v>
      </c>
      <c r="K170" s="158">
        <f t="shared" si="42"/>
        <v>0</v>
      </c>
      <c r="L170" s="168">
        <f t="shared" si="43"/>
        <v>0</v>
      </c>
      <c r="M170" s="171">
        <f t="shared" si="44"/>
        <v>0</v>
      </c>
      <c r="N170" s="171">
        <f t="shared" si="45"/>
        <v>0</v>
      </c>
      <c r="O170" s="171">
        <f t="shared" si="46"/>
        <v>0</v>
      </c>
      <c r="P170" s="171">
        <f t="shared" si="47"/>
        <v>0</v>
      </c>
      <c r="Q170" s="171">
        <f t="shared" si="48"/>
        <v>0</v>
      </c>
      <c r="R170" s="171">
        <f t="shared" si="49"/>
        <v>0</v>
      </c>
      <c r="S170" s="168" t="str">
        <f t="shared" si="50"/>
        <v/>
      </c>
      <c r="T170" s="171"/>
      <c r="U170" s="171"/>
      <c r="V170" s="171" t="str">
        <f>IF($F170&lt;&gt;"", IF($C170&lt;&gt;"", _xlfn.IFNA(IF(MATCH($C170&amp;" - "&amp;$F170, tblRelatietypeVergoeding[], 0)&lt;&gt;0, "", ""), "| Onverwachte combinatie tussen relatietype (veld "&amp;S169&amp;ROW()&amp;") en vergoedingswijze (veld "&amp;V169&amp;ROW()&amp;"). Kijk na of deze correct is."), ""), "")</f>
        <v/>
      </c>
      <c r="W170" s="171"/>
      <c r="X170" s="171"/>
      <c r="Y170" s="171"/>
      <c r="Z170" s="227" t="str">
        <f t="shared" si="51"/>
        <v/>
      </c>
      <c r="AA170" s="168"/>
      <c r="AB170" s="171"/>
      <c r="AC170" s="171"/>
      <c r="AD170" s="171"/>
      <c r="AE170" s="171"/>
      <c r="AF170" s="171" t="str">
        <f t="shared" si="38"/>
        <v/>
      </c>
      <c r="AG170" s="171" t="str">
        <f t="shared" si="39"/>
        <v/>
      </c>
      <c r="AH170" s="242" t="str">
        <f t="shared" si="52"/>
        <v/>
      </c>
      <c r="AI170" s="158" t="str">
        <f>IF(K170&lt;&gt;1, IF(SUM(K170:$K$504)&lt;&gt;0, "| Laat geen witruimte tussen ingevulde rijen.", ""), "")</f>
        <v/>
      </c>
      <c r="AJ170" s="242" t="str">
        <f t="shared" si="53"/>
        <v/>
      </c>
      <c r="AK170" s="171"/>
      <c r="AL170" s="159" t="str">
        <f t="shared" si="54"/>
        <v/>
      </c>
    </row>
    <row r="171" spans="1:38" s="158" customFormat="1" ht="14.4" customHeight="1" x14ac:dyDescent="0.3">
      <c r="A171" s="244" t="str">
        <f t="shared" si="40"/>
        <v/>
      </c>
      <c r="B171" s="153" t="str">
        <f t="shared" si="41"/>
        <v/>
      </c>
      <c r="C171" s="173"/>
      <c r="D171" s="179"/>
      <c r="E171" s="175"/>
      <c r="F171" s="156"/>
      <c r="G171" s="175"/>
      <c r="H171" s="175"/>
      <c r="I171" s="177"/>
      <c r="J171" s="157" t="s">
        <v>98</v>
      </c>
      <c r="K171" s="158">
        <f t="shared" si="42"/>
        <v>0</v>
      </c>
      <c r="L171" s="168">
        <f t="shared" si="43"/>
        <v>0</v>
      </c>
      <c r="M171" s="171">
        <f t="shared" si="44"/>
        <v>0</v>
      </c>
      <c r="N171" s="171">
        <f t="shared" si="45"/>
        <v>0</v>
      </c>
      <c r="O171" s="171">
        <f t="shared" si="46"/>
        <v>0</v>
      </c>
      <c r="P171" s="171">
        <f t="shared" si="47"/>
        <v>0</v>
      </c>
      <c r="Q171" s="171">
        <f t="shared" si="48"/>
        <v>0</v>
      </c>
      <c r="R171" s="171">
        <f t="shared" si="49"/>
        <v>0</v>
      </c>
      <c r="S171" s="168" t="str">
        <f t="shared" si="50"/>
        <v/>
      </c>
      <c r="T171" s="171"/>
      <c r="U171" s="171"/>
      <c r="V171" s="171" t="str">
        <f>IF($F171&lt;&gt;"", IF($C171&lt;&gt;"", _xlfn.IFNA(IF(MATCH($C171&amp;" - "&amp;$F171, tblRelatietypeVergoeding[], 0)&lt;&gt;0, "", ""), "| Onverwachte combinatie tussen relatietype (veld "&amp;S170&amp;ROW()&amp;") en vergoedingswijze (veld "&amp;V170&amp;ROW()&amp;"). Kijk na of deze correct is."), ""), "")</f>
        <v/>
      </c>
      <c r="W171" s="171"/>
      <c r="X171" s="171"/>
      <c r="Y171" s="171"/>
      <c r="Z171" s="227" t="str">
        <f t="shared" si="51"/>
        <v/>
      </c>
      <c r="AA171" s="168"/>
      <c r="AB171" s="171"/>
      <c r="AC171" s="171"/>
      <c r="AD171" s="171"/>
      <c r="AE171" s="171"/>
      <c r="AF171" s="171" t="str">
        <f t="shared" si="38"/>
        <v/>
      </c>
      <c r="AG171" s="171" t="str">
        <f t="shared" si="39"/>
        <v/>
      </c>
      <c r="AH171" s="242" t="str">
        <f t="shared" si="52"/>
        <v/>
      </c>
      <c r="AI171" s="158" t="str">
        <f>IF(K171&lt;&gt;1, IF(SUM(K171:$K$504)&lt;&gt;0, "| Laat geen witruimte tussen ingevulde rijen.", ""), "")</f>
        <v/>
      </c>
      <c r="AJ171" s="242" t="str">
        <f t="shared" si="53"/>
        <v/>
      </c>
      <c r="AK171" s="171"/>
      <c r="AL171" s="159" t="str">
        <f t="shared" si="54"/>
        <v/>
      </c>
    </row>
    <row r="172" spans="1:38" s="158" customFormat="1" ht="14.4" customHeight="1" x14ac:dyDescent="0.3">
      <c r="A172" s="244" t="str">
        <f t="shared" si="40"/>
        <v/>
      </c>
      <c r="B172" s="153" t="str">
        <f t="shared" si="41"/>
        <v/>
      </c>
      <c r="C172" s="173"/>
      <c r="D172" s="179"/>
      <c r="E172" s="175"/>
      <c r="F172" s="156"/>
      <c r="G172" s="175"/>
      <c r="H172" s="175"/>
      <c r="I172" s="177"/>
      <c r="J172" s="157" t="s">
        <v>98</v>
      </c>
      <c r="K172" s="158">
        <f t="shared" si="42"/>
        <v>0</v>
      </c>
      <c r="L172" s="168">
        <f t="shared" si="43"/>
        <v>0</v>
      </c>
      <c r="M172" s="171">
        <f t="shared" si="44"/>
        <v>0</v>
      </c>
      <c r="N172" s="171">
        <f t="shared" si="45"/>
        <v>0</v>
      </c>
      <c r="O172" s="171">
        <f t="shared" si="46"/>
        <v>0</v>
      </c>
      <c r="P172" s="171">
        <f t="shared" si="47"/>
        <v>0</v>
      </c>
      <c r="Q172" s="171">
        <f t="shared" si="48"/>
        <v>0</v>
      </c>
      <c r="R172" s="171">
        <f t="shared" si="49"/>
        <v>0</v>
      </c>
      <c r="S172" s="168" t="str">
        <f t="shared" si="50"/>
        <v/>
      </c>
      <c r="T172" s="171"/>
      <c r="U172" s="171"/>
      <c r="V172" s="171" t="str">
        <f>IF($F172&lt;&gt;"", IF($C172&lt;&gt;"", _xlfn.IFNA(IF(MATCH($C172&amp;" - "&amp;$F172, tblRelatietypeVergoeding[], 0)&lt;&gt;0, "", ""), "| Onverwachte combinatie tussen relatietype (veld "&amp;S171&amp;ROW()&amp;") en vergoedingswijze (veld "&amp;V171&amp;ROW()&amp;"). Kijk na of deze correct is."), ""), "")</f>
        <v/>
      </c>
      <c r="W172" s="171"/>
      <c r="X172" s="171"/>
      <c r="Y172" s="171"/>
      <c r="Z172" s="227" t="str">
        <f t="shared" si="51"/>
        <v/>
      </c>
      <c r="AA172" s="168"/>
      <c r="AB172" s="171"/>
      <c r="AC172" s="171"/>
      <c r="AD172" s="171"/>
      <c r="AE172" s="171"/>
      <c r="AF172" s="171" t="str">
        <f t="shared" si="38"/>
        <v/>
      </c>
      <c r="AG172" s="171" t="str">
        <f t="shared" si="39"/>
        <v/>
      </c>
      <c r="AH172" s="242" t="str">
        <f t="shared" si="52"/>
        <v/>
      </c>
      <c r="AI172" s="158" t="str">
        <f>IF(K172&lt;&gt;1, IF(SUM(K172:$K$504)&lt;&gt;0, "| Laat geen witruimte tussen ingevulde rijen.", ""), "")</f>
        <v/>
      </c>
      <c r="AJ172" s="242" t="str">
        <f t="shared" si="53"/>
        <v/>
      </c>
      <c r="AK172" s="171"/>
      <c r="AL172" s="159" t="str">
        <f t="shared" si="54"/>
        <v/>
      </c>
    </row>
    <row r="173" spans="1:38" s="158" customFormat="1" ht="14.4" customHeight="1" x14ac:dyDescent="0.3">
      <c r="A173" s="244" t="str">
        <f t="shared" si="40"/>
        <v/>
      </c>
      <c r="B173" s="153" t="str">
        <f t="shared" si="41"/>
        <v/>
      </c>
      <c r="C173" s="173"/>
      <c r="D173" s="179"/>
      <c r="E173" s="175"/>
      <c r="F173" s="156"/>
      <c r="G173" s="175"/>
      <c r="H173" s="175"/>
      <c r="I173" s="177"/>
      <c r="J173" s="157" t="s">
        <v>98</v>
      </c>
      <c r="K173" s="158">
        <f t="shared" si="42"/>
        <v>0</v>
      </c>
      <c r="L173" s="168">
        <f t="shared" si="43"/>
        <v>0</v>
      </c>
      <c r="M173" s="171">
        <f t="shared" si="44"/>
        <v>0</v>
      </c>
      <c r="N173" s="171">
        <f t="shared" si="45"/>
        <v>0</v>
      </c>
      <c r="O173" s="171">
        <f t="shared" si="46"/>
        <v>0</v>
      </c>
      <c r="P173" s="171">
        <f t="shared" si="47"/>
        <v>0</v>
      </c>
      <c r="Q173" s="171">
        <f t="shared" si="48"/>
        <v>0</v>
      </c>
      <c r="R173" s="171">
        <f t="shared" si="49"/>
        <v>0</v>
      </c>
      <c r="S173" s="168" t="str">
        <f t="shared" si="50"/>
        <v/>
      </c>
      <c r="T173" s="171"/>
      <c r="U173" s="171"/>
      <c r="V173" s="171" t="str">
        <f>IF($F173&lt;&gt;"", IF($C173&lt;&gt;"", _xlfn.IFNA(IF(MATCH($C173&amp;" - "&amp;$F173, tblRelatietypeVergoeding[], 0)&lt;&gt;0, "", ""), "| Onverwachte combinatie tussen relatietype (veld "&amp;S172&amp;ROW()&amp;") en vergoedingswijze (veld "&amp;V172&amp;ROW()&amp;"). Kijk na of deze correct is."), ""), "")</f>
        <v/>
      </c>
      <c r="W173" s="171"/>
      <c r="X173" s="171"/>
      <c r="Y173" s="171"/>
      <c r="Z173" s="227" t="str">
        <f t="shared" si="51"/>
        <v/>
      </c>
      <c r="AA173" s="168"/>
      <c r="AB173" s="171"/>
      <c r="AC173" s="171"/>
      <c r="AD173" s="171"/>
      <c r="AE173" s="171"/>
      <c r="AF173" s="171" t="str">
        <f t="shared" si="38"/>
        <v/>
      </c>
      <c r="AG173" s="171" t="str">
        <f t="shared" si="39"/>
        <v/>
      </c>
      <c r="AH173" s="242" t="str">
        <f t="shared" si="52"/>
        <v/>
      </c>
      <c r="AI173" s="158" t="str">
        <f>IF(K173&lt;&gt;1, IF(SUM(K173:$K$504)&lt;&gt;0, "| Laat geen witruimte tussen ingevulde rijen.", ""), "")</f>
        <v/>
      </c>
      <c r="AJ173" s="242" t="str">
        <f t="shared" si="53"/>
        <v/>
      </c>
      <c r="AK173" s="171"/>
      <c r="AL173" s="159" t="str">
        <f t="shared" si="54"/>
        <v/>
      </c>
    </row>
    <row r="174" spans="1:38" s="158" customFormat="1" ht="14.4" customHeight="1" x14ac:dyDescent="0.3">
      <c r="A174" s="244" t="str">
        <f t="shared" si="40"/>
        <v/>
      </c>
      <c r="B174" s="153" t="str">
        <f t="shared" si="41"/>
        <v/>
      </c>
      <c r="C174" s="173"/>
      <c r="D174" s="179"/>
      <c r="E174" s="175"/>
      <c r="F174" s="156"/>
      <c r="G174" s="175"/>
      <c r="H174" s="175"/>
      <c r="I174" s="177"/>
      <c r="J174" s="157" t="s">
        <v>98</v>
      </c>
      <c r="K174" s="158">
        <f t="shared" si="42"/>
        <v>0</v>
      </c>
      <c r="L174" s="168">
        <f t="shared" si="43"/>
        <v>0</v>
      </c>
      <c r="M174" s="171">
        <f t="shared" si="44"/>
        <v>0</v>
      </c>
      <c r="N174" s="171">
        <f t="shared" si="45"/>
        <v>0</v>
      </c>
      <c r="O174" s="171">
        <f t="shared" si="46"/>
        <v>0</v>
      </c>
      <c r="P174" s="171">
        <f t="shared" si="47"/>
        <v>0</v>
      </c>
      <c r="Q174" s="171">
        <f t="shared" si="48"/>
        <v>0</v>
      </c>
      <c r="R174" s="171">
        <f t="shared" si="49"/>
        <v>0</v>
      </c>
      <c r="S174" s="168" t="str">
        <f t="shared" si="50"/>
        <v/>
      </c>
      <c r="T174" s="171"/>
      <c r="U174" s="171"/>
      <c r="V174" s="171" t="str">
        <f>IF($F174&lt;&gt;"", IF($C174&lt;&gt;"", _xlfn.IFNA(IF(MATCH($C174&amp;" - "&amp;$F174, tblRelatietypeVergoeding[], 0)&lt;&gt;0, "", ""), "| Onverwachte combinatie tussen relatietype (veld "&amp;S173&amp;ROW()&amp;") en vergoedingswijze (veld "&amp;V173&amp;ROW()&amp;"). Kijk na of deze correct is."), ""), "")</f>
        <v/>
      </c>
      <c r="W174" s="171"/>
      <c r="X174" s="171"/>
      <c r="Y174" s="171"/>
      <c r="Z174" s="227" t="str">
        <f t="shared" si="51"/>
        <v/>
      </c>
      <c r="AA174" s="168"/>
      <c r="AB174" s="171"/>
      <c r="AC174" s="171"/>
      <c r="AD174" s="171"/>
      <c r="AE174" s="171"/>
      <c r="AF174" s="171" t="str">
        <f t="shared" si="38"/>
        <v/>
      </c>
      <c r="AG174" s="171" t="str">
        <f t="shared" si="39"/>
        <v/>
      </c>
      <c r="AH174" s="242" t="str">
        <f t="shared" si="52"/>
        <v/>
      </c>
      <c r="AI174" s="158" t="str">
        <f>IF(K174&lt;&gt;1, IF(SUM(K174:$K$504)&lt;&gt;0, "| Laat geen witruimte tussen ingevulde rijen.", ""), "")</f>
        <v/>
      </c>
      <c r="AJ174" s="242" t="str">
        <f t="shared" si="53"/>
        <v/>
      </c>
      <c r="AK174" s="171"/>
      <c r="AL174" s="159" t="str">
        <f t="shared" si="54"/>
        <v/>
      </c>
    </row>
    <row r="175" spans="1:38" s="158" customFormat="1" ht="14.4" customHeight="1" x14ac:dyDescent="0.3">
      <c r="A175" s="244" t="str">
        <f t="shared" si="40"/>
        <v/>
      </c>
      <c r="B175" s="153" t="str">
        <f t="shared" si="41"/>
        <v/>
      </c>
      <c r="C175" s="173"/>
      <c r="D175" s="179"/>
      <c r="E175" s="175"/>
      <c r="F175" s="156"/>
      <c r="G175" s="175"/>
      <c r="H175" s="175"/>
      <c r="I175" s="177"/>
      <c r="J175" s="157" t="s">
        <v>98</v>
      </c>
      <c r="K175" s="158">
        <f t="shared" si="42"/>
        <v>0</v>
      </c>
      <c r="L175" s="168">
        <f t="shared" si="43"/>
        <v>0</v>
      </c>
      <c r="M175" s="171">
        <f t="shared" si="44"/>
        <v>0</v>
      </c>
      <c r="N175" s="171">
        <f t="shared" si="45"/>
        <v>0</v>
      </c>
      <c r="O175" s="171">
        <f t="shared" si="46"/>
        <v>0</v>
      </c>
      <c r="P175" s="171">
        <f t="shared" si="47"/>
        <v>0</v>
      </c>
      <c r="Q175" s="171">
        <f t="shared" si="48"/>
        <v>0</v>
      </c>
      <c r="R175" s="171">
        <f t="shared" si="49"/>
        <v>0</v>
      </c>
      <c r="S175" s="168" t="str">
        <f t="shared" si="50"/>
        <v/>
      </c>
      <c r="T175" s="171"/>
      <c r="U175" s="171"/>
      <c r="V175" s="171" t="str">
        <f>IF($F175&lt;&gt;"", IF($C175&lt;&gt;"", _xlfn.IFNA(IF(MATCH($C175&amp;" - "&amp;$F175, tblRelatietypeVergoeding[], 0)&lt;&gt;0, "", ""), "| Onverwachte combinatie tussen relatietype (veld "&amp;S174&amp;ROW()&amp;") en vergoedingswijze (veld "&amp;V174&amp;ROW()&amp;"). Kijk na of deze correct is."), ""), "")</f>
        <v/>
      </c>
      <c r="W175" s="171"/>
      <c r="X175" s="171"/>
      <c r="Y175" s="171"/>
      <c r="Z175" s="227" t="str">
        <f t="shared" si="51"/>
        <v/>
      </c>
      <c r="AA175" s="168"/>
      <c r="AB175" s="171"/>
      <c r="AC175" s="171"/>
      <c r="AD175" s="171"/>
      <c r="AE175" s="171"/>
      <c r="AF175" s="171" t="str">
        <f t="shared" si="38"/>
        <v/>
      </c>
      <c r="AG175" s="171" t="str">
        <f t="shared" si="39"/>
        <v/>
      </c>
      <c r="AH175" s="242" t="str">
        <f t="shared" si="52"/>
        <v/>
      </c>
      <c r="AI175" s="158" t="str">
        <f>IF(K175&lt;&gt;1, IF(SUM(K175:$K$504)&lt;&gt;0, "| Laat geen witruimte tussen ingevulde rijen.", ""), "")</f>
        <v/>
      </c>
      <c r="AJ175" s="242" t="str">
        <f t="shared" si="53"/>
        <v/>
      </c>
      <c r="AK175" s="171"/>
      <c r="AL175" s="159" t="str">
        <f t="shared" si="54"/>
        <v/>
      </c>
    </row>
    <row r="176" spans="1:38" s="158" customFormat="1" ht="14.4" customHeight="1" x14ac:dyDescent="0.3">
      <c r="A176" s="244" t="str">
        <f t="shared" si="40"/>
        <v/>
      </c>
      <c r="B176" s="153" t="str">
        <f t="shared" si="41"/>
        <v/>
      </c>
      <c r="C176" s="173"/>
      <c r="D176" s="179"/>
      <c r="E176" s="175"/>
      <c r="F176" s="156"/>
      <c r="G176" s="175"/>
      <c r="H176" s="175"/>
      <c r="I176" s="177"/>
      <c r="J176" s="157" t="s">
        <v>98</v>
      </c>
      <c r="K176" s="158">
        <f t="shared" si="42"/>
        <v>0</v>
      </c>
      <c r="L176" s="168">
        <f t="shared" si="43"/>
        <v>0</v>
      </c>
      <c r="M176" s="171">
        <f t="shared" si="44"/>
        <v>0</v>
      </c>
      <c r="N176" s="171">
        <f t="shared" si="45"/>
        <v>0</v>
      </c>
      <c r="O176" s="171">
        <f t="shared" si="46"/>
        <v>0</v>
      </c>
      <c r="P176" s="171">
        <f t="shared" si="47"/>
        <v>0</v>
      </c>
      <c r="Q176" s="171">
        <f t="shared" si="48"/>
        <v>0</v>
      </c>
      <c r="R176" s="171">
        <f t="shared" si="49"/>
        <v>0</v>
      </c>
      <c r="S176" s="168" t="str">
        <f t="shared" si="50"/>
        <v/>
      </c>
      <c r="T176" s="171"/>
      <c r="U176" s="171"/>
      <c r="V176" s="171" t="str">
        <f>IF($F176&lt;&gt;"", IF($C176&lt;&gt;"", _xlfn.IFNA(IF(MATCH($C176&amp;" - "&amp;$F176, tblRelatietypeVergoeding[], 0)&lt;&gt;0, "", ""), "| Onverwachte combinatie tussen relatietype (veld "&amp;S175&amp;ROW()&amp;") en vergoedingswijze (veld "&amp;V175&amp;ROW()&amp;"). Kijk na of deze correct is."), ""), "")</f>
        <v/>
      </c>
      <c r="W176" s="171"/>
      <c r="X176" s="171"/>
      <c r="Y176" s="171"/>
      <c r="Z176" s="227" t="str">
        <f t="shared" si="51"/>
        <v/>
      </c>
      <c r="AA176" s="168"/>
      <c r="AB176" s="171"/>
      <c r="AC176" s="171"/>
      <c r="AD176" s="171"/>
      <c r="AE176" s="171"/>
      <c r="AF176" s="171" t="str">
        <f t="shared" si="38"/>
        <v/>
      </c>
      <c r="AG176" s="171" t="str">
        <f t="shared" si="39"/>
        <v/>
      </c>
      <c r="AH176" s="242" t="str">
        <f t="shared" si="52"/>
        <v/>
      </c>
      <c r="AI176" s="158" t="str">
        <f>IF(K176&lt;&gt;1, IF(SUM(K176:$K$504)&lt;&gt;0, "| Laat geen witruimte tussen ingevulde rijen.", ""), "")</f>
        <v/>
      </c>
      <c r="AJ176" s="242" t="str">
        <f t="shared" si="53"/>
        <v/>
      </c>
      <c r="AK176" s="171"/>
      <c r="AL176" s="159" t="str">
        <f t="shared" si="54"/>
        <v/>
      </c>
    </row>
    <row r="177" spans="1:38" s="158" customFormat="1" ht="14.4" customHeight="1" x14ac:dyDescent="0.3">
      <c r="A177" s="244" t="str">
        <f t="shared" si="40"/>
        <v/>
      </c>
      <c r="B177" s="153" t="str">
        <f t="shared" si="41"/>
        <v/>
      </c>
      <c r="C177" s="173"/>
      <c r="D177" s="179"/>
      <c r="E177" s="175"/>
      <c r="F177" s="156"/>
      <c r="G177" s="175"/>
      <c r="H177" s="175"/>
      <c r="I177" s="177"/>
      <c r="J177" s="157" t="s">
        <v>98</v>
      </c>
      <c r="K177" s="158">
        <f t="shared" si="42"/>
        <v>0</v>
      </c>
      <c r="L177" s="168">
        <f t="shared" si="43"/>
        <v>0</v>
      </c>
      <c r="M177" s="171">
        <f t="shared" si="44"/>
        <v>0</v>
      </c>
      <c r="N177" s="171">
        <f t="shared" si="45"/>
        <v>0</v>
      </c>
      <c r="O177" s="171">
        <f t="shared" si="46"/>
        <v>0</v>
      </c>
      <c r="P177" s="171">
        <f t="shared" si="47"/>
        <v>0</v>
      </c>
      <c r="Q177" s="171">
        <f t="shared" si="48"/>
        <v>0</v>
      </c>
      <c r="R177" s="171">
        <f t="shared" si="49"/>
        <v>0</v>
      </c>
      <c r="S177" s="168" t="str">
        <f t="shared" si="50"/>
        <v/>
      </c>
      <c r="T177" s="171"/>
      <c r="U177" s="171"/>
      <c r="V177" s="171" t="str">
        <f>IF($F177&lt;&gt;"", IF($C177&lt;&gt;"", _xlfn.IFNA(IF(MATCH($C177&amp;" - "&amp;$F177, tblRelatietypeVergoeding[], 0)&lt;&gt;0, "", ""), "| Onverwachte combinatie tussen relatietype (veld "&amp;S176&amp;ROW()&amp;") en vergoedingswijze (veld "&amp;V176&amp;ROW()&amp;"). Kijk na of deze correct is."), ""), "")</f>
        <v/>
      </c>
      <c r="W177" s="171"/>
      <c r="X177" s="171"/>
      <c r="Y177" s="171"/>
      <c r="Z177" s="227" t="str">
        <f t="shared" si="51"/>
        <v/>
      </c>
      <c r="AA177" s="168"/>
      <c r="AB177" s="171"/>
      <c r="AC177" s="171"/>
      <c r="AD177" s="171"/>
      <c r="AE177" s="171"/>
      <c r="AF177" s="171" t="str">
        <f t="shared" si="38"/>
        <v/>
      </c>
      <c r="AG177" s="171" t="str">
        <f t="shared" si="39"/>
        <v/>
      </c>
      <c r="AH177" s="242" t="str">
        <f t="shared" si="52"/>
        <v/>
      </c>
      <c r="AI177" s="158" t="str">
        <f>IF(K177&lt;&gt;1, IF(SUM(K177:$K$504)&lt;&gt;0, "| Laat geen witruimte tussen ingevulde rijen.", ""), "")</f>
        <v/>
      </c>
      <c r="AJ177" s="242" t="str">
        <f t="shared" si="53"/>
        <v/>
      </c>
      <c r="AK177" s="171"/>
      <c r="AL177" s="159" t="str">
        <f t="shared" si="54"/>
        <v/>
      </c>
    </row>
    <row r="178" spans="1:38" s="158" customFormat="1" ht="14.4" customHeight="1" x14ac:dyDescent="0.3">
      <c r="A178" s="244" t="str">
        <f t="shared" si="40"/>
        <v/>
      </c>
      <c r="B178" s="153" t="str">
        <f t="shared" si="41"/>
        <v/>
      </c>
      <c r="C178" s="173"/>
      <c r="D178" s="179"/>
      <c r="E178" s="175"/>
      <c r="F178" s="156"/>
      <c r="G178" s="175"/>
      <c r="H178" s="175"/>
      <c r="I178" s="177"/>
      <c r="J178" s="157" t="s">
        <v>98</v>
      </c>
      <c r="K178" s="158">
        <f t="shared" si="42"/>
        <v>0</v>
      </c>
      <c r="L178" s="168">
        <f t="shared" si="43"/>
        <v>0</v>
      </c>
      <c r="M178" s="171">
        <f t="shared" si="44"/>
        <v>0</v>
      </c>
      <c r="N178" s="171">
        <f t="shared" si="45"/>
        <v>0</v>
      </c>
      <c r="O178" s="171">
        <f t="shared" si="46"/>
        <v>0</v>
      </c>
      <c r="P178" s="171">
        <f t="shared" si="47"/>
        <v>0</v>
      </c>
      <c r="Q178" s="171">
        <f t="shared" si="48"/>
        <v>0</v>
      </c>
      <c r="R178" s="171">
        <f t="shared" si="49"/>
        <v>0</v>
      </c>
      <c r="S178" s="168" t="str">
        <f t="shared" si="50"/>
        <v/>
      </c>
      <c r="T178" s="171"/>
      <c r="U178" s="171"/>
      <c r="V178" s="171" t="str">
        <f>IF($F178&lt;&gt;"", IF($C178&lt;&gt;"", _xlfn.IFNA(IF(MATCH($C178&amp;" - "&amp;$F178, tblRelatietypeVergoeding[], 0)&lt;&gt;0, "", ""), "| Onverwachte combinatie tussen relatietype (veld "&amp;S177&amp;ROW()&amp;") en vergoedingswijze (veld "&amp;V177&amp;ROW()&amp;"). Kijk na of deze correct is."), ""), "")</f>
        <v/>
      </c>
      <c r="W178" s="171"/>
      <c r="X178" s="171"/>
      <c r="Y178" s="171"/>
      <c r="Z178" s="227" t="str">
        <f t="shared" si="51"/>
        <v/>
      </c>
      <c r="AA178" s="168"/>
      <c r="AB178" s="171"/>
      <c r="AC178" s="171"/>
      <c r="AD178" s="171"/>
      <c r="AE178" s="171"/>
      <c r="AF178" s="171" t="str">
        <f t="shared" si="38"/>
        <v/>
      </c>
      <c r="AG178" s="171" t="str">
        <f t="shared" si="39"/>
        <v/>
      </c>
      <c r="AH178" s="242" t="str">
        <f t="shared" si="52"/>
        <v/>
      </c>
      <c r="AI178" s="158" t="str">
        <f>IF(K178&lt;&gt;1, IF(SUM(K178:$K$504)&lt;&gt;0, "| Laat geen witruimte tussen ingevulde rijen.", ""), "")</f>
        <v/>
      </c>
      <c r="AJ178" s="242" t="str">
        <f t="shared" si="53"/>
        <v/>
      </c>
      <c r="AK178" s="171"/>
      <c r="AL178" s="159" t="str">
        <f t="shared" si="54"/>
        <v/>
      </c>
    </row>
    <row r="179" spans="1:38" s="158" customFormat="1" ht="14.4" customHeight="1" x14ac:dyDescent="0.3">
      <c r="A179" s="244" t="str">
        <f t="shared" si="40"/>
        <v/>
      </c>
      <c r="B179" s="153" t="str">
        <f t="shared" si="41"/>
        <v/>
      </c>
      <c r="C179" s="173"/>
      <c r="D179" s="179"/>
      <c r="E179" s="175"/>
      <c r="F179" s="156"/>
      <c r="G179" s="175"/>
      <c r="H179" s="175"/>
      <c r="I179" s="177"/>
      <c r="J179" s="157" t="s">
        <v>98</v>
      </c>
      <c r="K179" s="158">
        <f t="shared" si="42"/>
        <v>0</v>
      </c>
      <c r="L179" s="168">
        <f t="shared" si="43"/>
        <v>0</v>
      </c>
      <c r="M179" s="171">
        <f t="shared" si="44"/>
        <v>0</v>
      </c>
      <c r="N179" s="171">
        <f t="shared" si="45"/>
        <v>0</v>
      </c>
      <c r="O179" s="171">
        <f t="shared" si="46"/>
        <v>0</v>
      </c>
      <c r="P179" s="171">
        <f t="shared" si="47"/>
        <v>0</v>
      </c>
      <c r="Q179" s="171">
        <f t="shared" si="48"/>
        <v>0</v>
      </c>
      <c r="R179" s="171">
        <f t="shared" si="49"/>
        <v>0</v>
      </c>
      <c r="S179" s="168" t="str">
        <f t="shared" si="50"/>
        <v/>
      </c>
      <c r="T179" s="171"/>
      <c r="U179" s="171"/>
      <c r="V179" s="171" t="str">
        <f>IF($F179&lt;&gt;"", IF($C179&lt;&gt;"", _xlfn.IFNA(IF(MATCH($C179&amp;" - "&amp;$F179, tblRelatietypeVergoeding[], 0)&lt;&gt;0, "", ""), "| Onverwachte combinatie tussen relatietype (veld "&amp;S178&amp;ROW()&amp;") en vergoedingswijze (veld "&amp;V178&amp;ROW()&amp;"). Kijk na of deze correct is."), ""), "")</f>
        <v/>
      </c>
      <c r="W179" s="171"/>
      <c r="X179" s="171"/>
      <c r="Y179" s="171"/>
      <c r="Z179" s="227" t="str">
        <f t="shared" si="51"/>
        <v/>
      </c>
      <c r="AA179" s="168"/>
      <c r="AB179" s="171"/>
      <c r="AC179" s="171"/>
      <c r="AD179" s="171"/>
      <c r="AE179" s="171"/>
      <c r="AF179" s="171" t="str">
        <f t="shared" si="38"/>
        <v/>
      </c>
      <c r="AG179" s="171" t="str">
        <f t="shared" si="39"/>
        <v/>
      </c>
      <c r="AH179" s="242" t="str">
        <f t="shared" si="52"/>
        <v/>
      </c>
      <c r="AI179" s="158" t="str">
        <f>IF(K179&lt;&gt;1, IF(SUM(K179:$K$504)&lt;&gt;0, "| Laat geen witruimte tussen ingevulde rijen.", ""), "")</f>
        <v/>
      </c>
      <c r="AJ179" s="242" t="str">
        <f t="shared" si="53"/>
        <v/>
      </c>
      <c r="AK179" s="171"/>
      <c r="AL179" s="159" t="str">
        <f t="shared" si="54"/>
        <v/>
      </c>
    </row>
    <row r="180" spans="1:38" s="158" customFormat="1" ht="14.4" customHeight="1" x14ac:dyDescent="0.3">
      <c r="A180" s="244" t="str">
        <f t="shared" si="40"/>
        <v/>
      </c>
      <c r="B180" s="153" t="str">
        <f t="shared" si="41"/>
        <v/>
      </c>
      <c r="C180" s="173"/>
      <c r="D180" s="179"/>
      <c r="E180" s="175"/>
      <c r="F180" s="156"/>
      <c r="G180" s="175"/>
      <c r="H180" s="175"/>
      <c r="I180" s="177"/>
      <c r="J180" s="157" t="s">
        <v>98</v>
      </c>
      <c r="K180" s="158">
        <f t="shared" si="42"/>
        <v>0</v>
      </c>
      <c r="L180" s="168">
        <f t="shared" si="43"/>
        <v>0</v>
      </c>
      <c r="M180" s="171">
        <f t="shared" si="44"/>
        <v>0</v>
      </c>
      <c r="N180" s="171">
        <f t="shared" si="45"/>
        <v>0</v>
      </c>
      <c r="O180" s="171">
        <f t="shared" si="46"/>
        <v>0</v>
      </c>
      <c r="P180" s="171">
        <f t="shared" si="47"/>
        <v>0</v>
      </c>
      <c r="Q180" s="171">
        <f t="shared" si="48"/>
        <v>0</v>
      </c>
      <c r="R180" s="171">
        <f t="shared" si="49"/>
        <v>0</v>
      </c>
      <c r="S180" s="168" t="str">
        <f t="shared" si="50"/>
        <v/>
      </c>
      <c r="T180" s="171"/>
      <c r="U180" s="171"/>
      <c r="V180" s="171" t="str">
        <f>IF($F180&lt;&gt;"", IF($C180&lt;&gt;"", _xlfn.IFNA(IF(MATCH($C180&amp;" - "&amp;$F180, tblRelatietypeVergoeding[], 0)&lt;&gt;0, "", ""), "| Onverwachte combinatie tussen relatietype (veld "&amp;S179&amp;ROW()&amp;") en vergoedingswijze (veld "&amp;V179&amp;ROW()&amp;"). Kijk na of deze correct is."), ""), "")</f>
        <v/>
      </c>
      <c r="W180" s="171"/>
      <c r="X180" s="171"/>
      <c r="Y180" s="171"/>
      <c r="Z180" s="227" t="str">
        <f t="shared" si="51"/>
        <v/>
      </c>
      <c r="AA180" s="168"/>
      <c r="AB180" s="171"/>
      <c r="AC180" s="171"/>
      <c r="AD180" s="171"/>
      <c r="AE180" s="171"/>
      <c r="AF180" s="171" t="str">
        <f t="shared" si="38"/>
        <v/>
      </c>
      <c r="AG180" s="171" t="str">
        <f t="shared" si="39"/>
        <v/>
      </c>
      <c r="AH180" s="242" t="str">
        <f t="shared" si="52"/>
        <v/>
      </c>
      <c r="AI180" s="158" t="str">
        <f>IF(K180&lt;&gt;1, IF(SUM(K180:$K$504)&lt;&gt;0, "| Laat geen witruimte tussen ingevulde rijen.", ""), "")</f>
        <v/>
      </c>
      <c r="AJ180" s="242" t="str">
        <f t="shared" si="53"/>
        <v/>
      </c>
      <c r="AK180" s="171"/>
      <c r="AL180" s="159" t="str">
        <f t="shared" si="54"/>
        <v/>
      </c>
    </row>
    <row r="181" spans="1:38" s="158" customFormat="1" ht="14.4" customHeight="1" x14ac:dyDescent="0.3">
      <c r="A181" s="244" t="str">
        <f t="shared" si="40"/>
        <v/>
      </c>
      <c r="B181" s="153" t="str">
        <f t="shared" si="41"/>
        <v/>
      </c>
      <c r="C181" s="173"/>
      <c r="D181" s="179"/>
      <c r="E181" s="175"/>
      <c r="F181" s="156"/>
      <c r="G181" s="175"/>
      <c r="H181" s="175"/>
      <c r="I181" s="177"/>
      <c r="J181" s="157" t="s">
        <v>98</v>
      </c>
      <c r="K181" s="158">
        <f t="shared" si="42"/>
        <v>0</v>
      </c>
      <c r="L181" s="168">
        <f t="shared" si="43"/>
        <v>0</v>
      </c>
      <c r="M181" s="171">
        <f t="shared" si="44"/>
        <v>0</v>
      </c>
      <c r="N181" s="171">
        <f t="shared" si="45"/>
        <v>0</v>
      </c>
      <c r="O181" s="171">
        <f t="shared" si="46"/>
        <v>0</v>
      </c>
      <c r="P181" s="171">
        <f t="shared" si="47"/>
        <v>0</v>
      </c>
      <c r="Q181" s="171">
        <f t="shared" si="48"/>
        <v>0</v>
      </c>
      <c r="R181" s="171">
        <f t="shared" si="49"/>
        <v>0</v>
      </c>
      <c r="S181" s="168" t="str">
        <f t="shared" si="50"/>
        <v/>
      </c>
      <c r="T181" s="171"/>
      <c r="U181" s="171"/>
      <c r="V181" s="171" t="str">
        <f>IF($F181&lt;&gt;"", IF($C181&lt;&gt;"", _xlfn.IFNA(IF(MATCH($C181&amp;" - "&amp;$F181, tblRelatietypeVergoeding[], 0)&lt;&gt;0, "", ""), "| Onverwachte combinatie tussen relatietype (veld "&amp;S180&amp;ROW()&amp;") en vergoedingswijze (veld "&amp;V180&amp;ROW()&amp;"). Kijk na of deze correct is."), ""), "")</f>
        <v/>
      </c>
      <c r="W181" s="171"/>
      <c r="X181" s="171"/>
      <c r="Y181" s="171"/>
      <c r="Z181" s="227" t="str">
        <f t="shared" si="51"/>
        <v/>
      </c>
      <c r="AA181" s="168"/>
      <c r="AB181" s="171"/>
      <c r="AC181" s="171"/>
      <c r="AD181" s="171"/>
      <c r="AE181" s="171"/>
      <c r="AF181" s="171" t="str">
        <f t="shared" si="38"/>
        <v/>
      </c>
      <c r="AG181" s="171" t="str">
        <f t="shared" si="39"/>
        <v/>
      </c>
      <c r="AH181" s="242" t="str">
        <f t="shared" si="52"/>
        <v/>
      </c>
      <c r="AI181" s="158" t="str">
        <f>IF(K181&lt;&gt;1, IF(SUM(K181:$K$504)&lt;&gt;0, "| Laat geen witruimte tussen ingevulde rijen.", ""), "")</f>
        <v/>
      </c>
      <c r="AJ181" s="242" t="str">
        <f t="shared" si="53"/>
        <v/>
      </c>
      <c r="AK181" s="171"/>
      <c r="AL181" s="159" t="str">
        <f t="shared" si="54"/>
        <v/>
      </c>
    </row>
    <row r="182" spans="1:38" s="158" customFormat="1" ht="14.4" customHeight="1" x14ac:dyDescent="0.3">
      <c r="A182" s="244" t="str">
        <f t="shared" si="40"/>
        <v/>
      </c>
      <c r="B182" s="153" t="str">
        <f t="shared" si="41"/>
        <v/>
      </c>
      <c r="C182" s="173"/>
      <c r="D182" s="179"/>
      <c r="E182" s="175"/>
      <c r="F182" s="156"/>
      <c r="G182" s="175"/>
      <c r="H182" s="175"/>
      <c r="I182" s="177"/>
      <c r="J182" s="157" t="s">
        <v>98</v>
      </c>
      <c r="K182" s="158">
        <f t="shared" si="42"/>
        <v>0</v>
      </c>
      <c r="L182" s="168">
        <f t="shared" si="43"/>
        <v>0</v>
      </c>
      <c r="M182" s="171">
        <f t="shared" si="44"/>
        <v>0</v>
      </c>
      <c r="N182" s="171">
        <f t="shared" si="45"/>
        <v>0</v>
      </c>
      <c r="O182" s="171">
        <f t="shared" si="46"/>
        <v>0</v>
      </c>
      <c r="P182" s="171">
        <f t="shared" si="47"/>
        <v>0</v>
      </c>
      <c r="Q182" s="171">
        <f t="shared" si="48"/>
        <v>0</v>
      </c>
      <c r="R182" s="171">
        <f t="shared" si="49"/>
        <v>0</v>
      </c>
      <c r="S182" s="168" t="str">
        <f t="shared" si="50"/>
        <v/>
      </c>
      <c r="T182" s="171"/>
      <c r="U182" s="171"/>
      <c r="V182" s="171" t="str">
        <f>IF($F182&lt;&gt;"", IF($C182&lt;&gt;"", _xlfn.IFNA(IF(MATCH($C182&amp;" - "&amp;$F182, tblRelatietypeVergoeding[], 0)&lt;&gt;0, "", ""), "| Onverwachte combinatie tussen relatietype (veld "&amp;S181&amp;ROW()&amp;") en vergoedingswijze (veld "&amp;V181&amp;ROW()&amp;"). Kijk na of deze correct is."), ""), "")</f>
        <v/>
      </c>
      <c r="W182" s="171"/>
      <c r="X182" s="171"/>
      <c r="Y182" s="171"/>
      <c r="Z182" s="227" t="str">
        <f t="shared" si="51"/>
        <v/>
      </c>
      <c r="AA182" s="168"/>
      <c r="AB182" s="171"/>
      <c r="AC182" s="171"/>
      <c r="AD182" s="171"/>
      <c r="AE182" s="171"/>
      <c r="AF182" s="171" t="str">
        <f t="shared" si="38"/>
        <v/>
      </c>
      <c r="AG182" s="171" t="str">
        <f t="shared" si="39"/>
        <v/>
      </c>
      <c r="AH182" s="242" t="str">
        <f t="shared" si="52"/>
        <v/>
      </c>
      <c r="AI182" s="158" t="str">
        <f>IF(K182&lt;&gt;1, IF(SUM(K182:$K$504)&lt;&gt;0, "| Laat geen witruimte tussen ingevulde rijen.", ""), "")</f>
        <v/>
      </c>
      <c r="AJ182" s="242" t="str">
        <f t="shared" si="53"/>
        <v/>
      </c>
      <c r="AK182" s="171"/>
      <c r="AL182" s="159" t="str">
        <f t="shared" si="54"/>
        <v/>
      </c>
    </row>
    <row r="183" spans="1:38" s="158" customFormat="1" ht="14.4" customHeight="1" x14ac:dyDescent="0.3">
      <c r="A183" s="244" t="str">
        <f t="shared" si="40"/>
        <v/>
      </c>
      <c r="B183" s="153" t="str">
        <f t="shared" si="41"/>
        <v/>
      </c>
      <c r="C183" s="173"/>
      <c r="D183" s="179"/>
      <c r="E183" s="175"/>
      <c r="F183" s="156"/>
      <c r="G183" s="175"/>
      <c r="H183" s="175"/>
      <c r="I183" s="177"/>
      <c r="J183" s="157" t="s">
        <v>98</v>
      </c>
      <c r="K183" s="158">
        <f t="shared" si="42"/>
        <v>0</v>
      </c>
      <c r="L183" s="168">
        <f t="shared" si="43"/>
        <v>0</v>
      </c>
      <c r="M183" s="171">
        <f t="shared" si="44"/>
        <v>0</v>
      </c>
      <c r="N183" s="171">
        <f t="shared" si="45"/>
        <v>0</v>
      </c>
      <c r="O183" s="171">
        <f t="shared" si="46"/>
        <v>0</v>
      </c>
      <c r="P183" s="171">
        <f t="shared" si="47"/>
        <v>0</v>
      </c>
      <c r="Q183" s="171">
        <f t="shared" si="48"/>
        <v>0</v>
      </c>
      <c r="R183" s="171">
        <f t="shared" si="49"/>
        <v>0</v>
      </c>
      <c r="S183" s="168" t="str">
        <f t="shared" si="50"/>
        <v/>
      </c>
      <c r="T183" s="171"/>
      <c r="U183" s="171"/>
      <c r="V183" s="171" t="str">
        <f>IF($F183&lt;&gt;"", IF($C183&lt;&gt;"", _xlfn.IFNA(IF(MATCH($C183&amp;" - "&amp;$F183, tblRelatietypeVergoeding[], 0)&lt;&gt;0, "", ""), "| Onverwachte combinatie tussen relatietype (veld "&amp;S182&amp;ROW()&amp;") en vergoedingswijze (veld "&amp;V182&amp;ROW()&amp;"). Kijk na of deze correct is."), ""), "")</f>
        <v/>
      </c>
      <c r="W183" s="171"/>
      <c r="X183" s="171"/>
      <c r="Y183" s="171"/>
      <c r="Z183" s="227" t="str">
        <f t="shared" si="51"/>
        <v/>
      </c>
      <c r="AA183" s="168"/>
      <c r="AB183" s="171"/>
      <c r="AC183" s="171"/>
      <c r="AD183" s="171"/>
      <c r="AE183" s="171"/>
      <c r="AF183" s="171" t="str">
        <f t="shared" si="38"/>
        <v/>
      </c>
      <c r="AG183" s="171" t="str">
        <f t="shared" si="39"/>
        <v/>
      </c>
      <c r="AH183" s="242" t="str">
        <f t="shared" si="52"/>
        <v/>
      </c>
      <c r="AI183" s="158" t="str">
        <f>IF(K183&lt;&gt;1, IF(SUM(K183:$K$504)&lt;&gt;0, "| Laat geen witruimte tussen ingevulde rijen.", ""), "")</f>
        <v/>
      </c>
      <c r="AJ183" s="242" t="str">
        <f t="shared" si="53"/>
        <v/>
      </c>
      <c r="AK183" s="171"/>
      <c r="AL183" s="159" t="str">
        <f t="shared" si="54"/>
        <v/>
      </c>
    </row>
    <row r="184" spans="1:38" s="158" customFormat="1" ht="14.4" customHeight="1" x14ac:dyDescent="0.3">
      <c r="A184" s="244" t="str">
        <f t="shared" si="40"/>
        <v/>
      </c>
      <c r="B184" s="153" t="str">
        <f t="shared" si="41"/>
        <v/>
      </c>
      <c r="C184" s="173"/>
      <c r="D184" s="179"/>
      <c r="E184" s="175"/>
      <c r="F184" s="156"/>
      <c r="G184" s="175"/>
      <c r="H184" s="175"/>
      <c r="I184" s="177"/>
      <c r="J184" s="157" t="s">
        <v>98</v>
      </c>
      <c r="K184" s="158">
        <f t="shared" si="42"/>
        <v>0</v>
      </c>
      <c r="L184" s="168">
        <f t="shared" si="43"/>
        <v>0</v>
      </c>
      <c r="M184" s="171">
        <f t="shared" si="44"/>
        <v>0</v>
      </c>
      <c r="N184" s="171">
        <f t="shared" si="45"/>
        <v>0</v>
      </c>
      <c r="O184" s="171">
        <f t="shared" si="46"/>
        <v>0</v>
      </c>
      <c r="P184" s="171">
        <f t="shared" si="47"/>
        <v>0</v>
      </c>
      <c r="Q184" s="171">
        <f t="shared" si="48"/>
        <v>0</v>
      </c>
      <c r="R184" s="171">
        <f t="shared" si="49"/>
        <v>0</v>
      </c>
      <c r="S184" s="168" t="str">
        <f t="shared" si="50"/>
        <v/>
      </c>
      <c r="T184" s="171"/>
      <c r="U184" s="171"/>
      <c r="V184" s="171" t="str">
        <f>IF($F184&lt;&gt;"", IF($C184&lt;&gt;"", _xlfn.IFNA(IF(MATCH($C184&amp;" - "&amp;$F184, tblRelatietypeVergoeding[], 0)&lt;&gt;0, "", ""), "| Onverwachte combinatie tussen relatietype (veld "&amp;S183&amp;ROW()&amp;") en vergoedingswijze (veld "&amp;V183&amp;ROW()&amp;"). Kijk na of deze correct is."), ""), "")</f>
        <v/>
      </c>
      <c r="W184" s="171"/>
      <c r="X184" s="171"/>
      <c r="Y184" s="171"/>
      <c r="Z184" s="227" t="str">
        <f t="shared" si="51"/>
        <v/>
      </c>
      <c r="AA184" s="168"/>
      <c r="AB184" s="171"/>
      <c r="AC184" s="171"/>
      <c r="AD184" s="171"/>
      <c r="AE184" s="171"/>
      <c r="AF184" s="171" t="str">
        <f t="shared" si="38"/>
        <v/>
      </c>
      <c r="AG184" s="171" t="str">
        <f t="shared" si="39"/>
        <v/>
      </c>
      <c r="AH184" s="242" t="str">
        <f t="shared" si="52"/>
        <v/>
      </c>
      <c r="AI184" s="158" t="str">
        <f>IF(K184&lt;&gt;1, IF(SUM(K184:$K$504)&lt;&gt;0, "| Laat geen witruimte tussen ingevulde rijen.", ""), "")</f>
        <v/>
      </c>
      <c r="AJ184" s="242" t="str">
        <f t="shared" si="53"/>
        <v/>
      </c>
      <c r="AK184" s="171"/>
      <c r="AL184" s="159" t="str">
        <f t="shared" si="54"/>
        <v/>
      </c>
    </row>
    <row r="185" spans="1:38" s="158" customFormat="1" ht="14.4" customHeight="1" x14ac:dyDescent="0.3">
      <c r="A185" s="244" t="str">
        <f t="shared" si="40"/>
        <v/>
      </c>
      <c r="B185" s="153" t="str">
        <f t="shared" si="41"/>
        <v/>
      </c>
      <c r="C185" s="173"/>
      <c r="D185" s="179"/>
      <c r="E185" s="175"/>
      <c r="F185" s="156"/>
      <c r="G185" s="175"/>
      <c r="H185" s="175"/>
      <c r="I185" s="177"/>
      <c r="J185" s="157" t="s">
        <v>98</v>
      </c>
      <c r="K185" s="158">
        <f t="shared" si="42"/>
        <v>0</v>
      </c>
      <c r="L185" s="168">
        <f t="shared" si="43"/>
        <v>0</v>
      </c>
      <c r="M185" s="171">
        <f t="shared" si="44"/>
        <v>0</v>
      </c>
      <c r="N185" s="171">
        <f t="shared" si="45"/>
        <v>0</v>
      </c>
      <c r="O185" s="171">
        <f t="shared" si="46"/>
        <v>0</v>
      </c>
      <c r="P185" s="171">
        <f t="shared" si="47"/>
        <v>0</v>
      </c>
      <c r="Q185" s="171">
        <f t="shared" si="48"/>
        <v>0</v>
      </c>
      <c r="R185" s="171">
        <f t="shared" si="49"/>
        <v>0</v>
      </c>
      <c r="S185" s="168" t="str">
        <f t="shared" si="50"/>
        <v/>
      </c>
      <c r="T185" s="171"/>
      <c r="U185" s="171"/>
      <c r="V185" s="171" t="str">
        <f>IF($F185&lt;&gt;"", IF($C185&lt;&gt;"", _xlfn.IFNA(IF(MATCH($C185&amp;" - "&amp;$F185, tblRelatietypeVergoeding[], 0)&lt;&gt;0, "", ""), "| Onverwachte combinatie tussen relatietype (veld "&amp;S184&amp;ROW()&amp;") en vergoedingswijze (veld "&amp;V184&amp;ROW()&amp;"). Kijk na of deze correct is."), ""), "")</f>
        <v/>
      </c>
      <c r="W185" s="171"/>
      <c r="X185" s="171"/>
      <c r="Y185" s="171"/>
      <c r="Z185" s="227" t="str">
        <f t="shared" si="51"/>
        <v/>
      </c>
      <c r="AA185" s="168"/>
      <c r="AB185" s="171"/>
      <c r="AC185" s="171"/>
      <c r="AD185" s="171"/>
      <c r="AE185" s="171"/>
      <c r="AF185" s="171" t="str">
        <f t="shared" si="38"/>
        <v/>
      </c>
      <c r="AG185" s="171" t="str">
        <f t="shared" si="39"/>
        <v/>
      </c>
      <c r="AH185" s="242" t="str">
        <f t="shared" si="52"/>
        <v/>
      </c>
      <c r="AI185" s="158" t="str">
        <f>IF(K185&lt;&gt;1, IF(SUM(K185:$K$504)&lt;&gt;0, "| Laat geen witruimte tussen ingevulde rijen.", ""), "")</f>
        <v/>
      </c>
      <c r="AJ185" s="242" t="str">
        <f t="shared" si="53"/>
        <v/>
      </c>
      <c r="AK185" s="171"/>
      <c r="AL185" s="159" t="str">
        <f t="shared" si="54"/>
        <v/>
      </c>
    </row>
    <row r="186" spans="1:38" s="158" customFormat="1" ht="14.4" customHeight="1" x14ac:dyDescent="0.3">
      <c r="A186" s="244" t="str">
        <f t="shared" si="40"/>
        <v/>
      </c>
      <c r="B186" s="153" t="str">
        <f t="shared" si="41"/>
        <v/>
      </c>
      <c r="C186" s="173"/>
      <c r="D186" s="179"/>
      <c r="E186" s="175"/>
      <c r="F186" s="156"/>
      <c r="G186" s="175"/>
      <c r="H186" s="175"/>
      <c r="I186" s="177"/>
      <c r="J186" s="157" t="s">
        <v>98</v>
      </c>
      <c r="K186" s="158">
        <f t="shared" si="42"/>
        <v>0</v>
      </c>
      <c r="L186" s="168">
        <f t="shared" si="43"/>
        <v>0</v>
      </c>
      <c r="M186" s="171">
        <f t="shared" si="44"/>
        <v>0</v>
      </c>
      <c r="N186" s="171">
        <f t="shared" si="45"/>
        <v>0</v>
      </c>
      <c r="O186" s="171">
        <f t="shared" si="46"/>
        <v>0</v>
      </c>
      <c r="P186" s="171">
        <f t="shared" si="47"/>
        <v>0</v>
      </c>
      <c r="Q186" s="171">
        <f t="shared" si="48"/>
        <v>0</v>
      </c>
      <c r="R186" s="171">
        <f t="shared" si="49"/>
        <v>0</v>
      </c>
      <c r="S186" s="168" t="str">
        <f t="shared" si="50"/>
        <v/>
      </c>
      <c r="T186" s="171"/>
      <c r="U186" s="171"/>
      <c r="V186" s="171" t="str">
        <f>IF($F186&lt;&gt;"", IF($C186&lt;&gt;"", _xlfn.IFNA(IF(MATCH($C186&amp;" - "&amp;$F186, tblRelatietypeVergoeding[], 0)&lt;&gt;0, "", ""), "| Onverwachte combinatie tussen relatietype (veld "&amp;S185&amp;ROW()&amp;") en vergoedingswijze (veld "&amp;V185&amp;ROW()&amp;"). Kijk na of deze correct is."), ""), "")</f>
        <v/>
      </c>
      <c r="W186" s="171"/>
      <c r="X186" s="171"/>
      <c r="Y186" s="171"/>
      <c r="Z186" s="227" t="str">
        <f t="shared" si="51"/>
        <v/>
      </c>
      <c r="AA186" s="168"/>
      <c r="AB186" s="171"/>
      <c r="AC186" s="171"/>
      <c r="AD186" s="171"/>
      <c r="AE186" s="171"/>
      <c r="AF186" s="171" t="str">
        <f t="shared" si="38"/>
        <v/>
      </c>
      <c r="AG186" s="171" t="str">
        <f t="shared" si="39"/>
        <v/>
      </c>
      <c r="AH186" s="242" t="str">
        <f t="shared" si="52"/>
        <v/>
      </c>
      <c r="AI186" s="158" t="str">
        <f>IF(K186&lt;&gt;1, IF(SUM(K186:$K$504)&lt;&gt;0, "| Laat geen witruimte tussen ingevulde rijen.", ""), "")</f>
        <v/>
      </c>
      <c r="AJ186" s="242" t="str">
        <f t="shared" si="53"/>
        <v/>
      </c>
      <c r="AK186" s="171"/>
      <c r="AL186" s="159" t="str">
        <f t="shared" si="54"/>
        <v/>
      </c>
    </row>
    <row r="187" spans="1:38" s="158" customFormat="1" ht="14.4" customHeight="1" x14ac:dyDescent="0.3">
      <c r="A187" s="244" t="str">
        <f t="shared" si="40"/>
        <v/>
      </c>
      <c r="B187" s="153" t="str">
        <f t="shared" si="41"/>
        <v/>
      </c>
      <c r="C187" s="173"/>
      <c r="D187" s="179"/>
      <c r="E187" s="175"/>
      <c r="F187" s="156"/>
      <c r="G187" s="175"/>
      <c r="H187" s="175"/>
      <c r="I187" s="177"/>
      <c r="J187" s="157" t="s">
        <v>98</v>
      </c>
      <c r="K187" s="158">
        <f t="shared" si="42"/>
        <v>0</v>
      </c>
      <c r="L187" s="168">
        <f t="shared" si="43"/>
        <v>0</v>
      </c>
      <c r="M187" s="171">
        <f t="shared" si="44"/>
        <v>0</v>
      </c>
      <c r="N187" s="171">
        <f t="shared" si="45"/>
        <v>0</v>
      </c>
      <c r="O187" s="171">
        <f t="shared" si="46"/>
        <v>0</v>
      </c>
      <c r="P187" s="171">
        <f t="shared" si="47"/>
        <v>0</v>
      </c>
      <c r="Q187" s="171">
        <f t="shared" si="48"/>
        <v>0</v>
      </c>
      <c r="R187" s="171">
        <f t="shared" si="49"/>
        <v>0</v>
      </c>
      <c r="S187" s="168" t="str">
        <f t="shared" si="50"/>
        <v/>
      </c>
      <c r="T187" s="171"/>
      <c r="U187" s="171"/>
      <c r="V187" s="171" t="str">
        <f>IF($F187&lt;&gt;"", IF($C187&lt;&gt;"", _xlfn.IFNA(IF(MATCH($C187&amp;" - "&amp;$F187, tblRelatietypeVergoeding[], 0)&lt;&gt;0, "", ""), "| Onverwachte combinatie tussen relatietype (veld "&amp;S186&amp;ROW()&amp;") en vergoedingswijze (veld "&amp;V186&amp;ROW()&amp;"). Kijk na of deze correct is."), ""), "")</f>
        <v/>
      </c>
      <c r="W187" s="171"/>
      <c r="X187" s="171"/>
      <c r="Y187" s="171"/>
      <c r="Z187" s="227" t="str">
        <f t="shared" si="51"/>
        <v/>
      </c>
      <c r="AA187" s="168"/>
      <c r="AB187" s="171"/>
      <c r="AC187" s="171"/>
      <c r="AD187" s="171"/>
      <c r="AE187" s="171"/>
      <c r="AF187" s="171" t="str">
        <f t="shared" si="38"/>
        <v/>
      </c>
      <c r="AG187" s="171" t="str">
        <f t="shared" si="39"/>
        <v/>
      </c>
      <c r="AH187" s="242" t="str">
        <f t="shared" si="52"/>
        <v/>
      </c>
      <c r="AI187" s="158" t="str">
        <f>IF(K187&lt;&gt;1, IF(SUM(K187:$K$504)&lt;&gt;0, "| Laat geen witruimte tussen ingevulde rijen.", ""), "")</f>
        <v/>
      </c>
      <c r="AJ187" s="242" t="str">
        <f t="shared" si="53"/>
        <v/>
      </c>
      <c r="AK187" s="171"/>
      <c r="AL187" s="159" t="str">
        <f t="shared" si="54"/>
        <v/>
      </c>
    </row>
    <row r="188" spans="1:38" s="158" customFormat="1" ht="14.4" customHeight="1" x14ac:dyDescent="0.3">
      <c r="A188" s="244" t="str">
        <f t="shared" si="40"/>
        <v/>
      </c>
      <c r="B188" s="153" t="str">
        <f t="shared" si="41"/>
        <v/>
      </c>
      <c r="C188" s="173"/>
      <c r="D188" s="179"/>
      <c r="E188" s="175"/>
      <c r="F188" s="156"/>
      <c r="G188" s="175"/>
      <c r="H188" s="175"/>
      <c r="I188" s="177"/>
      <c r="J188" s="157" t="s">
        <v>98</v>
      </c>
      <c r="K188" s="158">
        <f t="shared" si="42"/>
        <v>0</v>
      </c>
      <c r="L188" s="168">
        <f t="shared" si="43"/>
        <v>0</v>
      </c>
      <c r="M188" s="171">
        <f t="shared" si="44"/>
        <v>0</v>
      </c>
      <c r="N188" s="171">
        <f t="shared" si="45"/>
        <v>0</v>
      </c>
      <c r="O188" s="171">
        <f t="shared" si="46"/>
        <v>0</v>
      </c>
      <c r="P188" s="171">
        <f t="shared" si="47"/>
        <v>0</v>
      </c>
      <c r="Q188" s="171">
        <f t="shared" si="48"/>
        <v>0</v>
      </c>
      <c r="R188" s="171">
        <f t="shared" si="49"/>
        <v>0</v>
      </c>
      <c r="S188" s="168" t="str">
        <f t="shared" si="50"/>
        <v/>
      </c>
      <c r="T188" s="171"/>
      <c r="U188" s="171"/>
      <c r="V188" s="171" t="str">
        <f>IF($F188&lt;&gt;"", IF($C188&lt;&gt;"", _xlfn.IFNA(IF(MATCH($C188&amp;" - "&amp;$F188, tblRelatietypeVergoeding[], 0)&lt;&gt;0, "", ""), "| Onverwachte combinatie tussen relatietype (veld "&amp;S187&amp;ROW()&amp;") en vergoedingswijze (veld "&amp;V187&amp;ROW()&amp;"). Kijk na of deze correct is."), ""), "")</f>
        <v/>
      </c>
      <c r="W188" s="171"/>
      <c r="X188" s="171"/>
      <c r="Y188" s="171"/>
      <c r="Z188" s="227" t="str">
        <f t="shared" si="51"/>
        <v/>
      </c>
      <c r="AA188" s="168"/>
      <c r="AB188" s="171"/>
      <c r="AC188" s="171"/>
      <c r="AD188" s="171"/>
      <c r="AE188" s="171"/>
      <c r="AF188" s="171" t="str">
        <f t="shared" si="38"/>
        <v/>
      </c>
      <c r="AG188" s="171" t="str">
        <f t="shared" si="39"/>
        <v/>
      </c>
      <c r="AH188" s="242" t="str">
        <f t="shared" si="52"/>
        <v/>
      </c>
      <c r="AI188" s="158" t="str">
        <f>IF(K188&lt;&gt;1, IF(SUM(K188:$K$504)&lt;&gt;0, "| Laat geen witruimte tussen ingevulde rijen.", ""), "")</f>
        <v/>
      </c>
      <c r="AJ188" s="242" t="str">
        <f t="shared" si="53"/>
        <v/>
      </c>
      <c r="AK188" s="171"/>
      <c r="AL188" s="159" t="str">
        <f t="shared" si="54"/>
        <v/>
      </c>
    </row>
    <row r="189" spans="1:38" s="158" customFormat="1" ht="14.4" customHeight="1" x14ac:dyDescent="0.3">
      <c r="A189" s="244" t="str">
        <f t="shared" si="40"/>
        <v/>
      </c>
      <c r="B189" s="153" t="str">
        <f t="shared" si="41"/>
        <v/>
      </c>
      <c r="C189" s="173"/>
      <c r="D189" s="179"/>
      <c r="E189" s="175"/>
      <c r="F189" s="156"/>
      <c r="G189" s="175"/>
      <c r="H189" s="175"/>
      <c r="I189" s="177"/>
      <c r="J189" s="157" t="s">
        <v>98</v>
      </c>
      <c r="K189" s="158">
        <f t="shared" si="42"/>
        <v>0</v>
      </c>
      <c r="L189" s="168">
        <f t="shared" si="43"/>
        <v>0</v>
      </c>
      <c r="M189" s="171">
        <f t="shared" si="44"/>
        <v>0</v>
      </c>
      <c r="N189" s="171">
        <f t="shared" si="45"/>
        <v>0</v>
      </c>
      <c r="O189" s="171">
        <f t="shared" si="46"/>
        <v>0</v>
      </c>
      <c r="P189" s="171">
        <f t="shared" si="47"/>
        <v>0</v>
      </c>
      <c r="Q189" s="171">
        <f t="shared" si="48"/>
        <v>0</v>
      </c>
      <c r="R189" s="171">
        <f t="shared" si="49"/>
        <v>0</v>
      </c>
      <c r="S189" s="168" t="str">
        <f t="shared" si="50"/>
        <v/>
      </c>
      <c r="T189" s="171"/>
      <c r="U189" s="171"/>
      <c r="V189" s="171" t="str">
        <f>IF($F189&lt;&gt;"", IF($C189&lt;&gt;"", _xlfn.IFNA(IF(MATCH($C189&amp;" - "&amp;$F189, tblRelatietypeVergoeding[], 0)&lt;&gt;0, "", ""), "| Onverwachte combinatie tussen relatietype (veld "&amp;S188&amp;ROW()&amp;") en vergoedingswijze (veld "&amp;V188&amp;ROW()&amp;"). Kijk na of deze correct is."), ""), "")</f>
        <v/>
      </c>
      <c r="W189" s="171"/>
      <c r="X189" s="171"/>
      <c r="Y189" s="171"/>
      <c r="Z189" s="227" t="str">
        <f t="shared" si="51"/>
        <v/>
      </c>
      <c r="AA189" s="168"/>
      <c r="AB189" s="171"/>
      <c r="AC189" s="171"/>
      <c r="AD189" s="171"/>
      <c r="AE189" s="171"/>
      <c r="AF189" s="171" t="str">
        <f t="shared" si="38"/>
        <v/>
      </c>
      <c r="AG189" s="171" t="str">
        <f t="shared" si="39"/>
        <v/>
      </c>
      <c r="AH189" s="242" t="str">
        <f t="shared" si="52"/>
        <v/>
      </c>
      <c r="AI189" s="158" t="str">
        <f>IF(K189&lt;&gt;1, IF(SUM(K189:$K$504)&lt;&gt;0, "| Laat geen witruimte tussen ingevulde rijen.", ""), "")</f>
        <v/>
      </c>
      <c r="AJ189" s="242" t="str">
        <f t="shared" si="53"/>
        <v/>
      </c>
      <c r="AK189" s="171"/>
      <c r="AL189" s="159" t="str">
        <f t="shared" si="54"/>
        <v/>
      </c>
    </row>
    <row r="190" spans="1:38" s="158" customFormat="1" ht="14.4" customHeight="1" x14ac:dyDescent="0.3">
      <c r="A190" s="244" t="str">
        <f t="shared" si="40"/>
        <v/>
      </c>
      <c r="B190" s="153" t="str">
        <f t="shared" si="41"/>
        <v/>
      </c>
      <c r="C190" s="173"/>
      <c r="D190" s="179"/>
      <c r="E190" s="175"/>
      <c r="F190" s="156"/>
      <c r="G190" s="175"/>
      <c r="H190" s="175"/>
      <c r="I190" s="177"/>
      <c r="J190" s="157" t="s">
        <v>98</v>
      </c>
      <c r="K190" s="158">
        <f t="shared" si="42"/>
        <v>0</v>
      </c>
      <c r="L190" s="168">
        <f t="shared" si="43"/>
        <v>0</v>
      </c>
      <c r="M190" s="171">
        <f t="shared" si="44"/>
        <v>0</v>
      </c>
      <c r="N190" s="171">
        <f t="shared" si="45"/>
        <v>0</v>
      </c>
      <c r="O190" s="171">
        <f t="shared" si="46"/>
        <v>0</v>
      </c>
      <c r="P190" s="171">
        <f t="shared" si="47"/>
        <v>0</v>
      </c>
      <c r="Q190" s="171">
        <f t="shared" si="48"/>
        <v>0</v>
      </c>
      <c r="R190" s="171">
        <f t="shared" si="49"/>
        <v>0</v>
      </c>
      <c r="S190" s="168" t="str">
        <f t="shared" si="50"/>
        <v/>
      </c>
      <c r="T190" s="171"/>
      <c r="U190" s="171"/>
      <c r="V190" s="171" t="str">
        <f>IF($F190&lt;&gt;"", IF($C190&lt;&gt;"", _xlfn.IFNA(IF(MATCH($C190&amp;" - "&amp;$F190, tblRelatietypeVergoeding[], 0)&lt;&gt;0, "", ""), "| Onverwachte combinatie tussen relatietype (veld "&amp;S189&amp;ROW()&amp;") en vergoedingswijze (veld "&amp;V189&amp;ROW()&amp;"). Kijk na of deze correct is."), ""), "")</f>
        <v/>
      </c>
      <c r="W190" s="171"/>
      <c r="X190" s="171"/>
      <c r="Y190" s="171"/>
      <c r="Z190" s="227" t="str">
        <f t="shared" si="51"/>
        <v/>
      </c>
      <c r="AA190" s="168"/>
      <c r="AB190" s="171"/>
      <c r="AC190" s="171"/>
      <c r="AD190" s="171"/>
      <c r="AE190" s="171"/>
      <c r="AF190" s="171" t="str">
        <f t="shared" si="38"/>
        <v/>
      </c>
      <c r="AG190" s="171" t="str">
        <f t="shared" si="39"/>
        <v/>
      </c>
      <c r="AH190" s="242" t="str">
        <f t="shared" si="52"/>
        <v/>
      </c>
      <c r="AI190" s="158" t="str">
        <f>IF(K190&lt;&gt;1, IF(SUM(K190:$K$504)&lt;&gt;0, "| Laat geen witruimte tussen ingevulde rijen.", ""), "")</f>
        <v/>
      </c>
      <c r="AJ190" s="242" t="str">
        <f t="shared" si="53"/>
        <v/>
      </c>
      <c r="AK190" s="171"/>
      <c r="AL190" s="159" t="str">
        <f t="shared" si="54"/>
        <v/>
      </c>
    </row>
    <row r="191" spans="1:38" s="158" customFormat="1" ht="14.4" customHeight="1" x14ac:dyDescent="0.3">
      <c r="A191" s="244" t="str">
        <f t="shared" si="40"/>
        <v/>
      </c>
      <c r="B191" s="153" t="str">
        <f t="shared" si="41"/>
        <v/>
      </c>
      <c r="C191" s="173"/>
      <c r="D191" s="179"/>
      <c r="E191" s="175"/>
      <c r="F191" s="156"/>
      <c r="G191" s="175"/>
      <c r="H191" s="175"/>
      <c r="I191" s="177"/>
      <c r="J191" s="157" t="s">
        <v>98</v>
      </c>
      <c r="K191" s="158">
        <f t="shared" si="42"/>
        <v>0</v>
      </c>
      <c r="L191" s="168">
        <f t="shared" si="43"/>
        <v>0</v>
      </c>
      <c r="M191" s="171">
        <f t="shared" si="44"/>
        <v>0</v>
      </c>
      <c r="N191" s="171">
        <f t="shared" si="45"/>
        <v>0</v>
      </c>
      <c r="O191" s="171">
        <f t="shared" si="46"/>
        <v>0</v>
      </c>
      <c r="P191" s="171">
        <f t="shared" si="47"/>
        <v>0</v>
      </c>
      <c r="Q191" s="171">
        <f t="shared" si="48"/>
        <v>0</v>
      </c>
      <c r="R191" s="171">
        <f t="shared" si="49"/>
        <v>0</v>
      </c>
      <c r="S191" s="168" t="str">
        <f t="shared" si="50"/>
        <v/>
      </c>
      <c r="T191" s="171"/>
      <c r="U191" s="171"/>
      <c r="V191" s="171" t="str">
        <f>IF($F191&lt;&gt;"", IF($C191&lt;&gt;"", _xlfn.IFNA(IF(MATCH($C191&amp;" - "&amp;$F191, tblRelatietypeVergoeding[], 0)&lt;&gt;0, "", ""), "| Onverwachte combinatie tussen relatietype (veld "&amp;S190&amp;ROW()&amp;") en vergoedingswijze (veld "&amp;V190&amp;ROW()&amp;"). Kijk na of deze correct is."), ""), "")</f>
        <v/>
      </c>
      <c r="W191" s="171"/>
      <c r="X191" s="171"/>
      <c r="Y191" s="171"/>
      <c r="Z191" s="227" t="str">
        <f t="shared" si="51"/>
        <v/>
      </c>
      <c r="AA191" s="168"/>
      <c r="AB191" s="171"/>
      <c r="AC191" s="171"/>
      <c r="AD191" s="171"/>
      <c r="AE191" s="171"/>
      <c r="AF191" s="171" t="str">
        <f t="shared" si="38"/>
        <v/>
      </c>
      <c r="AG191" s="171" t="str">
        <f t="shared" si="39"/>
        <v/>
      </c>
      <c r="AH191" s="242" t="str">
        <f t="shared" si="52"/>
        <v/>
      </c>
      <c r="AI191" s="158" t="str">
        <f>IF(K191&lt;&gt;1, IF(SUM(K191:$K$504)&lt;&gt;0, "| Laat geen witruimte tussen ingevulde rijen.", ""), "")</f>
        <v/>
      </c>
      <c r="AJ191" s="242" t="str">
        <f t="shared" si="53"/>
        <v/>
      </c>
      <c r="AK191" s="171"/>
      <c r="AL191" s="159" t="str">
        <f t="shared" si="54"/>
        <v/>
      </c>
    </row>
    <row r="192" spans="1:38" s="158" customFormat="1" ht="14.4" customHeight="1" x14ac:dyDescent="0.3">
      <c r="A192" s="244" t="str">
        <f t="shared" si="40"/>
        <v/>
      </c>
      <c r="B192" s="153" t="str">
        <f t="shared" si="41"/>
        <v/>
      </c>
      <c r="C192" s="173"/>
      <c r="D192" s="179"/>
      <c r="E192" s="175"/>
      <c r="F192" s="156"/>
      <c r="G192" s="175"/>
      <c r="H192" s="175"/>
      <c r="I192" s="177"/>
      <c r="J192" s="157" t="s">
        <v>98</v>
      </c>
      <c r="K192" s="158">
        <f t="shared" si="42"/>
        <v>0</v>
      </c>
      <c r="L192" s="168">
        <f t="shared" si="43"/>
        <v>0</v>
      </c>
      <c r="M192" s="171">
        <f t="shared" si="44"/>
        <v>0</v>
      </c>
      <c r="N192" s="171">
        <f t="shared" si="45"/>
        <v>0</v>
      </c>
      <c r="O192" s="171">
        <f t="shared" si="46"/>
        <v>0</v>
      </c>
      <c r="P192" s="171">
        <f t="shared" si="47"/>
        <v>0</v>
      </c>
      <c r="Q192" s="171">
        <f t="shared" si="48"/>
        <v>0</v>
      </c>
      <c r="R192" s="171">
        <f t="shared" si="49"/>
        <v>0</v>
      </c>
      <c r="S192" s="168" t="str">
        <f t="shared" si="50"/>
        <v/>
      </c>
      <c r="T192" s="171"/>
      <c r="U192" s="171"/>
      <c r="V192" s="171" t="str">
        <f>IF($F192&lt;&gt;"", IF($C192&lt;&gt;"", _xlfn.IFNA(IF(MATCH($C192&amp;" - "&amp;$F192, tblRelatietypeVergoeding[], 0)&lt;&gt;0, "", ""), "| Onverwachte combinatie tussen relatietype (veld "&amp;S191&amp;ROW()&amp;") en vergoedingswijze (veld "&amp;V191&amp;ROW()&amp;"). Kijk na of deze correct is."), ""), "")</f>
        <v/>
      </c>
      <c r="W192" s="171"/>
      <c r="X192" s="171"/>
      <c r="Y192" s="171"/>
      <c r="Z192" s="227" t="str">
        <f t="shared" si="51"/>
        <v/>
      </c>
      <c r="AA192" s="168"/>
      <c r="AB192" s="171"/>
      <c r="AC192" s="171"/>
      <c r="AD192" s="171"/>
      <c r="AE192" s="171"/>
      <c r="AF192" s="171" t="str">
        <f t="shared" si="38"/>
        <v/>
      </c>
      <c r="AG192" s="171" t="str">
        <f t="shared" si="39"/>
        <v/>
      </c>
      <c r="AH192" s="242" t="str">
        <f t="shared" si="52"/>
        <v/>
      </c>
      <c r="AI192" s="158" t="str">
        <f>IF(K192&lt;&gt;1, IF(SUM(K192:$K$504)&lt;&gt;0, "| Laat geen witruimte tussen ingevulde rijen.", ""), "")</f>
        <v/>
      </c>
      <c r="AJ192" s="242" t="str">
        <f t="shared" si="53"/>
        <v/>
      </c>
      <c r="AK192" s="171"/>
      <c r="AL192" s="159" t="str">
        <f t="shared" si="54"/>
        <v/>
      </c>
    </row>
    <row r="193" spans="1:38" s="158" customFormat="1" ht="14.4" customHeight="1" x14ac:dyDescent="0.3">
      <c r="A193" s="244" t="str">
        <f t="shared" si="40"/>
        <v/>
      </c>
      <c r="B193" s="153" t="str">
        <f t="shared" si="41"/>
        <v/>
      </c>
      <c r="C193" s="173"/>
      <c r="D193" s="179"/>
      <c r="E193" s="175"/>
      <c r="F193" s="156"/>
      <c r="G193" s="175"/>
      <c r="H193" s="175"/>
      <c r="I193" s="177"/>
      <c r="J193" s="157" t="s">
        <v>98</v>
      </c>
      <c r="K193" s="158">
        <f t="shared" si="42"/>
        <v>0</v>
      </c>
      <c r="L193" s="168">
        <f t="shared" si="43"/>
        <v>0</v>
      </c>
      <c r="M193" s="171">
        <f t="shared" si="44"/>
        <v>0</v>
      </c>
      <c r="N193" s="171">
        <f t="shared" si="45"/>
        <v>0</v>
      </c>
      <c r="O193" s="171">
        <f t="shared" si="46"/>
        <v>0</v>
      </c>
      <c r="P193" s="171">
        <f t="shared" si="47"/>
        <v>0</v>
      </c>
      <c r="Q193" s="171">
        <f t="shared" si="48"/>
        <v>0</v>
      </c>
      <c r="R193" s="171">
        <f t="shared" si="49"/>
        <v>0</v>
      </c>
      <c r="S193" s="168" t="str">
        <f t="shared" si="50"/>
        <v/>
      </c>
      <c r="T193" s="171"/>
      <c r="U193" s="171"/>
      <c r="V193" s="171" t="str">
        <f>IF($F193&lt;&gt;"", IF($C193&lt;&gt;"", _xlfn.IFNA(IF(MATCH($C193&amp;" - "&amp;$F193, tblRelatietypeVergoeding[], 0)&lt;&gt;0, "", ""), "| Onverwachte combinatie tussen relatietype (veld "&amp;S192&amp;ROW()&amp;") en vergoedingswijze (veld "&amp;V192&amp;ROW()&amp;"). Kijk na of deze correct is."), ""), "")</f>
        <v/>
      </c>
      <c r="W193" s="171"/>
      <c r="X193" s="171"/>
      <c r="Y193" s="171"/>
      <c r="Z193" s="227" t="str">
        <f t="shared" si="51"/>
        <v/>
      </c>
      <c r="AA193" s="168"/>
      <c r="AB193" s="171"/>
      <c r="AC193" s="171"/>
      <c r="AD193" s="171"/>
      <c r="AE193" s="171"/>
      <c r="AF193" s="171" t="str">
        <f t="shared" si="38"/>
        <v/>
      </c>
      <c r="AG193" s="171" t="str">
        <f t="shared" si="39"/>
        <v/>
      </c>
      <c r="AH193" s="242" t="str">
        <f t="shared" si="52"/>
        <v/>
      </c>
      <c r="AI193" s="158" t="str">
        <f>IF(K193&lt;&gt;1, IF(SUM(K193:$K$504)&lt;&gt;0, "| Laat geen witruimte tussen ingevulde rijen.", ""), "")</f>
        <v/>
      </c>
      <c r="AJ193" s="242" t="str">
        <f t="shared" si="53"/>
        <v/>
      </c>
      <c r="AK193" s="171"/>
      <c r="AL193" s="159" t="str">
        <f t="shared" si="54"/>
        <v/>
      </c>
    </row>
    <row r="194" spans="1:38" s="158" customFormat="1" ht="14.4" customHeight="1" x14ac:dyDescent="0.3">
      <c r="A194" s="244" t="str">
        <f t="shared" si="40"/>
        <v/>
      </c>
      <c r="B194" s="153" t="str">
        <f t="shared" si="41"/>
        <v/>
      </c>
      <c r="C194" s="173"/>
      <c r="D194" s="179"/>
      <c r="E194" s="175"/>
      <c r="F194" s="156"/>
      <c r="G194" s="175"/>
      <c r="H194" s="175"/>
      <c r="I194" s="177"/>
      <c r="J194" s="157" t="s">
        <v>98</v>
      </c>
      <c r="K194" s="158">
        <f t="shared" si="42"/>
        <v>0</v>
      </c>
      <c r="L194" s="168">
        <f t="shared" si="43"/>
        <v>0</v>
      </c>
      <c r="M194" s="171">
        <f t="shared" si="44"/>
        <v>0</v>
      </c>
      <c r="N194" s="171">
        <f t="shared" si="45"/>
        <v>0</v>
      </c>
      <c r="O194" s="171">
        <f t="shared" si="46"/>
        <v>0</v>
      </c>
      <c r="P194" s="171">
        <f t="shared" si="47"/>
        <v>0</v>
      </c>
      <c r="Q194" s="171">
        <f t="shared" si="48"/>
        <v>0</v>
      </c>
      <c r="R194" s="171">
        <f t="shared" si="49"/>
        <v>0</v>
      </c>
      <c r="S194" s="168" t="str">
        <f t="shared" si="50"/>
        <v/>
      </c>
      <c r="T194" s="171"/>
      <c r="U194" s="171"/>
      <c r="V194" s="171" t="str">
        <f>IF($F194&lt;&gt;"", IF($C194&lt;&gt;"", _xlfn.IFNA(IF(MATCH($C194&amp;" - "&amp;$F194, tblRelatietypeVergoeding[], 0)&lt;&gt;0, "", ""), "| Onverwachte combinatie tussen relatietype (veld "&amp;S193&amp;ROW()&amp;") en vergoedingswijze (veld "&amp;V193&amp;ROW()&amp;"). Kijk na of deze correct is."), ""), "")</f>
        <v/>
      </c>
      <c r="W194" s="171"/>
      <c r="X194" s="171"/>
      <c r="Y194" s="171"/>
      <c r="Z194" s="227" t="str">
        <f t="shared" si="51"/>
        <v/>
      </c>
      <c r="AA194" s="168"/>
      <c r="AB194" s="171"/>
      <c r="AC194" s="171"/>
      <c r="AD194" s="171"/>
      <c r="AE194" s="171"/>
      <c r="AF194" s="171" t="str">
        <f t="shared" si="38"/>
        <v/>
      </c>
      <c r="AG194" s="171" t="str">
        <f t="shared" si="39"/>
        <v/>
      </c>
      <c r="AH194" s="242" t="str">
        <f t="shared" si="52"/>
        <v/>
      </c>
      <c r="AI194" s="158" t="str">
        <f>IF(K194&lt;&gt;1, IF(SUM(K194:$K$504)&lt;&gt;0, "| Laat geen witruimte tussen ingevulde rijen.", ""), "")</f>
        <v/>
      </c>
      <c r="AJ194" s="242" t="str">
        <f t="shared" si="53"/>
        <v/>
      </c>
      <c r="AK194" s="171"/>
      <c r="AL194" s="159" t="str">
        <f t="shared" si="54"/>
        <v/>
      </c>
    </row>
    <row r="195" spans="1:38" s="158" customFormat="1" ht="14.4" customHeight="1" x14ac:dyDescent="0.3">
      <c r="A195" s="244" t="str">
        <f t="shared" si="40"/>
        <v/>
      </c>
      <c r="B195" s="153" t="str">
        <f t="shared" si="41"/>
        <v/>
      </c>
      <c r="C195" s="173"/>
      <c r="D195" s="179"/>
      <c r="E195" s="175"/>
      <c r="F195" s="156"/>
      <c r="G195" s="175"/>
      <c r="H195" s="175"/>
      <c r="I195" s="177"/>
      <c r="J195" s="157" t="s">
        <v>98</v>
      </c>
      <c r="K195" s="158">
        <f t="shared" si="42"/>
        <v>0</v>
      </c>
      <c r="L195" s="168">
        <f t="shared" si="43"/>
        <v>0</v>
      </c>
      <c r="M195" s="171">
        <f t="shared" si="44"/>
        <v>0</v>
      </c>
      <c r="N195" s="171">
        <f t="shared" si="45"/>
        <v>0</v>
      </c>
      <c r="O195" s="171">
        <f t="shared" si="46"/>
        <v>0</v>
      </c>
      <c r="P195" s="171">
        <f t="shared" si="47"/>
        <v>0</v>
      </c>
      <c r="Q195" s="171">
        <f t="shared" si="48"/>
        <v>0</v>
      </c>
      <c r="R195" s="171">
        <f t="shared" si="49"/>
        <v>0</v>
      </c>
      <c r="S195" s="168" t="str">
        <f t="shared" si="50"/>
        <v/>
      </c>
      <c r="T195" s="171"/>
      <c r="U195" s="171"/>
      <c r="V195" s="171" t="str">
        <f>IF($F195&lt;&gt;"", IF($C195&lt;&gt;"", _xlfn.IFNA(IF(MATCH($C195&amp;" - "&amp;$F195, tblRelatietypeVergoeding[], 0)&lt;&gt;0, "", ""), "| Onverwachte combinatie tussen relatietype (veld "&amp;S194&amp;ROW()&amp;") en vergoedingswijze (veld "&amp;V194&amp;ROW()&amp;"). Kijk na of deze correct is."), ""), "")</f>
        <v/>
      </c>
      <c r="W195" s="171"/>
      <c r="X195" s="171"/>
      <c r="Y195" s="171"/>
      <c r="Z195" s="227" t="str">
        <f t="shared" si="51"/>
        <v/>
      </c>
      <c r="AA195" s="168"/>
      <c r="AB195" s="171"/>
      <c r="AC195" s="171"/>
      <c r="AD195" s="171"/>
      <c r="AE195" s="171"/>
      <c r="AF195" s="171" t="str">
        <f t="shared" si="38"/>
        <v/>
      </c>
      <c r="AG195" s="171" t="str">
        <f t="shared" si="39"/>
        <v/>
      </c>
      <c r="AH195" s="242" t="str">
        <f t="shared" si="52"/>
        <v/>
      </c>
      <c r="AI195" s="158" t="str">
        <f>IF(K195&lt;&gt;1, IF(SUM(K195:$K$504)&lt;&gt;0, "| Laat geen witruimte tussen ingevulde rijen.", ""), "")</f>
        <v/>
      </c>
      <c r="AJ195" s="242" t="str">
        <f t="shared" si="53"/>
        <v/>
      </c>
      <c r="AK195" s="171"/>
      <c r="AL195" s="159" t="str">
        <f t="shared" si="54"/>
        <v/>
      </c>
    </row>
    <row r="196" spans="1:38" s="158" customFormat="1" ht="14.4" customHeight="1" x14ac:dyDescent="0.3">
      <c r="A196" s="244" t="str">
        <f t="shared" si="40"/>
        <v/>
      </c>
      <c r="B196" s="153" t="str">
        <f t="shared" si="41"/>
        <v/>
      </c>
      <c r="C196" s="173"/>
      <c r="D196" s="179"/>
      <c r="E196" s="175"/>
      <c r="F196" s="156"/>
      <c r="G196" s="175"/>
      <c r="H196" s="175"/>
      <c r="I196" s="177"/>
      <c r="J196" s="157" t="s">
        <v>98</v>
      </c>
      <c r="K196" s="158">
        <f t="shared" si="42"/>
        <v>0</v>
      </c>
      <c r="L196" s="168">
        <f t="shared" si="43"/>
        <v>0</v>
      </c>
      <c r="M196" s="171">
        <f t="shared" si="44"/>
        <v>0</v>
      </c>
      <c r="N196" s="171">
        <f t="shared" si="45"/>
        <v>0</v>
      </c>
      <c r="O196" s="171">
        <f t="shared" si="46"/>
        <v>0</v>
      </c>
      <c r="P196" s="171">
        <f t="shared" si="47"/>
        <v>0</v>
      </c>
      <c r="Q196" s="171">
        <f t="shared" si="48"/>
        <v>0</v>
      </c>
      <c r="R196" s="171">
        <f t="shared" si="49"/>
        <v>0</v>
      </c>
      <c r="S196" s="168" t="str">
        <f t="shared" si="50"/>
        <v/>
      </c>
      <c r="T196" s="171"/>
      <c r="U196" s="171"/>
      <c r="V196" s="171" t="str">
        <f>IF($F196&lt;&gt;"", IF($C196&lt;&gt;"", _xlfn.IFNA(IF(MATCH($C196&amp;" - "&amp;$F196, tblRelatietypeVergoeding[], 0)&lt;&gt;0, "", ""), "| Onverwachte combinatie tussen relatietype (veld "&amp;S195&amp;ROW()&amp;") en vergoedingswijze (veld "&amp;V195&amp;ROW()&amp;"). Kijk na of deze correct is."), ""), "")</f>
        <v/>
      </c>
      <c r="W196" s="171"/>
      <c r="X196" s="171"/>
      <c r="Y196" s="171"/>
      <c r="Z196" s="227" t="str">
        <f t="shared" si="51"/>
        <v/>
      </c>
      <c r="AA196" s="168"/>
      <c r="AB196" s="171"/>
      <c r="AC196" s="171"/>
      <c r="AD196" s="171"/>
      <c r="AE196" s="171"/>
      <c r="AF196" s="171" t="str">
        <f t="shared" si="38"/>
        <v/>
      </c>
      <c r="AG196" s="171" t="str">
        <f t="shared" si="39"/>
        <v/>
      </c>
      <c r="AH196" s="242" t="str">
        <f t="shared" si="52"/>
        <v/>
      </c>
      <c r="AI196" s="158" t="str">
        <f>IF(K196&lt;&gt;1, IF(SUM(K196:$K$504)&lt;&gt;0, "| Laat geen witruimte tussen ingevulde rijen.", ""), "")</f>
        <v/>
      </c>
      <c r="AJ196" s="242" t="str">
        <f t="shared" si="53"/>
        <v/>
      </c>
      <c r="AK196" s="171"/>
      <c r="AL196" s="159" t="str">
        <f t="shared" si="54"/>
        <v/>
      </c>
    </row>
    <row r="197" spans="1:38" s="158" customFormat="1" ht="14.4" customHeight="1" x14ac:dyDescent="0.3">
      <c r="A197" s="244" t="str">
        <f t="shared" si="40"/>
        <v/>
      </c>
      <c r="B197" s="153" t="str">
        <f t="shared" si="41"/>
        <v/>
      </c>
      <c r="C197" s="173"/>
      <c r="D197" s="179"/>
      <c r="E197" s="175"/>
      <c r="F197" s="156"/>
      <c r="G197" s="175"/>
      <c r="H197" s="175"/>
      <c r="I197" s="177"/>
      <c r="J197" s="157" t="s">
        <v>98</v>
      </c>
      <c r="K197" s="158">
        <f t="shared" si="42"/>
        <v>0</v>
      </c>
      <c r="L197" s="168">
        <f t="shared" si="43"/>
        <v>0</v>
      </c>
      <c r="M197" s="171">
        <f t="shared" si="44"/>
        <v>0</v>
      </c>
      <c r="N197" s="171">
        <f t="shared" si="45"/>
        <v>0</v>
      </c>
      <c r="O197" s="171">
        <f t="shared" si="46"/>
        <v>0</v>
      </c>
      <c r="P197" s="171">
        <f t="shared" si="47"/>
        <v>0</v>
      </c>
      <c r="Q197" s="171">
        <f t="shared" si="48"/>
        <v>0</v>
      </c>
      <c r="R197" s="171">
        <f t="shared" si="49"/>
        <v>0</v>
      </c>
      <c r="S197" s="168" t="str">
        <f t="shared" si="50"/>
        <v/>
      </c>
      <c r="T197" s="171"/>
      <c r="U197" s="171"/>
      <c r="V197" s="171" t="str">
        <f>IF($F197&lt;&gt;"", IF($C197&lt;&gt;"", _xlfn.IFNA(IF(MATCH($C197&amp;" - "&amp;$F197, tblRelatietypeVergoeding[], 0)&lt;&gt;0, "", ""), "| Onverwachte combinatie tussen relatietype (veld "&amp;S196&amp;ROW()&amp;") en vergoedingswijze (veld "&amp;V196&amp;ROW()&amp;"). Kijk na of deze correct is."), ""), "")</f>
        <v/>
      </c>
      <c r="W197" s="171"/>
      <c r="X197" s="171"/>
      <c r="Y197" s="171"/>
      <c r="Z197" s="227" t="str">
        <f t="shared" si="51"/>
        <v/>
      </c>
      <c r="AA197" s="168"/>
      <c r="AB197" s="171"/>
      <c r="AC197" s="171"/>
      <c r="AD197" s="171"/>
      <c r="AE197" s="171"/>
      <c r="AF197" s="171" t="str">
        <f t="shared" ref="AF197:AF260" si="55">IF(ISTEXT(H197), IFERROR(IF(SEARCH(".", H197)&lt;&gt;0, "| Veld '"&amp;AF$4&amp;ROW()&amp;"': "&amp;Fout_punt), "| Veld '"&amp;AF$4&amp;ROW()&amp;"': "&amp;Fout_geen_getal), IF(H197&lt;0, "| Veld '"&amp;AF$4&amp;ROW()&amp;"': "&amp;Fout_negatief, IF(H197&gt;D197, "| Veld '"&amp;$AF$4&amp;ROW()&amp;"': Het aantal VTE's kan niet groter zijn dan het aantal personen in veld '"&amp;$AB$4&amp;ROW()&amp;"'.", "")))</f>
        <v/>
      </c>
      <c r="AG197" s="171" t="str">
        <f t="shared" ref="AG197:AG260" si="56">IF(ISTEXT(I197), IFERROR(IF(SEARCH(".", I197)&lt;&gt;0, "| Veld '"&amp;AG$4&amp;ROW()&amp;"': "&amp;Fout_punt), "| Veld '"&amp;AG$4&amp;ROW()&amp;"': "&amp;Fout_geen_getal), IF(I197&lt;0, "| Veld '"&amp;AG$4&amp;ROW()&amp;"': "&amp;Fout_negatief, ""))</f>
        <v/>
      </c>
      <c r="AH197" s="242" t="str">
        <f t="shared" si="52"/>
        <v/>
      </c>
      <c r="AI197" s="158" t="str">
        <f>IF(K197&lt;&gt;1, IF(SUM(K197:$K$504)&lt;&gt;0, "| Laat geen witruimte tussen ingevulde rijen.", ""), "")</f>
        <v/>
      </c>
      <c r="AJ197" s="242" t="str">
        <f t="shared" si="53"/>
        <v/>
      </c>
      <c r="AK197" s="171"/>
      <c r="AL197" s="159" t="str">
        <f t="shared" si="54"/>
        <v/>
      </c>
    </row>
    <row r="198" spans="1:38" s="158" customFormat="1" ht="14.4" customHeight="1" x14ac:dyDescent="0.3">
      <c r="A198" s="244" t="str">
        <f t="shared" ref="A198:A261" si="57">IF(AL198&lt;&gt;"", "✘", "")</f>
        <v/>
      </c>
      <c r="B198" s="153" t="str">
        <f t="shared" ref="B198:B261" si="58">IF(OR(K198&lt;&gt;0, AI198&lt;&gt;""), ROW()-4, "")</f>
        <v/>
      </c>
      <c r="C198" s="173"/>
      <c r="D198" s="179"/>
      <c r="E198" s="175"/>
      <c r="F198" s="156"/>
      <c r="G198" s="175"/>
      <c r="H198" s="175"/>
      <c r="I198" s="177"/>
      <c r="J198" s="157" t="s">
        <v>98</v>
      </c>
      <c r="K198" s="158">
        <f t="shared" ref="K198:K261" si="59">IF(C198&amp;D198&amp;E198&amp;F198&amp;G198&amp;I198&lt;&gt;"", 1, 0)</f>
        <v>0</v>
      </c>
      <c r="L198" s="168">
        <f t="shared" ref="L198:L261" si="60">IF($K198&lt;&gt;0, IF(C198&lt;&gt;"", 0, 1), 0)</f>
        <v>0</v>
      </c>
      <c r="M198" s="171">
        <f t="shared" ref="M198:M261" si="61">IF($K198&lt;&gt;0, IF(D198&lt;&gt;"", 0, 1), 0)</f>
        <v>0</v>
      </c>
      <c r="N198" s="171">
        <f t="shared" ref="N198:N261" si="62">IF($K198&lt;&gt;0, IF(E198&lt;&gt;"", 0, 1), 0)</f>
        <v>0</v>
      </c>
      <c r="O198" s="171">
        <f t="shared" ref="O198:O261" si="63">IF($K198&lt;&gt;0, IF(F198&lt;&gt;"", 0, 1), 0)</f>
        <v>0</v>
      </c>
      <c r="P198" s="171">
        <f t="shared" ref="P198:P261" si="64">IF($K198&lt;&gt;0, IF(G198&lt;&gt;"", 0, 1), 0)</f>
        <v>0</v>
      </c>
      <c r="Q198" s="171">
        <f t="shared" ref="Q198:Q261" si="65">IF($K198&lt;&gt;0, IF(OR(C198="Uitzendpersoneel", C198="Ter beschikking gesteld personeel"), IF(H198&lt;&gt;"", 0, 1), -1), 0)</f>
        <v>0</v>
      </c>
      <c r="R198" s="171">
        <f t="shared" ref="R198:R261" si="66">IF($K198&lt;&gt;0, IF(I198&lt;&gt;"", 0, 1), 0)</f>
        <v>0</v>
      </c>
      <c r="S198" s="168" t="str">
        <f t="shared" ref="S198:S261" si="67">V198</f>
        <v/>
      </c>
      <c r="T198" s="171"/>
      <c r="U198" s="171"/>
      <c r="V198" s="171" t="str">
        <f>IF($F198&lt;&gt;"", IF($C198&lt;&gt;"", _xlfn.IFNA(IF(MATCH($C198&amp;" - "&amp;$F198, tblRelatietypeVergoeding[], 0)&lt;&gt;0, "", ""), "| Onverwachte combinatie tussen relatietype (veld "&amp;S197&amp;ROW()&amp;") en vergoedingswijze (veld "&amp;V197&amp;ROW()&amp;"). Kijk na of deze correct is."), ""), "")</f>
        <v/>
      </c>
      <c r="W198" s="171"/>
      <c r="X198" s="171"/>
      <c r="Y198" s="171"/>
      <c r="Z198" s="227" t="str">
        <f t="shared" ref="Z198:Z261" si="68">V198</f>
        <v/>
      </c>
      <c r="AA198" s="168"/>
      <c r="AB198" s="171"/>
      <c r="AC198" s="171"/>
      <c r="AD198" s="171"/>
      <c r="AE198" s="171"/>
      <c r="AF198" s="171" t="str">
        <f t="shared" si="55"/>
        <v/>
      </c>
      <c r="AG198" s="171" t="str">
        <f t="shared" si="56"/>
        <v/>
      </c>
      <c r="AH198" s="242" t="str">
        <f t="shared" ref="AH198:AH261" si="69">IF(SUMIF(L198:R198, "&gt;0")&gt;0, "| Vul verplichte velden in.", "")</f>
        <v/>
      </c>
      <c r="AI198" s="158" t="str">
        <f>IF(K198&lt;&gt;1, IF(SUM(K198:$K$504)&lt;&gt;0, "| Laat geen witruimte tussen ingevulde rijen.", ""), "")</f>
        <v/>
      </c>
      <c r="AJ198" s="242" t="str">
        <f t="shared" ref="AJ198:AJ261" si="70">IF(AA198&amp;AB198&amp;AC198&amp;AD198&amp;AE198&amp;AF198&amp;AG198&lt;&gt;"", AA198&amp;AB198&amp;AC198&amp;AD198&amp;AE198&amp;AF198&amp;AG198, AH198&amp;AI198)</f>
        <v/>
      </c>
      <c r="AK198" s="171"/>
      <c r="AL198" s="159" t="str">
        <f t="shared" ref="AL198:AL261" si="71">IF(AJ198&lt;&gt;"", AJ198, Z198)</f>
        <v/>
      </c>
    </row>
    <row r="199" spans="1:38" s="158" customFormat="1" ht="14.4" customHeight="1" x14ac:dyDescent="0.3">
      <c r="A199" s="244" t="str">
        <f t="shared" si="57"/>
        <v/>
      </c>
      <c r="B199" s="153" t="str">
        <f t="shared" si="58"/>
        <v/>
      </c>
      <c r="C199" s="173"/>
      <c r="D199" s="179"/>
      <c r="E199" s="175"/>
      <c r="F199" s="156"/>
      <c r="G199" s="175"/>
      <c r="H199" s="175"/>
      <c r="I199" s="177"/>
      <c r="J199" s="157" t="s">
        <v>98</v>
      </c>
      <c r="K199" s="158">
        <f t="shared" si="59"/>
        <v>0</v>
      </c>
      <c r="L199" s="168">
        <f t="shared" si="60"/>
        <v>0</v>
      </c>
      <c r="M199" s="171">
        <f t="shared" si="61"/>
        <v>0</v>
      </c>
      <c r="N199" s="171">
        <f t="shared" si="62"/>
        <v>0</v>
      </c>
      <c r="O199" s="171">
        <f t="shared" si="63"/>
        <v>0</v>
      </c>
      <c r="P199" s="171">
        <f t="shared" si="64"/>
        <v>0</v>
      </c>
      <c r="Q199" s="171">
        <f t="shared" si="65"/>
        <v>0</v>
      </c>
      <c r="R199" s="171">
        <f t="shared" si="66"/>
        <v>0</v>
      </c>
      <c r="S199" s="168" t="str">
        <f t="shared" si="67"/>
        <v/>
      </c>
      <c r="T199" s="171"/>
      <c r="U199" s="171"/>
      <c r="V199" s="171" t="str">
        <f>IF($F199&lt;&gt;"", IF($C199&lt;&gt;"", _xlfn.IFNA(IF(MATCH($C199&amp;" - "&amp;$F199, tblRelatietypeVergoeding[], 0)&lt;&gt;0, "", ""), "| Onverwachte combinatie tussen relatietype (veld "&amp;S198&amp;ROW()&amp;") en vergoedingswijze (veld "&amp;V198&amp;ROW()&amp;"). Kijk na of deze correct is."), ""), "")</f>
        <v/>
      </c>
      <c r="W199" s="171"/>
      <c r="X199" s="171"/>
      <c r="Y199" s="171"/>
      <c r="Z199" s="227" t="str">
        <f t="shared" si="68"/>
        <v/>
      </c>
      <c r="AA199" s="168"/>
      <c r="AB199" s="171"/>
      <c r="AC199" s="171"/>
      <c r="AD199" s="171"/>
      <c r="AE199" s="171"/>
      <c r="AF199" s="171" t="str">
        <f t="shared" si="55"/>
        <v/>
      </c>
      <c r="AG199" s="171" t="str">
        <f t="shared" si="56"/>
        <v/>
      </c>
      <c r="AH199" s="242" t="str">
        <f t="shared" si="69"/>
        <v/>
      </c>
      <c r="AI199" s="158" t="str">
        <f>IF(K199&lt;&gt;1, IF(SUM(K199:$K$504)&lt;&gt;0, "| Laat geen witruimte tussen ingevulde rijen.", ""), "")</f>
        <v/>
      </c>
      <c r="AJ199" s="242" t="str">
        <f t="shared" si="70"/>
        <v/>
      </c>
      <c r="AK199" s="171"/>
      <c r="AL199" s="159" t="str">
        <f t="shared" si="71"/>
        <v/>
      </c>
    </row>
    <row r="200" spans="1:38" s="158" customFormat="1" ht="14.4" customHeight="1" x14ac:dyDescent="0.3">
      <c r="A200" s="244" t="str">
        <f t="shared" si="57"/>
        <v/>
      </c>
      <c r="B200" s="153" t="str">
        <f t="shared" si="58"/>
        <v/>
      </c>
      <c r="C200" s="173"/>
      <c r="D200" s="179"/>
      <c r="E200" s="175"/>
      <c r="F200" s="156"/>
      <c r="G200" s="175"/>
      <c r="H200" s="175"/>
      <c r="I200" s="177"/>
      <c r="J200" s="157" t="s">
        <v>98</v>
      </c>
      <c r="K200" s="158">
        <f t="shared" si="59"/>
        <v>0</v>
      </c>
      <c r="L200" s="168">
        <f t="shared" si="60"/>
        <v>0</v>
      </c>
      <c r="M200" s="171">
        <f t="shared" si="61"/>
        <v>0</v>
      </c>
      <c r="N200" s="171">
        <f t="shared" si="62"/>
        <v>0</v>
      </c>
      <c r="O200" s="171">
        <f t="shared" si="63"/>
        <v>0</v>
      </c>
      <c r="P200" s="171">
        <f t="shared" si="64"/>
        <v>0</v>
      </c>
      <c r="Q200" s="171">
        <f t="shared" si="65"/>
        <v>0</v>
      </c>
      <c r="R200" s="171">
        <f t="shared" si="66"/>
        <v>0</v>
      </c>
      <c r="S200" s="168" t="str">
        <f t="shared" si="67"/>
        <v/>
      </c>
      <c r="T200" s="171"/>
      <c r="U200" s="171"/>
      <c r="V200" s="171" t="str">
        <f>IF($F200&lt;&gt;"", IF($C200&lt;&gt;"", _xlfn.IFNA(IF(MATCH($C200&amp;" - "&amp;$F200, tblRelatietypeVergoeding[], 0)&lt;&gt;0, "", ""), "| Onverwachte combinatie tussen relatietype (veld "&amp;S199&amp;ROW()&amp;") en vergoedingswijze (veld "&amp;V199&amp;ROW()&amp;"). Kijk na of deze correct is."), ""), "")</f>
        <v/>
      </c>
      <c r="W200" s="171"/>
      <c r="X200" s="171"/>
      <c r="Y200" s="171"/>
      <c r="Z200" s="227" t="str">
        <f t="shared" si="68"/>
        <v/>
      </c>
      <c r="AA200" s="168"/>
      <c r="AB200" s="171"/>
      <c r="AC200" s="171"/>
      <c r="AD200" s="171"/>
      <c r="AE200" s="171"/>
      <c r="AF200" s="171" t="str">
        <f t="shared" si="55"/>
        <v/>
      </c>
      <c r="AG200" s="171" t="str">
        <f t="shared" si="56"/>
        <v/>
      </c>
      <c r="AH200" s="242" t="str">
        <f t="shared" si="69"/>
        <v/>
      </c>
      <c r="AI200" s="158" t="str">
        <f>IF(K200&lt;&gt;1, IF(SUM(K200:$K$504)&lt;&gt;0, "| Laat geen witruimte tussen ingevulde rijen.", ""), "")</f>
        <v/>
      </c>
      <c r="AJ200" s="242" t="str">
        <f t="shared" si="70"/>
        <v/>
      </c>
      <c r="AK200" s="171"/>
      <c r="AL200" s="159" t="str">
        <f t="shared" si="71"/>
        <v/>
      </c>
    </row>
    <row r="201" spans="1:38" s="158" customFormat="1" ht="14.4" customHeight="1" x14ac:dyDescent="0.3">
      <c r="A201" s="244" t="str">
        <f t="shared" si="57"/>
        <v/>
      </c>
      <c r="B201" s="153" t="str">
        <f t="shared" si="58"/>
        <v/>
      </c>
      <c r="C201" s="173"/>
      <c r="D201" s="179"/>
      <c r="E201" s="175"/>
      <c r="F201" s="156"/>
      <c r="G201" s="175"/>
      <c r="H201" s="175"/>
      <c r="I201" s="177"/>
      <c r="J201" s="157" t="s">
        <v>98</v>
      </c>
      <c r="K201" s="158">
        <f t="shared" si="59"/>
        <v>0</v>
      </c>
      <c r="L201" s="168">
        <f t="shared" si="60"/>
        <v>0</v>
      </c>
      <c r="M201" s="171">
        <f t="shared" si="61"/>
        <v>0</v>
      </c>
      <c r="N201" s="171">
        <f t="shared" si="62"/>
        <v>0</v>
      </c>
      <c r="O201" s="171">
        <f t="shared" si="63"/>
        <v>0</v>
      </c>
      <c r="P201" s="171">
        <f t="shared" si="64"/>
        <v>0</v>
      </c>
      <c r="Q201" s="171">
        <f t="shared" si="65"/>
        <v>0</v>
      </c>
      <c r="R201" s="171">
        <f t="shared" si="66"/>
        <v>0</v>
      </c>
      <c r="S201" s="168" t="str">
        <f t="shared" si="67"/>
        <v/>
      </c>
      <c r="T201" s="171"/>
      <c r="U201" s="171"/>
      <c r="V201" s="171" t="str">
        <f>IF($F201&lt;&gt;"", IF($C201&lt;&gt;"", _xlfn.IFNA(IF(MATCH($C201&amp;" - "&amp;$F201, tblRelatietypeVergoeding[], 0)&lt;&gt;0, "", ""), "| Onverwachte combinatie tussen relatietype (veld "&amp;S200&amp;ROW()&amp;") en vergoedingswijze (veld "&amp;V200&amp;ROW()&amp;"). Kijk na of deze correct is."), ""), "")</f>
        <v/>
      </c>
      <c r="W201" s="171"/>
      <c r="X201" s="171"/>
      <c r="Y201" s="171"/>
      <c r="Z201" s="227" t="str">
        <f t="shared" si="68"/>
        <v/>
      </c>
      <c r="AA201" s="168"/>
      <c r="AB201" s="171"/>
      <c r="AC201" s="171"/>
      <c r="AD201" s="171"/>
      <c r="AE201" s="171"/>
      <c r="AF201" s="171" t="str">
        <f t="shared" si="55"/>
        <v/>
      </c>
      <c r="AG201" s="171" t="str">
        <f t="shared" si="56"/>
        <v/>
      </c>
      <c r="AH201" s="242" t="str">
        <f t="shared" si="69"/>
        <v/>
      </c>
      <c r="AI201" s="158" t="str">
        <f>IF(K201&lt;&gt;1, IF(SUM(K201:$K$504)&lt;&gt;0, "| Laat geen witruimte tussen ingevulde rijen.", ""), "")</f>
        <v/>
      </c>
      <c r="AJ201" s="242" t="str">
        <f t="shared" si="70"/>
        <v/>
      </c>
      <c r="AK201" s="171"/>
      <c r="AL201" s="159" t="str">
        <f t="shared" si="71"/>
        <v/>
      </c>
    </row>
    <row r="202" spans="1:38" s="158" customFormat="1" ht="14.4" customHeight="1" x14ac:dyDescent="0.3">
      <c r="A202" s="244" t="str">
        <f t="shared" si="57"/>
        <v/>
      </c>
      <c r="B202" s="153" t="str">
        <f t="shared" si="58"/>
        <v/>
      </c>
      <c r="C202" s="173"/>
      <c r="D202" s="179"/>
      <c r="E202" s="175"/>
      <c r="F202" s="156"/>
      <c r="G202" s="175"/>
      <c r="H202" s="175"/>
      <c r="I202" s="177"/>
      <c r="J202" s="157" t="s">
        <v>98</v>
      </c>
      <c r="K202" s="158">
        <f t="shared" si="59"/>
        <v>0</v>
      </c>
      <c r="L202" s="168">
        <f t="shared" si="60"/>
        <v>0</v>
      </c>
      <c r="M202" s="171">
        <f t="shared" si="61"/>
        <v>0</v>
      </c>
      <c r="N202" s="171">
        <f t="shared" si="62"/>
        <v>0</v>
      </c>
      <c r="O202" s="171">
        <f t="shared" si="63"/>
        <v>0</v>
      </c>
      <c r="P202" s="171">
        <f t="shared" si="64"/>
        <v>0</v>
      </c>
      <c r="Q202" s="171">
        <f t="shared" si="65"/>
        <v>0</v>
      </c>
      <c r="R202" s="171">
        <f t="shared" si="66"/>
        <v>0</v>
      </c>
      <c r="S202" s="168" t="str">
        <f t="shared" si="67"/>
        <v/>
      </c>
      <c r="T202" s="171"/>
      <c r="U202" s="171"/>
      <c r="V202" s="171" t="str">
        <f>IF($F202&lt;&gt;"", IF($C202&lt;&gt;"", _xlfn.IFNA(IF(MATCH($C202&amp;" - "&amp;$F202, tblRelatietypeVergoeding[], 0)&lt;&gt;0, "", ""), "| Onverwachte combinatie tussen relatietype (veld "&amp;S201&amp;ROW()&amp;") en vergoedingswijze (veld "&amp;V201&amp;ROW()&amp;"). Kijk na of deze correct is."), ""), "")</f>
        <v/>
      </c>
      <c r="W202" s="171"/>
      <c r="X202" s="171"/>
      <c r="Y202" s="171"/>
      <c r="Z202" s="227" t="str">
        <f t="shared" si="68"/>
        <v/>
      </c>
      <c r="AA202" s="168"/>
      <c r="AB202" s="171"/>
      <c r="AC202" s="171"/>
      <c r="AD202" s="171"/>
      <c r="AE202" s="171"/>
      <c r="AF202" s="171" t="str">
        <f t="shared" si="55"/>
        <v/>
      </c>
      <c r="AG202" s="171" t="str">
        <f t="shared" si="56"/>
        <v/>
      </c>
      <c r="AH202" s="242" t="str">
        <f t="shared" si="69"/>
        <v/>
      </c>
      <c r="AI202" s="158" t="str">
        <f>IF(K202&lt;&gt;1, IF(SUM(K202:$K$504)&lt;&gt;0, "| Laat geen witruimte tussen ingevulde rijen.", ""), "")</f>
        <v/>
      </c>
      <c r="AJ202" s="242" t="str">
        <f t="shared" si="70"/>
        <v/>
      </c>
      <c r="AK202" s="171"/>
      <c r="AL202" s="159" t="str">
        <f t="shared" si="71"/>
        <v/>
      </c>
    </row>
    <row r="203" spans="1:38" s="158" customFormat="1" ht="14.4" customHeight="1" x14ac:dyDescent="0.3">
      <c r="A203" s="244" t="str">
        <f t="shared" si="57"/>
        <v/>
      </c>
      <c r="B203" s="153" t="str">
        <f t="shared" si="58"/>
        <v/>
      </c>
      <c r="C203" s="173"/>
      <c r="D203" s="179"/>
      <c r="E203" s="175"/>
      <c r="F203" s="156"/>
      <c r="G203" s="175"/>
      <c r="H203" s="175"/>
      <c r="I203" s="177"/>
      <c r="J203" s="157" t="s">
        <v>98</v>
      </c>
      <c r="K203" s="158">
        <f t="shared" si="59"/>
        <v>0</v>
      </c>
      <c r="L203" s="168">
        <f t="shared" si="60"/>
        <v>0</v>
      </c>
      <c r="M203" s="171">
        <f t="shared" si="61"/>
        <v>0</v>
      </c>
      <c r="N203" s="171">
        <f t="shared" si="62"/>
        <v>0</v>
      </c>
      <c r="O203" s="171">
        <f t="shared" si="63"/>
        <v>0</v>
      </c>
      <c r="P203" s="171">
        <f t="shared" si="64"/>
        <v>0</v>
      </c>
      <c r="Q203" s="171">
        <f t="shared" si="65"/>
        <v>0</v>
      </c>
      <c r="R203" s="171">
        <f t="shared" si="66"/>
        <v>0</v>
      </c>
      <c r="S203" s="168" t="str">
        <f t="shared" si="67"/>
        <v/>
      </c>
      <c r="T203" s="171"/>
      <c r="U203" s="171"/>
      <c r="V203" s="171" t="str">
        <f>IF($F203&lt;&gt;"", IF($C203&lt;&gt;"", _xlfn.IFNA(IF(MATCH($C203&amp;" - "&amp;$F203, tblRelatietypeVergoeding[], 0)&lt;&gt;0, "", ""), "| Onverwachte combinatie tussen relatietype (veld "&amp;S202&amp;ROW()&amp;") en vergoedingswijze (veld "&amp;V202&amp;ROW()&amp;"). Kijk na of deze correct is."), ""), "")</f>
        <v/>
      </c>
      <c r="W203" s="171"/>
      <c r="X203" s="171"/>
      <c r="Y203" s="171"/>
      <c r="Z203" s="227" t="str">
        <f t="shared" si="68"/>
        <v/>
      </c>
      <c r="AA203" s="168"/>
      <c r="AB203" s="171"/>
      <c r="AC203" s="171"/>
      <c r="AD203" s="171"/>
      <c r="AE203" s="171"/>
      <c r="AF203" s="171" t="str">
        <f t="shared" si="55"/>
        <v/>
      </c>
      <c r="AG203" s="171" t="str">
        <f t="shared" si="56"/>
        <v/>
      </c>
      <c r="AH203" s="242" t="str">
        <f t="shared" si="69"/>
        <v/>
      </c>
      <c r="AI203" s="158" t="str">
        <f>IF(K203&lt;&gt;1, IF(SUM(K203:$K$504)&lt;&gt;0, "| Laat geen witruimte tussen ingevulde rijen.", ""), "")</f>
        <v/>
      </c>
      <c r="AJ203" s="242" t="str">
        <f t="shared" si="70"/>
        <v/>
      </c>
      <c r="AK203" s="171"/>
      <c r="AL203" s="159" t="str">
        <f t="shared" si="71"/>
        <v/>
      </c>
    </row>
    <row r="204" spans="1:38" s="158" customFormat="1" ht="14.4" customHeight="1" x14ac:dyDescent="0.3">
      <c r="A204" s="244" t="str">
        <f t="shared" si="57"/>
        <v/>
      </c>
      <c r="B204" s="153" t="str">
        <f t="shared" si="58"/>
        <v/>
      </c>
      <c r="C204" s="173"/>
      <c r="D204" s="179"/>
      <c r="E204" s="175"/>
      <c r="F204" s="156"/>
      <c r="G204" s="175"/>
      <c r="H204" s="175"/>
      <c r="I204" s="177"/>
      <c r="J204" s="157" t="s">
        <v>98</v>
      </c>
      <c r="K204" s="158">
        <f t="shared" si="59"/>
        <v>0</v>
      </c>
      <c r="L204" s="168">
        <f t="shared" si="60"/>
        <v>0</v>
      </c>
      <c r="M204" s="171">
        <f t="shared" si="61"/>
        <v>0</v>
      </c>
      <c r="N204" s="171">
        <f t="shared" si="62"/>
        <v>0</v>
      </c>
      <c r="O204" s="171">
        <f t="shared" si="63"/>
        <v>0</v>
      </c>
      <c r="P204" s="171">
        <f t="shared" si="64"/>
        <v>0</v>
      </c>
      <c r="Q204" s="171">
        <f t="shared" si="65"/>
        <v>0</v>
      </c>
      <c r="R204" s="171">
        <f t="shared" si="66"/>
        <v>0</v>
      </c>
      <c r="S204" s="168" t="str">
        <f t="shared" si="67"/>
        <v/>
      </c>
      <c r="T204" s="171"/>
      <c r="U204" s="171"/>
      <c r="V204" s="171" t="str">
        <f>IF($F204&lt;&gt;"", IF($C204&lt;&gt;"", _xlfn.IFNA(IF(MATCH($C204&amp;" - "&amp;$F204, tblRelatietypeVergoeding[], 0)&lt;&gt;0, "", ""), "| Onverwachte combinatie tussen relatietype (veld "&amp;S203&amp;ROW()&amp;") en vergoedingswijze (veld "&amp;V203&amp;ROW()&amp;"). Kijk na of deze correct is."), ""), "")</f>
        <v/>
      </c>
      <c r="W204" s="171"/>
      <c r="X204" s="171"/>
      <c r="Y204" s="171"/>
      <c r="Z204" s="227" t="str">
        <f t="shared" si="68"/>
        <v/>
      </c>
      <c r="AA204" s="168"/>
      <c r="AB204" s="171"/>
      <c r="AC204" s="171"/>
      <c r="AD204" s="171"/>
      <c r="AE204" s="171"/>
      <c r="AF204" s="171" t="str">
        <f t="shared" si="55"/>
        <v/>
      </c>
      <c r="AG204" s="171" t="str">
        <f t="shared" si="56"/>
        <v/>
      </c>
      <c r="AH204" s="242" t="str">
        <f t="shared" si="69"/>
        <v/>
      </c>
      <c r="AI204" s="158" t="str">
        <f>IF(K204&lt;&gt;1, IF(SUM(K204:$K$504)&lt;&gt;0, "| Laat geen witruimte tussen ingevulde rijen.", ""), "")</f>
        <v/>
      </c>
      <c r="AJ204" s="242" t="str">
        <f t="shared" si="70"/>
        <v/>
      </c>
      <c r="AK204" s="171"/>
      <c r="AL204" s="159" t="str">
        <f t="shared" si="71"/>
        <v/>
      </c>
    </row>
    <row r="205" spans="1:38" s="158" customFormat="1" ht="14.4" customHeight="1" x14ac:dyDescent="0.3">
      <c r="A205" s="244" t="str">
        <f t="shared" si="57"/>
        <v/>
      </c>
      <c r="B205" s="153" t="str">
        <f t="shared" si="58"/>
        <v/>
      </c>
      <c r="C205" s="173"/>
      <c r="D205" s="179"/>
      <c r="E205" s="175"/>
      <c r="F205" s="156"/>
      <c r="G205" s="175"/>
      <c r="H205" s="175"/>
      <c r="I205" s="177"/>
      <c r="J205" s="157" t="s">
        <v>98</v>
      </c>
      <c r="K205" s="158">
        <f t="shared" si="59"/>
        <v>0</v>
      </c>
      <c r="L205" s="168">
        <f t="shared" si="60"/>
        <v>0</v>
      </c>
      <c r="M205" s="171">
        <f t="shared" si="61"/>
        <v>0</v>
      </c>
      <c r="N205" s="171">
        <f t="shared" si="62"/>
        <v>0</v>
      </c>
      <c r="O205" s="171">
        <f t="shared" si="63"/>
        <v>0</v>
      </c>
      <c r="P205" s="171">
        <f t="shared" si="64"/>
        <v>0</v>
      </c>
      <c r="Q205" s="171">
        <f t="shared" si="65"/>
        <v>0</v>
      </c>
      <c r="R205" s="171">
        <f t="shared" si="66"/>
        <v>0</v>
      </c>
      <c r="S205" s="168" t="str">
        <f t="shared" si="67"/>
        <v/>
      </c>
      <c r="T205" s="171"/>
      <c r="U205" s="171"/>
      <c r="V205" s="171" t="str">
        <f>IF($F205&lt;&gt;"", IF($C205&lt;&gt;"", _xlfn.IFNA(IF(MATCH($C205&amp;" - "&amp;$F205, tblRelatietypeVergoeding[], 0)&lt;&gt;0, "", ""), "| Onverwachte combinatie tussen relatietype (veld "&amp;S204&amp;ROW()&amp;") en vergoedingswijze (veld "&amp;V204&amp;ROW()&amp;"). Kijk na of deze correct is."), ""), "")</f>
        <v/>
      </c>
      <c r="W205" s="171"/>
      <c r="X205" s="171"/>
      <c r="Y205" s="171"/>
      <c r="Z205" s="227" t="str">
        <f t="shared" si="68"/>
        <v/>
      </c>
      <c r="AA205" s="168"/>
      <c r="AB205" s="171"/>
      <c r="AC205" s="171"/>
      <c r="AD205" s="171"/>
      <c r="AE205" s="171"/>
      <c r="AF205" s="171" t="str">
        <f t="shared" si="55"/>
        <v/>
      </c>
      <c r="AG205" s="171" t="str">
        <f t="shared" si="56"/>
        <v/>
      </c>
      <c r="AH205" s="242" t="str">
        <f t="shared" si="69"/>
        <v/>
      </c>
      <c r="AI205" s="158" t="str">
        <f>IF(K205&lt;&gt;1, IF(SUM(K205:$K$504)&lt;&gt;0, "| Laat geen witruimte tussen ingevulde rijen.", ""), "")</f>
        <v/>
      </c>
      <c r="AJ205" s="242" t="str">
        <f t="shared" si="70"/>
        <v/>
      </c>
      <c r="AK205" s="171"/>
      <c r="AL205" s="159" t="str">
        <f t="shared" si="71"/>
        <v/>
      </c>
    </row>
    <row r="206" spans="1:38" s="158" customFormat="1" ht="14.4" customHeight="1" x14ac:dyDescent="0.3">
      <c r="A206" s="244" t="str">
        <f t="shared" si="57"/>
        <v/>
      </c>
      <c r="B206" s="153" t="str">
        <f t="shared" si="58"/>
        <v/>
      </c>
      <c r="C206" s="173"/>
      <c r="D206" s="179"/>
      <c r="E206" s="175"/>
      <c r="F206" s="156"/>
      <c r="G206" s="175"/>
      <c r="H206" s="175"/>
      <c r="I206" s="177"/>
      <c r="J206" s="157" t="s">
        <v>98</v>
      </c>
      <c r="K206" s="158">
        <f t="shared" si="59"/>
        <v>0</v>
      </c>
      <c r="L206" s="168">
        <f t="shared" si="60"/>
        <v>0</v>
      </c>
      <c r="M206" s="171">
        <f t="shared" si="61"/>
        <v>0</v>
      </c>
      <c r="N206" s="171">
        <f t="shared" si="62"/>
        <v>0</v>
      </c>
      <c r="O206" s="171">
        <f t="shared" si="63"/>
        <v>0</v>
      </c>
      <c r="P206" s="171">
        <f t="shared" si="64"/>
        <v>0</v>
      </c>
      <c r="Q206" s="171">
        <f t="shared" si="65"/>
        <v>0</v>
      </c>
      <c r="R206" s="171">
        <f t="shared" si="66"/>
        <v>0</v>
      </c>
      <c r="S206" s="168" t="str">
        <f t="shared" si="67"/>
        <v/>
      </c>
      <c r="T206" s="171"/>
      <c r="U206" s="171"/>
      <c r="V206" s="171" t="str">
        <f>IF($F206&lt;&gt;"", IF($C206&lt;&gt;"", _xlfn.IFNA(IF(MATCH($C206&amp;" - "&amp;$F206, tblRelatietypeVergoeding[], 0)&lt;&gt;0, "", ""), "| Onverwachte combinatie tussen relatietype (veld "&amp;S205&amp;ROW()&amp;") en vergoedingswijze (veld "&amp;V205&amp;ROW()&amp;"). Kijk na of deze correct is."), ""), "")</f>
        <v/>
      </c>
      <c r="W206" s="171"/>
      <c r="X206" s="171"/>
      <c r="Y206" s="171"/>
      <c r="Z206" s="227" t="str">
        <f t="shared" si="68"/>
        <v/>
      </c>
      <c r="AA206" s="168"/>
      <c r="AB206" s="171"/>
      <c r="AC206" s="171"/>
      <c r="AD206" s="171"/>
      <c r="AE206" s="171"/>
      <c r="AF206" s="171" t="str">
        <f t="shared" si="55"/>
        <v/>
      </c>
      <c r="AG206" s="171" t="str">
        <f t="shared" si="56"/>
        <v/>
      </c>
      <c r="AH206" s="242" t="str">
        <f t="shared" si="69"/>
        <v/>
      </c>
      <c r="AI206" s="158" t="str">
        <f>IF(K206&lt;&gt;1, IF(SUM(K206:$K$504)&lt;&gt;0, "| Laat geen witruimte tussen ingevulde rijen.", ""), "")</f>
        <v/>
      </c>
      <c r="AJ206" s="242" t="str">
        <f t="shared" si="70"/>
        <v/>
      </c>
      <c r="AK206" s="171"/>
      <c r="AL206" s="159" t="str">
        <f t="shared" si="71"/>
        <v/>
      </c>
    </row>
    <row r="207" spans="1:38" s="158" customFormat="1" ht="14.4" customHeight="1" x14ac:dyDescent="0.3">
      <c r="A207" s="244" t="str">
        <f t="shared" si="57"/>
        <v/>
      </c>
      <c r="B207" s="153" t="str">
        <f t="shared" si="58"/>
        <v/>
      </c>
      <c r="C207" s="173"/>
      <c r="D207" s="179"/>
      <c r="E207" s="175"/>
      <c r="F207" s="156"/>
      <c r="G207" s="175"/>
      <c r="H207" s="175"/>
      <c r="I207" s="177"/>
      <c r="J207" s="157" t="s">
        <v>98</v>
      </c>
      <c r="K207" s="158">
        <f t="shared" si="59"/>
        <v>0</v>
      </c>
      <c r="L207" s="168">
        <f t="shared" si="60"/>
        <v>0</v>
      </c>
      <c r="M207" s="171">
        <f t="shared" si="61"/>
        <v>0</v>
      </c>
      <c r="N207" s="171">
        <f t="shared" si="62"/>
        <v>0</v>
      </c>
      <c r="O207" s="171">
        <f t="shared" si="63"/>
        <v>0</v>
      </c>
      <c r="P207" s="171">
        <f t="shared" si="64"/>
        <v>0</v>
      </c>
      <c r="Q207" s="171">
        <f t="shared" si="65"/>
        <v>0</v>
      </c>
      <c r="R207" s="171">
        <f t="shared" si="66"/>
        <v>0</v>
      </c>
      <c r="S207" s="168" t="str">
        <f t="shared" si="67"/>
        <v/>
      </c>
      <c r="T207" s="171"/>
      <c r="U207" s="171"/>
      <c r="V207" s="171" t="str">
        <f>IF($F207&lt;&gt;"", IF($C207&lt;&gt;"", _xlfn.IFNA(IF(MATCH($C207&amp;" - "&amp;$F207, tblRelatietypeVergoeding[], 0)&lt;&gt;0, "", ""), "| Onverwachte combinatie tussen relatietype (veld "&amp;S206&amp;ROW()&amp;") en vergoedingswijze (veld "&amp;V206&amp;ROW()&amp;"). Kijk na of deze correct is."), ""), "")</f>
        <v/>
      </c>
      <c r="W207" s="171"/>
      <c r="X207" s="171"/>
      <c r="Y207" s="171"/>
      <c r="Z207" s="227" t="str">
        <f t="shared" si="68"/>
        <v/>
      </c>
      <c r="AA207" s="168"/>
      <c r="AB207" s="171"/>
      <c r="AC207" s="171"/>
      <c r="AD207" s="171"/>
      <c r="AE207" s="171"/>
      <c r="AF207" s="171" t="str">
        <f t="shared" si="55"/>
        <v/>
      </c>
      <c r="AG207" s="171" t="str">
        <f t="shared" si="56"/>
        <v/>
      </c>
      <c r="AH207" s="242" t="str">
        <f t="shared" si="69"/>
        <v/>
      </c>
      <c r="AI207" s="158" t="str">
        <f>IF(K207&lt;&gt;1, IF(SUM(K207:$K$504)&lt;&gt;0, "| Laat geen witruimte tussen ingevulde rijen.", ""), "")</f>
        <v/>
      </c>
      <c r="AJ207" s="242" t="str">
        <f t="shared" si="70"/>
        <v/>
      </c>
      <c r="AK207" s="171"/>
      <c r="AL207" s="159" t="str">
        <f t="shared" si="71"/>
        <v/>
      </c>
    </row>
    <row r="208" spans="1:38" s="158" customFormat="1" ht="14.4" customHeight="1" x14ac:dyDescent="0.3">
      <c r="A208" s="244" t="str">
        <f t="shared" si="57"/>
        <v/>
      </c>
      <c r="B208" s="153" t="str">
        <f t="shared" si="58"/>
        <v/>
      </c>
      <c r="C208" s="173"/>
      <c r="D208" s="179"/>
      <c r="E208" s="175"/>
      <c r="F208" s="156"/>
      <c r="G208" s="175"/>
      <c r="H208" s="175"/>
      <c r="I208" s="177"/>
      <c r="J208" s="157" t="s">
        <v>98</v>
      </c>
      <c r="K208" s="158">
        <f t="shared" si="59"/>
        <v>0</v>
      </c>
      <c r="L208" s="168">
        <f t="shared" si="60"/>
        <v>0</v>
      </c>
      <c r="M208" s="171">
        <f t="shared" si="61"/>
        <v>0</v>
      </c>
      <c r="N208" s="171">
        <f t="shared" si="62"/>
        <v>0</v>
      </c>
      <c r="O208" s="171">
        <f t="shared" si="63"/>
        <v>0</v>
      </c>
      <c r="P208" s="171">
        <f t="shared" si="64"/>
        <v>0</v>
      </c>
      <c r="Q208" s="171">
        <f t="shared" si="65"/>
        <v>0</v>
      </c>
      <c r="R208" s="171">
        <f t="shared" si="66"/>
        <v>0</v>
      </c>
      <c r="S208" s="168" t="str">
        <f t="shared" si="67"/>
        <v/>
      </c>
      <c r="T208" s="171"/>
      <c r="U208" s="171"/>
      <c r="V208" s="171" t="str">
        <f>IF($F208&lt;&gt;"", IF($C208&lt;&gt;"", _xlfn.IFNA(IF(MATCH($C208&amp;" - "&amp;$F208, tblRelatietypeVergoeding[], 0)&lt;&gt;0, "", ""), "| Onverwachte combinatie tussen relatietype (veld "&amp;S207&amp;ROW()&amp;") en vergoedingswijze (veld "&amp;V207&amp;ROW()&amp;"). Kijk na of deze correct is."), ""), "")</f>
        <v/>
      </c>
      <c r="W208" s="171"/>
      <c r="X208" s="171"/>
      <c r="Y208" s="171"/>
      <c r="Z208" s="227" t="str">
        <f t="shared" si="68"/>
        <v/>
      </c>
      <c r="AA208" s="168"/>
      <c r="AB208" s="171"/>
      <c r="AC208" s="171"/>
      <c r="AD208" s="171"/>
      <c r="AE208" s="171"/>
      <c r="AF208" s="171" t="str">
        <f t="shared" si="55"/>
        <v/>
      </c>
      <c r="AG208" s="171" t="str">
        <f t="shared" si="56"/>
        <v/>
      </c>
      <c r="AH208" s="242" t="str">
        <f t="shared" si="69"/>
        <v/>
      </c>
      <c r="AI208" s="158" t="str">
        <f>IF(K208&lt;&gt;1, IF(SUM(K208:$K$504)&lt;&gt;0, "| Laat geen witruimte tussen ingevulde rijen.", ""), "")</f>
        <v/>
      </c>
      <c r="AJ208" s="242" t="str">
        <f t="shared" si="70"/>
        <v/>
      </c>
      <c r="AK208" s="171"/>
      <c r="AL208" s="159" t="str">
        <f t="shared" si="71"/>
        <v/>
      </c>
    </row>
    <row r="209" spans="1:38" s="158" customFormat="1" ht="14.4" customHeight="1" x14ac:dyDescent="0.3">
      <c r="A209" s="244" t="str">
        <f t="shared" si="57"/>
        <v/>
      </c>
      <c r="B209" s="153" t="str">
        <f t="shared" si="58"/>
        <v/>
      </c>
      <c r="C209" s="173"/>
      <c r="D209" s="179"/>
      <c r="E209" s="175"/>
      <c r="F209" s="156"/>
      <c r="G209" s="175"/>
      <c r="H209" s="175"/>
      <c r="I209" s="177"/>
      <c r="J209" s="157" t="s">
        <v>98</v>
      </c>
      <c r="K209" s="158">
        <f t="shared" si="59"/>
        <v>0</v>
      </c>
      <c r="L209" s="168">
        <f t="shared" si="60"/>
        <v>0</v>
      </c>
      <c r="M209" s="171">
        <f t="shared" si="61"/>
        <v>0</v>
      </c>
      <c r="N209" s="171">
        <f t="shared" si="62"/>
        <v>0</v>
      </c>
      <c r="O209" s="171">
        <f t="shared" si="63"/>
        <v>0</v>
      </c>
      <c r="P209" s="171">
        <f t="shared" si="64"/>
        <v>0</v>
      </c>
      <c r="Q209" s="171">
        <f t="shared" si="65"/>
        <v>0</v>
      </c>
      <c r="R209" s="171">
        <f t="shared" si="66"/>
        <v>0</v>
      </c>
      <c r="S209" s="168" t="str">
        <f t="shared" si="67"/>
        <v/>
      </c>
      <c r="T209" s="171"/>
      <c r="U209" s="171"/>
      <c r="V209" s="171" t="str">
        <f>IF($F209&lt;&gt;"", IF($C209&lt;&gt;"", _xlfn.IFNA(IF(MATCH($C209&amp;" - "&amp;$F209, tblRelatietypeVergoeding[], 0)&lt;&gt;0, "", ""), "| Onverwachte combinatie tussen relatietype (veld "&amp;S208&amp;ROW()&amp;") en vergoedingswijze (veld "&amp;V208&amp;ROW()&amp;"). Kijk na of deze correct is."), ""), "")</f>
        <v/>
      </c>
      <c r="W209" s="171"/>
      <c r="X209" s="171"/>
      <c r="Y209" s="171"/>
      <c r="Z209" s="227" t="str">
        <f t="shared" si="68"/>
        <v/>
      </c>
      <c r="AA209" s="168"/>
      <c r="AB209" s="171"/>
      <c r="AC209" s="171"/>
      <c r="AD209" s="171"/>
      <c r="AE209" s="171"/>
      <c r="AF209" s="171" t="str">
        <f t="shared" si="55"/>
        <v/>
      </c>
      <c r="AG209" s="171" t="str">
        <f t="shared" si="56"/>
        <v/>
      </c>
      <c r="AH209" s="242" t="str">
        <f t="shared" si="69"/>
        <v/>
      </c>
      <c r="AI209" s="158" t="str">
        <f>IF(K209&lt;&gt;1, IF(SUM(K209:$K$504)&lt;&gt;0, "| Laat geen witruimte tussen ingevulde rijen.", ""), "")</f>
        <v/>
      </c>
      <c r="AJ209" s="242" t="str">
        <f t="shared" si="70"/>
        <v/>
      </c>
      <c r="AK209" s="171"/>
      <c r="AL209" s="159" t="str">
        <f t="shared" si="71"/>
        <v/>
      </c>
    </row>
    <row r="210" spans="1:38" s="158" customFormat="1" ht="14.4" customHeight="1" x14ac:dyDescent="0.3">
      <c r="A210" s="244" t="str">
        <f t="shared" si="57"/>
        <v/>
      </c>
      <c r="B210" s="153" t="str">
        <f t="shared" si="58"/>
        <v/>
      </c>
      <c r="C210" s="173"/>
      <c r="D210" s="179"/>
      <c r="E210" s="175"/>
      <c r="F210" s="156"/>
      <c r="G210" s="175"/>
      <c r="H210" s="175"/>
      <c r="I210" s="177"/>
      <c r="J210" s="157" t="s">
        <v>98</v>
      </c>
      <c r="K210" s="158">
        <f t="shared" si="59"/>
        <v>0</v>
      </c>
      <c r="L210" s="168">
        <f t="shared" si="60"/>
        <v>0</v>
      </c>
      <c r="M210" s="171">
        <f t="shared" si="61"/>
        <v>0</v>
      </c>
      <c r="N210" s="171">
        <f t="shared" si="62"/>
        <v>0</v>
      </c>
      <c r="O210" s="171">
        <f t="shared" si="63"/>
        <v>0</v>
      </c>
      <c r="P210" s="171">
        <f t="shared" si="64"/>
        <v>0</v>
      </c>
      <c r="Q210" s="171">
        <f t="shared" si="65"/>
        <v>0</v>
      </c>
      <c r="R210" s="171">
        <f t="shared" si="66"/>
        <v>0</v>
      </c>
      <c r="S210" s="168" t="str">
        <f t="shared" si="67"/>
        <v/>
      </c>
      <c r="T210" s="171"/>
      <c r="U210" s="171"/>
      <c r="V210" s="171" t="str">
        <f>IF($F210&lt;&gt;"", IF($C210&lt;&gt;"", _xlfn.IFNA(IF(MATCH($C210&amp;" - "&amp;$F210, tblRelatietypeVergoeding[], 0)&lt;&gt;0, "", ""), "| Onverwachte combinatie tussen relatietype (veld "&amp;S209&amp;ROW()&amp;") en vergoedingswijze (veld "&amp;V209&amp;ROW()&amp;"). Kijk na of deze correct is."), ""), "")</f>
        <v/>
      </c>
      <c r="W210" s="171"/>
      <c r="X210" s="171"/>
      <c r="Y210" s="171"/>
      <c r="Z210" s="227" t="str">
        <f t="shared" si="68"/>
        <v/>
      </c>
      <c r="AA210" s="168"/>
      <c r="AB210" s="171"/>
      <c r="AC210" s="171"/>
      <c r="AD210" s="171"/>
      <c r="AE210" s="171"/>
      <c r="AF210" s="171" t="str">
        <f t="shared" si="55"/>
        <v/>
      </c>
      <c r="AG210" s="171" t="str">
        <f t="shared" si="56"/>
        <v/>
      </c>
      <c r="AH210" s="242" t="str">
        <f t="shared" si="69"/>
        <v/>
      </c>
      <c r="AI210" s="158" t="str">
        <f>IF(K210&lt;&gt;1, IF(SUM(K210:$K$504)&lt;&gt;0, "| Laat geen witruimte tussen ingevulde rijen.", ""), "")</f>
        <v/>
      </c>
      <c r="AJ210" s="242" t="str">
        <f t="shared" si="70"/>
        <v/>
      </c>
      <c r="AK210" s="171"/>
      <c r="AL210" s="159" t="str">
        <f t="shared" si="71"/>
        <v/>
      </c>
    </row>
    <row r="211" spans="1:38" s="158" customFormat="1" ht="14.4" customHeight="1" x14ac:dyDescent="0.3">
      <c r="A211" s="244" t="str">
        <f t="shared" si="57"/>
        <v/>
      </c>
      <c r="B211" s="153" t="str">
        <f t="shared" si="58"/>
        <v/>
      </c>
      <c r="C211" s="173"/>
      <c r="D211" s="179"/>
      <c r="E211" s="175"/>
      <c r="F211" s="156"/>
      <c r="G211" s="175"/>
      <c r="H211" s="175"/>
      <c r="I211" s="177"/>
      <c r="J211" s="157" t="s">
        <v>98</v>
      </c>
      <c r="K211" s="158">
        <f t="shared" si="59"/>
        <v>0</v>
      </c>
      <c r="L211" s="168">
        <f t="shared" si="60"/>
        <v>0</v>
      </c>
      <c r="M211" s="171">
        <f t="shared" si="61"/>
        <v>0</v>
      </c>
      <c r="N211" s="171">
        <f t="shared" si="62"/>
        <v>0</v>
      </c>
      <c r="O211" s="171">
        <f t="shared" si="63"/>
        <v>0</v>
      </c>
      <c r="P211" s="171">
        <f t="shared" si="64"/>
        <v>0</v>
      </c>
      <c r="Q211" s="171">
        <f t="shared" si="65"/>
        <v>0</v>
      </c>
      <c r="R211" s="171">
        <f t="shared" si="66"/>
        <v>0</v>
      </c>
      <c r="S211" s="168" t="str">
        <f t="shared" si="67"/>
        <v/>
      </c>
      <c r="T211" s="171"/>
      <c r="U211" s="171"/>
      <c r="V211" s="171" t="str">
        <f>IF($F211&lt;&gt;"", IF($C211&lt;&gt;"", _xlfn.IFNA(IF(MATCH($C211&amp;" - "&amp;$F211, tblRelatietypeVergoeding[], 0)&lt;&gt;0, "", ""), "| Onverwachte combinatie tussen relatietype (veld "&amp;S210&amp;ROW()&amp;") en vergoedingswijze (veld "&amp;V210&amp;ROW()&amp;"). Kijk na of deze correct is."), ""), "")</f>
        <v/>
      </c>
      <c r="W211" s="171"/>
      <c r="X211" s="171"/>
      <c r="Y211" s="171"/>
      <c r="Z211" s="227" t="str">
        <f t="shared" si="68"/>
        <v/>
      </c>
      <c r="AA211" s="168"/>
      <c r="AB211" s="171"/>
      <c r="AC211" s="171"/>
      <c r="AD211" s="171"/>
      <c r="AE211" s="171"/>
      <c r="AF211" s="171" t="str">
        <f t="shared" si="55"/>
        <v/>
      </c>
      <c r="AG211" s="171" t="str">
        <f t="shared" si="56"/>
        <v/>
      </c>
      <c r="AH211" s="242" t="str">
        <f t="shared" si="69"/>
        <v/>
      </c>
      <c r="AI211" s="158" t="str">
        <f>IF(K211&lt;&gt;1, IF(SUM(K211:$K$504)&lt;&gt;0, "| Laat geen witruimte tussen ingevulde rijen.", ""), "")</f>
        <v/>
      </c>
      <c r="AJ211" s="242" t="str">
        <f t="shared" si="70"/>
        <v/>
      </c>
      <c r="AK211" s="171"/>
      <c r="AL211" s="159" t="str">
        <f t="shared" si="71"/>
        <v/>
      </c>
    </row>
    <row r="212" spans="1:38" s="158" customFormat="1" ht="14.4" customHeight="1" x14ac:dyDescent="0.3">
      <c r="A212" s="244" t="str">
        <f t="shared" si="57"/>
        <v/>
      </c>
      <c r="B212" s="153" t="str">
        <f t="shared" si="58"/>
        <v/>
      </c>
      <c r="C212" s="173"/>
      <c r="D212" s="179"/>
      <c r="E212" s="175"/>
      <c r="F212" s="156"/>
      <c r="G212" s="175"/>
      <c r="H212" s="175"/>
      <c r="I212" s="177"/>
      <c r="J212" s="157" t="s">
        <v>98</v>
      </c>
      <c r="K212" s="158">
        <f t="shared" si="59"/>
        <v>0</v>
      </c>
      <c r="L212" s="168">
        <f t="shared" si="60"/>
        <v>0</v>
      </c>
      <c r="M212" s="171">
        <f t="shared" si="61"/>
        <v>0</v>
      </c>
      <c r="N212" s="171">
        <f t="shared" si="62"/>
        <v>0</v>
      </c>
      <c r="O212" s="171">
        <f t="shared" si="63"/>
        <v>0</v>
      </c>
      <c r="P212" s="171">
        <f t="shared" si="64"/>
        <v>0</v>
      </c>
      <c r="Q212" s="171">
        <f t="shared" si="65"/>
        <v>0</v>
      </c>
      <c r="R212" s="171">
        <f t="shared" si="66"/>
        <v>0</v>
      </c>
      <c r="S212" s="168" t="str">
        <f t="shared" si="67"/>
        <v/>
      </c>
      <c r="T212" s="171"/>
      <c r="U212" s="171"/>
      <c r="V212" s="171" t="str">
        <f>IF($F212&lt;&gt;"", IF($C212&lt;&gt;"", _xlfn.IFNA(IF(MATCH($C212&amp;" - "&amp;$F212, tblRelatietypeVergoeding[], 0)&lt;&gt;0, "", ""), "| Onverwachte combinatie tussen relatietype (veld "&amp;S211&amp;ROW()&amp;") en vergoedingswijze (veld "&amp;V211&amp;ROW()&amp;"). Kijk na of deze correct is."), ""), "")</f>
        <v/>
      </c>
      <c r="W212" s="171"/>
      <c r="X212" s="171"/>
      <c r="Y212" s="171"/>
      <c r="Z212" s="227" t="str">
        <f t="shared" si="68"/>
        <v/>
      </c>
      <c r="AA212" s="168"/>
      <c r="AB212" s="171"/>
      <c r="AC212" s="171"/>
      <c r="AD212" s="171"/>
      <c r="AE212" s="171"/>
      <c r="AF212" s="171" t="str">
        <f t="shared" si="55"/>
        <v/>
      </c>
      <c r="AG212" s="171" t="str">
        <f t="shared" si="56"/>
        <v/>
      </c>
      <c r="AH212" s="242" t="str">
        <f t="shared" si="69"/>
        <v/>
      </c>
      <c r="AI212" s="158" t="str">
        <f>IF(K212&lt;&gt;1, IF(SUM(K212:$K$504)&lt;&gt;0, "| Laat geen witruimte tussen ingevulde rijen.", ""), "")</f>
        <v/>
      </c>
      <c r="AJ212" s="242" t="str">
        <f t="shared" si="70"/>
        <v/>
      </c>
      <c r="AK212" s="171"/>
      <c r="AL212" s="159" t="str">
        <f t="shared" si="71"/>
        <v/>
      </c>
    </row>
    <row r="213" spans="1:38" s="158" customFormat="1" ht="14.4" customHeight="1" x14ac:dyDescent="0.3">
      <c r="A213" s="244" t="str">
        <f t="shared" si="57"/>
        <v/>
      </c>
      <c r="B213" s="153" t="str">
        <f t="shared" si="58"/>
        <v/>
      </c>
      <c r="C213" s="173"/>
      <c r="D213" s="179"/>
      <c r="E213" s="175"/>
      <c r="F213" s="156"/>
      <c r="G213" s="175"/>
      <c r="H213" s="175"/>
      <c r="I213" s="177"/>
      <c r="J213" s="157" t="s">
        <v>98</v>
      </c>
      <c r="K213" s="158">
        <f t="shared" si="59"/>
        <v>0</v>
      </c>
      <c r="L213" s="168">
        <f t="shared" si="60"/>
        <v>0</v>
      </c>
      <c r="M213" s="171">
        <f t="shared" si="61"/>
        <v>0</v>
      </c>
      <c r="N213" s="171">
        <f t="shared" si="62"/>
        <v>0</v>
      </c>
      <c r="O213" s="171">
        <f t="shared" si="63"/>
        <v>0</v>
      </c>
      <c r="P213" s="171">
        <f t="shared" si="64"/>
        <v>0</v>
      </c>
      <c r="Q213" s="171">
        <f t="shared" si="65"/>
        <v>0</v>
      </c>
      <c r="R213" s="171">
        <f t="shared" si="66"/>
        <v>0</v>
      </c>
      <c r="S213" s="168" t="str">
        <f t="shared" si="67"/>
        <v/>
      </c>
      <c r="T213" s="171"/>
      <c r="U213" s="171"/>
      <c r="V213" s="171" t="str">
        <f>IF($F213&lt;&gt;"", IF($C213&lt;&gt;"", _xlfn.IFNA(IF(MATCH($C213&amp;" - "&amp;$F213, tblRelatietypeVergoeding[], 0)&lt;&gt;0, "", ""), "| Onverwachte combinatie tussen relatietype (veld "&amp;S212&amp;ROW()&amp;") en vergoedingswijze (veld "&amp;V212&amp;ROW()&amp;"). Kijk na of deze correct is."), ""), "")</f>
        <v/>
      </c>
      <c r="W213" s="171"/>
      <c r="X213" s="171"/>
      <c r="Y213" s="171"/>
      <c r="Z213" s="227" t="str">
        <f t="shared" si="68"/>
        <v/>
      </c>
      <c r="AA213" s="168"/>
      <c r="AB213" s="171"/>
      <c r="AC213" s="171"/>
      <c r="AD213" s="171"/>
      <c r="AE213" s="171"/>
      <c r="AF213" s="171" t="str">
        <f t="shared" si="55"/>
        <v/>
      </c>
      <c r="AG213" s="171" t="str">
        <f t="shared" si="56"/>
        <v/>
      </c>
      <c r="AH213" s="242" t="str">
        <f t="shared" si="69"/>
        <v/>
      </c>
      <c r="AI213" s="158" t="str">
        <f>IF(K213&lt;&gt;1, IF(SUM(K213:$K$504)&lt;&gt;0, "| Laat geen witruimte tussen ingevulde rijen.", ""), "")</f>
        <v/>
      </c>
      <c r="AJ213" s="242" t="str">
        <f t="shared" si="70"/>
        <v/>
      </c>
      <c r="AK213" s="171"/>
      <c r="AL213" s="159" t="str">
        <f t="shared" si="71"/>
        <v/>
      </c>
    </row>
    <row r="214" spans="1:38" s="158" customFormat="1" ht="14.4" customHeight="1" x14ac:dyDescent="0.3">
      <c r="A214" s="244" t="str">
        <f t="shared" si="57"/>
        <v/>
      </c>
      <c r="B214" s="153" t="str">
        <f t="shared" si="58"/>
        <v/>
      </c>
      <c r="C214" s="173"/>
      <c r="D214" s="179"/>
      <c r="E214" s="175"/>
      <c r="F214" s="156"/>
      <c r="G214" s="175"/>
      <c r="H214" s="175"/>
      <c r="I214" s="177"/>
      <c r="J214" s="157" t="s">
        <v>98</v>
      </c>
      <c r="K214" s="158">
        <f t="shared" si="59"/>
        <v>0</v>
      </c>
      <c r="L214" s="168">
        <f t="shared" si="60"/>
        <v>0</v>
      </c>
      <c r="M214" s="171">
        <f t="shared" si="61"/>
        <v>0</v>
      </c>
      <c r="N214" s="171">
        <f t="shared" si="62"/>
        <v>0</v>
      </c>
      <c r="O214" s="171">
        <f t="shared" si="63"/>
        <v>0</v>
      </c>
      <c r="P214" s="171">
        <f t="shared" si="64"/>
        <v>0</v>
      </c>
      <c r="Q214" s="171">
        <f t="shared" si="65"/>
        <v>0</v>
      </c>
      <c r="R214" s="171">
        <f t="shared" si="66"/>
        <v>0</v>
      </c>
      <c r="S214" s="168" t="str">
        <f t="shared" si="67"/>
        <v/>
      </c>
      <c r="T214" s="171"/>
      <c r="U214" s="171"/>
      <c r="V214" s="171" t="str">
        <f>IF($F214&lt;&gt;"", IF($C214&lt;&gt;"", _xlfn.IFNA(IF(MATCH($C214&amp;" - "&amp;$F214, tblRelatietypeVergoeding[], 0)&lt;&gt;0, "", ""), "| Onverwachte combinatie tussen relatietype (veld "&amp;S213&amp;ROW()&amp;") en vergoedingswijze (veld "&amp;V213&amp;ROW()&amp;"). Kijk na of deze correct is."), ""), "")</f>
        <v/>
      </c>
      <c r="W214" s="171"/>
      <c r="X214" s="171"/>
      <c r="Y214" s="171"/>
      <c r="Z214" s="227" t="str">
        <f t="shared" si="68"/>
        <v/>
      </c>
      <c r="AA214" s="168"/>
      <c r="AB214" s="171"/>
      <c r="AC214" s="171"/>
      <c r="AD214" s="171"/>
      <c r="AE214" s="171"/>
      <c r="AF214" s="171" t="str">
        <f t="shared" si="55"/>
        <v/>
      </c>
      <c r="AG214" s="171" t="str">
        <f t="shared" si="56"/>
        <v/>
      </c>
      <c r="AH214" s="242" t="str">
        <f t="shared" si="69"/>
        <v/>
      </c>
      <c r="AI214" s="158" t="str">
        <f>IF(K214&lt;&gt;1, IF(SUM(K214:$K$504)&lt;&gt;0, "| Laat geen witruimte tussen ingevulde rijen.", ""), "")</f>
        <v/>
      </c>
      <c r="AJ214" s="242" t="str">
        <f t="shared" si="70"/>
        <v/>
      </c>
      <c r="AK214" s="171"/>
      <c r="AL214" s="159" t="str">
        <f t="shared" si="71"/>
        <v/>
      </c>
    </row>
    <row r="215" spans="1:38" s="158" customFormat="1" ht="14.4" customHeight="1" x14ac:dyDescent="0.3">
      <c r="A215" s="244" t="str">
        <f t="shared" si="57"/>
        <v/>
      </c>
      <c r="B215" s="153" t="str">
        <f t="shared" si="58"/>
        <v/>
      </c>
      <c r="C215" s="173"/>
      <c r="D215" s="179"/>
      <c r="E215" s="175"/>
      <c r="F215" s="156"/>
      <c r="G215" s="175"/>
      <c r="H215" s="175"/>
      <c r="I215" s="177"/>
      <c r="J215" s="157" t="s">
        <v>98</v>
      </c>
      <c r="K215" s="158">
        <f t="shared" si="59"/>
        <v>0</v>
      </c>
      <c r="L215" s="168">
        <f t="shared" si="60"/>
        <v>0</v>
      </c>
      <c r="M215" s="171">
        <f t="shared" si="61"/>
        <v>0</v>
      </c>
      <c r="N215" s="171">
        <f t="shared" si="62"/>
        <v>0</v>
      </c>
      <c r="O215" s="171">
        <f t="shared" si="63"/>
        <v>0</v>
      </c>
      <c r="P215" s="171">
        <f t="shared" si="64"/>
        <v>0</v>
      </c>
      <c r="Q215" s="171">
        <f t="shared" si="65"/>
        <v>0</v>
      </c>
      <c r="R215" s="171">
        <f t="shared" si="66"/>
        <v>0</v>
      </c>
      <c r="S215" s="168" t="str">
        <f t="shared" si="67"/>
        <v/>
      </c>
      <c r="T215" s="171"/>
      <c r="U215" s="171"/>
      <c r="V215" s="171" t="str">
        <f>IF($F215&lt;&gt;"", IF($C215&lt;&gt;"", _xlfn.IFNA(IF(MATCH($C215&amp;" - "&amp;$F215, tblRelatietypeVergoeding[], 0)&lt;&gt;0, "", ""), "| Onverwachte combinatie tussen relatietype (veld "&amp;S214&amp;ROW()&amp;") en vergoedingswijze (veld "&amp;V214&amp;ROW()&amp;"). Kijk na of deze correct is."), ""), "")</f>
        <v/>
      </c>
      <c r="W215" s="171"/>
      <c r="X215" s="171"/>
      <c r="Y215" s="171"/>
      <c r="Z215" s="227" t="str">
        <f t="shared" si="68"/>
        <v/>
      </c>
      <c r="AA215" s="168"/>
      <c r="AB215" s="171"/>
      <c r="AC215" s="171"/>
      <c r="AD215" s="171"/>
      <c r="AE215" s="171"/>
      <c r="AF215" s="171" t="str">
        <f t="shared" si="55"/>
        <v/>
      </c>
      <c r="AG215" s="171" t="str">
        <f t="shared" si="56"/>
        <v/>
      </c>
      <c r="AH215" s="242" t="str">
        <f t="shared" si="69"/>
        <v/>
      </c>
      <c r="AI215" s="158" t="str">
        <f>IF(K215&lt;&gt;1, IF(SUM(K215:$K$504)&lt;&gt;0, "| Laat geen witruimte tussen ingevulde rijen.", ""), "")</f>
        <v/>
      </c>
      <c r="AJ215" s="242" t="str">
        <f t="shared" si="70"/>
        <v/>
      </c>
      <c r="AK215" s="171"/>
      <c r="AL215" s="159" t="str">
        <f t="shared" si="71"/>
        <v/>
      </c>
    </row>
    <row r="216" spans="1:38" s="158" customFormat="1" ht="14.4" customHeight="1" x14ac:dyDescent="0.3">
      <c r="A216" s="244" t="str">
        <f t="shared" si="57"/>
        <v/>
      </c>
      <c r="B216" s="153" t="str">
        <f t="shared" si="58"/>
        <v/>
      </c>
      <c r="C216" s="173"/>
      <c r="D216" s="179"/>
      <c r="E216" s="175"/>
      <c r="F216" s="156"/>
      <c r="G216" s="175"/>
      <c r="H216" s="175"/>
      <c r="I216" s="177"/>
      <c r="J216" s="157" t="s">
        <v>98</v>
      </c>
      <c r="K216" s="158">
        <f t="shared" si="59"/>
        <v>0</v>
      </c>
      <c r="L216" s="168">
        <f t="shared" si="60"/>
        <v>0</v>
      </c>
      <c r="M216" s="171">
        <f t="shared" si="61"/>
        <v>0</v>
      </c>
      <c r="N216" s="171">
        <f t="shared" si="62"/>
        <v>0</v>
      </c>
      <c r="O216" s="171">
        <f t="shared" si="63"/>
        <v>0</v>
      </c>
      <c r="P216" s="171">
        <f t="shared" si="64"/>
        <v>0</v>
      </c>
      <c r="Q216" s="171">
        <f t="shared" si="65"/>
        <v>0</v>
      </c>
      <c r="R216" s="171">
        <f t="shared" si="66"/>
        <v>0</v>
      </c>
      <c r="S216" s="168" t="str">
        <f t="shared" si="67"/>
        <v/>
      </c>
      <c r="T216" s="171"/>
      <c r="U216" s="171"/>
      <c r="V216" s="171" t="str">
        <f>IF($F216&lt;&gt;"", IF($C216&lt;&gt;"", _xlfn.IFNA(IF(MATCH($C216&amp;" - "&amp;$F216, tblRelatietypeVergoeding[], 0)&lt;&gt;0, "", ""), "| Onverwachte combinatie tussen relatietype (veld "&amp;S215&amp;ROW()&amp;") en vergoedingswijze (veld "&amp;V215&amp;ROW()&amp;"). Kijk na of deze correct is."), ""), "")</f>
        <v/>
      </c>
      <c r="W216" s="171"/>
      <c r="X216" s="171"/>
      <c r="Y216" s="171"/>
      <c r="Z216" s="227" t="str">
        <f t="shared" si="68"/>
        <v/>
      </c>
      <c r="AA216" s="168"/>
      <c r="AB216" s="171"/>
      <c r="AC216" s="171"/>
      <c r="AD216" s="171"/>
      <c r="AE216" s="171"/>
      <c r="AF216" s="171" t="str">
        <f t="shared" si="55"/>
        <v/>
      </c>
      <c r="AG216" s="171" t="str">
        <f t="shared" si="56"/>
        <v/>
      </c>
      <c r="AH216" s="242" t="str">
        <f t="shared" si="69"/>
        <v/>
      </c>
      <c r="AI216" s="158" t="str">
        <f>IF(K216&lt;&gt;1, IF(SUM(K216:$K$504)&lt;&gt;0, "| Laat geen witruimte tussen ingevulde rijen.", ""), "")</f>
        <v/>
      </c>
      <c r="AJ216" s="242" t="str">
        <f t="shared" si="70"/>
        <v/>
      </c>
      <c r="AK216" s="171"/>
      <c r="AL216" s="159" t="str">
        <f t="shared" si="71"/>
        <v/>
      </c>
    </row>
    <row r="217" spans="1:38" s="158" customFormat="1" ht="14.4" customHeight="1" x14ac:dyDescent="0.3">
      <c r="A217" s="244" t="str">
        <f t="shared" si="57"/>
        <v/>
      </c>
      <c r="B217" s="153" t="str">
        <f t="shared" si="58"/>
        <v/>
      </c>
      <c r="C217" s="173"/>
      <c r="D217" s="179"/>
      <c r="E217" s="175"/>
      <c r="F217" s="156"/>
      <c r="G217" s="175"/>
      <c r="H217" s="175"/>
      <c r="I217" s="177"/>
      <c r="J217" s="157" t="s">
        <v>98</v>
      </c>
      <c r="K217" s="158">
        <f t="shared" si="59"/>
        <v>0</v>
      </c>
      <c r="L217" s="168">
        <f t="shared" si="60"/>
        <v>0</v>
      </c>
      <c r="M217" s="171">
        <f t="shared" si="61"/>
        <v>0</v>
      </c>
      <c r="N217" s="171">
        <f t="shared" si="62"/>
        <v>0</v>
      </c>
      <c r="O217" s="171">
        <f t="shared" si="63"/>
        <v>0</v>
      </c>
      <c r="P217" s="171">
        <f t="shared" si="64"/>
        <v>0</v>
      </c>
      <c r="Q217" s="171">
        <f t="shared" si="65"/>
        <v>0</v>
      </c>
      <c r="R217" s="171">
        <f t="shared" si="66"/>
        <v>0</v>
      </c>
      <c r="S217" s="168" t="str">
        <f t="shared" si="67"/>
        <v/>
      </c>
      <c r="T217" s="171"/>
      <c r="U217" s="171"/>
      <c r="V217" s="171" t="str">
        <f>IF($F217&lt;&gt;"", IF($C217&lt;&gt;"", _xlfn.IFNA(IF(MATCH($C217&amp;" - "&amp;$F217, tblRelatietypeVergoeding[], 0)&lt;&gt;0, "", ""), "| Onverwachte combinatie tussen relatietype (veld "&amp;S216&amp;ROW()&amp;") en vergoedingswijze (veld "&amp;V216&amp;ROW()&amp;"). Kijk na of deze correct is."), ""), "")</f>
        <v/>
      </c>
      <c r="W217" s="171"/>
      <c r="X217" s="171"/>
      <c r="Y217" s="171"/>
      <c r="Z217" s="227" t="str">
        <f t="shared" si="68"/>
        <v/>
      </c>
      <c r="AA217" s="168"/>
      <c r="AB217" s="171"/>
      <c r="AC217" s="171"/>
      <c r="AD217" s="171"/>
      <c r="AE217" s="171"/>
      <c r="AF217" s="171" t="str">
        <f t="shared" si="55"/>
        <v/>
      </c>
      <c r="AG217" s="171" t="str">
        <f t="shared" si="56"/>
        <v/>
      </c>
      <c r="AH217" s="242" t="str">
        <f t="shared" si="69"/>
        <v/>
      </c>
      <c r="AI217" s="158" t="str">
        <f>IF(K217&lt;&gt;1, IF(SUM(K217:$K$504)&lt;&gt;0, "| Laat geen witruimte tussen ingevulde rijen.", ""), "")</f>
        <v/>
      </c>
      <c r="AJ217" s="242" t="str">
        <f t="shared" si="70"/>
        <v/>
      </c>
      <c r="AK217" s="171"/>
      <c r="AL217" s="159" t="str">
        <f t="shared" si="71"/>
        <v/>
      </c>
    </row>
    <row r="218" spans="1:38" s="158" customFormat="1" ht="14.4" customHeight="1" x14ac:dyDescent="0.3">
      <c r="A218" s="244" t="str">
        <f t="shared" si="57"/>
        <v/>
      </c>
      <c r="B218" s="153" t="str">
        <f t="shared" si="58"/>
        <v/>
      </c>
      <c r="C218" s="173"/>
      <c r="D218" s="179"/>
      <c r="E218" s="175"/>
      <c r="F218" s="156"/>
      <c r="G218" s="175"/>
      <c r="H218" s="175"/>
      <c r="I218" s="177"/>
      <c r="J218" s="157" t="s">
        <v>98</v>
      </c>
      <c r="K218" s="158">
        <f t="shared" si="59"/>
        <v>0</v>
      </c>
      <c r="L218" s="168">
        <f t="shared" si="60"/>
        <v>0</v>
      </c>
      <c r="M218" s="171">
        <f t="shared" si="61"/>
        <v>0</v>
      </c>
      <c r="N218" s="171">
        <f t="shared" si="62"/>
        <v>0</v>
      </c>
      <c r="O218" s="171">
        <f t="shared" si="63"/>
        <v>0</v>
      </c>
      <c r="P218" s="171">
        <f t="shared" si="64"/>
        <v>0</v>
      </c>
      <c r="Q218" s="171">
        <f t="shared" si="65"/>
        <v>0</v>
      </c>
      <c r="R218" s="171">
        <f t="shared" si="66"/>
        <v>0</v>
      </c>
      <c r="S218" s="168" t="str">
        <f t="shared" si="67"/>
        <v/>
      </c>
      <c r="T218" s="171"/>
      <c r="U218" s="171"/>
      <c r="V218" s="171" t="str">
        <f>IF($F218&lt;&gt;"", IF($C218&lt;&gt;"", _xlfn.IFNA(IF(MATCH($C218&amp;" - "&amp;$F218, tblRelatietypeVergoeding[], 0)&lt;&gt;0, "", ""), "| Onverwachte combinatie tussen relatietype (veld "&amp;S217&amp;ROW()&amp;") en vergoedingswijze (veld "&amp;V217&amp;ROW()&amp;"). Kijk na of deze correct is."), ""), "")</f>
        <v/>
      </c>
      <c r="W218" s="171"/>
      <c r="X218" s="171"/>
      <c r="Y218" s="171"/>
      <c r="Z218" s="227" t="str">
        <f t="shared" si="68"/>
        <v/>
      </c>
      <c r="AA218" s="168"/>
      <c r="AB218" s="171"/>
      <c r="AC218" s="171"/>
      <c r="AD218" s="171"/>
      <c r="AE218" s="171"/>
      <c r="AF218" s="171" t="str">
        <f t="shared" si="55"/>
        <v/>
      </c>
      <c r="AG218" s="171" t="str">
        <f t="shared" si="56"/>
        <v/>
      </c>
      <c r="AH218" s="242" t="str">
        <f t="shared" si="69"/>
        <v/>
      </c>
      <c r="AI218" s="158" t="str">
        <f>IF(K218&lt;&gt;1, IF(SUM(K218:$K$504)&lt;&gt;0, "| Laat geen witruimte tussen ingevulde rijen.", ""), "")</f>
        <v/>
      </c>
      <c r="AJ218" s="242" t="str">
        <f t="shared" si="70"/>
        <v/>
      </c>
      <c r="AK218" s="171"/>
      <c r="AL218" s="159" t="str">
        <f t="shared" si="71"/>
        <v/>
      </c>
    </row>
    <row r="219" spans="1:38" s="158" customFormat="1" ht="14.4" customHeight="1" x14ac:dyDescent="0.3">
      <c r="A219" s="244" t="str">
        <f t="shared" si="57"/>
        <v/>
      </c>
      <c r="B219" s="153" t="str">
        <f t="shared" si="58"/>
        <v/>
      </c>
      <c r="C219" s="173"/>
      <c r="D219" s="179"/>
      <c r="E219" s="175"/>
      <c r="F219" s="156"/>
      <c r="G219" s="175"/>
      <c r="H219" s="175"/>
      <c r="I219" s="177"/>
      <c r="J219" s="157" t="s">
        <v>98</v>
      </c>
      <c r="K219" s="158">
        <f t="shared" si="59"/>
        <v>0</v>
      </c>
      <c r="L219" s="168">
        <f t="shared" si="60"/>
        <v>0</v>
      </c>
      <c r="M219" s="171">
        <f t="shared" si="61"/>
        <v>0</v>
      </c>
      <c r="N219" s="171">
        <f t="shared" si="62"/>
        <v>0</v>
      </c>
      <c r="O219" s="171">
        <f t="shared" si="63"/>
        <v>0</v>
      </c>
      <c r="P219" s="171">
        <f t="shared" si="64"/>
        <v>0</v>
      </c>
      <c r="Q219" s="171">
        <f t="shared" si="65"/>
        <v>0</v>
      </c>
      <c r="R219" s="171">
        <f t="shared" si="66"/>
        <v>0</v>
      </c>
      <c r="S219" s="168" t="str">
        <f t="shared" si="67"/>
        <v/>
      </c>
      <c r="T219" s="171"/>
      <c r="U219" s="171"/>
      <c r="V219" s="171" t="str">
        <f>IF($F219&lt;&gt;"", IF($C219&lt;&gt;"", _xlfn.IFNA(IF(MATCH($C219&amp;" - "&amp;$F219, tblRelatietypeVergoeding[], 0)&lt;&gt;0, "", ""), "| Onverwachte combinatie tussen relatietype (veld "&amp;S218&amp;ROW()&amp;") en vergoedingswijze (veld "&amp;V218&amp;ROW()&amp;"). Kijk na of deze correct is."), ""), "")</f>
        <v/>
      </c>
      <c r="W219" s="171"/>
      <c r="X219" s="171"/>
      <c r="Y219" s="171"/>
      <c r="Z219" s="227" t="str">
        <f t="shared" si="68"/>
        <v/>
      </c>
      <c r="AA219" s="168"/>
      <c r="AB219" s="171"/>
      <c r="AC219" s="171"/>
      <c r="AD219" s="171"/>
      <c r="AE219" s="171"/>
      <c r="AF219" s="171" t="str">
        <f t="shared" si="55"/>
        <v/>
      </c>
      <c r="AG219" s="171" t="str">
        <f t="shared" si="56"/>
        <v/>
      </c>
      <c r="AH219" s="242" t="str">
        <f t="shared" si="69"/>
        <v/>
      </c>
      <c r="AI219" s="158" t="str">
        <f>IF(K219&lt;&gt;1, IF(SUM(K219:$K$504)&lt;&gt;0, "| Laat geen witruimte tussen ingevulde rijen.", ""), "")</f>
        <v/>
      </c>
      <c r="AJ219" s="242" t="str">
        <f t="shared" si="70"/>
        <v/>
      </c>
      <c r="AK219" s="171"/>
      <c r="AL219" s="159" t="str">
        <f t="shared" si="71"/>
        <v/>
      </c>
    </row>
    <row r="220" spans="1:38" s="158" customFormat="1" ht="14.4" customHeight="1" x14ac:dyDescent="0.3">
      <c r="A220" s="244" t="str">
        <f t="shared" si="57"/>
        <v/>
      </c>
      <c r="B220" s="153" t="str">
        <f t="shared" si="58"/>
        <v/>
      </c>
      <c r="C220" s="173"/>
      <c r="D220" s="179"/>
      <c r="E220" s="175"/>
      <c r="F220" s="156"/>
      <c r="G220" s="175"/>
      <c r="H220" s="175"/>
      <c r="I220" s="177"/>
      <c r="J220" s="157" t="s">
        <v>98</v>
      </c>
      <c r="K220" s="158">
        <f t="shared" si="59"/>
        <v>0</v>
      </c>
      <c r="L220" s="168">
        <f t="shared" si="60"/>
        <v>0</v>
      </c>
      <c r="M220" s="171">
        <f t="shared" si="61"/>
        <v>0</v>
      </c>
      <c r="N220" s="171">
        <f t="shared" si="62"/>
        <v>0</v>
      </c>
      <c r="O220" s="171">
        <f t="shared" si="63"/>
        <v>0</v>
      </c>
      <c r="P220" s="171">
        <f t="shared" si="64"/>
        <v>0</v>
      </c>
      <c r="Q220" s="171">
        <f t="shared" si="65"/>
        <v>0</v>
      </c>
      <c r="R220" s="171">
        <f t="shared" si="66"/>
        <v>0</v>
      </c>
      <c r="S220" s="168" t="str">
        <f t="shared" si="67"/>
        <v/>
      </c>
      <c r="T220" s="171"/>
      <c r="U220" s="171"/>
      <c r="V220" s="171" t="str">
        <f>IF($F220&lt;&gt;"", IF($C220&lt;&gt;"", _xlfn.IFNA(IF(MATCH($C220&amp;" - "&amp;$F220, tblRelatietypeVergoeding[], 0)&lt;&gt;0, "", ""), "| Onverwachte combinatie tussen relatietype (veld "&amp;S219&amp;ROW()&amp;") en vergoedingswijze (veld "&amp;V219&amp;ROW()&amp;"). Kijk na of deze correct is."), ""), "")</f>
        <v/>
      </c>
      <c r="W220" s="171"/>
      <c r="X220" s="171"/>
      <c r="Y220" s="171"/>
      <c r="Z220" s="227" t="str">
        <f t="shared" si="68"/>
        <v/>
      </c>
      <c r="AA220" s="168"/>
      <c r="AB220" s="171"/>
      <c r="AC220" s="171"/>
      <c r="AD220" s="171"/>
      <c r="AE220" s="171"/>
      <c r="AF220" s="171" t="str">
        <f t="shared" si="55"/>
        <v/>
      </c>
      <c r="AG220" s="171" t="str">
        <f t="shared" si="56"/>
        <v/>
      </c>
      <c r="AH220" s="242" t="str">
        <f t="shared" si="69"/>
        <v/>
      </c>
      <c r="AI220" s="158" t="str">
        <f>IF(K220&lt;&gt;1, IF(SUM(K220:$K$504)&lt;&gt;0, "| Laat geen witruimte tussen ingevulde rijen.", ""), "")</f>
        <v/>
      </c>
      <c r="AJ220" s="242" t="str">
        <f t="shared" si="70"/>
        <v/>
      </c>
      <c r="AK220" s="171"/>
      <c r="AL220" s="159" t="str">
        <f t="shared" si="71"/>
        <v/>
      </c>
    </row>
    <row r="221" spans="1:38" s="158" customFormat="1" ht="14.4" customHeight="1" x14ac:dyDescent="0.3">
      <c r="A221" s="244" t="str">
        <f t="shared" si="57"/>
        <v/>
      </c>
      <c r="B221" s="153" t="str">
        <f t="shared" si="58"/>
        <v/>
      </c>
      <c r="C221" s="173"/>
      <c r="D221" s="179"/>
      <c r="E221" s="175"/>
      <c r="F221" s="156"/>
      <c r="G221" s="175"/>
      <c r="H221" s="175"/>
      <c r="I221" s="177"/>
      <c r="J221" s="157" t="s">
        <v>98</v>
      </c>
      <c r="K221" s="158">
        <f t="shared" si="59"/>
        <v>0</v>
      </c>
      <c r="L221" s="168">
        <f t="shared" si="60"/>
        <v>0</v>
      </c>
      <c r="M221" s="171">
        <f t="shared" si="61"/>
        <v>0</v>
      </c>
      <c r="N221" s="171">
        <f t="shared" si="62"/>
        <v>0</v>
      </c>
      <c r="O221" s="171">
        <f t="shared" si="63"/>
        <v>0</v>
      </c>
      <c r="P221" s="171">
        <f t="shared" si="64"/>
        <v>0</v>
      </c>
      <c r="Q221" s="171">
        <f t="shared" si="65"/>
        <v>0</v>
      </c>
      <c r="R221" s="171">
        <f t="shared" si="66"/>
        <v>0</v>
      </c>
      <c r="S221" s="168" t="str">
        <f t="shared" si="67"/>
        <v/>
      </c>
      <c r="T221" s="171"/>
      <c r="U221" s="171"/>
      <c r="V221" s="171" t="str">
        <f>IF($F221&lt;&gt;"", IF($C221&lt;&gt;"", _xlfn.IFNA(IF(MATCH($C221&amp;" - "&amp;$F221, tblRelatietypeVergoeding[], 0)&lt;&gt;0, "", ""), "| Onverwachte combinatie tussen relatietype (veld "&amp;S220&amp;ROW()&amp;") en vergoedingswijze (veld "&amp;V220&amp;ROW()&amp;"). Kijk na of deze correct is."), ""), "")</f>
        <v/>
      </c>
      <c r="W221" s="171"/>
      <c r="X221" s="171"/>
      <c r="Y221" s="171"/>
      <c r="Z221" s="227" t="str">
        <f t="shared" si="68"/>
        <v/>
      </c>
      <c r="AA221" s="168"/>
      <c r="AB221" s="171"/>
      <c r="AC221" s="171"/>
      <c r="AD221" s="171"/>
      <c r="AE221" s="171"/>
      <c r="AF221" s="171" t="str">
        <f t="shared" si="55"/>
        <v/>
      </c>
      <c r="AG221" s="171" t="str">
        <f t="shared" si="56"/>
        <v/>
      </c>
      <c r="AH221" s="242" t="str">
        <f t="shared" si="69"/>
        <v/>
      </c>
      <c r="AI221" s="158" t="str">
        <f>IF(K221&lt;&gt;1, IF(SUM(K221:$K$504)&lt;&gt;0, "| Laat geen witruimte tussen ingevulde rijen.", ""), "")</f>
        <v/>
      </c>
      <c r="AJ221" s="242" t="str">
        <f t="shared" si="70"/>
        <v/>
      </c>
      <c r="AK221" s="171"/>
      <c r="AL221" s="159" t="str">
        <f t="shared" si="71"/>
        <v/>
      </c>
    </row>
    <row r="222" spans="1:38" s="158" customFormat="1" ht="14.4" customHeight="1" x14ac:dyDescent="0.3">
      <c r="A222" s="244" t="str">
        <f t="shared" si="57"/>
        <v/>
      </c>
      <c r="B222" s="153" t="str">
        <f t="shared" si="58"/>
        <v/>
      </c>
      <c r="C222" s="173"/>
      <c r="D222" s="179"/>
      <c r="E222" s="175"/>
      <c r="F222" s="156"/>
      <c r="G222" s="175"/>
      <c r="H222" s="175"/>
      <c r="I222" s="177"/>
      <c r="J222" s="157" t="s">
        <v>98</v>
      </c>
      <c r="K222" s="158">
        <f t="shared" si="59"/>
        <v>0</v>
      </c>
      <c r="L222" s="168">
        <f t="shared" si="60"/>
        <v>0</v>
      </c>
      <c r="M222" s="171">
        <f t="shared" si="61"/>
        <v>0</v>
      </c>
      <c r="N222" s="171">
        <f t="shared" si="62"/>
        <v>0</v>
      </c>
      <c r="O222" s="171">
        <f t="shared" si="63"/>
        <v>0</v>
      </c>
      <c r="P222" s="171">
        <f t="shared" si="64"/>
        <v>0</v>
      </c>
      <c r="Q222" s="171">
        <f t="shared" si="65"/>
        <v>0</v>
      </c>
      <c r="R222" s="171">
        <f t="shared" si="66"/>
        <v>0</v>
      </c>
      <c r="S222" s="168" t="str">
        <f t="shared" si="67"/>
        <v/>
      </c>
      <c r="T222" s="171"/>
      <c r="U222" s="171"/>
      <c r="V222" s="171" t="str">
        <f>IF($F222&lt;&gt;"", IF($C222&lt;&gt;"", _xlfn.IFNA(IF(MATCH($C222&amp;" - "&amp;$F222, tblRelatietypeVergoeding[], 0)&lt;&gt;0, "", ""), "| Onverwachte combinatie tussen relatietype (veld "&amp;S221&amp;ROW()&amp;") en vergoedingswijze (veld "&amp;V221&amp;ROW()&amp;"). Kijk na of deze correct is."), ""), "")</f>
        <v/>
      </c>
      <c r="W222" s="171"/>
      <c r="X222" s="171"/>
      <c r="Y222" s="171"/>
      <c r="Z222" s="227" t="str">
        <f t="shared" si="68"/>
        <v/>
      </c>
      <c r="AA222" s="168"/>
      <c r="AB222" s="171"/>
      <c r="AC222" s="171"/>
      <c r="AD222" s="171"/>
      <c r="AE222" s="171"/>
      <c r="AF222" s="171" t="str">
        <f t="shared" si="55"/>
        <v/>
      </c>
      <c r="AG222" s="171" t="str">
        <f t="shared" si="56"/>
        <v/>
      </c>
      <c r="AH222" s="242" t="str">
        <f t="shared" si="69"/>
        <v/>
      </c>
      <c r="AI222" s="158" t="str">
        <f>IF(K222&lt;&gt;1, IF(SUM(K222:$K$504)&lt;&gt;0, "| Laat geen witruimte tussen ingevulde rijen.", ""), "")</f>
        <v/>
      </c>
      <c r="AJ222" s="242" t="str">
        <f t="shared" si="70"/>
        <v/>
      </c>
      <c r="AK222" s="171"/>
      <c r="AL222" s="159" t="str">
        <f t="shared" si="71"/>
        <v/>
      </c>
    </row>
    <row r="223" spans="1:38" s="158" customFormat="1" ht="14.4" customHeight="1" x14ac:dyDescent="0.3">
      <c r="A223" s="244" t="str">
        <f t="shared" si="57"/>
        <v/>
      </c>
      <c r="B223" s="153" t="str">
        <f t="shared" si="58"/>
        <v/>
      </c>
      <c r="C223" s="173"/>
      <c r="D223" s="179"/>
      <c r="E223" s="175"/>
      <c r="F223" s="156"/>
      <c r="G223" s="175"/>
      <c r="H223" s="175"/>
      <c r="I223" s="177"/>
      <c r="J223" s="157" t="s">
        <v>98</v>
      </c>
      <c r="K223" s="158">
        <f t="shared" si="59"/>
        <v>0</v>
      </c>
      <c r="L223" s="168">
        <f t="shared" si="60"/>
        <v>0</v>
      </c>
      <c r="M223" s="171">
        <f t="shared" si="61"/>
        <v>0</v>
      </c>
      <c r="N223" s="171">
        <f t="shared" si="62"/>
        <v>0</v>
      </c>
      <c r="O223" s="171">
        <f t="shared" si="63"/>
        <v>0</v>
      </c>
      <c r="P223" s="171">
        <f t="shared" si="64"/>
        <v>0</v>
      </c>
      <c r="Q223" s="171">
        <f t="shared" si="65"/>
        <v>0</v>
      </c>
      <c r="R223" s="171">
        <f t="shared" si="66"/>
        <v>0</v>
      </c>
      <c r="S223" s="168" t="str">
        <f t="shared" si="67"/>
        <v/>
      </c>
      <c r="T223" s="171"/>
      <c r="U223" s="171"/>
      <c r="V223" s="171" t="str">
        <f>IF($F223&lt;&gt;"", IF($C223&lt;&gt;"", _xlfn.IFNA(IF(MATCH($C223&amp;" - "&amp;$F223, tblRelatietypeVergoeding[], 0)&lt;&gt;0, "", ""), "| Onverwachte combinatie tussen relatietype (veld "&amp;S222&amp;ROW()&amp;") en vergoedingswijze (veld "&amp;V222&amp;ROW()&amp;"). Kijk na of deze correct is."), ""), "")</f>
        <v/>
      </c>
      <c r="W223" s="171"/>
      <c r="X223" s="171"/>
      <c r="Y223" s="171"/>
      <c r="Z223" s="227" t="str">
        <f t="shared" si="68"/>
        <v/>
      </c>
      <c r="AA223" s="168"/>
      <c r="AB223" s="171"/>
      <c r="AC223" s="171"/>
      <c r="AD223" s="171"/>
      <c r="AE223" s="171"/>
      <c r="AF223" s="171" t="str">
        <f t="shared" si="55"/>
        <v/>
      </c>
      <c r="AG223" s="171" t="str">
        <f t="shared" si="56"/>
        <v/>
      </c>
      <c r="AH223" s="242" t="str">
        <f t="shared" si="69"/>
        <v/>
      </c>
      <c r="AI223" s="158" t="str">
        <f>IF(K223&lt;&gt;1, IF(SUM(K223:$K$504)&lt;&gt;0, "| Laat geen witruimte tussen ingevulde rijen.", ""), "")</f>
        <v/>
      </c>
      <c r="AJ223" s="242" t="str">
        <f t="shared" si="70"/>
        <v/>
      </c>
      <c r="AK223" s="171"/>
      <c r="AL223" s="159" t="str">
        <f t="shared" si="71"/>
        <v/>
      </c>
    </row>
    <row r="224" spans="1:38" s="158" customFormat="1" ht="14.4" customHeight="1" x14ac:dyDescent="0.3">
      <c r="A224" s="244" t="str">
        <f t="shared" si="57"/>
        <v/>
      </c>
      <c r="B224" s="153" t="str">
        <f t="shared" si="58"/>
        <v/>
      </c>
      <c r="C224" s="173"/>
      <c r="D224" s="179"/>
      <c r="E224" s="175"/>
      <c r="F224" s="156"/>
      <c r="G224" s="175"/>
      <c r="H224" s="175"/>
      <c r="I224" s="177"/>
      <c r="J224" s="157" t="s">
        <v>98</v>
      </c>
      <c r="K224" s="158">
        <f t="shared" si="59"/>
        <v>0</v>
      </c>
      <c r="L224" s="168">
        <f t="shared" si="60"/>
        <v>0</v>
      </c>
      <c r="M224" s="171">
        <f t="shared" si="61"/>
        <v>0</v>
      </c>
      <c r="N224" s="171">
        <f t="shared" si="62"/>
        <v>0</v>
      </c>
      <c r="O224" s="171">
        <f t="shared" si="63"/>
        <v>0</v>
      </c>
      <c r="P224" s="171">
        <f t="shared" si="64"/>
        <v>0</v>
      </c>
      <c r="Q224" s="171">
        <f t="shared" si="65"/>
        <v>0</v>
      </c>
      <c r="R224" s="171">
        <f t="shared" si="66"/>
        <v>0</v>
      </c>
      <c r="S224" s="168" t="str">
        <f t="shared" si="67"/>
        <v/>
      </c>
      <c r="T224" s="171"/>
      <c r="U224" s="171"/>
      <c r="V224" s="171" t="str">
        <f>IF($F224&lt;&gt;"", IF($C224&lt;&gt;"", _xlfn.IFNA(IF(MATCH($C224&amp;" - "&amp;$F224, tblRelatietypeVergoeding[], 0)&lt;&gt;0, "", ""), "| Onverwachte combinatie tussen relatietype (veld "&amp;S223&amp;ROW()&amp;") en vergoedingswijze (veld "&amp;V223&amp;ROW()&amp;"). Kijk na of deze correct is."), ""), "")</f>
        <v/>
      </c>
      <c r="W224" s="171"/>
      <c r="X224" s="171"/>
      <c r="Y224" s="171"/>
      <c r="Z224" s="227" t="str">
        <f t="shared" si="68"/>
        <v/>
      </c>
      <c r="AA224" s="168"/>
      <c r="AB224" s="171"/>
      <c r="AC224" s="171"/>
      <c r="AD224" s="171"/>
      <c r="AE224" s="171"/>
      <c r="AF224" s="171" t="str">
        <f t="shared" si="55"/>
        <v/>
      </c>
      <c r="AG224" s="171" t="str">
        <f t="shared" si="56"/>
        <v/>
      </c>
      <c r="AH224" s="242" t="str">
        <f t="shared" si="69"/>
        <v/>
      </c>
      <c r="AI224" s="158" t="str">
        <f>IF(K224&lt;&gt;1, IF(SUM(K224:$K$504)&lt;&gt;0, "| Laat geen witruimte tussen ingevulde rijen.", ""), "")</f>
        <v/>
      </c>
      <c r="AJ224" s="242" t="str">
        <f t="shared" si="70"/>
        <v/>
      </c>
      <c r="AK224" s="171"/>
      <c r="AL224" s="159" t="str">
        <f t="shared" si="71"/>
        <v/>
      </c>
    </row>
    <row r="225" spans="1:38" s="158" customFormat="1" ht="14.4" customHeight="1" x14ac:dyDescent="0.3">
      <c r="A225" s="244" t="str">
        <f t="shared" si="57"/>
        <v/>
      </c>
      <c r="B225" s="153" t="str">
        <f t="shared" si="58"/>
        <v/>
      </c>
      <c r="C225" s="173"/>
      <c r="D225" s="179"/>
      <c r="E225" s="175"/>
      <c r="F225" s="156"/>
      <c r="G225" s="175"/>
      <c r="H225" s="175"/>
      <c r="I225" s="177"/>
      <c r="J225" s="157" t="s">
        <v>98</v>
      </c>
      <c r="K225" s="158">
        <f t="shared" si="59"/>
        <v>0</v>
      </c>
      <c r="L225" s="168">
        <f t="shared" si="60"/>
        <v>0</v>
      </c>
      <c r="M225" s="171">
        <f t="shared" si="61"/>
        <v>0</v>
      </c>
      <c r="N225" s="171">
        <f t="shared" si="62"/>
        <v>0</v>
      </c>
      <c r="O225" s="171">
        <f t="shared" si="63"/>
        <v>0</v>
      </c>
      <c r="P225" s="171">
        <f t="shared" si="64"/>
        <v>0</v>
      </c>
      <c r="Q225" s="171">
        <f t="shared" si="65"/>
        <v>0</v>
      </c>
      <c r="R225" s="171">
        <f t="shared" si="66"/>
        <v>0</v>
      </c>
      <c r="S225" s="168" t="str">
        <f t="shared" si="67"/>
        <v/>
      </c>
      <c r="T225" s="171"/>
      <c r="U225" s="171"/>
      <c r="V225" s="171" t="str">
        <f>IF($F225&lt;&gt;"", IF($C225&lt;&gt;"", _xlfn.IFNA(IF(MATCH($C225&amp;" - "&amp;$F225, tblRelatietypeVergoeding[], 0)&lt;&gt;0, "", ""), "| Onverwachte combinatie tussen relatietype (veld "&amp;S224&amp;ROW()&amp;") en vergoedingswijze (veld "&amp;V224&amp;ROW()&amp;"). Kijk na of deze correct is."), ""), "")</f>
        <v/>
      </c>
      <c r="W225" s="171"/>
      <c r="X225" s="171"/>
      <c r="Y225" s="171"/>
      <c r="Z225" s="227" t="str">
        <f t="shared" si="68"/>
        <v/>
      </c>
      <c r="AA225" s="168"/>
      <c r="AB225" s="171"/>
      <c r="AC225" s="171"/>
      <c r="AD225" s="171"/>
      <c r="AE225" s="171"/>
      <c r="AF225" s="171" t="str">
        <f t="shared" si="55"/>
        <v/>
      </c>
      <c r="AG225" s="171" t="str">
        <f t="shared" si="56"/>
        <v/>
      </c>
      <c r="AH225" s="242" t="str">
        <f t="shared" si="69"/>
        <v/>
      </c>
      <c r="AI225" s="158" t="str">
        <f>IF(K225&lt;&gt;1, IF(SUM(K225:$K$504)&lt;&gt;0, "| Laat geen witruimte tussen ingevulde rijen.", ""), "")</f>
        <v/>
      </c>
      <c r="AJ225" s="242" t="str">
        <f t="shared" si="70"/>
        <v/>
      </c>
      <c r="AK225" s="171"/>
      <c r="AL225" s="159" t="str">
        <f t="shared" si="71"/>
        <v/>
      </c>
    </row>
    <row r="226" spans="1:38" s="158" customFormat="1" ht="14.4" customHeight="1" x14ac:dyDescent="0.3">
      <c r="A226" s="244" t="str">
        <f t="shared" si="57"/>
        <v/>
      </c>
      <c r="B226" s="153" t="str">
        <f t="shared" si="58"/>
        <v/>
      </c>
      <c r="C226" s="173"/>
      <c r="D226" s="179"/>
      <c r="E226" s="175"/>
      <c r="F226" s="156"/>
      <c r="G226" s="175"/>
      <c r="H226" s="175"/>
      <c r="I226" s="177"/>
      <c r="J226" s="157" t="s">
        <v>98</v>
      </c>
      <c r="K226" s="158">
        <f t="shared" si="59"/>
        <v>0</v>
      </c>
      <c r="L226" s="168">
        <f t="shared" si="60"/>
        <v>0</v>
      </c>
      <c r="M226" s="171">
        <f t="shared" si="61"/>
        <v>0</v>
      </c>
      <c r="N226" s="171">
        <f t="shared" si="62"/>
        <v>0</v>
      </c>
      <c r="O226" s="171">
        <f t="shared" si="63"/>
        <v>0</v>
      </c>
      <c r="P226" s="171">
        <f t="shared" si="64"/>
        <v>0</v>
      </c>
      <c r="Q226" s="171">
        <f t="shared" si="65"/>
        <v>0</v>
      </c>
      <c r="R226" s="171">
        <f t="shared" si="66"/>
        <v>0</v>
      </c>
      <c r="S226" s="168" t="str">
        <f t="shared" si="67"/>
        <v/>
      </c>
      <c r="T226" s="171"/>
      <c r="U226" s="171"/>
      <c r="V226" s="171" t="str">
        <f>IF($F226&lt;&gt;"", IF($C226&lt;&gt;"", _xlfn.IFNA(IF(MATCH($C226&amp;" - "&amp;$F226, tblRelatietypeVergoeding[], 0)&lt;&gt;0, "", ""), "| Onverwachte combinatie tussen relatietype (veld "&amp;S225&amp;ROW()&amp;") en vergoedingswijze (veld "&amp;V225&amp;ROW()&amp;"). Kijk na of deze correct is."), ""), "")</f>
        <v/>
      </c>
      <c r="W226" s="171"/>
      <c r="X226" s="171"/>
      <c r="Y226" s="171"/>
      <c r="Z226" s="227" t="str">
        <f t="shared" si="68"/>
        <v/>
      </c>
      <c r="AA226" s="168"/>
      <c r="AB226" s="171"/>
      <c r="AC226" s="171"/>
      <c r="AD226" s="171"/>
      <c r="AE226" s="171"/>
      <c r="AF226" s="171" t="str">
        <f t="shared" si="55"/>
        <v/>
      </c>
      <c r="AG226" s="171" t="str">
        <f t="shared" si="56"/>
        <v/>
      </c>
      <c r="AH226" s="242" t="str">
        <f t="shared" si="69"/>
        <v/>
      </c>
      <c r="AI226" s="158" t="str">
        <f>IF(K226&lt;&gt;1, IF(SUM(K226:$K$504)&lt;&gt;0, "| Laat geen witruimte tussen ingevulde rijen.", ""), "")</f>
        <v/>
      </c>
      <c r="AJ226" s="242" t="str">
        <f t="shared" si="70"/>
        <v/>
      </c>
      <c r="AK226" s="171"/>
      <c r="AL226" s="159" t="str">
        <f t="shared" si="71"/>
        <v/>
      </c>
    </row>
    <row r="227" spans="1:38" s="158" customFormat="1" ht="14.4" customHeight="1" x14ac:dyDescent="0.3">
      <c r="A227" s="244" t="str">
        <f t="shared" si="57"/>
        <v/>
      </c>
      <c r="B227" s="153" t="str">
        <f t="shared" si="58"/>
        <v/>
      </c>
      <c r="C227" s="173"/>
      <c r="D227" s="179"/>
      <c r="E227" s="175"/>
      <c r="F227" s="156"/>
      <c r="G227" s="175"/>
      <c r="H227" s="175"/>
      <c r="I227" s="177"/>
      <c r="J227" s="157" t="s">
        <v>98</v>
      </c>
      <c r="K227" s="158">
        <f t="shared" si="59"/>
        <v>0</v>
      </c>
      <c r="L227" s="168">
        <f t="shared" si="60"/>
        <v>0</v>
      </c>
      <c r="M227" s="171">
        <f t="shared" si="61"/>
        <v>0</v>
      </c>
      <c r="N227" s="171">
        <f t="shared" si="62"/>
        <v>0</v>
      </c>
      <c r="O227" s="171">
        <f t="shared" si="63"/>
        <v>0</v>
      </c>
      <c r="P227" s="171">
        <f t="shared" si="64"/>
        <v>0</v>
      </c>
      <c r="Q227" s="171">
        <f t="shared" si="65"/>
        <v>0</v>
      </c>
      <c r="R227" s="171">
        <f t="shared" si="66"/>
        <v>0</v>
      </c>
      <c r="S227" s="168" t="str">
        <f t="shared" si="67"/>
        <v/>
      </c>
      <c r="T227" s="171"/>
      <c r="U227" s="171"/>
      <c r="V227" s="171" t="str">
        <f>IF($F227&lt;&gt;"", IF($C227&lt;&gt;"", _xlfn.IFNA(IF(MATCH($C227&amp;" - "&amp;$F227, tblRelatietypeVergoeding[], 0)&lt;&gt;0, "", ""), "| Onverwachte combinatie tussen relatietype (veld "&amp;S226&amp;ROW()&amp;") en vergoedingswijze (veld "&amp;V226&amp;ROW()&amp;"). Kijk na of deze correct is."), ""), "")</f>
        <v/>
      </c>
      <c r="W227" s="171"/>
      <c r="X227" s="171"/>
      <c r="Y227" s="171"/>
      <c r="Z227" s="227" t="str">
        <f t="shared" si="68"/>
        <v/>
      </c>
      <c r="AA227" s="168"/>
      <c r="AB227" s="171"/>
      <c r="AC227" s="171"/>
      <c r="AD227" s="171"/>
      <c r="AE227" s="171"/>
      <c r="AF227" s="171" t="str">
        <f t="shared" si="55"/>
        <v/>
      </c>
      <c r="AG227" s="171" t="str">
        <f t="shared" si="56"/>
        <v/>
      </c>
      <c r="AH227" s="242" t="str">
        <f t="shared" si="69"/>
        <v/>
      </c>
      <c r="AI227" s="158" t="str">
        <f>IF(K227&lt;&gt;1, IF(SUM(K227:$K$504)&lt;&gt;0, "| Laat geen witruimte tussen ingevulde rijen.", ""), "")</f>
        <v/>
      </c>
      <c r="AJ227" s="242" t="str">
        <f t="shared" si="70"/>
        <v/>
      </c>
      <c r="AK227" s="171"/>
      <c r="AL227" s="159" t="str">
        <f t="shared" si="71"/>
        <v/>
      </c>
    </row>
    <row r="228" spans="1:38" s="158" customFormat="1" ht="14.4" customHeight="1" x14ac:dyDescent="0.3">
      <c r="A228" s="244" t="str">
        <f t="shared" si="57"/>
        <v/>
      </c>
      <c r="B228" s="153" t="str">
        <f t="shared" si="58"/>
        <v/>
      </c>
      <c r="C228" s="173"/>
      <c r="D228" s="179"/>
      <c r="E228" s="175"/>
      <c r="F228" s="156"/>
      <c r="G228" s="175"/>
      <c r="H228" s="175"/>
      <c r="I228" s="177"/>
      <c r="J228" s="157" t="s">
        <v>98</v>
      </c>
      <c r="K228" s="158">
        <f t="shared" si="59"/>
        <v>0</v>
      </c>
      <c r="L228" s="168">
        <f t="shared" si="60"/>
        <v>0</v>
      </c>
      <c r="M228" s="171">
        <f t="shared" si="61"/>
        <v>0</v>
      </c>
      <c r="N228" s="171">
        <f t="shared" si="62"/>
        <v>0</v>
      </c>
      <c r="O228" s="171">
        <f t="shared" si="63"/>
        <v>0</v>
      </c>
      <c r="P228" s="171">
        <f t="shared" si="64"/>
        <v>0</v>
      </c>
      <c r="Q228" s="171">
        <f t="shared" si="65"/>
        <v>0</v>
      </c>
      <c r="R228" s="171">
        <f t="shared" si="66"/>
        <v>0</v>
      </c>
      <c r="S228" s="168" t="str">
        <f t="shared" si="67"/>
        <v/>
      </c>
      <c r="T228" s="171"/>
      <c r="U228" s="171"/>
      <c r="V228" s="171" t="str">
        <f>IF($F228&lt;&gt;"", IF($C228&lt;&gt;"", _xlfn.IFNA(IF(MATCH($C228&amp;" - "&amp;$F228, tblRelatietypeVergoeding[], 0)&lt;&gt;0, "", ""), "| Onverwachte combinatie tussen relatietype (veld "&amp;S227&amp;ROW()&amp;") en vergoedingswijze (veld "&amp;V227&amp;ROW()&amp;"). Kijk na of deze correct is."), ""), "")</f>
        <v/>
      </c>
      <c r="W228" s="171"/>
      <c r="X228" s="171"/>
      <c r="Y228" s="171"/>
      <c r="Z228" s="227" t="str">
        <f t="shared" si="68"/>
        <v/>
      </c>
      <c r="AA228" s="168"/>
      <c r="AB228" s="171"/>
      <c r="AC228" s="171"/>
      <c r="AD228" s="171"/>
      <c r="AE228" s="171"/>
      <c r="AF228" s="171" t="str">
        <f t="shared" si="55"/>
        <v/>
      </c>
      <c r="AG228" s="171" t="str">
        <f t="shared" si="56"/>
        <v/>
      </c>
      <c r="AH228" s="242" t="str">
        <f t="shared" si="69"/>
        <v/>
      </c>
      <c r="AI228" s="158" t="str">
        <f>IF(K228&lt;&gt;1, IF(SUM(K228:$K$504)&lt;&gt;0, "| Laat geen witruimte tussen ingevulde rijen.", ""), "")</f>
        <v/>
      </c>
      <c r="AJ228" s="242" t="str">
        <f t="shared" si="70"/>
        <v/>
      </c>
      <c r="AK228" s="171"/>
      <c r="AL228" s="159" t="str">
        <f t="shared" si="71"/>
        <v/>
      </c>
    </row>
    <row r="229" spans="1:38" s="158" customFormat="1" ht="14.4" customHeight="1" x14ac:dyDescent="0.3">
      <c r="A229" s="244" t="str">
        <f t="shared" si="57"/>
        <v/>
      </c>
      <c r="B229" s="153" t="str">
        <f t="shared" si="58"/>
        <v/>
      </c>
      <c r="C229" s="173"/>
      <c r="D229" s="179"/>
      <c r="E229" s="175"/>
      <c r="F229" s="156"/>
      <c r="G229" s="175"/>
      <c r="H229" s="175"/>
      <c r="I229" s="177"/>
      <c r="J229" s="157" t="s">
        <v>98</v>
      </c>
      <c r="K229" s="158">
        <f t="shared" si="59"/>
        <v>0</v>
      </c>
      <c r="L229" s="168">
        <f t="shared" si="60"/>
        <v>0</v>
      </c>
      <c r="M229" s="171">
        <f t="shared" si="61"/>
        <v>0</v>
      </c>
      <c r="N229" s="171">
        <f t="shared" si="62"/>
        <v>0</v>
      </c>
      <c r="O229" s="171">
        <f t="shared" si="63"/>
        <v>0</v>
      </c>
      <c r="P229" s="171">
        <f t="shared" si="64"/>
        <v>0</v>
      </c>
      <c r="Q229" s="171">
        <f t="shared" si="65"/>
        <v>0</v>
      </c>
      <c r="R229" s="171">
        <f t="shared" si="66"/>
        <v>0</v>
      </c>
      <c r="S229" s="168" t="str">
        <f t="shared" si="67"/>
        <v/>
      </c>
      <c r="T229" s="171"/>
      <c r="U229" s="171"/>
      <c r="V229" s="171" t="str">
        <f>IF($F229&lt;&gt;"", IF($C229&lt;&gt;"", _xlfn.IFNA(IF(MATCH($C229&amp;" - "&amp;$F229, tblRelatietypeVergoeding[], 0)&lt;&gt;0, "", ""), "| Onverwachte combinatie tussen relatietype (veld "&amp;S228&amp;ROW()&amp;") en vergoedingswijze (veld "&amp;V228&amp;ROW()&amp;"). Kijk na of deze correct is."), ""), "")</f>
        <v/>
      </c>
      <c r="W229" s="171"/>
      <c r="X229" s="171"/>
      <c r="Y229" s="171"/>
      <c r="Z229" s="227" t="str">
        <f t="shared" si="68"/>
        <v/>
      </c>
      <c r="AA229" s="168"/>
      <c r="AB229" s="171"/>
      <c r="AC229" s="171"/>
      <c r="AD229" s="171"/>
      <c r="AE229" s="171"/>
      <c r="AF229" s="171" t="str">
        <f t="shared" si="55"/>
        <v/>
      </c>
      <c r="AG229" s="171" t="str">
        <f t="shared" si="56"/>
        <v/>
      </c>
      <c r="AH229" s="242" t="str">
        <f t="shared" si="69"/>
        <v/>
      </c>
      <c r="AI229" s="158" t="str">
        <f>IF(K229&lt;&gt;1, IF(SUM(K229:$K$504)&lt;&gt;0, "| Laat geen witruimte tussen ingevulde rijen.", ""), "")</f>
        <v/>
      </c>
      <c r="AJ229" s="242" t="str">
        <f t="shared" si="70"/>
        <v/>
      </c>
      <c r="AK229" s="171"/>
      <c r="AL229" s="159" t="str">
        <f t="shared" si="71"/>
        <v/>
      </c>
    </row>
    <row r="230" spans="1:38" s="158" customFormat="1" ht="14.4" customHeight="1" x14ac:dyDescent="0.3">
      <c r="A230" s="244" t="str">
        <f t="shared" si="57"/>
        <v/>
      </c>
      <c r="B230" s="153" t="str">
        <f t="shared" si="58"/>
        <v/>
      </c>
      <c r="C230" s="173"/>
      <c r="D230" s="179"/>
      <c r="E230" s="175"/>
      <c r="F230" s="156"/>
      <c r="G230" s="175"/>
      <c r="H230" s="175"/>
      <c r="I230" s="177"/>
      <c r="J230" s="157" t="s">
        <v>98</v>
      </c>
      <c r="K230" s="158">
        <f t="shared" si="59"/>
        <v>0</v>
      </c>
      <c r="L230" s="168">
        <f t="shared" si="60"/>
        <v>0</v>
      </c>
      <c r="M230" s="171">
        <f t="shared" si="61"/>
        <v>0</v>
      </c>
      <c r="N230" s="171">
        <f t="shared" si="62"/>
        <v>0</v>
      </c>
      <c r="O230" s="171">
        <f t="shared" si="63"/>
        <v>0</v>
      </c>
      <c r="P230" s="171">
        <f t="shared" si="64"/>
        <v>0</v>
      </c>
      <c r="Q230" s="171">
        <f t="shared" si="65"/>
        <v>0</v>
      </c>
      <c r="R230" s="171">
        <f t="shared" si="66"/>
        <v>0</v>
      </c>
      <c r="S230" s="168" t="str">
        <f t="shared" si="67"/>
        <v/>
      </c>
      <c r="T230" s="171"/>
      <c r="U230" s="171"/>
      <c r="V230" s="171" t="str">
        <f>IF($F230&lt;&gt;"", IF($C230&lt;&gt;"", _xlfn.IFNA(IF(MATCH($C230&amp;" - "&amp;$F230, tblRelatietypeVergoeding[], 0)&lt;&gt;0, "", ""), "| Onverwachte combinatie tussen relatietype (veld "&amp;S229&amp;ROW()&amp;") en vergoedingswijze (veld "&amp;V229&amp;ROW()&amp;"). Kijk na of deze correct is."), ""), "")</f>
        <v/>
      </c>
      <c r="W230" s="171"/>
      <c r="X230" s="171"/>
      <c r="Y230" s="171"/>
      <c r="Z230" s="227" t="str">
        <f t="shared" si="68"/>
        <v/>
      </c>
      <c r="AA230" s="168"/>
      <c r="AB230" s="171"/>
      <c r="AC230" s="171"/>
      <c r="AD230" s="171"/>
      <c r="AE230" s="171"/>
      <c r="AF230" s="171" t="str">
        <f t="shared" si="55"/>
        <v/>
      </c>
      <c r="AG230" s="171" t="str">
        <f t="shared" si="56"/>
        <v/>
      </c>
      <c r="AH230" s="242" t="str">
        <f t="shared" si="69"/>
        <v/>
      </c>
      <c r="AI230" s="158" t="str">
        <f>IF(K230&lt;&gt;1, IF(SUM(K230:$K$504)&lt;&gt;0, "| Laat geen witruimte tussen ingevulde rijen.", ""), "")</f>
        <v/>
      </c>
      <c r="AJ230" s="242" t="str">
        <f t="shared" si="70"/>
        <v/>
      </c>
      <c r="AK230" s="171"/>
      <c r="AL230" s="159" t="str">
        <f t="shared" si="71"/>
        <v/>
      </c>
    </row>
    <row r="231" spans="1:38" s="158" customFormat="1" ht="14.4" customHeight="1" x14ac:dyDescent="0.3">
      <c r="A231" s="244" t="str">
        <f t="shared" si="57"/>
        <v/>
      </c>
      <c r="B231" s="153" t="str">
        <f t="shared" si="58"/>
        <v/>
      </c>
      <c r="C231" s="173"/>
      <c r="D231" s="179"/>
      <c r="E231" s="175"/>
      <c r="F231" s="156"/>
      <c r="G231" s="175"/>
      <c r="H231" s="175"/>
      <c r="I231" s="177"/>
      <c r="J231" s="157" t="s">
        <v>98</v>
      </c>
      <c r="K231" s="158">
        <f t="shared" si="59"/>
        <v>0</v>
      </c>
      <c r="L231" s="168">
        <f t="shared" si="60"/>
        <v>0</v>
      </c>
      <c r="M231" s="171">
        <f t="shared" si="61"/>
        <v>0</v>
      </c>
      <c r="N231" s="171">
        <f t="shared" si="62"/>
        <v>0</v>
      </c>
      <c r="O231" s="171">
        <f t="shared" si="63"/>
        <v>0</v>
      </c>
      <c r="P231" s="171">
        <f t="shared" si="64"/>
        <v>0</v>
      </c>
      <c r="Q231" s="171">
        <f t="shared" si="65"/>
        <v>0</v>
      </c>
      <c r="R231" s="171">
        <f t="shared" si="66"/>
        <v>0</v>
      </c>
      <c r="S231" s="168" t="str">
        <f t="shared" si="67"/>
        <v/>
      </c>
      <c r="T231" s="171"/>
      <c r="U231" s="171"/>
      <c r="V231" s="171" t="str">
        <f>IF($F231&lt;&gt;"", IF($C231&lt;&gt;"", _xlfn.IFNA(IF(MATCH($C231&amp;" - "&amp;$F231, tblRelatietypeVergoeding[], 0)&lt;&gt;0, "", ""), "| Onverwachte combinatie tussen relatietype (veld "&amp;S230&amp;ROW()&amp;") en vergoedingswijze (veld "&amp;V230&amp;ROW()&amp;"). Kijk na of deze correct is."), ""), "")</f>
        <v/>
      </c>
      <c r="W231" s="171"/>
      <c r="X231" s="171"/>
      <c r="Y231" s="171"/>
      <c r="Z231" s="227" t="str">
        <f t="shared" si="68"/>
        <v/>
      </c>
      <c r="AA231" s="168"/>
      <c r="AB231" s="171"/>
      <c r="AC231" s="171"/>
      <c r="AD231" s="171"/>
      <c r="AE231" s="171"/>
      <c r="AF231" s="171" t="str">
        <f t="shared" si="55"/>
        <v/>
      </c>
      <c r="AG231" s="171" t="str">
        <f t="shared" si="56"/>
        <v/>
      </c>
      <c r="AH231" s="242" t="str">
        <f t="shared" si="69"/>
        <v/>
      </c>
      <c r="AI231" s="158" t="str">
        <f>IF(K231&lt;&gt;1, IF(SUM(K231:$K$504)&lt;&gt;0, "| Laat geen witruimte tussen ingevulde rijen.", ""), "")</f>
        <v/>
      </c>
      <c r="AJ231" s="242" t="str">
        <f t="shared" si="70"/>
        <v/>
      </c>
      <c r="AK231" s="171"/>
      <c r="AL231" s="159" t="str">
        <f t="shared" si="71"/>
        <v/>
      </c>
    </row>
    <row r="232" spans="1:38" s="158" customFormat="1" ht="14.4" customHeight="1" x14ac:dyDescent="0.3">
      <c r="A232" s="244" t="str">
        <f t="shared" si="57"/>
        <v/>
      </c>
      <c r="B232" s="153" t="str">
        <f t="shared" si="58"/>
        <v/>
      </c>
      <c r="C232" s="173"/>
      <c r="D232" s="179"/>
      <c r="E232" s="175"/>
      <c r="F232" s="156"/>
      <c r="G232" s="175"/>
      <c r="H232" s="175"/>
      <c r="I232" s="177"/>
      <c r="J232" s="157" t="s">
        <v>98</v>
      </c>
      <c r="K232" s="158">
        <f t="shared" si="59"/>
        <v>0</v>
      </c>
      <c r="L232" s="168">
        <f t="shared" si="60"/>
        <v>0</v>
      </c>
      <c r="M232" s="171">
        <f t="shared" si="61"/>
        <v>0</v>
      </c>
      <c r="N232" s="171">
        <f t="shared" si="62"/>
        <v>0</v>
      </c>
      <c r="O232" s="171">
        <f t="shared" si="63"/>
        <v>0</v>
      </c>
      <c r="P232" s="171">
        <f t="shared" si="64"/>
        <v>0</v>
      </c>
      <c r="Q232" s="171">
        <f t="shared" si="65"/>
        <v>0</v>
      </c>
      <c r="R232" s="171">
        <f t="shared" si="66"/>
        <v>0</v>
      </c>
      <c r="S232" s="168" t="str">
        <f t="shared" si="67"/>
        <v/>
      </c>
      <c r="T232" s="171"/>
      <c r="U232" s="171"/>
      <c r="V232" s="171" t="str">
        <f>IF($F232&lt;&gt;"", IF($C232&lt;&gt;"", _xlfn.IFNA(IF(MATCH($C232&amp;" - "&amp;$F232, tblRelatietypeVergoeding[], 0)&lt;&gt;0, "", ""), "| Onverwachte combinatie tussen relatietype (veld "&amp;S231&amp;ROW()&amp;") en vergoedingswijze (veld "&amp;V231&amp;ROW()&amp;"). Kijk na of deze correct is."), ""), "")</f>
        <v/>
      </c>
      <c r="W232" s="171"/>
      <c r="X232" s="171"/>
      <c r="Y232" s="171"/>
      <c r="Z232" s="227" t="str">
        <f t="shared" si="68"/>
        <v/>
      </c>
      <c r="AA232" s="168"/>
      <c r="AB232" s="171"/>
      <c r="AC232" s="171"/>
      <c r="AD232" s="171"/>
      <c r="AE232" s="171"/>
      <c r="AF232" s="171" t="str">
        <f t="shared" si="55"/>
        <v/>
      </c>
      <c r="AG232" s="171" t="str">
        <f t="shared" si="56"/>
        <v/>
      </c>
      <c r="AH232" s="242" t="str">
        <f t="shared" si="69"/>
        <v/>
      </c>
      <c r="AI232" s="158" t="str">
        <f>IF(K232&lt;&gt;1, IF(SUM(K232:$K$504)&lt;&gt;0, "| Laat geen witruimte tussen ingevulde rijen.", ""), "")</f>
        <v/>
      </c>
      <c r="AJ232" s="242" t="str">
        <f t="shared" si="70"/>
        <v/>
      </c>
      <c r="AK232" s="171"/>
      <c r="AL232" s="159" t="str">
        <f t="shared" si="71"/>
        <v/>
      </c>
    </row>
    <row r="233" spans="1:38" s="158" customFormat="1" ht="14.4" customHeight="1" x14ac:dyDescent="0.3">
      <c r="A233" s="244" t="str">
        <f t="shared" si="57"/>
        <v/>
      </c>
      <c r="B233" s="153" t="str">
        <f t="shared" si="58"/>
        <v/>
      </c>
      <c r="C233" s="173"/>
      <c r="D233" s="179"/>
      <c r="E233" s="175"/>
      <c r="F233" s="156"/>
      <c r="G233" s="175"/>
      <c r="H233" s="175"/>
      <c r="I233" s="177"/>
      <c r="J233" s="157" t="s">
        <v>98</v>
      </c>
      <c r="K233" s="158">
        <f t="shared" si="59"/>
        <v>0</v>
      </c>
      <c r="L233" s="168">
        <f t="shared" si="60"/>
        <v>0</v>
      </c>
      <c r="M233" s="171">
        <f t="shared" si="61"/>
        <v>0</v>
      </c>
      <c r="N233" s="171">
        <f t="shared" si="62"/>
        <v>0</v>
      </c>
      <c r="O233" s="171">
        <f t="shared" si="63"/>
        <v>0</v>
      </c>
      <c r="P233" s="171">
        <f t="shared" si="64"/>
        <v>0</v>
      </c>
      <c r="Q233" s="171">
        <f t="shared" si="65"/>
        <v>0</v>
      </c>
      <c r="R233" s="171">
        <f t="shared" si="66"/>
        <v>0</v>
      </c>
      <c r="S233" s="168" t="str">
        <f t="shared" si="67"/>
        <v/>
      </c>
      <c r="T233" s="171"/>
      <c r="U233" s="171"/>
      <c r="V233" s="171" t="str">
        <f>IF($F233&lt;&gt;"", IF($C233&lt;&gt;"", _xlfn.IFNA(IF(MATCH($C233&amp;" - "&amp;$F233, tblRelatietypeVergoeding[], 0)&lt;&gt;0, "", ""), "| Onverwachte combinatie tussen relatietype (veld "&amp;S232&amp;ROW()&amp;") en vergoedingswijze (veld "&amp;V232&amp;ROW()&amp;"). Kijk na of deze correct is."), ""), "")</f>
        <v/>
      </c>
      <c r="W233" s="171"/>
      <c r="X233" s="171"/>
      <c r="Y233" s="171"/>
      <c r="Z233" s="227" t="str">
        <f t="shared" si="68"/>
        <v/>
      </c>
      <c r="AA233" s="168"/>
      <c r="AB233" s="171"/>
      <c r="AC233" s="171"/>
      <c r="AD233" s="171"/>
      <c r="AE233" s="171"/>
      <c r="AF233" s="171" t="str">
        <f t="shared" si="55"/>
        <v/>
      </c>
      <c r="AG233" s="171" t="str">
        <f t="shared" si="56"/>
        <v/>
      </c>
      <c r="AH233" s="242" t="str">
        <f t="shared" si="69"/>
        <v/>
      </c>
      <c r="AI233" s="158" t="str">
        <f>IF(K233&lt;&gt;1, IF(SUM(K233:$K$504)&lt;&gt;0, "| Laat geen witruimte tussen ingevulde rijen.", ""), "")</f>
        <v/>
      </c>
      <c r="AJ233" s="242" t="str">
        <f t="shared" si="70"/>
        <v/>
      </c>
      <c r="AK233" s="171"/>
      <c r="AL233" s="159" t="str">
        <f t="shared" si="71"/>
        <v/>
      </c>
    </row>
    <row r="234" spans="1:38" s="158" customFormat="1" ht="14.4" customHeight="1" x14ac:dyDescent="0.3">
      <c r="A234" s="244" t="str">
        <f t="shared" si="57"/>
        <v/>
      </c>
      <c r="B234" s="153" t="str">
        <f t="shared" si="58"/>
        <v/>
      </c>
      <c r="C234" s="173"/>
      <c r="D234" s="179"/>
      <c r="E234" s="175"/>
      <c r="F234" s="156"/>
      <c r="G234" s="175"/>
      <c r="H234" s="175"/>
      <c r="I234" s="177"/>
      <c r="J234" s="157" t="s">
        <v>98</v>
      </c>
      <c r="K234" s="158">
        <f t="shared" si="59"/>
        <v>0</v>
      </c>
      <c r="L234" s="168">
        <f t="shared" si="60"/>
        <v>0</v>
      </c>
      <c r="M234" s="171">
        <f t="shared" si="61"/>
        <v>0</v>
      </c>
      <c r="N234" s="171">
        <f t="shared" si="62"/>
        <v>0</v>
      </c>
      <c r="O234" s="171">
        <f t="shared" si="63"/>
        <v>0</v>
      </c>
      <c r="P234" s="171">
        <f t="shared" si="64"/>
        <v>0</v>
      </c>
      <c r="Q234" s="171">
        <f t="shared" si="65"/>
        <v>0</v>
      </c>
      <c r="R234" s="171">
        <f t="shared" si="66"/>
        <v>0</v>
      </c>
      <c r="S234" s="168" t="str">
        <f t="shared" si="67"/>
        <v/>
      </c>
      <c r="T234" s="171"/>
      <c r="U234" s="171"/>
      <c r="V234" s="171" t="str">
        <f>IF($F234&lt;&gt;"", IF($C234&lt;&gt;"", _xlfn.IFNA(IF(MATCH($C234&amp;" - "&amp;$F234, tblRelatietypeVergoeding[], 0)&lt;&gt;0, "", ""), "| Onverwachte combinatie tussen relatietype (veld "&amp;S233&amp;ROW()&amp;") en vergoedingswijze (veld "&amp;V233&amp;ROW()&amp;"). Kijk na of deze correct is."), ""), "")</f>
        <v/>
      </c>
      <c r="W234" s="171"/>
      <c r="X234" s="171"/>
      <c r="Y234" s="171"/>
      <c r="Z234" s="227" t="str">
        <f t="shared" si="68"/>
        <v/>
      </c>
      <c r="AA234" s="168"/>
      <c r="AB234" s="171"/>
      <c r="AC234" s="171"/>
      <c r="AD234" s="171"/>
      <c r="AE234" s="171"/>
      <c r="AF234" s="171" t="str">
        <f t="shared" si="55"/>
        <v/>
      </c>
      <c r="AG234" s="171" t="str">
        <f t="shared" si="56"/>
        <v/>
      </c>
      <c r="AH234" s="242" t="str">
        <f t="shared" si="69"/>
        <v/>
      </c>
      <c r="AI234" s="158" t="str">
        <f>IF(K234&lt;&gt;1, IF(SUM(K234:$K$504)&lt;&gt;0, "| Laat geen witruimte tussen ingevulde rijen.", ""), "")</f>
        <v/>
      </c>
      <c r="AJ234" s="242" t="str">
        <f t="shared" si="70"/>
        <v/>
      </c>
      <c r="AK234" s="171"/>
      <c r="AL234" s="159" t="str">
        <f t="shared" si="71"/>
        <v/>
      </c>
    </row>
    <row r="235" spans="1:38" s="158" customFormat="1" ht="14.4" customHeight="1" x14ac:dyDescent="0.3">
      <c r="A235" s="244" t="str">
        <f t="shared" si="57"/>
        <v/>
      </c>
      <c r="B235" s="153" t="str">
        <f t="shared" si="58"/>
        <v/>
      </c>
      <c r="C235" s="173"/>
      <c r="D235" s="179"/>
      <c r="E235" s="175"/>
      <c r="F235" s="156"/>
      <c r="G235" s="175"/>
      <c r="H235" s="175"/>
      <c r="I235" s="177"/>
      <c r="J235" s="157" t="s">
        <v>98</v>
      </c>
      <c r="K235" s="158">
        <f t="shared" si="59"/>
        <v>0</v>
      </c>
      <c r="L235" s="168">
        <f t="shared" si="60"/>
        <v>0</v>
      </c>
      <c r="M235" s="171">
        <f t="shared" si="61"/>
        <v>0</v>
      </c>
      <c r="N235" s="171">
        <f t="shared" si="62"/>
        <v>0</v>
      </c>
      <c r="O235" s="171">
        <f t="shared" si="63"/>
        <v>0</v>
      </c>
      <c r="P235" s="171">
        <f t="shared" si="64"/>
        <v>0</v>
      </c>
      <c r="Q235" s="171">
        <f t="shared" si="65"/>
        <v>0</v>
      </c>
      <c r="R235" s="171">
        <f t="shared" si="66"/>
        <v>0</v>
      </c>
      <c r="S235" s="168" t="str">
        <f t="shared" si="67"/>
        <v/>
      </c>
      <c r="T235" s="171"/>
      <c r="U235" s="171"/>
      <c r="V235" s="171" t="str">
        <f>IF($F235&lt;&gt;"", IF($C235&lt;&gt;"", _xlfn.IFNA(IF(MATCH($C235&amp;" - "&amp;$F235, tblRelatietypeVergoeding[], 0)&lt;&gt;0, "", ""), "| Onverwachte combinatie tussen relatietype (veld "&amp;S234&amp;ROW()&amp;") en vergoedingswijze (veld "&amp;V234&amp;ROW()&amp;"). Kijk na of deze correct is."), ""), "")</f>
        <v/>
      </c>
      <c r="W235" s="171"/>
      <c r="X235" s="171"/>
      <c r="Y235" s="171"/>
      <c r="Z235" s="227" t="str">
        <f t="shared" si="68"/>
        <v/>
      </c>
      <c r="AA235" s="168"/>
      <c r="AB235" s="171"/>
      <c r="AC235" s="171"/>
      <c r="AD235" s="171"/>
      <c r="AE235" s="171"/>
      <c r="AF235" s="171" t="str">
        <f t="shared" si="55"/>
        <v/>
      </c>
      <c r="AG235" s="171" t="str">
        <f t="shared" si="56"/>
        <v/>
      </c>
      <c r="AH235" s="242" t="str">
        <f t="shared" si="69"/>
        <v/>
      </c>
      <c r="AI235" s="158" t="str">
        <f>IF(K235&lt;&gt;1, IF(SUM(K235:$K$504)&lt;&gt;0, "| Laat geen witruimte tussen ingevulde rijen.", ""), "")</f>
        <v/>
      </c>
      <c r="AJ235" s="242" t="str">
        <f t="shared" si="70"/>
        <v/>
      </c>
      <c r="AK235" s="171"/>
      <c r="AL235" s="159" t="str">
        <f t="shared" si="71"/>
        <v/>
      </c>
    </row>
    <row r="236" spans="1:38" s="158" customFormat="1" ht="14.4" customHeight="1" x14ac:dyDescent="0.3">
      <c r="A236" s="244" t="str">
        <f t="shared" si="57"/>
        <v/>
      </c>
      <c r="B236" s="153" t="str">
        <f t="shared" si="58"/>
        <v/>
      </c>
      <c r="C236" s="173"/>
      <c r="D236" s="179"/>
      <c r="E236" s="175"/>
      <c r="F236" s="156"/>
      <c r="G236" s="175"/>
      <c r="H236" s="175"/>
      <c r="I236" s="177"/>
      <c r="J236" s="157" t="s">
        <v>98</v>
      </c>
      <c r="K236" s="158">
        <f t="shared" si="59"/>
        <v>0</v>
      </c>
      <c r="L236" s="168">
        <f t="shared" si="60"/>
        <v>0</v>
      </c>
      <c r="M236" s="171">
        <f t="shared" si="61"/>
        <v>0</v>
      </c>
      <c r="N236" s="171">
        <f t="shared" si="62"/>
        <v>0</v>
      </c>
      <c r="O236" s="171">
        <f t="shared" si="63"/>
        <v>0</v>
      </c>
      <c r="P236" s="171">
        <f t="shared" si="64"/>
        <v>0</v>
      </c>
      <c r="Q236" s="171">
        <f t="shared" si="65"/>
        <v>0</v>
      </c>
      <c r="R236" s="171">
        <f t="shared" si="66"/>
        <v>0</v>
      </c>
      <c r="S236" s="168" t="str">
        <f t="shared" si="67"/>
        <v/>
      </c>
      <c r="T236" s="171"/>
      <c r="U236" s="171"/>
      <c r="V236" s="171" t="str">
        <f>IF($F236&lt;&gt;"", IF($C236&lt;&gt;"", _xlfn.IFNA(IF(MATCH($C236&amp;" - "&amp;$F236, tblRelatietypeVergoeding[], 0)&lt;&gt;0, "", ""), "| Onverwachte combinatie tussen relatietype (veld "&amp;S235&amp;ROW()&amp;") en vergoedingswijze (veld "&amp;V235&amp;ROW()&amp;"). Kijk na of deze correct is."), ""), "")</f>
        <v/>
      </c>
      <c r="W236" s="171"/>
      <c r="X236" s="171"/>
      <c r="Y236" s="171"/>
      <c r="Z236" s="227" t="str">
        <f t="shared" si="68"/>
        <v/>
      </c>
      <c r="AA236" s="168"/>
      <c r="AB236" s="171"/>
      <c r="AC236" s="171"/>
      <c r="AD236" s="171"/>
      <c r="AE236" s="171"/>
      <c r="AF236" s="171" t="str">
        <f t="shared" si="55"/>
        <v/>
      </c>
      <c r="AG236" s="171" t="str">
        <f t="shared" si="56"/>
        <v/>
      </c>
      <c r="AH236" s="242" t="str">
        <f t="shared" si="69"/>
        <v/>
      </c>
      <c r="AI236" s="158" t="str">
        <f>IF(K236&lt;&gt;1, IF(SUM(K236:$K$504)&lt;&gt;0, "| Laat geen witruimte tussen ingevulde rijen.", ""), "")</f>
        <v/>
      </c>
      <c r="AJ236" s="242" t="str">
        <f t="shared" si="70"/>
        <v/>
      </c>
      <c r="AK236" s="171"/>
      <c r="AL236" s="159" t="str">
        <f t="shared" si="71"/>
        <v/>
      </c>
    </row>
    <row r="237" spans="1:38" s="158" customFormat="1" ht="14.4" customHeight="1" x14ac:dyDescent="0.3">
      <c r="A237" s="244" t="str">
        <f t="shared" si="57"/>
        <v/>
      </c>
      <c r="B237" s="153" t="str">
        <f t="shared" si="58"/>
        <v/>
      </c>
      <c r="C237" s="173"/>
      <c r="D237" s="179"/>
      <c r="E237" s="175"/>
      <c r="F237" s="156"/>
      <c r="G237" s="175"/>
      <c r="H237" s="175"/>
      <c r="I237" s="177"/>
      <c r="J237" s="157" t="s">
        <v>98</v>
      </c>
      <c r="K237" s="158">
        <f t="shared" si="59"/>
        <v>0</v>
      </c>
      <c r="L237" s="168">
        <f t="shared" si="60"/>
        <v>0</v>
      </c>
      <c r="M237" s="171">
        <f t="shared" si="61"/>
        <v>0</v>
      </c>
      <c r="N237" s="171">
        <f t="shared" si="62"/>
        <v>0</v>
      </c>
      <c r="O237" s="171">
        <f t="shared" si="63"/>
        <v>0</v>
      </c>
      <c r="P237" s="171">
        <f t="shared" si="64"/>
        <v>0</v>
      </c>
      <c r="Q237" s="171">
        <f t="shared" si="65"/>
        <v>0</v>
      </c>
      <c r="R237" s="171">
        <f t="shared" si="66"/>
        <v>0</v>
      </c>
      <c r="S237" s="168" t="str">
        <f t="shared" si="67"/>
        <v/>
      </c>
      <c r="T237" s="171"/>
      <c r="U237" s="171"/>
      <c r="V237" s="171" t="str">
        <f>IF($F237&lt;&gt;"", IF($C237&lt;&gt;"", _xlfn.IFNA(IF(MATCH($C237&amp;" - "&amp;$F237, tblRelatietypeVergoeding[], 0)&lt;&gt;0, "", ""), "| Onverwachte combinatie tussen relatietype (veld "&amp;S236&amp;ROW()&amp;") en vergoedingswijze (veld "&amp;V236&amp;ROW()&amp;"). Kijk na of deze correct is."), ""), "")</f>
        <v/>
      </c>
      <c r="W237" s="171"/>
      <c r="X237" s="171"/>
      <c r="Y237" s="171"/>
      <c r="Z237" s="227" t="str">
        <f t="shared" si="68"/>
        <v/>
      </c>
      <c r="AA237" s="168"/>
      <c r="AB237" s="171"/>
      <c r="AC237" s="171"/>
      <c r="AD237" s="171"/>
      <c r="AE237" s="171"/>
      <c r="AF237" s="171" t="str">
        <f t="shared" si="55"/>
        <v/>
      </c>
      <c r="AG237" s="171" t="str">
        <f t="shared" si="56"/>
        <v/>
      </c>
      <c r="AH237" s="242" t="str">
        <f t="shared" si="69"/>
        <v/>
      </c>
      <c r="AI237" s="158" t="str">
        <f>IF(K237&lt;&gt;1, IF(SUM(K237:$K$504)&lt;&gt;0, "| Laat geen witruimte tussen ingevulde rijen.", ""), "")</f>
        <v/>
      </c>
      <c r="AJ237" s="242" t="str">
        <f t="shared" si="70"/>
        <v/>
      </c>
      <c r="AK237" s="171"/>
      <c r="AL237" s="159" t="str">
        <f t="shared" si="71"/>
        <v/>
      </c>
    </row>
    <row r="238" spans="1:38" s="158" customFormat="1" ht="14.4" customHeight="1" x14ac:dyDescent="0.3">
      <c r="A238" s="244" t="str">
        <f t="shared" si="57"/>
        <v/>
      </c>
      <c r="B238" s="153" t="str">
        <f t="shared" si="58"/>
        <v/>
      </c>
      <c r="C238" s="173"/>
      <c r="D238" s="179"/>
      <c r="E238" s="175"/>
      <c r="F238" s="156"/>
      <c r="G238" s="175"/>
      <c r="H238" s="175"/>
      <c r="I238" s="177"/>
      <c r="J238" s="157" t="s">
        <v>98</v>
      </c>
      <c r="K238" s="158">
        <f t="shared" si="59"/>
        <v>0</v>
      </c>
      <c r="L238" s="168">
        <f t="shared" si="60"/>
        <v>0</v>
      </c>
      <c r="M238" s="171">
        <f t="shared" si="61"/>
        <v>0</v>
      </c>
      <c r="N238" s="171">
        <f t="shared" si="62"/>
        <v>0</v>
      </c>
      <c r="O238" s="171">
        <f t="shared" si="63"/>
        <v>0</v>
      </c>
      <c r="P238" s="171">
        <f t="shared" si="64"/>
        <v>0</v>
      </c>
      <c r="Q238" s="171">
        <f t="shared" si="65"/>
        <v>0</v>
      </c>
      <c r="R238" s="171">
        <f t="shared" si="66"/>
        <v>0</v>
      </c>
      <c r="S238" s="168" t="str">
        <f t="shared" si="67"/>
        <v/>
      </c>
      <c r="T238" s="171"/>
      <c r="U238" s="171"/>
      <c r="V238" s="171" t="str">
        <f>IF($F238&lt;&gt;"", IF($C238&lt;&gt;"", _xlfn.IFNA(IF(MATCH($C238&amp;" - "&amp;$F238, tblRelatietypeVergoeding[], 0)&lt;&gt;0, "", ""), "| Onverwachte combinatie tussen relatietype (veld "&amp;S237&amp;ROW()&amp;") en vergoedingswijze (veld "&amp;V237&amp;ROW()&amp;"). Kijk na of deze correct is."), ""), "")</f>
        <v/>
      </c>
      <c r="W238" s="171"/>
      <c r="X238" s="171"/>
      <c r="Y238" s="171"/>
      <c r="Z238" s="227" t="str">
        <f t="shared" si="68"/>
        <v/>
      </c>
      <c r="AA238" s="168"/>
      <c r="AB238" s="171"/>
      <c r="AC238" s="171"/>
      <c r="AD238" s="171"/>
      <c r="AE238" s="171"/>
      <c r="AF238" s="171" t="str">
        <f t="shared" si="55"/>
        <v/>
      </c>
      <c r="AG238" s="171" t="str">
        <f t="shared" si="56"/>
        <v/>
      </c>
      <c r="AH238" s="242" t="str">
        <f t="shared" si="69"/>
        <v/>
      </c>
      <c r="AI238" s="158" t="str">
        <f>IF(K238&lt;&gt;1, IF(SUM(K238:$K$504)&lt;&gt;0, "| Laat geen witruimte tussen ingevulde rijen.", ""), "")</f>
        <v/>
      </c>
      <c r="AJ238" s="242" t="str">
        <f t="shared" si="70"/>
        <v/>
      </c>
      <c r="AK238" s="171"/>
      <c r="AL238" s="159" t="str">
        <f t="shared" si="71"/>
        <v/>
      </c>
    </row>
    <row r="239" spans="1:38" s="158" customFormat="1" ht="14.4" customHeight="1" x14ac:dyDescent="0.3">
      <c r="A239" s="244" t="str">
        <f t="shared" si="57"/>
        <v/>
      </c>
      <c r="B239" s="153" t="str">
        <f t="shared" si="58"/>
        <v/>
      </c>
      <c r="C239" s="173"/>
      <c r="D239" s="179"/>
      <c r="E239" s="175"/>
      <c r="F239" s="156"/>
      <c r="G239" s="175"/>
      <c r="H239" s="175"/>
      <c r="I239" s="177"/>
      <c r="J239" s="157" t="s">
        <v>98</v>
      </c>
      <c r="K239" s="158">
        <f t="shared" si="59"/>
        <v>0</v>
      </c>
      <c r="L239" s="168">
        <f t="shared" si="60"/>
        <v>0</v>
      </c>
      <c r="M239" s="171">
        <f t="shared" si="61"/>
        <v>0</v>
      </c>
      <c r="N239" s="171">
        <f t="shared" si="62"/>
        <v>0</v>
      </c>
      <c r="O239" s="171">
        <f t="shared" si="63"/>
        <v>0</v>
      </c>
      <c r="P239" s="171">
        <f t="shared" si="64"/>
        <v>0</v>
      </c>
      <c r="Q239" s="171">
        <f t="shared" si="65"/>
        <v>0</v>
      </c>
      <c r="R239" s="171">
        <f t="shared" si="66"/>
        <v>0</v>
      </c>
      <c r="S239" s="168" t="str">
        <f t="shared" si="67"/>
        <v/>
      </c>
      <c r="T239" s="171"/>
      <c r="U239" s="171"/>
      <c r="V239" s="171" t="str">
        <f>IF($F239&lt;&gt;"", IF($C239&lt;&gt;"", _xlfn.IFNA(IF(MATCH($C239&amp;" - "&amp;$F239, tblRelatietypeVergoeding[], 0)&lt;&gt;0, "", ""), "| Onverwachte combinatie tussen relatietype (veld "&amp;S238&amp;ROW()&amp;") en vergoedingswijze (veld "&amp;V238&amp;ROW()&amp;"). Kijk na of deze correct is."), ""), "")</f>
        <v/>
      </c>
      <c r="W239" s="171"/>
      <c r="X239" s="171"/>
      <c r="Y239" s="171"/>
      <c r="Z239" s="227" t="str">
        <f t="shared" si="68"/>
        <v/>
      </c>
      <c r="AA239" s="168"/>
      <c r="AB239" s="171"/>
      <c r="AC239" s="171"/>
      <c r="AD239" s="171"/>
      <c r="AE239" s="171"/>
      <c r="AF239" s="171" t="str">
        <f t="shared" si="55"/>
        <v/>
      </c>
      <c r="AG239" s="171" t="str">
        <f t="shared" si="56"/>
        <v/>
      </c>
      <c r="AH239" s="242" t="str">
        <f t="shared" si="69"/>
        <v/>
      </c>
      <c r="AI239" s="158" t="str">
        <f>IF(K239&lt;&gt;1, IF(SUM(K239:$K$504)&lt;&gt;0, "| Laat geen witruimte tussen ingevulde rijen.", ""), "")</f>
        <v/>
      </c>
      <c r="AJ239" s="242" t="str">
        <f t="shared" si="70"/>
        <v/>
      </c>
      <c r="AK239" s="171"/>
      <c r="AL239" s="159" t="str">
        <f t="shared" si="71"/>
        <v/>
      </c>
    </row>
    <row r="240" spans="1:38" s="158" customFormat="1" ht="14.4" customHeight="1" x14ac:dyDescent="0.3">
      <c r="A240" s="244" t="str">
        <f t="shared" si="57"/>
        <v/>
      </c>
      <c r="B240" s="153" t="str">
        <f t="shared" si="58"/>
        <v/>
      </c>
      <c r="C240" s="173"/>
      <c r="D240" s="179"/>
      <c r="E240" s="175"/>
      <c r="F240" s="156"/>
      <c r="G240" s="175"/>
      <c r="H240" s="175"/>
      <c r="I240" s="177"/>
      <c r="J240" s="157" t="s">
        <v>98</v>
      </c>
      <c r="K240" s="158">
        <f t="shared" si="59"/>
        <v>0</v>
      </c>
      <c r="L240" s="168">
        <f t="shared" si="60"/>
        <v>0</v>
      </c>
      <c r="M240" s="171">
        <f t="shared" si="61"/>
        <v>0</v>
      </c>
      <c r="N240" s="171">
        <f t="shared" si="62"/>
        <v>0</v>
      </c>
      <c r="O240" s="171">
        <f t="shared" si="63"/>
        <v>0</v>
      </c>
      <c r="P240" s="171">
        <f t="shared" si="64"/>
        <v>0</v>
      </c>
      <c r="Q240" s="171">
        <f t="shared" si="65"/>
        <v>0</v>
      </c>
      <c r="R240" s="171">
        <f t="shared" si="66"/>
        <v>0</v>
      </c>
      <c r="S240" s="168" t="str">
        <f t="shared" si="67"/>
        <v/>
      </c>
      <c r="T240" s="171"/>
      <c r="U240" s="171"/>
      <c r="V240" s="171" t="str">
        <f>IF($F240&lt;&gt;"", IF($C240&lt;&gt;"", _xlfn.IFNA(IF(MATCH($C240&amp;" - "&amp;$F240, tblRelatietypeVergoeding[], 0)&lt;&gt;0, "", ""), "| Onverwachte combinatie tussen relatietype (veld "&amp;S239&amp;ROW()&amp;") en vergoedingswijze (veld "&amp;V239&amp;ROW()&amp;"). Kijk na of deze correct is."), ""), "")</f>
        <v/>
      </c>
      <c r="W240" s="171"/>
      <c r="X240" s="171"/>
      <c r="Y240" s="171"/>
      <c r="Z240" s="227" t="str">
        <f t="shared" si="68"/>
        <v/>
      </c>
      <c r="AA240" s="168"/>
      <c r="AB240" s="171"/>
      <c r="AC240" s="171"/>
      <c r="AD240" s="171"/>
      <c r="AE240" s="171"/>
      <c r="AF240" s="171" t="str">
        <f t="shared" si="55"/>
        <v/>
      </c>
      <c r="AG240" s="171" t="str">
        <f t="shared" si="56"/>
        <v/>
      </c>
      <c r="AH240" s="242" t="str">
        <f t="shared" si="69"/>
        <v/>
      </c>
      <c r="AI240" s="158" t="str">
        <f>IF(K240&lt;&gt;1, IF(SUM(K240:$K$504)&lt;&gt;0, "| Laat geen witruimte tussen ingevulde rijen.", ""), "")</f>
        <v/>
      </c>
      <c r="AJ240" s="242" t="str">
        <f t="shared" si="70"/>
        <v/>
      </c>
      <c r="AK240" s="171"/>
      <c r="AL240" s="159" t="str">
        <f t="shared" si="71"/>
        <v/>
      </c>
    </row>
    <row r="241" spans="1:38" s="158" customFormat="1" ht="14.4" customHeight="1" x14ac:dyDescent="0.3">
      <c r="A241" s="244" t="str">
        <f t="shared" si="57"/>
        <v/>
      </c>
      <c r="B241" s="153" t="str">
        <f t="shared" si="58"/>
        <v/>
      </c>
      <c r="C241" s="173"/>
      <c r="D241" s="179"/>
      <c r="E241" s="175"/>
      <c r="F241" s="156"/>
      <c r="G241" s="175"/>
      <c r="H241" s="175"/>
      <c r="I241" s="177"/>
      <c r="J241" s="157" t="s">
        <v>98</v>
      </c>
      <c r="K241" s="158">
        <f t="shared" si="59"/>
        <v>0</v>
      </c>
      <c r="L241" s="168">
        <f t="shared" si="60"/>
        <v>0</v>
      </c>
      <c r="M241" s="171">
        <f t="shared" si="61"/>
        <v>0</v>
      </c>
      <c r="N241" s="171">
        <f t="shared" si="62"/>
        <v>0</v>
      </c>
      <c r="O241" s="171">
        <f t="shared" si="63"/>
        <v>0</v>
      </c>
      <c r="P241" s="171">
        <f t="shared" si="64"/>
        <v>0</v>
      </c>
      <c r="Q241" s="171">
        <f t="shared" si="65"/>
        <v>0</v>
      </c>
      <c r="R241" s="171">
        <f t="shared" si="66"/>
        <v>0</v>
      </c>
      <c r="S241" s="168" t="str">
        <f t="shared" si="67"/>
        <v/>
      </c>
      <c r="T241" s="171"/>
      <c r="U241" s="171"/>
      <c r="V241" s="171" t="str">
        <f>IF($F241&lt;&gt;"", IF($C241&lt;&gt;"", _xlfn.IFNA(IF(MATCH($C241&amp;" - "&amp;$F241, tblRelatietypeVergoeding[], 0)&lt;&gt;0, "", ""), "| Onverwachte combinatie tussen relatietype (veld "&amp;S240&amp;ROW()&amp;") en vergoedingswijze (veld "&amp;V240&amp;ROW()&amp;"). Kijk na of deze correct is."), ""), "")</f>
        <v/>
      </c>
      <c r="W241" s="171"/>
      <c r="X241" s="171"/>
      <c r="Y241" s="171"/>
      <c r="Z241" s="227" t="str">
        <f t="shared" si="68"/>
        <v/>
      </c>
      <c r="AA241" s="168"/>
      <c r="AB241" s="171"/>
      <c r="AC241" s="171"/>
      <c r="AD241" s="171"/>
      <c r="AE241" s="171"/>
      <c r="AF241" s="171" t="str">
        <f t="shared" si="55"/>
        <v/>
      </c>
      <c r="AG241" s="171" t="str">
        <f t="shared" si="56"/>
        <v/>
      </c>
      <c r="AH241" s="242" t="str">
        <f t="shared" si="69"/>
        <v/>
      </c>
      <c r="AI241" s="158" t="str">
        <f>IF(K241&lt;&gt;1, IF(SUM(K241:$K$504)&lt;&gt;0, "| Laat geen witruimte tussen ingevulde rijen.", ""), "")</f>
        <v/>
      </c>
      <c r="AJ241" s="242" t="str">
        <f t="shared" si="70"/>
        <v/>
      </c>
      <c r="AK241" s="171"/>
      <c r="AL241" s="159" t="str">
        <f t="shared" si="71"/>
        <v/>
      </c>
    </row>
    <row r="242" spans="1:38" s="158" customFormat="1" ht="14.4" customHeight="1" x14ac:dyDescent="0.3">
      <c r="A242" s="244" t="str">
        <f t="shared" si="57"/>
        <v/>
      </c>
      <c r="B242" s="153" t="str">
        <f t="shared" si="58"/>
        <v/>
      </c>
      <c r="C242" s="173"/>
      <c r="D242" s="179"/>
      <c r="E242" s="175"/>
      <c r="F242" s="156"/>
      <c r="G242" s="175"/>
      <c r="H242" s="175"/>
      <c r="I242" s="177"/>
      <c r="J242" s="157" t="s">
        <v>98</v>
      </c>
      <c r="K242" s="158">
        <f t="shared" si="59"/>
        <v>0</v>
      </c>
      <c r="L242" s="168">
        <f t="shared" si="60"/>
        <v>0</v>
      </c>
      <c r="M242" s="171">
        <f t="shared" si="61"/>
        <v>0</v>
      </c>
      <c r="N242" s="171">
        <f t="shared" si="62"/>
        <v>0</v>
      </c>
      <c r="O242" s="171">
        <f t="shared" si="63"/>
        <v>0</v>
      </c>
      <c r="P242" s="171">
        <f t="shared" si="64"/>
        <v>0</v>
      </c>
      <c r="Q242" s="171">
        <f t="shared" si="65"/>
        <v>0</v>
      </c>
      <c r="R242" s="171">
        <f t="shared" si="66"/>
        <v>0</v>
      </c>
      <c r="S242" s="168" t="str">
        <f t="shared" si="67"/>
        <v/>
      </c>
      <c r="T242" s="171"/>
      <c r="U242" s="171"/>
      <c r="V242" s="171" t="str">
        <f>IF($F242&lt;&gt;"", IF($C242&lt;&gt;"", _xlfn.IFNA(IF(MATCH($C242&amp;" - "&amp;$F242, tblRelatietypeVergoeding[], 0)&lt;&gt;0, "", ""), "| Onverwachte combinatie tussen relatietype (veld "&amp;S241&amp;ROW()&amp;") en vergoedingswijze (veld "&amp;V241&amp;ROW()&amp;"). Kijk na of deze correct is."), ""), "")</f>
        <v/>
      </c>
      <c r="W242" s="171"/>
      <c r="X242" s="171"/>
      <c r="Y242" s="171"/>
      <c r="Z242" s="227" t="str">
        <f t="shared" si="68"/>
        <v/>
      </c>
      <c r="AA242" s="168"/>
      <c r="AB242" s="171"/>
      <c r="AC242" s="171"/>
      <c r="AD242" s="171"/>
      <c r="AE242" s="171"/>
      <c r="AF242" s="171" t="str">
        <f t="shared" si="55"/>
        <v/>
      </c>
      <c r="AG242" s="171" t="str">
        <f t="shared" si="56"/>
        <v/>
      </c>
      <c r="AH242" s="242" t="str">
        <f t="shared" si="69"/>
        <v/>
      </c>
      <c r="AI242" s="158" t="str">
        <f>IF(K242&lt;&gt;1, IF(SUM(K242:$K$504)&lt;&gt;0, "| Laat geen witruimte tussen ingevulde rijen.", ""), "")</f>
        <v/>
      </c>
      <c r="AJ242" s="242" t="str">
        <f t="shared" si="70"/>
        <v/>
      </c>
      <c r="AK242" s="171"/>
      <c r="AL242" s="159" t="str">
        <f t="shared" si="71"/>
        <v/>
      </c>
    </row>
    <row r="243" spans="1:38" s="158" customFormat="1" ht="14.4" customHeight="1" x14ac:dyDescent="0.3">
      <c r="A243" s="244" t="str">
        <f t="shared" si="57"/>
        <v/>
      </c>
      <c r="B243" s="153" t="str">
        <f t="shared" si="58"/>
        <v/>
      </c>
      <c r="C243" s="173"/>
      <c r="D243" s="179"/>
      <c r="E243" s="175"/>
      <c r="F243" s="156"/>
      <c r="G243" s="175"/>
      <c r="H243" s="175"/>
      <c r="I243" s="177"/>
      <c r="J243" s="157" t="s">
        <v>98</v>
      </c>
      <c r="K243" s="158">
        <f t="shared" si="59"/>
        <v>0</v>
      </c>
      <c r="L243" s="168">
        <f t="shared" si="60"/>
        <v>0</v>
      </c>
      <c r="M243" s="171">
        <f t="shared" si="61"/>
        <v>0</v>
      </c>
      <c r="N243" s="171">
        <f t="shared" si="62"/>
        <v>0</v>
      </c>
      <c r="O243" s="171">
        <f t="shared" si="63"/>
        <v>0</v>
      </c>
      <c r="P243" s="171">
        <f t="shared" si="64"/>
        <v>0</v>
      </c>
      <c r="Q243" s="171">
        <f t="shared" si="65"/>
        <v>0</v>
      </c>
      <c r="R243" s="171">
        <f t="shared" si="66"/>
        <v>0</v>
      </c>
      <c r="S243" s="168" t="str">
        <f t="shared" si="67"/>
        <v/>
      </c>
      <c r="T243" s="171"/>
      <c r="U243" s="171"/>
      <c r="V243" s="171" t="str">
        <f>IF($F243&lt;&gt;"", IF($C243&lt;&gt;"", _xlfn.IFNA(IF(MATCH($C243&amp;" - "&amp;$F243, tblRelatietypeVergoeding[], 0)&lt;&gt;0, "", ""), "| Onverwachte combinatie tussen relatietype (veld "&amp;S242&amp;ROW()&amp;") en vergoedingswijze (veld "&amp;V242&amp;ROW()&amp;"). Kijk na of deze correct is."), ""), "")</f>
        <v/>
      </c>
      <c r="W243" s="171"/>
      <c r="X243" s="171"/>
      <c r="Y243" s="171"/>
      <c r="Z243" s="227" t="str">
        <f t="shared" si="68"/>
        <v/>
      </c>
      <c r="AA243" s="168"/>
      <c r="AB243" s="171"/>
      <c r="AC243" s="171"/>
      <c r="AD243" s="171"/>
      <c r="AE243" s="171"/>
      <c r="AF243" s="171" t="str">
        <f t="shared" si="55"/>
        <v/>
      </c>
      <c r="AG243" s="171" t="str">
        <f t="shared" si="56"/>
        <v/>
      </c>
      <c r="AH243" s="242" t="str">
        <f t="shared" si="69"/>
        <v/>
      </c>
      <c r="AI243" s="158" t="str">
        <f>IF(K243&lt;&gt;1, IF(SUM(K243:$K$504)&lt;&gt;0, "| Laat geen witruimte tussen ingevulde rijen.", ""), "")</f>
        <v/>
      </c>
      <c r="AJ243" s="242" t="str">
        <f t="shared" si="70"/>
        <v/>
      </c>
      <c r="AK243" s="171"/>
      <c r="AL243" s="159" t="str">
        <f t="shared" si="71"/>
        <v/>
      </c>
    </row>
    <row r="244" spans="1:38" s="158" customFormat="1" ht="14.4" customHeight="1" x14ac:dyDescent="0.3">
      <c r="A244" s="244" t="str">
        <f t="shared" si="57"/>
        <v/>
      </c>
      <c r="B244" s="153" t="str">
        <f t="shared" si="58"/>
        <v/>
      </c>
      <c r="C244" s="173"/>
      <c r="D244" s="179"/>
      <c r="E244" s="175"/>
      <c r="F244" s="156"/>
      <c r="G244" s="175"/>
      <c r="H244" s="175"/>
      <c r="I244" s="177"/>
      <c r="J244" s="157" t="s">
        <v>98</v>
      </c>
      <c r="K244" s="158">
        <f t="shared" si="59"/>
        <v>0</v>
      </c>
      <c r="L244" s="168">
        <f t="shared" si="60"/>
        <v>0</v>
      </c>
      <c r="M244" s="171">
        <f t="shared" si="61"/>
        <v>0</v>
      </c>
      <c r="N244" s="171">
        <f t="shared" si="62"/>
        <v>0</v>
      </c>
      <c r="O244" s="171">
        <f t="shared" si="63"/>
        <v>0</v>
      </c>
      <c r="P244" s="171">
        <f t="shared" si="64"/>
        <v>0</v>
      </c>
      <c r="Q244" s="171">
        <f t="shared" si="65"/>
        <v>0</v>
      </c>
      <c r="R244" s="171">
        <f t="shared" si="66"/>
        <v>0</v>
      </c>
      <c r="S244" s="168" t="str">
        <f t="shared" si="67"/>
        <v/>
      </c>
      <c r="T244" s="171"/>
      <c r="U244" s="171"/>
      <c r="V244" s="171" t="str">
        <f>IF($F244&lt;&gt;"", IF($C244&lt;&gt;"", _xlfn.IFNA(IF(MATCH($C244&amp;" - "&amp;$F244, tblRelatietypeVergoeding[], 0)&lt;&gt;0, "", ""), "| Onverwachte combinatie tussen relatietype (veld "&amp;S243&amp;ROW()&amp;") en vergoedingswijze (veld "&amp;V243&amp;ROW()&amp;"). Kijk na of deze correct is."), ""), "")</f>
        <v/>
      </c>
      <c r="W244" s="171"/>
      <c r="X244" s="171"/>
      <c r="Y244" s="171"/>
      <c r="Z244" s="227" t="str">
        <f t="shared" si="68"/>
        <v/>
      </c>
      <c r="AA244" s="168"/>
      <c r="AB244" s="171"/>
      <c r="AC244" s="171"/>
      <c r="AD244" s="171"/>
      <c r="AE244" s="171"/>
      <c r="AF244" s="171" t="str">
        <f t="shared" si="55"/>
        <v/>
      </c>
      <c r="AG244" s="171" t="str">
        <f t="shared" si="56"/>
        <v/>
      </c>
      <c r="AH244" s="242" t="str">
        <f t="shared" si="69"/>
        <v/>
      </c>
      <c r="AI244" s="158" t="str">
        <f>IF(K244&lt;&gt;1, IF(SUM(K244:$K$504)&lt;&gt;0, "| Laat geen witruimte tussen ingevulde rijen.", ""), "")</f>
        <v/>
      </c>
      <c r="AJ244" s="242" t="str">
        <f t="shared" si="70"/>
        <v/>
      </c>
      <c r="AK244" s="171"/>
      <c r="AL244" s="159" t="str">
        <f t="shared" si="71"/>
        <v/>
      </c>
    </row>
    <row r="245" spans="1:38" s="158" customFormat="1" ht="14.4" customHeight="1" x14ac:dyDescent="0.3">
      <c r="A245" s="244" t="str">
        <f t="shared" si="57"/>
        <v/>
      </c>
      <c r="B245" s="153" t="str">
        <f t="shared" si="58"/>
        <v/>
      </c>
      <c r="C245" s="173"/>
      <c r="D245" s="179"/>
      <c r="E245" s="175"/>
      <c r="F245" s="156"/>
      <c r="G245" s="175"/>
      <c r="H245" s="175"/>
      <c r="I245" s="177"/>
      <c r="J245" s="157" t="s">
        <v>98</v>
      </c>
      <c r="K245" s="158">
        <f t="shared" si="59"/>
        <v>0</v>
      </c>
      <c r="L245" s="168">
        <f t="shared" si="60"/>
        <v>0</v>
      </c>
      <c r="M245" s="171">
        <f t="shared" si="61"/>
        <v>0</v>
      </c>
      <c r="N245" s="171">
        <f t="shared" si="62"/>
        <v>0</v>
      </c>
      <c r="O245" s="171">
        <f t="shared" si="63"/>
        <v>0</v>
      </c>
      <c r="P245" s="171">
        <f t="shared" si="64"/>
        <v>0</v>
      </c>
      <c r="Q245" s="171">
        <f t="shared" si="65"/>
        <v>0</v>
      </c>
      <c r="R245" s="171">
        <f t="shared" si="66"/>
        <v>0</v>
      </c>
      <c r="S245" s="168" t="str">
        <f t="shared" si="67"/>
        <v/>
      </c>
      <c r="T245" s="171"/>
      <c r="U245" s="171"/>
      <c r="V245" s="171" t="str">
        <f>IF($F245&lt;&gt;"", IF($C245&lt;&gt;"", _xlfn.IFNA(IF(MATCH($C245&amp;" - "&amp;$F245, tblRelatietypeVergoeding[], 0)&lt;&gt;0, "", ""), "| Onverwachte combinatie tussen relatietype (veld "&amp;S244&amp;ROW()&amp;") en vergoedingswijze (veld "&amp;V244&amp;ROW()&amp;"). Kijk na of deze correct is."), ""), "")</f>
        <v/>
      </c>
      <c r="W245" s="171"/>
      <c r="X245" s="171"/>
      <c r="Y245" s="171"/>
      <c r="Z245" s="227" t="str">
        <f t="shared" si="68"/>
        <v/>
      </c>
      <c r="AA245" s="168"/>
      <c r="AB245" s="171"/>
      <c r="AC245" s="171"/>
      <c r="AD245" s="171"/>
      <c r="AE245" s="171"/>
      <c r="AF245" s="171" t="str">
        <f t="shared" si="55"/>
        <v/>
      </c>
      <c r="AG245" s="171" t="str">
        <f t="shared" si="56"/>
        <v/>
      </c>
      <c r="AH245" s="242" t="str">
        <f t="shared" si="69"/>
        <v/>
      </c>
      <c r="AI245" s="158" t="str">
        <f>IF(K245&lt;&gt;1, IF(SUM(K245:$K$504)&lt;&gt;0, "| Laat geen witruimte tussen ingevulde rijen.", ""), "")</f>
        <v/>
      </c>
      <c r="AJ245" s="242" t="str">
        <f t="shared" si="70"/>
        <v/>
      </c>
      <c r="AK245" s="171"/>
      <c r="AL245" s="159" t="str">
        <f t="shared" si="71"/>
        <v/>
      </c>
    </row>
    <row r="246" spans="1:38" s="158" customFormat="1" ht="14.4" customHeight="1" x14ac:dyDescent="0.3">
      <c r="A246" s="244" t="str">
        <f t="shared" si="57"/>
        <v/>
      </c>
      <c r="B246" s="153" t="str">
        <f t="shared" si="58"/>
        <v/>
      </c>
      <c r="C246" s="173"/>
      <c r="D246" s="179"/>
      <c r="E246" s="175"/>
      <c r="F246" s="156"/>
      <c r="G246" s="175"/>
      <c r="H246" s="175"/>
      <c r="I246" s="177"/>
      <c r="J246" s="157" t="s">
        <v>98</v>
      </c>
      <c r="K246" s="158">
        <f t="shared" si="59"/>
        <v>0</v>
      </c>
      <c r="L246" s="168">
        <f t="shared" si="60"/>
        <v>0</v>
      </c>
      <c r="M246" s="171">
        <f t="shared" si="61"/>
        <v>0</v>
      </c>
      <c r="N246" s="171">
        <f t="shared" si="62"/>
        <v>0</v>
      </c>
      <c r="O246" s="171">
        <f t="shared" si="63"/>
        <v>0</v>
      </c>
      <c r="P246" s="171">
        <f t="shared" si="64"/>
        <v>0</v>
      </c>
      <c r="Q246" s="171">
        <f t="shared" si="65"/>
        <v>0</v>
      </c>
      <c r="R246" s="171">
        <f t="shared" si="66"/>
        <v>0</v>
      </c>
      <c r="S246" s="168" t="str">
        <f t="shared" si="67"/>
        <v/>
      </c>
      <c r="T246" s="171"/>
      <c r="U246" s="171"/>
      <c r="V246" s="171" t="str">
        <f>IF($F246&lt;&gt;"", IF($C246&lt;&gt;"", _xlfn.IFNA(IF(MATCH($C246&amp;" - "&amp;$F246, tblRelatietypeVergoeding[], 0)&lt;&gt;0, "", ""), "| Onverwachte combinatie tussen relatietype (veld "&amp;S245&amp;ROW()&amp;") en vergoedingswijze (veld "&amp;V245&amp;ROW()&amp;"). Kijk na of deze correct is."), ""), "")</f>
        <v/>
      </c>
      <c r="W246" s="171"/>
      <c r="X246" s="171"/>
      <c r="Y246" s="171"/>
      <c r="Z246" s="227" t="str">
        <f t="shared" si="68"/>
        <v/>
      </c>
      <c r="AA246" s="168"/>
      <c r="AB246" s="171"/>
      <c r="AC246" s="171"/>
      <c r="AD246" s="171"/>
      <c r="AE246" s="171"/>
      <c r="AF246" s="171" t="str">
        <f t="shared" si="55"/>
        <v/>
      </c>
      <c r="AG246" s="171" t="str">
        <f t="shared" si="56"/>
        <v/>
      </c>
      <c r="AH246" s="242" t="str">
        <f t="shared" si="69"/>
        <v/>
      </c>
      <c r="AI246" s="158" t="str">
        <f>IF(K246&lt;&gt;1, IF(SUM(K246:$K$504)&lt;&gt;0, "| Laat geen witruimte tussen ingevulde rijen.", ""), "")</f>
        <v/>
      </c>
      <c r="AJ246" s="242" t="str">
        <f t="shared" si="70"/>
        <v/>
      </c>
      <c r="AK246" s="171"/>
      <c r="AL246" s="159" t="str">
        <f t="shared" si="71"/>
        <v/>
      </c>
    </row>
    <row r="247" spans="1:38" s="158" customFormat="1" ht="14.4" customHeight="1" x14ac:dyDescent="0.3">
      <c r="A247" s="244" t="str">
        <f t="shared" si="57"/>
        <v/>
      </c>
      <c r="B247" s="153" t="str">
        <f t="shared" si="58"/>
        <v/>
      </c>
      <c r="C247" s="173"/>
      <c r="D247" s="179"/>
      <c r="E247" s="175"/>
      <c r="F247" s="156"/>
      <c r="G247" s="175"/>
      <c r="H247" s="175"/>
      <c r="I247" s="177"/>
      <c r="J247" s="157" t="s">
        <v>98</v>
      </c>
      <c r="K247" s="158">
        <f t="shared" si="59"/>
        <v>0</v>
      </c>
      <c r="L247" s="168">
        <f t="shared" si="60"/>
        <v>0</v>
      </c>
      <c r="M247" s="171">
        <f t="shared" si="61"/>
        <v>0</v>
      </c>
      <c r="N247" s="171">
        <f t="shared" si="62"/>
        <v>0</v>
      </c>
      <c r="O247" s="171">
        <f t="shared" si="63"/>
        <v>0</v>
      </c>
      <c r="P247" s="171">
        <f t="shared" si="64"/>
        <v>0</v>
      </c>
      <c r="Q247" s="171">
        <f t="shared" si="65"/>
        <v>0</v>
      </c>
      <c r="R247" s="171">
        <f t="shared" si="66"/>
        <v>0</v>
      </c>
      <c r="S247" s="168" t="str">
        <f t="shared" si="67"/>
        <v/>
      </c>
      <c r="T247" s="171"/>
      <c r="U247" s="171"/>
      <c r="V247" s="171" t="str">
        <f>IF($F247&lt;&gt;"", IF($C247&lt;&gt;"", _xlfn.IFNA(IF(MATCH($C247&amp;" - "&amp;$F247, tblRelatietypeVergoeding[], 0)&lt;&gt;0, "", ""), "| Onverwachte combinatie tussen relatietype (veld "&amp;S246&amp;ROW()&amp;") en vergoedingswijze (veld "&amp;V246&amp;ROW()&amp;"). Kijk na of deze correct is."), ""), "")</f>
        <v/>
      </c>
      <c r="W247" s="171"/>
      <c r="X247" s="171"/>
      <c r="Y247" s="171"/>
      <c r="Z247" s="227" t="str">
        <f t="shared" si="68"/>
        <v/>
      </c>
      <c r="AA247" s="168"/>
      <c r="AB247" s="171"/>
      <c r="AC247" s="171"/>
      <c r="AD247" s="171"/>
      <c r="AE247" s="171"/>
      <c r="AF247" s="171" t="str">
        <f t="shared" si="55"/>
        <v/>
      </c>
      <c r="AG247" s="171" t="str">
        <f t="shared" si="56"/>
        <v/>
      </c>
      <c r="AH247" s="242" t="str">
        <f t="shared" si="69"/>
        <v/>
      </c>
      <c r="AI247" s="158" t="str">
        <f>IF(K247&lt;&gt;1, IF(SUM(K247:$K$504)&lt;&gt;0, "| Laat geen witruimte tussen ingevulde rijen.", ""), "")</f>
        <v/>
      </c>
      <c r="AJ247" s="242" t="str">
        <f t="shared" si="70"/>
        <v/>
      </c>
      <c r="AK247" s="171"/>
      <c r="AL247" s="159" t="str">
        <f t="shared" si="71"/>
        <v/>
      </c>
    </row>
    <row r="248" spans="1:38" s="158" customFormat="1" ht="14.4" customHeight="1" x14ac:dyDescent="0.3">
      <c r="A248" s="244" t="str">
        <f t="shared" si="57"/>
        <v/>
      </c>
      <c r="B248" s="153" t="str">
        <f t="shared" si="58"/>
        <v/>
      </c>
      <c r="C248" s="173"/>
      <c r="D248" s="179"/>
      <c r="E248" s="175"/>
      <c r="F248" s="156"/>
      <c r="G248" s="175"/>
      <c r="H248" s="175"/>
      <c r="I248" s="177"/>
      <c r="J248" s="157" t="s">
        <v>98</v>
      </c>
      <c r="K248" s="158">
        <f t="shared" si="59"/>
        <v>0</v>
      </c>
      <c r="L248" s="168">
        <f t="shared" si="60"/>
        <v>0</v>
      </c>
      <c r="M248" s="171">
        <f t="shared" si="61"/>
        <v>0</v>
      </c>
      <c r="N248" s="171">
        <f t="shared" si="62"/>
        <v>0</v>
      </c>
      <c r="O248" s="171">
        <f t="shared" si="63"/>
        <v>0</v>
      </c>
      <c r="P248" s="171">
        <f t="shared" si="64"/>
        <v>0</v>
      </c>
      <c r="Q248" s="171">
        <f t="shared" si="65"/>
        <v>0</v>
      </c>
      <c r="R248" s="171">
        <f t="shared" si="66"/>
        <v>0</v>
      </c>
      <c r="S248" s="168" t="str">
        <f t="shared" si="67"/>
        <v/>
      </c>
      <c r="T248" s="171"/>
      <c r="U248" s="171"/>
      <c r="V248" s="171" t="str">
        <f>IF($F248&lt;&gt;"", IF($C248&lt;&gt;"", _xlfn.IFNA(IF(MATCH($C248&amp;" - "&amp;$F248, tblRelatietypeVergoeding[], 0)&lt;&gt;0, "", ""), "| Onverwachte combinatie tussen relatietype (veld "&amp;S247&amp;ROW()&amp;") en vergoedingswijze (veld "&amp;V247&amp;ROW()&amp;"). Kijk na of deze correct is."), ""), "")</f>
        <v/>
      </c>
      <c r="W248" s="171"/>
      <c r="X248" s="171"/>
      <c r="Y248" s="171"/>
      <c r="Z248" s="227" t="str">
        <f t="shared" si="68"/>
        <v/>
      </c>
      <c r="AA248" s="168"/>
      <c r="AB248" s="171"/>
      <c r="AC248" s="171"/>
      <c r="AD248" s="171"/>
      <c r="AE248" s="171"/>
      <c r="AF248" s="171" t="str">
        <f t="shared" si="55"/>
        <v/>
      </c>
      <c r="AG248" s="171" t="str">
        <f t="shared" si="56"/>
        <v/>
      </c>
      <c r="AH248" s="242" t="str">
        <f t="shared" si="69"/>
        <v/>
      </c>
      <c r="AI248" s="158" t="str">
        <f>IF(K248&lt;&gt;1, IF(SUM(K248:$K$504)&lt;&gt;0, "| Laat geen witruimte tussen ingevulde rijen.", ""), "")</f>
        <v/>
      </c>
      <c r="AJ248" s="242" t="str">
        <f t="shared" si="70"/>
        <v/>
      </c>
      <c r="AK248" s="171"/>
      <c r="AL248" s="159" t="str">
        <f t="shared" si="71"/>
        <v/>
      </c>
    </row>
    <row r="249" spans="1:38" s="158" customFormat="1" ht="14.4" customHeight="1" x14ac:dyDescent="0.3">
      <c r="A249" s="244" t="str">
        <f t="shared" si="57"/>
        <v/>
      </c>
      <c r="B249" s="153" t="str">
        <f t="shared" si="58"/>
        <v/>
      </c>
      <c r="C249" s="173"/>
      <c r="D249" s="179"/>
      <c r="E249" s="175"/>
      <c r="F249" s="156"/>
      <c r="G249" s="175"/>
      <c r="H249" s="175"/>
      <c r="I249" s="177"/>
      <c r="J249" s="157" t="s">
        <v>98</v>
      </c>
      <c r="K249" s="158">
        <f t="shared" si="59"/>
        <v>0</v>
      </c>
      <c r="L249" s="168">
        <f t="shared" si="60"/>
        <v>0</v>
      </c>
      <c r="M249" s="171">
        <f t="shared" si="61"/>
        <v>0</v>
      </c>
      <c r="N249" s="171">
        <f t="shared" si="62"/>
        <v>0</v>
      </c>
      <c r="O249" s="171">
        <f t="shared" si="63"/>
        <v>0</v>
      </c>
      <c r="P249" s="171">
        <f t="shared" si="64"/>
        <v>0</v>
      </c>
      <c r="Q249" s="171">
        <f t="shared" si="65"/>
        <v>0</v>
      </c>
      <c r="R249" s="171">
        <f t="shared" si="66"/>
        <v>0</v>
      </c>
      <c r="S249" s="168" t="str">
        <f t="shared" si="67"/>
        <v/>
      </c>
      <c r="T249" s="171"/>
      <c r="U249" s="171"/>
      <c r="V249" s="171" t="str">
        <f>IF($F249&lt;&gt;"", IF($C249&lt;&gt;"", _xlfn.IFNA(IF(MATCH($C249&amp;" - "&amp;$F249, tblRelatietypeVergoeding[], 0)&lt;&gt;0, "", ""), "| Onverwachte combinatie tussen relatietype (veld "&amp;S248&amp;ROW()&amp;") en vergoedingswijze (veld "&amp;V248&amp;ROW()&amp;"). Kijk na of deze correct is."), ""), "")</f>
        <v/>
      </c>
      <c r="W249" s="171"/>
      <c r="X249" s="171"/>
      <c r="Y249" s="171"/>
      <c r="Z249" s="227" t="str">
        <f t="shared" si="68"/>
        <v/>
      </c>
      <c r="AA249" s="168"/>
      <c r="AB249" s="171"/>
      <c r="AC249" s="171"/>
      <c r="AD249" s="171"/>
      <c r="AE249" s="171"/>
      <c r="AF249" s="171" t="str">
        <f t="shared" si="55"/>
        <v/>
      </c>
      <c r="AG249" s="171" t="str">
        <f t="shared" si="56"/>
        <v/>
      </c>
      <c r="AH249" s="242" t="str">
        <f t="shared" si="69"/>
        <v/>
      </c>
      <c r="AI249" s="158" t="str">
        <f>IF(K249&lt;&gt;1, IF(SUM(K249:$K$504)&lt;&gt;0, "| Laat geen witruimte tussen ingevulde rijen.", ""), "")</f>
        <v/>
      </c>
      <c r="AJ249" s="242" t="str">
        <f t="shared" si="70"/>
        <v/>
      </c>
      <c r="AK249" s="171"/>
      <c r="AL249" s="159" t="str">
        <f t="shared" si="71"/>
        <v/>
      </c>
    </row>
    <row r="250" spans="1:38" s="158" customFormat="1" ht="14.4" customHeight="1" x14ac:dyDescent="0.3">
      <c r="A250" s="244" t="str">
        <f t="shared" si="57"/>
        <v/>
      </c>
      <c r="B250" s="153" t="str">
        <f t="shared" si="58"/>
        <v/>
      </c>
      <c r="C250" s="173"/>
      <c r="D250" s="179"/>
      <c r="E250" s="175"/>
      <c r="F250" s="156"/>
      <c r="G250" s="175"/>
      <c r="H250" s="175"/>
      <c r="I250" s="177"/>
      <c r="J250" s="157" t="s">
        <v>98</v>
      </c>
      <c r="K250" s="158">
        <f t="shared" si="59"/>
        <v>0</v>
      </c>
      <c r="L250" s="168">
        <f t="shared" si="60"/>
        <v>0</v>
      </c>
      <c r="M250" s="171">
        <f t="shared" si="61"/>
        <v>0</v>
      </c>
      <c r="N250" s="171">
        <f t="shared" si="62"/>
        <v>0</v>
      </c>
      <c r="O250" s="171">
        <f t="shared" si="63"/>
        <v>0</v>
      </c>
      <c r="P250" s="171">
        <f t="shared" si="64"/>
        <v>0</v>
      </c>
      <c r="Q250" s="171">
        <f t="shared" si="65"/>
        <v>0</v>
      </c>
      <c r="R250" s="171">
        <f t="shared" si="66"/>
        <v>0</v>
      </c>
      <c r="S250" s="168" t="str">
        <f t="shared" si="67"/>
        <v/>
      </c>
      <c r="T250" s="171"/>
      <c r="U250" s="171"/>
      <c r="V250" s="171" t="str">
        <f>IF($F250&lt;&gt;"", IF($C250&lt;&gt;"", _xlfn.IFNA(IF(MATCH($C250&amp;" - "&amp;$F250, tblRelatietypeVergoeding[], 0)&lt;&gt;0, "", ""), "| Onverwachte combinatie tussen relatietype (veld "&amp;S249&amp;ROW()&amp;") en vergoedingswijze (veld "&amp;V249&amp;ROW()&amp;"). Kijk na of deze correct is."), ""), "")</f>
        <v/>
      </c>
      <c r="W250" s="171"/>
      <c r="X250" s="171"/>
      <c r="Y250" s="171"/>
      <c r="Z250" s="227" t="str">
        <f t="shared" si="68"/>
        <v/>
      </c>
      <c r="AA250" s="168"/>
      <c r="AB250" s="171"/>
      <c r="AC250" s="171"/>
      <c r="AD250" s="171"/>
      <c r="AE250" s="171"/>
      <c r="AF250" s="171" t="str">
        <f t="shared" si="55"/>
        <v/>
      </c>
      <c r="AG250" s="171" t="str">
        <f t="shared" si="56"/>
        <v/>
      </c>
      <c r="AH250" s="242" t="str">
        <f t="shared" si="69"/>
        <v/>
      </c>
      <c r="AI250" s="158" t="str">
        <f>IF(K250&lt;&gt;1, IF(SUM(K250:$K$504)&lt;&gt;0, "| Laat geen witruimte tussen ingevulde rijen.", ""), "")</f>
        <v/>
      </c>
      <c r="AJ250" s="242" t="str">
        <f t="shared" si="70"/>
        <v/>
      </c>
      <c r="AK250" s="171"/>
      <c r="AL250" s="159" t="str">
        <f t="shared" si="71"/>
        <v/>
      </c>
    </row>
    <row r="251" spans="1:38" s="158" customFormat="1" ht="14.4" customHeight="1" x14ac:dyDescent="0.3">
      <c r="A251" s="244" t="str">
        <f t="shared" si="57"/>
        <v/>
      </c>
      <c r="B251" s="153" t="str">
        <f t="shared" si="58"/>
        <v/>
      </c>
      <c r="C251" s="173"/>
      <c r="D251" s="179"/>
      <c r="E251" s="175"/>
      <c r="F251" s="156"/>
      <c r="G251" s="175"/>
      <c r="H251" s="175"/>
      <c r="I251" s="177"/>
      <c r="J251" s="157" t="s">
        <v>98</v>
      </c>
      <c r="K251" s="158">
        <f t="shared" si="59"/>
        <v>0</v>
      </c>
      <c r="L251" s="168">
        <f t="shared" si="60"/>
        <v>0</v>
      </c>
      <c r="M251" s="171">
        <f t="shared" si="61"/>
        <v>0</v>
      </c>
      <c r="N251" s="171">
        <f t="shared" si="62"/>
        <v>0</v>
      </c>
      <c r="O251" s="171">
        <f t="shared" si="63"/>
        <v>0</v>
      </c>
      <c r="P251" s="171">
        <f t="shared" si="64"/>
        <v>0</v>
      </c>
      <c r="Q251" s="171">
        <f t="shared" si="65"/>
        <v>0</v>
      </c>
      <c r="R251" s="171">
        <f t="shared" si="66"/>
        <v>0</v>
      </c>
      <c r="S251" s="168" t="str">
        <f t="shared" si="67"/>
        <v/>
      </c>
      <c r="T251" s="171"/>
      <c r="U251" s="171"/>
      <c r="V251" s="171" t="str">
        <f>IF($F251&lt;&gt;"", IF($C251&lt;&gt;"", _xlfn.IFNA(IF(MATCH($C251&amp;" - "&amp;$F251, tblRelatietypeVergoeding[], 0)&lt;&gt;0, "", ""), "| Onverwachte combinatie tussen relatietype (veld "&amp;S250&amp;ROW()&amp;") en vergoedingswijze (veld "&amp;V250&amp;ROW()&amp;"). Kijk na of deze correct is."), ""), "")</f>
        <v/>
      </c>
      <c r="W251" s="171"/>
      <c r="X251" s="171"/>
      <c r="Y251" s="171"/>
      <c r="Z251" s="227" t="str">
        <f t="shared" si="68"/>
        <v/>
      </c>
      <c r="AA251" s="168"/>
      <c r="AB251" s="171"/>
      <c r="AC251" s="171"/>
      <c r="AD251" s="171"/>
      <c r="AE251" s="171"/>
      <c r="AF251" s="171" t="str">
        <f t="shared" si="55"/>
        <v/>
      </c>
      <c r="AG251" s="171" t="str">
        <f t="shared" si="56"/>
        <v/>
      </c>
      <c r="AH251" s="242" t="str">
        <f t="shared" si="69"/>
        <v/>
      </c>
      <c r="AI251" s="158" t="str">
        <f>IF(K251&lt;&gt;1, IF(SUM(K251:$K$504)&lt;&gt;0, "| Laat geen witruimte tussen ingevulde rijen.", ""), "")</f>
        <v/>
      </c>
      <c r="AJ251" s="242" t="str">
        <f t="shared" si="70"/>
        <v/>
      </c>
      <c r="AK251" s="171"/>
      <c r="AL251" s="159" t="str">
        <f t="shared" si="71"/>
        <v/>
      </c>
    </row>
    <row r="252" spans="1:38" s="158" customFormat="1" ht="14.4" customHeight="1" x14ac:dyDescent="0.3">
      <c r="A252" s="244" t="str">
        <f t="shared" si="57"/>
        <v/>
      </c>
      <c r="B252" s="153" t="str">
        <f t="shared" si="58"/>
        <v/>
      </c>
      <c r="C252" s="173"/>
      <c r="D252" s="179"/>
      <c r="E252" s="175"/>
      <c r="F252" s="156"/>
      <c r="G252" s="175"/>
      <c r="H252" s="175"/>
      <c r="I252" s="177"/>
      <c r="J252" s="157" t="s">
        <v>98</v>
      </c>
      <c r="K252" s="158">
        <f t="shared" si="59"/>
        <v>0</v>
      </c>
      <c r="L252" s="168">
        <f t="shared" si="60"/>
        <v>0</v>
      </c>
      <c r="M252" s="171">
        <f t="shared" si="61"/>
        <v>0</v>
      </c>
      <c r="N252" s="171">
        <f t="shared" si="62"/>
        <v>0</v>
      </c>
      <c r="O252" s="171">
        <f t="shared" si="63"/>
        <v>0</v>
      </c>
      <c r="P252" s="171">
        <f t="shared" si="64"/>
        <v>0</v>
      </c>
      <c r="Q252" s="171">
        <f t="shared" si="65"/>
        <v>0</v>
      </c>
      <c r="R252" s="171">
        <f t="shared" si="66"/>
        <v>0</v>
      </c>
      <c r="S252" s="168" t="str">
        <f t="shared" si="67"/>
        <v/>
      </c>
      <c r="T252" s="171"/>
      <c r="U252" s="171"/>
      <c r="V252" s="171" t="str">
        <f>IF($F252&lt;&gt;"", IF($C252&lt;&gt;"", _xlfn.IFNA(IF(MATCH($C252&amp;" - "&amp;$F252, tblRelatietypeVergoeding[], 0)&lt;&gt;0, "", ""), "| Onverwachte combinatie tussen relatietype (veld "&amp;S251&amp;ROW()&amp;") en vergoedingswijze (veld "&amp;V251&amp;ROW()&amp;"). Kijk na of deze correct is."), ""), "")</f>
        <v/>
      </c>
      <c r="W252" s="171"/>
      <c r="X252" s="171"/>
      <c r="Y252" s="171"/>
      <c r="Z252" s="227" t="str">
        <f t="shared" si="68"/>
        <v/>
      </c>
      <c r="AA252" s="168"/>
      <c r="AB252" s="171"/>
      <c r="AC252" s="171"/>
      <c r="AD252" s="171"/>
      <c r="AE252" s="171"/>
      <c r="AF252" s="171" t="str">
        <f t="shared" si="55"/>
        <v/>
      </c>
      <c r="AG252" s="171" t="str">
        <f t="shared" si="56"/>
        <v/>
      </c>
      <c r="AH252" s="242" t="str">
        <f t="shared" si="69"/>
        <v/>
      </c>
      <c r="AI252" s="158" t="str">
        <f>IF(K252&lt;&gt;1, IF(SUM(K252:$K$504)&lt;&gt;0, "| Laat geen witruimte tussen ingevulde rijen.", ""), "")</f>
        <v/>
      </c>
      <c r="AJ252" s="242" t="str">
        <f t="shared" si="70"/>
        <v/>
      </c>
      <c r="AK252" s="171"/>
      <c r="AL252" s="159" t="str">
        <f t="shared" si="71"/>
        <v/>
      </c>
    </row>
    <row r="253" spans="1:38" s="158" customFormat="1" ht="14.4" customHeight="1" x14ac:dyDescent="0.3">
      <c r="A253" s="244" t="str">
        <f t="shared" si="57"/>
        <v/>
      </c>
      <c r="B253" s="153" t="str">
        <f t="shared" si="58"/>
        <v/>
      </c>
      <c r="C253" s="173"/>
      <c r="D253" s="179"/>
      <c r="E253" s="175"/>
      <c r="F253" s="156"/>
      <c r="G253" s="175"/>
      <c r="H253" s="175"/>
      <c r="I253" s="177"/>
      <c r="J253" s="157" t="s">
        <v>98</v>
      </c>
      <c r="K253" s="158">
        <f t="shared" si="59"/>
        <v>0</v>
      </c>
      <c r="L253" s="168">
        <f t="shared" si="60"/>
        <v>0</v>
      </c>
      <c r="M253" s="171">
        <f t="shared" si="61"/>
        <v>0</v>
      </c>
      <c r="N253" s="171">
        <f t="shared" si="62"/>
        <v>0</v>
      </c>
      <c r="O253" s="171">
        <f t="shared" si="63"/>
        <v>0</v>
      </c>
      <c r="P253" s="171">
        <f t="shared" si="64"/>
        <v>0</v>
      </c>
      <c r="Q253" s="171">
        <f t="shared" si="65"/>
        <v>0</v>
      </c>
      <c r="R253" s="171">
        <f t="shared" si="66"/>
        <v>0</v>
      </c>
      <c r="S253" s="168" t="str">
        <f t="shared" si="67"/>
        <v/>
      </c>
      <c r="T253" s="171"/>
      <c r="U253" s="171"/>
      <c r="V253" s="171" t="str">
        <f>IF($F253&lt;&gt;"", IF($C253&lt;&gt;"", _xlfn.IFNA(IF(MATCH($C253&amp;" - "&amp;$F253, tblRelatietypeVergoeding[], 0)&lt;&gt;0, "", ""), "| Onverwachte combinatie tussen relatietype (veld "&amp;S252&amp;ROW()&amp;") en vergoedingswijze (veld "&amp;V252&amp;ROW()&amp;"). Kijk na of deze correct is."), ""), "")</f>
        <v/>
      </c>
      <c r="W253" s="171"/>
      <c r="X253" s="171"/>
      <c r="Y253" s="171"/>
      <c r="Z253" s="227" t="str">
        <f t="shared" si="68"/>
        <v/>
      </c>
      <c r="AA253" s="168"/>
      <c r="AB253" s="171"/>
      <c r="AC253" s="171"/>
      <c r="AD253" s="171"/>
      <c r="AE253" s="171"/>
      <c r="AF253" s="171" t="str">
        <f t="shared" si="55"/>
        <v/>
      </c>
      <c r="AG253" s="171" t="str">
        <f t="shared" si="56"/>
        <v/>
      </c>
      <c r="AH253" s="242" t="str">
        <f t="shared" si="69"/>
        <v/>
      </c>
      <c r="AI253" s="158" t="str">
        <f>IF(K253&lt;&gt;1, IF(SUM(K253:$K$504)&lt;&gt;0, "| Laat geen witruimte tussen ingevulde rijen.", ""), "")</f>
        <v/>
      </c>
      <c r="AJ253" s="242" t="str">
        <f t="shared" si="70"/>
        <v/>
      </c>
      <c r="AK253" s="171"/>
      <c r="AL253" s="159" t="str">
        <f t="shared" si="71"/>
        <v/>
      </c>
    </row>
    <row r="254" spans="1:38" s="158" customFormat="1" ht="14.4" customHeight="1" x14ac:dyDescent="0.3">
      <c r="A254" s="244" t="str">
        <f t="shared" si="57"/>
        <v/>
      </c>
      <c r="B254" s="153" t="str">
        <f t="shared" si="58"/>
        <v/>
      </c>
      <c r="C254" s="173"/>
      <c r="D254" s="179"/>
      <c r="E254" s="175"/>
      <c r="F254" s="156"/>
      <c r="G254" s="175"/>
      <c r="H254" s="175"/>
      <c r="I254" s="177"/>
      <c r="J254" s="157" t="s">
        <v>98</v>
      </c>
      <c r="K254" s="158">
        <f t="shared" si="59"/>
        <v>0</v>
      </c>
      <c r="L254" s="168">
        <f t="shared" si="60"/>
        <v>0</v>
      </c>
      <c r="M254" s="171">
        <f t="shared" si="61"/>
        <v>0</v>
      </c>
      <c r="N254" s="171">
        <f t="shared" si="62"/>
        <v>0</v>
      </c>
      <c r="O254" s="171">
        <f t="shared" si="63"/>
        <v>0</v>
      </c>
      <c r="P254" s="171">
        <f t="shared" si="64"/>
        <v>0</v>
      </c>
      <c r="Q254" s="171">
        <f t="shared" si="65"/>
        <v>0</v>
      </c>
      <c r="R254" s="171">
        <f t="shared" si="66"/>
        <v>0</v>
      </c>
      <c r="S254" s="168" t="str">
        <f t="shared" si="67"/>
        <v/>
      </c>
      <c r="T254" s="171"/>
      <c r="U254" s="171"/>
      <c r="V254" s="171" t="str">
        <f>IF($F254&lt;&gt;"", IF($C254&lt;&gt;"", _xlfn.IFNA(IF(MATCH($C254&amp;" - "&amp;$F254, tblRelatietypeVergoeding[], 0)&lt;&gt;0, "", ""), "| Onverwachte combinatie tussen relatietype (veld "&amp;S253&amp;ROW()&amp;") en vergoedingswijze (veld "&amp;V253&amp;ROW()&amp;"). Kijk na of deze correct is."), ""), "")</f>
        <v/>
      </c>
      <c r="W254" s="171"/>
      <c r="X254" s="171"/>
      <c r="Y254" s="171"/>
      <c r="Z254" s="227" t="str">
        <f t="shared" si="68"/>
        <v/>
      </c>
      <c r="AA254" s="168"/>
      <c r="AB254" s="171"/>
      <c r="AC254" s="171"/>
      <c r="AD254" s="171"/>
      <c r="AE254" s="171"/>
      <c r="AF254" s="171" t="str">
        <f t="shared" si="55"/>
        <v/>
      </c>
      <c r="AG254" s="171" t="str">
        <f t="shared" si="56"/>
        <v/>
      </c>
      <c r="AH254" s="242" t="str">
        <f t="shared" si="69"/>
        <v/>
      </c>
      <c r="AI254" s="158" t="str">
        <f>IF(K254&lt;&gt;1, IF(SUM(K254:$K$504)&lt;&gt;0, "| Laat geen witruimte tussen ingevulde rijen.", ""), "")</f>
        <v/>
      </c>
      <c r="AJ254" s="242" t="str">
        <f t="shared" si="70"/>
        <v/>
      </c>
      <c r="AK254" s="171"/>
      <c r="AL254" s="159" t="str">
        <f t="shared" si="71"/>
        <v/>
      </c>
    </row>
    <row r="255" spans="1:38" s="158" customFormat="1" ht="14.4" customHeight="1" x14ac:dyDescent="0.3">
      <c r="A255" s="244" t="str">
        <f t="shared" si="57"/>
        <v/>
      </c>
      <c r="B255" s="153" t="str">
        <f t="shared" si="58"/>
        <v/>
      </c>
      <c r="C255" s="173"/>
      <c r="D255" s="179"/>
      <c r="E255" s="175"/>
      <c r="F255" s="156"/>
      <c r="G255" s="175"/>
      <c r="H255" s="175"/>
      <c r="I255" s="177"/>
      <c r="J255" s="157" t="s">
        <v>98</v>
      </c>
      <c r="K255" s="158">
        <f t="shared" si="59"/>
        <v>0</v>
      </c>
      <c r="L255" s="168">
        <f t="shared" si="60"/>
        <v>0</v>
      </c>
      <c r="M255" s="171">
        <f t="shared" si="61"/>
        <v>0</v>
      </c>
      <c r="N255" s="171">
        <f t="shared" si="62"/>
        <v>0</v>
      </c>
      <c r="O255" s="171">
        <f t="shared" si="63"/>
        <v>0</v>
      </c>
      <c r="P255" s="171">
        <f t="shared" si="64"/>
        <v>0</v>
      </c>
      <c r="Q255" s="171">
        <f t="shared" si="65"/>
        <v>0</v>
      </c>
      <c r="R255" s="171">
        <f t="shared" si="66"/>
        <v>0</v>
      </c>
      <c r="S255" s="168" t="str">
        <f t="shared" si="67"/>
        <v/>
      </c>
      <c r="T255" s="171"/>
      <c r="U255" s="171"/>
      <c r="V255" s="171" t="str">
        <f>IF($F255&lt;&gt;"", IF($C255&lt;&gt;"", _xlfn.IFNA(IF(MATCH($C255&amp;" - "&amp;$F255, tblRelatietypeVergoeding[], 0)&lt;&gt;0, "", ""), "| Onverwachte combinatie tussen relatietype (veld "&amp;S254&amp;ROW()&amp;") en vergoedingswijze (veld "&amp;V254&amp;ROW()&amp;"). Kijk na of deze correct is."), ""), "")</f>
        <v/>
      </c>
      <c r="W255" s="171"/>
      <c r="X255" s="171"/>
      <c r="Y255" s="171"/>
      <c r="Z255" s="227" t="str">
        <f t="shared" si="68"/>
        <v/>
      </c>
      <c r="AA255" s="168"/>
      <c r="AB255" s="171"/>
      <c r="AC255" s="171"/>
      <c r="AD255" s="171"/>
      <c r="AE255" s="171"/>
      <c r="AF255" s="171" t="str">
        <f t="shared" si="55"/>
        <v/>
      </c>
      <c r="AG255" s="171" t="str">
        <f t="shared" si="56"/>
        <v/>
      </c>
      <c r="AH255" s="242" t="str">
        <f t="shared" si="69"/>
        <v/>
      </c>
      <c r="AI255" s="158" t="str">
        <f>IF(K255&lt;&gt;1, IF(SUM(K255:$K$504)&lt;&gt;0, "| Laat geen witruimte tussen ingevulde rijen.", ""), "")</f>
        <v/>
      </c>
      <c r="AJ255" s="242" t="str">
        <f t="shared" si="70"/>
        <v/>
      </c>
      <c r="AK255" s="171"/>
      <c r="AL255" s="159" t="str">
        <f t="shared" si="71"/>
        <v/>
      </c>
    </row>
    <row r="256" spans="1:38" s="158" customFormat="1" ht="14.4" customHeight="1" x14ac:dyDescent="0.3">
      <c r="A256" s="244" t="str">
        <f t="shared" si="57"/>
        <v/>
      </c>
      <c r="B256" s="153" t="str">
        <f t="shared" si="58"/>
        <v/>
      </c>
      <c r="C256" s="173"/>
      <c r="D256" s="179"/>
      <c r="E256" s="175"/>
      <c r="F256" s="156"/>
      <c r="G256" s="175"/>
      <c r="H256" s="175"/>
      <c r="I256" s="177"/>
      <c r="J256" s="157" t="s">
        <v>98</v>
      </c>
      <c r="K256" s="158">
        <f t="shared" si="59"/>
        <v>0</v>
      </c>
      <c r="L256" s="168">
        <f t="shared" si="60"/>
        <v>0</v>
      </c>
      <c r="M256" s="171">
        <f t="shared" si="61"/>
        <v>0</v>
      </c>
      <c r="N256" s="171">
        <f t="shared" si="62"/>
        <v>0</v>
      </c>
      <c r="O256" s="171">
        <f t="shared" si="63"/>
        <v>0</v>
      </c>
      <c r="P256" s="171">
        <f t="shared" si="64"/>
        <v>0</v>
      </c>
      <c r="Q256" s="171">
        <f t="shared" si="65"/>
        <v>0</v>
      </c>
      <c r="R256" s="171">
        <f t="shared" si="66"/>
        <v>0</v>
      </c>
      <c r="S256" s="168" t="str">
        <f t="shared" si="67"/>
        <v/>
      </c>
      <c r="T256" s="171"/>
      <c r="U256" s="171"/>
      <c r="V256" s="171" t="str">
        <f>IF($F256&lt;&gt;"", IF($C256&lt;&gt;"", _xlfn.IFNA(IF(MATCH($C256&amp;" - "&amp;$F256, tblRelatietypeVergoeding[], 0)&lt;&gt;0, "", ""), "| Onverwachte combinatie tussen relatietype (veld "&amp;S255&amp;ROW()&amp;") en vergoedingswijze (veld "&amp;V255&amp;ROW()&amp;"). Kijk na of deze correct is."), ""), "")</f>
        <v/>
      </c>
      <c r="W256" s="171"/>
      <c r="X256" s="171"/>
      <c r="Y256" s="171"/>
      <c r="Z256" s="227" t="str">
        <f t="shared" si="68"/>
        <v/>
      </c>
      <c r="AA256" s="168"/>
      <c r="AB256" s="171"/>
      <c r="AC256" s="171"/>
      <c r="AD256" s="171"/>
      <c r="AE256" s="171"/>
      <c r="AF256" s="171" t="str">
        <f t="shared" si="55"/>
        <v/>
      </c>
      <c r="AG256" s="171" t="str">
        <f t="shared" si="56"/>
        <v/>
      </c>
      <c r="AH256" s="242" t="str">
        <f t="shared" si="69"/>
        <v/>
      </c>
      <c r="AI256" s="158" t="str">
        <f>IF(K256&lt;&gt;1, IF(SUM(K256:$K$504)&lt;&gt;0, "| Laat geen witruimte tussen ingevulde rijen.", ""), "")</f>
        <v/>
      </c>
      <c r="AJ256" s="242" t="str">
        <f t="shared" si="70"/>
        <v/>
      </c>
      <c r="AK256" s="171"/>
      <c r="AL256" s="159" t="str">
        <f t="shared" si="71"/>
        <v/>
      </c>
    </row>
    <row r="257" spans="1:38" s="158" customFormat="1" ht="14.4" customHeight="1" x14ac:dyDescent="0.3">
      <c r="A257" s="244" t="str">
        <f t="shared" si="57"/>
        <v/>
      </c>
      <c r="B257" s="153" t="str">
        <f t="shared" si="58"/>
        <v/>
      </c>
      <c r="C257" s="173"/>
      <c r="D257" s="179"/>
      <c r="E257" s="175"/>
      <c r="F257" s="156"/>
      <c r="G257" s="175"/>
      <c r="H257" s="175"/>
      <c r="I257" s="177"/>
      <c r="J257" s="157" t="s">
        <v>98</v>
      </c>
      <c r="K257" s="158">
        <f t="shared" si="59"/>
        <v>0</v>
      </c>
      <c r="L257" s="168">
        <f t="shared" si="60"/>
        <v>0</v>
      </c>
      <c r="M257" s="171">
        <f t="shared" si="61"/>
        <v>0</v>
      </c>
      <c r="N257" s="171">
        <f t="shared" si="62"/>
        <v>0</v>
      </c>
      <c r="O257" s="171">
        <f t="shared" si="63"/>
        <v>0</v>
      </c>
      <c r="P257" s="171">
        <f t="shared" si="64"/>
        <v>0</v>
      </c>
      <c r="Q257" s="171">
        <f t="shared" si="65"/>
        <v>0</v>
      </c>
      <c r="R257" s="171">
        <f t="shared" si="66"/>
        <v>0</v>
      </c>
      <c r="S257" s="168" t="str">
        <f t="shared" si="67"/>
        <v/>
      </c>
      <c r="T257" s="171"/>
      <c r="U257" s="171"/>
      <c r="V257" s="171" t="str">
        <f>IF($F257&lt;&gt;"", IF($C257&lt;&gt;"", _xlfn.IFNA(IF(MATCH($C257&amp;" - "&amp;$F257, tblRelatietypeVergoeding[], 0)&lt;&gt;0, "", ""), "| Onverwachte combinatie tussen relatietype (veld "&amp;S256&amp;ROW()&amp;") en vergoedingswijze (veld "&amp;V256&amp;ROW()&amp;"). Kijk na of deze correct is."), ""), "")</f>
        <v/>
      </c>
      <c r="W257" s="171"/>
      <c r="X257" s="171"/>
      <c r="Y257" s="171"/>
      <c r="Z257" s="227" t="str">
        <f t="shared" si="68"/>
        <v/>
      </c>
      <c r="AA257" s="168"/>
      <c r="AB257" s="171"/>
      <c r="AC257" s="171"/>
      <c r="AD257" s="171"/>
      <c r="AE257" s="171"/>
      <c r="AF257" s="171" t="str">
        <f t="shared" si="55"/>
        <v/>
      </c>
      <c r="AG257" s="171" t="str">
        <f t="shared" si="56"/>
        <v/>
      </c>
      <c r="AH257" s="242" t="str">
        <f t="shared" si="69"/>
        <v/>
      </c>
      <c r="AI257" s="158" t="str">
        <f>IF(K257&lt;&gt;1, IF(SUM(K257:$K$504)&lt;&gt;0, "| Laat geen witruimte tussen ingevulde rijen.", ""), "")</f>
        <v/>
      </c>
      <c r="AJ257" s="242" t="str">
        <f t="shared" si="70"/>
        <v/>
      </c>
      <c r="AK257" s="171"/>
      <c r="AL257" s="159" t="str">
        <f t="shared" si="71"/>
        <v/>
      </c>
    </row>
    <row r="258" spans="1:38" s="158" customFormat="1" ht="14.4" customHeight="1" x14ac:dyDescent="0.3">
      <c r="A258" s="244" t="str">
        <f t="shared" si="57"/>
        <v/>
      </c>
      <c r="B258" s="153" t="str">
        <f t="shared" si="58"/>
        <v/>
      </c>
      <c r="C258" s="173"/>
      <c r="D258" s="179"/>
      <c r="E258" s="175"/>
      <c r="F258" s="156"/>
      <c r="G258" s="175"/>
      <c r="H258" s="175"/>
      <c r="I258" s="177"/>
      <c r="J258" s="157" t="s">
        <v>98</v>
      </c>
      <c r="K258" s="158">
        <f t="shared" si="59"/>
        <v>0</v>
      </c>
      <c r="L258" s="168">
        <f t="shared" si="60"/>
        <v>0</v>
      </c>
      <c r="M258" s="171">
        <f t="shared" si="61"/>
        <v>0</v>
      </c>
      <c r="N258" s="171">
        <f t="shared" si="62"/>
        <v>0</v>
      </c>
      <c r="O258" s="171">
        <f t="shared" si="63"/>
        <v>0</v>
      </c>
      <c r="P258" s="171">
        <f t="shared" si="64"/>
        <v>0</v>
      </c>
      <c r="Q258" s="171">
        <f t="shared" si="65"/>
        <v>0</v>
      </c>
      <c r="R258" s="171">
        <f t="shared" si="66"/>
        <v>0</v>
      </c>
      <c r="S258" s="168" t="str">
        <f t="shared" si="67"/>
        <v/>
      </c>
      <c r="T258" s="171"/>
      <c r="U258" s="171"/>
      <c r="V258" s="171" t="str">
        <f>IF($F258&lt;&gt;"", IF($C258&lt;&gt;"", _xlfn.IFNA(IF(MATCH($C258&amp;" - "&amp;$F258, tblRelatietypeVergoeding[], 0)&lt;&gt;0, "", ""), "| Onverwachte combinatie tussen relatietype (veld "&amp;S257&amp;ROW()&amp;") en vergoedingswijze (veld "&amp;V257&amp;ROW()&amp;"). Kijk na of deze correct is."), ""), "")</f>
        <v/>
      </c>
      <c r="W258" s="171"/>
      <c r="X258" s="171"/>
      <c r="Y258" s="171"/>
      <c r="Z258" s="227" t="str">
        <f t="shared" si="68"/>
        <v/>
      </c>
      <c r="AA258" s="168"/>
      <c r="AB258" s="171"/>
      <c r="AC258" s="171"/>
      <c r="AD258" s="171"/>
      <c r="AE258" s="171"/>
      <c r="AF258" s="171" t="str">
        <f t="shared" si="55"/>
        <v/>
      </c>
      <c r="AG258" s="171" t="str">
        <f t="shared" si="56"/>
        <v/>
      </c>
      <c r="AH258" s="242" t="str">
        <f t="shared" si="69"/>
        <v/>
      </c>
      <c r="AI258" s="158" t="str">
        <f>IF(K258&lt;&gt;1, IF(SUM(K258:$K$504)&lt;&gt;0, "| Laat geen witruimte tussen ingevulde rijen.", ""), "")</f>
        <v/>
      </c>
      <c r="AJ258" s="242" t="str">
        <f t="shared" si="70"/>
        <v/>
      </c>
      <c r="AK258" s="171"/>
      <c r="AL258" s="159" t="str">
        <f t="shared" si="71"/>
        <v/>
      </c>
    </row>
    <row r="259" spans="1:38" s="158" customFormat="1" ht="14.4" customHeight="1" x14ac:dyDescent="0.3">
      <c r="A259" s="244" t="str">
        <f t="shared" si="57"/>
        <v/>
      </c>
      <c r="B259" s="153" t="str">
        <f t="shared" si="58"/>
        <v/>
      </c>
      <c r="C259" s="173"/>
      <c r="D259" s="179"/>
      <c r="E259" s="175"/>
      <c r="F259" s="156"/>
      <c r="G259" s="175"/>
      <c r="H259" s="175"/>
      <c r="I259" s="177"/>
      <c r="J259" s="157" t="s">
        <v>98</v>
      </c>
      <c r="K259" s="158">
        <f t="shared" si="59"/>
        <v>0</v>
      </c>
      <c r="L259" s="168">
        <f t="shared" si="60"/>
        <v>0</v>
      </c>
      <c r="M259" s="171">
        <f t="shared" si="61"/>
        <v>0</v>
      </c>
      <c r="N259" s="171">
        <f t="shared" si="62"/>
        <v>0</v>
      </c>
      <c r="O259" s="171">
        <f t="shared" si="63"/>
        <v>0</v>
      </c>
      <c r="P259" s="171">
        <f t="shared" si="64"/>
        <v>0</v>
      </c>
      <c r="Q259" s="171">
        <f t="shared" si="65"/>
        <v>0</v>
      </c>
      <c r="R259" s="171">
        <f t="shared" si="66"/>
        <v>0</v>
      </c>
      <c r="S259" s="168" t="str">
        <f t="shared" si="67"/>
        <v/>
      </c>
      <c r="T259" s="171"/>
      <c r="U259" s="171"/>
      <c r="V259" s="171" t="str">
        <f>IF($F259&lt;&gt;"", IF($C259&lt;&gt;"", _xlfn.IFNA(IF(MATCH($C259&amp;" - "&amp;$F259, tblRelatietypeVergoeding[], 0)&lt;&gt;0, "", ""), "| Onverwachte combinatie tussen relatietype (veld "&amp;S258&amp;ROW()&amp;") en vergoedingswijze (veld "&amp;V258&amp;ROW()&amp;"). Kijk na of deze correct is."), ""), "")</f>
        <v/>
      </c>
      <c r="W259" s="171"/>
      <c r="X259" s="171"/>
      <c r="Y259" s="171"/>
      <c r="Z259" s="227" t="str">
        <f t="shared" si="68"/>
        <v/>
      </c>
      <c r="AA259" s="168"/>
      <c r="AB259" s="171"/>
      <c r="AC259" s="171"/>
      <c r="AD259" s="171"/>
      <c r="AE259" s="171"/>
      <c r="AF259" s="171" t="str">
        <f t="shared" si="55"/>
        <v/>
      </c>
      <c r="AG259" s="171" t="str">
        <f t="shared" si="56"/>
        <v/>
      </c>
      <c r="AH259" s="242" t="str">
        <f t="shared" si="69"/>
        <v/>
      </c>
      <c r="AI259" s="158" t="str">
        <f>IF(K259&lt;&gt;1, IF(SUM(K259:$K$504)&lt;&gt;0, "| Laat geen witruimte tussen ingevulde rijen.", ""), "")</f>
        <v/>
      </c>
      <c r="AJ259" s="242" t="str">
        <f t="shared" si="70"/>
        <v/>
      </c>
      <c r="AK259" s="171"/>
      <c r="AL259" s="159" t="str">
        <f t="shared" si="71"/>
        <v/>
      </c>
    </row>
    <row r="260" spans="1:38" s="158" customFormat="1" ht="14.4" customHeight="1" x14ac:dyDescent="0.3">
      <c r="A260" s="244" t="str">
        <f t="shared" si="57"/>
        <v/>
      </c>
      <c r="B260" s="153" t="str">
        <f t="shared" si="58"/>
        <v/>
      </c>
      <c r="C260" s="173"/>
      <c r="D260" s="179"/>
      <c r="E260" s="175"/>
      <c r="F260" s="156"/>
      <c r="G260" s="175"/>
      <c r="H260" s="175"/>
      <c r="I260" s="177"/>
      <c r="J260" s="157" t="s">
        <v>98</v>
      </c>
      <c r="K260" s="158">
        <f t="shared" si="59"/>
        <v>0</v>
      </c>
      <c r="L260" s="168">
        <f t="shared" si="60"/>
        <v>0</v>
      </c>
      <c r="M260" s="171">
        <f t="shared" si="61"/>
        <v>0</v>
      </c>
      <c r="N260" s="171">
        <f t="shared" si="62"/>
        <v>0</v>
      </c>
      <c r="O260" s="171">
        <f t="shared" si="63"/>
        <v>0</v>
      </c>
      <c r="P260" s="171">
        <f t="shared" si="64"/>
        <v>0</v>
      </c>
      <c r="Q260" s="171">
        <f t="shared" si="65"/>
        <v>0</v>
      </c>
      <c r="R260" s="171">
        <f t="shared" si="66"/>
        <v>0</v>
      </c>
      <c r="S260" s="168" t="str">
        <f t="shared" si="67"/>
        <v/>
      </c>
      <c r="T260" s="171"/>
      <c r="U260" s="171"/>
      <c r="V260" s="171" t="str">
        <f>IF($F260&lt;&gt;"", IF($C260&lt;&gt;"", _xlfn.IFNA(IF(MATCH($C260&amp;" - "&amp;$F260, tblRelatietypeVergoeding[], 0)&lt;&gt;0, "", ""), "| Onverwachte combinatie tussen relatietype (veld "&amp;S259&amp;ROW()&amp;") en vergoedingswijze (veld "&amp;V259&amp;ROW()&amp;"). Kijk na of deze correct is."), ""), "")</f>
        <v/>
      </c>
      <c r="W260" s="171"/>
      <c r="X260" s="171"/>
      <c r="Y260" s="171"/>
      <c r="Z260" s="227" t="str">
        <f t="shared" si="68"/>
        <v/>
      </c>
      <c r="AA260" s="168"/>
      <c r="AB260" s="171"/>
      <c r="AC260" s="171"/>
      <c r="AD260" s="171"/>
      <c r="AE260" s="171"/>
      <c r="AF260" s="171" t="str">
        <f t="shared" si="55"/>
        <v/>
      </c>
      <c r="AG260" s="171" t="str">
        <f t="shared" si="56"/>
        <v/>
      </c>
      <c r="AH260" s="242" t="str">
        <f t="shared" si="69"/>
        <v/>
      </c>
      <c r="AI260" s="158" t="str">
        <f>IF(K260&lt;&gt;1, IF(SUM(K260:$K$504)&lt;&gt;0, "| Laat geen witruimte tussen ingevulde rijen.", ""), "")</f>
        <v/>
      </c>
      <c r="AJ260" s="242" t="str">
        <f t="shared" si="70"/>
        <v/>
      </c>
      <c r="AK260" s="171"/>
      <c r="AL260" s="159" t="str">
        <f t="shared" si="71"/>
        <v/>
      </c>
    </row>
    <row r="261" spans="1:38" s="158" customFormat="1" ht="14.4" customHeight="1" x14ac:dyDescent="0.3">
      <c r="A261" s="244" t="str">
        <f t="shared" si="57"/>
        <v/>
      </c>
      <c r="B261" s="153" t="str">
        <f t="shared" si="58"/>
        <v/>
      </c>
      <c r="C261" s="173"/>
      <c r="D261" s="179"/>
      <c r="E261" s="175"/>
      <c r="F261" s="156"/>
      <c r="G261" s="175"/>
      <c r="H261" s="175"/>
      <c r="I261" s="177"/>
      <c r="J261" s="157" t="s">
        <v>98</v>
      </c>
      <c r="K261" s="158">
        <f t="shared" si="59"/>
        <v>0</v>
      </c>
      <c r="L261" s="168">
        <f t="shared" si="60"/>
        <v>0</v>
      </c>
      <c r="M261" s="171">
        <f t="shared" si="61"/>
        <v>0</v>
      </c>
      <c r="N261" s="171">
        <f t="shared" si="62"/>
        <v>0</v>
      </c>
      <c r="O261" s="171">
        <f t="shared" si="63"/>
        <v>0</v>
      </c>
      <c r="P261" s="171">
        <f t="shared" si="64"/>
        <v>0</v>
      </c>
      <c r="Q261" s="171">
        <f t="shared" si="65"/>
        <v>0</v>
      </c>
      <c r="R261" s="171">
        <f t="shared" si="66"/>
        <v>0</v>
      </c>
      <c r="S261" s="168" t="str">
        <f t="shared" si="67"/>
        <v/>
      </c>
      <c r="T261" s="171"/>
      <c r="U261" s="171"/>
      <c r="V261" s="171" t="str">
        <f>IF($F261&lt;&gt;"", IF($C261&lt;&gt;"", _xlfn.IFNA(IF(MATCH($C261&amp;" - "&amp;$F261, tblRelatietypeVergoeding[], 0)&lt;&gt;0, "", ""), "| Onverwachte combinatie tussen relatietype (veld "&amp;S260&amp;ROW()&amp;") en vergoedingswijze (veld "&amp;V260&amp;ROW()&amp;"). Kijk na of deze correct is."), ""), "")</f>
        <v/>
      </c>
      <c r="W261" s="171"/>
      <c r="X261" s="171"/>
      <c r="Y261" s="171"/>
      <c r="Z261" s="227" t="str">
        <f t="shared" si="68"/>
        <v/>
      </c>
      <c r="AA261" s="168"/>
      <c r="AB261" s="171"/>
      <c r="AC261" s="171"/>
      <c r="AD261" s="171"/>
      <c r="AE261" s="171"/>
      <c r="AF261" s="171" t="str">
        <f t="shared" ref="AF261:AF324" si="72">IF(ISTEXT(H261), IFERROR(IF(SEARCH(".", H261)&lt;&gt;0, "| Veld '"&amp;AF$4&amp;ROW()&amp;"': "&amp;Fout_punt), "| Veld '"&amp;AF$4&amp;ROW()&amp;"': "&amp;Fout_geen_getal), IF(H261&lt;0, "| Veld '"&amp;AF$4&amp;ROW()&amp;"': "&amp;Fout_negatief, IF(H261&gt;D261, "| Veld '"&amp;$AF$4&amp;ROW()&amp;"': Het aantal VTE's kan niet groter zijn dan het aantal personen in veld '"&amp;$AB$4&amp;ROW()&amp;"'.", "")))</f>
        <v/>
      </c>
      <c r="AG261" s="171" t="str">
        <f t="shared" ref="AG261:AG324" si="73">IF(ISTEXT(I261), IFERROR(IF(SEARCH(".", I261)&lt;&gt;0, "| Veld '"&amp;AG$4&amp;ROW()&amp;"': "&amp;Fout_punt), "| Veld '"&amp;AG$4&amp;ROW()&amp;"': "&amp;Fout_geen_getal), IF(I261&lt;0, "| Veld '"&amp;AG$4&amp;ROW()&amp;"': "&amp;Fout_negatief, ""))</f>
        <v/>
      </c>
      <c r="AH261" s="242" t="str">
        <f t="shared" si="69"/>
        <v/>
      </c>
      <c r="AI261" s="158" t="str">
        <f>IF(K261&lt;&gt;1, IF(SUM(K261:$K$504)&lt;&gt;0, "| Laat geen witruimte tussen ingevulde rijen.", ""), "")</f>
        <v/>
      </c>
      <c r="AJ261" s="242" t="str">
        <f t="shared" si="70"/>
        <v/>
      </c>
      <c r="AK261" s="171"/>
      <c r="AL261" s="159" t="str">
        <f t="shared" si="71"/>
        <v/>
      </c>
    </row>
    <row r="262" spans="1:38" s="158" customFormat="1" ht="14.4" customHeight="1" x14ac:dyDescent="0.3">
      <c r="A262" s="244" t="str">
        <f t="shared" ref="A262:A325" si="74">IF(AL262&lt;&gt;"", "✘", "")</f>
        <v/>
      </c>
      <c r="B262" s="153" t="str">
        <f t="shared" ref="B262:B325" si="75">IF(OR(K262&lt;&gt;0, AI262&lt;&gt;""), ROW()-4, "")</f>
        <v/>
      </c>
      <c r="C262" s="173"/>
      <c r="D262" s="179"/>
      <c r="E262" s="175"/>
      <c r="F262" s="156"/>
      <c r="G262" s="175"/>
      <c r="H262" s="175"/>
      <c r="I262" s="177"/>
      <c r="J262" s="157" t="s">
        <v>98</v>
      </c>
      <c r="K262" s="158">
        <f t="shared" ref="K262:K325" si="76">IF(C262&amp;D262&amp;E262&amp;F262&amp;G262&amp;I262&lt;&gt;"", 1, 0)</f>
        <v>0</v>
      </c>
      <c r="L262" s="168">
        <f t="shared" ref="L262:L325" si="77">IF($K262&lt;&gt;0, IF(C262&lt;&gt;"", 0, 1), 0)</f>
        <v>0</v>
      </c>
      <c r="M262" s="171">
        <f t="shared" ref="M262:M325" si="78">IF($K262&lt;&gt;0, IF(D262&lt;&gt;"", 0, 1), 0)</f>
        <v>0</v>
      </c>
      <c r="N262" s="171">
        <f t="shared" ref="N262:N325" si="79">IF($K262&lt;&gt;0, IF(E262&lt;&gt;"", 0, 1), 0)</f>
        <v>0</v>
      </c>
      <c r="O262" s="171">
        <f t="shared" ref="O262:O325" si="80">IF($K262&lt;&gt;0, IF(F262&lt;&gt;"", 0, 1), 0)</f>
        <v>0</v>
      </c>
      <c r="P262" s="171">
        <f t="shared" ref="P262:P325" si="81">IF($K262&lt;&gt;0, IF(G262&lt;&gt;"", 0, 1), 0)</f>
        <v>0</v>
      </c>
      <c r="Q262" s="171">
        <f t="shared" ref="Q262:Q325" si="82">IF($K262&lt;&gt;0, IF(OR(C262="Uitzendpersoneel", C262="Ter beschikking gesteld personeel"), IF(H262&lt;&gt;"", 0, 1), -1), 0)</f>
        <v>0</v>
      </c>
      <c r="R262" s="171">
        <f t="shared" ref="R262:R325" si="83">IF($K262&lt;&gt;0, IF(I262&lt;&gt;"", 0, 1), 0)</f>
        <v>0</v>
      </c>
      <c r="S262" s="168" t="str">
        <f t="shared" ref="S262:S325" si="84">V262</f>
        <v/>
      </c>
      <c r="T262" s="171"/>
      <c r="U262" s="171"/>
      <c r="V262" s="171" t="str">
        <f>IF($F262&lt;&gt;"", IF($C262&lt;&gt;"", _xlfn.IFNA(IF(MATCH($C262&amp;" - "&amp;$F262, tblRelatietypeVergoeding[], 0)&lt;&gt;0, "", ""), "| Onverwachte combinatie tussen relatietype (veld "&amp;S261&amp;ROW()&amp;") en vergoedingswijze (veld "&amp;V261&amp;ROW()&amp;"). Kijk na of deze correct is."), ""), "")</f>
        <v/>
      </c>
      <c r="W262" s="171"/>
      <c r="X262" s="171"/>
      <c r="Y262" s="171"/>
      <c r="Z262" s="227" t="str">
        <f t="shared" ref="Z262:Z325" si="85">V262</f>
        <v/>
      </c>
      <c r="AA262" s="168"/>
      <c r="AB262" s="171"/>
      <c r="AC262" s="171"/>
      <c r="AD262" s="171"/>
      <c r="AE262" s="171"/>
      <c r="AF262" s="171" t="str">
        <f t="shared" si="72"/>
        <v/>
      </c>
      <c r="AG262" s="171" t="str">
        <f t="shared" si="73"/>
        <v/>
      </c>
      <c r="AH262" s="242" t="str">
        <f t="shared" ref="AH262:AH325" si="86">IF(SUMIF(L262:R262, "&gt;0")&gt;0, "| Vul verplichte velden in.", "")</f>
        <v/>
      </c>
      <c r="AI262" s="158" t="str">
        <f>IF(K262&lt;&gt;1, IF(SUM(K262:$K$504)&lt;&gt;0, "| Laat geen witruimte tussen ingevulde rijen.", ""), "")</f>
        <v/>
      </c>
      <c r="AJ262" s="242" t="str">
        <f t="shared" ref="AJ262:AJ325" si="87">IF(AA262&amp;AB262&amp;AC262&amp;AD262&amp;AE262&amp;AF262&amp;AG262&lt;&gt;"", AA262&amp;AB262&amp;AC262&amp;AD262&amp;AE262&amp;AF262&amp;AG262, AH262&amp;AI262)</f>
        <v/>
      </c>
      <c r="AK262" s="171"/>
      <c r="AL262" s="159" t="str">
        <f t="shared" ref="AL262:AL325" si="88">IF(AJ262&lt;&gt;"", AJ262, Z262)</f>
        <v/>
      </c>
    </row>
    <row r="263" spans="1:38" s="158" customFormat="1" ht="14.4" customHeight="1" x14ac:dyDescent="0.3">
      <c r="A263" s="244" t="str">
        <f t="shared" si="74"/>
        <v/>
      </c>
      <c r="B263" s="153" t="str">
        <f t="shared" si="75"/>
        <v/>
      </c>
      <c r="C263" s="173"/>
      <c r="D263" s="179"/>
      <c r="E263" s="175"/>
      <c r="F263" s="156"/>
      <c r="G263" s="175"/>
      <c r="H263" s="175"/>
      <c r="I263" s="177"/>
      <c r="J263" s="157" t="s">
        <v>98</v>
      </c>
      <c r="K263" s="158">
        <f t="shared" si="76"/>
        <v>0</v>
      </c>
      <c r="L263" s="168">
        <f t="shared" si="77"/>
        <v>0</v>
      </c>
      <c r="M263" s="171">
        <f t="shared" si="78"/>
        <v>0</v>
      </c>
      <c r="N263" s="171">
        <f t="shared" si="79"/>
        <v>0</v>
      </c>
      <c r="O263" s="171">
        <f t="shared" si="80"/>
        <v>0</v>
      </c>
      <c r="P263" s="171">
        <f t="shared" si="81"/>
        <v>0</v>
      </c>
      <c r="Q263" s="171">
        <f t="shared" si="82"/>
        <v>0</v>
      </c>
      <c r="R263" s="171">
        <f t="shared" si="83"/>
        <v>0</v>
      </c>
      <c r="S263" s="168" t="str">
        <f t="shared" si="84"/>
        <v/>
      </c>
      <c r="T263" s="171"/>
      <c r="U263" s="171"/>
      <c r="V263" s="171" t="str">
        <f>IF($F263&lt;&gt;"", IF($C263&lt;&gt;"", _xlfn.IFNA(IF(MATCH($C263&amp;" - "&amp;$F263, tblRelatietypeVergoeding[], 0)&lt;&gt;0, "", ""), "| Onverwachte combinatie tussen relatietype (veld "&amp;S262&amp;ROW()&amp;") en vergoedingswijze (veld "&amp;V262&amp;ROW()&amp;"). Kijk na of deze correct is."), ""), "")</f>
        <v/>
      </c>
      <c r="W263" s="171"/>
      <c r="X263" s="171"/>
      <c r="Y263" s="171"/>
      <c r="Z263" s="227" t="str">
        <f t="shared" si="85"/>
        <v/>
      </c>
      <c r="AA263" s="168"/>
      <c r="AB263" s="171"/>
      <c r="AC263" s="171"/>
      <c r="AD263" s="171"/>
      <c r="AE263" s="171"/>
      <c r="AF263" s="171" t="str">
        <f t="shared" si="72"/>
        <v/>
      </c>
      <c r="AG263" s="171" t="str">
        <f t="shared" si="73"/>
        <v/>
      </c>
      <c r="AH263" s="242" t="str">
        <f t="shared" si="86"/>
        <v/>
      </c>
      <c r="AI263" s="158" t="str">
        <f>IF(K263&lt;&gt;1, IF(SUM(K263:$K$504)&lt;&gt;0, "| Laat geen witruimte tussen ingevulde rijen.", ""), "")</f>
        <v/>
      </c>
      <c r="AJ263" s="242" t="str">
        <f t="shared" si="87"/>
        <v/>
      </c>
      <c r="AK263" s="171"/>
      <c r="AL263" s="159" t="str">
        <f t="shared" si="88"/>
        <v/>
      </c>
    </row>
    <row r="264" spans="1:38" s="158" customFormat="1" ht="14.4" customHeight="1" x14ac:dyDescent="0.3">
      <c r="A264" s="244" t="str">
        <f t="shared" si="74"/>
        <v/>
      </c>
      <c r="B264" s="153" t="str">
        <f t="shared" si="75"/>
        <v/>
      </c>
      <c r="C264" s="173"/>
      <c r="D264" s="179"/>
      <c r="E264" s="175"/>
      <c r="F264" s="156"/>
      <c r="G264" s="175"/>
      <c r="H264" s="175"/>
      <c r="I264" s="177"/>
      <c r="J264" s="157" t="s">
        <v>98</v>
      </c>
      <c r="K264" s="158">
        <f t="shared" si="76"/>
        <v>0</v>
      </c>
      <c r="L264" s="168">
        <f t="shared" si="77"/>
        <v>0</v>
      </c>
      <c r="M264" s="171">
        <f t="shared" si="78"/>
        <v>0</v>
      </c>
      <c r="N264" s="171">
        <f t="shared" si="79"/>
        <v>0</v>
      </c>
      <c r="O264" s="171">
        <f t="shared" si="80"/>
        <v>0</v>
      </c>
      <c r="P264" s="171">
        <f t="shared" si="81"/>
        <v>0</v>
      </c>
      <c r="Q264" s="171">
        <f t="shared" si="82"/>
        <v>0</v>
      </c>
      <c r="R264" s="171">
        <f t="shared" si="83"/>
        <v>0</v>
      </c>
      <c r="S264" s="168" t="str">
        <f t="shared" si="84"/>
        <v/>
      </c>
      <c r="T264" s="171"/>
      <c r="U264" s="171"/>
      <c r="V264" s="171" t="str">
        <f>IF($F264&lt;&gt;"", IF($C264&lt;&gt;"", _xlfn.IFNA(IF(MATCH($C264&amp;" - "&amp;$F264, tblRelatietypeVergoeding[], 0)&lt;&gt;0, "", ""), "| Onverwachte combinatie tussen relatietype (veld "&amp;S263&amp;ROW()&amp;") en vergoedingswijze (veld "&amp;V263&amp;ROW()&amp;"). Kijk na of deze correct is."), ""), "")</f>
        <v/>
      </c>
      <c r="W264" s="171"/>
      <c r="X264" s="171"/>
      <c r="Y264" s="171"/>
      <c r="Z264" s="227" t="str">
        <f t="shared" si="85"/>
        <v/>
      </c>
      <c r="AA264" s="168"/>
      <c r="AB264" s="171"/>
      <c r="AC264" s="171"/>
      <c r="AD264" s="171"/>
      <c r="AE264" s="171"/>
      <c r="AF264" s="171" t="str">
        <f t="shared" si="72"/>
        <v/>
      </c>
      <c r="AG264" s="171" t="str">
        <f t="shared" si="73"/>
        <v/>
      </c>
      <c r="AH264" s="242" t="str">
        <f t="shared" si="86"/>
        <v/>
      </c>
      <c r="AI264" s="158" t="str">
        <f>IF(K264&lt;&gt;1, IF(SUM(K264:$K$504)&lt;&gt;0, "| Laat geen witruimte tussen ingevulde rijen.", ""), "")</f>
        <v/>
      </c>
      <c r="AJ264" s="242" t="str">
        <f t="shared" si="87"/>
        <v/>
      </c>
      <c r="AK264" s="171"/>
      <c r="AL264" s="159" t="str">
        <f t="shared" si="88"/>
        <v/>
      </c>
    </row>
    <row r="265" spans="1:38" s="158" customFormat="1" ht="14.4" customHeight="1" x14ac:dyDescent="0.3">
      <c r="A265" s="244" t="str">
        <f t="shared" si="74"/>
        <v/>
      </c>
      <c r="B265" s="153" t="str">
        <f t="shared" si="75"/>
        <v/>
      </c>
      <c r="C265" s="173"/>
      <c r="D265" s="179"/>
      <c r="E265" s="175"/>
      <c r="F265" s="156"/>
      <c r="G265" s="175"/>
      <c r="H265" s="175"/>
      <c r="I265" s="177"/>
      <c r="J265" s="157" t="s">
        <v>98</v>
      </c>
      <c r="K265" s="158">
        <f t="shared" si="76"/>
        <v>0</v>
      </c>
      <c r="L265" s="168">
        <f t="shared" si="77"/>
        <v>0</v>
      </c>
      <c r="M265" s="171">
        <f t="shared" si="78"/>
        <v>0</v>
      </c>
      <c r="N265" s="171">
        <f t="shared" si="79"/>
        <v>0</v>
      </c>
      <c r="O265" s="171">
        <f t="shared" si="80"/>
        <v>0</v>
      </c>
      <c r="P265" s="171">
        <f t="shared" si="81"/>
        <v>0</v>
      </c>
      <c r="Q265" s="171">
        <f t="shared" si="82"/>
        <v>0</v>
      </c>
      <c r="R265" s="171">
        <f t="shared" si="83"/>
        <v>0</v>
      </c>
      <c r="S265" s="168" t="str">
        <f t="shared" si="84"/>
        <v/>
      </c>
      <c r="T265" s="171"/>
      <c r="U265" s="171"/>
      <c r="V265" s="171" t="str">
        <f>IF($F265&lt;&gt;"", IF($C265&lt;&gt;"", _xlfn.IFNA(IF(MATCH($C265&amp;" - "&amp;$F265, tblRelatietypeVergoeding[], 0)&lt;&gt;0, "", ""), "| Onverwachte combinatie tussen relatietype (veld "&amp;S264&amp;ROW()&amp;") en vergoedingswijze (veld "&amp;V264&amp;ROW()&amp;"). Kijk na of deze correct is."), ""), "")</f>
        <v/>
      </c>
      <c r="W265" s="171"/>
      <c r="X265" s="171"/>
      <c r="Y265" s="171"/>
      <c r="Z265" s="227" t="str">
        <f t="shared" si="85"/>
        <v/>
      </c>
      <c r="AA265" s="168"/>
      <c r="AB265" s="171"/>
      <c r="AC265" s="171"/>
      <c r="AD265" s="171"/>
      <c r="AE265" s="171"/>
      <c r="AF265" s="171" t="str">
        <f t="shared" si="72"/>
        <v/>
      </c>
      <c r="AG265" s="171" t="str">
        <f t="shared" si="73"/>
        <v/>
      </c>
      <c r="AH265" s="242" t="str">
        <f t="shared" si="86"/>
        <v/>
      </c>
      <c r="AI265" s="158" t="str">
        <f>IF(K265&lt;&gt;1, IF(SUM(K265:$K$504)&lt;&gt;0, "| Laat geen witruimte tussen ingevulde rijen.", ""), "")</f>
        <v/>
      </c>
      <c r="AJ265" s="242" t="str">
        <f t="shared" si="87"/>
        <v/>
      </c>
      <c r="AK265" s="171"/>
      <c r="AL265" s="159" t="str">
        <f t="shared" si="88"/>
        <v/>
      </c>
    </row>
    <row r="266" spans="1:38" s="158" customFormat="1" ht="14.4" customHeight="1" x14ac:dyDescent="0.3">
      <c r="A266" s="244" t="str">
        <f t="shared" si="74"/>
        <v/>
      </c>
      <c r="B266" s="153" t="str">
        <f t="shared" si="75"/>
        <v/>
      </c>
      <c r="C266" s="173"/>
      <c r="D266" s="179"/>
      <c r="E266" s="175"/>
      <c r="F266" s="156"/>
      <c r="G266" s="175"/>
      <c r="H266" s="175"/>
      <c r="I266" s="177"/>
      <c r="J266" s="157" t="s">
        <v>98</v>
      </c>
      <c r="K266" s="158">
        <f t="shared" si="76"/>
        <v>0</v>
      </c>
      <c r="L266" s="168">
        <f t="shared" si="77"/>
        <v>0</v>
      </c>
      <c r="M266" s="171">
        <f t="shared" si="78"/>
        <v>0</v>
      </c>
      <c r="N266" s="171">
        <f t="shared" si="79"/>
        <v>0</v>
      </c>
      <c r="O266" s="171">
        <f t="shared" si="80"/>
        <v>0</v>
      </c>
      <c r="P266" s="171">
        <f t="shared" si="81"/>
        <v>0</v>
      </c>
      <c r="Q266" s="171">
        <f t="shared" si="82"/>
        <v>0</v>
      </c>
      <c r="R266" s="171">
        <f t="shared" si="83"/>
        <v>0</v>
      </c>
      <c r="S266" s="168" t="str">
        <f t="shared" si="84"/>
        <v/>
      </c>
      <c r="T266" s="171"/>
      <c r="U266" s="171"/>
      <c r="V266" s="171" t="str">
        <f>IF($F266&lt;&gt;"", IF($C266&lt;&gt;"", _xlfn.IFNA(IF(MATCH($C266&amp;" - "&amp;$F266, tblRelatietypeVergoeding[], 0)&lt;&gt;0, "", ""), "| Onverwachte combinatie tussen relatietype (veld "&amp;S265&amp;ROW()&amp;") en vergoedingswijze (veld "&amp;V265&amp;ROW()&amp;"). Kijk na of deze correct is."), ""), "")</f>
        <v/>
      </c>
      <c r="W266" s="171"/>
      <c r="X266" s="171"/>
      <c r="Y266" s="171"/>
      <c r="Z266" s="227" t="str">
        <f t="shared" si="85"/>
        <v/>
      </c>
      <c r="AA266" s="168"/>
      <c r="AB266" s="171"/>
      <c r="AC266" s="171"/>
      <c r="AD266" s="171"/>
      <c r="AE266" s="171"/>
      <c r="AF266" s="171" t="str">
        <f t="shared" si="72"/>
        <v/>
      </c>
      <c r="AG266" s="171" t="str">
        <f t="shared" si="73"/>
        <v/>
      </c>
      <c r="AH266" s="242" t="str">
        <f t="shared" si="86"/>
        <v/>
      </c>
      <c r="AI266" s="158" t="str">
        <f>IF(K266&lt;&gt;1, IF(SUM(K266:$K$504)&lt;&gt;0, "| Laat geen witruimte tussen ingevulde rijen.", ""), "")</f>
        <v/>
      </c>
      <c r="AJ266" s="242" t="str">
        <f t="shared" si="87"/>
        <v/>
      </c>
      <c r="AK266" s="171"/>
      <c r="AL266" s="159" t="str">
        <f t="shared" si="88"/>
        <v/>
      </c>
    </row>
    <row r="267" spans="1:38" s="158" customFormat="1" ht="14.4" customHeight="1" x14ac:dyDescent="0.3">
      <c r="A267" s="244" t="str">
        <f t="shared" si="74"/>
        <v/>
      </c>
      <c r="B267" s="153" t="str">
        <f t="shared" si="75"/>
        <v/>
      </c>
      <c r="C267" s="173"/>
      <c r="D267" s="179"/>
      <c r="E267" s="175"/>
      <c r="F267" s="156"/>
      <c r="G267" s="175"/>
      <c r="H267" s="175"/>
      <c r="I267" s="177"/>
      <c r="J267" s="157" t="s">
        <v>98</v>
      </c>
      <c r="K267" s="158">
        <f t="shared" si="76"/>
        <v>0</v>
      </c>
      <c r="L267" s="168">
        <f t="shared" si="77"/>
        <v>0</v>
      </c>
      <c r="M267" s="171">
        <f t="shared" si="78"/>
        <v>0</v>
      </c>
      <c r="N267" s="171">
        <f t="shared" si="79"/>
        <v>0</v>
      </c>
      <c r="O267" s="171">
        <f t="shared" si="80"/>
        <v>0</v>
      </c>
      <c r="P267" s="171">
        <f t="shared" si="81"/>
        <v>0</v>
      </c>
      <c r="Q267" s="171">
        <f t="shared" si="82"/>
        <v>0</v>
      </c>
      <c r="R267" s="171">
        <f t="shared" si="83"/>
        <v>0</v>
      </c>
      <c r="S267" s="168" t="str">
        <f t="shared" si="84"/>
        <v/>
      </c>
      <c r="T267" s="171"/>
      <c r="U267" s="171"/>
      <c r="V267" s="171" t="str">
        <f>IF($F267&lt;&gt;"", IF($C267&lt;&gt;"", _xlfn.IFNA(IF(MATCH($C267&amp;" - "&amp;$F267, tblRelatietypeVergoeding[], 0)&lt;&gt;0, "", ""), "| Onverwachte combinatie tussen relatietype (veld "&amp;S266&amp;ROW()&amp;") en vergoedingswijze (veld "&amp;V266&amp;ROW()&amp;"). Kijk na of deze correct is."), ""), "")</f>
        <v/>
      </c>
      <c r="W267" s="171"/>
      <c r="X267" s="171"/>
      <c r="Y267" s="171"/>
      <c r="Z267" s="227" t="str">
        <f t="shared" si="85"/>
        <v/>
      </c>
      <c r="AA267" s="168"/>
      <c r="AB267" s="171"/>
      <c r="AC267" s="171"/>
      <c r="AD267" s="171"/>
      <c r="AE267" s="171"/>
      <c r="AF267" s="171" t="str">
        <f t="shared" si="72"/>
        <v/>
      </c>
      <c r="AG267" s="171" t="str">
        <f t="shared" si="73"/>
        <v/>
      </c>
      <c r="AH267" s="242" t="str">
        <f t="shared" si="86"/>
        <v/>
      </c>
      <c r="AI267" s="158" t="str">
        <f>IF(K267&lt;&gt;1, IF(SUM(K267:$K$504)&lt;&gt;0, "| Laat geen witruimte tussen ingevulde rijen.", ""), "")</f>
        <v/>
      </c>
      <c r="AJ267" s="242" t="str">
        <f t="shared" si="87"/>
        <v/>
      </c>
      <c r="AK267" s="171"/>
      <c r="AL267" s="159" t="str">
        <f t="shared" si="88"/>
        <v/>
      </c>
    </row>
    <row r="268" spans="1:38" s="158" customFormat="1" ht="14.4" customHeight="1" x14ac:dyDescent="0.3">
      <c r="A268" s="244" t="str">
        <f t="shared" si="74"/>
        <v/>
      </c>
      <c r="B268" s="153" t="str">
        <f t="shared" si="75"/>
        <v/>
      </c>
      <c r="C268" s="173"/>
      <c r="D268" s="179"/>
      <c r="E268" s="175"/>
      <c r="F268" s="156"/>
      <c r="G268" s="175"/>
      <c r="H268" s="175"/>
      <c r="I268" s="177"/>
      <c r="J268" s="157" t="s">
        <v>98</v>
      </c>
      <c r="K268" s="158">
        <f t="shared" si="76"/>
        <v>0</v>
      </c>
      <c r="L268" s="168">
        <f t="shared" si="77"/>
        <v>0</v>
      </c>
      <c r="M268" s="171">
        <f t="shared" si="78"/>
        <v>0</v>
      </c>
      <c r="N268" s="171">
        <f t="shared" si="79"/>
        <v>0</v>
      </c>
      <c r="O268" s="171">
        <f t="shared" si="80"/>
        <v>0</v>
      </c>
      <c r="P268" s="171">
        <f t="shared" si="81"/>
        <v>0</v>
      </c>
      <c r="Q268" s="171">
        <f t="shared" si="82"/>
        <v>0</v>
      </c>
      <c r="R268" s="171">
        <f t="shared" si="83"/>
        <v>0</v>
      </c>
      <c r="S268" s="168" t="str">
        <f t="shared" si="84"/>
        <v/>
      </c>
      <c r="T268" s="171"/>
      <c r="U268" s="171"/>
      <c r="V268" s="171" t="str">
        <f>IF($F268&lt;&gt;"", IF($C268&lt;&gt;"", _xlfn.IFNA(IF(MATCH($C268&amp;" - "&amp;$F268, tblRelatietypeVergoeding[], 0)&lt;&gt;0, "", ""), "| Onverwachte combinatie tussen relatietype (veld "&amp;S267&amp;ROW()&amp;") en vergoedingswijze (veld "&amp;V267&amp;ROW()&amp;"). Kijk na of deze correct is."), ""), "")</f>
        <v/>
      </c>
      <c r="W268" s="171"/>
      <c r="X268" s="171"/>
      <c r="Y268" s="171"/>
      <c r="Z268" s="227" t="str">
        <f t="shared" si="85"/>
        <v/>
      </c>
      <c r="AA268" s="168"/>
      <c r="AB268" s="171"/>
      <c r="AC268" s="171"/>
      <c r="AD268" s="171"/>
      <c r="AE268" s="171"/>
      <c r="AF268" s="171" t="str">
        <f t="shared" si="72"/>
        <v/>
      </c>
      <c r="AG268" s="171" t="str">
        <f t="shared" si="73"/>
        <v/>
      </c>
      <c r="AH268" s="242" t="str">
        <f t="shared" si="86"/>
        <v/>
      </c>
      <c r="AI268" s="158" t="str">
        <f>IF(K268&lt;&gt;1, IF(SUM(K268:$K$504)&lt;&gt;0, "| Laat geen witruimte tussen ingevulde rijen.", ""), "")</f>
        <v/>
      </c>
      <c r="AJ268" s="242" t="str">
        <f t="shared" si="87"/>
        <v/>
      </c>
      <c r="AK268" s="171"/>
      <c r="AL268" s="159" t="str">
        <f t="shared" si="88"/>
        <v/>
      </c>
    </row>
    <row r="269" spans="1:38" s="158" customFormat="1" ht="14.4" customHeight="1" x14ac:dyDescent="0.3">
      <c r="A269" s="244" t="str">
        <f t="shared" si="74"/>
        <v/>
      </c>
      <c r="B269" s="153" t="str">
        <f t="shared" si="75"/>
        <v/>
      </c>
      <c r="C269" s="173"/>
      <c r="D269" s="179"/>
      <c r="E269" s="175"/>
      <c r="F269" s="156"/>
      <c r="G269" s="175"/>
      <c r="H269" s="175"/>
      <c r="I269" s="177"/>
      <c r="J269" s="157" t="s">
        <v>98</v>
      </c>
      <c r="K269" s="158">
        <f t="shared" si="76"/>
        <v>0</v>
      </c>
      <c r="L269" s="168">
        <f t="shared" si="77"/>
        <v>0</v>
      </c>
      <c r="M269" s="171">
        <f t="shared" si="78"/>
        <v>0</v>
      </c>
      <c r="N269" s="171">
        <f t="shared" si="79"/>
        <v>0</v>
      </c>
      <c r="O269" s="171">
        <f t="shared" si="80"/>
        <v>0</v>
      </c>
      <c r="P269" s="171">
        <f t="shared" si="81"/>
        <v>0</v>
      </c>
      <c r="Q269" s="171">
        <f t="shared" si="82"/>
        <v>0</v>
      </c>
      <c r="R269" s="171">
        <f t="shared" si="83"/>
        <v>0</v>
      </c>
      <c r="S269" s="168" t="str">
        <f t="shared" si="84"/>
        <v/>
      </c>
      <c r="T269" s="171"/>
      <c r="U269" s="171"/>
      <c r="V269" s="171" t="str">
        <f>IF($F269&lt;&gt;"", IF($C269&lt;&gt;"", _xlfn.IFNA(IF(MATCH($C269&amp;" - "&amp;$F269, tblRelatietypeVergoeding[], 0)&lt;&gt;0, "", ""), "| Onverwachte combinatie tussen relatietype (veld "&amp;S268&amp;ROW()&amp;") en vergoedingswijze (veld "&amp;V268&amp;ROW()&amp;"). Kijk na of deze correct is."), ""), "")</f>
        <v/>
      </c>
      <c r="W269" s="171"/>
      <c r="X269" s="171"/>
      <c r="Y269" s="171"/>
      <c r="Z269" s="227" t="str">
        <f t="shared" si="85"/>
        <v/>
      </c>
      <c r="AA269" s="168"/>
      <c r="AB269" s="171"/>
      <c r="AC269" s="171"/>
      <c r="AD269" s="171"/>
      <c r="AE269" s="171"/>
      <c r="AF269" s="171" t="str">
        <f t="shared" si="72"/>
        <v/>
      </c>
      <c r="AG269" s="171" t="str">
        <f t="shared" si="73"/>
        <v/>
      </c>
      <c r="AH269" s="242" t="str">
        <f t="shared" si="86"/>
        <v/>
      </c>
      <c r="AI269" s="158" t="str">
        <f>IF(K269&lt;&gt;1, IF(SUM(K269:$K$504)&lt;&gt;0, "| Laat geen witruimte tussen ingevulde rijen.", ""), "")</f>
        <v/>
      </c>
      <c r="AJ269" s="242" t="str">
        <f t="shared" si="87"/>
        <v/>
      </c>
      <c r="AK269" s="171"/>
      <c r="AL269" s="159" t="str">
        <f t="shared" si="88"/>
        <v/>
      </c>
    </row>
    <row r="270" spans="1:38" s="158" customFormat="1" ht="14.4" customHeight="1" x14ac:dyDescent="0.3">
      <c r="A270" s="244" t="str">
        <f t="shared" si="74"/>
        <v/>
      </c>
      <c r="B270" s="153" t="str">
        <f t="shared" si="75"/>
        <v/>
      </c>
      <c r="C270" s="173"/>
      <c r="D270" s="179"/>
      <c r="E270" s="175"/>
      <c r="F270" s="156"/>
      <c r="G270" s="175"/>
      <c r="H270" s="175"/>
      <c r="I270" s="177"/>
      <c r="J270" s="157" t="s">
        <v>98</v>
      </c>
      <c r="K270" s="158">
        <f t="shared" si="76"/>
        <v>0</v>
      </c>
      <c r="L270" s="168">
        <f t="shared" si="77"/>
        <v>0</v>
      </c>
      <c r="M270" s="171">
        <f t="shared" si="78"/>
        <v>0</v>
      </c>
      <c r="N270" s="171">
        <f t="shared" si="79"/>
        <v>0</v>
      </c>
      <c r="O270" s="171">
        <f t="shared" si="80"/>
        <v>0</v>
      </c>
      <c r="P270" s="171">
        <f t="shared" si="81"/>
        <v>0</v>
      </c>
      <c r="Q270" s="171">
        <f t="shared" si="82"/>
        <v>0</v>
      </c>
      <c r="R270" s="171">
        <f t="shared" si="83"/>
        <v>0</v>
      </c>
      <c r="S270" s="168" t="str">
        <f t="shared" si="84"/>
        <v/>
      </c>
      <c r="T270" s="171"/>
      <c r="U270" s="171"/>
      <c r="V270" s="171" t="str">
        <f>IF($F270&lt;&gt;"", IF($C270&lt;&gt;"", _xlfn.IFNA(IF(MATCH($C270&amp;" - "&amp;$F270, tblRelatietypeVergoeding[], 0)&lt;&gt;0, "", ""), "| Onverwachte combinatie tussen relatietype (veld "&amp;S269&amp;ROW()&amp;") en vergoedingswijze (veld "&amp;V269&amp;ROW()&amp;"). Kijk na of deze correct is."), ""), "")</f>
        <v/>
      </c>
      <c r="W270" s="171"/>
      <c r="X270" s="171"/>
      <c r="Y270" s="171"/>
      <c r="Z270" s="227" t="str">
        <f t="shared" si="85"/>
        <v/>
      </c>
      <c r="AA270" s="168"/>
      <c r="AB270" s="171"/>
      <c r="AC270" s="171"/>
      <c r="AD270" s="171"/>
      <c r="AE270" s="171"/>
      <c r="AF270" s="171" t="str">
        <f t="shared" si="72"/>
        <v/>
      </c>
      <c r="AG270" s="171" t="str">
        <f t="shared" si="73"/>
        <v/>
      </c>
      <c r="AH270" s="242" t="str">
        <f t="shared" si="86"/>
        <v/>
      </c>
      <c r="AI270" s="158" t="str">
        <f>IF(K270&lt;&gt;1, IF(SUM(K270:$K$504)&lt;&gt;0, "| Laat geen witruimte tussen ingevulde rijen.", ""), "")</f>
        <v/>
      </c>
      <c r="AJ270" s="242" t="str">
        <f t="shared" si="87"/>
        <v/>
      </c>
      <c r="AK270" s="171"/>
      <c r="AL270" s="159" t="str">
        <f t="shared" si="88"/>
        <v/>
      </c>
    </row>
    <row r="271" spans="1:38" s="158" customFormat="1" ht="14.4" customHeight="1" x14ac:dyDescent="0.3">
      <c r="A271" s="244" t="str">
        <f t="shared" si="74"/>
        <v/>
      </c>
      <c r="B271" s="153" t="str">
        <f t="shared" si="75"/>
        <v/>
      </c>
      <c r="C271" s="173"/>
      <c r="D271" s="179"/>
      <c r="E271" s="175"/>
      <c r="F271" s="156"/>
      <c r="G271" s="175"/>
      <c r="H271" s="175"/>
      <c r="I271" s="177"/>
      <c r="J271" s="157" t="s">
        <v>98</v>
      </c>
      <c r="K271" s="158">
        <f t="shared" si="76"/>
        <v>0</v>
      </c>
      <c r="L271" s="168">
        <f t="shared" si="77"/>
        <v>0</v>
      </c>
      <c r="M271" s="171">
        <f t="shared" si="78"/>
        <v>0</v>
      </c>
      <c r="N271" s="171">
        <f t="shared" si="79"/>
        <v>0</v>
      </c>
      <c r="O271" s="171">
        <f t="shared" si="80"/>
        <v>0</v>
      </c>
      <c r="P271" s="171">
        <f t="shared" si="81"/>
        <v>0</v>
      </c>
      <c r="Q271" s="171">
        <f t="shared" si="82"/>
        <v>0</v>
      </c>
      <c r="R271" s="171">
        <f t="shared" si="83"/>
        <v>0</v>
      </c>
      <c r="S271" s="168" t="str">
        <f t="shared" si="84"/>
        <v/>
      </c>
      <c r="T271" s="171"/>
      <c r="U271" s="171"/>
      <c r="V271" s="171" t="str">
        <f>IF($F271&lt;&gt;"", IF($C271&lt;&gt;"", _xlfn.IFNA(IF(MATCH($C271&amp;" - "&amp;$F271, tblRelatietypeVergoeding[], 0)&lt;&gt;0, "", ""), "| Onverwachte combinatie tussen relatietype (veld "&amp;S270&amp;ROW()&amp;") en vergoedingswijze (veld "&amp;V270&amp;ROW()&amp;"). Kijk na of deze correct is."), ""), "")</f>
        <v/>
      </c>
      <c r="W271" s="171"/>
      <c r="X271" s="171"/>
      <c r="Y271" s="171"/>
      <c r="Z271" s="227" t="str">
        <f t="shared" si="85"/>
        <v/>
      </c>
      <c r="AA271" s="168"/>
      <c r="AB271" s="171"/>
      <c r="AC271" s="171"/>
      <c r="AD271" s="171"/>
      <c r="AE271" s="171"/>
      <c r="AF271" s="171" t="str">
        <f t="shared" si="72"/>
        <v/>
      </c>
      <c r="AG271" s="171" t="str">
        <f t="shared" si="73"/>
        <v/>
      </c>
      <c r="AH271" s="242" t="str">
        <f t="shared" si="86"/>
        <v/>
      </c>
      <c r="AI271" s="158" t="str">
        <f>IF(K271&lt;&gt;1, IF(SUM(K271:$K$504)&lt;&gt;0, "| Laat geen witruimte tussen ingevulde rijen.", ""), "")</f>
        <v/>
      </c>
      <c r="AJ271" s="242" t="str">
        <f t="shared" si="87"/>
        <v/>
      </c>
      <c r="AK271" s="171"/>
      <c r="AL271" s="159" t="str">
        <f t="shared" si="88"/>
        <v/>
      </c>
    </row>
    <row r="272" spans="1:38" s="158" customFormat="1" ht="14.4" customHeight="1" x14ac:dyDescent="0.3">
      <c r="A272" s="244" t="str">
        <f t="shared" si="74"/>
        <v/>
      </c>
      <c r="B272" s="153" t="str">
        <f t="shared" si="75"/>
        <v/>
      </c>
      <c r="C272" s="173"/>
      <c r="D272" s="179"/>
      <c r="E272" s="175"/>
      <c r="F272" s="156"/>
      <c r="G272" s="175"/>
      <c r="H272" s="175"/>
      <c r="I272" s="177"/>
      <c r="J272" s="157" t="s">
        <v>98</v>
      </c>
      <c r="K272" s="158">
        <f t="shared" si="76"/>
        <v>0</v>
      </c>
      <c r="L272" s="168">
        <f t="shared" si="77"/>
        <v>0</v>
      </c>
      <c r="M272" s="171">
        <f t="shared" si="78"/>
        <v>0</v>
      </c>
      <c r="N272" s="171">
        <f t="shared" si="79"/>
        <v>0</v>
      </c>
      <c r="O272" s="171">
        <f t="shared" si="80"/>
        <v>0</v>
      </c>
      <c r="P272" s="171">
        <f t="shared" si="81"/>
        <v>0</v>
      </c>
      <c r="Q272" s="171">
        <f t="shared" si="82"/>
        <v>0</v>
      </c>
      <c r="R272" s="171">
        <f t="shared" si="83"/>
        <v>0</v>
      </c>
      <c r="S272" s="168" t="str">
        <f t="shared" si="84"/>
        <v/>
      </c>
      <c r="T272" s="171"/>
      <c r="U272" s="171"/>
      <c r="V272" s="171" t="str">
        <f>IF($F272&lt;&gt;"", IF($C272&lt;&gt;"", _xlfn.IFNA(IF(MATCH($C272&amp;" - "&amp;$F272, tblRelatietypeVergoeding[], 0)&lt;&gt;0, "", ""), "| Onverwachte combinatie tussen relatietype (veld "&amp;S271&amp;ROW()&amp;") en vergoedingswijze (veld "&amp;V271&amp;ROW()&amp;"). Kijk na of deze correct is."), ""), "")</f>
        <v/>
      </c>
      <c r="W272" s="171"/>
      <c r="X272" s="171"/>
      <c r="Y272" s="171"/>
      <c r="Z272" s="227" t="str">
        <f t="shared" si="85"/>
        <v/>
      </c>
      <c r="AA272" s="168"/>
      <c r="AB272" s="171"/>
      <c r="AC272" s="171"/>
      <c r="AD272" s="171"/>
      <c r="AE272" s="171"/>
      <c r="AF272" s="171" t="str">
        <f t="shared" si="72"/>
        <v/>
      </c>
      <c r="AG272" s="171" t="str">
        <f t="shared" si="73"/>
        <v/>
      </c>
      <c r="AH272" s="242" t="str">
        <f t="shared" si="86"/>
        <v/>
      </c>
      <c r="AI272" s="158" t="str">
        <f>IF(K272&lt;&gt;1, IF(SUM(K272:$K$504)&lt;&gt;0, "| Laat geen witruimte tussen ingevulde rijen.", ""), "")</f>
        <v/>
      </c>
      <c r="AJ272" s="242" t="str">
        <f t="shared" si="87"/>
        <v/>
      </c>
      <c r="AK272" s="171"/>
      <c r="AL272" s="159" t="str">
        <f t="shared" si="88"/>
        <v/>
      </c>
    </row>
    <row r="273" spans="1:38" s="158" customFormat="1" ht="14.4" customHeight="1" x14ac:dyDescent="0.3">
      <c r="A273" s="244" t="str">
        <f t="shared" si="74"/>
        <v/>
      </c>
      <c r="B273" s="153" t="str">
        <f t="shared" si="75"/>
        <v/>
      </c>
      <c r="C273" s="173"/>
      <c r="D273" s="179"/>
      <c r="E273" s="175"/>
      <c r="F273" s="156"/>
      <c r="G273" s="175"/>
      <c r="H273" s="175"/>
      <c r="I273" s="177"/>
      <c r="J273" s="157" t="s">
        <v>98</v>
      </c>
      <c r="K273" s="158">
        <f t="shared" si="76"/>
        <v>0</v>
      </c>
      <c r="L273" s="168">
        <f t="shared" si="77"/>
        <v>0</v>
      </c>
      <c r="M273" s="171">
        <f t="shared" si="78"/>
        <v>0</v>
      </c>
      <c r="N273" s="171">
        <f t="shared" si="79"/>
        <v>0</v>
      </c>
      <c r="O273" s="171">
        <f t="shared" si="80"/>
        <v>0</v>
      </c>
      <c r="P273" s="171">
        <f t="shared" si="81"/>
        <v>0</v>
      </c>
      <c r="Q273" s="171">
        <f t="shared" si="82"/>
        <v>0</v>
      </c>
      <c r="R273" s="171">
        <f t="shared" si="83"/>
        <v>0</v>
      </c>
      <c r="S273" s="168" t="str">
        <f t="shared" si="84"/>
        <v/>
      </c>
      <c r="T273" s="171"/>
      <c r="U273" s="171"/>
      <c r="V273" s="171" t="str">
        <f>IF($F273&lt;&gt;"", IF($C273&lt;&gt;"", _xlfn.IFNA(IF(MATCH($C273&amp;" - "&amp;$F273, tblRelatietypeVergoeding[], 0)&lt;&gt;0, "", ""), "| Onverwachte combinatie tussen relatietype (veld "&amp;S272&amp;ROW()&amp;") en vergoedingswijze (veld "&amp;V272&amp;ROW()&amp;"). Kijk na of deze correct is."), ""), "")</f>
        <v/>
      </c>
      <c r="W273" s="171"/>
      <c r="X273" s="171"/>
      <c r="Y273" s="171"/>
      <c r="Z273" s="227" t="str">
        <f t="shared" si="85"/>
        <v/>
      </c>
      <c r="AA273" s="168"/>
      <c r="AB273" s="171"/>
      <c r="AC273" s="171"/>
      <c r="AD273" s="171"/>
      <c r="AE273" s="171"/>
      <c r="AF273" s="171" t="str">
        <f t="shared" si="72"/>
        <v/>
      </c>
      <c r="AG273" s="171" t="str">
        <f t="shared" si="73"/>
        <v/>
      </c>
      <c r="AH273" s="242" t="str">
        <f t="shared" si="86"/>
        <v/>
      </c>
      <c r="AI273" s="158" t="str">
        <f>IF(K273&lt;&gt;1, IF(SUM(K273:$K$504)&lt;&gt;0, "| Laat geen witruimte tussen ingevulde rijen.", ""), "")</f>
        <v/>
      </c>
      <c r="AJ273" s="242" t="str">
        <f t="shared" si="87"/>
        <v/>
      </c>
      <c r="AK273" s="171"/>
      <c r="AL273" s="159" t="str">
        <f t="shared" si="88"/>
        <v/>
      </c>
    </row>
    <row r="274" spans="1:38" s="158" customFormat="1" ht="14.4" customHeight="1" x14ac:dyDescent="0.3">
      <c r="A274" s="244" t="str">
        <f t="shared" si="74"/>
        <v/>
      </c>
      <c r="B274" s="153" t="str">
        <f t="shared" si="75"/>
        <v/>
      </c>
      <c r="C274" s="173"/>
      <c r="D274" s="179"/>
      <c r="E274" s="175"/>
      <c r="F274" s="156"/>
      <c r="G274" s="175"/>
      <c r="H274" s="175"/>
      <c r="I274" s="177"/>
      <c r="J274" s="157" t="s">
        <v>98</v>
      </c>
      <c r="K274" s="158">
        <f t="shared" si="76"/>
        <v>0</v>
      </c>
      <c r="L274" s="168">
        <f t="shared" si="77"/>
        <v>0</v>
      </c>
      <c r="M274" s="171">
        <f t="shared" si="78"/>
        <v>0</v>
      </c>
      <c r="N274" s="171">
        <f t="shared" si="79"/>
        <v>0</v>
      </c>
      <c r="O274" s="171">
        <f t="shared" si="80"/>
        <v>0</v>
      </c>
      <c r="P274" s="171">
        <f t="shared" si="81"/>
        <v>0</v>
      </c>
      <c r="Q274" s="171">
        <f t="shared" si="82"/>
        <v>0</v>
      </c>
      <c r="R274" s="171">
        <f t="shared" si="83"/>
        <v>0</v>
      </c>
      <c r="S274" s="168" t="str">
        <f t="shared" si="84"/>
        <v/>
      </c>
      <c r="T274" s="171"/>
      <c r="U274" s="171"/>
      <c r="V274" s="171" t="str">
        <f>IF($F274&lt;&gt;"", IF($C274&lt;&gt;"", _xlfn.IFNA(IF(MATCH($C274&amp;" - "&amp;$F274, tblRelatietypeVergoeding[], 0)&lt;&gt;0, "", ""), "| Onverwachte combinatie tussen relatietype (veld "&amp;S273&amp;ROW()&amp;") en vergoedingswijze (veld "&amp;V273&amp;ROW()&amp;"). Kijk na of deze correct is."), ""), "")</f>
        <v/>
      </c>
      <c r="W274" s="171"/>
      <c r="X274" s="171"/>
      <c r="Y274" s="171"/>
      <c r="Z274" s="227" t="str">
        <f t="shared" si="85"/>
        <v/>
      </c>
      <c r="AA274" s="168"/>
      <c r="AB274" s="171"/>
      <c r="AC274" s="171"/>
      <c r="AD274" s="171"/>
      <c r="AE274" s="171"/>
      <c r="AF274" s="171" t="str">
        <f t="shared" si="72"/>
        <v/>
      </c>
      <c r="AG274" s="171" t="str">
        <f t="shared" si="73"/>
        <v/>
      </c>
      <c r="AH274" s="242" t="str">
        <f t="shared" si="86"/>
        <v/>
      </c>
      <c r="AI274" s="158" t="str">
        <f>IF(K274&lt;&gt;1, IF(SUM(K274:$K$504)&lt;&gt;0, "| Laat geen witruimte tussen ingevulde rijen.", ""), "")</f>
        <v/>
      </c>
      <c r="AJ274" s="242" t="str">
        <f t="shared" si="87"/>
        <v/>
      </c>
      <c r="AK274" s="171"/>
      <c r="AL274" s="159" t="str">
        <f t="shared" si="88"/>
        <v/>
      </c>
    </row>
    <row r="275" spans="1:38" s="158" customFormat="1" ht="14.4" customHeight="1" x14ac:dyDescent="0.3">
      <c r="A275" s="244" t="str">
        <f t="shared" si="74"/>
        <v/>
      </c>
      <c r="B275" s="153" t="str">
        <f t="shared" si="75"/>
        <v/>
      </c>
      <c r="C275" s="173"/>
      <c r="D275" s="179"/>
      <c r="E275" s="175"/>
      <c r="F275" s="156"/>
      <c r="G275" s="175"/>
      <c r="H275" s="175"/>
      <c r="I275" s="177"/>
      <c r="J275" s="157" t="s">
        <v>98</v>
      </c>
      <c r="K275" s="158">
        <f t="shared" si="76"/>
        <v>0</v>
      </c>
      <c r="L275" s="168">
        <f t="shared" si="77"/>
        <v>0</v>
      </c>
      <c r="M275" s="171">
        <f t="shared" si="78"/>
        <v>0</v>
      </c>
      <c r="N275" s="171">
        <f t="shared" si="79"/>
        <v>0</v>
      </c>
      <c r="O275" s="171">
        <f t="shared" si="80"/>
        <v>0</v>
      </c>
      <c r="P275" s="171">
        <f t="shared" si="81"/>
        <v>0</v>
      </c>
      <c r="Q275" s="171">
        <f t="shared" si="82"/>
        <v>0</v>
      </c>
      <c r="R275" s="171">
        <f t="shared" si="83"/>
        <v>0</v>
      </c>
      <c r="S275" s="168" t="str">
        <f t="shared" si="84"/>
        <v/>
      </c>
      <c r="T275" s="171"/>
      <c r="U275" s="171"/>
      <c r="V275" s="171" t="str">
        <f>IF($F275&lt;&gt;"", IF($C275&lt;&gt;"", _xlfn.IFNA(IF(MATCH($C275&amp;" - "&amp;$F275, tblRelatietypeVergoeding[], 0)&lt;&gt;0, "", ""), "| Onverwachte combinatie tussen relatietype (veld "&amp;S274&amp;ROW()&amp;") en vergoedingswijze (veld "&amp;V274&amp;ROW()&amp;"). Kijk na of deze correct is."), ""), "")</f>
        <v/>
      </c>
      <c r="W275" s="171"/>
      <c r="X275" s="171"/>
      <c r="Y275" s="171"/>
      <c r="Z275" s="227" t="str">
        <f t="shared" si="85"/>
        <v/>
      </c>
      <c r="AA275" s="168"/>
      <c r="AB275" s="171"/>
      <c r="AC275" s="171"/>
      <c r="AD275" s="171"/>
      <c r="AE275" s="171"/>
      <c r="AF275" s="171" t="str">
        <f t="shared" si="72"/>
        <v/>
      </c>
      <c r="AG275" s="171" t="str">
        <f t="shared" si="73"/>
        <v/>
      </c>
      <c r="AH275" s="242" t="str">
        <f t="shared" si="86"/>
        <v/>
      </c>
      <c r="AI275" s="158" t="str">
        <f>IF(K275&lt;&gt;1, IF(SUM(K275:$K$504)&lt;&gt;0, "| Laat geen witruimte tussen ingevulde rijen.", ""), "")</f>
        <v/>
      </c>
      <c r="AJ275" s="242" t="str">
        <f t="shared" si="87"/>
        <v/>
      </c>
      <c r="AK275" s="171"/>
      <c r="AL275" s="159" t="str">
        <f t="shared" si="88"/>
        <v/>
      </c>
    </row>
    <row r="276" spans="1:38" s="158" customFormat="1" ht="14.4" customHeight="1" x14ac:dyDescent="0.3">
      <c r="A276" s="244" t="str">
        <f t="shared" si="74"/>
        <v/>
      </c>
      <c r="B276" s="153" t="str">
        <f t="shared" si="75"/>
        <v/>
      </c>
      <c r="C276" s="173"/>
      <c r="D276" s="179"/>
      <c r="E276" s="175"/>
      <c r="F276" s="156"/>
      <c r="G276" s="175"/>
      <c r="H276" s="175"/>
      <c r="I276" s="177"/>
      <c r="J276" s="157" t="s">
        <v>98</v>
      </c>
      <c r="K276" s="158">
        <f t="shared" si="76"/>
        <v>0</v>
      </c>
      <c r="L276" s="168">
        <f t="shared" si="77"/>
        <v>0</v>
      </c>
      <c r="M276" s="171">
        <f t="shared" si="78"/>
        <v>0</v>
      </c>
      <c r="N276" s="171">
        <f t="shared" si="79"/>
        <v>0</v>
      </c>
      <c r="O276" s="171">
        <f t="shared" si="80"/>
        <v>0</v>
      </c>
      <c r="P276" s="171">
        <f t="shared" si="81"/>
        <v>0</v>
      </c>
      <c r="Q276" s="171">
        <f t="shared" si="82"/>
        <v>0</v>
      </c>
      <c r="R276" s="171">
        <f t="shared" si="83"/>
        <v>0</v>
      </c>
      <c r="S276" s="168" t="str">
        <f t="shared" si="84"/>
        <v/>
      </c>
      <c r="T276" s="171"/>
      <c r="U276" s="171"/>
      <c r="V276" s="171" t="str">
        <f>IF($F276&lt;&gt;"", IF($C276&lt;&gt;"", _xlfn.IFNA(IF(MATCH($C276&amp;" - "&amp;$F276, tblRelatietypeVergoeding[], 0)&lt;&gt;0, "", ""), "| Onverwachte combinatie tussen relatietype (veld "&amp;S275&amp;ROW()&amp;") en vergoedingswijze (veld "&amp;V275&amp;ROW()&amp;"). Kijk na of deze correct is."), ""), "")</f>
        <v/>
      </c>
      <c r="W276" s="171"/>
      <c r="X276" s="171"/>
      <c r="Y276" s="171"/>
      <c r="Z276" s="227" t="str">
        <f t="shared" si="85"/>
        <v/>
      </c>
      <c r="AA276" s="168"/>
      <c r="AB276" s="171"/>
      <c r="AC276" s="171"/>
      <c r="AD276" s="171"/>
      <c r="AE276" s="171"/>
      <c r="AF276" s="171" t="str">
        <f t="shared" si="72"/>
        <v/>
      </c>
      <c r="AG276" s="171" t="str">
        <f t="shared" si="73"/>
        <v/>
      </c>
      <c r="AH276" s="242" t="str">
        <f t="shared" si="86"/>
        <v/>
      </c>
      <c r="AI276" s="158" t="str">
        <f>IF(K276&lt;&gt;1, IF(SUM(K276:$K$504)&lt;&gt;0, "| Laat geen witruimte tussen ingevulde rijen.", ""), "")</f>
        <v/>
      </c>
      <c r="AJ276" s="242" t="str">
        <f t="shared" si="87"/>
        <v/>
      </c>
      <c r="AK276" s="171"/>
      <c r="AL276" s="159" t="str">
        <f t="shared" si="88"/>
        <v/>
      </c>
    </row>
    <row r="277" spans="1:38" s="158" customFormat="1" ht="14.4" customHeight="1" x14ac:dyDescent="0.3">
      <c r="A277" s="244" t="str">
        <f t="shared" si="74"/>
        <v/>
      </c>
      <c r="B277" s="153" t="str">
        <f t="shared" si="75"/>
        <v/>
      </c>
      <c r="C277" s="173"/>
      <c r="D277" s="179"/>
      <c r="E277" s="175"/>
      <c r="F277" s="156"/>
      <c r="G277" s="175"/>
      <c r="H277" s="175"/>
      <c r="I277" s="177"/>
      <c r="J277" s="157" t="s">
        <v>98</v>
      </c>
      <c r="K277" s="158">
        <f t="shared" si="76"/>
        <v>0</v>
      </c>
      <c r="L277" s="168">
        <f t="shared" si="77"/>
        <v>0</v>
      </c>
      <c r="M277" s="171">
        <f t="shared" si="78"/>
        <v>0</v>
      </c>
      <c r="N277" s="171">
        <f t="shared" si="79"/>
        <v>0</v>
      </c>
      <c r="O277" s="171">
        <f t="shared" si="80"/>
        <v>0</v>
      </c>
      <c r="P277" s="171">
        <f t="shared" si="81"/>
        <v>0</v>
      </c>
      <c r="Q277" s="171">
        <f t="shared" si="82"/>
        <v>0</v>
      </c>
      <c r="R277" s="171">
        <f t="shared" si="83"/>
        <v>0</v>
      </c>
      <c r="S277" s="168" t="str">
        <f t="shared" si="84"/>
        <v/>
      </c>
      <c r="T277" s="171"/>
      <c r="U277" s="171"/>
      <c r="V277" s="171" t="str">
        <f>IF($F277&lt;&gt;"", IF($C277&lt;&gt;"", _xlfn.IFNA(IF(MATCH($C277&amp;" - "&amp;$F277, tblRelatietypeVergoeding[], 0)&lt;&gt;0, "", ""), "| Onverwachte combinatie tussen relatietype (veld "&amp;S276&amp;ROW()&amp;") en vergoedingswijze (veld "&amp;V276&amp;ROW()&amp;"). Kijk na of deze correct is."), ""), "")</f>
        <v/>
      </c>
      <c r="W277" s="171"/>
      <c r="X277" s="171"/>
      <c r="Y277" s="171"/>
      <c r="Z277" s="227" t="str">
        <f t="shared" si="85"/>
        <v/>
      </c>
      <c r="AA277" s="168"/>
      <c r="AB277" s="171"/>
      <c r="AC277" s="171"/>
      <c r="AD277" s="171"/>
      <c r="AE277" s="171"/>
      <c r="AF277" s="171" t="str">
        <f t="shared" si="72"/>
        <v/>
      </c>
      <c r="AG277" s="171" t="str">
        <f t="shared" si="73"/>
        <v/>
      </c>
      <c r="AH277" s="242" t="str">
        <f t="shared" si="86"/>
        <v/>
      </c>
      <c r="AI277" s="158" t="str">
        <f>IF(K277&lt;&gt;1, IF(SUM(K277:$K$504)&lt;&gt;0, "| Laat geen witruimte tussen ingevulde rijen.", ""), "")</f>
        <v/>
      </c>
      <c r="AJ277" s="242" t="str">
        <f t="shared" si="87"/>
        <v/>
      </c>
      <c r="AK277" s="171"/>
      <c r="AL277" s="159" t="str">
        <f t="shared" si="88"/>
        <v/>
      </c>
    </row>
    <row r="278" spans="1:38" s="158" customFormat="1" ht="14.4" customHeight="1" x14ac:dyDescent="0.3">
      <c r="A278" s="244" t="str">
        <f t="shared" si="74"/>
        <v/>
      </c>
      <c r="B278" s="153" t="str">
        <f t="shared" si="75"/>
        <v/>
      </c>
      <c r="C278" s="173"/>
      <c r="D278" s="179"/>
      <c r="E278" s="175"/>
      <c r="F278" s="156"/>
      <c r="G278" s="175"/>
      <c r="H278" s="175"/>
      <c r="I278" s="177"/>
      <c r="J278" s="157" t="s">
        <v>98</v>
      </c>
      <c r="K278" s="158">
        <f t="shared" si="76"/>
        <v>0</v>
      </c>
      <c r="L278" s="168">
        <f t="shared" si="77"/>
        <v>0</v>
      </c>
      <c r="M278" s="171">
        <f t="shared" si="78"/>
        <v>0</v>
      </c>
      <c r="N278" s="171">
        <f t="shared" si="79"/>
        <v>0</v>
      </c>
      <c r="O278" s="171">
        <f t="shared" si="80"/>
        <v>0</v>
      </c>
      <c r="P278" s="171">
        <f t="shared" si="81"/>
        <v>0</v>
      </c>
      <c r="Q278" s="171">
        <f t="shared" si="82"/>
        <v>0</v>
      </c>
      <c r="R278" s="171">
        <f t="shared" si="83"/>
        <v>0</v>
      </c>
      <c r="S278" s="168" t="str">
        <f t="shared" si="84"/>
        <v/>
      </c>
      <c r="T278" s="171"/>
      <c r="U278" s="171"/>
      <c r="V278" s="171" t="str">
        <f>IF($F278&lt;&gt;"", IF($C278&lt;&gt;"", _xlfn.IFNA(IF(MATCH($C278&amp;" - "&amp;$F278, tblRelatietypeVergoeding[], 0)&lt;&gt;0, "", ""), "| Onverwachte combinatie tussen relatietype (veld "&amp;S277&amp;ROW()&amp;") en vergoedingswijze (veld "&amp;V277&amp;ROW()&amp;"). Kijk na of deze correct is."), ""), "")</f>
        <v/>
      </c>
      <c r="W278" s="171"/>
      <c r="X278" s="171"/>
      <c r="Y278" s="171"/>
      <c r="Z278" s="227" t="str">
        <f t="shared" si="85"/>
        <v/>
      </c>
      <c r="AA278" s="168"/>
      <c r="AB278" s="171"/>
      <c r="AC278" s="171"/>
      <c r="AD278" s="171"/>
      <c r="AE278" s="171"/>
      <c r="AF278" s="171" t="str">
        <f t="shared" si="72"/>
        <v/>
      </c>
      <c r="AG278" s="171" t="str">
        <f t="shared" si="73"/>
        <v/>
      </c>
      <c r="AH278" s="242" t="str">
        <f t="shared" si="86"/>
        <v/>
      </c>
      <c r="AI278" s="158" t="str">
        <f>IF(K278&lt;&gt;1, IF(SUM(K278:$K$504)&lt;&gt;0, "| Laat geen witruimte tussen ingevulde rijen.", ""), "")</f>
        <v/>
      </c>
      <c r="AJ278" s="242" t="str">
        <f t="shared" si="87"/>
        <v/>
      </c>
      <c r="AK278" s="171"/>
      <c r="AL278" s="159" t="str">
        <f t="shared" si="88"/>
        <v/>
      </c>
    </row>
    <row r="279" spans="1:38" s="158" customFormat="1" ht="14.4" customHeight="1" x14ac:dyDescent="0.3">
      <c r="A279" s="244" t="str">
        <f t="shared" si="74"/>
        <v/>
      </c>
      <c r="B279" s="153" t="str">
        <f t="shared" si="75"/>
        <v/>
      </c>
      <c r="C279" s="173"/>
      <c r="D279" s="179"/>
      <c r="E279" s="175"/>
      <c r="F279" s="156"/>
      <c r="G279" s="175"/>
      <c r="H279" s="175"/>
      <c r="I279" s="177"/>
      <c r="J279" s="157" t="s">
        <v>98</v>
      </c>
      <c r="K279" s="158">
        <f t="shared" si="76"/>
        <v>0</v>
      </c>
      <c r="L279" s="168">
        <f t="shared" si="77"/>
        <v>0</v>
      </c>
      <c r="M279" s="171">
        <f t="shared" si="78"/>
        <v>0</v>
      </c>
      <c r="N279" s="171">
        <f t="shared" si="79"/>
        <v>0</v>
      </c>
      <c r="O279" s="171">
        <f t="shared" si="80"/>
        <v>0</v>
      </c>
      <c r="P279" s="171">
        <f t="shared" si="81"/>
        <v>0</v>
      </c>
      <c r="Q279" s="171">
        <f t="shared" si="82"/>
        <v>0</v>
      </c>
      <c r="R279" s="171">
        <f t="shared" si="83"/>
        <v>0</v>
      </c>
      <c r="S279" s="168" t="str">
        <f t="shared" si="84"/>
        <v/>
      </c>
      <c r="T279" s="171"/>
      <c r="U279" s="171"/>
      <c r="V279" s="171" t="str">
        <f>IF($F279&lt;&gt;"", IF($C279&lt;&gt;"", _xlfn.IFNA(IF(MATCH($C279&amp;" - "&amp;$F279, tblRelatietypeVergoeding[], 0)&lt;&gt;0, "", ""), "| Onverwachte combinatie tussen relatietype (veld "&amp;S278&amp;ROW()&amp;") en vergoedingswijze (veld "&amp;V278&amp;ROW()&amp;"). Kijk na of deze correct is."), ""), "")</f>
        <v/>
      </c>
      <c r="W279" s="171"/>
      <c r="X279" s="171"/>
      <c r="Y279" s="171"/>
      <c r="Z279" s="227" t="str">
        <f t="shared" si="85"/>
        <v/>
      </c>
      <c r="AA279" s="168"/>
      <c r="AB279" s="171"/>
      <c r="AC279" s="171"/>
      <c r="AD279" s="171"/>
      <c r="AE279" s="171"/>
      <c r="AF279" s="171" t="str">
        <f t="shared" si="72"/>
        <v/>
      </c>
      <c r="AG279" s="171" t="str">
        <f t="shared" si="73"/>
        <v/>
      </c>
      <c r="AH279" s="242" t="str">
        <f t="shared" si="86"/>
        <v/>
      </c>
      <c r="AI279" s="158" t="str">
        <f>IF(K279&lt;&gt;1, IF(SUM(K279:$K$504)&lt;&gt;0, "| Laat geen witruimte tussen ingevulde rijen.", ""), "")</f>
        <v/>
      </c>
      <c r="AJ279" s="242" t="str">
        <f t="shared" si="87"/>
        <v/>
      </c>
      <c r="AK279" s="171"/>
      <c r="AL279" s="159" t="str">
        <f t="shared" si="88"/>
        <v/>
      </c>
    </row>
    <row r="280" spans="1:38" s="158" customFormat="1" ht="14.4" customHeight="1" x14ac:dyDescent="0.3">
      <c r="A280" s="244" t="str">
        <f t="shared" si="74"/>
        <v/>
      </c>
      <c r="B280" s="153" t="str">
        <f t="shared" si="75"/>
        <v/>
      </c>
      <c r="C280" s="173"/>
      <c r="D280" s="179"/>
      <c r="E280" s="175"/>
      <c r="F280" s="156"/>
      <c r="G280" s="175"/>
      <c r="H280" s="175"/>
      <c r="I280" s="177"/>
      <c r="J280" s="157" t="s">
        <v>98</v>
      </c>
      <c r="K280" s="158">
        <f t="shared" si="76"/>
        <v>0</v>
      </c>
      <c r="L280" s="168">
        <f t="shared" si="77"/>
        <v>0</v>
      </c>
      <c r="M280" s="171">
        <f t="shared" si="78"/>
        <v>0</v>
      </c>
      <c r="N280" s="171">
        <f t="shared" si="79"/>
        <v>0</v>
      </c>
      <c r="O280" s="171">
        <f t="shared" si="80"/>
        <v>0</v>
      </c>
      <c r="P280" s="171">
        <f t="shared" si="81"/>
        <v>0</v>
      </c>
      <c r="Q280" s="171">
        <f t="shared" si="82"/>
        <v>0</v>
      </c>
      <c r="R280" s="171">
        <f t="shared" si="83"/>
        <v>0</v>
      </c>
      <c r="S280" s="168" t="str">
        <f t="shared" si="84"/>
        <v/>
      </c>
      <c r="T280" s="171"/>
      <c r="U280" s="171"/>
      <c r="V280" s="171" t="str">
        <f>IF($F280&lt;&gt;"", IF($C280&lt;&gt;"", _xlfn.IFNA(IF(MATCH($C280&amp;" - "&amp;$F280, tblRelatietypeVergoeding[], 0)&lt;&gt;0, "", ""), "| Onverwachte combinatie tussen relatietype (veld "&amp;S279&amp;ROW()&amp;") en vergoedingswijze (veld "&amp;V279&amp;ROW()&amp;"). Kijk na of deze correct is."), ""), "")</f>
        <v/>
      </c>
      <c r="W280" s="171"/>
      <c r="X280" s="171"/>
      <c r="Y280" s="171"/>
      <c r="Z280" s="227" t="str">
        <f t="shared" si="85"/>
        <v/>
      </c>
      <c r="AA280" s="168"/>
      <c r="AB280" s="171"/>
      <c r="AC280" s="171"/>
      <c r="AD280" s="171"/>
      <c r="AE280" s="171"/>
      <c r="AF280" s="171" t="str">
        <f t="shared" si="72"/>
        <v/>
      </c>
      <c r="AG280" s="171" t="str">
        <f t="shared" si="73"/>
        <v/>
      </c>
      <c r="AH280" s="242" t="str">
        <f t="shared" si="86"/>
        <v/>
      </c>
      <c r="AI280" s="158" t="str">
        <f>IF(K280&lt;&gt;1, IF(SUM(K280:$K$504)&lt;&gt;0, "| Laat geen witruimte tussen ingevulde rijen.", ""), "")</f>
        <v/>
      </c>
      <c r="AJ280" s="242" t="str">
        <f t="shared" si="87"/>
        <v/>
      </c>
      <c r="AK280" s="171"/>
      <c r="AL280" s="159" t="str">
        <f t="shared" si="88"/>
        <v/>
      </c>
    </row>
    <row r="281" spans="1:38" s="158" customFormat="1" ht="14.4" customHeight="1" x14ac:dyDescent="0.3">
      <c r="A281" s="244" t="str">
        <f t="shared" si="74"/>
        <v/>
      </c>
      <c r="B281" s="153" t="str">
        <f t="shared" si="75"/>
        <v/>
      </c>
      <c r="C281" s="173"/>
      <c r="D281" s="179"/>
      <c r="E281" s="175"/>
      <c r="F281" s="156"/>
      <c r="G281" s="175"/>
      <c r="H281" s="175"/>
      <c r="I281" s="177"/>
      <c r="J281" s="157" t="s">
        <v>98</v>
      </c>
      <c r="K281" s="158">
        <f t="shared" si="76"/>
        <v>0</v>
      </c>
      <c r="L281" s="168">
        <f t="shared" si="77"/>
        <v>0</v>
      </c>
      <c r="M281" s="171">
        <f t="shared" si="78"/>
        <v>0</v>
      </c>
      <c r="N281" s="171">
        <f t="shared" si="79"/>
        <v>0</v>
      </c>
      <c r="O281" s="171">
        <f t="shared" si="80"/>
        <v>0</v>
      </c>
      <c r="P281" s="171">
        <f t="shared" si="81"/>
        <v>0</v>
      </c>
      <c r="Q281" s="171">
        <f t="shared" si="82"/>
        <v>0</v>
      </c>
      <c r="R281" s="171">
        <f t="shared" si="83"/>
        <v>0</v>
      </c>
      <c r="S281" s="168" t="str">
        <f t="shared" si="84"/>
        <v/>
      </c>
      <c r="T281" s="171"/>
      <c r="U281" s="171"/>
      <c r="V281" s="171" t="str">
        <f>IF($F281&lt;&gt;"", IF($C281&lt;&gt;"", _xlfn.IFNA(IF(MATCH($C281&amp;" - "&amp;$F281, tblRelatietypeVergoeding[], 0)&lt;&gt;0, "", ""), "| Onverwachte combinatie tussen relatietype (veld "&amp;S280&amp;ROW()&amp;") en vergoedingswijze (veld "&amp;V280&amp;ROW()&amp;"). Kijk na of deze correct is."), ""), "")</f>
        <v/>
      </c>
      <c r="W281" s="171"/>
      <c r="X281" s="171"/>
      <c r="Y281" s="171"/>
      <c r="Z281" s="227" t="str">
        <f t="shared" si="85"/>
        <v/>
      </c>
      <c r="AA281" s="168"/>
      <c r="AB281" s="171"/>
      <c r="AC281" s="171"/>
      <c r="AD281" s="171"/>
      <c r="AE281" s="171"/>
      <c r="AF281" s="171" t="str">
        <f t="shared" si="72"/>
        <v/>
      </c>
      <c r="AG281" s="171" t="str">
        <f t="shared" si="73"/>
        <v/>
      </c>
      <c r="AH281" s="242" t="str">
        <f t="shared" si="86"/>
        <v/>
      </c>
      <c r="AI281" s="158" t="str">
        <f>IF(K281&lt;&gt;1, IF(SUM(K281:$K$504)&lt;&gt;0, "| Laat geen witruimte tussen ingevulde rijen.", ""), "")</f>
        <v/>
      </c>
      <c r="AJ281" s="242" t="str">
        <f t="shared" si="87"/>
        <v/>
      </c>
      <c r="AK281" s="171"/>
      <c r="AL281" s="159" t="str">
        <f t="shared" si="88"/>
        <v/>
      </c>
    </row>
    <row r="282" spans="1:38" s="158" customFormat="1" ht="14.4" customHeight="1" x14ac:dyDescent="0.3">
      <c r="A282" s="244" t="str">
        <f t="shared" si="74"/>
        <v/>
      </c>
      <c r="B282" s="153" t="str">
        <f t="shared" si="75"/>
        <v/>
      </c>
      <c r="C282" s="173"/>
      <c r="D282" s="179"/>
      <c r="E282" s="175"/>
      <c r="F282" s="156"/>
      <c r="G282" s="175"/>
      <c r="H282" s="175"/>
      <c r="I282" s="177"/>
      <c r="J282" s="157" t="s">
        <v>98</v>
      </c>
      <c r="K282" s="158">
        <f t="shared" si="76"/>
        <v>0</v>
      </c>
      <c r="L282" s="168">
        <f t="shared" si="77"/>
        <v>0</v>
      </c>
      <c r="M282" s="171">
        <f t="shared" si="78"/>
        <v>0</v>
      </c>
      <c r="N282" s="171">
        <f t="shared" si="79"/>
        <v>0</v>
      </c>
      <c r="O282" s="171">
        <f t="shared" si="80"/>
        <v>0</v>
      </c>
      <c r="P282" s="171">
        <f t="shared" si="81"/>
        <v>0</v>
      </c>
      <c r="Q282" s="171">
        <f t="shared" si="82"/>
        <v>0</v>
      </c>
      <c r="R282" s="171">
        <f t="shared" si="83"/>
        <v>0</v>
      </c>
      <c r="S282" s="168" t="str">
        <f t="shared" si="84"/>
        <v/>
      </c>
      <c r="T282" s="171"/>
      <c r="U282" s="171"/>
      <c r="V282" s="171" t="str">
        <f>IF($F282&lt;&gt;"", IF($C282&lt;&gt;"", _xlfn.IFNA(IF(MATCH($C282&amp;" - "&amp;$F282, tblRelatietypeVergoeding[], 0)&lt;&gt;0, "", ""), "| Onverwachte combinatie tussen relatietype (veld "&amp;S281&amp;ROW()&amp;") en vergoedingswijze (veld "&amp;V281&amp;ROW()&amp;"). Kijk na of deze correct is."), ""), "")</f>
        <v/>
      </c>
      <c r="W282" s="171"/>
      <c r="X282" s="171"/>
      <c r="Y282" s="171"/>
      <c r="Z282" s="227" t="str">
        <f t="shared" si="85"/>
        <v/>
      </c>
      <c r="AA282" s="168"/>
      <c r="AB282" s="171"/>
      <c r="AC282" s="171"/>
      <c r="AD282" s="171"/>
      <c r="AE282" s="171"/>
      <c r="AF282" s="171" t="str">
        <f t="shared" si="72"/>
        <v/>
      </c>
      <c r="AG282" s="171" t="str">
        <f t="shared" si="73"/>
        <v/>
      </c>
      <c r="AH282" s="242" t="str">
        <f t="shared" si="86"/>
        <v/>
      </c>
      <c r="AI282" s="158" t="str">
        <f>IF(K282&lt;&gt;1, IF(SUM(K282:$K$504)&lt;&gt;0, "| Laat geen witruimte tussen ingevulde rijen.", ""), "")</f>
        <v/>
      </c>
      <c r="AJ282" s="242" t="str">
        <f t="shared" si="87"/>
        <v/>
      </c>
      <c r="AK282" s="171"/>
      <c r="AL282" s="159" t="str">
        <f t="shared" si="88"/>
        <v/>
      </c>
    </row>
    <row r="283" spans="1:38" s="158" customFormat="1" ht="14.4" customHeight="1" x14ac:dyDescent="0.3">
      <c r="A283" s="244" t="str">
        <f t="shared" si="74"/>
        <v/>
      </c>
      <c r="B283" s="153" t="str">
        <f t="shared" si="75"/>
        <v/>
      </c>
      <c r="C283" s="173"/>
      <c r="D283" s="179"/>
      <c r="E283" s="175"/>
      <c r="F283" s="156"/>
      <c r="G283" s="175"/>
      <c r="H283" s="175"/>
      <c r="I283" s="177"/>
      <c r="J283" s="157" t="s">
        <v>98</v>
      </c>
      <c r="K283" s="158">
        <f t="shared" si="76"/>
        <v>0</v>
      </c>
      <c r="L283" s="168">
        <f t="shared" si="77"/>
        <v>0</v>
      </c>
      <c r="M283" s="171">
        <f t="shared" si="78"/>
        <v>0</v>
      </c>
      <c r="N283" s="171">
        <f t="shared" si="79"/>
        <v>0</v>
      </c>
      <c r="O283" s="171">
        <f t="shared" si="80"/>
        <v>0</v>
      </c>
      <c r="P283" s="171">
        <f t="shared" si="81"/>
        <v>0</v>
      </c>
      <c r="Q283" s="171">
        <f t="shared" si="82"/>
        <v>0</v>
      </c>
      <c r="R283" s="171">
        <f t="shared" si="83"/>
        <v>0</v>
      </c>
      <c r="S283" s="168" t="str">
        <f t="shared" si="84"/>
        <v/>
      </c>
      <c r="T283" s="171"/>
      <c r="U283" s="171"/>
      <c r="V283" s="171" t="str">
        <f>IF($F283&lt;&gt;"", IF($C283&lt;&gt;"", _xlfn.IFNA(IF(MATCH($C283&amp;" - "&amp;$F283, tblRelatietypeVergoeding[], 0)&lt;&gt;0, "", ""), "| Onverwachte combinatie tussen relatietype (veld "&amp;S282&amp;ROW()&amp;") en vergoedingswijze (veld "&amp;V282&amp;ROW()&amp;"). Kijk na of deze correct is."), ""), "")</f>
        <v/>
      </c>
      <c r="W283" s="171"/>
      <c r="X283" s="171"/>
      <c r="Y283" s="171"/>
      <c r="Z283" s="227" t="str">
        <f t="shared" si="85"/>
        <v/>
      </c>
      <c r="AA283" s="168"/>
      <c r="AB283" s="171"/>
      <c r="AC283" s="171"/>
      <c r="AD283" s="171"/>
      <c r="AE283" s="171"/>
      <c r="AF283" s="171" t="str">
        <f t="shared" si="72"/>
        <v/>
      </c>
      <c r="AG283" s="171" t="str">
        <f t="shared" si="73"/>
        <v/>
      </c>
      <c r="AH283" s="242" t="str">
        <f t="shared" si="86"/>
        <v/>
      </c>
      <c r="AI283" s="158" t="str">
        <f>IF(K283&lt;&gt;1, IF(SUM(K283:$K$504)&lt;&gt;0, "| Laat geen witruimte tussen ingevulde rijen.", ""), "")</f>
        <v/>
      </c>
      <c r="AJ283" s="242" t="str">
        <f t="shared" si="87"/>
        <v/>
      </c>
      <c r="AK283" s="171"/>
      <c r="AL283" s="159" t="str">
        <f t="shared" si="88"/>
        <v/>
      </c>
    </row>
    <row r="284" spans="1:38" s="158" customFormat="1" ht="14.4" customHeight="1" x14ac:dyDescent="0.3">
      <c r="A284" s="244" t="str">
        <f t="shared" si="74"/>
        <v/>
      </c>
      <c r="B284" s="153" t="str">
        <f t="shared" si="75"/>
        <v/>
      </c>
      <c r="C284" s="173"/>
      <c r="D284" s="179"/>
      <c r="E284" s="175"/>
      <c r="F284" s="156"/>
      <c r="G284" s="175"/>
      <c r="H284" s="175"/>
      <c r="I284" s="177"/>
      <c r="J284" s="157" t="s">
        <v>98</v>
      </c>
      <c r="K284" s="158">
        <f t="shared" si="76"/>
        <v>0</v>
      </c>
      <c r="L284" s="168">
        <f t="shared" si="77"/>
        <v>0</v>
      </c>
      <c r="M284" s="171">
        <f t="shared" si="78"/>
        <v>0</v>
      </c>
      <c r="N284" s="171">
        <f t="shared" si="79"/>
        <v>0</v>
      </c>
      <c r="O284" s="171">
        <f t="shared" si="80"/>
        <v>0</v>
      </c>
      <c r="P284" s="171">
        <f t="shared" si="81"/>
        <v>0</v>
      </c>
      <c r="Q284" s="171">
        <f t="shared" si="82"/>
        <v>0</v>
      </c>
      <c r="R284" s="171">
        <f t="shared" si="83"/>
        <v>0</v>
      </c>
      <c r="S284" s="168" t="str">
        <f t="shared" si="84"/>
        <v/>
      </c>
      <c r="T284" s="171"/>
      <c r="U284" s="171"/>
      <c r="V284" s="171" t="str">
        <f>IF($F284&lt;&gt;"", IF($C284&lt;&gt;"", _xlfn.IFNA(IF(MATCH($C284&amp;" - "&amp;$F284, tblRelatietypeVergoeding[], 0)&lt;&gt;0, "", ""), "| Onverwachte combinatie tussen relatietype (veld "&amp;S283&amp;ROW()&amp;") en vergoedingswijze (veld "&amp;V283&amp;ROW()&amp;"). Kijk na of deze correct is."), ""), "")</f>
        <v/>
      </c>
      <c r="W284" s="171"/>
      <c r="X284" s="171"/>
      <c r="Y284" s="171"/>
      <c r="Z284" s="227" t="str">
        <f t="shared" si="85"/>
        <v/>
      </c>
      <c r="AA284" s="168"/>
      <c r="AB284" s="171"/>
      <c r="AC284" s="171"/>
      <c r="AD284" s="171"/>
      <c r="AE284" s="171"/>
      <c r="AF284" s="171" t="str">
        <f t="shared" si="72"/>
        <v/>
      </c>
      <c r="AG284" s="171" t="str">
        <f t="shared" si="73"/>
        <v/>
      </c>
      <c r="AH284" s="242" t="str">
        <f t="shared" si="86"/>
        <v/>
      </c>
      <c r="AI284" s="158" t="str">
        <f>IF(K284&lt;&gt;1, IF(SUM(K284:$K$504)&lt;&gt;0, "| Laat geen witruimte tussen ingevulde rijen.", ""), "")</f>
        <v/>
      </c>
      <c r="AJ284" s="242" t="str">
        <f t="shared" si="87"/>
        <v/>
      </c>
      <c r="AK284" s="171"/>
      <c r="AL284" s="159" t="str">
        <f t="shared" si="88"/>
        <v/>
      </c>
    </row>
    <row r="285" spans="1:38" s="158" customFormat="1" ht="14.4" customHeight="1" x14ac:dyDescent="0.3">
      <c r="A285" s="244" t="str">
        <f t="shared" si="74"/>
        <v/>
      </c>
      <c r="B285" s="153" t="str">
        <f t="shared" si="75"/>
        <v/>
      </c>
      <c r="C285" s="173"/>
      <c r="D285" s="179"/>
      <c r="E285" s="175"/>
      <c r="F285" s="156"/>
      <c r="G285" s="175"/>
      <c r="H285" s="175"/>
      <c r="I285" s="177"/>
      <c r="J285" s="157" t="s">
        <v>98</v>
      </c>
      <c r="K285" s="158">
        <f t="shared" si="76"/>
        <v>0</v>
      </c>
      <c r="L285" s="168">
        <f t="shared" si="77"/>
        <v>0</v>
      </c>
      <c r="M285" s="171">
        <f t="shared" si="78"/>
        <v>0</v>
      </c>
      <c r="N285" s="171">
        <f t="shared" si="79"/>
        <v>0</v>
      </c>
      <c r="O285" s="171">
        <f t="shared" si="80"/>
        <v>0</v>
      </c>
      <c r="P285" s="171">
        <f t="shared" si="81"/>
        <v>0</v>
      </c>
      <c r="Q285" s="171">
        <f t="shared" si="82"/>
        <v>0</v>
      </c>
      <c r="R285" s="171">
        <f t="shared" si="83"/>
        <v>0</v>
      </c>
      <c r="S285" s="168" t="str">
        <f t="shared" si="84"/>
        <v/>
      </c>
      <c r="T285" s="171"/>
      <c r="U285" s="171"/>
      <c r="V285" s="171" t="str">
        <f>IF($F285&lt;&gt;"", IF($C285&lt;&gt;"", _xlfn.IFNA(IF(MATCH($C285&amp;" - "&amp;$F285, tblRelatietypeVergoeding[], 0)&lt;&gt;0, "", ""), "| Onverwachte combinatie tussen relatietype (veld "&amp;S284&amp;ROW()&amp;") en vergoedingswijze (veld "&amp;V284&amp;ROW()&amp;"). Kijk na of deze correct is."), ""), "")</f>
        <v/>
      </c>
      <c r="W285" s="171"/>
      <c r="X285" s="171"/>
      <c r="Y285" s="171"/>
      <c r="Z285" s="227" t="str">
        <f t="shared" si="85"/>
        <v/>
      </c>
      <c r="AA285" s="168"/>
      <c r="AB285" s="171"/>
      <c r="AC285" s="171"/>
      <c r="AD285" s="171"/>
      <c r="AE285" s="171"/>
      <c r="AF285" s="171" t="str">
        <f t="shared" si="72"/>
        <v/>
      </c>
      <c r="AG285" s="171" t="str">
        <f t="shared" si="73"/>
        <v/>
      </c>
      <c r="AH285" s="242" t="str">
        <f t="shared" si="86"/>
        <v/>
      </c>
      <c r="AI285" s="158" t="str">
        <f>IF(K285&lt;&gt;1, IF(SUM(K285:$K$504)&lt;&gt;0, "| Laat geen witruimte tussen ingevulde rijen.", ""), "")</f>
        <v/>
      </c>
      <c r="AJ285" s="242" t="str">
        <f t="shared" si="87"/>
        <v/>
      </c>
      <c r="AK285" s="171"/>
      <c r="AL285" s="159" t="str">
        <f t="shared" si="88"/>
        <v/>
      </c>
    </row>
    <row r="286" spans="1:38" s="158" customFormat="1" ht="14.4" customHeight="1" x14ac:dyDescent="0.3">
      <c r="A286" s="244" t="str">
        <f t="shared" si="74"/>
        <v/>
      </c>
      <c r="B286" s="153" t="str">
        <f t="shared" si="75"/>
        <v/>
      </c>
      <c r="C286" s="173"/>
      <c r="D286" s="179"/>
      <c r="E286" s="175"/>
      <c r="F286" s="156"/>
      <c r="G286" s="175"/>
      <c r="H286" s="175"/>
      <c r="I286" s="177"/>
      <c r="J286" s="157" t="s">
        <v>98</v>
      </c>
      <c r="K286" s="158">
        <f t="shared" si="76"/>
        <v>0</v>
      </c>
      <c r="L286" s="168">
        <f t="shared" si="77"/>
        <v>0</v>
      </c>
      <c r="M286" s="171">
        <f t="shared" si="78"/>
        <v>0</v>
      </c>
      <c r="N286" s="171">
        <f t="shared" si="79"/>
        <v>0</v>
      </c>
      <c r="O286" s="171">
        <f t="shared" si="80"/>
        <v>0</v>
      </c>
      <c r="P286" s="171">
        <f t="shared" si="81"/>
        <v>0</v>
      </c>
      <c r="Q286" s="171">
        <f t="shared" si="82"/>
        <v>0</v>
      </c>
      <c r="R286" s="171">
        <f t="shared" si="83"/>
        <v>0</v>
      </c>
      <c r="S286" s="168" t="str">
        <f t="shared" si="84"/>
        <v/>
      </c>
      <c r="T286" s="171"/>
      <c r="U286" s="171"/>
      <c r="V286" s="171" t="str">
        <f>IF($F286&lt;&gt;"", IF($C286&lt;&gt;"", _xlfn.IFNA(IF(MATCH($C286&amp;" - "&amp;$F286, tblRelatietypeVergoeding[], 0)&lt;&gt;0, "", ""), "| Onverwachte combinatie tussen relatietype (veld "&amp;S285&amp;ROW()&amp;") en vergoedingswijze (veld "&amp;V285&amp;ROW()&amp;"). Kijk na of deze correct is."), ""), "")</f>
        <v/>
      </c>
      <c r="W286" s="171"/>
      <c r="X286" s="171"/>
      <c r="Y286" s="171"/>
      <c r="Z286" s="227" t="str">
        <f t="shared" si="85"/>
        <v/>
      </c>
      <c r="AA286" s="168"/>
      <c r="AB286" s="171"/>
      <c r="AC286" s="171"/>
      <c r="AD286" s="171"/>
      <c r="AE286" s="171"/>
      <c r="AF286" s="171" t="str">
        <f t="shared" si="72"/>
        <v/>
      </c>
      <c r="AG286" s="171" t="str">
        <f t="shared" si="73"/>
        <v/>
      </c>
      <c r="AH286" s="242" t="str">
        <f t="shared" si="86"/>
        <v/>
      </c>
      <c r="AI286" s="158" t="str">
        <f>IF(K286&lt;&gt;1, IF(SUM(K286:$K$504)&lt;&gt;0, "| Laat geen witruimte tussen ingevulde rijen.", ""), "")</f>
        <v/>
      </c>
      <c r="AJ286" s="242" t="str">
        <f t="shared" si="87"/>
        <v/>
      </c>
      <c r="AK286" s="171"/>
      <c r="AL286" s="159" t="str">
        <f t="shared" si="88"/>
        <v/>
      </c>
    </row>
    <row r="287" spans="1:38" s="158" customFormat="1" ht="14.4" customHeight="1" x14ac:dyDescent="0.3">
      <c r="A287" s="244" t="str">
        <f t="shared" si="74"/>
        <v/>
      </c>
      <c r="B287" s="153" t="str">
        <f t="shared" si="75"/>
        <v/>
      </c>
      <c r="C287" s="173"/>
      <c r="D287" s="179"/>
      <c r="E287" s="175"/>
      <c r="F287" s="156"/>
      <c r="G287" s="175"/>
      <c r="H287" s="175"/>
      <c r="I287" s="177"/>
      <c r="J287" s="157" t="s">
        <v>98</v>
      </c>
      <c r="K287" s="158">
        <f t="shared" si="76"/>
        <v>0</v>
      </c>
      <c r="L287" s="168">
        <f t="shared" si="77"/>
        <v>0</v>
      </c>
      <c r="M287" s="171">
        <f t="shared" si="78"/>
        <v>0</v>
      </c>
      <c r="N287" s="171">
        <f t="shared" si="79"/>
        <v>0</v>
      </c>
      <c r="O287" s="171">
        <f t="shared" si="80"/>
        <v>0</v>
      </c>
      <c r="P287" s="171">
        <f t="shared" si="81"/>
        <v>0</v>
      </c>
      <c r="Q287" s="171">
        <f t="shared" si="82"/>
        <v>0</v>
      </c>
      <c r="R287" s="171">
        <f t="shared" si="83"/>
        <v>0</v>
      </c>
      <c r="S287" s="168" t="str">
        <f t="shared" si="84"/>
        <v/>
      </c>
      <c r="T287" s="171"/>
      <c r="U287" s="171"/>
      <c r="V287" s="171" t="str">
        <f>IF($F287&lt;&gt;"", IF($C287&lt;&gt;"", _xlfn.IFNA(IF(MATCH($C287&amp;" - "&amp;$F287, tblRelatietypeVergoeding[], 0)&lt;&gt;0, "", ""), "| Onverwachte combinatie tussen relatietype (veld "&amp;S286&amp;ROW()&amp;") en vergoedingswijze (veld "&amp;V286&amp;ROW()&amp;"). Kijk na of deze correct is."), ""), "")</f>
        <v/>
      </c>
      <c r="W287" s="171"/>
      <c r="X287" s="171"/>
      <c r="Y287" s="171"/>
      <c r="Z287" s="227" t="str">
        <f t="shared" si="85"/>
        <v/>
      </c>
      <c r="AA287" s="168"/>
      <c r="AB287" s="171"/>
      <c r="AC287" s="171"/>
      <c r="AD287" s="171"/>
      <c r="AE287" s="171"/>
      <c r="AF287" s="171" t="str">
        <f t="shared" si="72"/>
        <v/>
      </c>
      <c r="AG287" s="171" t="str">
        <f t="shared" si="73"/>
        <v/>
      </c>
      <c r="AH287" s="242" t="str">
        <f t="shared" si="86"/>
        <v/>
      </c>
      <c r="AI287" s="158" t="str">
        <f>IF(K287&lt;&gt;1, IF(SUM(K287:$K$504)&lt;&gt;0, "| Laat geen witruimte tussen ingevulde rijen.", ""), "")</f>
        <v/>
      </c>
      <c r="AJ287" s="242" t="str">
        <f t="shared" si="87"/>
        <v/>
      </c>
      <c r="AK287" s="171"/>
      <c r="AL287" s="159" t="str">
        <f t="shared" si="88"/>
        <v/>
      </c>
    </row>
    <row r="288" spans="1:38" s="158" customFormat="1" ht="14.4" customHeight="1" x14ac:dyDescent="0.3">
      <c r="A288" s="244" t="str">
        <f t="shared" si="74"/>
        <v/>
      </c>
      <c r="B288" s="153" t="str">
        <f t="shared" si="75"/>
        <v/>
      </c>
      <c r="C288" s="173"/>
      <c r="D288" s="179"/>
      <c r="E288" s="175"/>
      <c r="F288" s="156"/>
      <c r="G288" s="175"/>
      <c r="H288" s="175"/>
      <c r="I288" s="177"/>
      <c r="J288" s="157" t="s">
        <v>98</v>
      </c>
      <c r="K288" s="158">
        <f t="shared" si="76"/>
        <v>0</v>
      </c>
      <c r="L288" s="168">
        <f t="shared" si="77"/>
        <v>0</v>
      </c>
      <c r="M288" s="171">
        <f t="shared" si="78"/>
        <v>0</v>
      </c>
      <c r="N288" s="171">
        <f t="shared" si="79"/>
        <v>0</v>
      </c>
      <c r="O288" s="171">
        <f t="shared" si="80"/>
        <v>0</v>
      </c>
      <c r="P288" s="171">
        <f t="shared" si="81"/>
        <v>0</v>
      </c>
      <c r="Q288" s="171">
        <f t="shared" si="82"/>
        <v>0</v>
      </c>
      <c r="R288" s="171">
        <f t="shared" si="83"/>
        <v>0</v>
      </c>
      <c r="S288" s="168" t="str">
        <f t="shared" si="84"/>
        <v/>
      </c>
      <c r="T288" s="171"/>
      <c r="U288" s="171"/>
      <c r="V288" s="171" t="str">
        <f>IF($F288&lt;&gt;"", IF($C288&lt;&gt;"", _xlfn.IFNA(IF(MATCH($C288&amp;" - "&amp;$F288, tblRelatietypeVergoeding[], 0)&lt;&gt;0, "", ""), "| Onverwachte combinatie tussen relatietype (veld "&amp;S287&amp;ROW()&amp;") en vergoedingswijze (veld "&amp;V287&amp;ROW()&amp;"). Kijk na of deze correct is."), ""), "")</f>
        <v/>
      </c>
      <c r="W288" s="171"/>
      <c r="X288" s="171"/>
      <c r="Y288" s="171"/>
      <c r="Z288" s="227" t="str">
        <f t="shared" si="85"/>
        <v/>
      </c>
      <c r="AA288" s="168"/>
      <c r="AB288" s="171"/>
      <c r="AC288" s="171"/>
      <c r="AD288" s="171"/>
      <c r="AE288" s="171"/>
      <c r="AF288" s="171" t="str">
        <f t="shared" si="72"/>
        <v/>
      </c>
      <c r="AG288" s="171" t="str">
        <f t="shared" si="73"/>
        <v/>
      </c>
      <c r="AH288" s="242" t="str">
        <f t="shared" si="86"/>
        <v/>
      </c>
      <c r="AI288" s="158" t="str">
        <f>IF(K288&lt;&gt;1, IF(SUM(K288:$K$504)&lt;&gt;0, "| Laat geen witruimte tussen ingevulde rijen.", ""), "")</f>
        <v/>
      </c>
      <c r="AJ288" s="242" t="str">
        <f t="shared" si="87"/>
        <v/>
      </c>
      <c r="AK288" s="171"/>
      <c r="AL288" s="159" t="str">
        <f t="shared" si="88"/>
        <v/>
      </c>
    </row>
    <row r="289" spans="1:38" s="158" customFormat="1" ht="14.4" customHeight="1" x14ac:dyDescent="0.3">
      <c r="A289" s="244" t="str">
        <f t="shared" si="74"/>
        <v/>
      </c>
      <c r="B289" s="153" t="str">
        <f t="shared" si="75"/>
        <v/>
      </c>
      <c r="C289" s="173"/>
      <c r="D289" s="179"/>
      <c r="E289" s="175"/>
      <c r="F289" s="156"/>
      <c r="G289" s="175"/>
      <c r="H289" s="175"/>
      <c r="I289" s="177"/>
      <c r="J289" s="157" t="s">
        <v>98</v>
      </c>
      <c r="K289" s="158">
        <f t="shared" si="76"/>
        <v>0</v>
      </c>
      <c r="L289" s="168">
        <f t="shared" si="77"/>
        <v>0</v>
      </c>
      <c r="M289" s="171">
        <f t="shared" si="78"/>
        <v>0</v>
      </c>
      <c r="N289" s="171">
        <f t="shared" si="79"/>
        <v>0</v>
      </c>
      <c r="O289" s="171">
        <f t="shared" si="80"/>
        <v>0</v>
      </c>
      <c r="P289" s="171">
        <f t="shared" si="81"/>
        <v>0</v>
      </c>
      <c r="Q289" s="171">
        <f t="shared" si="82"/>
        <v>0</v>
      </c>
      <c r="R289" s="171">
        <f t="shared" si="83"/>
        <v>0</v>
      </c>
      <c r="S289" s="168" t="str">
        <f t="shared" si="84"/>
        <v/>
      </c>
      <c r="T289" s="171"/>
      <c r="U289" s="171"/>
      <c r="V289" s="171" t="str">
        <f>IF($F289&lt;&gt;"", IF($C289&lt;&gt;"", _xlfn.IFNA(IF(MATCH($C289&amp;" - "&amp;$F289, tblRelatietypeVergoeding[], 0)&lt;&gt;0, "", ""), "| Onverwachte combinatie tussen relatietype (veld "&amp;S288&amp;ROW()&amp;") en vergoedingswijze (veld "&amp;V288&amp;ROW()&amp;"). Kijk na of deze correct is."), ""), "")</f>
        <v/>
      </c>
      <c r="W289" s="171"/>
      <c r="X289" s="171"/>
      <c r="Y289" s="171"/>
      <c r="Z289" s="227" t="str">
        <f t="shared" si="85"/>
        <v/>
      </c>
      <c r="AA289" s="168"/>
      <c r="AB289" s="171"/>
      <c r="AC289" s="171"/>
      <c r="AD289" s="171"/>
      <c r="AE289" s="171"/>
      <c r="AF289" s="171" t="str">
        <f t="shared" si="72"/>
        <v/>
      </c>
      <c r="AG289" s="171" t="str">
        <f t="shared" si="73"/>
        <v/>
      </c>
      <c r="AH289" s="242" t="str">
        <f t="shared" si="86"/>
        <v/>
      </c>
      <c r="AI289" s="158" t="str">
        <f>IF(K289&lt;&gt;1, IF(SUM(K289:$K$504)&lt;&gt;0, "| Laat geen witruimte tussen ingevulde rijen.", ""), "")</f>
        <v/>
      </c>
      <c r="AJ289" s="242" t="str">
        <f t="shared" si="87"/>
        <v/>
      </c>
      <c r="AK289" s="171"/>
      <c r="AL289" s="159" t="str">
        <f t="shared" si="88"/>
        <v/>
      </c>
    </row>
    <row r="290" spans="1:38" s="158" customFormat="1" ht="14.4" customHeight="1" x14ac:dyDescent="0.3">
      <c r="A290" s="244" t="str">
        <f t="shared" si="74"/>
        <v/>
      </c>
      <c r="B290" s="153" t="str">
        <f t="shared" si="75"/>
        <v/>
      </c>
      <c r="C290" s="173"/>
      <c r="D290" s="179"/>
      <c r="E290" s="175"/>
      <c r="F290" s="156"/>
      <c r="G290" s="175"/>
      <c r="H290" s="175"/>
      <c r="I290" s="177"/>
      <c r="J290" s="157" t="s">
        <v>98</v>
      </c>
      <c r="K290" s="158">
        <f t="shared" si="76"/>
        <v>0</v>
      </c>
      <c r="L290" s="168">
        <f t="shared" si="77"/>
        <v>0</v>
      </c>
      <c r="M290" s="171">
        <f t="shared" si="78"/>
        <v>0</v>
      </c>
      <c r="N290" s="171">
        <f t="shared" si="79"/>
        <v>0</v>
      </c>
      <c r="O290" s="171">
        <f t="shared" si="80"/>
        <v>0</v>
      </c>
      <c r="P290" s="171">
        <f t="shared" si="81"/>
        <v>0</v>
      </c>
      <c r="Q290" s="171">
        <f t="shared" si="82"/>
        <v>0</v>
      </c>
      <c r="R290" s="171">
        <f t="shared" si="83"/>
        <v>0</v>
      </c>
      <c r="S290" s="168" t="str">
        <f t="shared" si="84"/>
        <v/>
      </c>
      <c r="T290" s="171"/>
      <c r="U290" s="171"/>
      <c r="V290" s="171" t="str">
        <f>IF($F290&lt;&gt;"", IF($C290&lt;&gt;"", _xlfn.IFNA(IF(MATCH($C290&amp;" - "&amp;$F290, tblRelatietypeVergoeding[], 0)&lt;&gt;0, "", ""), "| Onverwachte combinatie tussen relatietype (veld "&amp;S289&amp;ROW()&amp;") en vergoedingswijze (veld "&amp;V289&amp;ROW()&amp;"). Kijk na of deze correct is."), ""), "")</f>
        <v/>
      </c>
      <c r="W290" s="171"/>
      <c r="X290" s="171"/>
      <c r="Y290" s="171"/>
      <c r="Z290" s="227" t="str">
        <f t="shared" si="85"/>
        <v/>
      </c>
      <c r="AA290" s="168"/>
      <c r="AB290" s="171"/>
      <c r="AC290" s="171"/>
      <c r="AD290" s="171"/>
      <c r="AE290" s="171"/>
      <c r="AF290" s="171" t="str">
        <f t="shared" si="72"/>
        <v/>
      </c>
      <c r="AG290" s="171" t="str">
        <f t="shared" si="73"/>
        <v/>
      </c>
      <c r="AH290" s="242" t="str">
        <f t="shared" si="86"/>
        <v/>
      </c>
      <c r="AI290" s="158" t="str">
        <f>IF(K290&lt;&gt;1, IF(SUM(K290:$K$504)&lt;&gt;0, "| Laat geen witruimte tussen ingevulde rijen.", ""), "")</f>
        <v/>
      </c>
      <c r="AJ290" s="242" t="str">
        <f t="shared" si="87"/>
        <v/>
      </c>
      <c r="AK290" s="171"/>
      <c r="AL290" s="159" t="str">
        <f t="shared" si="88"/>
        <v/>
      </c>
    </row>
    <row r="291" spans="1:38" s="158" customFormat="1" ht="14.4" customHeight="1" x14ac:dyDescent="0.3">
      <c r="A291" s="244" t="str">
        <f t="shared" si="74"/>
        <v/>
      </c>
      <c r="B291" s="153" t="str">
        <f t="shared" si="75"/>
        <v/>
      </c>
      <c r="C291" s="173"/>
      <c r="D291" s="179"/>
      <c r="E291" s="175"/>
      <c r="F291" s="156"/>
      <c r="G291" s="175"/>
      <c r="H291" s="175"/>
      <c r="I291" s="177"/>
      <c r="J291" s="157" t="s">
        <v>98</v>
      </c>
      <c r="K291" s="158">
        <f t="shared" si="76"/>
        <v>0</v>
      </c>
      <c r="L291" s="168">
        <f t="shared" si="77"/>
        <v>0</v>
      </c>
      <c r="M291" s="171">
        <f t="shared" si="78"/>
        <v>0</v>
      </c>
      <c r="N291" s="171">
        <f t="shared" si="79"/>
        <v>0</v>
      </c>
      <c r="O291" s="171">
        <f t="shared" si="80"/>
        <v>0</v>
      </c>
      <c r="P291" s="171">
        <f t="shared" si="81"/>
        <v>0</v>
      </c>
      <c r="Q291" s="171">
        <f t="shared" si="82"/>
        <v>0</v>
      </c>
      <c r="R291" s="171">
        <f t="shared" si="83"/>
        <v>0</v>
      </c>
      <c r="S291" s="168" t="str">
        <f t="shared" si="84"/>
        <v/>
      </c>
      <c r="T291" s="171"/>
      <c r="U291" s="171"/>
      <c r="V291" s="171" t="str">
        <f>IF($F291&lt;&gt;"", IF($C291&lt;&gt;"", _xlfn.IFNA(IF(MATCH($C291&amp;" - "&amp;$F291, tblRelatietypeVergoeding[], 0)&lt;&gt;0, "", ""), "| Onverwachte combinatie tussen relatietype (veld "&amp;S290&amp;ROW()&amp;") en vergoedingswijze (veld "&amp;V290&amp;ROW()&amp;"). Kijk na of deze correct is."), ""), "")</f>
        <v/>
      </c>
      <c r="W291" s="171"/>
      <c r="X291" s="171"/>
      <c r="Y291" s="171"/>
      <c r="Z291" s="227" t="str">
        <f t="shared" si="85"/>
        <v/>
      </c>
      <c r="AA291" s="168"/>
      <c r="AB291" s="171"/>
      <c r="AC291" s="171"/>
      <c r="AD291" s="171"/>
      <c r="AE291" s="171"/>
      <c r="AF291" s="171" t="str">
        <f t="shared" si="72"/>
        <v/>
      </c>
      <c r="AG291" s="171" t="str">
        <f t="shared" si="73"/>
        <v/>
      </c>
      <c r="AH291" s="242" t="str">
        <f t="shared" si="86"/>
        <v/>
      </c>
      <c r="AI291" s="158" t="str">
        <f>IF(K291&lt;&gt;1, IF(SUM(K291:$K$504)&lt;&gt;0, "| Laat geen witruimte tussen ingevulde rijen.", ""), "")</f>
        <v/>
      </c>
      <c r="AJ291" s="242" t="str">
        <f t="shared" si="87"/>
        <v/>
      </c>
      <c r="AK291" s="171"/>
      <c r="AL291" s="159" t="str">
        <f t="shared" si="88"/>
        <v/>
      </c>
    </row>
    <row r="292" spans="1:38" s="158" customFormat="1" ht="14.4" customHeight="1" x14ac:dyDescent="0.3">
      <c r="A292" s="244" t="str">
        <f t="shared" si="74"/>
        <v/>
      </c>
      <c r="B292" s="153" t="str">
        <f t="shared" si="75"/>
        <v/>
      </c>
      <c r="C292" s="173"/>
      <c r="D292" s="179"/>
      <c r="E292" s="175"/>
      <c r="F292" s="156"/>
      <c r="G292" s="175"/>
      <c r="H292" s="175"/>
      <c r="I292" s="177"/>
      <c r="J292" s="157" t="s">
        <v>98</v>
      </c>
      <c r="K292" s="158">
        <f t="shared" si="76"/>
        <v>0</v>
      </c>
      <c r="L292" s="168">
        <f t="shared" si="77"/>
        <v>0</v>
      </c>
      <c r="M292" s="171">
        <f t="shared" si="78"/>
        <v>0</v>
      </c>
      <c r="N292" s="171">
        <f t="shared" si="79"/>
        <v>0</v>
      </c>
      <c r="O292" s="171">
        <f t="shared" si="80"/>
        <v>0</v>
      </c>
      <c r="P292" s="171">
        <f t="shared" si="81"/>
        <v>0</v>
      </c>
      <c r="Q292" s="171">
        <f t="shared" si="82"/>
        <v>0</v>
      </c>
      <c r="R292" s="171">
        <f t="shared" si="83"/>
        <v>0</v>
      </c>
      <c r="S292" s="168" t="str">
        <f t="shared" si="84"/>
        <v/>
      </c>
      <c r="T292" s="171"/>
      <c r="U292" s="171"/>
      <c r="V292" s="171" t="str">
        <f>IF($F292&lt;&gt;"", IF($C292&lt;&gt;"", _xlfn.IFNA(IF(MATCH($C292&amp;" - "&amp;$F292, tblRelatietypeVergoeding[], 0)&lt;&gt;0, "", ""), "| Onverwachte combinatie tussen relatietype (veld "&amp;S291&amp;ROW()&amp;") en vergoedingswijze (veld "&amp;V291&amp;ROW()&amp;"). Kijk na of deze correct is."), ""), "")</f>
        <v/>
      </c>
      <c r="W292" s="171"/>
      <c r="X292" s="171"/>
      <c r="Y292" s="171"/>
      <c r="Z292" s="227" t="str">
        <f t="shared" si="85"/>
        <v/>
      </c>
      <c r="AA292" s="168"/>
      <c r="AB292" s="171"/>
      <c r="AC292" s="171"/>
      <c r="AD292" s="171"/>
      <c r="AE292" s="171"/>
      <c r="AF292" s="171" t="str">
        <f t="shared" si="72"/>
        <v/>
      </c>
      <c r="AG292" s="171" t="str">
        <f t="shared" si="73"/>
        <v/>
      </c>
      <c r="AH292" s="242" t="str">
        <f t="shared" si="86"/>
        <v/>
      </c>
      <c r="AI292" s="158" t="str">
        <f>IF(K292&lt;&gt;1, IF(SUM(K292:$K$504)&lt;&gt;0, "| Laat geen witruimte tussen ingevulde rijen.", ""), "")</f>
        <v/>
      </c>
      <c r="AJ292" s="242" t="str">
        <f t="shared" si="87"/>
        <v/>
      </c>
      <c r="AK292" s="171"/>
      <c r="AL292" s="159" t="str">
        <f t="shared" si="88"/>
        <v/>
      </c>
    </row>
    <row r="293" spans="1:38" s="158" customFormat="1" ht="14.4" customHeight="1" x14ac:dyDescent="0.3">
      <c r="A293" s="244" t="str">
        <f t="shared" si="74"/>
        <v/>
      </c>
      <c r="B293" s="153" t="str">
        <f t="shared" si="75"/>
        <v/>
      </c>
      <c r="C293" s="173"/>
      <c r="D293" s="179"/>
      <c r="E293" s="175"/>
      <c r="F293" s="156"/>
      <c r="G293" s="175"/>
      <c r="H293" s="175"/>
      <c r="I293" s="177"/>
      <c r="J293" s="157" t="s">
        <v>98</v>
      </c>
      <c r="K293" s="158">
        <f t="shared" si="76"/>
        <v>0</v>
      </c>
      <c r="L293" s="168">
        <f t="shared" si="77"/>
        <v>0</v>
      </c>
      <c r="M293" s="171">
        <f t="shared" si="78"/>
        <v>0</v>
      </c>
      <c r="N293" s="171">
        <f t="shared" si="79"/>
        <v>0</v>
      </c>
      <c r="O293" s="171">
        <f t="shared" si="80"/>
        <v>0</v>
      </c>
      <c r="P293" s="171">
        <f t="shared" si="81"/>
        <v>0</v>
      </c>
      <c r="Q293" s="171">
        <f t="shared" si="82"/>
        <v>0</v>
      </c>
      <c r="R293" s="171">
        <f t="shared" si="83"/>
        <v>0</v>
      </c>
      <c r="S293" s="168" t="str">
        <f t="shared" si="84"/>
        <v/>
      </c>
      <c r="T293" s="171"/>
      <c r="U293" s="171"/>
      <c r="V293" s="171" t="str">
        <f>IF($F293&lt;&gt;"", IF($C293&lt;&gt;"", _xlfn.IFNA(IF(MATCH($C293&amp;" - "&amp;$F293, tblRelatietypeVergoeding[], 0)&lt;&gt;0, "", ""), "| Onverwachte combinatie tussen relatietype (veld "&amp;S292&amp;ROW()&amp;") en vergoedingswijze (veld "&amp;V292&amp;ROW()&amp;"). Kijk na of deze correct is."), ""), "")</f>
        <v/>
      </c>
      <c r="W293" s="171"/>
      <c r="X293" s="171"/>
      <c r="Y293" s="171"/>
      <c r="Z293" s="227" t="str">
        <f t="shared" si="85"/>
        <v/>
      </c>
      <c r="AA293" s="168"/>
      <c r="AB293" s="171"/>
      <c r="AC293" s="171"/>
      <c r="AD293" s="171"/>
      <c r="AE293" s="171"/>
      <c r="AF293" s="171" t="str">
        <f t="shared" si="72"/>
        <v/>
      </c>
      <c r="AG293" s="171" t="str">
        <f t="shared" si="73"/>
        <v/>
      </c>
      <c r="AH293" s="242" t="str">
        <f t="shared" si="86"/>
        <v/>
      </c>
      <c r="AI293" s="158" t="str">
        <f>IF(K293&lt;&gt;1, IF(SUM(K293:$K$504)&lt;&gt;0, "| Laat geen witruimte tussen ingevulde rijen.", ""), "")</f>
        <v/>
      </c>
      <c r="AJ293" s="242" t="str">
        <f t="shared" si="87"/>
        <v/>
      </c>
      <c r="AK293" s="171"/>
      <c r="AL293" s="159" t="str">
        <f t="shared" si="88"/>
        <v/>
      </c>
    </row>
    <row r="294" spans="1:38" s="158" customFormat="1" ht="14.4" customHeight="1" x14ac:dyDescent="0.3">
      <c r="A294" s="244" t="str">
        <f t="shared" si="74"/>
        <v/>
      </c>
      <c r="B294" s="153" t="str">
        <f t="shared" si="75"/>
        <v/>
      </c>
      <c r="C294" s="173"/>
      <c r="D294" s="179"/>
      <c r="E294" s="175"/>
      <c r="F294" s="156"/>
      <c r="G294" s="175"/>
      <c r="H294" s="175"/>
      <c r="I294" s="177"/>
      <c r="J294" s="157" t="s">
        <v>98</v>
      </c>
      <c r="K294" s="158">
        <f t="shared" si="76"/>
        <v>0</v>
      </c>
      <c r="L294" s="168">
        <f t="shared" si="77"/>
        <v>0</v>
      </c>
      <c r="M294" s="171">
        <f t="shared" si="78"/>
        <v>0</v>
      </c>
      <c r="N294" s="171">
        <f t="shared" si="79"/>
        <v>0</v>
      </c>
      <c r="O294" s="171">
        <f t="shared" si="80"/>
        <v>0</v>
      </c>
      <c r="P294" s="171">
        <f t="shared" si="81"/>
        <v>0</v>
      </c>
      <c r="Q294" s="171">
        <f t="shared" si="82"/>
        <v>0</v>
      </c>
      <c r="R294" s="171">
        <f t="shared" si="83"/>
        <v>0</v>
      </c>
      <c r="S294" s="168" t="str">
        <f t="shared" si="84"/>
        <v/>
      </c>
      <c r="T294" s="171"/>
      <c r="U294" s="171"/>
      <c r="V294" s="171" t="str">
        <f>IF($F294&lt;&gt;"", IF($C294&lt;&gt;"", _xlfn.IFNA(IF(MATCH($C294&amp;" - "&amp;$F294, tblRelatietypeVergoeding[], 0)&lt;&gt;0, "", ""), "| Onverwachte combinatie tussen relatietype (veld "&amp;S293&amp;ROW()&amp;") en vergoedingswijze (veld "&amp;V293&amp;ROW()&amp;"). Kijk na of deze correct is."), ""), "")</f>
        <v/>
      </c>
      <c r="W294" s="171"/>
      <c r="X294" s="171"/>
      <c r="Y294" s="171"/>
      <c r="Z294" s="227" t="str">
        <f t="shared" si="85"/>
        <v/>
      </c>
      <c r="AA294" s="168"/>
      <c r="AB294" s="171"/>
      <c r="AC294" s="171"/>
      <c r="AD294" s="171"/>
      <c r="AE294" s="171"/>
      <c r="AF294" s="171" t="str">
        <f t="shared" si="72"/>
        <v/>
      </c>
      <c r="AG294" s="171" t="str">
        <f t="shared" si="73"/>
        <v/>
      </c>
      <c r="AH294" s="242" t="str">
        <f t="shared" si="86"/>
        <v/>
      </c>
      <c r="AI294" s="158" t="str">
        <f>IF(K294&lt;&gt;1, IF(SUM(K294:$K$504)&lt;&gt;0, "| Laat geen witruimte tussen ingevulde rijen.", ""), "")</f>
        <v/>
      </c>
      <c r="AJ294" s="242" t="str">
        <f t="shared" si="87"/>
        <v/>
      </c>
      <c r="AK294" s="171"/>
      <c r="AL294" s="159" t="str">
        <f t="shared" si="88"/>
        <v/>
      </c>
    </row>
    <row r="295" spans="1:38" s="158" customFormat="1" ht="14.4" customHeight="1" x14ac:dyDescent="0.3">
      <c r="A295" s="244" t="str">
        <f t="shared" si="74"/>
        <v/>
      </c>
      <c r="B295" s="153" t="str">
        <f t="shared" si="75"/>
        <v/>
      </c>
      <c r="C295" s="173"/>
      <c r="D295" s="179"/>
      <c r="E295" s="175"/>
      <c r="F295" s="156"/>
      <c r="G295" s="175"/>
      <c r="H295" s="175"/>
      <c r="I295" s="177"/>
      <c r="J295" s="157" t="s">
        <v>98</v>
      </c>
      <c r="K295" s="158">
        <f t="shared" si="76"/>
        <v>0</v>
      </c>
      <c r="L295" s="168">
        <f t="shared" si="77"/>
        <v>0</v>
      </c>
      <c r="M295" s="171">
        <f t="shared" si="78"/>
        <v>0</v>
      </c>
      <c r="N295" s="171">
        <f t="shared" si="79"/>
        <v>0</v>
      </c>
      <c r="O295" s="171">
        <f t="shared" si="80"/>
        <v>0</v>
      </c>
      <c r="P295" s="171">
        <f t="shared" si="81"/>
        <v>0</v>
      </c>
      <c r="Q295" s="171">
        <f t="shared" si="82"/>
        <v>0</v>
      </c>
      <c r="R295" s="171">
        <f t="shared" si="83"/>
        <v>0</v>
      </c>
      <c r="S295" s="168" t="str">
        <f t="shared" si="84"/>
        <v/>
      </c>
      <c r="T295" s="171"/>
      <c r="U295" s="171"/>
      <c r="V295" s="171" t="str">
        <f>IF($F295&lt;&gt;"", IF($C295&lt;&gt;"", _xlfn.IFNA(IF(MATCH($C295&amp;" - "&amp;$F295, tblRelatietypeVergoeding[], 0)&lt;&gt;0, "", ""), "| Onverwachte combinatie tussen relatietype (veld "&amp;S294&amp;ROW()&amp;") en vergoedingswijze (veld "&amp;V294&amp;ROW()&amp;"). Kijk na of deze correct is."), ""), "")</f>
        <v/>
      </c>
      <c r="W295" s="171"/>
      <c r="X295" s="171"/>
      <c r="Y295" s="171"/>
      <c r="Z295" s="227" t="str">
        <f t="shared" si="85"/>
        <v/>
      </c>
      <c r="AA295" s="168"/>
      <c r="AB295" s="171"/>
      <c r="AC295" s="171"/>
      <c r="AD295" s="171"/>
      <c r="AE295" s="171"/>
      <c r="AF295" s="171" t="str">
        <f t="shared" si="72"/>
        <v/>
      </c>
      <c r="AG295" s="171" t="str">
        <f t="shared" si="73"/>
        <v/>
      </c>
      <c r="AH295" s="242" t="str">
        <f t="shared" si="86"/>
        <v/>
      </c>
      <c r="AI295" s="158" t="str">
        <f>IF(K295&lt;&gt;1, IF(SUM(K295:$K$504)&lt;&gt;0, "| Laat geen witruimte tussen ingevulde rijen.", ""), "")</f>
        <v/>
      </c>
      <c r="AJ295" s="242" t="str">
        <f t="shared" si="87"/>
        <v/>
      </c>
      <c r="AK295" s="171"/>
      <c r="AL295" s="159" t="str">
        <f t="shared" si="88"/>
        <v/>
      </c>
    </row>
    <row r="296" spans="1:38" s="158" customFormat="1" ht="14.4" customHeight="1" x14ac:dyDescent="0.3">
      <c r="A296" s="244" t="str">
        <f t="shared" si="74"/>
        <v/>
      </c>
      <c r="B296" s="153" t="str">
        <f t="shared" si="75"/>
        <v/>
      </c>
      <c r="C296" s="173"/>
      <c r="D296" s="179"/>
      <c r="E296" s="175"/>
      <c r="F296" s="156"/>
      <c r="G296" s="175"/>
      <c r="H296" s="175"/>
      <c r="I296" s="177"/>
      <c r="J296" s="157" t="s">
        <v>98</v>
      </c>
      <c r="K296" s="158">
        <f t="shared" si="76"/>
        <v>0</v>
      </c>
      <c r="L296" s="168">
        <f t="shared" si="77"/>
        <v>0</v>
      </c>
      <c r="M296" s="171">
        <f t="shared" si="78"/>
        <v>0</v>
      </c>
      <c r="N296" s="171">
        <f t="shared" si="79"/>
        <v>0</v>
      </c>
      <c r="O296" s="171">
        <f t="shared" si="80"/>
        <v>0</v>
      </c>
      <c r="P296" s="171">
        <f t="shared" si="81"/>
        <v>0</v>
      </c>
      <c r="Q296" s="171">
        <f t="shared" si="82"/>
        <v>0</v>
      </c>
      <c r="R296" s="171">
        <f t="shared" si="83"/>
        <v>0</v>
      </c>
      <c r="S296" s="168" t="str">
        <f t="shared" si="84"/>
        <v/>
      </c>
      <c r="T296" s="171"/>
      <c r="U296" s="171"/>
      <c r="V296" s="171" t="str">
        <f>IF($F296&lt;&gt;"", IF($C296&lt;&gt;"", _xlfn.IFNA(IF(MATCH($C296&amp;" - "&amp;$F296, tblRelatietypeVergoeding[], 0)&lt;&gt;0, "", ""), "| Onverwachte combinatie tussen relatietype (veld "&amp;S295&amp;ROW()&amp;") en vergoedingswijze (veld "&amp;V295&amp;ROW()&amp;"). Kijk na of deze correct is."), ""), "")</f>
        <v/>
      </c>
      <c r="W296" s="171"/>
      <c r="X296" s="171"/>
      <c r="Y296" s="171"/>
      <c r="Z296" s="227" t="str">
        <f t="shared" si="85"/>
        <v/>
      </c>
      <c r="AA296" s="168"/>
      <c r="AB296" s="171"/>
      <c r="AC296" s="171"/>
      <c r="AD296" s="171"/>
      <c r="AE296" s="171"/>
      <c r="AF296" s="171" t="str">
        <f t="shared" si="72"/>
        <v/>
      </c>
      <c r="AG296" s="171" t="str">
        <f t="shared" si="73"/>
        <v/>
      </c>
      <c r="AH296" s="242" t="str">
        <f t="shared" si="86"/>
        <v/>
      </c>
      <c r="AI296" s="158" t="str">
        <f>IF(K296&lt;&gt;1, IF(SUM(K296:$K$504)&lt;&gt;0, "| Laat geen witruimte tussen ingevulde rijen.", ""), "")</f>
        <v/>
      </c>
      <c r="AJ296" s="242" t="str">
        <f t="shared" si="87"/>
        <v/>
      </c>
      <c r="AK296" s="171"/>
      <c r="AL296" s="159" t="str">
        <f t="shared" si="88"/>
        <v/>
      </c>
    </row>
    <row r="297" spans="1:38" s="158" customFormat="1" ht="14.4" customHeight="1" x14ac:dyDescent="0.3">
      <c r="A297" s="244" t="str">
        <f t="shared" si="74"/>
        <v/>
      </c>
      <c r="B297" s="153" t="str">
        <f t="shared" si="75"/>
        <v/>
      </c>
      <c r="C297" s="173"/>
      <c r="D297" s="179"/>
      <c r="E297" s="175"/>
      <c r="F297" s="156"/>
      <c r="G297" s="175"/>
      <c r="H297" s="175"/>
      <c r="I297" s="177"/>
      <c r="J297" s="157" t="s">
        <v>98</v>
      </c>
      <c r="K297" s="158">
        <f t="shared" si="76"/>
        <v>0</v>
      </c>
      <c r="L297" s="168">
        <f t="shared" si="77"/>
        <v>0</v>
      </c>
      <c r="M297" s="171">
        <f t="shared" si="78"/>
        <v>0</v>
      </c>
      <c r="N297" s="171">
        <f t="shared" si="79"/>
        <v>0</v>
      </c>
      <c r="O297" s="171">
        <f t="shared" si="80"/>
        <v>0</v>
      </c>
      <c r="P297" s="171">
        <f t="shared" si="81"/>
        <v>0</v>
      </c>
      <c r="Q297" s="171">
        <f t="shared" si="82"/>
        <v>0</v>
      </c>
      <c r="R297" s="171">
        <f t="shared" si="83"/>
        <v>0</v>
      </c>
      <c r="S297" s="168" t="str">
        <f t="shared" si="84"/>
        <v/>
      </c>
      <c r="T297" s="171"/>
      <c r="U297" s="171"/>
      <c r="V297" s="171" t="str">
        <f>IF($F297&lt;&gt;"", IF($C297&lt;&gt;"", _xlfn.IFNA(IF(MATCH($C297&amp;" - "&amp;$F297, tblRelatietypeVergoeding[], 0)&lt;&gt;0, "", ""), "| Onverwachte combinatie tussen relatietype (veld "&amp;S296&amp;ROW()&amp;") en vergoedingswijze (veld "&amp;V296&amp;ROW()&amp;"). Kijk na of deze correct is."), ""), "")</f>
        <v/>
      </c>
      <c r="W297" s="171"/>
      <c r="X297" s="171"/>
      <c r="Y297" s="171"/>
      <c r="Z297" s="227" t="str">
        <f t="shared" si="85"/>
        <v/>
      </c>
      <c r="AA297" s="168"/>
      <c r="AB297" s="171"/>
      <c r="AC297" s="171"/>
      <c r="AD297" s="171"/>
      <c r="AE297" s="171"/>
      <c r="AF297" s="171" t="str">
        <f t="shared" si="72"/>
        <v/>
      </c>
      <c r="AG297" s="171" t="str">
        <f t="shared" si="73"/>
        <v/>
      </c>
      <c r="AH297" s="242" t="str">
        <f t="shared" si="86"/>
        <v/>
      </c>
      <c r="AI297" s="158" t="str">
        <f>IF(K297&lt;&gt;1, IF(SUM(K297:$K$504)&lt;&gt;0, "| Laat geen witruimte tussen ingevulde rijen.", ""), "")</f>
        <v/>
      </c>
      <c r="AJ297" s="242" t="str">
        <f t="shared" si="87"/>
        <v/>
      </c>
      <c r="AK297" s="171"/>
      <c r="AL297" s="159" t="str">
        <f t="shared" si="88"/>
        <v/>
      </c>
    </row>
    <row r="298" spans="1:38" s="158" customFormat="1" ht="14.4" customHeight="1" x14ac:dyDescent="0.3">
      <c r="A298" s="244" t="str">
        <f t="shared" si="74"/>
        <v/>
      </c>
      <c r="B298" s="153" t="str">
        <f t="shared" si="75"/>
        <v/>
      </c>
      <c r="C298" s="173"/>
      <c r="D298" s="179"/>
      <c r="E298" s="175"/>
      <c r="F298" s="156"/>
      <c r="G298" s="175"/>
      <c r="H298" s="175"/>
      <c r="I298" s="177"/>
      <c r="J298" s="157" t="s">
        <v>98</v>
      </c>
      <c r="K298" s="158">
        <f t="shared" si="76"/>
        <v>0</v>
      </c>
      <c r="L298" s="168">
        <f t="shared" si="77"/>
        <v>0</v>
      </c>
      <c r="M298" s="171">
        <f t="shared" si="78"/>
        <v>0</v>
      </c>
      <c r="N298" s="171">
        <f t="shared" si="79"/>
        <v>0</v>
      </c>
      <c r="O298" s="171">
        <f t="shared" si="80"/>
        <v>0</v>
      </c>
      <c r="P298" s="171">
        <f t="shared" si="81"/>
        <v>0</v>
      </c>
      <c r="Q298" s="171">
        <f t="shared" si="82"/>
        <v>0</v>
      </c>
      <c r="R298" s="171">
        <f t="shared" si="83"/>
        <v>0</v>
      </c>
      <c r="S298" s="168" t="str">
        <f t="shared" si="84"/>
        <v/>
      </c>
      <c r="T298" s="171"/>
      <c r="U298" s="171"/>
      <c r="V298" s="171" t="str">
        <f>IF($F298&lt;&gt;"", IF($C298&lt;&gt;"", _xlfn.IFNA(IF(MATCH($C298&amp;" - "&amp;$F298, tblRelatietypeVergoeding[], 0)&lt;&gt;0, "", ""), "| Onverwachte combinatie tussen relatietype (veld "&amp;S297&amp;ROW()&amp;") en vergoedingswijze (veld "&amp;V297&amp;ROW()&amp;"). Kijk na of deze correct is."), ""), "")</f>
        <v/>
      </c>
      <c r="W298" s="171"/>
      <c r="X298" s="171"/>
      <c r="Y298" s="171"/>
      <c r="Z298" s="227" t="str">
        <f t="shared" si="85"/>
        <v/>
      </c>
      <c r="AA298" s="168"/>
      <c r="AB298" s="171"/>
      <c r="AC298" s="171"/>
      <c r="AD298" s="171"/>
      <c r="AE298" s="171"/>
      <c r="AF298" s="171" t="str">
        <f t="shared" si="72"/>
        <v/>
      </c>
      <c r="AG298" s="171" t="str">
        <f t="shared" si="73"/>
        <v/>
      </c>
      <c r="AH298" s="242" t="str">
        <f t="shared" si="86"/>
        <v/>
      </c>
      <c r="AI298" s="158" t="str">
        <f>IF(K298&lt;&gt;1, IF(SUM(K298:$K$504)&lt;&gt;0, "| Laat geen witruimte tussen ingevulde rijen.", ""), "")</f>
        <v/>
      </c>
      <c r="AJ298" s="242" t="str">
        <f t="shared" si="87"/>
        <v/>
      </c>
      <c r="AK298" s="171"/>
      <c r="AL298" s="159" t="str">
        <f t="shared" si="88"/>
        <v/>
      </c>
    </row>
    <row r="299" spans="1:38" s="158" customFormat="1" ht="14.4" customHeight="1" x14ac:dyDescent="0.3">
      <c r="A299" s="244" t="str">
        <f t="shared" si="74"/>
        <v/>
      </c>
      <c r="B299" s="153" t="str">
        <f t="shared" si="75"/>
        <v/>
      </c>
      <c r="C299" s="173"/>
      <c r="D299" s="179"/>
      <c r="E299" s="175"/>
      <c r="F299" s="156"/>
      <c r="G299" s="175"/>
      <c r="H299" s="175"/>
      <c r="I299" s="177"/>
      <c r="J299" s="157" t="s">
        <v>98</v>
      </c>
      <c r="K299" s="158">
        <f t="shared" si="76"/>
        <v>0</v>
      </c>
      <c r="L299" s="168">
        <f t="shared" si="77"/>
        <v>0</v>
      </c>
      <c r="M299" s="171">
        <f t="shared" si="78"/>
        <v>0</v>
      </c>
      <c r="N299" s="171">
        <f t="shared" si="79"/>
        <v>0</v>
      </c>
      <c r="O299" s="171">
        <f t="shared" si="80"/>
        <v>0</v>
      </c>
      <c r="P299" s="171">
        <f t="shared" si="81"/>
        <v>0</v>
      </c>
      <c r="Q299" s="171">
        <f t="shared" si="82"/>
        <v>0</v>
      </c>
      <c r="R299" s="171">
        <f t="shared" si="83"/>
        <v>0</v>
      </c>
      <c r="S299" s="168" t="str">
        <f t="shared" si="84"/>
        <v/>
      </c>
      <c r="T299" s="171"/>
      <c r="U299" s="171"/>
      <c r="V299" s="171" t="str">
        <f>IF($F299&lt;&gt;"", IF($C299&lt;&gt;"", _xlfn.IFNA(IF(MATCH($C299&amp;" - "&amp;$F299, tblRelatietypeVergoeding[], 0)&lt;&gt;0, "", ""), "| Onverwachte combinatie tussen relatietype (veld "&amp;S298&amp;ROW()&amp;") en vergoedingswijze (veld "&amp;V298&amp;ROW()&amp;"). Kijk na of deze correct is."), ""), "")</f>
        <v/>
      </c>
      <c r="W299" s="171"/>
      <c r="X299" s="171"/>
      <c r="Y299" s="171"/>
      <c r="Z299" s="227" t="str">
        <f t="shared" si="85"/>
        <v/>
      </c>
      <c r="AA299" s="168"/>
      <c r="AB299" s="171"/>
      <c r="AC299" s="171"/>
      <c r="AD299" s="171"/>
      <c r="AE299" s="171"/>
      <c r="AF299" s="171" t="str">
        <f t="shared" si="72"/>
        <v/>
      </c>
      <c r="AG299" s="171" t="str">
        <f t="shared" si="73"/>
        <v/>
      </c>
      <c r="AH299" s="242" t="str">
        <f t="shared" si="86"/>
        <v/>
      </c>
      <c r="AI299" s="158" t="str">
        <f>IF(K299&lt;&gt;1, IF(SUM(K299:$K$504)&lt;&gt;0, "| Laat geen witruimte tussen ingevulde rijen.", ""), "")</f>
        <v/>
      </c>
      <c r="AJ299" s="242" t="str">
        <f t="shared" si="87"/>
        <v/>
      </c>
      <c r="AK299" s="171"/>
      <c r="AL299" s="159" t="str">
        <f t="shared" si="88"/>
        <v/>
      </c>
    </row>
    <row r="300" spans="1:38" s="158" customFormat="1" ht="14.4" customHeight="1" x14ac:dyDescent="0.3">
      <c r="A300" s="244" t="str">
        <f t="shared" si="74"/>
        <v/>
      </c>
      <c r="B300" s="153" t="str">
        <f t="shared" si="75"/>
        <v/>
      </c>
      <c r="C300" s="173"/>
      <c r="D300" s="179"/>
      <c r="E300" s="175"/>
      <c r="F300" s="156"/>
      <c r="G300" s="175"/>
      <c r="H300" s="175"/>
      <c r="I300" s="177"/>
      <c r="J300" s="157" t="s">
        <v>98</v>
      </c>
      <c r="K300" s="158">
        <f t="shared" si="76"/>
        <v>0</v>
      </c>
      <c r="L300" s="168">
        <f t="shared" si="77"/>
        <v>0</v>
      </c>
      <c r="M300" s="171">
        <f t="shared" si="78"/>
        <v>0</v>
      </c>
      <c r="N300" s="171">
        <f t="shared" si="79"/>
        <v>0</v>
      </c>
      <c r="O300" s="171">
        <f t="shared" si="80"/>
        <v>0</v>
      </c>
      <c r="P300" s="171">
        <f t="shared" si="81"/>
        <v>0</v>
      </c>
      <c r="Q300" s="171">
        <f t="shared" si="82"/>
        <v>0</v>
      </c>
      <c r="R300" s="171">
        <f t="shared" si="83"/>
        <v>0</v>
      </c>
      <c r="S300" s="168" t="str">
        <f t="shared" si="84"/>
        <v/>
      </c>
      <c r="T300" s="171"/>
      <c r="U300" s="171"/>
      <c r="V300" s="171" t="str">
        <f>IF($F300&lt;&gt;"", IF($C300&lt;&gt;"", _xlfn.IFNA(IF(MATCH($C300&amp;" - "&amp;$F300, tblRelatietypeVergoeding[], 0)&lt;&gt;0, "", ""), "| Onverwachte combinatie tussen relatietype (veld "&amp;S299&amp;ROW()&amp;") en vergoedingswijze (veld "&amp;V299&amp;ROW()&amp;"). Kijk na of deze correct is."), ""), "")</f>
        <v/>
      </c>
      <c r="W300" s="171"/>
      <c r="X300" s="171"/>
      <c r="Y300" s="171"/>
      <c r="Z300" s="227" t="str">
        <f t="shared" si="85"/>
        <v/>
      </c>
      <c r="AA300" s="168"/>
      <c r="AB300" s="171"/>
      <c r="AC300" s="171"/>
      <c r="AD300" s="171"/>
      <c r="AE300" s="171"/>
      <c r="AF300" s="171" t="str">
        <f t="shared" si="72"/>
        <v/>
      </c>
      <c r="AG300" s="171" t="str">
        <f t="shared" si="73"/>
        <v/>
      </c>
      <c r="AH300" s="242" t="str">
        <f t="shared" si="86"/>
        <v/>
      </c>
      <c r="AI300" s="158" t="str">
        <f>IF(K300&lt;&gt;1, IF(SUM(K300:$K$504)&lt;&gt;0, "| Laat geen witruimte tussen ingevulde rijen.", ""), "")</f>
        <v/>
      </c>
      <c r="AJ300" s="242" t="str">
        <f t="shared" si="87"/>
        <v/>
      </c>
      <c r="AK300" s="171"/>
      <c r="AL300" s="159" t="str">
        <f t="shared" si="88"/>
        <v/>
      </c>
    </row>
    <row r="301" spans="1:38" s="158" customFormat="1" ht="14.4" customHeight="1" x14ac:dyDescent="0.3">
      <c r="A301" s="244" t="str">
        <f t="shared" si="74"/>
        <v/>
      </c>
      <c r="B301" s="153" t="str">
        <f t="shared" si="75"/>
        <v/>
      </c>
      <c r="C301" s="173"/>
      <c r="D301" s="179"/>
      <c r="E301" s="175"/>
      <c r="F301" s="156"/>
      <c r="G301" s="175"/>
      <c r="H301" s="175"/>
      <c r="I301" s="177"/>
      <c r="J301" s="157" t="s">
        <v>98</v>
      </c>
      <c r="K301" s="158">
        <f t="shared" si="76"/>
        <v>0</v>
      </c>
      <c r="L301" s="168">
        <f t="shared" si="77"/>
        <v>0</v>
      </c>
      <c r="M301" s="171">
        <f t="shared" si="78"/>
        <v>0</v>
      </c>
      <c r="N301" s="171">
        <f t="shared" si="79"/>
        <v>0</v>
      </c>
      <c r="O301" s="171">
        <f t="shared" si="80"/>
        <v>0</v>
      </c>
      <c r="P301" s="171">
        <f t="shared" si="81"/>
        <v>0</v>
      </c>
      <c r="Q301" s="171">
        <f t="shared" si="82"/>
        <v>0</v>
      </c>
      <c r="R301" s="171">
        <f t="shared" si="83"/>
        <v>0</v>
      </c>
      <c r="S301" s="168" t="str">
        <f t="shared" si="84"/>
        <v/>
      </c>
      <c r="T301" s="171"/>
      <c r="U301" s="171"/>
      <c r="V301" s="171" t="str">
        <f>IF($F301&lt;&gt;"", IF($C301&lt;&gt;"", _xlfn.IFNA(IF(MATCH($C301&amp;" - "&amp;$F301, tblRelatietypeVergoeding[], 0)&lt;&gt;0, "", ""), "| Onverwachte combinatie tussen relatietype (veld "&amp;S300&amp;ROW()&amp;") en vergoedingswijze (veld "&amp;V300&amp;ROW()&amp;"). Kijk na of deze correct is."), ""), "")</f>
        <v/>
      </c>
      <c r="W301" s="171"/>
      <c r="X301" s="171"/>
      <c r="Y301" s="171"/>
      <c r="Z301" s="227" t="str">
        <f t="shared" si="85"/>
        <v/>
      </c>
      <c r="AA301" s="168"/>
      <c r="AB301" s="171"/>
      <c r="AC301" s="171"/>
      <c r="AD301" s="171"/>
      <c r="AE301" s="171"/>
      <c r="AF301" s="171" t="str">
        <f t="shared" si="72"/>
        <v/>
      </c>
      <c r="AG301" s="171" t="str">
        <f t="shared" si="73"/>
        <v/>
      </c>
      <c r="AH301" s="242" t="str">
        <f t="shared" si="86"/>
        <v/>
      </c>
      <c r="AI301" s="158" t="str">
        <f>IF(K301&lt;&gt;1, IF(SUM(K301:$K$504)&lt;&gt;0, "| Laat geen witruimte tussen ingevulde rijen.", ""), "")</f>
        <v/>
      </c>
      <c r="AJ301" s="242" t="str">
        <f t="shared" si="87"/>
        <v/>
      </c>
      <c r="AK301" s="171"/>
      <c r="AL301" s="159" t="str">
        <f t="shared" si="88"/>
        <v/>
      </c>
    </row>
    <row r="302" spans="1:38" s="158" customFormat="1" ht="14.4" customHeight="1" x14ac:dyDescent="0.3">
      <c r="A302" s="244" t="str">
        <f t="shared" si="74"/>
        <v/>
      </c>
      <c r="B302" s="153" t="str">
        <f t="shared" si="75"/>
        <v/>
      </c>
      <c r="C302" s="173"/>
      <c r="D302" s="179"/>
      <c r="E302" s="175"/>
      <c r="F302" s="156"/>
      <c r="G302" s="175"/>
      <c r="H302" s="175"/>
      <c r="I302" s="177"/>
      <c r="J302" s="157" t="s">
        <v>98</v>
      </c>
      <c r="K302" s="158">
        <f t="shared" si="76"/>
        <v>0</v>
      </c>
      <c r="L302" s="168">
        <f t="shared" si="77"/>
        <v>0</v>
      </c>
      <c r="M302" s="171">
        <f t="shared" si="78"/>
        <v>0</v>
      </c>
      <c r="N302" s="171">
        <f t="shared" si="79"/>
        <v>0</v>
      </c>
      <c r="O302" s="171">
        <f t="shared" si="80"/>
        <v>0</v>
      </c>
      <c r="P302" s="171">
        <f t="shared" si="81"/>
        <v>0</v>
      </c>
      <c r="Q302" s="171">
        <f t="shared" si="82"/>
        <v>0</v>
      </c>
      <c r="R302" s="171">
        <f t="shared" si="83"/>
        <v>0</v>
      </c>
      <c r="S302" s="168" t="str">
        <f t="shared" si="84"/>
        <v/>
      </c>
      <c r="T302" s="171"/>
      <c r="U302" s="171"/>
      <c r="V302" s="171" t="str">
        <f>IF($F302&lt;&gt;"", IF($C302&lt;&gt;"", _xlfn.IFNA(IF(MATCH($C302&amp;" - "&amp;$F302, tblRelatietypeVergoeding[], 0)&lt;&gt;0, "", ""), "| Onverwachte combinatie tussen relatietype (veld "&amp;S301&amp;ROW()&amp;") en vergoedingswijze (veld "&amp;V301&amp;ROW()&amp;"). Kijk na of deze correct is."), ""), "")</f>
        <v/>
      </c>
      <c r="W302" s="171"/>
      <c r="X302" s="171"/>
      <c r="Y302" s="171"/>
      <c r="Z302" s="227" t="str">
        <f t="shared" si="85"/>
        <v/>
      </c>
      <c r="AA302" s="168"/>
      <c r="AB302" s="171"/>
      <c r="AC302" s="171"/>
      <c r="AD302" s="171"/>
      <c r="AE302" s="171"/>
      <c r="AF302" s="171" t="str">
        <f t="shared" si="72"/>
        <v/>
      </c>
      <c r="AG302" s="171" t="str">
        <f t="shared" si="73"/>
        <v/>
      </c>
      <c r="AH302" s="242" t="str">
        <f t="shared" si="86"/>
        <v/>
      </c>
      <c r="AI302" s="158" t="str">
        <f>IF(K302&lt;&gt;1, IF(SUM(K302:$K$504)&lt;&gt;0, "| Laat geen witruimte tussen ingevulde rijen.", ""), "")</f>
        <v/>
      </c>
      <c r="AJ302" s="242" t="str">
        <f t="shared" si="87"/>
        <v/>
      </c>
      <c r="AK302" s="171"/>
      <c r="AL302" s="159" t="str">
        <f t="shared" si="88"/>
        <v/>
      </c>
    </row>
    <row r="303" spans="1:38" s="158" customFormat="1" ht="14.4" customHeight="1" x14ac:dyDescent="0.3">
      <c r="A303" s="244" t="str">
        <f t="shared" si="74"/>
        <v/>
      </c>
      <c r="B303" s="153" t="str">
        <f t="shared" si="75"/>
        <v/>
      </c>
      <c r="C303" s="173"/>
      <c r="D303" s="179"/>
      <c r="E303" s="175"/>
      <c r="F303" s="156"/>
      <c r="G303" s="175"/>
      <c r="H303" s="175"/>
      <c r="I303" s="177"/>
      <c r="J303" s="157" t="s">
        <v>98</v>
      </c>
      <c r="K303" s="158">
        <f t="shared" si="76"/>
        <v>0</v>
      </c>
      <c r="L303" s="168">
        <f t="shared" si="77"/>
        <v>0</v>
      </c>
      <c r="M303" s="171">
        <f t="shared" si="78"/>
        <v>0</v>
      </c>
      <c r="N303" s="171">
        <f t="shared" si="79"/>
        <v>0</v>
      </c>
      <c r="O303" s="171">
        <f t="shared" si="80"/>
        <v>0</v>
      </c>
      <c r="P303" s="171">
        <f t="shared" si="81"/>
        <v>0</v>
      </c>
      <c r="Q303" s="171">
        <f t="shared" si="82"/>
        <v>0</v>
      </c>
      <c r="R303" s="171">
        <f t="shared" si="83"/>
        <v>0</v>
      </c>
      <c r="S303" s="168" t="str">
        <f t="shared" si="84"/>
        <v/>
      </c>
      <c r="T303" s="171"/>
      <c r="U303" s="171"/>
      <c r="V303" s="171" t="str">
        <f>IF($F303&lt;&gt;"", IF($C303&lt;&gt;"", _xlfn.IFNA(IF(MATCH($C303&amp;" - "&amp;$F303, tblRelatietypeVergoeding[], 0)&lt;&gt;0, "", ""), "| Onverwachte combinatie tussen relatietype (veld "&amp;S302&amp;ROW()&amp;") en vergoedingswijze (veld "&amp;V302&amp;ROW()&amp;"). Kijk na of deze correct is."), ""), "")</f>
        <v/>
      </c>
      <c r="W303" s="171"/>
      <c r="X303" s="171"/>
      <c r="Y303" s="171"/>
      <c r="Z303" s="227" t="str">
        <f t="shared" si="85"/>
        <v/>
      </c>
      <c r="AA303" s="168"/>
      <c r="AB303" s="171"/>
      <c r="AC303" s="171"/>
      <c r="AD303" s="171"/>
      <c r="AE303" s="171"/>
      <c r="AF303" s="171" t="str">
        <f t="shared" si="72"/>
        <v/>
      </c>
      <c r="AG303" s="171" t="str">
        <f t="shared" si="73"/>
        <v/>
      </c>
      <c r="AH303" s="242" t="str">
        <f t="shared" si="86"/>
        <v/>
      </c>
      <c r="AI303" s="158" t="str">
        <f>IF(K303&lt;&gt;1, IF(SUM(K303:$K$504)&lt;&gt;0, "| Laat geen witruimte tussen ingevulde rijen.", ""), "")</f>
        <v/>
      </c>
      <c r="AJ303" s="242" t="str">
        <f t="shared" si="87"/>
        <v/>
      </c>
      <c r="AK303" s="171"/>
      <c r="AL303" s="159" t="str">
        <f t="shared" si="88"/>
        <v/>
      </c>
    </row>
    <row r="304" spans="1:38" s="158" customFormat="1" ht="14.4" customHeight="1" x14ac:dyDescent="0.3">
      <c r="A304" s="244" t="str">
        <f t="shared" si="74"/>
        <v/>
      </c>
      <c r="B304" s="153" t="str">
        <f t="shared" si="75"/>
        <v/>
      </c>
      <c r="C304" s="173"/>
      <c r="D304" s="179"/>
      <c r="E304" s="175"/>
      <c r="F304" s="156"/>
      <c r="G304" s="175"/>
      <c r="H304" s="175"/>
      <c r="I304" s="177"/>
      <c r="J304" s="157" t="s">
        <v>98</v>
      </c>
      <c r="K304" s="158">
        <f t="shared" si="76"/>
        <v>0</v>
      </c>
      <c r="L304" s="168">
        <f t="shared" si="77"/>
        <v>0</v>
      </c>
      <c r="M304" s="171">
        <f t="shared" si="78"/>
        <v>0</v>
      </c>
      <c r="N304" s="171">
        <f t="shared" si="79"/>
        <v>0</v>
      </c>
      <c r="O304" s="171">
        <f t="shared" si="80"/>
        <v>0</v>
      </c>
      <c r="P304" s="171">
        <f t="shared" si="81"/>
        <v>0</v>
      </c>
      <c r="Q304" s="171">
        <f t="shared" si="82"/>
        <v>0</v>
      </c>
      <c r="R304" s="171">
        <f t="shared" si="83"/>
        <v>0</v>
      </c>
      <c r="S304" s="168" t="str">
        <f t="shared" si="84"/>
        <v/>
      </c>
      <c r="T304" s="171"/>
      <c r="U304" s="171"/>
      <c r="V304" s="171" t="str">
        <f>IF($F304&lt;&gt;"", IF($C304&lt;&gt;"", _xlfn.IFNA(IF(MATCH($C304&amp;" - "&amp;$F304, tblRelatietypeVergoeding[], 0)&lt;&gt;0, "", ""), "| Onverwachte combinatie tussen relatietype (veld "&amp;S303&amp;ROW()&amp;") en vergoedingswijze (veld "&amp;V303&amp;ROW()&amp;"). Kijk na of deze correct is."), ""), "")</f>
        <v/>
      </c>
      <c r="W304" s="171"/>
      <c r="X304" s="171"/>
      <c r="Y304" s="171"/>
      <c r="Z304" s="227" t="str">
        <f t="shared" si="85"/>
        <v/>
      </c>
      <c r="AA304" s="168"/>
      <c r="AB304" s="171"/>
      <c r="AC304" s="171"/>
      <c r="AD304" s="171"/>
      <c r="AE304" s="171"/>
      <c r="AF304" s="171" t="str">
        <f t="shared" si="72"/>
        <v/>
      </c>
      <c r="AG304" s="171" t="str">
        <f t="shared" si="73"/>
        <v/>
      </c>
      <c r="AH304" s="242" t="str">
        <f t="shared" si="86"/>
        <v/>
      </c>
      <c r="AI304" s="158" t="str">
        <f>IF(K304&lt;&gt;1, IF(SUM(K304:$K$504)&lt;&gt;0, "| Laat geen witruimte tussen ingevulde rijen.", ""), "")</f>
        <v/>
      </c>
      <c r="AJ304" s="242" t="str">
        <f t="shared" si="87"/>
        <v/>
      </c>
      <c r="AK304" s="171"/>
      <c r="AL304" s="159" t="str">
        <f t="shared" si="88"/>
        <v/>
      </c>
    </row>
    <row r="305" spans="1:38" s="158" customFormat="1" ht="14.4" customHeight="1" x14ac:dyDescent="0.3">
      <c r="A305" s="244" t="str">
        <f t="shared" si="74"/>
        <v/>
      </c>
      <c r="B305" s="153" t="str">
        <f t="shared" si="75"/>
        <v/>
      </c>
      <c r="C305" s="173"/>
      <c r="D305" s="179"/>
      <c r="E305" s="175"/>
      <c r="F305" s="156"/>
      <c r="G305" s="175"/>
      <c r="H305" s="175"/>
      <c r="I305" s="177"/>
      <c r="J305" s="157" t="s">
        <v>98</v>
      </c>
      <c r="K305" s="158">
        <f t="shared" si="76"/>
        <v>0</v>
      </c>
      <c r="L305" s="168">
        <f t="shared" si="77"/>
        <v>0</v>
      </c>
      <c r="M305" s="171">
        <f t="shared" si="78"/>
        <v>0</v>
      </c>
      <c r="N305" s="171">
        <f t="shared" si="79"/>
        <v>0</v>
      </c>
      <c r="O305" s="171">
        <f t="shared" si="80"/>
        <v>0</v>
      </c>
      <c r="P305" s="171">
        <f t="shared" si="81"/>
        <v>0</v>
      </c>
      <c r="Q305" s="171">
        <f t="shared" si="82"/>
        <v>0</v>
      </c>
      <c r="R305" s="171">
        <f t="shared" si="83"/>
        <v>0</v>
      </c>
      <c r="S305" s="168" t="str">
        <f t="shared" si="84"/>
        <v/>
      </c>
      <c r="T305" s="171"/>
      <c r="U305" s="171"/>
      <c r="V305" s="171" t="str">
        <f>IF($F305&lt;&gt;"", IF($C305&lt;&gt;"", _xlfn.IFNA(IF(MATCH($C305&amp;" - "&amp;$F305, tblRelatietypeVergoeding[], 0)&lt;&gt;0, "", ""), "| Onverwachte combinatie tussen relatietype (veld "&amp;S304&amp;ROW()&amp;") en vergoedingswijze (veld "&amp;V304&amp;ROW()&amp;"). Kijk na of deze correct is."), ""), "")</f>
        <v/>
      </c>
      <c r="W305" s="171"/>
      <c r="X305" s="171"/>
      <c r="Y305" s="171"/>
      <c r="Z305" s="227" t="str">
        <f t="shared" si="85"/>
        <v/>
      </c>
      <c r="AA305" s="168"/>
      <c r="AB305" s="171"/>
      <c r="AC305" s="171"/>
      <c r="AD305" s="171"/>
      <c r="AE305" s="171"/>
      <c r="AF305" s="171" t="str">
        <f t="shared" si="72"/>
        <v/>
      </c>
      <c r="AG305" s="171" t="str">
        <f t="shared" si="73"/>
        <v/>
      </c>
      <c r="AH305" s="242" t="str">
        <f t="shared" si="86"/>
        <v/>
      </c>
      <c r="AI305" s="158" t="str">
        <f>IF(K305&lt;&gt;1, IF(SUM(K305:$K$504)&lt;&gt;0, "| Laat geen witruimte tussen ingevulde rijen.", ""), "")</f>
        <v/>
      </c>
      <c r="AJ305" s="242" t="str">
        <f t="shared" si="87"/>
        <v/>
      </c>
      <c r="AK305" s="171"/>
      <c r="AL305" s="159" t="str">
        <f t="shared" si="88"/>
        <v/>
      </c>
    </row>
    <row r="306" spans="1:38" s="158" customFormat="1" ht="14.4" customHeight="1" x14ac:dyDescent="0.3">
      <c r="A306" s="244" t="str">
        <f t="shared" si="74"/>
        <v/>
      </c>
      <c r="B306" s="153" t="str">
        <f t="shared" si="75"/>
        <v/>
      </c>
      <c r="C306" s="173"/>
      <c r="D306" s="179"/>
      <c r="E306" s="175"/>
      <c r="F306" s="156"/>
      <c r="G306" s="175"/>
      <c r="H306" s="175"/>
      <c r="I306" s="177"/>
      <c r="J306" s="157" t="s">
        <v>98</v>
      </c>
      <c r="K306" s="158">
        <f t="shared" si="76"/>
        <v>0</v>
      </c>
      <c r="L306" s="168">
        <f t="shared" si="77"/>
        <v>0</v>
      </c>
      <c r="M306" s="171">
        <f t="shared" si="78"/>
        <v>0</v>
      </c>
      <c r="N306" s="171">
        <f t="shared" si="79"/>
        <v>0</v>
      </c>
      <c r="O306" s="171">
        <f t="shared" si="80"/>
        <v>0</v>
      </c>
      <c r="P306" s="171">
        <f t="shared" si="81"/>
        <v>0</v>
      </c>
      <c r="Q306" s="171">
        <f t="shared" si="82"/>
        <v>0</v>
      </c>
      <c r="R306" s="171">
        <f t="shared" si="83"/>
        <v>0</v>
      </c>
      <c r="S306" s="168" t="str">
        <f t="shared" si="84"/>
        <v/>
      </c>
      <c r="T306" s="171"/>
      <c r="U306" s="171"/>
      <c r="V306" s="171" t="str">
        <f>IF($F306&lt;&gt;"", IF($C306&lt;&gt;"", _xlfn.IFNA(IF(MATCH($C306&amp;" - "&amp;$F306, tblRelatietypeVergoeding[], 0)&lt;&gt;0, "", ""), "| Onverwachte combinatie tussen relatietype (veld "&amp;S305&amp;ROW()&amp;") en vergoedingswijze (veld "&amp;V305&amp;ROW()&amp;"). Kijk na of deze correct is."), ""), "")</f>
        <v/>
      </c>
      <c r="W306" s="171"/>
      <c r="X306" s="171"/>
      <c r="Y306" s="171"/>
      <c r="Z306" s="227" t="str">
        <f t="shared" si="85"/>
        <v/>
      </c>
      <c r="AA306" s="168"/>
      <c r="AB306" s="171"/>
      <c r="AC306" s="171"/>
      <c r="AD306" s="171"/>
      <c r="AE306" s="171"/>
      <c r="AF306" s="171" t="str">
        <f t="shared" si="72"/>
        <v/>
      </c>
      <c r="AG306" s="171" t="str">
        <f t="shared" si="73"/>
        <v/>
      </c>
      <c r="AH306" s="242" t="str">
        <f t="shared" si="86"/>
        <v/>
      </c>
      <c r="AI306" s="158" t="str">
        <f>IF(K306&lt;&gt;1, IF(SUM(K306:$K$504)&lt;&gt;0, "| Laat geen witruimte tussen ingevulde rijen.", ""), "")</f>
        <v/>
      </c>
      <c r="AJ306" s="242" t="str">
        <f t="shared" si="87"/>
        <v/>
      </c>
      <c r="AK306" s="171"/>
      <c r="AL306" s="159" t="str">
        <f t="shared" si="88"/>
        <v/>
      </c>
    </row>
    <row r="307" spans="1:38" s="158" customFormat="1" ht="14.4" customHeight="1" x14ac:dyDescent="0.3">
      <c r="A307" s="244" t="str">
        <f t="shared" si="74"/>
        <v/>
      </c>
      <c r="B307" s="153" t="str">
        <f t="shared" si="75"/>
        <v/>
      </c>
      <c r="C307" s="173"/>
      <c r="D307" s="179"/>
      <c r="E307" s="175"/>
      <c r="F307" s="156"/>
      <c r="G307" s="175"/>
      <c r="H307" s="175"/>
      <c r="I307" s="177"/>
      <c r="J307" s="157" t="s">
        <v>98</v>
      </c>
      <c r="K307" s="158">
        <f t="shared" si="76"/>
        <v>0</v>
      </c>
      <c r="L307" s="168">
        <f t="shared" si="77"/>
        <v>0</v>
      </c>
      <c r="M307" s="171">
        <f t="shared" si="78"/>
        <v>0</v>
      </c>
      <c r="N307" s="171">
        <f t="shared" si="79"/>
        <v>0</v>
      </c>
      <c r="O307" s="171">
        <f t="shared" si="80"/>
        <v>0</v>
      </c>
      <c r="P307" s="171">
        <f t="shared" si="81"/>
        <v>0</v>
      </c>
      <c r="Q307" s="171">
        <f t="shared" si="82"/>
        <v>0</v>
      </c>
      <c r="R307" s="171">
        <f t="shared" si="83"/>
        <v>0</v>
      </c>
      <c r="S307" s="168" t="str">
        <f t="shared" si="84"/>
        <v/>
      </c>
      <c r="T307" s="171"/>
      <c r="U307" s="171"/>
      <c r="V307" s="171" t="str">
        <f>IF($F307&lt;&gt;"", IF($C307&lt;&gt;"", _xlfn.IFNA(IF(MATCH($C307&amp;" - "&amp;$F307, tblRelatietypeVergoeding[], 0)&lt;&gt;0, "", ""), "| Onverwachte combinatie tussen relatietype (veld "&amp;S306&amp;ROW()&amp;") en vergoedingswijze (veld "&amp;V306&amp;ROW()&amp;"). Kijk na of deze correct is."), ""), "")</f>
        <v/>
      </c>
      <c r="W307" s="171"/>
      <c r="X307" s="171"/>
      <c r="Y307" s="171"/>
      <c r="Z307" s="227" t="str">
        <f t="shared" si="85"/>
        <v/>
      </c>
      <c r="AA307" s="168"/>
      <c r="AB307" s="171"/>
      <c r="AC307" s="171"/>
      <c r="AD307" s="171"/>
      <c r="AE307" s="171"/>
      <c r="AF307" s="171" t="str">
        <f t="shared" si="72"/>
        <v/>
      </c>
      <c r="AG307" s="171" t="str">
        <f t="shared" si="73"/>
        <v/>
      </c>
      <c r="AH307" s="242" t="str">
        <f t="shared" si="86"/>
        <v/>
      </c>
      <c r="AI307" s="158" t="str">
        <f>IF(K307&lt;&gt;1, IF(SUM(K307:$K$504)&lt;&gt;0, "| Laat geen witruimte tussen ingevulde rijen.", ""), "")</f>
        <v/>
      </c>
      <c r="AJ307" s="242" t="str">
        <f t="shared" si="87"/>
        <v/>
      </c>
      <c r="AK307" s="171"/>
      <c r="AL307" s="159" t="str">
        <f t="shared" si="88"/>
        <v/>
      </c>
    </row>
    <row r="308" spans="1:38" s="158" customFormat="1" ht="14.4" customHeight="1" x14ac:dyDescent="0.3">
      <c r="A308" s="244" t="str">
        <f t="shared" si="74"/>
        <v/>
      </c>
      <c r="B308" s="153" t="str">
        <f t="shared" si="75"/>
        <v/>
      </c>
      <c r="C308" s="173"/>
      <c r="D308" s="179"/>
      <c r="E308" s="175"/>
      <c r="F308" s="156"/>
      <c r="G308" s="175"/>
      <c r="H308" s="175"/>
      <c r="I308" s="177"/>
      <c r="J308" s="157" t="s">
        <v>98</v>
      </c>
      <c r="K308" s="158">
        <f t="shared" si="76"/>
        <v>0</v>
      </c>
      <c r="L308" s="168">
        <f t="shared" si="77"/>
        <v>0</v>
      </c>
      <c r="M308" s="171">
        <f t="shared" si="78"/>
        <v>0</v>
      </c>
      <c r="N308" s="171">
        <f t="shared" si="79"/>
        <v>0</v>
      </c>
      <c r="O308" s="171">
        <f t="shared" si="80"/>
        <v>0</v>
      </c>
      <c r="P308" s="171">
        <f t="shared" si="81"/>
        <v>0</v>
      </c>
      <c r="Q308" s="171">
        <f t="shared" si="82"/>
        <v>0</v>
      </c>
      <c r="R308" s="171">
        <f t="shared" si="83"/>
        <v>0</v>
      </c>
      <c r="S308" s="168" t="str">
        <f t="shared" si="84"/>
        <v/>
      </c>
      <c r="T308" s="171"/>
      <c r="U308" s="171"/>
      <c r="V308" s="171" t="str">
        <f>IF($F308&lt;&gt;"", IF($C308&lt;&gt;"", _xlfn.IFNA(IF(MATCH($C308&amp;" - "&amp;$F308, tblRelatietypeVergoeding[], 0)&lt;&gt;0, "", ""), "| Onverwachte combinatie tussen relatietype (veld "&amp;S307&amp;ROW()&amp;") en vergoedingswijze (veld "&amp;V307&amp;ROW()&amp;"). Kijk na of deze correct is."), ""), "")</f>
        <v/>
      </c>
      <c r="W308" s="171"/>
      <c r="X308" s="171"/>
      <c r="Y308" s="171"/>
      <c r="Z308" s="227" t="str">
        <f t="shared" si="85"/>
        <v/>
      </c>
      <c r="AA308" s="168"/>
      <c r="AB308" s="171"/>
      <c r="AC308" s="171"/>
      <c r="AD308" s="171"/>
      <c r="AE308" s="171"/>
      <c r="AF308" s="171" t="str">
        <f t="shared" si="72"/>
        <v/>
      </c>
      <c r="AG308" s="171" t="str">
        <f t="shared" si="73"/>
        <v/>
      </c>
      <c r="AH308" s="242" t="str">
        <f t="shared" si="86"/>
        <v/>
      </c>
      <c r="AI308" s="158" t="str">
        <f>IF(K308&lt;&gt;1, IF(SUM(K308:$K$504)&lt;&gt;0, "| Laat geen witruimte tussen ingevulde rijen.", ""), "")</f>
        <v/>
      </c>
      <c r="AJ308" s="242" t="str">
        <f t="shared" si="87"/>
        <v/>
      </c>
      <c r="AK308" s="171"/>
      <c r="AL308" s="159" t="str">
        <f t="shared" si="88"/>
        <v/>
      </c>
    </row>
    <row r="309" spans="1:38" s="158" customFormat="1" ht="14.4" customHeight="1" x14ac:dyDescent="0.3">
      <c r="A309" s="244" t="str">
        <f t="shared" si="74"/>
        <v/>
      </c>
      <c r="B309" s="153" t="str">
        <f t="shared" si="75"/>
        <v/>
      </c>
      <c r="C309" s="173"/>
      <c r="D309" s="179"/>
      <c r="E309" s="175"/>
      <c r="F309" s="156"/>
      <c r="G309" s="175"/>
      <c r="H309" s="175"/>
      <c r="I309" s="177"/>
      <c r="J309" s="157" t="s">
        <v>98</v>
      </c>
      <c r="K309" s="158">
        <f t="shared" si="76"/>
        <v>0</v>
      </c>
      <c r="L309" s="168">
        <f t="shared" si="77"/>
        <v>0</v>
      </c>
      <c r="M309" s="171">
        <f t="shared" si="78"/>
        <v>0</v>
      </c>
      <c r="N309" s="171">
        <f t="shared" si="79"/>
        <v>0</v>
      </c>
      <c r="O309" s="171">
        <f t="shared" si="80"/>
        <v>0</v>
      </c>
      <c r="P309" s="171">
        <f t="shared" si="81"/>
        <v>0</v>
      </c>
      <c r="Q309" s="171">
        <f t="shared" si="82"/>
        <v>0</v>
      </c>
      <c r="R309" s="171">
        <f t="shared" si="83"/>
        <v>0</v>
      </c>
      <c r="S309" s="168" t="str">
        <f t="shared" si="84"/>
        <v/>
      </c>
      <c r="T309" s="171"/>
      <c r="U309" s="171"/>
      <c r="V309" s="171" t="str">
        <f>IF($F309&lt;&gt;"", IF($C309&lt;&gt;"", _xlfn.IFNA(IF(MATCH($C309&amp;" - "&amp;$F309, tblRelatietypeVergoeding[], 0)&lt;&gt;0, "", ""), "| Onverwachte combinatie tussen relatietype (veld "&amp;S308&amp;ROW()&amp;") en vergoedingswijze (veld "&amp;V308&amp;ROW()&amp;"). Kijk na of deze correct is."), ""), "")</f>
        <v/>
      </c>
      <c r="W309" s="171"/>
      <c r="X309" s="171"/>
      <c r="Y309" s="171"/>
      <c r="Z309" s="227" t="str">
        <f t="shared" si="85"/>
        <v/>
      </c>
      <c r="AA309" s="168"/>
      <c r="AB309" s="171"/>
      <c r="AC309" s="171"/>
      <c r="AD309" s="171"/>
      <c r="AE309" s="171"/>
      <c r="AF309" s="171" t="str">
        <f t="shared" si="72"/>
        <v/>
      </c>
      <c r="AG309" s="171" t="str">
        <f t="shared" si="73"/>
        <v/>
      </c>
      <c r="AH309" s="242" t="str">
        <f t="shared" si="86"/>
        <v/>
      </c>
      <c r="AI309" s="158" t="str">
        <f>IF(K309&lt;&gt;1, IF(SUM(K309:$K$504)&lt;&gt;0, "| Laat geen witruimte tussen ingevulde rijen.", ""), "")</f>
        <v/>
      </c>
      <c r="AJ309" s="242" t="str">
        <f t="shared" si="87"/>
        <v/>
      </c>
      <c r="AK309" s="171"/>
      <c r="AL309" s="159" t="str">
        <f t="shared" si="88"/>
        <v/>
      </c>
    </row>
    <row r="310" spans="1:38" s="158" customFormat="1" ht="14.4" customHeight="1" x14ac:dyDescent="0.3">
      <c r="A310" s="244" t="str">
        <f t="shared" si="74"/>
        <v/>
      </c>
      <c r="B310" s="153" t="str">
        <f t="shared" si="75"/>
        <v/>
      </c>
      <c r="C310" s="173"/>
      <c r="D310" s="179"/>
      <c r="E310" s="175"/>
      <c r="F310" s="156"/>
      <c r="G310" s="175"/>
      <c r="H310" s="175"/>
      <c r="I310" s="177"/>
      <c r="J310" s="157" t="s">
        <v>98</v>
      </c>
      <c r="K310" s="158">
        <f t="shared" si="76"/>
        <v>0</v>
      </c>
      <c r="L310" s="168">
        <f t="shared" si="77"/>
        <v>0</v>
      </c>
      <c r="M310" s="171">
        <f t="shared" si="78"/>
        <v>0</v>
      </c>
      <c r="N310" s="171">
        <f t="shared" si="79"/>
        <v>0</v>
      </c>
      <c r="O310" s="171">
        <f t="shared" si="80"/>
        <v>0</v>
      </c>
      <c r="P310" s="171">
        <f t="shared" si="81"/>
        <v>0</v>
      </c>
      <c r="Q310" s="171">
        <f t="shared" si="82"/>
        <v>0</v>
      </c>
      <c r="R310" s="171">
        <f t="shared" si="83"/>
        <v>0</v>
      </c>
      <c r="S310" s="168" t="str">
        <f t="shared" si="84"/>
        <v/>
      </c>
      <c r="T310" s="171"/>
      <c r="U310" s="171"/>
      <c r="V310" s="171" t="str">
        <f>IF($F310&lt;&gt;"", IF($C310&lt;&gt;"", _xlfn.IFNA(IF(MATCH($C310&amp;" - "&amp;$F310, tblRelatietypeVergoeding[], 0)&lt;&gt;0, "", ""), "| Onverwachte combinatie tussen relatietype (veld "&amp;S309&amp;ROW()&amp;") en vergoedingswijze (veld "&amp;V309&amp;ROW()&amp;"). Kijk na of deze correct is."), ""), "")</f>
        <v/>
      </c>
      <c r="W310" s="171"/>
      <c r="X310" s="171"/>
      <c r="Y310" s="171"/>
      <c r="Z310" s="227" t="str">
        <f t="shared" si="85"/>
        <v/>
      </c>
      <c r="AA310" s="168"/>
      <c r="AB310" s="171"/>
      <c r="AC310" s="171"/>
      <c r="AD310" s="171"/>
      <c r="AE310" s="171"/>
      <c r="AF310" s="171" t="str">
        <f t="shared" si="72"/>
        <v/>
      </c>
      <c r="AG310" s="171" t="str">
        <f t="shared" si="73"/>
        <v/>
      </c>
      <c r="AH310" s="242" t="str">
        <f t="shared" si="86"/>
        <v/>
      </c>
      <c r="AI310" s="158" t="str">
        <f>IF(K310&lt;&gt;1, IF(SUM(K310:$K$504)&lt;&gt;0, "| Laat geen witruimte tussen ingevulde rijen.", ""), "")</f>
        <v/>
      </c>
      <c r="AJ310" s="242" t="str">
        <f t="shared" si="87"/>
        <v/>
      </c>
      <c r="AK310" s="171"/>
      <c r="AL310" s="159" t="str">
        <f t="shared" si="88"/>
        <v/>
      </c>
    </row>
    <row r="311" spans="1:38" s="158" customFormat="1" ht="14.4" customHeight="1" x14ac:dyDescent="0.3">
      <c r="A311" s="244" t="str">
        <f t="shared" si="74"/>
        <v/>
      </c>
      <c r="B311" s="153" t="str">
        <f t="shared" si="75"/>
        <v/>
      </c>
      <c r="C311" s="173"/>
      <c r="D311" s="179"/>
      <c r="E311" s="175"/>
      <c r="F311" s="156"/>
      <c r="G311" s="175"/>
      <c r="H311" s="175"/>
      <c r="I311" s="177"/>
      <c r="J311" s="157" t="s">
        <v>98</v>
      </c>
      <c r="K311" s="158">
        <f t="shared" si="76"/>
        <v>0</v>
      </c>
      <c r="L311" s="168">
        <f t="shared" si="77"/>
        <v>0</v>
      </c>
      <c r="M311" s="171">
        <f t="shared" si="78"/>
        <v>0</v>
      </c>
      <c r="N311" s="171">
        <f t="shared" si="79"/>
        <v>0</v>
      </c>
      <c r="O311" s="171">
        <f t="shared" si="80"/>
        <v>0</v>
      </c>
      <c r="P311" s="171">
        <f t="shared" si="81"/>
        <v>0</v>
      </c>
      <c r="Q311" s="171">
        <f t="shared" si="82"/>
        <v>0</v>
      </c>
      <c r="R311" s="171">
        <f t="shared" si="83"/>
        <v>0</v>
      </c>
      <c r="S311" s="168" t="str">
        <f t="shared" si="84"/>
        <v/>
      </c>
      <c r="T311" s="171"/>
      <c r="U311" s="171"/>
      <c r="V311" s="171" t="str">
        <f>IF($F311&lt;&gt;"", IF($C311&lt;&gt;"", _xlfn.IFNA(IF(MATCH($C311&amp;" - "&amp;$F311, tblRelatietypeVergoeding[], 0)&lt;&gt;0, "", ""), "| Onverwachte combinatie tussen relatietype (veld "&amp;S310&amp;ROW()&amp;") en vergoedingswijze (veld "&amp;V310&amp;ROW()&amp;"). Kijk na of deze correct is."), ""), "")</f>
        <v/>
      </c>
      <c r="W311" s="171"/>
      <c r="X311" s="171"/>
      <c r="Y311" s="171"/>
      <c r="Z311" s="227" t="str">
        <f t="shared" si="85"/>
        <v/>
      </c>
      <c r="AA311" s="168"/>
      <c r="AB311" s="171"/>
      <c r="AC311" s="171"/>
      <c r="AD311" s="171"/>
      <c r="AE311" s="171"/>
      <c r="AF311" s="171" t="str">
        <f t="shared" si="72"/>
        <v/>
      </c>
      <c r="AG311" s="171" t="str">
        <f t="shared" si="73"/>
        <v/>
      </c>
      <c r="AH311" s="242" t="str">
        <f t="shared" si="86"/>
        <v/>
      </c>
      <c r="AI311" s="158" t="str">
        <f>IF(K311&lt;&gt;1, IF(SUM(K311:$K$504)&lt;&gt;0, "| Laat geen witruimte tussen ingevulde rijen.", ""), "")</f>
        <v/>
      </c>
      <c r="AJ311" s="242" t="str">
        <f t="shared" si="87"/>
        <v/>
      </c>
      <c r="AK311" s="171"/>
      <c r="AL311" s="159" t="str">
        <f t="shared" si="88"/>
        <v/>
      </c>
    </row>
    <row r="312" spans="1:38" s="158" customFormat="1" ht="14.4" customHeight="1" x14ac:dyDescent="0.3">
      <c r="A312" s="244" t="str">
        <f t="shared" si="74"/>
        <v/>
      </c>
      <c r="B312" s="153" t="str">
        <f t="shared" si="75"/>
        <v/>
      </c>
      <c r="C312" s="173"/>
      <c r="D312" s="179"/>
      <c r="E312" s="175"/>
      <c r="F312" s="156"/>
      <c r="G312" s="175"/>
      <c r="H312" s="175"/>
      <c r="I312" s="177"/>
      <c r="J312" s="157" t="s">
        <v>98</v>
      </c>
      <c r="K312" s="158">
        <f t="shared" si="76"/>
        <v>0</v>
      </c>
      <c r="L312" s="168">
        <f t="shared" si="77"/>
        <v>0</v>
      </c>
      <c r="M312" s="171">
        <f t="shared" si="78"/>
        <v>0</v>
      </c>
      <c r="N312" s="171">
        <f t="shared" si="79"/>
        <v>0</v>
      </c>
      <c r="O312" s="171">
        <f t="shared" si="80"/>
        <v>0</v>
      </c>
      <c r="P312" s="171">
        <f t="shared" si="81"/>
        <v>0</v>
      </c>
      <c r="Q312" s="171">
        <f t="shared" si="82"/>
        <v>0</v>
      </c>
      <c r="R312" s="171">
        <f t="shared" si="83"/>
        <v>0</v>
      </c>
      <c r="S312" s="168" t="str">
        <f t="shared" si="84"/>
        <v/>
      </c>
      <c r="T312" s="171"/>
      <c r="U312" s="171"/>
      <c r="V312" s="171" t="str">
        <f>IF($F312&lt;&gt;"", IF($C312&lt;&gt;"", _xlfn.IFNA(IF(MATCH($C312&amp;" - "&amp;$F312, tblRelatietypeVergoeding[], 0)&lt;&gt;0, "", ""), "| Onverwachte combinatie tussen relatietype (veld "&amp;S311&amp;ROW()&amp;") en vergoedingswijze (veld "&amp;V311&amp;ROW()&amp;"). Kijk na of deze correct is."), ""), "")</f>
        <v/>
      </c>
      <c r="W312" s="171"/>
      <c r="X312" s="171"/>
      <c r="Y312" s="171"/>
      <c r="Z312" s="227" t="str">
        <f t="shared" si="85"/>
        <v/>
      </c>
      <c r="AA312" s="168"/>
      <c r="AB312" s="171"/>
      <c r="AC312" s="171"/>
      <c r="AD312" s="171"/>
      <c r="AE312" s="171"/>
      <c r="AF312" s="171" t="str">
        <f t="shared" si="72"/>
        <v/>
      </c>
      <c r="AG312" s="171" t="str">
        <f t="shared" si="73"/>
        <v/>
      </c>
      <c r="AH312" s="242" t="str">
        <f t="shared" si="86"/>
        <v/>
      </c>
      <c r="AI312" s="158" t="str">
        <f>IF(K312&lt;&gt;1, IF(SUM(K312:$K$504)&lt;&gt;0, "| Laat geen witruimte tussen ingevulde rijen.", ""), "")</f>
        <v/>
      </c>
      <c r="AJ312" s="242" t="str">
        <f t="shared" si="87"/>
        <v/>
      </c>
      <c r="AK312" s="171"/>
      <c r="AL312" s="159" t="str">
        <f t="shared" si="88"/>
        <v/>
      </c>
    </row>
    <row r="313" spans="1:38" s="158" customFormat="1" ht="14.4" customHeight="1" x14ac:dyDescent="0.3">
      <c r="A313" s="244" t="str">
        <f t="shared" si="74"/>
        <v/>
      </c>
      <c r="B313" s="153" t="str">
        <f t="shared" si="75"/>
        <v/>
      </c>
      <c r="C313" s="173"/>
      <c r="D313" s="179"/>
      <c r="E313" s="175"/>
      <c r="F313" s="156"/>
      <c r="G313" s="175"/>
      <c r="H313" s="175"/>
      <c r="I313" s="177"/>
      <c r="J313" s="157" t="s">
        <v>98</v>
      </c>
      <c r="K313" s="158">
        <f t="shared" si="76"/>
        <v>0</v>
      </c>
      <c r="L313" s="168">
        <f t="shared" si="77"/>
        <v>0</v>
      </c>
      <c r="M313" s="171">
        <f t="shared" si="78"/>
        <v>0</v>
      </c>
      <c r="N313" s="171">
        <f t="shared" si="79"/>
        <v>0</v>
      </c>
      <c r="O313" s="171">
        <f t="shared" si="80"/>
        <v>0</v>
      </c>
      <c r="P313" s="171">
        <f t="shared" si="81"/>
        <v>0</v>
      </c>
      <c r="Q313" s="171">
        <f t="shared" si="82"/>
        <v>0</v>
      </c>
      <c r="R313" s="171">
        <f t="shared" si="83"/>
        <v>0</v>
      </c>
      <c r="S313" s="168" t="str">
        <f t="shared" si="84"/>
        <v/>
      </c>
      <c r="T313" s="171"/>
      <c r="U313" s="171"/>
      <c r="V313" s="171" t="str">
        <f>IF($F313&lt;&gt;"", IF($C313&lt;&gt;"", _xlfn.IFNA(IF(MATCH($C313&amp;" - "&amp;$F313, tblRelatietypeVergoeding[], 0)&lt;&gt;0, "", ""), "| Onverwachte combinatie tussen relatietype (veld "&amp;S312&amp;ROW()&amp;") en vergoedingswijze (veld "&amp;V312&amp;ROW()&amp;"). Kijk na of deze correct is."), ""), "")</f>
        <v/>
      </c>
      <c r="W313" s="171"/>
      <c r="X313" s="171"/>
      <c r="Y313" s="171"/>
      <c r="Z313" s="227" t="str">
        <f t="shared" si="85"/>
        <v/>
      </c>
      <c r="AA313" s="168"/>
      <c r="AB313" s="171"/>
      <c r="AC313" s="171"/>
      <c r="AD313" s="171"/>
      <c r="AE313" s="171"/>
      <c r="AF313" s="171" t="str">
        <f t="shared" si="72"/>
        <v/>
      </c>
      <c r="AG313" s="171" t="str">
        <f t="shared" si="73"/>
        <v/>
      </c>
      <c r="AH313" s="242" t="str">
        <f t="shared" si="86"/>
        <v/>
      </c>
      <c r="AI313" s="158" t="str">
        <f>IF(K313&lt;&gt;1, IF(SUM(K313:$K$504)&lt;&gt;0, "| Laat geen witruimte tussen ingevulde rijen.", ""), "")</f>
        <v/>
      </c>
      <c r="AJ313" s="242" t="str">
        <f t="shared" si="87"/>
        <v/>
      </c>
      <c r="AK313" s="171"/>
      <c r="AL313" s="159" t="str">
        <f t="shared" si="88"/>
        <v/>
      </c>
    </row>
    <row r="314" spans="1:38" s="158" customFormat="1" ht="14.4" customHeight="1" x14ac:dyDescent="0.3">
      <c r="A314" s="244" t="str">
        <f t="shared" si="74"/>
        <v/>
      </c>
      <c r="B314" s="153" t="str">
        <f t="shared" si="75"/>
        <v/>
      </c>
      <c r="C314" s="173"/>
      <c r="D314" s="179"/>
      <c r="E314" s="175"/>
      <c r="F314" s="156"/>
      <c r="G314" s="175"/>
      <c r="H314" s="175"/>
      <c r="I314" s="177"/>
      <c r="J314" s="157" t="s">
        <v>98</v>
      </c>
      <c r="K314" s="158">
        <f t="shared" si="76"/>
        <v>0</v>
      </c>
      <c r="L314" s="168">
        <f t="shared" si="77"/>
        <v>0</v>
      </c>
      <c r="M314" s="171">
        <f t="shared" si="78"/>
        <v>0</v>
      </c>
      <c r="N314" s="171">
        <f t="shared" si="79"/>
        <v>0</v>
      </c>
      <c r="O314" s="171">
        <f t="shared" si="80"/>
        <v>0</v>
      </c>
      <c r="P314" s="171">
        <f t="shared" si="81"/>
        <v>0</v>
      </c>
      <c r="Q314" s="171">
        <f t="shared" si="82"/>
        <v>0</v>
      </c>
      <c r="R314" s="171">
        <f t="shared" si="83"/>
        <v>0</v>
      </c>
      <c r="S314" s="168" t="str">
        <f t="shared" si="84"/>
        <v/>
      </c>
      <c r="T314" s="171"/>
      <c r="U314" s="171"/>
      <c r="V314" s="171" t="str">
        <f>IF($F314&lt;&gt;"", IF($C314&lt;&gt;"", _xlfn.IFNA(IF(MATCH($C314&amp;" - "&amp;$F314, tblRelatietypeVergoeding[], 0)&lt;&gt;0, "", ""), "| Onverwachte combinatie tussen relatietype (veld "&amp;S313&amp;ROW()&amp;") en vergoedingswijze (veld "&amp;V313&amp;ROW()&amp;"). Kijk na of deze correct is."), ""), "")</f>
        <v/>
      </c>
      <c r="W314" s="171"/>
      <c r="X314" s="171"/>
      <c r="Y314" s="171"/>
      <c r="Z314" s="227" t="str">
        <f t="shared" si="85"/>
        <v/>
      </c>
      <c r="AA314" s="168"/>
      <c r="AB314" s="171"/>
      <c r="AC314" s="171"/>
      <c r="AD314" s="171"/>
      <c r="AE314" s="171"/>
      <c r="AF314" s="171" t="str">
        <f t="shared" si="72"/>
        <v/>
      </c>
      <c r="AG314" s="171" t="str">
        <f t="shared" si="73"/>
        <v/>
      </c>
      <c r="AH314" s="242" t="str">
        <f t="shared" si="86"/>
        <v/>
      </c>
      <c r="AI314" s="158" t="str">
        <f>IF(K314&lt;&gt;1, IF(SUM(K314:$K$504)&lt;&gt;0, "| Laat geen witruimte tussen ingevulde rijen.", ""), "")</f>
        <v/>
      </c>
      <c r="AJ314" s="242" t="str">
        <f t="shared" si="87"/>
        <v/>
      </c>
      <c r="AK314" s="171"/>
      <c r="AL314" s="159" t="str">
        <f t="shared" si="88"/>
        <v/>
      </c>
    </row>
    <row r="315" spans="1:38" s="158" customFormat="1" ht="14.4" customHeight="1" x14ac:dyDescent="0.3">
      <c r="A315" s="244" t="str">
        <f t="shared" si="74"/>
        <v/>
      </c>
      <c r="B315" s="153" t="str">
        <f t="shared" si="75"/>
        <v/>
      </c>
      <c r="C315" s="173"/>
      <c r="D315" s="179"/>
      <c r="E315" s="175"/>
      <c r="F315" s="156"/>
      <c r="G315" s="175"/>
      <c r="H315" s="175"/>
      <c r="I315" s="177"/>
      <c r="J315" s="157" t="s">
        <v>98</v>
      </c>
      <c r="K315" s="158">
        <f t="shared" si="76"/>
        <v>0</v>
      </c>
      <c r="L315" s="168">
        <f t="shared" si="77"/>
        <v>0</v>
      </c>
      <c r="M315" s="171">
        <f t="shared" si="78"/>
        <v>0</v>
      </c>
      <c r="N315" s="171">
        <f t="shared" si="79"/>
        <v>0</v>
      </c>
      <c r="O315" s="171">
        <f t="shared" si="80"/>
        <v>0</v>
      </c>
      <c r="P315" s="171">
        <f t="shared" si="81"/>
        <v>0</v>
      </c>
      <c r="Q315" s="171">
        <f t="shared" si="82"/>
        <v>0</v>
      </c>
      <c r="R315" s="171">
        <f t="shared" si="83"/>
        <v>0</v>
      </c>
      <c r="S315" s="168" t="str">
        <f t="shared" si="84"/>
        <v/>
      </c>
      <c r="T315" s="171"/>
      <c r="U315" s="171"/>
      <c r="V315" s="171" t="str">
        <f>IF($F315&lt;&gt;"", IF($C315&lt;&gt;"", _xlfn.IFNA(IF(MATCH($C315&amp;" - "&amp;$F315, tblRelatietypeVergoeding[], 0)&lt;&gt;0, "", ""), "| Onverwachte combinatie tussen relatietype (veld "&amp;S314&amp;ROW()&amp;") en vergoedingswijze (veld "&amp;V314&amp;ROW()&amp;"). Kijk na of deze correct is."), ""), "")</f>
        <v/>
      </c>
      <c r="W315" s="171"/>
      <c r="X315" s="171"/>
      <c r="Y315" s="171"/>
      <c r="Z315" s="227" t="str">
        <f t="shared" si="85"/>
        <v/>
      </c>
      <c r="AA315" s="168"/>
      <c r="AB315" s="171"/>
      <c r="AC315" s="171"/>
      <c r="AD315" s="171"/>
      <c r="AE315" s="171"/>
      <c r="AF315" s="171" t="str">
        <f t="shared" si="72"/>
        <v/>
      </c>
      <c r="AG315" s="171" t="str">
        <f t="shared" si="73"/>
        <v/>
      </c>
      <c r="AH315" s="242" t="str">
        <f t="shared" si="86"/>
        <v/>
      </c>
      <c r="AI315" s="158" t="str">
        <f>IF(K315&lt;&gt;1, IF(SUM(K315:$K$504)&lt;&gt;0, "| Laat geen witruimte tussen ingevulde rijen.", ""), "")</f>
        <v/>
      </c>
      <c r="AJ315" s="242" t="str">
        <f t="shared" si="87"/>
        <v/>
      </c>
      <c r="AK315" s="171"/>
      <c r="AL315" s="159" t="str">
        <f t="shared" si="88"/>
        <v/>
      </c>
    </row>
    <row r="316" spans="1:38" s="158" customFormat="1" ht="14.4" customHeight="1" x14ac:dyDescent="0.3">
      <c r="A316" s="244" t="str">
        <f t="shared" si="74"/>
        <v/>
      </c>
      <c r="B316" s="153" t="str">
        <f t="shared" si="75"/>
        <v/>
      </c>
      <c r="C316" s="173"/>
      <c r="D316" s="179"/>
      <c r="E316" s="175"/>
      <c r="F316" s="156"/>
      <c r="G316" s="175"/>
      <c r="H316" s="175"/>
      <c r="I316" s="177"/>
      <c r="J316" s="157" t="s">
        <v>98</v>
      </c>
      <c r="K316" s="158">
        <f t="shared" si="76"/>
        <v>0</v>
      </c>
      <c r="L316" s="168">
        <f t="shared" si="77"/>
        <v>0</v>
      </c>
      <c r="M316" s="171">
        <f t="shared" si="78"/>
        <v>0</v>
      </c>
      <c r="N316" s="171">
        <f t="shared" si="79"/>
        <v>0</v>
      </c>
      <c r="O316" s="171">
        <f t="shared" si="80"/>
        <v>0</v>
      </c>
      <c r="P316" s="171">
        <f t="shared" si="81"/>
        <v>0</v>
      </c>
      <c r="Q316" s="171">
        <f t="shared" si="82"/>
        <v>0</v>
      </c>
      <c r="R316" s="171">
        <f t="shared" si="83"/>
        <v>0</v>
      </c>
      <c r="S316" s="168" t="str">
        <f t="shared" si="84"/>
        <v/>
      </c>
      <c r="T316" s="171"/>
      <c r="U316" s="171"/>
      <c r="V316" s="171" t="str">
        <f>IF($F316&lt;&gt;"", IF($C316&lt;&gt;"", _xlfn.IFNA(IF(MATCH($C316&amp;" - "&amp;$F316, tblRelatietypeVergoeding[], 0)&lt;&gt;0, "", ""), "| Onverwachte combinatie tussen relatietype (veld "&amp;S315&amp;ROW()&amp;") en vergoedingswijze (veld "&amp;V315&amp;ROW()&amp;"). Kijk na of deze correct is."), ""), "")</f>
        <v/>
      </c>
      <c r="W316" s="171"/>
      <c r="X316" s="171"/>
      <c r="Y316" s="171"/>
      <c r="Z316" s="227" t="str">
        <f t="shared" si="85"/>
        <v/>
      </c>
      <c r="AA316" s="168"/>
      <c r="AB316" s="171"/>
      <c r="AC316" s="171"/>
      <c r="AD316" s="171"/>
      <c r="AE316" s="171"/>
      <c r="AF316" s="171" t="str">
        <f t="shared" si="72"/>
        <v/>
      </c>
      <c r="AG316" s="171" t="str">
        <f t="shared" si="73"/>
        <v/>
      </c>
      <c r="AH316" s="242" t="str">
        <f t="shared" si="86"/>
        <v/>
      </c>
      <c r="AI316" s="158" t="str">
        <f>IF(K316&lt;&gt;1, IF(SUM(K316:$K$504)&lt;&gt;0, "| Laat geen witruimte tussen ingevulde rijen.", ""), "")</f>
        <v/>
      </c>
      <c r="AJ316" s="242" t="str">
        <f t="shared" si="87"/>
        <v/>
      </c>
      <c r="AK316" s="171"/>
      <c r="AL316" s="159" t="str">
        <f t="shared" si="88"/>
        <v/>
      </c>
    </row>
    <row r="317" spans="1:38" s="158" customFormat="1" ht="14.4" customHeight="1" x14ac:dyDescent="0.3">
      <c r="A317" s="244" t="str">
        <f t="shared" si="74"/>
        <v/>
      </c>
      <c r="B317" s="153" t="str">
        <f t="shared" si="75"/>
        <v/>
      </c>
      <c r="C317" s="173"/>
      <c r="D317" s="179"/>
      <c r="E317" s="175"/>
      <c r="F317" s="156"/>
      <c r="G317" s="175"/>
      <c r="H317" s="175"/>
      <c r="I317" s="177"/>
      <c r="J317" s="157" t="s">
        <v>98</v>
      </c>
      <c r="K317" s="158">
        <f t="shared" si="76"/>
        <v>0</v>
      </c>
      <c r="L317" s="168">
        <f t="shared" si="77"/>
        <v>0</v>
      </c>
      <c r="M317" s="171">
        <f t="shared" si="78"/>
        <v>0</v>
      </c>
      <c r="N317" s="171">
        <f t="shared" si="79"/>
        <v>0</v>
      </c>
      <c r="O317" s="171">
        <f t="shared" si="80"/>
        <v>0</v>
      </c>
      <c r="P317" s="171">
        <f t="shared" si="81"/>
        <v>0</v>
      </c>
      <c r="Q317" s="171">
        <f t="shared" si="82"/>
        <v>0</v>
      </c>
      <c r="R317" s="171">
        <f t="shared" si="83"/>
        <v>0</v>
      </c>
      <c r="S317" s="168" t="str">
        <f t="shared" si="84"/>
        <v/>
      </c>
      <c r="T317" s="171"/>
      <c r="U317" s="171"/>
      <c r="V317" s="171" t="str">
        <f>IF($F317&lt;&gt;"", IF($C317&lt;&gt;"", _xlfn.IFNA(IF(MATCH($C317&amp;" - "&amp;$F317, tblRelatietypeVergoeding[], 0)&lt;&gt;0, "", ""), "| Onverwachte combinatie tussen relatietype (veld "&amp;S316&amp;ROW()&amp;") en vergoedingswijze (veld "&amp;V316&amp;ROW()&amp;"). Kijk na of deze correct is."), ""), "")</f>
        <v/>
      </c>
      <c r="W317" s="171"/>
      <c r="X317" s="171"/>
      <c r="Y317" s="171"/>
      <c r="Z317" s="227" t="str">
        <f t="shared" si="85"/>
        <v/>
      </c>
      <c r="AA317" s="168"/>
      <c r="AB317" s="171"/>
      <c r="AC317" s="171"/>
      <c r="AD317" s="171"/>
      <c r="AE317" s="171"/>
      <c r="AF317" s="171" t="str">
        <f t="shared" si="72"/>
        <v/>
      </c>
      <c r="AG317" s="171" t="str">
        <f t="shared" si="73"/>
        <v/>
      </c>
      <c r="AH317" s="242" t="str">
        <f t="shared" si="86"/>
        <v/>
      </c>
      <c r="AI317" s="158" t="str">
        <f>IF(K317&lt;&gt;1, IF(SUM(K317:$K$504)&lt;&gt;0, "| Laat geen witruimte tussen ingevulde rijen.", ""), "")</f>
        <v/>
      </c>
      <c r="AJ317" s="242" t="str">
        <f t="shared" si="87"/>
        <v/>
      </c>
      <c r="AK317" s="171"/>
      <c r="AL317" s="159" t="str">
        <f t="shared" si="88"/>
        <v/>
      </c>
    </row>
    <row r="318" spans="1:38" s="158" customFormat="1" ht="14.4" customHeight="1" x14ac:dyDescent="0.3">
      <c r="A318" s="244" t="str">
        <f t="shared" si="74"/>
        <v/>
      </c>
      <c r="B318" s="153" t="str">
        <f t="shared" si="75"/>
        <v/>
      </c>
      <c r="C318" s="173"/>
      <c r="D318" s="179"/>
      <c r="E318" s="175"/>
      <c r="F318" s="156"/>
      <c r="G318" s="175"/>
      <c r="H318" s="175"/>
      <c r="I318" s="177"/>
      <c r="J318" s="157" t="s">
        <v>98</v>
      </c>
      <c r="K318" s="158">
        <f t="shared" si="76"/>
        <v>0</v>
      </c>
      <c r="L318" s="168">
        <f t="shared" si="77"/>
        <v>0</v>
      </c>
      <c r="M318" s="171">
        <f t="shared" si="78"/>
        <v>0</v>
      </c>
      <c r="N318" s="171">
        <f t="shared" si="79"/>
        <v>0</v>
      </c>
      <c r="O318" s="171">
        <f t="shared" si="80"/>
        <v>0</v>
      </c>
      <c r="P318" s="171">
        <f t="shared" si="81"/>
        <v>0</v>
      </c>
      <c r="Q318" s="171">
        <f t="shared" si="82"/>
        <v>0</v>
      </c>
      <c r="R318" s="171">
        <f t="shared" si="83"/>
        <v>0</v>
      </c>
      <c r="S318" s="168" t="str">
        <f t="shared" si="84"/>
        <v/>
      </c>
      <c r="T318" s="171"/>
      <c r="U318" s="171"/>
      <c r="V318" s="171" t="str">
        <f>IF($F318&lt;&gt;"", IF($C318&lt;&gt;"", _xlfn.IFNA(IF(MATCH($C318&amp;" - "&amp;$F318, tblRelatietypeVergoeding[], 0)&lt;&gt;0, "", ""), "| Onverwachte combinatie tussen relatietype (veld "&amp;S317&amp;ROW()&amp;") en vergoedingswijze (veld "&amp;V317&amp;ROW()&amp;"). Kijk na of deze correct is."), ""), "")</f>
        <v/>
      </c>
      <c r="W318" s="171"/>
      <c r="X318" s="171"/>
      <c r="Y318" s="171"/>
      <c r="Z318" s="227" t="str">
        <f t="shared" si="85"/>
        <v/>
      </c>
      <c r="AA318" s="168"/>
      <c r="AB318" s="171"/>
      <c r="AC318" s="171"/>
      <c r="AD318" s="171"/>
      <c r="AE318" s="171"/>
      <c r="AF318" s="171" t="str">
        <f t="shared" si="72"/>
        <v/>
      </c>
      <c r="AG318" s="171" t="str">
        <f t="shared" si="73"/>
        <v/>
      </c>
      <c r="AH318" s="242" t="str">
        <f t="shared" si="86"/>
        <v/>
      </c>
      <c r="AI318" s="158" t="str">
        <f>IF(K318&lt;&gt;1, IF(SUM(K318:$K$504)&lt;&gt;0, "| Laat geen witruimte tussen ingevulde rijen.", ""), "")</f>
        <v/>
      </c>
      <c r="AJ318" s="242" t="str">
        <f t="shared" si="87"/>
        <v/>
      </c>
      <c r="AK318" s="171"/>
      <c r="AL318" s="159" t="str">
        <f t="shared" si="88"/>
        <v/>
      </c>
    </row>
    <row r="319" spans="1:38" s="158" customFormat="1" ht="14.4" customHeight="1" x14ac:dyDescent="0.3">
      <c r="A319" s="244" t="str">
        <f t="shared" si="74"/>
        <v/>
      </c>
      <c r="B319" s="153" t="str">
        <f t="shared" si="75"/>
        <v/>
      </c>
      <c r="C319" s="173"/>
      <c r="D319" s="179"/>
      <c r="E319" s="175"/>
      <c r="F319" s="156"/>
      <c r="G319" s="175"/>
      <c r="H319" s="175"/>
      <c r="I319" s="177"/>
      <c r="J319" s="157" t="s">
        <v>98</v>
      </c>
      <c r="K319" s="158">
        <f t="shared" si="76"/>
        <v>0</v>
      </c>
      <c r="L319" s="168">
        <f t="shared" si="77"/>
        <v>0</v>
      </c>
      <c r="M319" s="171">
        <f t="shared" si="78"/>
        <v>0</v>
      </c>
      <c r="N319" s="171">
        <f t="shared" si="79"/>
        <v>0</v>
      </c>
      <c r="O319" s="171">
        <f t="shared" si="80"/>
        <v>0</v>
      </c>
      <c r="P319" s="171">
        <f t="shared" si="81"/>
        <v>0</v>
      </c>
      <c r="Q319" s="171">
        <f t="shared" si="82"/>
        <v>0</v>
      </c>
      <c r="R319" s="171">
        <f t="shared" si="83"/>
        <v>0</v>
      </c>
      <c r="S319" s="168" t="str">
        <f t="shared" si="84"/>
        <v/>
      </c>
      <c r="T319" s="171"/>
      <c r="U319" s="171"/>
      <c r="V319" s="171" t="str">
        <f>IF($F319&lt;&gt;"", IF($C319&lt;&gt;"", _xlfn.IFNA(IF(MATCH($C319&amp;" - "&amp;$F319, tblRelatietypeVergoeding[], 0)&lt;&gt;0, "", ""), "| Onverwachte combinatie tussen relatietype (veld "&amp;S318&amp;ROW()&amp;") en vergoedingswijze (veld "&amp;V318&amp;ROW()&amp;"). Kijk na of deze correct is."), ""), "")</f>
        <v/>
      </c>
      <c r="W319" s="171"/>
      <c r="X319" s="171"/>
      <c r="Y319" s="171"/>
      <c r="Z319" s="227" t="str">
        <f t="shared" si="85"/>
        <v/>
      </c>
      <c r="AA319" s="168"/>
      <c r="AB319" s="171"/>
      <c r="AC319" s="171"/>
      <c r="AD319" s="171"/>
      <c r="AE319" s="171"/>
      <c r="AF319" s="171" t="str">
        <f t="shared" si="72"/>
        <v/>
      </c>
      <c r="AG319" s="171" t="str">
        <f t="shared" si="73"/>
        <v/>
      </c>
      <c r="AH319" s="242" t="str">
        <f t="shared" si="86"/>
        <v/>
      </c>
      <c r="AI319" s="158" t="str">
        <f>IF(K319&lt;&gt;1, IF(SUM(K319:$K$504)&lt;&gt;0, "| Laat geen witruimte tussen ingevulde rijen.", ""), "")</f>
        <v/>
      </c>
      <c r="AJ319" s="242" t="str">
        <f t="shared" si="87"/>
        <v/>
      </c>
      <c r="AK319" s="171"/>
      <c r="AL319" s="159" t="str">
        <f t="shared" si="88"/>
        <v/>
      </c>
    </row>
    <row r="320" spans="1:38" s="158" customFormat="1" ht="14.4" customHeight="1" x14ac:dyDescent="0.3">
      <c r="A320" s="244" t="str">
        <f t="shared" si="74"/>
        <v/>
      </c>
      <c r="B320" s="153" t="str">
        <f t="shared" si="75"/>
        <v/>
      </c>
      <c r="C320" s="173"/>
      <c r="D320" s="179"/>
      <c r="E320" s="175"/>
      <c r="F320" s="156"/>
      <c r="G320" s="175"/>
      <c r="H320" s="175"/>
      <c r="I320" s="177"/>
      <c r="J320" s="157" t="s">
        <v>98</v>
      </c>
      <c r="K320" s="158">
        <f t="shared" si="76"/>
        <v>0</v>
      </c>
      <c r="L320" s="168">
        <f t="shared" si="77"/>
        <v>0</v>
      </c>
      <c r="M320" s="171">
        <f t="shared" si="78"/>
        <v>0</v>
      </c>
      <c r="N320" s="171">
        <f t="shared" si="79"/>
        <v>0</v>
      </c>
      <c r="O320" s="171">
        <f t="shared" si="80"/>
        <v>0</v>
      </c>
      <c r="P320" s="171">
        <f t="shared" si="81"/>
        <v>0</v>
      </c>
      <c r="Q320" s="171">
        <f t="shared" si="82"/>
        <v>0</v>
      </c>
      <c r="R320" s="171">
        <f t="shared" si="83"/>
        <v>0</v>
      </c>
      <c r="S320" s="168" t="str">
        <f t="shared" si="84"/>
        <v/>
      </c>
      <c r="T320" s="171"/>
      <c r="U320" s="171"/>
      <c r="V320" s="171" t="str">
        <f>IF($F320&lt;&gt;"", IF($C320&lt;&gt;"", _xlfn.IFNA(IF(MATCH($C320&amp;" - "&amp;$F320, tblRelatietypeVergoeding[], 0)&lt;&gt;0, "", ""), "| Onverwachte combinatie tussen relatietype (veld "&amp;S319&amp;ROW()&amp;") en vergoedingswijze (veld "&amp;V319&amp;ROW()&amp;"). Kijk na of deze correct is."), ""), "")</f>
        <v/>
      </c>
      <c r="W320" s="171"/>
      <c r="X320" s="171"/>
      <c r="Y320" s="171"/>
      <c r="Z320" s="227" t="str">
        <f t="shared" si="85"/>
        <v/>
      </c>
      <c r="AA320" s="168"/>
      <c r="AB320" s="171"/>
      <c r="AC320" s="171"/>
      <c r="AD320" s="171"/>
      <c r="AE320" s="171"/>
      <c r="AF320" s="171" t="str">
        <f t="shared" si="72"/>
        <v/>
      </c>
      <c r="AG320" s="171" t="str">
        <f t="shared" si="73"/>
        <v/>
      </c>
      <c r="AH320" s="242" t="str">
        <f t="shared" si="86"/>
        <v/>
      </c>
      <c r="AI320" s="158" t="str">
        <f>IF(K320&lt;&gt;1, IF(SUM(K320:$K$504)&lt;&gt;0, "| Laat geen witruimte tussen ingevulde rijen.", ""), "")</f>
        <v/>
      </c>
      <c r="AJ320" s="242" t="str">
        <f t="shared" si="87"/>
        <v/>
      </c>
      <c r="AK320" s="171"/>
      <c r="AL320" s="159" t="str">
        <f t="shared" si="88"/>
        <v/>
      </c>
    </row>
    <row r="321" spans="1:38" s="158" customFormat="1" ht="14.4" customHeight="1" x14ac:dyDescent="0.3">
      <c r="A321" s="244" t="str">
        <f t="shared" si="74"/>
        <v/>
      </c>
      <c r="B321" s="153" t="str">
        <f t="shared" si="75"/>
        <v/>
      </c>
      <c r="C321" s="173"/>
      <c r="D321" s="179"/>
      <c r="E321" s="175"/>
      <c r="F321" s="156"/>
      <c r="G321" s="175"/>
      <c r="H321" s="175"/>
      <c r="I321" s="177"/>
      <c r="J321" s="157" t="s">
        <v>98</v>
      </c>
      <c r="K321" s="158">
        <f t="shared" si="76"/>
        <v>0</v>
      </c>
      <c r="L321" s="168">
        <f t="shared" si="77"/>
        <v>0</v>
      </c>
      <c r="M321" s="171">
        <f t="shared" si="78"/>
        <v>0</v>
      </c>
      <c r="N321" s="171">
        <f t="shared" si="79"/>
        <v>0</v>
      </c>
      <c r="O321" s="171">
        <f t="shared" si="80"/>
        <v>0</v>
      </c>
      <c r="P321" s="171">
        <f t="shared" si="81"/>
        <v>0</v>
      </c>
      <c r="Q321" s="171">
        <f t="shared" si="82"/>
        <v>0</v>
      </c>
      <c r="R321" s="171">
        <f t="shared" si="83"/>
        <v>0</v>
      </c>
      <c r="S321" s="168" t="str">
        <f t="shared" si="84"/>
        <v/>
      </c>
      <c r="T321" s="171"/>
      <c r="U321" s="171"/>
      <c r="V321" s="171" t="str">
        <f>IF($F321&lt;&gt;"", IF($C321&lt;&gt;"", _xlfn.IFNA(IF(MATCH($C321&amp;" - "&amp;$F321, tblRelatietypeVergoeding[], 0)&lt;&gt;0, "", ""), "| Onverwachte combinatie tussen relatietype (veld "&amp;S320&amp;ROW()&amp;") en vergoedingswijze (veld "&amp;V320&amp;ROW()&amp;"). Kijk na of deze correct is."), ""), "")</f>
        <v/>
      </c>
      <c r="W321" s="171"/>
      <c r="X321" s="171"/>
      <c r="Y321" s="171"/>
      <c r="Z321" s="227" t="str">
        <f t="shared" si="85"/>
        <v/>
      </c>
      <c r="AA321" s="168"/>
      <c r="AB321" s="171"/>
      <c r="AC321" s="171"/>
      <c r="AD321" s="171"/>
      <c r="AE321" s="171"/>
      <c r="AF321" s="171" t="str">
        <f t="shared" si="72"/>
        <v/>
      </c>
      <c r="AG321" s="171" t="str">
        <f t="shared" si="73"/>
        <v/>
      </c>
      <c r="AH321" s="242" t="str">
        <f t="shared" si="86"/>
        <v/>
      </c>
      <c r="AI321" s="158" t="str">
        <f>IF(K321&lt;&gt;1, IF(SUM(K321:$K$504)&lt;&gt;0, "| Laat geen witruimte tussen ingevulde rijen.", ""), "")</f>
        <v/>
      </c>
      <c r="AJ321" s="242" t="str">
        <f t="shared" si="87"/>
        <v/>
      </c>
      <c r="AK321" s="171"/>
      <c r="AL321" s="159" t="str">
        <f t="shared" si="88"/>
        <v/>
      </c>
    </row>
    <row r="322" spans="1:38" s="158" customFormat="1" ht="14.4" customHeight="1" x14ac:dyDescent="0.3">
      <c r="A322" s="244" t="str">
        <f t="shared" si="74"/>
        <v/>
      </c>
      <c r="B322" s="153" t="str">
        <f t="shared" si="75"/>
        <v/>
      </c>
      <c r="C322" s="173"/>
      <c r="D322" s="179"/>
      <c r="E322" s="175"/>
      <c r="F322" s="156"/>
      <c r="G322" s="175"/>
      <c r="H322" s="175"/>
      <c r="I322" s="177"/>
      <c r="J322" s="157" t="s">
        <v>98</v>
      </c>
      <c r="K322" s="158">
        <f t="shared" si="76"/>
        <v>0</v>
      </c>
      <c r="L322" s="168">
        <f t="shared" si="77"/>
        <v>0</v>
      </c>
      <c r="M322" s="171">
        <f t="shared" si="78"/>
        <v>0</v>
      </c>
      <c r="N322" s="171">
        <f t="shared" si="79"/>
        <v>0</v>
      </c>
      <c r="O322" s="171">
        <f t="shared" si="80"/>
        <v>0</v>
      </c>
      <c r="P322" s="171">
        <f t="shared" si="81"/>
        <v>0</v>
      </c>
      <c r="Q322" s="171">
        <f t="shared" si="82"/>
        <v>0</v>
      </c>
      <c r="R322" s="171">
        <f t="shared" si="83"/>
        <v>0</v>
      </c>
      <c r="S322" s="168" t="str">
        <f t="shared" si="84"/>
        <v/>
      </c>
      <c r="T322" s="171"/>
      <c r="U322" s="171"/>
      <c r="V322" s="171" t="str">
        <f>IF($F322&lt;&gt;"", IF($C322&lt;&gt;"", _xlfn.IFNA(IF(MATCH($C322&amp;" - "&amp;$F322, tblRelatietypeVergoeding[], 0)&lt;&gt;0, "", ""), "| Onverwachte combinatie tussen relatietype (veld "&amp;S321&amp;ROW()&amp;") en vergoedingswijze (veld "&amp;V321&amp;ROW()&amp;"). Kijk na of deze correct is."), ""), "")</f>
        <v/>
      </c>
      <c r="W322" s="171"/>
      <c r="X322" s="171"/>
      <c r="Y322" s="171"/>
      <c r="Z322" s="227" t="str">
        <f t="shared" si="85"/>
        <v/>
      </c>
      <c r="AA322" s="168"/>
      <c r="AB322" s="171"/>
      <c r="AC322" s="171"/>
      <c r="AD322" s="171"/>
      <c r="AE322" s="171"/>
      <c r="AF322" s="171" t="str">
        <f t="shared" si="72"/>
        <v/>
      </c>
      <c r="AG322" s="171" t="str">
        <f t="shared" si="73"/>
        <v/>
      </c>
      <c r="AH322" s="242" t="str">
        <f t="shared" si="86"/>
        <v/>
      </c>
      <c r="AI322" s="158" t="str">
        <f>IF(K322&lt;&gt;1, IF(SUM(K322:$K$504)&lt;&gt;0, "| Laat geen witruimte tussen ingevulde rijen.", ""), "")</f>
        <v/>
      </c>
      <c r="AJ322" s="242" t="str">
        <f t="shared" si="87"/>
        <v/>
      </c>
      <c r="AK322" s="171"/>
      <c r="AL322" s="159" t="str">
        <f t="shared" si="88"/>
        <v/>
      </c>
    </row>
    <row r="323" spans="1:38" s="158" customFormat="1" ht="14.4" customHeight="1" x14ac:dyDescent="0.3">
      <c r="A323" s="244" t="str">
        <f t="shared" si="74"/>
        <v/>
      </c>
      <c r="B323" s="153" t="str">
        <f t="shared" si="75"/>
        <v/>
      </c>
      <c r="C323" s="173"/>
      <c r="D323" s="179"/>
      <c r="E323" s="175"/>
      <c r="F323" s="156"/>
      <c r="G323" s="175"/>
      <c r="H323" s="175"/>
      <c r="I323" s="177"/>
      <c r="J323" s="157" t="s">
        <v>98</v>
      </c>
      <c r="K323" s="158">
        <f t="shared" si="76"/>
        <v>0</v>
      </c>
      <c r="L323" s="168">
        <f t="shared" si="77"/>
        <v>0</v>
      </c>
      <c r="M323" s="171">
        <f t="shared" si="78"/>
        <v>0</v>
      </c>
      <c r="N323" s="171">
        <f t="shared" si="79"/>
        <v>0</v>
      </c>
      <c r="O323" s="171">
        <f t="shared" si="80"/>
        <v>0</v>
      </c>
      <c r="P323" s="171">
        <f t="shared" si="81"/>
        <v>0</v>
      </c>
      <c r="Q323" s="171">
        <f t="shared" si="82"/>
        <v>0</v>
      </c>
      <c r="R323" s="171">
        <f t="shared" si="83"/>
        <v>0</v>
      </c>
      <c r="S323" s="168" t="str">
        <f t="shared" si="84"/>
        <v/>
      </c>
      <c r="T323" s="171"/>
      <c r="U323" s="171"/>
      <c r="V323" s="171" t="str">
        <f>IF($F323&lt;&gt;"", IF($C323&lt;&gt;"", _xlfn.IFNA(IF(MATCH($C323&amp;" - "&amp;$F323, tblRelatietypeVergoeding[], 0)&lt;&gt;0, "", ""), "| Onverwachte combinatie tussen relatietype (veld "&amp;S322&amp;ROW()&amp;") en vergoedingswijze (veld "&amp;V322&amp;ROW()&amp;"). Kijk na of deze correct is."), ""), "")</f>
        <v/>
      </c>
      <c r="W323" s="171"/>
      <c r="X323" s="171"/>
      <c r="Y323" s="171"/>
      <c r="Z323" s="227" t="str">
        <f t="shared" si="85"/>
        <v/>
      </c>
      <c r="AA323" s="168"/>
      <c r="AB323" s="171"/>
      <c r="AC323" s="171"/>
      <c r="AD323" s="171"/>
      <c r="AE323" s="171"/>
      <c r="AF323" s="171" t="str">
        <f t="shared" si="72"/>
        <v/>
      </c>
      <c r="AG323" s="171" t="str">
        <f t="shared" si="73"/>
        <v/>
      </c>
      <c r="AH323" s="242" t="str">
        <f t="shared" si="86"/>
        <v/>
      </c>
      <c r="AI323" s="158" t="str">
        <f>IF(K323&lt;&gt;1, IF(SUM(K323:$K$504)&lt;&gt;0, "| Laat geen witruimte tussen ingevulde rijen.", ""), "")</f>
        <v/>
      </c>
      <c r="AJ323" s="242" t="str">
        <f t="shared" si="87"/>
        <v/>
      </c>
      <c r="AK323" s="171"/>
      <c r="AL323" s="159" t="str">
        <f t="shared" si="88"/>
        <v/>
      </c>
    </row>
    <row r="324" spans="1:38" s="158" customFormat="1" ht="14.4" customHeight="1" x14ac:dyDescent="0.3">
      <c r="A324" s="244" t="str">
        <f t="shared" si="74"/>
        <v/>
      </c>
      <c r="B324" s="153" t="str">
        <f t="shared" si="75"/>
        <v/>
      </c>
      <c r="C324" s="173"/>
      <c r="D324" s="179"/>
      <c r="E324" s="175"/>
      <c r="F324" s="156"/>
      <c r="G324" s="175"/>
      <c r="H324" s="175"/>
      <c r="I324" s="177"/>
      <c r="J324" s="157" t="s">
        <v>98</v>
      </c>
      <c r="K324" s="158">
        <f t="shared" si="76"/>
        <v>0</v>
      </c>
      <c r="L324" s="168">
        <f t="shared" si="77"/>
        <v>0</v>
      </c>
      <c r="M324" s="171">
        <f t="shared" si="78"/>
        <v>0</v>
      </c>
      <c r="N324" s="171">
        <f t="shared" si="79"/>
        <v>0</v>
      </c>
      <c r="O324" s="171">
        <f t="shared" si="80"/>
        <v>0</v>
      </c>
      <c r="P324" s="171">
        <f t="shared" si="81"/>
        <v>0</v>
      </c>
      <c r="Q324" s="171">
        <f t="shared" si="82"/>
        <v>0</v>
      </c>
      <c r="R324" s="171">
        <f t="shared" si="83"/>
        <v>0</v>
      </c>
      <c r="S324" s="168" t="str">
        <f t="shared" si="84"/>
        <v/>
      </c>
      <c r="T324" s="171"/>
      <c r="U324" s="171"/>
      <c r="V324" s="171" t="str">
        <f>IF($F324&lt;&gt;"", IF($C324&lt;&gt;"", _xlfn.IFNA(IF(MATCH($C324&amp;" - "&amp;$F324, tblRelatietypeVergoeding[], 0)&lt;&gt;0, "", ""), "| Onverwachte combinatie tussen relatietype (veld "&amp;S323&amp;ROW()&amp;") en vergoedingswijze (veld "&amp;V323&amp;ROW()&amp;"). Kijk na of deze correct is."), ""), "")</f>
        <v/>
      </c>
      <c r="W324" s="171"/>
      <c r="X324" s="171"/>
      <c r="Y324" s="171"/>
      <c r="Z324" s="227" t="str">
        <f t="shared" si="85"/>
        <v/>
      </c>
      <c r="AA324" s="168"/>
      <c r="AB324" s="171"/>
      <c r="AC324" s="171"/>
      <c r="AD324" s="171"/>
      <c r="AE324" s="171"/>
      <c r="AF324" s="171" t="str">
        <f t="shared" si="72"/>
        <v/>
      </c>
      <c r="AG324" s="171" t="str">
        <f t="shared" si="73"/>
        <v/>
      </c>
      <c r="AH324" s="242" t="str">
        <f t="shared" si="86"/>
        <v/>
      </c>
      <c r="AI324" s="158" t="str">
        <f>IF(K324&lt;&gt;1, IF(SUM(K324:$K$504)&lt;&gt;0, "| Laat geen witruimte tussen ingevulde rijen.", ""), "")</f>
        <v/>
      </c>
      <c r="AJ324" s="242" t="str">
        <f t="shared" si="87"/>
        <v/>
      </c>
      <c r="AK324" s="171"/>
      <c r="AL324" s="159" t="str">
        <f t="shared" si="88"/>
        <v/>
      </c>
    </row>
    <row r="325" spans="1:38" s="158" customFormat="1" ht="14.4" customHeight="1" x14ac:dyDescent="0.3">
      <c r="A325" s="244" t="str">
        <f t="shared" si="74"/>
        <v/>
      </c>
      <c r="B325" s="153" t="str">
        <f t="shared" si="75"/>
        <v/>
      </c>
      <c r="C325" s="173"/>
      <c r="D325" s="179"/>
      <c r="E325" s="175"/>
      <c r="F325" s="156"/>
      <c r="G325" s="175"/>
      <c r="H325" s="175"/>
      <c r="I325" s="177"/>
      <c r="J325" s="157" t="s">
        <v>98</v>
      </c>
      <c r="K325" s="158">
        <f t="shared" si="76"/>
        <v>0</v>
      </c>
      <c r="L325" s="168">
        <f t="shared" si="77"/>
        <v>0</v>
      </c>
      <c r="M325" s="171">
        <f t="shared" si="78"/>
        <v>0</v>
      </c>
      <c r="N325" s="171">
        <f t="shared" si="79"/>
        <v>0</v>
      </c>
      <c r="O325" s="171">
        <f t="shared" si="80"/>
        <v>0</v>
      </c>
      <c r="P325" s="171">
        <f t="shared" si="81"/>
        <v>0</v>
      </c>
      <c r="Q325" s="171">
        <f t="shared" si="82"/>
        <v>0</v>
      </c>
      <c r="R325" s="171">
        <f t="shared" si="83"/>
        <v>0</v>
      </c>
      <c r="S325" s="168" t="str">
        <f t="shared" si="84"/>
        <v/>
      </c>
      <c r="T325" s="171"/>
      <c r="U325" s="171"/>
      <c r="V325" s="171" t="str">
        <f>IF($F325&lt;&gt;"", IF($C325&lt;&gt;"", _xlfn.IFNA(IF(MATCH($C325&amp;" - "&amp;$F325, tblRelatietypeVergoeding[], 0)&lt;&gt;0, "", ""), "| Onverwachte combinatie tussen relatietype (veld "&amp;S324&amp;ROW()&amp;") en vergoedingswijze (veld "&amp;V324&amp;ROW()&amp;"). Kijk na of deze correct is."), ""), "")</f>
        <v/>
      </c>
      <c r="W325" s="171"/>
      <c r="X325" s="171"/>
      <c r="Y325" s="171"/>
      <c r="Z325" s="227" t="str">
        <f t="shared" si="85"/>
        <v/>
      </c>
      <c r="AA325" s="168"/>
      <c r="AB325" s="171"/>
      <c r="AC325" s="171"/>
      <c r="AD325" s="171"/>
      <c r="AE325" s="171"/>
      <c r="AF325" s="171" t="str">
        <f t="shared" ref="AF325:AF388" si="89">IF(ISTEXT(H325), IFERROR(IF(SEARCH(".", H325)&lt;&gt;0, "| Veld '"&amp;AF$4&amp;ROW()&amp;"': "&amp;Fout_punt), "| Veld '"&amp;AF$4&amp;ROW()&amp;"': "&amp;Fout_geen_getal), IF(H325&lt;0, "| Veld '"&amp;AF$4&amp;ROW()&amp;"': "&amp;Fout_negatief, IF(H325&gt;D325, "| Veld '"&amp;$AF$4&amp;ROW()&amp;"': Het aantal VTE's kan niet groter zijn dan het aantal personen in veld '"&amp;$AB$4&amp;ROW()&amp;"'.", "")))</f>
        <v/>
      </c>
      <c r="AG325" s="171" t="str">
        <f t="shared" ref="AG325:AG388" si="90">IF(ISTEXT(I325), IFERROR(IF(SEARCH(".", I325)&lt;&gt;0, "| Veld '"&amp;AG$4&amp;ROW()&amp;"': "&amp;Fout_punt), "| Veld '"&amp;AG$4&amp;ROW()&amp;"': "&amp;Fout_geen_getal), IF(I325&lt;0, "| Veld '"&amp;AG$4&amp;ROW()&amp;"': "&amp;Fout_negatief, ""))</f>
        <v/>
      </c>
      <c r="AH325" s="242" t="str">
        <f t="shared" si="86"/>
        <v/>
      </c>
      <c r="AI325" s="158" t="str">
        <f>IF(K325&lt;&gt;1, IF(SUM(K325:$K$504)&lt;&gt;0, "| Laat geen witruimte tussen ingevulde rijen.", ""), "")</f>
        <v/>
      </c>
      <c r="AJ325" s="242" t="str">
        <f t="shared" si="87"/>
        <v/>
      </c>
      <c r="AK325" s="171"/>
      <c r="AL325" s="159" t="str">
        <f t="shared" si="88"/>
        <v/>
      </c>
    </row>
    <row r="326" spans="1:38" s="158" customFormat="1" ht="14.4" customHeight="1" x14ac:dyDescent="0.3">
      <c r="A326" s="244" t="str">
        <f t="shared" ref="A326:A389" si="91">IF(AL326&lt;&gt;"", "✘", "")</f>
        <v/>
      </c>
      <c r="B326" s="153" t="str">
        <f t="shared" ref="B326:B389" si="92">IF(OR(K326&lt;&gt;0, AI326&lt;&gt;""), ROW()-4, "")</f>
        <v/>
      </c>
      <c r="C326" s="173"/>
      <c r="D326" s="179"/>
      <c r="E326" s="175"/>
      <c r="F326" s="156"/>
      <c r="G326" s="175"/>
      <c r="H326" s="175"/>
      <c r="I326" s="177"/>
      <c r="J326" s="157" t="s">
        <v>98</v>
      </c>
      <c r="K326" s="158">
        <f t="shared" ref="K326:K389" si="93">IF(C326&amp;D326&amp;E326&amp;F326&amp;G326&amp;I326&lt;&gt;"", 1, 0)</f>
        <v>0</v>
      </c>
      <c r="L326" s="168">
        <f t="shared" ref="L326:L389" si="94">IF($K326&lt;&gt;0, IF(C326&lt;&gt;"", 0, 1), 0)</f>
        <v>0</v>
      </c>
      <c r="M326" s="171">
        <f t="shared" ref="M326:M389" si="95">IF($K326&lt;&gt;0, IF(D326&lt;&gt;"", 0, 1), 0)</f>
        <v>0</v>
      </c>
      <c r="N326" s="171">
        <f t="shared" ref="N326:N389" si="96">IF($K326&lt;&gt;0, IF(E326&lt;&gt;"", 0, 1), 0)</f>
        <v>0</v>
      </c>
      <c r="O326" s="171">
        <f t="shared" ref="O326:O389" si="97">IF($K326&lt;&gt;0, IF(F326&lt;&gt;"", 0, 1), 0)</f>
        <v>0</v>
      </c>
      <c r="P326" s="171">
        <f t="shared" ref="P326:P389" si="98">IF($K326&lt;&gt;0, IF(G326&lt;&gt;"", 0, 1), 0)</f>
        <v>0</v>
      </c>
      <c r="Q326" s="171">
        <f t="shared" ref="Q326:Q389" si="99">IF($K326&lt;&gt;0, IF(OR(C326="Uitzendpersoneel", C326="Ter beschikking gesteld personeel"), IF(H326&lt;&gt;"", 0, 1), -1), 0)</f>
        <v>0</v>
      </c>
      <c r="R326" s="171">
        <f t="shared" ref="R326:R389" si="100">IF($K326&lt;&gt;0, IF(I326&lt;&gt;"", 0, 1), 0)</f>
        <v>0</v>
      </c>
      <c r="S326" s="168" t="str">
        <f t="shared" ref="S326:S389" si="101">V326</f>
        <v/>
      </c>
      <c r="T326" s="171"/>
      <c r="U326" s="171"/>
      <c r="V326" s="171" t="str">
        <f>IF($F326&lt;&gt;"", IF($C326&lt;&gt;"", _xlfn.IFNA(IF(MATCH($C326&amp;" - "&amp;$F326, tblRelatietypeVergoeding[], 0)&lt;&gt;0, "", ""), "| Onverwachte combinatie tussen relatietype (veld "&amp;S325&amp;ROW()&amp;") en vergoedingswijze (veld "&amp;V325&amp;ROW()&amp;"). Kijk na of deze correct is."), ""), "")</f>
        <v/>
      </c>
      <c r="W326" s="171"/>
      <c r="X326" s="171"/>
      <c r="Y326" s="171"/>
      <c r="Z326" s="227" t="str">
        <f t="shared" ref="Z326:Z389" si="102">V326</f>
        <v/>
      </c>
      <c r="AA326" s="168"/>
      <c r="AB326" s="171"/>
      <c r="AC326" s="171"/>
      <c r="AD326" s="171"/>
      <c r="AE326" s="171"/>
      <c r="AF326" s="171" t="str">
        <f t="shared" si="89"/>
        <v/>
      </c>
      <c r="AG326" s="171" t="str">
        <f t="shared" si="90"/>
        <v/>
      </c>
      <c r="AH326" s="242" t="str">
        <f t="shared" ref="AH326:AH389" si="103">IF(SUMIF(L326:R326, "&gt;0")&gt;0, "| Vul verplichte velden in.", "")</f>
        <v/>
      </c>
      <c r="AI326" s="158" t="str">
        <f>IF(K326&lt;&gt;1, IF(SUM(K326:$K$504)&lt;&gt;0, "| Laat geen witruimte tussen ingevulde rijen.", ""), "")</f>
        <v/>
      </c>
      <c r="AJ326" s="242" t="str">
        <f t="shared" ref="AJ326:AJ389" si="104">IF(AA326&amp;AB326&amp;AC326&amp;AD326&amp;AE326&amp;AF326&amp;AG326&lt;&gt;"", AA326&amp;AB326&amp;AC326&amp;AD326&amp;AE326&amp;AF326&amp;AG326, AH326&amp;AI326)</f>
        <v/>
      </c>
      <c r="AK326" s="171"/>
      <c r="AL326" s="159" t="str">
        <f t="shared" ref="AL326:AL389" si="105">IF(AJ326&lt;&gt;"", AJ326, Z326)</f>
        <v/>
      </c>
    </row>
    <row r="327" spans="1:38" s="158" customFormat="1" ht="14.4" customHeight="1" x14ac:dyDescent="0.3">
      <c r="A327" s="244" t="str">
        <f t="shared" si="91"/>
        <v/>
      </c>
      <c r="B327" s="153" t="str">
        <f t="shared" si="92"/>
        <v/>
      </c>
      <c r="C327" s="173"/>
      <c r="D327" s="179"/>
      <c r="E327" s="175"/>
      <c r="F327" s="156"/>
      <c r="G327" s="175"/>
      <c r="H327" s="175"/>
      <c r="I327" s="177"/>
      <c r="J327" s="157" t="s">
        <v>98</v>
      </c>
      <c r="K327" s="158">
        <f t="shared" si="93"/>
        <v>0</v>
      </c>
      <c r="L327" s="168">
        <f t="shared" si="94"/>
        <v>0</v>
      </c>
      <c r="M327" s="171">
        <f t="shared" si="95"/>
        <v>0</v>
      </c>
      <c r="N327" s="171">
        <f t="shared" si="96"/>
        <v>0</v>
      </c>
      <c r="O327" s="171">
        <f t="shared" si="97"/>
        <v>0</v>
      </c>
      <c r="P327" s="171">
        <f t="shared" si="98"/>
        <v>0</v>
      </c>
      <c r="Q327" s="171">
        <f t="shared" si="99"/>
        <v>0</v>
      </c>
      <c r="R327" s="171">
        <f t="shared" si="100"/>
        <v>0</v>
      </c>
      <c r="S327" s="168" t="str">
        <f t="shared" si="101"/>
        <v/>
      </c>
      <c r="T327" s="171"/>
      <c r="U327" s="171"/>
      <c r="V327" s="171" t="str">
        <f>IF($F327&lt;&gt;"", IF($C327&lt;&gt;"", _xlfn.IFNA(IF(MATCH($C327&amp;" - "&amp;$F327, tblRelatietypeVergoeding[], 0)&lt;&gt;0, "", ""), "| Onverwachte combinatie tussen relatietype (veld "&amp;S326&amp;ROW()&amp;") en vergoedingswijze (veld "&amp;V326&amp;ROW()&amp;"). Kijk na of deze correct is."), ""), "")</f>
        <v/>
      </c>
      <c r="W327" s="171"/>
      <c r="X327" s="171"/>
      <c r="Y327" s="171"/>
      <c r="Z327" s="227" t="str">
        <f t="shared" si="102"/>
        <v/>
      </c>
      <c r="AA327" s="168"/>
      <c r="AB327" s="171"/>
      <c r="AC327" s="171"/>
      <c r="AD327" s="171"/>
      <c r="AE327" s="171"/>
      <c r="AF327" s="171" t="str">
        <f t="shared" si="89"/>
        <v/>
      </c>
      <c r="AG327" s="171" t="str">
        <f t="shared" si="90"/>
        <v/>
      </c>
      <c r="AH327" s="242" t="str">
        <f t="shared" si="103"/>
        <v/>
      </c>
      <c r="AI327" s="158" t="str">
        <f>IF(K327&lt;&gt;1, IF(SUM(K327:$K$504)&lt;&gt;0, "| Laat geen witruimte tussen ingevulde rijen.", ""), "")</f>
        <v/>
      </c>
      <c r="AJ327" s="242" t="str">
        <f t="shared" si="104"/>
        <v/>
      </c>
      <c r="AK327" s="171"/>
      <c r="AL327" s="159" t="str">
        <f t="shared" si="105"/>
        <v/>
      </c>
    </row>
    <row r="328" spans="1:38" s="158" customFormat="1" ht="14.4" customHeight="1" x14ac:dyDescent="0.3">
      <c r="A328" s="244" t="str">
        <f t="shared" si="91"/>
        <v/>
      </c>
      <c r="B328" s="153" t="str">
        <f t="shared" si="92"/>
        <v/>
      </c>
      <c r="C328" s="173"/>
      <c r="D328" s="179"/>
      <c r="E328" s="175"/>
      <c r="F328" s="156"/>
      <c r="G328" s="175"/>
      <c r="H328" s="175"/>
      <c r="I328" s="177"/>
      <c r="J328" s="157" t="s">
        <v>98</v>
      </c>
      <c r="K328" s="158">
        <f t="shared" si="93"/>
        <v>0</v>
      </c>
      <c r="L328" s="168">
        <f t="shared" si="94"/>
        <v>0</v>
      </c>
      <c r="M328" s="171">
        <f t="shared" si="95"/>
        <v>0</v>
      </c>
      <c r="N328" s="171">
        <f t="shared" si="96"/>
        <v>0</v>
      </c>
      <c r="O328" s="171">
        <f t="shared" si="97"/>
        <v>0</v>
      </c>
      <c r="P328" s="171">
        <f t="shared" si="98"/>
        <v>0</v>
      </c>
      <c r="Q328" s="171">
        <f t="shared" si="99"/>
        <v>0</v>
      </c>
      <c r="R328" s="171">
        <f t="shared" si="100"/>
        <v>0</v>
      </c>
      <c r="S328" s="168" t="str">
        <f t="shared" si="101"/>
        <v/>
      </c>
      <c r="T328" s="171"/>
      <c r="U328" s="171"/>
      <c r="V328" s="171" t="str">
        <f>IF($F328&lt;&gt;"", IF($C328&lt;&gt;"", _xlfn.IFNA(IF(MATCH($C328&amp;" - "&amp;$F328, tblRelatietypeVergoeding[], 0)&lt;&gt;0, "", ""), "| Onverwachte combinatie tussen relatietype (veld "&amp;S327&amp;ROW()&amp;") en vergoedingswijze (veld "&amp;V327&amp;ROW()&amp;"). Kijk na of deze correct is."), ""), "")</f>
        <v/>
      </c>
      <c r="W328" s="171"/>
      <c r="X328" s="171"/>
      <c r="Y328" s="171"/>
      <c r="Z328" s="227" t="str">
        <f t="shared" si="102"/>
        <v/>
      </c>
      <c r="AA328" s="168"/>
      <c r="AB328" s="171"/>
      <c r="AC328" s="171"/>
      <c r="AD328" s="171"/>
      <c r="AE328" s="171"/>
      <c r="AF328" s="171" t="str">
        <f t="shared" si="89"/>
        <v/>
      </c>
      <c r="AG328" s="171" t="str">
        <f t="shared" si="90"/>
        <v/>
      </c>
      <c r="AH328" s="242" t="str">
        <f t="shared" si="103"/>
        <v/>
      </c>
      <c r="AI328" s="158" t="str">
        <f>IF(K328&lt;&gt;1, IF(SUM(K328:$K$504)&lt;&gt;0, "| Laat geen witruimte tussen ingevulde rijen.", ""), "")</f>
        <v/>
      </c>
      <c r="AJ328" s="242" t="str">
        <f t="shared" si="104"/>
        <v/>
      </c>
      <c r="AK328" s="171"/>
      <c r="AL328" s="159" t="str">
        <f t="shared" si="105"/>
        <v/>
      </c>
    </row>
    <row r="329" spans="1:38" s="158" customFormat="1" ht="14.4" customHeight="1" x14ac:dyDescent="0.3">
      <c r="A329" s="244" t="str">
        <f t="shared" si="91"/>
        <v/>
      </c>
      <c r="B329" s="153" t="str">
        <f t="shared" si="92"/>
        <v/>
      </c>
      <c r="C329" s="173"/>
      <c r="D329" s="179"/>
      <c r="E329" s="175"/>
      <c r="F329" s="156"/>
      <c r="G329" s="175"/>
      <c r="H329" s="175"/>
      <c r="I329" s="177"/>
      <c r="J329" s="157" t="s">
        <v>98</v>
      </c>
      <c r="K329" s="158">
        <f t="shared" si="93"/>
        <v>0</v>
      </c>
      <c r="L329" s="168">
        <f t="shared" si="94"/>
        <v>0</v>
      </c>
      <c r="M329" s="171">
        <f t="shared" si="95"/>
        <v>0</v>
      </c>
      <c r="N329" s="171">
        <f t="shared" si="96"/>
        <v>0</v>
      </c>
      <c r="O329" s="171">
        <f t="shared" si="97"/>
        <v>0</v>
      </c>
      <c r="P329" s="171">
        <f t="shared" si="98"/>
        <v>0</v>
      </c>
      <c r="Q329" s="171">
        <f t="shared" si="99"/>
        <v>0</v>
      </c>
      <c r="R329" s="171">
        <f t="shared" si="100"/>
        <v>0</v>
      </c>
      <c r="S329" s="168" t="str">
        <f t="shared" si="101"/>
        <v/>
      </c>
      <c r="T329" s="171"/>
      <c r="U329" s="171"/>
      <c r="V329" s="171" t="str">
        <f>IF($F329&lt;&gt;"", IF($C329&lt;&gt;"", _xlfn.IFNA(IF(MATCH($C329&amp;" - "&amp;$F329, tblRelatietypeVergoeding[], 0)&lt;&gt;0, "", ""), "| Onverwachte combinatie tussen relatietype (veld "&amp;S328&amp;ROW()&amp;") en vergoedingswijze (veld "&amp;V328&amp;ROW()&amp;"). Kijk na of deze correct is."), ""), "")</f>
        <v/>
      </c>
      <c r="W329" s="171"/>
      <c r="X329" s="171"/>
      <c r="Y329" s="171"/>
      <c r="Z329" s="227" t="str">
        <f t="shared" si="102"/>
        <v/>
      </c>
      <c r="AA329" s="168"/>
      <c r="AB329" s="171"/>
      <c r="AC329" s="171"/>
      <c r="AD329" s="171"/>
      <c r="AE329" s="171"/>
      <c r="AF329" s="171" t="str">
        <f t="shared" si="89"/>
        <v/>
      </c>
      <c r="AG329" s="171" t="str">
        <f t="shared" si="90"/>
        <v/>
      </c>
      <c r="AH329" s="242" t="str">
        <f t="shared" si="103"/>
        <v/>
      </c>
      <c r="AI329" s="158" t="str">
        <f>IF(K329&lt;&gt;1, IF(SUM(K329:$K$504)&lt;&gt;0, "| Laat geen witruimte tussen ingevulde rijen.", ""), "")</f>
        <v/>
      </c>
      <c r="AJ329" s="242" t="str">
        <f t="shared" si="104"/>
        <v/>
      </c>
      <c r="AK329" s="171"/>
      <c r="AL329" s="159" t="str">
        <f t="shared" si="105"/>
        <v/>
      </c>
    </row>
    <row r="330" spans="1:38" s="158" customFormat="1" ht="14.4" customHeight="1" x14ac:dyDescent="0.3">
      <c r="A330" s="244" t="str">
        <f t="shared" si="91"/>
        <v/>
      </c>
      <c r="B330" s="153" t="str">
        <f t="shared" si="92"/>
        <v/>
      </c>
      <c r="C330" s="173"/>
      <c r="D330" s="179"/>
      <c r="E330" s="175"/>
      <c r="F330" s="156"/>
      <c r="G330" s="175"/>
      <c r="H330" s="175"/>
      <c r="I330" s="177"/>
      <c r="J330" s="157" t="s">
        <v>98</v>
      </c>
      <c r="K330" s="158">
        <f t="shared" si="93"/>
        <v>0</v>
      </c>
      <c r="L330" s="168">
        <f t="shared" si="94"/>
        <v>0</v>
      </c>
      <c r="M330" s="171">
        <f t="shared" si="95"/>
        <v>0</v>
      </c>
      <c r="N330" s="171">
        <f t="shared" si="96"/>
        <v>0</v>
      </c>
      <c r="O330" s="171">
        <f t="shared" si="97"/>
        <v>0</v>
      </c>
      <c r="P330" s="171">
        <f t="shared" si="98"/>
        <v>0</v>
      </c>
      <c r="Q330" s="171">
        <f t="shared" si="99"/>
        <v>0</v>
      </c>
      <c r="R330" s="171">
        <f t="shared" si="100"/>
        <v>0</v>
      </c>
      <c r="S330" s="168" t="str">
        <f t="shared" si="101"/>
        <v/>
      </c>
      <c r="T330" s="171"/>
      <c r="U330" s="171"/>
      <c r="V330" s="171" t="str">
        <f>IF($F330&lt;&gt;"", IF($C330&lt;&gt;"", _xlfn.IFNA(IF(MATCH($C330&amp;" - "&amp;$F330, tblRelatietypeVergoeding[], 0)&lt;&gt;0, "", ""), "| Onverwachte combinatie tussen relatietype (veld "&amp;S329&amp;ROW()&amp;") en vergoedingswijze (veld "&amp;V329&amp;ROW()&amp;"). Kijk na of deze correct is."), ""), "")</f>
        <v/>
      </c>
      <c r="W330" s="171"/>
      <c r="X330" s="171"/>
      <c r="Y330" s="171"/>
      <c r="Z330" s="227" t="str">
        <f t="shared" si="102"/>
        <v/>
      </c>
      <c r="AA330" s="168"/>
      <c r="AB330" s="171"/>
      <c r="AC330" s="171"/>
      <c r="AD330" s="171"/>
      <c r="AE330" s="171"/>
      <c r="AF330" s="171" t="str">
        <f t="shared" si="89"/>
        <v/>
      </c>
      <c r="AG330" s="171" t="str">
        <f t="shared" si="90"/>
        <v/>
      </c>
      <c r="AH330" s="242" t="str">
        <f t="shared" si="103"/>
        <v/>
      </c>
      <c r="AI330" s="158" t="str">
        <f>IF(K330&lt;&gt;1, IF(SUM(K330:$K$504)&lt;&gt;0, "| Laat geen witruimte tussen ingevulde rijen.", ""), "")</f>
        <v/>
      </c>
      <c r="AJ330" s="242" t="str">
        <f t="shared" si="104"/>
        <v/>
      </c>
      <c r="AK330" s="171"/>
      <c r="AL330" s="159" t="str">
        <f t="shared" si="105"/>
        <v/>
      </c>
    </row>
    <row r="331" spans="1:38" s="158" customFormat="1" ht="14.4" customHeight="1" x14ac:dyDescent="0.3">
      <c r="A331" s="244" t="str">
        <f t="shared" si="91"/>
        <v/>
      </c>
      <c r="B331" s="153" t="str">
        <f t="shared" si="92"/>
        <v/>
      </c>
      <c r="C331" s="173"/>
      <c r="D331" s="179"/>
      <c r="E331" s="175"/>
      <c r="F331" s="156"/>
      <c r="G331" s="175"/>
      <c r="H331" s="175"/>
      <c r="I331" s="177"/>
      <c r="J331" s="157" t="s">
        <v>98</v>
      </c>
      <c r="K331" s="158">
        <f t="shared" si="93"/>
        <v>0</v>
      </c>
      <c r="L331" s="168">
        <f t="shared" si="94"/>
        <v>0</v>
      </c>
      <c r="M331" s="171">
        <f t="shared" si="95"/>
        <v>0</v>
      </c>
      <c r="N331" s="171">
        <f t="shared" si="96"/>
        <v>0</v>
      </c>
      <c r="O331" s="171">
        <f t="shared" si="97"/>
        <v>0</v>
      </c>
      <c r="P331" s="171">
        <f t="shared" si="98"/>
        <v>0</v>
      </c>
      <c r="Q331" s="171">
        <f t="shared" si="99"/>
        <v>0</v>
      </c>
      <c r="R331" s="171">
        <f t="shared" si="100"/>
        <v>0</v>
      </c>
      <c r="S331" s="168" t="str">
        <f t="shared" si="101"/>
        <v/>
      </c>
      <c r="T331" s="171"/>
      <c r="U331" s="171"/>
      <c r="V331" s="171" t="str">
        <f>IF($F331&lt;&gt;"", IF($C331&lt;&gt;"", _xlfn.IFNA(IF(MATCH($C331&amp;" - "&amp;$F331, tblRelatietypeVergoeding[], 0)&lt;&gt;0, "", ""), "| Onverwachte combinatie tussen relatietype (veld "&amp;S330&amp;ROW()&amp;") en vergoedingswijze (veld "&amp;V330&amp;ROW()&amp;"). Kijk na of deze correct is."), ""), "")</f>
        <v/>
      </c>
      <c r="W331" s="171"/>
      <c r="X331" s="171"/>
      <c r="Y331" s="171"/>
      <c r="Z331" s="227" t="str">
        <f t="shared" si="102"/>
        <v/>
      </c>
      <c r="AA331" s="168"/>
      <c r="AB331" s="171"/>
      <c r="AC331" s="171"/>
      <c r="AD331" s="171"/>
      <c r="AE331" s="171"/>
      <c r="AF331" s="171" t="str">
        <f t="shared" si="89"/>
        <v/>
      </c>
      <c r="AG331" s="171" t="str">
        <f t="shared" si="90"/>
        <v/>
      </c>
      <c r="AH331" s="242" t="str">
        <f t="shared" si="103"/>
        <v/>
      </c>
      <c r="AI331" s="158" t="str">
        <f>IF(K331&lt;&gt;1, IF(SUM(K331:$K$504)&lt;&gt;0, "| Laat geen witruimte tussen ingevulde rijen.", ""), "")</f>
        <v/>
      </c>
      <c r="AJ331" s="242" t="str">
        <f t="shared" si="104"/>
        <v/>
      </c>
      <c r="AK331" s="171"/>
      <c r="AL331" s="159" t="str">
        <f t="shared" si="105"/>
        <v/>
      </c>
    </row>
    <row r="332" spans="1:38" s="158" customFormat="1" ht="14.4" customHeight="1" x14ac:dyDescent="0.3">
      <c r="A332" s="244" t="str">
        <f t="shared" si="91"/>
        <v/>
      </c>
      <c r="B332" s="153" t="str">
        <f t="shared" si="92"/>
        <v/>
      </c>
      <c r="C332" s="173"/>
      <c r="D332" s="179"/>
      <c r="E332" s="175"/>
      <c r="F332" s="156"/>
      <c r="G332" s="175"/>
      <c r="H332" s="175"/>
      <c r="I332" s="177"/>
      <c r="J332" s="157" t="s">
        <v>98</v>
      </c>
      <c r="K332" s="158">
        <f t="shared" si="93"/>
        <v>0</v>
      </c>
      <c r="L332" s="168">
        <f t="shared" si="94"/>
        <v>0</v>
      </c>
      <c r="M332" s="171">
        <f t="shared" si="95"/>
        <v>0</v>
      </c>
      <c r="N332" s="171">
        <f t="shared" si="96"/>
        <v>0</v>
      </c>
      <c r="O332" s="171">
        <f t="shared" si="97"/>
        <v>0</v>
      </c>
      <c r="P332" s="171">
        <f t="shared" si="98"/>
        <v>0</v>
      </c>
      <c r="Q332" s="171">
        <f t="shared" si="99"/>
        <v>0</v>
      </c>
      <c r="R332" s="171">
        <f t="shared" si="100"/>
        <v>0</v>
      </c>
      <c r="S332" s="168" t="str">
        <f t="shared" si="101"/>
        <v/>
      </c>
      <c r="T332" s="171"/>
      <c r="U332" s="171"/>
      <c r="V332" s="171" t="str">
        <f>IF($F332&lt;&gt;"", IF($C332&lt;&gt;"", _xlfn.IFNA(IF(MATCH($C332&amp;" - "&amp;$F332, tblRelatietypeVergoeding[], 0)&lt;&gt;0, "", ""), "| Onverwachte combinatie tussen relatietype (veld "&amp;S331&amp;ROW()&amp;") en vergoedingswijze (veld "&amp;V331&amp;ROW()&amp;"). Kijk na of deze correct is."), ""), "")</f>
        <v/>
      </c>
      <c r="W332" s="171"/>
      <c r="X332" s="171"/>
      <c r="Y332" s="171"/>
      <c r="Z332" s="227" t="str">
        <f t="shared" si="102"/>
        <v/>
      </c>
      <c r="AA332" s="168"/>
      <c r="AB332" s="171"/>
      <c r="AC332" s="171"/>
      <c r="AD332" s="171"/>
      <c r="AE332" s="171"/>
      <c r="AF332" s="171" t="str">
        <f t="shared" si="89"/>
        <v/>
      </c>
      <c r="AG332" s="171" t="str">
        <f t="shared" si="90"/>
        <v/>
      </c>
      <c r="AH332" s="242" t="str">
        <f t="shared" si="103"/>
        <v/>
      </c>
      <c r="AI332" s="158" t="str">
        <f>IF(K332&lt;&gt;1, IF(SUM(K332:$K$504)&lt;&gt;0, "| Laat geen witruimte tussen ingevulde rijen.", ""), "")</f>
        <v/>
      </c>
      <c r="AJ332" s="242" t="str">
        <f t="shared" si="104"/>
        <v/>
      </c>
      <c r="AK332" s="171"/>
      <c r="AL332" s="159" t="str">
        <f t="shared" si="105"/>
        <v/>
      </c>
    </row>
    <row r="333" spans="1:38" s="158" customFormat="1" ht="14.4" customHeight="1" x14ac:dyDescent="0.3">
      <c r="A333" s="244" t="str">
        <f t="shared" si="91"/>
        <v/>
      </c>
      <c r="B333" s="153" t="str">
        <f t="shared" si="92"/>
        <v/>
      </c>
      <c r="C333" s="173"/>
      <c r="D333" s="179"/>
      <c r="E333" s="175"/>
      <c r="F333" s="156"/>
      <c r="G333" s="175"/>
      <c r="H333" s="175"/>
      <c r="I333" s="177"/>
      <c r="J333" s="157" t="s">
        <v>98</v>
      </c>
      <c r="K333" s="158">
        <f t="shared" si="93"/>
        <v>0</v>
      </c>
      <c r="L333" s="168">
        <f t="shared" si="94"/>
        <v>0</v>
      </c>
      <c r="M333" s="171">
        <f t="shared" si="95"/>
        <v>0</v>
      </c>
      <c r="N333" s="171">
        <f t="shared" si="96"/>
        <v>0</v>
      </c>
      <c r="O333" s="171">
        <f t="shared" si="97"/>
        <v>0</v>
      </c>
      <c r="P333" s="171">
        <f t="shared" si="98"/>
        <v>0</v>
      </c>
      <c r="Q333" s="171">
        <f t="shared" si="99"/>
        <v>0</v>
      </c>
      <c r="R333" s="171">
        <f t="shared" si="100"/>
        <v>0</v>
      </c>
      <c r="S333" s="168" t="str">
        <f t="shared" si="101"/>
        <v/>
      </c>
      <c r="T333" s="171"/>
      <c r="U333" s="171"/>
      <c r="V333" s="171" t="str">
        <f>IF($F333&lt;&gt;"", IF($C333&lt;&gt;"", _xlfn.IFNA(IF(MATCH($C333&amp;" - "&amp;$F333, tblRelatietypeVergoeding[], 0)&lt;&gt;0, "", ""), "| Onverwachte combinatie tussen relatietype (veld "&amp;S332&amp;ROW()&amp;") en vergoedingswijze (veld "&amp;V332&amp;ROW()&amp;"). Kijk na of deze correct is."), ""), "")</f>
        <v/>
      </c>
      <c r="W333" s="171"/>
      <c r="X333" s="171"/>
      <c r="Y333" s="171"/>
      <c r="Z333" s="227" t="str">
        <f t="shared" si="102"/>
        <v/>
      </c>
      <c r="AA333" s="168"/>
      <c r="AB333" s="171"/>
      <c r="AC333" s="171"/>
      <c r="AD333" s="171"/>
      <c r="AE333" s="171"/>
      <c r="AF333" s="171" t="str">
        <f t="shared" si="89"/>
        <v/>
      </c>
      <c r="AG333" s="171" t="str">
        <f t="shared" si="90"/>
        <v/>
      </c>
      <c r="AH333" s="242" t="str">
        <f t="shared" si="103"/>
        <v/>
      </c>
      <c r="AI333" s="158" t="str">
        <f>IF(K333&lt;&gt;1, IF(SUM(K333:$K$504)&lt;&gt;0, "| Laat geen witruimte tussen ingevulde rijen.", ""), "")</f>
        <v/>
      </c>
      <c r="AJ333" s="242" t="str">
        <f t="shared" si="104"/>
        <v/>
      </c>
      <c r="AK333" s="171"/>
      <c r="AL333" s="159" t="str">
        <f t="shared" si="105"/>
        <v/>
      </c>
    </row>
    <row r="334" spans="1:38" s="158" customFormat="1" ht="14.4" customHeight="1" x14ac:dyDescent="0.3">
      <c r="A334" s="244" t="str">
        <f t="shared" si="91"/>
        <v/>
      </c>
      <c r="B334" s="153" t="str">
        <f t="shared" si="92"/>
        <v/>
      </c>
      <c r="C334" s="173"/>
      <c r="D334" s="179"/>
      <c r="E334" s="175"/>
      <c r="F334" s="156"/>
      <c r="G334" s="175"/>
      <c r="H334" s="175"/>
      <c r="I334" s="177"/>
      <c r="J334" s="157" t="s">
        <v>98</v>
      </c>
      <c r="K334" s="158">
        <f t="shared" si="93"/>
        <v>0</v>
      </c>
      <c r="L334" s="168">
        <f t="shared" si="94"/>
        <v>0</v>
      </c>
      <c r="M334" s="171">
        <f t="shared" si="95"/>
        <v>0</v>
      </c>
      <c r="N334" s="171">
        <f t="shared" si="96"/>
        <v>0</v>
      </c>
      <c r="O334" s="171">
        <f t="shared" si="97"/>
        <v>0</v>
      </c>
      <c r="P334" s="171">
        <f t="shared" si="98"/>
        <v>0</v>
      </c>
      <c r="Q334" s="171">
        <f t="shared" si="99"/>
        <v>0</v>
      </c>
      <c r="R334" s="171">
        <f t="shared" si="100"/>
        <v>0</v>
      </c>
      <c r="S334" s="168" t="str">
        <f t="shared" si="101"/>
        <v/>
      </c>
      <c r="T334" s="171"/>
      <c r="U334" s="171"/>
      <c r="V334" s="171" t="str">
        <f>IF($F334&lt;&gt;"", IF($C334&lt;&gt;"", _xlfn.IFNA(IF(MATCH($C334&amp;" - "&amp;$F334, tblRelatietypeVergoeding[], 0)&lt;&gt;0, "", ""), "| Onverwachte combinatie tussen relatietype (veld "&amp;S333&amp;ROW()&amp;") en vergoedingswijze (veld "&amp;V333&amp;ROW()&amp;"). Kijk na of deze correct is."), ""), "")</f>
        <v/>
      </c>
      <c r="W334" s="171"/>
      <c r="X334" s="171"/>
      <c r="Y334" s="171"/>
      <c r="Z334" s="227" t="str">
        <f t="shared" si="102"/>
        <v/>
      </c>
      <c r="AA334" s="168"/>
      <c r="AB334" s="171"/>
      <c r="AC334" s="171"/>
      <c r="AD334" s="171"/>
      <c r="AE334" s="171"/>
      <c r="AF334" s="171" t="str">
        <f t="shared" si="89"/>
        <v/>
      </c>
      <c r="AG334" s="171" t="str">
        <f t="shared" si="90"/>
        <v/>
      </c>
      <c r="AH334" s="242" t="str">
        <f t="shared" si="103"/>
        <v/>
      </c>
      <c r="AI334" s="158" t="str">
        <f>IF(K334&lt;&gt;1, IF(SUM(K334:$K$504)&lt;&gt;0, "| Laat geen witruimte tussen ingevulde rijen.", ""), "")</f>
        <v/>
      </c>
      <c r="AJ334" s="242" t="str">
        <f t="shared" si="104"/>
        <v/>
      </c>
      <c r="AK334" s="171"/>
      <c r="AL334" s="159" t="str">
        <f t="shared" si="105"/>
        <v/>
      </c>
    </row>
    <row r="335" spans="1:38" s="158" customFormat="1" ht="14.4" customHeight="1" x14ac:dyDescent="0.3">
      <c r="A335" s="244" t="str">
        <f t="shared" si="91"/>
        <v/>
      </c>
      <c r="B335" s="153" t="str">
        <f t="shared" si="92"/>
        <v/>
      </c>
      <c r="C335" s="173"/>
      <c r="D335" s="179"/>
      <c r="E335" s="175"/>
      <c r="F335" s="156"/>
      <c r="G335" s="175"/>
      <c r="H335" s="175"/>
      <c r="I335" s="177"/>
      <c r="J335" s="157" t="s">
        <v>98</v>
      </c>
      <c r="K335" s="158">
        <f t="shared" si="93"/>
        <v>0</v>
      </c>
      <c r="L335" s="168">
        <f t="shared" si="94"/>
        <v>0</v>
      </c>
      <c r="M335" s="171">
        <f t="shared" si="95"/>
        <v>0</v>
      </c>
      <c r="N335" s="171">
        <f t="shared" si="96"/>
        <v>0</v>
      </c>
      <c r="O335" s="171">
        <f t="shared" si="97"/>
        <v>0</v>
      </c>
      <c r="P335" s="171">
        <f t="shared" si="98"/>
        <v>0</v>
      </c>
      <c r="Q335" s="171">
        <f t="shared" si="99"/>
        <v>0</v>
      </c>
      <c r="R335" s="171">
        <f t="shared" si="100"/>
        <v>0</v>
      </c>
      <c r="S335" s="168" t="str">
        <f t="shared" si="101"/>
        <v/>
      </c>
      <c r="T335" s="171"/>
      <c r="U335" s="171"/>
      <c r="V335" s="171" t="str">
        <f>IF($F335&lt;&gt;"", IF($C335&lt;&gt;"", _xlfn.IFNA(IF(MATCH($C335&amp;" - "&amp;$F335, tblRelatietypeVergoeding[], 0)&lt;&gt;0, "", ""), "| Onverwachte combinatie tussen relatietype (veld "&amp;S334&amp;ROW()&amp;") en vergoedingswijze (veld "&amp;V334&amp;ROW()&amp;"). Kijk na of deze correct is."), ""), "")</f>
        <v/>
      </c>
      <c r="W335" s="171"/>
      <c r="X335" s="171"/>
      <c r="Y335" s="171"/>
      <c r="Z335" s="227" t="str">
        <f t="shared" si="102"/>
        <v/>
      </c>
      <c r="AA335" s="168"/>
      <c r="AB335" s="171"/>
      <c r="AC335" s="171"/>
      <c r="AD335" s="171"/>
      <c r="AE335" s="171"/>
      <c r="AF335" s="171" t="str">
        <f t="shared" si="89"/>
        <v/>
      </c>
      <c r="AG335" s="171" t="str">
        <f t="shared" si="90"/>
        <v/>
      </c>
      <c r="AH335" s="242" t="str">
        <f t="shared" si="103"/>
        <v/>
      </c>
      <c r="AI335" s="158" t="str">
        <f>IF(K335&lt;&gt;1, IF(SUM(K335:$K$504)&lt;&gt;0, "| Laat geen witruimte tussen ingevulde rijen.", ""), "")</f>
        <v/>
      </c>
      <c r="AJ335" s="242" t="str">
        <f t="shared" si="104"/>
        <v/>
      </c>
      <c r="AK335" s="171"/>
      <c r="AL335" s="159" t="str">
        <f t="shared" si="105"/>
        <v/>
      </c>
    </row>
    <row r="336" spans="1:38" s="158" customFormat="1" ht="14.4" customHeight="1" x14ac:dyDescent="0.3">
      <c r="A336" s="244" t="str">
        <f t="shared" si="91"/>
        <v/>
      </c>
      <c r="B336" s="153" t="str">
        <f t="shared" si="92"/>
        <v/>
      </c>
      <c r="C336" s="173"/>
      <c r="D336" s="179"/>
      <c r="E336" s="175"/>
      <c r="F336" s="156"/>
      <c r="G336" s="175"/>
      <c r="H336" s="175"/>
      <c r="I336" s="177"/>
      <c r="J336" s="157" t="s">
        <v>98</v>
      </c>
      <c r="K336" s="158">
        <f t="shared" si="93"/>
        <v>0</v>
      </c>
      <c r="L336" s="168">
        <f t="shared" si="94"/>
        <v>0</v>
      </c>
      <c r="M336" s="171">
        <f t="shared" si="95"/>
        <v>0</v>
      </c>
      <c r="N336" s="171">
        <f t="shared" si="96"/>
        <v>0</v>
      </c>
      <c r="O336" s="171">
        <f t="shared" si="97"/>
        <v>0</v>
      </c>
      <c r="P336" s="171">
        <f t="shared" si="98"/>
        <v>0</v>
      </c>
      <c r="Q336" s="171">
        <f t="shared" si="99"/>
        <v>0</v>
      </c>
      <c r="R336" s="171">
        <f t="shared" si="100"/>
        <v>0</v>
      </c>
      <c r="S336" s="168" t="str">
        <f t="shared" si="101"/>
        <v/>
      </c>
      <c r="T336" s="171"/>
      <c r="U336" s="171"/>
      <c r="V336" s="171" t="str">
        <f>IF($F336&lt;&gt;"", IF($C336&lt;&gt;"", _xlfn.IFNA(IF(MATCH($C336&amp;" - "&amp;$F336, tblRelatietypeVergoeding[], 0)&lt;&gt;0, "", ""), "| Onverwachte combinatie tussen relatietype (veld "&amp;S335&amp;ROW()&amp;") en vergoedingswijze (veld "&amp;V335&amp;ROW()&amp;"). Kijk na of deze correct is."), ""), "")</f>
        <v/>
      </c>
      <c r="W336" s="171"/>
      <c r="X336" s="171"/>
      <c r="Y336" s="171"/>
      <c r="Z336" s="227" t="str">
        <f t="shared" si="102"/>
        <v/>
      </c>
      <c r="AA336" s="168"/>
      <c r="AB336" s="171"/>
      <c r="AC336" s="171"/>
      <c r="AD336" s="171"/>
      <c r="AE336" s="171"/>
      <c r="AF336" s="171" t="str">
        <f t="shared" si="89"/>
        <v/>
      </c>
      <c r="AG336" s="171" t="str">
        <f t="shared" si="90"/>
        <v/>
      </c>
      <c r="AH336" s="242" t="str">
        <f t="shared" si="103"/>
        <v/>
      </c>
      <c r="AI336" s="158" t="str">
        <f>IF(K336&lt;&gt;1, IF(SUM(K336:$K$504)&lt;&gt;0, "| Laat geen witruimte tussen ingevulde rijen.", ""), "")</f>
        <v/>
      </c>
      <c r="AJ336" s="242" t="str">
        <f t="shared" si="104"/>
        <v/>
      </c>
      <c r="AK336" s="171"/>
      <c r="AL336" s="159" t="str">
        <f t="shared" si="105"/>
        <v/>
      </c>
    </row>
    <row r="337" spans="1:38" s="158" customFormat="1" ht="14.4" customHeight="1" x14ac:dyDescent="0.3">
      <c r="A337" s="244" t="str">
        <f t="shared" si="91"/>
        <v/>
      </c>
      <c r="B337" s="153" t="str">
        <f t="shared" si="92"/>
        <v/>
      </c>
      <c r="C337" s="173"/>
      <c r="D337" s="179"/>
      <c r="E337" s="175"/>
      <c r="F337" s="156"/>
      <c r="G337" s="175"/>
      <c r="H337" s="175"/>
      <c r="I337" s="177"/>
      <c r="J337" s="157" t="s">
        <v>98</v>
      </c>
      <c r="K337" s="158">
        <f t="shared" si="93"/>
        <v>0</v>
      </c>
      <c r="L337" s="168">
        <f t="shared" si="94"/>
        <v>0</v>
      </c>
      <c r="M337" s="171">
        <f t="shared" si="95"/>
        <v>0</v>
      </c>
      <c r="N337" s="171">
        <f t="shared" si="96"/>
        <v>0</v>
      </c>
      <c r="O337" s="171">
        <f t="shared" si="97"/>
        <v>0</v>
      </c>
      <c r="P337" s="171">
        <f t="shared" si="98"/>
        <v>0</v>
      </c>
      <c r="Q337" s="171">
        <f t="shared" si="99"/>
        <v>0</v>
      </c>
      <c r="R337" s="171">
        <f t="shared" si="100"/>
        <v>0</v>
      </c>
      <c r="S337" s="168" t="str">
        <f t="shared" si="101"/>
        <v/>
      </c>
      <c r="T337" s="171"/>
      <c r="U337" s="171"/>
      <c r="V337" s="171" t="str">
        <f>IF($F337&lt;&gt;"", IF($C337&lt;&gt;"", _xlfn.IFNA(IF(MATCH($C337&amp;" - "&amp;$F337, tblRelatietypeVergoeding[], 0)&lt;&gt;0, "", ""), "| Onverwachte combinatie tussen relatietype (veld "&amp;S336&amp;ROW()&amp;") en vergoedingswijze (veld "&amp;V336&amp;ROW()&amp;"). Kijk na of deze correct is."), ""), "")</f>
        <v/>
      </c>
      <c r="W337" s="171"/>
      <c r="X337" s="171"/>
      <c r="Y337" s="171"/>
      <c r="Z337" s="227" t="str">
        <f t="shared" si="102"/>
        <v/>
      </c>
      <c r="AA337" s="168"/>
      <c r="AB337" s="171"/>
      <c r="AC337" s="171"/>
      <c r="AD337" s="171"/>
      <c r="AE337" s="171"/>
      <c r="AF337" s="171" t="str">
        <f t="shared" si="89"/>
        <v/>
      </c>
      <c r="AG337" s="171" t="str">
        <f t="shared" si="90"/>
        <v/>
      </c>
      <c r="AH337" s="242" t="str">
        <f t="shared" si="103"/>
        <v/>
      </c>
      <c r="AI337" s="158" t="str">
        <f>IF(K337&lt;&gt;1, IF(SUM(K337:$K$504)&lt;&gt;0, "| Laat geen witruimte tussen ingevulde rijen.", ""), "")</f>
        <v/>
      </c>
      <c r="AJ337" s="242" t="str">
        <f t="shared" si="104"/>
        <v/>
      </c>
      <c r="AK337" s="171"/>
      <c r="AL337" s="159" t="str">
        <f t="shared" si="105"/>
        <v/>
      </c>
    </row>
    <row r="338" spans="1:38" s="158" customFormat="1" ht="14.4" customHeight="1" x14ac:dyDescent="0.3">
      <c r="A338" s="244" t="str">
        <f t="shared" si="91"/>
        <v/>
      </c>
      <c r="B338" s="153" t="str">
        <f t="shared" si="92"/>
        <v/>
      </c>
      <c r="C338" s="173"/>
      <c r="D338" s="179"/>
      <c r="E338" s="175"/>
      <c r="F338" s="156"/>
      <c r="G338" s="175"/>
      <c r="H338" s="175"/>
      <c r="I338" s="177"/>
      <c r="J338" s="157" t="s">
        <v>98</v>
      </c>
      <c r="K338" s="158">
        <f t="shared" si="93"/>
        <v>0</v>
      </c>
      <c r="L338" s="168">
        <f t="shared" si="94"/>
        <v>0</v>
      </c>
      <c r="M338" s="171">
        <f t="shared" si="95"/>
        <v>0</v>
      </c>
      <c r="N338" s="171">
        <f t="shared" si="96"/>
        <v>0</v>
      </c>
      <c r="O338" s="171">
        <f t="shared" si="97"/>
        <v>0</v>
      </c>
      <c r="P338" s="171">
        <f t="shared" si="98"/>
        <v>0</v>
      </c>
      <c r="Q338" s="171">
        <f t="shared" si="99"/>
        <v>0</v>
      </c>
      <c r="R338" s="171">
        <f t="shared" si="100"/>
        <v>0</v>
      </c>
      <c r="S338" s="168" t="str">
        <f t="shared" si="101"/>
        <v/>
      </c>
      <c r="T338" s="171"/>
      <c r="U338" s="171"/>
      <c r="V338" s="171" t="str">
        <f>IF($F338&lt;&gt;"", IF($C338&lt;&gt;"", _xlfn.IFNA(IF(MATCH($C338&amp;" - "&amp;$F338, tblRelatietypeVergoeding[], 0)&lt;&gt;0, "", ""), "| Onverwachte combinatie tussen relatietype (veld "&amp;S337&amp;ROW()&amp;") en vergoedingswijze (veld "&amp;V337&amp;ROW()&amp;"). Kijk na of deze correct is."), ""), "")</f>
        <v/>
      </c>
      <c r="W338" s="171"/>
      <c r="X338" s="171"/>
      <c r="Y338" s="171"/>
      <c r="Z338" s="227" t="str">
        <f t="shared" si="102"/>
        <v/>
      </c>
      <c r="AA338" s="168"/>
      <c r="AB338" s="171"/>
      <c r="AC338" s="171"/>
      <c r="AD338" s="171"/>
      <c r="AE338" s="171"/>
      <c r="AF338" s="171" t="str">
        <f t="shared" si="89"/>
        <v/>
      </c>
      <c r="AG338" s="171" t="str">
        <f t="shared" si="90"/>
        <v/>
      </c>
      <c r="AH338" s="242" t="str">
        <f t="shared" si="103"/>
        <v/>
      </c>
      <c r="AI338" s="158" t="str">
        <f>IF(K338&lt;&gt;1, IF(SUM(K338:$K$504)&lt;&gt;0, "| Laat geen witruimte tussen ingevulde rijen.", ""), "")</f>
        <v/>
      </c>
      <c r="AJ338" s="242" t="str">
        <f t="shared" si="104"/>
        <v/>
      </c>
      <c r="AK338" s="171"/>
      <c r="AL338" s="159" t="str">
        <f t="shared" si="105"/>
        <v/>
      </c>
    </row>
    <row r="339" spans="1:38" s="158" customFormat="1" ht="14.4" customHeight="1" x14ac:dyDescent="0.3">
      <c r="A339" s="244" t="str">
        <f t="shared" si="91"/>
        <v/>
      </c>
      <c r="B339" s="153" t="str">
        <f t="shared" si="92"/>
        <v/>
      </c>
      <c r="C339" s="173"/>
      <c r="D339" s="179"/>
      <c r="E339" s="175"/>
      <c r="F339" s="156"/>
      <c r="G339" s="175"/>
      <c r="H339" s="175"/>
      <c r="I339" s="177"/>
      <c r="J339" s="157" t="s">
        <v>98</v>
      </c>
      <c r="K339" s="158">
        <f t="shared" si="93"/>
        <v>0</v>
      </c>
      <c r="L339" s="168">
        <f t="shared" si="94"/>
        <v>0</v>
      </c>
      <c r="M339" s="171">
        <f t="shared" si="95"/>
        <v>0</v>
      </c>
      <c r="N339" s="171">
        <f t="shared" si="96"/>
        <v>0</v>
      </c>
      <c r="O339" s="171">
        <f t="shared" si="97"/>
        <v>0</v>
      </c>
      <c r="P339" s="171">
        <f t="shared" si="98"/>
        <v>0</v>
      </c>
      <c r="Q339" s="171">
        <f t="shared" si="99"/>
        <v>0</v>
      </c>
      <c r="R339" s="171">
        <f t="shared" si="100"/>
        <v>0</v>
      </c>
      <c r="S339" s="168" t="str">
        <f t="shared" si="101"/>
        <v/>
      </c>
      <c r="T339" s="171"/>
      <c r="U339" s="171"/>
      <c r="V339" s="171" t="str">
        <f>IF($F339&lt;&gt;"", IF($C339&lt;&gt;"", _xlfn.IFNA(IF(MATCH($C339&amp;" - "&amp;$F339, tblRelatietypeVergoeding[], 0)&lt;&gt;0, "", ""), "| Onverwachte combinatie tussen relatietype (veld "&amp;S338&amp;ROW()&amp;") en vergoedingswijze (veld "&amp;V338&amp;ROW()&amp;"). Kijk na of deze correct is."), ""), "")</f>
        <v/>
      </c>
      <c r="W339" s="171"/>
      <c r="X339" s="171"/>
      <c r="Y339" s="171"/>
      <c r="Z339" s="227" t="str">
        <f t="shared" si="102"/>
        <v/>
      </c>
      <c r="AA339" s="168"/>
      <c r="AB339" s="171"/>
      <c r="AC339" s="171"/>
      <c r="AD339" s="171"/>
      <c r="AE339" s="171"/>
      <c r="AF339" s="171" t="str">
        <f t="shared" si="89"/>
        <v/>
      </c>
      <c r="AG339" s="171" t="str">
        <f t="shared" si="90"/>
        <v/>
      </c>
      <c r="AH339" s="242" t="str">
        <f t="shared" si="103"/>
        <v/>
      </c>
      <c r="AI339" s="158" t="str">
        <f>IF(K339&lt;&gt;1, IF(SUM(K339:$K$504)&lt;&gt;0, "| Laat geen witruimte tussen ingevulde rijen.", ""), "")</f>
        <v/>
      </c>
      <c r="AJ339" s="242" t="str">
        <f t="shared" si="104"/>
        <v/>
      </c>
      <c r="AK339" s="171"/>
      <c r="AL339" s="159" t="str">
        <f t="shared" si="105"/>
        <v/>
      </c>
    </row>
    <row r="340" spans="1:38" s="158" customFormat="1" ht="14.4" customHeight="1" x14ac:dyDescent="0.3">
      <c r="A340" s="244" t="str">
        <f t="shared" si="91"/>
        <v/>
      </c>
      <c r="B340" s="153" t="str">
        <f t="shared" si="92"/>
        <v/>
      </c>
      <c r="C340" s="173"/>
      <c r="D340" s="179"/>
      <c r="E340" s="175"/>
      <c r="F340" s="156"/>
      <c r="G340" s="175"/>
      <c r="H340" s="175"/>
      <c r="I340" s="177"/>
      <c r="J340" s="157" t="s">
        <v>98</v>
      </c>
      <c r="K340" s="158">
        <f t="shared" si="93"/>
        <v>0</v>
      </c>
      <c r="L340" s="168">
        <f t="shared" si="94"/>
        <v>0</v>
      </c>
      <c r="M340" s="171">
        <f t="shared" si="95"/>
        <v>0</v>
      </c>
      <c r="N340" s="171">
        <f t="shared" si="96"/>
        <v>0</v>
      </c>
      <c r="O340" s="171">
        <f t="shared" si="97"/>
        <v>0</v>
      </c>
      <c r="P340" s="171">
        <f t="shared" si="98"/>
        <v>0</v>
      </c>
      <c r="Q340" s="171">
        <f t="shared" si="99"/>
        <v>0</v>
      </c>
      <c r="R340" s="171">
        <f t="shared" si="100"/>
        <v>0</v>
      </c>
      <c r="S340" s="168" t="str">
        <f t="shared" si="101"/>
        <v/>
      </c>
      <c r="T340" s="171"/>
      <c r="U340" s="171"/>
      <c r="V340" s="171" t="str">
        <f>IF($F340&lt;&gt;"", IF($C340&lt;&gt;"", _xlfn.IFNA(IF(MATCH($C340&amp;" - "&amp;$F340, tblRelatietypeVergoeding[], 0)&lt;&gt;0, "", ""), "| Onverwachte combinatie tussen relatietype (veld "&amp;S339&amp;ROW()&amp;") en vergoedingswijze (veld "&amp;V339&amp;ROW()&amp;"). Kijk na of deze correct is."), ""), "")</f>
        <v/>
      </c>
      <c r="W340" s="171"/>
      <c r="X340" s="171"/>
      <c r="Y340" s="171"/>
      <c r="Z340" s="227" t="str">
        <f t="shared" si="102"/>
        <v/>
      </c>
      <c r="AA340" s="168"/>
      <c r="AB340" s="171"/>
      <c r="AC340" s="171"/>
      <c r="AD340" s="171"/>
      <c r="AE340" s="171"/>
      <c r="AF340" s="171" t="str">
        <f t="shared" si="89"/>
        <v/>
      </c>
      <c r="AG340" s="171" t="str">
        <f t="shared" si="90"/>
        <v/>
      </c>
      <c r="AH340" s="242" t="str">
        <f t="shared" si="103"/>
        <v/>
      </c>
      <c r="AI340" s="158" t="str">
        <f>IF(K340&lt;&gt;1, IF(SUM(K340:$K$504)&lt;&gt;0, "| Laat geen witruimte tussen ingevulde rijen.", ""), "")</f>
        <v/>
      </c>
      <c r="AJ340" s="242" t="str">
        <f t="shared" si="104"/>
        <v/>
      </c>
      <c r="AK340" s="171"/>
      <c r="AL340" s="159" t="str">
        <f t="shared" si="105"/>
        <v/>
      </c>
    </row>
    <row r="341" spans="1:38" s="158" customFormat="1" ht="14.4" customHeight="1" x14ac:dyDescent="0.3">
      <c r="A341" s="244" t="str">
        <f t="shared" si="91"/>
        <v/>
      </c>
      <c r="B341" s="153" t="str">
        <f t="shared" si="92"/>
        <v/>
      </c>
      <c r="C341" s="173"/>
      <c r="D341" s="179"/>
      <c r="E341" s="175"/>
      <c r="F341" s="156"/>
      <c r="G341" s="175"/>
      <c r="H341" s="175"/>
      <c r="I341" s="177"/>
      <c r="J341" s="157" t="s">
        <v>98</v>
      </c>
      <c r="K341" s="158">
        <f t="shared" si="93"/>
        <v>0</v>
      </c>
      <c r="L341" s="168">
        <f t="shared" si="94"/>
        <v>0</v>
      </c>
      <c r="M341" s="171">
        <f t="shared" si="95"/>
        <v>0</v>
      </c>
      <c r="N341" s="171">
        <f t="shared" si="96"/>
        <v>0</v>
      </c>
      <c r="O341" s="171">
        <f t="shared" si="97"/>
        <v>0</v>
      </c>
      <c r="P341" s="171">
        <f t="shared" si="98"/>
        <v>0</v>
      </c>
      <c r="Q341" s="171">
        <f t="shared" si="99"/>
        <v>0</v>
      </c>
      <c r="R341" s="171">
        <f t="shared" si="100"/>
        <v>0</v>
      </c>
      <c r="S341" s="168" t="str">
        <f t="shared" si="101"/>
        <v/>
      </c>
      <c r="T341" s="171"/>
      <c r="U341" s="171"/>
      <c r="V341" s="171" t="str">
        <f>IF($F341&lt;&gt;"", IF($C341&lt;&gt;"", _xlfn.IFNA(IF(MATCH($C341&amp;" - "&amp;$F341, tblRelatietypeVergoeding[], 0)&lt;&gt;0, "", ""), "| Onverwachte combinatie tussen relatietype (veld "&amp;S340&amp;ROW()&amp;") en vergoedingswijze (veld "&amp;V340&amp;ROW()&amp;"). Kijk na of deze correct is."), ""), "")</f>
        <v/>
      </c>
      <c r="W341" s="171"/>
      <c r="X341" s="171"/>
      <c r="Y341" s="171"/>
      <c r="Z341" s="227" t="str">
        <f t="shared" si="102"/>
        <v/>
      </c>
      <c r="AA341" s="168"/>
      <c r="AB341" s="171"/>
      <c r="AC341" s="171"/>
      <c r="AD341" s="171"/>
      <c r="AE341" s="171"/>
      <c r="AF341" s="171" t="str">
        <f t="shared" si="89"/>
        <v/>
      </c>
      <c r="AG341" s="171" t="str">
        <f t="shared" si="90"/>
        <v/>
      </c>
      <c r="AH341" s="242" t="str">
        <f t="shared" si="103"/>
        <v/>
      </c>
      <c r="AI341" s="158" t="str">
        <f>IF(K341&lt;&gt;1, IF(SUM(K341:$K$504)&lt;&gt;0, "| Laat geen witruimte tussen ingevulde rijen.", ""), "")</f>
        <v/>
      </c>
      <c r="AJ341" s="242" t="str">
        <f t="shared" si="104"/>
        <v/>
      </c>
      <c r="AK341" s="171"/>
      <c r="AL341" s="159" t="str">
        <f t="shared" si="105"/>
        <v/>
      </c>
    </row>
    <row r="342" spans="1:38" s="158" customFormat="1" ht="14.4" customHeight="1" x14ac:dyDescent="0.3">
      <c r="A342" s="244" t="str">
        <f t="shared" si="91"/>
        <v/>
      </c>
      <c r="B342" s="153" t="str">
        <f t="shared" si="92"/>
        <v/>
      </c>
      <c r="C342" s="173"/>
      <c r="D342" s="179"/>
      <c r="E342" s="175"/>
      <c r="F342" s="156"/>
      <c r="G342" s="175"/>
      <c r="H342" s="175"/>
      <c r="I342" s="177"/>
      <c r="J342" s="157" t="s">
        <v>98</v>
      </c>
      <c r="K342" s="158">
        <f t="shared" si="93"/>
        <v>0</v>
      </c>
      <c r="L342" s="168">
        <f t="shared" si="94"/>
        <v>0</v>
      </c>
      <c r="M342" s="171">
        <f t="shared" si="95"/>
        <v>0</v>
      </c>
      <c r="N342" s="171">
        <f t="shared" si="96"/>
        <v>0</v>
      </c>
      <c r="O342" s="171">
        <f t="shared" si="97"/>
        <v>0</v>
      </c>
      <c r="P342" s="171">
        <f t="shared" si="98"/>
        <v>0</v>
      </c>
      <c r="Q342" s="171">
        <f t="shared" si="99"/>
        <v>0</v>
      </c>
      <c r="R342" s="171">
        <f t="shared" si="100"/>
        <v>0</v>
      </c>
      <c r="S342" s="168" t="str">
        <f t="shared" si="101"/>
        <v/>
      </c>
      <c r="T342" s="171"/>
      <c r="U342" s="171"/>
      <c r="V342" s="171" t="str">
        <f>IF($F342&lt;&gt;"", IF($C342&lt;&gt;"", _xlfn.IFNA(IF(MATCH($C342&amp;" - "&amp;$F342, tblRelatietypeVergoeding[], 0)&lt;&gt;0, "", ""), "| Onverwachte combinatie tussen relatietype (veld "&amp;S341&amp;ROW()&amp;") en vergoedingswijze (veld "&amp;V341&amp;ROW()&amp;"). Kijk na of deze correct is."), ""), "")</f>
        <v/>
      </c>
      <c r="W342" s="171"/>
      <c r="X342" s="171"/>
      <c r="Y342" s="171"/>
      <c r="Z342" s="227" t="str">
        <f t="shared" si="102"/>
        <v/>
      </c>
      <c r="AA342" s="168"/>
      <c r="AB342" s="171"/>
      <c r="AC342" s="171"/>
      <c r="AD342" s="171"/>
      <c r="AE342" s="171"/>
      <c r="AF342" s="171" t="str">
        <f t="shared" si="89"/>
        <v/>
      </c>
      <c r="AG342" s="171" t="str">
        <f t="shared" si="90"/>
        <v/>
      </c>
      <c r="AH342" s="242" t="str">
        <f t="shared" si="103"/>
        <v/>
      </c>
      <c r="AI342" s="158" t="str">
        <f>IF(K342&lt;&gt;1, IF(SUM(K342:$K$504)&lt;&gt;0, "| Laat geen witruimte tussen ingevulde rijen.", ""), "")</f>
        <v/>
      </c>
      <c r="AJ342" s="242" t="str">
        <f t="shared" si="104"/>
        <v/>
      </c>
      <c r="AK342" s="171"/>
      <c r="AL342" s="159" t="str">
        <f t="shared" si="105"/>
        <v/>
      </c>
    </row>
    <row r="343" spans="1:38" s="158" customFormat="1" ht="14.4" customHeight="1" x14ac:dyDescent="0.3">
      <c r="A343" s="244" t="str">
        <f t="shared" si="91"/>
        <v/>
      </c>
      <c r="B343" s="153" t="str">
        <f t="shared" si="92"/>
        <v/>
      </c>
      <c r="C343" s="173"/>
      <c r="D343" s="179"/>
      <c r="E343" s="175"/>
      <c r="F343" s="156"/>
      <c r="G343" s="175"/>
      <c r="H343" s="175"/>
      <c r="I343" s="177"/>
      <c r="J343" s="157" t="s">
        <v>98</v>
      </c>
      <c r="K343" s="158">
        <f t="shared" si="93"/>
        <v>0</v>
      </c>
      <c r="L343" s="168">
        <f t="shared" si="94"/>
        <v>0</v>
      </c>
      <c r="M343" s="171">
        <f t="shared" si="95"/>
        <v>0</v>
      </c>
      <c r="N343" s="171">
        <f t="shared" si="96"/>
        <v>0</v>
      </c>
      <c r="O343" s="171">
        <f t="shared" si="97"/>
        <v>0</v>
      </c>
      <c r="P343" s="171">
        <f t="shared" si="98"/>
        <v>0</v>
      </c>
      <c r="Q343" s="171">
        <f t="shared" si="99"/>
        <v>0</v>
      </c>
      <c r="R343" s="171">
        <f t="shared" si="100"/>
        <v>0</v>
      </c>
      <c r="S343" s="168" t="str">
        <f t="shared" si="101"/>
        <v/>
      </c>
      <c r="T343" s="171"/>
      <c r="U343" s="171"/>
      <c r="V343" s="171" t="str">
        <f>IF($F343&lt;&gt;"", IF($C343&lt;&gt;"", _xlfn.IFNA(IF(MATCH($C343&amp;" - "&amp;$F343, tblRelatietypeVergoeding[], 0)&lt;&gt;0, "", ""), "| Onverwachte combinatie tussen relatietype (veld "&amp;S342&amp;ROW()&amp;") en vergoedingswijze (veld "&amp;V342&amp;ROW()&amp;"). Kijk na of deze correct is."), ""), "")</f>
        <v/>
      </c>
      <c r="W343" s="171"/>
      <c r="X343" s="171"/>
      <c r="Y343" s="171"/>
      <c r="Z343" s="227" t="str">
        <f t="shared" si="102"/>
        <v/>
      </c>
      <c r="AA343" s="168"/>
      <c r="AB343" s="171"/>
      <c r="AC343" s="171"/>
      <c r="AD343" s="171"/>
      <c r="AE343" s="171"/>
      <c r="AF343" s="171" t="str">
        <f t="shared" si="89"/>
        <v/>
      </c>
      <c r="AG343" s="171" t="str">
        <f t="shared" si="90"/>
        <v/>
      </c>
      <c r="AH343" s="242" t="str">
        <f t="shared" si="103"/>
        <v/>
      </c>
      <c r="AI343" s="158" t="str">
        <f>IF(K343&lt;&gt;1, IF(SUM(K343:$K$504)&lt;&gt;0, "| Laat geen witruimte tussen ingevulde rijen.", ""), "")</f>
        <v/>
      </c>
      <c r="AJ343" s="242" t="str">
        <f t="shared" si="104"/>
        <v/>
      </c>
      <c r="AK343" s="171"/>
      <c r="AL343" s="159" t="str">
        <f t="shared" si="105"/>
        <v/>
      </c>
    </row>
    <row r="344" spans="1:38" s="158" customFormat="1" ht="14.4" customHeight="1" x14ac:dyDescent="0.3">
      <c r="A344" s="244" t="str">
        <f t="shared" si="91"/>
        <v/>
      </c>
      <c r="B344" s="153" t="str">
        <f t="shared" si="92"/>
        <v/>
      </c>
      <c r="C344" s="173"/>
      <c r="D344" s="179"/>
      <c r="E344" s="175"/>
      <c r="F344" s="156"/>
      <c r="G344" s="175"/>
      <c r="H344" s="175"/>
      <c r="I344" s="177"/>
      <c r="J344" s="157" t="s">
        <v>98</v>
      </c>
      <c r="K344" s="158">
        <f t="shared" si="93"/>
        <v>0</v>
      </c>
      <c r="L344" s="168">
        <f t="shared" si="94"/>
        <v>0</v>
      </c>
      <c r="M344" s="171">
        <f t="shared" si="95"/>
        <v>0</v>
      </c>
      <c r="N344" s="171">
        <f t="shared" si="96"/>
        <v>0</v>
      </c>
      <c r="O344" s="171">
        <f t="shared" si="97"/>
        <v>0</v>
      </c>
      <c r="P344" s="171">
        <f t="shared" si="98"/>
        <v>0</v>
      </c>
      <c r="Q344" s="171">
        <f t="shared" si="99"/>
        <v>0</v>
      </c>
      <c r="R344" s="171">
        <f t="shared" si="100"/>
        <v>0</v>
      </c>
      <c r="S344" s="168" t="str">
        <f t="shared" si="101"/>
        <v/>
      </c>
      <c r="T344" s="171"/>
      <c r="U344" s="171"/>
      <c r="V344" s="171" t="str">
        <f>IF($F344&lt;&gt;"", IF($C344&lt;&gt;"", _xlfn.IFNA(IF(MATCH($C344&amp;" - "&amp;$F344, tblRelatietypeVergoeding[], 0)&lt;&gt;0, "", ""), "| Onverwachte combinatie tussen relatietype (veld "&amp;S343&amp;ROW()&amp;") en vergoedingswijze (veld "&amp;V343&amp;ROW()&amp;"). Kijk na of deze correct is."), ""), "")</f>
        <v/>
      </c>
      <c r="W344" s="171"/>
      <c r="X344" s="171"/>
      <c r="Y344" s="171"/>
      <c r="Z344" s="227" t="str">
        <f t="shared" si="102"/>
        <v/>
      </c>
      <c r="AA344" s="168"/>
      <c r="AB344" s="171"/>
      <c r="AC344" s="171"/>
      <c r="AD344" s="171"/>
      <c r="AE344" s="171"/>
      <c r="AF344" s="171" t="str">
        <f t="shared" si="89"/>
        <v/>
      </c>
      <c r="AG344" s="171" t="str">
        <f t="shared" si="90"/>
        <v/>
      </c>
      <c r="AH344" s="242" t="str">
        <f t="shared" si="103"/>
        <v/>
      </c>
      <c r="AI344" s="158" t="str">
        <f>IF(K344&lt;&gt;1, IF(SUM(K344:$K$504)&lt;&gt;0, "| Laat geen witruimte tussen ingevulde rijen.", ""), "")</f>
        <v/>
      </c>
      <c r="AJ344" s="242" t="str">
        <f t="shared" si="104"/>
        <v/>
      </c>
      <c r="AK344" s="171"/>
      <c r="AL344" s="159" t="str">
        <f t="shared" si="105"/>
        <v/>
      </c>
    </row>
    <row r="345" spans="1:38" s="158" customFormat="1" ht="14.4" customHeight="1" x14ac:dyDescent="0.3">
      <c r="A345" s="244" t="str">
        <f t="shared" si="91"/>
        <v/>
      </c>
      <c r="B345" s="153" t="str">
        <f t="shared" si="92"/>
        <v/>
      </c>
      <c r="C345" s="173"/>
      <c r="D345" s="179"/>
      <c r="E345" s="175"/>
      <c r="F345" s="156"/>
      <c r="G345" s="175"/>
      <c r="H345" s="175"/>
      <c r="I345" s="177"/>
      <c r="J345" s="157" t="s">
        <v>98</v>
      </c>
      <c r="K345" s="158">
        <f t="shared" si="93"/>
        <v>0</v>
      </c>
      <c r="L345" s="168">
        <f t="shared" si="94"/>
        <v>0</v>
      </c>
      <c r="M345" s="171">
        <f t="shared" si="95"/>
        <v>0</v>
      </c>
      <c r="N345" s="171">
        <f t="shared" si="96"/>
        <v>0</v>
      </c>
      <c r="O345" s="171">
        <f t="shared" si="97"/>
        <v>0</v>
      </c>
      <c r="P345" s="171">
        <f t="shared" si="98"/>
        <v>0</v>
      </c>
      <c r="Q345" s="171">
        <f t="shared" si="99"/>
        <v>0</v>
      </c>
      <c r="R345" s="171">
        <f t="shared" si="100"/>
        <v>0</v>
      </c>
      <c r="S345" s="168" t="str">
        <f t="shared" si="101"/>
        <v/>
      </c>
      <c r="T345" s="171"/>
      <c r="U345" s="171"/>
      <c r="V345" s="171" t="str">
        <f>IF($F345&lt;&gt;"", IF($C345&lt;&gt;"", _xlfn.IFNA(IF(MATCH($C345&amp;" - "&amp;$F345, tblRelatietypeVergoeding[], 0)&lt;&gt;0, "", ""), "| Onverwachte combinatie tussen relatietype (veld "&amp;S344&amp;ROW()&amp;") en vergoedingswijze (veld "&amp;V344&amp;ROW()&amp;"). Kijk na of deze correct is."), ""), "")</f>
        <v/>
      </c>
      <c r="W345" s="171"/>
      <c r="X345" s="171"/>
      <c r="Y345" s="171"/>
      <c r="Z345" s="227" t="str">
        <f t="shared" si="102"/>
        <v/>
      </c>
      <c r="AA345" s="168"/>
      <c r="AB345" s="171"/>
      <c r="AC345" s="171"/>
      <c r="AD345" s="171"/>
      <c r="AE345" s="171"/>
      <c r="AF345" s="171" t="str">
        <f t="shared" si="89"/>
        <v/>
      </c>
      <c r="AG345" s="171" t="str">
        <f t="shared" si="90"/>
        <v/>
      </c>
      <c r="AH345" s="242" t="str">
        <f t="shared" si="103"/>
        <v/>
      </c>
      <c r="AI345" s="158" t="str">
        <f>IF(K345&lt;&gt;1, IF(SUM(K345:$K$504)&lt;&gt;0, "| Laat geen witruimte tussen ingevulde rijen.", ""), "")</f>
        <v/>
      </c>
      <c r="AJ345" s="242" t="str">
        <f t="shared" si="104"/>
        <v/>
      </c>
      <c r="AK345" s="171"/>
      <c r="AL345" s="159" t="str">
        <f t="shared" si="105"/>
        <v/>
      </c>
    </row>
    <row r="346" spans="1:38" s="158" customFormat="1" ht="14.4" customHeight="1" x14ac:dyDescent="0.3">
      <c r="A346" s="244" t="str">
        <f t="shared" si="91"/>
        <v/>
      </c>
      <c r="B346" s="153" t="str">
        <f t="shared" si="92"/>
        <v/>
      </c>
      <c r="C346" s="173"/>
      <c r="D346" s="179"/>
      <c r="E346" s="175"/>
      <c r="F346" s="156"/>
      <c r="G346" s="175"/>
      <c r="H346" s="175"/>
      <c r="I346" s="177"/>
      <c r="J346" s="157" t="s">
        <v>98</v>
      </c>
      <c r="K346" s="158">
        <f t="shared" si="93"/>
        <v>0</v>
      </c>
      <c r="L346" s="168">
        <f t="shared" si="94"/>
        <v>0</v>
      </c>
      <c r="M346" s="171">
        <f t="shared" si="95"/>
        <v>0</v>
      </c>
      <c r="N346" s="171">
        <f t="shared" si="96"/>
        <v>0</v>
      </c>
      <c r="O346" s="171">
        <f t="shared" si="97"/>
        <v>0</v>
      </c>
      <c r="P346" s="171">
        <f t="shared" si="98"/>
        <v>0</v>
      </c>
      <c r="Q346" s="171">
        <f t="shared" si="99"/>
        <v>0</v>
      </c>
      <c r="R346" s="171">
        <f t="shared" si="100"/>
        <v>0</v>
      </c>
      <c r="S346" s="168" t="str">
        <f t="shared" si="101"/>
        <v/>
      </c>
      <c r="T346" s="171"/>
      <c r="U346" s="171"/>
      <c r="V346" s="171" t="str">
        <f>IF($F346&lt;&gt;"", IF($C346&lt;&gt;"", _xlfn.IFNA(IF(MATCH($C346&amp;" - "&amp;$F346, tblRelatietypeVergoeding[], 0)&lt;&gt;0, "", ""), "| Onverwachte combinatie tussen relatietype (veld "&amp;S345&amp;ROW()&amp;") en vergoedingswijze (veld "&amp;V345&amp;ROW()&amp;"). Kijk na of deze correct is."), ""), "")</f>
        <v/>
      </c>
      <c r="W346" s="171"/>
      <c r="X346" s="171"/>
      <c r="Y346" s="171"/>
      <c r="Z346" s="227" t="str">
        <f t="shared" si="102"/>
        <v/>
      </c>
      <c r="AA346" s="168"/>
      <c r="AB346" s="171"/>
      <c r="AC346" s="171"/>
      <c r="AD346" s="171"/>
      <c r="AE346" s="171"/>
      <c r="AF346" s="171" t="str">
        <f t="shared" si="89"/>
        <v/>
      </c>
      <c r="AG346" s="171" t="str">
        <f t="shared" si="90"/>
        <v/>
      </c>
      <c r="AH346" s="242" t="str">
        <f t="shared" si="103"/>
        <v/>
      </c>
      <c r="AI346" s="158" t="str">
        <f>IF(K346&lt;&gt;1, IF(SUM(K346:$K$504)&lt;&gt;0, "| Laat geen witruimte tussen ingevulde rijen.", ""), "")</f>
        <v/>
      </c>
      <c r="AJ346" s="242" t="str">
        <f t="shared" si="104"/>
        <v/>
      </c>
      <c r="AK346" s="171"/>
      <c r="AL346" s="159" t="str">
        <f t="shared" si="105"/>
        <v/>
      </c>
    </row>
    <row r="347" spans="1:38" s="158" customFormat="1" ht="14.4" customHeight="1" x14ac:dyDescent="0.3">
      <c r="A347" s="244" t="str">
        <f t="shared" si="91"/>
        <v/>
      </c>
      <c r="B347" s="153" t="str">
        <f t="shared" si="92"/>
        <v/>
      </c>
      <c r="C347" s="173"/>
      <c r="D347" s="179"/>
      <c r="E347" s="175"/>
      <c r="F347" s="156"/>
      <c r="G347" s="175"/>
      <c r="H347" s="175"/>
      <c r="I347" s="177"/>
      <c r="J347" s="157" t="s">
        <v>98</v>
      </c>
      <c r="K347" s="158">
        <f t="shared" si="93"/>
        <v>0</v>
      </c>
      <c r="L347" s="168">
        <f t="shared" si="94"/>
        <v>0</v>
      </c>
      <c r="M347" s="171">
        <f t="shared" si="95"/>
        <v>0</v>
      </c>
      <c r="N347" s="171">
        <f t="shared" si="96"/>
        <v>0</v>
      </c>
      <c r="O347" s="171">
        <f t="shared" si="97"/>
        <v>0</v>
      </c>
      <c r="P347" s="171">
        <f t="shared" si="98"/>
        <v>0</v>
      </c>
      <c r="Q347" s="171">
        <f t="shared" si="99"/>
        <v>0</v>
      </c>
      <c r="R347" s="171">
        <f t="shared" si="100"/>
        <v>0</v>
      </c>
      <c r="S347" s="168" t="str">
        <f t="shared" si="101"/>
        <v/>
      </c>
      <c r="T347" s="171"/>
      <c r="U347" s="171"/>
      <c r="V347" s="171" t="str">
        <f>IF($F347&lt;&gt;"", IF($C347&lt;&gt;"", _xlfn.IFNA(IF(MATCH($C347&amp;" - "&amp;$F347, tblRelatietypeVergoeding[], 0)&lt;&gt;0, "", ""), "| Onverwachte combinatie tussen relatietype (veld "&amp;S346&amp;ROW()&amp;") en vergoedingswijze (veld "&amp;V346&amp;ROW()&amp;"). Kijk na of deze correct is."), ""), "")</f>
        <v/>
      </c>
      <c r="W347" s="171"/>
      <c r="X347" s="171"/>
      <c r="Y347" s="171"/>
      <c r="Z347" s="227" t="str">
        <f t="shared" si="102"/>
        <v/>
      </c>
      <c r="AA347" s="168"/>
      <c r="AB347" s="171"/>
      <c r="AC347" s="171"/>
      <c r="AD347" s="171"/>
      <c r="AE347" s="171"/>
      <c r="AF347" s="171" t="str">
        <f t="shared" si="89"/>
        <v/>
      </c>
      <c r="AG347" s="171" t="str">
        <f t="shared" si="90"/>
        <v/>
      </c>
      <c r="AH347" s="242" t="str">
        <f t="shared" si="103"/>
        <v/>
      </c>
      <c r="AI347" s="158" t="str">
        <f>IF(K347&lt;&gt;1, IF(SUM(K347:$K$504)&lt;&gt;0, "| Laat geen witruimte tussen ingevulde rijen.", ""), "")</f>
        <v/>
      </c>
      <c r="AJ347" s="242" t="str">
        <f t="shared" si="104"/>
        <v/>
      </c>
      <c r="AK347" s="171"/>
      <c r="AL347" s="159" t="str">
        <f t="shared" si="105"/>
        <v/>
      </c>
    </row>
    <row r="348" spans="1:38" s="158" customFormat="1" ht="14.4" customHeight="1" x14ac:dyDescent="0.3">
      <c r="A348" s="244" t="str">
        <f t="shared" si="91"/>
        <v/>
      </c>
      <c r="B348" s="153" t="str">
        <f t="shared" si="92"/>
        <v/>
      </c>
      <c r="C348" s="173"/>
      <c r="D348" s="179"/>
      <c r="E348" s="175"/>
      <c r="F348" s="156"/>
      <c r="G348" s="175"/>
      <c r="H348" s="175"/>
      <c r="I348" s="177"/>
      <c r="J348" s="157" t="s">
        <v>98</v>
      </c>
      <c r="K348" s="158">
        <f t="shared" si="93"/>
        <v>0</v>
      </c>
      <c r="L348" s="168">
        <f t="shared" si="94"/>
        <v>0</v>
      </c>
      <c r="M348" s="171">
        <f t="shared" si="95"/>
        <v>0</v>
      </c>
      <c r="N348" s="171">
        <f t="shared" si="96"/>
        <v>0</v>
      </c>
      <c r="O348" s="171">
        <f t="shared" si="97"/>
        <v>0</v>
      </c>
      <c r="P348" s="171">
        <f t="shared" si="98"/>
        <v>0</v>
      </c>
      <c r="Q348" s="171">
        <f t="shared" si="99"/>
        <v>0</v>
      </c>
      <c r="R348" s="171">
        <f t="shared" si="100"/>
        <v>0</v>
      </c>
      <c r="S348" s="168" t="str">
        <f t="shared" si="101"/>
        <v/>
      </c>
      <c r="T348" s="171"/>
      <c r="U348" s="171"/>
      <c r="V348" s="171" t="str">
        <f>IF($F348&lt;&gt;"", IF($C348&lt;&gt;"", _xlfn.IFNA(IF(MATCH($C348&amp;" - "&amp;$F348, tblRelatietypeVergoeding[], 0)&lt;&gt;0, "", ""), "| Onverwachte combinatie tussen relatietype (veld "&amp;S347&amp;ROW()&amp;") en vergoedingswijze (veld "&amp;V347&amp;ROW()&amp;"). Kijk na of deze correct is."), ""), "")</f>
        <v/>
      </c>
      <c r="W348" s="171"/>
      <c r="X348" s="171"/>
      <c r="Y348" s="171"/>
      <c r="Z348" s="227" t="str">
        <f t="shared" si="102"/>
        <v/>
      </c>
      <c r="AA348" s="168"/>
      <c r="AB348" s="171"/>
      <c r="AC348" s="171"/>
      <c r="AD348" s="171"/>
      <c r="AE348" s="171"/>
      <c r="AF348" s="171" t="str">
        <f t="shared" si="89"/>
        <v/>
      </c>
      <c r="AG348" s="171" t="str">
        <f t="shared" si="90"/>
        <v/>
      </c>
      <c r="AH348" s="242" t="str">
        <f t="shared" si="103"/>
        <v/>
      </c>
      <c r="AI348" s="158" t="str">
        <f>IF(K348&lt;&gt;1, IF(SUM(K348:$K$504)&lt;&gt;0, "| Laat geen witruimte tussen ingevulde rijen.", ""), "")</f>
        <v/>
      </c>
      <c r="AJ348" s="242" t="str">
        <f t="shared" si="104"/>
        <v/>
      </c>
      <c r="AK348" s="171"/>
      <c r="AL348" s="159" t="str">
        <f t="shared" si="105"/>
        <v/>
      </c>
    </row>
    <row r="349" spans="1:38" s="158" customFormat="1" ht="14.4" customHeight="1" x14ac:dyDescent="0.3">
      <c r="A349" s="244" t="str">
        <f t="shared" si="91"/>
        <v/>
      </c>
      <c r="B349" s="153" t="str">
        <f t="shared" si="92"/>
        <v/>
      </c>
      <c r="C349" s="173"/>
      <c r="D349" s="179"/>
      <c r="E349" s="175"/>
      <c r="F349" s="156"/>
      <c r="G349" s="175"/>
      <c r="H349" s="175"/>
      <c r="I349" s="177"/>
      <c r="J349" s="157" t="s">
        <v>98</v>
      </c>
      <c r="K349" s="158">
        <f t="shared" si="93"/>
        <v>0</v>
      </c>
      <c r="L349" s="168">
        <f t="shared" si="94"/>
        <v>0</v>
      </c>
      <c r="M349" s="171">
        <f t="shared" si="95"/>
        <v>0</v>
      </c>
      <c r="N349" s="171">
        <f t="shared" si="96"/>
        <v>0</v>
      </c>
      <c r="O349" s="171">
        <f t="shared" si="97"/>
        <v>0</v>
      </c>
      <c r="P349" s="171">
        <f t="shared" si="98"/>
        <v>0</v>
      </c>
      <c r="Q349" s="171">
        <f t="shared" si="99"/>
        <v>0</v>
      </c>
      <c r="R349" s="171">
        <f t="shared" si="100"/>
        <v>0</v>
      </c>
      <c r="S349" s="168" t="str">
        <f t="shared" si="101"/>
        <v/>
      </c>
      <c r="T349" s="171"/>
      <c r="U349" s="171"/>
      <c r="V349" s="171" t="str">
        <f>IF($F349&lt;&gt;"", IF($C349&lt;&gt;"", _xlfn.IFNA(IF(MATCH($C349&amp;" - "&amp;$F349, tblRelatietypeVergoeding[], 0)&lt;&gt;0, "", ""), "| Onverwachte combinatie tussen relatietype (veld "&amp;S348&amp;ROW()&amp;") en vergoedingswijze (veld "&amp;V348&amp;ROW()&amp;"). Kijk na of deze correct is."), ""), "")</f>
        <v/>
      </c>
      <c r="W349" s="171"/>
      <c r="X349" s="171"/>
      <c r="Y349" s="171"/>
      <c r="Z349" s="227" t="str">
        <f t="shared" si="102"/>
        <v/>
      </c>
      <c r="AA349" s="168"/>
      <c r="AB349" s="171"/>
      <c r="AC349" s="171"/>
      <c r="AD349" s="171"/>
      <c r="AE349" s="171"/>
      <c r="AF349" s="171" t="str">
        <f t="shared" si="89"/>
        <v/>
      </c>
      <c r="AG349" s="171" t="str">
        <f t="shared" si="90"/>
        <v/>
      </c>
      <c r="AH349" s="242" t="str">
        <f t="shared" si="103"/>
        <v/>
      </c>
      <c r="AI349" s="158" t="str">
        <f>IF(K349&lt;&gt;1, IF(SUM(K349:$K$504)&lt;&gt;0, "| Laat geen witruimte tussen ingevulde rijen.", ""), "")</f>
        <v/>
      </c>
      <c r="AJ349" s="242" t="str">
        <f t="shared" si="104"/>
        <v/>
      </c>
      <c r="AK349" s="171"/>
      <c r="AL349" s="159" t="str">
        <f t="shared" si="105"/>
        <v/>
      </c>
    </row>
    <row r="350" spans="1:38" s="158" customFormat="1" ht="14.4" customHeight="1" x14ac:dyDescent="0.3">
      <c r="A350" s="244" t="str">
        <f t="shared" si="91"/>
        <v/>
      </c>
      <c r="B350" s="153" t="str">
        <f t="shared" si="92"/>
        <v/>
      </c>
      <c r="C350" s="173"/>
      <c r="D350" s="179"/>
      <c r="E350" s="175"/>
      <c r="F350" s="156"/>
      <c r="G350" s="175"/>
      <c r="H350" s="175"/>
      <c r="I350" s="177"/>
      <c r="J350" s="157" t="s">
        <v>98</v>
      </c>
      <c r="K350" s="158">
        <f t="shared" si="93"/>
        <v>0</v>
      </c>
      <c r="L350" s="168">
        <f t="shared" si="94"/>
        <v>0</v>
      </c>
      <c r="M350" s="171">
        <f t="shared" si="95"/>
        <v>0</v>
      </c>
      <c r="N350" s="171">
        <f t="shared" si="96"/>
        <v>0</v>
      </c>
      <c r="O350" s="171">
        <f t="shared" si="97"/>
        <v>0</v>
      </c>
      <c r="P350" s="171">
        <f t="shared" si="98"/>
        <v>0</v>
      </c>
      <c r="Q350" s="171">
        <f t="shared" si="99"/>
        <v>0</v>
      </c>
      <c r="R350" s="171">
        <f t="shared" si="100"/>
        <v>0</v>
      </c>
      <c r="S350" s="168" t="str">
        <f t="shared" si="101"/>
        <v/>
      </c>
      <c r="T350" s="171"/>
      <c r="U350" s="171"/>
      <c r="V350" s="171" t="str">
        <f>IF($F350&lt;&gt;"", IF($C350&lt;&gt;"", _xlfn.IFNA(IF(MATCH($C350&amp;" - "&amp;$F350, tblRelatietypeVergoeding[], 0)&lt;&gt;0, "", ""), "| Onverwachte combinatie tussen relatietype (veld "&amp;S349&amp;ROW()&amp;") en vergoedingswijze (veld "&amp;V349&amp;ROW()&amp;"). Kijk na of deze correct is."), ""), "")</f>
        <v/>
      </c>
      <c r="W350" s="171"/>
      <c r="X350" s="171"/>
      <c r="Y350" s="171"/>
      <c r="Z350" s="227" t="str">
        <f t="shared" si="102"/>
        <v/>
      </c>
      <c r="AA350" s="168"/>
      <c r="AB350" s="171"/>
      <c r="AC350" s="171"/>
      <c r="AD350" s="171"/>
      <c r="AE350" s="171"/>
      <c r="AF350" s="171" t="str">
        <f t="shared" si="89"/>
        <v/>
      </c>
      <c r="AG350" s="171" t="str">
        <f t="shared" si="90"/>
        <v/>
      </c>
      <c r="AH350" s="242" t="str">
        <f t="shared" si="103"/>
        <v/>
      </c>
      <c r="AI350" s="158" t="str">
        <f>IF(K350&lt;&gt;1, IF(SUM(K350:$K$504)&lt;&gt;0, "| Laat geen witruimte tussen ingevulde rijen.", ""), "")</f>
        <v/>
      </c>
      <c r="AJ350" s="242" t="str">
        <f t="shared" si="104"/>
        <v/>
      </c>
      <c r="AK350" s="171"/>
      <c r="AL350" s="159" t="str">
        <f t="shared" si="105"/>
        <v/>
      </c>
    </row>
    <row r="351" spans="1:38" s="158" customFormat="1" ht="14.4" customHeight="1" x14ac:dyDescent="0.3">
      <c r="A351" s="244" t="str">
        <f t="shared" si="91"/>
        <v/>
      </c>
      <c r="B351" s="153" t="str">
        <f t="shared" si="92"/>
        <v/>
      </c>
      <c r="C351" s="173"/>
      <c r="D351" s="179"/>
      <c r="E351" s="175"/>
      <c r="F351" s="156"/>
      <c r="G351" s="175"/>
      <c r="H351" s="175"/>
      <c r="I351" s="177"/>
      <c r="J351" s="157" t="s">
        <v>98</v>
      </c>
      <c r="K351" s="158">
        <f t="shared" si="93"/>
        <v>0</v>
      </c>
      <c r="L351" s="168">
        <f t="shared" si="94"/>
        <v>0</v>
      </c>
      <c r="M351" s="171">
        <f t="shared" si="95"/>
        <v>0</v>
      </c>
      <c r="N351" s="171">
        <f t="shared" si="96"/>
        <v>0</v>
      </c>
      <c r="O351" s="171">
        <f t="shared" si="97"/>
        <v>0</v>
      </c>
      <c r="P351" s="171">
        <f t="shared" si="98"/>
        <v>0</v>
      </c>
      <c r="Q351" s="171">
        <f t="shared" si="99"/>
        <v>0</v>
      </c>
      <c r="R351" s="171">
        <f t="shared" si="100"/>
        <v>0</v>
      </c>
      <c r="S351" s="168" t="str">
        <f t="shared" si="101"/>
        <v/>
      </c>
      <c r="T351" s="171"/>
      <c r="U351" s="171"/>
      <c r="V351" s="171" t="str">
        <f>IF($F351&lt;&gt;"", IF($C351&lt;&gt;"", _xlfn.IFNA(IF(MATCH($C351&amp;" - "&amp;$F351, tblRelatietypeVergoeding[], 0)&lt;&gt;0, "", ""), "| Onverwachte combinatie tussen relatietype (veld "&amp;S350&amp;ROW()&amp;") en vergoedingswijze (veld "&amp;V350&amp;ROW()&amp;"). Kijk na of deze correct is."), ""), "")</f>
        <v/>
      </c>
      <c r="W351" s="171"/>
      <c r="X351" s="171"/>
      <c r="Y351" s="171"/>
      <c r="Z351" s="227" t="str">
        <f t="shared" si="102"/>
        <v/>
      </c>
      <c r="AA351" s="168"/>
      <c r="AB351" s="171"/>
      <c r="AC351" s="171"/>
      <c r="AD351" s="171"/>
      <c r="AE351" s="171"/>
      <c r="AF351" s="171" t="str">
        <f t="shared" si="89"/>
        <v/>
      </c>
      <c r="AG351" s="171" t="str">
        <f t="shared" si="90"/>
        <v/>
      </c>
      <c r="AH351" s="242" t="str">
        <f t="shared" si="103"/>
        <v/>
      </c>
      <c r="AI351" s="158" t="str">
        <f>IF(K351&lt;&gt;1, IF(SUM(K351:$K$504)&lt;&gt;0, "| Laat geen witruimte tussen ingevulde rijen.", ""), "")</f>
        <v/>
      </c>
      <c r="AJ351" s="242" t="str">
        <f t="shared" si="104"/>
        <v/>
      </c>
      <c r="AK351" s="171"/>
      <c r="AL351" s="159" t="str">
        <f t="shared" si="105"/>
        <v/>
      </c>
    </row>
    <row r="352" spans="1:38" s="158" customFormat="1" ht="14.4" customHeight="1" x14ac:dyDescent="0.3">
      <c r="A352" s="244" t="str">
        <f t="shared" si="91"/>
        <v/>
      </c>
      <c r="B352" s="153" t="str">
        <f t="shared" si="92"/>
        <v/>
      </c>
      <c r="C352" s="173"/>
      <c r="D352" s="179"/>
      <c r="E352" s="175"/>
      <c r="F352" s="156"/>
      <c r="G352" s="175"/>
      <c r="H352" s="175"/>
      <c r="I352" s="177"/>
      <c r="J352" s="157" t="s">
        <v>98</v>
      </c>
      <c r="K352" s="158">
        <f t="shared" si="93"/>
        <v>0</v>
      </c>
      <c r="L352" s="168">
        <f t="shared" si="94"/>
        <v>0</v>
      </c>
      <c r="M352" s="171">
        <f t="shared" si="95"/>
        <v>0</v>
      </c>
      <c r="N352" s="171">
        <f t="shared" si="96"/>
        <v>0</v>
      </c>
      <c r="O352" s="171">
        <f t="shared" si="97"/>
        <v>0</v>
      </c>
      <c r="P352" s="171">
        <f t="shared" si="98"/>
        <v>0</v>
      </c>
      <c r="Q352" s="171">
        <f t="shared" si="99"/>
        <v>0</v>
      </c>
      <c r="R352" s="171">
        <f t="shared" si="100"/>
        <v>0</v>
      </c>
      <c r="S352" s="168" t="str">
        <f t="shared" si="101"/>
        <v/>
      </c>
      <c r="T352" s="171"/>
      <c r="U352" s="171"/>
      <c r="V352" s="171" t="str">
        <f>IF($F352&lt;&gt;"", IF($C352&lt;&gt;"", _xlfn.IFNA(IF(MATCH($C352&amp;" - "&amp;$F352, tblRelatietypeVergoeding[], 0)&lt;&gt;0, "", ""), "| Onverwachte combinatie tussen relatietype (veld "&amp;S351&amp;ROW()&amp;") en vergoedingswijze (veld "&amp;V351&amp;ROW()&amp;"). Kijk na of deze correct is."), ""), "")</f>
        <v/>
      </c>
      <c r="W352" s="171"/>
      <c r="X352" s="171"/>
      <c r="Y352" s="171"/>
      <c r="Z352" s="227" t="str">
        <f t="shared" si="102"/>
        <v/>
      </c>
      <c r="AA352" s="168"/>
      <c r="AB352" s="171"/>
      <c r="AC352" s="171"/>
      <c r="AD352" s="171"/>
      <c r="AE352" s="171"/>
      <c r="AF352" s="171" t="str">
        <f t="shared" si="89"/>
        <v/>
      </c>
      <c r="AG352" s="171" t="str">
        <f t="shared" si="90"/>
        <v/>
      </c>
      <c r="AH352" s="242" t="str">
        <f t="shared" si="103"/>
        <v/>
      </c>
      <c r="AI352" s="158" t="str">
        <f>IF(K352&lt;&gt;1, IF(SUM(K352:$K$504)&lt;&gt;0, "| Laat geen witruimte tussen ingevulde rijen.", ""), "")</f>
        <v/>
      </c>
      <c r="AJ352" s="242" t="str">
        <f t="shared" si="104"/>
        <v/>
      </c>
      <c r="AK352" s="171"/>
      <c r="AL352" s="159" t="str">
        <f t="shared" si="105"/>
        <v/>
      </c>
    </row>
    <row r="353" spans="1:38" s="158" customFormat="1" ht="14.4" customHeight="1" x14ac:dyDescent="0.3">
      <c r="A353" s="244" t="str">
        <f t="shared" si="91"/>
        <v/>
      </c>
      <c r="B353" s="153" t="str">
        <f t="shared" si="92"/>
        <v/>
      </c>
      <c r="C353" s="173"/>
      <c r="D353" s="179"/>
      <c r="E353" s="175"/>
      <c r="F353" s="156"/>
      <c r="G353" s="175"/>
      <c r="H353" s="175"/>
      <c r="I353" s="177"/>
      <c r="J353" s="157" t="s">
        <v>98</v>
      </c>
      <c r="K353" s="158">
        <f t="shared" si="93"/>
        <v>0</v>
      </c>
      <c r="L353" s="168">
        <f t="shared" si="94"/>
        <v>0</v>
      </c>
      <c r="M353" s="171">
        <f t="shared" si="95"/>
        <v>0</v>
      </c>
      <c r="N353" s="171">
        <f t="shared" si="96"/>
        <v>0</v>
      </c>
      <c r="O353" s="171">
        <f t="shared" si="97"/>
        <v>0</v>
      </c>
      <c r="P353" s="171">
        <f t="shared" si="98"/>
        <v>0</v>
      </c>
      <c r="Q353" s="171">
        <f t="shared" si="99"/>
        <v>0</v>
      </c>
      <c r="R353" s="171">
        <f t="shared" si="100"/>
        <v>0</v>
      </c>
      <c r="S353" s="168" t="str">
        <f t="shared" si="101"/>
        <v/>
      </c>
      <c r="T353" s="171"/>
      <c r="U353" s="171"/>
      <c r="V353" s="171" t="str">
        <f>IF($F353&lt;&gt;"", IF($C353&lt;&gt;"", _xlfn.IFNA(IF(MATCH($C353&amp;" - "&amp;$F353, tblRelatietypeVergoeding[], 0)&lt;&gt;0, "", ""), "| Onverwachte combinatie tussen relatietype (veld "&amp;S352&amp;ROW()&amp;") en vergoedingswijze (veld "&amp;V352&amp;ROW()&amp;"). Kijk na of deze correct is."), ""), "")</f>
        <v/>
      </c>
      <c r="W353" s="171"/>
      <c r="X353" s="171"/>
      <c r="Y353" s="171"/>
      <c r="Z353" s="227" t="str">
        <f t="shared" si="102"/>
        <v/>
      </c>
      <c r="AA353" s="168"/>
      <c r="AB353" s="171"/>
      <c r="AC353" s="171"/>
      <c r="AD353" s="171"/>
      <c r="AE353" s="171"/>
      <c r="AF353" s="171" t="str">
        <f t="shared" si="89"/>
        <v/>
      </c>
      <c r="AG353" s="171" t="str">
        <f t="shared" si="90"/>
        <v/>
      </c>
      <c r="AH353" s="242" t="str">
        <f t="shared" si="103"/>
        <v/>
      </c>
      <c r="AI353" s="158" t="str">
        <f>IF(K353&lt;&gt;1, IF(SUM(K353:$K$504)&lt;&gt;0, "| Laat geen witruimte tussen ingevulde rijen.", ""), "")</f>
        <v/>
      </c>
      <c r="AJ353" s="242" t="str">
        <f t="shared" si="104"/>
        <v/>
      </c>
      <c r="AK353" s="171"/>
      <c r="AL353" s="159" t="str">
        <f t="shared" si="105"/>
        <v/>
      </c>
    </row>
    <row r="354" spans="1:38" s="158" customFormat="1" ht="14.4" customHeight="1" x14ac:dyDescent="0.3">
      <c r="A354" s="244" t="str">
        <f t="shared" si="91"/>
        <v/>
      </c>
      <c r="B354" s="153" t="str">
        <f t="shared" si="92"/>
        <v/>
      </c>
      <c r="C354" s="173"/>
      <c r="D354" s="179"/>
      <c r="E354" s="175"/>
      <c r="F354" s="156"/>
      <c r="G354" s="175"/>
      <c r="H354" s="175"/>
      <c r="I354" s="177"/>
      <c r="J354" s="157" t="s">
        <v>98</v>
      </c>
      <c r="K354" s="158">
        <f t="shared" si="93"/>
        <v>0</v>
      </c>
      <c r="L354" s="168">
        <f t="shared" si="94"/>
        <v>0</v>
      </c>
      <c r="M354" s="171">
        <f t="shared" si="95"/>
        <v>0</v>
      </c>
      <c r="N354" s="171">
        <f t="shared" si="96"/>
        <v>0</v>
      </c>
      <c r="O354" s="171">
        <f t="shared" si="97"/>
        <v>0</v>
      </c>
      <c r="P354" s="171">
        <f t="shared" si="98"/>
        <v>0</v>
      </c>
      <c r="Q354" s="171">
        <f t="shared" si="99"/>
        <v>0</v>
      </c>
      <c r="R354" s="171">
        <f t="shared" si="100"/>
        <v>0</v>
      </c>
      <c r="S354" s="168" t="str">
        <f t="shared" si="101"/>
        <v/>
      </c>
      <c r="T354" s="171"/>
      <c r="U354" s="171"/>
      <c r="V354" s="171" t="str">
        <f>IF($F354&lt;&gt;"", IF($C354&lt;&gt;"", _xlfn.IFNA(IF(MATCH($C354&amp;" - "&amp;$F354, tblRelatietypeVergoeding[], 0)&lt;&gt;0, "", ""), "| Onverwachte combinatie tussen relatietype (veld "&amp;S353&amp;ROW()&amp;") en vergoedingswijze (veld "&amp;V353&amp;ROW()&amp;"). Kijk na of deze correct is."), ""), "")</f>
        <v/>
      </c>
      <c r="W354" s="171"/>
      <c r="X354" s="171"/>
      <c r="Y354" s="171"/>
      <c r="Z354" s="227" t="str">
        <f t="shared" si="102"/>
        <v/>
      </c>
      <c r="AA354" s="168"/>
      <c r="AB354" s="171"/>
      <c r="AC354" s="171"/>
      <c r="AD354" s="171"/>
      <c r="AE354" s="171"/>
      <c r="AF354" s="171" t="str">
        <f t="shared" si="89"/>
        <v/>
      </c>
      <c r="AG354" s="171" t="str">
        <f t="shared" si="90"/>
        <v/>
      </c>
      <c r="AH354" s="242" t="str">
        <f t="shared" si="103"/>
        <v/>
      </c>
      <c r="AI354" s="158" t="str">
        <f>IF(K354&lt;&gt;1, IF(SUM(K354:$K$504)&lt;&gt;0, "| Laat geen witruimte tussen ingevulde rijen.", ""), "")</f>
        <v/>
      </c>
      <c r="AJ354" s="242" t="str">
        <f t="shared" si="104"/>
        <v/>
      </c>
      <c r="AK354" s="171"/>
      <c r="AL354" s="159" t="str">
        <f t="shared" si="105"/>
        <v/>
      </c>
    </row>
    <row r="355" spans="1:38" s="158" customFormat="1" ht="14.4" customHeight="1" x14ac:dyDescent="0.3">
      <c r="A355" s="244" t="str">
        <f t="shared" si="91"/>
        <v/>
      </c>
      <c r="B355" s="153" t="str">
        <f t="shared" si="92"/>
        <v/>
      </c>
      <c r="C355" s="173"/>
      <c r="D355" s="179"/>
      <c r="E355" s="175"/>
      <c r="F355" s="156"/>
      <c r="G355" s="175"/>
      <c r="H355" s="175"/>
      <c r="I355" s="177"/>
      <c r="J355" s="157" t="s">
        <v>98</v>
      </c>
      <c r="K355" s="158">
        <f t="shared" si="93"/>
        <v>0</v>
      </c>
      <c r="L355" s="168">
        <f t="shared" si="94"/>
        <v>0</v>
      </c>
      <c r="M355" s="171">
        <f t="shared" si="95"/>
        <v>0</v>
      </c>
      <c r="N355" s="171">
        <f t="shared" si="96"/>
        <v>0</v>
      </c>
      <c r="O355" s="171">
        <f t="shared" si="97"/>
        <v>0</v>
      </c>
      <c r="P355" s="171">
        <f t="shared" si="98"/>
        <v>0</v>
      </c>
      <c r="Q355" s="171">
        <f t="shared" si="99"/>
        <v>0</v>
      </c>
      <c r="R355" s="171">
        <f t="shared" si="100"/>
        <v>0</v>
      </c>
      <c r="S355" s="168" t="str">
        <f t="shared" si="101"/>
        <v/>
      </c>
      <c r="T355" s="171"/>
      <c r="U355" s="171"/>
      <c r="V355" s="171" t="str">
        <f>IF($F355&lt;&gt;"", IF($C355&lt;&gt;"", _xlfn.IFNA(IF(MATCH($C355&amp;" - "&amp;$F355, tblRelatietypeVergoeding[], 0)&lt;&gt;0, "", ""), "| Onverwachte combinatie tussen relatietype (veld "&amp;S354&amp;ROW()&amp;") en vergoedingswijze (veld "&amp;V354&amp;ROW()&amp;"). Kijk na of deze correct is."), ""), "")</f>
        <v/>
      </c>
      <c r="W355" s="171"/>
      <c r="X355" s="171"/>
      <c r="Y355" s="171"/>
      <c r="Z355" s="227" t="str">
        <f t="shared" si="102"/>
        <v/>
      </c>
      <c r="AA355" s="168"/>
      <c r="AB355" s="171"/>
      <c r="AC355" s="171"/>
      <c r="AD355" s="171"/>
      <c r="AE355" s="171"/>
      <c r="AF355" s="171" t="str">
        <f t="shared" si="89"/>
        <v/>
      </c>
      <c r="AG355" s="171" t="str">
        <f t="shared" si="90"/>
        <v/>
      </c>
      <c r="AH355" s="242" t="str">
        <f t="shared" si="103"/>
        <v/>
      </c>
      <c r="AI355" s="158" t="str">
        <f>IF(K355&lt;&gt;1, IF(SUM(K355:$K$504)&lt;&gt;0, "| Laat geen witruimte tussen ingevulde rijen.", ""), "")</f>
        <v/>
      </c>
      <c r="AJ355" s="242" t="str">
        <f t="shared" si="104"/>
        <v/>
      </c>
      <c r="AK355" s="171"/>
      <c r="AL355" s="159" t="str">
        <f t="shared" si="105"/>
        <v/>
      </c>
    </row>
    <row r="356" spans="1:38" s="158" customFormat="1" ht="14.4" customHeight="1" x14ac:dyDescent="0.3">
      <c r="A356" s="244" t="str">
        <f t="shared" si="91"/>
        <v/>
      </c>
      <c r="B356" s="153" t="str">
        <f t="shared" si="92"/>
        <v/>
      </c>
      <c r="C356" s="173"/>
      <c r="D356" s="179"/>
      <c r="E356" s="175"/>
      <c r="F356" s="156"/>
      <c r="G356" s="175"/>
      <c r="H356" s="175"/>
      <c r="I356" s="177"/>
      <c r="J356" s="157" t="s">
        <v>98</v>
      </c>
      <c r="K356" s="158">
        <f t="shared" si="93"/>
        <v>0</v>
      </c>
      <c r="L356" s="168">
        <f t="shared" si="94"/>
        <v>0</v>
      </c>
      <c r="M356" s="171">
        <f t="shared" si="95"/>
        <v>0</v>
      </c>
      <c r="N356" s="171">
        <f t="shared" si="96"/>
        <v>0</v>
      </c>
      <c r="O356" s="171">
        <f t="shared" si="97"/>
        <v>0</v>
      </c>
      <c r="P356" s="171">
        <f t="shared" si="98"/>
        <v>0</v>
      </c>
      <c r="Q356" s="171">
        <f t="shared" si="99"/>
        <v>0</v>
      </c>
      <c r="R356" s="171">
        <f t="shared" si="100"/>
        <v>0</v>
      </c>
      <c r="S356" s="168" t="str">
        <f t="shared" si="101"/>
        <v/>
      </c>
      <c r="T356" s="171"/>
      <c r="U356" s="171"/>
      <c r="V356" s="171" t="str">
        <f>IF($F356&lt;&gt;"", IF($C356&lt;&gt;"", _xlfn.IFNA(IF(MATCH($C356&amp;" - "&amp;$F356, tblRelatietypeVergoeding[], 0)&lt;&gt;0, "", ""), "| Onverwachte combinatie tussen relatietype (veld "&amp;S355&amp;ROW()&amp;") en vergoedingswijze (veld "&amp;V355&amp;ROW()&amp;"). Kijk na of deze correct is."), ""), "")</f>
        <v/>
      </c>
      <c r="W356" s="171"/>
      <c r="X356" s="171"/>
      <c r="Y356" s="171"/>
      <c r="Z356" s="227" t="str">
        <f t="shared" si="102"/>
        <v/>
      </c>
      <c r="AA356" s="168"/>
      <c r="AB356" s="171"/>
      <c r="AC356" s="171"/>
      <c r="AD356" s="171"/>
      <c r="AE356" s="171"/>
      <c r="AF356" s="171" t="str">
        <f t="shared" si="89"/>
        <v/>
      </c>
      <c r="AG356" s="171" t="str">
        <f t="shared" si="90"/>
        <v/>
      </c>
      <c r="AH356" s="242" t="str">
        <f t="shared" si="103"/>
        <v/>
      </c>
      <c r="AI356" s="158" t="str">
        <f>IF(K356&lt;&gt;1, IF(SUM(K356:$K$504)&lt;&gt;0, "| Laat geen witruimte tussen ingevulde rijen.", ""), "")</f>
        <v/>
      </c>
      <c r="AJ356" s="242" t="str">
        <f t="shared" si="104"/>
        <v/>
      </c>
      <c r="AK356" s="171"/>
      <c r="AL356" s="159" t="str">
        <f t="shared" si="105"/>
        <v/>
      </c>
    </row>
    <row r="357" spans="1:38" s="158" customFormat="1" ht="14.4" customHeight="1" x14ac:dyDescent="0.3">
      <c r="A357" s="244" t="str">
        <f t="shared" si="91"/>
        <v/>
      </c>
      <c r="B357" s="153" t="str">
        <f t="shared" si="92"/>
        <v/>
      </c>
      <c r="C357" s="173"/>
      <c r="D357" s="179"/>
      <c r="E357" s="175"/>
      <c r="F357" s="156"/>
      <c r="G357" s="175"/>
      <c r="H357" s="175"/>
      <c r="I357" s="177"/>
      <c r="J357" s="157" t="s">
        <v>98</v>
      </c>
      <c r="K357" s="158">
        <f t="shared" si="93"/>
        <v>0</v>
      </c>
      <c r="L357" s="168">
        <f t="shared" si="94"/>
        <v>0</v>
      </c>
      <c r="M357" s="171">
        <f t="shared" si="95"/>
        <v>0</v>
      </c>
      <c r="N357" s="171">
        <f t="shared" si="96"/>
        <v>0</v>
      </c>
      <c r="O357" s="171">
        <f t="shared" si="97"/>
        <v>0</v>
      </c>
      <c r="P357" s="171">
        <f t="shared" si="98"/>
        <v>0</v>
      </c>
      <c r="Q357" s="171">
        <f t="shared" si="99"/>
        <v>0</v>
      </c>
      <c r="R357" s="171">
        <f t="shared" si="100"/>
        <v>0</v>
      </c>
      <c r="S357" s="168" t="str">
        <f t="shared" si="101"/>
        <v/>
      </c>
      <c r="T357" s="171"/>
      <c r="U357" s="171"/>
      <c r="V357" s="171" t="str">
        <f>IF($F357&lt;&gt;"", IF($C357&lt;&gt;"", _xlfn.IFNA(IF(MATCH($C357&amp;" - "&amp;$F357, tblRelatietypeVergoeding[], 0)&lt;&gt;0, "", ""), "| Onverwachte combinatie tussen relatietype (veld "&amp;S356&amp;ROW()&amp;") en vergoedingswijze (veld "&amp;V356&amp;ROW()&amp;"). Kijk na of deze correct is."), ""), "")</f>
        <v/>
      </c>
      <c r="W357" s="171"/>
      <c r="X357" s="171"/>
      <c r="Y357" s="171"/>
      <c r="Z357" s="227" t="str">
        <f t="shared" si="102"/>
        <v/>
      </c>
      <c r="AA357" s="168"/>
      <c r="AB357" s="171"/>
      <c r="AC357" s="171"/>
      <c r="AD357" s="171"/>
      <c r="AE357" s="171"/>
      <c r="AF357" s="171" t="str">
        <f t="shared" si="89"/>
        <v/>
      </c>
      <c r="AG357" s="171" t="str">
        <f t="shared" si="90"/>
        <v/>
      </c>
      <c r="AH357" s="242" t="str">
        <f t="shared" si="103"/>
        <v/>
      </c>
      <c r="AI357" s="158" t="str">
        <f>IF(K357&lt;&gt;1, IF(SUM(K357:$K$504)&lt;&gt;0, "| Laat geen witruimte tussen ingevulde rijen.", ""), "")</f>
        <v/>
      </c>
      <c r="AJ357" s="242" t="str">
        <f t="shared" si="104"/>
        <v/>
      </c>
      <c r="AK357" s="171"/>
      <c r="AL357" s="159" t="str">
        <f t="shared" si="105"/>
        <v/>
      </c>
    </row>
    <row r="358" spans="1:38" s="158" customFormat="1" ht="14.4" customHeight="1" x14ac:dyDescent="0.3">
      <c r="A358" s="244" t="str">
        <f t="shared" si="91"/>
        <v/>
      </c>
      <c r="B358" s="153" t="str">
        <f t="shared" si="92"/>
        <v/>
      </c>
      <c r="C358" s="173"/>
      <c r="D358" s="179"/>
      <c r="E358" s="175"/>
      <c r="F358" s="156"/>
      <c r="G358" s="175"/>
      <c r="H358" s="175"/>
      <c r="I358" s="177"/>
      <c r="J358" s="157" t="s">
        <v>98</v>
      </c>
      <c r="K358" s="158">
        <f t="shared" si="93"/>
        <v>0</v>
      </c>
      <c r="L358" s="168">
        <f t="shared" si="94"/>
        <v>0</v>
      </c>
      <c r="M358" s="171">
        <f t="shared" si="95"/>
        <v>0</v>
      </c>
      <c r="N358" s="171">
        <f t="shared" si="96"/>
        <v>0</v>
      </c>
      <c r="O358" s="171">
        <f t="shared" si="97"/>
        <v>0</v>
      </c>
      <c r="P358" s="171">
        <f t="shared" si="98"/>
        <v>0</v>
      </c>
      <c r="Q358" s="171">
        <f t="shared" si="99"/>
        <v>0</v>
      </c>
      <c r="R358" s="171">
        <f t="shared" si="100"/>
        <v>0</v>
      </c>
      <c r="S358" s="168" t="str">
        <f t="shared" si="101"/>
        <v/>
      </c>
      <c r="T358" s="171"/>
      <c r="U358" s="171"/>
      <c r="V358" s="171" t="str">
        <f>IF($F358&lt;&gt;"", IF($C358&lt;&gt;"", _xlfn.IFNA(IF(MATCH($C358&amp;" - "&amp;$F358, tblRelatietypeVergoeding[], 0)&lt;&gt;0, "", ""), "| Onverwachte combinatie tussen relatietype (veld "&amp;S357&amp;ROW()&amp;") en vergoedingswijze (veld "&amp;V357&amp;ROW()&amp;"). Kijk na of deze correct is."), ""), "")</f>
        <v/>
      </c>
      <c r="W358" s="171"/>
      <c r="X358" s="171"/>
      <c r="Y358" s="171"/>
      <c r="Z358" s="227" t="str">
        <f t="shared" si="102"/>
        <v/>
      </c>
      <c r="AA358" s="168"/>
      <c r="AB358" s="171"/>
      <c r="AC358" s="171"/>
      <c r="AD358" s="171"/>
      <c r="AE358" s="171"/>
      <c r="AF358" s="171" t="str">
        <f t="shared" si="89"/>
        <v/>
      </c>
      <c r="AG358" s="171" t="str">
        <f t="shared" si="90"/>
        <v/>
      </c>
      <c r="AH358" s="242" t="str">
        <f t="shared" si="103"/>
        <v/>
      </c>
      <c r="AI358" s="158" t="str">
        <f>IF(K358&lt;&gt;1, IF(SUM(K358:$K$504)&lt;&gt;0, "| Laat geen witruimte tussen ingevulde rijen.", ""), "")</f>
        <v/>
      </c>
      <c r="AJ358" s="242" t="str">
        <f t="shared" si="104"/>
        <v/>
      </c>
      <c r="AK358" s="171"/>
      <c r="AL358" s="159" t="str">
        <f t="shared" si="105"/>
        <v/>
      </c>
    </row>
    <row r="359" spans="1:38" s="158" customFormat="1" ht="14.4" customHeight="1" x14ac:dyDescent="0.3">
      <c r="A359" s="244" t="str">
        <f t="shared" si="91"/>
        <v/>
      </c>
      <c r="B359" s="153" t="str">
        <f t="shared" si="92"/>
        <v/>
      </c>
      <c r="C359" s="173"/>
      <c r="D359" s="179"/>
      <c r="E359" s="175"/>
      <c r="F359" s="156"/>
      <c r="G359" s="175"/>
      <c r="H359" s="175"/>
      <c r="I359" s="177"/>
      <c r="J359" s="157" t="s">
        <v>98</v>
      </c>
      <c r="K359" s="158">
        <f t="shared" si="93"/>
        <v>0</v>
      </c>
      <c r="L359" s="168">
        <f t="shared" si="94"/>
        <v>0</v>
      </c>
      <c r="M359" s="171">
        <f t="shared" si="95"/>
        <v>0</v>
      </c>
      <c r="N359" s="171">
        <f t="shared" si="96"/>
        <v>0</v>
      </c>
      <c r="O359" s="171">
        <f t="shared" si="97"/>
        <v>0</v>
      </c>
      <c r="P359" s="171">
        <f t="shared" si="98"/>
        <v>0</v>
      </c>
      <c r="Q359" s="171">
        <f t="shared" si="99"/>
        <v>0</v>
      </c>
      <c r="R359" s="171">
        <f t="shared" si="100"/>
        <v>0</v>
      </c>
      <c r="S359" s="168" t="str">
        <f t="shared" si="101"/>
        <v/>
      </c>
      <c r="T359" s="171"/>
      <c r="U359" s="171"/>
      <c r="V359" s="171" t="str">
        <f>IF($F359&lt;&gt;"", IF($C359&lt;&gt;"", _xlfn.IFNA(IF(MATCH($C359&amp;" - "&amp;$F359, tblRelatietypeVergoeding[], 0)&lt;&gt;0, "", ""), "| Onverwachte combinatie tussen relatietype (veld "&amp;S358&amp;ROW()&amp;") en vergoedingswijze (veld "&amp;V358&amp;ROW()&amp;"). Kijk na of deze correct is."), ""), "")</f>
        <v/>
      </c>
      <c r="W359" s="171"/>
      <c r="X359" s="171"/>
      <c r="Y359" s="171"/>
      <c r="Z359" s="227" t="str">
        <f t="shared" si="102"/>
        <v/>
      </c>
      <c r="AA359" s="168"/>
      <c r="AB359" s="171"/>
      <c r="AC359" s="171"/>
      <c r="AD359" s="171"/>
      <c r="AE359" s="171"/>
      <c r="AF359" s="171" t="str">
        <f t="shared" si="89"/>
        <v/>
      </c>
      <c r="AG359" s="171" t="str">
        <f t="shared" si="90"/>
        <v/>
      </c>
      <c r="AH359" s="242" t="str">
        <f t="shared" si="103"/>
        <v/>
      </c>
      <c r="AI359" s="158" t="str">
        <f>IF(K359&lt;&gt;1, IF(SUM(K359:$K$504)&lt;&gt;0, "| Laat geen witruimte tussen ingevulde rijen.", ""), "")</f>
        <v/>
      </c>
      <c r="AJ359" s="242" t="str">
        <f t="shared" si="104"/>
        <v/>
      </c>
      <c r="AK359" s="171"/>
      <c r="AL359" s="159" t="str">
        <f t="shared" si="105"/>
        <v/>
      </c>
    </row>
    <row r="360" spans="1:38" s="158" customFormat="1" ht="14.4" customHeight="1" x14ac:dyDescent="0.3">
      <c r="A360" s="244" t="str">
        <f t="shared" si="91"/>
        <v/>
      </c>
      <c r="B360" s="153" t="str">
        <f t="shared" si="92"/>
        <v/>
      </c>
      <c r="C360" s="173"/>
      <c r="D360" s="179"/>
      <c r="E360" s="175"/>
      <c r="F360" s="156"/>
      <c r="G360" s="175"/>
      <c r="H360" s="175"/>
      <c r="I360" s="177"/>
      <c r="J360" s="157" t="s">
        <v>98</v>
      </c>
      <c r="K360" s="158">
        <f t="shared" si="93"/>
        <v>0</v>
      </c>
      <c r="L360" s="168">
        <f t="shared" si="94"/>
        <v>0</v>
      </c>
      <c r="M360" s="171">
        <f t="shared" si="95"/>
        <v>0</v>
      </c>
      <c r="N360" s="171">
        <f t="shared" si="96"/>
        <v>0</v>
      </c>
      <c r="O360" s="171">
        <f t="shared" si="97"/>
        <v>0</v>
      </c>
      <c r="P360" s="171">
        <f t="shared" si="98"/>
        <v>0</v>
      </c>
      <c r="Q360" s="171">
        <f t="shared" si="99"/>
        <v>0</v>
      </c>
      <c r="R360" s="171">
        <f t="shared" si="100"/>
        <v>0</v>
      </c>
      <c r="S360" s="168" t="str">
        <f t="shared" si="101"/>
        <v/>
      </c>
      <c r="T360" s="171"/>
      <c r="U360" s="171"/>
      <c r="V360" s="171" t="str">
        <f>IF($F360&lt;&gt;"", IF($C360&lt;&gt;"", _xlfn.IFNA(IF(MATCH($C360&amp;" - "&amp;$F360, tblRelatietypeVergoeding[], 0)&lt;&gt;0, "", ""), "| Onverwachte combinatie tussen relatietype (veld "&amp;S359&amp;ROW()&amp;") en vergoedingswijze (veld "&amp;V359&amp;ROW()&amp;"). Kijk na of deze correct is."), ""), "")</f>
        <v/>
      </c>
      <c r="W360" s="171"/>
      <c r="X360" s="171"/>
      <c r="Y360" s="171"/>
      <c r="Z360" s="227" t="str">
        <f t="shared" si="102"/>
        <v/>
      </c>
      <c r="AA360" s="168"/>
      <c r="AB360" s="171"/>
      <c r="AC360" s="171"/>
      <c r="AD360" s="171"/>
      <c r="AE360" s="171"/>
      <c r="AF360" s="171" t="str">
        <f t="shared" si="89"/>
        <v/>
      </c>
      <c r="AG360" s="171" t="str">
        <f t="shared" si="90"/>
        <v/>
      </c>
      <c r="AH360" s="242" t="str">
        <f t="shared" si="103"/>
        <v/>
      </c>
      <c r="AI360" s="158" t="str">
        <f>IF(K360&lt;&gt;1, IF(SUM(K360:$K$504)&lt;&gt;0, "| Laat geen witruimte tussen ingevulde rijen.", ""), "")</f>
        <v/>
      </c>
      <c r="AJ360" s="242" t="str">
        <f t="shared" si="104"/>
        <v/>
      </c>
      <c r="AK360" s="171"/>
      <c r="AL360" s="159" t="str">
        <f t="shared" si="105"/>
        <v/>
      </c>
    </row>
    <row r="361" spans="1:38" s="158" customFormat="1" ht="14.4" customHeight="1" x14ac:dyDescent="0.3">
      <c r="A361" s="244" t="str">
        <f t="shared" si="91"/>
        <v/>
      </c>
      <c r="B361" s="153" t="str">
        <f t="shared" si="92"/>
        <v/>
      </c>
      <c r="C361" s="173"/>
      <c r="D361" s="179"/>
      <c r="E361" s="175"/>
      <c r="F361" s="156"/>
      <c r="G361" s="175"/>
      <c r="H361" s="175"/>
      <c r="I361" s="177"/>
      <c r="J361" s="157" t="s">
        <v>98</v>
      </c>
      <c r="K361" s="158">
        <f t="shared" si="93"/>
        <v>0</v>
      </c>
      <c r="L361" s="168">
        <f t="shared" si="94"/>
        <v>0</v>
      </c>
      <c r="M361" s="171">
        <f t="shared" si="95"/>
        <v>0</v>
      </c>
      <c r="N361" s="171">
        <f t="shared" si="96"/>
        <v>0</v>
      </c>
      <c r="O361" s="171">
        <f t="shared" si="97"/>
        <v>0</v>
      </c>
      <c r="P361" s="171">
        <f t="shared" si="98"/>
        <v>0</v>
      </c>
      <c r="Q361" s="171">
        <f t="shared" si="99"/>
        <v>0</v>
      </c>
      <c r="R361" s="171">
        <f t="shared" si="100"/>
        <v>0</v>
      </c>
      <c r="S361" s="168" t="str">
        <f t="shared" si="101"/>
        <v/>
      </c>
      <c r="T361" s="171"/>
      <c r="U361" s="171"/>
      <c r="V361" s="171" t="str">
        <f>IF($F361&lt;&gt;"", IF($C361&lt;&gt;"", _xlfn.IFNA(IF(MATCH($C361&amp;" - "&amp;$F361, tblRelatietypeVergoeding[], 0)&lt;&gt;0, "", ""), "| Onverwachte combinatie tussen relatietype (veld "&amp;S360&amp;ROW()&amp;") en vergoedingswijze (veld "&amp;V360&amp;ROW()&amp;"). Kijk na of deze correct is."), ""), "")</f>
        <v/>
      </c>
      <c r="W361" s="171"/>
      <c r="X361" s="171"/>
      <c r="Y361" s="171"/>
      <c r="Z361" s="227" t="str">
        <f t="shared" si="102"/>
        <v/>
      </c>
      <c r="AA361" s="168"/>
      <c r="AB361" s="171"/>
      <c r="AC361" s="171"/>
      <c r="AD361" s="171"/>
      <c r="AE361" s="171"/>
      <c r="AF361" s="171" t="str">
        <f t="shared" si="89"/>
        <v/>
      </c>
      <c r="AG361" s="171" t="str">
        <f t="shared" si="90"/>
        <v/>
      </c>
      <c r="AH361" s="242" t="str">
        <f t="shared" si="103"/>
        <v/>
      </c>
      <c r="AI361" s="158" t="str">
        <f>IF(K361&lt;&gt;1, IF(SUM(K361:$K$504)&lt;&gt;0, "| Laat geen witruimte tussen ingevulde rijen.", ""), "")</f>
        <v/>
      </c>
      <c r="AJ361" s="242" t="str">
        <f t="shared" si="104"/>
        <v/>
      </c>
      <c r="AK361" s="171"/>
      <c r="AL361" s="159" t="str">
        <f t="shared" si="105"/>
        <v/>
      </c>
    </row>
    <row r="362" spans="1:38" s="158" customFormat="1" ht="14.4" customHeight="1" x14ac:dyDescent="0.3">
      <c r="A362" s="244" t="str">
        <f t="shared" si="91"/>
        <v/>
      </c>
      <c r="B362" s="153" t="str">
        <f t="shared" si="92"/>
        <v/>
      </c>
      <c r="C362" s="173"/>
      <c r="D362" s="179"/>
      <c r="E362" s="175"/>
      <c r="F362" s="156"/>
      <c r="G362" s="175"/>
      <c r="H362" s="175"/>
      <c r="I362" s="177"/>
      <c r="J362" s="157" t="s">
        <v>98</v>
      </c>
      <c r="K362" s="158">
        <f t="shared" si="93"/>
        <v>0</v>
      </c>
      <c r="L362" s="168">
        <f t="shared" si="94"/>
        <v>0</v>
      </c>
      <c r="M362" s="171">
        <f t="shared" si="95"/>
        <v>0</v>
      </c>
      <c r="N362" s="171">
        <f t="shared" si="96"/>
        <v>0</v>
      </c>
      <c r="O362" s="171">
        <f t="shared" si="97"/>
        <v>0</v>
      </c>
      <c r="P362" s="171">
        <f t="shared" si="98"/>
        <v>0</v>
      </c>
      <c r="Q362" s="171">
        <f t="shared" si="99"/>
        <v>0</v>
      </c>
      <c r="R362" s="171">
        <f t="shared" si="100"/>
        <v>0</v>
      </c>
      <c r="S362" s="168" t="str">
        <f t="shared" si="101"/>
        <v/>
      </c>
      <c r="T362" s="171"/>
      <c r="U362" s="171"/>
      <c r="V362" s="171" t="str">
        <f>IF($F362&lt;&gt;"", IF($C362&lt;&gt;"", _xlfn.IFNA(IF(MATCH($C362&amp;" - "&amp;$F362, tblRelatietypeVergoeding[], 0)&lt;&gt;0, "", ""), "| Onverwachte combinatie tussen relatietype (veld "&amp;S361&amp;ROW()&amp;") en vergoedingswijze (veld "&amp;V361&amp;ROW()&amp;"). Kijk na of deze correct is."), ""), "")</f>
        <v/>
      </c>
      <c r="W362" s="171"/>
      <c r="X362" s="171"/>
      <c r="Y362" s="171"/>
      <c r="Z362" s="227" t="str">
        <f t="shared" si="102"/>
        <v/>
      </c>
      <c r="AA362" s="168"/>
      <c r="AB362" s="171"/>
      <c r="AC362" s="171"/>
      <c r="AD362" s="171"/>
      <c r="AE362" s="171"/>
      <c r="AF362" s="171" t="str">
        <f t="shared" si="89"/>
        <v/>
      </c>
      <c r="AG362" s="171" t="str">
        <f t="shared" si="90"/>
        <v/>
      </c>
      <c r="AH362" s="242" t="str">
        <f t="shared" si="103"/>
        <v/>
      </c>
      <c r="AI362" s="158" t="str">
        <f>IF(K362&lt;&gt;1, IF(SUM(K362:$K$504)&lt;&gt;0, "| Laat geen witruimte tussen ingevulde rijen.", ""), "")</f>
        <v/>
      </c>
      <c r="AJ362" s="242" t="str">
        <f t="shared" si="104"/>
        <v/>
      </c>
      <c r="AK362" s="171"/>
      <c r="AL362" s="159" t="str">
        <f t="shared" si="105"/>
        <v/>
      </c>
    </row>
    <row r="363" spans="1:38" s="158" customFormat="1" ht="14.4" customHeight="1" x14ac:dyDescent="0.3">
      <c r="A363" s="244" t="str">
        <f t="shared" si="91"/>
        <v/>
      </c>
      <c r="B363" s="153" t="str">
        <f t="shared" si="92"/>
        <v/>
      </c>
      <c r="C363" s="173"/>
      <c r="D363" s="179"/>
      <c r="E363" s="175"/>
      <c r="F363" s="156"/>
      <c r="G363" s="175"/>
      <c r="H363" s="175"/>
      <c r="I363" s="177"/>
      <c r="J363" s="157" t="s">
        <v>98</v>
      </c>
      <c r="K363" s="158">
        <f t="shared" si="93"/>
        <v>0</v>
      </c>
      <c r="L363" s="168">
        <f t="shared" si="94"/>
        <v>0</v>
      </c>
      <c r="M363" s="171">
        <f t="shared" si="95"/>
        <v>0</v>
      </c>
      <c r="N363" s="171">
        <f t="shared" si="96"/>
        <v>0</v>
      </c>
      <c r="O363" s="171">
        <f t="shared" si="97"/>
        <v>0</v>
      </c>
      <c r="P363" s="171">
        <f t="shared" si="98"/>
        <v>0</v>
      </c>
      <c r="Q363" s="171">
        <f t="shared" si="99"/>
        <v>0</v>
      </c>
      <c r="R363" s="171">
        <f t="shared" si="100"/>
        <v>0</v>
      </c>
      <c r="S363" s="168" t="str">
        <f t="shared" si="101"/>
        <v/>
      </c>
      <c r="T363" s="171"/>
      <c r="U363" s="171"/>
      <c r="V363" s="171" t="str">
        <f>IF($F363&lt;&gt;"", IF($C363&lt;&gt;"", _xlfn.IFNA(IF(MATCH($C363&amp;" - "&amp;$F363, tblRelatietypeVergoeding[], 0)&lt;&gt;0, "", ""), "| Onverwachte combinatie tussen relatietype (veld "&amp;S362&amp;ROW()&amp;") en vergoedingswijze (veld "&amp;V362&amp;ROW()&amp;"). Kijk na of deze correct is."), ""), "")</f>
        <v/>
      </c>
      <c r="W363" s="171"/>
      <c r="X363" s="171"/>
      <c r="Y363" s="171"/>
      <c r="Z363" s="227" t="str">
        <f t="shared" si="102"/>
        <v/>
      </c>
      <c r="AA363" s="168"/>
      <c r="AB363" s="171"/>
      <c r="AC363" s="171"/>
      <c r="AD363" s="171"/>
      <c r="AE363" s="171"/>
      <c r="AF363" s="171" t="str">
        <f t="shared" si="89"/>
        <v/>
      </c>
      <c r="AG363" s="171" t="str">
        <f t="shared" si="90"/>
        <v/>
      </c>
      <c r="AH363" s="242" t="str">
        <f t="shared" si="103"/>
        <v/>
      </c>
      <c r="AI363" s="158" t="str">
        <f>IF(K363&lt;&gt;1, IF(SUM(K363:$K$504)&lt;&gt;0, "| Laat geen witruimte tussen ingevulde rijen.", ""), "")</f>
        <v/>
      </c>
      <c r="AJ363" s="242" t="str">
        <f t="shared" si="104"/>
        <v/>
      </c>
      <c r="AK363" s="171"/>
      <c r="AL363" s="159" t="str">
        <f t="shared" si="105"/>
        <v/>
      </c>
    </row>
    <row r="364" spans="1:38" s="158" customFormat="1" ht="14.4" customHeight="1" x14ac:dyDescent="0.3">
      <c r="A364" s="244" t="str">
        <f t="shared" si="91"/>
        <v/>
      </c>
      <c r="B364" s="153" t="str">
        <f t="shared" si="92"/>
        <v/>
      </c>
      <c r="C364" s="173"/>
      <c r="D364" s="179"/>
      <c r="E364" s="175"/>
      <c r="F364" s="156"/>
      <c r="G364" s="175"/>
      <c r="H364" s="175"/>
      <c r="I364" s="177"/>
      <c r="J364" s="157" t="s">
        <v>98</v>
      </c>
      <c r="K364" s="158">
        <f t="shared" si="93"/>
        <v>0</v>
      </c>
      <c r="L364" s="168">
        <f t="shared" si="94"/>
        <v>0</v>
      </c>
      <c r="M364" s="171">
        <f t="shared" si="95"/>
        <v>0</v>
      </c>
      <c r="N364" s="171">
        <f t="shared" si="96"/>
        <v>0</v>
      </c>
      <c r="O364" s="171">
        <f t="shared" si="97"/>
        <v>0</v>
      </c>
      <c r="P364" s="171">
        <f t="shared" si="98"/>
        <v>0</v>
      </c>
      <c r="Q364" s="171">
        <f t="shared" si="99"/>
        <v>0</v>
      </c>
      <c r="R364" s="171">
        <f t="shared" si="100"/>
        <v>0</v>
      </c>
      <c r="S364" s="168" t="str">
        <f t="shared" si="101"/>
        <v/>
      </c>
      <c r="T364" s="171"/>
      <c r="U364" s="171"/>
      <c r="V364" s="171" t="str">
        <f>IF($F364&lt;&gt;"", IF($C364&lt;&gt;"", _xlfn.IFNA(IF(MATCH($C364&amp;" - "&amp;$F364, tblRelatietypeVergoeding[], 0)&lt;&gt;0, "", ""), "| Onverwachte combinatie tussen relatietype (veld "&amp;S363&amp;ROW()&amp;") en vergoedingswijze (veld "&amp;V363&amp;ROW()&amp;"). Kijk na of deze correct is."), ""), "")</f>
        <v/>
      </c>
      <c r="W364" s="171"/>
      <c r="X364" s="171"/>
      <c r="Y364" s="171"/>
      <c r="Z364" s="227" t="str">
        <f t="shared" si="102"/>
        <v/>
      </c>
      <c r="AA364" s="168"/>
      <c r="AB364" s="171"/>
      <c r="AC364" s="171"/>
      <c r="AD364" s="171"/>
      <c r="AE364" s="171"/>
      <c r="AF364" s="171" t="str">
        <f t="shared" si="89"/>
        <v/>
      </c>
      <c r="AG364" s="171" t="str">
        <f t="shared" si="90"/>
        <v/>
      </c>
      <c r="AH364" s="242" t="str">
        <f t="shared" si="103"/>
        <v/>
      </c>
      <c r="AI364" s="158" t="str">
        <f>IF(K364&lt;&gt;1, IF(SUM(K364:$K$504)&lt;&gt;0, "| Laat geen witruimte tussen ingevulde rijen.", ""), "")</f>
        <v/>
      </c>
      <c r="AJ364" s="242" t="str">
        <f t="shared" si="104"/>
        <v/>
      </c>
      <c r="AK364" s="171"/>
      <c r="AL364" s="159" t="str">
        <f t="shared" si="105"/>
        <v/>
      </c>
    </row>
    <row r="365" spans="1:38" s="158" customFormat="1" ht="14.4" customHeight="1" x14ac:dyDescent="0.3">
      <c r="A365" s="244" t="str">
        <f t="shared" si="91"/>
        <v/>
      </c>
      <c r="B365" s="153" t="str">
        <f t="shared" si="92"/>
        <v/>
      </c>
      <c r="C365" s="173"/>
      <c r="D365" s="179"/>
      <c r="E365" s="175"/>
      <c r="F365" s="156"/>
      <c r="G365" s="175"/>
      <c r="H365" s="175"/>
      <c r="I365" s="177"/>
      <c r="J365" s="157" t="s">
        <v>98</v>
      </c>
      <c r="K365" s="158">
        <f t="shared" si="93"/>
        <v>0</v>
      </c>
      <c r="L365" s="168">
        <f t="shared" si="94"/>
        <v>0</v>
      </c>
      <c r="M365" s="171">
        <f t="shared" si="95"/>
        <v>0</v>
      </c>
      <c r="N365" s="171">
        <f t="shared" si="96"/>
        <v>0</v>
      </c>
      <c r="O365" s="171">
        <f t="shared" si="97"/>
        <v>0</v>
      </c>
      <c r="P365" s="171">
        <f t="shared" si="98"/>
        <v>0</v>
      </c>
      <c r="Q365" s="171">
        <f t="shared" si="99"/>
        <v>0</v>
      </c>
      <c r="R365" s="171">
        <f t="shared" si="100"/>
        <v>0</v>
      </c>
      <c r="S365" s="168" t="str">
        <f t="shared" si="101"/>
        <v/>
      </c>
      <c r="T365" s="171"/>
      <c r="U365" s="171"/>
      <c r="V365" s="171" t="str">
        <f>IF($F365&lt;&gt;"", IF($C365&lt;&gt;"", _xlfn.IFNA(IF(MATCH($C365&amp;" - "&amp;$F365, tblRelatietypeVergoeding[], 0)&lt;&gt;0, "", ""), "| Onverwachte combinatie tussen relatietype (veld "&amp;S364&amp;ROW()&amp;") en vergoedingswijze (veld "&amp;V364&amp;ROW()&amp;"). Kijk na of deze correct is."), ""), "")</f>
        <v/>
      </c>
      <c r="W365" s="171"/>
      <c r="X365" s="171"/>
      <c r="Y365" s="171"/>
      <c r="Z365" s="227" t="str">
        <f t="shared" si="102"/>
        <v/>
      </c>
      <c r="AA365" s="168"/>
      <c r="AB365" s="171"/>
      <c r="AC365" s="171"/>
      <c r="AD365" s="171"/>
      <c r="AE365" s="171"/>
      <c r="AF365" s="171" t="str">
        <f t="shared" si="89"/>
        <v/>
      </c>
      <c r="AG365" s="171" t="str">
        <f t="shared" si="90"/>
        <v/>
      </c>
      <c r="AH365" s="242" t="str">
        <f t="shared" si="103"/>
        <v/>
      </c>
      <c r="AI365" s="158" t="str">
        <f>IF(K365&lt;&gt;1, IF(SUM(K365:$K$504)&lt;&gt;0, "| Laat geen witruimte tussen ingevulde rijen.", ""), "")</f>
        <v/>
      </c>
      <c r="AJ365" s="242" t="str">
        <f t="shared" si="104"/>
        <v/>
      </c>
      <c r="AK365" s="171"/>
      <c r="AL365" s="159" t="str">
        <f t="shared" si="105"/>
        <v/>
      </c>
    </row>
    <row r="366" spans="1:38" s="158" customFormat="1" ht="14.4" customHeight="1" x14ac:dyDescent="0.3">
      <c r="A366" s="244" t="str">
        <f t="shared" si="91"/>
        <v/>
      </c>
      <c r="B366" s="153" t="str">
        <f t="shared" si="92"/>
        <v/>
      </c>
      <c r="C366" s="173"/>
      <c r="D366" s="179"/>
      <c r="E366" s="175"/>
      <c r="F366" s="156"/>
      <c r="G366" s="175"/>
      <c r="H366" s="175"/>
      <c r="I366" s="177"/>
      <c r="J366" s="157" t="s">
        <v>98</v>
      </c>
      <c r="K366" s="158">
        <f t="shared" si="93"/>
        <v>0</v>
      </c>
      <c r="L366" s="168">
        <f t="shared" si="94"/>
        <v>0</v>
      </c>
      <c r="M366" s="171">
        <f t="shared" si="95"/>
        <v>0</v>
      </c>
      <c r="N366" s="171">
        <f t="shared" si="96"/>
        <v>0</v>
      </c>
      <c r="O366" s="171">
        <f t="shared" si="97"/>
        <v>0</v>
      </c>
      <c r="P366" s="171">
        <f t="shared" si="98"/>
        <v>0</v>
      </c>
      <c r="Q366" s="171">
        <f t="shared" si="99"/>
        <v>0</v>
      </c>
      <c r="R366" s="171">
        <f t="shared" si="100"/>
        <v>0</v>
      </c>
      <c r="S366" s="168" t="str">
        <f t="shared" si="101"/>
        <v/>
      </c>
      <c r="T366" s="171"/>
      <c r="U366" s="171"/>
      <c r="V366" s="171" t="str">
        <f>IF($F366&lt;&gt;"", IF($C366&lt;&gt;"", _xlfn.IFNA(IF(MATCH($C366&amp;" - "&amp;$F366, tblRelatietypeVergoeding[], 0)&lt;&gt;0, "", ""), "| Onverwachte combinatie tussen relatietype (veld "&amp;S365&amp;ROW()&amp;") en vergoedingswijze (veld "&amp;V365&amp;ROW()&amp;"). Kijk na of deze correct is."), ""), "")</f>
        <v/>
      </c>
      <c r="W366" s="171"/>
      <c r="X366" s="171"/>
      <c r="Y366" s="171"/>
      <c r="Z366" s="227" t="str">
        <f t="shared" si="102"/>
        <v/>
      </c>
      <c r="AA366" s="168"/>
      <c r="AB366" s="171"/>
      <c r="AC366" s="171"/>
      <c r="AD366" s="171"/>
      <c r="AE366" s="171"/>
      <c r="AF366" s="171" t="str">
        <f t="shared" si="89"/>
        <v/>
      </c>
      <c r="AG366" s="171" t="str">
        <f t="shared" si="90"/>
        <v/>
      </c>
      <c r="AH366" s="242" t="str">
        <f t="shared" si="103"/>
        <v/>
      </c>
      <c r="AI366" s="158" t="str">
        <f>IF(K366&lt;&gt;1, IF(SUM(K366:$K$504)&lt;&gt;0, "| Laat geen witruimte tussen ingevulde rijen.", ""), "")</f>
        <v/>
      </c>
      <c r="AJ366" s="242" t="str">
        <f t="shared" si="104"/>
        <v/>
      </c>
      <c r="AK366" s="171"/>
      <c r="AL366" s="159" t="str">
        <f t="shared" si="105"/>
        <v/>
      </c>
    </row>
    <row r="367" spans="1:38" s="158" customFormat="1" ht="14.4" customHeight="1" x14ac:dyDescent="0.3">
      <c r="A367" s="244" t="str">
        <f t="shared" si="91"/>
        <v/>
      </c>
      <c r="B367" s="153" t="str">
        <f t="shared" si="92"/>
        <v/>
      </c>
      <c r="C367" s="173"/>
      <c r="D367" s="179"/>
      <c r="E367" s="175"/>
      <c r="F367" s="156"/>
      <c r="G367" s="175"/>
      <c r="H367" s="175"/>
      <c r="I367" s="177"/>
      <c r="J367" s="157" t="s">
        <v>98</v>
      </c>
      <c r="K367" s="158">
        <f t="shared" si="93"/>
        <v>0</v>
      </c>
      <c r="L367" s="168">
        <f t="shared" si="94"/>
        <v>0</v>
      </c>
      <c r="M367" s="171">
        <f t="shared" si="95"/>
        <v>0</v>
      </c>
      <c r="N367" s="171">
        <f t="shared" si="96"/>
        <v>0</v>
      </c>
      <c r="O367" s="171">
        <f t="shared" si="97"/>
        <v>0</v>
      </c>
      <c r="P367" s="171">
        <f t="shared" si="98"/>
        <v>0</v>
      </c>
      <c r="Q367" s="171">
        <f t="shared" si="99"/>
        <v>0</v>
      </c>
      <c r="R367" s="171">
        <f t="shared" si="100"/>
        <v>0</v>
      </c>
      <c r="S367" s="168" t="str">
        <f t="shared" si="101"/>
        <v/>
      </c>
      <c r="T367" s="171"/>
      <c r="U367" s="171"/>
      <c r="V367" s="171" t="str">
        <f>IF($F367&lt;&gt;"", IF($C367&lt;&gt;"", _xlfn.IFNA(IF(MATCH($C367&amp;" - "&amp;$F367, tblRelatietypeVergoeding[], 0)&lt;&gt;0, "", ""), "| Onverwachte combinatie tussen relatietype (veld "&amp;S366&amp;ROW()&amp;") en vergoedingswijze (veld "&amp;V366&amp;ROW()&amp;"). Kijk na of deze correct is."), ""), "")</f>
        <v/>
      </c>
      <c r="W367" s="171"/>
      <c r="X367" s="171"/>
      <c r="Y367" s="171"/>
      <c r="Z367" s="227" t="str">
        <f t="shared" si="102"/>
        <v/>
      </c>
      <c r="AA367" s="168"/>
      <c r="AB367" s="171"/>
      <c r="AC367" s="171"/>
      <c r="AD367" s="171"/>
      <c r="AE367" s="171"/>
      <c r="AF367" s="171" t="str">
        <f t="shared" si="89"/>
        <v/>
      </c>
      <c r="AG367" s="171" t="str">
        <f t="shared" si="90"/>
        <v/>
      </c>
      <c r="AH367" s="242" t="str">
        <f t="shared" si="103"/>
        <v/>
      </c>
      <c r="AI367" s="158" t="str">
        <f>IF(K367&lt;&gt;1, IF(SUM(K367:$K$504)&lt;&gt;0, "| Laat geen witruimte tussen ingevulde rijen.", ""), "")</f>
        <v/>
      </c>
      <c r="AJ367" s="242" t="str">
        <f t="shared" si="104"/>
        <v/>
      </c>
      <c r="AK367" s="171"/>
      <c r="AL367" s="159" t="str">
        <f t="shared" si="105"/>
        <v/>
      </c>
    </row>
    <row r="368" spans="1:38" s="158" customFormat="1" ht="14.4" customHeight="1" x14ac:dyDescent="0.3">
      <c r="A368" s="244" t="str">
        <f t="shared" si="91"/>
        <v/>
      </c>
      <c r="B368" s="153" t="str">
        <f t="shared" si="92"/>
        <v/>
      </c>
      <c r="C368" s="173"/>
      <c r="D368" s="179"/>
      <c r="E368" s="175"/>
      <c r="F368" s="156"/>
      <c r="G368" s="175"/>
      <c r="H368" s="175"/>
      <c r="I368" s="177"/>
      <c r="J368" s="157" t="s">
        <v>98</v>
      </c>
      <c r="K368" s="158">
        <f t="shared" si="93"/>
        <v>0</v>
      </c>
      <c r="L368" s="168">
        <f t="shared" si="94"/>
        <v>0</v>
      </c>
      <c r="M368" s="171">
        <f t="shared" si="95"/>
        <v>0</v>
      </c>
      <c r="N368" s="171">
        <f t="shared" si="96"/>
        <v>0</v>
      </c>
      <c r="O368" s="171">
        <f t="shared" si="97"/>
        <v>0</v>
      </c>
      <c r="P368" s="171">
        <f t="shared" si="98"/>
        <v>0</v>
      </c>
      <c r="Q368" s="171">
        <f t="shared" si="99"/>
        <v>0</v>
      </c>
      <c r="R368" s="171">
        <f t="shared" si="100"/>
        <v>0</v>
      </c>
      <c r="S368" s="168" t="str">
        <f t="shared" si="101"/>
        <v/>
      </c>
      <c r="T368" s="171"/>
      <c r="U368" s="171"/>
      <c r="V368" s="171" t="str">
        <f>IF($F368&lt;&gt;"", IF($C368&lt;&gt;"", _xlfn.IFNA(IF(MATCH($C368&amp;" - "&amp;$F368, tblRelatietypeVergoeding[], 0)&lt;&gt;0, "", ""), "| Onverwachte combinatie tussen relatietype (veld "&amp;S367&amp;ROW()&amp;") en vergoedingswijze (veld "&amp;V367&amp;ROW()&amp;"). Kijk na of deze correct is."), ""), "")</f>
        <v/>
      </c>
      <c r="W368" s="171"/>
      <c r="X368" s="171"/>
      <c r="Y368" s="171"/>
      <c r="Z368" s="227" t="str">
        <f t="shared" si="102"/>
        <v/>
      </c>
      <c r="AA368" s="168"/>
      <c r="AB368" s="171"/>
      <c r="AC368" s="171"/>
      <c r="AD368" s="171"/>
      <c r="AE368" s="171"/>
      <c r="AF368" s="171" t="str">
        <f t="shared" si="89"/>
        <v/>
      </c>
      <c r="AG368" s="171" t="str">
        <f t="shared" si="90"/>
        <v/>
      </c>
      <c r="AH368" s="242" t="str">
        <f t="shared" si="103"/>
        <v/>
      </c>
      <c r="AI368" s="158" t="str">
        <f>IF(K368&lt;&gt;1, IF(SUM(K368:$K$504)&lt;&gt;0, "| Laat geen witruimte tussen ingevulde rijen.", ""), "")</f>
        <v/>
      </c>
      <c r="AJ368" s="242" t="str">
        <f t="shared" si="104"/>
        <v/>
      </c>
      <c r="AK368" s="171"/>
      <c r="AL368" s="159" t="str">
        <f t="shared" si="105"/>
        <v/>
      </c>
    </row>
    <row r="369" spans="1:38" s="158" customFormat="1" ht="14.4" customHeight="1" x14ac:dyDescent="0.3">
      <c r="A369" s="244" t="str">
        <f t="shared" si="91"/>
        <v/>
      </c>
      <c r="B369" s="153" t="str">
        <f t="shared" si="92"/>
        <v/>
      </c>
      <c r="C369" s="173"/>
      <c r="D369" s="179"/>
      <c r="E369" s="175"/>
      <c r="F369" s="156"/>
      <c r="G369" s="175"/>
      <c r="H369" s="175"/>
      <c r="I369" s="177"/>
      <c r="J369" s="157" t="s">
        <v>98</v>
      </c>
      <c r="K369" s="158">
        <f t="shared" si="93"/>
        <v>0</v>
      </c>
      <c r="L369" s="168">
        <f t="shared" si="94"/>
        <v>0</v>
      </c>
      <c r="M369" s="171">
        <f t="shared" si="95"/>
        <v>0</v>
      </c>
      <c r="N369" s="171">
        <f t="shared" si="96"/>
        <v>0</v>
      </c>
      <c r="O369" s="171">
        <f t="shared" si="97"/>
        <v>0</v>
      </c>
      <c r="P369" s="171">
        <f t="shared" si="98"/>
        <v>0</v>
      </c>
      <c r="Q369" s="171">
        <f t="shared" si="99"/>
        <v>0</v>
      </c>
      <c r="R369" s="171">
        <f t="shared" si="100"/>
        <v>0</v>
      </c>
      <c r="S369" s="168" t="str">
        <f t="shared" si="101"/>
        <v/>
      </c>
      <c r="T369" s="171"/>
      <c r="U369" s="171"/>
      <c r="V369" s="171" t="str">
        <f>IF($F369&lt;&gt;"", IF($C369&lt;&gt;"", _xlfn.IFNA(IF(MATCH($C369&amp;" - "&amp;$F369, tblRelatietypeVergoeding[], 0)&lt;&gt;0, "", ""), "| Onverwachte combinatie tussen relatietype (veld "&amp;S368&amp;ROW()&amp;") en vergoedingswijze (veld "&amp;V368&amp;ROW()&amp;"). Kijk na of deze correct is."), ""), "")</f>
        <v/>
      </c>
      <c r="W369" s="171"/>
      <c r="X369" s="171"/>
      <c r="Y369" s="171"/>
      <c r="Z369" s="227" t="str">
        <f t="shared" si="102"/>
        <v/>
      </c>
      <c r="AA369" s="168"/>
      <c r="AB369" s="171"/>
      <c r="AC369" s="171"/>
      <c r="AD369" s="171"/>
      <c r="AE369" s="171"/>
      <c r="AF369" s="171" t="str">
        <f t="shared" si="89"/>
        <v/>
      </c>
      <c r="AG369" s="171" t="str">
        <f t="shared" si="90"/>
        <v/>
      </c>
      <c r="AH369" s="242" t="str">
        <f t="shared" si="103"/>
        <v/>
      </c>
      <c r="AI369" s="158" t="str">
        <f>IF(K369&lt;&gt;1, IF(SUM(K369:$K$504)&lt;&gt;0, "| Laat geen witruimte tussen ingevulde rijen.", ""), "")</f>
        <v/>
      </c>
      <c r="AJ369" s="242" t="str">
        <f t="shared" si="104"/>
        <v/>
      </c>
      <c r="AK369" s="171"/>
      <c r="AL369" s="159" t="str">
        <f t="shared" si="105"/>
        <v/>
      </c>
    </row>
    <row r="370" spans="1:38" s="158" customFormat="1" ht="14.4" customHeight="1" x14ac:dyDescent="0.3">
      <c r="A370" s="244" t="str">
        <f t="shared" si="91"/>
        <v/>
      </c>
      <c r="B370" s="153" t="str">
        <f t="shared" si="92"/>
        <v/>
      </c>
      <c r="C370" s="173"/>
      <c r="D370" s="179"/>
      <c r="E370" s="175"/>
      <c r="F370" s="156"/>
      <c r="G370" s="175"/>
      <c r="H370" s="175"/>
      <c r="I370" s="177"/>
      <c r="J370" s="157" t="s">
        <v>98</v>
      </c>
      <c r="K370" s="158">
        <f t="shared" si="93"/>
        <v>0</v>
      </c>
      <c r="L370" s="168">
        <f t="shared" si="94"/>
        <v>0</v>
      </c>
      <c r="M370" s="171">
        <f t="shared" si="95"/>
        <v>0</v>
      </c>
      <c r="N370" s="171">
        <f t="shared" si="96"/>
        <v>0</v>
      </c>
      <c r="O370" s="171">
        <f t="shared" si="97"/>
        <v>0</v>
      </c>
      <c r="P370" s="171">
        <f t="shared" si="98"/>
        <v>0</v>
      </c>
      <c r="Q370" s="171">
        <f t="shared" si="99"/>
        <v>0</v>
      </c>
      <c r="R370" s="171">
        <f t="shared" si="100"/>
        <v>0</v>
      </c>
      <c r="S370" s="168" t="str">
        <f t="shared" si="101"/>
        <v/>
      </c>
      <c r="T370" s="171"/>
      <c r="U370" s="171"/>
      <c r="V370" s="171" t="str">
        <f>IF($F370&lt;&gt;"", IF($C370&lt;&gt;"", _xlfn.IFNA(IF(MATCH($C370&amp;" - "&amp;$F370, tblRelatietypeVergoeding[], 0)&lt;&gt;0, "", ""), "| Onverwachte combinatie tussen relatietype (veld "&amp;S369&amp;ROW()&amp;") en vergoedingswijze (veld "&amp;V369&amp;ROW()&amp;"). Kijk na of deze correct is."), ""), "")</f>
        <v/>
      </c>
      <c r="W370" s="171"/>
      <c r="X370" s="171"/>
      <c r="Y370" s="171"/>
      <c r="Z370" s="227" t="str">
        <f t="shared" si="102"/>
        <v/>
      </c>
      <c r="AA370" s="168"/>
      <c r="AB370" s="171"/>
      <c r="AC370" s="171"/>
      <c r="AD370" s="171"/>
      <c r="AE370" s="171"/>
      <c r="AF370" s="171" t="str">
        <f t="shared" si="89"/>
        <v/>
      </c>
      <c r="AG370" s="171" t="str">
        <f t="shared" si="90"/>
        <v/>
      </c>
      <c r="AH370" s="242" t="str">
        <f t="shared" si="103"/>
        <v/>
      </c>
      <c r="AI370" s="158" t="str">
        <f>IF(K370&lt;&gt;1, IF(SUM(K370:$K$504)&lt;&gt;0, "| Laat geen witruimte tussen ingevulde rijen.", ""), "")</f>
        <v/>
      </c>
      <c r="AJ370" s="242" t="str">
        <f t="shared" si="104"/>
        <v/>
      </c>
      <c r="AK370" s="171"/>
      <c r="AL370" s="159" t="str">
        <f t="shared" si="105"/>
        <v/>
      </c>
    </row>
    <row r="371" spans="1:38" s="158" customFormat="1" ht="14.4" customHeight="1" x14ac:dyDescent="0.3">
      <c r="A371" s="244" t="str">
        <f t="shared" si="91"/>
        <v/>
      </c>
      <c r="B371" s="153" t="str">
        <f t="shared" si="92"/>
        <v/>
      </c>
      <c r="C371" s="173"/>
      <c r="D371" s="179"/>
      <c r="E371" s="175"/>
      <c r="F371" s="156"/>
      <c r="G371" s="175"/>
      <c r="H371" s="175"/>
      <c r="I371" s="177"/>
      <c r="J371" s="157" t="s">
        <v>98</v>
      </c>
      <c r="K371" s="158">
        <f t="shared" si="93"/>
        <v>0</v>
      </c>
      <c r="L371" s="168">
        <f t="shared" si="94"/>
        <v>0</v>
      </c>
      <c r="M371" s="171">
        <f t="shared" si="95"/>
        <v>0</v>
      </c>
      <c r="N371" s="171">
        <f t="shared" si="96"/>
        <v>0</v>
      </c>
      <c r="O371" s="171">
        <f t="shared" si="97"/>
        <v>0</v>
      </c>
      <c r="P371" s="171">
        <f t="shared" si="98"/>
        <v>0</v>
      </c>
      <c r="Q371" s="171">
        <f t="shared" si="99"/>
        <v>0</v>
      </c>
      <c r="R371" s="171">
        <f t="shared" si="100"/>
        <v>0</v>
      </c>
      <c r="S371" s="168" t="str">
        <f t="shared" si="101"/>
        <v/>
      </c>
      <c r="T371" s="171"/>
      <c r="U371" s="171"/>
      <c r="V371" s="171" t="str">
        <f>IF($F371&lt;&gt;"", IF($C371&lt;&gt;"", _xlfn.IFNA(IF(MATCH($C371&amp;" - "&amp;$F371, tblRelatietypeVergoeding[], 0)&lt;&gt;0, "", ""), "| Onverwachte combinatie tussen relatietype (veld "&amp;S370&amp;ROW()&amp;") en vergoedingswijze (veld "&amp;V370&amp;ROW()&amp;"). Kijk na of deze correct is."), ""), "")</f>
        <v/>
      </c>
      <c r="W371" s="171"/>
      <c r="X371" s="171"/>
      <c r="Y371" s="171"/>
      <c r="Z371" s="227" t="str">
        <f t="shared" si="102"/>
        <v/>
      </c>
      <c r="AA371" s="168"/>
      <c r="AB371" s="171"/>
      <c r="AC371" s="171"/>
      <c r="AD371" s="171"/>
      <c r="AE371" s="171"/>
      <c r="AF371" s="171" t="str">
        <f t="shared" si="89"/>
        <v/>
      </c>
      <c r="AG371" s="171" t="str">
        <f t="shared" si="90"/>
        <v/>
      </c>
      <c r="AH371" s="242" t="str">
        <f t="shared" si="103"/>
        <v/>
      </c>
      <c r="AI371" s="158" t="str">
        <f>IF(K371&lt;&gt;1, IF(SUM(K371:$K$504)&lt;&gt;0, "| Laat geen witruimte tussen ingevulde rijen.", ""), "")</f>
        <v/>
      </c>
      <c r="AJ371" s="242" t="str">
        <f t="shared" si="104"/>
        <v/>
      </c>
      <c r="AK371" s="171"/>
      <c r="AL371" s="159" t="str">
        <f t="shared" si="105"/>
        <v/>
      </c>
    </row>
    <row r="372" spans="1:38" s="158" customFormat="1" ht="14.4" customHeight="1" x14ac:dyDescent="0.3">
      <c r="A372" s="244" t="str">
        <f t="shared" si="91"/>
        <v/>
      </c>
      <c r="B372" s="153" t="str">
        <f t="shared" si="92"/>
        <v/>
      </c>
      <c r="C372" s="173"/>
      <c r="D372" s="179"/>
      <c r="E372" s="175"/>
      <c r="F372" s="156"/>
      <c r="G372" s="175"/>
      <c r="H372" s="175"/>
      <c r="I372" s="177"/>
      <c r="J372" s="157" t="s">
        <v>98</v>
      </c>
      <c r="K372" s="158">
        <f t="shared" si="93"/>
        <v>0</v>
      </c>
      <c r="L372" s="168">
        <f t="shared" si="94"/>
        <v>0</v>
      </c>
      <c r="M372" s="171">
        <f t="shared" si="95"/>
        <v>0</v>
      </c>
      <c r="N372" s="171">
        <f t="shared" si="96"/>
        <v>0</v>
      </c>
      <c r="O372" s="171">
        <f t="shared" si="97"/>
        <v>0</v>
      </c>
      <c r="P372" s="171">
        <f t="shared" si="98"/>
        <v>0</v>
      </c>
      <c r="Q372" s="171">
        <f t="shared" si="99"/>
        <v>0</v>
      </c>
      <c r="R372" s="171">
        <f t="shared" si="100"/>
        <v>0</v>
      </c>
      <c r="S372" s="168" t="str">
        <f t="shared" si="101"/>
        <v/>
      </c>
      <c r="T372" s="171"/>
      <c r="U372" s="171"/>
      <c r="V372" s="171" t="str">
        <f>IF($F372&lt;&gt;"", IF($C372&lt;&gt;"", _xlfn.IFNA(IF(MATCH($C372&amp;" - "&amp;$F372, tblRelatietypeVergoeding[], 0)&lt;&gt;0, "", ""), "| Onverwachte combinatie tussen relatietype (veld "&amp;S371&amp;ROW()&amp;") en vergoedingswijze (veld "&amp;V371&amp;ROW()&amp;"). Kijk na of deze correct is."), ""), "")</f>
        <v/>
      </c>
      <c r="W372" s="171"/>
      <c r="X372" s="171"/>
      <c r="Y372" s="171"/>
      <c r="Z372" s="227" t="str">
        <f t="shared" si="102"/>
        <v/>
      </c>
      <c r="AA372" s="168"/>
      <c r="AB372" s="171"/>
      <c r="AC372" s="171"/>
      <c r="AD372" s="171"/>
      <c r="AE372" s="171"/>
      <c r="AF372" s="171" t="str">
        <f t="shared" si="89"/>
        <v/>
      </c>
      <c r="AG372" s="171" t="str">
        <f t="shared" si="90"/>
        <v/>
      </c>
      <c r="AH372" s="242" t="str">
        <f t="shared" si="103"/>
        <v/>
      </c>
      <c r="AI372" s="158" t="str">
        <f>IF(K372&lt;&gt;1, IF(SUM(K372:$K$504)&lt;&gt;0, "| Laat geen witruimte tussen ingevulde rijen.", ""), "")</f>
        <v/>
      </c>
      <c r="AJ372" s="242" t="str">
        <f t="shared" si="104"/>
        <v/>
      </c>
      <c r="AK372" s="171"/>
      <c r="AL372" s="159" t="str">
        <f t="shared" si="105"/>
        <v/>
      </c>
    </row>
    <row r="373" spans="1:38" s="158" customFormat="1" ht="14.4" customHeight="1" x14ac:dyDescent="0.3">
      <c r="A373" s="244" t="str">
        <f t="shared" si="91"/>
        <v/>
      </c>
      <c r="B373" s="153" t="str">
        <f t="shared" si="92"/>
        <v/>
      </c>
      <c r="C373" s="173"/>
      <c r="D373" s="179"/>
      <c r="E373" s="175"/>
      <c r="F373" s="156"/>
      <c r="G373" s="175"/>
      <c r="H373" s="175"/>
      <c r="I373" s="177"/>
      <c r="J373" s="157" t="s">
        <v>98</v>
      </c>
      <c r="K373" s="158">
        <f t="shared" si="93"/>
        <v>0</v>
      </c>
      <c r="L373" s="168">
        <f t="shared" si="94"/>
        <v>0</v>
      </c>
      <c r="M373" s="171">
        <f t="shared" si="95"/>
        <v>0</v>
      </c>
      <c r="N373" s="171">
        <f t="shared" si="96"/>
        <v>0</v>
      </c>
      <c r="O373" s="171">
        <f t="shared" si="97"/>
        <v>0</v>
      </c>
      <c r="P373" s="171">
        <f t="shared" si="98"/>
        <v>0</v>
      </c>
      <c r="Q373" s="171">
        <f t="shared" si="99"/>
        <v>0</v>
      </c>
      <c r="R373" s="171">
        <f t="shared" si="100"/>
        <v>0</v>
      </c>
      <c r="S373" s="168" t="str">
        <f t="shared" si="101"/>
        <v/>
      </c>
      <c r="T373" s="171"/>
      <c r="U373" s="171"/>
      <c r="V373" s="171" t="str">
        <f>IF($F373&lt;&gt;"", IF($C373&lt;&gt;"", _xlfn.IFNA(IF(MATCH($C373&amp;" - "&amp;$F373, tblRelatietypeVergoeding[], 0)&lt;&gt;0, "", ""), "| Onverwachte combinatie tussen relatietype (veld "&amp;S372&amp;ROW()&amp;") en vergoedingswijze (veld "&amp;V372&amp;ROW()&amp;"). Kijk na of deze correct is."), ""), "")</f>
        <v/>
      </c>
      <c r="W373" s="171"/>
      <c r="X373" s="171"/>
      <c r="Y373" s="171"/>
      <c r="Z373" s="227" t="str">
        <f t="shared" si="102"/>
        <v/>
      </c>
      <c r="AA373" s="168"/>
      <c r="AB373" s="171"/>
      <c r="AC373" s="171"/>
      <c r="AD373" s="171"/>
      <c r="AE373" s="171"/>
      <c r="AF373" s="171" t="str">
        <f t="shared" si="89"/>
        <v/>
      </c>
      <c r="AG373" s="171" t="str">
        <f t="shared" si="90"/>
        <v/>
      </c>
      <c r="AH373" s="242" t="str">
        <f t="shared" si="103"/>
        <v/>
      </c>
      <c r="AI373" s="158" t="str">
        <f>IF(K373&lt;&gt;1, IF(SUM(K373:$K$504)&lt;&gt;0, "| Laat geen witruimte tussen ingevulde rijen.", ""), "")</f>
        <v/>
      </c>
      <c r="AJ373" s="242" t="str">
        <f t="shared" si="104"/>
        <v/>
      </c>
      <c r="AK373" s="171"/>
      <c r="AL373" s="159" t="str">
        <f t="shared" si="105"/>
        <v/>
      </c>
    </row>
    <row r="374" spans="1:38" s="158" customFormat="1" ht="14.4" customHeight="1" x14ac:dyDescent="0.3">
      <c r="A374" s="244" t="str">
        <f t="shared" si="91"/>
        <v/>
      </c>
      <c r="B374" s="153" t="str">
        <f t="shared" si="92"/>
        <v/>
      </c>
      <c r="C374" s="173"/>
      <c r="D374" s="179"/>
      <c r="E374" s="175"/>
      <c r="F374" s="156"/>
      <c r="G374" s="175"/>
      <c r="H374" s="175"/>
      <c r="I374" s="177"/>
      <c r="J374" s="157" t="s">
        <v>98</v>
      </c>
      <c r="K374" s="158">
        <f t="shared" si="93"/>
        <v>0</v>
      </c>
      <c r="L374" s="168">
        <f t="shared" si="94"/>
        <v>0</v>
      </c>
      <c r="M374" s="171">
        <f t="shared" si="95"/>
        <v>0</v>
      </c>
      <c r="N374" s="171">
        <f t="shared" si="96"/>
        <v>0</v>
      </c>
      <c r="O374" s="171">
        <f t="shared" si="97"/>
        <v>0</v>
      </c>
      <c r="P374" s="171">
        <f t="shared" si="98"/>
        <v>0</v>
      </c>
      <c r="Q374" s="171">
        <f t="shared" si="99"/>
        <v>0</v>
      </c>
      <c r="R374" s="171">
        <f t="shared" si="100"/>
        <v>0</v>
      </c>
      <c r="S374" s="168" t="str">
        <f t="shared" si="101"/>
        <v/>
      </c>
      <c r="T374" s="171"/>
      <c r="U374" s="171"/>
      <c r="V374" s="171" t="str">
        <f>IF($F374&lt;&gt;"", IF($C374&lt;&gt;"", _xlfn.IFNA(IF(MATCH($C374&amp;" - "&amp;$F374, tblRelatietypeVergoeding[], 0)&lt;&gt;0, "", ""), "| Onverwachte combinatie tussen relatietype (veld "&amp;S373&amp;ROW()&amp;") en vergoedingswijze (veld "&amp;V373&amp;ROW()&amp;"). Kijk na of deze correct is."), ""), "")</f>
        <v/>
      </c>
      <c r="W374" s="171"/>
      <c r="X374" s="171"/>
      <c r="Y374" s="171"/>
      <c r="Z374" s="227" t="str">
        <f t="shared" si="102"/>
        <v/>
      </c>
      <c r="AA374" s="168"/>
      <c r="AB374" s="171"/>
      <c r="AC374" s="171"/>
      <c r="AD374" s="171"/>
      <c r="AE374" s="171"/>
      <c r="AF374" s="171" t="str">
        <f t="shared" si="89"/>
        <v/>
      </c>
      <c r="AG374" s="171" t="str">
        <f t="shared" si="90"/>
        <v/>
      </c>
      <c r="AH374" s="242" t="str">
        <f t="shared" si="103"/>
        <v/>
      </c>
      <c r="AI374" s="158" t="str">
        <f>IF(K374&lt;&gt;1, IF(SUM(K374:$K$504)&lt;&gt;0, "| Laat geen witruimte tussen ingevulde rijen.", ""), "")</f>
        <v/>
      </c>
      <c r="AJ374" s="242" t="str">
        <f t="shared" si="104"/>
        <v/>
      </c>
      <c r="AK374" s="171"/>
      <c r="AL374" s="159" t="str">
        <f t="shared" si="105"/>
        <v/>
      </c>
    </row>
    <row r="375" spans="1:38" s="158" customFormat="1" ht="14.4" customHeight="1" x14ac:dyDescent="0.3">
      <c r="A375" s="244" t="str">
        <f t="shared" si="91"/>
        <v/>
      </c>
      <c r="B375" s="153" t="str">
        <f t="shared" si="92"/>
        <v/>
      </c>
      <c r="C375" s="173"/>
      <c r="D375" s="179"/>
      <c r="E375" s="175"/>
      <c r="F375" s="156"/>
      <c r="G375" s="175"/>
      <c r="H375" s="175"/>
      <c r="I375" s="177"/>
      <c r="J375" s="157" t="s">
        <v>98</v>
      </c>
      <c r="K375" s="158">
        <f t="shared" si="93"/>
        <v>0</v>
      </c>
      <c r="L375" s="168">
        <f t="shared" si="94"/>
        <v>0</v>
      </c>
      <c r="M375" s="171">
        <f t="shared" si="95"/>
        <v>0</v>
      </c>
      <c r="N375" s="171">
        <f t="shared" si="96"/>
        <v>0</v>
      </c>
      <c r="O375" s="171">
        <f t="shared" si="97"/>
        <v>0</v>
      </c>
      <c r="P375" s="171">
        <f t="shared" si="98"/>
        <v>0</v>
      </c>
      <c r="Q375" s="171">
        <f t="shared" si="99"/>
        <v>0</v>
      </c>
      <c r="R375" s="171">
        <f t="shared" si="100"/>
        <v>0</v>
      </c>
      <c r="S375" s="168" t="str">
        <f t="shared" si="101"/>
        <v/>
      </c>
      <c r="T375" s="171"/>
      <c r="U375" s="171"/>
      <c r="V375" s="171" t="str">
        <f>IF($F375&lt;&gt;"", IF($C375&lt;&gt;"", _xlfn.IFNA(IF(MATCH($C375&amp;" - "&amp;$F375, tblRelatietypeVergoeding[], 0)&lt;&gt;0, "", ""), "| Onverwachte combinatie tussen relatietype (veld "&amp;S374&amp;ROW()&amp;") en vergoedingswijze (veld "&amp;V374&amp;ROW()&amp;"). Kijk na of deze correct is."), ""), "")</f>
        <v/>
      </c>
      <c r="W375" s="171"/>
      <c r="X375" s="171"/>
      <c r="Y375" s="171"/>
      <c r="Z375" s="227" t="str">
        <f t="shared" si="102"/>
        <v/>
      </c>
      <c r="AA375" s="168"/>
      <c r="AB375" s="171"/>
      <c r="AC375" s="171"/>
      <c r="AD375" s="171"/>
      <c r="AE375" s="171"/>
      <c r="AF375" s="171" t="str">
        <f t="shared" si="89"/>
        <v/>
      </c>
      <c r="AG375" s="171" t="str">
        <f t="shared" si="90"/>
        <v/>
      </c>
      <c r="AH375" s="242" t="str">
        <f t="shared" si="103"/>
        <v/>
      </c>
      <c r="AI375" s="158" t="str">
        <f>IF(K375&lt;&gt;1, IF(SUM(K375:$K$504)&lt;&gt;0, "| Laat geen witruimte tussen ingevulde rijen.", ""), "")</f>
        <v/>
      </c>
      <c r="AJ375" s="242" t="str">
        <f t="shared" si="104"/>
        <v/>
      </c>
      <c r="AK375" s="171"/>
      <c r="AL375" s="159" t="str">
        <f t="shared" si="105"/>
        <v/>
      </c>
    </row>
    <row r="376" spans="1:38" s="158" customFormat="1" ht="14.4" customHeight="1" x14ac:dyDescent="0.3">
      <c r="A376" s="244" t="str">
        <f t="shared" si="91"/>
        <v/>
      </c>
      <c r="B376" s="153" t="str">
        <f t="shared" si="92"/>
        <v/>
      </c>
      <c r="C376" s="173"/>
      <c r="D376" s="179"/>
      <c r="E376" s="175"/>
      <c r="F376" s="156"/>
      <c r="G376" s="175"/>
      <c r="H376" s="175"/>
      <c r="I376" s="177"/>
      <c r="J376" s="157" t="s">
        <v>98</v>
      </c>
      <c r="K376" s="158">
        <f t="shared" si="93"/>
        <v>0</v>
      </c>
      <c r="L376" s="168">
        <f t="shared" si="94"/>
        <v>0</v>
      </c>
      <c r="M376" s="171">
        <f t="shared" si="95"/>
        <v>0</v>
      </c>
      <c r="N376" s="171">
        <f t="shared" si="96"/>
        <v>0</v>
      </c>
      <c r="O376" s="171">
        <f t="shared" si="97"/>
        <v>0</v>
      </c>
      <c r="P376" s="171">
        <f t="shared" si="98"/>
        <v>0</v>
      </c>
      <c r="Q376" s="171">
        <f t="shared" si="99"/>
        <v>0</v>
      </c>
      <c r="R376" s="171">
        <f t="shared" si="100"/>
        <v>0</v>
      </c>
      <c r="S376" s="168" t="str">
        <f t="shared" si="101"/>
        <v/>
      </c>
      <c r="T376" s="171"/>
      <c r="U376" s="171"/>
      <c r="V376" s="171" t="str">
        <f>IF($F376&lt;&gt;"", IF($C376&lt;&gt;"", _xlfn.IFNA(IF(MATCH($C376&amp;" - "&amp;$F376, tblRelatietypeVergoeding[], 0)&lt;&gt;0, "", ""), "| Onverwachte combinatie tussen relatietype (veld "&amp;S375&amp;ROW()&amp;") en vergoedingswijze (veld "&amp;V375&amp;ROW()&amp;"). Kijk na of deze correct is."), ""), "")</f>
        <v/>
      </c>
      <c r="W376" s="171"/>
      <c r="X376" s="171"/>
      <c r="Y376" s="171"/>
      <c r="Z376" s="227" t="str">
        <f t="shared" si="102"/>
        <v/>
      </c>
      <c r="AA376" s="168"/>
      <c r="AB376" s="171"/>
      <c r="AC376" s="171"/>
      <c r="AD376" s="171"/>
      <c r="AE376" s="171"/>
      <c r="AF376" s="171" t="str">
        <f t="shared" si="89"/>
        <v/>
      </c>
      <c r="AG376" s="171" t="str">
        <f t="shared" si="90"/>
        <v/>
      </c>
      <c r="AH376" s="242" t="str">
        <f t="shared" si="103"/>
        <v/>
      </c>
      <c r="AI376" s="158" t="str">
        <f>IF(K376&lt;&gt;1, IF(SUM(K376:$K$504)&lt;&gt;0, "| Laat geen witruimte tussen ingevulde rijen.", ""), "")</f>
        <v/>
      </c>
      <c r="AJ376" s="242" t="str">
        <f t="shared" si="104"/>
        <v/>
      </c>
      <c r="AK376" s="171"/>
      <c r="AL376" s="159" t="str">
        <f t="shared" si="105"/>
        <v/>
      </c>
    </row>
    <row r="377" spans="1:38" s="158" customFormat="1" ht="14.4" customHeight="1" x14ac:dyDescent="0.3">
      <c r="A377" s="244" t="str">
        <f t="shared" si="91"/>
        <v/>
      </c>
      <c r="B377" s="153" t="str">
        <f t="shared" si="92"/>
        <v/>
      </c>
      <c r="C377" s="173"/>
      <c r="D377" s="179"/>
      <c r="E377" s="175"/>
      <c r="F377" s="156"/>
      <c r="G377" s="175"/>
      <c r="H377" s="175"/>
      <c r="I377" s="177"/>
      <c r="J377" s="157" t="s">
        <v>98</v>
      </c>
      <c r="K377" s="158">
        <f t="shared" si="93"/>
        <v>0</v>
      </c>
      <c r="L377" s="168">
        <f t="shared" si="94"/>
        <v>0</v>
      </c>
      <c r="M377" s="171">
        <f t="shared" si="95"/>
        <v>0</v>
      </c>
      <c r="N377" s="171">
        <f t="shared" si="96"/>
        <v>0</v>
      </c>
      <c r="O377" s="171">
        <f t="shared" si="97"/>
        <v>0</v>
      </c>
      <c r="P377" s="171">
        <f t="shared" si="98"/>
        <v>0</v>
      </c>
      <c r="Q377" s="171">
        <f t="shared" si="99"/>
        <v>0</v>
      </c>
      <c r="R377" s="171">
        <f t="shared" si="100"/>
        <v>0</v>
      </c>
      <c r="S377" s="168" t="str">
        <f t="shared" si="101"/>
        <v/>
      </c>
      <c r="T377" s="171"/>
      <c r="U377" s="171"/>
      <c r="V377" s="171" t="str">
        <f>IF($F377&lt;&gt;"", IF($C377&lt;&gt;"", _xlfn.IFNA(IF(MATCH($C377&amp;" - "&amp;$F377, tblRelatietypeVergoeding[], 0)&lt;&gt;0, "", ""), "| Onverwachte combinatie tussen relatietype (veld "&amp;S376&amp;ROW()&amp;") en vergoedingswijze (veld "&amp;V376&amp;ROW()&amp;"). Kijk na of deze correct is."), ""), "")</f>
        <v/>
      </c>
      <c r="W377" s="171"/>
      <c r="X377" s="171"/>
      <c r="Y377" s="171"/>
      <c r="Z377" s="227" t="str">
        <f t="shared" si="102"/>
        <v/>
      </c>
      <c r="AA377" s="168"/>
      <c r="AB377" s="171"/>
      <c r="AC377" s="171"/>
      <c r="AD377" s="171"/>
      <c r="AE377" s="171"/>
      <c r="AF377" s="171" t="str">
        <f t="shared" si="89"/>
        <v/>
      </c>
      <c r="AG377" s="171" t="str">
        <f t="shared" si="90"/>
        <v/>
      </c>
      <c r="AH377" s="242" t="str">
        <f t="shared" si="103"/>
        <v/>
      </c>
      <c r="AI377" s="158" t="str">
        <f>IF(K377&lt;&gt;1, IF(SUM(K377:$K$504)&lt;&gt;0, "| Laat geen witruimte tussen ingevulde rijen.", ""), "")</f>
        <v/>
      </c>
      <c r="AJ377" s="242" t="str">
        <f t="shared" si="104"/>
        <v/>
      </c>
      <c r="AK377" s="171"/>
      <c r="AL377" s="159" t="str">
        <f t="shared" si="105"/>
        <v/>
      </c>
    </row>
    <row r="378" spans="1:38" s="158" customFormat="1" ht="14.4" customHeight="1" x14ac:dyDescent="0.3">
      <c r="A378" s="244" t="str">
        <f t="shared" si="91"/>
        <v/>
      </c>
      <c r="B378" s="153" t="str">
        <f t="shared" si="92"/>
        <v/>
      </c>
      <c r="C378" s="173"/>
      <c r="D378" s="179"/>
      <c r="E378" s="175"/>
      <c r="F378" s="156"/>
      <c r="G378" s="175"/>
      <c r="H378" s="175"/>
      <c r="I378" s="177"/>
      <c r="J378" s="157" t="s">
        <v>98</v>
      </c>
      <c r="K378" s="158">
        <f t="shared" si="93"/>
        <v>0</v>
      </c>
      <c r="L378" s="168">
        <f t="shared" si="94"/>
        <v>0</v>
      </c>
      <c r="M378" s="171">
        <f t="shared" si="95"/>
        <v>0</v>
      </c>
      <c r="N378" s="171">
        <f t="shared" si="96"/>
        <v>0</v>
      </c>
      <c r="O378" s="171">
        <f t="shared" si="97"/>
        <v>0</v>
      </c>
      <c r="P378" s="171">
        <f t="shared" si="98"/>
        <v>0</v>
      </c>
      <c r="Q378" s="171">
        <f t="shared" si="99"/>
        <v>0</v>
      </c>
      <c r="R378" s="171">
        <f t="shared" si="100"/>
        <v>0</v>
      </c>
      <c r="S378" s="168" t="str">
        <f t="shared" si="101"/>
        <v/>
      </c>
      <c r="T378" s="171"/>
      <c r="U378" s="171"/>
      <c r="V378" s="171" t="str">
        <f>IF($F378&lt;&gt;"", IF($C378&lt;&gt;"", _xlfn.IFNA(IF(MATCH($C378&amp;" - "&amp;$F378, tblRelatietypeVergoeding[], 0)&lt;&gt;0, "", ""), "| Onverwachte combinatie tussen relatietype (veld "&amp;S377&amp;ROW()&amp;") en vergoedingswijze (veld "&amp;V377&amp;ROW()&amp;"). Kijk na of deze correct is."), ""), "")</f>
        <v/>
      </c>
      <c r="W378" s="171"/>
      <c r="X378" s="171"/>
      <c r="Y378" s="171"/>
      <c r="Z378" s="227" t="str">
        <f t="shared" si="102"/>
        <v/>
      </c>
      <c r="AA378" s="168"/>
      <c r="AB378" s="171"/>
      <c r="AC378" s="171"/>
      <c r="AD378" s="171"/>
      <c r="AE378" s="171"/>
      <c r="AF378" s="171" t="str">
        <f t="shared" si="89"/>
        <v/>
      </c>
      <c r="AG378" s="171" t="str">
        <f t="shared" si="90"/>
        <v/>
      </c>
      <c r="AH378" s="242" t="str">
        <f t="shared" si="103"/>
        <v/>
      </c>
      <c r="AI378" s="158" t="str">
        <f>IF(K378&lt;&gt;1, IF(SUM(K378:$K$504)&lt;&gt;0, "| Laat geen witruimte tussen ingevulde rijen.", ""), "")</f>
        <v/>
      </c>
      <c r="AJ378" s="242" t="str">
        <f t="shared" si="104"/>
        <v/>
      </c>
      <c r="AK378" s="171"/>
      <c r="AL378" s="159" t="str">
        <f t="shared" si="105"/>
        <v/>
      </c>
    </row>
    <row r="379" spans="1:38" s="158" customFormat="1" ht="14.4" customHeight="1" x14ac:dyDescent="0.3">
      <c r="A379" s="244" t="str">
        <f t="shared" si="91"/>
        <v/>
      </c>
      <c r="B379" s="153" t="str">
        <f t="shared" si="92"/>
        <v/>
      </c>
      <c r="C379" s="173"/>
      <c r="D379" s="179"/>
      <c r="E379" s="175"/>
      <c r="F379" s="156"/>
      <c r="G379" s="175"/>
      <c r="H379" s="175"/>
      <c r="I379" s="177"/>
      <c r="J379" s="157" t="s">
        <v>98</v>
      </c>
      <c r="K379" s="158">
        <f t="shared" si="93"/>
        <v>0</v>
      </c>
      <c r="L379" s="168">
        <f t="shared" si="94"/>
        <v>0</v>
      </c>
      <c r="M379" s="171">
        <f t="shared" si="95"/>
        <v>0</v>
      </c>
      <c r="N379" s="171">
        <f t="shared" si="96"/>
        <v>0</v>
      </c>
      <c r="O379" s="171">
        <f t="shared" si="97"/>
        <v>0</v>
      </c>
      <c r="P379" s="171">
        <f t="shared" si="98"/>
        <v>0</v>
      </c>
      <c r="Q379" s="171">
        <f t="shared" si="99"/>
        <v>0</v>
      </c>
      <c r="R379" s="171">
        <f t="shared" si="100"/>
        <v>0</v>
      </c>
      <c r="S379" s="168" t="str">
        <f t="shared" si="101"/>
        <v/>
      </c>
      <c r="T379" s="171"/>
      <c r="U379" s="171"/>
      <c r="V379" s="171" t="str">
        <f>IF($F379&lt;&gt;"", IF($C379&lt;&gt;"", _xlfn.IFNA(IF(MATCH($C379&amp;" - "&amp;$F379, tblRelatietypeVergoeding[], 0)&lt;&gt;0, "", ""), "| Onverwachte combinatie tussen relatietype (veld "&amp;S378&amp;ROW()&amp;") en vergoedingswijze (veld "&amp;V378&amp;ROW()&amp;"). Kijk na of deze correct is."), ""), "")</f>
        <v/>
      </c>
      <c r="W379" s="171"/>
      <c r="X379" s="171"/>
      <c r="Y379" s="171"/>
      <c r="Z379" s="227" t="str">
        <f t="shared" si="102"/>
        <v/>
      </c>
      <c r="AA379" s="168"/>
      <c r="AB379" s="171"/>
      <c r="AC379" s="171"/>
      <c r="AD379" s="171"/>
      <c r="AE379" s="171"/>
      <c r="AF379" s="171" t="str">
        <f t="shared" si="89"/>
        <v/>
      </c>
      <c r="AG379" s="171" t="str">
        <f t="shared" si="90"/>
        <v/>
      </c>
      <c r="AH379" s="242" t="str">
        <f t="shared" si="103"/>
        <v/>
      </c>
      <c r="AI379" s="158" t="str">
        <f>IF(K379&lt;&gt;1, IF(SUM(K379:$K$504)&lt;&gt;0, "| Laat geen witruimte tussen ingevulde rijen.", ""), "")</f>
        <v/>
      </c>
      <c r="AJ379" s="242" t="str">
        <f t="shared" si="104"/>
        <v/>
      </c>
      <c r="AK379" s="171"/>
      <c r="AL379" s="159" t="str">
        <f t="shared" si="105"/>
        <v/>
      </c>
    </row>
    <row r="380" spans="1:38" s="158" customFormat="1" ht="14.4" customHeight="1" x14ac:dyDescent="0.3">
      <c r="A380" s="244" t="str">
        <f t="shared" si="91"/>
        <v/>
      </c>
      <c r="B380" s="153" t="str">
        <f t="shared" si="92"/>
        <v/>
      </c>
      <c r="C380" s="173"/>
      <c r="D380" s="179"/>
      <c r="E380" s="175"/>
      <c r="F380" s="156"/>
      <c r="G380" s="175"/>
      <c r="H380" s="175"/>
      <c r="I380" s="177"/>
      <c r="J380" s="157" t="s">
        <v>98</v>
      </c>
      <c r="K380" s="158">
        <f t="shared" si="93"/>
        <v>0</v>
      </c>
      <c r="L380" s="168">
        <f t="shared" si="94"/>
        <v>0</v>
      </c>
      <c r="M380" s="171">
        <f t="shared" si="95"/>
        <v>0</v>
      </c>
      <c r="N380" s="171">
        <f t="shared" si="96"/>
        <v>0</v>
      </c>
      <c r="O380" s="171">
        <f t="shared" si="97"/>
        <v>0</v>
      </c>
      <c r="P380" s="171">
        <f t="shared" si="98"/>
        <v>0</v>
      </c>
      <c r="Q380" s="171">
        <f t="shared" si="99"/>
        <v>0</v>
      </c>
      <c r="R380" s="171">
        <f t="shared" si="100"/>
        <v>0</v>
      </c>
      <c r="S380" s="168" t="str">
        <f t="shared" si="101"/>
        <v/>
      </c>
      <c r="T380" s="171"/>
      <c r="U380" s="171"/>
      <c r="V380" s="171" t="str">
        <f>IF($F380&lt;&gt;"", IF($C380&lt;&gt;"", _xlfn.IFNA(IF(MATCH($C380&amp;" - "&amp;$F380, tblRelatietypeVergoeding[], 0)&lt;&gt;0, "", ""), "| Onverwachte combinatie tussen relatietype (veld "&amp;S379&amp;ROW()&amp;") en vergoedingswijze (veld "&amp;V379&amp;ROW()&amp;"). Kijk na of deze correct is."), ""), "")</f>
        <v/>
      </c>
      <c r="W380" s="171"/>
      <c r="X380" s="171"/>
      <c r="Y380" s="171"/>
      <c r="Z380" s="227" t="str">
        <f t="shared" si="102"/>
        <v/>
      </c>
      <c r="AA380" s="168"/>
      <c r="AB380" s="171"/>
      <c r="AC380" s="171"/>
      <c r="AD380" s="171"/>
      <c r="AE380" s="171"/>
      <c r="AF380" s="171" t="str">
        <f t="shared" si="89"/>
        <v/>
      </c>
      <c r="AG380" s="171" t="str">
        <f t="shared" si="90"/>
        <v/>
      </c>
      <c r="AH380" s="242" t="str">
        <f t="shared" si="103"/>
        <v/>
      </c>
      <c r="AI380" s="158" t="str">
        <f>IF(K380&lt;&gt;1, IF(SUM(K380:$K$504)&lt;&gt;0, "| Laat geen witruimte tussen ingevulde rijen.", ""), "")</f>
        <v/>
      </c>
      <c r="AJ380" s="242" t="str">
        <f t="shared" si="104"/>
        <v/>
      </c>
      <c r="AK380" s="171"/>
      <c r="AL380" s="159" t="str">
        <f t="shared" si="105"/>
        <v/>
      </c>
    </row>
    <row r="381" spans="1:38" s="158" customFormat="1" ht="14.4" customHeight="1" x14ac:dyDescent="0.3">
      <c r="A381" s="244" t="str">
        <f t="shared" si="91"/>
        <v/>
      </c>
      <c r="B381" s="153" t="str">
        <f t="shared" si="92"/>
        <v/>
      </c>
      <c r="C381" s="173"/>
      <c r="D381" s="179"/>
      <c r="E381" s="175"/>
      <c r="F381" s="156"/>
      <c r="G381" s="175"/>
      <c r="H381" s="175"/>
      <c r="I381" s="177"/>
      <c r="J381" s="157" t="s">
        <v>98</v>
      </c>
      <c r="K381" s="158">
        <f t="shared" si="93"/>
        <v>0</v>
      </c>
      <c r="L381" s="168">
        <f t="shared" si="94"/>
        <v>0</v>
      </c>
      <c r="M381" s="171">
        <f t="shared" si="95"/>
        <v>0</v>
      </c>
      <c r="N381" s="171">
        <f t="shared" si="96"/>
        <v>0</v>
      </c>
      <c r="O381" s="171">
        <f t="shared" si="97"/>
        <v>0</v>
      </c>
      <c r="P381" s="171">
        <f t="shared" si="98"/>
        <v>0</v>
      </c>
      <c r="Q381" s="171">
        <f t="shared" si="99"/>
        <v>0</v>
      </c>
      <c r="R381" s="171">
        <f t="shared" si="100"/>
        <v>0</v>
      </c>
      <c r="S381" s="168" t="str">
        <f t="shared" si="101"/>
        <v/>
      </c>
      <c r="T381" s="171"/>
      <c r="U381" s="171"/>
      <c r="V381" s="171" t="str">
        <f>IF($F381&lt;&gt;"", IF($C381&lt;&gt;"", _xlfn.IFNA(IF(MATCH($C381&amp;" - "&amp;$F381, tblRelatietypeVergoeding[], 0)&lt;&gt;0, "", ""), "| Onverwachte combinatie tussen relatietype (veld "&amp;S380&amp;ROW()&amp;") en vergoedingswijze (veld "&amp;V380&amp;ROW()&amp;"). Kijk na of deze correct is."), ""), "")</f>
        <v/>
      </c>
      <c r="W381" s="171"/>
      <c r="X381" s="171"/>
      <c r="Y381" s="171"/>
      <c r="Z381" s="227" t="str">
        <f t="shared" si="102"/>
        <v/>
      </c>
      <c r="AA381" s="168"/>
      <c r="AB381" s="171"/>
      <c r="AC381" s="171"/>
      <c r="AD381" s="171"/>
      <c r="AE381" s="171"/>
      <c r="AF381" s="171" t="str">
        <f t="shared" si="89"/>
        <v/>
      </c>
      <c r="AG381" s="171" t="str">
        <f t="shared" si="90"/>
        <v/>
      </c>
      <c r="AH381" s="242" t="str">
        <f t="shared" si="103"/>
        <v/>
      </c>
      <c r="AI381" s="158" t="str">
        <f>IF(K381&lt;&gt;1, IF(SUM(K381:$K$504)&lt;&gt;0, "| Laat geen witruimte tussen ingevulde rijen.", ""), "")</f>
        <v/>
      </c>
      <c r="AJ381" s="242" t="str">
        <f t="shared" si="104"/>
        <v/>
      </c>
      <c r="AK381" s="171"/>
      <c r="AL381" s="159" t="str">
        <f t="shared" si="105"/>
        <v/>
      </c>
    </row>
    <row r="382" spans="1:38" s="158" customFormat="1" ht="14.4" customHeight="1" x14ac:dyDescent="0.3">
      <c r="A382" s="244" t="str">
        <f t="shared" si="91"/>
        <v/>
      </c>
      <c r="B382" s="153" t="str">
        <f t="shared" si="92"/>
        <v/>
      </c>
      <c r="C382" s="173"/>
      <c r="D382" s="179"/>
      <c r="E382" s="175"/>
      <c r="F382" s="156"/>
      <c r="G382" s="175"/>
      <c r="H382" s="175"/>
      <c r="I382" s="177"/>
      <c r="J382" s="157" t="s">
        <v>98</v>
      </c>
      <c r="K382" s="158">
        <f t="shared" si="93"/>
        <v>0</v>
      </c>
      <c r="L382" s="168">
        <f t="shared" si="94"/>
        <v>0</v>
      </c>
      <c r="M382" s="171">
        <f t="shared" si="95"/>
        <v>0</v>
      </c>
      <c r="N382" s="171">
        <f t="shared" si="96"/>
        <v>0</v>
      </c>
      <c r="O382" s="171">
        <f t="shared" si="97"/>
        <v>0</v>
      </c>
      <c r="P382" s="171">
        <f t="shared" si="98"/>
        <v>0</v>
      </c>
      <c r="Q382" s="171">
        <f t="shared" si="99"/>
        <v>0</v>
      </c>
      <c r="R382" s="171">
        <f t="shared" si="100"/>
        <v>0</v>
      </c>
      <c r="S382" s="168" t="str">
        <f t="shared" si="101"/>
        <v/>
      </c>
      <c r="T382" s="171"/>
      <c r="U382" s="171"/>
      <c r="V382" s="171" t="str">
        <f>IF($F382&lt;&gt;"", IF($C382&lt;&gt;"", _xlfn.IFNA(IF(MATCH($C382&amp;" - "&amp;$F382, tblRelatietypeVergoeding[], 0)&lt;&gt;0, "", ""), "| Onverwachte combinatie tussen relatietype (veld "&amp;S381&amp;ROW()&amp;") en vergoedingswijze (veld "&amp;V381&amp;ROW()&amp;"). Kijk na of deze correct is."), ""), "")</f>
        <v/>
      </c>
      <c r="W382" s="171"/>
      <c r="X382" s="171"/>
      <c r="Y382" s="171"/>
      <c r="Z382" s="227" t="str">
        <f t="shared" si="102"/>
        <v/>
      </c>
      <c r="AA382" s="168"/>
      <c r="AB382" s="171"/>
      <c r="AC382" s="171"/>
      <c r="AD382" s="171"/>
      <c r="AE382" s="171"/>
      <c r="AF382" s="171" t="str">
        <f t="shared" si="89"/>
        <v/>
      </c>
      <c r="AG382" s="171" t="str">
        <f t="shared" si="90"/>
        <v/>
      </c>
      <c r="AH382" s="242" t="str">
        <f t="shared" si="103"/>
        <v/>
      </c>
      <c r="AI382" s="158" t="str">
        <f>IF(K382&lt;&gt;1, IF(SUM(K382:$K$504)&lt;&gt;0, "| Laat geen witruimte tussen ingevulde rijen.", ""), "")</f>
        <v/>
      </c>
      <c r="AJ382" s="242" t="str">
        <f t="shared" si="104"/>
        <v/>
      </c>
      <c r="AK382" s="171"/>
      <c r="AL382" s="159" t="str">
        <f t="shared" si="105"/>
        <v/>
      </c>
    </row>
    <row r="383" spans="1:38" s="158" customFormat="1" ht="14.4" customHeight="1" x14ac:dyDescent="0.3">
      <c r="A383" s="244" t="str">
        <f t="shared" si="91"/>
        <v/>
      </c>
      <c r="B383" s="153" t="str">
        <f t="shared" si="92"/>
        <v/>
      </c>
      <c r="C383" s="173"/>
      <c r="D383" s="179"/>
      <c r="E383" s="175"/>
      <c r="F383" s="156"/>
      <c r="G383" s="175"/>
      <c r="H383" s="175"/>
      <c r="I383" s="177"/>
      <c r="J383" s="157" t="s">
        <v>98</v>
      </c>
      <c r="K383" s="158">
        <f t="shared" si="93"/>
        <v>0</v>
      </c>
      <c r="L383" s="168">
        <f t="shared" si="94"/>
        <v>0</v>
      </c>
      <c r="M383" s="171">
        <f t="shared" si="95"/>
        <v>0</v>
      </c>
      <c r="N383" s="171">
        <f t="shared" si="96"/>
        <v>0</v>
      </c>
      <c r="O383" s="171">
        <f t="shared" si="97"/>
        <v>0</v>
      </c>
      <c r="P383" s="171">
        <f t="shared" si="98"/>
        <v>0</v>
      </c>
      <c r="Q383" s="171">
        <f t="shared" si="99"/>
        <v>0</v>
      </c>
      <c r="R383" s="171">
        <f t="shared" si="100"/>
        <v>0</v>
      </c>
      <c r="S383" s="168" t="str">
        <f t="shared" si="101"/>
        <v/>
      </c>
      <c r="T383" s="171"/>
      <c r="U383" s="171"/>
      <c r="V383" s="171" t="str">
        <f>IF($F383&lt;&gt;"", IF($C383&lt;&gt;"", _xlfn.IFNA(IF(MATCH($C383&amp;" - "&amp;$F383, tblRelatietypeVergoeding[], 0)&lt;&gt;0, "", ""), "| Onverwachte combinatie tussen relatietype (veld "&amp;S382&amp;ROW()&amp;") en vergoedingswijze (veld "&amp;V382&amp;ROW()&amp;"). Kijk na of deze correct is."), ""), "")</f>
        <v/>
      </c>
      <c r="W383" s="171"/>
      <c r="X383" s="171"/>
      <c r="Y383" s="171"/>
      <c r="Z383" s="227" t="str">
        <f t="shared" si="102"/>
        <v/>
      </c>
      <c r="AA383" s="168"/>
      <c r="AB383" s="171"/>
      <c r="AC383" s="171"/>
      <c r="AD383" s="171"/>
      <c r="AE383" s="171"/>
      <c r="AF383" s="171" t="str">
        <f t="shared" si="89"/>
        <v/>
      </c>
      <c r="AG383" s="171" t="str">
        <f t="shared" si="90"/>
        <v/>
      </c>
      <c r="AH383" s="242" t="str">
        <f t="shared" si="103"/>
        <v/>
      </c>
      <c r="AI383" s="158" t="str">
        <f>IF(K383&lt;&gt;1, IF(SUM(K383:$K$504)&lt;&gt;0, "| Laat geen witruimte tussen ingevulde rijen.", ""), "")</f>
        <v/>
      </c>
      <c r="AJ383" s="242" t="str">
        <f t="shared" si="104"/>
        <v/>
      </c>
      <c r="AK383" s="171"/>
      <c r="AL383" s="159" t="str">
        <f t="shared" si="105"/>
        <v/>
      </c>
    </row>
    <row r="384" spans="1:38" s="158" customFormat="1" ht="14.4" customHeight="1" x14ac:dyDescent="0.3">
      <c r="A384" s="244" t="str">
        <f t="shared" si="91"/>
        <v/>
      </c>
      <c r="B384" s="153" t="str">
        <f t="shared" si="92"/>
        <v/>
      </c>
      <c r="C384" s="173"/>
      <c r="D384" s="179"/>
      <c r="E384" s="175"/>
      <c r="F384" s="156"/>
      <c r="G384" s="175"/>
      <c r="H384" s="175"/>
      <c r="I384" s="177"/>
      <c r="J384" s="157" t="s">
        <v>98</v>
      </c>
      <c r="K384" s="158">
        <f t="shared" si="93"/>
        <v>0</v>
      </c>
      <c r="L384" s="168">
        <f t="shared" si="94"/>
        <v>0</v>
      </c>
      <c r="M384" s="171">
        <f t="shared" si="95"/>
        <v>0</v>
      </c>
      <c r="N384" s="171">
        <f t="shared" si="96"/>
        <v>0</v>
      </c>
      <c r="O384" s="171">
        <f t="shared" si="97"/>
        <v>0</v>
      </c>
      <c r="P384" s="171">
        <f t="shared" si="98"/>
        <v>0</v>
      </c>
      <c r="Q384" s="171">
        <f t="shared" si="99"/>
        <v>0</v>
      </c>
      <c r="R384" s="171">
        <f t="shared" si="100"/>
        <v>0</v>
      </c>
      <c r="S384" s="168" t="str">
        <f t="shared" si="101"/>
        <v/>
      </c>
      <c r="T384" s="171"/>
      <c r="U384" s="171"/>
      <c r="V384" s="171" t="str">
        <f>IF($F384&lt;&gt;"", IF($C384&lt;&gt;"", _xlfn.IFNA(IF(MATCH($C384&amp;" - "&amp;$F384, tblRelatietypeVergoeding[], 0)&lt;&gt;0, "", ""), "| Onverwachte combinatie tussen relatietype (veld "&amp;S383&amp;ROW()&amp;") en vergoedingswijze (veld "&amp;V383&amp;ROW()&amp;"). Kijk na of deze correct is."), ""), "")</f>
        <v/>
      </c>
      <c r="W384" s="171"/>
      <c r="X384" s="171"/>
      <c r="Y384" s="171"/>
      <c r="Z384" s="227" t="str">
        <f t="shared" si="102"/>
        <v/>
      </c>
      <c r="AA384" s="168"/>
      <c r="AB384" s="171"/>
      <c r="AC384" s="171"/>
      <c r="AD384" s="171"/>
      <c r="AE384" s="171"/>
      <c r="AF384" s="171" t="str">
        <f t="shared" si="89"/>
        <v/>
      </c>
      <c r="AG384" s="171" t="str">
        <f t="shared" si="90"/>
        <v/>
      </c>
      <c r="AH384" s="242" t="str">
        <f t="shared" si="103"/>
        <v/>
      </c>
      <c r="AI384" s="158" t="str">
        <f>IF(K384&lt;&gt;1, IF(SUM(K384:$K$504)&lt;&gt;0, "| Laat geen witruimte tussen ingevulde rijen.", ""), "")</f>
        <v/>
      </c>
      <c r="AJ384" s="242" t="str">
        <f t="shared" si="104"/>
        <v/>
      </c>
      <c r="AK384" s="171"/>
      <c r="AL384" s="159" t="str">
        <f t="shared" si="105"/>
        <v/>
      </c>
    </row>
    <row r="385" spans="1:38" s="158" customFormat="1" ht="14.4" customHeight="1" x14ac:dyDescent="0.3">
      <c r="A385" s="244" t="str">
        <f t="shared" si="91"/>
        <v/>
      </c>
      <c r="B385" s="153" t="str">
        <f t="shared" si="92"/>
        <v/>
      </c>
      <c r="C385" s="173"/>
      <c r="D385" s="179"/>
      <c r="E385" s="175"/>
      <c r="F385" s="156"/>
      <c r="G385" s="175"/>
      <c r="H385" s="175"/>
      <c r="I385" s="177"/>
      <c r="J385" s="157" t="s">
        <v>98</v>
      </c>
      <c r="K385" s="158">
        <f t="shared" si="93"/>
        <v>0</v>
      </c>
      <c r="L385" s="168">
        <f t="shared" si="94"/>
        <v>0</v>
      </c>
      <c r="M385" s="171">
        <f t="shared" si="95"/>
        <v>0</v>
      </c>
      <c r="N385" s="171">
        <f t="shared" si="96"/>
        <v>0</v>
      </c>
      <c r="O385" s="171">
        <f t="shared" si="97"/>
        <v>0</v>
      </c>
      <c r="P385" s="171">
        <f t="shared" si="98"/>
        <v>0</v>
      </c>
      <c r="Q385" s="171">
        <f t="shared" si="99"/>
        <v>0</v>
      </c>
      <c r="R385" s="171">
        <f t="shared" si="100"/>
        <v>0</v>
      </c>
      <c r="S385" s="168" t="str">
        <f t="shared" si="101"/>
        <v/>
      </c>
      <c r="T385" s="171"/>
      <c r="U385" s="171"/>
      <c r="V385" s="171" t="str">
        <f>IF($F385&lt;&gt;"", IF($C385&lt;&gt;"", _xlfn.IFNA(IF(MATCH($C385&amp;" - "&amp;$F385, tblRelatietypeVergoeding[], 0)&lt;&gt;0, "", ""), "| Onverwachte combinatie tussen relatietype (veld "&amp;S384&amp;ROW()&amp;") en vergoedingswijze (veld "&amp;V384&amp;ROW()&amp;"). Kijk na of deze correct is."), ""), "")</f>
        <v/>
      </c>
      <c r="W385" s="171"/>
      <c r="X385" s="171"/>
      <c r="Y385" s="171"/>
      <c r="Z385" s="227" t="str">
        <f t="shared" si="102"/>
        <v/>
      </c>
      <c r="AA385" s="168"/>
      <c r="AB385" s="171"/>
      <c r="AC385" s="171"/>
      <c r="AD385" s="171"/>
      <c r="AE385" s="171"/>
      <c r="AF385" s="171" t="str">
        <f t="shared" si="89"/>
        <v/>
      </c>
      <c r="AG385" s="171" t="str">
        <f t="shared" si="90"/>
        <v/>
      </c>
      <c r="AH385" s="242" t="str">
        <f t="shared" si="103"/>
        <v/>
      </c>
      <c r="AI385" s="158" t="str">
        <f>IF(K385&lt;&gt;1, IF(SUM(K385:$K$504)&lt;&gt;0, "| Laat geen witruimte tussen ingevulde rijen.", ""), "")</f>
        <v/>
      </c>
      <c r="AJ385" s="242" t="str">
        <f t="shared" si="104"/>
        <v/>
      </c>
      <c r="AK385" s="171"/>
      <c r="AL385" s="159" t="str">
        <f t="shared" si="105"/>
        <v/>
      </c>
    </row>
    <row r="386" spans="1:38" s="158" customFormat="1" ht="14.4" customHeight="1" x14ac:dyDescent="0.3">
      <c r="A386" s="244" t="str">
        <f t="shared" si="91"/>
        <v/>
      </c>
      <c r="B386" s="153" t="str">
        <f t="shared" si="92"/>
        <v/>
      </c>
      <c r="C386" s="173"/>
      <c r="D386" s="179"/>
      <c r="E386" s="175"/>
      <c r="F386" s="156"/>
      <c r="G386" s="175"/>
      <c r="H386" s="175"/>
      <c r="I386" s="177"/>
      <c r="J386" s="157" t="s">
        <v>98</v>
      </c>
      <c r="K386" s="158">
        <f t="shared" si="93"/>
        <v>0</v>
      </c>
      <c r="L386" s="168">
        <f t="shared" si="94"/>
        <v>0</v>
      </c>
      <c r="M386" s="171">
        <f t="shared" si="95"/>
        <v>0</v>
      </c>
      <c r="N386" s="171">
        <f t="shared" si="96"/>
        <v>0</v>
      </c>
      <c r="O386" s="171">
        <f t="shared" si="97"/>
        <v>0</v>
      </c>
      <c r="P386" s="171">
        <f t="shared" si="98"/>
        <v>0</v>
      </c>
      <c r="Q386" s="171">
        <f t="shared" si="99"/>
        <v>0</v>
      </c>
      <c r="R386" s="171">
        <f t="shared" si="100"/>
        <v>0</v>
      </c>
      <c r="S386" s="168" t="str">
        <f t="shared" si="101"/>
        <v/>
      </c>
      <c r="T386" s="171"/>
      <c r="U386" s="171"/>
      <c r="V386" s="171" t="str">
        <f>IF($F386&lt;&gt;"", IF($C386&lt;&gt;"", _xlfn.IFNA(IF(MATCH($C386&amp;" - "&amp;$F386, tblRelatietypeVergoeding[], 0)&lt;&gt;0, "", ""), "| Onverwachte combinatie tussen relatietype (veld "&amp;S385&amp;ROW()&amp;") en vergoedingswijze (veld "&amp;V385&amp;ROW()&amp;"). Kijk na of deze correct is."), ""), "")</f>
        <v/>
      </c>
      <c r="W386" s="171"/>
      <c r="X386" s="171"/>
      <c r="Y386" s="171"/>
      <c r="Z386" s="227" t="str">
        <f t="shared" si="102"/>
        <v/>
      </c>
      <c r="AA386" s="168"/>
      <c r="AB386" s="171"/>
      <c r="AC386" s="171"/>
      <c r="AD386" s="171"/>
      <c r="AE386" s="171"/>
      <c r="AF386" s="171" t="str">
        <f t="shared" si="89"/>
        <v/>
      </c>
      <c r="AG386" s="171" t="str">
        <f t="shared" si="90"/>
        <v/>
      </c>
      <c r="AH386" s="242" t="str">
        <f t="shared" si="103"/>
        <v/>
      </c>
      <c r="AI386" s="158" t="str">
        <f>IF(K386&lt;&gt;1, IF(SUM(K386:$K$504)&lt;&gt;0, "| Laat geen witruimte tussen ingevulde rijen.", ""), "")</f>
        <v/>
      </c>
      <c r="AJ386" s="242" t="str">
        <f t="shared" si="104"/>
        <v/>
      </c>
      <c r="AK386" s="171"/>
      <c r="AL386" s="159" t="str">
        <f t="shared" si="105"/>
        <v/>
      </c>
    </row>
    <row r="387" spans="1:38" s="158" customFormat="1" ht="14.4" customHeight="1" x14ac:dyDescent="0.3">
      <c r="A387" s="244" t="str">
        <f t="shared" si="91"/>
        <v/>
      </c>
      <c r="B387" s="153" t="str">
        <f t="shared" si="92"/>
        <v/>
      </c>
      <c r="C387" s="173"/>
      <c r="D387" s="179"/>
      <c r="E387" s="175"/>
      <c r="F387" s="156"/>
      <c r="G387" s="175"/>
      <c r="H387" s="175"/>
      <c r="I387" s="177"/>
      <c r="J387" s="157" t="s">
        <v>98</v>
      </c>
      <c r="K387" s="158">
        <f t="shared" si="93"/>
        <v>0</v>
      </c>
      <c r="L387" s="168">
        <f t="shared" si="94"/>
        <v>0</v>
      </c>
      <c r="M387" s="171">
        <f t="shared" si="95"/>
        <v>0</v>
      </c>
      <c r="N387" s="171">
        <f t="shared" si="96"/>
        <v>0</v>
      </c>
      <c r="O387" s="171">
        <f t="shared" si="97"/>
        <v>0</v>
      </c>
      <c r="P387" s="171">
        <f t="shared" si="98"/>
        <v>0</v>
      </c>
      <c r="Q387" s="171">
        <f t="shared" si="99"/>
        <v>0</v>
      </c>
      <c r="R387" s="171">
        <f t="shared" si="100"/>
        <v>0</v>
      </c>
      <c r="S387" s="168" t="str">
        <f t="shared" si="101"/>
        <v/>
      </c>
      <c r="T387" s="171"/>
      <c r="U387" s="171"/>
      <c r="V387" s="171" t="str">
        <f>IF($F387&lt;&gt;"", IF($C387&lt;&gt;"", _xlfn.IFNA(IF(MATCH($C387&amp;" - "&amp;$F387, tblRelatietypeVergoeding[], 0)&lt;&gt;0, "", ""), "| Onverwachte combinatie tussen relatietype (veld "&amp;S386&amp;ROW()&amp;") en vergoedingswijze (veld "&amp;V386&amp;ROW()&amp;"). Kijk na of deze correct is."), ""), "")</f>
        <v/>
      </c>
      <c r="W387" s="171"/>
      <c r="X387" s="171"/>
      <c r="Y387" s="171"/>
      <c r="Z387" s="227" t="str">
        <f t="shared" si="102"/>
        <v/>
      </c>
      <c r="AA387" s="168"/>
      <c r="AB387" s="171"/>
      <c r="AC387" s="171"/>
      <c r="AD387" s="171"/>
      <c r="AE387" s="171"/>
      <c r="AF387" s="171" t="str">
        <f t="shared" si="89"/>
        <v/>
      </c>
      <c r="AG387" s="171" t="str">
        <f t="shared" si="90"/>
        <v/>
      </c>
      <c r="AH387" s="242" t="str">
        <f t="shared" si="103"/>
        <v/>
      </c>
      <c r="AI387" s="158" t="str">
        <f>IF(K387&lt;&gt;1, IF(SUM(K387:$K$504)&lt;&gt;0, "| Laat geen witruimte tussen ingevulde rijen.", ""), "")</f>
        <v/>
      </c>
      <c r="AJ387" s="242" t="str">
        <f t="shared" si="104"/>
        <v/>
      </c>
      <c r="AK387" s="171"/>
      <c r="AL387" s="159" t="str">
        <f t="shared" si="105"/>
        <v/>
      </c>
    </row>
    <row r="388" spans="1:38" s="158" customFormat="1" ht="14.4" customHeight="1" x14ac:dyDescent="0.3">
      <c r="A388" s="244" t="str">
        <f t="shared" si="91"/>
        <v/>
      </c>
      <c r="B388" s="153" t="str">
        <f t="shared" si="92"/>
        <v/>
      </c>
      <c r="C388" s="173"/>
      <c r="D388" s="179"/>
      <c r="E388" s="175"/>
      <c r="F388" s="156"/>
      <c r="G388" s="175"/>
      <c r="H388" s="175"/>
      <c r="I388" s="177"/>
      <c r="J388" s="157" t="s">
        <v>98</v>
      </c>
      <c r="K388" s="158">
        <f t="shared" si="93"/>
        <v>0</v>
      </c>
      <c r="L388" s="168">
        <f t="shared" si="94"/>
        <v>0</v>
      </c>
      <c r="M388" s="171">
        <f t="shared" si="95"/>
        <v>0</v>
      </c>
      <c r="N388" s="171">
        <f t="shared" si="96"/>
        <v>0</v>
      </c>
      <c r="O388" s="171">
        <f t="shared" si="97"/>
        <v>0</v>
      </c>
      <c r="P388" s="171">
        <f t="shared" si="98"/>
        <v>0</v>
      </c>
      <c r="Q388" s="171">
        <f t="shared" si="99"/>
        <v>0</v>
      </c>
      <c r="R388" s="171">
        <f t="shared" si="100"/>
        <v>0</v>
      </c>
      <c r="S388" s="168" t="str">
        <f t="shared" si="101"/>
        <v/>
      </c>
      <c r="T388" s="171"/>
      <c r="U388" s="171"/>
      <c r="V388" s="171" t="str">
        <f>IF($F388&lt;&gt;"", IF($C388&lt;&gt;"", _xlfn.IFNA(IF(MATCH($C388&amp;" - "&amp;$F388, tblRelatietypeVergoeding[], 0)&lt;&gt;0, "", ""), "| Onverwachte combinatie tussen relatietype (veld "&amp;S387&amp;ROW()&amp;") en vergoedingswijze (veld "&amp;V387&amp;ROW()&amp;"). Kijk na of deze correct is."), ""), "")</f>
        <v/>
      </c>
      <c r="W388" s="171"/>
      <c r="X388" s="171"/>
      <c r="Y388" s="171"/>
      <c r="Z388" s="227" t="str">
        <f t="shared" si="102"/>
        <v/>
      </c>
      <c r="AA388" s="168"/>
      <c r="AB388" s="171"/>
      <c r="AC388" s="171"/>
      <c r="AD388" s="171"/>
      <c r="AE388" s="171"/>
      <c r="AF388" s="171" t="str">
        <f t="shared" si="89"/>
        <v/>
      </c>
      <c r="AG388" s="171" t="str">
        <f t="shared" si="90"/>
        <v/>
      </c>
      <c r="AH388" s="242" t="str">
        <f t="shared" si="103"/>
        <v/>
      </c>
      <c r="AI388" s="158" t="str">
        <f>IF(K388&lt;&gt;1, IF(SUM(K388:$K$504)&lt;&gt;0, "| Laat geen witruimte tussen ingevulde rijen.", ""), "")</f>
        <v/>
      </c>
      <c r="AJ388" s="242" t="str">
        <f t="shared" si="104"/>
        <v/>
      </c>
      <c r="AK388" s="171"/>
      <c r="AL388" s="159" t="str">
        <f t="shared" si="105"/>
        <v/>
      </c>
    </row>
    <row r="389" spans="1:38" s="158" customFormat="1" ht="14.4" customHeight="1" x14ac:dyDescent="0.3">
      <c r="A389" s="244" t="str">
        <f t="shared" si="91"/>
        <v/>
      </c>
      <c r="B389" s="153" t="str">
        <f t="shared" si="92"/>
        <v/>
      </c>
      <c r="C389" s="173"/>
      <c r="D389" s="179"/>
      <c r="E389" s="175"/>
      <c r="F389" s="156"/>
      <c r="G389" s="175"/>
      <c r="H389" s="175"/>
      <c r="I389" s="177"/>
      <c r="J389" s="157" t="s">
        <v>98</v>
      </c>
      <c r="K389" s="158">
        <f t="shared" si="93"/>
        <v>0</v>
      </c>
      <c r="L389" s="168">
        <f t="shared" si="94"/>
        <v>0</v>
      </c>
      <c r="M389" s="171">
        <f t="shared" si="95"/>
        <v>0</v>
      </c>
      <c r="N389" s="171">
        <f t="shared" si="96"/>
        <v>0</v>
      </c>
      <c r="O389" s="171">
        <f t="shared" si="97"/>
        <v>0</v>
      </c>
      <c r="P389" s="171">
        <f t="shared" si="98"/>
        <v>0</v>
      </c>
      <c r="Q389" s="171">
        <f t="shared" si="99"/>
        <v>0</v>
      </c>
      <c r="R389" s="171">
        <f t="shared" si="100"/>
        <v>0</v>
      </c>
      <c r="S389" s="168" t="str">
        <f t="shared" si="101"/>
        <v/>
      </c>
      <c r="T389" s="171"/>
      <c r="U389" s="171"/>
      <c r="V389" s="171" t="str">
        <f>IF($F389&lt;&gt;"", IF($C389&lt;&gt;"", _xlfn.IFNA(IF(MATCH($C389&amp;" - "&amp;$F389, tblRelatietypeVergoeding[], 0)&lt;&gt;0, "", ""), "| Onverwachte combinatie tussen relatietype (veld "&amp;S388&amp;ROW()&amp;") en vergoedingswijze (veld "&amp;V388&amp;ROW()&amp;"). Kijk na of deze correct is."), ""), "")</f>
        <v/>
      </c>
      <c r="W389" s="171"/>
      <c r="X389" s="171"/>
      <c r="Y389" s="171"/>
      <c r="Z389" s="227" t="str">
        <f t="shared" si="102"/>
        <v/>
      </c>
      <c r="AA389" s="168"/>
      <c r="AB389" s="171"/>
      <c r="AC389" s="171"/>
      <c r="AD389" s="171"/>
      <c r="AE389" s="171"/>
      <c r="AF389" s="171" t="str">
        <f t="shared" ref="AF389:AF452" si="106">IF(ISTEXT(H389), IFERROR(IF(SEARCH(".", H389)&lt;&gt;0, "| Veld '"&amp;AF$4&amp;ROW()&amp;"': "&amp;Fout_punt), "| Veld '"&amp;AF$4&amp;ROW()&amp;"': "&amp;Fout_geen_getal), IF(H389&lt;0, "| Veld '"&amp;AF$4&amp;ROW()&amp;"': "&amp;Fout_negatief, IF(H389&gt;D389, "| Veld '"&amp;$AF$4&amp;ROW()&amp;"': Het aantal VTE's kan niet groter zijn dan het aantal personen in veld '"&amp;$AB$4&amp;ROW()&amp;"'.", "")))</f>
        <v/>
      </c>
      <c r="AG389" s="171" t="str">
        <f t="shared" ref="AG389:AG452" si="107">IF(ISTEXT(I389), IFERROR(IF(SEARCH(".", I389)&lt;&gt;0, "| Veld '"&amp;AG$4&amp;ROW()&amp;"': "&amp;Fout_punt), "| Veld '"&amp;AG$4&amp;ROW()&amp;"': "&amp;Fout_geen_getal), IF(I389&lt;0, "| Veld '"&amp;AG$4&amp;ROW()&amp;"': "&amp;Fout_negatief, ""))</f>
        <v/>
      </c>
      <c r="AH389" s="242" t="str">
        <f t="shared" si="103"/>
        <v/>
      </c>
      <c r="AI389" s="158" t="str">
        <f>IF(K389&lt;&gt;1, IF(SUM(K389:$K$504)&lt;&gt;0, "| Laat geen witruimte tussen ingevulde rijen.", ""), "")</f>
        <v/>
      </c>
      <c r="AJ389" s="242" t="str">
        <f t="shared" si="104"/>
        <v/>
      </c>
      <c r="AK389" s="171"/>
      <c r="AL389" s="159" t="str">
        <f t="shared" si="105"/>
        <v/>
      </c>
    </row>
    <row r="390" spans="1:38" s="158" customFormat="1" ht="14.4" customHeight="1" x14ac:dyDescent="0.3">
      <c r="A390" s="244" t="str">
        <f t="shared" ref="A390:A453" si="108">IF(AL390&lt;&gt;"", "✘", "")</f>
        <v/>
      </c>
      <c r="B390" s="153" t="str">
        <f t="shared" ref="B390:B453" si="109">IF(OR(K390&lt;&gt;0, AI390&lt;&gt;""), ROW()-4, "")</f>
        <v/>
      </c>
      <c r="C390" s="173"/>
      <c r="D390" s="179"/>
      <c r="E390" s="175"/>
      <c r="F390" s="156"/>
      <c r="G390" s="175"/>
      <c r="H390" s="175"/>
      <c r="I390" s="177"/>
      <c r="J390" s="157" t="s">
        <v>98</v>
      </c>
      <c r="K390" s="158">
        <f t="shared" ref="K390:K453" si="110">IF(C390&amp;D390&amp;E390&amp;F390&amp;G390&amp;I390&lt;&gt;"", 1, 0)</f>
        <v>0</v>
      </c>
      <c r="L390" s="168">
        <f t="shared" ref="L390:L453" si="111">IF($K390&lt;&gt;0, IF(C390&lt;&gt;"", 0, 1), 0)</f>
        <v>0</v>
      </c>
      <c r="M390" s="171">
        <f t="shared" ref="M390:M453" si="112">IF($K390&lt;&gt;0, IF(D390&lt;&gt;"", 0, 1), 0)</f>
        <v>0</v>
      </c>
      <c r="N390" s="171">
        <f t="shared" ref="N390:N453" si="113">IF($K390&lt;&gt;0, IF(E390&lt;&gt;"", 0, 1), 0)</f>
        <v>0</v>
      </c>
      <c r="O390" s="171">
        <f t="shared" ref="O390:O453" si="114">IF($K390&lt;&gt;0, IF(F390&lt;&gt;"", 0, 1), 0)</f>
        <v>0</v>
      </c>
      <c r="P390" s="171">
        <f t="shared" ref="P390:P453" si="115">IF($K390&lt;&gt;0, IF(G390&lt;&gt;"", 0, 1), 0)</f>
        <v>0</v>
      </c>
      <c r="Q390" s="171">
        <f t="shared" ref="Q390:Q453" si="116">IF($K390&lt;&gt;0, IF(OR(C390="Uitzendpersoneel", C390="Ter beschikking gesteld personeel"), IF(H390&lt;&gt;"", 0, 1), -1), 0)</f>
        <v>0</v>
      </c>
      <c r="R390" s="171">
        <f t="shared" ref="R390:R453" si="117">IF($K390&lt;&gt;0, IF(I390&lt;&gt;"", 0, 1), 0)</f>
        <v>0</v>
      </c>
      <c r="S390" s="168" t="str">
        <f t="shared" ref="S390:S453" si="118">V390</f>
        <v/>
      </c>
      <c r="T390" s="171"/>
      <c r="U390" s="171"/>
      <c r="V390" s="171" t="str">
        <f>IF($F390&lt;&gt;"", IF($C390&lt;&gt;"", _xlfn.IFNA(IF(MATCH($C390&amp;" - "&amp;$F390, tblRelatietypeVergoeding[], 0)&lt;&gt;0, "", ""), "| Onverwachte combinatie tussen relatietype (veld "&amp;S389&amp;ROW()&amp;") en vergoedingswijze (veld "&amp;V389&amp;ROW()&amp;"). Kijk na of deze correct is."), ""), "")</f>
        <v/>
      </c>
      <c r="W390" s="171"/>
      <c r="X390" s="171"/>
      <c r="Y390" s="171"/>
      <c r="Z390" s="227" t="str">
        <f t="shared" ref="Z390:Z453" si="119">V390</f>
        <v/>
      </c>
      <c r="AA390" s="168"/>
      <c r="AB390" s="171"/>
      <c r="AC390" s="171"/>
      <c r="AD390" s="171"/>
      <c r="AE390" s="171"/>
      <c r="AF390" s="171" t="str">
        <f t="shared" si="106"/>
        <v/>
      </c>
      <c r="AG390" s="171" t="str">
        <f t="shared" si="107"/>
        <v/>
      </c>
      <c r="AH390" s="242" t="str">
        <f t="shared" ref="AH390:AH453" si="120">IF(SUMIF(L390:R390, "&gt;0")&gt;0, "| Vul verplichte velden in.", "")</f>
        <v/>
      </c>
      <c r="AI390" s="158" t="str">
        <f>IF(K390&lt;&gt;1, IF(SUM(K390:$K$504)&lt;&gt;0, "| Laat geen witruimte tussen ingevulde rijen.", ""), "")</f>
        <v/>
      </c>
      <c r="AJ390" s="242" t="str">
        <f t="shared" ref="AJ390:AJ453" si="121">IF(AA390&amp;AB390&amp;AC390&amp;AD390&amp;AE390&amp;AF390&amp;AG390&lt;&gt;"", AA390&amp;AB390&amp;AC390&amp;AD390&amp;AE390&amp;AF390&amp;AG390, AH390&amp;AI390)</f>
        <v/>
      </c>
      <c r="AK390" s="171"/>
      <c r="AL390" s="159" t="str">
        <f t="shared" ref="AL390:AL453" si="122">IF(AJ390&lt;&gt;"", AJ390, Z390)</f>
        <v/>
      </c>
    </row>
    <row r="391" spans="1:38" s="158" customFormat="1" ht="14.4" customHeight="1" x14ac:dyDescent="0.3">
      <c r="A391" s="244" t="str">
        <f t="shared" si="108"/>
        <v/>
      </c>
      <c r="B391" s="153" t="str">
        <f t="shared" si="109"/>
        <v/>
      </c>
      <c r="C391" s="173"/>
      <c r="D391" s="179"/>
      <c r="E391" s="175"/>
      <c r="F391" s="156"/>
      <c r="G391" s="175"/>
      <c r="H391" s="175"/>
      <c r="I391" s="177"/>
      <c r="J391" s="157" t="s">
        <v>98</v>
      </c>
      <c r="K391" s="158">
        <f t="shared" si="110"/>
        <v>0</v>
      </c>
      <c r="L391" s="168">
        <f t="shared" si="111"/>
        <v>0</v>
      </c>
      <c r="M391" s="171">
        <f t="shared" si="112"/>
        <v>0</v>
      </c>
      <c r="N391" s="171">
        <f t="shared" si="113"/>
        <v>0</v>
      </c>
      <c r="O391" s="171">
        <f t="shared" si="114"/>
        <v>0</v>
      </c>
      <c r="P391" s="171">
        <f t="shared" si="115"/>
        <v>0</v>
      </c>
      <c r="Q391" s="171">
        <f t="shared" si="116"/>
        <v>0</v>
      </c>
      <c r="R391" s="171">
        <f t="shared" si="117"/>
        <v>0</v>
      </c>
      <c r="S391" s="168" t="str">
        <f t="shared" si="118"/>
        <v/>
      </c>
      <c r="T391" s="171"/>
      <c r="U391" s="171"/>
      <c r="V391" s="171" t="str">
        <f>IF($F391&lt;&gt;"", IF($C391&lt;&gt;"", _xlfn.IFNA(IF(MATCH($C391&amp;" - "&amp;$F391, tblRelatietypeVergoeding[], 0)&lt;&gt;0, "", ""), "| Onverwachte combinatie tussen relatietype (veld "&amp;S390&amp;ROW()&amp;") en vergoedingswijze (veld "&amp;V390&amp;ROW()&amp;"). Kijk na of deze correct is."), ""), "")</f>
        <v/>
      </c>
      <c r="W391" s="171"/>
      <c r="X391" s="171"/>
      <c r="Y391" s="171"/>
      <c r="Z391" s="227" t="str">
        <f t="shared" si="119"/>
        <v/>
      </c>
      <c r="AA391" s="168"/>
      <c r="AB391" s="171"/>
      <c r="AC391" s="171"/>
      <c r="AD391" s="171"/>
      <c r="AE391" s="171"/>
      <c r="AF391" s="171" t="str">
        <f t="shared" si="106"/>
        <v/>
      </c>
      <c r="AG391" s="171" t="str">
        <f t="shared" si="107"/>
        <v/>
      </c>
      <c r="AH391" s="242" t="str">
        <f t="shared" si="120"/>
        <v/>
      </c>
      <c r="AI391" s="158" t="str">
        <f>IF(K391&lt;&gt;1, IF(SUM(K391:$K$504)&lt;&gt;0, "| Laat geen witruimte tussen ingevulde rijen.", ""), "")</f>
        <v/>
      </c>
      <c r="AJ391" s="242" t="str">
        <f t="shared" si="121"/>
        <v/>
      </c>
      <c r="AK391" s="171"/>
      <c r="AL391" s="159" t="str">
        <f t="shared" si="122"/>
        <v/>
      </c>
    </row>
    <row r="392" spans="1:38" s="158" customFormat="1" ht="14.4" customHeight="1" x14ac:dyDescent="0.3">
      <c r="A392" s="244" t="str">
        <f t="shared" si="108"/>
        <v/>
      </c>
      <c r="B392" s="153" t="str">
        <f t="shared" si="109"/>
        <v/>
      </c>
      <c r="C392" s="173"/>
      <c r="D392" s="179"/>
      <c r="E392" s="175"/>
      <c r="F392" s="156"/>
      <c r="G392" s="175"/>
      <c r="H392" s="175"/>
      <c r="I392" s="177"/>
      <c r="J392" s="157" t="s">
        <v>98</v>
      </c>
      <c r="K392" s="158">
        <f t="shared" si="110"/>
        <v>0</v>
      </c>
      <c r="L392" s="168">
        <f t="shared" si="111"/>
        <v>0</v>
      </c>
      <c r="M392" s="171">
        <f t="shared" si="112"/>
        <v>0</v>
      </c>
      <c r="N392" s="171">
        <f t="shared" si="113"/>
        <v>0</v>
      </c>
      <c r="O392" s="171">
        <f t="shared" si="114"/>
        <v>0</v>
      </c>
      <c r="P392" s="171">
        <f t="shared" si="115"/>
        <v>0</v>
      </c>
      <c r="Q392" s="171">
        <f t="shared" si="116"/>
        <v>0</v>
      </c>
      <c r="R392" s="171">
        <f t="shared" si="117"/>
        <v>0</v>
      </c>
      <c r="S392" s="168" t="str">
        <f t="shared" si="118"/>
        <v/>
      </c>
      <c r="T392" s="171"/>
      <c r="U392" s="171"/>
      <c r="V392" s="171" t="str">
        <f>IF($F392&lt;&gt;"", IF($C392&lt;&gt;"", _xlfn.IFNA(IF(MATCH($C392&amp;" - "&amp;$F392, tblRelatietypeVergoeding[], 0)&lt;&gt;0, "", ""), "| Onverwachte combinatie tussen relatietype (veld "&amp;S391&amp;ROW()&amp;") en vergoedingswijze (veld "&amp;V391&amp;ROW()&amp;"). Kijk na of deze correct is."), ""), "")</f>
        <v/>
      </c>
      <c r="W392" s="171"/>
      <c r="X392" s="171"/>
      <c r="Y392" s="171"/>
      <c r="Z392" s="227" t="str">
        <f t="shared" si="119"/>
        <v/>
      </c>
      <c r="AA392" s="168"/>
      <c r="AB392" s="171"/>
      <c r="AC392" s="171"/>
      <c r="AD392" s="171"/>
      <c r="AE392" s="171"/>
      <c r="AF392" s="171" t="str">
        <f t="shared" si="106"/>
        <v/>
      </c>
      <c r="AG392" s="171" t="str">
        <f t="shared" si="107"/>
        <v/>
      </c>
      <c r="AH392" s="242" t="str">
        <f t="shared" si="120"/>
        <v/>
      </c>
      <c r="AI392" s="158" t="str">
        <f>IF(K392&lt;&gt;1, IF(SUM(K392:$K$504)&lt;&gt;0, "| Laat geen witruimte tussen ingevulde rijen.", ""), "")</f>
        <v/>
      </c>
      <c r="AJ392" s="242" t="str">
        <f t="shared" si="121"/>
        <v/>
      </c>
      <c r="AK392" s="171"/>
      <c r="AL392" s="159" t="str">
        <f t="shared" si="122"/>
        <v/>
      </c>
    </row>
    <row r="393" spans="1:38" s="158" customFormat="1" ht="14.4" customHeight="1" x14ac:dyDescent="0.3">
      <c r="A393" s="244" t="str">
        <f t="shared" si="108"/>
        <v/>
      </c>
      <c r="B393" s="153" t="str">
        <f t="shared" si="109"/>
        <v/>
      </c>
      <c r="C393" s="173"/>
      <c r="D393" s="179"/>
      <c r="E393" s="175"/>
      <c r="F393" s="156"/>
      <c r="G393" s="175"/>
      <c r="H393" s="175"/>
      <c r="I393" s="177"/>
      <c r="J393" s="157" t="s">
        <v>98</v>
      </c>
      <c r="K393" s="158">
        <f t="shared" si="110"/>
        <v>0</v>
      </c>
      <c r="L393" s="168">
        <f t="shared" si="111"/>
        <v>0</v>
      </c>
      <c r="M393" s="171">
        <f t="shared" si="112"/>
        <v>0</v>
      </c>
      <c r="N393" s="171">
        <f t="shared" si="113"/>
        <v>0</v>
      </c>
      <c r="O393" s="171">
        <f t="shared" si="114"/>
        <v>0</v>
      </c>
      <c r="P393" s="171">
        <f t="shared" si="115"/>
        <v>0</v>
      </c>
      <c r="Q393" s="171">
        <f t="shared" si="116"/>
        <v>0</v>
      </c>
      <c r="R393" s="171">
        <f t="shared" si="117"/>
        <v>0</v>
      </c>
      <c r="S393" s="168" t="str">
        <f t="shared" si="118"/>
        <v/>
      </c>
      <c r="T393" s="171"/>
      <c r="U393" s="171"/>
      <c r="V393" s="171" t="str">
        <f>IF($F393&lt;&gt;"", IF($C393&lt;&gt;"", _xlfn.IFNA(IF(MATCH($C393&amp;" - "&amp;$F393, tblRelatietypeVergoeding[], 0)&lt;&gt;0, "", ""), "| Onverwachte combinatie tussen relatietype (veld "&amp;S392&amp;ROW()&amp;") en vergoedingswijze (veld "&amp;V392&amp;ROW()&amp;"). Kijk na of deze correct is."), ""), "")</f>
        <v/>
      </c>
      <c r="W393" s="171"/>
      <c r="X393" s="171"/>
      <c r="Y393" s="171"/>
      <c r="Z393" s="227" t="str">
        <f t="shared" si="119"/>
        <v/>
      </c>
      <c r="AA393" s="168"/>
      <c r="AB393" s="171"/>
      <c r="AC393" s="171"/>
      <c r="AD393" s="171"/>
      <c r="AE393" s="171"/>
      <c r="AF393" s="171" t="str">
        <f t="shared" si="106"/>
        <v/>
      </c>
      <c r="AG393" s="171" t="str">
        <f t="shared" si="107"/>
        <v/>
      </c>
      <c r="AH393" s="242" t="str">
        <f t="shared" si="120"/>
        <v/>
      </c>
      <c r="AI393" s="158" t="str">
        <f>IF(K393&lt;&gt;1, IF(SUM(K393:$K$504)&lt;&gt;0, "| Laat geen witruimte tussen ingevulde rijen.", ""), "")</f>
        <v/>
      </c>
      <c r="AJ393" s="242" t="str">
        <f t="shared" si="121"/>
        <v/>
      </c>
      <c r="AK393" s="171"/>
      <c r="AL393" s="159" t="str">
        <f t="shared" si="122"/>
        <v/>
      </c>
    </row>
    <row r="394" spans="1:38" s="158" customFormat="1" ht="14.4" customHeight="1" x14ac:dyDescent="0.3">
      <c r="A394" s="244" t="str">
        <f t="shared" si="108"/>
        <v/>
      </c>
      <c r="B394" s="153" t="str">
        <f t="shared" si="109"/>
        <v/>
      </c>
      <c r="C394" s="173"/>
      <c r="D394" s="179"/>
      <c r="E394" s="175"/>
      <c r="F394" s="156"/>
      <c r="G394" s="175"/>
      <c r="H394" s="175"/>
      <c r="I394" s="177"/>
      <c r="J394" s="157" t="s">
        <v>98</v>
      </c>
      <c r="K394" s="158">
        <f t="shared" si="110"/>
        <v>0</v>
      </c>
      <c r="L394" s="168">
        <f t="shared" si="111"/>
        <v>0</v>
      </c>
      <c r="M394" s="171">
        <f t="shared" si="112"/>
        <v>0</v>
      </c>
      <c r="N394" s="171">
        <f t="shared" si="113"/>
        <v>0</v>
      </c>
      <c r="O394" s="171">
        <f t="shared" si="114"/>
        <v>0</v>
      </c>
      <c r="P394" s="171">
        <f t="shared" si="115"/>
        <v>0</v>
      </c>
      <c r="Q394" s="171">
        <f t="shared" si="116"/>
        <v>0</v>
      </c>
      <c r="R394" s="171">
        <f t="shared" si="117"/>
        <v>0</v>
      </c>
      <c r="S394" s="168" t="str">
        <f t="shared" si="118"/>
        <v/>
      </c>
      <c r="T394" s="171"/>
      <c r="U394" s="171"/>
      <c r="V394" s="171" t="str">
        <f>IF($F394&lt;&gt;"", IF($C394&lt;&gt;"", _xlfn.IFNA(IF(MATCH($C394&amp;" - "&amp;$F394, tblRelatietypeVergoeding[], 0)&lt;&gt;0, "", ""), "| Onverwachte combinatie tussen relatietype (veld "&amp;S393&amp;ROW()&amp;") en vergoedingswijze (veld "&amp;V393&amp;ROW()&amp;"). Kijk na of deze correct is."), ""), "")</f>
        <v/>
      </c>
      <c r="W394" s="171"/>
      <c r="X394" s="171"/>
      <c r="Y394" s="171"/>
      <c r="Z394" s="227" t="str">
        <f t="shared" si="119"/>
        <v/>
      </c>
      <c r="AA394" s="168"/>
      <c r="AB394" s="171"/>
      <c r="AC394" s="171"/>
      <c r="AD394" s="171"/>
      <c r="AE394" s="171"/>
      <c r="AF394" s="171" t="str">
        <f t="shared" si="106"/>
        <v/>
      </c>
      <c r="AG394" s="171" t="str">
        <f t="shared" si="107"/>
        <v/>
      </c>
      <c r="AH394" s="242" t="str">
        <f t="shared" si="120"/>
        <v/>
      </c>
      <c r="AI394" s="158" t="str">
        <f>IF(K394&lt;&gt;1, IF(SUM(K394:$K$504)&lt;&gt;0, "| Laat geen witruimte tussen ingevulde rijen.", ""), "")</f>
        <v/>
      </c>
      <c r="AJ394" s="242" t="str">
        <f t="shared" si="121"/>
        <v/>
      </c>
      <c r="AK394" s="171"/>
      <c r="AL394" s="159" t="str">
        <f t="shared" si="122"/>
        <v/>
      </c>
    </row>
    <row r="395" spans="1:38" s="158" customFormat="1" ht="14.4" customHeight="1" x14ac:dyDescent="0.3">
      <c r="A395" s="244" t="str">
        <f t="shared" si="108"/>
        <v/>
      </c>
      <c r="B395" s="153" t="str">
        <f t="shared" si="109"/>
        <v/>
      </c>
      <c r="C395" s="173"/>
      <c r="D395" s="179"/>
      <c r="E395" s="175"/>
      <c r="F395" s="156"/>
      <c r="G395" s="175"/>
      <c r="H395" s="175"/>
      <c r="I395" s="177"/>
      <c r="J395" s="157" t="s">
        <v>98</v>
      </c>
      <c r="K395" s="158">
        <f t="shared" si="110"/>
        <v>0</v>
      </c>
      <c r="L395" s="168">
        <f t="shared" si="111"/>
        <v>0</v>
      </c>
      <c r="M395" s="171">
        <f t="shared" si="112"/>
        <v>0</v>
      </c>
      <c r="N395" s="171">
        <f t="shared" si="113"/>
        <v>0</v>
      </c>
      <c r="O395" s="171">
        <f t="shared" si="114"/>
        <v>0</v>
      </c>
      <c r="P395" s="171">
        <f t="shared" si="115"/>
        <v>0</v>
      </c>
      <c r="Q395" s="171">
        <f t="shared" si="116"/>
        <v>0</v>
      </c>
      <c r="R395" s="171">
        <f t="shared" si="117"/>
        <v>0</v>
      </c>
      <c r="S395" s="168" t="str">
        <f t="shared" si="118"/>
        <v/>
      </c>
      <c r="T395" s="171"/>
      <c r="U395" s="171"/>
      <c r="V395" s="171" t="str">
        <f>IF($F395&lt;&gt;"", IF($C395&lt;&gt;"", _xlfn.IFNA(IF(MATCH($C395&amp;" - "&amp;$F395, tblRelatietypeVergoeding[], 0)&lt;&gt;0, "", ""), "| Onverwachte combinatie tussen relatietype (veld "&amp;S394&amp;ROW()&amp;") en vergoedingswijze (veld "&amp;V394&amp;ROW()&amp;"). Kijk na of deze correct is."), ""), "")</f>
        <v/>
      </c>
      <c r="W395" s="171"/>
      <c r="X395" s="171"/>
      <c r="Y395" s="171"/>
      <c r="Z395" s="227" t="str">
        <f t="shared" si="119"/>
        <v/>
      </c>
      <c r="AA395" s="168"/>
      <c r="AB395" s="171"/>
      <c r="AC395" s="171"/>
      <c r="AD395" s="171"/>
      <c r="AE395" s="171"/>
      <c r="AF395" s="171" t="str">
        <f t="shared" si="106"/>
        <v/>
      </c>
      <c r="AG395" s="171" t="str">
        <f t="shared" si="107"/>
        <v/>
      </c>
      <c r="AH395" s="242" t="str">
        <f t="shared" si="120"/>
        <v/>
      </c>
      <c r="AI395" s="158" t="str">
        <f>IF(K395&lt;&gt;1, IF(SUM(K395:$K$504)&lt;&gt;0, "| Laat geen witruimte tussen ingevulde rijen.", ""), "")</f>
        <v/>
      </c>
      <c r="AJ395" s="242" t="str">
        <f t="shared" si="121"/>
        <v/>
      </c>
      <c r="AK395" s="171"/>
      <c r="AL395" s="159" t="str">
        <f t="shared" si="122"/>
        <v/>
      </c>
    </row>
    <row r="396" spans="1:38" s="158" customFormat="1" ht="14.4" customHeight="1" x14ac:dyDescent="0.3">
      <c r="A396" s="244" t="str">
        <f t="shared" si="108"/>
        <v/>
      </c>
      <c r="B396" s="153" t="str">
        <f t="shared" si="109"/>
        <v/>
      </c>
      <c r="C396" s="173"/>
      <c r="D396" s="179"/>
      <c r="E396" s="175"/>
      <c r="F396" s="156"/>
      <c r="G396" s="175"/>
      <c r="H396" s="175"/>
      <c r="I396" s="177"/>
      <c r="J396" s="157" t="s">
        <v>98</v>
      </c>
      <c r="K396" s="158">
        <f t="shared" si="110"/>
        <v>0</v>
      </c>
      <c r="L396" s="168">
        <f t="shared" si="111"/>
        <v>0</v>
      </c>
      <c r="M396" s="171">
        <f t="shared" si="112"/>
        <v>0</v>
      </c>
      <c r="N396" s="171">
        <f t="shared" si="113"/>
        <v>0</v>
      </c>
      <c r="O396" s="171">
        <f t="shared" si="114"/>
        <v>0</v>
      </c>
      <c r="P396" s="171">
        <f t="shared" si="115"/>
        <v>0</v>
      </c>
      <c r="Q396" s="171">
        <f t="shared" si="116"/>
        <v>0</v>
      </c>
      <c r="R396" s="171">
        <f t="shared" si="117"/>
        <v>0</v>
      </c>
      <c r="S396" s="168" t="str">
        <f t="shared" si="118"/>
        <v/>
      </c>
      <c r="T396" s="171"/>
      <c r="U396" s="171"/>
      <c r="V396" s="171" t="str">
        <f>IF($F396&lt;&gt;"", IF($C396&lt;&gt;"", _xlfn.IFNA(IF(MATCH($C396&amp;" - "&amp;$F396, tblRelatietypeVergoeding[], 0)&lt;&gt;0, "", ""), "| Onverwachte combinatie tussen relatietype (veld "&amp;S395&amp;ROW()&amp;") en vergoedingswijze (veld "&amp;V395&amp;ROW()&amp;"). Kijk na of deze correct is."), ""), "")</f>
        <v/>
      </c>
      <c r="W396" s="171"/>
      <c r="X396" s="171"/>
      <c r="Y396" s="171"/>
      <c r="Z396" s="227" t="str">
        <f t="shared" si="119"/>
        <v/>
      </c>
      <c r="AA396" s="168"/>
      <c r="AB396" s="171"/>
      <c r="AC396" s="171"/>
      <c r="AD396" s="171"/>
      <c r="AE396" s="171"/>
      <c r="AF396" s="171" t="str">
        <f t="shared" si="106"/>
        <v/>
      </c>
      <c r="AG396" s="171" t="str">
        <f t="shared" si="107"/>
        <v/>
      </c>
      <c r="AH396" s="242" t="str">
        <f t="shared" si="120"/>
        <v/>
      </c>
      <c r="AI396" s="158" t="str">
        <f>IF(K396&lt;&gt;1, IF(SUM(K396:$K$504)&lt;&gt;0, "| Laat geen witruimte tussen ingevulde rijen.", ""), "")</f>
        <v/>
      </c>
      <c r="AJ396" s="242" t="str">
        <f t="shared" si="121"/>
        <v/>
      </c>
      <c r="AK396" s="171"/>
      <c r="AL396" s="159" t="str">
        <f t="shared" si="122"/>
        <v/>
      </c>
    </row>
    <row r="397" spans="1:38" s="158" customFormat="1" ht="14.4" customHeight="1" x14ac:dyDescent="0.3">
      <c r="A397" s="244" t="str">
        <f t="shared" si="108"/>
        <v/>
      </c>
      <c r="B397" s="153" t="str">
        <f t="shared" si="109"/>
        <v/>
      </c>
      <c r="C397" s="173"/>
      <c r="D397" s="179"/>
      <c r="E397" s="175"/>
      <c r="F397" s="156"/>
      <c r="G397" s="175"/>
      <c r="H397" s="175"/>
      <c r="I397" s="177"/>
      <c r="J397" s="157" t="s">
        <v>98</v>
      </c>
      <c r="K397" s="158">
        <f t="shared" si="110"/>
        <v>0</v>
      </c>
      <c r="L397" s="168">
        <f t="shared" si="111"/>
        <v>0</v>
      </c>
      <c r="M397" s="171">
        <f t="shared" si="112"/>
        <v>0</v>
      </c>
      <c r="N397" s="171">
        <f t="shared" si="113"/>
        <v>0</v>
      </c>
      <c r="O397" s="171">
        <f t="shared" si="114"/>
        <v>0</v>
      </c>
      <c r="P397" s="171">
        <f t="shared" si="115"/>
        <v>0</v>
      </c>
      <c r="Q397" s="171">
        <f t="shared" si="116"/>
        <v>0</v>
      </c>
      <c r="R397" s="171">
        <f t="shared" si="117"/>
        <v>0</v>
      </c>
      <c r="S397" s="168" t="str">
        <f t="shared" si="118"/>
        <v/>
      </c>
      <c r="T397" s="171"/>
      <c r="U397" s="171"/>
      <c r="V397" s="171" t="str">
        <f>IF($F397&lt;&gt;"", IF($C397&lt;&gt;"", _xlfn.IFNA(IF(MATCH($C397&amp;" - "&amp;$F397, tblRelatietypeVergoeding[], 0)&lt;&gt;0, "", ""), "| Onverwachte combinatie tussen relatietype (veld "&amp;S396&amp;ROW()&amp;") en vergoedingswijze (veld "&amp;V396&amp;ROW()&amp;"). Kijk na of deze correct is."), ""), "")</f>
        <v/>
      </c>
      <c r="W397" s="171"/>
      <c r="X397" s="171"/>
      <c r="Y397" s="171"/>
      <c r="Z397" s="227" t="str">
        <f t="shared" si="119"/>
        <v/>
      </c>
      <c r="AA397" s="168"/>
      <c r="AB397" s="171"/>
      <c r="AC397" s="171"/>
      <c r="AD397" s="171"/>
      <c r="AE397" s="171"/>
      <c r="AF397" s="171" t="str">
        <f t="shared" si="106"/>
        <v/>
      </c>
      <c r="AG397" s="171" t="str">
        <f t="shared" si="107"/>
        <v/>
      </c>
      <c r="AH397" s="242" t="str">
        <f t="shared" si="120"/>
        <v/>
      </c>
      <c r="AI397" s="158" t="str">
        <f>IF(K397&lt;&gt;1, IF(SUM(K397:$K$504)&lt;&gt;0, "| Laat geen witruimte tussen ingevulde rijen.", ""), "")</f>
        <v/>
      </c>
      <c r="AJ397" s="242" t="str">
        <f t="shared" si="121"/>
        <v/>
      </c>
      <c r="AK397" s="171"/>
      <c r="AL397" s="159" t="str">
        <f t="shared" si="122"/>
        <v/>
      </c>
    </row>
    <row r="398" spans="1:38" s="158" customFormat="1" ht="14.4" customHeight="1" x14ac:dyDescent="0.3">
      <c r="A398" s="244" t="str">
        <f t="shared" si="108"/>
        <v/>
      </c>
      <c r="B398" s="153" t="str">
        <f t="shared" si="109"/>
        <v/>
      </c>
      <c r="C398" s="173"/>
      <c r="D398" s="179"/>
      <c r="E398" s="175"/>
      <c r="F398" s="156"/>
      <c r="G398" s="175"/>
      <c r="H398" s="175"/>
      <c r="I398" s="177"/>
      <c r="J398" s="157" t="s">
        <v>98</v>
      </c>
      <c r="K398" s="158">
        <f t="shared" si="110"/>
        <v>0</v>
      </c>
      <c r="L398" s="168">
        <f t="shared" si="111"/>
        <v>0</v>
      </c>
      <c r="M398" s="171">
        <f t="shared" si="112"/>
        <v>0</v>
      </c>
      <c r="N398" s="171">
        <f t="shared" si="113"/>
        <v>0</v>
      </c>
      <c r="O398" s="171">
        <f t="shared" si="114"/>
        <v>0</v>
      </c>
      <c r="P398" s="171">
        <f t="shared" si="115"/>
        <v>0</v>
      </c>
      <c r="Q398" s="171">
        <f t="shared" si="116"/>
        <v>0</v>
      </c>
      <c r="R398" s="171">
        <f t="shared" si="117"/>
        <v>0</v>
      </c>
      <c r="S398" s="168" t="str">
        <f t="shared" si="118"/>
        <v/>
      </c>
      <c r="T398" s="171"/>
      <c r="U398" s="171"/>
      <c r="V398" s="171" t="str">
        <f>IF($F398&lt;&gt;"", IF($C398&lt;&gt;"", _xlfn.IFNA(IF(MATCH($C398&amp;" - "&amp;$F398, tblRelatietypeVergoeding[], 0)&lt;&gt;0, "", ""), "| Onverwachte combinatie tussen relatietype (veld "&amp;S397&amp;ROW()&amp;") en vergoedingswijze (veld "&amp;V397&amp;ROW()&amp;"). Kijk na of deze correct is."), ""), "")</f>
        <v/>
      </c>
      <c r="W398" s="171"/>
      <c r="X398" s="171"/>
      <c r="Y398" s="171"/>
      <c r="Z398" s="227" t="str">
        <f t="shared" si="119"/>
        <v/>
      </c>
      <c r="AA398" s="168"/>
      <c r="AB398" s="171"/>
      <c r="AC398" s="171"/>
      <c r="AD398" s="171"/>
      <c r="AE398" s="171"/>
      <c r="AF398" s="171" t="str">
        <f t="shared" si="106"/>
        <v/>
      </c>
      <c r="AG398" s="171" t="str">
        <f t="shared" si="107"/>
        <v/>
      </c>
      <c r="AH398" s="242" t="str">
        <f t="shared" si="120"/>
        <v/>
      </c>
      <c r="AI398" s="158" t="str">
        <f>IF(K398&lt;&gt;1, IF(SUM(K398:$K$504)&lt;&gt;0, "| Laat geen witruimte tussen ingevulde rijen.", ""), "")</f>
        <v/>
      </c>
      <c r="AJ398" s="242" t="str">
        <f t="shared" si="121"/>
        <v/>
      </c>
      <c r="AK398" s="171"/>
      <c r="AL398" s="159" t="str">
        <f t="shared" si="122"/>
        <v/>
      </c>
    </row>
    <row r="399" spans="1:38" s="158" customFormat="1" ht="14.4" customHeight="1" x14ac:dyDescent="0.3">
      <c r="A399" s="244" t="str">
        <f t="shared" si="108"/>
        <v/>
      </c>
      <c r="B399" s="153" t="str">
        <f t="shared" si="109"/>
        <v/>
      </c>
      <c r="C399" s="173"/>
      <c r="D399" s="179"/>
      <c r="E399" s="175"/>
      <c r="F399" s="156"/>
      <c r="G399" s="175"/>
      <c r="H399" s="175"/>
      <c r="I399" s="177"/>
      <c r="J399" s="157" t="s">
        <v>98</v>
      </c>
      <c r="K399" s="158">
        <f t="shared" si="110"/>
        <v>0</v>
      </c>
      <c r="L399" s="168">
        <f t="shared" si="111"/>
        <v>0</v>
      </c>
      <c r="M399" s="171">
        <f t="shared" si="112"/>
        <v>0</v>
      </c>
      <c r="N399" s="171">
        <f t="shared" si="113"/>
        <v>0</v>
      </c>
      <c r="O399" s="171">
        <f t="shared" si="114"/>
        <v>0</v>
      </c>
      <c r="P399" s="171">
        <f t="shared" si="115"/>
        <v>0</v>
      </c>
      <c r="Q399" s="171">
        <f t="shared" si="116"/>
        <v>0</v>
      </c>
      <c r="R399" s="171">
        <f t="shared" si="117"/>
        <v>0</v>
      </c>
      <c r="S399" s="168" t="str">
        <f t="shared" si="118"/>
        <v/>
      </c>
      <c r="T399" s="171"/>
      <c r="U399" s="171"/>
      <c r="V399" s="171" t="str">
        <f>IF($F399&lt;&gt;"", IF($C399&lt;&gt;"", _xlfn.IFNA(IF(MATCH($C399&amp;" - "&amp;$F399, tblRelatietypeVergoeding[], 0)&lt;&gt;0, "", ""), "| Onverwachte combinatie tussen relatietype (veld "&amp;S398&amp;ROW()&amp;") en vergoedingswijze (veld "&amp;V398&amp;ROW()&amp;"). Kijk na of deze correct is."), ""), "")</f>
        <v/>
      </c>
      <c r="W399" s="171"/>
      <c r="X399" s="171"/>
      <c r="Y399" s="171"/>
      <c r="Z399" s="227" t="str">
        <f t="shared" si="119"/>
        <v/>
      </c>
      <c r="AA399" s="168"/>
      <c r="AB399" s="171"/>
      <c r="AC399" s="171"/>
      <c r="AD399" s="171"/>
      <c r="AE399" s="171"/>
      <c r="AF399" s="171" t="str">
        <f t="shared" si="106"/>
        <v/>
      </c>
      <c r="AG399" s="171" t="str">
        <f t="shared" si="107"/>
        <v/>
      </c>
      <c r="AH399" s="242" t="str">
        <f t="shared" si="120"/>
        <v/>
      </c>
      <c r="AI399" s="158" t="str">
        <f>IF(K399&lt;&gt;1, IF(SUM(K399:$K$504)&lt;&gt;0, "| Laat geen witruimte tussen ingevulde rijen.", ""), "")</f>
        <v/>
      </c>
      <c r="AJ399" s="242" t="str">
        <f t="shared" si="121"/>
        <v/>
      </c>
      <c r="AK399" s="171"/>
      <c r="AL399" s="159" t="str">
        <f t="shared" si="122"/>
        <v/>
      </c>
    </row>
    <row r="400" spans="1:38" s="158" customFormat="1" ht="14.4" customHeight="1" x14ac:dyDescent="0.3">
      <c r="A400" s="244" t="str">
        <f t="shared" si="108"/>
        <v/>
      </c>
      <c r="B400" s="153" t="str">
        <f t="shared" si="109"/>
        <v/>
      </c>
      <c r="C400" s="173"/>
      <c r="D400" s="179"/>
      <c r="E400" s="175"/>
      <c r="F400" s="156"/>
      <c r="G400" s="175"/>
      <c r="H400" s="175"/>
      <c r="I400" s="177"/>
      <c r="J400" s="157" t="s">
        <v>98</v>
      </c>
      <c r="K400" s="158">
        <f t="shared" si="110"/>
        <v>0</v>
      </c>
      <c r="L400" s="168">
        <f t="shared" si="111"/>
        <v>0</v>
      </c>
      <c r="M400" s="171">
        <f t="shared" si="112"/>
        <v>0</v>
      </c>
      <c r="N400" s="171">
        <f t="shared" si="113"/>
        <v>0</v>
      </c>
      <c r="O400" s="171">
        <f t="shared" si="114"/>
        <v>0</v>
      </c>
      <c r="P400" s="171">
        <f t="shared" si="115"/>
        <v>0</v>
      </c>
      <c r="Q400" s="171">
        <f t="shared" si="116"/>
        <v>0</v>
      </c>
      <c r="R400" s="171">
        <f t="shared" si="117"/>
        <v>0</v>
      </c>
      <c r="S400" s="168" t="str">
        <f t="shared" si="118"/>
        <v/>
      </c>
      <c r="T400" s="171"/>
      <c r="U400" s="171"/>
      <c r="V400" s="171" t="str">
        <f>IF($F400&lt;&gt;"", IF($C400&lt;&gt;"", _xlfn.IFNA(IF(MATCH($C400&amp;" - "&amp;$F400, tblRelatietypeVergoeding[], 0)&lt;&gt;0, "", ""), "| Onverwachte combinatie tussen relatietype (veld "&amp;S399&amp;ROW()&amp;") en vergoedingswijze (veld "&amp;V399&amp;ROW()&amp;"). Kijk na of deze correct is."), ""), "")</f>
        <v/>
      </c>
      <c r="W400" s="171"/>
      <c r="X400" s="171"/>
      <c r="Y400" s="171"/>
      <c r="Z400" s="227" t="str">
        <f t="shared" si="119"/>
        <v/>
      </c>
      <c r="AA400" s="168"/>
      <c r="AB400" s="171"/>
      <c r="AC400" s="171"/>
      <c r="AD400" s="171"/>
      <c r="AE400" s="171"/>
      <c r="AF400" s="171" t="str">
        <f t="shared" si="106"/>
        <v/>
      </c>
      <c r="AG400" s="171" t="str">
        <f t="shared" si="107"/>
        <v/>
      </c>
      <c r="AH400" s="242" t="str">
        <f t="shared" si="120"/>
        <v/>
      </c>
      <c r="AI400" s="158" t="str">
        <f>IF(K400&lt;&gt;1, IF(SUM(K400:$K$504)&lt;&gt;0, "| Laat geen witruimte tussen ingevulde rijen.", ""), "")</f>
        <v/>
      </c>
      <c r="AJ400" s="242" t="str">
        <f t="shared" si="121"/>
        <v/>
      </c>
      <c r="AK400" s="171"/>
      <c r="AL400" s="159" t="str">
        <f t="shared" si="122"/>
        <v/>
      </c>
    </row>
    <row r="401" spans="1:38" s="158" customFormat="1" ht="14.4" customHeight="1" x14ac:dyDescent="0.3">
      <c r="A401" s="244" t="str">
        <f t="shared" si="108"/>
        <v/>
      </c>
      <c r="B401" s="153" t="str">
        <f t="shared" si="109"/>
        <v/>
      </c>
      <c r="C401" s="173"/>
      <c r="D401" s="179"/>
      <c r="E401" s="175"/>
      <c r="F401" s="156"/>
      <c r="G401" s="175"/>
      <c r="H401" s="175"/>
      <c r="I401" s="177"/>
      <c r="J401" s="157" t="s">
        <v>98</v>
      </c>
      <c r="K401" s="158">
        <f t="shared" si="110"/>
        <v>0</v>
      </c>
      <c r="L401" s="168">
        <f t="shared" si="111"/>
        <v>0</v>
      </c>
      <c r="M401" s="171">
        <f t="shared" si="112"/>
        <v>0</v>
      </c>
      <c r="N401" s="171">
        <f t="shared" si="113"/>
        <v>0</v>
      </c>
      <c r="O401" s="171">
        <f t="shared" si="114"/>
        <v>0</v>
      </c>
      <c r="P401" s="171">
        <f t="shared" si="115"/>
        <v>0</v>
      </c>
      <c r="Q401" s="171">
        <f t="shared" si="116"/>
        <v>0</v>
      </c>
      <c r="R401" s="171">
        <f t="shared" si="117"/>
        <v>0</v>
      </c>
      <c r="S401" s="168" t="str">
        <f t="shared" si="118"/>
        <v/>
      </c>
      <c r="T401" s="171"/>
      <c r="U401" s="171"/>
      <c r="V401" s="171" t="str">
        <f>IF($F401&lt;&gt;"", IF($C401&lt;&gt;"", _xlfn.IFNA(IF(MATCH($C401&amp;" - "&amp;$F401, tblRelatietypeVergoeding[], 0)&lt;&gt;0, "", ""), "| Onverwachte combinatie tussen relatietype (veld "&amp;S400&amp;ROW()&amp;") en vergoedingswijze (veld "&amp;V400&amp;ROW()&amp;"). Kijk na of deze correct is."), ""), "")</f>
        <v/>
      </c>
      <c r="W401" s="171"/>
      <c r="X401" s="171"/>
      <c r="Y401" s="171"/>
      <c r="Z401" s="227" t="str">
        <f t="shared" si="119"/>
        <v/>
      </c>
      <c r="AA401" s="168"/>
      <c r="AB401" s="171"/>
      <c r="AC401" s="171"/>
      <c r="AD401" s="171"/>
      <c r="AE401" s="171"/>
      <c r="AF401" s="171" t="str">
        <f t="shared" si="106"/>
        <v/>
      </c>
      <c r="AG401" s="171" t="str">
        <f t="shared" si="107"/>
        <v/>
      </c>
      <c r="AH401" s="242" t="str">
        <f t="shared" si="120"/>
        <v/>
      </c>
      <c r="AI401" s="158" t="str">
        <f>IF(K401&lt;&gt;1, IF(SUM(K401:$K$504)&lt;&gt;0, "| Laat geen witruimte tussen ingevulde rijen.", ""), "")</f>
        <v/>
      </c>
      <c r="AJ401" s="242" t="str">
        <f t="shared" si="121"/>
        <v/>
      </c>
      <c r="AK401" s="171"/>
      <c r="AL401" s="159" t="str">
        <f t="shared" si="122"/>
        <v/>
      </c>
    </row>
    <row r="402" spans="1:38" s="158" customFormat="1" ht="14.4" customHeight="1" x14ac:dyDescent="0.3">
      <c r="A402" s="244" t="str">
        <f t="shared" si="108"/>
        <v/>
      </c>
      <c r="B402" s="153" t="str">
        <f t="shared" si="109"/>
        <v/>
      </c>
      <c r="C402" s="173"/>
      <c r="D402" s="179"/>
      <c r="E402" s="175"/>
      <c r="F402" s="156"/>
      <c r="G402" s="175"/>
      <c r="H402" s="175"/>
      <c r="I402" s="177"/>
      <c r="J402" s="157" t="s">
        <v>98</v>
      </c>
      <c r="K402" s="158">
        <f t="shared" si="110"/>
        <v>0</v>
      </c>
      <c r="L402" s="168">
        <f t="shared" si="111"/>
        <v>0</v>
      </c>
      <c r="M402" s="171">
        <f t="shared" si="112"/>
        <v>0</v>
      </c>
      <c r="N402" s="171">
        <f t="shared" si="113"/>
        <v>0</v>
      </c>
      <c r="O402" s="171">
        <f t="shared" si="114"/>
        <v>0</v>
      </c>
      <c r="P402" s="171">
        <f t="shared" si="115"/>
        <v>0</v>
      </c>
      <c r="Q402" s="171">
        <f t="shared" si="116"/>
        <v>0</v>
      </c>
      <c r="R402" s="171">
        <f t="shared" si="117"/>
        <v>0</v>
      </c>
      <c r="S402" s="168" t="str">
        <f t="shared" si="118"/>
        <v/>
      </c>
      <c r="T402" s="171"/>
      <c r="U402" s="171"/>
      <c r="V402" s="171" t="str">
        <f>IF($F402&lt;&gt;"", IF($C402&lt;&gt;"", _xlfn.IFNA(IF(MATCH($C402&amp;" - "&amp;$F402, tblRelatietypeVergoeding[], 0)&lt;&gt;0, "", ""), "| Onverwachte combinatie tussen relatietype (veld "&amp;S401&amp;ROW()&amp;") en vergoedingswijze (veld "&amp;V401&amp;ROW()&amp;"). Kijk na of deze correct is."), ""), "")</f>
        <v/>
      </c>
      <c r="W402" s="171"/>
      <c r="X402" s="171"/>
      <c r="Y402" s="171"/>
      <c r="Z402" s="227" t="str">
        <f t="shared" si="119"/>
        <v/>
      </c>
      <c r="AA402" s="168"/>
      <c r="AB402" s="171"/>
      <c r="AC402" s="171"/>
      <c r="AD402" s="171"/>
      <c r="AE402" s="171"/>
      <c r="AF402" s="171" t="str">
        <f t="shared" si="106"/>
        <v/>
      </c>
      <c r="AG402" s="171" t="str">
        <f t="shared" si="107"/>
        <v/>
      </c>
      <c r="AH402" s="242" t="str">
        <f t="shared" si="120"/>
        <v/>
      </c>
      <c r="AI402" s="158" t="str">
        <f>IF(K402&lt;&gt;1, IF(SUM(K402:$K$504)&lt;&gt;0, "| Laat geen witruimte tussen ingevulde rijen.", ""), "")</f>
        <v/>
      </c>
      <c r="AJ402" s="242" t="str">
        <f t="shared" si="121"/>
        <v/>
      </c>
      <c r="AK402" s="171"/>
      <c r="AL402" s="159" t="str">
        <f t="shared" si="122"/>
        <v/>
      </c>
    </row>
    <row r="403" spans="1:38" s="158" customFormat="1" ht="14.4" customHeight="1" x14ac:dyDescent="0.3">
      <c r="A403" s="244" t="str">
        <f t="shared" si="108"/>
        <v/>
      </c>
      <c r="B403" s="153" t="str">
        <f t="shared" si="109"/>
        <v/>
      </c>
      <c r="C403" s="173"/>
      <c r="D403" s="179"/>
      <c r="E403" s="175"/>
      <c r="F403" s="156"/>
      <c r="G403" s="175"/>
      <c r="H403" s="175"/>
      <c r="I403" s="177"/>
      <c r="J403" s="157" t="s">
        <v>98</v>
      </c>
      <c r="K403" s="158">
        <f t="shared" si="110"/>
        <v>0</v>
      </c>
      <c r="L403" s="168">
        <f t="shared" si="111"/>
        <v>0</v>
      </c>
      <c r="M403" s="171">
        <f t="shared" si="112"/>
        <v>0</v>
      </c>
      <c r="N403" s="171">
        <f t="shared" si="113"/>
        <v>0</v>
      </c>
      <c r="O403" s="171">
        <f t="shared" si="114"/>
        <v>0</v>
      </c>
      <c r="P403" s="171">
        <f t="shared" si="115"/>
        <v>0</v>
      </c>
      <c r="Q403" s="171">
        <f t="shared" si="116"/>
        <v>0</v>
      </c>
      <c r="R403" s="171">
        <f t="shared" si="117"/>
        <v>0</v>
      </c>
      <c r="S403" s="168" t="str">
        <f t="shared" si="118"/>
        <v/>
      </c>
      <c r="T403" s="171"/>
      <c r="U403" s="171"/>
      <c r="V403" s="171" t="str">
        <f>IF($F403&lt;&gt;"", IF($C403&lt;&gt;"", _xlfn.IFNA(IF(MATCH($C403&amp;" - "&amp;$F403, tblRelatietypeVergoeding[], 0)&lt;&gt;0, "", ""), "| Onverwachte combinatie tussen relatietype (veld "&amp;S402&amp;ROW()&amp;") en vergoedingswijze (veld "&amp;V402&amp;ROW()&amp;"). Kijk na of deze correct is."), ""), "")</f>
        <v/>
      </c>
      <c r="W403" s="171"/>
      <c r="X403" s="171"/>
      <c r="Y403" s="171"/>
      <c r="Z403" s="227" t="str">
        <f t="shared" si="119"/>
        <v/>
      </c>
      <c r="AA403" s="168"/>
      <c r="AB403" s="171"/>
      <c r="AC403" s="171"/>
      <c r="AD403" s="171"/>
      <c r="AE403" s="171"/>
      <c r="AF403" s="171" t="str">
        <f t="shared" si="106"/>
        <v/>
      </c>
      <c r="AG403" s="171" t="str">
        <f t="shared" si="107"/>
        <v/>
      </c>
      <c r="AH403" s="242" t="str">
        <f t="shared" si="120"/>
        <v/>
      </c>
      <c r="AI403" s="158" t="str">
        <f>IF(K403&lt;&gt;1, IF(SUM(K403:$K$504)&lt;&gt;0, "| Laat geen witruimte tussen ingevulde rijen.", ""), "")</f>
        <v/>
      </c>
      <c r="AJ403" s="242" t="str">
        <f t="shared" si="121"/>
        <v/>
      </c>
      <c r="AK403" s="171"/>
      <c r="AL403" s="159" t="str">
        <f t="shared" si="122"/>
        <v/>
      </c>
    </row>
    <row r="404" spans="1:38" s="158" customFormat="1" ht="14.4" customHeight="1" x14ac:dyDescent="0.3">
      <c r="A404" s="244" t="str">
        <f t="shared" si="108"/>
        <v/>
      </c>
      <c r="B404" s="153" t="str">
        <f t="shared" si="109"/>
        <v/>
      </c>
      <c r="C404" s="173"/>
      <c r="D404" s="179"/>
      <c r="E404" s="175"/>
      <c r="F404" s="156"/>
      <c r="G404" s="175"/>
      <c r="H404" s="175"/>
      <c r="I404" s="177"/>
      <c r="J404" s="157" t="s">
        <v>98</v>
      </c>
      <c r="K404" s="158">
        <f t="shared" si="110"/>
        <v>0</v>
      </c>
      <c r="L404" s="168">
        <f t="shared" si="111"/>
        <v>0</v>
      </c>
      <c r="M404" s="171">
        <f t="shared" si="112"/>
        <v>0</v>
      </c>
      <c r="N404" s="171">
        <f t="shared" si="113"/>
        <v>0</v>
      </c>
      <c r="O404" s="171">
        <f t="shared" si="114"/>
        <v>0</v>
      </c>
      <c r="P404" s="171">
        <f t="shared" si="115"/>
        <v>0</v>
      </c>
      <c r="Q404" s="171">
        <f t="shared" si="116"/>
        <v>0</v>
      </c>
      <c r="R404" s="171">
        <f t="shared" si="117"/>
        <v>0</v>
      </c>
      <c r="S404" s="168" t="str">
        <f t="shared" si="118"/>
        <v/>
      </c>
      <c r="T404" s="171"/>
      <c r="U404" s="171"/>
      <c r="V404" s="171" t="str">
        <f>IF($F404&lt;&gt;"", IF($C404&lt;&gt;"", _xlfn.IFNA(IF(MATCH($C404&amp;" - "&amp;$F404, tblRelatietypeVergoeding[], 0)&lt;&gt;0, "", ""), "| Onverwachte combinatie tussen relatietype (veld "&amp;S403&amp;ROW()&amp;") en vergoedingswijze (veld "&amp;V403&amp;ROW()&amp;"). Kijk na of deze correct is."), ""), "")</f>
        <v/>
      </c>
      <c r="W404" s="171"/>
      <c r="X404" s="171"/>
      <c r="Y404" s="171"/>
      <c r="Z404" s="227" t="str">
        <f t="shared" si="119"/>
        <v/>
      </c>
      <c r="AA404" s="168"/>
      <c r="AB404" s="171"/>
      <c r="AC404" s="171"/>
      <c r="AD404" s="171"/>
      <c r="AE404" s="171"/>
      <c r="AF404" s="171" t="str">
        <f t="shared" si="106"/>
        <v/>
      </c>
      <c r="AG404" s="171" t="str">
        <f t="shared" si="107"/>
        <v/>
      </c>
      <c r="AH404" s="242" t="str">
        <f t="shared" si="120"/>
        <v/>
      </c>
      <c r="AI404" s="158" t="str">
        <f>IF(K404&lt;&gt;1, IF(SUM(K404:$K$504)&lt;&gt;0, "| Laat geen witruimte tussen ingevulde rijen.", ""), "")</f>
        <v/>
      </c>
      <c r="AJ404" s="242" t="str">
        <f t="shared" si="121"/>
        <v/>
      </c>
      <c r="AK404" s="171"/>
      <c r="AL404" s="159" t="str">
        <f t="shared" si="122"/>
        <v/>
      </c>
    </row>
    <row r="405" spans="1:38" s="8" customFormat="1" ht="14.4" customHeight="1" x14ac:dyDescent="0.3">
      <c r="A405" s="244" t="str">
        <f t="shared" si="108"/>
        <v/>
      </c>
      <c r="B405" s="153" t="str">
        <f t="shared" si="109"/>
        <v/>
      </c>
      <c r="C405" s="173"/>
      <c r="D405" s="179"/>
      <c r="E405" s="175"/>
      <c r="F405" s="156"/>
      <c r="G405" s="175"/>
      <c r="H405" s="175"/>
      <c r="I405" s="177"/>
      <c r="J405" s="157" t="s">
        <v>98</v>
      </c>
      <c r="K405" s="158">
        <f t="shared" si="110"/>
        <v>0</v>
      </c>
      <c r="L405" s="168">
        <f t="shared" si="111"/>
        <v>0</v>
      </c>
      <c r="M405" s="171">
        <f t="shared" si="112"/>
        <v>0</v>
      </c>
      <c r="N405" s="171">
        <f t="shared" si="113"/>
        <v>0</v>
      </c>
      <c r="O405" s="171">
        <f t="shared" si="114"/>
        <v>0</v>
      </c>
      <c r="P405" s="171">
        <f t="shared" si="115"/>
        <v>0</v>
      </c>
      <c r="Q405" s="171">
        <f t="shared" si="116"/>
        <v>0</v>
      </c>
      <c r="R405" s="171">
        <f t="shared" si="117"/>
        <v>0</v>
      </c>
      <c r="S405" s="168" t="str">
        <f t="shared" si="118"/>
        <v/>
      </c>
      <c r="T405" s="171"/>
      <c r="U405" s="171"/>
      <c r="V405" s="171" t="str">
        <f>IF($F405&lt;&gt;"", IF($C405&lt;&gt;"", _xlfn.IFNA(IF(MATCH($C405&amp;" - "&amp;$F405, tblRelatietypeVergoeding[], 0)&lt;&gt;0, "", ""), "| Onverwachte combinatie tussen relatietype (veld "&amp;S404&amp;ROW()&amp;") en vergoedingswijze (veld "&amp;V404&amp;ROW()&amp;"). Kijk na of deze correct is."), ""), "")</f>
        <v/>
      </c>
      <c r="W405" s="171"/>
      <c r="X405" s="171"/>
      <c r="Y405" s="171"/>
      <c r="Z405" s="227" t="str">
        <f t="shared" si="119"/>
        <v/>
      </c>
      <c r="AA405" s="168"/>
      <c r="AB405" s="171"/>
      <c r="AC405" s="171"/>
      <c r="AD405" s="171"/>
      <c r="AE405" s="171"/>
      <c r="AF405" s="171" t="str">
        <f t="shared" si="106"/>
        <v/>
      </c>
      <c r="AG405" s="171" t="str">
        <f t="shared" si="107"/>
        <v/>
      </c>
      <c r="AH405" s="242" t="str">
        <f t="shared" si="120"/>
        <v/>
      </c>
      <c r="AI405" s="158" t="str">
        <f>IF(K405&lt;&gt;1, IF(SUM(K405:$K$504)&lt;&gt;0, "| Laat geen witruimte tussen ingevulde rijen.", ""), "")</f>
        <v/>
      </c>
      <c r="AJ405" s="242" t="str">
        <f t="shared" si="121"/>
        <v/>
      </c>
      <c r="AK405" s="171"/>
      <c r="AL405" s="159" t="str">
        <f t="shared" si="122"/>
        <v/>
      </c>
    </row>
    <row r="406" spans="1:38" s="8" customFormat="1" ht="14.4" customHeight="1" x14ac:dyDescent="0.3">
      <c r="A406" s="244" t="str">
        <f t="shared" si="108"/>
        <v/>
      </c>
      <c r="B406" s="153" t="str">
        <f t="shared" si="109"/>
        <v/>
      </c>
      <c r="C406" s="173"/>
      <c r="D406" s="179"/>
      <c r="E406" s="175"/>
      <c r="F406" s="156"/>
      <c r="G406" s="175"/>
      <c r="H406" s="175"/>
      <c r="I406" s="177"/>
      <c r="J406" s="157" t="s">
        <v>98</v>
      </c>
      <c r="K406" s="158">
        <f t="shared" si="110"/>
        <v>0</v>
      </c>
      <c r="L406" s="168">
        <f t="shared" si="111"/>
        <v>0</v>
      </c>
      <c r="M406" s="171">
        <f t="shared" si="112"/>
        <v>0</v>
      </c>
      <c r="N406" s="171">
        <f t="shared" si="113"/>
        <v>0</v>
      </c>
      <c r="O406" s="171">
        <f t="shared" si="114"/>
        <v>0</v>
      </c>
      <c r="P406" s="171">
        <f t="shared" si="115"/>
        <v>0</v>
      </c>
      <c r="Q406" s="171">
        <f t="shared" si="116"/>
        <v>0</v>
      </c>
      <c r="R406" s="171">
        <f t="shared" si="117"/>
        <v>0</v>
      </c>
      <c r="S406" s="168" t="str">
        <f t="shared" si="118"/>
        <v/>
      </c>
      <c r="T406" s="171"/>
      <c r="U406" s="171"/>
      <c r="V406" s="171" t="str">
        <f>IF($F406&lt;&gt;"", IF($C406&lt;&gt;"", _xlfn.IFNA(IF(MATCH($C406&amp;" - "&amp;$F406, tblRelatietypeVergoeding[], 0)&lt;&gt;0, "", ""), "| Onverwachte combinatie tussen relatietype (veld "&amp;S405&amp;ROW()&amp;") en vergoedingswijze (veld "&amp;V405&amp;ROW()&amp;"). Kijk na of deze correct is."), ""), "")</f>
        <v/>
      </c>
      <c r="W406" s="171"/>
      <c r="X406" s="171"/>
      <c r="Y406" s="171"/>
      <c r="Z406" s="227" t="str">
        <f t="shared" si="119"/>
        <v/>
      </c>
      <c r="AA406" s="168"/>
      <c r="AB406" s="171"/>
      <c r="AC406" s="171"/>
      <c r="AD406" s="171"/>
      <c r="AE406" s="171"/>
      <c r="AF406" s="171" t="str">
        <f t="shared" si="106"/>
        <v/>
      </c>
      <c r="AG406" s="171" t="str">
        <f t="shared" si="107"/>
        <v/>
      </c>
      <c r="AH406" s="242" t="str">
        <f t="shared" si="120"/>
        <v/>
      </c>
      <c r="AI406" s="158" t="str">
        <f>IF(K406&lt;&gt;1, IF(SUM(K406:$K$504)&lt;&gt;0, "| Laat geen witruimte tussen ingevulde rijen.", ""), "")</f>
        <v/>
      </c>
      <c r="AJ406" s="242" t="str">
        <f t="shared" si="121"/>
        <v/>
      </c>
      <c r="AK406" s="171"/>
      <c r="AL406" s="159" t="str">
        <f t="shared" si="122"/>
        <v/>
      </c>
    </row>
    <row r="407" spans="1:38" s="8" customFormat="1" ht="14.4" customHeight="1" x14ac:dyDescent="0.3">
      <c r="A407" s="244" t="str">
        <f t="shared" si="108"/>
        <v/>
      </c>
      <c r="B407" s="153" t="str">
        <f t="shared" si="109"/>
        <v/>
      </c>
      <c r="C407" s="173"/>
      <c r="D407" s="179"/>
      <c r="E407" s="175"/>
      <c r="F407" s="156"/>
      <c r="G407" s="175"/>
      <c r="H407" s="175"/>
      <c r="I407" s="177"/>
      <c r="J407" s="157" t="s">
        <v>98</v>
      </c>
      <c r="K407" s="158">
        <f t="shared" si="110"/>
        <v>0</v>
      </c>
      <c r="L407" s="168">
        <f t="shared" si="111"/>
        <v>0</v>
      </c>
      <c r="M407" s="171">
        <f t="shared" si="112"/>
        <v>0</v>
      </c>
      <c r="N407" s="171">
        <f t="shared" si="113"/>
        <v>0</v>
      </c>
      <c r="O407" s="171">
        <f t="shared" si="114"/>
        <v>0</v>
      </c>
      <c r="P407" s="171">
        <f t="shared" si="115"/>
        <v>0</v>
      </c>
      <c r="Q407" s="171">
        <f t="shared" si="116"/>
        <v>0</v>
      </c>
      <c r="R407" s="171">
        <f t="shared" si="117"/>
        <v>0</v>
      </c>
      <c r="S407" s="168" t="str">
        <f t="shared" si="118"/>
        <v/>
      </c>
      <c r="T407" s="171"/>
      <c r="U407" s="171"/>
      <c r="V407" s="171" t="str">
        <f>IF($F407&lt;&gt;"", IF($C407&lt;&gt;"", _xlfn.IFNA(IF(MATCH($C407&amp;" - "&amp;$F407, tblRelatietypeVergoeding[], 0)&lt;&gt;0, "", ""), "| Onverwachte combinatie tussen relatietype (veld "&amp;S406&amp;ROW()&amp;") en vergoedingswijze (veld "&amp;V406&amp;ROW()&amp;"). Kijk na of deze correct is."), ""), "")</f>
        <v/>
      </c>
      <c r="W407" s="171"/>
      <c r="X407" s="171"/>
      <c r="Y407" s="171"/>
      <c r="Z407" s="227" t="str">
        <f t="shared" si="119"/>
        <v/>
      </c>
      <c r="AA407" s="168"/>
      <c r="AB407" s="171"/>
      <c r="AC407" s="171"/>
      <c r="AD407" s="171"/>
      <c r="AE407" s="171"/>
      <c r="AF407" s="171" t="str">
        <f t="shared" si="106"/>
        <v/>
      </c>
      <c r="AG407" s="171" t="str">
        <f t="shared" si="107"/>
        <v/>
      </c>
      <c r="AH407" s="242" t="str">
        <f t="shared" si="120"/>
        <v/>
      </c>
      <c r="AI407" s="158" t="str">
        <f>IF(K407&lt;&gt;1, IF(SUM(K407:$K$504)&lt;&gt;0, "| Laat geen witruimte tussen ingevulde rijen.", ""), "")</f>
        <v/>
      </c>
      <c r="AJ407" s="242" t="str">
        <f t="shared" si="121"/>
        <v/>
      </c>
      <c r="AK407" s="171"/>
      <c r="AL407" s="159" t="str">
        <f t="shared" si="122"/>
        <v/>
      </c>
    </row>
    <row r="408" spans="1:38" s="8" customFormat="1" ht="14.4" customHeight="1" x14ac:dyDescent="0.3">
      <c r="A408" s="244" t="str">
        <f t="shared" si="108"/>
        <v/>
      </c>
      <c r="B408" s="153" t="str">
        <f t="shared" si="109"/>
        <v/>
      </c>
      <c r="C408" s="173"/>
      <c r="D408" s="179"/>
      <c r="E408" s="175"/>
      <c r="F408" s="156"/>
      <c r="G408" s="175"/>
      <c r="H408" s="175"/>
      <c r="I408" s="177"/>
      <c r="J408" s="157" t="s">
        <v>98</v>
      </c>
      <c r="K408" s="158">
        <f t="shared" si="110"/>
        <v>0</v>
      </c>
      <c r="L408" s="168">
        <f t="shared" si="111"/>
        <v>0</v>
      </c>
      <c r="M408" s="171">
        <f t="shared" si="112"/>
        <v>0</v>
      </c>
      <c r="N408" s="171">
        <f t="shared" si="113"/>
        <v>0</v>
      </c>
      <c r="O408" s="171">
        <f t="shared" si="114"/>
        <v>0</v>
      </c>
      <c r="P408" s="171">
        <f t="shared" si="115"/>
        <v>0</v>
      </c>
      <c r="Q408" s="171">
        <f t="shared" si="116"/>
        <v>0</v>
      </c>
      <c r="R408" s="171">
        <f t="shared" si="117"/>
        <v>0</v>
      </c>
      <c r="S408" s="168" t="str">
        <f t="shared" si="118"/>
        <v/>
      </c>
      <c r="T408" s="171"/>
      <c r="U408" s="171"/>
      <c r="V408" s="171" t="str">
        <f>IF($F408&lt;&gt;"", IF($C408&lt;&gt;"", _xlfn.IFNA(IF(MATCH($C408&amp;" - "&amp;$F408, tblRelatietypeVergoeding[], 0)&lt;&gt;0, "", ""), "| Onverwachte combinatie tussen relatietype (veld "&amp;S407&amp;ROW()&amp;") en vergoedingswijze (veld "&amp;V407&amp;ROW()&amp;"). Kijk na of deze correct is."), ""), "")</f>
        <v/>
      </c>
      <c r="W408" s="171"/>
      <c r="X408" s="171"/>
      <c r="Y408" s="171"/>
      <c r="Z408" s="227" t="str">
        <f t="shared" si="119"/>
        <v/>
      </c>
      <c r="AA408" s="168"/>
      <c r="AB408" s="171"/>
      <c r="AC408" s="171"/>
      <c r="AD408" s="171"/>
      <c r="AE408" s="171"/>
      <c r="AF408" s="171" t="str">
        <f t="shared" si="106"/>
        <v/>
      </c>
      <c r="AG408" s="171" t="str">
        <f t="shared" si="107"/>
        <v/>
      </c>
      <c r="AH408" s="242" t="str">
        <f t="shared" si="120"/>
        <v/>
      </c>
      <c r="AI408" s="158" t="str">
        <f>IF(K408&lt;&gt;1, IF(SUM(K408:$K$504)&lt;&gt;0, "| Laat geen witruimte tussen ingevulde rijen.", ""), "")</f>
        <v/>
      </c>
      <c r="AJ408" s="242" t="str">
        <f t="shared" si="121"/>
        <v/>
      </c>
      <c r="AK408" s="171"/>
      <c r="AL408" s="159" t="str">
        <f t="shared" si="122"/>
        <v/>
      </c>
    </row>
    <row r="409" spans="1:38" s="8" customFormat="1" ht="14.4" customHeight="1" x14ac:dyDescent="0.3">
      <c r="A409" s="244" t="str">
        <f t="shared" si="108"/>
        <v/>
      </c>
      <c r="B409" s="153" t="str">
        <f t="shared" si="109"/>
        <v/>
      </c>
      <c r="C409" s="173"/>
      <c r="D409" s="179"/>
      <c r="E409" s="175"/>
      <c r="F409" s="156"/>
      <c r="G409" s="175"/>
      <c r="H409" s="175"/>
      <c r="I409" s="177"/>
      <c r="J409" s="157" t="s">
        <v>98</v>
      </c>
      <c r="K409" s="158">
        <f t="shared" si="110"/>
        <v>0</v>
      </c>
      <c r="L409" s="168">
        <f t="shared" si="111"/>
        <v>0</v>
      </c>
      <c r="M409" s="171">
        <f t="shared" si="112"/>
        <v>0</v>
      </c>
      <c r="N409" s="171">
        <f t="shared" si="113"/>
        <v>0</v>
      </c>
      <c r="O409" s="171">
        <f t="shared" si="114"/>
        <v>0</v>
      </c>
      <c r="P409" s="171">
        <f t="shared" si="115"/>
        <v>0</v>
      </c>
      <c r="Q409" s="171">
        <f t="shared" si="116"/>
        <v>0</v>
      </c>
      <c r="R409" s="171">
        <f t="shared" si="117"/>
        <v>0</v>
      </c>
      <c r="S409" s="168" t="str">
        <f t="shared" si="118"/>
        <v/>
      </c>
      <c r="T409" s="171"/>
      <c r="U409" s="171"/>
      <c r="V409" s="171" t="str">
        <f>IF($F409&lt;&gt;"", IF($C409&lt;&gt;"", _xlfn.IFNA(IF(MATCH($C409&amp;" - "&amp;$F409, tblRelatietypeVergoeding[], 0)&lt;&gt;0, "", ""), "| Onverwachte combinatie tussen relatietype (veld "&amp;S408&amp;ROW()&amp;") en vergoedingswijze (veld "&amp;V408&amp;ROW()&amp;"). Kijk na of deze correct is."), ""), "")</f>
        <v/>
      </c>
      <c r="W409" s="171"/>
      <c r="X409" s="171"/>
      <c r="Y409" s="171"/>
      <c r="Z409" s="227" t="str">
        <f t="shared" si="119"/>
        <v/>
      </c>
      <c r="AA409" s="168"/>
      <c r="AB409" s="171"/>
      <c r="AC409" s="171"/>
      <c r="AD409" s="171"/>
      <c r="AE409" s="171"/>
      <c r="AF409" s="171" t="str">
        <f t="shared" si="106"/>
        <v/>
      </c>
      <c r="AG409" s="171" t="str">
        <f t="shared" si="107"/>
        <v/>
      </c>
      <c r="AH409" s="242" t="str">
        <f t="shared" si="120"/>
        <v/>
      </c>
      <c r="AI409" s="158" t="str">
        <f>IF(K409&lt;&gt;1, IF(SUM(K409:$K$504)&lt;&gt;0, "| Laat geen witruimte tussen ingevulde rijen.", ""), "")</f>
        <v/>
      </c>
      <c r="AJ409" s="242" t="str">
        <f t="shared" si="121"/>
        <v/>
      </c>
      <c r="AK409" s="171"/>
      <c r="AL409" s="159" t="str">
        <f t="shared" si="122"/>
        <v/>
      </c>
    </row>
    <row r="410" spans="1:38" s="8" customFormat="1" ht="14.4" customHeight="1" x14ac:dyDescent="0.3">
      <c r="A410" s="244" t="str">
        <f t="shared" si="108"/>
        <v/>
      </c>
      <c r="B410" s="153" t="str">
        <f t="shared" si="109"/>
        <v/>
      </c>
      <c r="C410" s="173"/>
      <c r="D410" s="179"/>
      <c r="E410" s="175"/>
      <c r="F410" s="156"/>
      <c r="G410" s="175"/>
      <c r="H410" s="175"/>
      <c r="I410" s="177"/>
      <c r="J410" s="157" t="s">
        <v>98</v>
      </c>
      <c r="K410" s="158">
        <f t="shared" si="110"/>
        <v>0</v>
      </c>
      <c r="L410" s="168">
        <f t="shared" si="111"/>
        <v>0</v>
      </c>
      <c r="M410" s="171">
        <f t="shared" si="112"/>
        <v>0</v>
      </c>
      <c r="N410" s="171">
        <f t="shared" si="113"/>
        <v>0</v>
      </c>
      <c r="O410" s="171">
        <f t="shared" si="114"/>
        <v>0</v>
      </c>
      <c r="P410" s="171">
        <f t="shared" si="115"/>
        <v>0</v>
      </c>
      <c r="Q410" s="171">
        <f t="shared" si="116"/>
        <v>0</v>
      </c>
      <c r="R410" s="171">
        <f t="shared" si="117"/>
        <v>0</v>
      </c>
      <c r="S410" s="168" t="str">
        <f t="shared" si="118"/>
        <v/>
      </c>
      <c r="T410" s="171"/>
      <c r="U410" s="171"/>
      <c r="V410" s="171" t="str">
        <f>IF($F410&lt;&gt;"", IF($C410&lt;&gt;"", _xlfn.IFNA(IF(MATCH($C410&amp;" - "&amp;$F410, tblRelatietypeVergoeding[], 0)&lt;&gt;0, "", ""), "| Onverwachte combinatie tussen relatietype (veld "&amp;S409&amp;ROW()&amp;") en vergoedingswijze (veld "&amp;V409&amp;ROW()&amp;"). Kijk na of deze correct is."), ""), "")</f>
        <v/>
      </c>
      <c r="W410" s="171"/>
      <c r="X410" s="171"/>
      <c r="Y410" s="171"/>
      <c r="Z410" s="227" t="str">
        <f t="shared" si="119"/>
        <v/>
      </c>
      <c r="AA410" s="168"/>
      <c r="AB410" s="171"/>
      <c r="AC410" s="171"/>
      <c r="AD410" s="171"/>
      <c r="AE410" s="171"/>
      <c r="AF410" s="171" t="str">
        <f t="shared" si="106"/>
        <v/>
      </c>
      <c r="AG410" s="171" t="str">
        <f t="shared" si="107"/>
        <v/>
      </c>
      <c r="AH410" s="242" t="str">
        <f t="shared" si="120"/>
        <v/>
      </c>
      <c r="AI410" s="158" t="str">
        <f>IF(K410&lt;&gt;1, IF(SUM(K410:$K$504)&lt;&gt;0, "| Laat geen witruimte tussen ingevulde rijen.", ""), "")</f>
        <v/>
      </c>
      <c r="AJ410" s="242" t="str">
        <f t="shared" si="121"/>
        <v/>
      </c>
      <c r="AK410" s="171"/>
      <c r="AL410" s="159" t="str">
        <f t="shared" si="122"/>
        <v/>
      </c>
    </row>
    <row r="411" spans="1:38" s="8" customFormat="1" ht="14.4" customHeight="1" x14ac:dyDescent="0.3">
      <c r="A411" s="244" t="str">
        <f t="shared" si="108"/>
        <v/>
      </c>
      <c r="B411" s="153" t="str">
        <f t="shared" si="109"/>
        <v/>
      </c>
      <c r="C411" s="173"/>
      <c r="D411" s="179"/>
      <c r="E411" s="175"/>
      <c r="F411" s="156"/>
      <c r="G411" s="175"/>
      <c r="H411" s="175"/>
      <c r="I411" s="177"/>
      <c r="J411" s="157" t="s">
        <v>98</v>
      </c>
      <c r="K411" s="158">
        <f t="shared" si="110"/>
        <v>0</v>
      </c>
      <c r="L411" s="168">
        <f t="shared" si="111"/>
        <v>0</v>
      </c>
      <c r="M411" s="171">
        <f t="shared" si="112"/>
        <v>0</v>
      </c>
      <c r="N411" s="171">
        <f t="shared" si="113"/>
        <v>0</v>
      </c>
      <c r="O411" s="171">
        <f t="shared" si="114"/>
        <v>0</v>
      </c>
      <c r="P411" s="171">
        <f t="shared" si="115"/>
        <v>0</v>
      </c>
      <c r="Q411" s="171">
        <f t="shared" si="116"/>
        <v>0</v>
      </c>
      <c r="R411" s="171">
        <f t="shared" si="117"/>
        <v>0</v>
      </c>
      <c r="S411" s="168" t="str">
        <f t="shared" si="118"/>
        <v/>
      </c>
      <c r="T411" s="171"/>
      <c r="U411" s="171"/>
      <c r="V411" s="171" t="str">
        <f>IF($F411&lt;&gt;"", IF($C411&lt;&gt;"", _xlfn.IFNA(IF(MATCH($C411&amp;" - "&amp;$F411, tblRelatietypeVergoeding[], 0)&lt;&gt;0, "", ""), "| Onverwachte combinatie tussen relatietype (veld "&amp;S410&amp;ROW()&amp;") en vergoedingswijze (veld "&amp;V410&amp;ROW()&amp;"). Kijk na of deze correct is."), ""), "")</f>
        <v/>
      </c>
      <c r="W411" s="171"/>
      <c r="X411" s="171"/>
      <c r="Y411" s="171"/>
      <c r="Z411" s="227" t="str">
        <f t="shared" si="119"/>
        <v/>
      </c>
      <c r="AA411" s="168"/>
      <c r="AB411" s="171"/>
      <c r="AC411" s="171"/>
      <c r="AD411" s="171"/>
      <c r="AE411" s="171"/>
      <c r="AF411" s="171" t="str">
        <f t="shared" si="106"/>
        <v/>
      </c>
      <c r="AG411" s="171" t="str">
        <f t="shared" si="107"/>
        <v/>
      </c>
      <c r="AH411" s="242" t="str">
        <f t="shared" si="120"/>
        <v/>
      </c>
      <c r="AI411" s="158" t="str">
        <f>IF(K411&lt;&gt;1, IF(SUM(K411:$K$504)&lt;&gt;0, "| Laat geen witruimte tussen ingevulde rijen.", ""), "")</f>
        <v/>
      </c>
      <c r="AJ411" s="242" t="str">
        <f t="shared" si="121"/>
        <v/>
      </c>
      <c r="AK411" s="171"/>
      <c r="AL411" s="159" t="str">
        <f t="shared" si="122"/>
        <v/>
      </c>
    </row>
    <row r="412" spans="1:38" s="8" customFormat="1" ht="14.4" customHeight="1" x14ac:dyDescent="0.3">
      <c r="A412" s="244" t="str">
        <f t="shared" si="108"/>
        <v/>
      </c>
      <c r="B412" s="153" t="str">
        <f t="shared" si="109"/>
        <v/>
      </c>
      <c r="C412" s="173"/>
      <c r="D412" s="179"/>
      <c r="E412" s="175"/>
      <c r="F412" s="156"/>
      <c r="G412" s="175"/>
      <c r="H412" s="175"/>
      <c r="I412" s="177"/>
      <c r="J412" s="157" t="s">
        <v>98</v>
      </c>
      <c r="K412" s="158">
        <f t="shared" si="110"/>
        <v>0</v>
      </c>
      <c r="L412" s="168">
        <f t="shared" si="111"/>
        <v>0</v>
      </c>
      <c r="M412" s="171">
        <f t="shared" si="112"/>
        <v>0</v>
      </c>
      <c r="N412" s="171">
        <f t="shared" si="113"/>
        <v>0</v>
      </c>
      <c r="O412" s="171">
        <f t="shared" si="114"/>
        <v>0</v>
      </c>
      <c r="P412" s="171">
        <f t="shared" si="115"/>
        <v>0</v>
      </c>
      <c r="Q412" s="171">
        <f t="shared" si="116"/>
        <v>0</v>
      </c>
      <c r="R412" s="171">
        <f t="shared" si="117"/>
        <v>0</v>
      </c>
      <c r="S412" s="168" t="str">
        <f t="shared" si="118"/>
        <v/>
      </c>
      <c r="T412" s="171"/>
      <c r="U412" s="171"/>
      <c r="V412" s="171" t="str">
        <f>IF($F412&lt;&gt;"", IF($C412&lt;&gt;"", _xlfn.IFNA(IF(MATCH($C412&amp;" - "&amp;$F412, tblRelatietypeVergoeding[], 0)&lt;&gt;0, "", ""), "| Onverwachte combinatie tussen relatietype (veld "&amp;S411&amp;ROW()&amp;") en vergoedingswijze (veld "&amp;V411&amp;ROW()&amp;"). Kijk na of deze correct is."), ""), "")</f>
        <v/>
      </c>
      <c r="W412" s="171"/>
      <c r="X412" s="171"/>
      <c r="Y412" s="171"/>
      <c r="Z412" s="227" t="str">
        <f t="shared" si="119"/>
        <v/>
      </c>
      <c r="AA412" s="168"/>
      <c r="AB412" s="171"/>
      <c r="AC412" s="171"/>
      <c r="AD412" s="171"/>
      <c r="AE412" s="171"/>
      <c r="AF412" s="171" t="str">
        <f t="shared" si="106"/>
        <v/>
      </c>
      <c r="AG412" s="171" t="str">
        <f t="shared" si="107"/>
        <v/>
      </c>
      <c r="AH412" s="242" t="str">
        <f t="shared" si="120"/>
        <v/>
      </c>
      <c r="AI412" s="158" t="str">
        <f>IF(K412&lt;&gt;1, IF(SUM(K412:$K$504)&lt;&gt;0, "| Laat geen witruimte tussen ingevulde rijen.", ""), "")</f>
        <v/>
      </c>
      <c r="AJ412" s="242" t="str">
        <f t="shared" si="121"/>
        <v/>
      </c>
      <c r="AK412" s="171"/>
      <c r="AL412" s="159" t="str">
        <f t="shared" si="122"/>
        <v/>
      </c>
    </row>
    <row r="413" spans="1:38" s="8" customFormat="1" ht="14.4" customHeight="1" x14ac:dyDescent="0.3">
      <c r="A413" s="244" t="str">
        <f t="shared" si="108"/>
        <v/>
      </c>
      <c r="B413" s="153" t="str">
        <f t="shared" si="109"/>
        <v/>
      </c>
      <c r="C413" s="173"/>
      <c r="D413" s="179"/>
      <c r="E413" s="175"/>
      <c r="F413" s="156"/>
      <c r="G413" s="175"/>
      <c r="H413" s="175"/>
      <c r="I413" s="177"/>
      <c r="J413" s="157" t="s">
        <v>98</v>
      </c>
      <c r="K413" s="158">
        <f t="shared" si="110"/>
        <v>0</v>
      </c>
      <c r="L413" s="168">
        <f t="shared" si="111"/>
        <v>0</v>
      </c>
      <c r="M413" s="171">
        <f t="shared" si="112"/>
        <v>0</v>
      </c>
      <c r="N413" s="171">
        <f t="shared" si="113"/>
        <v>0</v>
      </c>
      <c r="O413" s="171">
        <f t="shared" si="114"/>
        <v>0</v>
      </c>
      <c r="P413" s="171">
        <f t="shared" si="115"/>
        <v>0</v>
      </c>
      <c r="Q413" s="171">
        <f t="shared" si="116"/>
        <v>0</v>
      </c>
      <c r="R413" s="171">
        <f t="shared" si="117"/>
        <v>0</v>
      </c>
      <c r="S413" s="168" t="str">
        <f t="shared" si="118"/>
        <v/>
      </c>
      <c r="T413" s="171"/>
      <c r="U413" s="171"/>
      <c r="V413" s="171" t="str">
        <f>IF($F413&lt;&gt;"", IF($C413&lt;&gt;"", _xlfn.IFNA(IF(MATCH($C413&amp;" - "&amp;$F413, tblRelatietypeVergoeding[], 0)&lt;&gt;0, "", ""), "| Onverwachte combinatie tussen relatietype (veld "&amp;S412&amp;ROW()&amp;") en vergoedingswijze (veld "&amp;V412&amp;ROW()&amp;"). Kijk na of deze correct is."), ""), "")</f>
        <v/>
      </c>
      <c r="W413" s="171"/>
      <c r="X413" s="171"/>
      <c r="Y413" s="171"/>
      <c r="Z413" s="227" t="str">
        <f t="shared" si="119"/>
        <v/>
      </c>
      <c r="AA413" s="168"/>
      <c r="AB413" s="171"/>
      <c r="AC413" s="171"/>
      <c r="AD413" s="171"/>
      <c r="AE413" s="171"/>
      <c r="AF413" s="171" t="str">
        <f t="shared" si="106"/>
        <v/>
      </c>
      <c r="AG413" s="171" t="str">
        <f t="shared" si="107"/>
        <v/>
      </c>
      <c r="AH413" s="242" t="str">
        <f t="shared" si="120"/>
        <v/>
      </c>
      <c r="AI413" s="158" t="str">
        <f>IF(K413&lt;&gt;1, IF(SUM(K413:$K$504)&lt;&gt;0, "| Laat geen witruimte tussen ingevulde rijen.", ""), "")</f>
        <v/>
      </c>
      <c r="AJ413" s="242" t="str">
        <f t="shared" si="121"/>
        <v/>
      </c>
      <c r="AK413" s="171"/>
      <c r="AL413" s="159" t="str">
        <f t="shared" si="122"/>
        <v/>
      </c>
    </row>
    <row r="414" spans="1:38" s="8" customFormat="1" ht="14.4" customHeight="1" x14ac:dyDescent="0.3">
      <c r="A414" s="244" t="str">
        <f t="shared" si="108"/>
        <v/>
      </c>
      <c r="B414" s="153" t="str">
        <f t="shared" si="109"/>
        <v/>
      </c>
      <c r="C414" s="173"/>
      <c r="D414" s="179"/>
      <c r="E414" s="175"/>
      <c r="F414" s="156"/>
      <c r="G414" s="175"/>
      <c r="H414" s="175"/>
      <c r="I414" s="177"/>
      <c r="J414" s="157" t="s">
        <v>98</v>
      </c>
      <c r="K414" s="158">
        <f t="shared" si="110"/>
        <v>0</v>
      </c>
      <c r="L414" s="168">
        <f t="shared" si="111"/>
        <v>0</v>
      </c>
      <c r="M414" s="171">
        <f t="shared" si="112"/>
        <v>0</v>
      </c>
      <c r="N414" s="171">
        <f t="shared" si="113"/>
        <v>0</v>
      </c>
      <c r="O414" s="171">
        <f t="shared" si="114"/>
        <v>0</v>
      </c>
      <c r="P414" s="171">
        <f t="shared" si="115"/>
        <v>0</v>
      </c>
      <c r="Q414" s="171">
        <f t="shared" si="116"/>
        <v>0</v>
      </c>
      <c r="R414" s="171">
        <f t="shared" si="117"/>
        <v>0</v>
      </c>
      <c r="S414" s="168" t="str">
        <f t="shared" si="118"/>
        <v/>
      </c>
      <c r="T414" s="171"/>
      <c r="U414" s="171"/>
      <c r="V414" s="171" t="str">
        <f>IF($F414&lt;&gt;"", IF($C414&lt;&gt;"", _xlfn.IFNA(IF(MATCH($C414&amp;" - "&amp;$F414, tblRelatietypeVergoeding[], 0)&lt;&gt;0, "", ""), "| Onverwachte combinatie tussen relatietype (veld "&amp;S413&amp;ROW()&amp;") en vergoedingswijze (veld "&amp;V413&amp;ROW()&amp;"). Kijk na of deze correct is."), ""), "")</f>
        <v/>
      </c>
      <c r="W414" s="171"/>
      <c r="X414" s="171"/>
      <c r="Y414" s="171"/>
      <c r="Z414" s="227" t="str">
        <f t="shared" si="119"/>
        <v/>
      </c>
      <c r="AA414" s="168"/>
      <c r="AB414" s="171"/>
      <c r="AC414" s="171"/>
      <c r="AD414" s="171"/>
      <c r="AE414" s="171"/>
      <c r="AF414" s="171" t="str">
        <f t="shared" si="106"/>
        <v/>
      </c>
      <c r="AG414" s="171" t="str">
        <f t="shared" si="107"/>
        <v/>
      </c>
      <c r="AH414" s="242" t="str">
        <f t="shared" si="120"/>
        <v/>
      </c>
      <c r="AI414" s="158" t="str">
        <f>IF(K414&lt;&gt;1, IF(SUM(K414:$K$504)&lt;&gt;0, "| Laat geen witruimte tussen ingevulde rijen.", ""), "")</f>
        <v/>
      </c>
      <c r="AJ414" s="242" t="str">
        <f t="shared" si="121"/>
        <v/>
      </c>
      <c r="AK414" s="171"/>
      <c r="AL414" s="159" t="str">
        <f t="shared" si="122"/>
        <v/>
      </c>
    </row>
    <row r="415" spans="1:38" s="8" customFormat="1" ht="14.4" customHeight="1" x14ac:dyDescent="0.3">
      <c r="A415" s="244" t="str">
        <f t="shared" si="108"/>
        <v/>
      </c>
      <c r="B415" s="153" t="str">
        <f t="shared" si="109"/>
        <v/>
      </c>
      <c r="C415" s="173"/>
      <c r="D415" s="179"/>
      <c r="E415" s="175"/>
      <c r="F415" s="156"/>
      <c r="G415" s="175"/>
      <c r="H415" s="175"/>
      <c r="I415" s="177"/>
      <c r="J415" s="157" t="s">
        <v>98</v>
      </c>
      <c r="K415" s="158">
        <f t="shared" si="110"/>
        <v>0</v>
      </c>
      <c r="L415" s="168">
        <f t="shared" si="111"/>
        <v>0</v>
      </c>
      <c r="M415" s="171">
        <f t="shared" si="112"/>
        <v>0</v>
      </c>
      <c r="N415" s="171">
        <f t="shared" si="113"/>
        <v>0</v>
      </c>
      <c r="O415" s="171">
        <f t="shared" si="114"/>
        <v>0</v>
      </c>
      <c r="P415" s="171">
        <f t="shared" si="115"/>
        <v>0</v>
      </c>
      <c r="Q415" s="171">
        <f t="shared" si="116"/>
        <v>0</v>
      </c>
      <c r="R415" s="171">
        <f t="shared" si="117"/>
        <v>0</v>
      </c>
      <c r="S415" s="168" t="str">
        <f t="shared" si="118"/>
        <v/>
      </c>
      <c r="T415" s="171"/>
      <c r="U415" s="171"/>
      <c r="V415" s="171" t="str">
        <f>IF($F415&lt;&gt;"", IF($C415&lt;&gt;"", _xlfn.IFNA(IF(MATCH($C415&amp;" - "&amp;$F415, tblRelatietypeVergoeding[], 0)&lt;&gt;0, "", ""), "| Onverwachte combinatie tussen relatietype (veld "&amp;S414&amp;ROW()&amp;") en vergoedingswijze (veld "&amp;V414&amp;ROW()&amp;"). Kijk na of deze correct is."), ""), "")</f>
        <v/>
      </c>
      <c r="W415" s="171"/>
      <c r="X415" s="171"/>
      <c r="Y415" s="171"/>
      <c r="Z415" s="227" t="str">
        <f t="shared" si="119"/>
        <v/>
      </c>
      <c r="AA415" s="168"/>
      <c r="AB415" s="171"/>
      <c r="AC415" s="171"/>
      <c r="AD415" s="171"/>
      <c r="AE415" s="171"/>
      <c r="AF415" s="171" t="str">
        <f t="shared" si="106"/>
        <v/>
      </c>
      <c r="AG415" s="171" t="str">
        <f t="shared" si="107"/>
        <v/>
      </c>
      <c r="AH415" s="242" t="str">
        <f t="shared" si="120"/>
        <v/>
      </c>
      <c r="AI415" s="158" t="str">
        <f>IF(K415&lt;&gt;1, IF(SUM(K415:$K$504)&lt;&gt;0, "| Laat geen witruimte tussen ingevulde rijen.", ""), "")</f>
        <v/>
      </c>
      <c r="AJ415" s="242" t="str">
        <f t="shared" si="121"/>
        <v/>
      </c>
      <c r="AK415" s="171"/>
      <c r="AL415" s="159" t="str">
        <f t="shared" si="122"/>
        <v/>
      </c>
    </row>
    <row r="416" spans="1:38" s="8" customFormat="1" ht="14.4" customHeight="1" x14ac:dyDescent="0.3">
      <c r="A416" s="244" t="str">
        <f t="shared" si="108"/>
        <v/>
      </c>
      <c r="B416" s="153" t="str">
        <f t="shared" si="109"/>
        <v/>
      </c>
      <c r="C416" s="173"/>
      <c r="D416" s="179"/>
      <c r="E416" s="175"/>
      <c r="F416" s="156"/>
      <c r="G416" s="175"/>
      <c r="H416" s="175"/>
      <c r="I416" s="177"/>
      <c r="J416" s="157" t="s">
        <v>98</v>
      </c>
      <c r="K416" s="158">
        <f t="shared" si="110"/>
        <v>0</v>
      </c>
      <c r="L416" s="168">
        <f t="shared" si="111"/>
        <v>0</v>
      </c>
      <c r="M416" s="171">
        <f t="shared" si="112"/>
        <v>0</v>
      </c>
      <c r="N416" s="171">
        <f t="shared" si="113"/>
        <v>0</v>
      </c>
      <c r="O416" s="171">
        <f t="shared" si="114"/>
        <v>0</v>
      </c>
      <c r="P416" s="171">
        <f t="shared" si="115"/>
        <v>0</v>
      </c>
      <c r="Q416" s="171">
        <f t="shared" si="116"/>
        <v>0</v>
      </c>
      <c r="R416" s="171">
        <f t="shared" si="117"/>
        <v>0</v>
      </c>
      <c r="S416" s="168" t="str">
        <f t="shared" si="118"/>
        <v/>
      </c>
      <c r="T416" s="171"/>
      <c r="U416" s="171"/>
      <c r="V416" s="171" t="str">
        <f>IF($F416&lt;&gt;"", IF($C416&lt;&gt;"", _xlfn.IFNA(IF(MATCH($C416&amp;" - "&amp;$F416, tblRelatietypeVergoeding[], 0)&lt;&gt;0, "", ""), "| Onverwachte combinatie tussen relatietype (veld "&amp;S415&amp;ROW()&amp;") en vergoedingswijze (veld "&amp;V415&amp;ROW()&amp;"). Kijk na of deze correct is."), ""), "")</f>
        <v/>
      </c>
      <c r="W416" s="171"/>
      <c r="X416" s="171"/>
      <c r="Y416" s="171"/>
      <c r="Z416" s="227" t="str">
        <f t="shared" si="119"/>
        <v/>
      </c>
      <c r="AA416" s="168"/>
      <c r="AB416" s="171"/>
      <c r="AC416" s="171"/>
      <c r="AD416" s="171"/>
      <c r="AE416" s="171"/>
      <c r="AF416" s="171" t="str">
        <f t="shared" si="106"/>
        <v/>
      </c>
      <c r="AG416" s="171" t="str">
        <f t="shared" si="107"/>
        <v/>
      </c>
      <c r="AH416" s="242" t="str">
        <f t="shared" si="120"/>
        <v/>
      </c>
      <c r="AI416" s="158" t="str">
        <f>IF(K416&lt;&gt;1, IF(SUM(K416:$K$504)&lt;&gt;0, "| Laat geen witruimte tussen ingevulde rijen.", ""), "")</f>
        <v/>
      </c>
      <c r="AJ416" s="242" t="str">
        <f t="shared" si="121"/>
        <v/>
      </c>
      <c r="AK416" s="171"/>
      <c r="AL416" s="159" t="str">
        <f t="shared" si="122"/>
        <v/>
      </c>
    </row>
    <row r="417" spans="1:38" s="8" customFormat="1" ht="14.4" customHeight="1" x14ac:dyDescent="0.3">
      <c r="A417" s="244" t="str">
        <f t="shared" si="108"/>
        <v/>
      </c>
      <c r="B417" s="153" t="str">
        <f t="shared" si="109"/>
        <v/>
      </c>
      <c r="C417" s="173"/>
      <c r="D417" s="179"/>
      <c r="E417" s="175"/>
      <c r="F417" s="156"/>
      <c r="G417" s="175"/>
      <c r="H417" s="175"/>
      <c r="I417" s="177"/>
      <c r="J417" s="157" t="s">
        <v>98</v>
      </c>
      <c r="K417" s="158">
        <f t="shared" si="110"/>
        <v>0</v>
      </c>
      <c r="L417" s="168">
        <f t="shared" si="111"/>
        <v>0</v>
      </c>
      <c r="M417" s="171">
        <f t="shared" si="112"/>
        <v>0</v>
      </c>
      <c r="N417" s="171">
        <f t="shared" si="113"/>
        <v>0</v>
      </c>
      <c r="O417" s="171">
        <f t="shared" si="114"/>
        <v>0</v>
      </c>
      <c r="P417" s="171">
        <f t="shared" si="115"/>
        <v>0</v>
      </c>
      <c r="Q417" s="171">
        <f t="shared" si="116"/>
        <v>0</v>
      </c>
      <c r="R417" s="171">
        <f t="shared" si="117"/>
        <v>0</v>
      </c>
      <c r="S417" s="168" t="str">
        <f t="shared" si="118"/>
        <v/>
      </c>
      <c r="T417" s="171"/>
      <c r="U417" s="171"/>
      <c r="V417" s="171" t="str">
        <f>IF($F417&lt;&gt;"", IF($C417&lt;&gt;"", _xlfn.IFNA(IF(MATCH($C417&amp;" - "&amp;$F417, tblRelatietypeVergoeding[], 0)&lt;&gt;0, "", ""), "| Onverwachte combinatie tussen relatietype (veld "&amp;S416&amp;ROW()&amp;") en vergoedingswijze (veld "&amp;V416&amp;ROW()&amp;"). Kijk na of deze correct is."), ""), "")</f>
        <v/>
      </c>
      <c r="W417" s="171"/>
      <c r="X417" s="171"/>
      <c r="Y417" s="171"/>
      <c r="Z417" s="227" t="str">
        <f t="shared" si="119"/>
        <v/>
      </c>
      <c r="AA417" s="168"/>
      <c r="AB417" s="171"/>
      <c r="AC417" s="171"/>
      <c r="AD417" s="171"/>
      <c r="AE417" s="171"/>
      <c r="AF417" s="171" t="str">
        <f t="shared" si="106"/>
        <v/>
      </c>
      <c r="AG417" s="171" t="str">
        <f t="shared" si="107"/>
        <v/>
      </c>
      <c r="AH417" s="242" t="str">
        <f t="shared" si="120"/>
        <v/>
      </c>
      <c r="AI417" s="158" t="str">
        <f>IF(K417&lt;&gt;1, IF(SUM(K417:$K$504)&lt;&gt;0, "| Laat geen witruimte tussen ingevulde rijen.", ""), "")</f>
        <v/>
      </c>
      <c r="AJ417" s="242" t="str">
        <f t="shared" si="121"/>
        <v/>
      </c>
      <c r="AK417" s="171"/>
      <c r="AL417" s="159" t="str">
        <f t="shared" si="122"/>
        <v/>
      </c>
    </row>
    <row r="418" spans="1:38" s="8" customFormat="1" ht="14.4" customHeight="1" x14ac:dyDescent="0.3">
      <c r="A418" s="244" t="str">
        <f t="shared" si="108"/>
        <v/>
      </c>
      <c r="B418" s="153" t="str">
        <f t="shared" si="109"/>
        <v/>
      </c>
      <c r="C418" s="173"/>
      <c r="D418" s="179"/>
      <c r="E418" s="175"/>
      <c r="F418" s="156"/>
      <c r="G418" s="175"/>
      <c r="H418" s="175"/>
      <c r="I418" s="177"/>
      <c r="J418" s="157" t="s">
        <v>98</v>
      </c>
      <c r="K418" s="158">
        <f t="shared" si="110"/>
        <v>0</v>
      </c>
      <c r="L418" s="168">
        <f t="shared" si="111"/>
        <v>0</v>
      </c>
      <c r="M418" s="171">
        <f t="shared" si="112"/>
        <v>0</v>
      </c>
      <c r="N418" s="171">
        <f t="shared" si="113"/>
        <v>0</v>
      </c>
      <c r="O418" s="171">
        <f t="shared" si="114"/>
        <v>0</v>
      </c>
      <c r="P418" s="171">
        <f t="shared" si="115"/>
        <v>0</v>
      </c>
      <c r="Q418" s="171">
        <f t="shared" si="116"/>
        <v>0</v>
      </c>
      <c r="R418" s="171">
        <f t="shared" si="117"/>
        <v>0</v>
      </c>
      <c r="S418" s="168" t="str">
        <f t="shared" si="118"/>
        <v/>
      </c>
      <c r="T418" s="171"/>
      <c r="U418" s="171"/>
      <c r="V418" s="171" t="str">
        <f>IF($F418&lt;&gt;"", IF($C418&lt;&gt;"", _xlfn.IFNA(IF(MATCH($C418&amp;" - "&amp;$F418, tblRelatietypeVergoeding[], 0)&lt;&gt;0, "", ""), "| Onverwachte combinatie tussen relatietype (veld "&amp;S417&amp;ROW()&amp;") en vergoedingswijze (veld "&amp;V417&amp;ROW()&amp;"). Kijk na of deze correct is."), ""), "")</f>
        <v/>
      </c>
      <c r="W418" s="171"/>
      <c r="X418" s="171"/>
      <c r="Y418" s="171"/>
      <c r="Z418" s="227" t="str">
        <f t="shared" si="119"/>
        <v/>
      </c>
      <c r="AA418" s="168"/>
      <c r="AB418" s="171"/>
      <c r="AC418" s="171"/>
      <c r="AD418" s="171"/>
      <c r="AE418" s="171"/>
      <c r="AF418" s="171" t="str">
        <f t="shared" si="106"/>
        <v/>
      </c>
      <c r="AG418" s="171" t="str">
        <f t="shared" si="107"/>
        <v/>
      </c>
      <c r="AH418" s="242" t="str">
        <f t="shared" si="120"/>
        <v/>
      </c>
      <c r="AI418" s="158" t="str">
        <f>IF(K418&lt;&gt;1, IF(SUM(K418:$K$504)&lt;&gt;0, "| Laat geen witruimte tussen ingevulde rijen.", ""), "")</f>
        <v/>
      </c>
      <c r="AJ418" s="242" t="str">
        <f t="shared" si="121"/>
        <v/>
      </c>
      <c r="AK418" s="171"/>
      <c r="AL418" s="159" t="str">
        <f t="shared" si="122"/>
        <v/>
      </c>
    </row>
    <row r="419" spans="1:38" s="8" customFormat="1" ht="14.4" customHeight="1" x14ac:dyDescent="0.3">
      <c r="A419" s="244" t="str">
        <f t="shared" si="108"/>
        <v/>
      </c>
      <c r="B419" s="153" t="str">
        <f t="shared" si="109"/>
        <v/>
      </c>
      <c r="C419" s="173"/>
      <c r="D419" s="179"/>
      <c r="E419" s="175"/>
      <c r="F419" s="156"/>
      <c r="G419" s="175"/>
      <c r="H419" s="175"/>
      <c r="I419" s="177"/>
      <c r="J419" s="157" t="s">
        <v>98</v>
      </c>
      <c r="K419" s="158">
        <f t="shared" si="110"/>
        <v>0</v>
      </c>
      <c r="L419" s="168">
        <f t="shared" si="111"/>
        <v>0</v>
      </c>
      <c r="M419" s="171">
        <f t="shared" si="112"/>
        <v>0</v>
      </c>
      <c r="N419" s="171">
        <f t="shared" si="113"/>
        <v>0</v>
      </c>
      <c r="O419" s="171">
        <f t="shared" si="114"/>
        <v>0</v>
      </c>
      <c r="P419" s="171">
        <f t="shared" si="115"/>
        <v>0</v>
      </c>
      <c r="Q419" s="171">
        <f t="shared" si="116"/>
        <v>0</v>
      </c>
      <c r="R419" s="171">
        <f t="shared" si="117"/>
        <v>0</v>
      </c>
      <c r="S419" s="168" t="str">
        <f t="shared" si="118"/>
        <v/>
      </c>
      <c r="T419" s="171"/>
      <c r="U419" s="171"/>
      <c r="V419" s="171" t="str">
        <f>IF($F419&lt;&gt;"", IF($C419&lt;&gt;"", _xlfn.IFNA(IF(MATCH($C419&amp;" - "&amp;$F419, tblRelatietypeVergoeding[], 0)&lt;&gt;0, "", ""), "| Onverwachte combinatie tussen relatietype (veld "&amp;S418&amp;ROW()&amp;") en vergoedingswijze (veld "&amp;V418&amp;ROW()&amp;"). Kijk na of deze correct is."), ""), "")</f>
        <v/>
      </c>
      <c r="W419" s="171"/>
      <c r="X419" s="171"/>
      <c r="Y419" s="171"/>
      <c r="Z419" s="227" t="str">
        <f t="shared" si="119"/>
        <v/>
      </c>
      <c r="AA419" s="168"/>
      <c r="AB419" s="171"/>
      <c r="AC419" s="171"/>
      <c r="AD419" s="171"/>
      <c r="AE419" s="171"/>
      <c r="AF419" s="171" t="str">
        <f t="shared" si="106"/>
        <v/>
      </c>
      <c r="AG419" s="171" t="str">
        <f t="shared" si="107"/>
        <v/>
      </c>
      <c r="AH419" s="242" t="str">
        <f t="shared" si="120"/>
        <v/>
      </c>
      <c r="AI419" s="158" t="str">
        <f>IF(K419&lt;&gt;1, IF(SUM(K419:$K$504)&lt;&gt;0, "| Laat geen witruimte tussen ingevulde rijen.", ""), "")</f>
        <v/>
      </c>
      <c r="AJ419" s="242" t="str">
        <f t="shared" si="121"/>
        <v/>
      </c>
      <c r="AK419" s="171"/>
      <c r="AL419" s="159" t="str">
        <f t="shared" si="122"/>
        <v/>
      </c>
    </row>
    <row r="420" spans="1:38" s="8" customFormat="1" ht="14.4" customHeight="1" x14ac:dyDescent="0.3">
      <c r="A420" s="244" t="str">
        <f t="shared" si="108"/>
        <v/>
      </c>
      <c r="B420" s="153" t="str">
        <f t="shared" si="109"/>
        <v/>
      </c>
      <c r="C420" s="173"/>
      <c r="D420" s="179"/>
      <c r="E420" s="175"/>
      <c r="F420" s="156"/>
      <c r="G420" s="175"/>
      <c r="H420" s="175"/>
      <c r="I420" s="177"/>
      <c r="J420" s="157" t="s">
        <v>98</v>
      </c>
      <c r="K420" s="158">
        <f t="shared" si="110"/>
        <v>0</v>
      </c>
      <c r="L420" s="168">
        <f t="shared" si="111"/>
        <v>0</v>
      </c>
      <c r="M420" s="171">
        <f t="shared" si="112"/>
        <v>0</v>
      </c>
      <c r="N420" s="171">
        <f t="shared" si="113"/>
        <v>0</v>
      </c>
      <c r="O420" s="171">
        <f t="shared" si="114"/>
        <v>0</v>
      </c>
      <c r="P420" s="171">
        <f t="shared" si="115"/>
        <v>0</v>
      </c>
      <c r="Q420" s="171">
        <f t="shared" si="116"/>
        <v>0</v>
      </c>
      <c r="R420" s="171">
        <f t="shared" si="117"/>
        <v>0</v>
      </c>
      <c r="S420" s="168" t="str">
        <f t="shared" si="118"/>
        <v/>
      </c>
      <c r="T420" s="171"/>
      <c r="U420" s="171"/>
      <c r="V420" s="171" t="str">
        <f>IF($F420&lt;&gt;"", IF($C420&lt;&gt;"", _xlfn.IFNA(IF(MATCH($C420&amp;" - "&amp;$F420, tblRelatietypeVergoeding[], 0)&lt;&gt;0, "", ""), "| Onverwachte combinatie tussen relatietype (veld "&amp;S419&amp;ROW()&amp;") en vergoedingswijze (veld "&amp;V419&amp;ROW()&amp;"). Kijk na of deze correct is."), ""), "")</f>
        <v/>
      </c>
      <c r="W420" s="171"/>
      <c r="X420" s="171"/>
      <c r="Y420" s="171"/>
      <c r="Z420" s="227" t="str">
        <f t="shared" si="119"/>
        <v/>
      </c>
      <c r="AA420" s="168"/>
      <c r="AB420" s="171"/>
      <c r="AC420" s="171"/>
      <c r="AD420" s="171"/>
      <c r="AE420" s="171"/>
      <c r="AF420" s="171" t="str">
        <f t="shared" si="106"/>
        <v/>
      </c>
      <c r="AG420" s="171" t="str">
        <f t="shared" si="107"/>
        <v/>
      </c>
      <c r="AH420" s="242" t="str">
        <f t="shared" si="120"/>
        <v/>
      </c>
      <c r="AI420" s="158" t="str">
        <f>IF(K420&lt;&gt;1, IF(SUM(K420:$K$504)&lt;&gt;0, "| Laat geen witruimte tussen ingevulde rijen.", ""), "")</f>
        <v/>
      </c>
      <c r="AJ420" s="242" t="str">
        <f t="shared" si="121"/>
        <v/>
      </c>
      <c r="AK420" s="171"/>
      <c r="AL420" s="159" t="str">
        <f t="shared" si="122"/>
        <v/>
      </c>
    </row>
    <row r="421" spans="1:38" s="8" customFormat="1" ht="14.4" customHeight="1" x14ac:dyDescent="0.3">
      <c r="A421" s="244" t="str">
        <f t="shared" si="108"/>
        <v/>
      </c>
      <c r="B421" s="153" t="str">
        <f t="shared" si="109"/>
        <v/>
      </c>
      <c r="C421" s="173"/>
      <c r="D421" s="179"/>
      <c r="E421" s="175"/>
      <c r="F421" s="156"/>
      <c r="G421" s="175"/>
      <c r="H421" s="175"/>
      <c r="I421" s="177"/>
      <c r="J421" s="157" t="s">
        <v>98</v>
      </c>
      <c r="K421" s="158">
        <f t="shared" si="110"/>
        <v>0</v>
      </c>
      <c r="L421" s="168">
        <f t="shared" si="111"/>
        <v>0</v>
      </c>
      <c r="M421" s="171">
        <f t="shared" si="112"/>
        <v>0</v>
      </c>
      <c r="N421" s="171">
        <f t="shared" si="113"/>
        <v>0</v>
      </c>
      <c r="O421" s="171">
        <f t="shared" si="114"/>
        <v>0</v>
      </c>
      <c r="P421" s="171">
        <f t="shared" si="115"/>
        <v>0</v>
      </c>
      <c r="Q421" s="171">
        <f t="shared" si="116"/>
        <v>0</v>
      </c>
      <c r="R421" s="171">
        <f t="shared" si="117"/>
        <v>0</v>
      </c>
      <c r="S421" s="168" t="str">
        <f t="shared" si="118"/>
        <v/>
      </c>
      <c r="T421" s="171"/>
      <c r="U421" s="171"/>
      <c r="V421" s="171" t="str">
        <f>IF($F421&lt;&gt;"", IF($C421&lt;&gt;"", _xlfn.IFNA(IF(MATCH($C421&amp;" - "&amp;$F421, tblRelatietypeVergoeding[], 0)&lt;&gt;0, "", ""), "| Onverwachte combinatie tussen relatietype (veld "&amp;S420&amp;ROW()&amp;") en vergoedingswijze (veld "&amp;V420&amp;ROW()&amp;"). Kijk na of deze correct is."), ""), "")</f>
        <v/>
      </c>
      <c r="W421" s="171"/>
      <c r="X421" s="171"/>
      <c r="Y421" s="171"/>
      <c r="Z421" s="227" t="str">
        <f t="shared" si="119"/>
        <v/>
      </c>
      <c r="AA421" s="168"/>
      <c r="AB421" s="171"/>
      <c r="AC421" s="171"/>
      <c r="AD421" s="171"/>
      <c r="AE421" s="171"/>
      <c r="AF421" s="171" t="str">
        <f t="shared" si="106"/>
        <v/>
      </c>
      <c r="AG421" s="171" t="str">
        <f t="shared" si="107"/>
        <v/>
      </c>
      <c r="AH421" s="242" t="str">
        <f t="shared" si="120"/>
        <v/>
      </c>
      <c r="AI421" s="158" t="str">
        <f>IF(K421&lt;&gt;1, IF(SUM(K421:$K$504)&lt;&gt;0, "| Laat geen witruimte tussen ingevulde rijen.", ""), "")</f>
        <v/>
      </c>
      <c r="AJ421" s="242" t="str">
        <f t="shared" si="121"/>
        <v/>
      </c>
      <c r="AK421" s="171"/>
      <c r="AL421" s="159" t="str">
        <f t="shared" si="122"/>
        <v/>
      </c>
    </row>
    <row r="422" spans="1:38" s="8" customFormat="1" ht="14.4" customHeight="1" x14ac:dyDescent="0.3">
      <c r="A422" s="244" t="str">
        <f t="shared" si="108"/>
        <v/>
      </c>
      <c r="B422" s="153" t="str">
        <f t="shared" si="109"/>
        <v/>
      </c>
      <c r="C422" s="173"/>
      <c r="D422" s="179"/>
      <c r="E422" s="175"/>
      <c r="F422" s="156"/>
      <c r="G422" s="175"/>
      <c r="H422" s="175"/>
      <c r="I422" s="177"/>
      <c r="J422" s="157" t="s">
        <v>98</v>
      </c>
      <c r="K422" s="158">
        <f t="shared" si="110"/>
        <v>0</v>
      </c>
      <c r="L422" s="168">
        <f t="shared" si="111"/>
        <v>0</v>
      </c>
      <c r="M422" s="171">
        <f t="shared" si="112"/>
        <v>0</v>
      </c>
      <c r="N422" s="171">
        <f t="shared" si="113"/>
        <v>0</v>
      </c>
      <c r="O422" s="171">
        <f t="shared" si="114"/>
        <v>0</v>
      </c>
      <c r="P422" s="171">
        <f t="shared" si="115"/>
        <v>0</v>
      </c>
      <c r="Q422" s="171">
        <f t="shared" si="116"/>
        <v>0</v>
      </c>
      <c r="R422" s="171">
        <f t="shared" si="117"/>
        <v>0</v>
      </c>
      <c r="S422" s="168" t="str">
        <f t="shared" si="118"/>
        <v/>
      </c>
      <c r="T422" s="171"/>
      <c r="U422" s="171"/>
      <c r="V422" s="171" t="str">
        <f>IF($F422&lt;&gt;"", IF($C422&lt;&gt;"", _xlfn.IFNA(IF(MATCH($C422&amp;" - "&amp;$F422, tblRelatietypeVergoeding[], 0)&lt;&gt;0, "", ""), "| Onverwachte combinatie tussen relatietype (veld "&amp;S421&amp;ROW()&amp;") en vergoedingswijze (veld "&amp;V421&amp;ROW()&amp;"). Kijk na of deze correct is."), ""), "")</f>
        <v/>
      </c>
      <c r="W422" s="171"/>
      <c r="X422" s="171"/>
      <c r="Y422" s="171"/>
      <c r="Z422" s="227" t="str">
        <f t="shared" si="119"/>
        <v/>
      </c>
      <c r="AA422" s="168"/>
      <c r="AB422" s="171"/>
      <c r="AC422" s="171"/>
      <c r="AD422" s="171"/>
      <c r="AE422" s="171"/>
      <c r="AF422" s="171" t="str">
        <f t="shared" si="106"/>
        <v/>
      </c>
      <c r="AG422" s="171" t="str">
        <f t="shared" si="107"/>
        <v/>
      </c>
      <c r="AH422" s="242" t="str">
        <f t="shared" si="120"/>
        <v/>
      </c>
      <c r="AI422" s="158" t="str">
        <f>IF(K422&lt;&gt;1, IF(SUM(K422:$K$504)&lt;&gt;0, "| Laat geen witruimte tussen ingevulde rijen.", ""), "")</f>
        <v/>
      </c>
      <c r="AJ422" s="242" t="str">
        <f t="shared" si="121"/>
        <v/>
      </c>
      <c r="AK422" s="171"/>
      <c r="AL422" s="159" t="str">
        <f t="shared" si="122"/>
        <v/>
      </c>
    </row>
    <row r="423" spans="1:38" s="8" customFormat="1" ht="14.4" customHeight="1" x14ac:dyDescent="0.3">
      <c r="A423" s="244" t="str">
        <f t="shared" si="108"/>
        <v/>
      </c>
      <c r="B423" s="153" t="str">
        <f t="shared" si="109"/>
        <v/>
      </c>
      <c r="C423" s="173"/>
      <c r="D423" s="179"/>
      <c r="E423" s="175"/>
      <c r="F423" s="156"/>
      <c r="G423" s="175"/>
      <c r="H423" s="175"/>
      <c r="I423" s="177"/>
      <c r="J423" s="157" t="s">
        <v>98</v>
      </c>
      <c r="K423" s="158">
        <f t="shared" si="110"/>
        <v>0</v>
      </c>
      <c r="L423" s="168">
        <f t="shared" si="111"/>
        <v>0</v>
      </c>
      <c r="M423" s="171">
        <f t="shared" si="112"/>
        <v>0</v>
      </c>
      <c r="N423" s="171">
        <f t="shared" si="113"/>
        <v>0</v>
      </c>
      <c r="O423" s="171">
        <f t="shared" si="114"/>
        <v>0</v>
      </c>
      <c r="P423" s="171">
        <f t="shared" si="115"/>
        <v>0</v>
      </c>
      <c r="Q423" s="171">
        <f t="shared" si="116"/>
        <v>0</v>
      </c>
      <c r="R423" s="171">
        <f t="shared" si="117"/>
        <v>0</v>
      </c>
      <c r="S423" s="168" t="str">
        <f t="shared" si="118"/>
        <v/>
      </c>
      <c r="T423" s="171"/>
      <c r="U423" s="171"/>
      <c r="V423" s="171" t="str">
        <f>IF($F423&lt;&gt;"", IF($C423&lt;&gt;"", _xlfn.IFNA(IF(MATCH($C423&amp;" - "&amp;$F423, tblRelatietypeVergoeding[], 0)&lt;&gt;0, "", ""), "| Onverwachte combinatie tussen relatietype (veld "&amp;S422&amp;ROW()&amp;") en vergoedingswijze (veld "&amp;V422&amp;ROW()&amp;"). Kijk na of deze correct is."), ""), "")</f>
        <v/>
      </c>
      <c r="W423" s="171"/>
      <c r="X423" s="171"/>
      <c r="Y423" s="171"/>
      <c r="Z423" s="227" t="str">
        <f t="shared" si="119"/>
        <v/>
      </c>
      <c r="AA423" s="168"/>
      <c r="AB423" s="171"/>
      <c r="AC423" s="171"/>
      <c r="AD423" s="171"/>
      <c r="AE423" s="171"/>
      <c r="AF423" s="171" t="str">
        <f t="shared" si="106"/>
        <v/>
      </c>
      <c r="AG423" s="171" t="str">
        <f t="shared" si="107"/>
        <v/>
      </c>
      <c r="AH423" s="242" t="str">
        <f t="shared" si="120"/>
        <v/>
      </c>
      <c r="AI423" s="158" t="str">
        <f>IF(K423&lt;&gt;1, IF(SUM(K423:$K$504)&lt;&gt;0, "| Laat geen witruimte tussen ingevulde rijen.", ""), "")</f>
        <v/>
      </c>
      <c r="AJ423" s="242" t="str">
        <f t="shared" si="121"/>
        <v/>
      </c>
      <c r="AK423" s="171"/>
      <c r="AL423" s="159" t="str">
        <f t="shared" si="122"/>
        <v/>
      </c>
    </row>
    <row r="424" spans="1:38" s="8" customFormat="1" ht="14.4" customHeight="1" x14ac:dyDescent="0.3">
      <c r="A424" s="244" t="str">
        <f t="shared" si="108"/>
        <v/>
      </c>
      <c r="B424" s="153" t="str">
        <f t="shared" si="109"/>
        <v/>
      </c>
      <c r="C424" s="173"/>
      <c r="D424" s="179"/>
      <c r="E424" s="175"/>
      <c r="F424" s="156"/>
      <c r="G424" s="175"/>
      <c r="H424" s="175"/>
      <c r="I424" s="177"/>
      <c r="J424" s="157" t="s">
        <v>98</v>
      </c>
      <c r="K424" s="158">
        <f t="shared" si="110"/>
        <v>0</v>
      </c>
      <c r="L424" s="168">
        <f t="shared" si="111"/>
        <v>0</v>
      </c>
      <c r="M424" s="171">
        <f t="shared" si="112"/>
        <v>0</v>
      </c>
      <c r="N424" s="171">
        <f t="shared" si="113"/>
        <v>0</v>
      </c>
      <c r="O424" s="171">
        <f t="shared" si="114"/>
        <v>0</v>
      </c>
      <c r="P424" s="171">
        <f t="shared" si="115"/>
        <v>0</v>
      </c>
      <c r="Q424" s="171">
        <f t="shared" si="116"/>
        <v>0</v>
      </c>
      <c r="R424" s="171">
        <f t="shared" si="117"/>
        <v>0</v>
      </c>
      <c r="S424" s="168" t="str">
        <f t="shared" si="118"/>
        <v/>
      </c>
      <c r="T424" s="171"/>
      <c r="U424" s="171"/>
      <c r="V424" s="171" t="str">
        <f>IF($F424&lt;&gt;"", IF($C424&lt;&gt;"", _xlfn.IFNA(IF(MATCH($C424&amp;" - "&amp;$F424, tblRelatietypeVergoeding[], 0)&lt;&gt;0, "", ""), "| Onverwachte combinatie tussen relatietype (veld "&amp;S423&amp;ROW()&amp;") en vergoedingswijze (veld "&amp;V423&amp;ROW()&amp;"). Kijk na of deze correct is."), ""), "")</f>
        <v/>
      </c>
      <c r="W424" s="171"/>
      <c r="X424" s="171"/>
      <c r="Y424" s="171"/>
      <c r="Z424" s="227" t="str">
        <f t="shared" si="119"/>
        <v/>
      </c>
      <c r="AA424" s="168"/>
      <c r="AB424" s="171"/>
      <c r="AC424" s="171"/>
      <c r="AD424" s="171"/>
      <c r="AE424" s="171"/>
      <c r="AF424" s="171" t="str">
        <f t="shared" si="106"/>
        <v/>
      </c>
      <c r="AG424" s="171" t="str">
        <f t="shared" si="107"/>
        <v/>
      </c>
      <c r="AH424" s="242" t="str">
        <f t="shared" si="120"/>
        <v/>
      </c>
      <c r="AI424" s="158" t="str">
        <f>IF(K424&lt;&gt;1, IF(SUM(K424:$K$504)&lt;&gt;0, "| Laat geen witruimte tussen ingevulde rijen.", ""), "")</f>
        <v/>
      </c>
      <c r="AJ424" s="242" t="str">
        <f t="shared" si="121"/>
        <v/>
      </c>
      <c r="AK424" s="171"/>
      <c r="AL424" s="159" t="str">
        <f t="shared" si="122"/>
        <v/>
      </c>
    </row>
    <row r="425" spans="1:38" s="8" customFormat="1" ht="14.4" customHeight="1" x14ac:dyDescent="0.3">
      <c r="A425" s="244" t="str">
        <f t="shared" si="108"/>
        <v/>
      </c>
      <c r="B425" s="153" t="str">
        <f t="shared" si="109"/>
        <v/>
      </c>
      <c r="C425" s="173"/>
      <c r="D425" s="179"/>
      <c r="E425" s="175"/>
      <c r="F425" s="156"/>
      <c r="G425" s="175"/>
      <c r="H425" s="175"/>
      <c r="I425" s="177"/>
      <c r="J425" s="157" t="s">
        <v>98</v>
      </c>
      <c r="K425" s="158">
        <f t="shared" si="110"/>
        <v>0</v>
      </c>
      <c r="L425" s="168">
        <f t="shared" si="111"/>
        <v>0</v>
      </c>
      <c r="M425" s="171">
        <f t="shared" si="112"/>
        <v>0</v>
      </c>
      <c r="N425" s="171">
        <f t="shared" si="113"/>
        <v>0</v>
      </c>
      <c r="O425" s="171">
        <f t="shared" si="114"/>
        <v>0</v>
      </c>
      <c r="P425" s="171">
        <f t="shared" si="115"/>
        <v>0</v>
      </c>
      <c r="Q425" s="171">
        <f t="shared" si="116"/>
        <v>0</v>
      </c>
      <c r="R425" s="171">
        <f t="shared" si="117"/>
        <v>0</v>
      </c>
      <c r="S425" s="168" t="str">
        <f t="shared" si="118"/>
        <v/>
      </c>
      <c r="T425" s="171"/>
      <c r="U425" s="171"/>
      <c r="V425" s="171" t="str">
        <f>IF($F425&lt;&gt;"", IF($C425&lt;&gt;"", _xlfn.IFNA(IF(MATCH($C425&amp;" - "&amp;$F425, tblRelatietypeVergoeding[], 0)&lt;&gt;0, "", ""), "| Onverwachte combinatie tussen relatietype (veld "&amp;S424&amp;ROW()&amp;") en vergoedingswijze (veld "&amp;V424&amp;ROW()&amp;"). Kijk na of deze correct is."), ""), "")</f>
        <v/>
      </c>
      <c r="W425" s="171"/>
      <c r="X425" s="171"/>
      <c r="Y425" s="171"/>
      <c r="Z425" s="227" t="str">
        <f t="shared" si="119"/>
        <v/>
      </c>
      <c r="AA425" s="168"/>
      <c r="AB425" s="171"/>
      <c r="AC425" s="171"/>
      <c r="AD425" s="171"/>
      <c r="AE425" s="171"/>
      <c r="AF425" s="171" t="str">
        <f t="shared" si="106"/>
        <v/>
      </c>
      <c r="AG425" s="171" t="str">
        <f t="shared" si="107"/>
        <v/>
      </c>
      <c r="AH425" s="242" t="str">
        <f t="shared" si="120"/>
        <v/>
      </c>
      <c r="AI425" s="158" t="str">
        <f>IF(K425&lt;&gt;1, IF(SUM(K425:$K$504)&lt;&gt;0, "| Laat geen witruimte tussen ingevulde rijen.", ""), "")</f>
        <v/>
      </c>
      <c r="AJ425" s="242" t="str">
        <f t="shared" si="121"/>
        <v/>
      </c>
      <c r="AK425" s="171"/>
      <c r="AL425" s="159" t="str">
        <f t="shared" si="122"/>
        <v/>
      </c>
    </row>
    <row r="426" spans="1:38" s="8" customFormat="1" ht="14.4" customHeight="1" x14ac:dyDescent="0.3">
      <c r="A426" s="244" t="str">
        <f t="shared" si="108"/>
        <v/>
      </c>
      <c r="B426" s="153" t="str">
        <f t="shared" si="109"/>
        <v/>
      </c>
      <c r="C426" s="173"/>
      <c r="D426" s="179"/>
      <c r="E426" s="175"/>
      <c r="F426" s="156"/>
      <c r="G426" s="175"/>
      <c r="H426" s="175"/>
      <c r="I426" s="177"/>
      <c r="J426" s="157" t="s">
        <v>98</v>
      </c>
      <c r="K426" s="158">
        <f t="shared" si="110"/>
        <v>0</v>
      </c>
      <c r="L426" s="168">
        <f t="shared" si="111"/>
        <v>0</v>
      </c>
      <c r="M426" s="171">
        <f t="shared" si="112"/>
        <v>0</v>
      </c>
      <c r="N426" s="171">
        <f t="shared" si="113"/>
        <v>0</v>
      </c>
      <c r="O426" s="171">
        <f t="shared" si="114"/>
        <v>0</v>
      </c>
      <c r="P426" s="171">
        <f t="shared" si="115"/>
        <v>0</v>
      </c>
      <c r="Q426" s="171">
        <f t="shared" si="116"/>
        <v>0</v>
      </c>
      <c r="R426" s="171">
        <f t="shared" si="117"/>
        <v>0</v>
      </c>
      <c r="S426" s="168" t="str">
        <f t="shared" si="118"/>
        <v/>
      </c>
      <c r="T426" s="171"/>
      <c r="U426" s="171"/>
      <c r="V426" s="171" t="str">
        <f>IF($F426&lt;&gt;"", IF($C426&lt;&gt;"", _xlfn.IFNA(IF(MATCH($C426&amp;" - "&amp;$F426, tblRelatietypeVergoeding[], 0)&lt;&gt;0, "", ""), "| Onverwachte combinatie tussen relatietype (veld "&amp;S425&amp;ROW()&amp;") en vergoedingswijze (veld "&amp;V425&amp;ROW()&amp;"). Kijk na of deze correct is."), ""), "")</f>
        <v/>
      </c>
      <c r="W426" s="171"/>
      <c r="X426" s="171"/>
      <c r="Y426" s="171"/>
      <c r="Z426" s="227" t="str">
        <f t="shared" si="119"/>
        <v/>
      </c>
      <c r="AA426" s="168"/>
      <c r="AB426" s="171"/>
      <c r="AC426" s="171"/>
      <c r="AD426" s="171"/>
      <c r="AE426" s="171"/>
      <c r="AF426" s="171" t="str">
        <f t="shared" si="106"/>
        <v/>
      </c>
      <c r="AG426" s="171" t="str">
        <f t="shared" si="107"/>
        <v/>
      </c>
      <c r="AH426" s="242" t="str">
        <f t="shared" si="120"/>
        <v/>
      </c>
      <c r="AI426" s="158" t="str">
        <f>IF(K426&lt;&gt;1, IF(SUM(K426:$K$504)&lt;&gt;0, "| Laat geen witruimte tussen ingevulde rijen.", ""), "")</f>
        <v/>
      </c>
      <c r="AJ426" s="242" t="str">
        <f t="shared" si="121"/>
        <v/>
      </c>
      <c r="AK426" s="171"/>
      <c r="AL426" s="159" t="str">
        <f t="shared" si="122"/>
        <v/>
      </c>
    </row>
    <row r="427" spans="1:38" s="8" customFormat="1" ht="14.4" customHeight="1" x14ac:dyDescent="0.3">
      <c r="A427" s="244" t="str">
        <f t="shared" si="108"/>
        <v/>
      </c>
      <c r="B427" s="153" t="str">
        <f t="shared" si="109"/>
        <v/>
      </c>
      <c r="C427" s="173"/>
      <c r="D427" s="179"/>
      <c r="E427" s="175"/>
      <c r="F427" s="156"/>
      <c r="G427" s="175"/>
      <c r="H427" s="175"/>
      <c r="I427" s="177"/>
      <c r="J427" s="157" t="s">
        <v>98</v>
      </c>
      <c r="K427" s="158">
        <f t="shared" si="110"/>
        <v>0</v>
      </c>
      <c r="L427" s="168">
        <f t="shared" si="111"/>
        <v>0</v>
      </c>
      <c r="M427" s="171">
        <f t="shared" si="112"/>
        <v>0</v>
      </c>
      <c r="N427" s="171">
        <f t="shared" si="113"/>
        <v>0</v>
      </c>
      <c r="O427" s="171">
        <f t="shared" si="114"/>
        <v>0</v>
      </c>
      <c r="P427" s="171">
        <f t="shared" si="115"/>
        <v>0</v>
      </c>
      <c r="Q427" s="171">
        <f t="shared" si="116"/>
        <v>0</v>
      </c>
      <c r="R427" s="171">
        <f t="shared" si="117"/>
        <v>0</v>
      </c>
      <c r="S427" s="168" t="str">
        <f t="shared" si="118"/>
        <v/>
      </c>
      <c r="T427" s="171"/>
      <c r="U427" s="171"/>
      <c r="V427" s="171" t="str">
        <f>IF($F427&lt;&gt;"", IF($C427&lt;&gt;"", _xlfn.IFNA(IF(MATCH($C427&amp;" - "&amp;$F427, tblRelatietypeVergoeding[], 0)&lt;&gt;0, "", ""), "| Onverwachte combinatie tussen relatietype (veld "&amp;S426&amp;ROW()&amp;") en vergoedingswijze (veld "&amp;V426&amp;ROW()&amp;"). Kijk na of deze correct is."), ""), "")</f>
        <v/>
      </c>
      <c r="W427" s="171"/>
      <c r="X427" s="171"/>
      <c r="Y427" s="171"/>
      <c r="Z427" s="227" t="str">
        <f t="shared" si="119"/>
        <v/>
      </c>
      <c r="AA427" s="168"/>
      <c r="AB427" s="171"/>
      <c r="AC427" s="171"/>
      <c r="AD427" s="171"/>
      <c r="AE427" s="171"/>
      <c r="AF427" s="171" t="str">
        <f t="shared" si="106"/>
        <v/>
      </c>
      <c r="AG427" s="171" t="str">
        <f t="shared" si="107"/>
        <v/>
      </c>
      <c r="AH427" s="242" t="str">
        <f t="shared" si="120"/>
        <v/>
      </c>
      <c r="AI427" s="158" t="str">
        <f>IF(K427&lt;&gt;1, IF(SUM(K427:$K$504)&lt;&gt;0, "| Laat geen witruimte tussen ingevulde rijen.", ""), "")</f>
        <v/>
      </c>
      <c r="AJ427" s="242" t="str">
        <f t="shared" si="121"/>
        <v/>
      </c>
      <c r="AK427" s="171"/>
      <c r="AL427" s="159" t="str">
        <f t="shared" si="122"/>
        <v/>
      </c>
    </row>
    <row r="428" spans="1:38" s="8" customFormat="1" ht="14.4" customHeight="1" x14ac:dyDescent="0.3">
      <c r="A428" s="244" t="str">
        <f t="shared" si="108"/>
        <v/>
      </c>
      <c r="B428" s="153" t="str">
        <f t="shared" si="109"/>
        <v/>
      </c>
      <c r="C428" s="173"/>
      <c r="D428" s="179"/>
      <c r="E428" s="175"/>
      <c r="F428" s="156"/>
      <c r="G428" s="175"/>
      <c r="H428" s="175"/>
      <c r="I428" s="177"/>
      <c r="J428" s="157" t="s">
        <v>98</v>
      </c>
      <c r="K428" s="158">
        <f t="shared" si="110"/>
        <v>0</v>
      </c>
      <c r="L428" s="168">
        <f t="shared" si="111"/>
        <v>0</v>
      </c>
      <c r="M428" s="171">
        <f t="shared" si="112"/>
        <v>0</v>
      </c>
      <c r="N428" s="171">
        <f t="shared" si="113"/>
        <v>0</v>
      </c>
      <c r="O428" s="171">
        <f t="shared" si="114"/>
        <v>0</v>
      </c>
      <c r="P428" s="171">
        <f t="shared" si="115"/>
        <v>0</v>
      </c>
      <c r="Q428" s="171">
        <f t="shared" si="116"/>
        <v>0</v>
      </c>
      <c r="R428" s="171">
        <f t="shared" si="117"/>
        <v>0</v>
      </c>
      <c r="S428" s="168" t="str">
        <f t="shared" si="118"/>
        <v/>
      </c>
      <c r="T428" s="171"/>
      <c r="U428" s="171"/>
      <c r="V428" s="171" t="str">
        <f>IF($F428&lt;&gt;"", IF($C428&lt;&gt;"", _xlfn.IFNA(IF(MATCH($C428&amp;" - "&amp;$F428, tblRelatietypeVergoeding[], 0)&lt;&gt;0, "", ""), "| Onverwachte combinatie tussen relatietype (veld "&amp;S427&amp;ROW()&amp;") en vergoedingswijze (veld "&amp;V427&amp;ROW()&amp;"). Kijk na of deze correct is."), ""), "")</f>
        <v/>
      </c>
      <c r="W428" s="171"/>
      <c r="X428" s="171"/>
      <c r="Y428" s="171"/>
      <c r="Z428" s="227" t="str">
        <f t="shared" si="119"/>
        <v/>
      </c>
      <c r="AA428" s="168"/>
      <c r="AB428" s="171"/>
      <c r="AC428" s="171"/>
      <c r="AD428" s="171"/>
      <c r="AE428" s="171"/>
      <c r="AF428" s="171" t="str">
        <f t="shared" si="106"/>
        <v/>
      </c>
      <c r="AG428" s="171" t="str">
        <f t="shared" si="107"/>
        <v/>
      </c>
      <c r="AH428" s="242" t="str">
        <f t="shared" si="120"/>
        <v/>
      </c>
      <c r="AI428" s="158" t="str">
        <f>IF(K428&lt;&gt;1, IF(SUM(K428:$K$504)&lt;&gt;0, "| Laat geen witruimte tussen ingevulde rijen.", ""), "")</f>
        <v/>
      </c>
      <c r="AJ428" s="242" t="str">
        <f t="shared" si="121"/>
        <v/>
      </c>
      <c r="AK428" s="171"/>
      <c r="AL428" s="159" t="str">
        <f t="shared" si="122"/>
        <v/>
      </c>
    </row>
    <row r="429" spans="1:38" s="8" customFormat="1" ht="14.4" customHeight="1" x14ac:dyDescent="0.3">
      <c r="A429" s="244" t="str">
        <f t="shared" si="108"/>
        <v/>
      </c>
      <c r="B429" s="153" t="str">
        <f t="shared" si="109"/>
        <v/>
      </c>
      <c r="C429" s="173"/>
      <c r="D429" s="179"/>
      <c r="E429" s="175"/>
      <c r="F429" s="156"/>
      <c r="G429" s="175"/>
      <c r="H429" s="175"/>
      <c r="I429" s="177"/>
      <c r="J429" s="157" t="s">
        <v>98</v>
      </c>
      <c r="K429" s="158">
        <f t="shared" si="110"/>
        <v>0</v>
      </c>
      <c r="L429" s="168">
        <f t="shared" si="111"/>
        <v>0</v>
      </c>
      <c r="M429" s="171">
        <f t="shared" si="112"/>
        <v>0</v>
      </c>
      <c r="N429" s="171">
        <f t="shared" si="113"/>
        <v>0</v>
      </c>
      <c r="O429" s="171">
        <f t="shared" si="114"/>
        <v>0</v>
      </c>
      <c r="P429" s="171">
        <f t="shared" si="115"/>
        <v>0</v>
      </c>
      <c r="Q429" s="171">
        <f t="shared" si="116"/>
        <v>0</v>
      </c>
      <c r="R429" s="171">
        <f t="shared" si="117"/>
        <v>0</v>
      </c>
      <c r="S429" s="168" t="str">
        <f t="shared" si="118"/>
        <v/>
      </c>
      <c r="T429" s="171"/>
      <c r="U429" s="171"/>
      <c r="V429" s="171" t="str">
        <f>IF($F429&lt;&gt;"", IF($C429&lt;&gt;"", _xlfn.IFNA(IF(MATCH($C429&amp;" - "&amp;$F429, tblRelatietypeVergoeding[], 0)&lt;&gt;0, "", ""), "| Onverwachte combinatie tussen relatietype (veld "&amp;S428&amp;ROW()&amp;") en vergoedingswijze (veld "&amp;V428&amp;ROW()&amp;"). Kijk na of deze correct is."), ""), "")</f>
        <v/>
      </c>
      <c r="W429" s="171"/>
      <c r="X429" s="171"/>
      <c r="Y429" s="171"/>
      <c r="Z429" s="227" t="str">
        <f t="shared" si="119"/>
        <v/>
      </c>
      <c r="AA429" s="168"/>
      <c r="AB429" s="171"/>
      <c r="AC429" s="171"/>
      <c r="AD429" s="171"/>
      <c r="AE429" s="171"/>
      <c r="AF429" s="171" t="str">
        <f t="shared" si="106"/>
        <v/>
      </c>
      <c r="AG429" s="171" t="str">
        <f t="shared" si="107"/>
        <v/>
      </c>
      <c r="AH429" s="242" t="str">
        <f t="shared" si="120"/>
        <v/>
      </c>
      <c r="AI429" s="158" t="str">
        <f>IF(K429&lt;&gt;1, IF(SUM(K429:$K$504)&lt;&gt;0, "| Laat geen witruimte tussen ingevulde rijen.", ""), "")</f>
        <v/>
      </c>
      <c r="AJ429" s="242" t="str">
        <f t="shared" si="121"/>
        <v/>
      </c>
      <c r="AK429" s="171"/>
      <c r="AL429" s="159" t="str">
        <f t="shared" si="122"/>
        <v/>
      </c>
    </row>
    <row r="430" spans="1:38" s="8" customFormat="1" ht="14.4" customHeight="1" x14ac:dyDescent="0.3">
      <c r="A430" s="244" t="str">
        <f t="shared" si="108"/>
        <v/>
      </c>
      <c r="B430" s="153" t="str">
        <f t="shared" si="109"/>
        <v/>
      </c>
      <c r="C430" s="173"/>
      <c r="D430" s="179"/>
      <c r="E430" s="175"/>
      <c r="F430" s="156"/>
      <c r="G430" s="175"/>
      <c r="H430" s="175"/>
      <c r="I430" s="177"/>
      <c r="J430" s="157" t="s">
        <v>98</v>
      </c>
      <c r="K430" s="158">
        <f t="shared" si="110"/>
        <v>0</v>
      </c>
      <c r="L430" s="168">
        <f t="shared" si="111"/>
        <v>0</v>
      </c>
      <c r="M430" s="171">
        <f t="shared" si="112"/>
        <v>0</v>
      </c>
      <c r="N430" s="171">
        <f t="shared" si="113"/>
        <v>0</v>
      </c>
      <c r="O430" s="171">
        <f t="shared" si="114"/>
        <v>0</v>
      </c>
      <c r="P430" s="171">
        <f t="shared" si="115"/>
        <v>0</v>
      </c>
      <c r="Q430" s="171">
        <f t="shared" si="116"/>
        <v>0</v>
      </c>
      <c r="R430" s="171">
        <f t="shared" si="117"/>
        <v>0</v>
      </c>
      <c r="S430" s="168" t="str">
        <f t="shared" si="118"/>
        <v/>
      </c>
      <c r="T430" s="171"/>
      <c r="U430" s="171"/>
      <c r="V430" s="171" t="str">
        <f>IF($F430&lt;&gt;"", IF($C430&lt;&gt;"", _xlfn.IFNA(IF(MATCH($C430&amp;" - "&amp;$F430, tblRelatietypeVergoeding[], 0)&lt;&gt;0, "", ""), "| Onverwachte combinatie tussen relatietype (veld "&amp;S429&amp;ROW()&amp;") en vergoedingswijze (veld "&amp;V429&amp;ROW()&amp;"). Kijk na of deze correct is."), ""), "")</f>
        <v/>
      </c>
      <c r="W430" s="171"/>
      <c r="X430" s="171"/>
      <c r="Y430" s="171"/>
      <c r="Z430" s="227" t="str">
        <f t="shared" si="119"/>
        <v/>
      </c>
      <c r="AA430" s="168"/>
      <c r="AB430" s="171"/>
      <c r="AC430" s="171"/>
      <c r="AD430" s="171"/>
      <c r="AE430" s="171"/>
      <c r="AF430" s="171" t="str">
        <f t="shared" si="106"/>
        <v/>
      </c>
      <c r="AG430" s="171" t="str">
        <f t="shared" si="107"/>
        <v/>
      </c>
      <c r="AH430" s="242" t="str">
        <f t="shared" si="120"/>
        <v/>
      </c>
      <c r="AI430" s="158" t="str">
        <f>IF(K430&lt;&gt;1, IF(SUM(K430:$K$504)&lt;&gt;0, "| Laat geen witruimte tussen ingevulde rijen.", ""), "")</f>
        <v/>
      </c>
      <c r="AJ430" s="242" t="str">
        <f t="shared" si="121"/>
        <v/>
      </c>
      <c r="AK430" s="171"/>
      <c r="AL430" s="159" t="str">
        <f t="shared" si="122"/>
        <v/>
      </c>
    </row>
    <row r="431" spans="1:38" s="8" customFormat="1" ht="14.4" customHeight="1" x14ac:dyDescent="0.3">
      <c r="A431" s="244" t="str">
        <f t="shared" si="108"/>
        <v/>
      </c>
      <c r="B431" s="153" t="str">
        <f t="shared" si="109"/>
        <v/>
      </c>
      <c r="C431" s="173"/>
      <c r="D431" s="179"/>
      <c r="E431" s="175"/>
      <c r="F431" s="156"/>
      <c r="G431" s="175"/>
      <c r="H431" s="175"/>
      <c r="I431" s="177"/>
      <c r="J431" s="157" t="s">
        <v>98</v>
      </c>
      <c r="K431" s="158">
        <f t="shared" si="110"/>
        <v>0</v>
      </c>
      <c r="L431" s="168">
        <f t="shared" si="111"/>
        <v>0</v>
      </c>
      <c r="M431" s="171">
        <f t="shared" si="112"/>
        <v>0</v>
      </c>
      <c r="N431" s="171">
        <f t="shared" si="113"/>
        <v>0</v>
      </c>
      <c r="O431" s="171">
        <f t="shared" si="114"/>
        <v>0</v>
      </c>
      <c r="P431" s="171">
        <f t="shared" si="115"/>
        <v>0</v>
      </c>
      <c r="Q431" s="171">
        <f t="shared" si="116"/>
        <v>0</v>
      </c>
      <c r="R431" s="171">
        <f t="shared" si="117"/>
        <v>0</v>
      </c>
      <c r="S431" s="168" t="str">
        <f t="shared" si="118"/>
        <v/>
      </c>
      <c r="T431" s="171"/>
      <c r="U431" s="171"/>
      <c r="V431" s="171" t="str">
        <f>IF($F431&lt;&gt;"", IF($C431&lt;&gt;"", _xlfn.IFNA(IF(MATCH($C431&amp;" - "&amp;$F431, tblRelatietypeVergoeding[], 0)&lt;&gt;0, "", ""), "| Onverwachte combinatie tussen relatietype (veld "&amp;S430&amp;ROW()&amp;") en vergoedingswijze (veld "&amp;V430&amp;ROW()&amp;"). Kijk na of deze correct is."), ""), "")</f>
        <v/>
      </c>
      <c r="W431" s="171"/>
      <c r="X431" s="171"/>
      <c r="Y431" s="171"/>
      <c r="Z431" s="227" t="str">
        <f t="shared" si="119"/>
        <v/>
      </c>
      <c r="AA431" s="168"/>
      <c r="AB431" s="171"/>
      <c r="AC431" s="171"/>
      <c r="AD431" s="171"/>
      <c r="AE431" s="171"/>
      <c r="AF431" s="171" t="str">
        <f t="shared" si="106"/>
        <v/>
      </c>
      <c r="AG431" s="171" t="str">
        <f t="shared" si="107"/>
        <v/>
      </c>
      <c r="AH431" s="242" t="str">
        <f t="shared" si="120"/>
        <v/>
      </c>
      <c r="AI431" s="158" t="str">
        <f>IF(K431&lt;&gt;1, IF(SUM(K431:$K$504)&lt;&gt;0, "| Laat geen witruimte tussen ingevulde rijen.", ""), "")</f>
        <v/>
      </c>
      <c r="AJ431" s="242" t="str">
        <f t="shared" si="121"/>
        <v/>
      </c>
      <c r="AK431" s="171"/>
      <c r="AL431" s="159" t="str">
        <f t="shared" si="122"/>
        <v/>
      </c>
    </row>
    <row r="432" spans="1:38" s="8" customFormat="1" ht="14.4" customHeight="1" x14ac:dyDescent="0.3">
      <c r="A432" s="244" t="str">
        <f t="shared" si="108"/>
        <v/>
      </c>
      <c r="B432" s="153" t="str">
        <f t="shared" si="109"/>
        <v/>
      </c>
      <c r="C432" s="173"/>
      <c r="D432" s="179"/>
      <c r="E432" s="175"/>
      <c r="F432" s="156"/>
      <c r="G432" s="175"/>
      <c r="H432" s="175"/>
      <c r="I432" s="177"/>
      <c r="J432" s="157" t="s">
        <v>98</v>
      </c>
      <c r="K432" s="158">
        <f t="shared" si="110"/>
        <v>0</v>
      </c>
      <c r="L432" s="168">
        <f t="shared" si="111"/>
        <v>0</v>
      </c>
      <c r="M432" s="171">
        <f t="shared" si="112"/>
        <v>0</v>
      </c>
      <c r="N432" s="171">
        <f t="shared" si="113"/>
        <v>0</v>
      </c>
      <c r="O432" s="171">
        <f t="shared" si="114"/>
        <v>0</v>
      </c>
      <c r="P432" s="171">
        <f t="shared" si="115"/>
        <v>0</v>
      </c>
      <c r="Q432" s="171">
        <f t="shared" si="116"/>
        <v>0</v>
      </c>
      <c r="R432" s="171">
        <f t="shared" si="117"/>
        <v>0</v>
      </c>
      <c r="S432" s="168" t="str">
        <f t="shared" si="118"/>
        <v/>
      </c>
      <c r="T432" s="171"/>
      <c r="U432" s="171"/>
      <c r="V432" s="171" t="str">
        <f>IF($F432&lt;&gt;"", IF($C432&lt;&gt;"", _xlfn.IFNA(IF(MATCH($C432&amp;" - "&amp;$F432, tblRelatietypeVergoeding[], 0)&lt;&gt;0, "", ""), "| Onverwachte combinatie tussen relatietype (veld "&amp;S431&amp;ROW()&amp;") en vergoedingswijze (veld "&amp;V431&amp;ROW()&amp;"). Kijk na of deze correct is."), ""), "")</f>
        <v/>
      </c>
      <c r="W432" s="171"/>
      <c r="X432" s="171"/>
      <c r="Y432" s="171"/>
      <c r="Z432" s="227" t="str">
        <f t="shared" si="119"/>
        <v/>
      </c>
      <c r="AA432" s="168"/>
      <c r="AB432" s="171"/>
      <c r="AC432" s="171"/>
      <c r="AD432" s="171"/>
      <c r="AE432" s="171"/>
      <c r="AF432" s="171" t="str">
        <f t="shared" si="106"/>
        <v/>
      </c>
      <c r="AG432" s="171" t="str">
        <f t="shared" si="107"/>
        <v/>
      </c>
      <c r="AH432" s="242" t="str">
        <f t="shared" si="120"/>
        <v/>
      </c>
      <c r="AI432" s="158" t="str">
        <f>IF(K432&lt;&gt;1, IF(SUM(K432:$K$504)&lt;&gt;0, "| Laat geen witruimte tussen ingevulde rijen.", ""), "")</f>
        <v/>
      </c>
      <c r="AJ432" s="242" t="str">
        <f t="shared" si="121"/>
        <v/>
      </c>
      <c r="AK432" s="171"/>
      <c r="AL432" s="159" t="str">
        <f t="shared" si="122"/>
        <v/>
      </c>
    </row>
    <row r="433" spans="1:38" s="8" customFormat="1" ht="14.4" customHeight="1" x14ac:dyDescent="0.3">
      <c r="A433" s="244" t="str">
        <f t="shared" si="108"/>
        <v/>
      </c>
      <c r="B433" s="153" t="str">
        <f t="shared" si="109"/>
        <v/>
      </c>
      <c r="C433" s="173"/>
      <c r="D433" s="179"/>
      <c r="E433" s="175"/>
      <c r="F433" s="156"/>
      <c r="G433" s="175"/>
      <c r="H433" s="175"/>
      <c r="I433" s="177"/>
      <c r="J433" s="157" t="s">
        <v>98</v>
      </c>
      <c r="K433" s="158">
        <f t="shared" si="110"/>
        <v>0</v>
      </c>
      <c r="L433" s="168">
        <f t="shared" si="111"/>
        <v>0</v>
      </c>
      <c r="M433" s="171">
        <f t="shared" si="112"/>
        <v>0</v>
      </c>
      <c r="N433" s="171">
        <f t="shared" si="113"/>
        <v>0</v>
      </c>
      <c r="O433" s="171">
        <f t="shared" si="114"/>
        <v>0</v>
      </c>
      <c r="P433" s="171">
        <f t="shared" si="115"/>
        <v>0</v>
      </c>
      <c r="Q433" s="171">
        <f t="shared" si="116"/>
        <v>0</v>
      </c>
      <c r="R433" s="171">
        <f t="shared" si="117"/>
        <v>0</v>
      </c>
      <c r="S433" s="168" t="str">
        <f t="shared" si="118"/>
        <v/>
      </c>
      <c r="T433" s="171"/>
      <c r="U433" s="171"/>
      <c r="V433" s="171" t="str">
        <f>IF($F433&lt;&gt;"", IF($C433&lt;&gt;"", _xlfn.IFNA(IF(MATCH($C433&amp;" - "&amp;$F433, tblRelatietypeVergoeding[], 0)&lt;&gt;0, "", ""), "| Onverwachte combinatie tussen relatietype (veld "&amp;S432&amp;ROW()&amp;") en vergoedingswijze (veld "&amp;V432&amp;ROW()&amp;"). Kijk na of deze correct is."), ""), "")</f>
        <v/>
      </c>
      <c r="W433" s="171"/>
      <c r="X433" s="171"/>
      <c r="Y433" s="171"/>
      <c r="Z433" s="227" t="str">
        <f t="shared" si="119"/>
        <v/>
      </c>
      <c r="AA433" s="168"/>
      <c r="AB433" s="171"/>
      <c r="AC433" s="171"/>
      <c r="AD433" s="171"/>
      <c r="AE433" s="171"/>
      <c r="AF433" s="171" t="str">
        <f t="shared" si="106"/>
        <v/>
      </c>
      <c r="AG433" s="171" t="str">
        <f t="shared" si="107"/>
        <v/>
      </c>
      <c r="AH433" s="242" t="str">
        <f t="shared" si="120"/>
        <v/>
      </c>
      <c r="AI433" s="158" t="str">
        <f>IF(K433&lt;&gt;1, IF(SUM(K433:$K$504)&lt;&gt;0, "| Laat geen witruimte tussen ingevulde rijen.", ""), "")</f>
        <v/>
      </c>
      <c r="AJ433" s="242" t="str">
        <f t="shared" si="121"/>
        <v/>
      </c>
      <c r="AK433" s="171"/>
      <c r="AL433" s="159" t="str">
        <f t="shared" si="122"/>
        <v/>
      </c>
    </row>
    <row r="434" spans="1:38" s="8" customFormat="1" ht="14.4" customHeight="1" x14ac:dyDescent="0.3">
      <c r="A434" s="244" t="str">
        <f t="shared" si="108"/>
        <v/>
      </c>
      <c r="B434" s="153" t="str">
        <f t="shared" si="109"/>
        <v/>
      </c>
      <c r="C434" s="173"/>
      <c r="D434" s="179"/>
      <c r="E434" s="175"/>
      <c r="F434" s="156"/>
      <c r="G434" s="175"/>
      <c r="H434" s="175"/>
      <c r="I434" s="177"/>
      <c r="J434" s="157" t="s">
        <v>98</v>
      </c>
      <c r="K434" s="158">
        <f t="shared" si="110"/>
        <v>0</v>
      </c>
      <c r="L434" s="168">
        <f t="shared" si="111"/>
        <v>0</v>
      </c>
      <c r="M434" s="171">
        <f t="shared" si="112"/>
        <v>0</v>
      </c>
      <c r="N434" s="171">
        <f t="shared" si="113"/>
        <v>0</v>
      </c>
      <c r="O434" s="171">
        <f t="shared" si="114"/>
        <v>0</v>
      </c>
      <c r="P434" s="171">
        <f t="shared" si="115"/>
        <v>0</v>
      </c>
      <c r="Q434" s="171">
        <f t="shared" si="116"/>
        <v>0</v>
      </c>
      <c r="R434" s="171">
        <f t="shared" si="117"/>
        <v>0</v>
      </c>
      <c r="S434" s="168" t="str">
        <f t="shared" si="118"/>
        <v/>
      </c>
      <c r="T434" s="171"/>
      <c r="U434" s="171"/>
      <c r="V434" s="171" t="str">
        <f>IF($F434&lt;&gt;"", IF($C434&lt;&gt;"", _xlfn.IFNA(IF(MATCH($C434&amp;" - "&amp;$F434, tblRelatietypeVergoeding[], 0)&lt;&gt;0, "", ""), "| Onverwachte combinatie tussen relatietype (veld "&amp;S433&amp;ROW()&amp;") en vergoedingswijze (veld "&amp;V433&amp;ROW()&amp;"). Kijk na of deze correct is."), ""), "")</f>
        <v/>
      </c>
      <c r="W434" s="171"/>
      <c r="X434" s="171"/>
      <c r="Y434" s="171"/>
      <c r="Z434" s="227" t="str">
        <f t="shared" si="119"/>
        <v/>
      </c>
      <c r="AA434" s="168"/>
      <c r="AB434" s="171"/>
      <c r="AC434" s="171"/>
      <c r="AD434" s="171"/>
      <c r="AE434" s="171"/>
      <c r="AF434" s="171" t="str">
        <f t="shared" si="106"/>
        <v/>
      </c>
      <c r="AG434" s="171" t="str">
        <f t="shared" si="107"/>
        <v/>
      </c>
      <c r="AH434" s="242" t="str">
        <f t="shared" si="120"/>
        <v/>
      </c>
      <c r="AI434" s="158" t="str">
        <f>IF(K434&lt;&gt;1, IF(SUM(K434:$K$504)&lt;&gt;0, "| Laat geen witruimte tussen ingevulde rijen.", ""), "")</f>
        <v/>
      </c>
      <c r="AJ434" s="242" t="str">
        <f t="shared" si="121"/>
        <v/>
      </c>
      <c r="AK434" s="171"/>
      <c r="AL434" s="159" t="str">
        <f t="shared" si="122"/>
        <v/>
      </c>
    </row>
    <row r="435" spans="1:38" s="8" customFormat="1" ht="14.4" customHeight="1" x14ac:dyDescent="0.3">
      <c r="A435" s="244" t="str">
        <f t="shared" si="108"/>
        <v/>
      </c>
      <c r="B435" s="153" t="str">
        <f t="shared" si="109"/>
        <v/>
      </c>
      <c r="C435" s="173"/>
      <c r="D435" s="179"/>
      <c r="E435" s="175"/>
      <c r="F435" s="156"/>
      <c r="G435" s="175"/>
      <c r="H435" s="175"/>
      <c r="I435" s="177"/>
      <c r="J435" s="157" t="s">
        <v>98</v>
      </c>
      <c r="K435" s="158">
        <f t="shared" si="110"/>
        <v>0</v>
      </c>
      <c r="L435" s="168">
        <f t="shared" si="111"/>
        <v>0</v>
      </c>
      <c r="M435" s="171">
        <f t="shared" si="112"/>
        <v>0</v>
      </c>
      <c r="N435" s="171">
        <f t="shared" si="113"/>
        <v>0</v>
      </c>
      <c r="O435" s="171">
        <f t="shared" si="114"/>
        <v>0</v>
      </c>
      <c r="P435" s="171">
        <f t="shared" si="115"/>
        <v>0</v>
      </c>
      <c r="Q435" s="171">
        <f t="shared" si="116"/>
        <v>0</v>
      </c>
      <c r="R435" s="171">
        <f t="shared" si="117"/>
        <v>0</v>
      </c>
      <c r="S435" s="168" t="str">
        <f t="shared" si="118"/>
        <v/>
      </c>
      <c r="T435" s="171"/>
      <c r="U435" s="171"/>
      <c r="V435" s="171" t="str">
        <f>IF($F435&lt;&gt;"", IF($C435&lt;&gt;"", _xlfn.IFNA(IF(MATCH($C435&amp;" - "&amp;$F435, tblRelatietypeVergoeding[], 0)&lt;&gt;0, "", ""), "| Onverwachte combinatie tussen relatietype (veld "&amp;S434&amp;ROW()&amp;") en vergoedingswijze (veld "&amp;V434&amp;ROW()&amp;"). Kijk na of deze correct is."), ""), "")</f>
        <v/>
      </c>
      <c r="W435" s="171"/>
      <c r="X435" s="171"/>
      <c r="Y435" s="171"/>
      <c r="Z435" s="227" t="str">
        <f t="shared" si="119"/>
        <v/>
      </c>
      <c r="AA435" s="168"/>
      <c r="AB435" s="171"/>
      <c r="AC435" s="171"/>
      <c r="AD435" s="171"/>
      <c r="AE435" s="171"/>
      <c r="AF435" s="171" t="str">
        <f t="shared" si="106"/>
        <v/>
      </c>
      <c r="AG435" s="171" t="str">
        <f t="shared" si="107"/>
        <v/>
      </c>
      <c r="AH435" s="242" t="str">
        <f t="shared" si="120"/>
        <v/>
      </c>
      <c r="AI435" s="158" t="str">
        <f>IF(K435&lt;&gt;1, IF(SUM(K435:$K$504)&lt;&gt;0, "| Laat geen witruimte tussen ingevulde rijen.", ""), "")</f>
        <v/>
      </c>
      <c r="AJ435" s="242" t="str">
        <f t="shared" si="121"/>
        <v/>
      </c>
      <c r="AK435" s="171"/>
      <c r="AL435" s="159" t="str">
        <f t="shared" si="122"/>
        <v/>
      </c>
    </row>
    <row r="436" spans="1:38" s="8" customFormat="1" ht="14.4" customHeight="1" x14ac:dyDescent="0.3">
      <c r="A436" s="244" t="str">
        <f t="shared" si="108"/>
        <v/>
      </c>
      <c r="B436" s="153" t="str">
        <f t="shared" si="109"/>
        <v/>
      </c>
      <c r="C436" s="173"/>
      <c r="D436" s="179"/>
      <c r="E436" s="175"/>
      <c r="F436" s="156"/>
      <c r="G436" s="175"/>
      <c r="H436" s="175"/>
      <c r="I436" s="177"/>
      <c r="J436" s="157" t="s">
        <v>98</v>
      </c>
      <c r="K436" s="158">
        <f t="shared" si="110"/>
        <v>0</v>
      </c>
      <c r="L436" s="168">
        <f t="shared" si="111"/>
        <v>0</v>
      </c>
      <c r="M436" s="171">
        <f t="shared" si="112"/>
        <v>0</v>
      </c>
      <c r="N436" s="171">
        <f t="shared" si="113"/>
        <v>0</v>
      </c>
      <c r="O436" s="171">
        <f t="shared" si="114"/>
        <v>0</v>
      </c>
      <c r="P436" s="171">
        <f t="shared" si="115"/>
        <v>0</v>
      </c>
      <c r="Q436" s="171">
        <f t="shared" si="116"/>
        <v>0</v>
      </c>
      <c r="R436" s="171">
        <f t="shared" si="117"/>
        <v>0</v>
      </c>
      <c r="S436" s="168" t="str">
        <f t="shared" si="118"/>
        <v/>
      </c>
      <c r="T436" s="171"/>
      <c r="U436" s="171"/>
      <c r="V436" s="171" t="str">
        <f>IF($F436&lt;&gt;"", IF($C436&lt;&gt;"", _xlfn.IFNA(IF(MATCH($C436&amp;" - "&amp;$F436, tblRelatietypeVergoeding[], 0)&lt;&gt;0, "", ""), "| Onverwachte combinatie tussen relatietype (veld "&amp;S435&amp;ROW()&amp;") en vergoedingswijze (veld "&amp;V435&amp;ROW()&amp;"). Kijk na of deze correct is."), ""), "")</f>
        <v/>
      </c>
      <c r="W436" s="171"/>
      <c r="X436" s="171"/>
      <c r="Y436" s="171"/>
      <c r="Z436" s="227" t="str">
        <f t="shared" si="119"/>
        <v/>
      </c>
      <c r="AA436" s="168"/>
      <c r="AB436" s="171"/>
      <c r="AC436" s="171"/>
      <c r="AD436" s="171"/>
      <c r="AE436" s="171"/>
      <c r="AF436" s="171" t="str">
        <f t="shared" si="106"/>
        <v/>
      </c>
      <c r="AG436" s="171" t="str">
        <f t="shared" si="107"/>
        <v/>
      </c>
      <c r="AH436" s="242" t="str">
        <f t="shared" si="120"/>
        <v/>
      </c>
      <c r="AI436" s="158" t="str">
        <f>IF(K436&lt;&gt;1, IF(SUM(K436:$K$504)&lt;&gt;0, "| Laat geen witruimte tussen ingevulde rijen.", ""), "")</f>
        <v/>
      </c>
      <c r="AJ436" s="242" t="str">
        <f t="shared" si="121"/>
        <v/>
      </c>
      <c r="AK436" s="171"/>
      <c r="AL436" s="159" t="str">
        <f t="shared" si="122"/>
        <v/>
      </c>
    </row>
    <row r="437" spans="1:38" s="8" customFormat="1" ht="14.4" customHeight="1" x14ac:dyDescent="0.3">
      <c r="A437" s="244" t="str">
        <f t="shared" si="108"/>
        <v/>
      </c>
      <c r="B437" s="153" t="str">
        <f t="shared" si="109"/>
        <v/>
      </c>
      <c r="C437" s="173"/>
      <c r="D437" s="179"/>
      <c r="E437" s="175"/>
      <c r="F437" s="156"/>
      <c r="G437" s="175"/>
      <c r="H437" s="175"/>
      <c r="I437" s="177"/>
      <c r="J437" s="157" t="s">
        <v>98</v>
      </c>
      <c r="K437" s="158">
        <f t="shared" si="110"/>
        <v>0</v>
      </c>
      <c r="L437" s="168">
        <f t="shared" si="111"/>
        <v>0</v>
      </c>
      <c r="M437" s="171">
        <f t="shared" si="112"/>
        <v>0</v>
      </c>
      <c r="N437" s="171">
        <f t="shared" si="113"/>
        <v>0</v>
      </c>
      <c r="O437" s="171">
        <f t="shared" si="114"/>
        <v>0</v>
      </c>
      <c r="P437" s="171">
        <f t="shared" si="115"/>
        <v>0</v>
      </c>
      <c r="Q437" s="171">
        <f t="shared" si="116"/>
        <v>0</v>
      </c>
      <c r="R437" s="171">
        <f t="shared" si="117"/>
        <v>0</v>
      </c>
      <c r="S437" s="168" t="str">
        <f t="shared" si="118"/>
        <v/>
      </c>
      <c r="T437" s="171"/>
      <c r="U437" s="171"/>
      <c r="V437" s="171" t="str">
        <f>IF($F437&lt;&gt;"", IF($C437&lt;&gt;"", _xlfn.IFNA(IF(MATCH($C437&amp;" - "&amp;$F437, tblRelatietypeVergoeding[], 0)&lt;&gt;0, "", ""), "| Onverwachte combinatie tussen relatietype (veld "&amp;S436&amp;ROW()&amp;") en vergoedingswijze (veld "&amp;V436&amp;ROW()&amp;"). Kijk na of deze correct is."), ""), "")</f>
        <v/>
      </c>
      <c r="W437" s="171"/>
      <c r="X437" s="171"/>
      <c r="Y437" s="171"/>
      <c r="Z437" s="227" t="str">
        <f t="shared" si="119"/>
        <v/>
      </c>
      <c r="AA437" s="168"/>
      <c r="AB437" s="171"/>
      <c r="AC437" s="171"/>
      <c r="AD437" s="171"/>
      <c r="AE437" s="171"/>
      <c r="AF437" s="171" t="str">
        <f t="shared" si="106"/>
        <v/>
      </c>
      <c r="AG437" s="171" t="str">
        <f t="shared" si="107"/>
        <v/>
      </c>
      <c r="AH437" s="242" t="str">
        <f t="shared" si="120"/>
        <v/>
      </c>
      <c r="AI437" s="158" t="str">
        <f>IF(K437&lt;&gt;1, IF(SUM(K437:$K$504)&lt;&gt;0, "| Laat geen witruimte tussen ingevulde rijen.", ""), "")</f>
        <v/>
      </c>
      <c r="AJ437" s="242" t="str">
        <f t="shared" si="121"/>
        <v/>
      </c>
      <c r="AK437" s="171"/>
      <c r="AL437" s="159" t="str">
        <f t="shared" si="122"/>
        <v/>
      </c>
    </row>
    <row r="438" spans="1:38" s="8" customFormat="1" ht="14.4" customHeight="1" x14ac:dyDescent="0.3">
      <c r="A438" s="244" t="str">
        <f t="shared" si="108"/>
        <v/>
      </c>
      <c r="B438" s="153" t="str">
        <f t="shared" si="109"/>
        <v/>
      </c>
      <c r="C438" s="173"/>
      <c r="D438" s="179"/>
      <c r="E438" s="175"/>
      <c r="F438" s="156"/>
      <c r="G438" s="175"/>
      <c r="H438" s="175"/>
      <c r="I438" s="177"/>
      <c r="J438" s="157" t="s">
        <v>98</v>
      </c>
      <c r="K438" s="158">
        <f t="shared" si="110"/>
        <v>0</v>
      </c>
      <c r="L438" s="168">
        <f t="shared" si="111"/>
        <v>0</v>
      </c>
      <c r="M438" s="171">
        <f t="shared" si="112"/>
        <v>0</v>
      </c>
      <c r="N438" s="171">
        <f t="shared" si="113"/>
        <v>0</v>
      </c>
      <c r="O438" s="171">
        <f t="shared" si="114"/>
        <v>0</v>
      </c>
      <c r="P438" s="171">
        <f t="shared" si="115"/>
        <v>0</v>
      </c>
      <c r="Q438" s="171">
        <f t="shared" si="116"/>
        <v>0</v>
      </c>
      <c r="R438" s="171">
        <f t="shared" si="117"/>
        <v>0</v>
      </c>
      <c r="S438" s="168" t="str">
        <f t="shared" si="118"/>
        <v/>
      </c>
      <c r="T438" s="171"/>
      <c r="U438" s="171"/>
      <c r="V438" s="171" t="str">
        <f>IF($F438&lt;&gt;"", IF($C438&lt;&gt;"", _xlfn.IFNA(IF(MATCH($C438&amp;" - "&amp;$F438, tblRelatietypeVergoeding[], 0)&lt;&gt;0, "", ""), "| Onverwachte combinatie tussen relatietype (veld "&amp;S437&amp;ROW()&amp;") en vergoedingswijze (veld "&amp;V437&amp;ROW()&amp;"). Kijk na of deze correct is."), ""), "")</f>
        <v/>
      </c>
      <c r="W438" s="171"/>
      <c r="X438" s="171"/>
      <c r="Y438" s="171"/>
      <c r="Z438" s="227" t="str">
        <f t="shared" si="119"/>
        <v/>
      </c>
      <c r="AA438" s="168"/>
      <c r="AB438" s="171"/>
      <c r="AC438" s="171"/>
      <c r="AD438" s="171"/>
      <c r="AE438" s="171"/>
      <c r="AF438" s="171" t="str">
        <f t="shared" si="106"/>
        <v/>
      </c>
      <c r="AG438" s="171" t="str">
        <f t="shared" si="107"/>
        <v/>
      </c>
      <c r="AH438" s="242" t="str">
        <f t="shared" si="120"/>
        <v/>
      </c>
      <c r="AI438" s="158" t="str">
        <f>IF(K438&lt;&gt;1, IF(SUM(K438:$K$504)&lt;&gt;0, "| Laat geen witruimte tussen ingevulde rijen.", ""), "")</f>
        <v/>
      </c>
      <c r="AJ438" s="242" t="str">
        <f t="shared" si="121"/>
        <v/>
      </c>
      <c r="AK438" s="171"/>
      <c r="AL438" s="159" t="str">
        <f t="shared" si="122"/>
        <v/>
      </c>
    </row>
    <row r="439" spans="1:38" s="8" customFormat="1" ht="14.4" customHeight="1" x14ac:dyDescent="0.3">
      <c r="A439" s="244" t="str">
        <f t="shared" si="108"/>
        <v/>
      </c>
      <c r="B439" s="153" t="str">
        <f t="shared" si="109"/>
        <v/>
      </c>
      <c r="C439" s="173"/>
      <c r="D439" s="179"/>
      <c r="E439" s="175"/>
      <c r="F439" s="156"/>
      <c r="G439" s="175"/>
      <c r="H439" s="175"/>
      <c r="I439" s="177"/>
      <c r="J439" s="157" t="s">
        <v>98</v>
      </c>
      <c r="K439" s="158">
        <f t="shared" si="110"/>
        <v>0</v>
      </c>
      <c r="L439" s="168">
        <f t="shared" si="111"/>
        <v>0</v>
      </c>
      <c r="M439" s="171">
        <f t="shared" si="112"/>
        <v>0</v>
      </c>
      <c r="N439" s="171">
        <f t="shared" si="113"/>
        <v>0</v>
      </c>
      <c r="O439" s="171">
        <f t="shared" si="114"/>
        <v>0</v>
      </c>
      <c r="P439" s="171">
        <f t="shared" si="115"/>
        <v>0</v>
      </c>
      <c r="Q439" s="171">
        <f t="shared" si="116"/>
        <v>0</v>
      </c>
      <c r="R439" s="171">
        <f t="shared" si="117"/>
        <v>0</v>
      </c>
      <c r="S439" s="168" t="str">
        <f t="shared" si="118"/>
        <v/>
      </c>
      <c r="T439" s="171"/>
      <c r="U439" s="171"/>
      <c r="V439" s="171" t="str">
        <f>IF($F439&lt;&gt;"", IF($C439&lt;&gt;"", _xlfn.IFNA(IF(MATCH($C439&amp;" - "&amp;$F439, tblRelatietypeVergoeding[], 0)&lt;&gt;0, "", ""), "| Onverwachte combinatie tussen relatietype (veld "&amp;S438&amp;ROW()&amp;") en vergoedingswijze (veld "&amp;V438&amp;ROW()&amp;"). Kijk na of deze correct is."), ""), "")</f>
        <v/>
      </c>
      <c r="W439" s="171"/>
      <c r="X439" s="171"/>
      <c r="Y439" s="171"/>
      <c r="Z439" s="227" t="str">
        <f t="shared" si="119"/>
        <v/>
      </c>
      <c r="AA439" s="168"/>
      <c r="AB439" s="171"/>
      <c r="AC439" s="171"/>
      <c r="AD439" s="171"/>
      <c r="AE439" s="171"/>
      <c r="AF439" s="171" t="str">
        <f t="shared" si="106"/>
        <v/>
      </c>
      <c r="AG439" s="171" t="str">
        <f t="shared" si="107"/>
        <v/>
      </c>
      <c r="AH439" s="242" t="str">
        <f t="shared" si="120"/>
        <v/>
      </c>
      <c r="AI439" s="158" t="str">
        <f>IF(K439&lt;&gt;1, IF(SUM(K439:$K$504)&lt;&gt;0, "| Laat geen witruimte tussen ingevulde rijen.", ""), "")</f>
        <v/>
      </c>
      <c r="AJ439" s="242" t="str">
        <f t="shared" si="121"/>
        <v/>
      </c>
      <c r="AK439" s="171"/>
      <c r="AL439" s="159" t="str">
        <f t="shared" si="122"/>
        <v/>
      </c>
    </row>
    <row r="440" spans="1:38" s="8" customFormat="1" ht="14.4" customHeight="1" x14ac:dyDescent="0.3">
      <c r="A440" s="244" t="str">
        <f t="shared" si="108"/>
        <v/>
      </c>
      <c r="B440" s="153" t="str">
        <f t="shared" si="109"/>
        <v/>
      </c>
      <c r="C440" s="173"/>
      <c r="D440" s="179"/>
      <c r="E440" s="175"/>
      <c r="F440" s="156"/>
      <c r="G440" s="175"/>
      <c r="H440" s="175"/>
      <c r="I440" s="177"/>
      <c r="J440" s="157" t="s">
        <v>98</v>
      </c>
      <c r="K440" s="158">
        <f t="shared" si="110"/>
        <v>0</v>
      </c>
      <c r="L440" s="168">
        <f t="shared" si="111"/>
        <v>0</v>
      </c>
      <c r="M440" s="171">
        <f t="shared" si="112"/>
        <v>0</v>
      </c>
      <c r="N440" s="171">
        <f t="shared" si="113"/>
        <v>0</v>
      </c>
      <c r="O440" s="171">
        <f t="shared" si="114"/>
        <v>0</v>
      </c>
      <c r="P440" s="171">
        <f t="shared" si="115"/>
        <v>0</v>
      </c>
      <c r="Q440" s="171">
        <f t="shared" si="116"/>
        <v>0</v>
      </c>
      <c r="R440" s="171">
        <f t="shared" si="117"/>
        <v>0</v>
      </c>
      <c r="S440" s="168" t="str">
        <f t="shared" si="118"/>
        <v/>
      </c>
      <c r="T440" s="171"/>
      <c r="U440" s="171"/>
      <c r="V440" s="171" t="str">
        <f>IF($F440&lt;&gt;"", IF($C440&lt;&gt;"", _xlfn.IFNA(IF(MATCH($C440&amp;" - "&amp;$F440, tblRelatietypeVergoeding[], 0)&lt;&gt;0, "", ""), "| Onverwachte combinatie tussen relatietype (veld "&amp;S439&amp;ROW()&amp;") en vergoedingswijze (veld "&amp;V439&amp;ROW()&amp;"). Kijk na of deze correct is."), ""), "")</f>
        <v/>
      </c>
      <c r="W440" s="171"/>
      <c r="X440" s="171"/>
      <c r="Y440" s="171"/>
      <c r="Z440" s="227" t="str">
        <f t="shared" si="119"/>
        <v/>
      </c>
      <c r="AA440" s="168"/>
      <c r="AB440" s="171"/>
      <c r="AC440" s="171"/>
      <c r="AD440" s="171"/>
      <c r="AE440" s="171"/>
      <c r="AF440" s="171" t="str">
        <f t="shared" si="106"/>
        <v/>
      </c>
      <c r="AG440" s="171" t="str">
        <f t="shared" si="107"/>
        <v/>
      </c>
      <c r="AH440" s="242" t="str">
        <f t="shared" si="120"/>
        <v/>
      </c>
      <c r="AI440" s="158" t="str">
        <f>IF(K440&lt;&gt;1, IF(SUM(K440:$K$504)&lt;&gt;0, "| Laat geen witruimte tussen ingevulde rijen.", ""), "")</f>
        <v/>
      </c>
      <c r="AJ440" s="242" t="str">
        <f t="shared" si="121"/>
        <v/>
      </c>
      <c r="AK440" s="171"/>
      <c r="AL440" s="159" t="str">
        <f t="shared" si="122"/>
        <v/>
      </c>
    </row>
    <row r="441" spans="1:38" s="8" customFormat="1" ht="14.4" customHeight="1" x14ac:dyDescent="0.3">
      <c r="A441" s="244" t="str">
        <f t="shared" si="108"/>
        <v/>
      </c>
      <c r="B441" s="153" t="str">
        <f t="shared" si="109"/>
        <v/>
      </c>
      <c r="C441" s="173"/>
      <c r="D441" s="179"/>
      <c r="E441" s="175"/>
      <c r="F441" s="156"/>
      <c r="G441" s="175"/>
      <c r="H441" s="175"/>
      <c r="I441" s="177"/>
      <c r="J441" s="157" t="s">
        <v>98</v>
      </c>
      <c r="K441" s="158">
        <f t="shared" si="110"/>
        <v>0</v>
      </c>
      <c r="L441" s="168">
        <f t="shared" si="111"/>
        <v>0</v>
      </c>
      <c r="M441" s="171">
        <f t="shared" si="112"/>
        <v>0</v>
      </c>
      <c r="N441" s="171">
        <f t="shared" si="113"/>
        <v>0</v>
      </c>
      <c r="O441" s="171">
        <f t="shared" si="114"/>
        <v>0</v>
      </c>
      <c r="P441" s="171">
        <f t="shared" si="115"/>
        <v>0</v>
      </c>
      <c r="Q441" s="171">
        <f t="shared" si="116"/>
        <v>0</v>
      </c>
      <c r="R441" s="171">
        <f t="shared" si="117"/>
        <v>0</v>
      </c>
      <c r="S441" s="168" t="str">
        <f t="shared" si="118"/>
        <v/>
      </c>
      <c r="T441" s="171"/>
      <c r="U441" s="171"/>
      <c r="V441" s="171" t="str">
        <f>IF($F441&lt;&gt;"", IF($C441&lt;&gt;"", _xlfn.IFNA(IF(MATCH($C441&amp;" - "&amp;$F441, tblRelatietypeVergoeding[], 0)&lt;&gt;0, "", ""), "| Onverwachte combinatie tussen relatietype (veld "&amp;S440&amp;ROW()&amp;") en vergoedingswijze (veld "&amp;V440&amp;ROW()&amp;"). Kijk na of deze correct is."), ""), "")</f>
        <v/>
      </c>
      <c r="W441" s="171"/>
      <c r="X441" s="171"/>
      <c r="Y441" s="171"/>
      <c r="Z441" s="227" t="str">
        <f t="shared" si="119"/>
        <v/>
      </c>
      <c r="AA441" s="168"/>
      <c r="AB441" s="171"/>
      <c r="AC441" s="171"/>
      <c r="AD441" s="171"/>
      <c r="AE441" s="171"/>
      <c r="AF441" s="171" t="str">
        <f t="shared" si="106"/>
        <v/>
      </c>
      <c r="AG441" s="171" t="str">
        <f t="shared" si="107"/>
        <v/>
      </c>
      <c r="AH441" s="242" t="str">
        <f t="shared" si="120"/>
        <v/>
      </c>
      <c r="AI441" s="158" t="str">
        <f>IF(K441&lt;&gt;1, IF(SUM(K441:$K$504)&lt;&gt;0, "| Laat geen witruimte tussen ingevulde rijen.", ""), "")</f>
        <v/>
      </c>
      <c r="AJ441" s="242" t="str">
        <f t="shared" si="121"/>
        <v/>
      </c>
      <c r="AK441" s="171"/>
      <c r="AL441" s="159" t="str">
        <f t="shared" si="122"/>
        <v/>
      </c>
    </row>
    <row r="442" spans="1:38" s="8" customFormat="1" ht="14.4" customHeight="1" x14ac:dyDescent="0.3">
      <c r="A442" s="244" t="str">
        <f t="shared" si="108"/>
        <v/>
      </c>
      <c r="B442" s="153" t="str">
        <f t="shared" si="109"/>
        <v/>
      </c>
      <c r="C442" s="173"/>
      <c r="D442" s="179"/>
      <c r="E442" s="175"/>
      <c r="F442" s="156"/>
      <c r="G442" s="175"/>
      <c r="H442" s="175"/>
      <c r="I442" s="177"/>
      <c r="J442" s="157" t="s">
        <v>98</v>
      </c>
      <c r="K442" s="158">
        <f t="shared" si="110"/>
        <v>0</v>
      </c>
      <c r="L442" s="168">
        <f t="shared" si="111"/>
        <v>0</v>
      </c>
      <c r="M442" s="171">
        <f t="shared" si="112"/>
        <v>0</v>
      </c>
      <c r="N442" s="171">
        <f t="shared" si="113"/>
        <v>0</v>
      </c>
      <c r="O442" s="171">
        <f t="shared" si="114"/>
        <v>0</v>
      </c>
      <c r="P442" s="171">
        <f t="shared" si="115"/>
        <v>0</v>
      </c>
      <c r="Q442" s="171">
        <f t="shared" si="116"/>
        <v>0</v>
      </c>
      <c r="R442" s="171">
        <f t="shared" si="117"/>
        <v>0</v>
      </c>
      <c r="S442" s="168" t="str">
        <f t="shared" si="118"/>
        <v/>
      </c>
      <c r="T442" s="171"/>
      <c r="U442" s="171"/>
      <c r="V442" s="171" t="str">
        <f>IF($F442&lt;&gt;"", IF($C442&lt;&gt;"", _xlfn.IFNA(IF(MATCH($C442&amp;" - "&amp;$F442, tblRelatietypeVergoeding[], 0)&lt;&gt;0, "", ""), "| Onverwachte combinatie tussen relatietype (veld "&amp;S441&amp;ROW()&amp;") en vergoedingswijze (veld "&amp;V441&amp;ROW()&amp;"). Kijk na of deze correct is."), ""), "")</f>
        <v/>
      </c>
      <c r="W442" s="171"/>
      <c r="X442" s="171"/>
      <c r="Y442" s="171"/>
      <c r="Z442" s="227" t="str">
        <f t="shared" si="119"/>
        <v/>
      </c>
      <c r="AA442" s="168"/>
      <c r="AB442" s="171"/>
      <c r="AC442" s="171"/>
      <c r="AD442" s="171"/>
      <c r="AE442" s="171"/>
      <c r="AF442" s="171" t="str">
        <f t="shared" si="106"/>
        <v/>
      </c>
      <c r="AG442" s="171" t="str">
        <f t="shared" si="107"/>
        <v/>
      </c>
      <c r="AH442" s="242" t="str">
        <f t="shared" si="120"/>
        <v/>
      </c>
      <c r="AI442" s="158" t="str">
        <f>IF(K442&lt;&gt;1, IF(SUM(K442:$K$504)&lt;&gt;0, "| Laat geen witruimte tussen ingevulde rijen.", ""), "")</f>
        <v/>
      </c>
      <c r="AJ442" s="242" t="str">
        <f t="shared" si="121"/>
        <v/>
      </c>
      <c r="AK442" s="171"/>
      <c r="AL442" s="159" t="str">
        <f t="shared" si="122"/>
        <v/>
      </c>
    </row>
    <row r="443" spans="1:38" s="8" customFormat="1" ht="14.4" customHeight="1" x14ac:dyDescent="0.3">
      <c r="A443" s="244" t="str">
        <f t="shared" si="108"/>
        <v/>
      </c>
      <c r="B443" s="153" t="str">
        <f t="shared" si="109"/>
        <v/>
      </c>
      <c r="C443" s="173"/>
      <c r="D443" s="179"/>
      <c r="E443" s="175"/>
      <c r="F443" s="156"/>
      <c r="G443" s="175"/>
      <c r="H443" s="175"/>
      <c r="I443" s="177"/>
      <c r="J443" s="157" t="s">
        <v>98</v>
      </c>
      <c r="K443" s="158">
        <f t="shared" si="110"/>
        <v>0</v>
      </c>
      <c r="L443" s="168">
        <f t="shared" si="111"/>
        <v>0</v>
      </c>
      <c r="M443" s="171">
        <f t="shared" si="112"/>
        <v>0</v>
      </c>
      <c r="N443" s="171">
        <f t="shared" si="113"/>
        <v>0</v>
      </c>
      <c r="O443" s="171">
        <f t="shared" si="114"/>
        <v>0</v>
      </c>
      <c r="P443" s="171">
        <f t="shared" si="115"/>
        <v>0</v>
      </c>
      <c r="Q443" s="171">
        <f t="shared" si="116"/>
        <v>0</v>
      </c>
      <c r="R443" s="171">
        <f t="shared" si="117"/>
        <v>0</v>
      </c>
      <c r="S443" s="168" t="str">
        <f t="shared" si="118"/>
        <v/>
      </c>
      <c r="T443" s="171"/>
      <c r="U443" s="171"/>
      <c r="V443" s="171" t="str">
        <f>IF($F443&lt;&gt;"", IF($C443&lt;&gt;"", _xlfn.IFNA(IF(MATCH($C443&amp;" - "&amp;$F443, tblRelatietypeVergoeding[], 0)&lt;&gt;0, "", ""), "| Onverwachte combinatie tussen relatietype (veld "&amp;S442&amp;ROW()&amp;") en vergoedingswijze (veld "&amp;V442&amp;ROW()&amp;"). Kijk na of deze correct is."), ""), "")</f>
        <v/>
      </c>
      <c r="W443" s="171"/>
      <c r="X443" s="171"/>
      <c r="Y443" s="171"/>
      <c r="Z443" s="227" t="str">
        <f t="shared" si="119"/>
        <v/>
      </c>
      <c r="AA443" s="168"/>
      <c r="AB443" s="171"/>
      <c r="AC443" s="171"/>
      <c r="AD443" s="171"/>
      <c r="AE443" s="171"/>
      <c r="AF443" s="171" t="str">
        <f t="shared" si="106"/>
        <v/>
      </c>
      <c r="AG443" s="171" t="str">
        <f t="shared" si="107"/>
        <v/>
      </c>
      <c r="AH443" s="242" t="str">
        <f t="shared" si="120"/>
        <v/>
      </c>
      <c r="AI443" s="158" t="str">
        <f>IF(K443&lt;&gt;1, IF(SUM(K443:$K$504)&lt;&gt;0, "| Laat geen witruimte tussen ingevulde rijen.", ""), "")</f>
        <v/>
      </c>
      <c r="AJ443" s="242" t="str">
        <f t="shared" si="121"/>
        <v/>
      </c>
      <c r="AK443" s="171"/>
      <c r="AL443" s="159" t="str">
        <f t="shared" si="122"/>
        <v/>
      </c>
    </row>
    <row r="444" spans="1:38" s="8" customFormat="1" ht="14.4" customHeight="1" x14ac:dyDescent="0.3">
      <c r="A444" s="244" t="str">
        <f t="shared" si="108"/>
        <v/>
      </c>
      <c r="B444" s="153" t="str">
        <f t="shared" si="109"/>
        <v/>
      </c>
      <c r="C444" s="173"/>
      <c r="D444" s="179"/>
      <c r="E444" s="175"/>
      <c r="F444" s="156"/>
      <c r="G444" s="175"/>
      <c r="H444" s="175"/>
      <c r="I444" s="177"/>
      <c r="J444" s="157" t="s">
        <v>98</v>
      </c>
      <c r="K444" s="158">
        <f t="shared" si="110"/>
        <v>0</v>
      </c>
      <c r="L444" s="168">
        <f t="shared" si="111"/>
        <v>0</v>
      </c>
      <c r="M444" s="171">
        <f t="shared" si="112"/>
        <v>0</v>
      </c>
      <c r="N444" s="171">
        <f t="shared" si="113"/>
        <v>0</v>
      </c>
      <c r="O444" s="171">
        <f t="shared" si="114"/>
        <v>0</v>
      </c>
      <c r="P444" s="171">
        <f t="shared" si="115"/>
        <v>0</v>
      </c>
      <c r="Q444" s="171">
        <f t="shared" si="116"/>
        <v>0</v>
      </c>
      <c r="R444" s="171">
        <f t="shared" si="117"/>
        <v>0</v>
      </c>
      <c r="S444" s="168" t="str">
        <f t="shared" si="118"/>
        <v/>
      </c>
      <c r="T444" s="171"/>
      <c r="U444" s="171"/>
      <c r="V444" s="171" t="str">
        <f>IF($F444&lt;&gt;"", IF($C444&lt;&gt;"", _xlfn.IFNA(IF(MATCH($C444&amp;" - "&amp;$F444, tblRelatietypeVergoeding[], 0)&lt;&gt;0, "", ""), "| Onverwachte combinatie tussen relatietype (veld "&amp;S443&amp;ROW()&amp;") en vergoedingswijze (veld "&amp;V443&amp;ROW()&amp;"). Kijk na of deze correct is."), ""), "")</f>
        <v/>
      </c>
      <c r="W444" s="171"/>
      <c r="X444" s="171"/>
      <c r="Y444" s="171"/>
      <c r="Z444" s="227" t="str">
        <f t="shared" si="119"/>
        <v/>
      </c>
      <c r="AA444" s="168"/>
      <c r="AB444" s="171"/>
      <c r="AC444" s="171"/>
      <c r="AD444" s="171"/>
      <c r="AE444" s="171"/>
      <c r="AF444" s="171" t="str">
        <f t="shared" si="106"/>
        <v/>
      </c>
      <c r="AG444" s="171" t="str">
        <f t="shared" si="107"/>
        <v/>
      </c>
      <c r="AH444" s="242" t="str">
        <f t="shared" si="120"/>
        <v/>
      </c>
      <c r="AI444" s="158" t="str">
        <f>IF(K444&lt;&gt;1, IF(SUM(K444:$K$504)&lt;&gt;0, "| Laat geen witruimte tussen ingevulde rijen.", ""), "")</f>
        <v/>
      </c>
      <c r="AJ444" s="242" t="str">
        <f t="shared" si="121"/>
        <v/>
      </c>
      <c r="AK444" s="171"/>
      <c r="AL444" s="159" t="str">
        <f t="shared" si="122"/>
        <v/>
      </c>
    </row>
    <row r="445" spans="1:38" s="8" customFormat="1" ht="14.4" customHeight="1" x14ac:dyDescent="0.3">
      <c r="A445" s="244" t="str">
        <f t="shared" si="108"/>
        <v/>
      </c>
      <c r="B445" s="153" t="str">
        <f t="shared" si="109"/>
        <v/>
      </c>
      <c r="C445" s="173"/>
      <c r="D445" s="179"/>
      <c r="E445" s="175"/>
      <c r="F445" s="156"/>
      <c r="G445" s="175"/>
      <c r="H445" s="175"/>
      <c r="I445" s="177"/>
      <c r="J445" s="157" t="s">
        <v>98</v>
      </c>
      <c r="K445" s="158">
        <f t="shared" si="110"/>
        <v>0</v>
      </c>
      <c r="L445" s="168">
        <f t="shared" si="111"/>
        <v>0</v>
      </c>
      <c r="M445" s="171">
        <f t="shared" si="112"/>
        <v>0</v>
      </c>
      <c r="N445" s="171">
        <f t="shared" si="113"/>
        <v>0</v>
      </c>
      <c r="O445" s="171">
        <f t="shared" si="114"/>
        <v>0</v>
      </c>
      <c r="P445" s="171">
        <f t="shared" si="115"/>
        <v>0</v>
      </c>
      <c r="Q445" s="171">
        <f t="shared" si="116"/>
        <v>0</v>
      </c>
      <c r="R445" s="171">
        <f t="shared" si="117"/>
        <v>0</v>
      </c>
      <c r="S445" s="168" t="str">
        <f t="shared" si="118"/>
        <v/>
      </c>
      <c r="T445" s="171"/>
      <c r="U445" s="171"/>
      <c r="V445" s="171" t="str">
        <f>IF($F445&lt;&gt;"", IF($C445&lt;&gt;"", _xlfn.IFNA(IF(MATCH($C445&amp;" - "&amp;$F445, tblRelatietypeVergoeding[], 0)&lt;&gt;0, "", ""), "| Onverwachte combinatie tussen relatietype (veld "&amp;S444&amp;ROW()&amp;") en vergoedingswijze (veld "&amp;V444&amp;ROW()&amp;"). Kijk na of deze correct is."), ""), "")</f>
        <v/>
      </c>
      <c r="W445" s="171"/>
      <c r="X445" s="171"/>
      <c r="Y445" s="171"/>
      <c r="Z445" s="227" t="str">
        <f t="shared" si="119"/>
        <v/>
      </c>
      <c r="AA445" s="168"/>
      <c r="AB445" s="171"/>
      <c r="AC445" s="171"/>
      <c r="AD445" s="171"/>
      <c r="AE445" s="171"/>
      <c r="AF445" s="171" t="str">
        <f t="shared" si="106"/>
        <v/>
      </c>
      <c r="AG445" s="171" t="str">
        <f t="shared" si="107"/>
        <v/>
      </c>
      <c r="AH445" s="242" t="str">
        <f t="shared" si="120"/>
        <v/>
      </c>
      <c r="AI445" s="158" t="str">
        <f>IF(K445&lt;&gt;1, IF(SUM(K445:$K$504)&lt;&gt;0, "| Laat geen witruimte tussen ingevulde rijen.", ""), "")</f>
        <v/>
      </c>
      <c r="AJ445" s="242" t="str">
        <f t="shared" si="121"/>
        <v/>
      </c>
      <c r="AK445" s="171"/>
      <c r="AL445" s="159" t="str">
        <f t="shared" si="122"/>
        <v/>
      </c>
    </row>
    <row r="446" spans="1:38" s="8" customFormat="1" ht="14.4" customHeight="1" x14ac:dyDescent="0.3">
      <c r="A446" s="244" t="str">
        <f t="shared" si="108"/>
        <v/>
      </c>
      <c r="B446" s="153" t="str">
        <f t="shared" si="109"/>
        <v/>
      </c>
      <c r="C446" s="173"/>
      <c r="D446" s="179"/>
      <c r="E446" s="175"/>
      <c r="F446" s="156"/>
      <c r="G446" s="175"/>
      <c r="H446" s="175"/>
      <c r="I446" s="177"/>
      <c r="J446" s="157" t="s">
        <v>98</v>
      </c>
      <c r="K446" s="158">
        <f t="shared" si="110"/>
        <v>0</v>
      </c>
      <c r="L446" s="168">
        <f t="shared" si="111"/>
        <v>0</v>
      </c>
      <c r="M446" s="171">
        <f t="shared" si="112"/>
        <v>0</v>
      </c>
      <c r="N446" s="171">
        <f t="shared" si="113"/>
        <v>0</v>
      </c>
      <c r="O446" s="171">
        <f t="shared" si="114"/>
        <v>0</v>
      </c>
      <c r="P446" s="171">
        <f t="shared" si="115"/>
        <v>0</v>
      </c>
      <c r="Q446" s="171">
        <f t="shared" si="116"/>
        <v>0</v>
      </c>
      <c r="R446" s="171">
        <f t="shared" si="117"/>
        <v>0</v>
      </c>
      <c r="S446" s="168" t="str">
        <f t="shared" si="118"/>
        <v/>
      </c>
      <c r="T446" s="171"/>
      <c r="U446" s="171"/>
      <c r="V446" s="171" t="str">
        <f>IF($F446&lt;&gt;"", IF($C446&lt;&gt;"", _xlfn.IFNA(IF(MATCH($C446&amp;" - "&amp;$F446, tblRelatietypeVergoeding[], 0)&lt;&gt;0, "", ""), "| Onverwachte combinatie tussen relatietype (veld "&amp;S445&amp;ROW()&amp;") en vergoedingswijze (veld "&amp;V445&amp;ROW()&amp;"). Kijk na of deze correct is."), ""), "")</f>
        <v/>
      </c>
      <c r="W446" s="171"/>
      <c r="X446" s="171"/>
      <c r="Y446" s="171"/>
      <c r="Z446" s="227" t="str">
        <f t="shared" si="119"/>
        <v/>
      </c>
      <c r="AA446" s="168"/>
      <c r="AB446" s="171"/>
      <c r="AC446" s="171"/>
      <c r="AD446" s="171"/>
      <c r="AE446" s="171"/>
      <c r="AF446" s="171" t="str">
        <f t="shared" si="106"/>
        <v/>
      </c>
      <c r="AG446" s="171" t="str">
        <f t="shared" si="107"/>
        <v/>
      </c>
      <c r="AH446" s="242" t="str">
        <f t="shared" si="120"/>
        <v/>
      </c>
      <c r="AI446" s="158" t="str">
        <f>IF(K446&lt;&gt;1, IF(SUM(K446:$K$504)&lt;&gt;0, "| Laat geen witruimte tussen ingevulde rijen.", ""), "")</f>
        <v/>
      </c>
      <c r="AJ446" s="242" t="str">
        <f t="shared" si="121"/>
        <v/>
      </c>
      <c r="AK446" s="171"/>
      <c r="AL446" s="159" t="str">
        <f t="shared" si="122"/>
        <v/>
      </c>
    </row>
    <row r="447" spans="1:38" s="8" customFormat="1" ht="14.4" customHeight="1" x14ac:dyDescent="0.3">
      <c r="A447" s="244" t="str">
        <f t="shared" si="108"/>
        <v/>
      </c>
      <c r="B447" s="153" t="str">
        <f t="shared" si="109"/>
        <v/>
      </c>
      <c r="C447" s="173"/>
      <c r="D447" s="179"/>
      <c r="E447" s="175"/>
      <c r="F447" s="156"/>
      <c r="G447" s="175"/>
      <c r="H447" s="175"/>
      <c r="I447" s="177"/>
      <c r="J447" s="157" t="s">
        <v>98</v>
      </c>
      <c r="K447" s="158">
        <f t="shared" si="110"/>
        <v>0</v>
      </c>
      <c r="L447" s="168">
        <f t="shared" si="111"/>
        <v>0</v>
      </c>
      <c r="M447" s="171">
        <f t="shared" si="112"/>
        <v>0</v>
      </c>
      <c r="N447" s="171">
        <f t="shared" si="113"/>
        <v>0</v>
      </c>
      <c r="O447" s="171">
        <f t="shared" si="114"/>
        <v>0</v>
      </c>
      <c r="P447" s="171">
        <f t="shared" si="115"/>
        <v>0</v>
      </c>
      <c r="Q447" s="171">
        <f t="shared" si="116"/>
        <v>0</v>
      </c>
      <c r="R447" s="171">
        <f t="shared" si="117"/>
        <v>0</v>
      </c>
      <c r="S447" s="168" t="str">
        <f t="shared" si="118"/>
        <v/>
      </c>
      <c r="T447" s="171"/>
      <c r="U447" s="171"/>
      <c r="V447" s="171" t="str">
        <f>IF($F447&lt;&gt;"", IF($C447&lt;&gt;"", _xlfn.IFNA(IF(MATCH($C447&amp;" - "&amp;$F447, tblRelatietypeVergoeding[], 0)&lt;&gt;0, "", ""), "| Onverwachte combinatie tussen relatietype (veld "&amp;S446&amp;ROW()&amp;") en vergoedingswijze (veld "&amp;V446&amp;ROW()&amp;"). Kijk na of deze correct is."), ""), "")</f>
        <v/>
      </c>
      <c r="W447" s="171"/>
      <c r="X447" s="171"/>
      <c r="Y447" s="171"/>
      <c r="Z447" s="227" t="str">
        <f t="shared" si="119"/>
        <v/>
      </c>
      <c r="AA447" s="168"/>
      <c r="AB447" s="171"/>
      <c r="AC447" s="171"/>
      <c r="AD447" s="171"/>
      <c r="AE447" s="171"/>
      <c r="AF447" s="171" t="str">
        <f t="shared" si="106"/>
        <v/>
      </c>
      <c r="AG447" s="171" t="str">
        <f t="shared" si="107"/>
        <v/>
      </c>
      <c r="AH447" s="242" t="str">
        <f t="shared" si="120"/>
        <v/>
      </c>
      <c r="AI447" s="158" t="str">
        <f>IF(K447&lt;&gt;1, IF(SUM(K447:$K$504)&lt;&gt;0, "| Laat geen witruimte tussen ingevulde rijen.", ""), "")</f>
        <v/>
      </c>
      <c r="AJ447" s="242" t="str">
        <f t="shared" si="121"/>
        <v/>
      </c>
      <c r="AK447" s="171"/>
      <c r="AL447" s="159" t="str">
        <f t="shared" si="122"/>
        <v/>
      </c>
    </row>
    <row r="448" spans="1:38" s="8" customFormat="1" ht="14.4" customHeight="1" x14ac:dyDescent="0.3">
      <c r="A448" s="244" t="str">
        <f t="shared" si="108"/>
        <v/>
      </c>
      <c r="B448" s="153" t="str">
        <f t="shared" si="109"/>
        <v/>
      </c>
      <c r="C448" s="173"/>
      <c r="D448" s="179"/>
      <c r="E448" s="175"/>
      <c r="F448" s="156"/>
      <c r="G448" s="175"/>
      <c r="H448" s="175"/>
      <c r="I448" s="177"/>
      <c r="J448" s="157" t="s">
        <v>98</v>
      </c>
      <c r="K448" s="158">
        <f t="shared" si="110"/>
        <v>0</v>
      </c>
      <c r="L448" s="168">
        <f t="shared" si="111"/>
        <v>0</v>
      </c>
      <c r="M448" s="171">
        <f t="shared" si="112"/>
        <v>0</v>
      </c>
      <c r="N448" s="171">
        <f t="shared" si="113"/>
        <v>0</v>
      </c>
      <c r="O448" s="171">
        <f t="shared" si="114"/>
        <v>0</v>
      </c>
      <c r="P448" s="171">
        <f t="shared" si="115"/>
        <v>0</v>
      </c>
      <c r="Q448" s="171">
        <f t="shared" si="116"/>
        <v>0</v>
      </c>
      <c r="R448" s="171">
        <f t="shared" si="117"/>
        <v>0</v>
      </c>
      <c r="S448" s="168" t="str">
        <f t="shared" si="118"/>
        <v/>
      </c>
      <c r="T448" s="171"/>
      <c r="U448" s="171"/>
      <c r="V448" s="171" t="str">
        <f>IF($F448&lt;&gt;"", IF($C448&lt;&gt;"", _xlfn.IFNA(IF(MATCH($C448&amp;" - "&amp;$F448, tblRelatietypeVergoeding[], 0)&lt;&gt;0, "", ""), "| Onverwachte combinatie tussen relatietype (veld "&amp;S447&amp;ROW()&amp;") en vergoedingswijze (veld "&amp;V447&amp;ROW()&amp;"). Kijk na of deze correct is."), ""), "")</f>
        <v/>
      </c>
      <c r="W448" s="171"/>
      <c r="X448" s="171"/>
      <c r="Y448" s="171"/>
      <c r="Z448" s="227" t="str">
        <f t="shared" si="119"/>
        <v/>
      </c>
      <c r="AA448" s="168"/>
      <c r="AB448" s="171"/>
      <c r="AC448" s="171"/>
      <c r="AD448" s="171"/>
      <c r="AE448" s="171"/>
      <c r="AF448" s="171" t="str">
        <f t="shared" si="106"/>
        <v/>
      </c>
      <c r="AG448" s="171" t="str">
        <f t="shared" si="107"/>
        <v/>
      </c>
      <c r="AH448" s="242" t="str">
        <f t="shared" si="120"/>
        <v/>
      </c>
      <c r="AI448" s="158" t="str">
        <f>IF(K448&lt;&gt;1, IF(SUM(K448:$K$504)&lt;&gt;0, "| Laat geen witruimte tussen ingevulde rijen.", ""), "")</f>
        <v/>
      </c>
      <c r="AJ448" s="242" t="str">
        <f t="shared" si="121"/>
        <v/>
      </c>
      <c r="AK448" s="171"/>
      <c r="AL448" s="159" t="str">
        <f t="shared" si="122"/>
        <v/>
      </c>
    </row>
    <row r="449" spans="1:38" s="8" customFormat="1" ht="14.4" customHeight="1" x14ac:dyDescent="0.3">
      <c r="A449" s="244" t="str">
        <f t="shared" si="108"/>
        <v/>
      </c>
      <c r="B449" s="153" t="str">
        <f t="shared" si="109"/>
        <v/>
      </c>
      <c r="C449" s="173"/>
      <c r="D449" s="179"/>
      <c r="E449" s="175"/>
      <c r="F449" s="156"/>
      <c r="G449" s="175"/>
      <c r="H449" s="175"/>
      <c r="I449" s="177"/>
      <c r="J449" s="157" t="s">
        <v>98</v>
      </c>
      <c r="K449" s="158">
        <f t="shared" si="110"/>
        <v>0</v>
      </c>
      <c r="L449" s="168">
        <f t="shared" si="111"/>
        <v>0</v>
      </c>
      <c r="M449" s="171">
        <f t="shared" si="112"/>
        <v>0</v>
      </c>
      <c r="N449" s="171">
        <f t="shared" si="113"/>
        <v>0</v>
      </c>
      <c r="O449" s="171">
        <f t="shared" si="114"/>
        <v>0</v>
      </c>
      <c r="P449" s="171">
        <f t="shared" si="115"/>
        <v>0</v>
      </c>
      <c r="Q449" s="171">
        <f t="shared" si="116"/>
        <v>0</v>
      </c>
      <c r="R449" s="171">
        <f t="shared" si="117"/>
        <v>0</v>
      </c>
      <c r="S449" s="168" t="str">
        <f t="shared" si="118"/>
        <v/>
      </c>
      <c r="T449" s="171"/>
      <c r="U449" s="171"/>
      <c r="V449" s="171" t="str">
        <f>IF($F449&lt;&gt;"", IF($C449&lt;&gt;"", _xlfn.IFNA(IF(MATCH($C449&amp;" - "&amp;$F449, tblRelatietypeVergoeding[], 0)&lt;&gt;0, "", ""), "| Onverwachte combinatie tussen relatietype (veld "&amp;S448&amp;ROW()&amp;") en vergoedingswijze (veld "&amp;V448&amp;ROW()&amp;"). Kijk na of deze correct is."), ""), "")</f>
        <v/>
      </c>
      <c r="W449" s="171"/>
      <c r="X449" s="171"/>
      <c r="Y449" s="171"/>
      <c r="Z449" s="227" t="str">
        <f t="shared" si="119"/>
        <v/>
      </c>
      <c r="AA449" s="168"/>
      <c r="AB449" s="171"/>
      <c r="AC449" s="171"/>
      <c r="AD449" s="171"/>
      <c r="AE449" s="171"/>
      <c r="AF449" s="171" t="str">
        <f t="shared" si="106"/>
        <v/>
      </c>
      <c r="AG449" s="171" t="str">
        <f t="shared" si="107"/>
        <v/>
      </c>
      <c r="AH449" s="242" t="str">
        <f t="shared" si="120"/>
        <v/>
      </c>
      <c r="AI449" s="158" t="str">
        <f>IF(K449&lt;&gt;1, IF(SUM(K449:$K$504)&lt;&gt;0, "| Laat geen witruimte tussen ingevulde rijen.", ""), "")</f>
        <v/>
      </c>
      <c r="AJ449" s="242" t="str">
        <f t="shared" si="121"/>
        <v/>
      </c>
      <c r="AK449" s="171"/>
      <c r="AL449" s="159" t="str">
        <f t="shared" si="122"/>
        <v/>
      </c>
    </row>
    <row r="450" spans="1:38" s="8" customFormat="1" ht="14.4" customHeight="1" x14ac:dyDescent="0.3">
      <c r="A450" s="244" t="str">
        <f t="shared" si="108"/>
        <v/>
      </c>
      <c r="B450" s="153" t="str">
        <f t="shared" si="109"/>
        <v/>
      </c>
      <c r="C450" s="173"/>
      <c r="D450" s="179"/>
      <c r="E450" s="175"/>
      <c r="F450" s="156"/>
      <c r="G450" s="175"/>
      <c r="H450" s="175"/>
      <c r="I450" s="177"/>
      <c r="J450" s="157" t="s">
        <v>98</v>
      </c>
      <c r="K450" s="158">
        <f t="shared" si="110"/>
        <v>0</v>
      </c>
      <c r="L450" s="168">
        <f t="shared" si="111"/>
        <v>0</v>
      </c>
      <c r="M450" s="171">
        <f t="shared" si="112"/>
        <v>0</v>
      </c>
      <c r="N450" s="171">
        <f t="shared" si="113"/>
        <v>0</v>
      </c>
      <c r="O450" s="171">
        <f t="shared" si="114"/>
        <v>0</v>
      </c>
      <c r="P450" s="171">
        <f t="shared" si="115"/>
        <v>0</v>
      </c>
      <c r="Q450" s="171">
        <f t="shared" si="116"/>
        <v>0</v>
      </c>
      <c r="R450" s="171">
        <f t="shared" si="117"/>
        <v>0</v>
      </c>
      <c r="S450" s="168" t="str">
        <f t="shared" si="118"/>
        <v/>
      </c>
      <c r="T450" s="171"/>
      <c r="U450" s="171"/>
      <c r="V450" s="171" t="str">
        <f>IF($F450&lt;&gt;"", IF($C450&lt;&gt;"", _xlfn.IFNA(IF(MATCH($C450&amp;" - "&amp;$F450, tblRelatietypeVergoeding[], 0)&lt;&gt;0, "", ""), "| Onverwachte combinatie tussen relatietype (veld "&amp;S449&amp;ROW()&amp;") en vergoedingswijze (veld "&amp;V449&amp;ROW()&amp;"). Kijk na of deze correct is."), ""), "")</f>
        <v/>
      </c>
      <c r="W450" s="171"/>
      <c r="X450" s="171"/>
      <c r="Y450" s="171"/>
      <c r="Z450" s="227" t="str">
        <f t="shared" si="119"/>
        <v/>
      </c>
      <c r="AA450" s="168"/>
      <c r="AB450" s="171"/>
      <c r="AC450" s="171"/>
      <c r="AD450" s="171"/>
      <c r="AE450" s="171"/>
      <c r="AF450" s="171" t="str">
        <f t="shared" si="106"/>
        <v/>
      </c>
      <c r="AG450" s="171" t="str">
        <f t="shared" si="107"/>
        <v/>
      </c>
      <c r="AH450" s="242" t="str">
        <f t="shared" si="120"/>
        <v/>
      </c>
      <c r="AI450" s="158" t="str">
        <f>IF(K450&lt;&gt;1, IF(SUM(K450:$K$504)&lt;&gt;0, "| Laat geen witruimte tussen ingevulde rijen.", ""), "")</f>
        <v/>
      </c>
      <c r="AJ450" s="242" t="str">
        <f t="shared" si="121"/>
        <v/>
      </c>
      <c r="AK450" s="171"/>
      <c r="AL450" s="159" t="str">
        <f t="shared" si="122"/>
        <v/>
      </c>
    </row>
    <row r="451" spans="1:38" s="8" customFormat="1" ht="14.4" customHeight="1" x14ac:dyDescent="0.3">
      <c r="A451" s="244" t="str">
        <f t="shared" si="108"/>
        <v/>
      </c>
      <c r="B451" s="153" t="str">
        <f t="shared" si="109"/>
        <v/>
      </c>
      <c r="C451" s="173"/>
      <c r="D451" s="179"/>
      <c r="E451" s="175"/>
      <c r="F451" s="156"/>
      <c r="G451" s="175"/>
      <c r="H451" s="175"/>
      <c r="I451" s="177"/>
      <c r="J451" s="157" t="s">
        <v>98</v>
      </c>
      <c r="K451" s="158">
        <f t="shared" si="110"/>
        <v>0</v>
      </c>
      <c r="L451" s="168">
        <f t="shared" si="111"/>
        <v>0</v>
      </c>
      <c r="M451" s="171">
        <f t="shared" si="112"/>
        <v>0</v>
      </c>
      <c r="N451" s="171">
        <f t="shared" si="113"/>
        <v>0</v>
      </c>
      <c r="O451" s="171">
        <f t="shared" si="114"/>
        <v>0</v>
      </c>
      <c r="P451" s="171">
        <f t="shared" si="115"/>
        <v>0</v>
      </c>
      <c r="Q451" s="171">
        <f t="shared" si="116"/>
        <v>0</v>
      </c>
      <c r="R451" s="171">
        <f t="shared" si="117"/>
        <v>0</v>
      </c>
      <c r="S451" s="168" t="str">
        <f t="shared" si="118"/>
        <v/>
      </c>
      <c r="T451" s="171"/>
      <c r="U451" s="171"/>
      <c r="V451" s="171" t="str">
        <f>IF($F451&lt;&gt;"", IF($C451&lt;&gt;"", _xlfn.IFNA(IF(MATCH($C451&amp;" - "&amp;$F451, tblRelatietypeVergoeding[], 0)&lt;&gt;0, "", ""), "| Onverwachte combinatie tussen relatietype (veld "&amp;S450&amp;ROW()&amp;") en vergoedingswijze (veld "&amp;V450&amp;ROW()&amp;"). Kijk na of deze correct is."), ""), "")</f>
        <v/>
      </c>
      <c r="W451" s="171"/>
      <c r="X451" s="171"/>
      <c r="Y451" s="171"/>
      <c r="Z451" s="227" t="str">
        <f t="shared" si="119"/>
        <v/>
      </c>
      <c r="AA451" s="168"/>
      <c r="AB451" s="171"/>
      <c r="AC451" s="171"/>
      <c r="AD451" s="171"/>
      <c r="AE451" s="171"/>
      <c r="AF451" s="171" t="str">
        <f t="shared" si="106"/>
        <v/>
      </c>
      <c r="AG451" s="171" t="str">
        <f t="shared" si="107"/>
        <v/>
      </c>
      <c r="AH451" s="242" t="str">
        <f t="shared" si="120"/>
        <v/>
      </c>
      <c r="AI451" s="158" t="str">
        <f>IF(K451&lt;&gt;1, IF(SUM(K451:$K$504)&lt;&gt;0, "| Laat geen witruimte tussen ingevulde rijen.", ""), "")</f>
        <v/>
      </c>
      <c r="AJ451" s="242" t="str">
        <f t="shared" si="121"/>
        <v/>
      </c>
      <c r="AK451" s="171"/>
      <c r="AL451" s="159" t="str">
        <f t="shared" si="122"/>
        <v/>
      </c>
    </row>
    <row r="452" spans="1:38" s="8" customFormat="1" ht="14.4" customHeight="1" x14ac:dyDescent="0.3">
      <c r="A452" s="244" t="str">
        <f t="shared" si="108"/>
        <v/>
      </c>
      <c r="B452" s="153" t="str">
        <f t="shared" si="109"/>
        <v/>
      </c>
      <c r="C452" s="173"/>
      <c r="D452" s="179"/>
      <c r="E452" s="175"/>
      <c r="F452" s="156"/>
      <c r="G452" s="175"/>
      <c r="H452" s="175"/>
      <c r="I452" s="177"/>
      <c r="J452" s="157" t="s">
        <v>98</v>
      </c>
      <c r="K452" s="158">
        <f t="shared" si="110"/>
        <v>0</v>
      </c>
      <c r="L452" s="168">
        <f t="shared" si="111"/>
        <v>0</v>
      </c>
      <c r="M452" s="171">
        <f t="shared" si="112"/>
        <v>0</v>
      </c>
      <c r="N452" s="171">
        <f t="shared" si="113"/>
        <v>0</v>
      </c>
      <c r="O452" s="171">
        <f t="shared" si="114"/>
        <v>0</v>
      </c>
      <c r="P452" s="171">
        <f t="shared" si="115"/>
        <v>0</v>
      </c>
      <c r="Q452" s="171">
        <f t="shared" si="116"/>
        <v>0</v>
      </c>
      <c r="R452" s="171">
        <f t="shared" si="117"/>
        <v>0</v>
      </c>
      <c r="S452" s="168" t="str">
        <f t="shared" si="118"/>
        <v/>
      </c>
      <c r="T452" s="171"/>
      <c r="U452" s="171"/>
      <c r="V452" s="171" t="str">
        <f>IF($F452&lt;&gt;"", IF($C452&lt;&gt;"", _xlfn.IFNA(IF(MATCH($C452&amp;" - "&amp;$F452, tblRelatietypeVergoeding[], 0)&lt;&gt;0, "", ""), "| Onverwachte combinatie tussen relatietype (veld "&amp;S451&amp;ROW()&amp;") en vergoedingswijze (veld "&amp;V451&amp;ROW()&amp;"). Kijk na of deze correct is."), ""), "")</f>
        <v/>
      </c>
      <c r="W452" s="171"/>
      <c r="X452" s="171"/>
      <c r="Y452" s="171"/>
      <c r="Z452" s="227" t="str">
        <f t="shared" si="119"/>
        <v/>
      </c>
      <c r="AA452" s="168"/>
      <c r="AB452" s="171"/>
      <c r="AC452" s="171"/>
      <c r="AD452" s="171"/>
      <c r="AE452" s="171"/>
      <c r="AF452" s="171" t="str">
        <f t="shared" si="106"/>
        <v/>
      </c>
      <c r="AG452" s="171" t="str">
        <f t="shared" si="107"/>
        <v/>
      </c>
      <c r="AH452" s="242" t="str">
        <f t="shared" si="120"/>
        <v/>
      </c>
      <c r="AI452" s="158" t="str">
        <f>IF(K452&lt;&gt;1, IF(SUM(K452:$K$504)&lt;&gt;0, "| Laat geen witruimte tussen ingevulde rijen.", ""), "")</f>
        <v/>
      </c>
      <c r="AJ452" s="242" t="str">
        <f t="shared" si="121"/>
        <v/>
      </c>
      <c r="AK452" s="171"/>
      <c r="AL452" s="159" t="str">
        <f t="shared" si="122"/>
        <v/>
      </c>
    </row>
    <row r="453" spans="1:38" s="8" customFormat="1" ht="14.4" customHeight="1" x14ac:dyDescent="0.3">
      <c r="A453" s="244" t="str">
        <f t="shared" si="108"/>
        <v/>
      </c>
      <c r="B453" s="153" t="str">
        <f t="shared" si="109"/>
        <v/>
      </c>
      <c r="C453" s="173"/>
      <c r="D453" s="179"/>
      <c r="E453" s="175"/>
      <c r="F453" s="156"/>
      <c r="G453" s="175"/>
      <c r="H453" s="175"/>
      <c r="I453" s="177"/>
      <c r="J453" s="157" t="s">
        <v>98</v>
      </c>
      <c r="K453" s="158">
        <f t="shared" si="110"/>
        <v>0</v>
      </c>
      <c r="L453" s="168">
        <f t="shared" si="111"/>
        <v>0</v>
      </c>
      <c r="M453" s="171">
        <f t="shared" si="112"/>
        <v>0</v>
      </c>
      <c r="N453" s="171">
        <f t="shared" si="113"/>
        <v>0</v>
      </c>
      <c r="O453" s="171">
        <f t="shared" si="114"/>
        <v>0</v>
      </c>
      <c r="P453" s="171">
        <f t="shared" si="115"/>
        <v>0</v>
      </c>
      <c r="Q453" s="171">
        <f t="shared" si="116"/>
        <v>0</v>
      </c>
      <c r="R453" s="171">
        <f t="shared" si="117"/>
        <v>0</v>
      </c>
      <c r="S453" s="168" t="str">
        <f t="shared" si="118"/>
        <v/>
      </c>
      <c r="T453" s="171"/>
      <c r="U453" s="171"/>
      <c r="V453" s="171" t="str">
        <f>IF($F453&lt;&gt;"", IF($C453&lt;&gt;"", _xlfn.IFNA(IF(MATCH($C453&amp;" - "&amp;$F453, tblRelatietypeVergoeding[], 0)&lt;&gt;0, "", ""), "| Onverwachte combinatie tussen relatietype (veld "&amp;S452&amp;ROW()&amp;") en vergoedingswijze (veld "&amp;V452&amp;ROW()&amp;"). Kijk na of deze correct is."), ""), "")</f>
        <v/>
      </c>
      <c r="W453" s="171"/>
      <c r="X453" s="171"/>
      <c r="Y453" s="171"/>
      <c r="Z453" s="227" t="str">
        <f t="shared" si="119"/>
        <v/>
      </c>
      <c r="AA453" s="168"/>
      <c r="AB453" s="171"/>
      <c r="AC453" s="171"/>
      <c r="AD453" s="171"/>
      <c r="AE453" s="171"/>
      <c r="AF453" s="171" t="str">
        <f t="shared" ref="AF453:AF504" si="123">IF(ISTEXT(H453), IFERROR(IF(SEARCH(".", H453)&lt;&gt;0, "| Veld '"&amp;AF$4&amp;ROW()&amp;"': "&amp;Fout_punt), "| Veld '"&amp;AF$4&amp;ROW()&amp;"': "&amp;Fout_geen_getal), IF(H453&lt;0, "| Veld '"&amp;AF$4&amp;ROW()&amp;"': "&amp;Fout_negatief, IF(H453&gt;D453, "| Veld '"&amp;$AF$4&amp;ROW()&amp;"': Het aantal VTE's kan niet groter zijn dan het aantal personen in veld '"&amp;$AB$4&amp;ROW()&amp;"'.", "")))</f>
        <v/>
      </c>
      <c r="AG453" s="171" t="str">
        <f t="shared" ref="AG453:AG504" si="124">IF(ISTEXT(I453), IFERROR(IF(SEARCH(".", I453)&lt;&gt;0, "| Veld '"&amp;AG$4&amp;ROW()&amp;"': "&amp;Fout_punt), "| Veld '"&amp;AG$4&amp;ROW()&amp;"': "&amp;Fout_geen_getal), IF(I453&lt;0, "| Veld '"&amp;AG$4&amp;ROW()&amp;"': "&amp;Fout_negatief, ""))</f>
        <v/>
      </c>
      <c r="AH453" s="242" t="str">
        <f t="shared" si="120"/>
        <v/>
      </c>
      <c r="AI453" s="158" t="str">
        <f>IF(K453&lt;&gt;1, IF(SUM(K453:$K$504)&lt;&gt;0, "| Laat geen witruimte tussen ingevulde rijen.", ""), "")</f>
        <v/>
      </c>
      <c r="AJ453" s="242" t="str">
        <f t="shared" si="121"/>
        <v/>
      </c>
      <c r="AK453" s="171"/>
      <c r="AL453" s="159" t="str">
        <f t="shared" si="122"/>
        <v/>
      </c>
    </row>
    <row r="454" spans="1:38" x14ac:dyDescent="0.3">
      <c r="A454" s="244" t="str">
        <f t="shared" ref="A454:A504" si="125">IF(AL454&lt;&gt;"", "✘", "")</f>
        <v/>
      </c>
      <c r="B454" s="153" t="str">
        <f t="shared" ref="B454:B504" si="126">IF(OR(K454&lt;&gt;0, AI454&lt;&gt;""), ROW()-4, "")</f>
        <v/>
      </c>
      <c r="C454" s="173"/>
      <c r="D454" s="179"/>
      <c r="E454" s="175"/>
      <c r="F454" s="156"/>
      <c r="G454" s="175"/>
      <c r="H454" s="175"/>
      <c r="I454" s="177"/>
      <c r="J454" s="157" t="s">
        <v>98</v>
      </c>
      <c r="K454" s="158">
        <f t="shared" ref="K454:K504" si="127">IF(C454&amp;D454&amp;E454&amp;F454&amp;G454&amp;I454&lt;&gt;"", 1, 0)</f>
        <v>0</v>
      </c>
      <c r="L454" s="168">
        <f t="shared" ref="L454:L504" si="128">IF($K454&lt;&gt;0, IF(C454&lt;&gt;"", 0, 1), 0)</f>
        <v>0</v>
      </c>
      <c r="M454" s="171">
        <f t="shared" ref="M454:M504" si="129">IF($K454&lt;&gt;0, IF(D454&lt;&gt;"", 0, 1), 0)</f>
        <v>0</v>
      </c>
      <c r="N454" s="171">
        <f t="shared" ref="N454:N504" si="130">IF($K454&lt;&gt;0, IF(E454&lt;&gt;"", 0, 1), 0)</f>
        <v>0</v>
      </c>
      <c r="O454" s="171">
        <f t="shared" ref="O454:O504" si="131">IF($K454&lt;&gt;0, IF(F454&lt;&gt;"", 0, 1), 0)</f>
        <v>0</v>
      </c>
      <c r="P454" s="171">
        <f t="shared" ref="P454:P504" si="132">IF($K454&lt;&gt;0, IF(G454&lt;&gt;"", 0, 1), 0)</f>
        <v>0</v>
      </c>
      <c r="Q454" s="171">
        <f t="shared" ref="Q454:Q504" si="133">IF($K454&lt;&gt;0, IF(OR(C454="Uitzendpersoneel", C454="Ter beschikking gesteld personeel"), IF(H454&lt;&gt;"", 0, 1), -1), 0)</f>
        <v>0</v>
      </c>
      <c r="R454" s="171">
        <f t="shared" ref="R454:R504" si="134">IF($K454&lt;&gt;0, IF(I454&lt;&gt;"", 0, 1), 0)</f>
        <v>0</v>
      </c>
      <c r="S454" s="168" t="str">
        <f t="shared" ref="S454:S504" si="135">V454</f>
        <v/>
      </c>
      <c r="T454" s="171"/>
      <c r="U454" s="171"/>
      <c r="V454" s="171" t="str">
        <f>IF($F454&lt;&gt;"", IF($C454&lt;&gt;"", _xlfn.IFNA(IF(MATCH($C454&amp;" - "&amp;$F454, tblRelatietypeVergoeding[], 0)&lt;&gt;0, "", ""), "| Onverwachte combinatie tussen relatietype (veld "&amp;S453&amp;ROW()&amp;") en vergoedingswijze (veld "&amp;V453&amp;ROW()&amp;"). Kijk na of deze correct is."), ""), "")</f>
        <v/>
      </c>
      <c r="W454" s="171"/>
      <c r="X454" s="171"/>
      <c r="Y454" s="171"/>
      <c r="Z454" s="227" t="str">
        <f t="shared" ref="Z454:Z504" si="136">V454</f>
        <v/>
      </c>
      <c r="AA454" s="168"/>
      <c r="AB454" s="171"/>
      <c r="AC454" s="171"/>
      <c r="AD454" s="171"/>
      <c r="AE454" s="171"/>
      <c r="AF454" s="171" t="str">
        <f t="shared" si="123"/>
        <v/>
      </c>
      <c r="AG454" s="171" t="str">
        <f t="shared" si="124"/>
        <v/>
      </c>
      <c r="AH454" s="242" t="str">
        <f t="shared" ref="AH454:AH504" si="137">IF(SUMIF(L454:R454, "&gt;0")&gt;0, "| Vul verplichte velden in.", "")</f>
        <v/>
      </c>
      <c r="AI454" s="158" t="str">
        <f>IF(K454&lt;&gt;1, IF(SUM(K454:$K$504)&lt;&gt;0, "| Laat geen witruimte tussen ingevulde rijen.", ""), "")</f>
        <v/>
      </c>
      <c r="AJ454" s="242" t="str">
        <f t="shared" ref="AJ454:AJ504" si="138">IF(AA454&amp;AB454&amp;AC454&amp;AD454&amp;AE454&amp;AF454&amp;AG454&lt;&gt;"", AA454&amp;AB454&amp;AC454&amp;AD454&amp;AE454&amp;AF454&amp;AG454, AH454&amp;AI454)</f>
        <v/>
      </c>
      <c r="AK454" s="171"/>
      <c r="AL454" s="159" t="str">
        <f t="shared" ref="AL454:AL504" si="139">IF(AJ454&lt;&gt;"", AJ454, Z454)</f>
        <v/>
      </c>
    </row>
    <row r="455" spans="1:38" x14ac:dyDescent="0.3">
      <c r="A455" s="244" t="str">
        <f t="shared" si="125"/>
        <v/>
      </c>
      <c r="B455" s="153" t="str">
        <f t="shared" si="126"/>
        <v/>
      </c>
      <c r="C455" s="173"/>
      <c r="D455" s="179"/>
      <c r="E455" s="175"/>
      <c r="F455" s="156"/>
      <c r="G455" s="175"/>
      <c r="H455" s="175"/>
      <c r="I455" s="177"/>
      <c r="J455" s="157" t="s">
        <v>98</v>
      </c>
      <c r="K455" s="158">
        <f t="shared" si="127"/>
        <v>0</v>
      </c>
      <c r="L455" s="168">
        <f t="shared" si="128"/>
        <v>0</v>
      </c>
      <c r="M455" s="171">
        <f t="shared" si="129"/>
        <v>0</v>
      </c>
      <c r="N455" s="171">
        <f t="shared" si="130"/>
        <v>0</v>
      </c>
      <c r="O455" s="171">
        <f t="shared" si="131"/>
        <v>0</v>
      </c>
      <c r="P455" s="171">
        <f t="shared" si="132"/>
        <v>0</v>
      </c>
      <c r="Q455" s="171">
        <f t="shared" si="133"/>
        <v>0</v>
      </c>
      <c r="R455" s="171">
        <f t="shared" si="134"/>
        <v>0</v>
      </c>
      <c r="S455" s="168" t="str">
        <f t="shared" si="135"/>
        <v/>
      </c>
      <c r="T455" s="171"/>
      <c r="U455" s="171"/>
      <c r="V455" s="171" t="str">
        <f>IF($F455&lt;&gt;"", IF($C455&lt;&gt;"", _xlfn.IFNA(IF(MATCH($C455&amp;" - "&amp;$F455, tblRelatietypeVergoeding[], 0)&lt;&gt;0, "", ""), "| Onverwachte combinatie tussen relatietype (veld "&amp;S454&amp;ROW()&amp;") en vergoedingswijze (veld "&amp;V454&amp;ROW()&amp;"). Kijk na of deze correct is."), ""), "")</f>
        <v/>
      </c>
      <c r="W455" s="171"/>
      <c r="X455" s="171"/>
      <c r="Y455" s="171"/>
      <c r="Z455" s="227" t="str">
        <f t="shared" si="136"/>
        <v/>
      </c>
      <c r="AA455" s="168"/>
      <c r="AB455" s="171"/>
      <c r="AC455" s="171"/>
      <c r="AD455" s="171"/>
      <c r="AE455" s="171"/>
      <c r="AF455" s="171" t="str">
        <f t="shared" si="123"/>
        <v/>
      </c>
      <c r="AG455" s="171" t="str">
        <f t="shared" si="124"/>
        <v/>
      </c>
      <c r="AH455" s="242" t="str">
        <f t="shared" si="137"/>
        <v/>
      </c>
      <c r="AI455" s="158" t="str">
        <f>IF(K455&lt;&gt;1, IF(SUM(K455:$K$504)&lt;&gt;0, "| Laat geen witruimte tussen ingevulde rijen.", ""), "")</f>
        <v/>
      </c>
      <c r="AJ455" s="242" t="str">
        <f t="shared" si="138"/>
        <v/>
      </c>
      <c r="AK455" s="171"/>
      <c r="AL455" s="159" t="str">
        <f t="shared" si="139"/>
        <v/>
      </c>
    </row>
    <row r="456" spans="1:38" x14ac:dyDescent="0.3">
      <c r="A456" s="244" t="str">
        <f t="shared" si="125"/>
        <v/>
      </c>
      <c r="B456" s="153" t="str">
        <f t="shared" si="126"/>
        <v/>
      </c>
      <c r="C456" s="173"/>
      <c r="D456" s="179"/>
      <c r="E456" s="175"/>
      <c r="F456" s="156"/>
      <c r="G456" s="175"/>
      <c r="H456" s="175"/>
      <c r="I456" s="177"/>
      <c r="J456" s="157" t="s">
        <v>98</v>
      </c>
      <c r="K456" s="158">
        <f t="shared" si="127"/>
        <v>0</v>
      </c>
      <c r="L456" s="168">
        <f t="shared" si="128"/>
        <v>0</v>
      </c>
      <c r="M456" s="171">
        <f t="shared" si="129"/>
        <v>0</v>
      </c>
      <c r="N456" s="171">
        <f t="shared" si="130"/>
        <v>0</v>
      </c>
      <c r="O456" s="171">
        <f t="shared" si="131"/>
        <v>0</v>
      </c>
      <c r="P456" s="171">
        <f t="shared" si="132"/>
        <v>0</v>
      </c>
      <c r="Q456" s="171">
        <f t="shared" si="133"/>
        <v>0</v>
      </c>
      <c r="R456" s="171">
        <f t="shared" si="134"/>
        <v>0</v>
      </c>
      <c r="S456" s="168" t="str">
        <f t="shared" si="135"/>
        <v/>
      </c>
      <c r="T456" s="171"/>
      <c r="U456" s="171"/>
      <c r="V456" s="171" t="str">
        <f>IF($F456&lt;&gt;"", IF($C456&lt;&gt;"", _xlfn.IFNA(IF(MATCH($C456&amp;" - "&amp;$F456, tblRelatietypeVergoeding[], 0)&lt;&gt;0, "", ""), "| Onverwachte combinatie tussen relatietype (veld "&amp;S455&amp;ROW()&amp;") en vergoedingswijze (veld "&amp;V455&amp;ROW()&amp;"). Kijk na of deze correct is."), ""), "")</f>
        <v/>
      </c>
      <c r="W456" s="171"/>
      <c r="X456" s="171"/>
      <c r="Y456" s="171"/>
      <c r="Z456" s="227" t="str">
        <f t="shared" si="136"/>
        <v/>
      </c>
      <c r="AA456" s="168"/>
      <c r="AB456" s="171"/>
      <c r="AC456" s="171"/>
      <c r="AD456" s="171"/>
      <c r="AE456" s="171"/>
      <c r="AF456" s="171" t="str">
        <f t="shared" si="123"/>
        <v/>
      </c>
      <c r="AG456" s="171" t="str">
        <f t="shared" si="124"/>
        <v/>
      </c>
      <c r="AH456" s="242" t="str">
        <f t="shared" si="137"/>
        <v/>
      </c>
      <c r="AI456" s="158" t="str">
        <f>IF(K456&lt;&gt;1, IF(SUM(K456:$K$504)&lt;&gt;0, "| Laat geen witruimte tussen ingevulde rijen.", ""), "")</f>
        <v/>
      </c>
      <c r="AJ456" s="242" t="str">
        <f t="shared" si="138"/>
        <v/>
      </c>
      <c r="AK456" s="171"/>
      <c r="AL456" s="159" t="str">
        <f t="shared" si="139"/>
        <v/>
      </c>
    </row>
    <row r="457" spans="1:38" x14ac:dyDescent="0.3">
      <c r="A457" s="244" t="str">
        <f t="shared" si="125"/>
        <v/>
      </c>
      <c r="B457" s="153" t="str">
        <f t="shared" si="126"/>
        <v/>
      </c>
      <c r="C457" s="173"/>
      <c r="D457" s="179"/>
      <c r="E457" s="175"/>
      <c r="F457" s="156"/>
      <c r="G457" s="175"/>
      <c r="H457" s="175"/>
      <c r="I457" s="177"/>
      <c r="J457" s="157" t="s">
        <v>98</v>
      </c>
      <c r="K457" s="158">
        <f t="shared" si="127"/>
        <v>0</v>
      </c>
      <c r="L457" s="168">
        <f t="shared" si="128"/>
        <v>0</v>
      </c>
      <c r="M457" s="171">
        <f t="shared" si="129"/>
        <v>0</v>
      </c>
      <c r="N457" s="171">
        <f t="shared" si="130"/>
        <v>0</v>
      </c>
      <c r="O457" s="171">
        <f t="shared" si="131"/>
        <v>0</v>
      </c>
      <c r="P457" s="171">
        <f t="shared" si="132"/>
        <v>0</v>
      </c>
      <c r="Q457" s="171">
        <f t="shared" si="133"/>
        <v>0</v>
      </c>
      <c r="R457" s="171">
        <f t="shared" si="134"/>
        <v>0</v>
      </c>
      <c r="S457" s="168" t="str">
        <f t="shared" si="135"/>
        <v/>
      </c>
      <c r="T457" s="171"/>
      <c r="U457" s="171"/>
      <c r="V457" s="171" t="str">
        <f>IF($F457&lt;&gt;"", IF($C457&lt;&gt;"", _xlfn.IFNA(IF(MATCH($C457&amp;" - "&amp;$F457, tblRelatietypeVergoeding[], 0)&lt;&gt;0, "", ""), "| Onverwachte combinatie tussen relatietype (veld "&amp;S456&amp;ROW()&amp;") en vergoedingswijze (veld "&amp;V456&amp;ROW()&amp;"). Kijk na of deze correct is."), ""), "")</f>
        <v/>
      </c>
      <c r="W457" s="171"/>
      <c r="X457" s="171"/>
      <c r="Y457" s="171"/>
      <c r="Z457" s="227" t="str">
        <f t="shared" si="136"/>
        <v/>
      </c>
      <c r="AA457" s="168"/>
      <c r="AB457" s="171"/>
      <c r="AC457" s="171"/>
      <c r="AD457" s="171"/>
      <c r="AE457" s="171"/>
      <c r="AF457" s="171" t="str">
        <f t="shared" si="123"/>
        <v/>
      </c>
      <c r="AG457" s="171" t="str">
        <f t="shared" si="124"/>
        <v/>
      </c>
      <c r="AH457" s="242" t="str">
        <f t="shared" si="137"/>
        <v/>
      </c>
      <c r="AI457" s="158" t="str">
        <f>IF(K457&lt;&gt;1, IF(SUM(K457:$K$504)&lt;&gt;0, "| Laat geen witruimte tussen ingevulde rijen.", ""), "")</f>
        <v/>
      </c>
      <c r="AJ457" s="242" t="str">
        <f t="shared" si="138"/>
        <v/>
      </c>
      <c r="AK457" s="171"/>
      <c r="AL457" s="159" t="str">
        <f t="shared" si="139"/>
        <v/>
      </c>
    </row>
    <row r="458" spans="1:38" x14ac:dyDescent="0.3">
      <c r="A458" s="244" t="str">
        <f t="shared" si="125"/>
        <v/>
      </c>
      <c r="B458" s="153" t="str">
        <f t="shared" si="126"/>
        <v/>
      </c>
      <c r="C458" s="173"/>
      <c r="D458" s="179"/>
      <c r="E458" s="175"/>
      <c r="F458" s="156"/>
      <c r="G458" s="175"/>
      <c r="H458" s="175"/>
      <c r="I458" s="177"/>
      <c r="J458" s="157" t="s">
        <v>98</v>
      </c>
      <c r="K458" s="158">
        <f t="shared" si="127"/>
        <v>0</v>
      </c>
      <c r="L458" s="168">
        <f t="shared" si="128"/>
        <v>0</v>
      </c>
      <c r="M458" s="171">
        <f t="shared" si="129"/>
        <v>0</v>
      </c>
      <c r="N458" s="171">
        <f t="shared" si="130"/>
        <v>0</v>
      </c>
      <c r="O458" s="171">
        <f t="shared" si="131"/>
        <v>0</v>
      </c>
      <c r="P458" s="171">
        <f t="shared" si="132"/>
        <v>0</v>
      </c>
      <c r="Q458" s="171">
        <f t="shared" si="133"/>
        <v>0</v>
      </c>
      <c r="R458" s="171">
        <f t="shared" si="134"/>
        <v>0</v>
      </c>
      <c r="S458" s="168" t="str">
        <f t="shared" si="135"/>
        <v/>
      </c>
      <c r="T458" s="171"/>
      <c r="U458" s="171"/>
      <c r="V458" s="171" t="str">
        <f>IF($F458&lt;&gt;"", IF($C458&lt;&gt;"", _xlfn.IFNA(IF(MATCH($C458&amp;" - "&amp;$F458, tblRelatietypeVergoeding[], 0)&lt;&gt;0, "", ""), "| Onverwachte combinatie tussen relatietype (veld "&amp;S457&amp;ROW()&amp;") en vergoedingswijze (veld "&amp;V457&amp;ROW()&amp;"). Kijk na of deze correct is."), ""), "")</f>
        <v/>
      </c>
      <c r="W458" s="171"/>
      <c r="X458" s="171"/>
      <c r="Y458" s="171"/>
      <c r="Z458" s="227" t="str">
        <f t="shared" si="136"/>
        <v/>
      </c>
      <c r="AA458" s="168"/>
      <c r="AB458" s="171"/>
      <c r="AC458" s="171"/>
      <c r="AD458" s="171"/>
      <c r="AE458" s="171"/>
      <c r="AF458" s="171" t="str">
        <f t="shared" si="123"/>
        <v/>
      </c>
      <c r="AG458" s="171" t="str">
        <f t="shared" si="124"/>
        <v/>
      </c>
      <c r="AH458" s="242" t="str">
        <f t="shared" si="137"/>
        <v/>
      </c>
      <c r="AI458" s="158" t="str">
        <f>IF(K458&lt;&gt;1, IF(SUM(K458:$K$504)&lt;&gt;0, "| Laat geen witruimte tussen ingevulde rijen.", ""), "")</f>
        <v/>
      </c>
      <c r="AJ458" s="242" t="str">
        <f t="shared" si="138"/>
        <v/>
      </c>
      <c r="AK458" s="171"/>
      <c r="AL458" s="159" t="str">
        <f t="shared" si="139"/>
        <v/>
      </c>
    </row>
    <row r="459" spans="1:38" x14ac:dyDescent="0.3">
      <c r="A459" s="244" t="str">
        <f t="shared" si="125"/>
        <v/>
      </c>
      <c r="B459" s="153" t="str">
        <f t="shared" si="126"/>
        <v/>
      </c>
      <c r="C459" s="173"/>
      <c r="D459" s="179"/>
      <c r="E459" s="175"/>
      <c r="F459" s="156"/>
      <c r="G459" s="175"/>
      <c r="H459" s="175"/>
      <c r="I459" s="177"/>
      <c r="J459" s="157" t="s">
        <v>98</v>
      </c>
      <c r="K459" s="158">
        <f t="shared" si="127"/>
        <v>0</v>
      </c>
      <c r="L459" s="168">
        <f t="shared" si="128"/>
        <v>0</v>
      </c>
      <c r="M459" s="171">
        <f t="shared" si="129"/>
        <v>0</v>
      </c>
      <c r="N459" s="171">
        <f t="shared" si="130"/>
        <v>0</v>
      </c>
      <c r="O459" s="171">
        <f t="shared" si="131"/>
        <v>0</v>
      </c>
      <c r="P459" s="171">
        <f t="shared" si="132"/>
        <v>0</v>
      </c>
      <c r="Q459" s="171">
        <f t="shared" si="133"/>
        <v>0</v>
      </c>
      <c r="R459" s="171">
        <f t="shared" si="134"/>
        <v>0</v>
      </c>
      <c r="S459" s="168" t="str">
        <f t="shared" si="135"/>
        <v/>
      </c>
      <c r="T459" s="171"/>
      <c r="U459" s="171"/>
      <c r="V459" s="171" t="str">
        <f>IF($F459&lt;&gt;"", IF($C459&lt;&gt;"", _xlfn.IFNA(IF(MATCH($C459&amp;" - "&amp;$F459, tblRelatietypeVergoeding[], 0)&lt;&gt;0, "", ""), "| Onverwachte combinatie tussen relatietype (veld "&amp;S458&amp;ROW()&amp;") en vergoedingswijze (veld "&amp;V458&amp;ROW()&amp;"). Kijk na of deze correct is."), ""), "")</f>
        <v/>
      </c>
      <c r="W459" s="171"/>
      <c r="X459" s="171"/>
      <c r="Y459" s="171"/>
      <c r="Z459" s="227" t="str">
        <f t="shared" si="136"/>
        <v/>
      </c>
      <c r="AA459" s="168"/>
      <c r="AB459" s="171"/>
      <c r="AC459" s="171"/>
      <c r="AD459" s="171"/>
      <c r="AE459" s="171"/>
      <c r="AF459" s="171" t="str">
        <f t="shared" si="123"/>
        <v/>
      </c>
      <c r="AG459" s="171" t="str">
        <f t="shared" si="124"/>
        <v/>
      </c>
      <c r="AH459" s="242" t="str">
        <f t="shared" si="137"/>
        <v/>
      </c>
      <c r="AI459" s="158" t="str">
        <f>IF(K459&lt;&gt;1, IF(SUM(K459:$K$504)&lt;&gt;0, "| Laat geen witruimte tussen ingevulde rijen.", ""), "")</f>
        <v/>
      </c>
      <c r="AJ459" s="242" t="str">
        <f t="shared" si="138"/>
        <v/>
      </c>
      <c r="AK459" s="171"/>
      <c r="AL459" s="159" t="str">
        <f t="shared" si="139"/>
        <v/>
      </c>
    </row>
    <row r="460" spans="1:38" x14ac:dyDescent="0.3">
      <c r="A460" s="244" t="str">
        <f t="shared" si="125"/>
        <v/>
      </c>
      <c r="B460" s="153" t="str">
        <f t="shared" si="126"/>
        <v/>
      </c>
      <c r="C460" s="173"/>
      <c r="D460" s="179"/>
      <c r="E460" s="175"/>
      <c r="F460" s="156"/>
      <c r="G460" s="175"/>
      <c r="H460" s="175"/>
      <c r="I460" s="177"/>
      <c r="J460" s="157" t="s">
        <v>98</v>
      </c>
      <c r="K460" s="158">
        <f t="shared" si="127"/>
        <v>0</v>
      </c>
      <c r="L460" s="168">
        <f t="shared" si="128"/>
        <v>0</v>
      </c>
      <c r="M460" s="171">
        <f t="shared" si="129"/>
        <v>0</v>
      </c>
      <c r="N460" s="171">
        <f t="shared" si="130"/>
        <v>0</v>
      </c>
      <c r="O460" s="171">
        <f t="shared" si="131"/>
        <v>0</v>
      </c>
      <c r="P460" s="171">
        <f t="shared" si="132"/>
        <v>0</v>
      </c>
      <c r="Q460" s="171">
        <f t="shared" si="133"/>
        <v>0</v>
      </c>
      <c r="R460" s="171">
        <f t="shared" si="134"/>
        <v>0</v>
      </c>
      <c r="S460" s="168" t="str">
        <f t="shared" si="135"/>
        <v/>
      </c>
      <c r="T460" s="171"/>
      <c r="U460" s="171"/>
      <c r="V460" s="171" t="str">
        <f>IF($F460&lt;&gt;"", IF($C460&lt;&gt;"", _xlfn.IFNA(IF(MATCH($C460&amp;" - "&amp;$F460, tblRelatietypeVergoeding[], 0)&lt;&gt;0, "", ""), "| Onverwachte combinatie tussen relatietype (veld "&amp;S459&amp;ROW()&amp;") en vergoedingswijze (veld "&amp;V459&amp;ROW()&amp;"). Kijk na of deze correct is."), ""), "")</f>
        <v/>
      </c>
      <c r="W460" s="171"/>
      <c r="X460" s="171"/>
      <c r="Y460" s="171"/>
      <c r="Z460" s="227" t="str">
        <f t="shared" si="136"/>
        <v/>
      </c>
      <c r="AA460" s="168"/>
      <c r="AB460" s="171"/>
      <c r="AC460" s="171"/>
      <c r="AD460" s="171"/>
      <c r="AE460" s="171"/>
      <c r="AF460" s="171" t="str">
        <f t="shared" si="123"/>
        <v/>
      </c>
      <c r="AG460" s="171" t="str">
        <f t="shared" si="124"/>
        <v/>
      </c>
      <c r="AH460" s="242" t="str">
        <f t="shared" si="137"/>
        <v/>
      </c>
      <c r="AI460" s="158" t="str">
        <f>IF(K460&lt;&gt;1, IF(SUM(K460:$K$504)&lt;&gt;0, "| Laat geen witruimte tussen ingevulde rijen.", ""), "")</f>
        <v/>
      </c>
      <c r="AJ460" s="242" t="str">
        <f t="shared" si="138"/>
        <v/>
      </c>
      <c r="AK460" s="171"/>
      <c r="AL460" s="159" t="str">
        <f t="shared" si="139"/>
        <v/>
      </c>
    </row>
    <row r="461" spans="1:38" x14ac:dyDescent="0.3">
      <c r="A461" s="244" t="str">
        <f t="shared" si="125"/>
        <v/>
      </c>
      <c r="B461" s="153" t="str">
        <f t="shared" si="126"/>
        <v/>
      </c>
      <c r="C461" s="173"/>
      <c r="D461" s="179"/>
      <c r="E461" s="175"/>
      <c r="F461" s="156"/>
      <c r="G461" s="175"/>
      <c r="H461" s="175"/>
      <c r="I461" s="177"/>
      <c r="J461" s="157" t="s">
        <v>98</v>
      </c>
      <c r="K461" s="158">
        <f t="shared" si="127"/>
        <v>0</v>
      </c>
      <c r="L461" s="168">
        <f t="shared" si="128"/>
        <v>0</v>
      </c>
      <c r="M461" s="171">
        <f t="shared" si="129"/>
        <v>0</v>
      </c>
      <c r="N461" s="171">
        <f t="shared" si="130"/>
        <v>0</v>
      </c>
      <c r="O461" s="171">
        <f t="shared" si="131"/>
        <v>0</v>
      </c>
      <c r="P461" s="171">
        <f t="shared" si="132"/>
        <v>0</v>
      </c>
      <c r="Q461" s="171">
        <f t="shared" si="133"/>
        <v>0</v>
      </c>
      <c r="R461" s="171">
        <f t="shared" si="134"/>
        <v>0</v>
      </c>
      <c r="S461" s="168" t="str">
        <f t="shared" si="135"/>
        <v/>
      </c>
      <c r="T461" s="171"/>
      <c r="U461" s="171"/>
      <c r="V461" s="171" t="str">
        <f>IF($F461&lt;&gt;"", IF($C461&lt;&gt;"", _xlfn.IFNA(IF(MATCH($C461&amp;" - "&amp;$F461, tblRelatietypeVergoeding[], 0)&lt;&gt;0, "", ""), "| Onverwachte combinatie tussen relatietype (veld "&amp;S460&amp;ROW()&amp;") en vergoedingswijze (veld "&amp;V460&amp;ROW()&amp;"). Kijk na of deze correct is."), ""), "")</f>
        <v/>
      </c>
      <c r="W461" s="171"/>
      <c r="X461" s="171"/>
      <c r="Y461" s="171"/>
      <c r="Z461" s="227" t="str">
        <f t="shared" si="136"/>
        <v/>
      </c>
      <c r="AA461" s="168"/>
      <c r="AB461" s="171"/>
      <c r="AC461" s="171"/>
      <c r="AD461" s="171"/>
      <c r="AE461" s="171"/>
      <c r="AF461" s="171" t="str">
        <f t="shared" si="123"/>
        <v/>
      </c>
      <c r="AG461" s="171" t="str">
        <f t="shared" si="124"/>
        <v/>
      </c>
      <c r="AH461" s="242" t="str">
        <f t="shared" si="137"/>
        <v/>
      </c>
      <c r="AI461" s="158" t="str">
        <f>IF(K461&lt;&gt;1, IF(SUM(K461:$K$504)&lt;&gt;0, "| Laat geen witruimte tussen ingevulde rijen.", ""), "")</f>
        <v/>
      </c>
      <c r="AJ461" s="242" t="str">
        <f t="shared" si="138"/>
        <v/>
      </c>
      <c r="AK461" s="171"/>
      <c r="AL461" s="159" t="str">
        <f t="shared" si="139"/>
        <v/>
      </c>
    </row>
    <row r="462" spans="1:38" x14ac:dyDescent="0.3">
      <c r="A462" s="244" t="str">
        <f t="shared" si="125"/>
        <v/>
      </c>
      <c r="B462" s="153" t="str">
        <f t="shared" si="126"/>
        <v/>
      </c>
      <c r="C462" s="173"/>
      <c r="D462" s="179"/>
      <c r="E462" s="175"/>
      <c r="F462" s="156"/>
      <c r="G462" s="175"/>
      <c r="H462" s="175"/>
      <c r="I462" s="177"/>
      <c r="J462" s="157" t="s">
        <v>98</v>
      </c>
      <c r="K462" s="158">
        <f t="shared" si="127"/>
        <v>0</v>
      </c>
      <c r="L462" s="168">
        <f t="shared" si="128"/>
        <v>0</v>
      </c>
      <c r="M462" s="171">
        <f t="shared" si="129"/>
        <v>0</v>
      </c>
      <c r="N462" s="171">
        <f t="shared" si="130"/>
        <v>0</v>
      </c>
      <c r="O462" s="171">
        <f t="shared" si="131"/>
        <v>0</v>
      </c>
      <c r="P462" s="171">
        <f t="shared" si="132"/>
        <v>0</v>
      </c>
      <c r="Q462" s="171">
        <f t="shared" si="133"/>
        <v>0</v>
      </c>
      <c r="R462" s="171">
        <f t="shared" si="134"/>
        <v>0</v>
      </c>
      <c r="S462" s="168" t="str">
        <f t="shared" si="135"/>
        <v/>
      </c>
      <c r="T462" s="171"/>
      <c r="U462" s="171"/>
      <c r="V462" s="171" t="str">
        <f>IF($F462&lt;&gt;"", IF($C462&lt;&gt;"", _xlfn.IFNA(IF(MATCH($C462&amp;" - "&amp;$F462, tblRelatietypeVergoeding[], 0)&lt;&gt;0, "", ""), "| Onverwachte combinatie tussen relatietype (veld "&amp;S461&amp;ROW()&amp;") en vergoedingswijze (veld "&amp;V461&amp;ROW()&amp;"). Kijk na of deze correct is."), ""), "")</f>
        <v/>
      </c>
      <c r="W462" s="171"/>
      <c r="X462" s="171"/>
      <c r="Y462" s="171"/>
      <c r="Z462" s="227" t="str">
        <f t="shared" si="136"/>
        <v/>
      </c>
      <c r="AA462" s="168"/>
      <c r="AB462" s="171"/>
      <c r="AC462" s="171"/>
      <c r="AD462" s="171"/>
      <c r="AE462" s="171"/>
      <c r="AF462" s="171" t="str">
        <f t="shared" si="123"/>
        <v/>
      </c>
      <c r="AG462" s="171" t="str">
        <f t="shared" si="124"/>
        <v/>
      </c>
      <c r="AH462" s="242" t="str">
        <f t="shared" si="137"/>
        <v/>
      </c>
      <c r="AI462" s="158" t="str">
        <f>IF(K462&lt;&gt;1, IF(SUM(K462:$K$504)&lt;&gt;0, "| Laat geen witruimte tussen ingevulde rijen.", ""), "")</f>
        <v/>
      </c>
      <c r="AJ462" s="242" t="str">
        <f t="shared" si="138"/>
        <v/>
      </c>
      <c r="AK462" s="171"/>
      <c r="AL462" s="159" t="str">
        <f t="shared" si="139"/>
        <v/>
      </c>
    </row>
    <row r="463" spans="1:38" x14ac:dyDescent="0.3">
      <c r="A463" s="244" t="str">
        <f t="shared" si="125"/>
        <v/>
      </c>
      <c r="B463" s="153" t="str">
        <f t="shared" si="126"/>
        <v/>
      </c>
      <c r="C463" s="173"/>
      <c r="D463" s="179"/>
      <c r="E463" s="175"/>
      <c r="F463" s="156"/>
      <c r="G463" s="175"/>
      <c r="H463" s="175"/>
      <c r="I463" s="177"/>
      <c r="J463" s="157" t="s">
        <v>98</v>
      </c>
      <c r="K463" s="158">
        <f t="shared" si="127"/>
        <v>0</v>
      </c>
      <c r="L463" s="168">
        <f t="shared" si="128"/>
        <v>0</v>
      </c>
      <c r="M463" s="171">
        <f t="shared" si="129"/>
        <v>0</v>
      </c>
      <c r="N463" s="171">
        <f t="shared" si="130"/>
        <v>0</v>
      </c>
      <c r="O463" s="171">
        <f t="shared" si="131"/>
        <v>0</v>
      </c>
      <c r="P463" s="171">
        <f t="shared" si="132"/>
        <v>0</v>
      </c>
      <c r="Q463" s="171">
        <f t="shared" si="133"/>
        <v>0</v>
      </c>
      <c r="R463" s="171">
        <f t="shared" si="134"/>
        <v>0</v>
      </c>
      <c r="S463" s="168" t="str">
        <f t="shared" si="135"/>
        <v/>
      </c>
      <c r="T463" s="171"/>
      <c r="U463" s="171"/>
      <c r="V463" s="171" t="str">
        <f>IF($F463&lt;&gt;"", IF($C463&lt;&gt;"", _xlfn.IFNA(IF(MATCH($C463&amp;" - "&amp;$F463, tblRelatietypeVergoeding[], 0)&lt;&gt;0, "", ""), "| Onverwachte combinatie tussen relatietype (veld "&amp;S462&amp;ROW()&amp;") en vergoedingswijze (veld "&amp;V462&amp;ROW()&amp;"). Kijk na of deze correct is."), ""), "")</f>
        <v/>
      </c>
      <c r="W463" s="171"/>
      <c r="X463" s="171"/>
      <c r="Y463" s="171"/>
      <c r="Z463" s="227" t="str">
        <f t="shared" si="136"/>
        <v/>
      </c>
      <c r="AA463" s="168"/>
      <c r="AB463" s="171"/>
      <c r="AC463" s="171"/>
      <c r="AD463" s="171"/>
      <c r="AE463" s="171"/>
      <c r="AF463" s="171" t="str">
        <f t="shared" si="123"/>
        <v/>
      </c>
      <c r="AG463" s="171" t="str">
        <f t="shared" si="124"/>
        <v/>
      </c>
      <c r="AH463" s="242" t="str">
        <f t="shared" si="137"/>
        <v/>
      </c>
      <c r="AI463" s="158" t="str">
        <f>IF(K463&lt;&gt;1, IF(SUM(K463:$K$504)&lt;&gt;0, "| Laat geen witruimte tussen ingevulde rijen.", ""), "")</f>
        <v/>
      </c>
      <c r="AJ463" s="242" t="str">
        <f t="shared" si="138"/>
        <v/>
      </c>
      <c r="AK463" s="171"/>
      <c r="AL463" s="159" t="str">
        <f t="shared" si="139"/>
        <v/>
      </c>
    </row>
    <row r="464" spans="1:38" x14ac:dyDescent="0.3">
      <c r="A464" s="244" t="str">
        <f t="shared" si="125"/>
        <v/>
      </c>
      <c r="B464" s="153" t="str">
        <f t="shared" si="126"/>
        <v/>
      </c>
      <c r="C464" s="173"/>
      <c r="D464" s="179"/>
      <c r="E464" s="175"/>
      <c r="F464" s="156"/>
      <c r="G464" s="175"/>
      <c r="H464" s="175"/>
      <c r="I464" s="177"/>
      <c r="J464" s="157" t="s">
        <v>98</v>
      </c>
      <c r="K464" s="158">
        <f t="shared" si="127"/>
        <v>0</v>
      </c>
      <c r="L464" s="168">
        <f t="shared" si="128"/>
        <v>0</v>
      </c>
      <c r="M464" s="171">
        <f t="shared" si="129"/>
        <v>0</v>
      </c>
      <c r="N464" s="171">
        <f t="shared" si="130"/>
        <v>0</v>
      </c>
      <c r="O464" s="171">
        <f t="shared" si="131"/>
        <v>0</v>
      </c>
      <c r="P464" s="171">
        <f t="shared" si="132"/>
        <v>0</v>
      </c>
      <c r="Q464" s="171">
        <f t="shared" si="133"/>
        <v>0</v>
      </c>
      <c r="R464" s="171">
        <f t="shared" si="134"/>
        <v>0</v>
      </c>
      <c r="S464" s="168" t="str">
        <f t="shared" si="135"/>
        <v/>
      </c>
      <c r="T464" s="171"/>
      <c r="U464" s="171"/>
      <c r="V464" s="171" t="str">
        <f>IF($F464&lt;&gt;"", IF($C464&lt;&gt;"", _xlfn.IFNA(IF(MATCH($C464&amp;" - "&amp;$F464, tblRelatietypeVergoeding[], 0)&lt;&gt;0, "", ""), "| Onverwachte combinatie tussen relatietype (veld "&amp;S463&amp;ROW()&amp;") en vergoedingswijze (veld "&amp;V463&amp;ROW()&amp;"). Kijk na of deze correct is."), ""), "")</f>
        <v/>
      </c>
      <c r="W464" s="171"/>
      <c r="X464" s="171"/>
      <c r="Y464" s="171"/>
      <c r="Z464" s="227" t="str">
        <f t="shared" si="136"/>
        <v/>
      </c>
      <c r="AA464" s="168"/>
      <c r="AB464" s="171"/>
      <c r="AC464" s="171"/>
      <c r="AD464" s="171"/>
      <c r="AE464" s="171"/>
      <c r="AF464" s="171" t="str">
        <f t="shared" si="123"/>
        <v/>
      </c>
      <c r="AG464" s="171" t="str">
        <f t="shared" si="124"/>
        <v/>
      </c>
      <c r="AH464" s="242" t="str">
        <f t="shared" si="137"/>
        <v/>
      </c>
      <c r="AI464" s="158" t="str">
        <f>IF(K464&lt;&gt;1, IF(SUM(K464:$K$504)&lt;&gt;0, "| Laat geen witruimte tussen ingevulde rijen.", ""), "")</f>
        <v/>
      </c>
      <c r="AJ464" s="242" t="str">
        <f t="shared" si="138"/>
        <v/>
      </c>
      <c r="AK464" s="171"/>
      <c r="AL464" s="159" t="str">
        <f t="shared" si="139"/>
        <v/>
      </c>
    </row>
    <row r="465" spans="1:38" x14ac:dyDescent="0.3">
      <c r="A465" s="244" t="str">
        <f t="shared" si="125"/>
        <v/>
      </c>
      <c r="B465" s="153" t="str">
        <f t="shared" si="126"/>
        <v/>
      </c>
      <c r="C465" s="173"/>
      <c r="D465" s="179"/>
      <c r="E465" s="175"/>
      <c r="F465" s="156"/>
      <c r="G465" s="175"/>
      <c r="H465" s="175"/>
      <c r="I465" s="177"/>
      <c r="J465" s="157" t="s">
        <v>98</v>
      </c>
      <c r="K465" s="158">
        <f t="shared" si="127"/>
        <v>0</v>
      </c>
      <c r="L465" s="168">
        <f t="shared" si="128"/>
        <v>0</v>
      </c>
      <c r="M465" s="171">
        <f t="shared" si="129"/>
        <v>0</v>
      </c>
      <c r="N465" s="171">
        <f t="shared" si="130"/>
        <v>0</v>
      </c>
      <c r="O465" s="171">
        <f t="shared" si="131"/>
        <v>0</v>
      </c>
      <c r="P465" s="171">
        <f t="shared" si="132"/>
        <v>0</v>
      </c>
      <c r="Q465" s="171">
        <f t="shared" si="133"/>
        <v>0</v>
      </c>
      <c r="R465" s="171">
        <f t="shared" si="134"/>
        <v>0</v>
      </c>
      <c r="S465" s="168" t="str">
        <f t="shared" si="135"/>
        <v/>
      </c>
      <c r="T465" s="171"/>
      <c r="U465" s="171"/>
      <c r="V465" s="171" t="str">
        <f>IF($F465&lt;&gt;"", IF($C465&lt;&gt;"", _xlfn.IFNA(IF(MATCH($C465&amp;" - "&amp;$F465, tblRelatietypeVergoeding[], 0)&lt;&gt;0, "", ""), "| Onverwachte combinatie tussen relatietype (veld "&amp;S464&amp;ROW()&amp;") en vergoedingswijze (veld "&amp;V464&amp;ROW()&amp;"). Kijk na of deze correct is."), ""), "")</f>
        <v/>
      </c>
      <c r="W465" s="171"/>
      <c r="X465" s="171"/>
      <c r="Y465" s="171"/>
      <c r="Z465" s="227" t="str">
        <f t="shared" si="136"/>
        <v/>
      </c>
      <c r="AA465" s="168"/>
      <c r="AB465" s="171"/>
      <c r="AC465" s="171"/>
      <c r="AD465" s="171"/>
      <c r="AE465" s="171"/>
      <c r="AF465" s="171" t="str">
        <f t="shared" si="123"/>
        <v/>
      </c>
      <c r="AG465" s="171" t="str">
        <f t="shared" si="124"/>
        <v/>
      </c>
      <c r="AH465" s="242" t="str">
        <f t="shared" si="137"/>
        <v/>
      </c>
      <c r="AI465" s="158" t="str">
        <f>IF(K465&lt;&gt;1, IF(SUM(K465:$K$504)&lt;&gt;0, "| Laat geen witruimte tussen ingevulde rijen.", ""), "")</f>
        <v/>
      </c>
      <c r="AJ465" s="242" t="str">
        <f t="shared" si="138"/>
        <v/>
      </c>
      <c r="AK465" s="171"/>
      <c r="AL465" s="159" t="str">
        <f t="shared" si="139"/>
        <v/>
      </c>
    </row>
    <row r="466" spans="1:38" x14ac:dyDescent="0.3">
      <c r="A466" s="244" t="str">
        <f t="shared" si="125"/>
        <v/>
      </c>
      <c r="B466" s="153" t="str">
        <f t="shared" si="126"/>
        <v/>
      </c>
      <c r="C466" s="173"/>
      <c r="D466" s="179"/>
      <c r="E466" s="175"/>
      <c r="F466" s="156"/>
      <c r="G466" s="175"/>
      <c r="H466" s="175"/>
      <c r="I466" s="177"/>
      <c r="J466" s="157" t="s">
        <v>98</v>
      </c>
      <c r="K466" s="158">
        <f t="shared" si="127"/>
        <v>0</v>
      </c>
      <c r="L466" s="168">
        <f t="shared" si="128"/>
        <v>0</v>
      </c>
      <c r="M466" s="171">
        <f t="shared" si="129"/>
        <v>0</v>
      </c>
      <c r="N466" s="171">
        <f t="shared" si="130"/>
        <v>0</v>
      </c>
      <c r="O466" s="171">
        <f t="shared" si="131"/>
        <v>0</v>
      </c>
      <c r="P466" s="171">
        <f t="shared" si="132"/>
        <v>0</v>
      </c>
      <c r="Q466" s="171">
        <f t="shared" si="133"/>
        <v>0</v>
      </c>
      <c r="R466" s="171">
        <f t="shared" si="134"/>
        <v>0</v>
      </c>
      <c r="S466" s="168" t="str">
        <f t="shared" si="135"/>
        <v/>
      </c>
      <c r="T466" s="171"/>
      <c r="U466" s="171"/>
      <c r="V466" s="171" t="str">
        <f>IF($F466&lt;&gt;"", IF($C466&lt;&gt;"", _xlfn.IFNA(IF(MATCH($C466&amp;" - "&amp;$F466, tblRelatietypeVergoeding[], 0)&lt;&gt;0, "", ""), "| Onverwachte combinatie tussen relatietype (veld "&amp;S465&amp;ROW()&amp;") en vergoedingswijze (veld "&amp;V465&amp;ROW()&amp;"). Kijk na of deze correct is."), ""), "")</f>
        <v/>
      </c>
      <c r="W466" s="171"/>
      <c r="X466" s="171"/>
      <c r="Y466" s="171"/>
      <c r="Z466" s="227" t="str">
        <f t="shared" si="136"/>
        <v/>
      </c>
      <c r="AA466" s="168"/>
      <c r="AB466" s="171"/>
      <c r="AC466" s="171"/>
      <c r="AD466" s="171"/>
      <c r="AE466" s="171"/>
      <c r="AF466" s="171" t="str">
        <f t="shared" si="123"/>
        <v/>
      </c>
      <c r="AG466" s="171" t="str">
        <f t="shared" si="124"/>
        <v/>
      </c>
      <c r="AH466" s="242" t="str">
        <f t="shared" si="137"/>
        <v/>
      </c>
      <c r="AI466" s="158" t="str">
        <f>IF(K466&lt;&gt;1, IF(SUM(K466:$K$504)&lt;&gt;0, "| Laat geen witruimte tussen ingevulde rijen.", ""), "")</f>
        <v/>
      </c>
      <c r="AJ466" s="242" t="str">
        <f t="shared" si="138"/>
        <v/>
      </c>
      <c r="AK466" s="171"/>
      <c r="AL466" s="159" t="str">
        <f t="shared" si="139"/>
        <v/>
      </c>
    </row>
    <row r="467" spans="1:38" x14ac:dyDescent="0.3">
      <c r="A467" s="244" t="str">
        <f t="shared" si="125"/>
        <v/>
      </c>
      <c r="B467" s="153" t="str">
        <f t="shared" si="126"/>
        <v/>
      </c>
      <c r="C467" s="173"/>
      <c r="D467" s="179"/>
      <c r="E467" s="175"/>
      <c r="F467" s="156"/>
      <c r="G467" s="175"/>
      <c r="H467" s="175"/>
      <c r="I467" s="177"/>
      <c r="J467" s="157" t="s">
        <v>98</v>
      </c>
      <c r="K467" s="158">
        <f t="shared" si="127"/>
        <v>0</v>
      </c>
      <c r="L467" s="168">
        <f t="shared" si="128"/>
        <v>0</v>
      </c>
      <c r="M467" s="171">
        <f t="shared" si="129"/>
        <v>0</v>
      </c>
      <c r="N467" s="171">
        <f t="shared" si="130"/>
        <v>0</v>
      </c>
      <c r="O467" s="171">
        <f t="shared" si="131"/>
        <v>0</v>
      </c>
      <c r="P467" s="171">
        <f t="shared" si="132"/>
        <v>0</v>
      </c>
      <c r="Q467" s="171">
        <f t="shared" si="133"/>
        <v>0</v>
      </c>
      <c r="R467" s="171">
        <f t="shared" si="134"/>
        <v>0</v>
      </c>
      <c r="S467" s="168" t="str">
        <f t="shared" si="135"/>
        <v/>
      </c>
      <c r="T467" s="171"/>
      <c r="U467" s="171"/>
      <c r="V467" s="171" t="str">
        <f>IF($F467&lt;&gt;"", IF($C467&lt;&gt;"", _xlfn.IFNA(IF(MATCH($C467&amp;" - "&amp;$F467, tblRelatietypeVergoeding[], 0)&lt;&gt;0, "", ""), "| Onverwachte combinatie tussen relatietype (veld "&amp;S466&amp;ROW()&amp;") en vergoedingswijze (veld "&amp;V466&amp;ROW()&amp;"). Kijk na of deze correct is."), ""), "")</f>
        <v/>
      </c>
      <c r="W467" s="171"/>
      <c r="X467" s="171"/>
      <c r="Y467" s="171"/>
      <c r="Z467" s="227" t="str">
        <f t="shared" si="136"/>
        <v/>
      </c>
      <c r="AA467" s="168"/>
      <c r="AB467" s="171"/>
      <c r="AC467" s="171"/>
      <c r="AD467" s="171"/>
      <c r="AE467" s="171"/>
      <c r="AF467" s="171" t="str">
        <f t="shared" si="123"/>
        <v/>
      </c>
      <c r="AG467" s="171" t="str">
        <f t="shared" si="124"/>
        <v/>
      </c>
      <c r="AH467" s="242" t="str">
        <f t="shared" si="137"/>
        <v/>
      </c>
      <c r="AI467" s="158" t="str">
        <f>IF(K467&lt;&gt;1, IF(SUM(K467:$K$504)&lt;&gt;0, "| Laat geen witruimte tussen ingevulde rijen.", ""), "")</f>
        <v/>
      </c>
      <c r="AJ467" s="242" t="str">
        <f t="shared" si="138"/>
        <v/>
      </c>
      <c r="AK467" s="171"/>
      <c r="AL467" s="159" t="str">
        <f t="shared" si="139"/>
        <v/>
      </c>
    </row>
    <row r="468" spans="1:38" x14ac:dyDescent="0.3">
      <c r="A468" s="244" t="str">
        <f t="shared" si="125"/>
        <v/>
      </c>
      <c r="B468" s="153" t="str">
        <f t="shared" si="126"/>
        <v/>
      </c>
      <c r="C468" s="173"/>
      <c r="D468" s="179"/>
      <c r="E468" s="175"/>
      <c r="F468" s="156"/>
      <c r="G468" s="175"/>
      <c r="H468" s="175"/>
      <c r="I468" s="177"/>
      <c r="J468" s="157" t="s">
        <v>98</v>
      </c>
      <c r="K468" s="158">
        <f t="shared" si="127"/>
        <v>0</v>
      </c>
      <c r="L468" s="168">
        <f t="shared" si="128"/>
        <v>0</v>
      </c>
      <c r="M468" s="171">
        <f t="shared" si="129"/>
        <v>0</v>
      </c>
      <c r="N468" s="171">
        <f t="shared" si="130"/>
        <v>0</v>
      </c>
      <c r="O468" s="171">
        <f t="shared" si="131"/>
        <v>0</v>
      </c>
      <c r="P468" s="171">
        <f t="shared" si="132"/>
        <v>0</v>
      </c>
      <c r="Q468" s="171">
        <f t="shared" si="133"/>
        <v>0</v>
      </c>
      <c r="R468" s="171">
        <f t="shared" si="134"/>
        <v>0</v>
      </c>
      <c r="S468" s="168" t="str">
        <f t="shared" si="135"/>
        <v/>
      </c>
      <c r="T468" s="171"/>
      <c r="U468" s="171"/>
      <c r="V468" s="171" t="str">
        <f>IF($F468&lt;&gt;"", IF($C468&lt;&gt;"", _xlfn.IFNA(IF(MATCH($C468&amp;" - "&amp;$F468, tblRelatietypeVergoeding[], 0)&lt;&gt;0, "", ""), "| Onverwachte combinatie tussen relatietype (veld "&amp;S467&amp;ROW()&amp;") en vergoedingswijze (veld "&amp;V467&amp;ROW()&amp;"). Kijk na of deze correct is."), ""), "")</f>
        <v/>
      </c>
      <c r="W468" s="171"/>
      <c r="X468" s="171"/>
      <c r="Y468" s="171"/>
      <c r="Z468" s="227" t="str">
        <f t="shared" si="136"/>
        <v/>
      </c>
      <c r="AA468" s="168"/>
      <c r="AB468" s="171"/>
      <c r="AC468" s="171"/>
      <c r="AD468" s="171"/>
      <c r="AE468" s="171"/>
      <c r="AF468" s="171" t="str">
        <f t="shared" si="123"/>
        <v/>
      </c>
      <c r="AG468" s="171" t="str">
        <f t="shared" si="124"/>
        <v/>
      </c>
      <c r="AH468" s="242" t="str">
        <f t="shared" si="137"/>
        <v/>
      </c>
      <c r="AI468" s="158" t="str">
        <f>IF(K468&lt;&gt;1, IF(SUM(K468:$K$504)&lt;&gt;0, "| Laat geen witruimte tussen ingevulde rijen.", ""), "")</f>
        <v/>
      </c>
      <c r="AJ468" s="242" t="str">
        <f t="shared" si="138"/>
        <v/>
      </c>
      <c r="AK468" s="171"/>
      <c r="AL468" s="159" t="str">
        <f t="shared" si="139"/>
        <v/>
      </c>
    </row>
    <row r="469" spans="1:38" x14ac:dyDescent="0.3">
      <c r="A469" s="244" t="str">
        <f t="shared" si="125"/>
        <v/>
      </c>
      <c r="B469" s="153" t="str">
        <f t="shared" si="126"/>
        <v/>
      </c>
      <c r="C469" s="173"/>
      <c r="D469" s="179"/>
      <c r="E469" s="175"/>
      <c r="F469" s="156"/>
      <c r="G469" s="175"/>
      <c r="H469" s="175"/>
      <c r="I469" s="177"/>
      <c r="J469" s="157" t="s">
        <v>98</v>
      </c>
      <c r="K469" s="158">
        <f t="shared" si="127"/>
        <v>0</v>
      </c>
      <c r="L469" s="168">
        <f t="shared" si="128"/>
        <v>0</v>
      </c>
      <c r="M469" s="171">
        <f t="shared" si="129"/>
        <v>0</v>
      </c>
      <c r="N469" s="171">
        <f t="shared" si="130"/>
        <v>0</v>
      </c>
      <c r="O469" s="171">
        <f t="shared" si="131"/>
        <v>0</v>
      </c>
      <c r="P469" s="171">
        <f t="shared" si="132"/>
        <v>0</v>
      </c>
      <c r="Q469" s="171">
        <f t="shared" si="133"/>
        <v>0</v>
      </c>
      <c r="R469" s="171">
        <f t="shared" si="134"/>
        <v>0</v>
      </c>
      <c r="S469" s="168" t="str">
        <f t="shared" si="135"/>
        <v/>
      </c>
      <c r="T469" s="171"/>
      <c r="U469" s="171"/>
      <c r="V469" s="171" t="str">
        <f>IF($F469&lt;&gt;"", IF($C469&lt;&gt;"", _xlfn.IFNA(IF(MATCH($C469&amp;" - "&amp;$F469, tblRelatietypeVergoeding[], 0)&lt;&gt;0, "", ""), "| Onverwachte combinatie tussen relatietype (veld "&amp;S468&amp;ROW()&amp;") en vergoedingswijze (veld "&amp;V468&amp;ROW()&amp;"). Kijk na of deze correct is."), ""), "")</f>
        <v/>
      </c>
      <c r="W469" s="171"/>
      <c r="X469" s="171"/>
      <c r="Y469" s="171"/>
      <c r="Z469" s="227" t="str">
        <f t="shared" si="136"/>
        <v/>
      </c>
      <c r="AA469" s="168"/>
      <c r="AB469" s="171"/>
      <c r="AC469" s="171"/>
      <c r="AD469" s="171"/>
      <c r="AE469" s="171"/>
      <c r="AF469" s="171" t="str">
        <f t="shared" si="123"/>
        <v/>
      </c>
      <c r="AG469" s="171" t="str">
        <f t="shared" si="124"/>
        <v/>
      </c>
      <c r="AH469" s="242" t="str">
        <f t="shared" si="137"/>
        <v/>
      </c>
      <c r="AI469" s="158" t="str">
        <f>IF(K469&lt;&gt;1, IF(SUM(K469:$K$504)&lt;&gt;0, "| Laat geen witruimte tussen ingevulde rijen.", ""), "")</f>
        <v/>
      </c>
      <c r="AJ469" s="242" t="str">
        <f t="shared" si="138"/>
        <v/>
      </c>
      <c r="AK469" s="171"/>
      <c r="AL469" s="159" t="str">
        <f t="shared" si="139"/>
        <v/>
      </c>
    </row>
    <row r="470" spans="1:38" x14ac:dyDescent="0.3">
      <c r="A470" s="244" t="str">
        <f t="shared" si="125"/>
        <v/>
      </c>
      <c r="B470" s="153" t="str">
        <f t="shared" si="126"/>
        <v/>
      </c>
      <c r="C470" s="173"/>
      <c r="D470" s="179"/>
      <c r="E470" s="175"/>
      <c r="F470" s="156"/>
      <c r="G470" s="175"/>
      <c r="H470" s="175"/>
      <c r="I470" s="177"/>
      <c r="J470" s="157" t="s">
        <v>98</v>
      </c>
      <c r="K470" s="158">
        <f t="shared" si="127"/>
        <v>0</v>
      </c>
      <c r="L470" s="168">
        <f t="shared" si="128"/>
        <v>0</v>
      </c>
      <c r="M470" s="171">
        <f t="shared" si="129"/>
        <v>0</v>
      </c>
      <c r="N470" s="171">
        <f t="shared" si="130"/>
        <v>0</v>
      </c>
      <c r="O470" s="171">
        <f t="shared" si="131"/>
        <v>0</v>
      </c>
      <c r="P470" s="171">
        <f t="shared" si="132"/>
        <v>0</v>
      </c>
      <c r="Q470" s="171">
        <f t="shared" si="133"/>
        <v>0</v>
      </c>
      <c r="R470" s="171">
        <f t="shared" si="134"/>
        <v>0</v>
      </c>
      <c r="S470" s="168" t="str">
        <f t="shared" si="135"/>
        <v/>
      </c>
      <c r="T470" s="171"/>
      <c r="U470" s="171"/>
      <c r="V470" s="171" t="str">
        <f>IF($F470&lt;&gt;"", IF($C470&lt;&gt;"", _xlfn.IFNA(IF(MATCH($C470&amp;" - "&amp;$F470, tblRelatietypeVergoeding[], 0)&lt;&gt;0, "", ""), "| Onverwachte combinatie tussen relatietype (veld "&amp;S469&amp;ROW()&amp;") en vergoedingswijze (veld "&amp;V469&amp;ROW()&amp;"). Kijk na of deze correct is."), ""), "")</f>
        <v/>
      </c>
      <c r="W470" s="171"/>
      <c r="X470" s="171"/>
      <c r="Y470" s="171"/>
      <c r="Z470" s="227" t="str">
        <f t="shared" si="136"/>
        <v/>
      </c>
      <c r="AA470" s="168"/>
      <c r="AB470" s="171"/>
      <c r="AC470" s="171"/>
      <c r="AD470" s="171"/>
      <c r="AE470" s="171"/>
      <c r="AF470" s="171" t="str">
        <f t="shared" si="123"/>
        <v/>
      </c>
      <c r="AG470" s="171" t="str">
        <f t="shared" si="124"/>
        <v/>
      </c>
      <c r="AH470" s="242" t="str">
        <f t="shared" si="137"/>
        <v/>
      </c>
      <c r="AI470" s="158" t="str">
        <f>IF(K470&lt;&gt;1, IF(SUM(K470:$K$504)&lt;&gt;0, "| Laat geen witruimte tussen ingevulde rijen.", ""), "")</f>
        <v/>
      </c>
      <c r="AJ470" s="242" t="str">
        <f t="shared" si="138"/>
        <v/>
      </c>
      <c r="AK470" s="171"/>
      <c r="AL470" s="159" t="str">
        <f t="shared" si="139"/>
        <v/>
      </c>
    </row>
    <row r="471" spans="1:38" x14ac:dyDescent="0.3">
      <c r="A471" s="244" t="str">
        <f t="shared" si="125"/>
        <v/>
      </c>
      <c r="B471" s="153" t="str">
        <f t="shared" si="126"/>
        <v/>
      </c>
      <c r="C471" s="173"/>
      <c r="D471" s="179"/>
      <c r="E471" s="175"/>
      <c r="F471" s="156"/>
      <c r="G471" s="175"/>
      <c r="H471" s="175"/>
      <c r="I471" s="177"/>
      <c r="J471" s="157" t="s">
        <v>98</v>
      </c>
      <c r="K471" s="158">
        <f t="shared" si="127"/>
        <v>0</v>
      </c>
      <c r="L471" s="168">
        <f t="shared" si="128"/>
        <v>0</v>
      </c>
      <c r="M471" s="171">
        <f t="shared" si="129"/>
        <v>0</v>
      </c>
      <c r="N471" s="171">
        <f t="shared" si="130"/>
        <v>0</v>
      </c>
      <c r="O471" s="171">
        <f t="shared" si="131"/>
        <v>0</v>
      </c>
      <c r="P471" s="171">
        <f t="shared" si="132"/>
        <v>0</v>
      </c>
      <c r="Q471" s="171">
        <f t="shared" si="133"/>
        <v>0</v>
      </c>
      <c r="R471" s="171">
        <f t="shared" si="134"/>
        <v>0</v>
      </c>
      <c r="S471" s="168" t="str">
        <f t="shared" si="135"/>
        <v/>
      </c>
      <c r="T471" s="171"/>
      <c r="U471" s="171"/>
      <c r="V471" s="171" t="str">
        <f>IF($F471&lt;&gt;"", IF($C471&lt;&gt;"", _xlfn.IFNA(IF(MATCH($C471&amp;" - "&amp;$F471, tblRelatietypeVergoeding[], 0)&lt;&gt;0, "", ""), "| Onverwachte combinatie tussen relatietype (veld "&amp;S470&amp;ROW()&amp;") en vergoedingswijze (veld "&amp;V470&amp;ROW()&amp;"). Kijk na of deze correct is."), ""), "")</f>
        <v/>
      </c>
      <c r="W471" s="171"/>
      <c r="X471" s="171"/>
      <c r="Y471" s="171"/>
      <c r="Z471" s="227" t="str">
        <f t="shared" si="136"/>
        <v/>
      </c>
      <c r="AA471" s="168"/>
      <c r="AB471" s="171"/>
      <c r="AC471" s="171"/>
      <c r="AD471" s="171"/>
      <c r="AE471" s="171"/>
      <c r="AF471" s="171" t="str">
        <f t="shared" si="123"/>
        <v/>
      </c>
      <c r="AG471" s="171" t="str">
        <f t="shared" si="124"/>
        <v/>
      </c>
      <c r="AH471" s="242" t="str">
        <f t="shared" si="137"/>
        <v/>
      </c>
      <c r="AI471" s="158" t="str">
        <f>IF(K471&lt;&gt;1, IF(SUM(K471:$K$504)&lt;&gt;0, "| Laat geen witruimte tussen ingevulde rijen.", ""), "")</f>
        <v/>
      </c>
      <c r="AJ471" s="242" t="str">
        <f t="shared" si="138"/>
        <v/>
      </c>
      <c r="AK471" s="171"/>
      <c r="AL471" s="159" t="str">
        <f t="shared" si="139"/>
        <v/>
      </c>
    </row>
    <row r="472" spans="1:38" x14ac:dyDescent="0.3">
      <c r="A472" s="244" t="str">
        <f t="shared" si="125"/>
        <v/>
      </c>
      <c r="B472" s="153" t="str">
        <f t="shared" si="126"/>
        <v/>
      </c>
      <c r="C472" s="173"/>
      <c r="D472" s="179"/>
      <c r="E472" s="175"/>
      <c r="F472" s="156"/>
      <c r="G472" s="175"/>
      <c r="H472" s="175"/>
      <c r="I472" s="177"/>
      <c r="J472" s="157" t="s">
        <v>98</v>
      </c>
      <c r="K472" s="158">
        <f t="shared" si="127"/>
        <v>0</v>
      </c>
      <c r="L472" s="168">
        <f t="shared" si="128"/>
        <v>0</v>
      </c>
      <c r="M472" s="171">
        <f t="shared" si="129"/>
        <v>0</v>
      </c>
      <c r="N472" s="171">
        <f t="shared" si="130"/>
        <v>0</v>
      </c>
      <c r="O472" s="171">
        <f t="shared" si="131"/>
        <v>0</v>
      </c>
      <c r="P472" s="171">
        <f t="shared" si="132"/>
        <v>0</v>
      </c>
      <c r="Q472" s="171">
        <f t="shared" si="133"/>
        <v>0</v>
      </c>
      <c r="R472" s="171">
        <f t="shared" si="134"/>
        <v>0</v>
      </c>
      <c r="S472" s="168" t="str">
        <f t="shared" si="135"/>
        <v/>
      </c>
      <c r="T472" s="171"/>
      <c r="U472" s="171"/>
      <c r="V472" s="171" t="str">
        <f>IF($F472&lt;&gt;"", IF($C472&lt;&gt;"", _xlfn.IFNA(IF(MATCH($C472&amp;" - "&amp;$F472, tblRelatietypeVergoeding[], 0)&lt;&gt;0, "", ""), "| Onverwachte combinatie tussen relatietype (veld "&amp;S471&amp;ROW()&amp;") en vergoedingswijze (veld "&amp;V471&amp;ROW()&amp;"). Kijk na of deze correct is."), ""), "")</f>
        <v/>
      </c>
      <c r="W472" s="171"/>
      <c r="X472" s="171"/>
      <c r="Y472" s="171"/>
      <c r="Z472" s="227" t="str">
        <f t="shared" si="136"/>
        <v/>
      </c>
      <c r="AA472" s="168"/>
      <c r="AB472" s="171"/>
      <c r="AC472" s="171"/>
      <c r="AD472" s="171"/>
      <c r="AE472" s="171"/>
      <c r="AF472" s="171" t="str">
        <f t="shared" si="123"/>
        <v/>
      </c>
      <c r="AG472" s="171" t="str">
        <f t="shared" si="124"/>
        <v/>
      </c>
      <c r="AH472" s="242" t="str">
        <f t="shared" si="137"/>
        <v/>
      </c>
      <c r="AI472" s="158" t="str">
        <f>IF(K472&lt;&gt;1, IF(SUM(K472:$K$504)&lt;&gt;0, "| Laat geen witruimte tussen ingevulde rijen.", ""), "")</f>
        <v/>
      </c>
      <c r="AJ472" s="242" t="str">
        <f t="shared" si="138"/>
        <v/>
      </c>
      <c r="AK472" s="171"/>
      <c r="AL472" s="159" t="str">
        <f t="shared" si="139"/>
        <v/>
      </c>
    </row>
    <row r="473" spans="1:38" x14ac:dyDescent="0.3">
      <c r="A473" s="244" t="str">
        <f t="shared" si="125"/>
        <v/>
      </c>
      <c r="B473" s="153" t="str">
        <f t="shared" si="126"/>
        <v/>
      </c>
      <c r="C473" s="173"/>
      <c r="D473" s="179"/>
      <c r="E473" s="175"/>
      <c r="F473" s="156"/>
      <c r="G473" s="175"/>
      <c r="H473" s="175"/>
      <c r="I473" s="177"/>
      <c r="J473" s="157" t="s">
        <v>98</v>
      </c>
      <c r="K473" s="158">
        <f t="shared" si="127"/>
        <v>0</v>
      </c>
      <c r="L473" s="168">
        <f t="shared" si="128"/>
        <v>0</v>
      </c>
      <c r="M473" s="171">
        <f t="shared" si="129"/>
        <v>0</v>
      </c>
      <c r="N473" s="171">
        <f t="shared" si="130"/>
        <v>0</v>
      </c>
      <c r="O473" s="171">
        <f t="shared" si="131"/>
        <v>0</v>
      </c>
      <c r="P473" s="171">
        <f t="shared" si="132"/>
        <v>0</v>
      </c>
      <c r="Q473" s="171">
        <f t="shared" si="133"/>
        <v>0</v>
      </c>
      <c r="R473" s="171">
        <f t="shared" si="134"/>
        <v>0</v>
      </c>
      <c r="S473" s="168" t="str">
        <f t="shared" si="135"/>
        <v/>
      </c>
      <c r="T473" s="171"/>
      <c r="U473" s="171"/>
      <c r="V473" s="171" t="str">
        <f>IF($F473&lt;&gt;"", IF($C473&lt;&gt;"", _xlfn.IFNA(IF(MATCH($C473&amp;" - "&amp;$F473, tblRelatietypeVergoeding[], 0)&lt;&gt;0, "", ""), "| Onverwachte combinatie tussen relatietype (veld "&amp;S472&amp;ROW()&amp;") en vergoedingswijze (veld "&amp;V472&amp;ROW()&amp;"). Kijk na of deze correct is."), ""), "")</f>
        <v/>
      </c>
      <c r="W473" s="171"/>
      <c r="X473" s="171"/>
      <c r="Y473" s="171"/>
      <c r="Z473" s="227" t="str">
        <f t="shared" si="136"/>
        <v/>
      </c>
      <c r="AA473" s="168"/>
      <c r="AB473" s="171"/>
      <c r="AC473" s="171"/>
      <c r="AD473" s="171"/>
      <c r="AE473" s="171"/>
      <c r="AF473" s="171" t="str">
        <f t="shared" si="123"/>
        <v/>
      </c>
      <c r="AG473" s="171" t="str">
        <f t="shared" si="124"/>
        <v/>
      </c>
      <c r="AH473" s="242" t="str">
        <f t="shared" si="137"/>
        <v/>
      </c>
      <c r="AI473" s="158" t="str">
        <f>IF(K473&lt;&gt;1, IF(SUM(K473:$K$504)&lt;&gt;0, "| Laat geen witruimte tussen ingevulde rijen.", ""), "")</f>
        <v/>
      </c>
      <c r="AJ473" s="242" t="str">
        <f t="shared" si="138"/>
        <v/>
      </c>
      <c r="AK473" s="171"/>
      <c r="AL473" s="159" t="str">
        <f t="shared" si="139"/>
        <v/>
      </c>
    </row>
    <row r="474" spans="1:38" x14ac:dyDescent="0.3">
      <c r="A474" s="244" t="str">
        <f t="shared" si="125"/>
        <v/>
      </c>
      <c r="B474" s="153" t="str">
        <f t="shared" si="126"/>
        <v/>
      </c>
      <c r="C474" s="173"/>
      <c r="D474" s="179"/>
      <c r="E474" s="175"/>
      <c r="F474" s="156"/>
      <c r="G474" s="175"/>
      <c r="H474" s="175"/>
      <c r="I474" s="177"/>
      <c r="J474" s="157" t="s">
        <v>98</v>
      </c>
      <c r="K474" s="158">
        <f t="shared" si="127"/>
        <v>0</v>
      </c>
      <c r="L474" s="168">
        <f t="shared" si="128"/>
        <v>0</v>
      </c>
      <c r="M474" s="171">
        <f t="shared" si="129"/>
        <v>0</v>
      </c>
      <c r="N474" s="171">
        <f t="shared" si="130"/>
        <v>0</v>
      </c>
      <c r="O474" s="171">
        <f t="shared" si="131"/>
        <v>0</v>
      </c>
      <c r="P474" s="171">
        <f t="shared" si="132"/>
        <v>0</v>
      </c>
      <c r="Q474" s="171">
        <f t="shared" si="133"/>
        <v>0</v>
      </c>
      <c r="R474" s="171">
        <f t="shared" si="134"/>
        <v>0</v>
      </c>
      <c r="S474" s="168" t="str">
        <f t="shared" si="135"/>
        <v/>
      </c>
      <c r="T474" s="171"/>
      <c r="U474" s="171"/>
      <c r="V474" s="171" t="str">
        <f>IF($F474&lt;&gt;"", IF($C474&lt;&gt;"", _xlfn.IFNA(IF(MATCH($C474&amp;" - "&amp;$F474, tblRelatietypeVergoeding[], 0)&lt;&gt;0, "", ""), "| Onverwachte combinatie tussen relatietype (veld "&amp;S473&amp;ROW()&amp;") en vergoedingswijze (veld "&amp;V473&amp;ROW()&amp;"). Kijk na of deze correct is."), ""), "")</f>
        <v/>
      </c>
      <c r="W474" s="171"/>
      <c r="X474" s="171"/>
      <c r="Y474" s="171"/>
      <c r="Z474" s="227" t="str">
        <f t="shared" si="136"/>
        <v/>
      </c>
      <c r="AA474" s="168"/>
      <c r="AB474" s="171"/>
      <c r="AC474" s="171"/>
      <c r="AD474" s="171"/>
      <c r="AE474" s="171"/>
      <c r="AF474" s="171" t="str">
        <f t="shared" si="123"/>
        <v/>
      </c>
      <c r="AG474" s="171" t="str">
        <f t="shared" si="124"/>
        <v/>
      </c>
      <c r="AH474" s="242" t="str">
        <f t="shared" si="137"/>
        <v/>
      </c>
      <c r="AI474" s="158" t="str">
        <f>IF(K474&lt;&gt;1, IF(SUM(K474:$K$504)&lt;&gt;0, "| Laat geen witruimte tussen ingevulde rijen.", ""), "")</f>
        <v/>
      </c>
      <c r="AJ474" s="242" t="str">
        <f t="shared" si="138"/>
        <v/>
      </c>
      <c r="AK474" s="171"/>
      <c r="AL474" s="159" t="str">
        <f t="shared" si="139"/>
        <v/>
      </c>
    </row>
    <row r="475" spans="1:38" x14ac:dyDescent="0.3">
      <c r="A475" s="244" t="str">
        <f t="shared" si="125"/>
        <v/>
      </c>
      <c r="B475" s="153" t="str">
        <f t="shared" si="126"/>
        <v/>
      </c>
      <c r="C475" s="173"/>
      <c r="D475" s="179"/>
      <c r="E475" s="175"/>
      <c r="F475" s="156"/>
      <c r="G475" s="175"/>
      <c r="H475" s="175"/>
      <c r="I475" s="177"/>
      <c r="J475" s="157" t="s">
        <v>98</v>
      </c>
      <c r="K475" s="158">
        <f t="shared" si="127"/>
        <v>0</v>
      </c>
      <c r="L475" s="168">
        <f t="shared" si="128"/>
        <v>0</v>
      </c>
      <c r="M475" s="171">
        <f t="shared" si="129"/>
        <v>0</v>
      </c>
      <c r="N475" s="171">
        <f t="shared" si="130"/>
        <v>0</v>
      </c>
      <c r="O475" s="171">
        <f t="shared" si="131"/>
        <v>0</v>
      </c>
      <c r="P475" s="171">
        <f t="shared" si="132"/>
        <v>0</v>
      </c>
      <c r="Q475" s="171">
        <f t="shared" si="133"/>
        <v>0</v>
      </c>
      <c r="R475" s="171">
        <f t="shared" si="134"/>
        <v>0</v>
      </c>
      <c r="S475" s="168" t="str">
        <f t="shared" si="135"/>
        <v/>
      </c>
      <c r="T475" s="171"/>
      <c r="U475" s="171"/>
      <c r="V475" s="171" t="str">
        <f>IF($F475&lt;&gt;"", IF($C475&lt;&gt;"", _xlfn.IFNA(IF(MATCH($C475&amp;" - "&amp;$F475, tblRelatietypeVergoeding[], 0)&lt;&gt;0, "", ""), "| Onverwachte combinatie tussen relatietype (veld "&amp;S474&amp;ROW()&amp;") en vergoedingswijze (veld "&amp;V474&amp;ROW()&amp;"). Kijk na of deze correct is."), ""), "")</f>
        <v/>
      </c>
      <c r="W475" s="171"/>
      <c r="X475" s="171"/>
      <c r="Y475" s="171"/>
      <c r="Z475" s="227" t="str">
        <f t="shared" si="136"/>
        <v/>
      </c>
      <c r="AA475" s="168"/>
      <c r="AB475" s="171"/>
      <c r="AC475" s="171"/>
      <c r="AD475" s="171"/>
      <c r="AE475" s="171"/>
      <c r="AF475" s="171" t="str">
        <f t="shared" si="123"/>
        <v/>
      </c>
      <c r="AG475" s="171" t="str">
        <f t="shared" si="124"/>
        <v/>
      </c>
      <c r="AH475" s="242" t="str">
        <f t="shared" si="137"/>
        <v/>
      </c>
      <c r="AI475" s="158" t="str">
        <f>IF(K475&lt;&gt;1, IF(SUM(K475:$K$504)&lt;&gt;0, "| Laat geen witruimte tussen ingevulde rijen.", ""), "")</f>
        <v/>
      </c>
      <c r="AJ475" s="242" t="str">
        <f t="shared" si="138"/>
        <v/>
      </c>
      <c r="AK475" s="171"/>
      <c r="AL475" s="159" t="str">
        <f t="shared" si="139"/>
        <v/>
      </c>
    </row>
    <row r="476" spans="1:38" x14ac:dyDescent="0.3">
      <c r="A476" s="244" t="str">
        <f t="shared" si="125"/>
        <v/>
      </c>
      <c r="B476" s="153" t="str">
        <f t="shared" si="126"/>
        <v/>
      </c>
      <c r="C476" s="173"/>
      <c r="D476" s="179"/>
      <c r="E476" s="175"/>
      <c r="F476" s="156"/>
      <c r="G476" s="175"/>
      <c r="H476" s="175"/>
      <c r="I476" s="177"/>
      <c r="J476" s="157" t="s">
        <v>98</v>
      </c>
      <c r="K476" s="158">
        <f t="shared" si="127"/>
        <v>0</v>
      </c>
      <c r="L476" s="168">
        <f t="shared" si="128"/>
        <v>0</v>
      </c>
      <c r="M476" s="171">
        <f t="shared" si="129"/>
        <v>0</v>
      </c>
      <c r="N476" s="171">
        <f t="shared" si="130"/>
        <v>0</v>
      </c>
      <c r="O476" s="171">
        <f t="shared" si="131"/>
        <v>0</v>
      </c>
      <c r="P476" s="171">
        <f t="shared" si="132"/>
        <v>0</v>
      </c>
      <c r="Q476" s="171">
        <f t="shared" si="133"/>
        <v>0</v>
      </c>
      <c r="R476" s="171">
        <f t="shared" si="134"/>
        <v>0</v>
      </c>
      <c r="S476" s="168" t="str">
        <f t="shared" si="135"/>
        <v/>
      </c>
      <c r="T476" s="171"/>
      <c r="U476" s="171"/>
      <c r="V476" s="171" t="str">
        <f>IF($F476&lt;&gt;"", IF($C476&lt;&gt;"", _xlfn.IFNA(IF(MATCH($C476&amp;" - "&amp;$F476, tblRelatietypeVergoeding[], 0)&lt;&gt;0, "", ""), "| Onverwachte combinatie tussen relatietype (veld "&amp;S475&amp;ROW()&amp;") en vergoedingswijze (veld "&amp;V475&amp;ROW()&amp;"). Kijk na of deze correct is."), ""), "")</f>
        <v/>
      </c>
      <c r="W476" s="171"/>
      <c r="X476" s="171"/>
      <c r="Y476" s="171"/>
      <c r="Z476" s="227" t="str">
        <f t="shared" si="136"/>
        <v/>
      </c>
      <c r="AA476" s="168"/>
      <c r="AB476" s="171"/>
      <c r="AC476" s="171"/>
      <c r="AD476" s="171"/>
      <c r="AE476" s="171"/>
      <c r="AF476" s="171" t="str">
        <f t="shared" si="123"/>
        <v/>
      </c>
      <c r="AG476" s="171" t="str">
        <f t="shared" si="124"/>
        <v/>
      </c>
      <c r="AH476" s="242" t="str">
        <f t="shared" si="137"/>
        <v/>
      </c>
      <c r="AI476" s="158" t="str">
        <f>IF(K476&lt;&gt;1, IF(SUM(K476:$K$504)&lt;&gt;0, "| Laat geen witruimte tussen ingevulde rijen.", ""), "")</f>
        <v/>
      </c>
      <c r="AJ476" s="242" t="str">
        <f t="shared" si="138"/>
        <v/>
      </c>
      <c r="AK476" s="171"/>
      <c r="AL476" s="159" t="str">
        <f t="shared" si="139"/>
        <v/>
      </c>
    </row>
    <row r="477" spans="1:38" x14ac:dyDescent="0.3">
      <c r="A477" s="244" t="str">
        <f t="shared" si="125"/>
        <v/>
      </c>
      <c r="B477" s="153" t="str">
        <f t="shared" si="126"/>
        <v/>
      </c>
      <c r="C477" s="173"/>
      <c r="D477" s="179"/>
      <c r="E477" s="175"/>
      <c r="F477" s="156"/>
      <c r="G477" s="175"/>
      <c r="H477" s="175"/>
      <c r="I477" s="177"/>
      <c r="J477" s="157" t="s">
        <v>98</v>
      </c>
      <c r="K477" s="158">
        <f t="shared" si="127"/>
        <v>0</v>
      </c>
      <c r="L477" s="168">
        <f t="shared" si="128"/>
        <v>0</v>
      </c>
      <c r="M477" s="171">
        <f t="shared" si="129"/>
        <v>0</v>
      </c>
      <c r="N477" s="171">
        <f t="shared" si="130"/>
        <v>0</v>
      </c>
      <c r="O477" s="171">
        <f t="shared" si="131"/>
        <v>0</v>
      </c>
      <c r="P477" s="171">
        <f t="shared" si="132"/>
        <v>0</v>
      </c>
      <c r="Q477" s="171">
        <f t="shared" si="133"/>
        <v>0</v>
      </c>
      <c r="R477" s="171">
        <f t="shared" si="134"/>
        <v>0</v>
      </c>
      <c r="S477" s="168" t="str">
        <f t="shared" si="135"/>
        <v/>
      </c>
      <c r="T477" s="171"/>
      <c r="U477" s="171"/>
      <c r="V477" s="171" t="str">
        <f>IF($F477&lt;&gt;"", IF($C477&lt;&gt;"", _xlfn.IFNA(IF(MATCH($C477&amp;" - "&amp;$F477, tblRelatietypeVergoeding[], 0)&lt;&gt;0, "", ""), "| Onverwachte combinatie tussen relatietype (veld "&amp;S476&amp;ROW()&amp;") en vergoedingswijze (veld "&amp;V476&amp;ROW()&amp;"). Kijk na of deze correct is."), ""), "")</f>
        <v/>
      </c>
      <c r="W477" s="171"/>
      <c r="X477" s="171"/>
      <c r="Y477" s="171"/>
      <c r="Z477" s="227" t="str">
        <f t="shared" si="136"/>
        <v/>
      </c>
      <c r="AA477" s="168"/>
      <c r="AB477" s="171"/>
      <c r="AC477" s="171"/>
      <c r="AD477" s="171"/>
      <c r="AE477" s="171"/>
      <c r="AF477" s="171" t="str">
        <f t="shared" si="123"/>
        <v/>
      </c>
      <c r="AG477" s="171" t="str">
        <f t="shared" si="124"/>
        <v/>
      </c>
      <c r="AH477" s="242" t="str">
        <f t="shared" si="137"/>
        <v/>
      </c>
      <c r="AI477" s="158" t="str">
        <f>IF(K477&lt;&gt;1, IF(SUM(K477:$K$504)&lt;&gt;0, "| Laat geen witruimte tussen ingevulde rijen.", ""), "")</f>
        <v/>
      </c>
      <c r="AJ477" s="242" t="str">
        <f t="shared" si="138"/>
        <v/>
      </c>
      <c r="AK477" s="171"/>
      <c r="AL477" s="159" t="str">
        <f t="shared" si="139"/>
        <v/>
      </c>
    </row>
    <row r="478" spans="1:38" x14ac:dyDescent="0.3">
      <c r="A478" s="244" t="str">
        <f t="shared" si="125"/>
        <v/>
      </c>
      <c r="B478" s="153" t="str">
        <f t="shared" si="126"/>
        <v/>
      </c>
      <c r="C478" s="173"/>
      <c r="D478" s="179"/>
      <c r="E478" s="175"/>
      <c r="F478" s="156"/>
      <c r="G478" s="175"/>
      <c r="H478" s="175"/>
      <c r="I478" s="177"/>
      <c r="J478" s="157" t="s">
        <v>98</v>
      </c>
      <c r="K478" s="158">
        <f t="shared" si="127"/>
        <v>0</v>
      </c>
      <c r="L478" s="168">
        <f t="shared" si="128"/>
        <v>0</v>
      </c>
      <c r="M478" s="171">
        <f t="shared" si="129"/>
        <v>0</v>
      </c>
      <c r="N478" s="171">
        <f t="shared" si="130"/>
        <v>0</v>
      </c>
      <c r="O478" s="171">
        <f t="shared" si="131"/>
        <v>0</v>
      </c>
      <c r="P478" s="171">
        <f t="shared" si="132"/>
        <v>0</v>
      </c>
      <c r="Q478" s="171">
        <f t="shared" si="133"/>
        <v>0</v>
      </c>
      <c r="R478" s="171">
        <f t="shared" si="134"/>
        <v>0</v>
      </c>
      <c r="S478" s="168" t="str">
        <f t="shared" si="135"/>
        <v/>
      </c>
      <c r="T478" s="171"/>
      <c r="U478" s="171"/>
      <c r="V478" s="171" t="str">
        <f>IF($F478&lt;&gt;"", IF($C478&lt;&gt;"", _xlfn.IFNA(IF(MATCH($C478&amp;" - "&amp;$F478, tblRelatietypeVergoeding[], 0)&lt;&gt;0, "", ""), "| Onverwachte combinatie tussen relatietype (veld "&amp;S477&amp;ROW()&amp;") en vergoedingswijze (veld "&amp;V477&amp;ROW()&amp;"). Kijk na of deze correct is."), ""), "")</f>
        <v/>
      </c>
      <c r="W478" s="171"/>
      <c r="X478" s="171"/>
      <c r="Y478" s="171"/>
      <c r="Z478" s="227" t="str">
        <f t="shared" si="136"/>
        <v/>
      </c>
      <c r="AA478" s="168"/>
      <c r="AB478" s="171"/>
      <c r="AC478" s="171"/>
      <c r="AD478" s="171"/>
      <c r="AE478" s="171"/>
      <c r="AF478" s="171" t="str">
        <f t="shared" si="123"/>
        <v/>
      </c>
      <c r="AG478" s="171" t="str">
        <f t="shared" si="124"/>
        <v/>
      </c>
      <c r="AH478" s="242" t="str">
        <f t="shared" si="137"/>
        <v/>
      </c>
      <c r="AI478" s="158" t="str">
        <f>IF(K478&lt;&gt;1, IF(SUM(K478:$K$504)&lt;&gt;0, "| Laat geen witruimte tussen ingevulde rijen.", ""), "")</f>
        <v/>
      </c>
      <c r="AJ478" s="242" t="str">
        <f t="shared" si="138"/>
        <v/>
      </c>
      <c r="AK478" s="171"/>
      <c r="AL478" s="159" t="str">
        <f t="shared" si="139"/>
        <v/>
      </c>
    </row>
    <row r="479" spans="1:38" x14ac:dyDescent="0.3">
      <c r="A479" s="244" t="str">
        <f t="shared" si="125"/>
        <v/>
      </c>
      <c r="B479" s="153" t="str">
        <f t="shared" si="126"/>
        <v/>
      </c>
      <c r="C479" s="173"/>
      <c r="D479" s="179"/>
      <c r="E479" s="175"/>
      <c r="F479" s="156"/>
      <c r="G479" s="175"/>
      <c r="H479" s="175"/>
      <c r="I479" s="177"/>
      <c r="J479" s="157" t="s">
        <v>98</v>
      </c>
      <c r="K479" s="158">
        <f t="shared" si="127"/>
        <v>0</v>
      </c>
      <c r="L479" s="168">
        <f t="shared" si="128"/>
        <v>0</v>
      </c>
      <c r="M479" s="171">
        <f t="shared" si="129"/>
        <v>0</v>
      </c>
      <c r="N479" s="171">
        <f t="shared" si="130"/>
        <v>0</v>
      </c>
      <c r="O479" s="171">
        <f t="shared" si="131"/>
        <v>0</v>
      </c>
      <c r="P479" s="171">
        <f t="shared" si="132"/>
        <v>0</v>
      </c>
      <c r="Q479" s="171">
        <f t="shared" si="133"/>
        <v>0</v>
      </c>
      <c r="R479" s="171">
        <f t="shared" si="134"/>
        <v>0</v>
      </c>
      <c r="S479" s="168" t="str">
        <f t="shared" si="135"/>
        <v/>
      </c>
      <c r="T479" s="171"/>
      <c r="U479" s="171"/>
      <c r="V479" s="171" t="str">
        <f>IF($F479&lt;&gt;"", IF($C479&lt;&gt;"", _xlfn.IFNA(IF(MATCH($C479&amp;" - "&amp;$F479, tblRelatietypeVergoeding[], 0)&lt;&gt;0, "", ""), "| Onverwachte combinatie tussen relatietype (veld "&amp;S478&amp;ROW()&amp;") en vergoedingswijze (veld "&amp;V478&amp;ROW()&amp;"). Kijk na of deze correct is."), ""), "")</f>
        <v/>
      </c>
      <c r="W479" s="171"/>
      <c r="X479" s="171"/>
      <c r="Y479" s="171"/>
      <c r="Z479" s="227" t="str">
        <f t="shared" si="136"/>
        <v/>
      </c>
      <c r="AA479" s="168"/>
      <c r="AB479" s="171"/>
      <c r="AC479" s="171"/>
      <c r="AD479" s="171"/>
      <c r="AE479" s="171"/>
      <c r="AF479" s="171" t="str">
        <f t="shared" si="123"/>
        <v/>
      </c>
      <c r="AG479" s="171" t="str">
        <f t="shared" si="124"/>
        <v/>
      </c>
      <c r="AH479" s="242" t="str">
        <f t="shared" si="137"/>
        <v/>
      </c>
      <c r="AI479" s="158" t="str">
        <f>IF(K479&lt;&gt;1, IF(SUM(K479:$K$504)&lt;&gt;0, "| Laat geen witruimte tussen ingevulde rijen.", ""), "")</f>
        <v/>
      </c>
      <c r="AJ479" s="242" t="str">
        <f t="shared" si="138"/>
        <v/>
      </c>
      <c r="AK479" s="171"/>
      <c r="AL479" s="159" t="str">
        <f t="shared" si="139"/>
        <v/>
      </c>
    </row>
    <row r="480" spans="1:38" x14ac:dyDescent="0.3">
      <c r="A480" s="244" t="str">
        <f t="shared" si="125"/>
        <v/>
      </c>
      <c r="B480" s="153" t="str">
        <f t="shared" si="126"/>
        <v/>
      </c>
      <c r="C480" s="173"/>
      <c r="D480" s="179"/>
      <c r="E480" s="175"/>
      <c r="F480" s="156"/>
      <c r="G480" s="175"/>
      <c r="H480" s="175"/>
      <c r="I480" s="177"/>
      <c r="J480" s="157" t="s">
        <v>98</v>
      </c>
      <c r="K480" s="158">
        <f t="shared" si="127"/>
        <v>0</v>
      </c>
      <c r="L480" s="168">
        <f t="shared" si="128"/>
        <v>0</v>
      </c>
      <c r="M480" s="171">
        <f t="shared" si="129"/>
        <v>0</v>
      </c>
      <c r="N480" s="171">
        <f t="shared" si="130"/>
        <v>0</v>
      </c>
      <c r="O480" s="171">
        <f t="shared" si="131"/>
        <v>0</v>
      </c>
      <c r="P480" s="171">
        <f t="shared" si="132"/>
        <v>0</v>
      </c>
      <c r="Q480" s="171">
        <f t="shared" si="133"/>
        <v>0</v>
      </c>
      <c r="R480" s="171">
        <f t="shared" si="134"/>
        <v>0</v>
      </c>
      <c r="S480" s="168" t="str">
        <f t="shared" si="135"/>
        <v/>
      </c>
      <c r="T480" s="171"/>
      <c r="U480" s="171"/>
      <c r="V480" s="171" t="str">
        <f>IF($F480&lt;&gt;"", IF($C480&lt;&gt;"", _xlfn.IFNA(IF(MATCH($C480&amp;" - "&amp;$F480, tblRelatietypeVergoeding[], 0)&lt;&gt;0, "", ""), "| Onverwachte combinatie tussen relatietype (veld "&amp;S479&amp;ROW()&amp;") en vergoedingswijze (veld "&amp;V479&amp;ROW()&amp;"). Kijk na of deze correct is."), ""), "")</f>
        <v/>
      </c>
      <c r="W480" s="171"/>
      <c r="X480" s="171"/>
      <c r="Y480" s="171"/>
      <c r="Z480" s="227" t="str">
        <f t="shared" si="136"/>
        <v/>
      </c>
      <c r="AA480" s="168"/>
      <c r="AB480" s="171"/>
      <c r="AC480" s="171"/>
      <c r="AD480" s="171"/>
      <c r="AE480" s="171"/>
      <c r="AF480" s="171" t="str">
        <f t="shared" si="123"/>
        <v/>
      </c>
      <c r="AG480" s="171" t="str">
        <f t="shared" si="124"/>
        <v/>
      </c>
      <c r="AH480" s="242" t="str">
        <f t="shared" si="137"/>
        <v/>
      </c>
      <c r="AI480" s="158" t="str">
        <f>IF(K480&lt;&gt;1, IF(SUM(K480:$K$504)&lt;&gt;0, "| Laat geen witruimte tussen ingevulde rijen.", ""), "")</f>
        <v/>
      </c>
      <c r="AJ480" s="242" t="str">
        <f t="shared" si="138"/>
        <v/>
      </c>
      <c r="AK480" s="171"/>
      <c r="AL480" s="159" t="str">
        <f t="shared" si="139"/>
        <v/>
      </c>
    </row>
    <row r="481" spans="1:38" x14ac:dyDescent="0.3">
      <c r="A481" s="244" t="str">
        <f t="shared" si="125"/>
        <v/>
      </c>
      <c r="B481" s="153" t="str">
        <f t="shared" si="126"/>
        <v/>
      </c>
      <c r="C481" s="173"/>
      <c r="D481" s="179"/>
      <c r="E481" s="175"/>
      <c r="F481" s="156"/>
      <c r="G481" s="175"/>
      <c r="H481" s="175"/>
      <c r="I481" s="177"/>
      <c r="J481" s="157" t="s">
        <v>98</v>
      </c>
      <c r="K481" s="158">
        <f t="shared" si="127"/>
        <v>0</v>
      </c>
      <c r="L481" s="168">
        <f t="shared" si="128"/>
        <v>0</v>
      </c>
      <c r="M481" s="171">
        <f t="shared" si="129"/>
        <v>0</v>
      </c>
      <c r="N481" s="171">
        <f t="shared" si="130"/>
        <v>0</v>
      </c>
      <c r="O481" s="171">
        <f t="shared" si="131"/>
        <v>0</v>
      </c>
      <c r="P481" s="171">
        <f t="shared" si="132"/>
        <v>0</v>
      </c>
      <c r="Q481" s="171">
        <f t="shared" si="133"/>
        <v>0</v>
      </c>
      <c r="R481" s="171">
        <f t="shared" si="134"/>
        <v>0</v>
      </c>
      <c r="S481" s="168" t="str">
        <f t="shared" si="135"/>
        <v/>
      </c>
      <c r="T481" s="171"/>
      <c r="U481" s="171"/>
      <c r="V481" s="171" t="str">
        <f>IF($F481&lt;&gt;"", IF($C481&lt;&gt;"", _xlfn.IFNA(IF(MATCH($C481&amp;" - "&amp;$F481, tblRelatietypeVergoeding[], 0)&lt;&gt;0, "", ""), "| Onverwachte combinatie tussen relatietype (veld "&amp;S480&amp;ROW()&amp;") en vergoedingswijze (veld "&amp;V480&amp;ROW()&amp;"). Kijk na of deze correct is."), ""), "")</f>
        <v/>
      </c>
      <c r="W481" s="171"/>
      <c r="X481" s="171"/>
      <c r="Y481" s="171"/>
      <c r="Z481" s="227" t="str">
        <f t="shared" si="136"/>
        <v/>
      </c>
      <c r="AA481" s="168"/>
      <c r="AB481" s="171"/>
      <c r="AC481" s="171"/>
      <c r="AD481" s="171"/>
      <c r="AE481" s="171"/>
      <c r="AF481" s="171" t="str">
        <f t="shared" si="123"/>
        <v/>
      </c>
      <c r="AG481" s="171" t="str">
        <f t="shared" si="124"/>
        <v/>
      </c>
      <c r="AH481" s="242" t="str">
        <f t="shared" si="137"/>
        <v/>
      </c>
      <c r="AI481" s="158" t="str">
        <f>IF(K481&lt;&gt;1, IF(SUM(K481:$K$504)&lt;&gt;0, "| Laat geen witruimte tussen ingevulde rijen.", ""), "")</f>
        <v/>
      </c>
      <c r="AJ481" s="242" t="str">
        <f t="shared" si="138"/>
        <v/>
      </c>
      <c r="AK481" s="171"/>
      <c r="AL481" s="159" t="str">
        <f t="shared" si="139"/>
        <v/>
      </c>
    </row>
    <row r="482" spans="1:38" x14ac:dyDescent="0.3">
      <c r="A482" s="244" t="str">
        <f t="shared" si="125"/>
        <v/>
      </c>
      <c r="B482" s="153" t="str">
        <f t="shared" si="126"/>
        <v/>
      </c>
      <c r="C482" s="173"/>
      <c r="D482" s="179"/>
      <c r="E482" s="175"/>
      <c r="F482" s="156"/>
      <c r="G482" s="175"/>
      <c r="H482" s="175"/>
      <c r="I482" s="177"/>
      <c r="J482" s="157" t="s">
        <v>98</v>
      </c>
      <c r="K482" s="158">
        <f t="shared" si="127"/>
        <v>0</v>
      </c>
      <c r="L482" s="168">
        <f t="shared" si="128"/>
        <v>0</v>
      </c>
      <c r="M482" s="171">
        <f t="shared" si="129"/>
        <v>0</v>
      </c>
      <c r="N482" s="171">
        <f t="shared" si="130"/>
        <v>0</v>
      </c>
      <c r="O482" s="171">
        <f t="shared" si="131"/>
        <v>0</v>
      </c>
      <c r="P482" s="171">
        <f t="shared" si="132"/>
        <v>0</v>
      </c>
      <c r="Q482" s="171">
        <f t="shared" si="133"/>
        <v>0</v>
      </c>
      <c r="R482" s="171">
        <f t="shared" si="134"/>
        <v>0</v>
      </c>
      <c r="S482" s="168" t="str">
        <f t="shared" si="135"/>
        <v/>
      </c>
      <c r="T482" s="171"/>
      <c r="U482" s="171"/>
      <c r="V482" s="171" t="str">
        <f>IF($F482&lt;&gt;"", IF($C482&lt;&gt;"", _xlfn.IFNA(IF(MATCH($C482&amp;" - "&amp;$F482, tblRelatietypeVergoeding[], 0)&lt;&gt;0, "", ""), "| Onverwachte combinatie tussen relatietype (veld "&amp;S481&amp;ROW()&amp;") en vergoedingswijze (veld "&amp;V481&amp;ROW()&amp;"). Kijk na of deze correct is."), ""), "")</f>
        <v/>
      </c>
      <c r="W482" s="171"/>
      <c r="X482" s="171"/>
      <c r="Y482" s="171"/>
      <c r="Z482" s="227" t="str">
        <f t="shared" si="136"/>
        <v/>
      </c>
      <c r="AA482" s="168"/>
      <c r="AB482" s="171"/>
      <c r="AC482" s="171"/>
      <c r="AD482" s="171"/>
      <c r="AE482" s="171"/>
      <c r="AF482" s="171" t="str">
        <f t="shared" si="123"/>
        <v/>
      </c>
      <c r="AG482" s="171" t="str">
        <f t="shared" si="124"/>
        <v/>
      </c>
      <c r="AH482" s="242" t="str">
        <f t="shared" si="137"/>
        <v/>
      </c>
      <c r="AI482" s="158" t="str">
        <f>IF(K482&lt;&gt;1, IF(SUM(K482:$K$504)&lt;&gt;0, "| Laat geen witruimte tussen ingevulde rijen.", ""), "")</f>
        <v/>
      </c>
      <c r="AJ482" s="242" t="str">
        <f t="shared" si="138"/>
        <v/>
      </c>
      <c r="AK482" s="171"/>
      <c r="AL482" s="159" t="str">
        <f t="shared" si="139"/>
        <v/>
      </c>
    </row>
    <row r="483" spans="1:38" x14ac:dyDescent="0.3">
      <c r="A483" s="244" t="str">
        <f t="shared" si="125"/>
        <v/>
      </c>
      <c r="B483" s="153" t="str">
        <f t="shared" si="126"/>
        <v/>
      </c>
      <c r="C483" s="173"/>
      <c r="D483" s="179"/>
      <c r="E483" s="175"/>
      <c r="F483" s="156"/>
      <c r="G483" s="175"/>
      <c r="H483" s="175"/>
      <c r="I483" s="177"/>
      <c r="J483" s="157" t="s">
        <v>98</v>
      </c>
      <c r="K483" s="158">
        <f t="shared" si="127"/>
        <v>0</v>
      </c>
      <c r="L483" s="168">
        <f t="shared" si="128"/>
        <v>0</v>
      </c>
      <c r="M483" s="171">
        <f t="shared" si="129"/>
        <v>0</v>
      </c>
      <c r="N483" s="171">
        <f t="shared" si="130"/>
        <v>0</v>
      </c>
      <c r="O483" s="171">
        <f t="shared" si="131"/>
        <v>0</v>
      </c>
      <c r="P483" s="171">
        <f t="shared" si="132"/>
        <v>0</v>
      </c>
      <c r="Q483" s="171">
        <f t="shared" si="133"/>
        <v>0</v>
      </c>
      <c r="R483" s="171">
        <f t="shared" si="134"/>
        <v>0</v>
      </c>
      <c r="S483" s="168" t="str">
        <f t="shared" si="135"/>
        <v/>
      </c>
      <c r="T483" s="171"/>
      <c r="U483" s="171"/>
      <c r="V483" s="171" t="str">
        <f>IF($F483&lt;&gt;"", IF($C483&lt;&gt;"", _xlfn.IFNA(IF(MATCH($C483&amp;" - "&amp;$F483, tblRelatietypeVergoeding[], 0)&lt;&gt;0, "", ""), "| Onverwachte combinatie tussen relatietype (veld "&amp;S482&amp;ROW()&amp;") en vergoedingswijze (veld "&amp;V482&amp;ROW()&amp;"). Kijk na of deze correct is."), ""), "")</f>
        <v/>
      </c>
      <c r="W483" s="171"/>
      <c r="X483" s="171"/>
      <c r="Y483" s="171"/>
      <c r="Z483" s="227" t="str">
        <f t="shared" si="136"/>
        <v/>
      </c>
      <c r="AA483" s="168"/>
      <c r="AB483" s="171"/>
      <c r="AC483" s="171"/>
      <c r="AD483" s="171"/>
      <c r="AE483" s="171"/>
      <c r="AF483" s="171" t="str">
        <f t="shared" si="123"/>
        <v/>
      </c>
      <c r="AG483" s="171" t="str">
        <f t="shared" si="124"/>
        <v/>
      </c>
      <c r="AH483" s="242" t="str">
        <f t="shared" si="137"/>
        <v/>
      </c>
      <c r="AI483" s="158" t="str">
        <f>IF(K483&lt;&gt;1, IF(SUM(K483:$K$504)&lt;&gt;0, "| Laat geen witruimte tussen ingevulde rijen.", ""), "")</f>
        <v/>
      </c>
      <c r="AJ483" s="242" t="str">
        <f t="shared" si="138"/>
        <v/>
      </c>
      <c r="AK483" s="171"/>
      <c r="AL483" s="159" t="str">
        <f t="shared" si="139"/>
        <v/>
      </c>
    </row>
    <row r="484" spans="1:38" x14ac:dyDescent="0.3">
      <c r="A484" s="244" t="str">
        <f t="shared" si="125"/>
        <v/>
      </c>
      <c r="B484" s="153" t="str">
        <f t="shared" si="126"/>
        <v/>
      </c>
      <c r="C484" s="173"/>
      <c r="D484" s="179"/>
      <c r="E484" s="175"/>
      <c r="F484" s="156"/>
      <c r="G484" s="175"/>
      <c r="H484" s="175"/>
      <c r="I484" s="177"/>
      <c r="J484" s="157" t="s">
        <v>98</v>
      </c>
      <c r="K484" s="158">
        <f t="shared" si="127"/>
        <v>0</v>
      </c>
      <c r="L484" s="168">
        <f t="shared" si="128"/>
        <v>0</v>
      </c>
      <c r="M484" s="171">
        <f t="shared" si="129"/>
        <v>0</v>
      </c>
      <c r="N484" s="171">
        <f t="shared" si="130"/>
        <v>0</v>
      </c>
      <c r="O484" s="171">
        <f t="shared" si="131"/>
        <v>0</v>
      </c>
      <c r="P484" s="171">
        <f t="shared" si="132"/>
        <v>0</v>
      </c>
      <c r="Q484" s="171">
        <f t="shared" si="133"/>
        <v>0</v>
      </c>
      <c r="R484" s="171">
        <f t="shared" si="134"/>
        <v>0</v>
      </c>
      <c r="S484" s="168" t="str">
        <f t="shared" si="135"/>
        <v/>
      </c>
      <c r="T484" s="171"/>
      <c r="U484" s="171"/>
      <c r="V484" s="171" t="str">
        <f>IF($F484&lt;&gt;"", IF($C484&lt;&gt;"", _xlfn.IFNA(IF(MATCH($C484&amp;" - "&amp;$F484, tblRelatietypeVergoeding[], 0)&lt;&gt;0, "", ""), "| Onverwachte combinatie tussen relatietype (veld "&amp;S483&amp;ROW()&amp;") en vergoedingswijze (veld "&amp;V483&amp;ROW()&amp;"). Kijk na of deze correct is."), ""), "")</f>
        <v/>
      </c>
      <c r="W484" s="171"/>
      <c r="X484" s="171"/>
      <c r="Y484" s="171"/>
      <c r="Z484" s="227" t="str">
        <f t="shared" si="136"/>
        <v/>
      </c>
      <c r="AA484" s="168"/>
      <c r="AB484" s="171"/>
      <c r="AC484" s="171"/>
      <c r="AD484" s="171"/>
      <c r="AE484" s="171"/>
      <c r="AF484" s="171" t="str">
        <f t="shared" si="123"/>
        <v/>
      </c>
      <c r="AG484" s="171" t="str">
        <f t="shared" si="124"/>
        <v/>
      </c>
      <c r="AH484" s="242" t="str">
        <f t="shared" si="137"/>
        <v/>
      </c>
      <c r="AI484" s="158" t="str">
        <f>IF(K484&lt;&gt;1, IF(SUM(K484:$K$504)&lt;&gt;0, "| Laat geen witruimte tussen ingevulde rijen.", ""), "")</f>
        <v/>
      </c>
      <c r="AJ484" s="242" t="str">
        <f t="shared" si="138"/>
        <v/>
      </c>
      <c r="AK484" s="171"/>
      <c r="AL484" s="159" t="str">
        <f t="shared" si="139"/>
        <v/>
      </c>
    </row>
    <row r="485" spans="1:38" x14ac:dyDescent="0.3">
      <c r="A485" s="244" t="str">
        <f t="shared" si="125"/>
        <v/>
      </c>
      <c r="B485" s="153" t="str">
        <f t="shared" si="126"/>
        <v/>
      </c>
      <c r="C485" s="173"/>
      <c r="D485" s="179"/>
      <c r="E485" s="175"/>
      <c r="F485" s="156"/>
      <c r="G485" s="175"/>
      <c r="H485" s="175"/>
      <c r="I485" s="177"/>
      <c r="J485" s="157" t="s">
        <v>98</v>
      </c>
      <c r="K485" s="158">
        <f t="shared" si="127"/>
        <v>0</v>
      </c>
      <c r="L485" s="168">
        <f t="shared" si="128"/>
        <v>0</v>
      </c>
      <c r="M485" s="171">
        <f t="shared" si="129"/>
        <v>0</v>
      </c>
      <c r="N485" s="171">
        <f t="shared" si="130"/>
        <v>0</v>
      </c>
      <c r="O485" s="171">
        <f t="shared" si="131"/>
        <v>0</v>
      </c>
      <c r="P485" s="171">
        <f t="shared" si="132"/>
        <v>0</v>
      </c>
      <c r="Q485" s="171">
        <f t="shared" si="133"/>
        <v>0</v>
      </c>
      <c r="R485" s="171">
        <f t="shared" si="134"/>
        <v>0</v>
      </c>
      <c r="S485" s="168" t="str">
        <f t="shared" si="135"/>
        <v/>
      </c>
      <c r="T485" s="171"/>
      <c r="U485" s="171"/>
      <c r="V485" s="171" t="str">
        <f>IF($F485&lt;&gt;"", IF($C485&lt;&gt;"", _xlfn.IFNA(IF(MATCH($C485&amp;" - "&amp;$F485, tblRelatietypeVergoeding[], 0)&lt;&gt;0, "", ""), "| Onverwachte combinatie tussen relatietype (veld "&amp;S484&amp;ROW()&amp;") en vergoedingswijze (veld "&amp;V484&amp;ROW()&amp;"). Kijk na of deze correct is."), ""), "")</f>
        <v/>
      </c>
      <c r="W485" s="171"/>
      <c r="X485" s="171"/>
      <c r="Y485" s="171"/>
      <c r="Z485" s="227" t="str">
        <f t="shared" si="136"/>
        <v/>
      </c>
      <c r="AA485" s="168"/>
      <c r="AB485" s="171"/>
      <c r="AC485" s="171"/>
      <c r="AD485" s="171"/>
      <c r="AE485" s="171"/>
      <c r="AF485" s="171" t="str">
        <f t="shared" si="123"/>
        <v/>
      </c>
      <c r="AG485" s="171" t="str">
        <f t="shared" si="124"/>
        <v/>
      </c>
      <c r="AH485" s="242" t="str">
        <f t="shared" si="137"/>
        <v/>
      </c>
      <c r="AI485" s="158" t="str">
        <f>IF(K485&lt;&gt;1, IF(SUM(K485:$K$504)&lt;&gt;0, "| Laat geen witruimte tussen ingevulde rijen.", ""), "")</f>
        <v/>
      </c>
      <c r="AJ485" s="242" t="str">
        <f t="shared" si="138"/>
        <v/>
      </c>
      <c r="AK485" s="171"/>
      <c r="AL485" s="159" t="str">
        <f t="shared" si="139"/>
        <v/>
      </c>
    </row>
    <row r="486" spans="1:38" x14ac:dyDescent="0.3">
      <c r="A486" s="244" t="str">
        <f t="shared" si="125"/>
        <v/>
      </c>
      <c r="B486" s="153" t="str">
        <f t="shared" si="126"/>
        <v/>
      </c>
      <c r="C486" s="173"/>
      <c r="D486" s="179"/>
      <c r="E486" s="175"/>
      <c r="F486" s="156"/>
      <c r="G486" s="175"/>
      <c r="H486" s="175"/>
      <c r="I486" s="177"/>
      <c r="J486" s="157" t="s">
        <v>98</v>
      </c>
      <c r="K486" s="158">
        <f t="shared" si="127"/>
        <v>0</v>
      </c>
      <c r="L486" s="168">
        <f t="shared" si="128"/>
        <v>0</v>
      </c>
      <c r="M486" s="171">
        <f t="shared" si="129"/>
        <v>0</v>
      </c>
      <c r="N486" s="171">
        <f t="shared" si="130"/>
        <v>0</v>
      </c>
      <c r="O486" s="171">
        <f t="shared" si="131"/>
        <v>0</v>
      </c>
      <c r="P486" s="171">
        <f t="shared" si="132"/>
        <v>0</v>
      </c>
      <c r="Q486" s="171">
        <f t="shared" si="133"/>
        <v>0</v>
      </c>
      <c r="R486" s="171">
        <f t="shared" si="134"/>
        <v>0</v>
      </c>
      <c r="S486" s="168" t="str">
        <f t="shared" si="135"/>
        <v/>
      </c>
      <c r="T486" s="171"/>
      <c r="U486" s="171"/>
      <c r="V486" s="171" t="str">
        <f>IF($F486&lt;&gt;"", IF($C486&lt;&gt;"", _xlfn.IFNA(IF(MATCH($C486&amp;" - "&amp;$F486, tblRelatietypeVergoeding[], 0)&lt;&gt;0, "", ""), "| Onverwachte combinatie tussen relatietype (veld "&amp;S485&amp;ROW()&amp;") en vergoedingswijze (veld "&amp;V485&amp;ROW()&amp;"). Kijk na of deze correct is."), ""), "")</f>
        <v/>
      </c>
      <c r="W486" s="171"/>
      <c r="X486" s="171"/>
      <c r="Y486" s="171"/>
      <c r="Z486" s="227" t="str">
        <f t="shared" si="136"/>
        <v/>
      </c>
      <c r="AA486" s="168"/>
      <c r="AB486" s="171"/>
      <c r="AC486" s="171"/>
      <c r="AD486" s="171"/>
      <c r="AE486" s="171"/>
      <c r="AF486" s="171" t="str">
        <f t="shared" si="123"/>
        <v/>
      </c>
      <c r="AG486" s="171" t="str">
        <f t="shared" si="124"/>
        <v/>
      </c>
      <c r="AH486" s="242" t="str">
        <f t="shared" si="137"/>
        <v/>
      </c>
      <c r="AI486" s="158" t="str">
        <f>IF(K486&lt;&gt;1, IF(SUM(K486:$K$504)&lt;&gt;0, "| Laat geen witruimte tussen ingevulde rijen.", ""), "")</f>
        <v/>
      </c>
      <c r="AJ486" s="242" t="str">
        <f t="shared" si="138"/>
        <v/>
      </c>
      <c r="AK486" s="171"/>
      <c r="AL486" s="159" t="str">
        <f t="shared" si="139"/>
        <v/>
      </c>
    </row>
    <row r="487" spans="1:38" x14ac:dyDescent="0.3">
      <c r="A487" s="244" t="str">
        <f t="shared" si="125"/>
        <v/>
      </c>
      <c r="B487" s="153" t="str">
        <f t="shared" si="126"/>
        <v/>
      </c>
      <c r="C487" s="173"/>
      <c r="D487" s="179"/>
      <c r="E487" s="175"/>
      <c r="F487" s="156"/>
      <c r="G487" s="175"/>
      <c r="H487" s="175"/>
      <c r="I487" s="177"/>
      <c r="J487" s="157" t="s">
        <v>98</v>
      </c>
      <c r="K487" s="158">
        <f t="shared" si="127"/>
        <v>0</v>
      </c>
      <c r="L487" s="168">
        <f t="shared" si="128"/>
        <v>0</v>
      </c>
      <c r="M487" s="171">
        <f t="shared" si="129"/>
        <v>0</v>
      </c>
      <c r="N487" s="171">
        <f t="shared" si="130"/>
        <v>0</v>
      </c>
      <c r="O487" s="171">
        <f t="shared" si="131"/>
        <v>0</v>
      </c>
      <c r="P487" s="171">
        <f t="shared" si="132"/>
        <v>0</v>
      </c>
      <c r="Q487" s="171">
        <f t="shared" si="133"/>
        <v>0</v>
      </c>
      <c r="R487" s="171">
        <f t="shared" si="134"/>
        <v>0</v>
      </c>
      <c r="S487" s="168" t="str">
        <f t="shared" si="135"/>
        <v/>
      </c>
      <c r="T487" s="171"/>
      <c r="U487" s="171"/>
      <c r="V487" s="171" t="str">
        <f>IF($F487&lt;&gt;"", IF($C487&lt;&gt;"", _xlfn.IFNA(IF(MATCH($C487&amp;" - "&amp;$F487, tblRelatietypeVergoeding[], 0)&lt;&gt;0, "", ""), "| Onverwachte combinatie tussen relatietype (veld "&amp;S486&amp;ROW()&amp;") en vergoedingswijze (veld "&amp;V486&amp;ROW()&amp;"). Kijk na of deze correct is."), ""), "")</f>
        <v/>
      </c>
      <c r="W487" s="171"/>
      <c r="X487" s="171"/>
      <c r="Y487" s="171"/>
      <c r="Z487" s="227" t="str">
        <f t="shared" si="136"/>
        <v/>
      </c>
      <c r="AA487" s="168"/>
      <c r="AB487" s="171"/>
      <c r="AC487" s="171"/>
      <c r="AD487" s="171"/>
      <c r="AE487" s="171"/>
      <c r="AF487" s="171" t="str">
        <f t="shared" si="123"/>
        <v/>
      </c>
      <c r="AG487" s="171" t="str">
        <f t="shared" si="124"/>
        <v/>
      </c>
      <c r="AH487" s="242" t="str">
        <f t="shared" si="137"/>
        <v/>
      </c>
      <c r="AI487" s="158" t="str">
        <f>IF(K487&lt;&gt;1, IF(SUM(K487:$K$504)&lt;&gt;0, "| Laat geen witruimte tussen ingevulde rijen.", ""), "")</f>
        <v/>
      </c>
      <c r="AJ487" s="242" t="str">
        <f t="shared" si="138"/>
        <v/>
      </c>
      <c r="AK487" s="171"/>
      <c r="AL487" s="159" t="str">
        <f t="shared" si="139"/>
        <v/>
      </c>
    </row>
    <row r="488" spans="1:38" x14ac:dyDescent="0.3">
      <c r="A488" s="244" t="str">
        <f t="shared" si="125"/>
        <v/>
      </c>
      <c r="B488" s="153" t="str">
        <f t="shared" si="126"/>
        <v/>
      </c>
      <c r="C488" s="173"/>
      <c r="D488" s="179"/>
      <c r="E488" s="175"/>
      <c r="F488" s="156"/>
      <c r="G488" s="175"/>
      <c r="H488" s="175"/>
      <c r="I488" s="177"/>
      <c r="J488" s="157" t="s">
        <v>98</v>
      </c>
      <c r="K488" s="158">
        <f t="shared" si="127"/>
        <v>0</v>
      </c>
      <c r="L488" s="168">
        <f t="shared" si="128"/>
        <v>0</v>
      </c>
      <c r="M488" s="171">
        <f t="shared" si="129"/>
        <v>0</v>
      </c>
      <c r="N488" s="171">
        <f t="shared" si="130"/>
        <v>0</v>
      </c>
      <c r="O488" s="171">
        <f t="shared" si="131"/>
        <v>0</v>
      </c>
      <c r="P488" s="171">
        <f t="shared" si="132"/>
        <v>0</v>
      </c>
      <c r="Q488" s="171">
        <f t="shared" si="133"/>
        <v>0</v>
      </c>
      <c r="R488" s="171">
        <f t="shared" si="134"/>
        <v>0</v>
      </c>
      <c r="S488" s="168" t="str">
        <f t="shared" si="135"/>
        <v/>
      </c>
      <c r="T488" s="171"/>
      <c r="U488" s="171"/>
      <c r="V488" s="171" t="str">
        <f>IF($F488&lt;&gt;"", IF($C488&lt;&gt;"", _xlfn.IFNA(IF(MATCH($C488&amp;" - "&amp;$F488, tblRelatietypeVergoeding[], 0)&lt;&gt;0, "", ""), "| Onverwachte combinatie tussen relatietype (veld "&amp;S487&amp;ROW()&amp;") en vergoedingswijze (veld "&amp;V487&amp;ROW()&amp;"). Kijk na of deze correct is."), ""), "")</f>
        <v/>
      </c>
      <c r="W488" s="171"/>
      <c r="X488" s="171"/>
      <c r="Y488" s="171"/>
      <c r="Z488" s="227" t="str">
        <f t="shared" si="136"/>
        <v/>
      </c>
      <c r="AA488" s="168"/>
      <c r="AB488" s="171"/>
      <c r="AC488" s="171"/>
      <c r="AD488" s="171"/>
      <c r="AE488" s="171"/>
      <c r="AF488" s="171" t="str">
        <f t="shared" si="123"/>
        <v/>
      </c>
      <c r="AG488" s="171" t="str">
        <f t="shared" si="124"/>
        <v/>
      </c>
      <c r="AH488" s="242" t="str">
        <f t="shared" si="137"/>
        <v/>
      </c>
      <c r="AI488" s="158" t="str">
        <f>IF(K488&lt;&gt;1, IF(SUM(K488:$K$504)&lt;&gt;0, "| Laat geen witruimte tussen ingevulde rijen.", ""), "")</f>
        <v/>
      </c>
      <c r="AJ488" s="242" t="str">
        <f t="shared" si="138"/>
        <v/>
      </c>
      <c r="AK488" s="171"/>
      <c r="AL488" s="159" t="str">
        <f t="shared" si="139"/>
        <v/>
      </c>
    </row>
    <row r="489" spans="1:38" x14ac:dyDescent="0.3">
      <c r="A489" s="244" t="str">
        <f t="shared" si="125"/>
        <v/>
      </c>
      <c r="B489" s="153" t="str">
        <f t="shared" si="126"/>
        <v/>
      </c>
      <c r="C489" s="173"/>
      <c r="D489" s="179"/>
      <c r="E489" s="175"/>
      <c r="F489" s="156"/>
      <c r="G489" s="175"/>
      <c r="H489" s="175"/>
      <c r="I489" s="177"/>
      <c r="J489" s="157" t="s">
        <v>98</v>
      </c>
      <c r="K489" s="158">
        <f t="shared" si="127"/>
        <v>0</v>
      </c>
      <c r="L489" s="168">
        <f t="shared" si="128"/>
        <v>0</v>
      </c>
      <c r="M489" s="171">
        <f t="shared" si="129"/>
        <v>0</v>
      </c>
      <c r="N489" s="171">
        <f t="shared" si="130"/>
        <v>0</v>
      </c>
      <c r="O489" s="171">
        <f t="shared" si="131"/>
        <v>0</v>
      </c>
      <c r="P489" s="171">
        <f t="shared" si="132"/>
        <v>0</v>
      </c>
      <c r="Q489" s="171">
        <f t="shared" si="133"/>
        <v>0</v>
      </c>
      <c r="R489" s="171">
        <f t="shared" si="134"/>
        <v>0</v>
      </c>
      <c r="S489" s="168" t="str">
        <f t="shared" si="135"/>
        <v/>
      </c>
      <c r="T489" s="171"/>
      <c r="U489" s="171"/>
      <c r="V489" s="171" t="str">
        <f>IF($F489&lt;&gt;"", IF($C489&lt;&gt;"", _xlfn.IFNA(IF(MATCH($C489&amp;" - "&amp;$F489, tblRelatietypeVergoeding[], 0)&lt;&gt;0, "", ""), "| Onverwachte combinatie tussen relatietype (veld "&amp;S488&amp;ROW()&amp;") en vergoedingswijze (veld "&amp;V488&amp;ROW()&amp;"). Kijk na of deze correct is."), ""), "")</f>
        <v/>
      </c>
      <c r="W489" s="171"/>
      <c r="X489" s="171"/>
      <c r="Y489" s="171"/>
      <c r="Z489" s="227" t="str">
        <f t="shared" si="136"/>
        <v/>
      </c>
      <c r="AA489" s="168"/>
      <c r="AB489" s="171"/>
      <c r="AC489" s="171"/>
      <c r="AD489" s="171"/>
      <c r="AE489" s="171"/>
      <c r="AF489" s="171" t="str">
        <f t="shared" si="123"/>
        <v/>
      </c>
      <c r="AG489" s="171" t="str">
        <f t="shared" si="124"/>
        <v/>
      </c>
      <c r="AH489" s="242" t="str">
        <f t="shared" si="137"/>
        <v/>
      </c>
      <c r="AI489" s="158" t="str">
        <f>IF(K489&lt;&gt;1, IF(SUM(K489:$K$504)&lt;&gt;0, "| Laat geen witruimte tussen ingevulde rijen.", ""), "")</f>
        <v/>
      </c>
      <c r="AJ489" s="242" t="str">
        <f t="shared" si="138"/>
        <v/>
      </c>
      <c r="AK489" s="171"/>
      <c r="AL489" s="159" t="str">
        <f t="shared" si="139"/>
        <v/>
      </c>
    </row>
    <row r="490" spans="1:38" x14ac:dyDescent="0.3">
      <c r="A490" s="244" t="str">
        <f t="shared" si="125"/>
        <v/>
      </c>
      <c r="B490" s="153" t="str">
        <f t="shared" si="126"/>
        <v/>
      </c>
      <c r="C490" s="173"/>
      <c r="D490" s="179"/>
      <c r="E490" s="175"/>
      <c r="F490" s="156"/>
      <c r="G490" s="175"/>
      <c r="H490" s="175"/>
      <c r="I490" s="177"/>
      <c r="J490" s="157" t="s">
        <v>98</v>
      </c>
      <c r="K490" s="158">
        <f t="shared" si="127"/>
        <v>0</v>
      </c>
      <c r="L490" s="168">
        <f t="shared" si="128"/>
        <v>0</v>
      </c>
      <c r="M490" s="171">
        <f t="shared" si="129"/>
        <v>0</v>
      </c>
      <c r="N490" s="171">
        <f t="shared" si="130"/>
        <v>0</v>
      </c>
      <c r="O490" s="171">
        <f t="shared" si="131"/>
        <v>0</v>
      </c>
      <c r="P490" s="171">
        <f t="shared" si="132"/>
        <v>0</v>
      </c>
      <c r="Q490" s="171">
        <f t="shared" si="133"/>
        <v>0</v>
      </c>
      <c r="R490" s="171">
        <f t="shared" si="134"/>
        <v>0</v>
      </c>
      <c r="S490" s="168" t="str">
        <f t="shared" si="135"/>
        <v/>
      </c>
      <c r="T490" s="171"/>
      <c r="U490" s="171"/>
      <c r="V490" s="171" t="str">
        <f>IF($F490&lt;&gt;"", IF($C490&lt;&gt;"", _xlfn.IFNA(IF(MATCH($C490&amp;" - "&amp;$F490, tblRelatietypeVergoeding[], 0)&lt;&gt;0, "", ""), "| Onverwachte combinatie tussen relatietype (veld "&amp;S489&amp;ROW()&amp;") en vergoedingswijze (veld "&amp;V489&amp;ROW()&amp;"). Kijk na of deze correct is."), ""), "")</f>
        <v/>
      </c>
      <c r="W490" s="171"/>
      <c r="X490" s="171"/>
      <c r="Y490" s="171"/>
      <c r="Z490" s="227" t="str">
        <f t="shared" si="136"/>
        <v/>
      </c>
      <c r="AA490" s="168"/>
      <c r="AB490" s="171"/>
      <c r="AC490" s="171"/>
      <c r="AD490" s="171"/>
      <c r="AE490" s="171"/>
      <c r="AF490" s="171" t="str">
        <f t="shared" si="123"/>
        <v/>
      </c>
      <c r="AG490" s="171" t="str">
        <f t="shared" si="124"/>
        <v/>
      </c>
      <c r="AH490" s="242" t="str">
        <f t="shared" si="137"/>
        <v/>
      </c>
      <c r="AI490" s="158" t="str">
        <f>IF(K490&lt;&gt;1, IF(SUM(K490:$K$504)&lt;&gt;0, "| Laat geen witruimte tussen ingevulde rijen.", ""), "")</f>
        <v/>
      </c>
      <c r="AJ490" s="242" t="str">
        <f t="shared" si="138"/>
        <v/>
      </c>
      <c r="AK490" s="171"/>
      <c r="AL490" s="159" t="str">
        <f t="shared" si="139"/>
        <v/>
      </c>
    </row>
    <row r="491" spans="1:38" x14ac:dyDescent="0.3">
      <c r="A491" s="244" t="str">
        <f t="shared" si="125"/>
        <v/>
      </c>
      <c r="B491" s="153" t="str">
        <f t="shared" si="126"/>
        <v/>
      </c>
      <c r="C491" s="173"/>
      <c r="D491" s="179"/>
      <c r="E491" s="175"/>
      <c r="F491" s="156"/>
      <c r="G491" s="175"/>
      <c r="H491" s="175"/>
      <c r="I491" s="177"/>
      <c r="J491" s="157" t="s">
        <v>98</v>
      </c>
      <c r="K491" s="158">
        <f t="shared" si="127"/>
        <v>0</v>
      </c>
      <c r="L491" s="168">
        <f t="shared" si="128"/>
        <v>0</v>
      </c>
      <c r="M491" s="171">
        <f t="shared" si="129"/>
        <v>0</v>
      </c>
      <c r="N491" s="171">
        <f t="shared" si="130"/>
        <v>0</v>
      </c>
      <c r="O491" s="171">
        <f t="shared" si="131"/>
        <v>0</v>
      </c>
      <c r="P491" s="171">
        <f t="shared" si="132"/>
        <v>0</v>
      </c>
      <c r="Q491" s="171">
        <f t="shared" si="133"/>
        <v>0</v>
      </c>
      <c r="R491" s="171">
        <f t="shared" si="134"/>
        <v>0</v>
      </c>
      <c r="S491" s="168" t="str">
        <f t="shared" si="135"/>
        <v/>
      </c>
      <c r="T491" s="171"/>
      <c r="U491" s="171"/>
      <c r="V491" s="171" t="str">
        <f>IF($F491&lt;&gt;"", IF($C491&lt;&gt;"", _xlfn.IFNA(IF(MATCH($C491&amp;" - "&amp;$F491, tblRelatietypeVergoeding[], 0)&lt;&gt;0, "", ""), "| Onverwachte combinatie tussen relatietype (veld "&amp;S490&amp;ROW()&amp;") en vergoedingswijze (veld "&amp;V490&amp;ROW()&amp;"). Kijk na of deze correct is."), ""), "")</f>
        <v/>
      </c>
      <c r="W491" s="171"/>
      <c r="X491" s="171"/>
      <c r="Y491" s="171"/>
      <c r="Z491" s="227" t="str">
        <f t="shared" si="136"/>
        <v/>
      </c>
      <c r="AA491" s="168"/>
      <c r="AB491" s="171"/>
      <c r="AC491" s="171"/>
      <c r="AD491" s="171"/>
      <c r="AE491" s="171"/>
      <c r="AF491" s="171" t="str">
        <f t="shared" si="123"/>
        <v/>
      </c>
      <c r="AG491" s="171" t="str">
        <f t="shared" si="124"/>
        <v/>
      </c>
      <c r="AH491" s="242" t="str">
        <f t="shared" si="137"/>
        <v/>
      </c>
      <c r="AI491" s="158" t="str">
        <f>IF(K491&lt;&gt;1, IF(SUM(K491:$K$504)&lt;&gt;0, "| Laat geen witruimte tussen ingevulde rijen.", ""), "")</f>
        <v/>
      </c>
      <c r="AJ491" s="242" t="str">
        <f t="shared" si="138"/>
        <v/>
      </c>
      <c r="AK491" s="171"/>
      <c r="AL491" s="159" t="str">
        <f t="shared" si="139"/>
        <v/>
      </c>
    </row>
    <row r="492" spans="1:38" x14ac:dyDescent="0.3">
      <c r="A492" s="244" t="str">
        <f t="shared" si="125"/>
        <v/>
      </c>
      <c r="B492" s="153" t="str">
        <f t="shared" si="126"/>
        <v/>
      </c>
      <c r="C492" s="173"/>
      <c r="D492" s="179"/>
      <c r="E492" s="175"/>
      <c r="F492" s="156"/>
      <c r="G492" s="175"/>
      <c r="H492" s="175"/>
      <c r="I492" s="177"/>
      <c r="J492" s="157" t="s">
        <v>98</v>
      </c>
      <c r="K492" s="158">
        <f t="shared" si="127"/>
        <v>0</v>
      </c>
      <c r="L492" s="168">
        <f t="shared" si="128"/>
        <v>0</v>
      </c>
      <c r="M492" s="171">
        <f t="shared" si="129"/>
        <v>0</v>
      </c>
      <c r="N492" s="171">
        <f t="shared" si="130"/>
        <v>0</v>
      </c>
      <c r="O492" s="171">
        <f t="shared" si="131"/>
        <v>0</v>
      </c>
      <c r="P492" s="171">
        <f t="shared" si="132"/>
        <v>0</v>
      </c>
      <c r="Q492" s="171">
        <f t="shared" si="133"/>
        <v>0</v>
      </c>
      <c r="R492" s="171">
        <f t="shared" si="134"/>
        <v>0</v>
      </c>
      <c r="S492" s="168" t="str">
        <f t="shared" si="135"/>
        <v/>
      </c>
      <c r="T492" s="171"/>
      <c r="U492" s="171"/>
      <c r="V492" s="171" t="str">
        <f>IF($F492&lt;&gt;"", IF($C492&lt;&gt;"", _xlfn.IFNA(IF(MATCH($C492&amp;" - "&amp;$F492, tblRelatietypeVergoeding[], 0)&lt;&gt;0, "", ""), "| Onverwachte combinatie tussen relatietype (veld "&amp;S491&amp;ROW()&amp;") en vergoedingswijze (veld "&amp;V491&amp;ROW()&amp;"). Kijk na of deze correct is."), ""), "")</f>
        <v/>
      </c>
      <c r="W492" s="171"/>
      <c r="X492" s="171"/>
      <c r="Y492" s="171"/>
      <c r="Z492" s="227" t="str">
        <f t="shared" si="136"/>
        <v/>
      </c>
      <c r="AA492" s="168"/>
      <c r="AB492" s="171"/>
      <c r="AC492" s="171"/>
      <c r="AD492" s="171"/>
      <c r="AE492" s="171"/>
      <c r="AF492" s="171" t="str">
        <f t="shared" si="123"/>
        <v/>
      </c>
      <c r="AG492" s="171" t="str">
        <f t="shared" si="124"/>
        <v/>
      </c>
      <c r="AH492" s="242" t="str">
        <f t="shared" si="137"/>
        <v/>
      </c>
      <c r="AI492" s="158" t="str">
        <f>IF(K492&lt;&gt;1, IF(SUM(K492:$K$504)&lt;&gt;0, "| Laat geen witruimte tussen ingevulde rijen.", ""), "")</f>
        <v/>
      </c>
      <c r="AJ492" s="242" t="str">
        <f t="shared" si="138"/>
        <v/>
      </c>
      <c r="AK492" s="171"/>
      <c r="AL492" s="159" t="str">
        <f t="shared" si="139"/>
        <v/>
      </c>
    </row>
    <row r="493" spans="1:38" x14ac:dyDescent="0.3">
      <c r="A493" s="244" t="str">
        <f t="shared" si="125"/>
        <v/>
      </c>
      <c r="B493" s="153" t="str">
        <f t="shared" si="126"/>
        <v/>
      </c>
      <c r="C493" s="173"/>
      <c r="D493" s="179"/>
      <c r="E493" s="175"/>
      <c r="F493" s="156"/>
      <c r="G493" s="175"/>
      <c r="H493" s="175"/>
      <c r="I493" s="177"/>
      <c r="J493" s="157" t="s">
        <v>98</v>
      </c>
      <c r="K493" s="158">
        <f t="shared" si="127"/>
        <v>0</v>
      </c>
      <c r="L493" s="168">
        <f t="shared" si="128"/>
        <v>0</v>
      </c>
      <c r="M493" s="171">
        <f t="shared" si="129"/>
        <v>0</v>
      </c>
      <c r="N493" s="171">
        <f t="shared" si="130"/>
        <v>0</v>
      </c>
      <c r="O493" s="171">
        <f t="shared" si="131"/>
        <v>0</v>
      </c>
      <c r="P493" s="171">
        <f t="shared" si="132"/>
        <v>0</v>
      </c>
      <c r="Q493" s="171">
        <f t="shared" si="133"/>
        <v>0</v>
      </c>
      <c r="R493" s="171">
        <f t="shared" si="134"/>
        <v>0</v>
      </c>
      <c r="S493" s="168" t="str">
        <f t="shared" si="135"/>
        <v/>
      </c>
      <c r="T493" s="171"/>
      <c r="U493" s="171"/>
      <c r="V493" s="171" t="str">
        <f>IF($F493&lt;&gt;"", IF($C493&lt;&gt;"", _xlfn.IFNA(IF(MATCH($C493&amp;" - "&amp;$F493, tblRelatietypeVergoeding[], 0)&lt;&gt;0, "", ""), "| Onverwachte combinatie tussen relatietype (veld "&amp;S492&amp;ROW()&amp;") en vergoedingswijze (veld "&amp;V492&amp;ROW()&amp;"). Kijk na of deze correct is."), ""), "")</f>
        <v/>
      </c>
      <c r="W493" s="171"/>
      <c r="X493" s="171"/>
      <c r="Y493" s="171"/>
      <c r="Z493" s="227" t="str">
        <f t="shared" si="136"/>
        <v/>
      </c>
      <c r="AA493" s="168"/>
      <c r="AB493" s="171"/>
      <c r="AC493" s="171"/>
      <c r="AD493" s="171"/>
      <c r="AE493" s="171"/>
      <c r="AF493" s="171" t="str">
        <f t="shared" si="123"/>
        <v/>
      </c>
      <c r="AG493" s="171" t="str">
        <f t="shared" si="124"/>
        <v/>
      </c>
      <c r="AH493" s="242" t="str">
        <f t="shared" si="137"/>
        <v/>
      </c>
      <c r="AI493" s="158" t="str">
        <f>IF(K493&lt;&gt;1, IF(SUM(K493:$K$504)&lt;&gt;0, "| Laat geen witruimte tussen ingevulde rijen.", ""), "")</f>
        <v/>
      </c>
      <c r="AJ493" s="242" t="str">
        <f t="shared" si="138"/>
        <v/>
      </c>
      <c r="AK493" s="171"/>
      <c r="AL493" s="159" t="str">
        <f t="shared" si="139"/>
        <v/>
      </c>
    </row>
    <row r="494" spans="1:38" x14ac:dyDescent="0.3">
      <c r="A494" s="244" t="str">
        <f t="shared" si="125"/>
        <v/>
      </c>
      <c r="B494" s="153" t="str">
        <f t="shared" si="126"/>
        <v/>
      </c>
      <c r="C494" s="173"/>
      <c r="D494" s="179"/>
      <c r="E494" s="175"/>
      <c r="F494" s="156"/>
      <c r="G494" s="175"/>
      <c r="H494" s="175"/>
      <c r="I494" s="177"/>
      <c r="J494" s="157" t="s">
        <v>98</v>
      </c>
      <c r="K494" s="158">
        <f t="shared" si="127"/>
        <v>0</v>
      </c>
      <c r="L494" s="168">
        <f t="shared" si="128"/>
        <v>0</v>
      </c>
      <c r="M494" s="171">
        <f t="shared" si="129"/>
        <v>0</v>
      </c>
      <c r="N494" s="171">
        <f t="shared" si="130"/>
        <v>0</v>
      </c>
      <c r="O494" s="171">
        <f t="shared" si="131"/>
        <v>0</v>
      </c>
      <c r="P494" s="171">
        <f t="shared" si="132"/>
        <v>0</v>
      </c>
      <c r="Q494" s="171">
        <f t="shared" si="133"/>
        <v>0</v>
      </c>
      <c r="R494" s="171">
        <f t="shared" si="134"/>
        <v>0</v>
      </c>
      <c r="S494" s="168" t="str">
        <f t="shared" si="135"/>
        <v/>
      </c>
      <c r="T494" s="171"/>
      <c r="U494" s="171"/>
      <c r="V494" s="171" t="str">
        <f>IF($F494&lt;&gt;"", IF($C494&lt;&gt;"", _xlfn.IFNA(IF(MATCH($C494&amp;" - "&amp;$F494, tblRelatietypeVergoeding[], 0)&lt;&gt;0, "", ""), "| Onverwachte combinatie tussen relatietype (veld "&amp;S493&amp;ROW()&amp;") en vergoedingswijze (veld "&amp;V493&amp;ROW()&amp;"). Kijk na of deze correct is."), ""), "")</f>
        <v/>
      </c>
      <c r="W494" s="171"/>
      <c r="X494" s="171"/>
      <c r="Y494" s="171"/>
      <c r="Z494" s="227" t="str">
        <f t="shared" si="136"/>
        <v/>
      </c>
      <c r="AA494" s="168"/>
      <c r="AB494" s="171"/>
      <c r="AC494" s="171"/>
      <c r="AD494" s="171"/>
      <c r="AE494" s="171"/>
      <c r="AF494" s="171" t="str">
        <f t="shared" si="123"/>
        <v/>
      </c>
      <c r="AG494" s="171" t="str">
        <f t="shared" si="124"/>
        <v/>
      </c>
      <c r="AH494" s="242" t="str">
        <f t="shared" si="137"/>
        <v/>
      </c>
      <c r="AI494" s="158" t="str">
        <f>IF(K494&lt;&gt;1, IF(SUM(K494:$K$504)&lt;&gt;0, "| Laat geen witruimte tussen ingevulde rijen.", ""), "")</f>
        <v/>
      </c>
      <c r="AJ494" s="242" t="str">
        <f t="shared" si="138"/>
        <v/>
      </c>
      <c r="AK494" s="171"/>
      <c r="AL494" s="159" t="str">
        <f t="shared" si="139"/>
        <v/>
      </c>
    </row>
    <row r="495" spans="1:38" x14ac:dyDescent="0.3">
      <c r="A495" s="244" t="str">
        <f t="shared" si="125"/>
        <v/>
      </c>
      <c r="B495" s="153" t="str">
        <f t="shared" si="126"/>
        <v/>
      </c>
      <c r="C495" s="173"/>
      <c r="D495" s="179"/>
      <c r="E495" s="175"/>
      <c r="F495" s="156"/>
      <c r="G495" s="175"/>
      <c r="H495" s="175"/>
      <c r="I495" s="177"/>
      <c r="J495" s="157" t="s">
        <v>98</v>
      </c>
      <c r="K495" s="158">
        <f t="shared" si="127"/>
        <v>0</v>
      </c>
      <c r="L495" s="168">
        <f t="shared" si="128"/>
        <v>0</v>
      </c>
      <c r="M495" s="171">
        <f t="shared" si="129"/>
        <v>0</v>
      </c>
      <c r="N495" s="171">
        <f t="shared" si="130"/>
        <v>0</v>
      </c>
      <c r="O495" s="171">
        <f t="shared" si="131"/>
        <v>0</v>
      </c>
      <c r="P495" s="171">
        <f t="shared" si="132"/>
        <v>0</v>
      </c>
      <c r="Q495" s="171">
        <f t="shared" si="133"/>
        <v>0</v>
      </c>
      <c r="R495" s="171">
        <f t="shared" si="134"/>
        <v>0</v>
      </c>
      <c r="S495" s="168" t="str">
        <f t="shared" si="135"/>
        <v/>
      </c>
      <c r="T495" s="171"/>
      <c r="U495" s="171"/>
      <c r="V495" s="171" t="str">
        <f>IF($F495&lt;&gt;"", IF($C495&lt;&gt;"", _xlfn.IFNA(IF(MATCH($C495&amp;" - "&amp;$F495, tblRelatietypeVergoeding[], 0)&lt;&gt;0, "", ""), "| Onverwachte combinatie tussen relatietype (veld "&amp;S494&amp;ROW()&amp;") en vergoedingswijze (veld "&amp;V494&amp;ROW()&amp;"). Kijk na of deze correct is."), ""), "")</f>
        <v/>
      </c>
      <c r="W495" s="171"/>
      <c r="X495" s="171"/>
      <c r="Y495" s="171"/>
      <c r="Z495" s="227" t="str">
        <f t="shared" si="136"/>
        <v/>
      </c>
      <c r="AA495" s="168"/>
      <c r="AB495" s="171"/>
      <c r="AC495" s="171"/>
      <c r="AD495" s="171"/>
      <c r="AE495" s="171"/>
      <c r="AF495" s="171" t="str">
        <f t="shared" si="123"/>
        <v/>
      </c>
      <c r="AG495" s="171" t="str">
        <f t="shared" si="124"/>
        <v/>
      </c>
      <c r="AH495" s="242" t="str">
        <f t="shared" si="137"/>
        <v/>
      </c>
      <c r="AI495" s="158" t="str">
        <f>IF(K495&lt;&gt;1, IF(SUM(K495:$K$504)&lt;&gt;0, "| Laat geen witruimte tussen ingevulde rijen.", ""), "")</f>
        <v/>
      </c>
      <c r="AJ495" s="242" t="str">
        <f t="shared" si="138"/>
        <v/>
      </c>
      <c r="AK495" s="171"/>
      <c r="AL495" s="159" t="str">
        <f t="shared" si="139"/>
        <v/>
      </c>
    </row>
    <row r="496" spans="1:38" x14ac:dyDescent="0.3">
      <c r="A496" s="244" t="str">
        <f t="shared" si="125"/>
        <v/>
      </c>
      <c r="B496" s="153" t="str">
        <f t="shared" si="126"/>
        <v/>
      </c>
      <c r="C496" s="173"/>
      <c r="D496" s="179"/>
      <c r="E496" s="175"/>
      <c r="F496" s="156"/>
      <c r="G496" s="175"/>
      <c r="H496" s="175"/>
      <c r="I496" s="177"/>
      <c r="J496" s="157" t="s">
        <v>98</v>
      </c>
      <c r="K496" s="158">
        <f t="shared" si="127"/>
        <v>0</v>
      </c>
      <c r="L496" s="168">
        <f t="shared" si="128"/>
        <v>0</v>
      </c>
      <c r="M496" s="171">
        <f t="shared" si="129"/>
        <v>0</v>
      </c>
      <c r="N496" s="171">
        <f t="shared" si="130"/>
        <v>0</v>
      </c>
      <c r="O496" s="171">
        <f t="shared" si="131"/>
        <v>0</v>
      </c>
      <c r="P496" s="171">
        <f t="shared" si="132"/>
        <v>0</v>
      </c>
      <c r="Q496" s="171">
        <f t="shared" si="133"/>
        <v>0</v>
      </c>
      <c r="R496" s="171">
        <f t="shared" si="134"/>
        <v>0</v>
      </c>
      <c r="S496" s="168" t="str">
        <f t="shared" si="135"/>
        <v/>
      </c>
      <c r="T496" s="171"/>
      <c r="U496" s="171"/>
      <c r="V496" s="171" t="str">
        <f>IF($F496&lt;&gt;"", IF($C496&lt;&gt;"", _xlfn.IFNA(IF(MATCH($C496&amp;" - "&amp;$F496, tblRelatietypeVergoeding[], 0)&lt;&gt;0, "", ""), "| Onverwachte combinatie tussen relatietype (veld "&amp;S495&amp;ROW()&amp;") en vergoedingswijze (veld "&amp;V495&amp;ROW()&amp;"). Kijk na of deze correct is."), ""), "")</f>
        <v/>
      </c>
      <c r="W496" s="171"/>
      <c r="X496" s="171"/>
      <c r="Y496" s="171"/>
      <c r="Z496" s="227" t="str">
        <f t="shared" si="136"/>
        <v/>
      </c>
      <c r="AA496" s="168"/>
      <c r="AB496" s="171"/>
      <c r="AC496" s="171"/>
      <c r="AD496" s="171"/>
      <c r="AE496" s="171"/>
      <c r="AF496" s="171" t="str">
        <f t="shared" si="123"/>
        <v/>
      </c>
      <c r="AG496" s="171" t="str">
        <f t="shared" si="124"/>
        <v/>
      </c>
      <c r="AH496" s="242" t="str">
        <f t="shared" si="137"/>
        <v/>
      </c>
      <c r="AI496" s="158" t="str">
        <f>IF(K496&lt;&gt;1, IF(SUM(K496:$K$504)&lt;&gt;0, "| Laat geen witruimte tussen ingevulde rijen.", ""), "")</f>
        <v/>
      </c>
      <c r="AJ496" s="242" t="str">
        <f t="shared" si="138"/>
        <v/>
      </c>
      <c r="AK496" s="171"/>
      <c r="AL496" s="159" t="str">
        <f t="shared" si="139"/>
        <v/>
      </c>
    </row>
    <row r="497" spans="1:38" x14ac:dyDescent="0.3">
      <c r="A497" s="244" t="str">
        <f t="shared" si="125"/>
        <v/>
      </c>
      <c r="B497" s="153" t="str">
        <f t="shared" si="126"/>
        <v/>
      </c>
      <c r="C497" s="173"/>
      <c r="D497" s="179"/>
      <c r="E497" s="175"/>
      <c r="F497" s="156"/>
      <c r="G497" s="175"/>
      <c r="H497" s="175"/>
      <c r="I497" s="177"/>
      <c r="J497" s="157" t="s">
        <v>98</v>
      </c>
      <c r="K497" s="158">
        <f t="shared" si="127"/>
        <v>0</v>
      </c>
      <c r="L497" s="168">
        <f t="shared" si="128"/>
        <v>0</v>
      </c>
      <c r="M497" s="171">
        <f t="shared" si="129"/>
        <v>0</v>
      </c>
      <c r="N497" s="171">
        <f t="shared" si="130"/>
        <v>0</v>
      </c>
      <c r="O497" s="171">
        <f t="shared" si="131"/>
        <v>0</v>
      </c>
      <c r="P497" s="171">
        <f t="shared" si="132"/>
        <v>0</v>
      </c>
      <c r="Q497" s="171">
        <f t="shared" si="133"/>
        <v>0</v>
      </c>
      <c r="R497" s="171">
        <f t="shared" si="134"/>
        <v>0</v>
      </c>
      <c r="S497" s="168" t="str">
        <f t="shared" si="135"/>
        <v/>
      </c>
      <c r="T497" s="171"/>
      <c r="U497" s="171"/>
      <c r="V497" s="171" t="str">
        <f>IF($F497&lt;&gt;"", IF($C497&lt;&gt;"", _xlfn.IFNA(IF(MATCH($C497&amp;" - "&amp;$F497, tblRelatietypeVergoeding[], 0)&lt;&gt;0, "", ""), "| Onverwachte combinatie tussen relatietype (veld "&amp;S496&amp;ROW()&amp;") en vergoedingswijze (veld "&amp;V496&amp;ROW()&amp;"). Kijk na of deze correct is."), ""), "")</f>
        <v/>
      </c>
      <c r="W497" s="171"/>
      <c r="X497" s="171"/>
      <c r="Y497" s="171"/>
      <c r="Z497" s="227" t="str">
        <f t="shared" si="136"/>
        <v/>
      </c>
      <c r="AA497" s="168"/>
      <c r="AB497" s="171"/>
      <c r="AC497" s="171"/>
      <c r="AD497" s="171"/>
      <c r="AE497" s="171"/>
      <c r="AF497" s="171" t="str">
        <f t="shared" si="123"/>
        <v/>
      </c>
      <c r="AG497" s="171" t="str">
        <f t="shared" si="124"/>
        <v/>
      </c>
      <c r="AH497" s="242" t="str">
        <f t="shared" si="137"/>
        <v/>
      </c>
      <c r="AI497" s="158" t="str">
        <f>IF(K497&lt;&gt;1, IF(SUM(K497:$K$504)&lt;&gt;0, "| Laat geen witruimte tussen ingevulde rijen.", ""), "")</f>
        <v/>
      </c>
      <c r="AJ497" s="242" t="str">
        <f t="shared" si="138"/>
        <v/>
      </c>
      <c r="AK497" s="171"/>
      <c r="AL497" s="159" t="str">
        <f t="shared" si="139"/>
        <v/>
      </c>
    </row>
    <row r="498" spans="1:38" x14ac:dyDescent="0.3">
      <c r="A498" s="244" t="str">
        <f t="shared" si="125"/>
        <v/>
      </c>
      <c r="B498" s="153" t="str">
        <f t="shared" si="126"/>
        <v/>
      </c>
      <c r="C498" s="173"/>
      <c r="D498" s="179"/>
      <c r="E498" s="175"/>
      <c r="F498" s="156"/>
      <c r="G498" s="175"/>
      <c r="H498" s="175"/>
      <c r="I498" s="177"/>
      <c r="J498" s="157" t="s">
        <v>98</v>
      </c>
      <c r="K498" s="158">
        <f t="shared" si="127"/>
        <v>0</v>
      </c>
      <c r="L498" s="168">
        <f t="shared" si="128"/>
        <v>0</v>
      </c>
      <c r="M498" s="171">
        <f t="shared" si="129"/>
        <v>0</v>
      </c>
      <c r="N498" s="171">
        <f t="shared" si="130"/>
        <v>0</v>
      </c>
      <c r="O498" s="171">
        <f t="shared" si="131"/>
        <v>0</v>
      </c>
      <c r="P498" s="171">
        <f t="shared" si="132"/>
        <v>0</v>
      </c>
      <c r="Q498" s="171">
        <f t="shared" si="133"/>
        <v>0</v>
      </c>
      <c r="R498" s="171">
        <f t="shared" si="134"/>
        <v>0</v>
      </c>
      <c r="S498" s="168" t="str">
        <f t="shared" si="135"/>
        <v/>
      </c>
      <c r="T498" s="171"/>
      <c r="U498" s="171"/>
      <c r="V498" s="171" t="str">
        <f>IF($F498&lt;&gt;"", IF($C498&lt;&gt;"", _xlfn.IFNA(IF(MATCH($C498&amp;" - "&amp;$F498, tblRelatietypeVergoeding[], 0)&lt;&gt;0, "", ""), "| Onverwachte combinatie tussen relatietype (veld "&amp;S497&amp;ROW()&amp;") en vergoedingswijze (veld "&amp;V497&amp;ROW()&amp;"). Kijk na of deze correct is."), ""), "")</f>
        <v/>
      </c>
      <c r="W498" s="171"/>
      <c r="X498" s="171"/>
      <c r="Y498" s="171"/>
      <c r="Z498" s="227" t="str">
        <f t="shared" si="136"/>
        <v/>
      </c>
      <c r="AA498" s="168"/>
      <c r="AB498" s="171"/>
      <c r="AC498" s="171"/>
      <c r="AD498" s="171"/>
      <c r="AE498" s="171"/>
      <c r="AF498" s="171" t="str">
        <f t="shared" si="123"/>
        <v/>
      </c>
      <c r="AG498" s="171" t="str">
        <f t="shared" si="124"/>
        <v/>
      </c>
      <c r="AH498" s="242" t="str">
        <f t="shared" si="137"/>
        <v/>
      </c>
      <c r="AI498" s="158" t="str">
        <f>IF(K498&lt;&gt;1, IF(SUM(K498:$K$504)&lt;&gt;0, "| Laat geen witruimte tussen ingevulde rijen.", ""), "")</f>
        <v/>
      </c>
      <c r="AJ498" s="242" t="str">
        <f t="shared" si="138"/>
        <v/>
      </c>
      <c r="AK498" s="171"/>
      <c r="AL498" s="159" t="str">
        <f t="shared" si="139"/>
        <v/>
      </c>
    </row>
    <row r="499" spans="1:38" x14ac:dyDescent="0.3">
      <c r="A499" s="244" t="str">
        <f t="shared" si="125"/>
        <v/>
      </c>
      <c r="B499" s="153" t="str">
        <f t="shared" si="126"/>
        <v/>
      </c>
      <c r="C499" s="173"/>
      <c r="D499" s="179"/>
      <c r="E499" s="175"/>
      <c r="F499" s="156"/>
      <c r="G499" s="175"/>
      <c r="H499" s="175"/>
      <c r="I499" s="177"/>
      <c r="J499" s="157" t="s">
        <v>98</v>
      </c>
      <c r="K499" s="158">
        <f t="shared" si="127"/>
        <v>0</v>
      </c>
      <c r="L499" s="168">
        <f t="shared" si="128"/>
        <v>0</v>
      </c>
      <c r="M499" s="171">
        <f t="shared" si="129"/>
        <v>0</v>
      </c>
      <c r="N499" s="171">
        <f t="shared" si="130"/>
        <v>0</v>
      </c>
      <c r="O499" s="171">
        <f t="shared" si="131"/>
        <v>0</v>
      </c>
      <c r="P499" s="171">
        <f t="shared" si="132"/>
        <v>0</v>
      </c>
      <c r="Q499" s="171">
        <f t="shared" si="133"/>
        <v>0</v>
      </c>
      <c r="R499" s="171">
        <f t="shared" si="134"/>
        <v>0</v>
      </c>
      <c r="S499" s="168" t="str">
        <f t="shared" si="135"/>
        <v/>
      </c>
      <c r="T499" s="171"/>
      <c r="U499" s="171"/>
      <c r="V499" s="171" t="str">
        <f>IF($F499&lt;&gt;"", IF($C499&lt;&gt;"", _xlfn.IFNA(IF(MATCH($C499&amp;" - "&amp;$F499, tblRelatietypeVergoeding[], 0)&lt;&gt;0, "", ""), "| Onverwachte combinatie tussen relatietype (veld "&amp;S498&amp;ROW()&amp;") en vergoedingswijze (veld "&amp;V498&amp;ROW()&amp;"). Kijk na of deze correct is."), ""), "")</f>
        <v/>
      </c>
      <c r="W499" s="171"/>
      <c r="X499" s="171"/>
      <c r="Y499" s="171"/>
      <c r="Z499" s="227" t="str">
        <f t="shared" si="136"/>
        <v/>
      </c>
      <c r="AA499" s="168"/>
      <c r="AB499" s="171"/>
      <c r="AC499" s="171"/>
      <c r="AD499" s="171"/>
      <c r="AE499" s="171"/>
      <c r="AF499" s="171" t="str">
        <f t="shared" si="123"/>
        <v/>
      </c>
      <c r="AG499" s="171" t="str">
        <f t="shared" si="124"/>
        <v/>
      </c>
      <c r="AH499" s="242" t="str">
        <f t="shared" si="137"/>
        <v/>
      </c>
      <c r="AI499" s="158" t="str">
        <f>IF(K499&lt;&gt;1, IF(SUM(K499:$K$504)&lt;&gt;0, "| Laat geen witruimte tussen ingevulde rijen.", ""), "")</f>
        <v/>
      </c>
      <c r="AJ499" s="242" t="str">
        <f t="shared" si="138"/>
        <v/>
      </c>
      <c r="AK499" s="171"/>
      <c r="AL499" s="159" t="str">
        <f t="shared" si="139"/>
        <v/>
      </c>
    </row>
    <row r="500" spans="1:38" x14ac:dyDescent="0.3">
      <c r="A500" s="244" t="str">
        <f t="shared" si="125"/>
        <v/>
      </c>
      <c r="B500" s="153" t="str">
        <f t="shared" si="126"/>
        <v/>
      </c>
      <c r="C500" s="173"/>
      <c r="D500" s="179"/>
      <c r="E500" s="175"/>
      <c r="F500" s="156"/>
      <c r="G500" s="175"/>
      <c r="H500" s="175"/>
      <c r="I500" s="177"/>
      <c r="J500" s="157" t="s">
        <v>98</v>
      </c>
      <c r="K500" s="158">
        <f t="shared" si="127"/>
        <v>0</v>
      </c>
      <c r="L500" s="168">
        <f t="shared" si="128"/>
        <v>0</v>
      </c>
      <c r="M500" s="171">
        <f t="shared" si="129"/>
        <v>0</v>
      </c>
      <c r="N500" s="171">
        <f t="shared" si="130"/>
        <v>0</v>
      </c>
      <c r="O500" s="171">
        <f t="shared" si="131"/>
        <v>0</v>
      </c>
      <c r="P500" s="171">
        <f t="shared" si="132"/>
        <v>0</v>
      </c>
      <c r="Q500" s="171">
        <f t="shared" si="133"/>
        <v>0</v>
      </c>
      <c r="R500" s="171">
        <f t="shared" si="134"/>
        <v>0</v>
      </c>
      <c r="S500" s="168" t="str">
        <f t="shared" si="135"/>
        <v/>
      </c>
      <c r="T500" s="171"/>
      <c r="U500" s="171"/>
      <c r="V500" s="171" t="str">
        <f>IF($F500&lt;&gt;"", IF($C500&lt;&gt;"", _xlfn.IFNA(IF(MATCH($C500&amp;" - "&amp;$F500, tblRelatietypeVergoeding[], 0)&lt;&gt;0, "", ""), "| Onverwachte combinatie tussen relatietype (veld "&amp;S499&amp;ROW()&amp;") en vergoedingswijze (veld "&amp;V499&amp;ROW()&amp;"). Kijk na of deze correct is."), ""), "")</f>
        <v/>
      </c>
      <c r="W500" s="171"/>
      <c r="X500" s="171"/>
      <c r="Y500" s="171"/>
      <c r="Z500" s="227" t="str">
        <f t="shared" si="136"/>
        <v/>
      </c>
      <c r="AA500" s="168"/>
      <c r="AB500" s="171"/>
      <c r="AC500" s="171"/>
      <c r="AD500" s="171"/>
      <c r="AE500" s="171"/>
      <c r="AF500" s="171" t="str">
        <f t="shared" si="123"/>
        <v/>
      </c>
      <c r="AG500" s="171" t="str">
        <f t="shared" si="124"/>
        <v/>
      </c>
      <c r="AH500" s="242" t="str">
        <f t="shared" si="137"/>
        <v/>
      </c>
      <c r="AI500" s="158" t="str">
        <f>IF(K500&lt;&gt;1, IF(SUM(K500:$K$504)&lt;&gt;0, "| Laat geen witruimte tussen ingevulde rijen.", ""), "")</f>
        <v/>
      </c>
      <c r="AJ500" s="242" t="str">
        <f t="shared" si="138"/>
        <v/>
      </c>
      <c r="AK500" s="171"/>
      <c r="AL500" s="159" t="str">
        <f t="shared" si="139"/>
        <v/>
      </c>
    </row>
    <row r="501" spans="1:38" x14ac:dyDescent="0.3">
      <c r="A501" s="244" t="str">
        <f t="shared" si="125"/>
        <v/>
      </c>
      <c r="B501" s="153" t="str">
        <f t="shared" si="126"/>
        <v/>
      </c>
      <c r="C501" s="173"/>
      <c r="D501" s="179"/>
      <c r="E501" s="175"/>
      <c r="F501" s="156"/>
      <c r="G501" s="175"/>
      <c r="H501" s="175"/>
      <c r="I501" s="177"/>
      <c r="J501" s="157" t="s">
        <v>98</v>
      </c>
      <c r="K501" s="158">
        <f t="shared" si="127"/>
        <v>0</v>
      </c>
      <c r="L501" s="168">
        <f t="shared" si="128"/>
        <v>0</v>
      </c>
      <c r="M501" s="171">
        <f t="shared" si="129"/>
        <v>0</v>
      </c>
      <c r="N501" s="171">
        <f t="shared" si="130"/>
        <v>0</v>
      </c>
      <c r="O501" s="171">
        <f t="shared" si="131"/>
        <v>0</v>
      </c>
      <c r="P501" s="171">
        <f t="shared" si="132"/>
        <v>0</v>
      </c>
      <c r="Q501" s="171">
        <f t="shared" si="133"/>
        <v>0</v>
      </c>
      <c r="R501" s="171">
        <f t="shared" si="134"/>
        <v>0</v>
      </c>
      <c r="S501" s="168" t="str">
        <f t="shared" si="135"/>
        <v/>
      </c>
      <c r="T501" s="171"/>
      <c r="U501" s="171"/>
      <c r="V501" s="171" t="str">
        <f>IF($F501&lt;&gt;"", IF($C501&lt;&gt;"", _xlfn.IFNA(IF(MATCH($C501&amp;" - "&amp;$F501, tblRelatietypeVergoeding[], 0)&lt;&gt;0, "", ""), "| Onverwachte combinatie tussen relatietype (veld "&amp;S500&amp;ROW()&amp;") en vergoedingswijze (veld "&amp;V500&amp;ROW()&amp;"). Kijk na of deze correct is."), ""), "")</f>
        <v/>
      </c>
      <c r="W501" s="171"/>
      <c r="X501" s="171"/>
      <c r="Y501" s="171"/>
      <c r="Z501" s="227" t="str">
        <f t="shared" si="136"/>
        <v/>
      </c>
      <c r="AA501" s="168"/>
      <c r="AB501" s="171"/>
      <c r="AC501" s="171"/>
      <c r="AD501" s="171"/>
      <c r="AE501" s="171"/>
      <c r="AF501" s="171" t="str">
        <f t="shared" si="123"/>
        <v/>
      </c>
      <c r="AG501" s="171" t="str">
        <f t="shared" si="124"/>
        <v/>
      </c>
      <c r="AH501" s="242" t="str">
        <f t="shared" si="137"/>
        <v/>
      </c>
      <c r="AI501" s="158" t="str">
        <f>IF(K501&lt;&gt;1, IF(SUM(K501:$K$504)&lt;&gt;0, "| Laat geen witruimte tussen ingevulde rijen.", ""), "")</f>
        <v/>
      </c>
      <c r="AJ501" s="242" t="str">
        <f t="shared" si="138"/>
        <v/>
      </c>
      <c r="AK501" s="171"/>
      <c r="AL501" s="159" t="str">
        <f t="shared" si="139"/>
        <v/>
      </c>
    </row>
    <row r="502" spans="1:38" x14ac:dyDescent="0.3">
      <c r="A502" s="244" t="str">
        <f t="shared" si="125"/>
        <v/>
      </c>
      <c r="B502" s="153" t="str">
        <f t="shared" si="126"/>
        <v/>
      </c>
      <c r="C502" s="173"/>
      <c r="D502" s="179"/>
      <c r="E502" s="175"/>
      <c r="F502" s="156"/>
      <c r="G502" s="175"/>
      <c r="H502" s="175"/>
      <c r="I502" s="177"/>
      <c r="J502" s="157" t="s">
        <v>98</v>
      </c>
      <c r="K502" s="158">
        <f t="shared" si="127"/>
        <v>0</v>
      </c>
      <c r="L502" s="168">
        <f t="shared" si="128"/>
        <v>0</v>
      </c>
      <c r="M502" s="171">
        <f t="shared" si="129"/>
        <v>0</v>
      </c>
      <c r="N502" s="171">
        <f t="shared" si="130"/>
        <v>0</v>
      </c>
      <c r="O502" s="171">
        <f t="shared" si="131"/>
        <v>0</v>
      </c>
      <c r="P502" s="171">
        <f t="shared" si="132"/>
        <v>0</v>
      </c>
      <c r="Q502" s="171">
        <f t="shared" si="133"/>
        <v>0</v>
      </c>
      <c r="R502" s="171">
        <f t="shared" si="134"/>
        <v>0</v>
      </c>
      <c r="S502" s="168" t="str">
        <f t="shared" si="135"/>
        <v/>
      </c>
      <c r="T502" s="171"/>
      <c r="U502" s="171"/>
      <c r="V502" s="171" t="str">
        <f>IF($F502&lt;&gt;"", IF($C502&lt;&gt;"", _xlfn.IFNA(IF(MATCH($C502&amp;" - "&amp;$F502, tblRelatietypeVergoeding[], 0)&lt;&gt;0, "", ""), "| Onverwachte combinatie tussen relatietype (veld "&amp;S501&amp;ROW()&amp;") en vergoedingswijze (veld "&amp;V501&amp;ROW()&amp;"). Kijk na of deze correct is."), ""), "")</f>
        <v/>
      </c>
      <c r="W502" s="171"/>
      <c r="X502" s="171"/>
      <c r="Y502" s="171"/>
      <c r="Z502" s="227" t="str">
        <f t="shared" si="136"/>
        <v/>
      </c>
      <c r="AA502" s="168"/>
      <c r="AB502" s="171"/>
      <c r="AC502" s="171"/>
      <c r="AD502" s="171"/>
      <c r="AE502" s="171"/>
      <c r="AF502" s="171" t="str">
        <f t="shared" si="123"/>
        <v/>
      </c>
      <c r="AG502" s="171" t="str">
        <f t="shared" si="124"/>
        <v/>
      </c>
      <c r="AH502" s="242" t="str">
        <f t="shared" si="137"/>
        <v/>
      </c>
      <c r="AI502" s="158" t="str">
        <f>IF(K502&lt;&gt;1, IF(SUM(K502:$K$504)&lt;&gt;0, "| Laat geen witruimte tussen ingevulde rijen.", ""), "")</f>
        <v/>
      </c>
      <c r="AJ502" s="242" t="str">
        <f t="shared" si="138"/>
        <v/>
      </c>
      <c r="AK502" s="171"/>
      <c r="AL502" s="159" t="str">
        <f t="shared" si="139"/>
        <v/>
      </c>
    </row>
    <row r="503" spans="1:38" x14ac:dyDescent="0.3">
      <c r="A503" s="244" t="str">
        <f t="shared" si="125"/>
        <v/>
      </c>
      <c r="B503" s="153" t="str">
        <f t="shared" si="126"/>
        <v/>
      </c>
      <c r="C503" s="173"/>
      <c r="D503" s="179"/>
      <c r="E503" s="175"/>
      <c r="F503" s="156"/>
      <c r="G503" s="175"/>
      <c r="H503" s="175"/>
      <c r="I503" s="177"/>
      <c r="J503" s="157" t="s">
        <v>98</v>
      </c>
      <c r="K503" s="158">
        <f t="shared" si="127"/>
        <v>0</v>
      </c>
      <c r="L503" s="168">
        <f t="shared" si="128"/>
        <v>0</v>
      </c>
      <c r="M503" s="171">
        <f t="shared" si="129"/>
        <v>0</v>
      </c>
      <c r="N503" s="171">
        <f t="shared" si="130"/>
        <v>0</v>
      </c>
      <c r="O503" s="171">
        <f t="shared" si="131"/>
        <v>0</v>
      </c>
      <c r="P503" s="171">
        <f t="shared" si="132"/>
        <v>0</v>
      </c>
      <c r="Q503" s="171">
        <f t="shared" si="133"/>
        <v>0</v>
      </c>
      <c r="R503" s="171">
        <f t="shared" si="134"/>
        <v>0</v>
      </c>
      <c r="S503" s="168" t="str">
        <f t="shared" si="135"/>
        <v/>
      </c>
      <c r="T503" s="171"/>
      <c r="U503" s="171"/>
      <c r="V503" s="171" t="str">
        <f>IF($F503&lt;&gt;"", IF($C503&lt;&gt;"", _xlfn.IFNA(IF(MATCH($C503&amp;" - "&amp;$F503, tblRelatietypeVergoeding[], 0)&lt;&gt;0, "", ""), "| Onverwachte combinatie tussen relatietype (veld "&amp;S502&amp;ROW()&amp;") en vergoedingswijze (veld "&amp;V502&amp;ROW()&amp;"). Kijk na of deze correct is."), ""), "")</f>
        <v/>
      </c>
      <c r="W503" s="171"/>
      <c r="X503" s="171"/>
      <c r="Y503" s="171"/>
      <c r="Z503" s="227" t="str">
        <f t="shared" si="136"/>
        <v/>
      </c>
      <c r="AA503" s="168"/>
      <c r="AB503" s="171"/>
      <c r="AC503" s="171"/>
      <c r="AD503" s="171"/>
      <c r="AE503" s="171"/>
      <c r="AF503" s="171" t="str">
        <f t="shared" si="123"/>
        <v/>
      </c>
      <c r="AG503" s="171" t="str">
        <f t="shared" si="124"/>
        <v/>
      </c>
      <c r="AH503" s="242" t="str">
        <f t="shared" si="137"/>
        <v/>
      </c>
      <c r="AI503" s="158" t="str">
        <f>IF(K503&lt;&gt;1, IF(SUM(K503:$K$504)&lt;&gt;0, "| Laat geen witruimte tussen ingevulde rijen.", ""), "")</f>
        <v/>
      </c>
      <c r="AJ503" s="242" t="str">
        <f t="shared" si="138"/>
        <v/>
      </c>
      <c r="AK503" s="171"/>
      <c r="AL503" s="159" t="str">
        <f t="shared" si="139"/>
        <v/>
      </c>
    </row>
    <row r="504" spans="1:38" x14ac:dyDescent="0.3">
      <c r="A504" s="244" t="str">
        <f t="shared" si="125"/>
        <v/>
      </c>
      <c r="B504" s="153" t="str">
        <f t="shared" si="126"/>
        <v/>
      </c>
      <c r="C504" s="173"/>
      <c r="D504" s="179"/>
      <c r="E504" s="175"/>
      <c r="F504" s="156"/>
      <c r="G504" s="175"/>
      <c r="H504" s="175"/>
      <c r="I504" s="177"/>
      <c r="J504" s="157" t="s">
        <v>98</v>
      </c>
      <c r="K504" s="158">
        <f t="shared" si="127"/>
        <v>0</v>
      </c>
      <c r="L504" s="168">
        <f t="shared" si="128"/>
        <v>0</v>
      </c>
      <c r="M504" s="171">
        <f t="shared" si="129"/>
        <v>0</v>
      </c>
      <c r="N504" s="171">
        <f t="shared" si="130"/>
        <v>0</v>
      </c>
      <c r="O504" s="171">
        <f t="shared" si="131"/>
        <v>0</v>
      </c>
      <c r="P504" s="171">
        <f t="shared" si="132"/>
        <v>0</v>
      </c>
      <c r="Q504" s="171">
        <f t="shared" si="133"/>
        <v>0</v>
      </c>
      <c r="R504" s="171">
        <f t="shared" si="134"/>
        <v>0</v>
      </c>
      <c r="S504" s="168" t="str">
        <f t="shared" si="135"/>
        <v/>
      </c>
      <c r="T504" s="171"/>
      <c r="U504" s="171"/>
      <c r="V504" s="171" t="str">
        <f>IF($F504&lt;&gt;"", IF($C504&lt;&gt;"", _xlfn.IFNA(IF(MATCH($C504&amp;" - "&amp;$F504, tblRelatietypeVergoeding[], 0)&lt;&gt;0, "", ""), "| Onverwachte combinatie tussen relatietype (veld "&amp;S503&amp;ROW()&amp;") en vergoedingswijze (veld "&amp;V503&amp;ROW()&amp;"). Kijk na of deze correct is."), ""), "")</f>
        <v/>
      </c>
      <c r="W504" s="171"/>
      <c r="X504" s="171"/>
      <c r="Y504" s="171"/>
      <c r="Z504" s="227" t="str">
        <f t="shared" si="136"/>
        <v/>
      </c>
      <c r="AA504" s="168"/>
      <c r="AB504" s="171"/>
      <c r="AC504" s="171"/>
      <c r="AD504" s="171"/>
      <c r="AE504" s="171"/>
      <c r="AF504" s="171" t="str">
        <f t="shared" si="123"/>
        <v/>
      </c>
      <c r="AG504" s="171" t="str">
        <f t="shared" si="124"/>
        <v/>
      </c>
      <c r="AH504" s="242" t="str">
        <f t="shared" si="137"/>
        <v/>
      </c>
      <c r="AI504" s="158" t="str">
        <f>IF(K504&lt;&gt;1, IF(SUM(K504:$K$504)&lt;&gt;0, "| Laat geen witruimte tussen ingevulde rijen.", ""), "")</f>
        <v/>
      </c>
      <c r="AJ504" s="242" t="str">
        <f t="shared" si="138"/>
        <v/>
      </c>
      <c r="AK504" s="171"/>
      <c r="AL504" s="159" t="str">
        <f t="shared" si="139"/>
        <v/>
      </c>
    </row>
    <row r="505" spans="1:38" ht="13.95" customHeight="1" x14ac:dyDescent="0.3">
      <c r="A505" s="160"/>
      <c r="B505" s="33"/>
      <c r="C505" s="33"/>
      <c r="D505" s="33"/>
      <c r="E505" s="33"/>
      <c r="F505" s="33"/>
      <c r="G505" s="33"/>
      <c r="H505" s="33"/>
      <c r="I505" s="33"/>
      <c r="J505" s="161"/>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172" t="s">
        <v>13</v>
      </c>
      <c r="AL505" s="46"/>
    </row>
    <row r="506" spans="1:38" x14ac:dyDescent="0.3">
      <c r="AJ506">
        <f>COUNTA(AJ5:AJ504)-COUNTBLANK(AJ5:AJ504)</f>
        <v>0</v>
      </c>
    </row>
  </sheetData>
  <sheetProtection algorithmName="SHA-512" hashValue="Nqf1tbvKdQ+uxhnLmidSu5iieuYwC6hRobsvhHPBVK1Njpd1uF8XK6QhqCSF8KcZJmJPe9Jv92o0HZfkdRN3jg==" saltValue="h9dVpBrR0edzEL7iVTcncw==" spinCount="100000" sheet="1" objects="1" scenarios="1" selectLockedCells="1"/>
  <mergeCells count="1">
    <mergeCell ref="B2:D3"/>
  </mergeCells>
  <conditionalFormatting sqref="B5:I504">
    <cfRule type="expression" dxfId="72" priority="1227">
      <formula>MOD(ROW(),2)&lt;&gt;0</formula>
    </cfRule>
  </conditionalFormatting>
  <conditionalFormatting sqref="AL5:BL504">
    <cfRule type="expression" dxfId="71" priority="1228">
      <formula>AND($Z5&lt;&gt;"", $AJ5="")</formula>
    </cfRule>
  </conditionalFormatting>
  <conditionalFormatting sqref="H5:H504">
    <cfRule type="expression" dxfId="70" priority="1254">
      <formula>IF(H5&lt;&gt;"", AG5&lt;&gt;"")</formula>
    </cfRule>
    <cfRule type="expression" dxfId="69" priority="1255">
      <formula>Y5&lt;&gt;""</formula>
    </cfRule>
    <cfRule type="expression" dxfId="68" priority="1256">
      <formula>R5&lt;0</formula>
    </cfRule>
    <cfRule type="expression" dxfId="67" priority="1257">
      <formula>IF(R5&gt;0, H5="")</formula>
    </cfRule>
  </conditionalFormatting>
  <conditionalFormatting sqref="C5:I504">
    <cfRule type="expression" dxfId="66" priority="1208">
      <formula>IF(C5&lt;&gt;"", AA5&lt;&gt;"")</formula>
    </cfRule>
    <cfRule type="expression" dxfId="65" priority="1224">
      <formula>S5&lt;&gt;""</formula>
    </cfRule>
    <cfRule type="expression" dxfId="64" priority="1225">
      <formula>L5&lt;0</formula>
    </cfRule>
    <cfRule type="expression" dxfId="63" priority="1226">
      <formula>IF(L5&gt;0, C5="")</formula>
    </cfRule>
  </conditionalFormatting>
  <dataValidations count="7">
    <dataValidation type="decimal" operator="greaterThanOrEqual" allowBlank="1" showInputMessage="1" showErrorMessage="1" error="Het bedrag moet groter of gelijk aan 0 zijn." sqref="I5:I504" xr:uid="{B4C88311-05E3-4AF0-86A2-5E1771543109}">
      <formula1>0</formula1>
    </dataValidation>
    <dataValidation type="list" allowBlank="1" showInputMessage="1" showErrorMessage="1" sqref="F5:F504" xr:uid="{39A7C267-C05D-432B-9BEC-284779B51892}">
      <formula1>lstNietWerknemerVergoedingswijze</formula1>
    </dataValidation>
    <dataValidation type="list" allowBlank="1" showInputMessage="1" showErrorMessage="1" sqref="C5:C504" xr:uid="{0F3E0D94-1C9A-473F-88A8-1C6A693D148C}">
      <formula1>lstNietWerknemerRelatietype</formula1>
    </dataValidation>
    <dataValidation type="list" allowBlank="1" showInputMessage="1" showErrorMessage="1" sqref="I5:I504 G5:G504" xr:uid="{3CFD1B80-5FA1-4D54-AE96-556D2C6DABEC}">
      <formula1>lstNietWerknemerFunctie</formula1>
    </dataValidation>
    <dataValidation type="whole" operator="greaterThan" allowBlank="1" showInputMessage="1" showErrorMessage="1" error="Het getal moet groter dan 0 zijn." sqref="D5:D504" xr:uid="{D746F909-E8B4-49A6-AAAC-EF5231F2F402}">
      <formula1>0</formula1>
    </dataValidation>
    <dataValidation type="list" allowBlank="1" showInputMessage="1" showErrorMessage="1" sqref="E5:E504" xr:uid="{EB6F38AF-C474-474E-8F66-5995238F8CF5}">
      <formula1>lstJaNee</formula1>
    </dataValidation>
    <dataValidation type="decimal" operator="greaterThan" allowBlank="1" showInputMessage="1" showErrorMessage="1" error="Het getal moet groter dan 0 zijn." sqref="H5:H504" xr:uid="{13614FC9-7AF5-42C7-9A96-C22787318839}">
      <formula1>0</formula1>
    </dataValidation>
  </dataValidations>
  <pageMargins left="0.70866141732283472" right="0.70866141732283472" top="0.74803149606299213" bottom="0.74803149606299213" header="0.31496062992125984" footer="0.31496062992125984"/>
  <pageSetup paperSize="9" scale="15" fitToHeight="0" orientation="portrait" r:id="rId1"/>
  <headerFooter>
    <oddFooter>Pagina &amp;P van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F04C-78F6-4FB9-A9CA-D741A120EA76}">
  <sheetPr codeName="Blad6">
    <pageSetUpPr fitToPage="1"/>
  </sheetPr>
  <dimension ref="A1:CZ152"/>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4" customHeight="1" x14ac:dyDescent="0.3"/>
  <cols>
    <col min="1" max="1" width="2.33203125" style="31" customWidth="1"/>
    <col min="2" max="2" width="1.109375" style="83" customWidth="1"/>
    <col min="3" max="4" width="1.109375" style="84" customWidth="1"/>
    <col min="5" max="9" width="1.109375" style="83" customWidth="1"/>
    <col min="10" max="10" width="36.33203125" style="83" customWidth="1"/>
    <col min="11" max="11" width="44.5546875" style="31" customWidth="1"/>
    <col min="12" max="12" width="10.88671875" style="56" customWidth="1"/>
    <col min="13" max="13" width="15.88671875" style="57" customWidth="1"/>
    <col min="14" max="15" width="14.5546875" style="57" customWidth="1"/>
    <col min="16" max="19" width="14.5546875" style="58" customWidth="1"/>
    <col min="20" max="27" width="1.109375" style="34" customWidth="1"/>
    <col min="28" max="28" width="2.33203125" style="34" hidden="1" customWidth="1"/>
    <col min="29" max="30" width="9.109375" style="31" hidden="1" customWidth="1"/>
    <col min="31" max="41" width="9" style="31" hidden="1" customWidth="1"/>
    <col min="42" max="43" width="9.109375" style="31" hidden="1" customWidth="1"/>
    <col min="44" max="53" width="9" style="31" hidden="1" customWidth="1"/>
    <col min="54" max="63" width="9" style="59" hidden="1" customWidth="1"/>
    <col min="64" max="75" width="9" style="31" hidden="1" customWidth="1"/>
    <col min="76" max="77" width="9" style="34" hidden="1" customWidth="1"/>
    <col min="78" max="78" width="2.33203125" style="27" customWidth="1"/>
    <col min="79" max="16384" width="8.88671875" style="31"/>
  </cols>
  <sheetData>
    <row r="1" spans="1:104" ht="24" customHeight="1" x14ac:dyDescent="0.3">
      <c r="A1" s="54"/>
      <c r="B1" s="55"/>
      <c r="C1" s="55"/>
      <c r="D1" s="55"/>
      <c r="E1" s="55"/>
      <c r="F1" s="55"/>
      <c r="G1" s="55"/>
      <c r="H1" s="55"/>
      <c r="I1" s="55"/>
      <c r="J1" s="55"/>
      <c r="K1" s="229" t="str" cm="1">
        <f t="array" aca="1" ref="K1" ca="1">IF(Sjabloon_status="Test", Watermark_test, IF((Datum_vervaldatum-TODAY())&lt;=0, Watermark_vervallen, IF((Datum_deadline-TODAY())&lt;0, Watermark_aanmaning, "")))</f>
        <v>Dit model dient enkel voor testdoeleinden. De definitieve versie kan hiervan afwijken. Niet gebruiken bij de echte aanvraag!</v>
      </c>
      <c r="AA1" s="122" t="str">
        <f ca="1">IF(SUM(BB150:BF150, BL150:BP150)=1, Fout_zonder_rij_enkel, IF(SUM(BB150:BF150, BL150:BP150)&gt;1, SUM(BB150:BF150, BL150:BP150)&amp;Fout_zonder_rij_meer, IF(AND(O82&lt;&gt;0, O5&lt;&gt;0), "", "Vul het blad in.")))</f>
        <v>Vul het blad in.</v>
      </c>
    </row>
    <row r="2" spans="1:104" customFormat="1" ht="14.4" customHeight="1" x14ac:dyDescent="0.3">
      <c r="B2" s="331" t="str">
        <f>IF(Controleblad!D17="Aanvraag", "BEGROTING", "RESULTATENREKENING")</f>
        <v>BEGROTING</v>
      </c>
      <c r="C2" s="331"/>
      <c r="D2" s="331"/>
      <c r="E2" s="331"/>
      <c r="F2" s="331"/>
      <c r="G2" s="331"/>
      <c r="H2" s="331"/>
      <c r="I2" s="331"/>
      <c r="J2" s="331"/>
      <c r="K2" s="214" t="s">
        <v>403</v>
      </c>
      <c r="L2" s="181"/>
      <c r="M2" s="213" t="str">
        <f>IF(L2&lt;&gt;"", IF(Begrotingstype="Stabiel", "Bij de stabiele werking zijn kolommen 'P', 'Q', 'R' en 'S' niet van toepassing.", ""), "← Duid aan of je werking jaar na jaar stabiel blijft of varieërt vooraleer je de tabel onderaan invult.")</f>
        <v>← Duid aan of je werking jaar na jaar stabiel blijft of varieërt vooraleer je de tabel onderaan invult.</v>
      </c>
      <c r="N2" s="57"/>
      <c r="AD2" s="166" t="s">
        <v>407</v>
      </c>
      <c r="AP2" s="166" t="s">
        <v>408</v>
      </c>
    </row>
    <row r="3" spans="1:104" s="44" customFormat="1" ht="9.6" customHeight="1" x14ac:dyDescent="0.3">
      <c r="B3" s="331"/>
      <c r="C3" s="331"/>
      <c r="D3" s="331"/>
      <c r="E3" s="331"/>
      <c r="F3" s="331"/>
      <c r="G3" s="331"/>
      <c r="H3" s="331"/>
      <c r="I3" s="331"/>
      <c r="J3" s="331"/>
      <c r="K3" s="180"/>
      <c r="L3" s="180"/>
      <c r="M3" s="60"/>
      <c r="N3" s="60"/>
      <c r="O3" s="60"/>
      <c r="P3" s="60"/>
      <c r="Q3" s="60"/>
      <c r="R3" s="60"/>
      <c r="S3" s="60"/>
      <c r="T3" s="61"/>
      <c r="U3" s="61"/>
      <c r="V3" s="61"/>
      <c r="W3" s="61"/>
      <c r="X3" s="61"/>
      <c r="Y3" s="61"/>
      <c r="Z3" s="61"/>
      <c r="AA3" s="61"/>
      <c r="AB3" s="61"/>
      <c r="AC3" s="45"/>
      <c r="AD3" s="185" t="s">
        <v>318</v>
      </c>
      <c r="AE3" s="45"/>
      <c r="AF3" s="185" t="s">
        <v>317</v>
      </c>
      <c r="AG3" s="45"/>
      <c r="AH3" s="45"/>
      <c r="AI3" s="45"/>
      <c r="AJ3" s="45"/>
      <c r="AK3" s="185" t="s">
        <v>159</v>
      </c>
      <c r="AL3" s="205"/>
      <c r="AM3" s="205"/>
      <c r="AN3" s="205"/>
      <c r="AO3" s="205"/>
      <c r="AP3" s="185" t="s">
        <v>409</v>
      </c>
      <c r="AQ3" s="45"/>
      <c r="AR3" s="185" t="s">
        <v>398</v>
      </c>
      <c r="AS3" s="45"/>
      <c r="AT3" s="45"/>
      <c r="AU3" s="45"/>
      <c r="AV3" s="205"/>
      <c r="AW3" s="205" t="s">
        <v>393</v>
      </c>
      <c r="AX3" s="45"/>
      <c r="AY3" s="45"/>
      <c r="AZ3" s="45"/>
      <c r="BA3" s="45"/>
      <c r="BB3" s="193" t="s">
        <v>20</v>
      </c>
      <c r="BC3" s="62"/>
      <c r="BD3" s="62"/>
      <c r="BE3" s="62"/>
      <c r="BF3" s="62"/>
      <c r="BG3" s="62" t="s">
        <v>412</v>
      </c>
      <c r="BH3" s="62"/>
      <c r="BI3" s="62"/>
      <c r="BJ3" s="62"/>
      <c r="BK3" s="62"/>
      <c r="BL3" s="45" t="s">
        <v>397</v>
      </c>
      <c r="BM3" s="45"/>
      <c r="BN3" s="45"/>
      <c r="BO3" s="45"/>
      <c r="BP3" s="45"/>
      <c r="BQ3" s="45"/>
      <c r="BR3" s="45"/>
      <c r="BS3" s="185" t="s">
        <v>14</v>
      </c>
      <c r="BT3" s="45"/>
      <c r="BU3" s="45"/>
      <c r="BV3" s="45"/>
      <c r="BW3" s="45"/>
      <c r="BX3" s="63"/>
      <c r="BY3" s="63"/>
      <c r="BZ3" s="28"/>
    </row>
    <row r="4" spans="1:104" s="105" customFormat="1" ht="14.4" customHeight="1" x14ac:dyDescent="0.3">
      <c r="A4" s="95"/>
      <c r="B4" s="96" t="s">
        <v>45</v>
      </c>
      <c r="C4" s="96"/>
      <c r="D4" s="96"/>
      <c r="E4" s="96"/>
      <c r="F4" s="96"/>
      <c r="G4" s="96"/>
      <c r="H4" s="96"/>
      <c r="I4" s="96"/>
      <c r="J4" s="96"/>
      <c r="K4" s="95"/>
      <c r="L4" s="96" t="s">
        <v>0</v>
      </c>
      <c r="M4" s="97" t="s">
        <v>399</v>
      </c>
      <c r="N4" s="97" t="str">
        <f>"Gem. per boekjaar"</f>
        <v>Gem. per boekjaar</v>
      </c>
      <c r="O4" s="98" t="str">
        <f>"Boekjaar "&amp;Datum_werkingsjaar</f>
        <v>Boekjaar 2023</v>
      </c>
      <c r="P4" s="98" t="str">
        <f>IF(Begrotingstype="Stabiel", "n.v.t.", "Boekjaar "&amp;Datum_werkingsjaar+1)</f>
        <v>Boekjaar 2024</v>
      </c>
      <c r="Q4" s="97" t="str">
        <f>IF(Begrotingstype="Stabiel", "n.v.t.", "Boekjaar "&amp;Datum_werkingsjaar+2)</f>
        <v>Boekjaar 2025</v>
      </c>
      <c r="R4" s="98" t="str">
        <f>IF(Begrotingstype="Stabiel", "n.v.t.", "Boekjaar "&amp;Datum_werkingsjaar+3)</f>
        <v>Boekjaar 2026</v>
      </c>
      <c r="S4" s="99" t="str">
        <f>IF(Begrotingstype="Stabiel", "n.v.t.", "Boekjaar "&amp;Datum_werkingsjaar+4)</f>
        <v>Boekjaar 2027</v>
      </c>
      <c r="T4" s="95"/>
      <c r="U4" s="95"/>
      <c r="V4" s="95"/>
      <c r="W4" s="95"/>
      <c r="X4" s="95"/>
      <c r="Y4" s="95"/>
      <c r="Z4" s="95"/>
      <c r="AA4" s="95"/>
      <c r="AB4" s="95"/>
      <c r="AC4" s="100" t="s">
        <v>21</v>
      </c>
      <c r="AD4" s="186" t="str">
        <f>"""+"" én ""-"""</f>
        <v>"+" én "-"</v>
      </c>
      <c r="AE4" s="100" t="str">
        <f xml:space="preserve"> "Enkel ""-"""</f>
        <v>Enkel "-"</v>
      </c>
      <c r="AF4" s="186" t="str">
        <f>SUBSTITUTE(ADDRESS(1, COLUMN(O4), 4, 1), "1", "")</f>
        <v>O</v>
      </c>
      <c r="AG4" s="100" t="str">
        <f>SUBSTITUTE(ADDRESS(1, COLUMN(P4), 4, 1), "1", "")</f>
        <v>P</v>
      </c>
      <c r="AH4" s="100" t="str">
        <f>SUBSTITUTE(ADDRESS(1, COLUMN(Q4), 4, 1), "1", "")</f>
        <v>Q</v>
      </c>
      <c r="AI4" s="100" t="str">
        <f>SUBSTITUTE(ADDRESS(1, COLUMN(R4), 4, 1), "1", "")</f>
        <v>R</v>
      </c>
      <c r="AJ4" s="100" t="str">
        <f>SUBSTITUTE(ADDRESS(1, COLUMN(S4), 4, 1), "1", "")</f>
        <v>S</v>
      </c>
      <c r="AK4" s="186" t="str">
        <f>SUBSTITUTE(ADDRESS(1, COLUMN(O4), 4, 1), "1", "")</f>
        <v>O</v>
      </c>
      <c r="AL4" s="212" t="str">
        <f>SUBSTITUTE(ADDRESS(1, COLUMN(P4), 4, 1), "1", "")</f>
        <v>P</v>
      </c>
      <c r="AM4" s="212" t="str">
        <f>SUBSTITUTE(ADDRESS(1, COLUMN(Q4), 4, 1), "1", "")</f>
        <v>Q</v>
      </c>
      <c r="AN4" s="212" t="str">
        <f>SUBSTITUTE(ADDRESS(1, COLUMN(R4), 4, 1), "1", "")</f>
        <v>R</v>
      </c>
      <c r="AO4" s="212" t="str">
        <f>SUBSTITUTE(ADDRESS(1, COLUMN(S4), 4, 1), "1", "")</f>
        <v>S</v>
      </c>
      <c r="AP4" s="216" t="s">
        <v>1</v>
      </c>
      <c r="AQ4" s="101" t="s">
        <v>2</v>
      </c>
      <c r="AR4" s="191" t="str">
        <f>SUBSTITUTE(ADDRESS(1, COLUMN(O4), 4, 1), "1", "")</f>
        <v>O</v>
      </c>
      <c r="AS4" s="102" t="str">
        <f>SUBSTITUTE(ADDRESS(1, COLUMN(P4), 4, 1), "1", "")</f>
        <v>P</v>
      </c>
      <c r="AT4" s="102" t="str">
        <f>SUBSTITUTE(ADDRESS(1, COLUMN(Q4), 4, 1), "1", "")</f>
        <v>Q</v>
      </c>
      <c r="AU4" s="102" t="str">
        <f>SUBSTITUTE(ADDRESS(1, COLUMN(R4), 4, 1), "1", "")</f>
        <v>R</v>
      </c>
      <c r="AV4" s="206" t="str">
        <f>SUBSTITUTE(ADDRESS(1, COLUMN(S4), 4, 1), "1", "")</f>
        <v>S</v>
      </c>
      <c r="AW4" s="208" t="str">
        <f>SUBSTITUTE(ADDRESS(1, COLUMN(O4), 4, 1), "1", "")</f>
        <v>O</v>
      </c>
      <c r="AX4" s="102" t="str">
        <f>SUBSTITUTE(ADDRESS(1, COLUMN(P4), 4, 1), "1", "")</f>
        <v>P</v>
      </c>
      <c r="AY4" s="102" t="str">
        <f>SUBSTITUTE(ADDRESS(1, COLUMN(Q4), 4, 1), "1", "")</f>
        <v>Q</v>
      </c>
      <c r="AZ4" s="102" t="str">
        <f>SUBSTITUTE(ADDRESS(1, COLUMN(R4), 4, 1), "1", "")</f>
        <v>R</v>
      </c>
      <c r="BA4" s="102" t="str">
        <f>SUBSTITUTE(ADDRESS(1, COLUMN(S4), 4, 1), "1", "")</f>
        <v>S</v>
      </c>
      <c r="BB4" s="194" t="str">
        <f>SUBSTITUTE(ADDRESS(1, COLUMN(O4), 4, 1), "1", "")</f>
        <v>O</v>
      </c>
      <c r="BC4" s="103" t="str">
        <f>SUBSTITUTE(ADDRESS(1, COLUMN(P4), 4, 1), "1", "")</f>
        <v>P</v>
      </c>
      <c r="BD4" s="103" t="str">
        <f>SUBSTITUTE(ADDRESS(1, COLUMN(Q4), 4, 1), "1", "")</f>
        <v>Q</v>
      </c>
      <c r="BE4" s="103" t="str">
        <f>SUBSTITUTE(ADDRESS(1, COLUMN(R4), 4, 1), "1", "")</f>
        <v>R</v>
      </c>
      <c r="BF4" s="103" t="str">
        <f>SUBSTITUTE(ADDRESS(1, COLUMN(S4), 4, 1), "1", "")</f>
        <v>S</v>
      </c>
      <c r="BG4" s="197" t="str">
        <f>SUBSTITUTE(ADDRESS(1, COLUMN(O4), 4, 1), "1", "")</f>
        <v>O</v>
      </c>
      <c r="BH4" s="103" t="str">
        <f>SUBSTITUTE(ADDRESS(1, COLUMN(P4), 4, 1), "1", "")</f>
        <v>P</v>
      </c>
      <c r="BI4" s="103" t="str">
        <f>SUBSTITUTE(ADDRESS(1, COLUMN(Q4), 4, 1), "1", "")</f>
        <v>Q</v>
      </c>
      <c r="BJ4" s="103" t="str">
        <f>SUBSTITUTE(ADDRESS(1, COLUMN(R4), 4, 1), "1", "")</f>
        <v>R</v>
      </c>
      <c r="BK4" s="103" t="str">
        <f>SUBSTITUTE(ADDRESS(1, COLUMN(S4), 4, 1), "1", "")</f>
        <v>S</v>
      </c>
      <c r="BL4" s="199" t="str">
        <f>SUBSTITUTE(ADDRESS(1, COLUMN(O4), 4, 1), "1", "")</f>
        <v>O</v>
      </c>
      <c r="BM4" s="101" t="str">
        <f>SUBSTITUTE(ADDRESS(1, COLUMN(P4), 4, 1), "1", "")</f>
        <v>P</v>
      </c>
      <c r="BN4" s="101" t="str">
        <f>SUBSTITUTE(ADDRESS(1, COLUMN(Q4), 4, 1), "1", "")</f>
        <v>Q</v>
      </c>
      <c r="BO4" s="101" t="str">
        <f>SUBSTITUTE(ADDRESS(1, COLUMN(R4), 4, 1), "1", "")</f>
        <v>R</v>
      </c>
      <c r="BP4" s="101" t="str">
        <f>SUBSTITUTE(ADDRESS(1, COLUMN(S4), 4, 1), "1", "")</f>
        <v>S</v>
      </c>
      <c r="BQ4" s="201" t="s">
        <v>43</v>
      </c>
      <c r="BR4" s="202" t="s">
        <v>33</v>
      </c>
      <c r="BS4" s="186" t="str">
        <f>SUBSTITUTE(ADDRESS(1, COLUMN(O4), 4, 1), "1", "")</f>
        <v>O</v>
      </c>
      <c r="BT4" s="100" t="str">
        <f>SUBSTITUTE(ADDRESS(1, COLUMN(P4), 4, 1), "1", "")</f>
        <v>P</v>
      </c>
      <c r="BU4" s="100" t="str">
        <f>SUBSTITUTE(ADDRESS(1, COLUMN(Q4), 4, 1), "1", "")</f>
        <v>Q</v>
      </c>
      <c r="BV4" s="100" t="str">
        <f>SUBSTITUTE(ADDRESS(1, COLUMN(R4), 4, 1), "1", "")</f>
        <v>R</v>
      </c>
      <c r="BW4" s="100" t="str">
        <f>SUBSTITUTE(ADDRESS(1, COLUMN(S4), 4, 1), "1", "")</f>
        <v>S</v>
      </c>
      <c r="BX4" s="201" t="s">
        <v>34</v>
      </c>
      <c r="BY4" s="100" t="s">
        <v>99</v>
      </c>
      <c r="BZ4" s="104"/>
      <c r="CZ4" s="323" t="s">
        <v>3442</v>
      </c>
    </row>
    <row r="5" spans="1:104" s="38" customFormat="1" ht="13.95" customHeight="1" x14ac:dyDescent="0.3">
      <c r="A5" s="211" t="str">
        <f ca="1">IF(BR5&lt;&gt;"", "✘", "")</f>
        <v/>
      </c>
      <c r="B5" s="64"/>
      <c r="C5" s="64" t="s">
        <v>55</v>
      </c>
      <c r="D5" s="64"/>
      <c r="E5" s="64"/>
      <c r="F5" s="64"/>
      <c r="G5" s="64"/>
      <c r="H5" s="64"/>
      <c r="I5" s="64"/>
      <c r="J5" s="64"/>
      <c r="K5" s="65"/>
      <c r="L5" s="66" t="s">
        <v>82</v>
      </c>
      <c r="M5" s="67">
        <f t="shared" ref="M5" si="0">IF(Begrotingstype="Stabiel", O5*5, SUM(O5:S5))</f>
        <v>0</v>
      </c>
      <c r="N5" s="190">
        <f t="shared" ref="N5:N36" si="1">IF(Begrotingstype="Stabiel", VALUE(O5), IF(O5&amp;P5&amp;Q5&amp;R5&amp;S5&lt;&gt;"", SUM(O5:S5)/5, ""))</f>
        <v>0</v>
      </c>
      <c r="O5" s="68">
        <f t="shared" ref="O5" si="2">SUM(O6,O32,O33,O34,O80,O81)</f>
        <v>0</v>
      </c>
      <c r="P5" s="68">
        <f t="shared" ref="P5:S5" si="3">SUM(P6,P32,P33,P34,P80,P81)</f>
        <v>0</v>
      </c>
      <c r="Q5" s="68">
        <f t="shared" si="3"/>
        <v>0</v>
      </c>
      <c r="R5" s="68">
        <f t="shared" si="3"/>
        <v>0</v>
      </c>
      <c r="S5" s="68">
        <f t="shared" si="3"/>
        <v>0</v>
      </c>
      <c r="T5" s="69"/>
      <c r="U5" s="69"/>
      <c r="V5" s="69"/>
      <c r="W5" s="69"/>
      <c r="X5" s="69"/>
      <c r="Y5" s="69"/>
      <c r="Z5" s="70"/>
      <c r="AA5" s="70"/>
      <c r="AB5" s="70"/>
      <c r="AC5" s="70">
        <v>5</v>
      </c>
      <c r="AD5" s="187"/>
      <c r="AE5" s="70"/>
      <c r="AF5" s="188"/>
      <c r="AG5" s="182"/>
      <c r="AH5" s="182"/>
      <c r="AI5" s="182"/>
      <c r="AJ5" s="182"/>
      <c r="AK5" s="187" t="str">
        <f ca="1">IF(AR5&lt;&gt;AW5, "| "&amp;BL$4&amp;ROW()&amp;": "&amp;Info_lege_velden, "")</f>
        <v/>
      </c>
      <c r="AL5" s="70"/>
      <c r="AM5" s="70"/>
      <c r="AN5" s="70"/>
      <c r="AO5" s="70"/>
      <c r="AP5" s="217">
        <f>IF(C5&lt;&gt;"",1,IF(D5&lt;&gt;"",2,IF(E5&lt;&gt;"",3,IF(F5&lt;&gt;"",4,IF(G5&lt;&gt;"",5,IF(H5&lt;&gt;"",6,IF(I5&lt;&gt;"",7,IF(J5&lt;&gt;"",8))))))))</f>
        <v>1</v>
      </c>
      <c r="AQ5" s="35">
        <f>IF($AP6&gt;$AP5, IFERROR(MATCH($AP5, $AP6:$AP$148, 0)-1, ROW($AQ$148)-ROW()), "")</f>
        <v>76</v>
      </c>
      <c r="AR5" s="192">
        <f ca="1">IF(AF5&lt;&gt;"", AF5, IF($AQ5&lt;&gt;"", SUMIF(OFFSET($AP5, 1, 0, $AQ5), $AP5+1, OFFSET(O5, 1, 0, $AQ5)), O5))</f>
        <v>0</v>
      </c>
      <c r="AS5" s="36">
        <f ca="1">IF(AG5&lt;&gt;"", AG5, IF($AQ5&lt;&gt;"", SUMIF(OFFSET($AP5, 1, 0, $AQ5), $AP5+1, OFFSET(P5, 1, 0, $AQ5)), P5))</f>
        <v>0</v>
      </c>
      <c r="AT5" s="36">
        <f ca="1">IF(AH5&lt;&gt;"", AH5, IF($AQ5&lt;&gt;"", SUMIF(OFFSET($AP5, 1, 0, $AQ5), $AP5+1, OFFSET(Q5, 1, 0, $AQ5)), Q5))</f>
        <v>0</v>
      </c>
      <c r="AU5" s="36">
        <f ca="1">IF(AI5&lt;&gt;"", AI5, IF($AQ5&lt;&gt;"", SUMIF(OFFSET($AP5, 1, 0, $AQ5), $AP5+1, OFFSET(R5, 1, 0, $AQ5)), R5))</f>
        <v>0</v>
      </c>
      <c r="AV5" s="207">
        <f ca="1">IF(AJ5&lt;&gt;"", AJ5, IF($AQ5&lt;&gt;"", SUMIF(OFFSET($AP5, 1, 0, $AQ5), $AP5+1, OFFSET(S5, 1, 0, $AQ5)), S5))</f>
        <v>0</v>
      </c>
      <c r="AW5" s="209">
        <f ca="1">IF(AR5&lt;&gt;0, AR5, O5)</f>
        <v>0</v>
      </c>
      <c r="AX5" s="36">
        <f ca="1">IF(AS5&lt;&gt;0, AS5, P5)</f>
        <v>0</v>
      </c>
      <c r="AY5" s="36">
        <f ca="1">IF(AT5&lt;&gt;0, AT5, Q5)</f>
        <v>0</v>
      </c>
      <c r="AZ5" s="36">
        <f ca="1">IF(AU5&lt;&gt;0, AU5, R5)</f>
        <v>0</v>
      </c>
      <c r="BA5" s="36">
        <f ca="1">IF(AV5&lt;&gt;0, AV5, S5)</f>
        <v>0</v>
      </c>
      <c r="BB5" s="195" t="str">
        <f t="shared" ref="BB5" ca="1" si="4">IF(ISTEXT(O5), IFERROR(IF(SEARCH(".", O5)&lt;&gt;0, "| Veld '"&amp;BB$4&amp;ROW()&amp;"': "&amp;Fout_punt), "| Veld '"&amp;BB$4&amp;ROW()&amp;"': "&amp;Fout_geen_getal), IF(O5&lt;&gt;AW5, "| Veld '"&amp;BB$4&amp;ROW()&amp;"': "&amp;Fout_som&amp;TEXT(AW5,"#.##0,00 €")&amp;"  ", IF($AE5&lt;&gt;0, IF(O5&gt;0, "| Veld '"&amp;BB$4&amp;ROW()&amp;"': "&amp;Fout_positief, ""), IF($AD5&lt;&gt;1, IF(O5&lt;0, "| Veld '"&amp;BB$4&amp;ROW()&amp;"': "&amp;Fout_negatief, ""), ""))))</f>
        <v/>
      </c>
      <c r="BC5" s="43" t="str">
        <f t="shared" ref="BC5" ca="1" si="5">IF(ISTEXT(P5), IFERROR(IF(SEARCH(".", P5)&lt;&gt;0, "| Veld '"&amp;BC$4&amp;ROW()&amp;"': "&amp;Fout_punt), "| Veld '"&amp;BC$4&amp;ROW()&amp;"': "&amp;Fout_geen_getal), IF(P5&lt;&gt;AX5, "| Veld '"&amp;BC$4&amp;ROW()&amp;"': "&amp;Fout_som&amp;TEXT(AX5,"#.##0,00 €")&amp;"  ", IF($AE5&lt;&gt;0, IF(P5&gt;0, "| Veld '"&amp;BC$4&amp;ROW()&amp;"': "&amp;Fout_positief, ""), IF($AD5&lt;&gt;1, IF(P5&lt;0, "| Veld '"&amp;BC$4&amp;ROW()&amp;"': "&amp;Fout_negatief, ""), ""))))</f>
        <v/>
      </c>
      <c r="BD5" s="43" t="str">
        <f t="shared" ref="BD5" ca="1" si="6">IF(ISTEXT(Q5), IFERROR(IF(SEARCH(".", Q5)&lt;&gt;0, "| Veld '"&amp;BD$4&amp;ROW()&amp;"': "&amp;Fout_punt), "| Veld '"&amp;BD$4&amp;ROW()&amp;"': "&amp;Fout_geen_getal), IF(Q5&lt;&gt;AY5, "| Veld '"&amp;BD$4&amp;ROW()&amp;"': "&amp;Fout_som&amp;TEXT(AY5,"#.##0,00 €")&amp;"  ", IF($AE5&lt;&gt;0, IF(Q5&gt;0, "| Veld '"&amp;BD$4&amp;ROW()&amp;"': "&amp;Fout_positief, ""), IF($AD5&lt;&gt;1, IF(Q5&lt;0, "| Veld '"&amp;BD$4&amp;ROW()&amp;"': "&amp;Fout_negatief, ""), ""))))</f>
        <v/>
      </c>
      <c r="BE5" s="43" t="str">
        <f t="shared" ref="BE5" ca="1" si="7">IF(ISTEXT(R5), IFERROR(IF(SEARCH(".", R5)&lt;&gt;0, "| Veld '"&amp;BE$4&amp;ROW()&amp;"': "&amp;Fout_punt), "| Veld '"&amp;BE$4&amp;ROW()&amp;"': "&amp;Fout_geen_getal), IF(R5&lt;&gt;AZ5, "| Veld '"&amp;BE$4&amp;ROW()&amp;"': "&amp;Fout_som&amp;TEXT(AZ5,"#.##0,00 €")&amp;"  ", IF($AE5&lt;&gt;0, IF(R5&gt;0, "| Veld '"&amp;BE$4&amp;ROW()&amp;"': "&amp;Fout_positief, ""), IF($AD5&lt;&gt;1, IF(R5&lt;0, "| Veld '"&amp;BE$4&amp;ROW()&amp;"': "&amp;Fout_negatief, ""), ""))))</f>
        <v/>
      </c>
      <c r="BF5" s="43" t="str">
        <f t="shared" ref="BF5" ca="1" si="8">IF(ISTEXT(S5), IFERROR(IF(SEARCH(".", S5)&lt;&gt;0, "| Veld '"&amp;BF$4&amp;ROW()&amp;"': "&amp;Fout_punt), "| Veld '"&amp;BF$4&amp;ROW()&amp;"': "&amp;Fout_geen_getal), IF(S5&lt;&gt;BA5, "| Veld '"&amp;BF$4&amp;ROW()&amp;"': "&amp;Fout_som&amp;TEXT(BA5,"#.##0,00 €")&amp;"  ", IF($AE5&lt;&gt;0, IF(S5&gt;0, "| Veld '"&amp;BF$4&amp;ROW()&amp;"': "&amp;Fout_positief, ""), IF($AD5&lt;&gt;1, IF(S5&lt;0, "| Veld '"&amp;BF$4&amp;ROW()&amp;"': "&amp;Fout_negatief, ""), ""))))</f>
        <v/>
      </c>
      <c r="BG5" s="198" t="str">
        <f ca="1">IF(BB5&lt;&gt;"", ROW(), "")</f>
        <v/>
      </c>
      <c r="BH5" s="43" t="str">
        <f t="shared" ref="BH5:BK5" ca="1" si="9">IF(BC5&lt;&gt;"", ROW(), "")</f>
        <v/>
      </c>
      <c r="BI5" s="43" t="str">
        <f t="shared" ca="1" si="9"/>
        <v/>
      </c>
      <c r="BJ5" s="43" t="str">
        <f t="shared" ca="1" si="9"/>
        <v/>
      </c>
      <c r="BK5" s="43" t="str">
        <f t="shared" ca="1" si="9"/>
        <v/>
      </c>
      <c r="BL5" s="200" t="str">
        <f ca="1">IF(AR5&lt;&gt;AW5, "| Veld '"&amp;BL$4&amp;ROW()&amp;"': "&amp;Info_lege_velden, "")</f>
        <v/>
      </c>
      <c r="BM5" s="35" t="str">
        <f t="shared" ref="BM5:BP5" ca="1" si="10">IF(AS5&lt;&gt;AX5, "| Veld '"&amp;BM$4&amp;ROW()&amp;"': "&amp;Info_lege_velden, "")</f>
        <v/>
      </c>
      <c r="BN5" s="35" t="str">
        <f t="shared" ca="1" si="10"/>
        <v/>
      </c>
      <c r="BO5" s="35" t="str">
        <f t="shared" ca="1" si="10"/>
        <v/>
      </c>
      <c r="BP5" s="35" t="str">
        <f t="shared" ca="1" si="10"/>
        <v/>
      </c>
      <c r="BQ5" s="203" t="str">
        <f t="shared" ref="BQ5:BQ76" si="11">IF(ROW()&lt;&gt;$AC5, ROW(), "")</f>
        <v/>
      </c>
      <c r="BR5" s="204" t="str">
        <f ca="1">BB5&amp;BC5&amp;BD5&amp;BE5&amp;BF5&amp;BL5&amp;BM5&amp;BN5&amp;BO5&amp;BP5</f>
        <v/>
      </c>
      <c r="BS5" s="196" t="str">
        <f t="shared" ref="BS5" ca="1" si="12">IF($AQ5&lt;&gt;"", IF(SUMIF(OFFSET($AP5, 1, 0, $AQ5), "&gt;"&amp;$AP5, OFFSET(BG5, 1, 0, $AQ5))&lt;&gt;0, IFERROR( "| Veld '"&amp;BS$4&amp;ROW()&amp;"': "&amp;Waarschuwing_1&amp;_xlfn.TEXTJOIN(" &amp; ", TRUE, OFFSET(BG5,1,0,$AQ5))&amp;" in kolom '"&amp;BS$4&amp;"'"&amp;Waarschuwing_2, "| Veld '"&amp;BS$4&amp;ROW()&amp;"': "&amp;Waarschuwing_legacy), ""), "")</f>
        <v/>
      </c>
      <c r="BT5" s="71" t="str">
        <f t="shared" ref="BT5" ca="1" si="13">IF($AQ5&lt;&gt;"", IF(SUMIF(OFFSET($AP5, 1, 0, $AQ5), "&gt;"&amp;$AP5, OFFSET(BH5, 1, 0, $AQ5))&lt;&gt;0, IFERROR( "| Veld '"&amp;BT$4&amp;ROW()&amp;"': "&amp;Waarschuwing_1&amp;_xlfn.TEXTJOIN(" &amp; ", TRUE, OFFSET(BH5,1,0,$AQ5))&amp;" in kolom '"&amp;BT$4&amp;"'"&amp;Waarschuwing_2, "| Veld '"&amp;BT$4&amp;ROW()&amp;"': "&amp;Waarschuwing_legacy), ""), "")</f>
        <v/>
      </c>
      <c r="BU5" s="71" t="str">
        <f t="shared" ref="BU5" ca="1" si="14">IF($AQ5&lt;&gt;"", IF(SUMIF(OFFSET($AP5, 1, 0, $AQ5), "&gt;"&amp;$AP5, OFFSET(BI5, 1, 0, $AQ5))&lt;&gt;0, IFERROR( "| Veld '"&amp;BU$4&amp;ROW()&amp;"': "&amp;Waarschuwing_1&amp;_xlfn.TEXTJOIN(" &amp; ", TRUE, OFFSET(BI5,1,0,$AQ5))&amp;" in kolom '"&amp;BU$4&amp;"'"&amp;Waarschuwing_2, "| Veld '"&amp;BU$4&amp;ROW()&amp;"': "&amp;Waarschuwing_legacy), ""), "")</f>
        <v/>
      </c>
      <c r="BV5" s="71" t="str">
        <f t="shared" ref="BV5" ca="1" si="15">IF($AQ5&lt;&gt;"", IF(SUMIF(OFFSET($AP5, 1, 0, $AQ5), "&gt;"&amp;$AP5, OFFSET(BJ5, 1, 0, $AQ5))&lt;&gt;0, IFERROR( "| Veld '"&amp;BV$4&amp;ROW()&amp;"': "&amp;Waarschuwing_1&amp;_xlfn.TEXTJOIN(" &amp; ", TRUE, OFFSET(BJ5,1,0,$AQ5))&amp;" in kolom '"&amp;BV$4&amp;"'"&amp;Waarschuwing_2, "| Veld '"&amp;BV$4&amp;ROW()&amp;"': "&amp;Waarschuwing_legacy), ""), "")</f>
        <v/>
      </c>
      <c r="BW5" s="71" t="str">
        <f t="shared" ref="BW5" ca="1" si="16">IF($AQ5&lt;&gt;"", IF(SUMIF(OFFSET($AP5, 1, 0, $AQ5), "&gt;"&amp;$AP5, OFFSET(BK5, 1, 0, $AQ5))&lt;&gt;0, IFERROR( "| Veld '"&amp;BW$4&amp;ROW()&amp;"': "&amp;Waarschuwing_1&amp;_xlfn.TEXTJOIN(" &amp; ", TRUE, OFFSET(BK5,1,0,$AQ5))&amp;" in kolom '"&amp;BW$4&amp;"'"&amp;Waarschuwing_2, "| Veld '"&amp;BW$4&amp;ROW()&amp;"': "&amp;Waarschuwing_legacy), ""), "")</f>
        <v/>
      </c>
      <c r="BX5" s="210" t="str">
        <f ca="1">BS5&amp;BT5&amp;BU5&amp;BV5&amp;BW5</f>
        <v/>
      </c>
      <c r="BY5" s="70"/>
      <c r="BZ5" s="41" t="str">
        <f ca="1">IF($BR5&lt;&gt;"", $BR5, $BX5)</f>
        <v/>
      </c>
    </row>
    <row r="6" spans="1:104" s="38" customFormat="1" ht="13.95" customHeight="1" x14ac:dyDescent="0.3">
      <c r="A6" s="211" t="str">
        <f t="shared" ref="A6:A77" ca="1" si="17">IF(BR6&lt;&gt;"", "✘", "")</f>
        <v/>
      </c>
      <c r="B6" s="39"/>
      <c r="C6" s="39" t="s">
        <v>39</v>
      </c>
      <c r="D6" s="39" t="s">
        <v>5</v>
      </c>
      <c r="E6" s="39"/>
      <c r="F6" s="39"/>
      <c r="G6" s="39"/>
      <c r="H6" s="39"/>
      <c r="I6" s="39"/>
      <c r="J6" s="39"/>
      <c r="L6" s="72">
        <v>70</v>
      </c>
      <c r="M6" s="67">
        <f t="shared" ref="M6:M77" si="18">IF(Begrotingstype="Stabiel", O6*5, SUM(O6:S6))</f>
        <v>0</v>
      </c>
      <c r="N6" s="190">
        <f t="shared" si="1"/>
        <v>0</v>
      </c>
      <c r="O6" s="73">
        <f t="shared" ref="O6" si="19">SUM(O7,O17,O24,O25,O30,O31)</f>
        <v>0</v>
      </c>
      <c r="P6" s="73">
        <f t="shared" ref="P6:S6" si="20">SUM(P7,P17,P24,P25,P30,P31)</f>
        <v>0</v>
      </c>
      <c r="Q6" s="73">
        <f t="shared" si="20"/>
        <v>0</v>
      </c>
      <c r="R6" s="73">
        <f t="shared" si="20"/>
        <v>0</v>
      </c>
      <c r="S6" s="73">
        <f t="shared" si="20"/>
        <v>0</v>
      </c>
      <c r="T6" s="70"/>
      <c r="U6" s="70"/>
      <c r="V6" s="70"/>
      <c r="W6" s="70"/>
      <c r="X6" s="70"/>
      <c r="Y6" s="70"/>
      <c r="Z6" s="70"/>
      <c r="AA6" s="70"/>
      <c r="AB6" s="70"/>
      <c r="AC6" s="70">
        <v>6</v>
      </c>
      <c r="AD6" s="187"/>
      <c r="AE6" s="70"/>
      <c r="AF6" s="188"/>
      <c r="AG6" s="182"/>
      <c r="AH6" s="182"/>
      <c r="AI6" s="182"/>
      <c r="AJ6" s="182"/>
      <c r="AK6" s="187"/>
      <c r="AL6" s="70"/>
      <c r="AM6" s="70"/>
      <c r="AN6" s="70"/>
      <c r="AO6" s="70"/>
      <c r="AP6" s="217">
        <f t="shared" ref="AP6:AP69" si="21">IF(C6&lt;&gt;"",1,IF(D6&lt;&gt;"",2,IF(E6&lt;&gt;"",3,IF(F6&lt;&gt;"",4,IF(G6&lt;&gt;"",5,IF(H6&lt;&gt;"",6,IF(I6&lt;&gt;"",7,IF(J6&lt;&gt;"",8))))))))</f>
        <v>2</v>
      </c>
      <c r="AQ6" s="35">
        <f>IF($AP7&gt;$AP6, IFERROR(MATCH($AP6, $AP7:$AP$148, 0)-1, ROW($AQ$148)-ROW()), "")</f>
        <v>25</v>
      </c>
      <c r="AR6" s="192">
        <f t="shared" ref="AR6:AR69" ca="1" si="22">IF(AF6&lt;&gt;"", AF6, IF($AQ6&lt;&gt;"", SUMIF(OFFSET($AP6, 1, 0, $AQ6), $AP6+1, OFFSET(O6, 1, 0, $AQ6)), O6))</f>
        <v>0</v>
      </c>
      <c r="AS6" s="36">
        <f t="shared" ref="AS6:AS69" ca="1" si="23">IF(AG6&lt;&gt;"", AG6, IF($AQ6&lt;&gt;"", SUMIF(OFFSET($AP6, 1, 0, $AQ6), $AP6+1, OFFSET(P6, 1, 0, $AQ6)), P6))</f>
        <v>0</v>
      </c>
      <c r="AT6" s="36">
        <f t="shared" ref="AT6:AT69" ca="1" si="24">IF(AH6&lt;&gt;"", AH6, IF($AQ6&lt;&gt;"", SUMIF(OFFSET($AP6, 1, 0, $AQ6), $AP6+1, OFFSET(Q6, 1, 0, $AQ6)), Q6))</f>
        <v>0</v>
      </c>
      <c r="AU6" s="36">
        <f t="shared" ref="AU6:AU69" ca="1" si="25">IF(AI6&lt;&gt;"", AI6, IF($AQ6&lt;&gt;"", SUMIF(OFFSET($AP6, 1, 0, $AQ6), $AP6+1, OFFSET(R6, 1, 0, $AQ6)), R6))</f>
        <v>0</v>
      </c>
      <c r="AV6" s="207">
        <f t="shared" ref="AV6:AV69" ca="1" si="26">IF(AJ6&lt;&gt;"", AJ6, IF($AQ6&lt;&gt;"", SUMIF(OFFSET($AP6, 1, 0, $AQ6), $AP6+1, OFFSET(S6, 1, 0, $AQ6)), S6))</f>
        <v>0</v>
      </c>
      <c r="AW6" s="209">
        <f t="shared" ref="AW6:AW69" ca="1" si="27">IF(AR6&lt;&gt;0, AR6, O6)</f>
        <v>0</v>
      </c>
      <c r="AX6" s="36">
        <f t="shared" ref="AX6:AX69" ca="1" si="28">IF(AS6&lt;&gt;0, AS6, P6)</f>
        <v>0</v>
      </c>
      <c r="AY6" s="36">
        <f t="shared" ref="AY6:AY69" ca="1" si="29">IF(AT6&lt;&gt;0, AT6, Q6)</f>
        <v>0</v>
      </c>
      <c r="AZ6" s="36">
        <f t="shared" ref="AZ6:AZ69" ca="1" si="30">IF(AU6&lt;&gt;0, AU6, R6)</f>
        <v>0</v>
      </c>
      <c r="BA6" s="36">
        <f t="shared" ref="BA6:BA69" ca="1" si="31">IF(AV6&lt;&gt;0, AV6, S6)</f>
        <v>0</v>
      </c>
      <c r="BB6" s="195" t="str">
        <f t="shared" ref="BB6:BB69" ca="1" si="32">IF(ISTEXT(O6), IFERROR(IF(SEARCH(".", O6)&lt;&gt;0, "| Veld '"&amp;BB$4&amp;ROW()&amp;"': "&amp;Fout_punt), "| Veld '"&amp;BB$4&amp;ROW()&amp;"': "&amp;Fout_geen_getal), IF(O6&lt;&gt;AW6, "| Veld '"&amp;BB$4&amp;ROW()&amp;"': "&amp;Fout_som&amp;TEXT(AW6,"#.##0,00 €")&amp;"  ", IF($AE6&lt;&gt;0, IF(O6&gt;0, "| Veld '"&amp;BB$4&amp;ROW()&amp;"': "&amp;Fout_positief, ""), IF($AD6&lt;&gt;1, IF(O6&lt;0, "| Veld '"&amp;BB$4&amp;ROW()&amp;"': "&amp;Fout_negatief, ""), ""))))</f>
        <v/>
      </c>
      <c r="BC6" s="43" t="str">
        <f t="shared" ref="BC6:BC69" ca="1" si="33">IF(ISTEXT(P6), IFERROR(IF(SEARCH(".", P6)&lt;&gt;0, "| Veld '"&amp;BC$4&amp;ROW()&amp;"': "&amp;Fout_punt), "| Veld '"&amp;BC$4&amp;ROW()&amp;"': "&amp;Fout_geen_getal), IF(P6&lt;&gt;AX6, "| Veld '"&amp;BC$4&amp;ROW()&amp;"': "&amp;Fout_som&amp;TEXT(AX6,"#.##0,00 €")&amp;"  ", IF($AE6&lt;&gt;0, IF(P6&gt;0, "| Veld '"&amp;BC$4&amp;ROW()&amp;"': "&amp;Fout_positief, ""), IF($AD6&lt;&gt;1, IF(P6&lt;0, "| Veld '"&amp;BC$4&amp;ROW()&amp;"': "&amp;Fout_negatief, ""), ""))))</f>
        <v/>
      </c>
      <c r="BD6" s="43" t="str">
        <f t="shared" ref="BD6:BD69" ca="1" si="34">IF(ISTEXT(Q6), IFERROR(IF(SEARCH(".", Q6)&lt;&gt;0, "| Veld '"&amp;BD$4&amp;ROW()&amp;"': "&amp;Fout_punt), "| Veld '"&amp;BD$4&amp;ROW()&amp;"': "&amp;Fout_geen_getal), IF(Q6&lt;&gt;AY6, "| Veld '"&amp;BD$4&amp;ROW()&amp;"': "&amp;Fout_som&amp;TEXT(AY6,"#.##0,00 €")&amp;"  ", IF($AE6&lt;&gt;0, IF(Q6&gt;0, "| Veld '"&amp;BD$4&amp;ROW()&amp;"': "&amp;Fout_positief, ""), IF($AD6&lt;&gt;1, IF(Q6&lt;0, "| Veld '"&amp;BD$4&amp;ROW()&amp;"': "&amp;Fout_negatief, ""), ""))))</f>
        <v/>
      </c>
      <c r="BE6" s="43" t="str">
        <f t="shared" ref="BE6:BE69" ca="1" si="35">IF(ISTEXT(R6), IFERROR(IF(SEARCH(".", R6)&lt;&gt;0, "| Veld '"&amp;BE$4&amp;ROW()&amp;"': "&amp;Fout_punt), "| Veld '"&amp;BE$4&amp;ROW()&amp;"': "&amp;Fout_geen_getal), IF(R6&lt;&gt;AZ6, "| Veld '"&amp;BE$4&amp;ROW()&amp;"': "&amp;Fout_som&amp;TEXT(AZ6,"#.##0,00 €")&amp;"  ", IF($AE6&lt;&gt;0, IF(R6&gt;0, "| Veld '"&amp;BE$4&amp;ROW()&amp;"': "&amp;Fout_positief, ""), IF($AD6&lt;&gt;1, IF(R6&lt;0, "| Veld '"&amp;BE$4&amp;ROW()&amp;"': "&amp;Fout_negatief, ""), ""))))</f>
        <v/>
      </c>
      <c r="BF6" s="43" t="str">
        <f t="shared" ref="BF6:BF69" ca="1" si="36">IF(ISTEXT(S6), IFERROR(IF(SEARCH(".", S6)&lt;&gt;0, "| Veld '"&amp;BF$4&amp;ROW()&amp;"': "&amp;Fout_punt), "| Veld '"&amp;BF$4&amp;ROW()&amp;"': "&amp;Fout_geen_getal), IF(S6&lt;&gt;BA6, "| Veld '"&amp;BF$4&amp;ROW()&amp;"': "&amp;Fout_som&amp;TEXT(BA6,"#.##0,00 €")&amp;"  ", IF($AE6&lt;&gt;0, IF(S6&gt;0, "| Veld '"&amp;BF$4&amp;ROW()&amp;"': "&amp;Fout_positief, ""), IF($AD6&lt;&gt;1, IF(S6&lt;0, "| Veld '"&amp;BF$4&amp;ROW()&amp;"': "&amp;Fout_negatief, ""), ""))))</f>
        <v/>
      </c>
      <c r="BG6" s="198" t="str">
        <f t="shared" ref="BG6:BG69" ca="1" si="37">IF(BB6&lt;&gt;"", ROW(), "")</f>
        <v/>
      </c>
      <c r="BH6" s="43" t="str">
        <f t="shared" ref="BH6:BH69" ca="1" si="38">IF(BC6&lt;&gt;"", ROW(), "")</f>
        <v/>
      </c>
      <c r="BI6" s="43" t="str">
        <f t="shared" ref="BI6:BI69" ca="1" si="39">IF(BD6&lt;&gt;"", ROW(), "")</f>
        <v/>
      </c>
      <c r="BJ6" s="43" t="str">
        <f t="shared" ref="BJ6:BJ69" ca="1" si="40">IF(BE6&lt;&gt;"", ROW(), "")</f>
        <v/>
      </c>
      <c r="BK6" s="43" t="str">
        <f t="shared" ref="BK6:BK69" ca="1" si="41">IF(BF6&lt;&gt;"", ROW(), "")</f>
        <v/>
      </c>
      <c r="BL6" s="200" t="str">
        <f t="shared" ref="BL6:BL69" ca="1" si="42">IF(AR6&lt;&gt;AW6, "| Veld '"&amp;BL$4&amp;ROW()&amp;"': "&amp;Info_lege_velden, "")</f>
        <v/>
      </c>
      <c r="BM6" s="35" t="str">
        <f t="shared" ref="BM6:BM69" ca="1" si="43">IF(AS6&lt;&gt;AX6, "| Veld '"&amp;BM$4&amp;ROW()&amp;"': "&amp;Info_lege_velden, "")</f>
        <v/>
      </c>
      <c r="BN6" s="35" t="str">
        <f t="shared" ref="BN6:BN69" ca="1" si="44">IF(AT6&lt;&gt;AY6, "| Veld '"&amp;BN$4&amp;ROW()&amp;"': "&amp;Info_lege_velden, "")</f>
        <v/>
      </c>
      <c r="BO6" s="35" t="str">
        <f t="shared" ref="BO6:BO69" ca="1" si="45">IF(AU6&lt;&gt;AZ6, "| Veld '"&amp;BO$4&amp;ROW()&amp;"': "&amp;Info_lege_velden, "")</f>
        <v/>
      </c>
      <c r="BP6" s="35" t="str">
        <f t="shared" ref="BP6:BP69" ca="1" si="46">IF(AV6&lt;&gt;BA6, "| Veld '"&amp;BP$4&amp;ROW()&amp;"': "&amp;Info_lege_velden, "")</f>
        <v/>
      </c>
      <c r="BQ6" s="203" t="str">
        <f t="shared" si="11"/>
        <v/>
      </c>
      <c r="BR6" s="204" t="str">
        <f t="shared" ref="BR6:BR69" ca="1" si="47">BB6&amp;BC6&amp;BD6&amp;BE6&amp;BF6&amp;BL6&amp;BM6&amp;BN6&amp;BO6&amp;BP6</f>
        <v/>
      </c>
      <c r="BS6" s="196" t="str">
        <f t="shared" ref="BS6:BS69" ca="1" si="48">IF($AQ6&lt;&gt;"", IF(SUMIF(OFFSET($AP6, 1, 0, $AQ6), "&gt;"&amp;$AP6, OFFSET(BG6, 1, 0, $AQ6))&lt;&gt;0, IFERROR( "| Veld '"&amp;BS$4&amp;ROW()&amp;"': "&amp;Waarschuwing_1&amp;_xlfn.TEXTJOIN(" &amp; ", TRUE, OFFSET(BG6,1,0,$AQ6))&amp;" in kolom '"&amp;BS$4&amp;"'"&amp;Waarschuwing_2, "| Veld '"&amp;BS$4&amp;ROW()&amp;"': "&amp;Waarschuwing_legacy), ""), "")</f>
        <v/>
      </c>
      <c r="BT6" s="71" t="str">
        <f t="shared" ref="BT6:BT69" ca="1" si="49">IF($AQ6&lt;&gt;"", IF(SUMIF(OFFSET($AP6, 1, 0, $AQ6), "&gt;"&amp;$AP6, OFFSET(BH6, 1, 0, $AQ6))&lt;&gt;0, IFERROR( "| Veld '"&amp;BT$4&amp;ROW()&amp;"': "&amp;Waarschuwing_1&amp;_xlfn.TEXTJOIN(" &amp; ", TRUE, OFFSET(BH6,1,0,$AQ6))&amp;" in kolom '"&amp;BT$4&amp;"'"&amp;Waarschuwing_2, "| Veld '"&amp;BT$4&amp;ROW()&amp;"': "&amp;Waarschuwing_legacy), ""), "")</f>
        <v/>
      </c>
      <c r="BU6" s="71" t="str">
        <f t="shared" ref="BU6:BU69" ca="1" si="50">IF($AQ6&lt;&gt;"", IF(SUMIF(OFFSET($AP6, 1, 0, $AQ6), "&gt;"&amp;$AP6, OFFSET(BI6, 1, 0, $AQ6))&lt;&gt;0, IFERROR( "| Veld '"&amp;BU$4&amp;ROW()&amp;"': "&amp;Waarschuwing_1&amp;_xlfn.TEXTJOIN(" &amp; ", TRUE, OFFSET(BI6,1,0,$AQ6))&amp;" in kolom '"&amp;BU$4&amp;"'"&amp;Waarschuwing_2, "| Veld '"&amp;BU$4&amp;ROW()&amp;"': "&amp;Waarschuwing_legacy), ""), "")</f>
        <v/>
      </c>
      <c r="BV6" s="71" t="str">
        <f t="shared" ref="BV6:BV69" ca="1" si="51">IF($AQ6&lt;&gt;"", IF(SUMIF(OFFSET($AP6, 1, 0, $AQ6), "&gt;"&amp;$AP6, OFFSET(BJ6, 1, 0, $AQ6))&lt;&gt;0, IFERROR( "| Veld '"&amp;BV$4&amp;ROW()&amp;"': "&amp;Waarschuwing_1&amp;_xlfn.TEXTJOIN(" &amp; ", TRUE, OFFSET(BJ6,1,0,$AQ6))&amp;" in kolom '"&amp;BV$4&amp;"'"&amp;Waarschuwing_2, "| Veld '"&amp;BV$4&amp;ROW()&amp;"': "&amp;Waarschuwing_legacy), ""), "")</f>
        <v/>
      </c>
      <c r="BW6" s="71" t="str">
        <f t="shared" ref="BW6:BW69" ca="1" si="52">IF($AQ6&lt;&gt;"", IF(SUMIF(OFFSET($AP6, 1, 0, $AQ6), "&gt;"&amp;$AP6, OFFSET(BK6, 1, 0, $AQ6))&lt;&gt;0, IFERROR( "| Veld '"&amp;BW$4&amp;ROW()&amp;"': "&amp;Waarschuwing_1&amp;_xlfn.TEXTJOIN(" &amp; ", TRUE, OFFSET(BK6,1,0,$AQ6))&amp;" in kolom '"&amp;BW$4&amp;"'"&amp;Waarschuwing_2, "| Veld '"&amp;BW$4&amp;ROW()&amp;"': "&amp;Waarschuwing_legacy), ""), "")</f>
        <v/>
      </c>
      <c r="BX6" s="210" t="str">
        <f t="shared" ref="BX6:BX69" ca="1" si="53">BS6&amp;BT6&amp;BU6&amp;BV6&amp;BW6</f>
        <v/>
      </c>
      <c r="BY6" s="70"/>
      <c r="BZ6" s="41" t="str">
        <f t="shared" ref="BZ6:BZ69" ca="1" si="54">IF($BR6&lt;&gt;"", $BR6, $BX6)</f>
        <v/>
      </c>
    </row>
    <row r="7" spans="1:104" s="37" customFormat="1" ht="13.95" customHeight="1" x14ac:dyDescent="0.3">
      <c r="A7" s="211" t="str">
        <f t="shared" ca="1" si="17"/>
        <v/>
      </c>
      <c r="B7" s="74"/>
      <c r="C7" s="74" t="s">
        <v>39</v>
      </c>
      <c r="D7" s="38" t="s">
        <v>39</v>
      </c>
      <c r="E7" s="38" t="s">
        <v>321</v>
      </c>
      <c r="F7" s="38"/>
      <c r="G7" s="38"/>
      <c r="H7" s="38"/>
      <c r="I7" s="38"/>
      <c r="J7" s="38"/>
      <c r="K7" s="38"/>
      <c r="L7" s="72">
        <v>700</v>
      </c>
      <c r="M7" s="67">
        <f t="shared" si="18"/>
        <v>0</v>
      </c>
      <c r="N7" s="190">
        <f t="shared" si="1"/>
        <v>0</v>
      </c>
      <c r="O7" s="75">
        <f>SUM(O8,O9,O10,O11,O14,O15,O16)</f>
        <v>0</v>
      </c>
      <c r="P7" s="75">
        <f t="shared" ref="P7:S7" si="55">SUM(P8,P9,P10,P11,P14,P15,P16)</f>
        <v>0</v>
      </c>
      <c r="Q7" s="75">
        <f t="shared" si="55"/>
        <v>0</v>
      </c>
      <c r="R7" s="75">
        <f t="shared" si="55"/>
        <v>0</v>
      </c>
      <c r="S7" s="75">
        <f t="shared" si="55"/>
        <v>0</v>
      </c>
      <c r="T7" s="70"/>
      <c r="U7" s="70"/>
      <c r="V7" s="70"/>
      <c r="W7" s="70"/>
      <c r="X7" s="70"/>
      <c r="Y7" s="70"/>
      <c r="Z7" s="76"/>
      <c r="AA7" s="76"/>
      <c r="AB7" s="76"/>
      <c r="AC7" s="70">
        <v>7</v>
      </c>
      <c r="AD7" s="187"/>
      <c r="AE7" s="70"/>
      <c r="AF7" s="188"/>
      <c r="AG7" s="182"/>
      <c r="AH7" s="182"/>
      <c r="AI7" s="182"/>
      <c r="AJ7" s="182"/>
      <c r="AK7" s="187"/>
      <c r="AL7" s="70"/>
      <c r="AM7" s="70"/>
      <c r="AN7" s="70"/>
      <c r="AO7" s="70"/>
      <c r="AP7" s="217">
        <f t="shared" si="21"/>
        <v>3</v>
      </c>
      <c r="AQ7" s="35">
        <f>IF($AP8&gt;$AP7, IFERROR(MATCH($AP7, $AP8:$AP$148, 0)-1, ROW($AQ$148)-ROW()), "")</f>
        <v>9</v>
      </c>
      <c r="AR7" s="192">
        <f t="shared" ca="1" si="22"/>
        <v>0</v>
      </c>
      <c r="AS7" s="36">
        <f t="shared" ca="1" si="23"/>
        <v>0</v>
      </c>
      <c r="AT7" s="36">
        <f t="shared" ca="1" si="24"/>
        <v>0</v>
      </c>
      <c r="AU7" s="36">
        <f t="shared" ca="1" si="25"/>
        <v>0</v>
      </c>
      <c r="AV7" s="207">
        <f t="shared" ca="1" si="26"/>
        <v>0</v>
      </c>
      <c r="AW7" s="209">
        <f t="shared" ca="1" si="27"/>
        <v>0</v>
      </c>
      <c r="AX7" s="36">
        <f t="shared" ca="1" si="28"/>
        <v>0</v>
      </c>
      <c r="AY7" s="36">
        <f t="shared" ca="1" si="29"/>
        <v>0</v>
      </c>
      <c r="AZ7" s="36">
        <f t="shared" ca="1" si="30"/>
        <v>0</v>
      </c>
      <c r="BA7" s="36">
        <f t="shared" ca="1" si="31"/>
        <v>0</v>
      </c>
      <c r="BB7" s="195" t="str">
        <f t="shared" ca="1" si="32"/>
        <v/>
      </c>
      <c r="BC7" s="43" t="str">
        <f t="shared" ca="1" si="33"/>
        <v/>
      </c>
      <c r="BD7" s="43" t="str">
        <f t="shared" ca="1" si="34"/>
        <v/>
      </c>
      <c r="BE7" s="43" t="str">
        <f t="shared" ca="1" si="35"/>
        <v/>
      </c>
      <c r="BF7" s="43" t="str">
        <f t="shared" ca="1" si="36"/>
        <v/>
      </c>
      <c r="BG7" s="198" t="str">
        <f t="shared" ca="1" si="37"/>
        <v/>
      </c>
      <c r="BH7" s="43" t="str">
        <f t="shared" ca="1" si="38"/>
        <v/>
      </c>
      <c r="BI7" s="43" t="str">
        <f t="shared" ca="1" si="39"/>
        <v/>
      </c>
      <c r="BJ7" s="43" t="str">
        <f t="shared" ca="1" si="40"/>
        <v/>
      </c>
      <c r="BK7" s="43" t="str">
        <f t="shared" ca="1" si="41"/>
        <v/>
      </c>
      <c r="BL7" s="200" t="str">
        <f t="shared" ca="1" si="42"/>
        <v/>
      </c>
      <c r="BM7" s="35" t="str">
        <f t="shared" ca="1" si="43"/>
        <v/>
      </c>
      <c r="BN7" s="35" t="str">
        <f t="shared" ca="1" si="44"/>
        <v/>
      </c>
      <c r="BO7" s="35" t="str">
        <f t="shared" ca="1" si="45"/>
        <v/>
      </c>
      <c r="BP7" s="35" t="str">
        <f t="shared" ca="1" si="46"/>
        <v/>
      </c>
      <c r="BQ7" s="203" t="str">
        <f t="shared" si="11"/>
        <v/>
      </c>
      <c r="BR7" s="204" t="str">
        <f t="shared" ca="1" si="47"/>
        <v/>
      </c>
      <c r="BS7" s="196" t="str">
        <f t="shared" ca="1" si="48"/>
        <v/>
      </c>
      <c r="BT7" s="71" t="str">
        <f t="shared" ca="1" si="49"/>
        <v/>
      </c>
      <c r="BU7" s="71" t="str">
        <f t="shared" ca="1" si="50"/>
        <v/>
      </c>
      <c r="BV7" s="71" t="str">
        <f t="shared" ca="1" si="51"/>
        <v/>
      </c>
      <c r="BW7" s="71" t="str">
        <f t="shared" ca="1" si="52"/>
        <v/>
      </c>
      <c r="BX7" s="210" t="str">
        <f t="shared" ca="1" si="53"/>
        <v/>
      </c>
      <c r="BY7" s="70"/>
      <c r="BZ7" s="41" t="str">
        <f t="shared" ca="1" si="54"/>
        <v/>
      </c>
    </row>
    <row r="8" spans="1:104" s="37" customFormat="1" ht="13.95" customHeight="1" x14ac:dyDescent="0.3">
      <c r="A8" s="211" t="str">
        <f t="shared" ca="1" si="17"/>
        <v/>
      </c>
      <c r="B8" s="74"/>
      <c r="C8" s="74" t="s">
        <v>39</v>
      </c>
      <c r="D8" s="38" t="s">
        <v>39</v>
      </c>
      <c r="E8" s="38" t="s">
        <v>39</v>
      </c>
      <c r="F8" s="38" t="s">
        <v>322</v>
      </c>
      <c r="G8" s="38"/>
      <c r="H8" s="38"/>
      <c r="I8" s="38"/>
      <c r="J8" s="38"/>
      <c r="K8" s="38"/>
      <c r="L8" s="72">
        <v>7000</v>
      </c>
      <c r="M8" s="67">
        <f t="shared" si="18"/>
        <v>0</v>
      </c>
      <c r="N8" s="190" t="str">
        <f t="shared" si="1"/>
        <v/>
      </c>
      <c r="O8" s="75"/>
      <c r="P8" s="75"/>
      <c r="Q8" s="75"/>
      <c r="R8" s="75"/>
      <c r="S8" s="75"/>
      <c r="T8" s="70"/>
      <c r="U8" s="70"/>
      <c r="V8" s="70"/>
      <c r="W8" s="70"/>
      <c r="X8" s="70"/>
      <c r="Y8" s="70"/>
      <c r="Z8" s="76"/>
      <c r="AA8" s="76"/>
      <c r="AB8" s="76"/>
      <c r="AC8" s="70">
        <v>8</v>
      </c>
      <c r="AD8" s="187"/>
      <c r="AE8" s="70"/>
      <c r="AF8" s="188"/>
      <c r="AG8" s="182"/>
      <c r="AH8" s="182"/>
      <c r="AI8" s="182"/>
      <c r="AJ8" s="182"/>
      <c r="AK8" s="187"/>
      <c r="AL8" s="70"/>
      <c r="AM8" s="70"/>
      <c r="AN8" s="70"/>
      <c r="AO8" s="70"/>
      <c r="AP8" s="217">
        <f t="shared" si="21"/>
        <v>4</v>
      </c>
      <c r="AQ8" s="35" t="str">
        <f>IF($AP9&gt;$AP8, IFERROR(MATCH($AP8, $AP9:$AP$148, 0)-1, ROW($AQ$148)-ROW()), "")</f>
        <v/>
      </c>
      <c r="AR8" s="192">
        <f t="shared" ca="1" si="22"/>
        <v>0</v>
      </c>
      <c r="AS8" s="36">
        <f t="shared" ca="1" si="23"/>
        <v>0</v>
      </c>
      <c r="AT8" s="36">
        <f t="shared" ca="1" si="24"/>
        <v>0</v>
      </c>
      <c r="AU8" s="36">
        <f t="shared" ca="1" si="25"/>
        <v>0</v>
      </c>
      <c r="AV8" s="207">
        <f t="shared" ca="1" si="26"/>
        <v>0</v>
      </c>
      <c r="AW8" s="209">
        <f t="shared" ca="1" si="27"/>
        <v>0</v>
      </c>
      <c r="AX8" s="36">
        <f t="shared" ca="1" si="28"/>
        <v>0</v>
      </c>
      <c r="AY8" s="36">
        <f t="shared" ca="1" si="29"/>
        <v>0</v>
      </c>
      <c r="AZ8" s="36">
        <f t="shared" ca="1" si="30"/>
        <v>0</v>
      </c>
      <c r="BA8" s="36">
        <f t="shared" ca="1" si="31"/>
        <v>0</v>
      </c>
      <c r="BB8" s="195" t="str">
        <f t="shared" ca="1" si="32"/>
        <v/>
      </c>
      <c r="BC8" s="43" t="str">
        <f t="shared" ca="1" si="33"/>
        <v/>
      </c>
      <c r="BD8" s="43" t="str">
        <f t="shared" ca="1" si="34"/>
        <v/>
      </c>
      <c r="BE8" s="43" t="str">
        <f t="shared" ca="1" si="35"/>
        <v/>
      </c>
      <c r="BF8" s="43" t="str">
        <f t="shared" ca="1" si="36"/>
        <v/>
      </c>
      <c r="BG8" s="198" t="str">
        <f t="shared" ca="1" si="37"/>
        <v/>
      </c>
      <c r="BH8" s="43" t="str">
        <f t="shared" ca="1" si="38"/>
        <v/>
      </c>
      <c r="BI8" s="43" t="str">
        <f t="shared" ca="1" si="39"/>
        <v/>
      </c>
      <c r="BJ8" s="43" t="str">
        <f t="shared" ca="1" si="40"/>
        <v/>
      </c>
      <c r="BK8" s="43" t="str">
        <f t="shared" ca="1" si="41"/>
        <v/>
      </c>
      <c r="BL8" s="200" t="str">
        <f t="shared" ca="1" si="42"/>
        <v/>
      </c>
      <c r="BM8" s="35" t="str">
        <f t="shared" ca="1" si="43"/>
        <v/>
      </c>
      <c r="BN8" s="35" t="str">
        <f t="shared" ca="1" si="44"/>
        <v/>
      </c>
      <c r="BO8" s="35" t="str">
        <f t="shared" ca="1" si="45"/>
        <v/>
      </c>
      <c r="BP8" s="35" t="str">
        <f t="shared" ca="1" si="46"/>
        <v/>
      </c>
      <c r="BQ8" s="203" t="str">
        <f t="shared" si="11"/>
        <v/>
      </c>
      <c r="BR8" s="204" t="str">
        <f t="shared" ca="1" si="47"/>
        <v/>
      </c>
      <c r="BS8" s="196" t="str">
        <f t="shared" ca="1" si="48"/>
        <v/>
      </c>
      <c r="BT8" s="71" t="str">
        <f t="shared" ca="1" si="49"/>
        <v/>
      </c>
      <c r="BU8" s="71" t="str">
        <f t="shared" ca="1" si="50"/>
        <v/>
      </c>
      <c r="BV8" s="71" t="str">
        <f t="shared" ca="1" si="51"/>
        <v/>
      </c>
      <c r="BW8" s="71" t="str">
        <f t="shared" ca="1" si="52"/>
        <v/>
      </c>
      <c r="BX8" s="210" t="str">
        <f t="shared" ca="1" si="53"/>
        <v/>
      </c>
      <c r="BY8" s="70"/>
      <c r="BZ8" s="41" t="str">
        <f t="shared" ca="1" si="54"/>
        <v/>
      </c>
    </row>
    <row r="9" spans="1:104" s="37" customFormat="1" ht="13.95" customHeight="1" x14ac:dyDescent="0.3">
      <c r="A9" s="211" t="str">
        <f t="shared" ca="1" si="17"/>
        <v/>
      </c>
      <c r="B9" s="74"/>
      <c r="C9" s="74" t="s">
        <v>39</v>
      </c>
      <c r="D9" s="38" t="s">
        <v>39</v>
      </c>
      <c r="E9" s="38" t="s">
        <v>39</v>
      </c>
      <c r="F9" s="38" t="s">
        <v>323</v>
      </c>
      <c r="G9" s="38"/>
      <c r="H9" s="38"/>
      <c r="I9" s="38"/>
      <c r="J9" s="38"/>
      <c r="K9" s="38"/>
      <c r="L9" s="72">
        <v>7001</v>
      </c>
      <c r="M9" s="67">
        <f t="shared" si="18"/>
        <v>0</v>
      </c>
      <c r="N9" s="190" t="str">
        <f t="shared" si="1"/>
        <v/>
      </c>
      <c r="O9" s="75"/>
      <c r="P9" s="75"/>
      <c r="Q9" s="75"/>
      <c r="R9" s="75"/>
      <c r="S9" s="75"/>
      <c r="T9" s="70"/>
      <c r="U9" s="70"/>
      <c r="V9" s="70"/>
      <c r="W9" s="70"/>
      <c r="X9" s="70"/>
      <c r="Y9" s="70"/>
      <c r="Z9" s="76"/>
      <c r="AA9" s="76"/>
      <c r="AB9" s="76"/>
      <c r="AC9" s="70">
        <v>9</v>
      </c>
      <c r="AD9" s="187"/>
      <c r="AE9" s="70"/>
      <c r="AF9" s="188"/>
      <c r="AG9" s="182"/>
      <c r="AH9" s="182"/>
      <c r="AI9" s="182"/>
      <c r="AJ9" s="182"/>
      <c r="AK9" s="187"/>
      <c r="AL9" s="70"/>
      <c r="AM9" s="70"/>
      <c r="AN9" s="70"/>
      <c r="AO9" s="70"/>
      <c r="AP9" s="217">
        <f t="shared" si="21"/>
        <v>4</v>
      </c>
      <c r="AQ9" s="35" t="str">
        <f>IF($AP10&gt;$AP9, IFERROR(MATCH($AP9, $AP10:$AP$148, 0)-1, ROW($AQ$148)-ROW()), "")</f>
        <v/>
      </c>
      <c r="AR9" s="192">
        <f t="shared" ca="1" si="22"/>
        <v>0</v>
      </c>
      <c r="AS9" s="36">
        <f t="shared" ca="1" si="23"/>
        <v>0</v>
      </c>
      <c r="AT9" s="36">
        <f t="shared" ca="1" si="24"/>
        <v>0</v>
      </c>
      <c r="AU9" s="36">
        <f t="shared" ca="1" si="25"/>
        <v>0</v>
      </c>
      <c r="AV9" s="207">
        <f t="shared" ca="1" si="26"/>
        <v>0</v>
      </c>
      <c r="AW9" s="209">
        <f t="shared" ca="1" si="27"/>
        <v>0</v>
      </c>
      <c r="AX9" s="36">
        <f t="shared" ca="1" si="28"/>
        <v>0</v>
      </c>
      <c r="AY9" s="36">
        <f t="shared" ca="1" si="29"/>
        <v>0</v>
      </c>
      <c r="AZ9" s="36">
        <f t="shared" ca="1" si="30"/>
        <v>0</v>
      </c>
      <c r="BA9" s="36">
        <f t="shared" ca="1" si="31"/>
        <v>0</v>
      </c>
      <c r="BB9" s="195" t="str">
        <f t="shared" ca="1" si="32"/>
        <v/>
      </c>
      <c r="BC9" s="43" t="str">
        <f t="shared" ca="1" si="33"/>
        <v/>
      </c>
      <c r="BD9" s="43" t="str">
        <f t="shared" ca="1" si="34"/>
        <v/>
      </c>
      <c r="BE9" s="43" t="str">
        <f t="shared" ca="1" si="35"/>
        <v/>
      </c>
      <c r="BF9" s="43" t="str">
        <f t="shared" ca="1" si="36"/>
        <v/>
      </c>
      <c r="BG9" s="198" t="str">
        <f t="shared" ca="1" si="37"/>
        <v/>
      </c>
      <c r="BH9" s="43" t="str">
        <f t="shared" ca="1" si="38"/>
        <v/>
      </c>
      <c r="BI9" s="43" t="str">
        <f t="shared" ca="1" si="39"/>
        <v/>
      </c>
      <c r="BJ9" s="43" t="str">
        <f t="shared" ca="1" si="40"/>
        <v/>
      </c>
      <c r="BK9" s="43" t="str">
        <f t="shared" ca="1" si="41"/>
        <v/>
      </c>
      <c r="BL9" s="200" t="str">
        <f t="shared" ca="1" si="42"/>
        <v/>
      </c>
      <c r="BM9" s="35" t="str">
        <f t="shared" ca="1" si="43"/>
        <v/>
      </c>
      <c r="BN9" s="35" t="str">
        <f t="shared" ca="1" si="44"/>
        <v/>
      </c>
      <c r="BO9" s="35" t="str">
        <f t="shared" ca="1" si="45"/>
        <v/>
      </c>
      <c r="BP9" s="35" t="str">
        <f t="shared" ca="1" si="46"/>
        <v/>
      </c>
      <c r="BQ9" s="203" t="str">
        <f t="shared" si="11"/>
        <v/>
      </c>
      <c r="BR9" s="204" t="str">
        <f t="shared" ca="1" si="47"/>
        <v/>
      </c>
      <c r="BS9" s="196" t="str">
        <f t="shared" ca="1" si="48"/>
        <v/>
      </c>
      <c r="BT9" s="71" t="str">
        <f t="shared" ca="1" si="49"/>
        <v/>
      </c>
      <c r="BU9" s="71" t="str">
        <f t="shared" ca="1" si="50"/>
        <v/>
      </c>
      <c r="BV9" s="71" t="str">
        <f t="shared" ca="1" si="51"/>
        <v/>
      </c>
      <c r="BW9" s="71" t="str">
        <f t="shared" ca="1" si="52"/>
        <v/>
      </c>
      <c r="BX9" s="210" t="str">
        <f t="shared" ca="1" si="53"/>
        <v/>
      </c>
      <c r="BY9" s="70"/>
      <c r="BZ9" s="41" t="str">
        <f t="shared" ca="1" si="54"/>
        <v/>
      </c>
    </row>
    <row r="10" spans="1:104" s="37" customFormat="1" ht="13.95" customHeight="1" x14ac:dyDescent="0.3">
      <c r="A10" s="211" t="str">
        <f t="shared" ca="1" si="17"/>
        <v/>
      </c>
      <c r="B10" s="74"/>
      <c r="C10" s="74" t="s">
        <v>39</v>
      </c>
      <c r="D10" s="38" t="s">
        <v>39</v>
      </c>
      <c r="E10" s="38" t="s">
        <v>39</v>
      </c>
      <c r="F10" s="38" t="s">
        <v>94984</v>
      </c>
      <c r="G10" s="38"/>
      <c r="H10" s="38"/>
      <c r="I10" s="38"/>
      <c r="J10" s="38"/>
      <c r="K10" s="38"/>
      <c r="L10" s="72">
        <v>7002</v>
      </c>
      <c r="M10" s="67">
        <f t="shared" si="18"/>
        <v>0</v>
      </c>
      <c r="N10" s="190" t="str">
        <f t="shared" si="1"/>
        <v/>
      </c>
      <c r="O10" s="75"/>
      <c r="P10" s="75"/>
      <c r="Q10" s="75"/>
      <c r="R10" s="75"/>
      <c r="S10" s="75"/>
      <c r="T10" s="70"/>
      <c r="U10" s="70"/>
      <c r="V10" s="70"/>
      <c r="W10" s="70"/>
      <c r="X10" s="70"/>
      <c r="Y10" s="70"/>
      <c r="Z10" s="76"/>
      <c r="AA10" s="76"/>
      <c r="AB10" s="76"/>
      <c r="AC10" s="70">
        <v>10</v>
      </c>
      <c r="AD10" s="187"/>
      <c r="AE10" s="70"/>
      <c r="AF10" s="188"/>
      <c r="AG10" s="182"/>
      <c r="AH10" s="182"/>
      <c r="AI10" s="182"/>
      <c r="AJ10" s="182"/>
      <c r="AK10" s="187"/>
      <c r="AL10" s="70"/>
      <c r="AM10" s="70"/>
      <c r="AN10" s="70"/>
      <c r="AO10" s="70"/>
      <c r="AP10" s="217">
        <f t="shared" si="21"/>
        <v>4</v>
      </c>
      <c r="AQ10" s="35" t="str">
        <f>IF($AP11&gt;$AP10, IFERROR(MATCH($AP10, $AP11:$AP$148, 0)-1, ROW($AQ$148)-ROW()), "")</f>
        <v/>
      </c>
      <c r="AR10" s="192">
        <f t="shared" ca="1" si="22"/>
        <v>0</v>
      </c>
      <c r="AS10" s="36">
        <f t="shared" ca="1" si="23"/>
        <v>0</v>
      </c>
      <c r="AT10" s="36">
        <f t="shared" ca="1" si="24"/>
        <v>0</v>
      </c>
      <c r="AU10" s="36">
        <f t="shared" ca="1" si="25"/>
        <v>0</v>
      </c>
      <c r="AV10" s="207">
        <f t="shared" ca="1" si="26"/>
        <v>0</v>
      </c>
      <c r="AW10" s="209">
        <f t="shared" ca="1" si="27"/>
        <v>0</v>
      </c>
      <c r="AX10" s="36">
        <f t="shared" ca="1" si="28"/>
        <v>0</v>
      </c>
      <c r="AY10" s="36">
        <f t="shared" ca="1" si="29"/>
        <v>0</v>
      </c>
      <c r="AZ10" s="36">
        <f t="shared" ca="1" si="30"/>
        <v>0</v>
      </c>
      <c r="BA10" s="36">
        <f t="shared" ca="1" si="31"/>
        <v>0</v>
      </c>
      <c r="BB10" s="195" t="str">
        <f t="shared" ca="1" si="32"/>
        <v/>
      </c>
      <c r="BC10" s="43" t="str">
        <f t="shared" ca="1" si="33"/>
        <v/>
      </c>
      <c r="BD10" s="43" t="str">
        <f t="shared" ca="1" si="34"/>
        <v/>
      </c>
      <c r="BE10" s="43" t="str">
        <f t="shared" ca="1" si="35"/>
        <v/>
      </c>
      <c r="BF10" s="43" t="str">
        <f t="shared" ca="1" si="36"/>
        <v/>
      </c>
      <c r="BG10" s="198" t="str">
        <f t="shared" ca="1" si="37"/>
        <v/>
      </c>
      <c r="BH10" s="43" t="str">
        <f t="shared" ca="1" si="38"/>
        <v/>
      </c>
      <c r="BI10" s="43" t="str">
        <f t="shared" ca="1" si="39"/>
        <v/>
      </c>
      <c r="BJ10" s="43" t="str">
        <f t="shared" ca="1" si="40"/>
        <v/>
      </c>
      <c r="BK10" s="43" t="str">
        <f t="shared" ca="1" si="41"/>
        <v/>
      </c>
      <c r="BL10" s="200" t="str">
        <f t="shared" ca="1" si="42"/>
        <v/>
      </c>
      <c r="BM10" s="35" t="str">
        <f t="shared" ca="1" si="43"/>
        <v/>
      </c>
      <c r="BN10" s="35" t="str">
        <f t="shared" ca="1" si="44"/>
        <v/>
      </c>
      <c r="BO10" s="35" t="str">
        <f t="shared" ca="1" si="45"/>
        <v/>
      </c>
      <c r="BP10" s="35" t="str">
        <f t="shared" ca="1" si="46"/>
        <v/>
      </c>
      <c r="BQ10" s="203" t="str">
        <f t="shared" si="11"/>
        <v/>
      </c>
      <c r="BR10" s="204" t="str">
        <f t="shared" ca="1" si="47"/>
        <v/>
      </c>
      <c r="BS10" s="196" t="str">
        <f t="shared" ca="1" si="48"/>
        <v/>
      </c>
      <c r="BT10" s="71" t="str">
        <f t="shared" ca="1" si="49"/>
        <v/>
      </c>
      <c r="BU10" s="71" t="str">
        <f t="shared" ca="1" si="50"/>
        <v/>
      </c>
      <c r="BV10" s="71" t="str">
        <f t="shared" ca="1" si="51"/>
        <v/>
      </c>
      <c r="BW10" s="71" t="str">
        <f t="shared" ca="1" si="52"/>
        <v/>
      </c>
      <c r="BX10" s="210" t="str">
        <f t="shared" ca="1" si="53"/>
        <v/>
      </c>
      <c r="BY10" s="70"/>
      <c r="BZ10" s="41" t="str">
        <f t="shared" ca="1" si="54"/>
        <v/>
      </c>
    </row>
    <row r="11" spans="1:104" s="37" customFormat="1" ht="13.95" customHeight="1" x14ac:dyDescent="0.3">
      <c r="A11" s="211" t="str">
        <f t="shared" ca="1" si="17"/>
        <v/>
      </c>
      <c r="B11" s="74"/>
      <c r="C11" s="74" t="s">
        <v>39</v>
      </c>
      <c r="D11" s="38" t="s">
        <v>39</v>
      </c>
      <c r="E11" s="38" t="s">
        <v>39</v>
      </c>
      <c r="F11" s="38" t="s">
        <v>324</v>
      </c>
      <c r="G11" s="38"/>
      <c r="H11" s="38"/>
      <c r="I11" s="38"/>
      <c r="J11" s="38"/>
      <c r="K11" s="38"/>
      <c r="L11" s="72">
        <v>7003</v>
      </c>
      <c r="M11" s="67">
        <f t="shared" si="18"/>
        <v>0</v>
      </c>
      <c r="N11" s="190">
        <f t="shared" si="1"/>
        <v>0</v>
      </c>
      <c r="O11" s="75">
        <f t="shared" ref="O11" si="56">SUM(O12,O13)</f>
        <v>0</v>
      </c>
      <c r="P11" s="75">
        <f t="shared" ref="P11:S11" si="57">SUM(P12,P13)</f>
        <v>0</v>
      </c>
      <c r="Q11" s="75">
        <f t="shared" si="57"/>
        <v>0</v>
      </c>
      <c r="R11" s="75">
        <f t="shared" si="57"/>
        <v>0</v>
      </c>
      <c r="S11" s="75">
        <f t="shared" si="57"/>
        <v>0</v>
      </c>
      <c r="T11" s="70"/>
      <c r="U11" s="70"/>
      <c r="V11" s="70"/>
      <c r="W11" s="70"/>
      <c r="X11" s="70"/>
      <c r="Y11" s="70"/>
      <c r="Z11" s="76"/>
      <c r="AA11" s="76"/>
      <c r="AB11" s="76"/>
      <c r="AC11" s="70">
        <v>11</v>
      </c>
      <c r="AD11" s="187"/>
      <c r="AE11" s="70"/>
      <c r="AF11" s="188"/>
      <c r="AG11" s="182"/>
      <c r="AH11" s="182"/>
      <c r="AI11" s="182"/>
      <c r="AJ11" s="182"/>
      <c r="AK11" s="187"/>
      <c r="AL11" s="70"/>
      <c r="AM11" s="70"/>
      <c r="AN11" s="70"/>
      <c r="AO11" s="70"/>
      <c r="AP11" s="217">
        <f t="shared" si="21"/>
        <v>4</v>
      </c>
      <c r="AQ11" s="35">
        <f>IF($AP12&gt;$AP11, IFERROR(MATCH($AP11, $AP12:$AP$148, 0)-1, ROW($AQ$148)-ROW()), "")</f>
        <v>2</v>
      </c>
      <c r="AR11" s="192">
        <f t="shared" ca="1" si="22"/>
        <v>0</v>
      </c>
      <c r="AS11" s="36">
        <f t="shared" ca="1" si="23"/>
        <v>0</v>
      </c>
      <c r="AT11" s="36">
        <f t="shared" ca="1" si="24"/>
        <v>0</v>
      </c>
      <c r="AU11" s="36">
        <f t="shared" ca="1" si="25"/>
        <v>0</v>
      </c>
      <c r="AV11" s="207">
        <f t="shared" ca="1" si="26"/>
        <v>0</v>
      </c>
      <c r="AW11" s="209">
        <f t="shared" ca="1" si="27"/>
        <v>0</v>
      </c>
      <c r="AX11" s="36">
        <f t="shared" ca="1" si="28"/>
        <v>0</v>
      </c>
      <c r="AY11" s="36">
        <f t="shared" ca="1" si="29"/>
        <v>0</v>
      </c>
      <c r="AZ11" s="36">
        <f t="shared" ca="1" si="30"/>
        <v>0</v>
      </c>
      <c r="BA11" s="36">
        <f t="shared" ca="1" si="31"/>
        <v>0</v>
      </c>
      <c r="BB11" s="195" t="str">
        <f t="shared" ca="1" si="32"/>
        <v/>
      </c>
      <c r="BC11" s="43" t="str">
        <f t="shared" ca="1" si="33"/>
        <v/>
      </c>
      <c r="BD11" s="43" t="str">
        <f t="shared" ca="1" si="34"/>
        <v/>
      </c>
      <c r="BE11" s="43" t="str">
        <f t="shared" ca="1" si="35"/>
        <v/>
      </c>
      <c r="BF11" s="43" t="str">
        <f t="shared" ca="1" si="36"/>
        <v/>
      </c>
      <c r="BG11" s="198" t="str">
        <f t="shared" ca="1" si="37"/>
        <v/>
      </c>
      <c r="BH11" s="43" t="str">
        <f t="shared" ca="1" si="38"/>
        <v/>
      </c>
      <c r="BI11" s="43" t="str">
        <f t="shared" ca="1" si="39"/>
        <v/>
      </c>
      <c r="BJ11" s="43" t="str">
        <f t="shared" ca="1" si="40"/>
        <v/>
      </c>
      <c r="BK11" s="43" t="str">
        <f t="shared" ca="1" si="41"/>
        <v/>
      </c>
      <c r="BL11" s="200" t="str">
        <f t="shared" ca="1" si="42"/>
        <v/>
      </c>
      <c r="BM11" s="35" t="str">
        <f t="shared" ca="1" si="43"/>
        <v/>
      </c>
      <c r="BN11" s="35" t="str">
        <f t="shared" ca="1" si="44"/>
        <v/>
      </c>
      <c r="BO11" s="35" t="str">
        <f t="shared" ca="1" si="45"/>
        <v/>
      </c>
      <c r="BP11" s="35" t="str">
        <f t="shared" ca="1" si="46"/>
        <v/>
      </c>
      <c r="BQ11" s="203" t="str">
        <f t="shared" si="11"/>
        <v/>
      </c>
      <c r="BR11" s="204" t="str">
        <f t="shared" ca="1" si="47"/>
        <v/>
      </c>
      <c r="BS11" s="196" t="str">
        <f t="shared" ca="1" si="48"/>
        <v/>
      </c>
      <c r="BT11" s="71" t="str">
        <f t="shared" ca="1" si="49"/>
        <v/>
      </c>
      <c r="BU11" s="71" t="str">
        <f t="shared" ca="1" si="50"/>
        <v/>
      </c>
      <c r="BV11" s="71" t="str">
        <f t="shared" ca="1" si="51"/>
        <v/>
      </c>
      <c r="BW11" s="71" t="str">
        <f t="shared" ca="1" si="52"/>
        <v/>
      </c>
      <c r="BX11" s="210" t="str">
        <f t="shared" ca="1" si="53"/>
        <v/>
      </c>
      <c r="BY11" s="70"/>
      <c r="BZ11" s="41" t="str">
        <f t="shared" ca="1" si="54"/>
        <v/>
      </c>
    </row>
    <row r="12" spans="1:104" s="37" customFormat="1" ht="13.95" customHeight="1" x14ac:dyDescent="0.3">
      <c r="A12" s="211" t="str">
        <f t="shared" ca="1" si="17"/>
        <v/>
      </c>
      <c r="B12" s="74"/>
      <c r="C12" s="74" t="s">
        <v>39</v>
      </c>
      <c r="D12" s="38" t="s">
        <v>39</v>
      </c>
      <c r="E12" s="38" t="s">
        <v>39</v>
      </c>
      <c r="F12" s="38" t="s">
        <v>39</v>
      </c>
      <c r="G12" s="38" t="s">
        <v>325</v>
      </c>
      <c r="H12" s="38"/>
      <c r="I12" s="38"/>
      <c r="J12" s="38"/>
      <c r="K12" s="38"/>
      <c r="L12" s="72">
        <v>70030</v>
      </c>
      <c r="M12" s="67">
        <f t="shared" si="18"/>
        <v>0</v>
      </c>
      <c r="N12" s="190" t="str">
        <f t="shared" si="1"/>
        <v/>
      </c>
      <c r="O12" s="75"/>
      <c r="P12" s="75"/>
      <c r="Q12" s="75"/>
      <c r="R12" s="75"/>
      <c r="S12" s="75"/>
      <c r="T12" s="70"/>
      <c r="U12" s="70"/>
      <c r="V12" s="70"/>
      <c r="W12" s="70"/>
      <c r="X12" s="70"/>
      <c r="Y12" s="70"/>
      <c r="Z12" s="76"/>
      <c r="AA12" s="76"/>
      <c r="AB12" s="76"/>
      <c r="AC12" s="70">
        <v>12</v>
      </c>
      <c r="AD12" s="187"/>
      <c r="AE12" s="70"/>
      <c r="AF12" s="188"/>
      <c r="AG12" s="182"/>
      <c r="AH12" s="182"/>
      <c r="AI12" s="182"/>
      <c r="AJ12" s="182"/>
      <c r="AK12" s="187"/>
      <c r="AL12" s="70"/>
      <c r="AM12" s="70"/>
      <c r="AN12" s="70"/>
      <c r="AO12" s="70"/>
      <c r="AP12" s="217">
        <f t="shared" si="21"/>
        <v>5</v>
      </c>
      <c r="AQ12" s="35" t="str">
        <f>IF($AP13&gt;$AP12, IFERROR(MATCH($AP12, $AP13:$AP$148, 0)-1, ROW($AQ$148)-ROW()), "")</f>
        <v/>
      </c>
      <c r="AR12" s="192">
        <f t="shared" ca="1" si="22"/>
        <v>0</v>
      </c>
      <c r="AS12" s="36">
        <f t="shared" ca="1" si="23"/>
        <v>0</v>
      </c>
      <c r="AT12" s="36">
        <f t="shared" ca="1" si="24"/>
        <v>0</v>
      </c>
      <c r="AU12" s="36">
        <f t="shared" ca="1" si="25"/>
        <v>0</v>
      </c>
      <c r="AV12" s="207">
        <f t="shared" ca="1" si="26"/>
        <v>0</v>
      </c>
      <c r="AW12" s="209">
        <f t="shared" ca="1" si="27"/>
        <v>0</v>
      </c>
      <c r="AX12" s="36">
        <f t="shared" ca="1" si="28"/>
        <v>0</v>
      </c>
      <c r="AY12" s="36">
        <f t="shared" ca="1" si="29"/>
        <v>0</v>
      </c>
      <c r="AZ12" s="36">
        <f t="shared" ca="1" si="30"/>
        <v>0</v>
      </c>
      <c r="BA12" s="36">
        <f t="shared" ca="1" si="31"/>
        <v>0</v>
      </c>
      <c r="BB12" s="195" t="str">
        <f t="shared" ca="1" si="32"/>
        <v/>
      </c>
      <c r="BC12" s="43" t="str">
        <f t="shared" ca="1" si="33"/>
        <v/>
      </c>
      <c r="BD12" s="43" t="str">
        <f t="shared" ca="1" si="34"/>
        <v/>
      </c>
      <c r="BE12" s="43" t="str">
        <f t="shared" ca="1" si="35"/>
        <v/>
      </c>
      <c r="BF12" s="43" t="str">
        <f t="shared" ca="1" si="36"/>
        <v/>
      </c>
      <c r="BG12" s="198" t="str">
        <f t="shared" ca="1" si="37"/>
        <v/>
      </c>
      <c r="BH12" s="43" t="str">
        <f t="shared" ca="1" si="38"/>
        <v/>
      </c>
      <c r="BI12" s="43" t="str">
        <f t="shared" ca="1" si="39"/>
        <v/>
      </c>
      <c r="BJ12" s="43" t="str">
        <f t="shared" ca="1" si="40"/>
        <v/>
      </c>
      <c r="BK12" s="43" t="str">
        <f t="shared" ca="1" si="41"/>
        <v/>
      </c>
      <c r="BL12" s="200" t="str">
        <f t="shared" ca="1" si="42"/>
        <v/>
      </c>
      <c r="BM12" s="35" t="str">
        <f t="shared" ca="1" si="43"/>
        <v/>
      </c>
      <c r="BN12" s="35" t="str">
        <f t="shared" ca="1" si="44"/>
        <v/>
      </c>
      <c r="BO12" s="35" t="str">
        <f t="shared" ca="1" si="45"/>
        <v/>
      </c>
      <c r="BP12" s="35" t="str">
        <f t="shared" ca="1" si="46"/>
        <v/>
      </c>
      <c r="BQ12" s="203" t="str">
        <f t="shared" si="11"/>
        <v/>
      </c>
      <c r="BR12" s="204" t="str">
        <f t="shared" ca="1" si="47"/>
        <v/>
      </c>
      <c r="BS12" s="196" t="str">
        <f t="shared" ca="1" si="48"/>
        <v/>
      </c>
      <c r="BT12" s="71" t="str">
        <f t="shared" ca="1" si="49"/>
        <v/>
      </c>
      <c r="BU12" s="71" t="str">
        <f t="shared" ca="1" si="50"/>
        <v/>
      </c>
      <c r="BV12" s="71" t="str">
        <f t="shared" ca="1" si="51"/>
        <v/>
      </c>
      <c r="BW12" s="71" t="str">
        <f t="shared" ca="1" si="52"/>
        <v/>
      </c>
      <c r="BX12" s="210" t="str">
        <f t="shared" ca="1" si="53"/>
        <v/>
      </c>
      <c r="BY12" s="70"/>
      <c r="BZ12" s="41" t="str">
        <f t="shared" ca="1" si="54"/>
        <v/>
      </c>
    </row>
    <row r="13" spans="1:104" s="37" customFormat="1" ht="13.95" customHeight="1" x14ac:dyDescent="0.3">
      <c r="A13" s="211" t="str">
        <f t="shared" ca="1" si="17"/>
        <v/>
      </c>
      <c r="B13" s="74"/>
      <c r="C13" s="74" t="s">
        <v>39</v>
      </c>
      <c r="D13" s="38" t="s">
        <v>39</v>
      </c>
      <c r="E13" s="38" t="s">
        <v>39</v>
      </c>
      <c r="F13" s="38" t="s">
        <v>39</v>
      </c>
      <c r="G13" s="38" t="s">
        <v>326</v>
      </c>
      <c r="H13" s="38"/>
      <c r="I13" s="38"/>
      <c r="J13" s="38"/>
      <c r="K13" s="38"/>
      <c r="L13" s="72">
        <v>70031</v>
      </c>
      <c r="M13" s="67">
        <f t="shared" si="18"/>
        <v>0</v>
      </c>
      <c r="N13" s="190" t="str">
        <f t="shared" si="1"/>
        <v/>
      </c>
      <c r="O13" s="75"/>
      <c r="P13" s="75"/>
      <c r="Q13" s="75"/>
      <c r="R13" s="75"/>
      <c r="S13" s="75"/>
      <c r="T13" s="70"/>
      <c r="U13" s="70"/>
      <c r="V13" s="70"/>
      <c r="W13" s="70"/>
      <c r="X13" s="70"/>
      <c r="Y13" s="70"/>
      <c r="Z13" s="76"/>
      <c r="AA13" s="76"/>
      <c r="AB13" s="76"/>
      <c r="AC13" s="70">
        <v>13</v>
      </c>
      <c r="AD13" s="187"/>
      <c r="AE13" s="70"/>
      <c r="AF13" s="188"/>
      <c r="AG13" s="182"/>
      <c r="AH13" s="182"/>
      <c r="AI13" s="182"/>
      <c r="AJ13" s="182"/>
      <c r="AK13" s="187"/>
      <c r="AL13" s="70"/>
      <c r="AM13" s="70"/>
      <c r="AN13" s="70"/>
      <c r="AO13" s="70"/>
      <c r="AP13" s="217">
        <f t="shared" si="21"/>
        <v>5</v>
      </c>
      <c r="AQ13" s="35" t="str">
        <f>IF($AP14&gt;$AP13, IFERROR(MATCH($AP13, $AP14:$AP$148, 0)-1, ROW($AQ$148)-ROW()), "")</f>
        <v/>
      </c>
      <c r="AR13" s="192">
        <f t="shared" ca="1" si="22"/>
        <v>0</v>
      </c>
      <c r="AS13" s="36">
        <f t="shared" ca="1" si="23"/>
        <v>0</v>
      </c>
      <c r="AT13" s="36">
        <f t="shared" ca="1" si="24"/>
        <v>0</v>
      </c>
      <c r="AU13" s="36">
        <f t="shared" ca="1" si="25"/>
        <v>0</v>
      </c>
      <c r="AV13" s="207">
        <f t="shared" ca="1" si="26"/>
        <v>0</v>
      </c>
      <c r="AW13" s="209">
        <f t="shared" ca="1" si="27"/>
        <v>0</v>
      </c>
      <c r="AX13" s="36">
        <f t="shared" ca="1" si="28"/>
        <v>0</v>
      </c>
      <c r="AY13" s="36">
        <f t="shared" ca="1" si="29"/>
        <v>0</v>
      </c>
      <c r="AZ13" s="36">
        <f t="shared" ca="1" si="30"/>
        <v>0</v>
      </c>
      <c r="BA13" s="36">
        <f t="shared" ca="1" si="31"/>
        <v>0</v>
      </c>
      <c r="BB13" s="195" t="str">
        <f t="shared" ca="1" si="32"/>
        <v/>
      </c>
      <c r="BC13" s="43" t="str">
        <f t="shared" ca="1" si="33"/>
        <v/>
      </c>
      <c r="BD13" s="43" t="str">
        <f t="shared" ca="1" si="34"/>
        <v/>
      </c>
      <c r="BE13" s="43" t="str">
        <f t="shared" ca="1" si="35"/>
        <v/>
      </c>
      <c r="BF13" s="43" t="str">
        <f t="shared" ca="1" si="36"/>
        <v/>
      </c>
      <c r="BG13" s="198" t="str">
        <f t="shared" ca="1" si="37"/>
        <v/>
      </c>
      <c r="BH13" s="43" t="str">
        <f t="shared" ca="1" si="38"/>
        <v/>
      </c>
      <c r="BI13" s="43" t="str">
        <f t="shared" ca="1" si="39"/>
        <v/>
      </c>
      <c r="BJ13" s="43" t="str">
        <f t="shared" ca="1" si="40"/>
        <v/>
      </c>
      <c r="BK13" s="43" t="str">
        <f t="shared" ca="1" si="41"/>
        <v/>
      </c>
      <c r="BL13" s="200" t="str">
        <f t="shared" ca="1" si="42"/>
        <v/>
      </c>
      <c r="BM13" s="35" t="str">
        <f t="shared" ca="1" si="43"/>
        <v/>
      </c>
      <c r="BN13" s="35" t="str">
        <f t="shared" ca="1" si="44"/>
        <v/>
      </c>
      <c r="BO13" s="35" t="str">
        <f t="shared" ca="1" si="45"/>
        <v/>
      </c>
      <c r="BP13" s="35" t="str">
        <f t="shared" ca="1" si="46"/>
        <v/>
      </c>
      <c r="BQ13" s="203" t="str">
        <f t="shared" si="11"/>
        <v/>
      </c>
      <c r="BR13" s="204" t="str">
        <f t="shared" ca="1" si="47"/>
        <v/>
      </c>
      <c r="BS13" s="196" t="str">
        <f t="shared" ca="1" si="48"/>
        <v/>
      </c>
      <c r="BT13" s="71" t="str">
        <f t="shared" ca="1" si="49"/>
        <v/>
      </c>
      <c r="BU13" s="71" t="str">
        <f t="shared" ca="1" si="50"/>
        <v/>
      </c>
      <c r="BV13" s="71" t="str">
        <f t="shared" ca="1" si="51"/>
        <v/>
      </c>
      <c r="BW13" s="71" t="str">
        <f t="shared" ca="1" si="52"/>
        <v/>
      </c>
      <c r="BX13" s="210" t="str">
        <f t="shared" ca="1" si="53"/>
        <v/>
      </c>
      <c r="BY13" s="70"/>
      <c r="BZ13" s="41" t="str">
        <f t="shared" ca="1" si="54"/>
        <v/>
      </c>
    </row>
    <row r="14" spans="1:104" s="37" customFormat="1" ht="13.95" customHeight="1" x14ac:dyDescent="0.3">
      <c r="A14" s="211" t="str">
        <f t="shared" ca="1" si="17"/>
        <v/>
      </c>
      <c r="B14" s="74"/>
      <c r="C14" s="74" t="s">
        <v>39</v>
      </c>
      <c r="D14" s="38" t="s">
        <v>39</v>
      </c>
      <c r="E14" s="38" t="s">
        <v>39</v>
      </c>
      <c r="F14" s="38" t="s">
        <v>327</v>
      </c>
      <c r="G14" s="38"/>
      <c r="H14" s="38"/>
      <c r="I14" s="38"/>
      <c r="J14" s="38"/>
      <c r="K14" s="38"/>
      <c r="L14" s="72">
        <v>7004</v>
      </c>
      <c r="M14" s="67">
        <f t="shared" si="18"/>
        <v>0</v>
      </c>
      <c r="N14" s="190" t="str">
        <f t="shared" si="1"/>
        <v/>
      </c>
      <c r="O14" s="75"/>
      <c r="P14" s="75"/>
      <c r="Q14" s="75"/>
      <c r="R14" s="75"/>
      <c r="S14" s="75"/>
      <c r="T14" s="70"/>
      <c r="U14" s="70"/>
      <c r="V14" s="70"/>
      <c r="W14" s="70"/>
      <c r="X14" s="70"/>
      <c r="Y14" s="70"/>
      <c r="Z14" s="76"/>
      <c r="AA14" s="76"/>
      <c r="AB14" s="76"/>
      <c r="AC14" s="70">
        <v>14</v>
      </c>
      <c r="AD14" s="187"/>
      <c r="AE14" s="70"/>
      <c r="AF14" s="188"/>
      <c r="AG14" s="182"/>
      <c r="AH14" s="182"/>
      <c r="AI14" s="182"/>
      <c r="AJ14" s="182"/>
      <c r="AK14" s="187"/>
      <c r="AL14" s="70"/>
      <c r="AM14" s="70"/>
      <c r="AN14" s="70"/>
      <c r="AO14" s="70"/>
      <c r="AP14" s="217">
        <f t="shared" si="21"/>
        <v>4</v>
      </c>
      <c r="AQ14" s="35" t="str">
        <f>IF($AP15&gt;$AP14, IFERROR(MATCH($AP14, $AP15:$AP$148, 0)-1, ROW($AQ$148)-ROW()), "")</f>
        <v/>
      </c>
      <c r="AR14" s="192">
        <f t="shared" ca="1" si="22"/>
        <v>0</v>
      </c>
      <c r="AS14" s="36">
        <f t="shared" ca="1" si="23"/>
        <v>0</v>
      </c>
      <c r="AT14" s="36">
        <f t="shared" ca="1" si="24"/>
        <v>0</v>
      </c>
      <c r="AU14" s="36">
        <f t="shared" ca="1" si="25"/>
        <v>0</v>
      </c>
      <c r="AV14" s="207">
        <f t="shared" ca="1" si="26"/>
        <v>0</v>
      </c>
      <c r="AW14" s="209">
        <f t="shared" ca="1" si="27"/>
        <v>0</v>
      </c>
      <c r="AX14" s="36">
        <f t="shared" ca="1" si="28"/>
        <v>0</v>
      </c>
      <c r="AY14" s="36">
        <f t="shared" ca="1" si="29"/>
        <v>0</v>
      </c>
      <c r="AZ14" s="36">
        <f t="shared" ca="1" si="30"/>
        <v>0</v>
      </c>
      <c r="BA14" s="36">
        <f t="shared" ca="1" si="31"/>
        <v>0</v>
      </c>
      <c r="BB14" s="195" t="str">
        <f t="shared" ca="1" si="32"/>
        <v/>
      </c>
      <c r="BC14" s="43" t="str">
        <f t="shared" ca="1" si="33"/>
        <v/>
      </c>
      <c r="BD14" s="43" t="str">
        <f t="shared" ca="1" si="34"/>
        <v/>
      </c>
      <c r="BE14" s="43" t="str">
        <f t="shared" ca="1" si="35"/>
        <v/>
      </c>
      <c r="BF14" s="43" t="str">
        <f t="shared" ca="1" si="36"/>
        <v/>
      </c>
      <c r="BG14" s="198" t="str">
        <f t="shared" ca="1" si="37"/>
        <v/>
      </c>
      <c r="BH14" s="43" t="str">
        <f t="shared" ca="1" si="38"/>
        <v/>
      </c>
      <c r="BI14" s="43" t="str">
        <f t="shared" ca="1" si="39"/>
        <v/>
      </c>
      <c r="BJ14" s="43" t="str">
        <f t="shared" ca="1" si="40"/>
        <v/>
      </c>
      <c r="BK14" s="43" t="str">
        <f t="shared" ca="1" si="41"/>
        <v/>
      </c>
      <c r="BL14" s="200" t="str">
        <f t="shared" ca="1" si="42"/>
        <v/>
      </c>
      <c r="BM14" s="35" t="str">
        <f t="shared" ca="1" si="43"/>
        <v/>
      </c>
      <c r="BN14" s="35" t="str">
        <f t="shared" ca="1" si="44"/>
        <v/>
      </c>
      <c r="BO14" s="35" t="str">
        <f t="shared" ca="1" si="45"/>
        <v/>
      </c>
      <c r="BP14" s="35" t="str">
        <f t="shared" ca="1" si="46"/>
        <v/>
      </c>
      <c r="BQ14" s="203" t="str">
        <f t="shared" si="11"/>
        <v/>
      </c>
      <c r="BR14" s="204" t="str">
        <f t="shared" ca="1" si="47"/>
        <v/>
      </c>
      <c r="BS14" s="196" t="str">
        <f t="shared" ca="1" si="48"/>
        <v/>
      </c>
      <c r="BT14" s="71" t="str">
        <f t="shared" ca="1" si="49"/>
        <v/>
      </c>
      <c r="BU14" s="71" t="str">
        <f t="shared" ca="1" si="50"/>
        <v/>
      </c>
      <c r="BV14" s="71" t="str">
        <f t="shared" ca="1" si="51"/>
        <v/>
      </c>
      <c r="BW14" s="71" t="str">
        <f t="shared" ca="1" si="52"/>
        <v/>
      </c>
      <c r="BX14" s="210" t="str">
        <f t="shared" ca="1" si="53"/>
        <v/>
      </c>
      <c r="BY14" s="70"/>
      <c r="BZ14" s="41" t="str">
        <f t="shared" ca="1" si="54"/>
        <v/>
      </c>
    </row>
    <row r="15" spans="1:104" s="37" customFormat="1" ht="13.95" customHeight="1" x14ac:dyDescent="0.3">
      <c r="A15" s="211" t="str">
        <f t="shared" ca="1" si="17"/>
        <v/>
      </c>
      <c r="B15" s="74"/>
      <c r="C15" s="74"/>
      <c r="D15" s="38"/>
      <c r="E15" s="38"/>
      <c r="F15" s="38" t="s">
        <v>405</v>
      </c>
      <c r="G15" s="38"/>
      <c r="H15" s="38"/>
      <c r="I15" s="38"/>
      <c r="J15" s="38"/>
      <c r="K15" s="38"/>
      <c r="L15" s="72">
        <v>7005</v>
      </c>
      <c r="M15" s="67">
        <f t="shared" si="18"/>
        <v>0</v>
      </c>
      <c r="N15" s="190" t="str">
        <f t="shared" si="1"/>
        <v/>
      </c>
      <c r="O15" s="75"/>
      <c r="P15" s="75"/>
      <c r="Q15" s="75"/>
      <c r="R15" s="75"/>
      <c r="S15" s="75"/>
      <c r="T15" s="70"/>
      <c r="U15" s="70"/>
      <c r="V15" s="70"/>
      <c r="W15" s="70"/>
      <c r="X15" s="70"/>
      <c r="Y15" s="70"/>
      <c r="Z15" s="76"/>
      <c r="AA15" s="76"/>
      <c r="AB15" s="76"/>
      <c r="AC15" s="70">
        <v>15</v>
      </c>
      <c r="AD15" s="187"/>
      <c r="AE15" s="70"/>
      <c r="AF15" s="188"/>
      <c r="AG15" s="182"/>
      <c r="AH15" s="182"/>
      <c r="AI15" s="182"/>
      <c r="AJ15" s="182"/>
      <c r="AK15" s="187"/>
      <c r="AL15" s="70"/>
      <c r="AM15" s="70"/>
      <c r="AN15" s="70"/>
      <c r="AO15" s="70"/>
      <c r="AP15" s="217">
        <f t="shared" si="21"/>
        <v>4</v>
      </c>
      <c r="AQ15" s="35" t="str">
        <f>IF($AP16&gt;$AP15, IFERROR(MATCH($AP15, $AP16:$AP$148, 0)-1, ROW($AQ$148)-ROW()), "")</f>
        <v/>
      </c>
      <c r="AR15" s="192">
        <f t="shared" ca="1" si="22"/>
        <v>0</v>
      </c>
      <c r="AS15" s="36">
        <f t="shared" ca="1" si="23"/>
        <v>0</v>
      </c>
      <c r="AT15" s="36">
        <f t="shared" ca="1" si="24"/>
        <v>0</v>
      </c>
      <c r="AU15" s="36">
        <f t="shared" ca="1" si="25"/>
        <v>0</v>
      </c>
      <c r="AV15" s="207">
        <f t="shared" ca="1" si="26"/>
        <v>0</v>
      </c>
      <c r="AW15" s="209">
        <f t="shared" ca="1" si="27"/>
        <v>0</v>
      </c>
      <c r="AX15" s="36">
        <f t="shared" ca="1" si="28"/>
        <v>0</v>
      </c>
      <c r="AY15" s="36">
        <f t="shared" ca="1" si="29"/>
        <v>0</v>
      </c>
      <c r="AZ15" s="36">
        <f t="shared" ca="1" si="30"/>
        <v>0</v>
      </c>
      <c r="BA15" s="36">
        <f t="shared" ca="1" si="31"/>
        <v>0</v>
      </c>
      <c r="BB15" s="195" t="str">
        <f t="shared" ca="1" si="32"/>
        <v/>
      </c>
      <c r="BC15" s="43" t="str">
        <f t="shared" ca="1" si="33"/>
        <v/>
      </c>
      <c r="BD15" s="43" t="str">
        <f t="shared" ca="1" si="34"/>
        <v/>
      </c>
      <c r="BE15" s="43" t="str">
        <f t="shared" ca="1" si="35"/>
        <v/>
      </c>
      <c r="BF15" s="43" t="str">
        <f t="shared" ca="1" si="36"/>
        <v/>
      </c>
      <c r="BG15" s="198" t="str">
        <f t="shared" ca="1" si="37"/>
        <v/>
      </c>
      <c r="BH15" s="43" t="str">
        <f t="shared" ca="1" si="38"/>
        <v/>
      </c>
      <c r="BI15" s="43" t="str">
        <f t="shared" ca="1" si="39"/>
        <v/>
      </c>
      <c r="BJ15" s="43" t="str">
        <f t="shared" ca="1" si="40"/>
        <v/>
      </c>
      <c r="BK15" s="43" t="str">
        <f t="shared" ca="1" si="41"/>
        <v/>
      </c>
      <c r="BL15" s="200" t="str">
        <f t="shared" ca="1" si="42"/>
        <v/>
      </c>
      <c r="BM15" s="35" t="str">
        <f t="shared" ca="1" si="43"/>
        <v/>
      </c>
      <c r="BN15" s="35" t="str">
        <f t="shared" ca="1" si="44"/>
        <v/>
      </c>
      <c r="BO15" s="35" t="str">
        <f t="shared" ca="1" si="45"/>
        <v/>
      </c>
      <c r="BP15" s="35" t="str">
        <f t="shared" ca="1" si="46"/>
        <v/>
      </c>
      <c r="BQ15" s="203" t="str">
        <f t="shared" si="11"/>
        <v/>
      </c>
      <c r="BR15" s="204" t="str">
        <f t="shared" ca="1" si="47"/>
        <v/>
      </c>
      <c r="BS15" s="196" t="str">
        <f t="shared" ca="1" si="48"/>
        <v/>
      </c>
      <c r="BT15" s="71" t="str">
        <f t="shared" ca="1" si="49"/>
        <v/>
      </c>
      <c r="BU15" s="71" t="str">
        <f t="shared" ca="1" si="50"/>
        <v/>
      </c>
      <c r="BV15" s="71" t="str">
        <f t="shared" ca="1" si="51"/>
        <v/>
      </c>
      <c r="BW15" s="71" t="str">
        <f t="shared" ca="1" si="52"/>
        <v/>
      </c>
      <c r="BX15" s="210" t="str">
        <f t="shared" ca="1" si="53"/>
        <v/>
      </c>
      <c r="BY15" s="70"/>
      <c r="BZ15" s="41" t="str">
        <f t="shared" ca="1" si="54"/>
        <v/>
      </c>
    </row>
    <row r="16" spans="1:104" s="37" customFormat="1" ht="13.95" customHeight="1" x14ac:dyDescent="0.3">
      <c r="A16" s="211" t="str">
        <f t="shared" ca="1" si="17"/>
        <v/>
      </c>
      <c r="B16" s="74"/>
      <c r="C16" s="74" t="s">
        <v>39</v>
      </c>
      <c r="D16" s="39" t="s">
        <v>39</v>
      </c>
      <c r="E16" s="39" t="s">
        <v>39</v>
      </c>
      <c r="F16" s="39" t="s">
        <v>328</v>
      </c>
      <c r="G16" s="39"/>
      <c r="H16" s="39"/>
      <c r="I16" s="39"/>
      <c r="J16" s="39"/>
      <c r="K16" s="38"/>
      <c r="L16" s="72">
        <v>7008</v>
      </c>
      <c r="M16" s="67">
        <f t="shared" si="18"/>
        <v>0</v>
      </c>
      <c r="N16" s="190" t="str">
        <f t="shared" si="1"/>
        <v/>
      </c>
      <c r="O16" s="73"/>
      <c r="P16" s="73"/>
      <c r="Q16" s="73"/>
      <c r="R16" s="73"/>
      <c r="S16" s="73"/>
      <c r="T16" s="70"/>
      <c r="U16" s="70"/>
      <c r="V16" s="70"/>
      <c r="W16" s="70"/>
      <c r="X16" s="70"/>
      <c r="Y16" s="70"/>
      <c r="Z16" s="76"/>
      <c r="AA16" s="76"/>
      <c r="AB16" s="76"/>
      <c r="AC16" s="70">
        <v>16</v>
      </c>
      <c r="AD16" s="187"/>
      <c r="AE16" s="70"/>
      <c r="AF16" s="188"/>
      <c r="AG16" s="182"/>
      <c r="AH16" s="182"/>
      <c r="AI16" s="182"/>
      <c r="AJ16" s="182"/>
      <c r="AK16" s="187"/>
      <c r="AL16" s="70"/>
      <c r="AM16" s="70"/>
      <c r="AN16" s="70"/>
      <c r="AO16" s="70"/>
      <c r="AP16" s="217">
        <f t="shared" si="21"/>
        <v>4</v>
      </c>
      <c r="AQ16" s="35" t="str">
        <f>IF($AP17&gt;$AP16, IFERROR(MATCH($AP16, $AP17:$AP$148, 0)-1, ROW($AQ$148)-ROW()), "")</f>
        <v/>
      </c>
      <c r="AR16" s="192">
        <f t="shared" ca="1" si="22"/>
        <v>0</v>
      </c>
      <c r="AS16" s="36">
        <f t="shared" ca="1" si="23"/>
        <v>0</v>
      </c>
      <c r="AT16" s="36">
        <f t="shared" ca="1" si="24"/>
        <v>0</v>
      </c>
      <c r="AU16" s="36">
        <f t="shared" ca="1" si="25"/>
        <v>0</v>
      </c>
      <c r="AV16" s="207">
        <f t="shared" ca="1" si="26"/>
        <v>0</v>
      </c>
      <c r="AW16" s="209">
        <f t="shared" ca="1" si="27"/>
        <v>0</v>
      </c>
      <c r="AX16" s="36">
        <f t="shared" ca="1" si="28"/>
        <v>0</v>
      </c>
      <c r="AY16" s="36">
        <f t="shared" ca="1" si="29"/>
        <v>0</v>
      </c>
      <c r="AZ16" s="36">
        <f t="shared" ca="1" si="30"/>
        <v>0</v>
      </c>
      <c r="BA16" s="36">
        <f t="shared" ca="1" si="31"/>
        <v>0</v>
      </c>
      <c r="BB16" s="195" t="str">
        <f t="shared" ca="1" si="32"/>
        <v/>
      </c>
      <c r="BC16" s="43" t="str">
        <f t="shared" ca="1" si="33"/>
        <v/>
      </c>
      <c r="BD16" s="43" t="str">
        <f t="shared" ca="1" si="34"/>
        <v/>
      </c>
      <c r="BE16" s="43" t="str">
        <f t="shared" ca="1" si="35"/>
        <v/>
      </c>
      <c r="BF16" s="43" t="str">
        <f t="shared" ca="1" si="36"/>
        <v/>
      </c>
      <c r="BG16" s="198" t="str">
        <f t="shared" ca="1" si="37"/>
        <v/>
      </c>
      <c r="BH16" s="43" t="str">
        <f t="shared" ca="1" si="38"/>
        <v/>
      </c>
      <c r="BI16" s="43" t="str">
        <f t="shared" ca="1" si="39"/>
        <v/>
      </c>
      <c r="BJ16" s="43" t="str">
        <f t="shared" ca="1" si="40"/>
        <v/>
      </c>
      <c r="BK16" s="43" t="str">
        <f t="shared" ca="1" si="41"/>
        <v/>
      </c>
      <c r="BL16" s="200" t="str">
        <f t="shared" ca="1" si="42"/>
        <v/>
      </c>
      <c r="BM16" s="35" t="str">
        <f t="shared" ca="1" si="43"/>
        <v/>
      </c>
      <c r="BN16" s="35" t="str">
        <f t="shared" ca="1" si="44"/>
        <v/>
      </c>
      <c r="BO16" s="35" t="str">
        <f t="shared" ca="1" si="45"/>
        <v/>
      </c>
      <c r="BP16" s="35" t="str">
        <f t="shared" ca="1" si="46"/>
        <v/>
      </c>
      <c r="BQ16" s="203" t="str">
        <f t="shared" si="11"/>
        <v/>
      </c>
      <c r="BR16" s="204" t="str">
        <f t="shared" ca="1" si="47"/>
        <v/>
      </c>
      <c r="BS16" s="196" t="str">
        <f t="shared" ca="1" si="48"/>
        <v/>
      </c>
      <c r="BT16" s="71" t="str">
        <f t="shared" ca="1" si="49"/>
        <v/>
      </c>
      <c r="BU16" s="71" t="str">
        <f t="shared" ca="1" si="50"/>
        <v/>
      </c>
      <c r="BV16" s="71" t="str">
        <f t="shared" ca="1" si="51"/>
        <v/>
      </c>
      <c r="BW16" s="71" t="str">
        <f t="shared" ca="1" si="52"/>
        <v/>
      </c>
      <c r="BX16" s="210" t="str">
        <f t="shared" ca="1" si="53"/>
        <v/>
      </c>
      <c r="BY16" s="70"/>
      <c r="BZ16" s="41" t="str">
        <f t="shared" ca="1" si="54"/>
        <v/>
      </c>
    </row>
    <row r="17" spans="1:78" s="37" customFormat="1" ht="13.95" customHeight="1" x14ac:dyDescent="0.3">
      <c r="A17" s="211" t="str">
        <f t="shared" ca="1" si="17"/>
        <v/>
      </c>
      <c r="B17" s="74"/>
      <c r="C17" s="74" t="s">
        <v>39</v>
      </c>
      <c r="D17" s="39" t="s">
        <v>39</v>
      </c>
      <c r="E17" s="39" t="s">
        <v>329</v>
      </c>
      <c r="F17" s="39"/>
      <c r="G17" s="39"/>
      <c r="H17" s="39"/>
      <c r="I17" s="39"/>
      <c r="J17" s="39"/>
      <c r="K17" s="38"/>
      <c r="L17" s="72">
        <v>701</v>
      </c>
      <c r="M17" s="67">
        <f t="shared" si="18"/>
        <v>0</v>
      </c>
      <c r="N17" s="190">
        <f t="shared" si="1"/>
        <v>0</v>
      </c>
      <c r="O17" s="73">
        <f>SUM(O18,O21)</f>
        <v>0</v>
      </c>
      <c r="P17" s="73">
        <f t="shared" ref="P17:S17" si="58">SUM(P18,P21)</f>
        <v>0</v>
      </c>
      <c r="Q17" s="73">
        <f t="shared" si="58"/>
        <v>0</v>
      </c>
      <c r="R17" s="73">
        <f t="shared" si="58"/>
        <v>0</v>
      </c>
      <c r="S17" s="73">
        <f t="shared" si="58"/>
        <v>0</v>
      </c>
      <c r="T17" s="70"/>
      <c r="U17" s="70"/>
      <c r="V17" s="70"/>
      <c r="W17" s="70"/>
      <c r="X17" s="70"/>
      <c r="Y17" s="70"/>
      <c r="Z17" s="76"/>
      <c r="AA17" s="76"/>
      <c r="AB17" s="76"/>
      <c r="AC17" s="70">
        <v>17</v>
      </c>
      <c r="AD17" s="187"/>
      <c r="AE17" s="70"/>
      <c r="AF17" s="188"/>
      <c r="AG17" s="182"/>
      <c r="AH17" s="182"/>
      <c r="AI17" s="182"/>
      <c r="AJ17" s="182"/>
      <c r="AK17" s="187"/>
      <c r="AL17" s="70"/>
      <c r="AM17" s="70"/>
      <c r="AN17" s="70"/>
      <c r="AO17" s="70"/>
      <c r="AP17" s="217">
        <f t="shared" si="21"/>
        <v>3</v>
      </c>
      <c r="AQ17" s="35">
        <f>IF($AP18&gt;$AP17, IFERROR(MATCH($AP17, $AP18:$AP$148, 0)-1, ROW($AQ$148)-ROW()), "")</f>
        <v>6</v>
      </c>
      <c r="AR17" s="192">
        <f t="shared" ca="1" si="22"/>
        <v>0</v>
      </c>
      <c r="AS17" s="36">
        <f t="shared" ca="1" si="23"/>
        <v>0</v>
      </c>
      <c r="AT17" s="36">
        <f t="shared" ca="1" si="24"/>
        <v>0</v>
      </c>
      <c r="AU17" s="36">
        <f t="shared" ca="1" si="25"/>
        <v>0</v>
      </c>
      <c r="AV17" s="207">
        <f t="shared" ca="1" si="26"/>
        <v>0</v>
      </c>
      <c r="AW17" s="209">
        <f t="shared" ca="1" si="27"/>
        <v>0</v>
      </c>
      <c r="AX17" s="36">
        <f t="shared" ca="1" si="28"/>
        <v>0</v>
      </c>
      <c r="AY17" s="36">
        <f t="shared" ca="1" si="29"/>
        <v>0</v>
      </c>
      <c r="AZ17" s="36">
        <f t="shared" ca="1" si="30"/>
        <v>0</v>
      </c>
      <c r="BA17" s="36">
        <f t="shared" ca="1" si="31"/>
        <v>0</v>
      </c>
      <c r="BB17" s="195" t="str">
        <f t="shared" ca="1" si="32"/>
        <v/>
      </c>
      <c r="BC17" s="43" t="str">
        <f t="shared" ca="1" si="33"/>
        <v/>
      </c>
      <c r="BD17" s="43" t="str">
        <f t="shared" ca="1" si="34"/>
        <v/>
      </c>
      <c r="BE17" s="43" t="str">
        <f t="shared" ca="1" si="35"/>
        <v/>
      </c>
      <c r="BF17" s="43" t="str">
        <f t="shared" ca="1" si="36"/>
        <v/>
      </c>
      <c r="BG17" s="198" t="str">
        <f t="shared" ca="1" si="37"/>
        <v/>
      </c>
      <c r="BH17" s="43" t="str">
        <f t="shared" ca="1" si="38"/>
        <v/>
      </c>
      <c r="BI17" s="43" t="str">
        <f t="shared" ca="1" si="39"/>
        <v/>
      </c>
      <c r="BJ17" s="43" t="str">
        <f t="shared" ca="1" si="40"/>
        <v/>
      </c>
      <c r="BK17" s="43" t="str">
        <f t="shared" ca="1" si="41"/>
        <v/>
      </c>
      <c r="BL17" s="200" t="str">
        <f t="shared" ca="1" si="42"/>
        <v/>
      </c>
      <c r="BM17" s="35" t="str">
        <f t="shared" ca="1" si="43"/>
        <v/>
      </c>
      <c r="BN17" s="35" t="str">
        <f t="shared" ca="1" si="44"/>
        <v/>
      </c>
      <c r="BO17" s="35" t="str">
        <f t="shared" ca="1" si="45"/>
        <v/>
      </c>
      <c r="BP17" s="35" t="str">
        <f t="shared" ca="1" si="46"/>
        <v/>
      </c>
      <c r="BQ17" s="203" t="str">
        <f t="shared" si="11"/>
        <v/>
      </c>
      <c r="BR17" s="204" t="str">
        <f t="shared" ca="1" si="47"/>
        <v/>
      </c>
      <c r="BS17" s="196" t="str">
        <f t="shared" ca="1" si="48"/>
        <v/>
      </c>
      <c r="BT17" s="71" t="str">
        <f t="shared" ca="1" si="49"/>
        <v/>
      </c>
      <c r="BU17" s="71" t="str">
        <f t="shared" ca="1" si="50"/>
        <v/>
      </c>
      <c r="BV17" s="71" t="str">
        <f t="shared" ca="1" si="51"/>
        <v/>
      </c>
      <c r="BW17" s="71" t="str">
        <f t="shared" ca="1" si="52"/>
        <v/>
      </c>
      <c r="BX17" s="210" t="str">
        <f t="shared" ca="1" si="53"/>
        <v/>
      </c>
      <c r="BY17" s="70"/>
      <c r="BZ17" s="41" t="str">
        <f t="shared" ca="1" si="54"/>
        <v/>
      </c>
    </row>
    <row r="18" spans="1:78" s="37" customFormat="1" ht="13.95" customHeight="1" x14ac:dyDescent="0.3">
      <c r="A18" s="211" t="str">
        <f t="shared" ca="1" si="17"/>
        <v/>
      </c>
      <c r="B18" s="74"/>
      <c r="C18" s="74" t="s">
        <v>39</v>
      </c>
      <c r="D18" s="39" t="s">
        <v>39</v>
      </c>
      <c r="E18" s="39" t="s">
        <v>39</v>
      </c>
      <c r="F18" s="39" t="s">
        <v>394</v>
      </c>
      <c r="G18" s="39"/>
      <c r="H18" s="39"/>
      <c r="I18" s="39"/>
      <c r="J18" s="39"/>
      <c r="K18" s="38"/>
      <c r="L18" s="72">
        <v>7010</v>
      </c>
      <c r="M18" s="67">
        <f t="shared" si="18"/>
        <v>0</v>
      </c>
      <c r="N18" s="190">
        <f t="shared" si="1"/>
        <v>0</v>
      </c>
      <c r="O18" s="73">
        <f>SUM(O19,O20)</f>
        <v>0</v>
      </c>
      <c r="P18" s="73">
        <f t="shared" ref="P18:S18" si="59">SUM(P19,P20)</f>
        <v>0</v>
      </c>
      <c r="Q18" s="73">
        <f t="shared" si="59"/>
        <v>0</v>
      </c>
      <c r="R18" s="73">
        <f t="shared" si="59"/>
        <v>0</v>
      </c>
      <c r="S18" s="73">
        <f t="shared" si="59"/>
        <v>0</v>
      </c>
      <c r="T18" s="70"/>
      <c r="U18" s="70"/>
      <c r="V18" s="70"/>
      <c r="W18" s="70"/>
      <c r="X18" s="70"/>
      <c r="Y18" s="70"/>
      <c r="Z18" s="76"/>
      <c r="AA18" s="76"/>
      <c r="AB18" s="76"/>
      <c r="AC18" s="70">
        <v>18</v>
      </c>
      <c r="AD18" s="187"/>
      <c r="AE18" s="70"/>
      <c r="AF18" s="188"/>
      <c r="AG18" s="182"/>
      <c r="AH18" s="182"/>
      <c r="AI18" s="182"/>
      <c r="AJ18" s="182"/>
      <c r="AK18" s="187"/>
      <c r="AL18" s="70"/>
      <c r="AM18" s="70"/>
      <c r="AN18" s="70"/>
      <c r="AO18" s="70"/>
      <c r="AP18" s="217">
        <f t="shared" si="21"/>
        <v>4</v>
      </c>
      <c r="AQ18" s="35">
        <f>IF($AP19&gt;$AP18, IFERROR(MATCH($AP18, $AP19:$AP$148, 0)-1, ROW($AQ$148)-ROW()), "")</f>
        <v>2</v>
      </c>
      <c r="AR18" s="192">
        <f t="shared" ca="1" si="22"/>
        <v>0</v>
      </c>
      <c r="AS18" s="36">
        <f t="shared" ca="1" si="23"/>
        <v>0</v>
      </c>
      <c r="AT18" s="36">
        <f t="shared" ca="1" si="24"/>
        <v>0</v>
      </c>
      <c r="AU18" s="36">
        <f t="shared" ca="1" si="25"/>
        <v>0</v>
      </c>
      <c r="AV18" s="207">
        <f t="shared" ca="1" si="26"/>
        <v>0</v>
      </c>
      <c r="AW18" s="209">
        <f t="shared" ca="1" si="27"/>
        <v>0</v>
      </c>
      <c r="AX18" s="36">
        <f t="shared" ca="1" si="28"/>
        <v>0</v>
      </c>
      <c r="AY18" s="36">
        <f t="shared" ca="1" si="29"/>
        <v>0</v>
      </c>
      <c r="AZ18" s="36">
        <f t="shared" ca="1" si="30"/>
        <v>0</v>
      </c>
      <c r="BA18" s="36">
        <f t="shared" ca="1" si="31"/>
        <v>0</v>
      </c>
      <c r="BB18" s="195" t="str">
        <f t="shared" ca="1" si="32"/>
        <v/>
      </c>
      <c r="BC18" s="43" t="str">
        <f t="shared" ca="1" si="33"/>
        <v/>
      </c>
      <c r="BD18" s="43" t="str">
        <f t="shared" ca="1" si="34"/>
        <v/>
      </c>
      <c r="BE18" s="43" t="str">
        <f t="shared" ca="1" si="35"/>
        <v/>
      </c>
      <c r="BF18" s="43" t="str">
        <f t="shared" ca="1" si="36"/>
        <v/>
      </c>
      <c r="BG18" s="198" t="str">
        <f t="shared" ca="1" si="37"/>
        <v/>
      </c>
      <c r="BH18" s="43" t="str">
        <f t="shared" ca="1" si="38"/>
        <v/>
      </c>
      <c r="BI18" s="43" t="str">
        <f t="shared" ca="1" si="39"/>
        <v/>
      </c>
      <c r="BJ18" s="43" t="str">
        <f t="shared" ca="1" si="40"/>
        <v/>
      </c>
      <c r="BK18" s="43" t="str">
        <f t="shared" ca="1" si="41"/>
        <v/>
      </c>
      <c r="BL18" s="200" t="str">
        <f t="shared" ca="1" si="42"/>
        <v/>
      </c>
      <c r="BM18" s="35" t="str">
        <f t="shared" ca="1" si="43"/>
        <v/>
      </c>
      <c r="BN18" s="35" t="str">
        <f t="shared" ca="1" si="44"/>
        <v/>
      </c>
      <c r="BO18" s="35" t="str">
        <f t="shared" ca="1" si="45"/>
        <v/>
      </c>
      <c r="BP18" s="35" t="str">
        <f t="shared" ca="1" si="46"/>
        <v/>
      </c>
      <c r="BQ18" s="203" t="str">
        <f t="shared" si="11"/>
        <v/>
      </c>
      <c r="BR18" s="204" t="str">
        <f t="shared" ca="1" si="47"/>
        <v/>
      </c>
      <c r="BS18" s="196" t="str">
        <f t="shared" ca="1" si="48"/>
        <v/>
      </c>
      <c r="BT18" s="71" t="str">
        <f t="shared" ca="1" si="49"/>
        <v/>
      </c>
      <c r="BU18" s="71" t="str">
        <f t="shared" ca="1" si="50"/>
        <v/>
      </c>
      <c r="BV18" s="71" t="str">
        <f t="shared" ca="1" si="51"/>
        <v/>
      </c>
      <c r="BW18" s="71" t="str">
        <f t="shared" ca="1" si="52"/>
        <v/>
      </c>
      <c r="BX18" s="210" t="str">
        <f t="shared" ca="1" si="53"/>
        <v/>
      </c>
      <c r="BY18" s="70"/>
      <c r="BZ18" s="41" t="str">
        <f t="shared" ca="1" si="54"/>
        <v/>
      </c>
    </row>
    <row r="19" spans="1:78" s="37" customFormat="1" ht="13.95" customHeight="1" x14ac:dyDescent="0.3">
      <c r="A19" s="211" t="str">
        <f t="shared" ca="1" si="17"/>
        <v/>
      </c>
      <c r="B19" s="74"/>
      <c r="C19" s="74" t="s">
        <v>39</v>
      </c>
      <c r="D19" s="74" t="s">
        <v>39</v>
      </c>
      <c r="E19" s="39" t="s">
        <v>39</v>
      </c>
      <c r="F19" s="39" t="s">
        <v>39</v>
      </c>
      <c r="G19" s="39" t="s">
        <v>325</v>
      </c>
      <c r="H19" s="39"/>
      <c r="I19" s="39"/>
      <c r="J19" s="39"/>
      <c r="K19" s="38"/>
      <c r="L19" s="72">
        <v>70100</v>
      </c>
      <c r="M19" s="67">
        <f t="shared" si="18"/>
        <v>0</v>
      </c>
      <c r="N19" s="190" t="str">
        <f t="shared" si="1"/>
        <v/>
      </c>
      <c r="O19" s="73"/>
      <c r="P19" s="73"/>
      <c r="Q19" s="73"/>
      <c r="R19" s="73"/>
      <c r="S19" s="73"/>
      <c r="T19" s="70"/>
      <c r="U19" s="70"/>
      <c r="V19" s="70"/>
      <c r="W19" s="70"/>
      <c r="X19" s="70"/>
      <c r="Y19" s="70"/>
      <c r="Z19" s="70"/>
      <c r="AA19" s="76"/>
      <c r="AB19" s="76"/>
      <c r="AC19" s="70">
        <v>19</v>
      </c>
      <c r="AD19" s="187"/>
      <c r="AE19" s="70"/>
      <c r="AF19" s="188"/>
      <c r="AG19" s="182"/>
      <c r="AH19" s="182"/>
      <c r="AI19" s="182"/>
      <c r="AJ19" s="182"/>
      <c r="AK19" s="187"/>
      <c r="AL19" s="70"/>
      <c r="AM19" s="70"/>
      <c r="AN19" s="70"/>
      <c r="AO19" s="70"/>
      <c r="AP19" s="217">
        <f t="shared" si="21"/>
        <v>5</v>
      </c>
      <c r="AQ19" s="35" t="str">
        <f>IF($AP20&gt;$AP19, IFERROR(MATCH($AP19, $AP20:$AP$148, 0)-1, ROW($AQ$148)-ROW()), "")</f>
        <v/>
      </c>
      <c r="AR19" s="192">
        <f t="shared" ca="1" si="22"/>
        <v>0</v>
      </c>
      <c r="AS19" s="36">
        <f t="shared" ca="1" si="23"/>
        <v>0</v>
      </c>
      <c r="AT19" s="36">
        <f t="shared" ca="1" si="24"/>
        <v>0</v>
      </c>
      <c r="AU19" s="36">
        <f t="shared" ca="1" si="25"/>
        <v>0</v>
      </c>
      <c r="AV19" s="207">
        <f t="shared" ca="1" si="26"/>
        <v>0</v>
      </c>
      <c r="AW19" s="209">
        <f t="shared" ca="1" si="27"/>
        <v>0</v>
      </c>
      <c r="AX19" s="36">
        <f t="shared" ca="1" si="28"/>
        <v>0</v>
      </c>
      <c r="AY19" s="36">
        <f t="shared" ca="1" si="29"/>
        <v>0</v>
      </c>
      <c r="AZ19" s="36">
        <f t="shared" ca="1" si="30"/>
        <v>0</v>
      </c>
      <c r="BA19" s="36">
        <f t="shared" ca="1" si="31"/>
        <v>0</v>
      </c>
      <c r="BB19" s="195" t="str">
        <f t="shared" ca="1" si="32"/>
        <v/>
      </c>
      <c r="BC19" s="43" t="str">
        <f t="shared" ca="1" si="33"/>
        <v/>
      </c>
      <c r="BD19" s="43" t="str">
        <f t="shared" ca="1" si="34"/>
        <v/>
      </c>
      <c r="BE19" s="43" t="str">
        <f t="shared" ca="1" si="35"/>
        <v/>
      </c>
      <c r="BF19" s="43" t="str">
        <f t="shared" ca="1" si="36"/>
        <v/>
      </c>
      <c r="BG19" s="198" t="str">
        <f t="shared" ca="1" si="37"/>
        <v/>
      </c>
      <c r="BH19" s="43" t="str">
        <f t="shared" ca="1" si="38"/>
        <v/>
      </c>
      <c r="BI19" s="43" t="str">
        <f t="shared" ca="1" si="39"/>
        <v/>
      </c>
      <c r="BJ19" s="43" t="str">
        <f t="shared" ca="1" si="40"/>
        <v/>
      </c>
      <c r="BK19" s="43" t="str">
        <f t="shared" ca="1" si="41"/>
        <v/>
      </c>
      <c r="BL19" s="200" t="str">
        <f t="shared" ca="1" si="42"/>
        <v/>
      </c>
      <c r="BM19" s="35" t="str">
        <f t="shared" ca="1" si="43"/>
        <v/>
      </c>
      <c r="BN19" s="35" t="str">
        <f t="shared" ca="1" si="44"/>
        <v/>
      </c>
      <c r="BO19" s="35" t="str">
        <f t="shared" ca="1" si="45"/>
        <v/>
      </c>
      <c r="BP19" s="35" t="str">
        <f t="shared" ca="1" si="46"/>
        <v/>
      </c>
      <c r="BQ19" s="203" t="str">
        <f t="shared" si="11"/>
        <v/>
      </c>
      <c r="BR19" s="204" t="str">
        <f t="shared" ca="1" si="47"/>
        <v/>
      </c>
      <c r="BS19" s="196" t="str">
        <f t="shared" ca="1" si="48"/>
        <v/>
      </c>
      <c r="BT19" s="71" t="str">
        <f t="shared" ca="1" si="49"/>
        <v/>
      </c>
      <c r="BU19" s="71" t="str">
        <f t="shared" ca="1" si="50"/>
        <v/>
      </c>
      <c r="BV19" s="71" t="str">
        <f t="shared" ca="1" si="51"/>
        <v/>
      </c>
      <c r="BW19" s="71" t="str">
        <f t="shared" ca="1" si="52"/>
        <v/>
      </c>
      <c r="BX19" s="210" t="str">
        <f t="shared" ca="1" si="53"/>
        <v/>
      </c>
      <c r="BY19" s="70"/>
      <c r="BZ19" s="41" t="str">
        <f t="shared" ca="1" si="54"/>
        <v/>
      </c>
    </row>
    <row r="20" spans="1:78" s="37" customFormat="1" ht="13.95" customHeight="1" x14ac:dyDescent="0.3">
      <c r="A20" s="211" t="str">
        <f t="shared" ca="1" si="17"/>
        <v/>
      </c>
      <c r="B20" s="74"/>
      <c r="C20" s="74" t="s">
        <v>39</v>
      </c>
      <c r="D20" s="38" t="s">
        <v>39</v>
      </c>
      <c r="E20" s="38" t="s">
        <v>39</v>
      </c>
      <c r="F20" s="38" t="s">
        <v>39</v>
      </c>
      <c r="G20" s="38" t="s">
        <v>326</v>
      </c>
      <c r="H20" s="38"/>
      <c r="I20" s="38"/>
      <c r="J20" s="38"/>
      <c r="K20" s="38"/>
      <c r="L20" s="72">
        <v>70101</v>
      </c>
      <c r="M20" s="67">
        <f t="shared" si="18"/>
        <v>0</v>
      </c>
      <c r="N20" s="190" t="str">
        <f t="shared" si="1"/>
        <v/>
      </c>
      <c r="O20" s="73"/>
      <c r="P20" s="73"/>
      <c r="Q20" s="73"/>
      <c r="R20" s="73"/>
      <c r="S20" s="73"/>
      <c r="T20" s="70"/>
      <c r="U20" s="70"/>
      <c r="V20" s="70"/>
      <c r="W20" s="70"/>
      <c r="X20" s="70"/>
      <c r="Y20" s="70"/>
      <c r="Z20" s="76"/>
      <c r="AA20" s="76"/>
      <c r="AB20" s="76"/>
      <c r="AC20" s="70">
        <v>20</v>
      </c>
      <c r="AD20" s="187"/>
      <c r="AE20" s="70"/>
      <c r="AF20" s="188"/>
      <c r="AG20" s="182"/>
      <c r="AH20" s="182"/>
      <c r="AI20" s="182"/>
      <c r="AJ20" s="182"/>
      <c r="AK20" s="187"/>
      <c r="AL20" s="70"/>
      <c r="AM20" s="70"/>
      <c r="AN20" s="70"/>
      <c r="AO20" s="70"/>
      <c r="AP20" s="217">
        <f t="shared" si="21"/>
        <v>5</v>
      </c>
      <c r="AQ20" s="35" t="str">
        <f>IF($AP21&gt;$AP20, IFERROR(MATCH($AP20, $AP21:$AP$148, 0)-1, ROW($AQ$148)-ROW()), "")</f>
        <v/>
      </c>
      <c r="AR20" s="192">
        <f t="shared" ca="1" si="22"/>
        <v>0</v>
      </c>
      <c r="AS20" s="36">
        <f t="shared" ca="1" si="23"/>
        <v>0</v>
      </c>
      <c r="AT20" s="36">
        <f t="shared" ca="1" si="24"/>
        <v>0</v>
      </c>
      <c r="AU20" s="36">
        <f t="shared" ca="1" si="25"/>
        <v>0</v>
      </c>
      <c r="AV20" s="207">
        <f t="shared" ca="1" si="26"/>
        <v>0</v>
      </c>
      <c r="AW20" s="209">
        <f t="shared" ca="1" si="27"/>
        <v>0</v>
      </c>
      <c r="AX20" s="36">
        <f t="shared" ca="1" si="28"/>
        <v>0</v>
      </c>
      <c r="AY20" s="36">
        <f t="shared" ca="1" si="29"/>
        <v>0</v>
      </c>
      <c r="AZ20" s="36">
        <f t="shared" ca="1" si="30"/>
        <v>0</v>
      </c>
      <c r="BA20" s="36">
        <f t="shared" ca="1" si="31"/>
        <v>0</v>
      </c>
      <c r="BB20" s="195" t="str">
        <f t="shared" ca="1" si="32"/>
        <v/>
      </c>
      <c r="BC20" s="43" t="str">
        <f t="shared" ca="1" si="33"/>
        <v/>
      </c>
      <c r="BD20" s="43" t="str">
        <f t="shared" ca="1" si="34"/>
        <v/>
      </c>
      <c r="BE20" s="43" t="str">
        <f t="shared" ca="1" si="35"/>
        <v/>
      </c>
      <c r="BF20" s="43" t="str">
        <f t="shared" ca="1" si="36"/>
        <v/>
      </c>
      <c r="BG20" s="198" t="str">
        <f t="shared" ca="1" si="37"/>
        <v/>
      </c>
      <c r="BH20" s="43" t="str">
        <f t="shared" ca="1" si="38"/>
        <v/>
      </c>
      <c r="BI20" s="43" t="str">
        <f t="shared" ca="1" si="39"/>
        <v/>
      </c>
      <c r="BJ20" s="43" t="str">
        <f t="shared" ca="1" si="40"/>
        <v/>
      </c>
      <c r="BK20" s="43" t="str">
        <f t="shared" ca="1" si="41"/>
        <v/>
      </c>
      <c r="BL20" s="200" t="str">
        <f t="shared" ca="1" si="42"/>
        <v/>
      </c>
      <c r="BM20" s="35" t="str">
        <f t="shared" ca="1" si="43"/>
        <v/>
      </c>
      <c r="BN20" s="35" t="str">
        <f t="shared" ca="1" si="44"/>
        <v/>
      </c>
      <c r="BO20" s="35" t="str">
        <f t="shared" ca="1" si="45"/>
        <v/>
      </c>
      <c r="BP20" s="35" t="str">
        <f t="shared" ca="1" si="46"/>
        <v/>
      </c>
      <c r="BQ20" s="203" t="str">
        <f t="shared" si="11"/>
        <v/>
      </c>
      <c r="BR20" s="204" t="str">
        <f t="shared" ca="1" si="47"/>
        <v/>
      </c>
      <c r="BS20" s="196" t="str">
        <f t="shared" ca="1" si="48"/>
        <v/>
      </c>
      <c r="BT20" s="71" t="str">
        <f t="shared" ca="1" si="49"/>
        <v/>
      </c>
      <c r="BU20" s="71" t="str">
        <f t="shared" ca="1" si="50"/>
        <v/>
      </c>
      <c r="BV20" s="71" t="str">
        <f t="shared" ca="1" si="51"/>
        <v/>
      </c>
      <c r="BW20" s="71" t="str">
        <f t="shared" ca="1" si="52"/>
        <v/>
      </c>
      <c r="BX20" s="210" t="str">
        <f t="shared" ca="1" si="53"/>
        <v/>
      </c>
      <c r="BY20" s="70"/>
      <c r="BZ20" s="41" t="str">
        <f t="shared" ca="1" si="54"/>
        <v/>
      </c>
    </row>
    <row r="21" spans="1:78" s="37" customFormat="1" ht="13.95" customHeight="1" x14ac:dyDescent="0.3">
      <c r="A21" s="211" t="str">
        <f t="shared" ca="1" si="17"/>
        <v/>
      </c>
      <c r="B21" s="74"/>
      <c r="C21" s="74" t="s">
        <v>39</v>
      </c>
      <c r="D21" s="38" t="s">
        <v>39</v>
      </c>
      <c r="E21" s="38" t="s">
        <v>39</v>
      </c>
      <c r="F21" s="38" t="s">
        <v>330</v>
      </c>
      <c r="G21" s="38"/>
      <c r="H21" s="38"/>
      <c r="I21" s="38"/>
      <c r="J21" s="38"/>
      <c r="K21" s="38"/>
      <c r="L21" s="72">
        <v>7011</v>
      </c>
      <c r="M21" s="67">
        <f t="shared" si="18"/>
        <v>0</v>
      </c>
      <c r="N21" s="190">
        <f t="shared" si="1"/>
        <v>0</v>
      </c>
      <c r="O21" s="73">
        <f>SUM(O22,O23)</f>
        <v>0</v>
      </c>
      <c r="P21" s="73">
        <f t="shared" ref="P21:S21" si="60">SUM(P22,P23)</f>
        <v>0</v>
      </c>
      <c r="Q21" s="73">
        <f t="shared" si="60"/>
        <v>0</v>
      </c>
      <c r="R21" s="73">
        <f t="shared" si="60"/>
        <v>0</v>
      </c>
      <c r="S21" s="73">
        <f t="shared" si="60"/>
        <v>0</v>
      </c>
      <c r="T21" s="70"/>
      <c r="U21" s="70"/>
      <c r="V21" s="70"/>
      <c r="W21" s="70"/>
      <c r="X21" s="70"/>
      <c r="Y21" s="70"/>
      <c r="Z21" s="76"/>
      <c r="AA21" s="76"/>
      <c r="AB21" s="76"/>
      <c r="AC21" s="70">
        <v>21</v>
      </c>
      <c r="AD21" s="187"/>
      <c r="AE21" s="70"/>
      <c r="AF21" s="188"/>
      <c r="AG21" s="182"/>
      <c r="AH21" s="182"/>
      <c r="AI21" s="182"/>
      <c r="AJ21" s="182"/>
      <c r="AK21" s="187"/>
      <c r="AL21" s="70"/>
      <c r="AM21" s="70"/>
      <c r="AN21" s="70"/>
      <c r="AO21" s="70"/>
      <c r="AP21" s="217">
        <f t="shared" si="21"/>
        <v>4</v>
      </c>
      <c r="AQ21" s="35">
        <f>IF($AP22&gt;$AP21, IFERROR(MATCH($AP21, $AP22:$AP$148, 0)-1, ROW($AQ$148)-ROW()), "")</f>
        <v>4</v>
      </c>
      <c r="AR21" s="192">
        <f t="shared" ca="1" si="22"/>
        <v>0</v>
      </c>
      <c r="AS21" s="36">
        <f t="shared" ca="1" si="23"/>
        <v>0</v>
      </c>
      <c r="AT21" s="36">
        <f t="shared" ca="1" si="24"/>
        <v>0</v>
      </c>
      <c r="AU21" s="36">
        <f t="shared" ca="1" si="25"/>
        <v>0</v>
      </c>
      <c r="AV21" s="207">
        <f t="shared" ca="1" si="26"/>
        <v>0</v>
      </c>
      <c r="AW21" s="209">
        <f t="shared" ca="1" si="27"/>
        <v>0</v>
      </c>
      <c r="AX21" s="36">
        <f t="shared" ca="1" si="28"/>
        <v>0</v>
      </c>
      <c r="AY21" s="36">
        <f t="shared" ca="1" si="29"/>
        <v>0</v>
      </c>
      <c r="AZ21" s="36">
        <f t="shared" ca="1" si="30"/>
        <v>0</v>
      </c>
      <c r="BA21" s="36">
        <f t="shared" ca="1" si="31"/>
        <v>0</v>
      </c>
      <c r="BB21" s="195" t="str">
        <f t="shared" ca="1" si="32"/>
        <v/>
      </c>
      <c r="BC21" s="43" t="str">
        <f t="shared" ca="1" si="33"/>
        <v/>
      </c>
      <c r="BD21" s="43" t="str">
        <f t="shared" ca="1" si="34"/>
        <v/>
      </c>
      <c r="BE21" s="43" t="str">
        <f t="shared" ca="1" si="35"/>
        <v/>
      </c>
      <c r="BF21" s="43" t="str">
        <f t="shared" ca="1" si="36"/>
        <v/>
      </c>
      <c r="BG21" s="198" t="str">
        <f t="shared" ca="1" si="37"/>
        <v/>
      </c>
      <c r="BH21" s="43" t="str">
        <f t="shared" ca="1" si="38"/>
        <v/>
      </c>
      <c r="BI21" s="43" t="str">
        <f t="shared" ca="1" si="39"/>
        <v/>
      </c>
      <c r="BJ21" s="43" t="str">
        <f t="shared" ca="1" si="40"/>
        <v/>
      </c>
      <c r="BK21" s="43" t="str">
        <f t="shared" ca="1" si="41"/>
        <v/>
      </c>
      <c r="BL21" s="200" t="str">
        <f t="shared" ca="1" si="42"/>
        <v/>
      </c>
      <c r="BM21" s="35" t="str">
        <f t="shared" ca="1" si="43"/>
        <v/>
      </c>
      <c r="BN21" s="35" t="str">
        <f t="shared" ca="1" si="44"/>
        <v/>
      </c>
      <c r="BO21" s="35" t="str">
        <f t="shared" ca="1" si="45"/>
        <v/>
      </c>
      <c r="BP21" s="35" t="str">
        <f t="shared" ca="1" si="46"/>
        <v/>
      </c>
      <c r="BQ21" s="203" t="str">
        <f t="shared" si="11"/>
        <v/>
      </c>
      <c r="BR21" s="204" t="str">
        <f t="shared" ca="1" si="47"/>
        <v/>
      </c>
      <c r="BS21" s="196" t="str">
        <f t="shared" ca="1" si="48"/>
        <v/>
      </c>
      <c r="BT21" s="71" t="str">
        <f t="shared" ca="1" si="49"/>
        <v/>
      </c>
      <c r="BU21" s="71" t="str">
        <f t="shared" ca="1" si="50"/>
        <v/>
      </c>
      <c r="BV21" s="71" t="str">
        <f t="shared" ca="1" si="51"/>
        <v/>
      </c>
      <c r="BW21" s="71" t="str">
        <f t="shared" ca="1" si="52"/>
        <v/>
      </c>
      <c r="BX21" s="210" t="str">
        <f t="shared" ca="1" si="53"/>
        <v/>
      </c>
      <c r="BY21" s="70"/>
      <c r="BZ21" s="41" t="str">
        <f t="shared" ca="1" si="54"/>
        <v/>
      </c>
    </row>
    <row r="22" spans="1:78" s="37" customFormat="1" ht="13.95" customHeight="1" x14ac:dyDescent="0.3">
      <c r="A22" s="211" t="str">
        <f t="shared" ca="1" si="17"/>
        <v/>
      </c>
      <c r="B22" s="74"/>
      <c r="C22" s="74" t="s">
        <v>39</v>
      </c>
      <c r="D22" s="38" t="s">
        <v>39</v>
      </c>
      <c r="E22" s="38" t="s">
        <v>39</v>
      </c>
      <c r="F22" s="38" t="s">
        <v>39</v>
      </c>
      <c r="G22" s="38" t="s">
        <v>325</v>
      </c>
      <c r="H22" s="38"/>
      <c r="I22" s="38"/>
      <c r="J22" s="38"/>
      <c r="K22" s="38"/>
      <c r="L22" s="72">
        <v>70110</v>
      </c>
      <c r="M22" s="67">
        <f t="shared" si="18"/>
        <v>0</v>
      </c>
      <c r="N22" s="190" t="str">
        <f t="shared" si="1"/>
        <v/>
      </c>
      <c r="O22" s="73"/>
      <c r="P22" s="73"/>
      <c r="Q22" s="73"/>
      <c r="R22" s="73"/>
      <c r="S22" s="73"/>
      <c r="T22" s="70"/>
      <c r="U22" s="70"/>
      <c r="V22" s="70"/>
      <c r="W22" s="70"/>
      <c r="X22" s="70"/>
      <c r="Y22" s="70"/>
      <c r="Z22" s="76"/>
      <c r="AA22" s="76"/>
      <c r="AB22" s="76"/>
      <c r="AC22" s="70">
        <v>22</v>
      </c>
      <c r="AD22" s="187"/>
      <c r="AE22" s="70"/>
      <c r="AF22" s="188"/>
      <c r="AG22" s="182"/>
      <c r="AH22" s="182"/>
      <c r="AI22" s="182"/>
      <c r="AJ22" s="182"/>
      <c r="AK22" s="187"/>
      <c r="AL22" s="70"/>
      <c r="AM22" s="70"/>
      <c r="AN22" s="70"/>
      <c r="AO22" s="70"/>
      <c r="AP22" s="217">
        <f t="shared" si="21"/>
        <v>5</v>
      </c>
      <c r="AQ22" s="35" t="str">
        <f>IF($AP23&gt;$AP22, IFERROR(MATCH($AP22, $AP23:$AP$148, 0)-1, ROW($AQ$148)-ROW()), "")</f>
        <v/>
      </c>
      <c r="AR22" s="192">
        <f t="shared" ca="1" si="22"/>
        <v>0</v>
      </c>
      <c r="AS22" s="36">
        <f t="shared" ca="1" si="23"/>
        <v>0</v>
      </c>
      <c r="AT22" s="36">
        <f t="shared" ca="1" si="24"/>
        <v>0</v>
      </c>
      <c r="AU22" s="36">
        <f t="shared" ca="1" si="25"/>
        <v>0</v>
      </c>
      <c r="AV22" s="207">
        <f t="shared" ca="1" si="26"/>
        <v>0</v>
      </c>
      <c r="AW22" s="209">
        <f t="shared" ca="1" si="27"/>
        <v>0</v>
      </c>
      <c r="AX22" s="36">
        <f t="shared" ca="1" si="28"/>
        <v>0</v>
      </c>
      <c r="AY22" s="36">
        <f t="shared" ca="1" si="29"/>
        <v>0</v>
      </c>
      <c r="AZ22" s="36">
        <f t="shared" ca="1" si="30"/>
        <v>0</v>
      </c>
      <c r="BA22" s="36">
        <f t="shared" ca="1" si="31"/>
        <v>0</v>
      </c>
      <c r="BB22" s="195" t="str">
        <f t="shared" ca="1" si="32"/>
        <v/>
      </c>
      <c r="BC22" s="43" t="str">
        <f t="shared" ca="1" si="33"/>
        <v/>
      </c>
      <c r="BD22" s="43" t="str">
        <f t="shared" ca="1" si="34"/>
        <v/>
      </c>
      <c r="BE22" s="43" t="str">
        <f t="shared" ca="1" si="35"/>
        <v/>
      </c>
      <c r="BF22" s="43" t="str">
        <f t="shared" ca="1" si="36"/>
        <v/>
      </c>
      <c r="BG22" s="198" t="str">
        <f t="shared" ca="1" si="37"/>
        <v/>
      </c>
      <c r="BH22" s="43" t="str">
        <f t="shared" ca="1" si="38"/>
        <v/>
      </c>
      <c r="BI22" s="43" t="str">
        <f t="shared" ca="1" si="39"/>
        <v/>
      </c>
      <c r="BJ22" s="43" t="str">
        <f t="shared" ca="1" si="40"/>
        <v/>
      </c>
      <c r="BK22" s="43" t="str">
        <f t="shared" ca="1" si="41"/>
        <v/>
      </c>
      <c r="BL22" s="200" t="str">
        <f t="shared" ca="1" si="42"/>
        <v/>
      </c>
      <c r="BM22" s="35" t="str">
        <f t="shared" ca="1" si="43"/>
        <v/>
      </c>
      <c r="BN22" s="35" t="str">
        <f t="shared" ca="1" si="44"/>
        <v/>
      </c>
      <c r="BO22" s="35" t="str">
        <f t="shared" ca="1" si="45"/>
        <v/>
      </c>
      <c r="BP22" s="35" t="str">
        <f t="shared" ca="1" si="46"/>
        <v/>
      </c>
      <c r="BQ22" s="203" t="str">
        <f t="shared" si="11"/>
        <v/>
      </c>
      <c r="BR22" s="204" t="str">
        <f t="shared" ca="1" si="47"/>
        <v/>
      </c>
      <c r="BS22" s="196" t="str">
        <f t="shared" ca="1" si="48"/>
        <v/>
      </c>
      <c r="BT22" s="71" t="str">
        <f t="shared" ca="1" si="49"/>
        <v/>
      </c>
      <c r="BU22" s="71" t="str">
        <f t="shared" ca="1" si="50"/>
        <v/>
      </c>
      <c r="BV22" s="71" t="str">
        <f t="shared" ca="1" si="51"/>
        <v/>
      </c>
      <c r="BW22" s="71" t="str">
        <f t="shared" ca="1" si="52"/>
        <v/>
      </c>
      <c r="BX22" s="210" t="str">
        <f t="shared" ca="1" si="53"/>
        <v/>
      </c>
      <c r="BY22" s="70"/>
      <c r="BZ22" s="41" t="str">
        <f t="shared" ca="1" si="54"/>
        <v/>
      </c>
    </row>
    <row r="23" spans="1:78" s="37" customFormat="1" ht="13.95" customHeight="1" x14ac:dyDescent="0.3">
      <c r="A23" s="211" t="str">
        <f t="shared" ca="1" si="17"/>
        <v/>
      </c>
      <c r="B23" s="74"/>
      <c r="C23" s="74" t="s">
        <v>39</v>
      </c>
      <c r="D23" s="38" t="s">
        <v>39</v>
      </c>
      <c r="E23" s="38" t="s">
        <v>39</v>
      </c>
      <c r="F23" s="38" t="s">
        <v>39</v>
      </c>
      <c r="G23" s="38" t="s">
        <v>326</v>
      </c>
      <c r="H23" s="38"/>
      <c r="I23" s="38"/>
      <c r="J23" s="38"/>
      <c r="K23" s="38"/>
      <c r="L23" s="72">
        <v>70111</v>
      </c>
      <c r="M23" s="67">
        <f t="shared" si="18"/>
        <v>0</v>
      </c>
      <c r="N23" s="190" t="str">
        <f t="shared" si="1"/>
        <v/>
      </c>
      <c r="O23" s="73"/>
      <c r="P23" s="73"/>
      <c r="Q23" s="73"/>
      <c r="R23" s="73"/>
      <c r="S23" s="73"/>
      <c r="T23" s="70"/>
      <c r="U23" s="70"/>
      <c r="V23" s="70"/>
      <c r="W23" s="70"/>
      <c r="X23" s="70"/>
      <c r="Y23" s="70"/>
      <c r="Z23" s="76"/>
      <c r="AA23" s="76"/>
      <c r="AB23" s="76"/>
      <c r="AC23" s="70">
        <v>23</v>
      </c>
      <c r="AD23" s="187"/>
      <c r="AE23" s="70"/>
      <c r="AF23" s="188"/>
      <c r="AG23" s="182"/>
      <c r="AH23" s="182"/>
      <c r="AI23" s="182"/>
      <c r="AJ23" s="182"/>
      <c r="AK23" s="187"/>
      <c r="AL23" s="70"/>
      <c r="AM23" s="70"/>
      <c r="AN23" s="70"/>
      <c r="AO23" s="70"/>
      <c r="AP23" s="217">
        <f t="shared" si="21"/>
        <v>5</v>
      </c>
      <c r="AQ23" s="35" t="str">
        <f>IF($AP24&gt;$AP23, IFERROR(MATCH($AP23, $AP24:$AP$148, 0)-1, ROW($AQ$148)-ROW()), "")</f>
        <v/>
      </c>
      <c r="AR23" s="192">
        <f t="shared" ca="1" si="22"/>
        <v>0</v>
      </c>
      <c r="AS23" s="36">
        <f t="shared" ca="1" si="23"/>
        <v>0</v>
      </c>
      <c r="AT23" s="36">
        <f t="shared" ca="1" si="24"/>
        <v>0</v>
      </c>
      <c r="AU23" s="36">
        <f t="shared" ca="1" si="25"/>
        <v>0</v>
      </c>
      <c r="AV23" s="207">
        <f t="shared" ca="1" si="26"/>
        <v>0</v>
      </c>
      <c r="AW23" s="209">
        <f t="shared" ca="1" si="27"/>
        <v>0</v>
      </c>
      <c r="AX23" s="36">
        <f t="shared" ca="1" si="28"/>
        <v>0</v>
      </c>
      <c r="AY23" s="36">
        <f t="shared" ca="1" si="29"/>
        <v>0</v>
      </c>
      <c r="AZ23" s="36">
        <f t="shared" ca="1" si="30"/>
        <v>0</v>
      </c>
      <c r="BA23" s="36">
        <f t="shared" ca="1" si="31"/>
        <v>0</v>
      </c>
      <c r="BB23" s="195" t="str">
        <f t="shared" ca="1" si="32"/>
        <v/>
      </c>
      <c r="BC23" s="43" t="str">
        <f t="shared" ca="1" si="33"/>
        <v/>
      </c>
      <c r="BD23" s="43" t="str">
        <f t="shared" ca="1" si="34"/>
        <v/>
      </c>
      <c r="BE23" s="43" t="str">
        <f t="shared" ca="1" si="35"/>
        <v/>
      </c>
      <c r="BF23" s="43" t="str">
        <f t="shared" ca="1" si="36"/>
        <v/>
      </c>
      <c r="BG23" s="198" t="str">
        <f t="shared" ca="1" si="37"/>
        <v/>
      </c>
      <c r="BH23" s="43" t="str">
        <f t="shared" ca="1" si="38"/>
        <v/>
      </c>
      <c r="BI23" s="43" t="str">
        <f t="shared" ca="1" si="39"/>
        <v/>
      </c>
      <c r="BJ23" s="43" t="str">
        <f t="shared" ca="1" si="40"/>
        <v/>
      </c>
      <c r="BK23" s="43" t="str">
        <f t="shared" ca="1" si="41"/>
        <v/>
      </c>
      <c r="BL23" s="200" t="str">
        <f t="shared" ca="1" si="42"/>
        <v/>
      </c>
      <c r="BM23" s="35" t="str">
        <f t="shared" ca="1" si="43"/>
        <v/>
      </c>
      <c r="BN23" s="35" t="str">
        <f t="shared" ca="1" si="44"/>
        <v/>
      </c>
      <c r="BO23" s="35" t="str">
        <f t="shared" ca="1" si="45"/>
        <v/>
      </c>
      <c r="BP23" s="35" t="str">
        <f t="shared" ca="1" si="46"/>
        <v/>
      </c>
      <c r="BQ23" s="203" t="str">
        <f t="shared" si="11"/>
        <v/>
      </c>
      <c r="BR23" s="204" t="str">
        <f t="shared" ca="1" si="47"/>
        <v/>
      </c>
      <c r="BS23" s="196" t="str">
        <f t="shared" ca="1" si="48"/>
        <v/>
      </c>
      <c r="BT23" s="71" t="str">
        <f t="shared" ca="1" si="49"/>
        <v/>
      </c>
      <c r="BU23" s="71" t="str">
        <f t="shared" ca="1" si="50"/>
        <v/>
      </c>
      <c r="BV23" s="71" t="str">
        <f t="shared" ca="1" si="51"/>
        <v/>
      </c>
      <c r="BW23" s="71" t="str">
        <f t="shared" ca="1" si="52"/>
        <v/>
      </c>
      <c r="BX23" s="210" t="str">
        <f t="shared" ca="1" si="53"/>
        <v/>
      </c>
      <c r="BY23" s="70"/>
      <c r="BZ23" s="41" t="str">
        <f t="shared" ca="1" si="54"/>
        <v/>
      </c>
    </row>
    <row r="24" spans="1:78" s="37" customFormat="1" ht="13.95" customHeight="1" x14ac:dyDescent="0.3">
      <c r="A24" s="211" t="str">
        <f t="shared" ca="1" si="17"/>
        <v/>
      </c>
      <c r="B24" s="74"/>
      <c r="C24" s="74" t="s">
        <v>39</v>
      </c>
      <c r="D24" s="74" t="s">
        <v>39</v>
      </c>
      <c r="E24" s="39" t="s">
        <v>331</v>
      </c>
      <c r="F24" s="39"/>
      <c r="G24" s="39"/>
      <c r="H24" s="39"/>
      <c r="I24" s="39"/>
      <c r="J24" s="39"/>
      <c r="K24" s="38"/>
      <c r="L24" s="72">
        <v>702</v>
      </c>
      <c r="M24" s="67">
        <f t="shared" si="18"/>
        <v>0</v>
      </c>
      <c r="N24" s="190" t="str">
        <f t="shared" si="1"/>
        <v/>
      </c>
      <c r="O24" s="73"/>
      <c r="P24" s="73"/>
      <c r="Q24" s="73"/>
      <c r="R24" s="73"/>
      <c r="S24" s="73"/>
      <c r="T24" s="70"/>
      <c r="U24" s="70"/>
      <c r="V24" s="70"/>
      <c r="W24" s="70"/>
      <c r="X24" s="70"/>
      <c r="Y24" s="76"/>
      <c r="Z24" s="76"/>
      <c r="AA24" s="76"/>
      <c r="AB24" s="76"/>
      <c r="AC24" s="70">
        <v>24</v>
      </c>
      <c r="AD24" s="187"/>
      <c r="AE24" s="70"/>
      <c r="AF24" s="188"/>
      <c r="AG24" s="182"/>
      <c r="AH24" s="182"/>
      <c r="AI24" s="182"/>
      <c r="AJ24" s="182"/>
      <c r="AK24" s="187"/>
      <c r="AL24" s="70"/>
      <c r="AM24" s="70"/>
      <c r="AN24" s="70"/>
      <c r="AO24" s="70"/>
      <c r="AP24" s="217">
        <f t="shared" si="21"/>
        <v>3</v>
      </c>
      <c r="AQ24" s="35" t="str">
        <f>IF($AP25&gt;$AP24, IFERROR(MATCH($AP24, $AP25:$AP$148, 0)-1, ROW($AQ$148)-ROW()), "")</f>
        <v/>
      </c>
      <c r="AR24" s="192">
        <f t="shared" ca="1" si="22"/>
        <v>0</v>
      </c>
      <c r="AS24" s="36">
        <f t="shared" ca="1" si="23"/>
        <v>0</v>
      </c>
      <c r="AT24" s="36">
        <f t="shared" ca="1" si="24"/>
        <v>0</v>
      </c>
      <c r="AU24" s="36">
        <f t="shared" ca="1" si="25"/>
        <v>0</v>
      </c>
      <c r="AV24" s="207">
        <f t="shared" ca="1" si="26"/>
        <v>0</v>
      </c>
      <c r="AW24" s="209">
        <f t="shared" ca="1" si="27"/>
        <v>0</v>
      </c>
      <c r="AX24" s="36">
        <f t="shared" ca="1" si="28"/>
        <v>0</v>
      </c>
      <c r="AY24" s="36">
        <f t="shared" ca="1" si="29"/>
        <v>0</v>
      </c>
      <c r="AZ24" s="36">
        <f t="shared" ca="1" si="30"/>
        <v>0</v>
      </c>
      <c r="BA24" s="36">
        <f t="shared" ca="1" si="31"/>
        <v>0</v>
      </c>
      <c r="BB24" s="195" t="str">
        <f t="shared" ca="1" si="32"/>
        <v/>
      </c>
      <c r="BC24" s="43" t="str">
        <f t="shared" ca="1" si="33"/>
        <v/>
      </c>
      <c r="BD24" s="43" t="str">
        <f t="shared" ca="1" si="34"/>
        <v/>
      </c>
      <c r="BE24" s="43" t="str">
        <f t="shared" ca="1" si="35"/>
        <v/>
      </c>
      <c r="BF24" s="43" t="str">
        <f t="shared" ca="1" si="36"/>
        <v/>
      </c>
      <c r="BG24" s="198" t="str">
        <f t="shared" ca="1" si="37"/>
        <v/>
      </c>
      <c r="BH24" s="43" t="str">
        <f t="shared" ca="1" si="38"/>
        <v/>
      </c>
      <c r="BI24" s="43" t="str">
        <f t="shared" ca="1" si="39"/>
        <v/>
      </c>
      <c r="BJ24" s="43" t="str">
        <f t="shared" ca="1" si="40"/>
        <v/>
      </c>
      <c r="BK24" s="43" t="str">
        <f t="shared" ca="1" si="41"/>
        <v/>
      </c>
      <c r="BL24" s="200" t="str">
        <f t="shared" ca="1" si="42"/>
        <v/>
      </c>
      <c r="BM24" s="35" t="str">
        <f t="shared" ca="1" si="43"/>
        <v/>
      </c>
      <c r="BN24" s="35" t="str">
        <f t="shared" ca="1" si="44"/>
        <v/>
      </c>
      <c r="BO24" s="35" t="str">
        <f t="shared" ca="1" si="45"/>
        <v/>
      </c>
      <c r="BP24" s="35" t="str">
        <f t="shared" ca="1" si="46"/>
        <v/>
      </c>
      <c r="BQ24" s="203" t="str">
        <f t="shared" si="11"/>
        <v/>
      </c>
      <c r="BR24" s="204" t="str">
        <f t="shared" ca="1" si="47"/>
        <v/>
      </c>
      <c r="BS24" s="196" t="str">
        <f t="shared" ca="1" si="48"/>
        <v/>
      </c>
      <c r="BT24" s="71" t="str">
        <f t="shared" ca="1" si="49"/>
        <v/>
      </c>
      <c r="BU24" s="71" t="str">
        <f t="shared" ca="1" si="50"/>
        <v/>
      </c>
      <c r="BV24" s="71" t="str">
        <f t="shared" ca="1" si="51"/>
        <v/>
      </c>
      <c r="BW24" s="71" t="str">
        <f t="shared" ca="1" si="52"/>
        <v/>
      </c>
      <c r="BX24" s="210" t="str">
        <f t="shared" ca="1" si="53"/>
        <v/>
      </c>
      <c r="BY24" s="70"/>
      <c r="BZ24" s="41" t="str">
        <f t="shared" ca="1" si="54"/>
        <v/>
      </c>
    </row>
    <row r="25" spans="1:78" s="37" customFormat="1" ht="13.95" customHeight="1" x14ac:dyDescent="0.3">
      <c r="A25" s="211" t="str">
        <f t="shared" ca="1" si="17"/>
        <v/>
      </c>
      <c r="B25" s="74"/>
      <c r="C25" s="74" t="s">
        <v>39</v>
      </c>
      <c r="D25" s="74" t="s">
        <v>39</v>
      </c>
      <c r="E25" s="39" t="s">
        <v>332</v>
      </c>
      <c r="F25" s="39"/>
      <c r="G25" s="39"/>
      <c r="H25" s="39"/>
      <c r="I25" s="39"/>
      <c r="J25" s="39"/>
      <c r="K25" s="38"/>
      <c r="L25" s="72">
        <v>703</v>
      </c>
      <c r="M25" s="67">
        <f t="shared" si="18"/>
        <v>0</v>
      </c>
      <c r="N25" s="190">
        <f t="shared" si="1"/>
        <v>0</v>
      </c>
      <c r="O25" s="73">
        <f>SUM(O26,O27,O28,O29)</f>
        <v>0</v>
      </c>
      <c r="P25" s="73">
        <f t="shared" ref="P25:S25" si="61">SUM(P26,P27,P28,P29)</f>
        <v>0</v>
      </c>
      <c r="Q25" s="73">
        <f t="shared" si="61"/>
        <v>0</v>
      </c>
      <c r="R25" s="73">
        <f t="shared" si="61"/>
        <v>0</v>
      </c>
      <c r="S25" s="73">
        <f t="shared" si="61"/>
        <v>0</v>
      </c>
      <c r="T25" s="70"/>
      <c r="U25" s="70"/>
      <c r="V25" s="70"/>
      <c r="W25" s="70"/>
      <c r="X25" s="76"/>
      <c r="Y25" s="76"/>
      <c r="Z25" s="76"/>
      <c r="AA25" s="76"/>
      <c r="AB25" s="76"/>
      <c r="AC25" s="70">
        <v>25</v>
      </c>
      <c r="AD25" s="187"/>
      <c r="AE25" s="70"/>
      <c r="AF25" s="188"/>
      <c r="AG25" s="182"/>
      <c r="AH25" s="182"/>
      <c r="AI25" s="182"/>
      <c r="AJ25" s="182"/>
      <c r="AK25" s="187"/>
      <c r="AL25" s="70"/>
      <c r="AM25" s="70"/>
      <c r="AN25" s="70"/>
      <c r="AO25" s="70"/>
      <c r="AP25" s="217">
        <f t="shared" si="21"/>
        <v>3</v>
      </c>
      <c r="AQ25" s="35">
        <f>IF($AP26&gt;$AP25, IFERROR(MATCH($AP25, $AP26:$AP$148, 0)-1, ROW($AQ$148)-ROW()), "")</f>
        <v>4</v>
      </c>
      <c r="AR25" s="192">
        <f t="shared" ca="1" si="22"/>
        <v>0</v>
      </c>
      <c r="AS25" s="36">
        <f t="shared" ca="1" si="23"/>
        <v>0</v>
      </c>
      <c r="AT25" s="36">
        <f t="shared" ca="1" si="24"/>
        <v>0</v>
      </c>
      <c r="AU25" s="36">
        <f t="shared" ca="1" si="25"/>
        <v>0</v>
      </c>
      <c r="AV25" s="207">
        <f t="shared" ca="1" si="26"/>
        <v>0</v>
      </c>
      <c r="AW25" s="209">
        <f t="shared" ca="1" si="27"/>
        <v>0</v>
      </c>
      <c r="AX25" s="36">
        <f t="shared" ca="1" si="28"/>
        <v>0</v>
      </c>
      <c r="AY25" s="36">
        <f t="shared" ca="1" si="29"/>
        <v>0</v>
      </c>
      <c r="AZ25" s="36">
        <f t="shared" ca="1" si="30"/>
        <v>0</v>
      </c>
      <c r="BA25" s="36">
        <f t="shared" ca="1" si="31"/>
        <v>0</v>
      </c>
      <c r="BB25" s="195" t="str">
        <f t="shared" ca="1" si="32"/>
        <v/>
      </c>
      <c r="BC25" s="43" t="str">
        <f t="shared" ca="1" si="33"/>
        <v/>
      </c>
      <c r="BD25" s="43" t="str">
        <f t="shared" ca="1" si="34"/>
        <v/>
      </c>
      <c r="BE25" s="43" t="str">
        <f t="shared" ca="1" si="35"/>
        <v/>
      </c>
      <c r="BF25" s="43" t="str">
        <f t="shared" ca="1" si="36"/>
        <v/>
      </c>
      <c r="BG25" s="198" t="str">
        <f t="shared" ca="1" si="37"/>
        <v/>
      </c>
      <c r="BH25" s="43" t="str">
        <f t="shared" ca="1" si="38"/>
        <v/>
      </c>
      <c r="BI25" s="43" t="str">
        <f t="shared" ca="1" si="39"/>
        <v/>
      </c>
      <c r="BJ25" s="43" t="str">
        <f t="shared" ca="1" si="40"/>
        <v/>
      </c>
      <c r="BK25" s="43" t="str">
        <f t="shared" ca="1" si="41"/>
        <v/>
      </c>
      <c r="BL25" s="200" t="str">
        <f t="shared" ca="1" si="42"/>
        <v/>
      </c>
      <c r="BM25" s="35" t="str">
        <f t="shared" ca="1" si="43"/>
        <v/>
      </c>
      <c r="BN25" s="35" t="str">
        <f t="shared" ca="1" si="44"/>
        <v/>
      </c>
      <c r="BO25" s="35" t="str">
        <f t="shared" ca="1" si="45"/>
        <v/>
      </c>
      <c r="BP25" s="35" t="str">
        <f t="shared" ca="1" si="46"/>
        <v/>
      </c>
      <c r="BQ25" s="203" t="str">
        <f t="shared" si="11"/>
        <v/>
      </c>
      <c r="BR25" s="204" t="str">
        <f t="shared" ca="1" si="47"/>
        <v/>
      </c>
      <c r="BS25" s="196" t="str">
        <f t="shared" ca="1" si="48"/>
        <v/>
      </c>
      <c r="BT25" s="71" t="str">
        <f t="shared" ca="1" si="49"/>
        <v/>
      </c>
      <c r="BU25" s="71" t="str">
        <f t="shared" ca="1" si="50"/>
        <v/>
      </c>
      <c r="BV25" s="71" t="str">
        <f t="shared" ca="1" si="51"/>
        <v/>
      </c>
      <c r="BW25" s="71" t="str">
        <f t="shared" ca="1" si="52"/>
        <v/>
      </c>
      <c r="BX25" s="210" t="str">
        <f t="shared" ca="1" si="53"/>
        <v/>
      </c>
      <c r="BY25" s="70"/>
      <c r="BZ25" s="41" t="str">
        <f t="shared" ca="1" si="54"/>
        <v/>
      </c>
    </row>
    <row r="26" spans="1:78" s="37" customFormat="1" ht="13.95" customHeight="1" x14ac:dyDescent="0.3">
      <c r="A26" s="211" t="str">
        <f t="shared" ca="1" si="17"/>
        <v/>
      </c>
      <c r="B26" s="74"/>
      <c r="C26" s="74" t="s">
        <v>39</v>
      </c>
      <c r="D26" s="74" t="s">
        <v>39</v>
      </c>
      <c r="E26" s="74" t="s">
        <v>39</v>
      </c>
      <c r="F26" s="74" t="s">
        <v>333</v>
      </c>
      <c r="G26" s="74"/>
      <c r="H26" s="74"/>
      <c r="I26" s="74"/>
      <c r="J26" s="74"/>
      <c r="L26" s="72">
        <v>7030</v>
      </c>
      <c r="M26" s="67">
        <f t="shared" si="18"/>
        <v>0</v>
      </c>
      <c r="N26" s="190" t="str">
        <f t="shared" si="1"/>
        <v/>
      </c>
      <c r="O26" s="73"/>
      <c r="P26" s="73"/>
      <c r="Q26" s="73"/>
      <c r="R26" s="73"/>
      <c r="S26" s="73"/>
      <c r="T26" s="70"/>
      <c r="U26" s="70"/>
      <c r="V26" s="70"/>
      <c r="W26" s="70"/>
      <c r="X26" s="70"/>
      <c r="Y26" s="70"/>
      <c r="Z26" s="76"/>
      <c r="AA26" s="76"/>
      <c r="AB26" s="76"/>
      <c r="AC26" s="70">
        <v>26</v>
      </c>
      <c r="AD26" s="187"/>
      <c r="AE26" s="70"/>
      <c r="AF26" s="188"/>
      <c r="AG26" s="182"/>
      <c r="AH26" s="182"/>
      <c r="AI26" s="182"/>
      <c r="AJ26" s="182"/>
      <c r="AK26" s="187"/>
      <c r="AL26" s="70"/>
      <c r="AM26" s="70"/>
      <c r="AN26" s="70"/>
      <c r="AO26" s="70"/>
      <c r="AP26" s="217">
        <f t="shared" si="21"/>
        <v>4</v>
      </c>
      <c r="AQ26" s="35" t="str">
        <f>IF($AP27&gt;$AP26, IFERROR(MATCH($AP26, $AP27:$AP$148, 0)-1, ROW($AQ$148)-ROW()), "")</f>
        <v/>
      </c>
      <c r="AR26" s="192">
        <f t="shared" ca="1" si="22"/>
        <v>0</v>
      </c>
      <c r="AS26" s="36">
        <f t="shared" ca="1" si="23"/>
        <v>0</v>
      </c>
      <c r="AT26" s="36">
        <f t="shared" ca="1" si="24"/>
        <v>0</v>
      </c>
      <c r="AU26" s="36">
        <f t="shared" ca="1" si="25"/>
        <v>0</v>
      </c>
      <c r="AV26" s="207">
        <f t="shared" ca="1" si="26"/>
        <v>0</v>
      </c>
      <c r="AW26" s="209">
        <f t="shared" ca="1" si="27"/>
        <v>0</v>
      </c>
      <c r="AX26" s="36">
        <f t="shared" ca="1" si="28"/>
        <v>0</v>
      </c>
      <c r="AY26" s="36">
        <f t="shared" ca="1" si="29"/>
        <v>0</v>
      </c>
      <c r="AZ26" s="36">
        <f t="shared" ca="1" si="30"/>
        <v>0</v>
      </c>
      <c r="BA26" s="36">
        <f t="shared" ca="1" si="31"/>
        <v>0</v>
      </c>
      <c r="BB26" s="195" t="str">
        <f t="shared" ca="1" si="32"/>
        <v/>
      </c>
      <c r="BC26" s="43" t="str">
        <f t="shared" ca="1" si="33"/>
        <v/>
      </c>
      <c r="BD26" s="43" t="str">
        <f t="shared" ca="1" si="34"/>
        <v/>
      </c>
      <c r="BE26" s="43" t="str">
        <f t="shared" ca="1" si="35"/>
        <v/>
      </c>
      <c r="BF26" s="43" t="str">
        <f t="shared" ca="1" si="36"/>
        <v/>
      </c>
      <c r="BG26" s="198" t="str">
        <f t="shared" ca="1" si="37"/>
        <v/>
      </c>
      <c r="BH26" s="43" t="str">
        <f t="shared" ca="1" si="38"/>
        <v/>
      </c>
      <c r="BI26" s="43" t="str">
        <f t="shared" ca="1" si="39"/>
        <v/>
      </c>
      <c r="BJ26" s="43" t="str">
        <f t="shared" ca="1" si="40"/>
        <v/>
      </c>
      <c r="BK26" s="43" t="str">
        <f t="shared" ca="1" si="41"/>
        <v/>
      </c>
      <c r="BL26" s="200" t="str">
        <f t="shared" ca="1" si="42"/>
        <v/>
      </c>
      <c r="BM26" s="35" t="str">
        <f t="shared" ca="1" si="43"/>
        <v/>
      </c>
      <c r="BN26" s="35" t="str">
        <f t="shared" ca="1" si="44"/>
        <v/>
      </c>
      <c r="BO26" s="35" t="str">
        <f t="shared" ca="1" si="45"/>
        <v/>
      </c>
      <c r="BP26" s="35" t="str">
        <f t="shared" ca="1" si="46"/>
        <v/>
      </c>
      <c r="BQ26" s="203" t="str">
        <f t="shared" si="11"/>
        <v/>
      </c>
      <c r="BR26" s="204" t="str">
        <f t="shared" ca="1" si="47"/>
        <v/>
      </c>
      <c r="BS26" s="196" t="str">
        <f t="shared" ca="1" si="48"/>
        <v/>
      </c>
      <c r="BT26" s="71" t="str">
        <f t="shared" ca="1" si="49"/>
        <v/>
      </c>
      <c r="BU26" s="71" t="str">
        <f t="shared" ca="1" si="50"/>
        <v/>
      </c>
      <c r="BV26" s="71" t="str">
        <f t="shared" ca="1" si="51"/>
        <v/>
      </c>
      <c r="BW26" s="71" t="str">
        <f t="shared" ca="1" si="52"/>
        <v/>
      </c>
      <c r="BX26" s="210" t="str">
        <f t="shared" ca="1" si="53"/>
        <v/>
      </c>
      <c r="BY26" s="70"/>
      <c r="BZ26" s="41" t="str">
        <f t="shared" ca="1" si="54"/>
        <v/>
      </c>
    </row>
    <row r="27" spans="1:78" s="37" customFormat="1" ht="13.95" customHeight="1" x14ac:dyDescent="0.3">
      <c r="A27" s="211" t="str">
        <f t="shared" ca="1" si="17"/>
        <v/>
      </c>
      <c r="B27" s="74"/>
      <c r="C27" s="74" t="s">
        <v>39</v>
      </c>
      <c r="D27" s="74" t="s">
        <v>39</v>
      </c>
      <c r="E27" s="74" t="s">
        <v>39</v>
      </c>
      <c r="F27" s="74" t="s">
        <v>334</v>
      </c>
      <c r="G27" s="74"/>
      <c r="H27" s="74"/>
      <c r="I27" s="74"/>
      <c r="J27" s="74"/>
      <c r="L27" s="72">
        <v>7031</v>
      </c>
      <c r="M27" s="67">
        <f t="shared" si="18"/>
        <v>0</v>
      </c>
      <c r="N27" s="190" t="str">
        <f t="shared" si="1"/>
        <v/>
      </c>
      <c r="O27" s="73"/>
      <c r="P27" s="73"/>
      <c r="Q27" s="73"/>
      <c r="R27" s="73"/>
      <c r="S27" s="73"/>
      <c r="T27" s="70"/>
      <c r="U27" s="76"/>
      <c r="V27" s="76"/>
      <c r="W27" s="76"/>
      <c r="X27" s="76"/>
      <c r="Y27" s="76"/>
      <c r="Z27" s="76"/>
      <c r="AA27" s="76"/>
      <c r="AB27" s="76"/>
      <c r="AC27" s="70">
        <v>27</v>
      </c>
      <c r="AD27" s="187"/>
      <c r="AE27" s="70"/>
      <c r="AF27" s="188"/>
      <c r="AG27" s="182"/>
      <c r="AH27" s="182"/>
      <c r="AI27" s="182"/>
      <c r="AJ27" s="182"/>
      <c r="AK27" s="187"/>
      <c r="AL27" s="70"/>
      <c r="AM27" s="70"/>
      <c r="AN27" s="70"/>
      <c r="AO27" s="70"/>
      <c r="AP27" s="217">
        <f t="shared" si="21"/>
        <v>4</v>
      </c>
      <c r="AQ27" s="35" t="str">
        <f>IF($AP28&gt;$AP27, IFERROR(MATCH($AP27, $AP28:$AP$148, 0)-1, ROW($AQ$148)-ROW()), "")</f>
        <v/>
      </c>
      <c r="AR27" s="192">
        <f t="shared" ca="1" si="22"/>
        <v>0</v>
      </c>
      <c r="AS27" s="36">
        <f t="shared" ca="1" si="23"/>
        <v>0</v>
      </c>
      <c r="AT27" s="36">
        <f t="shared" ca="1" si="24"/>
        <v>0</v>
      </c>
      <c r="AU27" s="36">
        <f t="shared" ca="1" si="25"/>
        <v>0</v>
      </c>
      <c r="AV27" s="207">
        <f t="shared" ca="1" si="26"/>
        <v>0</v>
      </c>
      <c r="AW27" s="209">
        <f t="shared" ca="1" si="27"/>
        <v>0</v>
      </c>
      <c r="AX27" s="36">
        <f t="shared" ca="1" si="28"/>
        <v>0</v>
      </c>
      <c r="AY27" s="36">
        <f t="shared" ca="1" si="29"/>
        <v>0</v>
      </c>
      <c r="AZ27" s="36">
        <f t="shared" ca="1" si="30"/>
        <v>0</v>
      </c>
      <c r="BA27" s="36">
        <f t="shared" ca="1" si="31"/>
        <v>0</v>
      </c>
      <c r="BB27" s="195" t="str">
        <f t="shared" ca="1" si="32"/>
        <v/>
      </c>
      <c r="BC27" s="43" t="str">
        <f t="shared" ca="1" si="33"/>
        <v/>
      </c>
      <c r="BD27" s="43" t="str">
        <f t="shared" ca="1" si="34"/>
        <v/>
      </c>
      <c r="BE27" s="43" t="str">
        <f t="shared" ca="1" si="35"/>
        <v/>
      </c>
      <c r="BF27" s="43" t="str">
        <f t="shared" ca="1" si="36"/>
        <v/>
      </c>
      <c r="BG27" s="198" t="str">
        <f t="shared" ca="1" si="37"/>
        <v/>
      </c>
      <c r="BH27" s="43" t="str">
        <f t="shared" ca="1" si="38"/>
        <v/>
      </c>
      <c r="BI27" s="43" t="str">
        <f t="shared" ca="1" si="39"/>
        <v/>
      </c>
      <c r="BJ27" s="43" t="str">
        <f t="shared" ca="1" si="40"/>
        <v/>
      </c>
      <c r="BK27" s="43" t="str">
        <f t="shared" ca="1" si="41"/>
        <v/>
      </c>
      <c r="BL27" s="200" t="str">
        <f t="shared" ca="1" si="42"/>
        <v/>
      </c>
      <c r="BM27" s="35" t="str">
        <f t="shared" ca="1" si="43"/>
        <v/>
      </c>
      <c r="BN27" s="35" t="str">
        <f t="shared" ca="1" si="44"/>
        <v/>
      </c>
      <c r="BO27" s="35" t="str">
        <f t="shared" ca="1" si="45"/>
        <v/>
      </c>
      <c r="BP27" s="35" t="str">
        <f t="shared" ca="1" si="46"/>
        <v/>
      </c>
      <c r="BQ27" s="203" t="str">
        <f t="shared" si="11"/>
        <v/>
      </c>
      <c r="BR27" s="204" t="str">
        <f t="shared" ca="1" si="47"/>
        <v/>
      </c>
      <c r="BS27" s="196" t="str">
        <f t="shared" ca="1" si="48"/>
        <v/>
      </c>
      <c r="BT27" s="71" t="str">
        <f t="shared" ca="1" si="49"/>
        <v/>
      </c>
      <c r="BU27" s="71" t="str">
        <f t="shared" ca="1" si="50"/>
        <v/>
      </c>
      <c r="BV27" s="71" t="str">
        <f t="shared" ca="1" si="51"/>
        <v/>
      </c>
      <c r="BW27" s="71" t="str">
        <f t="shared" ca="1" si="52"/>
        <v/>
      </c>
      <c r="BX27" s="210" t="str">
        <f t="shared" ca="1" si="53"/>
        <v/>
      </c>
      <c r="BY27" s="70"/>
      <c r="BZ27" s="41" t="str">
        <f t="shared" ca="1" si="54"/>
        <v/>
      </c>
    </row>
    <row r="28" spans="1:78" s="37" customFormat="1" ht="13.95" customHeight="1" x14ac:dyDescent="0.3">
      <c r="A28" s="211" t="str">
        <f t="shared" ca="1" si="17"/>
        <v/>
      </c>
      <c r="B28" s="74"/>
      <c r="C28" s="74" t="s">
        <v>39</v>
      </c>
      <c r="D28" s="74" t="s">
        <v>39</v>
      </c>
      <c r="E28" s="74" t="s">
        <v>39</v>
      </c>
      <c r="F28" s="74" t="s">
        <v>335</v>
      </c>
      <c r="G28" s="74"/>
      <c r="H28" s="74"/>
      <c r="I28" s="74"/>
      <c r="J28" s="74"/>
      <c r="L28" s="72">
        <v>7032</v>
      </c>
      <c r="M28" s="67">
        <f t="shared" si="18"/>
        <v>0</v>
      </c>
      <c r="N28" s="190" t="str">
        <f t="shared" si="1"/>
        <v/>
      </c>
      <c r="O28" s="73"/>
      <c r="P28" s="73"/>
      <c r="Q28" s="73"/>
      <c r="R28" s="73"/>
      <c r="S28" s="73"/>
      <c r="T28" s="70"/>
      <c r="U28" s="70"/>
      <c r="V28" s="70"/>
      <c r="W28" s="70"/>
      <c r="X28" s="70"/>
      <c r="Y28" s="70"/>
      <c r="Z28" s="76"/>
      <c r="AA28" s="76"/>
      <c r="AB28" s="76"/>
      <c r="AC28" s="70">
        <v>28</v>
      </c>
      <c r="AD28" s="187"/>
      <c r="AE28" s="70"/>
      <c r="AF28" s="188"/>
      <c r="AG28" s="182"/>
      <c r="AH28" s="182"/>
      <c r="AI28" s="182"/>
      <c r="AJ28" s="182"/>
      <c r="AK28" s="187"/>
      <c r="AL28" s="70"/>
      <c r="AM28" s="70"/>
      <c r="AN28" s="70"/>
      <c r="AO28" s="70"/>
      <c r="AP28" s="217">
        <f t="shared" si="21"/>
        <v>4</v>
      </c>
      <c r="AQ28" s="35" t="str">
        <f>IF($AP29&gt;$AP28, IFERROR(MATCH($AP28, $AP29:$AP$148, 0)-1, ROW($AQ$148)-ROW()), "")</f>
        <v/>
      </c>
      <c r="AR28" s="192">
        <f t="shared" ca="1" si="22"/>
        <v>0</v>
      </c>
      <c r="AS28" s="36">
        <f t="shared" ca="1" si="23"/>
        <v>0</v>
      </c>
      <c r="AT28" s="36">
        <f t="shared" ca="1" si="24"/>
        <v>0</v>
      </c>
      <c r="AU28" s="36">
        <f t="shared" ca="1" si="25"/>
        <v>0</v>
      </c>
      <c r="AV28" s="207">
        <f t="shared" ca="1" si="26"/>
        <v>0</v>
      </c>
      <c r="AW28" s="209">
        <f t="shared" ca="1" si="27"/>
        <v>0</v>
      </c>
      <c r="AX28" s="36">
        <f t="shared" ca="1" si="28"/>
        <v>0</v>
      </c>
      <c r="AY28" s="36">
        <f t="shared" ca="1" si="29"/>
        <v>0</v>
      </c>
      <c r="AZ28" s="36">
        <f t="shared" ca="1" si="30"/>
        <v>0</v>
      </c>
      <c r="BA28" s="36">
        <f t="shared" ca="1" si="31"/>
        <v>0</v>
      </c>
      <c r="BB28" s="195" t="str">
        <f t="shared" ca="1" si="32"/>
        <v/>
      </c>
      <c r="BC28" s="43" t="str">
        <f t="shared" ca="1" si="33"/>
        <v/>
      </c>
      <c r="BD28" s="43" t="str">
        <f t="shared" ca="1" si="34"/>
        <v/>
      </c>
      <c r="BE28" s="43" t="str">
        <f t="shared" ca="1" si="35"/>
        <v/>
      </c>
      <c r="BF28" s="43" t="str">
        <f t="shared" ca="1" si="36"/>
        <v/>
      </c>
      <c r="BG28" s="198" t="str">
        <f t="shared" ca="1" si="37"/>
        <v/>
      </c>
      <c r="BH28" s="43" t="str">
        <f t="shared" ca="1" si="38"/>
        <v/>
      </c>
      <c r="BI28" s="43" t="str">
        <f t="shared" ca="1" si="39"/>
        <v/>
      </c>
      <c r="BJ28" s="43" t="str">
        <f t="shared" ca="1" si="40"/>
        <v/>
      </c>
      <c r="BK28" s="43" t="str">
        <f t="shared" ca="1" si="41"/>
        <v/>
      </c>
      <c r="BL28" s="200" t="str">
        <f t="shared" ca="1" si="42"/>
        <v/>
      </c>
      <c r="BM28" s="35" t="str">
        <f t="shared" ca="1" si="43"/>
        <v/>
      </c>
      <c r="BN28" s="35" t="str">
        <f t="shared" ca="1" si="44"/>
        <v/>
      </c>
      <c r="BO28" s="35" t="str">
        <f t="shared" ca="1" si="45"/>
        <v/>
      </c>
      <c r="BP28" s="35" t="str">
        <f t="shared" ca="1" si="46"/>
        <v/>
      </c>
      <c r="BQ28" s="203" t="str">
        <f t="shared" si="11"/>
        <v/>
      </c>
      <c r="BR28" s="204" t="str">
        <f t="shared" ca="1" si="47"/>
        <v/>
      </c>
      <c r="BS28" s="196" t="str">
        <f t="shared" ca="1" si="48"/>
        <v/>
      </c>
      <c r="BT28" s="71" t="str">
        <f t="shared" ca="1" si="49"/>
        <v/>
      </c>
      <c r="BU28" s="71" t="str">
        <f t="shared" ca="1" si="50"/>
        <v/>
      </c>
      <c r="BV28" s="71" t="str">
        <f t="shared" ca="1" si="51"/>
        <v/>
      </c>
      <c r="BW28" s="71" t="str">
        <f t="shared" ca="1" si="52"/>
        <v/>
      </c>
      <c r="BX28" s="210" t="str">
        <f t="shared" ca="1" si="53"/>
        <v/>
      </c>
      <c r="BY28" s="70"/>
      <c r="BZ28" s="41" t="str">
        <f t="shared" ca="1" si="54"/>
        <v/>
      </c>
    </row>
    <row r="29" spans="1:78" s="37" customFormat="1" ht="13.95" customHeight="1" x14ac:dyDescent="0.3">
      <c r="A29" s="211" t="str">
        <f t="shared" ca="1" si="17"/>
        <v/>
      </c>
      <c r="B29" s="74"/>
      <c r="C29" s="74" t="s">
        <v>39</v>
      </c>
      <c r="D29" s="74" t="s">
        <v>39</v>
      </c>
      <c r="E29" s="74" t="s">
        <v>39</v>
      </c>
      <c r="F29" s="74" t="s">
        <v>336</v>
      </c>
      <c r="G29" s="74"/>
      <c r="H29" s="74"/>
      <c r="I29" s="74"/>
      <c r="J29" s="74"/>
      <c r="L29" s="72">
        <v>7038</v>
      </c>
      <c r="M29" s="67">
        <f t="shared" si="18"/>
        <v>0</v>
      </c>
      <c r="N29" s="190" t="str">
        <f t="shared" si="1"/>
        <v/>
      </c>
      <c r="O29" s="73"/>
      <c r="P29" s="73"/>
      <c r="Q29" s="73"/>
      <c r="R29" s="73"/>
      <c r="S29" s="73"/>
      <c r="T29" s="70"/>
      <c r="U29" s="76"/>
      <c r="V29" s="76"/>
      <c r="W29" s="76"/>
      <c r="X29" s="76"/>
      <c r="Y29" s="76"/>
      <c r="Z29" s="76"/>
      <c r="AA29" s="76"/>
      <c r="AB29" s="76"/>
      <c r="AC29" s="70">
        <v>29</v>
      </c>
      <c r="AD29" s="187"/>
      <c r="AE29" s="70"/>
      <c r="AF29" s="188"/>
      <c r="AG29" s="182"/>
      <c r="AH29" s="182"/>
      <c r="AI29" s="182"/>
      <c r="AJ29" s="182"/>
      <c r="AK29" s="187"/>
      <c r="AL29" s="70"/>
      <c r="AM29" s="70"/>
      <c r="AN29" s="70"/>
      <c r="AO29" s="70"/>
      <c r="AP29" s="217">
        <f t="shared" si="21"/>
        <v>4</v>
      </c>
      <c r="AQ29" s="35" t="str">
        <f>IF($AP30&gt;$AP29, IFERROR(MATCH($AP29, $AP30:$AP$148, 0)-1, ROW($AQ$148)-ROW()), "")</f>
        <v/>
      </c>
      <c r="AR29" s="192">
        <f t="shared" ca="1" si="22"/>
        <v>0</v>
      </c>
      <c r="AS29" s="36">
        <f t="shared" ca="1" si="23"/>
        <v>0</v>
      </c>
      <c r="AT29" s="36">
        <f t="shared" ca="1" si="24"/>
        <v>0</v>
      </c>
      <c r="AU29" s="36">
        <f t="shared" ca="1" si="25"/>
        <v>0</v>
      </c>
      <c r="AV29" s="207">
        <f t="shared" ca="1" si="26"/>
        <v>0</v>
      </c>
      <c r="AW29" s="209">
        <f t="shared" ca="1" si="27"/>
        <v>0</v>
      </c>
      <c r="AX29" s="36">
        <f t="shared" ca="1" si="28"/>
        <v>0</v>
      </c>
      <c r="AY29" s="36">
        <f t="shared" ca="1" si="29"/>
        <v>0</v>
      </c>
      <c r="AZ29" s="36">
        <f t="shared" ca="1" si="30"/>
        <v>0</v>
      </c>
      <c r="BA29" s="36">
        <f t="shared" ca="1" si="31"/>
        <v>0</v>
      </c>
      <c r="BB29" s="195" t="str">
        <f t="shared" ca="1" si="32"/>
        <v/>
      </c>
      <c r="BC29" s="43" t="str">
        <f t="shared" ca="1" si="33"/>
        <v/>
      </c>
      <c r="BD29" s="43" t="str">
        <f t="shared" ca="1" si="34"/>
        <v/>
      </c>
      <c r="BE29" s="43" t="str">
        <f t="shared" ca="1" si="35"/>
        <v/>
      </c>
      <c r="BF29" s="43" t="str">
        <f t="shared" ca="1" si="36"/>
        <v/>
      </c>
      <c r="BG29" s="198" t="str">
        <f t="shared" ca="1" si="37"/>
        <v/>
      </c>
      <c r="BH29" s="43" t="str">
        <f t="shared" ca="1" si="38"/>
        <v/>
      </c>
      <c r="BI29" s="43" t="str">
        <f t="shared" ca="1" si="39"/>
        <v/>
      </c>
      <c r="BJ29" s="43" t="str">
        <f t="shared" ca="1" si="40"/>
        <v/>
      </c>
      <c r="BK29" s="43" t="str">
        <f t="shared" ca="1" si="41"/>
        <v/>
      </c>
      <c r="BL29" s="200" t="str">
        <f t="shared" ca="1" si="42"/>
        <v/>
      </c>
      <c r="BM29" s="35" t="str">
        <f t="shared" ca="1" si="43"/>
        <v/>
      </c>
      <c r="BN29" s="35" t="str">
        <f t="shared" ca="1" si="44"/>
        <v/>
      </c>
      <c r="BO29" s="35" t="str">
        <f t="shared" ca="1" si="45"/>
        <v/>
      </c>
      <c r="BP29" s="35" t="str">
        <f t="shared" ca="1" si="46"/>
        <v/>
      </c>
      <c r="BQ29" s="203" t="str">
        <f t="shared" si="11"/>
        <v/>
      </c>
      <c r="BR29" s="204" t="str">
        <f t="shared" ca="1" si="47"/>
        <v/>
      </c>
      <c r="BS29" s="196" t="str">
        <f t="shared" ca="1" si="48"/>
        <v/>
      </c>
      <c r="BT29" s="71" t="str">
        <f t="shared" ca="1" si="49"/>
        <v/>
      </c>
      <c r="BU29" s="71" t="str">
        <f t="shared" ca="1" si="50"/>
        <v/>
      </c>
      <c r="BV29" s="71" t="str">
        <f t="shared" ca="1" si="51"/>
        <v/>
      </c>
      <c r="BW29" s="71" t="str">
        <f t="shared" ca="1" si="52"/>
        <v/>
      </c>
      <c r="BX29" s="210" t="str">
        <f t="shared" ca="1" si="53"/>
        <v/>
      </c>
      <c r="BY29" s="70"/>
      <c r="BZ29" s="41" t="str">
        <f t="shared" ca="1" si="54"/>
        <v/>
      </c>
    </row>
    <row r="30" spans="1:78" s="37" customFormat="1" ht="13.95" customHeight="1" x14ac:dyDescent="0.3">
      <c r="A30" s="211" t="str">
        <f t="shared" ca="1" si="17"/>
        <v/>
      </c>
      <c r="B30" s="74"/>
      <c r="C30" s="74" t="s">
        <v>39</v>
      </c>
      <c r="D30" s="74" t="s">
        <v>39</v>
      </c>
      <c r="E30" s="37" t="s">
        <v>337</v>
      </c>
      <c r="L30" s="72">
        <v>704</v>
      </c>
      <c r="M30" s="67">
        <f t="shared" si="18"/>
        <v>0</v>
      </c>
      <c r="N30" s="190" t="str">
        <f t="shared" si="1"/>
        <v/>
      </c>
      <c r="O30" s="73"/>
      <c r="P30" s="73"/>
      <c r="Q30" s="73"/>
      <c r="R30" s="73"/>
      <c r="S30" s="73"/>
      <c r="T30" s="70"/>
      <c r="U30" s="76"/>
      <c r="V30" s="76"/>
      <c r="W30" s="76"/>
      <c r="X30" s="76"/>
      <c r="Y30" s="76"/>
      <c r="Z30" s="76"/>
      <c r="AA30" s="76"/>
      <c r="AB30" s="76"/>
      <c r="AC30" s="70">
        <v>30</v>
      </c>
      <c r="AD30" s="187"/>
      <c r="AE30" s="70"/>
      <c r="AF30" s="188"/>
      <c r="AG30" s="182"/>
      <c r="AH30" s="182"/>
      <c r="AI30" s="182"/>
      <c r="AJ30" s="182"/>
      <c r="AK30" s="187"/>
      <c r="AL30" s="70"/>
      <c r="AM30" s="70"/>
      <c r="AN30" s="70"/>
      <c r="AO30" s="70"/>
      <c r="AP30" s="217">
        <f t="shared" si="21"/>
        <v>3</v>
      </c>
      <c r="AQ30" s="35" t="str">
        <f>IF($AP31&gt;$AP30, IFERROR(MATCH($AP30, $AP31:$AP$148, 0)-1, ROW($AQ$148)-ROW()), "")</f>
        <v/>
      </c>
      <c r="AR30" s="192">
        <f t="shared" ca="1" si="22"/>
        <v>0</v>
      </c>
      <c r="AS30" s="36">
        <f t="shared" ca="1" si="23"/>
        <v>0</v>
      </c>
      <c r="AT30" s="36">
        <f t="shared" ca="1" si="24"/>
        <v>0</v>
      </c>
      <c r="AU30" s="36">
        <f t="shared" ca="1" si="25"/>
        <v>0</v>
      </c>
      <c r="AV30" s="207">
        <f t="shared" ca="1" si="26"/>
        <v>0</v>
      </c>
      <c r="AW30" s="209">
        <f t="shared" ca="1" si="27"/>
        <v>0</v>
      </c>
      <c r="AX30" s="36">
        <f t="shared" ca="1" si="28"/>
        <v>0</v>
      </c>
      <c r="AY30" s="36">
        <f t="shared" ca="1" si="29"/>
        <v>0</v>
      </c>
      <c r="AZ30" s="36">
        <f t="shared" ca="1" si="30"/>
        <v>0</v>
      </c>
      <c r="BA30" s="36">
        <f t="shared" ca="1" si="31"/>
        <v>0</v>
      </c>
      <c r="BB30" s="195" t="str">
        <f t="shared" ca="1" si="32"/>
        <v/>
      </c>
      <c r="BC30" s="43" t="str">
        <f t="shared" ca="1" si="33"/>
        <v/>
      </c>
      <c r="BD30" s="43" t="str">
        <f t="shared" ca="1" si="34"/>
        <v/>
      </c>
      <c r="BE30" s="43" t="str">
        <f t="shared" ca="1" si="35"/>
        <v/>
      </c>
      <c r="BF30" s="43" t="str">
        <f t="shared" ca="1" si="36"/>
        <v/>
      </c>
      <c r="BG30" s="198" t="str">
        <f t="shared" ca="1" si="37"/>
        <v/>
      </c>
      <c r="BH30" s="43" t="str">
        <f t="shared" ca="1" si="38"/>
        <v/>
      </c>
      <c r="BI30" s="43" t="str">
        <f t="shared" ca="1" si="39"/>
        <v/>
      </c>
      <c r="BJ30" s="43" t="str">
        <f t="shared" ca="1" si="40"/>
        <v/>
      </c>
      <c r="BK30" s="43" t="str">
        <f t="shared" ca="1" si="41"/>
        <v/>
      </c>
      <c r="BL30" s="200" t="str">
        <f t="shared" ca="1" si="42"/>
        <v/>
      </c>
      <c r="BM30" s="35" t="str">
        <f t="shared" ca="1" si="43"/>
        <v/>
      </c>
      <c r="BN30" s="35" t="str">
        <f t="shared" ca="1" si="44"/>
        <v/>
      </c>
      <c r="BO30" s="35" t="str">
        <f t="shared" ca="1" si="45"/>
        <v/>
      </c>
      <c r="BP30" s="35" t="str">
        <f t="shared" ca="1" si="46"/>
        <v/>
      </c>
      <c r="BQ30" s="203" t="str">
        <f t="shared" si="11"/>
        <v/>
      </c>
      <c r="BR30" s="204" t="str">
        <f t="shared" ca="1" si="47"/>
        <v/>
      </c>
      <c r="BS30" s="196" t="str">
        <f t="shared" ca="1" si="48"/>
        <v/>
      </c>
      <c r="BT30" s="71" t="str">
        <f t="shared" ca="1" si="49"/>
        <v/>
      </c>
      <c r="BU30" s="71" t="str">
        <f t="shared" ca="1" si="50"/>
        <v/>
      </c>
      <c r="BV30" s="71" t="str">
        <f t="shared" ca="1" si="51"/>
        <v/>
      </c>
      <c r="BW30" s="71" t="str">
        <f t="shared" ca="1" si="52"/>
        <v/>
      </c>
      <c r="BX30" s="210" t="str">
        <f t="shared" ca="1" si="53"/>
        <v/>
      </c>
      <c r="BY30" s="70"/>
      <c r="BZ30" s="41" t="str">
        <f t="shared" ca="1" si="54"/>
        <v/>
      </c>
    </row>
    <row r="31" spans="1:78" s="37" customFormat="1" ht="13.95" customHeight="1" x14ac:dyDescent="0.3">
      <c r="A31" s="211" t="str">
        <f t="shared" ca="1" si="17"/>
        <v/>
      </c>
      <c r="B31" s="74"/>
      <c r="C31" s="74" t="s">
        <v>39</v>
      </c>
      <c r="D31" s="74" t="s">
        <v>39</v>
      </c>
      <c r="E31" s="74" t="s">
        <v>338</v>
      </c>
      <c r="F31" s="74"/>
      <c r="G31" s="74"/>
      <c r="H31" s="74"/>
      <c r="I31" s="74"/>
      <c r="J31" s="74"/>
      <c r="L31" s="72">
        <v>708</v>
      </c>
      <c r="M31" s="67">
        <f t="shared" si="18"/>
        <v>0</v>
      </c>
      <c r="N31" s="190" t="str">
        <f t="shared" si="1"/>
        <v/>
      </c>
      <c r="O31" s="73"/>
      <c r="P31" s="73"/>
      <c r="Q31" s="73"/>
      <c r="R31" s="73"/>
      <c r="S31" s="73"/>
      <c r="T31" s="70"/>
      <c r="U31" s="76"/>
      <c r="V31" s="76"/>
      <c r="W31" s="76"/>
      <c r="X31" s="76"/>
      <c r="Y31" s="76"/>
      <c r="Z31" s="76"/>
      <c r="AA31" s="76"/>
      <c r="AB31" s="76"/>
      <c r="AC31" s="70">
        <v>31</v>
      </c>
      <c r="AD31" s="187"/>
      <c r="AE31" s="70">
        <v>1</v>
      </c>
      <c r="AF31" s="188"/>
      <c r="AG31" s="182"/>
      <c r="AH31" s="182"/>
      <c r="AI31" s="182"/>
      <c r="AJ31" s="182"/>
      <c r="AK31" s="187"/>
      <c r="AL31" s="70"/>
      <c r="AM31" s="70"/>
      <c r="AN31" s="70"/>
      <c r="AO31" s="70"/>
      <c r="AP31" s="217">
        <f t="shared" si="21"/>
        <v>3</v>
      </c>
      <c r="AQ31" s="35" t="str">
        <f>IF($AP32&gt;$AP31, IFERROR(MATCH($AP31, $AP32:$AP$148, 0)-1, ROW($AQ$148)-ROW()), "")</f>
        <v/>
      </c>
      <c r="AR31" s="192">
        <f t="shared" ca="1" si="22"/>
        <v>0</v>
      </c>
      <c r="AS31" s="36">
        <f t="shared" ca="1" si="23"/>
        <v>0</v>
      </c>
      <c r="AT31" s="36">
        <f t="shared" ca="1" si="24"/>
        <v>0</v>
      </c>
      <c r="AU31" s="36">
        <f t="shared" ca="1" si="25"/>
        <v>0</v>
      </c>
      <c r="AV31" s="207">
        <f t="shared" ca="1" si="26"/>
        <v>0</v>
      </c>
      <c r="AW31" s="209">
        <f t="shared" ca="1" si="27"/>
        <v>0</v>
      </c>
      <c r="AX31" s="36">
        <f t="shared" ca="1" si="28"/>
        <v>0</v>
      </c>
      <c r="AY31" s="36">
        <f t="shared" ca="1" si="29"/>
        <v>0</v>
      </c>
      <c r="AZ31" s="36">
        <f t="shared" ca="1" si="30"/>
        <v>0</v>
      </c>
      <c r="BA31" s="36">
        <f t="shared" ca="1" si="31"/>
        <v>0</v>
      </c>
      <c r="BB31" s="195" t="str">
        <f t="shared" ca="1" si="32"/>
        <v/>
      </c>
      <c r="BC31" s="43" t="str">
        <f t="shared" ca="1" si="33"/>
        <v/>
      </c>
      <c r="BD31" s="43" t="str">
        <f t="shared" ca="1" si="34"/>
        <v/>
      </c>
      <c r="BE31" s="43" t="str">
        <f t="shared" ca="1" si="35"/>
        <v/>
      </c>
      <c r="BF31" s="43" t="str">
        <f t="shared" ca="1" si="36"/>
        <v/>
      </c>
      <c r="BG31" s="198" t="str">
        <f t="shared" ca="1" si="37"/>
        <v/>
      </c>
      <c r="BH31" s="43" t="str">
        <f t="shared" ca="1" si="38"/>
        <v/>
      </c>
      <c r="BI31" s="43" t="str">
        <f t="shared" ca="1" si="39"/>
        <v/>
      </c>
      <c r="BJ31" s="43" t="str">
        <f t="shared" ca="1" si="40"/>
        <v/>
      </c>
      <c r="BK31" s="43" t="str">
        <f t="shared" ca="1" si="41"/>
        <v/>
      </c>
      <c r="BL31" s="200" t="str">
        <f t="shared" ca="1" si="42"/>
        <v/>
      </c>
      <c r="BM31" s="35" t="str">
        <f t="shared" ca="1" si="43"/>
        <v/>
      </c>
      <c r="BN31" s="35" t="str">
        <f t="shared" ca="1" si="44"/>
        <v/>
      </c>
      <c r="BO31" s="35" t="str">
        <f t="shared" ca="1" si="45"/>
        <v/>
      </c>
      <c r="BP31" s="35" t="str">
        <f t="shared" ca="1" si="46"/>
        <v/>
      </c>
      <c r="BQ31" s="203" t="str">
        <f t="shared" si="11"/>
        <v/>
      </c>
      <c r="BR31" s="204" t="str">
        <f t="shared" ca="1" si="47"/>
        <v/>
      </c>
      <c r="BS31" s="196" t="str">
        <f t="shared" ca="1" si="48"/>
        <v/>
      </c>
      <c r="BT31" s="71" t="str">
        <f t="shared" ca="1" si="49"/>
        <v/>
      </c>
      <c r="BU31" s="71" t="str">
        <f t="shared" ca="1" si="50"/>
        <v/>
      </c>
      <c r="BV31" s="71" t="str">
        <f t="shared" ca="1" si="51"/>
        <v/>
      </c>
      <c r="BW31" s="71" t="str">
        <f t="shared" ca="1" si="52"/>
        <v/>
      </c>
      <c r="BX31" s="210" t="str">
        <f t="shared" ca="1" si="53"/>
        <v/>
      </c>
      <c r="BY31" s="70"/>
      <c r="BZ31" s="41" t="str">
        <f t="shared" ca="1" si="54"/>
        <v/>
      </c>
    </row>
    <row r="32" spans="1:78" s="37" customFormat="1" ht="13.95" customHeight="1" x14ac:dyDescent="0.3">
      <c r="A32" s="211" t="str">
        <f t="shared" ca="1" si="17"/>
        <v/>
      </c>
      <c r="B32" s="74"/>
      <c r="C32" s="74" t="s">
        <v>39</v>
      </c>
      <c r="D32" s="74" t="s">
        <v>29</v>
      </c>
      <c r="E32" s="74"/>
      <c r="F32" s="74"/>
      <c r="G32" s="74"/>
      <c r="H32" s="74"/>
      <c r="I32" s="74"/>
      <c r="J32" s="74"/>
      <c r="L32" s="72">
        <v>71</v>
      </c>
      <c r="M32" s="67">
        <f t="shared" si="18"/>
        <v>0</v>
      </c>
      <c r="N32" s="190" t="str">
        <f t="shared" si="1"/>
        <v/>
      </c>
      <c r="O32" s="73"/>
      <c r="P32" s="73"/>
      <c r="Q32" s="73"/>
      <c r="R32" s="73"/>
      <c r="S32" s="73"/>
      <c r="T32" s="70"/>
      <c r="U32" s="76"/>
      <c r="V32" s="76"/>
      <c r="W32" s="76"/>
      <c r="X32" s="76"/>
      <c r="Y32" s="76"/>
      <c r="Z32" s="76"/>
      <c r="AA32" s="76"/>
      <c r="AB32" s="76"/>
      <c r="AC32" s="70">
        <v>32</v>
      </c>
      <c r="AD32" s="187">
        <v>1</v>
      </c>
      <c r="AE32" s="70"/>
      <c r="AF32" s="188"/>
      <c r="AG32" s="182"/>
      <c r="AH32" s="182"/>
      <c r="AI32" s="182"/>
      <c r="AJ32" s="182"/>
      <c r="AK32" s="187"/>
      <c r="AL32" s="70"/>
      <c r="AM32" s="70"/>
      <c r="AN32" s="70"/>
      <c r="AO32" s="70"/>
      <c r="AP32" s="217">
        <f t="shared" si="21"/>
        <v>2</v>
      </c>
      <c r="AQ32" s="35" t="str">
        <f>IF($AP33&gt;$AP32, IFERROR(MATCH($AP32, $AP33:$AP$148, 0)-1, ROW($AQ$148)-ROW()), "")</f>
        <v/>
      </c>
      <c r="AR32" s="192">
        <f t="shared" ca="1" si="22"/>
        <v>0</v>
      </c>
      <c r="AS32" s="36">
        <f t="shared" ca="1" si="23"/>
        <v>0</v>
      </c>
      <c r="AT32" s="36">
        <f t="shared" ca="1" si="24"/>
        <v>0</v>
      </c>
      <c r="AU32" s="36">
        <f t="shared" ca="1" si="25"/>
        <v>0</v>
      </c>
      <c r="AV32" s="207">
        <f t="shared" ca="1" si="26"/>
        <v>0</v>
      </c>
      <c r="AW32" s="209">
        <f t="shared" ca="1" si="27"/>
        <v>0</v>
      </c>
      <c r="AX32" s="36">
        <f t="shared" ca="1" si="28"/>
        <v>0</v>
      </c>
      <c r="AY32" s="36">
        <f t="shared" ca="1" si="29"/>
        <v>0</v>
      </c>
      <c r="AZ32" s="36">
        <f t="shared" ca="1" si="30"/>
        <v>0</v>
      </c>
      <c r="BA32" s="36">
        <f t="shared" ca="1" si="31"/>
        <v>0</v>
      </c>
      <c r="BB32" s="195" t="str">
        <f t="shared" ca="1" si="32"/>
        <v/>
      </c>
      <c r="BC32" s="43" t="str">
        <f t="shared" ca="1" si="33"/>
        <v/>
      </c>
      <c r="BD32" s="43" t="str">
        <f t="shared" ca="1" si="34"/>
        <v/>
      </c>
      <c r="BE32" s="43" t="str">
        <f t="shared" ca="1" si="35"/>
        <v/>
      </c>
      <c r="BF32" s="43" t="str">
        <f t="shared" ca="1" si="36"/>
        <v/>
      </c>
      <c r="BG32" s="198" t="str">
        <f t="shared" ca="1" si="37"/>
        <v/>
      </c>
      <c r="BH32" s="43" t="str">
        <f t="shared" ca="1" si="38"/>
        <v/>
      </c>
      <c r="BI32" s="43" t="str">
        <f t="shared" ca="1" si="39"/>
        <v/>
      </c>
      <c r="BJ32" s="43" t="str">
        <f t="shared" ca="1" si="40"/>
        <v/>
      </c>
      <c r="BK32" s="43" t="str">
        <f t="shared" ca="1" si="41"/>
        <v/>
      </c>
      <c r="BL32" s="200" t="str">
        <f t="shared" ca="1" si="42"/>
        <v/>
      </c>
      <c r="BM32" s="35" t="str">
        <f t="shared" ca="1" si="43"/>
        <v/>
      </c>
      <c r="BN32" s="35" t="str">
        <f t="shared" ca="1" si="44"/>
        <v/>
      </c>
      <c r="BO32" s="35" t="str">
        <f t="shared" ca="1" si="45"/>
        <v/>
      </c>
      <c r="BP32" s="35" t="str">
        <f t="shared" ca="1" si="46"/>
        <v/>
      </c>
      <c r="BQ32" s="203" t="str">
        <f t="shared" si="11"/>
        <v/>
      </c>
      <c r="BR32" s="204" t="str">
        <f t="shared" ca="1" si="47"/>
        <v/>
      </c>
      <c r="BS32" s="196" t="str">
        <f t="shared" ca="1" si="48"/>
        <v/>
      </c>
      <c r="BT32" s="71" t="str">
        <f t="shared" ca="1" si="49"/>
        <v/>
      </c>
      <c r="BU32" s="71" t="str">
        <f t="shared" ca="1" si="50"/>
        <v/>
      </c>
      <c r="BV32" s="71" t="str">
        <f t="shared" ca="1" si="51"/>
        <v/>
      </c>
      <c r="BW32" s="71" t="str">
        <f t="shared" ca="1" si="52"/>
        <v/>
      </c>
      <c r="BX32" s="210" t="str">
        <f t="shared" ca="1" si="53"/>
        <v/>
      </c>
      <c r="BY32" s="70"/>
      <c r="BZ32" s="41" t="str">
        <f t="shared" ca="1" si="54"/>
        <v/>
      </c>
    </row>
    <row r="33" spans="1:78" s="37" customFormat="1" ht="13.95" customHeight="1" x14ac:dyDescent="0.3">
      <c r="A33" s="211" t="str">
        <f t="shared" ca="1" si="17"/>
        <v/>
      </c>
      <c r="B33" s="74"/>
      <c r="C33" s="74" t="s">
        <v>39</v>
      </c>
      <c r="D33" s="74" t="s">
        <v>6</v>
      </c>
      <c r="E33" s="74"/>
      <c r="F33" s="74"/>
      <c r="G33" s="74"/>
      <c r="H33" s="74"/>
      <c r="I33" s="74"/>
      <c r="J33" s="74"/>
      <c r="L33" s="72">
        <v>72</v>
      </c>
      <c r="M33" s="67">
        <f t="shared" si="18"/>
        <v>0</v>
      </c>
      <c r="N33" s="190" t="str">
        <f t="shared" si="1"/>
        <v/>
      </c>
      <c r="O33" s="73"/>
      <c r="P33" s="73"/>
      <c r="Q33" s="73"/>
      <c r="R33" s="73"/>
      <c r="S33" s="73"/>
      <c r="T33" s="70"/>
      <c r="U33" s="76"/>
      <c r="V33" s="76"/>
      <c r="W33" s="76"/>
      <c r="X33" s="76"/>
      <c r="Y33" s="76"/>
      <c r="Z33" s="76"/>
      <c r="AA33" s="76"/>
      <c r="AB33" s="76"/>
      <c r="AC33" s="70">
        <v>33</v>
      </c>
      <c r="AD33" s="187"/>
      <c r="AE33" s="70"/>
      <c r="AF33" s="188"/>
      <c r="AG33" s="182"/>
      <c r="AH33" s="182"/>
      <c r="AI33" s="182"/>
      <c r="AJ33" s="182"/>
      <c r="AK33" s="187"/>
      <c r="AL33" s="70"/>
      <c r="AM33" s="70"/>
      <c r="AN33" s="70"/>
      <c r="AO33" s="70"/>
      <c r="AP33" s="217">
        <f t="shared" si="21"/>
        <v>2</v>
      </c>
      <c r="AQ33" s="35" t="str">
        <f>IF($AP34&gt;$AP33, IFERROR(MATCH($AP33, $AP34:$AP$148, 0)-1, ROW($AQ$148)-ROW()), "")</f>
        <v/>
      </c>
      <c r="AR33" s="192">
        <f t="shared" ca="1" si="22"/>
        <v>0</v>
      </c>
      <c r="AS33" s="36">
        <f t="shared" ca="1" si="23"/>
        <v>0</v>
      </c>
      <c r="AT33" s="36">
        <f t="shared" ca="1" si="24"/>
        <v>0</v>
      </c>
      <c r="AU33" s="36">
        <f t="shared" ca="1" si="25"/>
        <v>0</v>
      </c>
      <c r="AV33" s="207">
        <f t="shared" ca="1" si="26"/>
        <v>0</v>
      </c>
      <c r="AW33" s="209">
        <f t="shared" ca="1" si="27"/>
        <v>0</v>
      </c>
      <c r="AX33" s="36">
        <f t="shared" ca="1" si="28"/>
        <v>0</v>
      </c>
      <c r="AY33" s="36">
        <f t="shared" ca="1" si="29"/>
        <v>0</v>
      </c>
      <c r="AZ33" s="36">
        <f t="shared" ca="1" si="30"/>
        <v>0</v>
      </c>
      <c r="BA33" s="36">
        <f t="shared" ca="1" si="31"/>
        <v>0</v>
      </c>
      <c r="BB33" s="195" t="str">
        <f t="shared" ca="1" si="32"/>
        <v/>
      </c>
      <c r="BC33" s="43" t="str">
        <f t="shared" ca="1" si="33"/>
        <v/>
      </c>
      <c r="BD33" s="43" t="str">
        <f t="shared" ca="1" si="34"/>
        <v/>
      </c>
      <c r="BE33" s="43" t="str">
        <f t="shared" ca="1" si="35"/>
        <v/>
      </c>
      <c r="BF33" s="43" t="str">
        <f t="shared" ca="1" si="36"/>
        <v/>
      </c>
      <c r="BG33" s="198" t="str">
        <f t="shared" ca="1" si="37"/>
        <v/>
      </c>
      <c r="BH33" s="43" t="str">
        <f t="shared" ca="1" si="38"/>
        <v/>
      </c>
      <c r="BI33" s="43" t="str">
        <f t="shared" ca="1" si="39"/>
        <v/>
      </c>
      <c r="BJ33" s="43" t="str">
        <f t="shared" ca="1" si="40"/>
        <v/>
      </c>
      <c r="BK33" s="43" t="str">
        <f t="shared" ca="1" si="41"/>
        <v/>
      </c>
      <c r="BL33" s="200" t="str">
        <f t="shared" ca="1" si="42"/>
        <v/>
      </c>
      <c r="BM33" s="35" t="str">
        <f t="shared" ca="1" si="43"/>
        <v/>
      </c>
      <c r="BN33" s="35" t="str">
        <f t="shared" ca="1" si="44"/>
        <v/>
      </c>
      <c r="BO33" s="35" t="str">
        <f t="shared" ca="1" si="45"/>
        <v/>
      </c>
      <c r="BP33" s="35" t="str">
        <f t="shared" ca="1" si="46"/>
        <v/>
      </c>
      <c r="BQ33" s="203" t="str">
        <f t="shared" si="11"/>
        <v/>
      </c>
      <c r="BR33" s="204" t="str">
        <f t="shared" ca="1" si="47"/>
        <v/>
      </c>
      <c r="BS33" s="196" t="str">
        <f t="shared" ca="1" si="48"/>
        <v/>
      </c>
      <c r="BT33" s="71" t="str">
        <f t="shared" ca="1" si="49"/>
        <v/>
      </c>
      <c r="BU33" s="71" t="str">
        <f t="shared" ca="1" si="50"/>
        <v/>
      </c>
      <c r="BV33" s="71" t="str">
        <f t="shared" ca="1" si="51"/>
        <v/>
      </c>
      <c r="BW33" s="71" t="str">
        <f t="shared" ca="1" si="52"/>
        <v/>
      </c>
      <c r="BX33" s="210" t="str">
        <f t="shared" ca="1" si="53"/>
        <v/>
      </c>
      <c r="BY33" s="70"/>
      <c r="BZ33" s="41" t="str">
        <f t="shared" ca="1" si="54"/>
        <v/>
      </c>
    </row>
    <row r="34" spans="1:78" s="37" customFormat="1" ht="13.95" customHeight="1" x14ac:dyDescent="0.3">
      <c r="A34" s="211" t="str">
        <f t="shared" ca="1" si="17"/>
        <v/>
      </c>
      <c r="B34" s="74"/>
      <c r="C34" s="74" t="s">
        <v>39</v>
      </c>
      <c r="D34" s="74" t="s">
        <v>30</v>
      </c>
      <c r="E34" s="74"/>
      <c r="F34" s="74"/>
      <c r="G34" s="74"/>
      <c r="H34" s="74"/>
      <c r="I34" s="74"/>
      <c r="J34" s="74"/>
      <c r="L34" s="72">
        <v>73</v>
      </c>
      <c r="M34" s="67">
        <f t="shared" si="18"/>
        <v>0</v>
      </c>
      <c r="N34" s="190">
        <f t="shared" si="1"/>
        <v>0</v>
      </c>
      <c r="O34" s="73">
        <f>SUM(O35,O36,O37,O38,O77,O78,O79)</f>
        <v>0</v>
      </c>
      <c r="P34" s="73">
        <f t="shared" ref="P34:S34" si="62">SUM(P35,P36,P37,P38,P77,P78,P79)</f>
        <v>0</v>
      </c>
      <c r="Q34" s="73">
        <f t="shared" si="62"/>
        <v>0</v>
      </c>
      <c r="R34" s="73">
        <f t="shared" si="62"/>
        <v>0</v>
      </c>
      <c r="S34" s="73">
        <f t="shared" si="62"/>
        <v>0</v>
      </c>
      <c r="T34" s="70"/>
      <c r="U34" s="76"/>
      <c r="V34" s="76"/>
      <c r="W34" s="76"/>
      <c r="X34" s="76"/>
      <c r="Y34" s="76"/>
      <c r="Z34" s="76"/>
      <c r="AA34" s="76"/>
      <c r="AB34" s="76"/>
      <c r="AC34" s="70">
        <v>34</v>
      </c>
      <c r="AD34" s="187"/>
      <c r="AE34" s="70"/>
      <c r="AF34" s="188"/>
      <c r="AG34" s="182"/>
      <c r="AH34" s="182"/>
      <c r="AI34" s="182"/>
      <c r="AJ34" s="182"/>
      <c r="AK34" s="187"/>
      <c r="AL34" s="70"/>
      <c r="AM34" s="70"/>
      <c r="AN34" s="70"/>
      <c r="AO34" s="70"/>
      <c r="AP34" s="217">
        <f t="shared" si="21"/>
        <v>2</v>
      </c>
      <c r="AQ34" s="35">
        <f>IF($AP35&gt;$AP34, IFERROR(MATCH($AP34, $AP35:$AP$148, 0)-1, ROW($AQ$148)-ROW()), "")</f>
        <v>45</v>
      </c>
      <c r="AR34" s="192">
        <f t="shared" ca="1" si="22"/>
        <v>0</v>
      </c>
      <c r="AS34" s="36">
        <f t="shared" ca="1" si="23"/>
        <v>0</v>
      </c>
      <c r="AT34" s="36">
        <f t="shared" ca="1" si="24"/>
        <v>0</v>
      </c>
      <c r="AU34" s="36">
        <f t="shared" ca="1" si="25"/>
        <v>0</v>
      </c>
      <c r="AV34" s="207">
        <f t="shared" ca="1" si="26"/>
        <v>0</v>
      </c>
      <c r="AW34" s="209">
        <f t="shared" ca="1" si="27"/>
        <v>0</v>
      </c>
      <c r="AX34" s="36">
        <f t="shared" ca="1" si="28"/>
        <v>0</v>
      </c>
      <c r="AY34" s="36">
        <f t="shared" ca="1" si="29"/>
        <v>0</v>
      </c>
      <c r="AZ34" s="36">
        <f t="shared" ca="1" si="30"/>
        <v>0</v>
      </c>
      <c r="BA34" s="36">
        <f t="shared" ca="1" si="31"/>
        <v>0</v>
      </c>
      <c r="BB34" s="195" t="str">
        <f t="shared" ca="1" si="32"/>
        <v/>
      </c>
      <c r="BC34" s="43" t="str">
        <f t="shared" ca="1" si="33"/>
        <v/>
      </c>
      <c r="BD34" s="43" t="str">
        <f t="shared" ca="1" si="34"/>
        <v/>
      </c>
      <c r="BE34" s="43" t="str">
        <f t="shared" ca="1" si="35"/>
        <v/>
      </c>
      <c r="BF34" s="43" t="str">
        <f t="shared" ca="1" si="36"/>
        <v/>
      </c>
      <c r="BG34" s="198" t="str">
        <f t="shared" ca="1" si="37"/>
        <v/>
      </c>
      <c r="BH34" s="43" t="str">
        <f t="shared" ca="1" si="38"/>
        <v/>
      </c>
      <c r="BI34" s="43" t="str">
        <f t="shared" ca="1" si="39"/>
        <v/>
      </c>
      <c r="BJ34" s="43" t="str">
        <f t="shared" ca="1" si="40"/>
        <v/>
      </c>
      <c r="BK34" s="43" t="str">
        <f t="shared" ca="1" si="41"/>
        <v/>
      </c>
      <c r="BL34" s="200" t="str">
        <f t="shared" ca="1" si="42"/>
        <v/>
      </c>
      <c r="BM34" s="35" t="str">
        <f t="shared" ca="1" si="43"/>
        <v/>
      </c>
      <c r="BN34" s="35" t="str">
        <f t="shared" ca="1" si="44"/>
        <v/>
      </c>
      <c r="BO34" s="35" t="str">
        <f t="shared" ca="1" si="45"/>
        <v/>
      </c>
      <c r="BP34" s="35" t="str">
        <f t="shared" ca="1" si="46"/>
        <v/>
      </c>
      <c r="BQ34" s="203" t="str">
        <f t="shared" si="11"/>
        <v/>
      </c>
      <c r="BR34" s="204" t="str">
        <f t="shared" ca="1" si="47"/>
        <v/>
      </c>
      <c r="BS34" s="196" t="str">
        <f t="shared" ca="1" si="48"/>
        <v/>
      </c>
      <c r="BT34" s="71" t="str">
        <f t="shared" ca="1" si="49"/>
        <v/>
      </c>
      <c r="BU34" s="71" t="str">
        <f t="shared" ca="1" si="50"/>
        <v/>
      </c>
      <c r="BV34" s="71" t="str">
        <f t="shared" ca="1" si="51"/>
        <v/>
      </c>
      <c r="BW34" s="71" t="str">
        <f t="shared" ca="1" si="52"/>
        <v/>
      </c>
      <c r="BX34" s="210" t="str">
        <f t="shared" ca="1" si="53"/>
        <v/>
      </c>
      <c r="BY34" s="70"/>
      <c r="BZ34" s="41" t="str">
        <f t="shared" ca="1" si="54"/>
        <v/>
      </c>
    </row>
    <row r="35" spans="1:78" s="37" customFormat="1" ht="13.95" customHeight="1" x14ac:dyDescent="0.3">
      <c r="A35" s="211" t="str">
        <f t="shared" ca="1" si="17"/>
        <v/>
      </c>
      <c r="B35" s="74"/>
      <c r="C35" s="74" t="s">
        <v>39</v>
      </c>
      <c r="D35" s="74" t="s">
        <v>39</v>
      </c>
      <c r="E35" s="74" t="s">
        <v>339</v>
      </c>
      <c r="F35" s="74"/>
      <c r="G35" s="74"/>
      <c r="H35" s="74"/>
      <c r="I35" s="74"/>
      <c r="J35" s="74"/>
      <c r="L35" s="72">
        <v>730</v>
      </c>
      <c r="M35" s="67">
        <f t="shared" si="18"/>
        <v>0</v>
      </c>
      <c r="N35" s="190" t="str">
        <f t="shared" si="1"/>
        <v/>
      </c>
      <c r="O35" s="73"/>
      <c r="P35" s="73"/>
      <c r="Q35" s="73"/>
      <c r="R35" s="73"/>
      <c r="S35" s="73"/>
      <c r="T35" s="70"/>
      <c r="U35" s="76"/>
      <c r="V35" s="76"/>
      <c r="W35" s="76"/>
      <c r="X35" s="76"/>
      <c r="Y35" s="76"/>
      <c r="Z35" s="76"/>
      <c r="AA35" s="76"/>
      <c r="AB35" s="76"/>
      <c r="AC35" s="70">
        <v>35</v>
      </c>
      <c r="AD35" s="187"/>
      <c r="AE35" s="70"/>
      <c r="AF35" s="188"/>
      <c r="AG35" s="182"/>
      <c r="AH35" s="182"/>
      <c r="AI35" s="182"/>
      <c r="AJ35" s="182"/>
      <c r="AK35" s="187"/>
      <c r="AL35" s="70"/>
      <c r="AM35" s="70"/>
      <c r="AN35" s="70"/>
      <c r="AO35" s="70"/>
      <c r="AP35" s="217">
        <f t="shared" si="21"/>
        <v>3</v>
      </c>
      <c r="AQ35" s="35" t="str">
        <f>IF($AP36&gt;$AP35, IFERROR(MATCH($AP35, $AP36:$AP$148, 0)-1, ROW($AQ$148)-ROW()), "")</f>
        <v/>
      </c>
      <c r="AR35" s="192">
        <f t="shared" ca="1" si="22"/>
        <v>0</v>
      </c>
      <c r="AS35" s="36">
        <f t="shared" ca="1" si="23"/>
        <v>0</v>
      </c>
      <c r="AT35" s="36">
        <f t="shared" ca="1" si="24"/>
        <v>0</v>
      </c>
      <c r="AU35" s="36">
        <f t="shared" ca="1" si="25"/>
        <v>0</v>
      </c>
      <c r="AV35" s="207">
        <f t="shared" ca="1" si="26"/>
        <v>0</v>
      </c>
      <c r="AW35" s="209">
        <f t="shared" ca="1" si="27"/>
        <v>0</v>
      </c>
      <c r="AX35" s="36">
        <f t="shared" ca="1" si="28"/>
        <v>0</v>
      </c>
      <c r="AY35" s="36">
        <f t="shared" ca="1" si="29"/>
        <v>0</v>
      </c>
      <c r="AZ35" s="36">
        <f t="shared" ca="1" si="30"/>
        <v>0</v>
      </c>
      <c r="BA35" s="36">
        <f t="shared" ca="1" si="31"/>
        <v>0</v>
      </c>
      <c r="BB35" s="195" t="str">
        <f t="shared" ca="1" si="32"/>
        <v/>
      </c>
      <c r="BC35" s="43" t="str">
        <f t="shared" ca="1" si="33"/>
        <v/>
      </c>
      <c r="BD35" s="43" t="str">
        <f t="shared" ca="1" si="34"/>
        <v/>
      </c>
      <c r="BE35" s="43" t="str">
        <f t="shared" ca="1" si="35"/>
        <v/>
      </c>
      <c r="BF35" s="43" t="str">
        <f t="shared" ca="1" si="36"/>
        <v/>
      </c>
      <c r="BG35" s="198" t="str">
        <f t="shared" ca="1" si="37"/>
        <v/>
      </c>
      <c r="BH35" s="43" t="str">
        <f t="shared" ca="1" si="38"/>
        <v/>
      </c>
      <c r="BI35" s="43" t="str">
        <f t="shared" ca="1" si="39"/>
        <v/>
      </c>
      <c r="BJ35" s="43" t="str">
        <f t="shared" ca="1" si="40"/>
        <v/>
      </c>
      <c r="BK35" s="43" t="str">
        <f t="shared" ca="1" si="41"/>
        <v/>
      </c>
      <c r="BL35" s="200" t="str">
        <f t="shared" ca="1" si="42"/>
        <v/>
      </c>
      <c r="BM35" s="35" t="str">
        <f t="shared" ca="1" si="43"/>
        <v/>
      </c>
      <c r="BN35" s="35" t="str">
        <f t="shared" ca="1" si="44"/>
        <v/>
      </c>
      <c r="BO35" s="35" t="str">
        <f t="shared" ca="1" si="45"/>
        <v/>
      </c>
      <c r="BP35" s="35" t="str">
        <f t="shared" ca="1" si="46"/>
        <v/>
      </c>
      <c r="BQ35" s="203" t="str">
        <f t="shared" si="11"/>
        <v/>
      </c>
      <c r="BR35" s="204" t="str">
        <f t="shared" ca="1" si="47"/>
        <v/>
      </c>
      <c r="BS35" s="196" t="str">
        <f t="shared" ca="1" si="48"/>
        <v/>
      </c>
      <c r="BT35" s="71" t="str">
        <f t="shared" ca="1" si="49"/>
        <v/>
      </c>
      <c r="BU35" s="71" t="str">
        <f t="shared" ca="1" si="50"/>
        <v/>
      </c>
      <c r="BV35" s="71" t="str">
        <f t="shared" ca="1" si="51"/>
        <v/>
      </c>
      <c r="BW35" s="71" t="str">
        <f t="shared" ca="1" si="52"/>
        <v/>
      </c>
      <c r="BX35" s="210" t="str">
        <f t="shared" ca="1" si="53"/>
        <v/>
      </c>
      <c r="BY35" s="70"/>
      <c r="BZ35" s="41" t="str">
        <f t="shared" ca="1" si="54"/>
        <v/>
      </c>
    </row>
    <row r="36" spans="1:78" s="37" customFormat="1" ht="13.95" customHeight="1" x14ac:dyDescent="0.3">
      <c r="A36" s="211" t="str">
        <f t="shared" ca="1" si="17"/>
        <v/>
      </c>
      <c r="B36" s="74"/>
      <c r="C36" s="74" t="s">
        <v>39</v>
      </c>
      <c r="D36" s="74" t="s">
        <v>39</v>
      </c>
      <c r="E36" s="37" t="s">
        <v>340</v>
      </c>
      <c r="L36" s="72">
        <v>731</v>
      </c>
      <c r="M36" s="67">
        <f t="shared" si="18"/>
        <v>0</v>
      </c>
      <c r="N36" s="190" t="str">
        <f t="shared" si="1"/>
        <v/>
      </c>
      <c r="O36" s="73"/>
      <c r="P36" s="73"/>
      <c r="Q36" s="73"/>
      <c r="R36" s="73"/>
      <c r="S36" s="73"/>
      <c r="T36" s="70"/>
      <c r="U36" s="76"/>
      <c r="V36" s="76"/>
      <c r="W36" s="76"/>
      <c r="X36" s="76"/>
      <c r="Y36" s="76"/>
      <c r="Z36" s="76"/>
      <c r="AA36" s="76"/>
      <c r="AB36" s="76"/>
      <c r="AC36" s="70">
        <v>36</v>
      </c>
      <c r="AD36" s="187"/>
      <c r="AE36" s="70"/>
      <c r="AF36" s="188"/>
      <c r="AG36" s="182"/>
      <c r="AH36" s="182"/>
      <c r="AI36" s="182"/>
      <c r="AJ36" s="182"/>
      <c r="AK36" s="187"/>
      <c r="AL36" s="70"/>
      <c r="AM36" s="70"/>
      <c r="AN36" s="70"/>
      <c r="AO36" s="70"/>
      <c r="AP36" s="217">
        <f t="shared" si="21"/>
        <v>3</v>
      </c>
      <c r="AQ36" s="35" t="str">
        <f>IF($AP37&gt;$AP36, IFERROR(MATCH($AP36, $AP37:$AP$148, 0)-1, ROW($AQ$148)-ROW()), "")</f>
        <v/>
      </c>
      <c r="AR36" s="192">
        <f t="shared" ca="1" si="22"/>
        <v>0</v>
      </c>
      <c r="AS36" s="36">
        <f t="shared" ca="1" si="23"/>
        <v>0</v>
      </c>
      <c r="AT36" s="36">
        <f t="shared" ca="1" si="24"/>
        <v>0</v>
      </c>
      <c r="AU36" s="36">
        <f t="shared" ca="1" si="25"/>
        <v>0</v>
      </c>
      <c r="AV36" s="207">
        <f t="shared" ca="1" si="26"/>
        <v>0</v>
      </c>
      <c r="AW36" s="209">
        <f t="shared" ca="1" si="27"/>
        <v>0</v>
      </c>
      <c r="AX36" s="36">
        <f t="shared" ca="1" si="28"/>
        <v>0</v>
      </c>
      <c r="AY36" s="36">
        <f t="shared" ca="1" si="29"/>
        <v>0</v>
      </c>
      <c r="AZ36" s="36">
        <f t="shared" ca="1" si="30"/>
        <v>0</v>
      </c>
      <c r="BA36" s="36">
        <f t="shared" ca="1" si="31"/>
        <v>0</v>
      </c>
      <c r="BB36" s="195" t="str">
        <f t="shared" ca="1" si="32"/>
        <v/>
      </c>
      <c r="BC36" s="43" t="str">
        <f t="shared" ca="1" si="33"/>
        <v/>
      </c>
      <c r="BD36" s="43" t="str">
        <f t="shared" ca="1" si="34"/>
        <v/>
      </c>
      <c r="BE36" s="43" t="str">
        <f t="shared" ca="1" si="35"/>
        <v/>
      </c>
      <c r="BF36" s="43" t="str">
        <f t="shared" ca="1" si="36"/>
        <v/>
      </c>
      <c r="BG36" s="198" t="str">
        <f t="shared" ca="1" si="37"/>
        <v/>
      </c>
      <c r="BH36" s="43" t="str">
        <f t="shared" ca="1" si="38"/>
        <v/>
      </c>
      <c r="BI36" s="43" t="str">
        <f t="shared" ca="1" si="39"/>
        <v/>
      </c>
      <c r="BJ36" s="43" t="str">
        <f t="shared" ca="1" si="40"/>
        <v/>
      </c>
      <c r="BK36" s="43" t="str">
        <f t="shared" ca="1" si="41"/>
        <v/>
      </c>
      <c r="BL36" s="200" t="str">
        <f t="shared" ca="1" si="42"/>
        <v/>
      </c>
      <c r="BM36" s="35" t="str">
        <f t="shared" ca="1" si="43"/>
        <v/>
      </c>
      <c r="BN36" s="35" t="str">
        <f t="shared" ca="1" si="44"/>
        <v/>
      </c>
      <c r="BO36" s="35" t="str">
        <f t="shared" ca="1" si="45"/>
        <v/>
      </c>
      <c r="BP36" s="35" t="str">
        <f t="shared" ca="1" si="46"/>
        <v/>
      </c>
      <c r="BQ36" s="203" t="str">
        <f t="shared" si="11"/>
        <v/>
      </c>
      <c r="BR36" s="204" t="str">
        <f t="shared" ca="1" si="47"/>
        <v/>
      </c>
      <c r="BS36" s="196" t="str">
        <f t="shared" ca="1" si="48"/>
        <v/>
      </c>
      <c r="BT36" s="71" t="str">
        <f t="shared" ca="1" si="49"/>
        <v/>
      </c>
      <c r="BU36" s="71" t="str">
        <f t="shared" ca="1" si="50"/>
        <v/>
      </c>
      <c r="BV36" s="71" t="str">
        <f t="shared" ca="1" si="51"/>
        <v/>
      </c>
      <c r="BW36" s="71" t="str">
        <f t="shared" ca="1" si="52"/>
        <v/>
      </c>
      <c r="BX36" s="210" t="str">
        <f t="shared" ca="1" si="53"/>
        <v/>
      </c>
      <c r="BY36" s="70"/>
      <c r="BZ36" s="41" t="str">
        <f t="shared" ca="1" si="54"/>
        <v/>
      </c>
    </row>
    <row r="37" spans="1:78" s="37" customFormat="1" ht="13.95" customHeight="1" x14ac:dyDescent="0.3">
      <c r="A37" s="211" t="str">
        <f t="shared" ca="1" si="17"/>
        <v/>
      </c>
      <c r="B37" s="74"/>
      <c r="C37" s="74" t="s">
        <v>39</v>
      </c>
      <c r="D37" s="39" t="s">
        <v>39</v>
      </c>
      <c r="E37" s="39" t="s">
        <v>341</v>
      </c>
      <c r="F37" s="39"/>
      <c r="G37" s="39"/>
      <c r="H37" s="39"/>
      <c r="I37" s="39"/>
      <c r="J37" s="39"/>
      <c r="K37" s="38"/>
      <c r="L37" s="72">
        <v>732</v>
      </c>
      <c r="M37" s="67">
        <f t="shared" si="18"/>
        <v>0</v>
      </c>
      <c r="N37" s="190" t="str">
        <f t="shared" ref="N37:N68" si="63">IF(Begrotingstype="Stabiel", VALUE(O37), IF(O37&amp;P37&amp;Q37&amp;R37&amp;S37&lt;&gt;"", SUM(O37:S37)/5, ""))</f>
        <v/>
      </c>
      <c r="O37" s="73"/>
      <c r="P37" s="73"/>
      <c r="Q37" s="73"/>
      <c r="R37" s="73"/>
      <c r="S37" s="73"/>
      <c r="T37" s="70"/>
      <c r="U37" s="76"/>
      <c r="V37" s="76"/>
      <c r="W37" s="76"/>
      <c r="X37" s="76"/>
      <c r="Y37" s="76"/>
      <c r="Z37" s="76"/>
      <c r="AA37" s="76"/>
      <c r="AB37" s="76"/>
      <c r="AC37" s="70">
        <v>37</v>
      </c>
      <c r="AD37" s="187"/>
      <c r="AE37" s="70"/>
      <c r="AF37" s="188"/>
      <c r="AG37" s="182"/>
      <c r="AH37" s="182"/>
      <c r="AI37" s="182"/>
      <c r="AJ37" s="182"/>
      <c r="AK37" s="187"/>
      <c r="AL37" s="70"/>
      <c r="AM37" s="70"/>
      <c r="AN37" s="70"/>
      <c r="AO37" s="70"/>
      <c r="AP37" s="217">
        <f t="shared" si="21"/>
        <v>3</v>
      </c>
      <c r="AQ37" s="35" t="str">
        <f>IF($AP38&gt;$AP37, IFERROR(MATCH($AP37, $AP38:$AP$148, 0)-1, ROW($AQ$148)-ROW()), "")</f>
        <v/>
      </c>
      <c r="AR37" s="192">
        <f t="shared" ca="1" si="22"/>
        <v>0</v>
      </c>
      <c r="AS37" s="36">
        <f t="shared" ca="1" si="23"/>
        <v>0</v>
      </c>
      <c r="AT37" s="36">
        <f t="shared" ca="1" si="24"/>
        <v>0</v>
      </c>
      <c r="AU37" s="36">
        <f t="shared" ca="1" si="25"/>
        <v>0</v>
      </c>
      <c r="AV37" s="207">
        <f t="shared" ca="1" si="26"/>
        <v>0</v>
      </c>
      <c r="AW37" s="209">
        <f t="shared" ca="1" si="27"/>
        <v>0</v>
      </c>
      <c r="AX37" s="36">
        <f t="shared" ca="1" si="28"/>
        <v>0</v>
      </c>
      <c r="AY37" s="36">
        <f t="shared" ca="1" si="29"/>
        <v>0</v>
      </c>
      <c r="AZ37" s="36">
        <f t="shared" ca="1" si="30"/>
        <v>0</v>
      </c>
      <c r="BA37" s="36">
        <f t="shared" ca="1" si="31"/>
        <v>0</v>
      </c>
      <c r="BB37" s="195" t="str">
        <f t="shared" ca="1" si="32"/>
        <v/>
      </c>
      <c r="BC37" s="43" t="str">
        <f t="shared" ca="1" si="33"/>
        <v/>
      </c>
      <c r="BD37" s="43" t="str">
        <f t="shared" ca="1" si="34"/>
        <v/>
      </c>
      <c r="BE37" s="43" t="str">
        <f t="shared" ca="1" si="35"/>
        <v/>
      </c>
      <c r="BF37" s="43" t="str">
        <f t="shared" ca="1" si="36"/>
        <v/>
      </c>
      <c r="BG37" s="198" t="str">
        <f t="shared" ca="1" si="37"/>
        <v/>
      </c>
      <c r="BH37" s="43" t="str">
        <f t="shared" ca="1" si="38"/>
        <v/>
      </c>
      <c r="BI37" s="43" t="str">
        <f t="shared" ca="1" si="39"/>
        <v/>
      </c>
      <c r="BJ37" s="43" t="str">
        <f t="shared" ca="1" si="40"/>
        <v/>
      </c>
      <c r="BK37" s="43" t="str">
        <f t="shared" ca="1" si="41"/>
        <v/>
      </c>
      <c r="BL37" s="200" t="str">
        <f t="shared" ca="1" si="42"/>
        <v/>
      </c>
      <c r="BM37" s="35" t="str">
        <f t="shared" ca="1" si="43"/>
        <v/>
      </c>
      <c r="BN37" s="35" t="str">
        <f t="shared" ca="1" si="44"/>
        <v/>
      </c>
      <c r="BO37" s="35" t="str">
        <f t="shared" ca="1" si="45"/>
        <v/>
      </c>
      <c r="BP37" s="35" t="str">
        <f t="shared" ca="1" si="46"/>
        <v/>
      </c>
      <c r="BQ37" s="203" t="str">
        <f t="shared" si="11"/>
        <v/>
      </c>
      <c r="BR37" s="204" t="str">
        <f t="shared" ca="1" si="47"/>
        <v/>
      </c>
      <c r="BS37" s="196" t="str">
        <f t="shared" ca="1" si="48"/>
        <v/>
      </c>
      <c r="BT37" s="71" t="str">
        <f t="shared" ca="1" si="49"/>
        <v/>
      </c>
      <c r="BU37" s="71" t="str">
        <f t="shared" ca="1" si="50"/>
        <v/>
      </c>
      <c r="BV37" s="71" t="str">
        <f t="shared" ca="1" si="51"/>
        <v/>
      </c>
      <c r="BW37" s="71" t="str">
        <f t="shared" ca="1" si="52"/>
        <v/>
      </c>
      <c r="BX37" s="210" t="str">
        <f t="shared" ca="1" si="53"/>
        <v/>
      </c>
      <c r="BY37" s="70"/>
      <c r="BZ37" s="41" t="str">
        <f t="shared" ca="1" si="54"/>
        <v/>
      </c>
    </row>
    <row r="38" spans="1:78" s="37" customFormat="1" ht="13.95" customHeight="1" x14ac:dyDescent="0.3">
      <c r="A38" s="211" t="str">
        <f t="shared" ca="1" si="17"/>
        <v/>
      </c>
      <c r="B38" s="74"/>
      <c r="C38" s="74" t="s">
        <v>39</v>
      </c>
      <c r="D38" s="74" t="s">
        <v>39</v>
      </c>
      <c r="E38" s="74" t="s">
        <v>342</v>
      </c>
      <c r="F38" s="74"/>
      <c r="G38" s="74"/>
      <c r="H38" s="74"/>
      <c r="I38" s="74"/>
      <c r="J38" s="74"/>
      <c r="L38" s="72">
        <v>733</v>
      </c>
      <c r="M38" s="67">
        <f t="shared" si="18"/>
        <v>0</v>
      </c>
      <c r="N38" s="190">
        <f t="shared" si="63"/>
        <v>0</v>
      </c>
      <c r="O38" s="73">
        <f>SUM(O39,O40,O41,O52,O59,O60,O74,O75,O76)</f>
        <v>0</v>
      </c>
      <c r="P38" s="73">
        <f t="shared" ref="P38:S38" si="64">SUM(P39,P40,P41,P52,P59,P60,P74,P75,P76)</f>
        <v>0</v>
      </c>
      <c r="Q38" s="73">
        <f t="shared" si="64"/>
        <v>0</v>
      </c>
      <c r="R38" s="73">
        <f t="shared" si="64"/>
        <v>0</v>
      </c>
      <c r="S38" s="73">
        <f t="shared" si="64"/>
        <v>0</v>
      </c>
      <c r="T38" s="70"/>
      <c r="U38" s="76"/>
      <c r="V38" s="76"/>
      <c r="W38" s="76"/>
      <c r="X38" s="76"/>
      <c r="Y38" s="76"/>
      <c r="Z38" s="76"/>
      <c r="AA38" s="76"/>
      <c r="AB38" s="76"/>
      <c r="AC38" s="70">
        <v>38</v>
      </c>
      <c r="AD38" s="187"/>
      <c r="AE38" s="70"/>
      <c r="AF38" s="188"/>
      <c r="AG38" s="182"/>
      <c r="AH38" s="182"/>
      <c r="AI38" s="182"/>
      <c r="AJ38" s="182"/>
      <c r="AK38" s="187"/>
      <c r="AL38" s="70"/>
      <c r="AM38" s="70"/>
      <c r="AN38" s="70"/>
      <c r="AO38" s="70"/>
      <c r="AP38" s="217">
        <f t="shared" si="21"/>
        <v>3</v>
      </c>
      <c r="AQ38" s="35">
        <f>IF($AP39&gt;$AP38, IFERROR(MATCH($AP38, $AP39:$AP$148, 0)-1, ROW($AQ$148)-ROW()), "")</f>
        <v>38</v>
      </c>
      <c r="AR38" s="192">
        <f t="shared" ca="1" si="22"/>
        <v>0</v>
      </c>
      <c r="AS38" s="36">
        <f t="shared" ca="1" si="23"/>
        <v>0</v>
      </c>
      <c r="AT38" s="36">
        <f t="shared" ca="1" si="24"/>
        <v>0</v>
      </c>
      <c r="AU38" s="36">
        <f t="shared" ca="1" si="25"/>
        <v>0</v>
      </c>
      <c r="AV38" s="207">
        <f t="shared" ca="1" si="26"/>
        <v>0</v>
      </c>
      <c r="AW38" s="209">
        <f t="shared" ca="1" si="27"/>
        <v>0</v>
      </c>
      <c r="AX38" s="36">
        <f t="shared" ca="1" si="28"/>
        <v>0</v>
      </c>
      <c r="AY38" s="36">
        <f t="shared" ca="1" si="29"/>
        <v>0</v>
      </c>
      <c r="AZ38" s="36">
        <f t="shared" ca="1" si="30"/>
        <v>0</v>
      </c>
      <c r="BA38" s="36">
        <f t="shared" ca="1" si="31"/>
        <v>0</v>
      </c>
      <c r="BB38" s="195" t="str">
        <f t="shared" ca="1" si="32"/>
        <v/>
      </c>
      <c r="BC38" s="43" t="str">
        <f t="shared" ca="1" si="33"/>
        <v/>
      </c>
      <c r="BD38" s="43" t="str">
        <f t="shared" ca="1" si="34"/>
        <v/>
      </c>
      <c r="BE38" s="43" t="str">
        <f t="shared" ca="1" si="35"/>
        <v/>
      </c>
      <c r="BF38" s="43" t="str">
        <f t="shared" ca="1" si="36"/>
        <v/>
      </c>
      <c r="BG38" s="198" t="str">
        <f t="shared" ca="1" si="37"/>
        <v/>
      </c>
      <c r="BH38" s="43" t="str">
        <f t="shared" ca="1" si="38"/>
        <v/>
      </c>
      <c r="BI38" s="43" t="str">
        <f t="shared" ca="1" si="39"/>
        <v/>
      </c>
      <c r="BJ38" s="43" t="str">
        <f t="shared" ca="1" si="40"/>
        <v/>
      </c>
      <c r="BK38" s="43" t="str">
        <f t="shared" ca="1" si="41"/>
        <v/>
      </c>
      <c r="BL38" s="200" t="str">
        <f t="shared" ca="1" si="42"/>
        <v/>
      </c>
      <c r="BM38" s="35" t="str">
        <f t="shared" ca="1" si="43"/>
        <v/>
      </c>
      <c r="BN38" s="35" t="str">
        <f t="shared" ca="1" si="44"/>
        <v/>
      </c>
      <c r="BO38" s="35" t="str">
        <f t="shared" ca="1" si="45"/>
        <v/>
      </c>
      <c r="BP38" s="35" t="str">
        <f t="shared" ca="1" si="46"/>
        <v/>
      </c>
      <c r="BQ38" s="203" t="str">
        <f t="shared" si="11"/>
        <v/>
      </c>
      <c r="BR38" s="204" t="str">
        <f t="shared" ca="1" si="47"/>
        <v/>
      </c>
      <c r="BS38" s="196" t="str">
        <f t="shared" ca="1" si="48"/>
        <v/>
      </c>
      <c r="BT38" s="71" t="str">
        <f t="shared" ca="1" si="49"/>
        <v/>
      </c>
      <c r="BU38" s="71" t="str">
        <f t="shared" ca="1" si="50"/>
        <v/>
      </c>
      <c r="BV38" s="71" t="str">
        <f t="shared" ca="1" si="51"/>
        <v/>
      </c>
      <c r="BW38" s="71" t="str">
        <f t="shared" ca="1" si="52"/>
        <v/>
      </c>
      <c r="BX38" s="210" t="str">
        <f t="shared" ca="1" si="53"/>
        <v/>
      </c>
      <c r="BY38" s="70"/>
      <c r="BZ38" s="41" t="str">
        <f t="shared" ca="1" si="54"/>
        <v/>
      </c>
    </row>
    <row r="39" spans="1:78" s="37" customFormat="1" ht="13.95" customHeight="1" x14ac:dyDescent="0.3">
      <c r="A39" s="211" t="str">
        <f t="shared" ca="1" si="17"/>
        <v/>
      </c>
      <c r="B39" s="74"/>
      <c r="C39" s="37" t="s">
        <v>39</v>
      </c>
      <c r="D39" s="37" t="s">
        <v>39</v>
      </c>
      <c r="E39" s="37" t="s">
        <v>39</v>
      </c>
      <c r="F39" s="37" t="s">
        <v>343</v>
      </c>
      <c r="L39" s="72">
        <v>7330</v>
      </c>
      <c r="M39" s="67">
        <f t="shared" si="18"/>
        <v>0</v>
      </c>
      <c r="N39" s="190" t="str">
        <f t="shared" si="63"/>
        <v/>
      </c>
      <c r="O39" s="73"/>
      <c r="P39" s="73"/>
      <c r="Q39" s="73"/>
      <c r="R39" s="73"/>
      <c r="S39" s="73"/>
      <c r="T39" s="70"/>
      <c r="U39" s="76"/>
      <c r="V39" s="76"/>
      <c r="W39" s="76"/>
      <c r="X39" s="76"/>
      <c r="Y39" s="76"/>
      <c r="Z39" s="76"/>
      <c r="AA39" s="76"/>
      <c r="AB39" s="76"/>
      <c r="AC39" s="70">
        <v>39</v>
      </c>
      <c r="AD39" s="187"/>
      <c r="AE39" s="70"/>
      <c r="AF39" s="188"/>
      <c r="AG39" s="182"/>
      <c r="AH39" s="182"/>
      <c r="AI39" s="182"/>
      <c r="AJ39" s="182"/>
      <c r="AK39" s="187"/>
      <c r="AL39" s="70"/>
      <c r="AM39" s="70"/>
      <c r="AN39" s="70"/>
      <c r="AO39" s="70"/>
      <c r="AP39" s="217">
        <f t="shared" si="21"/>
        <v>4</v>
      </c>
      <c r="AQ39" s="35" t="str">
        <f>IF($AP40&gt;$AP39, IFERROR(MATCH($AP39, $AP40:$AP$148, 0)-1, ROW($AQ$148)-ROW()), "")</f>
        <v/>
      </c>
      <c r="AR39" s="192">
        <f t="shared" ca="1" si="22"/>
        <v>0</v>
      </c>
      <c r="AS39" s="36">
        <f t="shared" ca="1" si="23"/>
        <v>0</v>
      </c>
      <c r="AT39" s="36">
        <f t="shared" ca="1" si="24"/>
        <v>0</v>
      </c>
      <c r="AU39" s="36">
        <f t="shared" ca="1" si="25"/>
        <v>0</v>
      </c>
      <c r="AV39" s="207">
        <f t="shared" ca="1" si="26"/>
        <v>0</v>
      </c>
      <c r="AW39" s="209">
        <f t="shared" ca="1" si="27"/>
        <v>0</v>
      </c>
      <c r="AX39" s="36">
        <f t="shared" ca="1" si="28"/>
        <v>0</v>
      </c>
      <c r="AY39" s="36">
        <f t="shared" ca="1" si="29"/>
        <v>0</v>
      </c>
      <c r="AZ39" s="36">
        <f t="shared" ca="1" si="30"/>
        <v>0</v>
      </c>
      <c r="BA39" s="36">
        <f t="shared" ca="1" si="31"/>
        <v>0</v>
      </c>
      <c r="BB39" s="195" t="str">
        <f t="shared" ca="1" si="32"/>
        <v/>
      </c>
      <c r="BC39" s="43" t="str">
        <f t="shared" ca="1" si="33"/>
        <v/>
      </c>
      <c r="BD39" s="43" t="str">
        <f t="shared" ca="1" si="34"/>
        <v/>
      </c>
      <c r="BE39" s="43" t="str">
        <f t="shared" ca="1" si="35"/>
        <v/>
      </c>
      <c r="BF39" s="43" t="str">
        <f t="shared" ca="1" si="36"/>
        <v/>
      </c>
      <c r="BG39" s="198" t="str">
        <f t="shared" ca="1" si="37"/>
        <v/>
      </c>
      <c r="BH39" s="43" t="str">
        <f t="shared" ca="1" si="38"/>
        <v/>
      </c>
      <c r="BI39" s="43" t="str">
        <f t="shared" ca="1" si="39"/>
        <v/>
      </c>
      <c r="BJ39" s="43" t="str">
        <f t="shared" ca="1" si="40"/>
        <v/>
      </c>
      <c r="BK39" s="43" t="str">
        <f t="shared" ca="1" si="41"/>
        <v/>
      </c>
      <c r="BL39" s="200" t="str">
        <f t="shared" ca="1" si="42"/>
        <v/>
      </c>
      <c r="BM39" s="35" t="str">
        <f t="shared" ca="1" si="43"/>
        <v/>
      </c>
      <c r="BN39" s="35" t="str">
        <f t="shared" ca="1" si="44"/>
        <v/>
      </c>
      <c r="BO39" s="35" t="str">
        <f t="shared" ca="1" si="45"/>
        <v/>
      </c>
      <c r="BP39" s="35" t="str">
        <f t="shared" ca="1" si="46"/>
        <v/>
      </c>
      <c r="BQ39" s="203" t="str">
        <f t="shared" si="11"/>
        <v/>
      </c>
      <c r="BR39" s="204" t="str">
        <f t="shared" ca="1" si="47"/>
        <v/>
      </c>
      <c r="BS39" s="196" t="str">
        <f t="shared" ca="1" si="48"/>
        <v/>
      </c>
      <c r="BT39" s="71" t="str">
        <f t="shared" ca="1" si="49"/>
        <v/>
      </c>
      <c r="BU39" s="71" t="str">
        <f t="shared" ca="1" si="50"/>
        <v/>
      </c>
      <c r="BV39" s="71" t="str">
        <f t="shared" ca="1" si="51"/>
        <v/>
      </c>
      <c r="BW39" s="71" t="str">
        <f t="shared" ca="1" si="52"/>
        <v/>
      </c>
      <c r="BX39" s="210" t="str">
        <f t="shared" ca="1" si="53"/>
        <v/>
      </c>
      <c r="BY39" s="70"/>
      <c r="BZ39" s="41" t="str">
        <f t="shared" ca="1" si="54"/>
        <v/>
      </c>
    </row>
    <row r="40" spans="1:78" s="37" customFormat="1" ht="13.95" customHeight="1" x14ac:dyDescent="0.3">
      <c r="A40" s="211" t="str">
        <f t="shared" ca="1" si="17"/>
        <v/>
      </c>
      <c r="B40" s="74"/>
      <c r="C40" s="74" t="s">
        <v>39</v>
      </c>
      <c r="D40" s="38" t="s">
        <v>39</v>
      </c>
      <c r="E40" s="38" t="s">
        <v>39</v>
      </c>
      <c r="F40" s="38" t="s">
        <v>344</v>
      </c>
      <c r="G40" s="38"/>
      <c r="H40" s="38"/>
      <c r="I40" s="38"/>
      <c r="J40" s="38"/>
      <c r="K40" s="38"/>
      <c r="L40" s="72">
        <v>7331</v>
      </c>
      <c r="M40" s="67">
        <f t="shared" si="18"/>
        <v>0</v>
      </c>
      <c r="N40" s="190" t="str">
        <f t="shared" si="63"/>
        <v/>
      </c>
      <c r="O40" s="73"/>
      <c r="P40" s="73"/>
      <c r="Q40" s="73"/>
      <c r="R40" s="73"/>
      <c r="S40" s="73"/>
      <c r="T40" s="70"/>
      <c r="U40" s="76"/>
      <c r="V40" s="76"/>
      <c r="W40" s="76"/>
      <c r="X40" s="76"/>
      <c r="Y40" s="76"/>
      <c r="Z40" s="76"/>
      <c r="AA40" s="76"/>
      <c r="AB40" s="76"/>
      <c r="AC40" s="70">
        <v>40</v>
      </c>
      <c r="AD40" s="187"/>
      <c r="AE40" s="70"/>
      <c r="AF40" s="188"/>
      <c r="AG40" s="182"/>
      <c r="AH40" s="182"/>
      <c r="AI40" s="182"/>
      <c r="AJ40" s="182"/>
      <c r="AK40" s="187"/>
      <c r="AL40" s="70"/>
      <c r="AM40" s="70"/>
      <c r="AN40" s="70"/>
      <c r="AO40" s="70"/>
      <c r="AP40" s="217">
        <f t="shared" si="21"/>
        <v>4</v>
      </c>
      <c r="AQ40" s="35" t="str">
        <f>IF($AP41&gt;$AP40, IFERROR(MATCH($AP40, $AP41:$AP$148, 0)-1, ROW($AQ$148)-ROW()), "")</f>
        <v/>
      </c>
      <c r="AR40" s="192">
        <f t="shared" ca="1" si="22"/>
        <v>0</v>
      </c>
      <c r="AS40" s="36">
        <f t="shared" ca="1" si="23"/>
        <v>0</v>
      </c>
      <c r="AT40" s="36">
        <f t="shared" ca="1" si="24"/>
        <v>0</v>
      </c>
      <c r="AU40" s="36">
        <f t="shared" ca="1" si="25"/>
        <v>0</v>
      </c>
      <c r="AV40" s="207">
        <f t="shared" ca="1" si="26"/>
        <v>0</v>
      </c>
      <c r="AW40" s="209">
        <f t="shared" ca="1" si="27"/>
        <v>0</v>
      </c>
      <c r="AX40" s="36">
        <f t="shared" ca="1" si="28"/>
        <v>0</v>
      </c>
      <c r="AY40" s="36">
        <f t="shared" ca="1" si="29"/>
        <v>0</v>
      </c>
      <c r="AZ40" s="36">
        <f t="shared" ca="1" si="30"/>
        <v>0</v>
      </c>
      <c r="BA40" s="36">
        <f t="shared" ca="1" si="31"/>
        <v>0</v>
      </c>
      <c r="BB40" s="195" t="str">
        <f t="shared" ca="1" si="32"/>
        <v/>
      </c>
      <c r="BC40" s="43" t="str">
        <f t="shared" ca="1" si="33"/>
        <v/>
      </c>
      <c r="BD40" s="43" t="str">
        <f t="shared" ca="1" si="34"/>
        <v/>
      </c>
      <c r="BE40" s="43" t="str">
        <f t="shared" ca="1" si="35"/>
        <v/>
      </c>
      <c r="BF40" s="43" t="str">
        <f t="shared" ca="1" si="36"/>
        <v/>
      </c>
      <c r="BG40" s="198" t="str">
        <f t="shared" ca="1" si="37"/>
        <v/>
      </c>
      <c r="BH40" s="43" t="str">
        <f t="shared" ca="1" si="38"/>
        <v/>
      </c>
      <c r="BI40" s="43" t="str">
        <f t="shared" ca="1" si="39"/>
        <v/>
      </c>
      <c r="BJ40" s="43" t="str">
        <f t="shared" ca="1" si="40"/>
        <v/>
      </c>
      <c r="BK40" s="43" t="str">
        <f t="shared" ca="1" si="41"/>
        <v/>
      </c>
      <c r="BL40" s="200" t="str">
        <f t="shared" ca="1" si="42"/>
        <v/>
      </c>
      <c r="BM40" s="35" t="str">
        <f t="shared" ca="1" si="43"/>
        <v/>
      </c>
      <c r="BN40" s="35" t="str">
        <f t="shared" ca="1" si="44"/>
        <v/>
      </c>
      <c r="BO40" s="35" t="str">
        <f t="shared" ca="1" si="45"/>
        <v/>
      </c>
      <c r="BP40" s="35" t="str">
        <f t="shared" ca="1" si="46"/>
        <v/>
      </c>
      <c r="BQ40" s="203" t="str">
        <f t="shared" si="11"/>
        <v/>
      </c>
      <c r="BR40" s="204" t="str">
        <f t="shared" ca="1" si="47"/>
        <v/>
      </c>
      <c r="BS40" s="196" t="str">
        <f t="shared" ca="1" si="48"/>
        <v/>
      </c>
      <c r="BT40" s="71" t="str">
        <f t="shared" ca="1" si="49"/>
        <v/>
      </c>
      <c r="BU40" s="71" t="str">
        <f t="shared" ca="1" si="50"/>
        <v/>
      </c>
      <c r="BV40" s="71" t="str">
        <f t="shared" ca="1" si="51"/>
        <v/>
      </c>
      <c r="BW40" s="71" t="str">
        <f t="shared" ca="1" si="52"/>
        <v/>
      </c>
      <c r="BX40" s="210" t="str">
        <f t="shared" ca="1" si="53"/>
        <v/>
      </c>
      <c r="BY40" s="70"/>
      <c r="BZ40" s="41" t="str">
        <f t="shared" ca="1" si="54"/>
        <v/>
      </c>
    </row>
    <row r="41" spans="1:78" s="37" customFormat="1" ht="13.95" customHeight="1" x14ac:dyDescent="0.3">
      <c r="A41" s="211" t="str">
        <f t="shared" ca="1" si="17"/>
        <v/>
      </c>
      <c r="B41" s="74"/>
      <c r="C41" s="74" t="s">
        <v>39</v>
      </c>
      <c r="D41" s="74" t="s">
        <v>39</v>
      </c>
      <c r="E41" s="74" t="s">
        <v>39</v>
      </c>
      <c r="F41" s="74" t="s">
        <v>345</v>
      </c>
      <c r="G41" s="74"/>
      <c r="H41" s="74"/>
      <c r="I41" s="74"/>
      <c r="J41" s="74"/>
      <c r="L41" s="72">
        <v>7332</v>
      </c>
      <c r="M41" s="67">
        <f t="shared" si="18"/>
        <v>0</v>
      </c>
      <c r="N41" s="190">
        <f t="shared" si="63"/>
        <v>0</v>
      </c>
      <c r="O41" s="73">
        <f>SUM(O42:O51)</f>
        <v>0</v>
      </c>
      <c r="P41" s="73">
        <f t="shared" ref="P41:S41" si="65">SUM(P42:P51)</f>
        <v>0</v>
      </c>
      <c r="Q41" s="73">
        <f t="shared" si="65"/>
        <v>0</v>
      </c>
      <c r="R41" s="73">
        <f t="shared" si="65"/>
        <v>0</v>
      </c>
      <c r="S41" s="73">
        <f t="shared" si="65"/>
        <v>0</v>
      </c>
      <c r="T41" s="70"/>
      <c r="U41" s="76"/>
      <c r="V41" s="76"/>
      <c r="W41" s="76"/>
      <c r="X41" s="76"/>
      <c r="Y41" s="76"/>
      <c r="Z41" s="76"/>
      <c r="AA41" s="76"/>
      <c r="AB41" s="76"/>
      <c r="AC41" s="70">
        <v>41</v>
      </c>
      <c r="AD41" s="187"/>
      <c r="AE41" s="70"/>
      <c r="AF41" s="188"/>
      <c r="AG41" s="182"/>
      <c r="AH41" s="182"/>
      <c r="AI41" s="182"/>
      <c r="AJ41" s="182"/>
      <c r="AK41" s="187"/>
      <c r="AL41" s="70"/>
      <c r="AM41" s="70"/>
      <c r="AN41" s="70"/>
      <c r="AO41" s="70"/>
      <c r="AP41" s="217">
        <f t="shared" si="21"/>
        <v>4</v>
      </c>
      <c r="AQ41" s="35">
        <f>IF($AP42&gt;$AP41, IFERROR(MATCH($AP41, $AP42:$AP$148, 0)-1, ROW($AQ$148)-ROW()), "")</f>
        <v>10</v>
      </c>
      <c r="AR41" s="192">
        <f t="shared" ca="1" si="22"/>
        <v>0</v>
      </c>
      <c r="AS41" s="36">
        <f t="shared" ca="1" si="23"/>
        <v>0</v>
      </c>
      <c r="AT41" s="36">
        <f t="shared" ca="1" si="24"/>
        <v>0</v>
      </c>
      <c r="AU41" s="36">
        <f t="shared" ca="1" si="25"/>
        <v>0</v>
      </c>
      <c r="AV41" s="207">
        <f t="shared" ca="1" si="26"/>
        <v>0</v>
      </c>
      <c r="AW41" s="209">
        <f t="shared" ca="1" si="27"/>
        <v>0</v>
      </c>
      <c r="AX41" s="36">
        <f t="shared" ca="1" si="28"/>
        <v>0</v>
      </c>
      <c r="AY41" s="36">
        <f t="shared" ca="1" si="29"/>
        <v>0</v>
      </c>
      <c r="AZ41" s="36">
        <f t="shared" ca="1" si="30"/>
        <v>0</v>
      </c>
      <c r="BA41" s="36">
        <f t="shared" ca="1" si="31"/>
        <v>0</v>
      </c>
      <c r="BB41" s="195" t="str">
        <f t="shared" ca="1" si="32"/>
        <v/>
      </c>
      <c r="BC41" s="43" t="str">
        <f t="shared" ca="1" si="33"/>
        <v/>
      </c>
      <c r="BD41" s="43" t="str">
        <f t="shared" ca="1" si="34"/>
        <v/>
      </c>
      <c r="BE41" s="43" t="str">
        <f t="shared" ca="1" si="35"/>
        <v/>
      </c>
      <c r="BF41" s="43" t="str">
        <f t="shared" ca="1" si="36"/>
        <v/>
      </c>
      <c r="BG41" s="198" t="str">
        <f t="shared" ca="1" si="37"/>
        <v/>
      </c>
      <c r="BH41" s="43" t="str">
        <f t="shared" ca="1" si="38"/>
        <v/>
      </c>
      <c r="BI41" s="43" t="str">
        <f t="shared" ca="1" si="39"/>
        <v/>
      </c>
      <c r="BJ41" s="43" t="str">
        <f t="shared" ca="1" si="40"/>
        <v/>
      </c>
      <c r="BK41" s="43" t="str">
        <f t="shared" ca="1" si="41"/>
        <v/>
      </c>
      <c r="BL41" s="200" t="str">
        <f t="shared" ca="1" si="42"/>
        <v/>
      </c>
      <c r="BM41" s="35" t="str">
        <f t="shared" ca="1" si="43"/>
        <v/>
      </c>
      <c r="BN41" s="35" t="str">
        <f t="shared" ca="1" si="44"/>
        <v/>
      </c>
      <c r="BO41" s="35" t="str">
        <f t="shared" ca="1" si="45"/>
        <v/>
      </c>
      <c r="BP41" s="35" t="str">
        <f t="shared" ca="1" si="46"/>
        <v/>
      </c>
      <c r="BQ41" s="203" t="str">
        <f t="shared" si="11"/>
        <v/>
      </c>
      <c r="BR41" s="204" t="str">
        <f t="shared" ca="1" si="47"/>
        <v/>
      </c>
      <c r="BS41" s="196" t="str">
        <f t="shared" ca="1" si="48"/>
        <v/>
      </c>
      <c r="BT41" s="71" t="str">
        <f t="shared" ca="1" si="49"/>
        <v/>
      </c>
      <c r="BU41" s="71" t="str">
        <f t="shared" ca="1" si="50"/>
        <v/>
      </c>
      <c r="BV41" s="71" t="str">
        <f t="shared" ca="1" si="51"/>
        <v/>
      </c>
      <c r="BW41" s="71" t="str">
        <f t="shared" ca="1" si="52"/>
        <v/>
      </c>
      <c r="BX41" s="210" t="str">
        <f t="shared" ca="1" si="53"/>
        <v/>
      </c>
      <c r="BY41" s="70"/>
      <c r="BZ41" s="41" t="str">
        <f t="shared" ca="1" si="54"/>
        <v/>
      </c>
    </row>
    <row r="42" spans="1:78" s="37" customFormat="1" ht="13.95" customHeight="1" x14ac:dyDescent="0.3">
      <c r="A42" s="211" t="str">
        <f t="shared" ca="1" si="17"/>
        <v/>
      </c>
      <c r="B42" s="74"/>
      <c r="C42" s="74" t="s">
        <v>39</v>
      </c>
      <c r="D42" s="74" t="s">
        <v>39</v>
      </c>
      <c r="E42" s="74" t="s">
        <v>39</v>
      </c>
      <c r="F42" s="74" t="s">
        <v>39</v>
      </c>
      <c r="G42" s="74" t="s">
        <v>94958</v>
      </c>
      <c r="H42" s="74"/>
      <c r="I42" s="74"/>
      <c r="J42" s="74"/>
      <c r="L42" s="72"/>
      <c r="M42" s="67">
        <f t="shared" si="18"/>
        <v>0</v>
      </c>
      <c r="N42" s="190" t="str">
        <f t="shared" si="63"/>
        <v/>
      </c>
      <c r="O42" s="73"/>
      <c r="P42" s="73"/>
      <c r="Q42" s="73"/>
      <c r="R42" s="73"/>
      <c r="S42" s="73"/>
      <c r="T42" s="70"/>
      <c r="U42" s="76"/>
      <c r="V42" s="76"/>
      <c r="W42" s="76"/>
      <c r="X42" s="76"/>
      <c r="Y42" s="76"/>
      <c r="Z42" s="76"/>
      <c r="AA42" s="76"/>
      <c r="AB42" s="76"/>
      <c r="AC42" s="70">
        <v>42</v>
      </c>
      <c r="AD42" s="187"/>
      <c r="AE42" s="70"/>
      <c r="AF42" s="188"/>
      <c r="AG42" s="182"/>
      <c r="AH42" s="182"/>
      <c r="AI42" s="182"/>
      <c r="AJ42" s="182"/>
      <c r="AK42" s="187"/>
      <c r="AL42" s="70"/>
      <c r="AM42" s="70"/>
      <c r="AN42" s="70"/>
      <c r="AO42" s="70"/>
      <c r="AP42" s="217">
        <f t="shared" si="21"/>
        <v>5</v>
      </c>
      <c r="AQ42" s="35" t="str">
        <f>IF($AP43&gt;$AP42, IFERROR(MATCH($AP42, $AP43:$AP$148, 0)-1, ROW($AQ$148)-ROW()), "")</f>
        <v/>
      </c>
      <c r="AR42" s="192">
        <f t="shared" ca="1" si="22"/>
        <v>0</v>
      </c>
      <c r="AS42" s="36">
        <f t="shared" ca="1" si="23"/>
        <v>0</v>
      </c>
      <c r="AT42" s="36">
        <f t="shared" ca="1" si="24"/>
        <v>0</v>
      </c>
      <c r="AU42" s="36">
        <f t="shared" ca="1" si="25"/>
        <v>0</v>
      </c>
      <c r="AV42" s="207">
        <f t="shared" ca="1" si="26"/>
        <v>0</v>
      </c>
      <c r="AW42" s="209">
        <f t="shared" ca="1" si="27"/>
        <v>0</v>
      </c>
      <c r="AX42" s="36">
        <f t="shared" ca="1" si="28"/>
        <v>0</v>
      </c>
      <c r="AY42" s="36">
        <f t="shared" ca="1" si="29"/>
        <v>0</v>
      </c>
      <c r="AZ42" s="36">
        <f t="shared" ca="1" si="30"/>
        <v>0</v>
      </c>
      <c r="BA42" s="36">
        <f t="shared" ca="1" si="31"/>
        <v>0</v>
      </c>
      <c r="BB42" s="195" t="str">
        <f t="shared" ca="1" si="32"/>
        <v/>
      </c>
      <c r="BC42" s="43" t="str">
        <f t="shared" ca="1" si="33"/>
        <v/>
      </c>
      <c r="BD42" s="43" t="str">
        <f t="shared" ca="1" si="34"/>
        <v/>
      </c>
      <c r="BE42" s="43" t="str">
        <f t="shared" ca="1" si="35"/>
        <v/>
      </c>
      <c r="BF42" s="43" t="str">
        <f t="shared" ca="1" si="36"/>
        <v/>
      </c>
      <c r="BG42" s="198" t="str">
        <f t="shared" ca="1" si="37"/>
        <v/>
      </c>
      <c r="BH42" s="43" t="str">
        <f t="shared" ca="1" si="38"/>
        <v/>
      </c>
      <c r="BI42" s="43" t="str">
        <f t="shared" ca="1" si="39"/>
        <v/>
      </c>
      <c r="BJ42" s="43" t="str">
        <f t="shared" ca="1" si="40"/>
        <v/>
      </c>
      <c r="BK42" s="43" t="str">
        <f t="shared" ca="1" si="41"/>
        <v/>
      </c>
      <c r="BL42" s="200" t="str">
        <f t="shared" ca="1" si="42"/>
        <v/>
      </c>
      <c r="BM42" s="35" t="str">
        <f t="shared" ca="1" si="43"/>
        <v/>
      </c>
      <c r="BN42" s="35" t="str">
        <f t="shared" ca="1" si="44"/>
        <v/>
      </c>
      <c r="BO42" s="35" t="str">
        <f t="shared" ca="1" si="45"/>
        <v/>
      </c>
      <c r="BP42" s="35" t="str">
        <f t="shared" ca="1" si="46"/>
        <v/>
      </c>
      <c r="BQ42" s="203" t="str">
        <f t="shared" si="11"/>
        <v/>
      </c>
      <c r="BR42" s="204" t="str">
        <f t="shared" ca="1" si="47"/>
        <v/>
      </c>
      <c r="BS42" s="196" t="str">
        <f t="shared" ca="1" si="48"/>
        <v/>
      </c>
      <c r="BT42" s="71" t="str">
        <f t="shared" ca="1" si="49"/>
        <v/>
      </c>
      <c r="BU42" s="71" t="str">
        <f t="shared" ca="1" si="50"/>
        <v/>
      </c>
      <c r="BV42" s="71" t="str">
        <f t="shared" ca="1" si="51"/>
        <v/>
      </c>
      <c r="BW42" s="71" t="str">
        <f t="shared" ca="1" si="52"/>
        <v/>
      </c>
      <c r="BX42" s="210" t="str">
        <f t="shared" ca="1" si="53"/>
        <v/>
      </c>
      <c r="BY42" s="70"/>
      <c r="BZ42" s="41" t="str">
        <f t="shared" ca="1" si="54"/>
        <v/>
      </c>
    </row>
    <row r="43" spans="1:78" s="37" customFormat="1" ht="13.95" customHeight="1" x14ac:dyDescent="0.3">
      <c r="A43" s="211" t="str">
        <f t="shared" ca="1" si="17"/>
        <v/>
      </c>
      <c r="B43" s="74"/>
      <c r="C43" s="74" t="s">
        <v>39</v>
      </c>
      <c r="D43" s="39" t="s">
        <v>39</v>
      </c>
      <c r="E43" s="39" t="s">
        <v>39</v>
      </c>
      <c r="F43" s="39" t="s">
        <v>39</v>
      </c>
      <c r="G43" s="39" t="s">
        <v>94959</v>
      </c>
      <c r="H43" s="39"/>
      <c r="I43" s="39"/>
      <c r="J43" s="39"/>
      <c r="K43" s="38"/>
      <c r="L43" s="72"/>
      <c r="M43" s="67">
        <f t="shared" si="18"/>
        <v>0</v>
      </c>
      <c r="N43" s="190" t="str">
        <f t="shared" si="63"/>
        <v/>
      </c>
      <c r="O43" s="73"/>
      <c r="P43" s="73"/>
      <c r="Q43" s="73"/>
      <c r="R43" s="73"/>
      <c r="S43" s="73"/>
      <c r="T43" s="70"/>
      <c r="U43" s="76"/>
      <c r="V43" s="76"/>
      <c r="W43" s="76"/>
      <c r="X43" s="76"/>
      <c r="Y43" s="76"/>
      <c r="Z43" s="76"/>
      <c r="AA43" s="76"/>
      <c r="AB43" s="76"/>
      <c r="AC43" s="70">
        <v>43</v>
      </c>
      <c r="AD43" s="187"/>
      <c r="AE43" s="70"/>
      <c r="AF43" s="188"/>
      <c r="AG43" s="182"/>
      <c r="AH43" s="182"/>
      <c r="AI43" s="182"/>
      <c r="AJ43" s="182"/>
      <c r="AK43" s="187"/>
      <c r="AL43" s="70"/>
      <c r="AM43" s="70"/>
      <c r="AN43" s="70"/>
      <c r="AO43" s="70"/>
      <c r="AP43" s="217">
        <f t="shared" si="21"/>
        <v>5</v>
      </c>
      <c r="AQ43" s="35" t="str">
        <f>IF($AP44&gt;$AP43, IFERROR(MATCH($AP43, $AP44:$AP$148, 0)-1, ROW($AQ$148)-ROW()), "")</f>
        <v/>
      </c>
      <c r="AR43" s="192">
        <f t="shared" ca="1" si="22"/>
        <v>0</v>
      </c>
      <c r="AS43" s="36">
        <f t="shared" ca="1" si="23"/>
        <v>0</v>
      </c>
      <c r="AT43" s="36">
        <f t="shared" ca="1" si="24"/>
        <v>0</v>
      </c>
      <c r="AU43" s="36">
        <f t="shared" ca="1" si="25"/>
        <v>0</v>
      </c>
      <c r="AV43" s="207">
        <f t="shared" ca="1" si="26"/>
        <v>0</v>
      </c>
      <c r="AW43" s="209">
        <f t="shared" ca="1" si="27"/>
        <v>0</v>
      </c>
      <c r="AX43" s="36">
        <f t="shared" ca="1" si="28"/>
        <v>0</v>
      </c>
      <c r="AY43" s="36">
        <f t="shared" ca="1" si="29"/>
        <v>0</v>
      </c>
      <c r="AZ43" s="36">
        <f t="shared" ca="1" si="30"/>
        <v>0</v>
      </c>
      <c r="BA43" s="36">
        <f t="shared" ca="1" si="31"/>
        <v>0</v>
      </c>
      <c r="BB43" s="195" t="str">
        <f t="shared" ca="1" si="32"/>
        <v/>
      </c>
      <c r="BC43" s="43" t="str">
        <f t="shared" ca="1" si="33"/>
        <v/>
      </c>
      <c r="BD43" s="43" t="str">
        <f t="shared" ca="1" si="34"/>
        <v/>
      </c>
      <c r="BE43" s="43" t="str">
        <f t="shared" ca="1" si="35"/>
        <v/>
      </c>
      <c r="BF43" s="43" t="str">
        <f t="shared" ca="1" si="36"/>
        <v/>
      </c>
      <c r="BG43" s="198" t="str">
        <f t="shared" ca="1" si="37"/>
        <v/>
      </c>
      <c r="BH43" s="43" t="str">
        <f t="shared" ca="1" si="38"/>
        <v/>
      </c>
      <c r="BI43" s="43" t="str">
        <f t="shared" ca="1" si="39"/>
        <v/>
      </c>
      <c r="BJ43" s="43" t="str">
        <f t="shared" ca="1" si="40"/>
        <v/>
      </c>
      <c r="BK43" s="43" t="str">
        <f t="shared" ca="1" si="41"/>
        <v/>
      </c>
      <c r="BL43" s="200" t="str">
        <f t="shared" ca="1" si="42"/>
        <v/>
      </c>
      <c r="BM43" s="35" t="str">
        <f t="shared" ca="1" si="43"/>
        <v/>
      </c>
      <c r="BN43" s="35" t="str">
        <f t="shared" ca="1" si="44"/>
        <v/>
      </c>
      <c r="BO43" s="35" t="str">
        <f t="shared" ca="1" si="45"/>
        <v/>
      </c>
      <c r="BP43" s="35" t="str">
        <f t="shared" ca="1" si="46"/>
        <v/>
      </c>
      <c r="BQ43" s="203" t="str">
        <f t="shared" si="11"/>
        <v/>
      </c>
      <c r="BR43" s="204" t="str">
        <f t="shared" ca="1" si="47"/>
        <v/>
      </c>
      <c r="BS43" s="196" t="str">
        <f t="shared" ca="1" si="48"/>
        <v/>
      </c>
      <c r="BT43" s="71" t="str">
        <f t="shared" ca="1" si="49"/>
        <v/>
      </c>
      <c r="BU43" s="71" t="str">
        <f t="shared" ca="1" si="50"/>
        <v/>
      </c>
      <c r="BV43" s="71" t="str">
        <f t="shared" ca="1" si="51"/>
        <v/>
      </c>
      <c r="BW43" s="71" t="str">
        <f t="shared" ca="1" si="52"/>
        <v/>
      </c>
      <c r="BX43" s="210" t="str">
        <f t="shared" ca="1" si="53"/>
        <v/>
      </c>
      <c r="BY43" s="70"/>
      <c r="BZ43" s="41" t="str">
        <f t="shared" ca="1" si="54"/>
        <v/>
      </c>
    </row>
    <row r="44" spans="1:78" s="37" customFormat="1" ht="13.95" customHeight="1" x14ac:dyDescent="0.3">
      <c r="A44" s="211" t="str">
        <f t="shared" ca="1" si="17"/>
        <v/>
      </c>
      <c r="B44" s="74"/>
      <c r="C44" s="74"/>
      <c r="D44" s="39"/>
      <c r="E44" s="39"/>
      <c r="F44" s="39"/>
      <c r="G44" s="39" t="s">
        <v>94960</v>
      </c>
      <c r="H44" s="39"/>
      <c r="I44" s="39"/>
      <c r="J44" s="39"/>
      <c r="K44" s="38"/>
      <c r="L44" s="72"/>
      <c r="M44" s="67">
        <f t="shared" ref="M44:M51" si="66">IF(Begrotingstype="Stabiel", O44*5, SUM(O44:S44))</f>
        <v>0</v>
      </c>
      <c r="N44" s="190" t="str">
        <f t="shared" si="63"/>
        <v/>
      </c>
      <c r="O44" s="73"/>
      <c r="P44" s="73"/>
      <c r="Q44" s="73"/>
      <c r="R44" s="73"/>
      <c r="S44" s="73"/>
      <c r="T44" s="70"/>
      <c r="U44" s="76"/>
      <c r="V44" s="76"/>
      <c r="W44" s="76"/>
      <c r="X44" s="76"/>
      <c r="Y44" s="76"/>
      <c r="Z44" s="76"/>
      <c r="AA44" s="76"/>
      <c r="AB44" s="76"/>
      <c r="AC44" s="70">
        <v>44</v>
      </c>
      <c r="AD44" s="187"/>
      <c r="AE44" s="70"/>
      <c r="AF44" s="188"/>
      <c r="AG44" s="182"/>
      <c r="AH44" s="182"/>
      <c r="AI44" s="182"/>
      <c r="AJ44" s="182"/>
      <c r="AK44" s="187"/>
      <c r="AL44" s="70"/>
      <c r="AM44" s="70"/>
      <c r="AN44" s="70"/>
      <c r="AO44" s="70"/>
      <c r="AP44" s="217">
        <f t="shared" si="21"/>
        <v>5</v>
      </c>
      <c r="AQ44" s="35" t="str">
        <f>IF($AP45&gt;$AP44, IFERROR(MATCH($AP44, $AP45:$AP$148, 0)-1, ROW($AQ$148)-ROW()), "")</f>
        <v/>
      </c>
      <c r="AR44" s="192">
        <f t="shared" ca="1" si="22"/>
        <v>0</v>
      </c>
      <c r="AS44" s="36">
        <f t="shared" ca="1" si="23"/>
        <v>0</v>
      </c>
      <c r="AT44" s="36">
        <f t="shared" ca="1" si="24"/>
        <v>0</v>
      </c>
      <c r="AU44" s="36">
        <f t="shared" ca="1" si="25"/>
        <v>0</v>
      </c>
      <c r="AV44" s="207">
        <f t="shared" ca="1" si="26"/>
        <v>0</v>
      </c>
      <c r="AW44" s="209">
        <f t="shared" ca="1" si="27"/>
        <v>0</v>
      </c>
      <c r="AX44" s="36">
        <f t="shared" ca="1" si="28"/>
        <v>0</v>
      </c>
      <c r="AY44" s="36">
        <f t="shared" ca="1" si="29"/>
        <v>0</v>
      </c>
      <c r="AZ44" s="36">
        <f t="shared" ca="1" si="30"/>
        <v>0</v>
      </c>
      <c r="BA44" s="36">
        <f t="shared" ca="1" si="31"/>
        <v>0</v>
      </c>
      <c r="BB44" s="195" t="str">
        <f t="shared" ca="1" si="32"/>
        <v/>
      </c>
      <c r="BC44" s="43" t="str">
        <f t="shared" ca="1" si="33"/>
        <v/>
      </c>
      <c r="BD44" s="43" t="str">
        <f t="shared" ca="1" si="34"/>
        <v/>
      </c>
      <c r="BE44" s="43" t="str">
        <f t="shared" ca="1" si="35"/>
        <v/>
      </c>
      <c r="BF44" s="43" t="str">
        <f t="shared" ca="1" si="36"/>
        <v/>
      </c>
      <c r="BG44" s="198" t="str">
        <f t="shared" ca="1" si="37"/>
        <v/>
      </c>
      <c r="BH44" s="43" t="str">
        <f t="shared" ca="1" si="38"/>
        <v/>
      </c>
      <c r="BI44" s="43" t="str">
        <f t="shared" ca="1" si="39"/>
        <v/>
      </c>
      <c r="BJ44" s="43" t="str">
        <f t="shared" ca="1" si="40"/>
        <v/>
      </c>
      <c r="BK44" s="43" t="str">
        <f t="shared" ca="1" si="41"/>
        <v/>
      </c>
      <c r="BL44" s="200" t="str">
        <f t="shared" ca="1" si="42"/>
        <v/>
      </c>
      <c r="BM44" s="35" t="str">
        <f t="shared" ca="1" si="43"/>
        <v/>
      </c>
      <c r="BN44" s="35" t="str">
        <f t="shared" ca="1" si="44"/>
        <v/>
      </c>
      <c r="BO44" s="35" t="str">
        <f t="shared" ca="1" si="45"/>
        <v/>
      </c>
      <c r="BP44" s="35" t="str">
        <f t="shared" ca="1" si="46"/>
        <v/>
      </c>
      <c r="BQ44" s="203" t="str">
        <f t="shared" si="11"/>
        <v/>
      </c>
      <c r="BR44" s="204" t="str">
        <f t="shared" ca="1" si="47"/>
        <v/>
      </c>
      <c r="BS44" s="196" t="str">
        <f t="shared" ca="1" si="48"/>
        <v/>
      </c>
      <c r="BT44" s="71" t="str">
        <f t="shared" ca="1" si="49"/>
        <v/>
      </c>
      <c r="BU44" s="71" t="str">
        <f t="shared" ca="1" si="50"/>
        <v/>
      </c>
      <c r="BV44" s="71" t="str">
        <f t="shared" ca="1" si="51"/>
        <v/>
      </c>
      <c r="BW44" s="71" t="str">
        <f t="shared" ca="1" si="52"/>
        <v/>
      </c>
      <c r="BX44" s="210" t="str">
        <f t="shared" ca="1" si="53"/>
        <v/>
      </c>
      <c r="BY44" s="70"/>
      <c r="BZ44" s="41" t="str">
        <f t="shared" ca="1" si="54"/>
        <v/>
      </c>
    </row>
    <row r="45" spans="1:78" s="37" customFormat="1" ht="13.95" customHeight="1" x14ac:dyDescent="0.3">
      <c r="A45" s="211" t="str">
        <f t="shared" ca="1" si="17"/>
        <v/>
      </c>
      <c r="B45" s="74"/>
      <c r="C45" s="74"/>
      <c r="D45" s="39"/>
      <c r="E45" s="39"/>
      <c r="F45" s="39"/>
      <c r="G45" s="39" t="s">
        <v>94961</v>
      </c>
      <c r="H45" s="39"/>
      <c r="I45" s="39"/>
      <c r="J45" s="39"/>
      <c r="K45" s="38"/>
      <c r="L45" s="72"/>
      <c r="M45" s="67">
        <f t="shared" si="66"/>
        <v>0</v>
      </c>
      <c r="N45" s="190" t="str">
        <f t="shared" si="63"/>
        <v/>
      </c>
      <c r="O45" s="73"/>
      <c r="P45" s="73"/>
      <c r="Q45" s="73"/>
      <c r="R45" s="73"/>
      <c r="S45" s="73"/>
      <c r="T45" s="70"/>
      <c r="U45" s="76"/>
      <c r="V45" s="76"/>
      <c r="W45" s="76"/>
      <c r="X45" s="76"/>
      <c r="Y45" s="76"/>
      <c r="Z45" s="76"/>
      <c r="AA45" s="76"/>
      <c r="AB45" s="76"/>
      <c r="AC45" s="70">
        <v>45</v>
      </c>
      <c r="AD45" s="187"/>
      <c r="AE45" s="70"/>
      <c r="AF45" s="188"/>
      <c r="AG45" s="182"/>
      <c r="AH45" s="182"/>
      <c r="AI45" s="182"/>
      <c r="AJ45" s="182"/>
      <c r="AK45" s="187"/>
      <c r="AL45" s="70"/>
      <c r="AM45" s="70"/>
      <c r="AN45" s="70"/>
      <c r="AO45" s="70"/>
      <c r="AP45" s="217">
        <f t="shared" si="21"/>
        <v>5</v>
      </c>
      <c r="AQ45" s="35" t="str">
        <f>IF($AP46&gt;$AP45, IFERROR(MATCH($AP45, $AP46:$AP$148, 0)-1, ROW($AQ$148)-ROW()), "")</f>
        <v/>
      </c>
      <c r="AR45" s="192">
        <f t="shared" ca="1" si="22"/>
        <v>0</v>
      </c>
      <c r="AS45" s="36">
        <f t="shared" ca="1" si="23"/>
        <v>0</v>
      </c>
      <c r="AT45" s="36">
        <f t="shared" ca="1" si="24"/>
        <v>0</v>
      </c>
      <c r="AU45" s="36">
        <f t="shared" ca="1" si="25"/>
        <v>0</v>
      </c>
      <c r="AV45" s="207">
        <f t="shared" ca="1" si="26"/>
        <v>0</v>
      </c>
      <c r="AW45" s="209">
        <f t="shared" ca="1" si="27"/>
        <v>0</v>
      </c>
      <c r="AX45" s="36">
        <f t="shared" ca="1" si="28"/>
        <v>0</v>
      </c>
      <c r="AY45" s="36">
        <f t="shared" ca="1" si="29"/>
        <v>0</v>
      </c>
      <c r="AZ45" s="36">
        <f t="shared" ca="1" si="30"/>
        <v>0</v>
      </c>
      <c r="BA45" s="36">
        <f t="shared" ca="1" si="31"/>
        <v>0</v>
      </c>
      <c r="BB45" s="195" t="str">
        <f t="shared" ca="1" si="32"/>
        <v/>
      </c>
      <c r="BC45" s="43" t="str">
        <f t="shared" ca="1" si="33"/>
        <v/>
      </c>
      <c r="BD45" s="43" t="str">
        <f t="shared" ca="1" si="34"/>
        <v/>
      </c>
      <c r="BE45" s="43" t="str">
        <f t="shared" ca="1" si="35"/>
        <v/>
      </c>
      <c r="BF45" s="43" t="str">
        <f t="shared" ca="1" si="36"/>
        <v/>
      </c>
      <c r="BG45" s="198" t="str">
        <f t="shared" ca="1" si="37"/>
        <v/>
      </c>
      <c r="BH45" s="43" t="str">
        <f t="shared" ca="1" si="38"/>
        <v/>
      </c>
      <c r="BI45" s="43" t="str">
        <f t="shared" ca="1" si="39"/>
        <v/>
      </c>
      <c r="BJ45" s="43" t="str">
        <f t="shared" ca="1" si="40"/>
        <v/>
      </c>
      <c r="BK45" s="43" t="str">
        <f t="shared" ca="1" si="41"/>
        <v/>
      </c>
      <c r="BL45" s="200" t="str">
        <f t="shared" ca="1" si="42"/>
        <v/>
      </c>
      <c r="BM45" s="35" t="str">
        <f t="shared" ca="1" si="43"/>
        <v/>
      </c>
      <c r="BN45" s="35" t="str">
        <f t="shared" ca="1" si="44"/>
        <v/>
      </c>
      <c r="BO45" s="35" t="str">
        <f t="shared" ca="1" si="45"/>
        <v/>
      </c>
      <c r="BP45" s="35" t="str">
        <f t="shared" ca="1" si="46"/>
        <v/>
      </c>
      <c r="BQ45" s="203" t="str">
        <f t="shared" si="11"/>
        <v/>
      </c>
      <c r="BR45" s="204" t="str">
        <f t="shared" ca="1" si="47"/>
        <v/>
      </c>
      <c r="BS45" s="196" t="str">
        <f t="shared" ca="1" si="48"/>
        <v/>
      </c>
      <c r="BT45" s="71" t="str">
        <f t="shared" ca="1" si="49"/>
        <v/>
      </c>
      <c r="BU45" s="71" t="str">
        <f t="shared" ca="1" si="50"/>
        <v/>
      </c>
      <c r="BV45" s="71" t="str">
        <f t="shared" ca="1" si="51"/>
        <v/>
      </c>
      <c r="BW45" s="71" t="str">
        <f t="shared" ca="1" si="52"/>
        <v/>
      </c>
      <c r="BX45" s="210" t="str">
        <f t="shared" ca="1" si="53"/>
        <v/>
      </c>
      <c r="BY45" s="70"/>
      <c r="BZ45" s="41" t="str">
        <f t="shared" ca="1" si="54"/>
        <v/>
      </c>
    </row>
    <row r="46" spans="1:78" s="37" customFormat="1" ht="13.95" customHeight="1" x14ac:dyDescent="0.3">
      <c r="A46" s="211" t="str">
        <f t="shared" ca="1" si="17"/>
        <v/>
      </c>
      <c r="B46" s="74"/>
      <c r="C46" s="74"/>
      <c r="D46" s="39"/>
      <c r="E46" s="39"/>
      <c r="F46" s="39"/>
      <c r="G46" s="39" t="s">
        <v>94962</v>
      </c>
      <c r="H46" s="39"/>
      <c r="I46" s="39"/>
      <c r="J46" s="39"/>
      <c r="K46" s="38"/>
      <c r="L46" s="72"/>
      <c r="M46" s="67">
        <f t="shared" si="66"/>
        <v>0</v>
      </c>
      <c r="N46" s="190" t="str">
        <f t="shared" si="63"/>
        <v/>
      </c>
      <c r="O46" s="73"/>
      <c r="P46" s="73"/>
      <c r="Q46" s="73"/>
      <c r="R46" s="73"/>
      <c r="S46" s="73"/>
      <c r="T46" s="70"/>
      <c r="U46" s="76"/>
      <c r="V46" s="76"/>
      <c r="W46" s="76"/>
      <c r="X46" s="76"/>
      <c r="Y46" s="76"/>
      <c r="Z46" s="76"/>
      <c r="AA46" s="76"/>
      <c r="AB46" s="76"/>
      <c r="AC46" s="70">
        <v>46</v>
      </c>
      <c r="AD46" s="187"/>
      <c r="AE46" s="70"/>
      <c r="AF46" s="188"/>
      <c r="AG46" s="182"/>
      <c r="AH46" s="182"/>
      <c r="AI46" s="182"/>
      <c r="AJ46" s="182"/>
      <c r="AK46" s="187"/>
      <c r="AL46" s="70"/>
      <c r="AM46" s="70"/>
      <c r="AN46" s="70"/>
      <c r="AO46" s="70"/>
      <c r="AP46" s="217">
        <f t="shared" si="21"/>
        <v>5</v>
      </c>
      <c r="AQ46" s="35" t="str">
        <f>IF($AP47&gt;$AP46, IFERROR(MATCH($AP46, $AP47:$AP$148, 0)-1, ROW($AQ$148)-ROW()), "")</f>
        <v/>
      </c>
      <c r="AR46" s="192">
        <f t="shared" ca="1" si="22"/>
        <v>0</v>
      </c>
      <c r="AS46" s="36">
        <f t="shared" ca="1" si="23"/>
        <v>0</v>
      </c>
      <c r="AT46" s="36">
        <f t="shared" ca="1" si="24"/>
        <v>0</v>
      </c>
      <c r="AU46" s="36">
        <f t="shared" ca="1" si="25"/>
        <v>0</v>
      </c>
      <c r="AV46" s="207">
        <f t="shared" ca="1" si="26"/>
        <v>0</v>
      </c>
      <c r="AW46" s="209">
        <f t="shared" ca="1" si="27"/>
        <v>0</v>
      </c>
      <c r="AX46" s="36">
        <f t="shared" ca="1" si="28"/>
        <v>0</v>
      </c>
      <c r="AY46" s="36">
        <f t="shared" ca="1" si="29"/>
        <v>0</v>
      </c>
      <c r="AZ46" s="36">
        <f t="shared" ca="1" si="30"/>
        <v>0</v>
      </c>
      <c r="BA46" s="36">
        <f t="shared" ca="1" si="31"/>
        <v>0</v>
      </c>
      <c r="BB46" s="195" t="str">
        <f t="shared" ca="1" si="32"/>
        <v/>
      </c>
      <c r="BC46" s="43" t="str">
        <f t="shared" ca="1" si="33"/>
        <v/>
      </c>
      <c r="BD46" s="43" t="str">
        <f t="shared" ca="1" si="34"/>
        <v/>
      </c>
      <c r="BE46" s="43" t="str">
        <f t="shared" ca="1" si="35"/>
        <v/>
      </c>
      <c r="BF46" s="43" t="str">
        <f t="shared" ca="1" si="36"/>
        <v/>
      </c>
      <c r="BG46" s="198" t="str">
        <f t="shared" ca="1" si="37"/>
        <v/>
      </c>
      <c r="BH46" s="43" t="str">
        <f t="shared" ca="1" si="38"/>
        <v/>
      </c>
      <c r="BI46" s="43" t="str">
        <f t="shared" ca="1" si="39"/>
        <v/>
      </c>
      <c r="BJ46" s="43" t="str">
        <f t="shared" ca="1" si="40"/>
        <v/>
      </c>
      <c r="BK46" s="43" t="str">
        <f t="shared" ca="1" si="41"/>
        <v/>
      </c>
      <c r="BL46" s="200" t="str">
        <f t="shared" ca="1" si="42"/>
        <v/>
      </c>
      <c r="BM46" s="35" t="str">
        <f t="shared" ca="1" si="43"/>
        <v/>
      </c>
      <c r="BN46" s="35" t="str">
        <f t="shared" ca="1" si="44"/>
        <v/>
      </c>
      <c r="BO46" s="35" t="str">
        <f t="shared" ca="1" si="45"/>
        <v/>
      </c>
      <c r="BP46" s="35" t="str">
        <f t="shared" ca="1" si="46"/>
        <v/>
      </c>
      <c r="BQ46" s="203" t="str">
        <f t="shared" si="11"/>
        <v/>
      </c>
      <c r="BR46" s="204" t="str">
        <f t="shared" ca="1" si="47"/>
        <v/>
      </c>
      <c r="BS46" s="196" t="str">
        <f t="shared" ca="1" si="48"/>
        <v/>
      </c>
      <c r="BT46" s="71" t="str">
        <f t="shared" ca="1" si="49"/>
        <v/>
      </c>
      <c r="BU46" s="71" t="str">
        <f t="shared" ca="1" si="50"/>
        <v/>
      </c>
      <c r="BV46" s="71" t="str">
        <f t="shared" ca="1" si="51"/>
        <v/>
      </c>
      <c r="BW46" s="71" t="str">
        <f t="shared" ca="1" si="52"/>
        <v/>
      </c>
      <c r="BX46" s="210" t="str">
        <f t="shared" ca="1" si="53"/>
        <v/>
      </c>
      <c r="BY46" s="70"/>
      <c r="BZ46" s="41" t="str">
        <f t="shared" ca="1" si="54"/>
        <v/>
      </c>
    </row>
    <row r="47" spans="1:78" s="37" customFormat="1" ht="13.95" customHeight="1" x14ac:dyDescent="0.3">
      <c r="A47" s="211" t="str">
        <f t="shared" ca="1" si="17"/>
        <v/>
      </c>
      <c r="B47" s="74"/>
      <c r="C47" s="74"/>
      <c r="D47" s="39"/>
      <c r="E47" s="39"/>
      <c r="F47" s="39"/>
      <c r="G47" s="39" t="s">
        <v>94963</v>
      </c>
      <c r="H47" s="39"/>
      <c r="I47" s="39"/>
      <c r="J47" s="39"/>
      <c r="K47" s="38"/>
      <c r="L47" s="72"/>
      <c r="M47" s="67">
        <f t="shared" si="66"/>
        <v>0</v>
      </c>
      <c r="N47" s="190" t="str">
        <f t="shared" si="63"/>
        <v/>
      </c>
      <c r="O47" s="73"/>
      <c r="P47" s="73"/>
      <c r="Q47" s="73"/>
      <c r="R47" s="73"/>
      <c r="S47" s="73"/>
      <c r="T47" s="70"/>
      <c r="U47" s="76"/>
      <c r="V47" s="76"/>
      <c r="W47" s="76"/>
      <c r="X47" s="76"/>
      <c r="Y47" s="76"/>
      <c r="Z47" s="76"/>
      <c r="AA47" s="76"/>
      <c r="AB47" s="76"/>
      <c r="AC47" s="70">
        <v>47</v>
      </c>
      <c r="AD47" s="187"/>
      <c r="AE47" s="70"/>
      <c r="AF47" s="188"/>
      <c r="AG47" s="182"/>
      <c r="AH47" s="182"/>
      <c r="AI47" s="182"/>
      <c r="AJ47" s="182"/>
      <c r="AK47" s="187"/>
      <c r="AL47" s="70"/>
      <c r="AM47" s="70"/>
      <c r="AN47" s="70"/>
      <c r="AO47" s="70"/>
      <c r="AP47" s="217">
        <f t="shared" si="21"/>
        <v>5</v>
      </c>
      <c r="AQ47" s="35" t="str">
        <f>IF($AP48&gt;$AP47, IFERROR(MATCH($AP47, $AP48:$AP$148, 0)-1, ROW($AQ$148)-ROW()), "")</f>
        <v/>
      </c>
      <c r="AR47" s="192">
        <f t="shared" ca="1" si="22"/>
        <v>0</v>
      </c>
      <c r="AS47" s="36">
        <f t="shared" ca="1" si="23"/>
        <v>0</v>
      </c>
      <c r="AT47" s="36">
        <f t="shared" ca="1" si="24"/>
        <v>0</v>
      </c>
      <c r="AU47" s="36">
        <f t="shared" ca="1" si="25"/>
        <v>0</v>
      </c>
      <c r="AV47" s="207">
        <f t="shared" ca="1" si="26"/>
        <v>0</v>
      </c>
      <c r="AW47" s="209">
        <f t="shared" ca="1" si="27"/>
        <v>0</v>
      </c>
      <c r="AX47" s="36">
        <f t="shared" ca="1" si="28"/>
        <v>0</v>
      </c>
      <c r="AY47" s="36">
        <f t="shared" ca="1" si="29"/>
        <v>0</v>
      </c>
      <c r="AZ47" s="36">
        <f t="shared" ca="1" si="30"/>
        <v>0</v>
      </c>
      <c r="BA47" s="36">
        <f t="shared" ca="1" si="31"/>
        <v>0</v>
      </c>
      <c r="BB47" s="195" t="str">
        <f t="shared" ca="1" si="32"/>
        <v/>
      </c>
      <c r="BC47" s="43" t="str">
        <f t="shared" ca="1" si="33"/>
        <v/>
      </c>
      <c r="BD47" s="43" t="str">
        <f t="shared" ca="1" si="34"/>
        <v/>
      </c>
      <c r="BE47" s="43" t="str">
        <f t="shared" ca="1" si="35"/>
        <v/>
      </c>
      <c r="BF47" s="43" t="str">
        <f t="shared" ca="1" si="36"/>
        <v/>
      </c>
      <c r="BG47" s="198" t="str">
        <f t="shared" ca="1" si="37"/>
        <v/>
      </c>
      <c r="BH47" s="43" t="str">
        <f t="shared" ca="1" si="38"/>
        <v/>
      </c>
      <c r="BI47" s="43" t="str">
        <f t="shared" ca="1" si="39"/>
        <v/>
      </c>
      <c r="BJ47" s="43" t="str">
        <f t="shared" ca="1" si="40"/>
        <v/>
      </c>
      <c r="BK47" s="43" t="str">
        <f t="shared" ca="1" si="41"/>
        <v/>
      </c>
      <c r="BL47" s="200" t="str">
        <f t="shared" ca="1" si="42"/>
        <v/>
      </c>
      <c r="BM47" s="35" t="str">
        <f t="shared" ca="1" si="43"/>
        <v/>
      </c>
      <c r="BN47" s="35" t="str">
        <f t="shared" ca="1" si="44"/>
        <v/>
      </c>
      <c r="BO47" s="35" t="str">
        <f t="shared" ca="1" si="45"/>
        <v/>
      </c>
      <c r="BP47" s="35" t="str">
        <f t="shared" ca="1" si="46"/>
        <v/>
      </c>
      <c r="BQ47" s="203" t="str">
        <f t="shared" si="11"/>
        <v/>
      </c>
      <c r="BR47" s="204" t="str">
        <f t="shared" ca="1" si="47"/>
        <v/>
      </c>
      <c r="BS47" s="196" t="str">
        <f t="shared" ca="1" si="48"/>
        <v/>
      </c>
      <c r="BT47" s="71" t="str">
        <f t="shared" ca="1" si="49"/>
        <v/>
      </c>
      <c r="BU47" s="71" t="str">
        <f t="shared" ca="1" si="50"/>
        <v/>
      </c>
      <c r="BV47" s="71" t="str">
        <f t="shared" ca="1" si="51"/>
        <v/>
      </c>
      <c r="BW47" s="71" t="str">
        <f t="shared" ca="1" si="52"/>
        <v/>
      </c>
      <c r="BX47" s="210" t="str">
        <f t="shared" ca="1" si="53"/>
        <v/>
      </c>
      <c r="BY47" s="70"/>
      <c r="BZ47" s="41" t="str">
        <f t="shared" ca="1" si="54"/>
        <v/>
      </c>
    </row>
    <row r="48" spans="1:78" s="37" customFormat="1" ht="13.95" customHeight="1" x14ac:dyDescent="0.3">
      <c r="A48" s="211" t="str">
        <f t="shared" ca="1" si="17"/>
        <v/>
      </c>
      <c r="B48" s="74"/>
      <c r="C48" s="74"/>
      <c r="D48" s="39"/>
      <c r="E48" s="39"/>
      <c r="F48" s="39"/>
      <c r="G48" s="39" t="s">
        <v>94964</v>
      </c>
      <c r="H48" s="39"/>
      <c r="I48" s="39"/>
      <c r="J48" s="39"/>
      <c r="K48" s="38"/>
      <c r="L48" s="72"/>
      <c r="M48" s="67">
        <f t="shared" si="66"/>
        <v>0</v>
      </c>
      <c r="N48" s="190" t="str">
        <f t="shared" si="63"/>
        <v/>
      </c>
      <c r="O48" s="73"/>
      <c r="P48" s="73"/>
      <c r="Q48" s="73"/>
      <c r="R48" s="73"/>
      <c r="S48" s="73"/>
      <c r="T48" s="70"/>
      <c r="U48" s="76"/>
      <c r="V48" s="76"/>
      <c r="W48" s="76"/>
      <c r="X48" s="76"/>
      <c r="Y48" s="76"/>
      <c r="Z48" s="76"/>
      <c r="AA48" s="76"/>
      <c r="AB48" s="76"/>
      <c r="AC48" s="70">
        <v>48</v>
      </c>
      <c r="AD48" s="187"/>
      <c r="AE48" s="70"/>
      <c r="AF48" s="188"/>
      <c r="AG48" s="182"/>
      <c r="AH48" s="182"/>
      <c r="AI48" s="182"/>
      <c r="AJ48" s="182"/>
      <c r="AK48" s="187"/>
      <c r="AL48" s="70"/>
      <c r="AM48" s="70"/>
      <c r="AN48" s="70"/>
      <c r="AO48" s="70"/>
      <c r="AP48" s="217">
        <f t="shared" si="21"/>
        <v>5</v>
      </c>
      <c r="AQ48" s="35" t="str">
        <f>IF($AP49&gt;$AP48, IFERROR(MATCH($AP48, $AP49:$AP$148, 0)-1, ROW($AQ$148)-ROW()), "")</f>
        <v/>
      </c>
      <c r="AR48" s="192">
        <f t="shared" ca="1" si="22"/>
        <v>0</v>
      </c>
      <c r="AS48" s="36">
        <f t="shared" ca="1" si="23"/>
        <v>0</v>
      </c>
      <c r="AT48" s="36">
        <f t="shared" ca="1" si="24"/>
        <v>0</v>
      </c>
      <c r="AU48" s="36">
        <f t="shared" ca="1" si="25"/>
        <v>0</v>
      </c>
      <c r="AV48" s="207">
        <f t="shared" ca="1" si="26"/>
        <v>0</v>
      </c>
      <c r="AW48" s="209">
        <f t="shared" ca="1" si="27"/>
        <v>0</v>
      </c>
      <c r="AX48" s="36">
        <f t="shared" ca="1" si="28"/>
        <v>0</v>
      </c>
      <c r="AY48" s="36">
        <f t="shared" ca="1" si="29"/>
        <v>0</v>
      </c>
      <c r="AZ48" s="36">
        <f t="shared" ca="1" si="30"/>
        <v>0</v>
      </c>
      <c r="BA48" s="36">
        <f t="shared" ca="1" si="31"/>
        <v>0</v>
      </c>
      <c r="BB48" s="195" t="str">
        <f t="shared" ca="1" si="32"/>
        <v/>
      </c>
      <c r="BC48" s="43" t="str">
        <f t="shared" ca="1" si="33"/>
        <v/>
      </c>
      <c r="BD48" s="43" t="str">
        <f t="shared" ca="1" si="34"/>
        <v/>
      </c>
      <c r="BE48" s="43" t="str">
        <f t="shared" ca="1" si="35"/>
        <v/>
      </c>
      <c r="BF48" s="43" t="str">
        <f t="shared" ca="1" si="36"/>
        <v/>
      </c>
      <c r="BG48" s="198" t="str">
        <f t="shared" ca="1" si="37"/>
        <v/>
      </c>
      <c r="BH48" s="43" t="str">
        <f t="shared" ca="1" si="38"/>
        <v/>
      </c>
      <c r="BI48" s="43" t="str">
        <f t="shared" ca="1" si="39"/>
        <v/>
      </c>
      <c r="BJ48" s="43" t="str">
        <f t="shared" ca="1" si="40"/>
        <v/>
      </c>
      <c r="BK48" s="43" t="str">
        <f t="shared" ca="1" si="41"/>
        <v/>
      </c>
      <c r="BL48" s="200" t="str">
        <f t="shared" ca="1" si="42"/>
        <v/>
      </c>
      <c r="BM48" s="35" t="str">
        <f t="shared" ca="1" si="43"/>
        <v/>
      </c>
      <c r="BN48" s="35" t="str">
        <f t="shared" ca="1" si="44"/>
        <v/>
      </c>
      <c r="BO48" s="35" t="str">
        <f t="shared" ca="1" si="45"/>
        <v/>
      </c>
      <c r="BP48" s="35" t="str">
        <f t="shared" ca="1" si="46"/>
        <v/>
      </c>
      <c r="BQ48" s="203" t="str">
        <f t="shared" si="11"/>
        <v/>
      </c>
      <c r="BR48" s="204" t="str">
        <f t="shared" ca="1" si="47"/>
        <v/>
      </c>
      <c r="BS48" s="196" t="str">
        <f t="shared" ca="1" si="48"/>
        <v/>
      </c>
      <c r="BT48" s="71" t="str">
        <f t="shared" ca="1" si="49"/>
        <v/>
      </c>
      <c r="BU48" s="71" t="str">
        <f t="shared" ca="1" si="50"/>
        <v/>
      </c>
      <c r="BV48" s="71" t="str">
        <f t="shared" ca="1" si="51"/>
        <v/>
      </c>
      <c r="BW48" s="71" t="str">
        <f t="shared" ca="1" si="52"/>
        <v/>
      </c>
      <c r="BX48" s="210" t="str">
        <f t="shared" ca="1" si="53"/>
        <v/>
      </c>
      <c r="BY48" s="70"/>
      <c r="BZ48" s="41" t="str">
        <f t="shared" ca="1" si="54"/>
        <v/>
      </c>
    </row>
    <row r="49" spans="1:78" s="37" customFormat="1" ht="13.95" customHeight="1" x14ac:dyDescent="0.3">
      <c r="A49" s="211" t="str">
        <f t="shared" ca="1" si="17"/>
        <v/>
      </c>
      <c r="B49" s="74"/>
      <c r="C49" s="74"/>
      <c r="D49" s="39"/>
      <c r="E49" s="39"/>
      <c r="F49" s="39"/>
      <c r="G49" s="39" t="s">
        <v>94965</v>
      </c>
      <c r="H49" s="39"/>
      <c r="I49" s="39"/>
      <c r="J49" s="39"/>
      <c r="K49" s="38"/>
      <c r="L49" s="72"/>
      <c r="M49" s="67">
        <f t="shared" si="66"/>
        <v>0</v>
      </c>
      <c r="N49" s="190" t="str">
        <f t="shared" si="63"/>
        <v/>
      </c>
      <c r="O49" s="73"/>
      <c r="P49" s="73"/>
      <c r="Q49" s="73"/>
      <c r="R49" s="73"/>
      <c r="S49" s="73"/>
      <c r="T49" s="70"/>
      <c r="U49" s="76"/>
      <c r="V49" s="76"/>
      <c r="W49" s="76"/>
      <c r="X49" s="76"/>
      <c r="Y49" s="76"/>
      <c r="Z49" s="76"/>
      <c r="AA49" s="76"/>
      <c r="AB49" s="76"/>
      <c r="AC49" s="70">
        <v>49</v>
      </c>
      <c r="AD49" s="187"/>
      <c r="AE49" s="70"/>
      <c r="AF49" s="188"/>
      <c r="AG49" s="182"/>
      <c r="AH49" s="182"/>
      <c r="AI49" s="182"/>
      <c r="AJ49" s="182"/>
      <c r="AK49" s="187"/>
      <c r="AL49" s="70"/>
      <c r="AM49" s="70"/>
      <c r="AN49" s="70"/>
      <c r="AO49" s="70"/>
      <c r="AP49" s="217">
        <f t="shared" si="21"/>
        <v>5</v>
      </c>
      <c r="AQ49" s="35" t="str">
        <f>IF($AP50&gt;$AP49, IFERROR(MATCH($AP49, $AP50:$AP$148, 0)-1, ROW($AQ$148)-ROW()), "")</f>
        <v/>
      </c>
      <c r="AR49" s="192">
        <f t="shared" ca="1" si="22"/>
        <v>0</v>
      </c>
      <c r="AS49" s="36">
        <f t="shared" ca="1" si="23"/>
        <v>0</v>
      </c>
      <c r="AT49" s="36">
        <f t="shared" ca="1" si="24"/>
        <v>0</v>
      </c>
      <c r="AU49" s="36">
        <f t="shared" ca="1" si="25"/>
        <v>0</v>
      </c>
      <c r="AV49" s="207">
        <f t="shared" ca="1" si="26"/>
        <v>0</v>
      </c>
      <c r="AW49" s="209">
        <f t="shared" ca="1" si="27"/>
        <v>0</v>
      </c>
      <c r="AX49" s="36">
        <f t="shared" ca="1" si="28"/>
        <v>0</v>
      </c>
      <c r="AY49" s="36">
        <f t="shared" ca="1" si="29"/>
        <v>0</v>
      </c>
      <c r="AZ49" s="36">
        <f t="shared" ca="1" si="30"/>
        <v>0</v>
      </c>
      <c r="BA49" s="36">
        <f t="shared" ca="1" si="31"/>
        <v>0</v>
      </c>
      <c r="BB49" s="195" t="str">
        <f t="shared" ca="1" si="32"/>
        <v/>
      </c>
      <c r="BC49" s="43" t="str">
        <f t="shared" ca="1" si="33"/>
        <v/>
      </c>
      <c r="BD49" s="43" t="str">
        <f t="shared" ca="1" si="34"/>
        <v/>
      </c>
      <c r="BE49" s="43" t="str">
        <f t="shared" ca="1" si="35"/>
        <v/>
      </c>
      <c r="BF49" s="43" t="str">
        <f t="shared" ca="1" si="36"/>
        <v/>
      </c>
      <c r="BG49" s="198" t="str">
        <f t="shared" ca="1" si="37"/>
        <v/>
      </c>
      <c r="BH49" s="43" t="str">
        <f t="shared" ca="1" si="38"/>
        <v/>
      </c>
      <c r="BI49" s="43" t="str">
        <f t="shared" ca="1" si="39"/>
        <v/>
      </c>
      <c r="BJ49" s="43" t="str">
        <f t="shared" ca="1" si="40"/>
        <v/>
      </c>
      <c r="BK49" s="43" t="str">
        <f t="shared" ca="1" si="41"/>
        <v/>
      </c>
      <c r="BL49" s="200" t="str">
        <f t="shared" ca="1" si="42"/>
        <v/>
      </c>
      <c r="BM49" s="35" t="str">
        <f t="shared" ca="1" si="43"/>
        <v/>
      </c>
      <c r="BN49" s="35" t="str">
        <f t="shared" ca="1" si="44"/>
        <v/>
      </c>
      <c r="BO49" s="35" t="str">
        <f t="shared" ca="1" si="45"/>
        <v/>
      </c>
      <c r="BP49" s="35" t="str">
        <f t="shared" ca="1" si="46"/>
        <v/>
      </c>
      <c r="BQ49" s="203" t="str">
        <f t="shared" si="11"/>
        <v/>
      </c>
      <c r="BR49" s="204" t="str">
        <f t="shared" ca="1" si="47"/>
        <v/>
      </c>
      <c r="BS49" s="196" t="str">
        <f t="shared" ca="1" si="48"/>
        <v/>
      </c>
      <c r="BT49" s="71" t="str">
        <f t="shared" ca="1" si="49"/>
        <v/>
      </c>
      <c r="BU49" s="71" t="str">
        <f t="shared" ca="1" si="50"/>
        <v/>
      </c>
      <c r="BV49" s="71" t="str">
        <f t="shared" ca="1" si="51"/>
        <v/>
      </c>
      <c r="BW49" s="71" t="str">
        <f t="shared" ca="1" si="52"/>
        <v/>
      </c>
      <c r="BX49" s="210" t="str">
        <f t="shared" ca="1" si="53"/>
        <v/>
      </c>
      <c r="BY49" s="70"/>
      <c r="BZ49" s="41" t="str">
        <f t="shared" ca="1" si="54"/>
        <v/>
      </c>
    </row>
    <row r="50" spans="1:78" s="37" customFormat="1" ht="13.95" customHeight="1" x14ac:dyDescent="0.3">
      <c r="A50" s="211" t="str">
        <f t="shared" ca="1" si="17"/>
        <v/>
      </c>
      <c r="B50" s="74"/>
      <c r="C50" s="74"/>
      <c r="D50" s="39"/>
      <c r="E50" s="39"/>
      <c r="F50" s="39"/>
      <c r="G50" s="39" t="s">
        <v>94966</v>
      </c>
      <c r="H50" s="39"/>
      <c r="I50" s="39"/>
      <c r="J50" s="39"/>
      <c r="K50" s="38"/>
      <c r="L50" s="72"/>
      <c r="M50" s="67">
        <f t="shared" si="66"/>
        <v>0</v>
      </c>
      <c r="N50" s="190" t="str">
        <f t="shared" si="63"/>
        <v/>
      </c>
      <c r="O50" s="73"/>
      <c r="P50" s="73"/>
      <c r="Q50" s="73"/>
      <c r="R50" s="73"/>
      <c r="S50" s="73"/>
      <c r="T50" s="70"/>
      <c r="U50" s="76"/>
      <c r="V50" s="76"/>
      <c r="W50" s="76"/>
      <c r="X50" s="76"/>
      <c r="Y50" s="76"/>
      <c r="Z50" s="76"/>
      <c r="AA50" s="76"/>
      <c r="AB50" s="76"/>
      <c r="AC50" s="70">
        <v>50</v>
      </c>
      <c r="AD50" s="187"/>
      <c r="AE50" s="70"/>
      <c r="AF50" s="188"/>
      <c r="AG50" s="182"/>
      <c r="AH50" s="182"/>
      <c r="AI50" s="182"/>
      <c r="AJ50" s="182"/>
      <c r="AK50" s="187"/>
      <c r="AL50" s="70"/>
      <c r="AM50" s="70"/>
      <c r="AN50" s="70"/>
      <c r="AO50" s="70"/>
      <c r="AP50" s="217">
        <f t="shared" si="21"/>
        <v>5</v>
      </c>
      <c r="AQ50" s="35" t="str">
        <f>IF($AP51&gt;$AP50, IFERROR(MATCH($AP50, $AP51:$AP$148, 0)-1, ROW($AQ$148)-ROW()), "")</f>
        <v/>
      </c>
      <c r="AR50" s="192">
        <f t="shared" ca="1" si="22"/>
        <v>0</v>
      </c>
      <c r="AS50" s="36">
        <f t="shared" ca="1" si="23"/>
        <v>0</v>
      </c>
      <c r="AT50" s="36">
        <f t="shared" ca="1" si="24"/>
        <v>0</v>
      </c>
      <c r="AU50" s="36">
        <f t="shared" ca="1" si="25"/>
        <v>0</v>
      </c>
      <c r="AV50" s="207">
        <f t="shared" ca="1" si="26"/>
        <v>0</v>
      </c>
      <c r="AW50" s="209">
        <f t="shared" ca="1" si="27"/>
        <v>0</v>
      </c>
      <c r="AX50" s="36">
        <f t="shared" ca="1" si="28"/>
        <v>0</v>
      </c>
      <c r="AY50" s="36">
        <f t="shared" ca="1" si="29"/>
        <v>0</v>
      </c>
      <c r="AZ50" s="36">
        <f t="shared" ca="1" si="30"/>
        <v>0</v>
      </c>
      <c r="BA50" s="36">
        <f t="shared" ca="1" si="31"/>
        <v>0</v>
      </c>
      <c r="BB50" s="195" t="str">
        <f t="shared" ca="1" si="32"/>
        <v/>
      </c>
      <c r="BC50" s="43" t="str">
        <f t="shared" ca="1" si="33"/>
        <v/>
      </c>
      <c r="BD50" s="43" t="str">
        <f t="shared" ca="1" si="34"/>
        <v/>
      </c>
      <c r="BE50" s="43" t="str">
        <f t="shared" ca="1" si="35"/>
        <v/>
      </c>
      <c r="BF50" s="43" t="str">
        <f t="shared" ca="1" si="36"/>
        <v/>
      </c>
      <c r="BG50" s="198" t="str">
        <f t="shared" ca="1" si="37"/>
        <v/>
      </c>
      <c r="BH50" s="43" t="str">
        <f t="shared" ca="1" si="38"/>
        <v/>
      </c>
      <c r="BI50" s="43" t="str">
        <f t="shared" ca="1" si="39"/>
        <v/>
      </c>
      <c r="BJ50" s="43" t="str">
        <f t="shared" ca="1" si="40"/>
        <v/>
      </c>
      <c r="BK50" s="43" t="str">
        <f t="shared" ca="1" si="41"/>
        <v/>
      </c>
      <c r="BL50" s="200" t="str">
        <f t="shared" ca="1" si="42"/>
        <v/>
      </c>
      <c r="BM50" s="35" t="str">
        <f t="shared" ca="1" si="43"/>
        <v/>
      </c>
      <c r="BN50" s="35" t="str">
        <f t="shared" ca="1" si="44"/>
        <v/>
      </c>
      <c r="BO50" s="35" t="str">
        <f t="shared" ca="1" si="45"/>
        <v/>
      </c>
      <c r="BP50" s="35" t="str">
        <f t="shared" ca="1" si="46"/>
        <v/>
      </c>
      <c r="BQ50" s="203" t="str">
        <f t="shared" si="11"/>
        <v/>
      </c>
      <c r="BR50" s="204" t="str">
        <f t="shared" ca="1" si="47"/>
        <v/>
      </c>
      <c r="BS50" s="196" t="str">
        <f t="shared" ca="1" si="48"/>
        <v/>
      </c>
      <c r="BT50" s="71" t="str">
        <f t="shared" ca="1" si="49"/>
        <v/>
      </c>
      <c r="BU50" s="71" t="str">
        <f t="shared" ca="1" si="50"/>
        <v/>
      </c>
      <c r="BV50" s="71" t="str">
        <f t="shared" ca="1" si="51"/>
        <v/>
      </c>
      <c r="BW50" s="71" t="str">
        <f t="shared" ca="1" si="52"/>
        <v/>
      </c>
      <c r="BX50" s="210" t="str">
        <f t="shared" ca="1" si="53"/>
        <v/>
      </c>
      <c r="BY50" s="70"/>
      <c r="BZ50" s="41" t="str">
        <f t="shared" ca="1" si="54"/>
        <v/>
      </c>
    </row>
    <row r="51" spans="1:78" s="37" customFormat="1" ht="13.95" customHeight="1" x14ac:dyDescent="0.3">
      <c r="A51" s="211" t="str">
        <f t="shared" ca="1" si="17"/>
        <v/>
      </c>
      <c r="B51" s="74"/>
      <c r="C51" s="74"/>
      <c r="D51" s="39"/>
      <c r="E51" s="39"/>
      <c r="F51" s="39"/>
      <c r="G51" s="39" t="s">
        <v>94967</v>
      </c>
      <c r="H51" s="39"/>
      <c r="I51" s="39"/>
      <c r="J51" s="39"/>
      <c r="K51" s="38"/>
      <c r="L51" s="72"/>
      <c r="M51" s="67">
        <f t="shared" si="66"/>
        <v>0</v>
      </c>
      <c r="N51" s="190" t="str">
        <f t="shared" si="63"/>
        <v/>
      </c>
      <c r="O51" s="73"/>
      <c r="P51" s="73"/>
      <c r="Q51" s="73"/>
      <c r="R51" s="73"/>
      <c r="S51" s="73"/>
      <c r="T51" s="70"/>
      <c r="U51" s="76"/>
      <c r="V51" s="76"/>
      <c r="W51" s="76"/>
      <c r="X51" s="76"/>
      <c r="Y51" s="76"/>
      <c r="Z51" s="76"/>
      <c r="AA51" s="76"/>
      <c r="AB51" s="76"/>
      <c r="AC51" s="70">
        <v>51</v>
      </c>
      <c r="AD51" s="187"/>
      <c r="AE51" s="70"/>
      <c r="AF51" s="188"/>
      <c r="AG51" s="182"/>
      <c r="AH51" s="182"/>
      <c r="AI51" s="182"/>
      <c r="AJ51" s="182"/>
      <c r="AK51" s="187"/>
      <c r="AL51" s="70"/>
      <c r="AM51" s="70"/>
      <c r="AN51" s="70"/>
      <c r="AO51" s="70"/>
      <c r="AP51" s="217">
        <f t="shared" si="21"/>
        <v>5</v>
      </c>
      <c r="AQ51" s="35" t="str">
        <f>IF($AP52&gt;$AP51, IFERROR(MATCH($AP51, $AP52:$AP$148, 0)-1, ROW($AQ$148)-ROW()), "")</f>
        <v/>
      </c>
      <c r="AR51" s="192">
        <f t="shared" ca="1" si="22"/>
        <v>0</v>
      </c>
      <c r="AS51" s="36">
        <f t="shared" ca="1" si="23"/>
        <v>0</v>
      </c>
      <c r="AT51" s="36">
        <f t="shared" ca="1" si="24"/>
        <v>0</v>
      </c>
      <c r="AU51" s="36">
        <f t="shared" ca="1" si="25"/>
        <v>0</v>
      </c>
      <c r="AV51" s="207">
        <f t="shared" ca="1" si="26"/>
        <v>0</v>
      </c>
      <c r="AW51" s="209">
        <f t="shared" ca="1" si="27"/>
        <v>0</v>
      </c>
      <c r="AX51" s="36">
        <f t="shared" ca="1" si="28"/>
        <v>0</v>
      </c>
      <c r="AY51" s="36">
        <f t="shared" ca="1" si="29"/>
        <v>0</v>
      </c>
      <c r="AZ51" s="36">
        <f t="shared" ca="1" si="30"/>
        <v>0</v>
      </c>
      <c r="BA51" s="36">
        <f t="shared" ca="1" si="31"/>
        <v>0</v>
      </c>
      <c r="BB51" s="195" t="str">
        <f t="shared" ca="1" si="32"/>
        <v/>
      </c>
      <c r="BC51" s="43" t="str">
        <f t="shared" ca="1" si="33"/>
        <v/>
      </c>
      <c r="BD51" s="43" t="str">
        <f t="shared" ca="1" si="34"/>
        <v/>
      </c>
      <c r="BE51" s="43" t="str">
        <f t="shared" ca="1" si="35"/>
        <v/>
      </c>
      <c r="BF51" s="43" t="str">
        <f t="shared" ca="1" si="36"/>
        <v/>
      </c>
      <c r="BG51" s="198" t="str">
        <f t="shared" ca="1" si="37"/>
        <v/>
      </c>
      <c r="BH51" s="43" t="str">
        <f t="shared" ca="1" si="38"/>
        <v/>
      </c>
      <c r="BI51" s="43" t="str">
        <f t="shared" ca="1" si="39"/>
        <v/>
      </c>
      <c r="BJ51" s="43" t="str">
        <f t="shared" ca="1" si="40"/>
        <v/>
      </c>
      <c r="BK51" s="43" t="str">
        <f t="shared" ca="1" si="41"/>
        <v/>
      </c>
      <c r="BL51" s="200" t="str">
        <f t="shared" ca="1" si="42"/>
        <v/>
      </c>
      <c r="BM51" s="35" t="str">
        <f t="shared" ca="1" si="43"/>
        <v/>
      </c>
      <c r="BN51" s="35" t="str">
        <f t="shared" ca="1" si="44"/>
        <v/>
      </c>
      <c r="BO51" s="35" t="str">
        <f t="shared" ca="1" si="45"/>
        <v/>
      </c>
      <c r="BP51" s="35" t="str">
        <f t="shared" ca="1" si="46"/>
        <v/>
      </c>
      <c r="BQ51" s="203" t="str">
        <f t="shared" si="11"/>
        <v/>
      </c>
      <c r="BR51" s="204" t="str">
        <f t="shared" ca="1" si="47"/>
        <v/>
      </c>
      <c r="BS51" s="196" t="str">
        <f t="shared" ca="1" si="48"/>
        <v/>
      </c>
      <c r="BT51" s="71" t="str">
        <f t="shared" ca="1" si="49"/>
        <v/>
      </c>
      <c r="BU51" s="71" t="str">
        <f t="shared" ca="1" si="50"/>
        <v/>
      </c>
      <c r="BV51" s="71" t="str">
        <f t="shared" ca="1" si="51"/>
        <v/>
      </c>
      <c r="BW51" s="71" t="str">
        <f t="shared" ca="1" si="52"/>
        <v/>
      </c>
      <c r="BX51" s="210" t="str">
        <f t="shared" ca="1" si="53"/>
        <v/>
      </c>
      <c r="BY51" s="70"/>
      <c r="BZ51" s="41" t="str">
        <f t="shared" ca="1" si="54"/>
        <v/>
      </c>
    </row>
    <row r="52" spans="1:78" s="37" customFormat="1" ht="13.95" customHeight="1" x14ac:dyDescent="0.3">
      <c r="A52" s="211" t="str">
        <f t="shared" ca="1" si="17"/>
        <v/>
      </c>
      <c r="B52" s="74"/>
      <c r="C52" s="74" t="s">
        <v>39</v>
      </c>
      <c r="D52" s="39" t="s">
        <v>39</v>
      </c>
      <c r="E52" s="39" t="s">
        <v>39</v>
      </c>
      <c r="F52" s="39" t="s">
        <v>346</v>
      </c>
      <c r="G52" s="39"/>
      <c r="H52" s="39"/>
      <c r="I52" s="39"/>
      <c r="J52" s="39"/>
      <c r="K52" s="38"/>
      <c r="L52" s="72">
        <v>7333</v>
      </c>
      <c r="M52" s="67">
        <f t="shared" si="18"/>
        <v>0</v>
      </c>
      <c r="N52" s="190">
        <f t="shared" si="63"/>
        <v>0</v>
      </c>
      <c r="O52" s="73">
        <f>SUM(O53,O54,O55,O56,O57,O58)</f>
        <v>0</v>
      </c>
      <c r="P52" s="73">
        <f t="shared" ref="P52:S52" si="67">SUM(P53,P54,P55,P56,P57,P58)</f>
        <v>0</v>
      </c>
      <c r="Q52" s="73">
        <f t="shared" si="67"/>
        <v>0</v>
      </c>
      <c r="R52" s="73">
        <f t="shared" si="67"/>
        <v>0</v>
      </c>
      <c r="S52" s="73">
        <f t="shared" si="67"/>
        <v>0</v>
      </c>
      <c r="T52" s="70"/>
      <c r="U52" s="76"/>
      <c r="V52" s="76"/>
      <c r="W52" s="76"/>
      <c r="X52" s="76"/>
      <c r="Y52" s="76"/>
      <c r="Z52" s="76"/>
      <c r="AA52" s="76"/>
      <c r="AB52" s="76"/>
      <c r="AC52" s="70">
        <v>52</v>
      </c>
      <c r="AD52" s="187"/>
      <c r="AE52" s="70"/>
      <c r="AF52" s="188"/>
      <c r="AG52" s="182"/>
      <c r="AH52" s="182"/>
      <c r="AI52" s="182"/>
      <c r="AJ52" s="182"/>
      <c r="AK52" s="187"/>
      <c r="AL52" s="70"/>
      <c r="AM52" s="70"/>
      <c r="AN52" s="70"/>
      <c r="AO52" s="70"/>
      <c r="AP52" s="217">
        <f t="shared" si="21"/>
        <v>4</v>
      </c>
      <c r="AQ52" s="35">
        <f>IF($AP53&gt;$AP52, IFERROR(MATCH($AP52, $AP53:$AP$148, 0)-1, ROW($AQ$148)-ROW()), "")</f>
        <v>6</v>
      </c>
      <c r="AR52" s="192">
        <f t="shared" ca="1" si="22"/>
        <v>0</v>
      </c>
      <c r="AS52" s="36">
        <f t="shared" ca="1" si="23"/>
        <v>0</v>
      </c>
      <c r="AT52" s="36">
        <f t="shared" ca="1" si="24"/>
        <v>0</v>
      </c>
      <c r="AU52" s="36">
        <f t="shared" ca="1" si="25"/>
        <v>0</v>
      </c>
      <c r="AV52" s="207">
        <f t="shared" ca="1" si="26"/>
        <v>0</v>
      </c>
      <c r="AW52" s="209">
        <f t="shared" ca="1" si="27"/>
        <v>0</v>
      </c>
      <c r="AX52" s="36">
        <f t="shared" ca="1" si="28"/>
        <v>0</v>
      </c>
      <c r="AY52" s="36">
        <f t="shared" ca="1" si="29"/>
        <v>0</v>
      </c>
      <c r="AZ52" s="36">
        <f t="shared" ca="1" si="30"/>
        <v>0</v>
      </c>
      <c r="BA52" s="36">
        <f t="shared" ca="1" si="31"/>
        <v>0</v>
      </c>
      <c r="BB52" s="195" t="str">
        <f t="shared" ca="1" si="32"/>
        <v/>
      </c>
      <c r="BC52" s="43" t="str">
        <f t="shared" ca="1" si="33"/>
        <v/>
      </c>
      <c r="BD52" s="43" t="str">
        <f t="shared" ca="1" si="34"/>
        <v/>
      </c>
      <c r="BE52" s="43" t="str">
        <f t="shared" ca="1" si="35"/>
        <v/>
      </c>
      <c r="BF52" s="43" t="str">
        <f t="shared" ca="1" si="36"/>
        <v/>
      </c>
      <c r="BG52" s="198" t="str">
        <f t="shared" ca="1" si="37"/>
        <v/>
      </c>
      <c r="BH52" s="43" t="str">
        <f t="shared" ca="1" si="38"/>
        <v/>
      </c>
      <c r="BI52" s="43" t="str">
        <f t="shared" ca="1" si="39"/>
        <v/>
      </c>
      <c r="BJ52" s="43" t="str">
        <f t="shared" ca="1" si="40"/>
        <v/>
      </c>
      <c r="BK52" s="43" t="str">
        <f t="shared" ca="1" si="41"/>
        <v/>
      </c>
      <c r="BL52" s="200" t="str">
        <f t="shared" ca="1" si="42"/>
        <v/>
      </c>
      <c r="BM52" s="35" t="str">
        <f t="shared" ca="1" si="43"/>
        <v/>
      </c>
      <c r="BN52" s="35" t="str">
        <f t="shared" ca="1" si="44"/>
        <v/>
      </c>
      <c r="BO52" s="35" t="str">
        <f t="shared" ca="1" si="45"/>
        <v/>
      </c>
      <c r="BP52" s="35" t="str">
        <f t="shared" ca="1" si="46"/>
        <v/>
      </c>
      <c r="BQ52" s="203" t="str">
        <f t="shared" si="11"/>
        <v/>
      </c>
      <c r="BR52" s="204" t="str">
        <f t="shared" ca="1" si="47"/>
        <v/>
      </c>
      <c r="BS52" s="196" t="str">
        <f t="shared" ca="1" si="48"/>
        <v/>
      </c>
      <c r="BT52" s="71" t="str">
        <f t="shared" ca="1" si="49"/>
        <v/>
      </c>
      <c r="BU52" s="71" t="str">
        <f t="shared" ca="1" si="50"/>
        <v/>
      </c>
      <c r="BV52" s="71" t="str">
        <f t="shared" ca="1" si="51"/>
        <v/>
      </c>
      <c r="BW52" s="71" t="str">
        <f t="shared" ca="1" si="52"/>
        <v/>
      </c>
      <c r="BX52" s="210" t="str">
        <f t="shared" ca="1" si="53"/>
        <v/>
      </c>
      <c r="BY52" s="70"/>
      <c r="BZ52" s="41" t="str">
        <f t="shared" ca="1" si="54"/>
        <v/>
      </c>
    </row>
    <row r="53" spans="1:78" s="37" customFormat="1" ht="13.95" customHeight="1" x14ac:dyDescent="0.3">
      <c r="A53" s="211" t="str">
        <f t="shared" ca="1" si="17"/>
        <v/>
      </c>
      <c r="B53" s="74"/>
      <c r="C53" s="74" t="s">
        <v>39</v>
      </c>
      <c r="D53" s="39" t="s">
        <v>39</v>
      </c>
      <c r="E53" s="39" t="s">
        <v>39</v>
      </c>
      <c r="F53" s="39" t="s">
        <v>39</v>
      </c>
      <c r="G53" s="39" t="s">
        <v>347</v>
      </c>
      <c r="H53" s="39"/>
      <c r="I53" s="39"/>
      <c r="J53" s="39"/>
      <c r="K53" s="38"/>
      <c r="L53" s="72">
        <v>73330</v>
      </c>
      <c r="M53" s="67">
        <f t="shared" si="18"/>
        <v>0</v>
      </c>
      <c r="N53" s="190" t="str">
        <f t="shared" si="63"/>
        <v/>
      </c>
      <c r="O53" s="73"/>
      <c r="P53" s="73"/>
      <c r="Q53" s="73"/>
      <c r="R53" s="73"/>
      <c r="S53" s="73"/>
      <c r="T53" s="70"/>
      <c r="U53" s="76"/>
      <c r="V53" s="76"/>
      <c r="W53" s="76"/>
      <c r="X53" s="76"/>
      <c r="Y53" s="76"/>
      <c r="Z53" s="76"/>
      <c r="AA53" s="76"/>
      <c r="AB53" s="76"/>
      <c r="AC53" s="70">
        <v>53</v>
      </c>
      <c r="AD53" s="187"/>
      <c r="AE53" s="70"/>
      <c r="AF53" s="188"/>
      <c r="AG53" s="182"/>
      <c r="AH53" s="182"/>
      <c r="AI53" s="182"/>
      <c r="AJ53" s="182"/>
      <c r="AK53" s="187"/>
      <c r="AL53" s="70"/>
      <c r="AM53" s="70"/>
      <c r="AN53" s="70"/>
      <c r="AO53" s="70"/>
      <c r="AP53" s="217">
        <f t="shared" si="21"/>
        <v>5</v>
      </c>
      <c r="AQ53" s="35" t="str">
        <f>IF($AP54&gt;$AP53, IFERROR(MATCH($AP53, $AP54:$AP$148, 0)-1, ROW($AQ$148)-ROW()), "")</f>
        <v/>
      </c>
      <c r="AR53" s="192">
        <f t="shared" ca="1" si="22"/>
        <v>0</v>
      </c>
      <c r="AS53" s="36">
        <f t="shared" ca="1" si="23"/>
        <v>0</v>
      </c>
      <c r="AT53" s="36">
        <f t="shared" ca="1" si="24"/>
        <v>0</v>
      </c>
      <c r="AU53" s="36">
        <f t="shared" ca="1" si="25"/>
        <v>0</v>
      </c>
      <c r="AV53" s="207">
        <f t="shared" ca="1" si="26"/>
        <v>0</v>
      </c>
      <c r="AW53" s="209">
        <f t="shared" ca="1" si="27"/>
        <v>0</v>
      </c>
      <c r="AX53" s="36">
        <f t="shared" ca="1" si="28"/>
        <v>0</v>
      </c>
      <c r="AY53" s="36">
        <f t="shared" ca="1" si="29"/>
        <v>0</v>
      </c>
      <c r="AZ53" s="36">
        <f t="shared" ca="1" si="30"/>
        <v>0</v>
      </c>
      <c r="BA53" s="36">
        <f t="shared" ca="1" si="31"/>
        <v>0</v>
      </c>
      <c r="BB53" s="195" t="str">
        <f t="shared" ca="1" si="32"/>
        <v/>
      </c>
      <c r="BC53" s="43" t="str">
        <f t="shared" ca="1" si="33"/>
        <v/>
      </c>
      <c r="BD53" s="43" t="str">
        <f t="shared" ca="1" si="34"/>
        <v/>
      </c>
      <c r="BE53" s="43" t="str">
        <f t="shared" ca="1" si="35"/>
        <v/>
      </c>
      <c r="BF53" s="43" t="str">
        <f t="shared" ca="1" si="36"/>
        <v/>
      </c>
      <c r="BG53" s="198" t="str">
        <f t="shared" ca="1" si="37"/>
        <v/>
      </c>
      <c r="BH53" s="43" t="str">
        <f t="shared" ca="1" si="38"/>
        <v/>
      </c>
      <c r="BI53" s="43" t="str">
        <f t="shared" ca="1" si="39"/>
        <v/>
      </c>
      <c r="BJ53" s="43" t="str">
        <f t="shared" ca="1" si="40"/>
        <v/>
      </c>
      <c r="BK53" s="43" t="str">
        <f t="shared" ca="1" si="41"/>
        <v/>
      </c>
      <c r="BL53" s="200" t="str">
        <f t="shared" ca="1" si="42"/>
        <v/>
      </c>
      <c r="BM53" s="35" t="str">
        <f t="shared" ca="1" si="43"/>
        <v/>
      </c>
      <c r="BN53" s="35" t="str">
        <f t="shared" ca="1" si="44"/>
        <v/>
      </c>
      <c r="BO53" s="35" t="str">
        <f t="shared" ca="1" si="45"/>
        <v/>
      </c>
      <c r="BP53" s="35" t="str">
        <f t="shared" ca="1" si="46"/>
        <v/>
      </c>
      <c r="BQ53" s="203" t="str">
        <f t="shared" si="11"/>
        <v/>
      </c>
      <c r="BR53" s="204" t="str">
        <f t="shared" ca="1" si="47"/>
        <v/>
      </c>
      <c r="BS53" s="196" t="str">
        <f t="shared" ca="1" si="48"/>
        <v/>
      </c>
      <c r="BT53" s="71" t="str">
        <f t="shared" ca="1" si="49"/>
        <v/>
      </c>
      <c r="BU53" s="71" t="str">
        <f t="shared" ca="1" si="50"/>
        <v/>
      </c>
      <c r="BV53" s="71" t="str">
        <f t="shared" ca="1" si="51"/>
        <v/>
      </c>
      <c r="BW53" s="71" t="str">
        <f t="shared" ca="1" si="52"/>
        <v/>
      </c>
      <c r="BX53" s="210" t="str">
        <f t="shared" ca="1" si="53"/>
        <v/>
      </c>
      <c r="BY53" s="70"/>
      <c r="BZ53" s="41" t="str">
        <f t="shared" ca="1" si="54"/>
        <v/>
      </c>
    </row>
    <row r="54" spans="1:78" s="37" customFormat="1" ht="13.95" customHeight="1" x14ac:dyDescent="0.3">
      <c r="A54" s="211" t="str">
        <f t="shared" ca="1" si="17"/>
        <v/>
      </c>
      <c r="B54" s="74"/>
      <c r="C54" s="74" t="s">
        <v>39</v>
      </c>
      <c r="D54" s="39" t="s">
        <v>39</v>
      </c>
      <c r="E54" s="39" t="s">
        <v>39</v>
      </c>
      <c r="F54" s="39" t="s">
        <v>39</v>
      </c>
      <c r="G54" s="39" t="s">
        <v>348</v>
      </c>
      <c r="H54" s="39"/>
      <c r="I54" s="39"/>
      <c r="J54" s="39"/>
      <c r="K54" s="38"/>
      <c r="L54" s="72">
        <v>73331</v>
      </c>
      <c r="M54" s="67">
        <f t="shared" si="18"/>
        <v>0</v>
      </c>
      <c r="N54" s="190" t="str">
        <f t="shared" si="63"/>
        <v/>
      </c>
      <c r="O54" s="73"/>
      <c r="P54" s="73"/>
      <c r="Q54" s="73"/>
      <c r="R54" s="73"/>
      <c r="S54" s="73"/>
      <c r="T54" s="70"/>
      <c r="U54" s="76"/>
      <c r="V54" s="76"/>
      <c r="W54" s="76"/>
      <c r="X54" s="76"/>
      <c r="Y54" s="76"/>
      <c r="Z54" s="76"/>
      <c r="AA54" s="76"/>
      <c r="AB54" s="76"/>
      <c r="AC54" s="70">
        <v>54</v>
      </c>
      <c r="AD54" s="187"/>
      <c r="AE54" s="70"/>
      <c r="AF54" s="188"/>
      <c r="AG54" s="182"/>
      <c r="AH54" s="182"/>
      <c r="AI54" s="182"/>
      <c r="AJ54" s="182"/>
      <c r="AK54" s="187"/>
      <c r="AL54" s="70"/>
      <c r="AM54" s="70"/>
      <c r="AN54" s="70"/>
      <c r="AO54" s="70"/>
      <c r="AP54" s="217">
        <f t="shared" si="21"/>
        <v>5</v>
      </c>
      <c r="AQ54" s="35" t="str">
        <f>IF($AP55&gt;$AP54, IFERROR(MATCH($AP54, $AP55:$AP$148, 0)-1, ROW($AQ$148)-ROW()), "")</f>
        <v/>
      </c>
      <c r="AR54" s="192">
        <f t="shared" ca="1" si="22"/>
        <v>0</v>
      </c>
      <c r="AS54" s="36">
        <f t="shared" ca="1" si="23"/>
        <v>0</v>
      </c>
      <c r="AT54" s="36">
        <f t="shared" ca="1" si="24"/>
        <v>0</v>
      </c>
      <c r="AU54" s="36">
        <f t="shared" ca="1" si="25"/>
        <v>0</v>
      </c>
      <c r="AV54" s="207">
        <f t="shared" ca="1" si="26"/>
        <v>0</v>
      </c>
      <c r="AW54" s="209">
        <f t="shared" ca="1" si="27"/>
        <v>0</v>
      </c>
      <c r="AX54" s="36">
        <f t="shared" ca="1" si="28"/>
        <v>0</v>
      </c>
      <c r="AY54" s="36">
        <f t="shared" ca="1" si="29"/>
        <v>0</v>
      </c>
      <c r="AZ54" s="36">
        <f t="shared" ca="1" si="30"/>
        <v>0</v>
      </c>
      <c r="BA54" s="36">
        <f t="shared" ca="1" si="31"/>
        <v>0</v>
      </c>
      <c r="BB54" s="195" t="str">
        <f t="shared" ca="1" si="32"/>
        <v/>
      </c>
      <c r="BC54" s="43" t="str">
        <f t="shared" ca="1" si="33"/>
        <v/>
      </c>
      <c r="BD54" s="43" t="str">
        <f t="shared" ca="1" si="34"/>
        <v/>
      </c>
      <c r="BE54" s="43" t="str">
        <f t="shared" ca="1" si="35"/>
        <v/>
      </c>
      <c r="BF54" s="43" t="str">
        <f t="shared" ca="1" si="36"/>
        <v/>
      </c>
      <c r="BG54" s="198" t="str">
        <f t="shared" ca="1" si="37"/>
        <v/>
      </c>
      <c r="BH54" s="43" t="str">
        <f t="shared" ca="1" si="38"/>
        <v/>
      </c>
      <c r="BI54" s="43" t="str">
        <f t="shared" ca="1" si="39"/>
        <v/>
      </c>
      <c r="BJ54" s="43" t="str">
        <f t="shared" ca="1" si="40"/>
        <v/>
      </c>
      <c r="BK54" s="43" t="str">
        <f t="shared" ca="1" si="41"/>
        <v/>
      </c>
      <c r="BL54" s="200" t="str">
        <f t="shared" ca="1" si="42"/>
        <v/>
      </c>
      <c r="BM54" s="35" t="str">
        <f t="shared" ca="1" si="43"/>
        <v/>
      </c>
      <c r="BN54" s="35" t="str">
        <f t="shared" ca="1" si="44"/>
        <v/>
      </c>
      <c r="BO54" s="35" t="str">
        <f t="shared" ca="1" si="45"/>
        <v/>
      </c>
      <c r="BP54" s="35" t="str">
        <f t="shared" ca="1" si="46"/>
        <v/>
      </c>
      <c r="BQ54" s="203" t="str">
        <f t="shared" si="11"/>
        <v/>
      </c>
      <c r="BR54" s="204" t="str">
        <f t="shared" ca="1" si="47"/>
        <v/>
      </c>
      <c r="BS54" s="196" t="str">
        <f t="shared" ca="1" si="48"/>
        <v/>
      </c>
      <c r="BT54" s="71" t="str">
        <f t="shared" ca="1" si="49"/>
        <v/>
      </c>
      <c r="BU54" s="71" t="str">
        <f t="shared" ca="1" si="50"/>
        <v/>
      </c>
      <c r="BV54" s="71" t="str">
        <f t="shared" ca="1" si="51"/>
        <v/>
      </c>
      <c r="BW54" s="71" t="str">
        <f t="shared" ca="1" si="52"/>
        <v/>
      </c>
      <c r="BX54" s="210" t="str">
        <f t="shared" ca="1" si="53"/>
        <v/>
      </c>
      <c r="BY54" s="70"/>
      <c r="BZ54" s="41" t="str">
        <f t="shared" ca="1" si="54"/>
        <v/>
      </c>
    </row>
    <row r="55" spans="1:78" s="37" customFormat="1" ht="13.95" customHeight="1" x14ac:dyDescent="0.3">
      <c r="A55" s="211" t="str">
        <f t="shared" ca="1" si="17"/>
        <v/>
      </c>
      <c r="B55" s="74"/>
      <c r="C55" s="74" t="s">
        <v>39</v>
      </c>
      <c r="D55" s="39" t="s">
        <v>39</v>
      </c>
      <c r="E55" s="39" t="s">
        <v>39</v>
      </c>
      <c r="F55" s="39" t="s">
        <v>39</v>
      </c>
      <c r="G55" s="39" t="s">
        <v>349</v>
      </c>
      <c r="H55" s="39"/>
      <c r="I55" s="39"/>
      <c r="J55" s="39"/>
      <c r="K55" s="38"/>
      <c r="L55" s="72">
        <v>73332</v>
      </c>
      <c r="M55" s="67">
        <f t="shared" si="18"/>
        <v>0</v>
      </c>
      <c r="N55" s="190" t="str">
        <f t="shared" si="63"/>
        <v/>
      </c>
      <c r="O55" s="73"/>
      <c r="P55" s="73"/>
      <c r="Q55" s="73"/>
      <c r="R55" s="73"/>
      <c r="S55" s="73"/>
      <c r="T55" s="70"/>
      <c r="U55" s="76"/>
      <c r="V55" s="76"/>
      <c r="W55" s="76"/>
      <c r="X55" s="76"/>
      <c r="Y55" s="76"/>
      <c r="Z55" s="76"/>
      <c r="AA55" s="76"/>
      <c r="AB55" s="76"/>
      <c r="AC55" s="70">
        <v>55</v>
      </c>
      <c r="AD55" s="187"/>
      <c r="AE55" s="70"/>
      <c r="AF55" s="188"/>
      <c r="AG55" s="182"/>
      <c r="AH55" s="182"/>
      <c r="AI55" s="182"/>
      <c r="AJ55" s="182"/>
      <c r="AK55" s="187"/>
      <c r="AL55" s="70"/>
      <c r="AM55" s="70"/>
      <c r="AN55" s="70"/>
      <c r="AO55" s="70"/>
      <c r="AP55" s="217">
        <f t="shared" si="21"/>
        <v>5</v>
      </c>
      <c r="AQ55" s="35" t="str">
        <f>IF($AP56&gt;$AP55, IFERROR(MATCH($AP55, $AP56:$AP$148, 0)-1, ROW($AQ$148)-ROW()), "")</f>
        <v/>
      </c>
      <c r="AR55" s="192">
        <f t="shared" ca="1" si="22"/>
        <v>0</v>
      </c>
      <c r="AS55" s="36">
        <f t="shared" ca="1" si="23"/>
        <v>0</v>
      </c>
      <c r="AT55" s="36">
        <f t="shared" ca="1" si="24"/>
        <v>0</v>
      </c>
      <c r="AU55" s="36">
        <f t="shared" ca="1" si="25"/>
        <v>0</v>
      </c>
      <c r="AV55" s="207">
        <f t="shared" ca="1" si="26"/>
        <v>0</v>
      </c>
      <c r="AW55" s="209">
        <f t="shared" ca="1" si="27"/>
        <v>0</v>
      </c>
      <c r="AX55" s="36">
        <f t="shared" ca="1" si="28"/>
        <v>0</v>
      </c>
      <c r="AY55" s="36">
        <f t="shared" ca="1" si="29"/>
        <v>0</v>
      </c>
      <c r="AZ55" s="36">
        <f t="shared" ca="1" si="30"/>
        <v>0</v>
      </c>
      <c r="BA55" s="36">
        <f t="shared" ca="1" si="31"/>
        <v>0</v>
      </c>
      <c r="BB55" s="195" t="str">
        <f t="shared" ca="1" si="32"/>
        <v/>
      </c>
      <c r="BC55" s="43" t="str">
        <f t="shared" ca="1" si="33"/>
        <v/>
      </c>
      <c r="BD55" s="43" t="str">
        <f t="shared" ca="1" si="34"/>
        <v/>
      </c>
      <c r="BE55" s="43" t="str">
        <f t="shared" ca="1" si="35"/>
        <v/>
      </c>
      <c r="BF55" s="43" t="str">
        <f t="shared" ca="1" si="36"/>
        <v/>
      </c>
      <c r="BG55" s="198" t="str">
        <f t="shared" ca="1" si="37"/>
        <v/>
      </c>
      <c r="BH55" s="43" t="str">
        <f t="shared" ca="1" si="38"/>
        <v/>
      </c>
      <c r="BI55" s="43" t="str">
        <f t="shared" ca="1" si="39"/>
        <v/>
      </c>
      <c r="BJ55" s="43" t="str">
        <f t="shared" ca="1" si="40"/>
        <v/>
      </c>
      <c r="BK55" s="43" t="str">
        <f t="shared" ca="1" si="41"/>
        <v/>
      </c>
      <c r="BL55" s="200" t="str">
        <f t="shared" ca="1" si="42"/>
        <v/>
      </c>
      <c r="BM55" s="35" t="str">
        <f t="shared" ca="1" si="43"/>
        <v/>
      </c>
      <c r="BN55" s="35" t="str">
        <f t="shared" ca="1" si="44"/>
        <v/>
      </c>
      <c r="BO55" s="35" t="str">
        <f t="shared" ca="1" si="45"/>
        <v/>
      </c>
      <c r="BP55" s="35" t="str">
        <f t="shared" ca="1" si="46"/>
        <v/>
      </c>
      <c r="BQ55" s="203" t="str">
        <f t="shared" si="11"/>
        <v/>
      </c>
      <c r="BR55" s="204" t="str">
        <f t="shared" ca="1" si="47"/>
        <v/>
      </c>
      <c r="BS55" s="196" t="str">
        <f t="shared" ca="1" si="48"/>
        <v/>
      </c>
      <c r="BT55" s="71" t="str">
        <f t="shared" ca="1" si="49"/>
        <v/>
      </c>
      <c r="BU55" s="71" t="str">
        <f t="shared" ca="1" si="50"/>
        <v/>
      </c>
      <c r="BV55" s="71" t="str">
        <f t="shared" ca="1" si="51"/>
        <v/>
      </c>
      <c r="BW55" s="71" t="str">
        <f t="shared" ca="1" si="52"/>
        <v/>
      </c>
      <c r="BX55" s="210" t="str">
        <f t="shared" ca="1" si="53"/>
        <v/>
      </c>
      <c r="BY55" s="70"/>
      <c r="BZ55" s="41" t="str">
        <f t="shared" ca="1" si="54"/>
        <v/>
      </c>
    </row>
    <row r="56" spans="1:78" s="37" customFormat="1" ht="13.95" customHeight="1" x14ac:dyDescent="0.3">
      <c r="A56" s="211" t="str">
        <f t="shared" ca="1" si="17"/>
        <v/>
      </c>
      <c r="B56" s="74"/>
      <c r="C56" s="74" t="s">
        <v>39</v>
      </c>
      <c r="D56" s="39" t="s">
        <v>39</v>
      </c>
      <c r="E56" s="39" t="s">
        <v>39</v>
      </c>
      <c r="F56" s="39" t="s">
        <v>39</v>
      </c>
      <c r="G56" s="39" t="s">
        <v>350</v>
      </c>
      <c r="H56" s="39"/>
      <c r="I56" s="39"/>
      <c r="J56" s="39"/>
      <c r="K56" s="38"/>
      <c r="L56" s="72">
        <v>73333</v>
      </c>
      <c r="M56" s="67">
        <f t="shared" si="18"/>
        <v>0</v>
      </c>
      <c r="N56" s="190" t="str">
        <f t="shared" si="63"/>
        <v/>
      </c>
      <c r="O56" s="73"/>
      <c r="P56" s="73"/>
      <c r="Q56" s="73"/>
      <c r="R56" s="73"/>
      <c r="S56" s="73"/>
      <c r="T56" s="70"/>
      <c r="U56" s="76"/>
      <c r="V56" s="76"/>
      <c r="W56" s="76"/>
      <c r="X56" s="76"/>
      <c r="Y56" s="76"/>
      <c r="Z56" s="76"/>
      <c r="AA56" s="76"/>
      <c r="AB56" s="76"/>
      <c r="AC56" s="70">
        <v>56</v>
      </c>
      <c r="AD56" s="187"/>
      <c r="AE56" s="70"/>
      <c r="AF56" s="188"/>
      <c r="AG56" s="182"/>
      <c r="AH56" s="182"/>
      <c r="AI56" s="182"/>
      <c r="AJ56" s="182"/>
      <c r="AK56" s="187"/>
      <c r="AL56" s="70"/>
      <c r="AM56" s="70"/>
      <c r="AN56" s="70"/>
      <c r="AO56" s="70"/>
      <c r="AP56" s="217">
        <f t="shared" si="21"/>
        <v>5</v>
      </c>
      <c r="AQ56" s="35" t="str">
        <f>IF($AP57&gt;$AP56, IFERROR(MATCH($AP56, $AP57:$AP$148, 0)-1, ROW($AQ$148)-ROW()), "")</f>
        <v/>
      </c>
      <c r="AR56" s="192">
        <f t="shared" ca="1" si="22"/>
        <v>0</v>
      </c>
      <c r="AS56" s="36">
        <f t="shared" ca="1" si="23"/>
        <v>0</v>
      </c>
      <c r="AT56" s="36">
        <f t="shared" ca="1" si="24"/>
        <v>0</v>
      </c>
      <c r="AU56" s="36">
        <f t="shared" ca="1" si="25"/>
        <v>0</v>
      </c>
      <c r="AV56" s="207">
        <f t="shared" ca="1" si="26"/>
        <v>0</v>
      </c>
      <c r="AW56" s="209">
        <f t="shared" ca="1" si="27"/>
        <v>0</v>
      </c>
      <c r="AX56" s="36">
        <f t="shared" ca="1" si="28"/>
        <v>0</v>
      </c>
      <c r="AY56" s="36">
        <f t="shared" ca="1" si="29"/>
        <v>0</v>
      </c>
      <c r="AZ56" s="36">
        <f t="shared" ca="1" si="30"/>
        <v>0</v>
      </c>
      <c r="BA56" s="36">
        <f t="shared" ca="1" si="31"/>
        <v>0</v>
      </c>
      <c r="BB56" s="195" t="str">
        <f t="shared" ca="1" si="32"/>
        <v/>
      </c>
      <c r="BC56" s="43" t="str">
        <f t="shared" ca="1" si="33"/>
        <v/>
      </c>
      <c r="BD56" s="43" t="str">
        <f t="shared" ca="1" si="34"/>
        <v/>
      </c>
      <c r="BE56" s="43" t="str">
        <f t="shared" ca="1" si="35"/>
        <v/>
      </c>
      <c r="BF56" s="43" t="str">
        <f t="shared" ca="1" si="36"/>
        <v/>
      </c>
      <c r="BG56" s="198" t="str">
        <f t="shared" ca="1" si="37"/>
        <v/>
      </c>
      <c r="BH56" s="43" t="str">
        <f t="shared" ca="1" si="38"/>
        <v/>
      </c>
      <c r="BI56" s="43" t="str">
        <f t="shared" ca="1" si="39"/>
        <v/>
      </c>
      <c r="BJ56" s="43" t="str">
        <f t="shared" ca="1" si="40"/>
        <v/>
      </c>
      <c r="BK56" s="43" t="str">
        <f t="shared" ca="1" si="41"/>
        <v/>
      </c>
      <c r="BL56" s="200" t="str">
        <f t="shared" ca="1" si="42"/>
        <v/>
      </c>
      <c r="BM56" s="35" t="str">
        <f t="shared" ca="1" si="43"/>
        <v/>
      </c>
      <c r="BN56" s="35" t="str">
        <f t="shared" ca="1" si="44"/>
        <v/>
      </c>
      <c r="BO56" s="35" t="str">
        <f t="shared" ca="1" si="45"/>
        <v/>
      </c>
      <c r="BP56" s="35" t="str">
        <f t="shared" ca="1" si="46"/>
        <v/>
      </c>
      <c r="BQ56" s="203" t="str">
        <f t="shared" si="11"/>
        <v/>
      </c>
      <c r="BR56" s="204" t="str">
        <f t="shared" ca="1" si="47"/>
        <v/>
      </c>
      <c r="BS56" s="196" t="str">
        <f t="shared" ca="1" si="48"/>
        <v/>
      </c>
      <c r="BT56" s="71" t="str">
        <f t="shared" ca="1" si="49"/>
        <v/>
      </c>
      <c r="BU56" s="71" t="str">
        <f t="shared" ca="1" si="50"/>
        <v/>
      </c>
      <c r="BV56" s="71" t="str">
        <f t="shared" ca="1" si="51"/>
        <v/>
      </c>
      <c r="BW56" s="71" t="str">
        <f t="shared" ca="1" si="52"/>
        <v/>
      </c>
      <c r="BX56" s="210" t="str">
        <f t="shared" ca="1" si="53"/>
        <v/>
      </c>
      <c r="BY56" s="70"/>
      <c r="BZ56" s="41" t="str">
        <f t="shared" ca="1" si="54"/>
        <v/>
      </c>
    </row>
    <row r="57" spans="1:78" s="37" customFormat="1" ht="13.95" customHeight="1" x14ac:dyDescent="0.3">
      <c r="A57" s="211" t="str">
        <f t="shared" ca="1" si="17"/>
        <v/>
      </c>
      <c r="B57" s="74"/>
      <c r="C57" s="74" t="s">
        <v>39</v>
      </c>
      <c r="D57" s="39" t="s">
        <v>39</v>
      </c>
      <c r="E57" s="39" t="s">
        <v>39</v>
      </c>
      <c r="F57" s="39" t="s">
        <v>39</v>
      </c>
      <c r="G57" s="39" t="s">
        <v>351</v>
      </c>
      <c r="H57" s="39"/>
      <c r="I57" s="39"/>
      <c r="J57" s="39"/>
      <c r="K57" s="38"/>
      <c r="L57" s="72">
        <v>73334</v>
      </c>
      <c r="M57" s="67">
        <f t="shared" si="18"/>
        <v>0</v>
      </c>
      <c r="N57" s="190" t="str">
        <f t="shared" si="63"/>
        <v/>
      </c>
      <c r="O57" s="73"/>
      <c r="P57" s="73"/>
      <c r="Q57" s="73"/>
      <c r="R57" s="73"/>
      <c r="S57" s="73"/>
      <c r="T57" s="70"/>
      <c r="U57" s="76"/>
      <c r="V57" s="76"/>
      <c r="W57" s="76"/>
      <c r="X57" s="76"/>
      <c r="Y57" s="76"/>
      <c r="Z57" s="76"/>
      <c r="AA57" s="76"/>
      <c r="AB57" s="76"/>
      <c r="AC57" s="70">
        <v>57</v>
      </c>
      <c r="AD57" s="187"/>
      <c r="AE57" s="70"/>
      <c r="AF57" s="188"/>
      <c r="AG57" s="182"/>
      <c r="AH57" s="182"/>
      <c r="AI57" s="182"/>
      <c r="AJ57" s="182"/>
      <c r="AK57" s="187"/>
      <c r="AL57" s="70"/>
      <c r="AM57" s="70"/>
      <c r="AN57" s="70"/>
      <c r="AO57" s="70"/>
      <c r="AP57" s="217">
        <f t="shared" si="21"/>
        <v>5</v>
      </c>
      <c r="AQ57" s="35" t="str">
        <f>IF($AP58&gt;$AP57, IFERROR(MATCH($AP57, $AP58:$AP$148, 0)-1, ROW($AQ$148)-ROW()), "")</f>
        <v/>
      </c>
      <c r="AR57" s="192">
        <f t="shared" ca="1" si="22"/>
        <v>0</v>
      </c>
      <c r="AS57" s="36">
        <f t="shared" ca="1" si="23"/>
        <v>0</v>
      </c>
      <c r="AT57" s="36">
        <f t="shared" ca="1" si="24"/>
        <v>0</v>
      </c>
      <c r="AU57" s="36">
        <f t="shared" ca="1" si="25"/>
        <v>0</v>
      </c>
      <c r="AV57" s="207">
        <f t="shared" ca="1" si="26"/>
        <v>0</v>
      </c>
      <c r="AW57" s="209">
        <f t="shared" ca="1" si="27"/>
        <v>0</v>
      </c>
      <c r="AX57" s="36">
        <f t="shared" ca="1" si="28"/>
        <v>0</v>
      </c>
      <c r="AY57" s="36">
        <f t="shared" ca="1" si="29"/>
        <v>0</v>
      </c>
      <c r="AZ57" s="36">
        <f t="shared" ca="1" si="30"/>
        <v>0</v>
      </c>
      <c r="BA57" s="36">
        <f t="shared" ca="1" si="31"/>
        <v>0</v>
      </c>
      <c r="BB57" s="195" t="str">
        <f t="shared" ca="1" si="32"/>
        <v/>
      </c>
      <c r="BC57" s="43" t="str">
        <f t="shared" ca="1" si="33"/>
        <v/>
      </c>
      <c r="BD57" s="43" t="str">
        <f t="shared" ca="1" si="34"/>
        <v/>
      </c>
      <c r="BE57" s="43" t="str">
        <f t="shared" ca="1" si="35"/>
        <v/>
      </c>
      <c r="BF57" s="43" t="str">
        <f t="shared" ca="1" si="36"/>
        <v/>
      </c>
      <c r="BG57" s="198" t="str">
        <f t="shared" ca="1" si="37"/>
        <v/>
      </c>
      <c r="BH57" s="43" t="str">
        <f t="shared" ca="1" si="38"/>
        <v/>
      </c>
      <c r="BI57" s="43" t="str">
        <f t="shared" ca="1" si="39"/>
        <v/>
      </c>
      <c r="BJ57" s="43" t="str">
        <f t="shared" ca="1" si="40"/>
        <v/>
      </c>
      <c r="BK57" s="43" t="str">
        <f t="shared" ca="1" si="41"/>
        <v/>
      </c>
      <c r="BL57" s="200" t="str">
        <f t="shared" ca="1" si="42"/>
        <v/>
      </c>
      <c r="BM57" s="35" t="str">
        <f t="shared" ca="1" si="43"/>
        <v/>
      </c>
      <c r="BN57" s="35" t="str">
        <f t="shared" ca="1" si="44"/>
        <v/>
      </c>
      <c r="BO57" s="35" t="str">
        <f t="shared" ca="1" si="45"/>
        <v/>
      </c>
      <c r="BP57" s="35" t="str">
        <f t="shared" ca="1" si="46"/>
        <v/>
      </c>
      <c r="BQ57" s="203" t="str">
        <f t="shared" si="11"/>
        <v/>
      </c>
      <c r="BR57" s="204" t="str">
        <f t="shared" ca="1" si="47"/>
        <v/>
      </c>
      <c r="BS57" s="196" t="str">
        <f t="shared" ca="1" si="48"/>
        <v/>
      </c>
      <c r="BT57" s="71" t="str">
        <f t="shared" ca="1" si="49"/>
        <v/>
      </c>
      <c r="BU57" s="71" t="str">
        <f t="shared" ca="1" si="50"/>
        <v/>
      </c>
      <c r="BV57" s="71" t="str">
        <f t="shared" ca="1" si="51"/>
        <v/>
      </c>
      <c r="BW57" s="71" t="str">
        <f t="shared" ca="1" si="52"/>
        <v/>
      </c>
      <c r="BX57" s="210" t="str">
        <f t="shared" ca="1" si="53"/>
        <v/>
      </c>
      <c r="BY57" s="70"/>
      <c r="BZ57" s="41" t="str">
        <f t="shared" ca="1" si="54"/>
        <v/>
      </c>
    </row>
    <row r="58" spans="1:78" s="37" customFormat="1" ht="13.95" customHeight="1" x14ac:dyDescent="0.3">
      <c r="A58" s="211" t="str">
        <f t="shared" ca="1" si="17"/>
        <v/>
      </c>
      <c r="B58" s="74"/>
      <c r="C58" s="74" t="s">
        <v>39</v>
      </c>
      <c r="D58" s="39" t="s">
        <v>39</v>
      </c>
      <c r="E58" s="39" t="s">
        <v>39</v>
      </c>
      <c r="F58" s="39" t="s">
        <v>39</v>
      </c>
      <c r="G58" s="39" t="s">
        <v>352</v>
      </c>
      <c r="H58" s="39"/>
      <c r="I58" s="39"/>
      <c r="J58" s="39"/>
      <c r="K58" s="38"/>
      <c r="L58" s="72">
        <v>73338</v>
      </c>
      <c r="M58" s="67">
        <f t="shared" si="18"/>
        <v>0</v>
      </c>
      <c r="N58" s="190" t="str">
        <f t="shared" si="63"/>
        <v/>
      </c>
      <c r="O58" s="73"/>
      <c r="P58" s="73"/>
      <c r="Q58" s="73"/>
      <c r="R58" s="73"/>
      <c r="S58" s="73"/>
      <c r="T58" s="70"/>
      <c r="U58" s="76"/>
      <c r="V58" s="76"/>
      <c r="W58" s="76"/>
      <c r="X58" s="76"/>
      <c r="Y58" s="76"/>
      <c r="Z58" s="76"/>
      <c r="AA58" s="76"/>
      <c r="AB58" s="76"/>
      <c r="AC58" s="70">
        <v>58</v>
      </c>
      <c r="AD58" s="187"/>
      <c r="AE58" s="70"/>
      <c r="AF58" s="188"/>
      <c r="AG58" s="182"/>
      <c r="AH58" s="182"/>
      <c r="AI58" s="182"/>
      <c r="AJ58" s="182"/>
      <c r="AK58" s="187"/>
      <c r="AL58" s="70"/>
      <c r="AM58" s="70"/>
      <c r="AN58" s="70"/>
      <c r="AO58" s="70"/>
      <c r="AP58" s="217">
        <f t="shared" si="21"/>
        <v>5</v>
      </c>
      <c r="AQ58" s="35" t="str">
        <f>IF($AP59&gt;$AP58, IFERROR(MATCH($AP58, $AP59:$AP$148, 0)-1, ROW($AQ$148)-ROW()), "")</f>
        <v/>
      </c>
      <c r="AR58" s="192">
        <f t="shared" ca="1" si="22"/>
        <v>0</v>
      </c>
      <c r="AS58" s="36">
        <f t="shared" ca="1" si="23"/>
        <v>0</v>
      </c>
      <c r="AT58" s="36">
        <f t="shared" ca="1" si="24"/>
        <v>0</v>
      </c>
      <c r="AU58" s="36">
        <f t="shared" ca="1" si="25"/>
        <v>0</v>
      </c>
      <c r="AV58" s="207">
        <f t="shared" ca="1" si="26"/>
        <v>0</v>
      </c>
      <c r="AW58" s="209">
        <f t="shared" ca="1" si="27"/>
        <v>0</v>
      </c>
      <c r="AX58" s="36">
        <f t="shared" ca="1" si="28"/>
        <v>0</v>
      </c>
      <c r="AY58" s="36">
        <f t="shared" ca="1" si="29"/>
        <v>0</v>
      </c>
      <c r="AZ58" s="36">
        <f t="shared" ca="1" si="30"/>
        <v>0</v>
      </c>
      <c r="BA58" s="36">
        <f t="shared" ca="1" si="31"/>
        <v>0</v>
      </c>
      <c r="BB58" s="195" t="str">
        <f t="shared" ca="1" si="32"/>
        <v/>
      </c>
      <c r="BC58" s="43" t="str">
        <f t="shared" ca="1" si="33"/>
        <v/>
      </c>
      <c r="BD58" s="43" t="str">
        <f t="shared" ca="1" si="34"/>
        <v/>
      </c>
      <c r="BE58" s="43" t="str">
        <f t="shared" ca="1" si="35"/>
        <v/>
      </c>
      <c r="BF58" s="43" t="str">
        <f t="shared" ca="1" si="36"/>
        <v/>
      </c>
      <c r="BG58" s="198" t="str">
        <f t="shared" ca="1" si="37"/>
        <v/>
      </c>
      <c r="BH58" s="43" t="str">
        <f t="shared" ca="1" si="38"/>
        <v/>
      </c>
      <c r="BI58" s="43" t="str">
        <f t="shared" ca="1" si="39"/>
        <v/>
      </c>
      <c r="BJ58" s="43" t="str">
        <f t="shared" ca="1" si="40"/>
        <v/>
      </c>
      <c r="BK58" s="43" t="str">
        <f t="shared" ca="1" si="41"/>
        <v/>
      </c>
      <c r="BL58" s="200" t="str">
        <f t="shared" ca="1" si="42"/>
        <v/>
      </c>
      <c r="BM58" s="35" t="str">
        <f t="shared" ca="1" si="43"/>
        <v/>
      </c>
      <c r="BN58" s="35" t="str">
        <f t="shared" ca="1" si="44"/>
        <v/>
      </c>
      <c r="BO58" s="35" t="str">
        <f t="shared" ca="1" si="45"/>
        <v/>
      </c>
      <c r="BP58" s="35" t="str">
        <f t="shared" ca="1" si="46"/>
        <v/>
      </c>
      <c r="BQ58" s="203" t="str">
        <f t="shared" si="11"/>
        <v/>
      </c>
      <c r="BR58" s="204" t="str">
        <f t="shared" ca="1" si="47"/>
        <v/>
      </c>
      <c r="BS58" s="196" t="str">
        <f t="shared" ca="1" si="48"/>
        <v/>
      </c>
      <c r="BT58" s="71" t="str">
        <f t="shared" ca="1" si="49"/>
        <v/>
      </c>
      <c r="BU58" s="71" t="str">
        <f t="shared" ca="1" si="50"/>
        <v/>
      </c>
      <c r="BV58" s="71" t="str">
        <f t="shared" ca="1" si="51"/>
        <v/>
      </c>
      <c r="BW58" s="71" t="str">
        <f t="shared" ca="1" si="52"/>
        <v/>
      </c>
      <c r="BX58" s="210" t="str">
        <f t="shared" ca="1" si="53"/>
        <v/>
      </c>
      <c r="BY58" s="70"/>
      <c r="BZ58" s="41" t="str">
        <f t="shared" ca="1" si="54"/>
        <v/>
      </c>
    </row>
    <row r="59" spans="1:78" s="37" customFormat="1" ht="13.95" customHeight="1" x14ac:dyDescent="0.3">
      <c r="A59" s="211" t="str">
        <f t="shared" ca="1" si="17"/>
        <v/>
      </c>
      <c r="B59" s="74"/>
      <c r="C59" s="74" t="s">
        <v>39</v>
      </c>
      <c r="D59" s="39" t="s">
        <v>39</v>
      </c>
      <c r="E59" s="39" t="s">
        <v>39</v>
      </c>
      <c r="F59" s="39" t="s">
        <v>353</v>
      </c>
      <c r="G59" s="39"/>
      <c r="H59" s="39"/>
      <c r="I59" s="39"/>
      <c r="J59" s="39"/>
      <c r="K59" s="38"/>
      <c r="L59" s="72">
        <v>7334</v>
      </c>
      <c r="M59" s="67">
        <f t="shared" si="18"/>
        <v>0</v>
      </c>
      <c r="N59" s="190" t="str">
        <f t="shared" si="63"/>
        <v/>
      </c>
      <c r="O59" s="73"/>
      <c r="P59" s="73"/>
      <c r="Q59" s="73"/>
      <c r="R59" s="73"/>
      <c r="S59" s="73"/>
      <c r="T59" s="70"/>
      <c r="U59" s="76"/>
      <c r="V59" s="76"/>
      <c r="W59" s="76"/>
      <c r="X59" s="76"/>
      <c r="Y59" s="76"/>
      <c r="Z59" s="76"/>
      <c r="AA59" s="76"/>
      <c r="AB59" s="76"/>
      <c r="AC59" s="70">
        <v>59</v>
      </c>
      <c r="AD59" s="187"/>
      <c r="AE59" s="70"/>
      <c r="AF59" s="188"/>
      <c r="AG59" s="182"/>
      <c r="AH59" s="182"/>
      <c r="AI59" s="182"/>
      <c r="AJ59" s="182"/>
      <c r="AK59" s="187"/>
      <c r="AL59" s="70"/>
      <c r="AM59" s="70"/>
      <c r="AN59" s="70"/>
      <c r="AO59" s="70"/>
      <c r="AP59" s="217">
        <f t="shared" si="21"/>
        <v>4</v>
      </c>
      <c r="AQ59" s="35" t="str">
        <f>IF($AP60&gt;$AP59, IFERROR(MATCH($AP59, $AP60:$AP$148, 0)-1, ROW($AQ$148)-ROW()), "")</f>
        <v/>
      </c>
      <c r="AR59" s="192">
        <f t="shared" ca="1" si="22"/>
        <v>0</v>
      </c>
      <c r="AS59" s="36">
        <f t="shared" ca="1" si="23"/>
        <v>0</v>
      </c>
      <c r="AT59" s="36">
        <f t="shared" ca="1" si="24"/>
        <v>0</v>
      </c>
      <c r="AU59" s="36">
        <f t="shared" ca="1" si="25"/>
        <v>0</v>
      </c>
      <c r="AV59" s="207">
        <f t="shared" ca="1" si="26"/>
        <v>0</v>
      </c>
      <c r="AW59" s="209">
        <f t="shared" ca="1" si="27"/>
        <v>0</v>
      </c>
      <c r="AX59" s="36">
        <f t="shared" ca="1" si="28"/>
        <v>0</v>
      </c>
      <c r="AY59" s="36">
        <f t="shared" ca="1" si="29"/>
        <v>0</v>
      </c>
      <c r="AZ59" s="36">
        <f t="shared" ca="1" si="30"/>
        <v>0</v>
      </c>
      <c r="BA59" s="36">
        <f t="shared" ca="1" si="31"/>
        <v>0</v>
      </c>
      <c r="BB59" s="195" t="str">
        <f t="shared" ca="1" si="32"/>
        <v/>
      </c>
      <c r="BC59" s="43" t="str">
        <f t="shared" ca="1" si="33"/>
        <v/>
      </c>
      <c r="BD59" s="43" t="str">
        <f t="shared" ca="1" si="34"/>
        <v/>
      </c>
      <c r="BE59" s="43" t="str">
        <f t="shared" ca="1" si="35"/>
        <v/>
      </c>
      <c r="BF59" s="43" t="str">
        <f t="shared" ca="1" si="36"/>
        <v/>
      </c>
      <c r="BG59" s="198" t="str">
        <f t="shared" ca="1" si="37"/>
        <v/>
      </c>
      <c r="BH59" s="43" t="str">
        <f t="shared" ca="1" si="38"/>
        <v/>
      </c>
      <c r="BI59" s="43" t="str">
        <f t="shared" ca="1" si="39"/>
        <v/>
      </c>
      <c r="BJ59" s="43" t="str">
        <f t="shared" ca="1" si="40"/>
        <v/>
      </c>
      <c r="BK59" s="43" t="str">
        <f t="shared" ca="1" si="41"/>
        <v/>
      </c>
      <c r="BL59" s="200" t="str">
        <f t="shared" ca="1" si="42"/>
        <v/>
      </c>
      <c r="BM59" s="35" t="str">
        <f t="shared" ca="1" si="43"/>
        <v/>
      </c>
      <c r="BN59" s="35" t="str">
        <f t="shared" ca="1" si="44"/>
        <v/>
      </c>
      <c r="BO59" s="35" t="str">
        <f t="shared" ca="1" si="45"/>
        <v/>
      </c>
      <c r="BP59" s="35" t="str">
        <f t="shared" ca="1" si="46"/>
        <v/>
      </c>
      <c r="BQ59" s="203" t="str">
        <f t="shared" si="11"/>
        <v/>
      </c>
      <c r="BR59" s="204" t="str">
        <f t="shared" ca="1" si="47"/>
        <v/>
      </c>
      <c r="BS59" s="196" t="str">
        <f t="shared" ca="1" si="48"/>
        <v/>
      </c>
      <c r="BT59" s="71" t="str">
        <f t="shared" ca="1" si="49"/>
        <v/>
      </c>
      <c r="BU59" s="71" t="str">
        <f t="shared" ca="1" si="50"/>
        <v/>
      </c>
      <c r="BV59" s="71" t="str">
        <f t="shared" ca="1" si="51"/>
        <v/>
      </c>
      <c r="BW59" s="71" t="str">
        <f t="shared" ca="1" si="52"/>
        <v/>
      </c>
      <c r="BX59" s="210" t="str">
        <f t="shared" ca="1" si="53"/>
        <v/>
      </c>
      <c r="BY59" s="70"/>
      <c r="BZ59" s="41" t="str">
        <f t="shared" ca="1" si="54"/>
        <v/>
      </c>
    </row>
    <row r="60" spans="1:78" s="37" customFormat="1" ht="13.95" customHeight="1" x14ac:dyDescent="0.3">
      <c r="A60" s="211" t="str">
        <f t="shared" ca="1" si="17"/>
        <v/>
      </c>
      <c r="B60" s="74"/>
      <c r="C60" s="74" t="s">
        <v>39</v>
      </c>
      <c r="D60" s="39" t="s">
        <v>39</v>
      </c>
      <c r="E60" s="39" t="s">
        <v>39</v>
      </c>
      <c r="F60" s="39" t="s">
        <v>354</v>
      </c>
      <c r="G60" s="39"/>
      <c r="H60" s="39"/>
      <c r="I60" s="39"/>
      <c r="J60" s="39"/>
      <c r="K60" s="38"/>
      <c r="L60" s="72">
        <v>7335</v>
      </c>
      <c r="M60" s="67">
        <f t="shared" si="18"/>
        <v>0</v>
      </c>
      <c r="N60" s="190">
        <f t="shared" si="63"/>
        <v>0</v>
      </c>
      <c r="O60" s="73">
        <f>SUM(O61,O66,O67,O68,O69,O70,O71,O72,O73)</f>
        <v>0</v>
      </c>
      <c r="P60" s="73">
        <f t="shared" ref="P60:S60" si="68">SUM(P61,P66,P67,P68,P69,P70,P71,P72,P73)</f>
        <v>0</v>
      </c>
      <c r="Q60" s="73">
        <f t="shared" si="68"/>
        <v>0</v>
      </c>
      <c r="R60" s="73">
        <f t="shared" si="68"/>
        <v>0</v>
      </c>
      <c r="S60" s="73">
        <f t="shared" si="68"/>
        <v>0</v>
      </c>
      <c r="T60" s="70"/>
      <c r="U60" s="76"/>
      <c r="V60" s="76"/>
      <c r="W60" s="76"/>
      <c r="X60" s="76"/>
      <c r="Y60" s="76"/>
      <c r="Z60" s="76"/>
      <c r="AA60" s="76"/>
      <c r="AB60" s="76"/>
      <c r="AC60" s="70">
        <v>60</v>
      </c>
      <c r="AD60" s="187"/>
      <c r="AE60" s="70"/>
      <c r="AF60" s="188"/>
      <c r="AG60" s="182"/>
      <c r="AH60" s="182"/>
      <c r="AI60" s="182"/>
      <c r="AJ60" s="182"/>
      <c r="AK60" s="187"/>
      <c r="AL60" s="70"/>
      <c r="AM60" s="70"/>
      <c r="AN60" s="70"/>
      <c r="AO60" s="70"/>
      <c r="AP60" s="217">
        <f t="shared" si="21"/>
        <v>4</v>
      </c>
      <c r="AQ60" s="35">
        <f>IF($AP61&gt;$AP60, IFERROR(MATCH($AP60, $AP61:$AP$148, 0)-1, ROW($AQ$148)-ROW()), "")</f>
        <v>13</v>
      </c>
      <c r="AR60" s="192">
        <f t="shared" ca="1" si="22"/>
        <v>0</v>
      </c>
      <c r="AS60" s="36">
        <f t="shared" ca="1" si="23"/>
        <v>0</v>
      </c>
      <c r="AT60" s="36">
        <f t="shared" ca="1" si="24"/>
        <v>0</v>
      </c>
      <c r="AU60" s="36">
        <f t="shared" ca="1" si="25"/>
        <v>0</v>
      </c>
      <c r="AV60" s="207">
        <f t="shared" ca="1" si="26"/>
        <v>0</v>
      </c>
      <c r="AW60" s="209">
        <f t="shared" ca="1" si="27"/>
        <v>0</v>
      </c>
      <c r="AX60" s="36">
        <f t="shared" ca="1" si="28"/>
        <v>0</v>
      </c>
      <c r="AY60" s="36">
        <f t="shared" ca="1" si="29"/>
        <v>0</v>
      </c>
      <c r="AZ60" s="36">
        <f t="shared" ca="1" si="30"/>
        <v>0</v>
      </c>
      <c r="BA60" s="36">
        <f t="shared" ca="1" si="31"/>
        <v>0</v>
      </c>
      <c r="BB60" s="195" t="str">
        <f t="shared" ca="1" si="32"/>
        <v/>
      </c>
      <c r="BC60" s="43" t="str">
        <f t="shared" ca="1" si="33"/>
        <v/>
      </c>
      <c r="BD60" s="43" t="str">
        <f t="shared" ca="1" si="34"/>
        <v/>
      </c>
      <c r="BE60" s="43" t="str">
        <f t="shared" ca="1" si="35"/>
        <v/>
      </c>
      <c r="BF60" s="43" t="str">
        <f t="shared" ca="1" si="36"/>
        <v/>
      </c>
      <c r="BG60" s="198" t="str">
        <f t="shared" ca="1" si="37"/>
        <v/>
      </c>
      <c r="BH60" s="43" t="str">
        <f t="shared" ca="1" si="38"/>
        <v/>
      </c>
      <c r="BI60" s="43" t="str">
        <f t="shared" ca="1" si="39"/>
        <v/>
      </c>
      <c r="BJ60" s="43" t="str">
        <f t="shared" ca="1" si="40"/>
        <v/>
      </c>
      <c r="BK60" s="43" t="str">
        <f t="shared" ca="1" si="41"/>
        <v/>
      </c>
      <c r="BL60" s="200" t="str">
        <f t="shared" ca="1" si="42"/>
        <v/>
      </c>
      <c r="BM60" s="35" t="str">
        <f t="shared" ca="1" si="43"/>
        <v/>
      </c>
      <c r="BN60" s="35" t="str">
        <f t="shared" ca="1" si="44"/>
        <v/>
      </c>
      <c r="BO60" s="35" t="str">
        <f t="shared" ca="1" si="45"/>
        <v/>
      </c>
      <c r="BP60" s="35" t="str">
        <f t="shared" ca="1" si="46"/>
        <v/>
      </c>
      <c r="BQ60" s="203" t="str">
        <f t="shared" si="11"/>
        <v/>
      </c>
      <c r="BR60" s="204" t="str">
        <f t="shared" ca="1" si="47"/>
        <v/>
      </c>
      <c r="BS60" s="196" t="str">
        <f t="shared" ca="1" si="48"/>
        <v/>
      </c>
      <c r="BT60" s="71" t="str">
        <f t="shared" ca="1" si="49"/>
        <v/>
      </c>
      <c r="BU60" s="71" t="str">
        <f t="shared" ca="1" si="50"/>
        <v/>
      </c>
      <c r="BV60" s="71" t="str">
        <f t="shared" ca="1" si="51"/>
        <v/>
      </c>
      <c r="BW60" s="71" t="str">
        <f t="shared" ca="1" si="52"/>
        <v/>
      </c>
      <c r="BX60" s="210" t="str">
        <f t="shared" ca="1" si="53"/>
        <v/>
      </c>
      <c r="BY60" s="70"/>
      <c r="BZ60" s="41" t="str">
        <f t="shared" ca="1" si="54"/>
        <v/>
      </c>
    </row>
    <row r="61" spans="1:78" s="37" customFormat="1" ht="13.95" customHeight="1" x14ac:dyDescent="0.3">
      <c r="A61" s="211" t="str">
        <f t="shared" ca="1" si="17"/>
        <v/>
      </c>
      <c r="B61" s="74"/>
      <c r="C61" s="74" t="s">
        <v>39</v>
      </c>
      <c r="D61" s="39" t="s">
        <v>39</v>
      </c>
      <c r="E61" s="39" t="s">
        <v>39</v>
      </c>
      <c r="F61" s="39" t="s">
        <v>39</v>
      </c>
      <c r="G61" s="39" t="s">
        <v>355</v>
      </c>
      <c r="H61" s="39"/>
      <c r="I61" s="39"/>
      <c r="J61" s="39"/>
      <c r="K61" s="38"/>
      <c r="L61" s="72">
        <v>73350</v>
      </c>
      <c r="M61" s="67">
        <f t="shared" si="18"/>
        <v>0</v>
      </c>
      <c r="N61" s="190">
        <f t="shared" si="63"/>
        <v>0</v>
      </c>
      <c r="O61" s="73">
        <f>SUM(O62,O63,O64)</f>
        <v>0</v>
      </c>
      <c r="P61" s="73">
        <f t="shared" ref="P61:S61" si="69">SUM(P62,P63,P64)</f>
        <v>0</v>
      </c>
      <c r="Q61" s="73">
        <f t="shared" si="69"/>
        <v>0</v>
      </c>
      <c r="R61" s="73">
        <f t="shared" si="69"/>
        <v>0</v>
      </c>
      <c r="S61" s="73">
        <f t="shared" si="69"/>
        <v>0</v>
      </c>
      <c r="T61" s="70"/>
      <c r="U61" s="76"/>
      <c r="V61" s="76"/>
      <c r="W61" s="76"/>
      <c r="X61" s="76"/>
      <c r="Y61" s="76"/>
      <c r="Z61" s="76"/>
      <c r="AA61" s="76"/>
      <c r="AB61" s="76"/>
      <c r="AC61" s="70">
        <v>61</v>
      </c>
      <c r="AD61" s="187"/>
      <c r="AE61" s="70"/>
      <c r="AF61" s="188"/>
      <c r="AG61" s="182"/>
      <c r="AH61" s="182"/>
      <c r="AI61" s="182"/>
      <c r="AJ61" s="182"/>
      <c r="AK61" s="187"/>
      <c r="AL61" s="70"/>
      <c r="AM61" s="70"/>
      <c r="AN61" s="70"/>
      <c r="AO61" s="70"/>
      <c r="AP61" s="217">
        <f t="shared" si="21"/>
        <v>5</v>
      </c>
      <c r="AQ61" s="35">
        <f>IF($AP62&gt;$AP61, IFERROR(MATCH($AP61, $AP62:$AP$148, 0)-1, ROW($AQ$148)-ROW()), "")</f>
        <v>4</v>
      </c>
      <c r="AR61" s="192">
        <f t="shared" ca="1" si="22"/>
        <v>0</v>
      </c>
      <c r="AS61" s="36">
        <f t="shared" ca="1" si="23"/>
        <v>0</v>
      </c>
      <c r="AT61" s="36">
        <f t="shared" ca="1" si="24"/>
        <v>0</v>
      </c>
      <c r="AU61" s="36">
        <f t="shared" ca="1" si="25"/>
        <v>0</v>
      </c>
      <c r="AV61" s="207">
        <f t="shared" ca="1" si="26"/>
        <v>0</v>
      </c>
      <c r="AW61" s="209">
        <f t="shared" ca="1" si="27"/>
        <v>0</v>
      </c>
      <c r="AX61" s="36">
        <f t="shared" ca="1" si="28"/>
        <v>0</v>
      </c>
      <c r="AY61" s="36">
        <f t="shared" ca="1" si="29"/>
        <v>0</v>
      </c>
      <c r="AZ61" s="36">
        <f t="shared" ca="1" si="30"/>
        <v>0</v>
      </c>
      <c r="BA61" s="36">
        <f t="shared" ca="1" si="31"/>
        <v>0</v>
      </c>
      <c r="BB61" s="195" t="str">
        <f t="shared" ca="1" si="32"/>
        <v/>
      </c>
      <c r="BC61" s="43" t="str">
        <f t="shared" ca="1" si="33"/>
        <v/>
      </c>
      <c r="BD61" s="43" t="str">
        <f t="shared" ca="1" si="34"/>
        <v/>
      </c>
      <c r="BE61" s="43" t="str">
        <f t="shared" ca="1" si="35"/>
        <v/>
      </c>
      <c r="BF61" s="43" t="str">
        <f t="shared" ca="1" si="36"/>
        <v/>
      </c>
      <c r="BG61" s="198" t="str">
        <f t="shared" ca="1" si="37"/>
        <v/>
      </c>
      <c r="BH61" s="43" t="str">
        <f t="shared" ca="1" si="38"/>
        <v/>
      </c>
      <c r="BI61" s="43" t="str">
        <f t="shared" ca="1" si="39"/>
        <v/>
      </c>
      <c r="BJ61" s="43" t="str">
        <f t="shared" ca="1" si="40"/>
        <v/>
      </c>
      <c r="BK61" s="43" t="str">
        <f t="shared" ca="1" si="41"/>
        <v/>
      </c>
      <c r="BL61" s="200" t="str">
        <f t="shared" ca="1" si="42"/>
        <v/>
      </c>
      <c r="BM61" s="35" t="str">
        <f t="shared" ca="1" si="43"/>
        <v/>
      </c>
      <c r="BN61" s="35" t="str">
        <f t="shared" ca="1" si="44"/>
        <v/>
      </c>
      <c r="BO61" s="35" t="str">
        <f t="shared" ca="1" si="45"/>
        <v/>
      </c>
      <c r="BP61" s="35" t="str">
        <f t="shared" ca="1" si="46"/>
        <v/>
      </c>
      <c r="BQ61" s="203" t="str">
        <f t="shared" si="11"/>
        <v/>
      </c>
      <c r="BR61" s="204" t="str">
        <f t="shared" ca="1" si="47"/>
        <v/>
      </c>
      <c r="BS61" s="196" t="str">
        <f t="shared" ca="1" si="48"/>
        <v/>
      </c>
      <c r="BT61" s="71" t="str">
        <f t="shared" ca="1" si="49"/>
        <v/>
      </c>
      <c r="BU61" s="71" t="str">
        <f t="shared" ca="1" si="50"/>
        <v/>
      </c>
      <c r="BV61" s="71" t="str">
        <f t="shared" ca="1" si="51"/>
        <v/>
      </c>
      <c r="BW61" s="71" t="str">
        <f t="shared" ca="1" si="52"/>
        <v/>
      </c>
      <c r="BX61" s="210" t="str">
        <f t="shared" ca="1" si="53"/>
        <v/>
      </c>
      <c r="BY61" s="70"/>
      <c r="BZ61" s="41" t="str">
        <f t="shared" ca="1" si="54"/>
        <v/>
      </c>
    </row>
    <row r="62" spans="1:78" s="37" customFormat="1" ht="13.95" customHeight="1" x14ac:dyDescent="0.3">
      <c r="A62" s="211" t="str">
        <f t="shared" ca="1" si="17"/>
        <v/>
      </c>
      <c r="B62" s="74"/>
      <c r="C62" s="74" t="s">
        <v>39</v>
      </c>
      <c r="D62" s="39" t="s">
        <v>39</v>
      </c>
      <c r="E62" s="39" t="s">
        <v>39</v>
      </c>
      <c r="F62" s="39" t="s">
        <v>39</v>
      </c>
      <c r="G62" s="39" t="s">
        <v>39</v>
      </c>
      <c r="H62" s="39" t="s">
        <v>356</v>
      </c>
      <c r="I62" s="39"/>
      <c r="J62" s="39"/>
      <c r="K62" s="38"/>
      <c r="L62" s="72">
        <v>733500</v>
      </c>
      <c r="M62" s="67">
        <f t="shared" si="18"/>
        <v>0</v>
      </c>
      <c r="N62" s="190" t="str">
        <f t="shared" si="63"/>
        <v/>
      </c>
      <c r="O62" s="73"/>
      <c r="P62" s="73"/>
      <c r="Q62" s="73"/>
      <c r="R62" s="73"/>
      <c r="S62" s="73"/>
      <c r="T62" s="70"/>
      <c r="U62" s="76"/>
      <c r="V62" s="76"/>
      <c r="W62" s="76"/>
      <c r="X62" s="76"/>
      <c r="Y62" s="76"/>
      <c r="Z62" s="76"/>
      <c r="AA62" s="76"/>
      <c r="AB62" s="76"/>
      <c r="AC62" s="70">
        <v>62</v>
      </c>
      <c r="AD62" s="187"/>
      <c r="AE62" s="70"/>
      <c r="AF62" s="188"/>
      <c r="AG62" s="182"/>
      <c r="AH62" s="182"/>
      <c r="AI62" s="182"/>
      <c r="AJ62" s="182"/>
      <c r="AK62" s="187"/>
      <c r="AL62" s="70"/>
      <c r="AM62" s="70"/>
      <c r="AN62" s="70"/>
      <c r="AO62" s="70"/>
      <c r="AP62" s="217">
        <f t="shared" si="21"/>
        <v>6</v>
      </c>
      <c r="AQ62" s="35" t="str">
        <f>IF($AP63&gt;$AP62, IFERROR(MATCH($AP62, $AP63:$AP$148, 0)-1, ROW($AQ$148)-ROW()), "")</f>
        <v/>
      </c>
      <c r="AR62" s="192">
        <f t="shared" ca="1" si="22"/>
        <v>0</v>
      </c>
      <c r="AS62" s="36">
        <f t="shared" ca="1" si="23"/>
        <v>0</v>
      </c>
      <c r="AT62" s="36">
        <f t="shared" ca="1" si="24"/>
        <v>0</v>
      </c>
      <c r="AU62" s="36">
        <f t="shared" ca="1" si="25"/>
        <v>0</v>
      </c>
      <c r="AV62" s="207">
        <f t="shared" ca="1" si="26"/>
        <v>0</v>
      </c>
      <c r="AW62" s="209">
        <f t="shared" ca="1" si="27"/>
        <v>0</v>
      </c>
      <c r="AX62" s="36">
        <f t="shared" ca="1" si="28"/>
        <v>0</v>
      </c>
      <c r="AY62" s="36">
        <f t="shared" ca="1" si="29"/>
        <v>0</v>
      </c>
      <c r="AZ62" s="36">
        <f t="shared" ca="1" si="30"/>
        <v>0</v>
      </c>
      <c r="BA62" s="36">
        <f t="shared" ca="1" si="31"/>
        <v>0</v>
      </c>
      <c r="BB62" s="195" t="str">
        <f t="shared" ca="1" si="32"/>
        <v/>
      </c>
      <c r="BC62" s="43" t="str">
        <f t="shared" ca="1" si="33"/>
        <v/>
      </c>
      <c r="BD62" s="43" t="str">
        <f t="shared" ca="1" si="34"/>
        <v/>
      </c>
      <c r="BE62" s="43" t="str">
        <f t="shared" ca="1" si="35"/>
        <v/>
      </c>
      <c r="BF62" s="43" t="str">
        <f t="shared" ca="1" si="36"/>
        <v/>
      </c>
      <c r="BG62" s="198" t="str">
        <f t="shared" ca="1" si="37"/>
        <v/>
      </c>
      <c r="BH62" s="43" t="str">
        <f t="shared" ca="1" si="38"/>
        <v/>
      </c>
      <c r="BI62" s="43" t="str">
        <f t="shared" ca="1" si="39"/>
        <v/>
      </c>
      <c r="BJ62" s="43" t="str">
        <f t="shared" ca="1" si="40"/>
        <v/>
      </c>
      <c r="BK62" s="43" t="str">
        <f t="shared" ca="1" si="41"/>
        <v/>
      </c>
      <c r="BL62" s="200" t="str">
        <f t="shared" ca="1" si="42"/>
        <v/>
      </c>
      <c r="BM62" s="35" t="str">
        <f t="shared" ca="1" si="43"/>
        <v/>
      </c>
      <c r="BN62" s="35" t="str">
        <f t="shared" ca="1" si="44"/>
        <v/>
      </c>
      <c r="BO62" s="35" t="str">
        <f t="shared" ca="1" si="45"/>
        <v/>
      </c>
      <c r="BP62" s="35" t="str">
        <f t="shared" ca="1" si="46"/>
        <v/>
      </c>
      <c r="BQ62" s="203" t="str">
        <f t="shared" si="11"/>
        <v/>
      </c>
      <c r="BR62" s="204" t="str">
        <f t="shared" ca="1" si="47"/>
        <v/>
      </c>
      <c r="BS62" s="196" t="str">
        <f t="shared" ca="1" si="48"/>
        <v/>
      </c>
      <c r="BT62" s="71" t="str">
        <f t="shared" ca="1" si="49"/>
        <v/>
      </c>
      <c r="BU62" s="71" t="str">
        <f t="shared" ca="1" si="50"/>
        <v/>
      </c>
      <c r="BV62" s="71" t="str">
        <f t="shared" ca="1" si="51"/>
        <v/>
      </c>
      <c r="BW62" s="71" t="str">
        <f t="shared" ca="1" si="52"/>
        <v/>
      </c>
      <c r="BX62" s="210" t="str">
        <f t="shared" ca="1" si="53"/>
        <v/>
      </c>
      <c r="BY62" s="70"/>
      <c r="BZ62" s="41" t="str">
        <f t="shared" ca="1" si="54"/>
        <v/>
      </c>
    </row>
    <row r="63" spans="1:78" s="37" customFormat="1" ht="13.95" customHeight="1" x14ac:dyDescent="0.3">
      <c r="A63" s="211" t="str">
        <f t="shared" ca="1" si="17"/>
        <v/>
      </c>
      <c r="B63" s="74"/>
      <c r="C63" s="74" t="s">
        <v>39</v>
      </c>
      <c r="D63" s="39" t="s">
        <v>39</v>
      </c>
      <c r="E63" s="39" t="s">
        <v>39</v>
      </c>
      <c r="F63" s="39" t="s">
        <v>39</v>
      </c>
      <c r="G63" s="39" t="s">
        <v>39</v>
      </c>
      <c r="H63" s="39" t="s">
        <v>357</v>
      </c>
      <c r="I63" s="39"/>
      <c r="J63" s="39"/>
      <c r="K63" s="38"/>
      <c r="L63" s="72">
        <v>733501</v>
      </c>
      <c r="M63" s="67">
        <f t="shared" si="18"/>
        <v>0</v>
      </c>
      <c r="N63" s="190" t="str">
        <f t="shared" si="63"/>
        <v/>
      </c>
      <c r="O63" s="73"/>
      <c r="P63" s="73"/>
      <c r="Q63" s="73"/>
      <c r="R63" s="73"/>
      <c r="S63" s="73"/>
      <c r="T63" s="70"/>
      <c r="U63" s="76"/>
      <c r="V63" s="76"/>
      <c r="W63" s="76"/>
      <c r="X63" s="76"/>
      <c r="Y63" s="76"/>
      <c r="Z63" s="76"/>
      <c r="AA63" s="76"/>
      <c r="AB63" s="76"/>
      <c r="AC63" s="70">
        <v>63</v>
      </c>
      <c r="AD63" s="187"/>
      <c r="AE63" s="70"/>
      <c r="AF63" s="188"/>
      <c r="AG63" s="182"/>
      <c r="AH63" s="182"/>
      <c r="AI63" s="182"/>
      <c r="AJ63" s="182"/>
      <c r="AK63" s="187"/>
      <c r="AL63" s="70"/>
      <c r="AM63" s="70"/>
      <c r="AN63" s="70"/>
      <c r="AO63" s="70"/>
      <c r="AP63" s="217">
        <f t="shared" si="21"/>
        <v>6</v>
      </c>
      <c r="AQ63" s="35" t="str">
        <f>IF($AP64&gt;$AP63, IFERROR(MATCH($AP63, $AP64:$AP$148, 0)-1, ROW($AQ$148)-ROW()), "")</f>
        <v/>
      </c>
      <c r="AR63" s="192">
        <f t="shared" ca="1" si="22"/>
        <v>0</v>
      </c>
      <c r="AS63" s="36">
        <f t="shared" ca="1" si="23"/>
        <v>0</v>
      </c>
      <c r="AT63" s="36">
        <f t="shared" ca="1" si="24"/>
        <v>0</v>
      </c>
      <c r="AU63" s="36">
        <f t="shared" ca="1" si="25"/>
        <v>0</v>
      </c>
      <c r="AV63" s="207">
        <f t="shared" ca="1" si="26"/>
        <v>0</v>
      </c>
      <c r="AW63" s="209">
        <f t="shared" ca="1" si="27"/>
        <v>0</v>
      </c>
      <c r="AX63" s="36">
        <f t="shared" ca="1" si="28"/>
        <v>0</v>
      </c>
      <c r="AY63" s="36">
        <f t="shared" ca="1" si="29"/>
        <v>0</v>
      </c>
      <c r="AZ63" s="36">
        <f t="shared" ca="1" si="30"/>
        <v>0</v>
      </c>
      <c r="BA63" s="36">
        <f t="shared" ca="1" si="31"/>
        <v>0</v>
      </c>
      <c r="BB63" s="195" t="str">
        <f t="shared" ca="1" si="32"/>
        <v/>
      </c>
      <c r="BC63" s="43" t="str">
        <f t="shared" ca="1" si="33"/>
        <v/>
      </c>
      <c r="BD63" s="43" t="str">
        <f t="shared" ca="1" si="34"/>
        <v/>
      </c>
      <c r="BE63" s="43" t="str">
        <f t="shared" ca="1" si="35"/>
        <v/>
      </c>
      <c r="BF63" s="43" t="str">
        <f t="shared" ca="1" si="36"/>
        <v/>
      </c>
      <c r="BG63" s="198" t="str">
        <f t="shared" ca="1" si="37"/>
        <v/>
      </c>
      <c r="BH63" s="43" t="str">
        <f t="shared" ca="1" si="38"/>
        <v/>
      </c>
      <c r="BI63" s="43" t="str">
        <f t="shared" ca="1" si="39"/>
        <v/>
      </c>
      <c r="BJ63" s="43" t="str">
        <f t="shared" ca="1" si="40"/>
        <v/>
      </c>
      <c r="BK63" s="43" t="str">
        <f t="shared" ca="1" si="41"/>
        <v/>
      </c>
      <c r="BL63" s="200" t="str">
        <f t="shared" ca="1" si="42"/>
        <v/>
      </c>
      <c r="BM63" s="35" t="str">
        <f t="shared" ca="1" si="43"/>
        <v/>
      </c>
      <c r="BN63" s="35" t="str">
        <f t="shared" ca="1" si="44"/>
        <v/>
      </c>
      <c r="BO63" s="35" t="str">
        <f t="shared" ca="1" si="45"/>
        <v/>
      </c>
      <c r="BP63" s="35" t="str">
        <f t="shared" ca="1" si="46"/>
        <v/>
      </c>
      <c r="BQ63" s="203" t="str">
        <f t="shared" si="11"/>
        <v/>
      </c>
      <c r="BR63" s="204" t="str">
        <f t="shared" ca="1" si="47"/>
        <v/>
      </c>
      <c r="BS63" s="196" t="str">
        <f t="shared" ca="1" si="48"/>
        <v/>
      </c>
      <c r="BT63" s="71" t="str">
        <f t="shared" ca="1" si="49"/>
        <v/>
      </c>
      <c r="BU63" s="71" t="str">
        <f t="shared" ca="1" si="50"/>
        <v/>
      </c>
      <c r="BV63" s="71" t="str">
        <f t="shared" ca="1" si="51"/>
        <v/>
      </c>
      <c r="BW63" s="71" t="str">
        <f t="shared" ca="1" si="52"/>
        <v/>
      </c>
      <c r="BX63" s="210" t="str">
        <f t="shared" ca="1" si="53"/>
        <v/>
      </c>
      <c r="BY63" s="70"/>
      <c r="BZ63" s="41" t="str">
        <f t="shared" ca="1" si="54"/>
        <v/>
      </c>
    </row>
    <row r="64" spans="1:78" s="37" customFormat="1" ht="13.95" customHeight="1" x14ac:dyDescent="0.3">
      <c r="A64" s="211" t="str">
        <f t="shared" ca="1" si="17"/>
        <v/>
      </c>
      <c r="B64" s="74"/>
      <c r="C64" s="74" t="s">
        <v>39</v>
      </c>
      <c r="D64" s="39" t="s">
        <v>39</v>
      </c>
      <c r="E64" s="39" t="s">
        <v>39</v>
      </c>
      <c r="F64" s="39" t="s">
        <v>39</v>
      </c>
      <c r="G64" s="39" t="s">
        <v>39</v>
      </c>
      <c r="H64" s="39" t="s">
        <v>358</v>
      </c>
      <c r="I64" s="39"/>
      <c r="J64" s="39"/>
      <c r="K64" s="38"/>
      <c r="L64" s="72">
        <v>733502</v>
      </c>
      <c r="M64" s="67">
        <f t="shared" si="18"/>
        <v>0</v>
      </c>
      <c r="N64" s="190" t="str">
        <f t="shared" si="63"/>
        <v/>
      </c>
      <c r="O64" s="73"/>
      <c r="P64" s="73"/>
      <c r="Q64" s="73"/>
      <c r="R64" s="73"/>
      <c r="S64" s="73"/>
      <c r="T64" s="70"/>
      <c r="U64" s="76"/>
      <c r="V64" s="76"/>
      <c r="W64" s="76"/>
      <c r="X64" s="76"/>
      <c r="Y64" s="76"/>
      <c r="Z64" s="76"/>
      <c r="AA64" s="76"/>
      <c r="AB64" s="76"/>
      <c r="AC64" s="70">
        <v>64</v>
      </c>
      <c r="AD64" s="187"/>
      <c r="AE64" s="70"/>
      <c r="AF64" s="188"/>
      <c r="AG64" s="182"/>
      <c r="AH64" s="182"/>
      <c r="AI64" s="182"/>
      <c r="AJ64" s="182"/>
      <c r="AK64" s="187"/>
      <c r="AL64" s="70"/>
      <c r="AM64" s="70"/>
      <c r="AN64" s="70"/>
      <c r="AO64" s="70"/>
      <c r="AP64" s="217">
        <f t="shared" si="21"/>
        <v>6</v>
      </c>
      <c r="AQ64" s="35" t="str">
        <f>IF($AP65&gt;$AP64, IFERROR(MATCH($AP64, $AP65:$AP$148, 0)-1, ROW($AQ$148)-ROW()), "")</f>
        <v/>
      </c>
      <c r="AR64" s="192">
        <f t="shared" ca="1" si="22"/>
        <v>0</v>
      </c>
      <c r="AS64" s="36">
        <f t="shared" ca="1" si="23"/>
        <v>0</v>
      </c>
      <c r="AT64" s="36">
        <f t="shared" ca="1" si="24"/>
        <v>0</v>
      </c>
      <c r="AU64" s="36">
        <f t="shared" ca="1" si="25"/>
        <v>0</v>
      </c>
      <c r="AV64" s="207">
        <f t="shared" ca="1" si="26"/>
        <v>0</v>
      </c>
      <c r="AW64" s="209">
        <f t="shared" ca="1" si="27"/>
        <v>0</v>
      </c>
      <c r="AX64" s="36">
        <f t="shared" ca="1" si="28"/>
        <v>0</v>
      </c>
      <c r="AY64" s="36">
        <f t="shared" ca="1" si="29"/>
        <v>0</v>
      </c>
      <c r="AZ64" s="36">
        <f t="shared" ca="1" si="30"/>
        <v>0</v>
      </c>
      <c r="BA64" s="36">
        <f t="shared" ca="1" si="31"/>
        <v>0</v>
      </c>
      <c r="BB64" s="195" t="str">
        <f t="shared" ca="1" si="32"/>
        <v/>
      </c>
      <c r="BC64" s="43" t="str">
        <f t="shared" ca="1" si="33"/>
        <v/>
      </c>
      <c r="BD64" s="43" t="str">
        <f t="shared" ca="1" si="34"/>
        <v/>
      </c>
      <c r="BE64" s="43" t="str">
        <f t="shared" ca="1" si="35"/>
        <v/>
      </c>
      <c r="BF64" s="43" t="str">
        <f t="shared" ca="1" si="36"/>
        <v/>
      </c>
      <c r="BG64" s="198" t="str">
        <f t="shared" ca="1" si="37"/>
        <v/>
      </c>
      <c r="BH64" s="43" t="str">
        <f t="shared" ca="1" si="38"/>
        <v/>
      </c>
      <c r="BI64" s="43" t="str">
        <f t="shared" ca="1" si="39"/>
        <v/>
      </c>
      <c r="BJ64" s="43" t="str">
        <f t="shared" ca="1" si="40"/>
        <v/>
      </c>
      <c r="BK64" s="43" t="str">
        <f t="shared" ca="1" si="41"/>
        <v/>
      </c>
      <c r="BL64" s="200" t="str">
        <f t="shared" ca="1" si="42"/>
        <v/>
      </c>
      <c r="BM64" s="35" t="str">
        <f t="shared" ca="1" si="43"/>
        <v/>
      </c>
      <c r="BN64" s="35" t="str">
        <f t="shared" ca="1" si="44"/>
        <v/>
      </c>
      <c r="BO64" s="35" t="str">
        <f t="shared" ca="1" si="45"/>
        <v/>
      </c>
      <c r="BP64" s="35" t="str">
        <f t="shared" ca="1" si="46"/>
        <v/>
      </c>
      <c r="BQ64" s="203" t="str">
        <f t="shared" si="11"/>
        <v/>
      </c>
      <c r="BR64" s="204" t="str">
        <f t="shared" ca="1" si="47"/>
        <v/>
      </c>
      <c r="BS64" s="196" t="str">
        <f t="shared" ca="1" si="48"/>
        <v/>
      </c>
      <c r="BT64" s="71" t="str">
        <f t="shared" ca="1" si="49"/>
        <v/>
      </c>
      <c r="BU64" s="71" t="str">
        <f t="shared" ca="1" si="50"/>
        <v/>
      </c>
      <c r="BV64" s="71" t="str">
        <f t="shared" ca="1" si="51"/>
        <v/>
      </c>
      <c r="BW64" s="71" t="str">
        <f t="shared" ca="1" si="52"/>
        <v/>
      </c>
      <c r="BX64" s="210" t="str">
        <f t="shared" ca="1" si="53"/>
        <v/>
      </c>
      <c r="BY64" s="70"/>
      <c r="BZ64" s="41" t="str">
        <f t="shared" ca="1" si="54"/>
        <v/>
      </c>
    </row>
    <row r="65" spans="1:78" s="37" customFormat="1" ht="13.95" customHeight="1" x14ac:dyDescent="0.3">
      <c r="A65" s="211" t="str">
        <f t="shared" ca="1" si="17"/>
        <v/>
      </c>
      <c r="B65" s="74"/>
      <c r="C65" s="74"/>
      <c r="D65" s="39"/>
      <c r="E65" s="39"/>
      <c r="F65" s="39"/>
      <c r="G65" s="39"/>
      <c r="H65" s="39" t="s">
        <v>406</v>
      </c>
      <c r="I65" s="39"/>
      <c r="J65" s="39"/>
      <c r="K65" s="38"/>
      <c r="L65" s="72">
        <v>733508</v>
      </c>
      <c r="M65" s="67">
        <f t="shared" si="18"/>
        <v>0</v>
      </c>
      <c r="N65" s="190" t="str">
        <f t="shared" si="63"/>
        <v/>
      </c>
      <c r="O65" s="73"/>
      <c r="P65" s="73"/>
      <c r="Q65" s="73"/>
      <c r="R65" s="73"/>
      <c r="S65" s="73"/>
      <c r="T65" s="70"/>
      <c r="U65" s="76"/>
      <c r="V65" s="76"/>
      <c r="W65" s="76"/>
      <c r="X65" s="76"/>
      <c r="Y65" s="76"/>
      <c r="Z65" s="76"/>
      <c r="AA65" s="76"/>
      <c r="AB65" s="76"/>
      <c r="AC65" s="70">
        <v>65</v>
      </c>
      <c r="AD65" s="187"/>
      <c r="AE65" s="70"/>
      <c r="AF65" s="188"/>
      <c r="AG65" s="182"/>
      <c r="AH65" s="182"/>
      <c r="AI65" s="182"/>
      <c r="AJ65" s="182"/>
      <c r="AK65" s="187"/>
      <c r="AL65" s="70"/>
      <c r="AM65" s="70"/>
      <c r="AN65" s="70"/>
      <c r="AO65" s="70"/>
      <c r="AP65" s="217">
        <f t="shared" si="21"/>
        <v>6</v>
      </c>
      <c r="AQ65" s="35" t="str">
        <f>IF($AP66&gt;$AP65, IFERROR(MATCH($AP65, $AP66:$AP$148, 0)-1, ROW($AQ$148)-ROW()), "")</f>
        <v/>
      </c>
      <c r="AR65" s="192">
        <f t="shared" ca="1" si="22"/>
        <v>0</v>
      </c>
      <c r="AS65" s="36">
        <f t="shared" ca="1" si="23"/>
        <v>0</v>
      </c>
      <c r="AT65" s="36">
        <f t="shared" ca="1" si="24"/>
        <v>0</v>
      </c>
      <c r="AU65" s="36">
        <f t="shared" ca="1" si="25"/>
        <v>0</v>
      </c>
      <c r="AV65" s="207">
        <f t="shared" ca="1" si="26"/>
        <v>0</v>
      </c>
      <c r="AW65" s="209">
        <f t="shared" ca="1" si="27"/>
        <v>0</v>
      </c>
      <c r="AX65" s="36">
        <f t="shared" ca="1" si="28"/>
        <v>0</v>
      </c>
      <c r="AY65" s="36">
        <f t="shared" ca="1" si="29"/>
        <v>0</v>
      </c>
      <c r="AZ65" s="36">
        <f t="shared" ca="1" si="30"/>
        <v>0</v>
      </c>
      <c r="BA65" s="36">
        <f t="shared" ca="1" si="31"/>
        <v>0</v>
      </c>
      <c r="BB65" s="195" t="str">
        <f t="shared" ca="1" si="32"/>
        <v/>
      </c>
      <c r="BC65" s="43" t="str">
        <f t="shared" ca="1" si="33"/>
        <v/>
      </c>
      <c r="BD65" s="43" t="str">
        <f t="shared" ca="1" si="34"/>
        <v/>
      </c>
      <c r="BE65" s="43" t="str">
        <f t="shared" ca="1" si="35"/>
        <v/>
      </c>
      <c r="BF65" s="43" t="str">
        <f t="shared" ca="1" si="36"/>
        <v/>
      </c>
      <c r="BG65" s="198" t="str">
        <f t="shared" ca="1" si="37"/>
        <v/>
      </c>
      <c r="BH65" s="43" t="str">
        <f t="shared" ca="1" si="38"/>
        <v/>
      </c>
      <c r="BI65" s="43" t="str">
        <f t="shared" ca="1" si="39"/>
        <v/>
      </c>
      <c r="BJ65" s="43" t="str">
        <f t="shared" ca="1" si="40"/>
        <v/>
      </c>
      <c r="BK65" s="43" t="str">
        <f t="shared" ca="1" si="41"/>
        <v/>
      </c>
      <c r="BL65" s="200" t="str">
        <f t="shared" ca="1" si="42"/>
        <v/>
      </c>
      <c r="BM65" s="35" t="str">
        <f t="shared" ca="1" si="43"/>
        <v/>
      </c>
      <c r="BN65" s="35" t="str">
        <f t="shared" ca="1" si="44"/>
        <v/>
      </c>
      <c r="BO65" s="35" t="str">
        <f t="shared" ca="1" si="45"/>
        <v/>
      </c>
      <c r="BP65" s="35" t="str">
        <f t="shared" ca="1" si="46"/>
        <v/>
      </c>
      <c r="BQ65" s="203" t="str">
        <f t="shared" si="11"/>
        <v/>
      </c>
      <c r="BR65" s="204" t="str">
        <f t="shared" ca="1" si="47"/>
        <v/>
      </c>
      <c r="BS65" s="196" t="str">
        <f t="shared" ca="1" si="48"/>
        <v/>
      </c>
      <c r="BT65" s="71" t="str">
        <f t="shared" ca="1" si="49"/>
        <v/>
      </c>
      <c r="BU65" s="71" t="str">
        <f t="shared" ca="1" si="50"/>
        <v/>
      </c>
      <c r="BV65" s="71" t="str">
        <f t="shared" ca="1" si="51"/>
        <v/>
      </c>
      <c r="BW65" s="71" t="str">
        <f t="shared" ca="1" si="52"/>
        <v/>
      </c>
      <c r="BX65" s="210" t="str">
        <f t="shared" ca="1" si="53"/>
        <v/>
      </c>
      <c r="BY65" s="70"/>
      <c r="BZ65" s="41" t="str">
        <f t="shared" ca="1" si="54"/>
        <v/>
      </c>
    </row>
    <row r="66" spans="1:78" s="37" customFormat="1" ht="13.95" customHeight="1" x14ac:dyDescent="0.3">
      <c r="A66" s="211" t="str">
        <f t="shared" ca="1" si="17"/>
        <v/>
      </c>
      <c r="B66" s="74"/>
      <c r="C66" s="74" t="s">
        <v>39</v>
      </c>
      <c r="D66" s="39" t="s">
        <v>39</v>
      </c>
      <c r="E66" s="38" t="s">
        <v>39</v>
      </c>
      <c r="F66" s="38" t="s">
        <v>39</v>
      </c>
      <c r="G66" s="38" t="s">
        <v>359</v>
      </c>
      <c r="H66" s="38"/>
      <c r="I66" s="38"/>
      <c r="J66" s="38"/>
      <c r="K66" s="38"/>
      <c r="L66" s="72">
        <v>73351</v>
      </c>
      <c r="M66" s="67">
        <f t="shared" si="18"/>
        <v>0</v>
      </c>
      <c r="N66" s="190" t="str">
        <f t="shared" si="63"/>
        <v/>
      </c>
      <c r="O66" s="73"/>
      <c r="P66" s="73"/>
      <c r="Q66" s="73"/>
      <c r="R66" s="73"/>
      <c r="S66" s="73"/>
      <c r="T66" s="70"/>
      <c r="U66" s="76"/>
      <c r="V66" s="76"/>
      <c r="W66" s="76"/>
      <c r="X66" s="76"/>
      <c r="Y66" s="76"/>
      <c r="Z66" s="76"/>
      <c r="AA66" s="76"/>
      <c r="AB66" s="76"/>
      <c r="AC66" s="70">
        <v>66</v>
      </c>
      <c r="AD66" s="187"/>
      <c r="AE66" s="70"/>
      <c r="AF66" s="188"/>
      <c r="AG66" s="182"/>
      <c r="AH66" s="182"/>
      <c r="AI66" s="182"/>
      <c r="AJ66" s="182"/>
      <c r="AK66" s="187"/>
      <c r="AL66" s="70"/>
      <c r="AM66" s="70"/>
      <c r="AN66" s="70"/>
      <c r="AO66" s="70"/>
      <c r="AP66" s="217">
        <f t="shared" si="21"/>
        <v>5</v>
      </c>
      <c r="AQ66" s="35" t="str">
        <f>IF($AP67&gt;$AP66, IFERROR(MATCH($AP66, $AP67:$AP$148, 0)-1, ROW($AQ$148)-ROW()), "")</f>
        <v/>
      </c>
      <c r="AR66" s="192">
        <f t="shared" ca="1" si="22"/>
        <v>0</v>
      </c>
      <c r="AS66" s="36">
        <f t="shared" ca="1" si="23"/>
        <v>0</v>
      </c>
      <c r="AT66" s="36">
        <f t="shared" ca="1" si="24"/>
        <v>0</v>
      </c>
      <c r="AU66" s="36">
        <f t="shared" ca="1" si="25"/>
        <v>0</v>
      </c>
      <c r="AV66" s="207">
        <f t="shared" ca="1" si="26"/>
        <v>0</v>
      </c>
      <c r="AW66" s="209">
        <f t="shared" ca="1" si="27"/>
        <v>0</v>
      </c>
      <c r="AX66" s="36">
        <f t="shared" ca="1" si="28"/>
        <v>0</v>
      </c>
      <c r="AY66" s="36">
        <f t="shared" ca="1" si="29"/>
        <v>0</v>
      </c>
      <c r="AZ66" s="36">
        <f t="shared" ca="1" si="30"/>
        <v>0</v>
      </c>
      <c r="BA66" s="36">
        <f t="shared" ca="1" si="31"/>
        <v>0</v>
      </c>
      <c r="BB66" s="195" t="str">
        <f t="shared" ca="1" si="32"/>
        <v/>
      </c>
      <c r="BC66" s="43" t="str">
        <f t="shared" ca="1" si="33"/>
        <v/>
      </c>
      <c r="BD66" s="43" t="str">
        <f t="shared" ca="1" si="34"/>
        <v/>
      </c>
      <c r="BE66" s="43" t="str">
        <f t="shared" ca="1" si="35"/>
        <v/>
      </c>
      <c r="BF66" s="43" t="str">
        <f t="shared" ca="1" si="36"/>
        <v/>
      </c>
      <c r="BG66" s="198" t="str">
        <f t="shared" ca="1" si="37"/>
        <v/>
      </c>
      <c r="BH66" s="43" t="str">
        <f t="shared" ca="1" si="38"/>
        <v/>
      </c>
      <c r="BI66" s="43" t="str">
        <f t="shared" ca="1" si="39"/>
        <v/>
      </c>
      <c r="BJ66" s="43" t="str">
        <f t="shared" ca="1" si="40"/>
        <v/>
      </c>
      <c r="BK66" s="43" t="str">
        <f t="shared" ca="1" si="41"/>
        <v/>
      </c>
      <c r="BL66" s="200" t="str">
        <f t="shared" ca="1" si="42"/>
        <v/>
      </c>
      <c r="BM66" s="35" t="str">
        <f t="shared" ca="1" si="43"/>
        <v/>
      </c>
      <c r="BN66" s="35" t="str">
        <f t="shared" ca="1" si="44"/>
        <v/>
      </c>
      <c r="BO66" s="35" t="str">
        <f t="shared" ca="1" si="45"/>
        <v/>
      </c>
      <c r="BP66" s="35" t="str">
        <f t="shared" ca="1" si="46"/>
        <v/>
      </c>
      <c r="BQ66" s="203" t="str">
        <f t="shared" si="11"/>
        <v/>
      </c>
      <c r="BR66" s="204" t="str">
        <f t="shared" ca="1" si="47"/>
        <v/>
      </c>
      <c r="BS66" s="196" t="str">
        <f t="shared" ca="1" si="48"/>
        <v/>
      </c>
      <c r="BT66" s="71" t="str">
        <f t="shared" ca="1" si="49"/>
        <v/>
      </c>
      <c r="BU66" s="71" t="str">
        <f t="shared" ca="1" si="50"/>
        <v/>
      </c>
      <c r="BV66" s="71" t="str">
        <f t="shared" ca="1" si="51"/>
        <v/>
      </c>
      <c r="BW66" s="71" t="str">
        <f t="shared" ca="1" si="52"/>
        <v/>
      </c>
      <c r="BX66" s="210" t="str">
        <f t="shared" ca="1" si="53"/>
        <v/>
      </c>
      <c r="BY66" s="70"/>
      <c r="BZ66" s="41" t="str">
        <f t="shared" ca="1" si="54"/>
        <v/>
      </c>
    </row>
    <row r="67" spans="1:78" s="37" customFormat="1" ht="13.95" customHeight="1" x14ac:dyDescent="0.3">
      <c r="A67" s="211" t="str">
        <f t="shared" ca="1" si="17"/>
        <v/>
      </c>
      <c r="B67" s="74"/>
      <c r="C67" s="74" t="s">
        <v>39</v>
      </c>
      <c r="D67" s="39" t="s">
        <v>39</v>
      </c>
      <c r="E67" s="39" t="s">
        <v>39</v>
      </c>
      <c r="F67" s="39" t="s">
        <v>39</v>
      </c>
      <c r="G67" s="39" t="s">
        <v>360</v>
      </c>
      <c r="H67" s="39"/>
      <c r="I67" s="39"/>
      <c r="J67" s="39"/>
      <c r="K67" s="38"/>
      <c r="L67" s="72">
        <v>73352</v>
      </c>
      <c r="M67" s="67">
        <f t="shared" si="18"/>
        <v>0</v>
      </c>
      <c r="N67" s="190" t="str">
        <f t="shared" si="63"/>
        <v/>
      </c>
      <c r="O67" s="73"/>
      <c r="P67" s="73"/>
      <c r="Q67" s="73"/>
      <c r="R67" s="73"/>
      <c r="S67" s="73"/>
      <c r="T67" s="70"/>
      <c r="U67" s="76"/>
      <c r="V67" s="76"/>
      <c r="W67" s="76"/>
      <c r="X67" s="76"/>
      <c r="Y67" s="76"/>
      <c r="Z67" s="76"/>
      <c r="AA67" s="76"/>
      <c r="AB67" s="76"/>
      <c r="AC67" s="70">
        <v>67</v>
      </c>
      <c r="AD67" s="187"/>
      <c r="AE67" s="70"/>
      <c r="AF67" s="188"/>
      <c r="AG67" s="182"/>
      <c r="AH67" s="182"/>
      <c r="AI67" s="182"/>
      <c r="AJ67" s="182"/>
      <c r="AK67" s="187"/>
      <c r="AL67" s="70"/>
      <c r="AM67" s="70"/>
      <c r="AN67" s="70"/>
      <c r="AO67" s="70"/>
      <c r="AP67" s="217">
        <f t="shared" si="21"/>
        <v>5</v>
      </c>
      <c r="AQ67" s="35" t="str">
        <f>IF($AP68&gt;$AP67, IFERROR(MATCH($AP67, $AP68:$AP$148, 0)-1, ROW($AQ$148)-ROW()), "")</f>
        <v/>
      </c>
      <c r="AR67" s="192">
        <f t="shared" ca="1" si="22"/>
        <v>0</v>
      </c>
      <c r="AS67" s="36">
        <f t="shared" ca="1" si="23"/>
        <v>0</v>
      </c>
      <c r="AT67" s="36">
        <f t="shared" ca="1" si="24"/>
        <v>0</v>
      </c>
      <c r="AU67" s="36">
        <f t="shared" ca="1" si="25"/>
        <v>0</v>
      </c>
      <c r="AV67" s="207">
        <f t="shared" ca="1" si="26"/>
        <v>0</v>
      </c>
      <c r="AW67" s="209">
        <f t="shared" ca="1" si="27"/>
        <v>0</v>
      </c>
      <c r="AX67" s="36">
        <f t="shared" ca="1" si="28"/>
        <v>0</v>
      </c>
      <c r="AY67" s="36">
        <f t="shared" ca="1" si="29"/>
        <v>0</v>
      </c>
      <c r="AZ67" s="36">
        <f t="shared" ca="1" si="30"/>
        <v>0</v>
      </c>
      <c r="BA67" s="36">
        <f t="shared" ca="1" si="31"/>
        <v>0</v>
      </c>
      <c r="BB67" s="195" t="str">
        <f t="shared" ca="1" si="32"/>
        <v/>
      </c>
      <c r="BC67" s="43" t="str">
        <f t="shared" ca="1" si="33"/>
        <v/>
      </c>
      <c r="BD67" s="43" t="str">
        <f t="shared" ca="1" si="34"/>
        <v/>
      </c>
      <c r="BE67" s="43" t="str">
        <f t="shared" ca="1" si="35"/>
        <v/>
      </c>
      <c r="BF67" s="43" t="str">
        <f t="shared" ca="1" si="36"/>
        <v/>
      </c>
      <c r="BG67" s="198" t="str">
        <f t="shared" ca="1" si="37"/>
        <v/>
      </c>
      <c r="BH67" s="43" t="str">
        <f t="shared" ca="1" si="38"/>
        <v/>
      </c>
      <c r="BI67" s="43" t="str">
        <f t="shared" ca="1" si="39"/>
        <v/>
      </c>
      <c r="BJ67" s="43" t="str">
        <f t="shared" ca="1" si="40"/>
        <v/>
      </c>
      <c r="BK67" s="43" t="str">
        <f t="shared" ca="1" si="41"/>
        <v/>
      </c>
      <c r="BL67" s="200" t="str">
        <f t="shared" ca="1" si="42"/>
        <v/>
      </c>
      <c r="BM67" s="35" t="str">
        <f t="shared" ca="1" si="43"/>
        <v/>
      </c>
      <c r="BN67" s="35" t="str">
        <f t="shared" ca="1" si="44"/>
        <v/>
      </c>
      <c r="BO67" s="35" t="str">
        <f t="shared" ca="1" si="45"/>
        <v/>
      </c>
      <c r="BP67" s="35" t="str">
        <f t="shared" ca="1" si="46"/>
        <v/>
      </c>
      <c r="BQ67" s="203" t="str">
        <f t="shared" si="11"/>
        <v/>
      </c>
      <c r="BR67" s="204" t="str">
        <f t="shared" ca="1" si="47"/>
        <v/>
      </c>
      <c r="BS67" s="196" t="str">
        <f t="shared" ca="1" si="48"/>
        <v/>
      </c>
      <c r="BT67" s="71" t="str">
        <f t="shared" ca="1" si="49"/>
        <v/>
      </c>
      <c r="BU67" s="71" t="str">
        <f t="shared" ca="1" si="50"/>
        <v/>
      </c>
      <c r="BV67" s="71" t="str">
        <f t="shared" ca="1" si="51"/>
        <v/>
      </c>
      <c r="BW67" s="71" t="str">
        <f t="shared" ca="1" si="52"/>
        <v/>
      </c>
      <c r="BX67" s="210" t="str">
        <f t="shared" ca="1" si="53"/>
        <v/>
      </c>
      <c r="BY67" s="70"/>
      <c r="BZ67" s="41" t="str">
        <f t="shared" ca="1" si="54"/>
        <v/>
      </c>
    </row>
    <row r="68" spans="1:78" s="37" customFormat="1" ht="13.95" customHeight="1" x14ac:dyDescent="0.3">
      <c r="A68" s="211" t="str">
        <f t="shared" ca="1" si="17"/>
        <v/>
      </c>
      <c r="B68" s="74"/>
      <c r="C68" s="74" t="s">
        <v>39</v>
      </c>
      <c r="D68" s="39" t="s">
        <v>39</v>
      </c>
      <c r="E68" s="39" t="s">
        <v>39</v>
      </c>
      <c r="F68" s="39" t="s">
        <v>39</v>
      </c>
      <c r="G68" s="39" t="s">
        <v>425</v>
      </c>
      <c r="H68" s="39"/>
      <c r="I68" s="39"/>
      <c r="J68" s="39"/>
      <c r="K68" s="38"/>
      <c r="L68" s="72">
        <v>73353</v>
      </c>
      <c r="M68" s="67">
        <f t="shared" si="18"/>
        <v>0</v>
      </c>
      <c r="N68" s="190" t="str">
        <f t="shared" si="63"/>
        <v/>
      </c>
      <c r="O68" s="73"/>
      <c r="P68" s="73"/>
      <c r="Q68" s="73"/>
      <c r="R68" s="73"/>
      <c r="S68" s="73"/>
      <c r="T68" s="70"/>
      <c r="U68" s="76"/>
      <c r="V68" s="76"/>
      <c r="W68" s="76"/>
      <c r="X68" s="76"/>
      <c r="Y68" s="76"/>
      <c r="Z68" s="76"/>
      <c r="AA68" s="76"/>
      <c r="AB68" s="76"/>
      <c r="AC68" s="70">
        <v>68</v>
      </c>
      <c r="AD68" s="187"/>
      <c r="AE68" s="70"/>
      <c r="AF68" s="188"/>
      <c r="AG68" s="182"/>
      <c r="AH68" s="182"/>
      <c r="AI68" s="182"/>
      <c r="AJ68" s="182"/>
      <c r="AK68" s="187"/>
      <c r="AL68" s="70"/>
      <c r="AM68" s="70"/>
      <c r="AN68" s="70"/>
      <c r="AO68" s="70"/>
      <c r="AP68" s="217">
        <f t="shared" si="21"/>
        <v>5</v>
      </c>
      <c r="AQ68" s="35" t="str">
        <f>IF($AP69&gt;$AP68, IFERROR(MATCH($AP68, $AP69:$AP$148, 0)-1, ROW($AQ$148)-ROW()), "")</f>
        <v/>
      </c>
      <c r="AR68" s="192">
        <f t="shared" ca="1" si="22"/>
        <v>0</v>
      </c>
      <c r="AS68" s="36">
        <f t="shared" ca="1" si="23"/>
        <v>0</v>
      </c>
      <c r="AT68" s="36">
        <f t="shared" ca="1" si="24"/>
        <v>0</v>
      </c>
      <c r="AU68" s="36">
        <f t="shared" ca="1" si="25"/>
        <v>0</v>
      </c>
      <c r="AV68" s="207">
        <f t="shared" ca="1" si="26"/>
        <v>0</v>
      </c>
      <c r="AW68" s="209">
        <f t="shared" ca="1" si="27"/>
        <v>0</v>
      </c>
      <c r="AX68" s="36">
        <f t="shared" ca="1" si="28"/>
        <v>0</v>
      </c>
      <c r="AY68" s="36">
        <f t="shared" ca="1" si="29"/>
        <v>0</v>
      </c>
      <c r="AZ68" s="36">
        <f t="shared" ca="1" si="30"/>
        <v>0</v>
      </c>
      <c r="BA68" s="36">
        <f t="shared" ca="1" si="31"/>
        <v>0</v>
      </c>
      <c r="BB68" s="195" t="str">
        <f t="shared" ca="1" si="32"/>
        <v/>
      </c>
      <c r="BC68" s="43" t="str">
        <f t="shared" ca="1" si="33"/>
        <v/>
      </c>
      <c r="BD68" s="43" t="str">
        <f t="shared" ca="1" si="34"/>
        <v/>
      </c>
      <c r="BE68" s="43" t="str">
        <f t="shared" ca="1" si="35"/>
        <v/>
      </c>
      <c r="BF68" s="43" t="str">
        <f t="shared" ca="1" si="36"/>
        <v/>
      </c>
      <c r="BG68" s="198" t="str">
        <f t="shared" ca="1" si="37"/>
        <v/>
      </c>
      <c r="BH68" s="43" t="str">
        <f t="shared" ca="1" si="38"/>
        <v/>
      </c>
      <c r="BI68" s="43" t="str">
        <f t="shared" ca="1" si="39"/>
        <v/>
      </c>
      <c r="BJ68" s="43" t="str">
        <f t="shared" ca="1" si="40"/>
        <v/>
      </c>
      <c r="BK68" s="43" t="str">
        <f t="shared" ca="1" si="41"/>
        <v/>
      </c>
      <c r="BL68" s="200" t="str">
        <f t="shared" ca="1" si="42"/>
        <v/>
      </c>
      <c r="BM68" s="35" t="str">
        <f t="shared" ca="1" si="43"/>
        <v/>
      </c>
      <c r="BN68" s="35" t="str">
        <f t="shared" ca="1" si="44"/>
        <v/>
      </c>
      <c r="BO68" s="35" t="str">
        <f t="shared" ca="1" si="45"/>
        <v/>
      </c>
      <c r="BP68" s="35" t="str">
        <f t="shared" ca="1" si="46"/>
        <v/>
      </c>
      <c r="BQ68" s="203" t="str">
        <f t="shared" si="11"/>
        <v/>
      </c>
      <c r="BR68" s="204" t="str">
        <f t="shared" ca="1" si="47"/>
        <v/>
      </c>
      <c r="BS68" s="196" t="str">
        <f t="shared" ca="1" si="48"/>
        <v/>
      </c>
      <c r="BT68" s="71" t="str">
        <f t="shared" ca="1" si="49"/>
        <v/>
      </c>
      <c r="BU68" s="71" t="str">
        <f t="shared" ca="1" si="50"/>
        <v/>
      </c>
      <c r="BV68" s="71" t="str">
        <f t="shared" ca="1" si="51"/>
        <v/>
      </c>
      <c r="BW68" s="71" t="str">
        <f t="shared" ca="1" si="52"/>
        <v/>
      </c>
      <c r="BX68" s="210" t="str">
        <f t="shared" ca="1" si="53"/>
        <v/>
      </c>
      <c r="BY68" s="70"/>
      <c r="BZ68" s="41" t="str">
        <f t="shared" ca="1" si="54"/>
        <v/>
      </c>
    </row>
    <row r="69" spans="1:78" s="37" customFormat="1" ht="13.95" customHeight="1" x14ac:dyDescent="0.3">
      <c r="A69" s="211" t="str">
        <f t="shared" ca="1" si="17"/>
        <v/>
      </c>
      <c r="B69" s="74"/>
      <c r="C69" s="74" t="s">
        <v>39</v>
      </c>
      <c r="D69" s="38" t="s">
        <v>39</v>
      </c>
      <c r="E69" s="38" t="s">
        <v>39</v>
      </c>
      <c r="F69" s="38" t="s">
        <v>39</v>
      </c>
      <c r="G69" s="38" t="s">
        <v>362</v>
      </c>
      <c r="H69" s="38"/>
      <c r="I69" s="38"/>
      <c r="J69" s="38"/>
      <c r="K69" s="38"/>
      <c r="L69" s="72">
        <v>73354</v>
      </c>
      <c r="M69" s="67">
        <f t="shared" si="18"/>
        <v>0</v>
      </c>
      <c r="N69" s="190" t="str">
        <f t="shared" ref="N69:N100" si="70">IF(Begrotingstype="Stabiel", VALUE(O69), IF(O69&amp;P69&amp;Q69&amp;R69&amp;S69&lt;&gt;"", SUM(O69:S69)/5, ""))</f>
        <v/>
      </c>
      <c r="O69" s="73"/>
      <c r="P69" s="73"/>
      <c r="Q69" s="73"/>
      <c r="R69" s="73"/>
      <c r="S69" s="73"/>
      <c r="T69" s="70"/>
      <c r="U69" s="76"/>
      <c r="V69" s="76"/>
      <c r="W69" s="76"/>
      <c r="X69" s="76"/>
      <c r="Y69" s="76"/>
      <c r="Z69" s="76"/>
      <c r="AA69" s="76"/>
      <c r="AB69" s="76"/>
      <c r="AC69" s="70">
        <v>69</v>
      </c>
      <c r="AD69" s="187"/>
      <c r="AE69" s="70"/>
      <c r="AF69" s="188"/>
      <c r="AG69" s="182"/>
      <c r="AH69" s="182"/>
      <c r="AI69" s="182"/>
      <c r="AJ69" s="182"/>
      <c r="AK69" s="187"/>
      <c r="AL69" s="70"/>
      <c r="AM69" s="70"/>
      <c r="AN69" s="70"/>
      <c r="AO69" s="70"/>
      <c r="AP69" s="217">
        <f t="shared" si="21"/>
        <v>5</v>
      </c>
      <c r="AQ69" s="35" t="str">
        <f>IF($AP70&gt;$AP69, IFERROR(MATCH($AP69, $AP70:$AP$148, 0)-1, ROW($AQ$148)-ROW()), "")</f>
        <v/>
      </c>
      <c r="AR69" s="192">
        <f t="shared" ca="1" si="22"/>
        <v>0</v>
      </c>
      <c r="AS69" s="36">
        <f t="shared" ca="1" si="23"/>
        <v>0</v>
      </c>
      <c r="AT69" s="36">
        <f t="shared" ca="1" si="24"/>
        <v>0</v>
      </c>
      <c r="AU69" s="36">
        <f t="shared" ca="1" si="25"/>
        <v>0</v>
      </c>
      <c r="AV69" s="207">
        <f t="shared" ca="1" si="26"/>
        <v>0</v>
      </c>
      <c r="AW69" s="209">
        <f t="shared" ca="1" si="27"/>
        <v>0</v>
      </c>
      <c r="AX69" s="36">
        <f t="shared" ca="1" si="28"/>
        <v>0</v>
      </c>
      <c r="AY69" s="36">
        <f t="shared" ca="1" si="29"/>
        <v>0</v>
      </c>
      <c r="AZ69" s="36">
        <f t="shared" ca="1" si="30"/>
        <v>0</v>
      </c>
      <c r="BA69" s="36">
        <f t="shared" ca="1" si="31"/>
        <v>0</v>
      </c>
      <c r="BB69" s="195" t="str">
        <f t="shared" ca="1" si="32"/>
        <v/>
      </c>
      <c r="BC69" s="43" t="str">
        <f t="shared" ca="1" si="33"/>
        <v/>
      </c>
      <c r="BD69" s="43" t="str">
        <f t="shared" ca="1" si="34"/>
        <v/>
      </c>
      <c r="BE69" s="43" t="str">
        <f t="shared" ca="1" si="35"/>
        <v/>
      </c>
      <c r="BF69" s="43" t="str">
        <f t="shared" ca="1" si="36"/>
        <v/>
      </c>
      <c r="BG69" s="198" t="str">
        <f t="shared" ca="1" si="37"/>
        <v/>
      </c>
      <c r="BH69" s="43" t="str">
        <f t="shared" ca="1" si="38"/>
        <v/>
      </c>
      <c r="BI69" s="43" t="str">
        <f t="shared" ca="1" si="39"/>
        <v/>
      </c>
      <c r="BJ69" s="43" t="str">
        <f t="shared" ca="1" si="40"/>
        <v/>
      </c>
      <c r="BK69" s="43" t="str">
        <f t="shared" ca="1" si="41"/>
        <v/>
      </c>
      <c r="BL69" s="200" t="str">
        <f t="shared" ca="1" si="42"/>
        <v/>
      </c>
      <c r="BM69" s="35" t="str">
        <f t="shared" ca="1" si="43"/>
        <v/>
      </c>
      <c r="BN69" s="35" t="str">
        <f t="shared" ca="1" si="44"/>
        <v/>
      </c>
      <c r="BO69" s="35" t="str">
        <f t="shared" ca="1" si="45"/>
        <v/>
      </c>
      <c r="BP69" s="35" t="str">
        <f t="shared" ca="1" si="46"/>
        <v/>
      </c>
      <c r="BQ69" s="203" t="str">
        <f t="shared" si="11"/>
        <v/>
      </c>
      <c r="BR69" s="204" t="str">
        <f t="shared" ca="1" si="47"/>
        <v/>
      </c>
      <c r="BS69" s="196" t="str">
        <f t="shared" ca="1" si="48"/>
        <v/>
      </c>
      <c r="BT69" s="71" t="str">
        <f t="shared" ca="1" si="49"/>
        <v/>
      </c>
      <c r="BU69" s="71" t="str">
        <f t="shared" ca="1" si="50"/>
        <v/>
      </c>
      <c r="BV69" s="71" t="str">
        <f t="shared" ca="1" si="51"/>
        <v/>
      </c>
      <c r="BW69" s="71" t="str">
        <f t="shared" ca="1" si="52"/>
        <v/>
      </c>
      <c r="BX69" s="210" t="str">
        <f t="shared" ca="1" si="53"/>
        <v/>
      </c>
      <c r="BY69" s="70"/>
      <c r="BZ69" s="41" t="str">
        <f t="shared" ca="1" si="54"/>
        <v/>
      </c>
    </row>
    <row r="70" spans="1:78" s="37" customFormat="1" ht="13.95" customHeight="1" x14ac:dyDescent="0.3">
      <c r="A70" s="211" t="str">
        <f t="shared" ca="1" si="17"/>
        <v/>
      </c>
      <c r="B70" s="74"/>
      <c r="C70" s="74" t="s">
        <v>39</v>
      </c>
      <c r="D70" s="38" t="s">
        <v>39</v>
      </c>
      <c r="E70" s="38" t="s">
        <v>39</v>
      </c>
      <c r="F70" s="38" t="s">
        <v>39</v>
      </c>
      <c r="G70" s="38" t="s">
        <v>363</v>
      </c>
      <c r="H70" s="38"/>
      <c r="I70" s="38"/>
      <c r="J70" s="38"/>
      <c r="K70" s="38"/>
      <c r="L70" s="72">
        <v>73355</v>
      </c>
      <c r="M70" s="67">
        <f t="shared" si="18"/>
        <v>0</v>
      </c>
      <c r="N70" s="190" t="str">
        <f t="shared" si="70"/>
        <v/>
      </c>
      <c r="O70" s="73"/>
      <c r="P70" s="73"/>
      <c r="Q70" s="73"/>
      <c r="R70" s="73"/>
      <c r="S70" s="73"/>
      <c r="T70" s="70"/>
      <c r="U70" s="76"/>
      <c r="V70" s="76"/>
      <c r="W70" s="76"/>
      <c r="X70" s="76"/>
      <c r="Y70" s="76"/>
      <c r="Z70" s="76"/>
      <c r="AA70" s="76"/>
      <c r="AB70" s="76"/>
      <c r="AC70" s="70">
        <v>70</v>
      </c>
      <c r="AD70" s="187"/>
      <c r="AE70" s="70"/>
      <c r="AF70" s="188"/>
      <c r="AG70" s="182"/>
      <c r="AH70" s="182"/>
      <c r="AI70" s="182"/>
      <c r="AJ70" s="182"/>
      <c r="AK70" s="187"/>
      <c r="AL70" s="70"/>
      <c r="AM70" s="70"/>
      <c r="AN70" s="70"/>
      <c r="AO70" s="70"/>
      <c r="AP70" s="217">
        <f t="shared" ref="AP70:AP133" si="71">IF(C70&lt;&gt;"",1,IF(D70&lt;&gt;"",2,IF(E70&lt;&gt;"",3,IF(F70&lt;&gt;"",4,IF(G70&lt;&gt;"",5,IF(H70&lt;&gt;"",6,IF(I70&lt;&gt;"",7,IF(J70&lt;&gt;"",8))))))))</f>
        <v>5</v>
      </c>
      <c r="AQ70" s="35" t="str">
        <f>IF($AP71&gt;$AP70, IFERROR(MATCH($AP70, $AP71:$AP$148, 0)-1, ROW($AQ$148)-ROW()), "")</f>
        <v/>
      </c>
      <c r="AR70" s="192">
        <f t="shared" ref="AR70:AR133" ca="1" si="72">IF(AF70&lt;&gt;"", AF70, IF($AQ70&lt;&gt;"", SUMIF(OFFSET($AP70, 1, 0, $AQ70), $AP70+1, OFFSET(O70, 1, 0, $AQ70)), O70))</f>
        <v>0</v>
      </c>
      <c r="AS70" s="36">
        <f t="shared" ref="AS70:AS133" ca="1" si="73">IF(AG70&lt;&gt;"", AG70, IF($AQ70&lt;&gt;"", SUMIF(OFFSET($AP70, 1, 0, $AQ70), $AP70+1, OFFSET(P70, 1, 0, $AQ70)), P70))</f>
        <v>0</v>
      </c>
      <c r="AT70" s="36">
        <f t="shared" ref="AT70:AT133" ca="1" si="74">IF(AH70&lt;&gt;"", AH70, IF($AQ70&lt;&gt;"", SUMIF(OFFSET($AP70, 1, 0, $AQ70), $AP70+1, OFFSET(Q70, 1, 0, $AQ70)), Q70))</f>
        <v>0</v>
      </c>
      <c r="AU70" s="36">
        <f t="shared" ref="AU70:AU133" ca="1" si="75">IF(AI70&lt;&gt;"", AI70, IF($AQ70&lt;&gt;"", SUMIF(OFFSET($AP70, 1, 0, $AQ70), $AP70+1, OFFSET(R70, 1, 0, $AQ70)), R70))</f>
        <v>0</v>
      </c>
      <c r="AV70" s="207">
        <f t="shared" ref="AV70:AV133" ca="1" si="76">IF(AJ70&lt;&gt;"", AJ70, IF($AQ70&lt;&gt;"", SUMIF(OFFSET($AP70, 1, 0, $AQ70), $AP70+1, OFFSET(S70, 1, 0, $AQ70)), S70))</f>
        <v>0</v>
      </c>
      <c r="AW70" s="209">
        <f t="shared" ref="AW70:AW133" ca="1" si="77">IF(AR70&lt;&gt;0, AR70, O70)</f>
        <v>0</v>
      </c>
      <c r="AX70" s="36">
        <f t="shared" ref="AX70:AX133" ca="1" si="78">IF(AS70&lt;&gt;0, AS70, P70)</f>
        <v>0</v>
      </c>
      <c r="AY70" s="36">
        <f t="shared" ref="AY70:AY133" ca="1" si="79">IF(AT70&lt;&gt;0, AT70, Q70)</f>
        <v>0</v>
      </c>
      <c r="AZ70" s="36">
        <f t="shared" ref="AZ70:AZ133" ca="1" si="80">IF(AU70&lt;&gt;0, AU70, R70)</f>
        <v>0</v>
      </c>
      <c r="BA70" s="36">
        <f t="shared" ref="BA70:BA133" ca="1" si="81">IF(AV70&lt;&gt;0, AV70, S70)</f>
        <v>0</v>
      </c>
      <c r="BB70" s="195" t="str">
        <f t="shared" ref="BB70:BB133" ca="1" si="82">IF(ISTEXT(O70), IFERROR(IF(SEARCH(".", O70)&lt;&gt;0, "| Veld '"&amp;BB$4&amp;ROW()&amp;"': "&amp;Fout_punt), "| Veld '"&amp;BB$4&amp;ROW()&amp;"': "&amp;Fout_geen_getal), IF(O70&lt;&gt;AW70, "| Veld '"&amp;BB$4&amp;ROW()&amp;"': "&amp;Fout_som&amp;TEXT(AW70,"#.##0,00 €")&amp;"  ", IF($AE70&lt;&gt;0, IF(O70&gt;0, "| Veld '"&amp;BB$4&amp;ROW()&amp;"': "&amp;Fout_positief, ""), IF($AD70&lt;&gt;1, IF(O70&lt;0, "| Veld '"&amp;BB$4&amp;ROW()&amp;"': "&amp;Fout_negatief, ""), ""))))</f>
        <v/>
      </c>
      <c r="BC70" s="43" t="str">
        <f t="shared" ref="BC70:BC133" ca="1" si="83">IF(ISTEXT(P70), IFERROR(IF(SEARCH(".", P70)&lt;&gt;0, "| Veld '"&amp;BC$4&amp;ROW()&amp;"': "&amp;Fout_punt), "| Veld '"&amp;BC$4&amp;ROW()&amp;"': "&amp;Fout_geen_getal), IF(P70&lt;&gt;AX70, "| Veld '"&amp;BC$4&amp;ROW()&amp;"': "&amp;Fout_som&amp;TEXT(AX70,"#.##0,00 €")&amp;"  ", IF($AE70&lt;&gt;0, IF(P70&gt;0, "| Veld '"&amp;BC$4&amp;ROW()&amp;"': "&amp;Fout_positief, ""), IF($AD70&lt;&gt;1, IF(P70&lt;0, "| Veld '"&amp;BC$4&amp;ROW()&amp;"': "&amp;Fout_negatief, ""), ""))))</f>
        <v/>
      </c>
      <c r="BD70" s="43" t="str">
        <f t="shared" ref="BD70:BD133" ca="1" si="84">IF(ISTEXT(Q70), IFERROR(IF(SEARCH(".", Q70)&lt;&gt;0, "| Veld '"&amp;BD$4&amp;ROW()&amp;"': "&amp;Fout_punt), "| Veld '"&amp;BD$4&amp;ROW()&amp;"': "&amp;Fout_geen_getal), IF(Q70&lt;&gt;AY70, "| Veld '"&amp;BD$4&amp;ROW()&amp;"': "&amp;Fout_som&amp;TEXT(AY70,"#.##0,00 €")&amp;"  ", IF($AE70&lt;&gt;0, IF(Q70&gt;0, "| Veld '"&amp;BD$4&amp;ROW()&amp;"': "&amp;Fout_positief, ""), IF($AD70&lt;&gt;1, IF(Q70&lt;0, "| Veld '"&amp;BD$4&amp;ROW()&amp;"': "&amp;Fout_negatief, ""), ""))))</f>
        <v/>
      </c>
      <c r="BE70" s="43" t="str">
        <f t="shared" ref="BE70:BE133" ca="1" si="85">IF(ISTEXT(R70), IFERROR(IF(SEARCH(".", R70)&lt;&gt;0, "| Veld '"&amp;BE$4&amp;ROW()&amp;"': "&amp;Fout_punt), "| Veld '"&amp;BE$4&amp;ROW()&amp;"': "&amp;Fout_geen_getal), IF(R70&lt;&gt;AZ70, "| Veld '"&amp;BE$4&amp;ROW()&amp;"': "&amp;Fout_som&amp;TEXT(AZ70,"#.##0,00 €")&amp;"  ", IF($AE70&lt;&gt;0, IF(R70&gt;0, "| Veld '"&amp;BE$4&amp;ROW()&amp;"': "&amp;Fout_positief, ""), IF($AD70&lt;&gt;1, IF(R70&lt;0, "| Veld '"&amp;BE$4&amp;ROW()&amp;"': "&amp;Fout_negatief, ""), ""))))</f>
        <v/>
      </c>
      <c r="BF70" s="43" t="str">
        <f t="shared" ref="BF70:BF133" ca="1" si="86">IF(ISTEXT(S70), IFERROR(IF(SEARCH(".", S70)&lt;&gt;0, "| Veld '"&amp;BF$4&amp;ROW()&amp;"': "&amp;Fout_punt), "| Veld '"&amp;BF$4&amp;ROW()&amp;"': "&amp;Fout_geen_getal), IF(S70&lt;&gt;BA70, "| Veld '"&amp;BF$4&amp;ROW()&amp;"': "&amp;Fout_som&amp;TEXT(BA70,"#.##0,00 €")&amp;"  ", IF($AE70&lt;&gt;0, IF(S70&gt;0, "| Veld '"&amp;BF$4&amp;ROW()&amp;"': "&amp;Fout_positief, ""), IF($AD70&lt;&gt;1, IF(S70&lt;0, "| Veld '"&amp;BF$4&amp;ROW()&amp;"': "&amp;Fout_negatief, ""), ""))))</f>
        <v/>
      </c>
      <c r="BG70" s="198" t="str">
        <f t="shared" ref="BG70:BG133" ca="1" si="87">IF(BB70&lt;&gt;"", ROW(), "")</f>
        <v/>
      </c>
      <c r="BH70" s="43" t="str">
        <f t="shared" ref="BH70:BH133" ca="1" si="88">IF(BC70&lt;&gt;"", ROW(), "")</f>
        <v/>
      </c>
      <c r="BI70" s="43" t="str">
        <f t="shared" ref="BI70:BI133" ca="1" si="89">IF(BD70&lt;&gt;"", ROW(), "")</f>
        <v/>
      </c>
      <c r="BJ70" s="43" t="str">
        <f t="shared" ref="BJ70:BJ133" ca="1" si="90">IF(BE70&lt;&gt;"", ROW(), "")</f>
        <v/>
      </c>
      <c r="BK70" s="43" t="str">
        <f t="shared" ref="BK70:BK133" ca="1" si="91">IF(BF70&lt;&gt;"", ROW(), "")</f>
        <v/>
      </c>
      <c r="BL70" s="200" t="str">
        <f t="shared" ref="BL70:BL133" ca="1" si="92">IF(AR70&lt;&gt;AW70, "| Veld '"&amp;BL$4&amp;ROW()&amp;"': "&amp;Info_lege_velden, "")</f>
        <v/>
      </c>
      <c r="BM70" s="35" t="str">
        <f t="shared" ref="BM70:BM133" ca="1" si="93">IF(AS70&lt;&gt;AX70, "| Veld '"&amp;BM$4&amp;ROW()&amp;"': "&amp;Info_lege_velden, "")</f>
        <v/>
      </c>
      <c r="BN70" s="35" t="str">
        <f t="shared" ref="BN70:BN133" ca="1" si="94">IF(AT70&lt;&gt;AY70, "| Veld '"&amp;BN$4&amp;ROW()&amp;"': "&amp;Info_lege_velden, "")</f>
        <v/>
      </c>
      <c r="BO70" s="35" t="str">
        <f t="shared" ref="BO70:BO133" ca="1" si="95">IF(AU70&lt;&gt;AZ70, "| Veld '"&amp;BO$4&amp;ROW()&amp;"': "&amp;Info_lege_velden, "")</f>
        <v/>
      </c>
      <c r="BP70" s="35" t="str">
        <f t="shared" ref="BP70:BP133" ca="1" si="96">IF(AV70&lt;&gt;BA70, "| Veld '"&amp;BP$4&amp;ROW()&amp;"': "&amp;Info_lege_velden, "")</f>
        <v/>
      </c>
      <c r="BQ70" s="203" t="str">
        <f t="shared" si="11"/>
        <v/>
      </c>
      <c r="BR70" s="204" t="str">
        <f t="shared" ref="BR70:BR133" ca="1" si="97">BB70&amp;BC70&amp;BD70&amp;BE70&amp;BF70&amp;BL70&amp;BM70&amp;BN70&amp;BO70&amp;BP70</f>
        <v/>
      </c>
      <c r="BS70" s="196" t="str">
        <f t="shared" ref="BS70:BS133" ca="1" si="98">IF($AQ70&lt;&gt;"", IF(SUMIF(OFFSET($AP70, 1, 0, $AQ70), "&gt;"&amp;$AP70, OFFSET(BG70, 1, 0, $AQ70))&lt;&gt;0, IFERROR( "| Veld '"&amp;BS$4&amp;ROW()&amp;"': "&amp;Waarschuwing_1&amp;_xlfn.TEXTJOIN(" &amp; ", TRUE, OFFSET(BG70,1,0,$AQ70))&amp;" in kolom '"&amp;BS$4&amp;"'"&amp;Waarschuwing_2, "| Veld '"&amp;BS$4&amp;ROW()&amp;"': "&amp;Waarschuwing_legacy), ""), "")</f>
        <v/>
      </c>
      <c r="BT70" s="71" t="str">
        <f t="shared" ref="BT70:BT133" ca="1" si="99">IF($AQ70&lt;&gt;"", IF(SUMIF(OFFSET($AP70, 1, 0, $AQ70), "&gt;"&amp;$AP70, OFFSET(BH70, 1, 0, $AQ70))&lt;&gt;0, IFERROR( "| Veld '"&amp;BT$4&amp;ROW()&amp;"': "&amp;Waarschuwing_1&amp;_xlfn.TEXTJOIN(" &amp; ", TRUE, OFFSET(BH70,1,0,$AQ70))&amp;" in kolom '"&amp;BT$4&amp;"'"&amp;Waarschuwing_2, "| Veld '"&amp;BT$4&amp;ROW()&amp;"': "&amp;Waarschuwing_legacy), ""), "")</f>
        <v/>
      </c>
      <c r="BU70" s="71" t="str">
        <f t="shared" ref="BU70:BU133" ca="1" si="100">IF($AQ70&lt;&gt;"", IF(SUMIF(OFFSET($AP70, 1, 0, $AQ70), "&gt;"&amp;$AP70, OFFSET(BI70, 1, 0, $AQ70))&lt;&gt;0, IFERROR( "| Veld '"&amp;BU$4&amp;ROW()&amp;"': "&amp;Waarschuwing_1&amp;_xlfn.TEXTJOIN(" &amp; ", TRUE, OFFSET(BI70,1,0,$AQ70))&amp;" in kolom '"&amp;BU$4&amp;"'"&amp;Waarschuwing_2, "| Veld '"&amp;BU$4&amp;ROW()&amp;"': "&amp;Waarschuwing_legacy), ""), "")</f>
        <v/>
      </c>
      <c r="BV70" s="71" t="str">
        <f t="shared" ref="BV70:BV133" ca="1" si="101">IF($AQ70&lt;&gt;"", IF(SUMIF(OFFSET($AP70, 1, 0, $AQ70), "&gt;"&amp;$AP70, OFFSET(BJ70, 1, 0, $AQ70))&lt;&gt;0, IFERROR( "| Veld '"&amp;BV$4&amp;ROW()&amp;"': "&amp;Waarschuwing_1&amp;_xlfn.TEXTJOIN(" &amp; ", TRUE, OFFSET(BJ70,1,0,$AQ70))&amp;" in kolom '"&amp;BV$4&amp;"'"&amp;Waarschuwing_2, "| Veld '"&amp;BV$4&amp;ROW()&amp;"': "&amp;Waarschuwing_legacy), ""), "")</f>
        <v/>
      </c>
      <c r="BW70" s="71" t="str">
        <f t="shared" ref="BW70:BW133" ca="1" si="102">IF($AQ70&lt;&gt;"", IF(SUMIF(OFFSET($AP70, 1, 0, $AQ70), "&gt;"&amp;$AP70, OFFSET(BK70, 1, 0, $AQ70))&lt;&gt;0, IFERROR( "| Veld '"&amp;BW$4&amp;ROW()&amp;"': "&amp;Waarschuwing_1&amp;_xlfn.TEXTJOIN(" &amp; ", TRUE, OFFSET(BK70,1,0,$AQ70))&amp;" in kolom '"&amp;BW$4&amp;"'"&amp;Waarschuwing_2, "| Veld '"&amp;BW$4&amp;ROW()&amp;"': "&amp;Waarschuwing_legacy), ""), "")</f>
        <v/>
      </c>
      <c r="BX70" s="210" t="str">
        <f t="shared" ref="BX70:BX133" ca="1" si="103">BS70&amp;BT70&amp;BU70&amp;BV70&amp;BW70</f>
        <v/>
      </c>
      <c r="BY70" s="70"/>
      <c r="BZ70" s="41" t="str">
        <f t="shared" ref="BZ70:BZ133" ca="1" si="104">IF($BR70&lt;&gt;"", $BR70, $BX70)</f>
        <v/>
      </c>
    </row>
    <row r="71" spans="1:78" s="37" customFormat="1" ht="13.95" customHeight="1" x14ac:dyDescent="0.3">
      <c r="A71" s="211" t="str">
        <f t="shared" ca="1" si="17"/>
        <v/>
      </c>
      <c r="B71" s="74"/>
      <c r="C71" s="74" t="s">
        <v>39</v>
      </c>
      <c r="D71" s="39" t="s">
        <v>39</v>
      </c>
      <c r="E71" s="39" t="s">
        <v>39</v>
      </c>
      <c r="F71" s="39" t="s">
        <v>39</v>
      </c>
      <c r="G71" s="39" t="s">
        <v>364</v>
      </c>
      <c r="H71" s="39"/>
      <c r="I71" s="39"/>
      <c r="J71" s="39"/>
      <c r="K71" s="38"/>
      <c r="L71" s="72">
        <v>73356</v>
      </c>
      <c r="M71" s="67">
        <f t="shared" si="18"/>
        <v>0</v>
      </c>
      <c r="N71" s="190" t="str">
        <f t="shared" si="70"/>
        <v/>
      </c>
      <c r="O71" s="73"/>
      <c r="P71" s="73"/>
      <c r="Q71" s="73"/>
      <c r="R71" s="73"/>
      <c r="S71" s="73"/>
      <c r="T71" s="70"/>
      <c r="U71" s="76"/>
      <c r="V71" s="76"/>
      <c r="W71" s="76"/>
      <c r="X71" s="76"/>
      <c r="Y71" s="76"/>
      <c r="Z71" s="76"/>
      <c r="AA71" s="76"/>
      <c r="AB71" s="76"/>
      <c r="AC71" s="70">
        <v>71</v>
      </c>
      <c r="AD71" s="187"/>
      <c r="AE71" s="70"/>
      <c r="AF71" s="188"/>
      <c r="AG71" s="182"/>
      <c r="AH71" s="182"/>
      <c r="AI71" s="182"/>
      <c r="AJ71" s="182"/>
      <c r="AK71" s="187"/>
      <c r="AL71" s="70"/>
      <c r="AM71" s="70"/>
      <c r="AN71" s="70"/>
      <c r="AO71" s="70"/>
      <c r="AP71" s="217">
        <f t="shared" si="71"/>
        <v>5</v>
      </c>
      <c r="AQ71" s="35" t="str">
        <f>IF($AP72&gt;$AP71, IFERROR(MATCH($AP71, $AP72:$AP$148, 0)-1, ROW($AQ$148)-ROW()), "")</f>
        <v/>
      </c>
      <c r="AR71" s="192">
        <f t="shared" ca="1" si="72"/>
        <v>0</v>
      </c>
      <c r="AS71" s="36">
        <f t="shared" ca="1" si="73"/>
        <v>0</v>
      </c>
      <c r="AT71" s="36">
        <f t="shared" ca="1" si="74"/>
        <v>0</v>
      </c>
      <c r="AU71" s="36">
        <f t="shared" ca="1" si="75"/>
        <v>0</v>
      </c>
      <c r="AV71" s="207">
        <f t="shared" ca="1" si="76"/>
        <v>0</v>
      </c>
      <c r="AW71" s="209">
        <f t="shared" ca="1" si="77"/>
        <v>0</v>
      </c>
      <c r="AX71" s="36">
        <f t="shared" ca="1" si="78"/>
        <v>0</v>
      </c>
      <c r="AY71" s="36">
        <f t="shared" ca="1" si="79"/>
        <v>0</v>
      </c>
      <c r="AZ71" s="36">
        <f t="shared" ca="1" si="80"/>
        <v>0</v>
      </c>
      <c r="BA71" s="36">
        <f t="shared" ca="1" si="81"/>
        <v>0</v>
      </c>
      <c r="BB71" s="195" t="str">
        <f t="shared" ca="1" si="82"/>
        <v/>
      </c>
      <c r="BC71" s="43" t="str">
        <f t="shared" ca="1" si="83"/>
        <v/>
      </c>
      <c r="BD71" s="43" t="str">
        <f t="shared" ca="1" si="84"/>
        <v/>
      </c>
      <c r="BE71" s="43" t="str">
        <f t="shared" ca="1" si="85"/>
        <v/>
      </c>
      <c r="BF71" s="43" t="str">
        <f t="shared" ca="1" si="86"/>
        <v/>
      </c>
      <c r="BG71" s="198" t="str">
        <f t="shared" ca="1" si="87"/>
        <v/>
      </c>
      <c r="BH71" s="43" t="str">
        <f t="shared" ca="1" si="88"/>
        <v/>
      </c>
      <c r="BI71" s="43" t="str">
        <f t="shared" ca="1" si="89"/>
        <v/>
      </c>
      <c r="BJ71" s="43" t="str">
        <f t="shared" ca="1" si="90"/>
        <v/>
      </c>
      <c r="BK71" s="43" t="str">
        <f t="shared" ca="1" si="91"/>
        <v/>
      </c>
      <c r="BL71" s="200" t="str">
        <f t="shared" ca="1" si="92"/>
        <v/>
      </c>
      <c r="BM71" s="35" t="str">
        <f t="shared" ca="1" si="93"/>
        <v/>
      </c>
      <c r="BN71" s="35" t="str">
        <f t="shared" ca="1" si="94"/>
        <v/>
      </c>
      <c r="BO71" s="35" t="str">
        <f t="shared" ca="1" si="95"/>
        <v/>
      </c>
      <c r="BP71" s="35" t="str">
        <f t="shared" ca="1" si="96"/>
        <v/>
      </c>
      <c r="BQ71" s="203" t="str">
        <f t="shared" si="11"/>
        <v/>
      </c>
      <c r="BR71" s="204" t="str">
        <f t="shared" ca="1" si="97"/>
        <v/>
      </c>
      <c r="BS71" s="196" t="str">
        <f t="shared" ca="1" si="98"/>
        <v/>
      </c>
      <c r="BT71" s="71" t="str">
        <f t="shared" ca="1" si="99"/>
        <v/>
      </c>
      <c r="BU71" s="71" t="str">
        <f t="shared" ca="1" si="100"/>
        <v/>
      </c>
      <c r="BV71" s="71" t="str">
        <f t="shared" ca="1" si="101"/>
        <v/>
      </c>
      <c r="BW71" s="71" t="str">
        <f t="shared" ca="1" si="102"/>
        <v/>
      </c>
      <c r="BX71" s="210" t="str">
        <f t="shared" ca="1" si="103"/>
        <v/>
      </c>
      <c r="BY71" s="70"/>
      <c r="BZ71" s="41" t="str">
        <f t="shared" ca="1" si="104"/>
        <v/>
      </c>
    </row>
    <row r="72" spans="1:78" s="37" customFormat="1" ht="13.95" customHeight="1" x14ac:dyDescent="0.3">
      <c r="A72" s="211" t="str">
        <f t="shared" ca="1" si="17"/>
        <v/>
      </c>
      <c r="B72" s="74"/>
      <c r="C72" s="74" t="s">
        <v>39</v>
      </c>
      <c r="D72" s="39" t="s">
        <v>39</v>
      </c>
      <c r="E72" s="39" t="s">
        <v>39</v>
      </c>
      <c r="F72" s="39" t="s">
        <v>39</v>
      </c>
      <c r="G72" s="39" t="s">
        <v>365</v>
      </c>
      <c r="H72" s="39"/>
      <c r="I72" s="39"/>
      <c r="J72" s="39"/>
      <c r="K72" s="38"/>
      <c r="L72" s="72">
        <v>73357</v>
      </c>
      <c r="M72" s="67">
        <f t="shared" si="18"/>
        <v>0</v>
      </c>
      <c r="N72" s="190" t="str">
        <f t="shared" si="70"/>
        <v/>
      </c>
      <c r="O72" s="73"/>
      <c r="P72" s="73"/>
      <c r="Q72" s="73"/>
      <c r="R72" s="73"/>
      <c r="S72" s="73"/>
      <c r="T72" s="70"/>
      <c r="U72" s="76"/>
      <c r="V72" s="76"/>
      <c r="W72" s="76"/>
      <c r="X72" s="76"/>
      <c r="Y72" s="76"/>
      <c r="Z72" s="76"/>
      <c r="AA72" s="76"/>
      <c r="AB72" s="76"/>
      <c r="AC72" s="70">
        <v>72</v>
      </c>
      <c r="AD72" s="187"/>
      <c r="AE72" s="70"/>
      <c r="AF72" s="188"/>
      <c r="AG72" s="182"/>
      <c r="AH72" s="182"/>
      <c r="AI72" s="182"/>
      <c r="AJ72" s="182"/>
      <c r="AK72" s="187"/>
      <c r="AL72" s="70"/>
      <c r="AM72" s="70"/>
      <c r="AN72" s="70"/>
      <c r="AO72" s="70"/>
      <c r="AP72" s="217">
        <f t="shared" si="71"/>
        <v>5</v>
      </c>
      <c r="AQ72" s="35" t="str">
        <f>IF($AP73&gt;$AP72, IFERROR(MATCH($AP72, $AP73:$AP$148, 0)-1, ROW($AQ$148)-ROW()), "")</f>
        <v/>
      </c>
      <c r="AR72" s="192">
        <f t="shared" ca="1" si="72"/>
        <v>0</v>
      </c>
      <c r="AS72" s="36">
        <f t="shared" ca="1" si="73"/>
        <v>0</v>
      </c>
      <c r="AT72" s="36">
        <f t="shared" ca="1" si="74"/>
        <v>0</v>
      </c>
      <c r="AU72" s="36">
        <f t="shared" ca="1" si="75"/>
        <v>0</v>
      </c>
      <c r="AV72" s="207">
        <f t="shared" ca="1" si="76"/>
        <v>0</v>
      </c>
      <c r="AW72" s="209">
        <f t="shared" ca="1" si="77"/>
        <v>0</v>
      </c>
      <c r="AX72" s="36">
        <f t="shared" ca="1" si="78"/>
        <v>0</v>
      </c>
      <c r="AY72" s="36">
        <f t="shared" ca="1" si="79"/>
        <v>0</v>
      </c>
      <c r="AZ72" s="36">
        <f t="shared" ca="1" si="80"/>
        <v>0</v>
      </c>
      <c r="BA72" s="36">
        <f t="shared" ca="1" si="81"/>
        <v>0</v>
      </c>
      <c r="BB72" s="195" t="str">
        <f t="shared" ca="1" si="82"/>
        <v/>
      </c>
      <c r="BC72" s="43" t="str">
        <f t="shared" ca="1" si="83"/>
        <v/>
      </c>
      <c r="BD72" s="43" t="str">
        <f t="shared" ca="1" si="84"/>
        <v/>
      </c>
      <c r="BE72" s="43" t="str">
        <f t="shared" ca="1" si="85"/>
        <v/>
      </c>
      <c r="BF72" s="43" t="str">
        <f t="shared" ca="1" si="86"/>
        <v/>
      </c>
      <c r="BG72" s="198" t="str">
        <f t="shared" ca="1" si="87"/>
        <v/>
      </c>
      <c r="BH72" s="43" t="str">
        <f t="shared" ca="1" si="88"/>
        <v/>
      </c>
      <c r="BI72" s="43" t="str">
        <f t="shared" ca="1" si="89"/>
        <v/>
      </c>
      <c r="BJ72" s="43" t="str">
        <f t="shared" ca="1" si="90"/>
        <v/>
      </c>
      <c r="BK72" s="43" t="str">
        <f t="shared" ca="1" si="91"/>
        <v/>
      </c>
      <c r="BL72" s="200" t="str">
        <f t="shared" ca="1" si="92"/>
        <v/>
      </c>
      <c r="BM72" s="35" t="str">
        <f t="shared" ca="1" si="93"/>
        <v/>
      </c>
      <c r="BN72" s="35" t="str">
        <f t="shared" ca="1" si="94"/>
        <v/>
      </c>
      <c r="BO72" s="35" t="str">
        <f t="shared" ca="1" si="95"/>
        <v/>
      </c>
      <c r="BP72" s="35" t="str">
        <f t="shared" ca="1" si="96"/>
        <v/>
      </c>
      <c r="BQ72" s="203" t="str">
        <f t="shared" si="11"/>
        <v/>
      </c>
      <c r="BR72" s="204" t="str">
        <f t="shared" ca="1" si="97"/>
        <v/>
      </c>
      <c r="BS72" s="196" t="str">
        <f t="shared" ca="1" si="98"/>
        <v/>
      </c>
      <c r="BT72" s="71" t="str">
        <f t="shared" ca="1" si="99"/>
        <v/>
      </c>
      <c r="BU72" s="71" t="str">
        <f t="shared" ca="1" si="100"/>
        <v/>
      </c>
      <c r="BV72" s="71" t="str">
        <f t="shared" ca="1" si="101"/>
        <v/>
      </c>
      <c r="BW72" s="71" t="str">
        <f t="shared" ca="1" si="102"/>
        <v/>
      </c>
      <c r="BX72" s="210" t="str">
        <f t="shared" ca="1" si="103"/>
        <v/>
      </c>
      <c r="BY72" s="70"/>
      <c r="BZ72" s="41" t="str">
        <f t="shared" ca="1" si="104"/>
        <v/>
      </c>
    </row>
    <row r="73" spans="1:78" s="37" customFormat="1" ht="13.95" customHeight="1" x14ac:dyDescent="0.3">
      <c r="A73" s="211" t="str">
        <f t="shared" ca="1" si="17"/>
        <v/>
      </c>
      <c r="B73" s="74"/>
      <c r="C73" s="74" t="s">
        <v>39</v>
      </c>
      <c r="D73" s="39" t="s">
        <v>39</v>
      </c>
      <c r="E73" s="39" t="s">
        <v>39</v>
      </c>
      <c r="F73" s="39" t="s">
        <v>39</v>
      </c>
      <c r="G73" s="39" t="s">
        <v>366</v>
      </c>
      <c r="H73" s="39"/>
      <c r="I73" s="39"/>
      <c r="J73" s="39"/>
      <c r="K73" s="38"/>
      <c r="L73" s="72">
        <v>73358</v>
      </c>
      <c r="M73" s="67">
        <f t="shared" si="18"/>
        <v>0</v>
      </c>
      <c r="N73" s="190" t="str">
        <f t="shared" si="70"/>
        <v/>
      </c>
      <c r="O73" s="73"/>
      <c r="P73" s="73"/>
      <c r="Q73" s="73"/>
      <c r="R73" s="73"/>
      <c r="S73" s="73"/>
      <c r="T73" s="70"/>
      <c r="U73" s="76"/>
      <c r="V73" s="76"/>
      <c r="W73" s="76"/>
      <c r="X73" s="76"/>
      <c r="Y73" s="76"/>
      <c r="Z73" s="76"/>
      <c r="AA73" s="76"/>
      <c r="AB73" s="76"/>
      <c r="AC73" s="70">
        <v>73</v>
      </c>
      <c r="AD73" s="187"/>
      <c r="AE73" s="70"/>
      <c r="AF73" s="188"/>
      <c r="AG73" s="182"/>
      <c r="AH73" s="182"/>
      <c r="AI73" s="182"/>
      <c r="AJ73" s="182"/>
      <c r="AK73" s="187"/>
      <c r="AL73" s="70"/>
      <c r="AM73" s="70"/>
      <c r="AN73" s="70"/>
      <c r="AO73" s="70"/>
      <c r="AP73" s="217">
        <f t="shared" si="71"/>
        <v>5</v>
      </c>
      <c r="AQ73" s="35" t="str">
        <f>IF($AP74&gt;$AP73, IFERROR(MATCH($AP73, $AP74:$AP$148, 0)-1, ROW($AQ$148)-ROW()), "")</f>
        <v/>
      </c>
      <c r="AR73" s="192">
        <f t="shared" ca="1" si="72"/>
        <v>0</v>
      </c>
      <c r="AS73" s="36">
        <f t="shared" ca="1" si="73"/>
        <v>0</v>
      </c>
      <c r="AT73" s="36">
        <f t="shared" ca="1" si="74"/>
        <v>0</v>
      </c>
      <c r="AU73" s="36">
        <f t="shared" ca="1" si="75"/>
        <v>0</v>
      </c>
      <c r="AV73" s="207">
        <f t="shared" ca="1" si="76"/>
        <v>0</v>
      </c>
      <c r="AW73" s="209">
        <f t="shared" ca="1" si="77"/>
        <v>0</v>
      </c>
      <c r="AX73" s="36">
        <f t="shared" ca="1" si="78"/>
        <v>0</v>
      </c>
      <c r="AY73" s="36">
        <f t="shared" ca="1" si="79"/>
        <v>0</v>
      </c>
      <c r="AZ73" s="36">
        <f t="shared" ca="1" si="80"/>
        <v>0</v>
      </c>
      <c r="BA73" s="36">
        <f t="shared" ca="1" si="81"/>
        <v>0</v>
      </c>
      <c r="BB73" s="195" t="str">
        <f t="shared" ca="1" si="82"/>
        <v/>
      </c>
      <c r="BC73" s="43" t="str">
        <f t="shared" ca="1" si="83"/>
        <v/>
      </c>
      <c r="BD73" s="43" t="str">
        <f t="shared" ca="1" si="84"/>
        <v/>
      </c>
      <c r="BE73" s="43" t="str">
        <f t="shared" ca="1" si="85"/>
        <v/>
      </c>
      <c r="BF73" s="43" t="str">
        <f t="shared" ca="1" si="86"/>
        <v/>
      </c>
      <c r="BG73" s="198" t="str">
        <f t="shared" ca="1" si="87"/>
        <v/>
      </c>
      <c r="BH73" s="43" t="str">
        <f t="shared" ca="1" si="88"/>
        <v/>
      </c>
      <c r="BI73" s="43" t="str">
        <f t="shared" ca="1" si="89"/>
        <v/>
      </c>
      <c r="BJ73" s="43" t="str">
        <f t="shared" ca="1" si="90"/>
        <v/>
      </c>
      <c r="BK73" s="43" t="str">
        <f t="shared" ca="1" si="91"/>
        <v/>
      </c>
      <c r="BL73" s="200" t="str">
        <f t="shared" ca="1" si="92"/>
        <v/>
      </c>
      <c r="BM73" s="35" t="str">
        <f t="shared" ca="1" si="93"/>
        <v/>
      </c>
      <c r="BN73" s="35" t="str">
        <f t="shared" ca="1" si="94"/>
        <v/>
      </c>
      <c r="BO73" s="35" t="str">
        <f t="shared" ca="1" si="95"/>
        <v/>
      </c>
      <c r="BP73" s="35" t="str">
        <f t="shared" ca="1" si="96"/>
        <v/>
      </c>
      <c r="BQ73" s="203" t="str">
        <f t="shared" si="11"/>
        <v/>
      </c>
      <c r="BR73" s="204" t="str">
        <f t="shared" ca="1" si="97"/>
        <v/>
      </c>
      <c r="BS73" s="196" t="str">
        <f t="shared" ca="1" si="98"/>
        <v/>
      </c>
      <c r="BT73" s="71" t="str">
        <f t="shared" ca="1" si="99"/>
        <v/>
      </c>
      <c r="BU73" s="71" t="str">
        <f t="shared" ca="1" si="100"/>
        <v/>
      </c>
      <c r="BV73" s="71" t="str">
        <f t="shared" ca="1" si="101"/>
        <v/>
      </c>
      <c r="BW73" s="71" t="str">
        <f t="shared" ca="1" si="102"/>
        <v/>
      </c>
      <c r="BX73" s="210" t="str">
        <f t="shared" ca="1" si="103"/>
        <v/>
      </c>
      <c r="BY73" s="70"/>
      <c r="BZ73" s="41" t="str">
        <f t="shared" ca="1" si="104"/>
        <v/>
      </c>
    </row>
    <row r="74" spans="1:78" s="37" customFormat="1" ht="13.95" customHeight="1" x14ac:dyDescent="0.3">
      <c r="A74" s="211" t="str">
        <f t="shared" ca="1" si="17"/>
        <v/>
      </c>
      <c r="B74" s="74"/>
      <c r="C74" s="74" t="s">
        <v>39</v>
      </c>
      <c r="D74" s="39" t="s">
        <v>39</v>
      </c>
      <c r="E74" s="39" t="s">
        <v>39</v>
      </c>
      <c r="F74" s="39" t="s">
        <v>367</v>
      </c>
      <c r="G74" s="39"/>
      <c r="H74" s="39"/>
      <c r="I74" s="39"/>
      <c r="J74" s="39"/>
      <c r="K74" s="38"/>
      <c r="L74" s="72">
        <v>7336</v>
      </c>
      <c r="M74" s="67">
        <f t="shared" si="18"/>
        <v>0</v>
      </c>
      <c r="N74" s="190" t="str">
        <f t="shared" si="70"/>
        <v/>
      </c>
      <c r="O74" s="73"/>
      <c r="P74" s="73"/>
      <c r="Q74" s="73"/>
      <c r="R74" s="73"/>
      <c r="S74" s="73"/>
      <c r="T74" s="70"/>
      <c r="U74" s="76"/>
      <c r="V74" s="76"/>
      <c r="W74" s="76"/>
      <c r="X74" s="76"/>
      <c r="Y74" s="76"/>
      <c r="Z74" s="76"/>
      <c r="AA74" s="76"/>
      <c r="AB74" s="76"/>
      <c r="AC74" s="70">
        <v>74</v>
      </c>
      <c r="AD74" s="187"/>
      <c r="AE74" s="70"/>
      <c r="AF74" s="188"/>
      <c r="AG74" s="182"/>
      <c r="AH74" s="182"/>
      <c r="AI74" s="182"/>
      <c r="AJ74" s="182"/>
      <c r="AK74" s="187"/>
      <c r="AL74" s="70"/>
      <c r="AM74" s="70"/>
      <c r="AN74" s="70"/>
      <c r="AO74" s="70"/>
      <c r="AP74" s="217">
        <f t="shared" si="71"/>
        <v>4</v>
      </c>
      <c r="AQ74" s="35" t="str">
        <f>IF($AP75&gt;$AP74, IFERROR(MATCH($AP74, $AP75:$AP$148, 0)-1, ROW($AQ$148)-ROW()), "")</f>
        <v/>
      </c>
      <c r="AR74" s="192">
        <f t="shared" ca="1" si="72"/>
        <v>0</v>
      </c>
      <c r="AS74" s="36">
        <f t="shared" ca="1" si="73"/>
        <v>0</v>
      </c>
      <c r="AT74" s="36">
        <f t="shared" ca="1" si="74"/>
        <v>0</v>
      </c>
      <c r="AU74" s="36">
        <f t="shared" ca="1" si="75"/>
        <v>0</v>
      </c>
      <c r="AV74" s="207">
        <f t="shared" ca="1" si="76"/>
        <v>0</v>
      </c>
      <c r="AW74" s="209">
        <f t="shared" ca="1" si="77"/>
        <v>0</v>
      </c>
      <c r="AX74" s="36">
        <f t="shared" ca="1" si="78"/>
        <v>0</v>
      </c>
      <c r="AY74" s="36">
        <f t="shared" ca="1" si="79"/>
        <v>0</v>
      </c>
      <c r="AZ74" s="36">
        <f t="shared" ca="1" si="80"/>
        <v>0</v>
      </c>
      <c r="BA74" s="36">
        <f t="shared" ca="1" si="81"/>
        <v>0</v>
      </c>
      <c r="BB74" s="195" t="str">
        <f t="shared" ca="1" si="82"/>
        <v/>
      </c>
      <c r="BC74" s="43" t="str">
        <f t="shared" ca="1" si="83"/>
        <v/>
      </c>
      <c r="BD74" s="43" t="str">
        <f t="shared" ca="1" si="84"/>
        <v/>
      </c>
      <c r="BE74" s="43" t="str">
        <f t="shared" ca="1" si="85"/>
        <v/>
      </c>
      <c r="BF74" s="43" t="str">
        <f t="shared" ca="1" si="86"/>
        <v/>
      </c>
      <c r="BG74" s="198" t="str">
        <f t="shared" ca="1" si="87"/>
        <v/>
      </c>
      <c r="BH74" s="43" t="str">
        <f t="shared" ca="1" si="88"/>
        <v/>
      </c>
      <c r="BI74" s="43" t="str">
        <f t="shared" ca="1" si="89"/>
        <v/>
      </c>
      <c r="BJ74" s="43" t="str">
        <f t="shared" ca="1" si="90"/>
        <v/>
      </c>
      <c r="BK74" s="43" t="str">
        <f t="shared" ca="1" si="91"/>
        <v/>
      </c>
      <c r="BL74" s="200" t="str">
        <f t="shared" ca="1" si="92"/>
        <v/>
      </c>
      <c r="BM74" s="35" t="str">
        <f t="shared" ca="1" si="93"/>
        <v/>
      </c>
      <c r="BN74" s="35" t="str">
        <f t="shared" ca="1" si="94"/>
        <v/>
      </c>
      <c r="BO74" s="35" t="str">
        <f t="shared" ca="1" si="95"/>
        <v/>
      </c>
      <c r="BP74" s="35" t="str">
        <f t="shared" ca="1" si="96"/>
        <v/>
      </c>
      <c r="BQ74" s="203" t="str">
        <f t="shared" si="11"/>
        <v/>
      </c>
      <c r="BR74" s="204" t="str">
        <f t="shared" ca="1" si="97"/>
        <v/>
      </c>
      <c r="BS74" s="196" t="str">
        <f t="shared" ca="1" si="98"/>
        <v/>
      </c>
      <c r="BT74" s="71" t="str">
        <f t="shared" ca="1" si="99"/>
        <v/>
      </c>
      <c r="BU74" s="71" t="str">
        <f t="shared" ca="1" si="100"/>
        <v/>
      </c>
      <c r="BV74" s="71" t="str">
        <f t="shared" ca="1" si="101"/>
        <v/>
      </c>
      <c r="BW74" s="71" t="str">
        <f t="shared" ca="1" si="102"/>
        <v/>
      </c>
      <c r="BX74" s="210" t="str">
        <f t="shared" ca="1" si="103"/>
        <v/>
      </c>
      <c r="BY74" s="70"/>
      <c r="BZ74" s="41" t="str">
        <f t="shared" ca="1" si="104"/>
        <v/>
      </c>
    </row>
    <row r="75" spans="1:78" s="37" customFormat="1" ht="13.95" customHeight="1" x14ac:dyDescent="0.3">
      <c r="A75" s="211" t="str">
        <f t="shared" ca="1" si="17"/>
        <v/>
      </c>
      <c r="B75" s="74"/>
      <c r="C75" s="74" t="s">
        <v>39</v>
      </c>
      <c r="D75" s="39" t="s">
        <v>39</v>
      </c>
      <c r="E75" s="39" t="s">
        <v>39</v>
      </c>
      <c r="F75" s="39" t="s">
        <v>368</v>
      </c>
      <c r="G75" s="39"/>
      <c r="H75" s="39"/>
      <c r="I75" s="39"/>
      <c r="J75" s="39"/>
      <c r="K75" s="38"/>
      <c r="L75" s="72">
        <v>7337</v>
      </c>
      <c r="M75" s="67">
        <f t="shared" si="18"/>
        <v>0</v>
      </c>
      <c r="N75" s="190" t="str">
        <f t="shared" si="70"/>
        <v/>
      </c>
      <c r="O75" s="73"/>
      <c r="P75" s="73"/>
      <c r="Q75" s="73"/>
      <c r="R75" s="73"/>
      <c r="S75" s="73"/>
      <c r="T75" s="70"/>
      <c r="U75" s="76"/>
      <c r="V75" s="76"/>
      <c r="W75" s="76"/>
      <c r="X75" s="76"/>
      <c r="Y75" s="76"/>
      <c r="Z75" s="76"/>
      <c r="AA75" s="76"/>
      <c r="AB75" s="76"/>
      <c r="AC75" s="70">
        <v>75</v>
      </c>
      <c r="AD75" s="187"/>
      <c r="AE75" s="70"/>
      <c r="AF75" s="188"/>
      <c r="AG75" s="182"/>
      <c r="AH75" s="182"/>
      <c r="AI75" s="182"/>
      <c r="AJ75" s="182"/>
      <c r="AK75" s="187"/>
      <c r="AL75" s="70"/>
      <c r="AM75" s="70"/>
      <c r="AN75" s="70"/>
      <c r="AO75" s="70"/>
      <c r="AP75" s="217">
        <f t="shared" si="71"/>
        <v>4</v>
      </c>
      <c r="AQ75" s="35" t="str">
        <f>IF($AP76&gt;$AP75, IFERROR(MATCH($AP75, $AP76:$AP$148, 0)-1, ROW($AQ$148)-ROW()), "")</f>
        <v/>
      </c>
      <c r="AR75" s="192">
        <f t="shared" ca="1" si="72"/>
        <v>0</v>
      </c>
      <c r="AS75" s="36">
        <f t="shared" ca="1" si="73"/>
        <v>0</v>
      </c>
      <c r="AT75" s="36">
        <f t="shared" ca="1" si="74"/>
        <v>0</v>
      </c>
      <c r="AU75" s="36">
        <f t="shared" ca="1" si="75"/>
        <v>0</v>
      </c>
      <c r="AV75" s="207">
        <f t="shared" ca="1" si="76"/>
        <v>0</v>
      </c>
      <c r="AW75" s="209">
        <f t="shared" ca="1" si="77"/>
        <v>0</v>
      </c>
      <c r="AX75" s="36">
        <f t="shared" ca="1" si="78"/>
        <v>0</v>
      </c>
      <c r="AY75" s="36">
        <f t="shared" ca="1" si="79"/>
        <v>0</v>
      </c>
      <c r="AZ75" s="36">
        <f t="shared" ca="1" si="80"/>
        <v>0</v>
      </c>
      <c r="BA75" s="36">
        <f t="shared" ca="1" si="81"/>
        <v>0</v>
      </c>
      <c r="BB75" s="195" t="str">
        <f t="shared" ca="1" si="82"/>
        <v/>
      </c>
      <c r="BC75" s="43" t="str">
        <f t="shared" ca="1" si="83"/>
        <v/>
      </c>
      <c r="BD75" s="43" t="str">
        <f t="shared" ca="1" si="84"/>
        <v/>
      </c>
      <c r="BE75" s="43" t="str">
        <f t="shared" ca="1" si="85"/>
        <v/>
      </c>
      <c r="BF75" s="43" t="str">
        <f t="shared" ca="1" si="86"/>
        <v/>
      </c>
      <c r="BG75" s="198" t="str">
        <f t="shared" ca="1" si="87"/>
        <v/>
      </c>
      <c r="BH75" s="43" t="str">
        <f t="shared" ca="1" si="88"/>
        <v/>
      </c>
      <c r="BI75" s="43" t="str">
        <f t="shared" ca="1" si="89"/>
        <v/>
      </c>
      <c r="BJ75" s="43" t="str">
        <f t="shared" ca="1" si="90"/>
        <v/>
      </c>
      <c r="BK75" s="43" t="str">
        <f t="shared" ca="1" si="91"/>
        <v/>
      </c>
      <c r="BL75" s="200" t="str">
        <f t="shared" ca="1" si="92"/>
        <v/>
      </c>
      <c r="BM75" s="35" t="str">
        <f t="shared" ca="1" si="93"/>
        <v/>
      </c>
      <c r="BN75" s="35" t="str">
        <f t="shared" ca="1" si="94"/>
        <v/>
      </c>
      <c r="BO75" s="35" t="str">
        <f t="shared" ca="1" si="95"/>
        <v/>
      </c>
      <c r="BP75" s="35" t="str">
        <f t="shared" ca="1" si="96"/>
        <v/>
      </c>
      <c r="BQ75" s="203" t="str">
        <f t="shared" si="11"/>
        <v/>
      </c>
      <c r="BR75" s="204" t="str">
        <f t="shared" ca="1" si="97"/>
        <v/>
      </c>
      <c r="BS75" s="196" t="str">
        <f t="shared" ca="1" si="98"/>
        <v/>
      </c>
      <c r="BT75" s="71" t="str">
        <f t="shared" ca="1" si="99"/>
        <v/>
      </c>
      <c r="BU75" s="71" t="str">
        <f t="shared" ca="1" si="100"/>
        <v/>
      </c>
      <c r="BV75" s="71" t="str">
        <f t="shared" ca="1" si="101"/>
        <v/>
      </c>
      <c r="BW75" s="71" t="str">
        <f t="shared" ca="1" si="102"/>
        <v/>
      </c>
      <c r="BX75" s="210" t="str">
        <f t="shared" ca="1" si="103"/>
        <v/>
      </c>
      <c r="BY75" s="70"/>
      <c r="BZ75" s="41" t="str">
        <f t="shared" ca="1" si="104"/>
        <v/>
      </c>
    </row>
    <row r="76" spans="1:78" s="37" customFormat="1" ht="13.95" customHeight="1" x14ac:dyDescent="0.3">
      <c r="A76" s="211" t="str">
        <f t="shared" ca="1" si="17"/>
        <v/>
      </c>
      <c r="B76" s="74"/>
      <c r="C76" s="74" t="s">
        <v>39</v>
      </c>
      <c r="D76" s="39" t="s">
        <v>39</v>
      </c>
      <c r="E76" s="39" t="s">
        <v>39</v>
      </c>
      <c r="F76" s="39" t="s">
        <v>369</v>
      </c>
      <c r="G76" s="39"/>
      <c r="H76" s="39"/>
      <c r="I76" s="39"/>
      <c r="J76" s="39"/>
      <c r="K76" s="38"/>
      <c r="L76" s="72">
        <v>7338</v>
      </c>
      <c r="M76" s="67">
        <f t="shared" si="18"/>
        <v>0</v>
      </c>
      <c r="N76" s="190" t="str">
        <f t="shared" si="70"/>
        <v/>
      </c>
      <c r="O76" s="73"/>
      <c r="P76" s="73"/>
      <c r="Q76" s="73"/>
      <c r="R76" s="73"/>
      <c r="S76" s="73"/>
      <c r="T76" s="70"/>
      <c r="U76" s="76"/>
      <c r="V76" s="76"/>
      <c r="W76" s="76"/>
      <c r="X76" s="76"/>
      <c r="Y76" s="76"/>
      <c r="Z76" s="76"/>
      <c r="AA76" s="76"/>
      <c r="AB76" s="76"/>
      <c r="AC76" s="70">
        <v>76</v>
      </c>
      <c r="AD76" s="187"/>
      <c r="AE76" s="70"/>
      <c r="AF76" s="188"/>
      <c r="AG76" s="182"/>
      <c r="AH76" s="182"/>
      <c r="AI76" s="182"/>
      <c r="AJ76" s="182"/>
      <c r="AK76" s="187"/>
      <c r="AL76" s="70"/>
      <c r="AM76" s="70"/>
      <c r="AN76" s="70"/>
      <c r="AO76" s="70"/>
      <c r="AP76" s="217">
        <f t="shared" si="71"/>
        <v>4</v>
      </c>
      <c r="AQ76" s="35" t="str">
        <f>IF($AP77&gt;$AP76, IFERROR(MATCH($AP76, $AP77:$AP$148, 0)-1, ROW($AQ$148)-ROW()), "")</f>
        <v/>
      </c>
      <c r="AR76" s="192">
        <f t="shared" ca="1" si="72"/>
        <v>0</v>
      </c>
      <c r="AS76" s="36">
        <f t="shared" ca="1" si="73"/>
        <v>0</v>
      </c>
      <c r="AT76" s="36">
        <f t="shared" ca="1" si="74"/>
        <v>0</v>
      </c>
      <c r="AU76" s="36">
        <f t="shared" ca="1" si="75"/>
        <v>0</v>
      </c>
      <c r="AV76" s="207">
        <f t="shared" ca="1" si="76"/>
        <v>0</v>
      </c>
      <c r="AW76" s="209">
        <f t="shared" ca="1" si="77"/>
        <v>0</v>
      </c>
      <c r="AX76" s="36">
        <f t="shared" ca="1" si="78"/>
        <v>0</v>
      </c>
      <c r="AY76" s="36">
        <f t="shared" ca="1" si="79"/>
        <v>0</v>
      </c>
      <c r="AZ76" s="36">
        <f t="shared" ca="1" si="80"/>
        <v>0</v>
      </c>
      <c r="BA76" s="36">
        <f t="shared" ca="1" si="81"/>
        <v>0</v>
      </c>
      <c r="BB76" s="195" t="str">
        <f t="shared" ca="1" si="82"/>
        <v/>
      </c>
      <c r="BC76" s="43" t="str">
        <f t="shared" ca="1" si="83"/>
        <v/>
      </c>
      <c r="BD76" s="43" t="str">
        <f t="shared" ca="1" si="84"/>
        <v/>
      </c>
      <c r="BE76" s="43" t="str">
        <f t="shared" ca="1" si="85"/>
        <v/>
      </c>
      <c r="BF76" s="43" t="str">
        <f t="shared" ca="1" si="86"/>
        <v/>
      </c>
      <c r="BG76" s="198" t="str">
        <f t="shared" ca="1" si="87"/>
        <v/>
      </c>
      <c r="BH76" s="43" t="str">
        <f t="shared" ca="1" si="88"/>
        <v/>
      </c>
      <c r="BI76" s="43" t="str">
        <f t="shared" ca="1" si="89"/>
        <v/>
      </c>
      <c r="BJ76" s="43" t="str">
        <f t="shared" ca="1" si="90"/>
        <v/>
      </c>
      <c r="BK76" s="43" t="str">
        <f t="shared" ca="1" si="91"/>
        <v/>
      </c>
      <c r="BL76" s="200" t="str">
        <f t="shared" ca="1" si="92"/>
        <v/>
      </c>
      <c r="BM76" s="35" t="str">
        <f t="shared" ca="1" si="93"/>
        <v/>
      </c>
      <c r="BN76" s="35" t="str">
        <f t="shared" ca="1" si="94"/>
        <v/>
      </c>
      <c r="BO76" s="35" t="str">
        <f t="shared" ca="1" si="95"/>
        <v/>
      </c>
      <c r="BP76" s="35" t="str">
        <f t="shared" ca="1" si="96"/>
        <v/>
      </c>
      <c r="BQ76" s="203" t="str">
        <f t="shared" si="11"/>
        <v/>
      </c>
      <c r="BR76" s="204" t="str">
        <f t="shared" ca="1" si="97"/>
        <v/>
      </c>
      <c r="BS76" s="196" t="str">
        <f t="shared" ca="1" si="98"/>
        <v/>
      </c>
      <c r="BT76" s="71" t="str">
        <f t="shared" ca="1" si="99"/>
        <v/>
      </c>
      <c r="BU76" s="71" t="str">
        <f t="shared" ca="1" si="100"/>
        <v/>
      </c>
      <c r="BV76" s="71" t="str">
        <f t="shared" ca="1" si="101"/>
        <v/>
      </c>
      <c r="BW76" s="71" t="str">
        <f t="shared" ca="1" si="102"/>
        <v/>
      </c>
      <c r="BX76" s="210" t="str">
        <f t="shared" ca="1" si="103"/>
        <v/>
      </c>
      <c r="BY76" s="70"/>
      <c r="BZ76" s="41" t="str">
        <f t="shared" ca="1" si="104"/>
        <v/>
      </c>
    </row>
    <row r="77" spans="1:78" s="37" customFormat="1" ht="13.95" customHeight="1" x14ac:dyDescent="0.3">
      <c r="A77" s="211" t="str">
        <f t="shared" ca="1" si="17"/>
        <v/>
      </c>
      <c r="B77" s="74"/>
      <c r="C77" s="74" t="s">
        <v>39</v>
      </c>
      <c r="D77" s="39" t="s">
        <v>39</v>
      </c>
      <c r="E77" s="39" t="s">
        <v>370</v>
      </c>
      <c r="F77" s="39"/>
      <c r="G77" s="39"/>
      <c r="H77" s="39"/>
      <c r="I77" s="39"/>
      <c r="J77" s="39"/>
      <c r="K77" s="38"/>
      <c r="L77" s="72">
        <v>734</v>
      </c>
      <c r="M77" s="67">
        <f t="shared" si="18"/>
        <v>0</v>
      </c>
      <c r="N77" s="190" t="str">
        <f t="shared" si="70"/>
        <v/>
      </c>
      <c r="O77" s="73"/>
      <c r="P77" s="73"/>
      <c r="Q77" s="73"/>
      <c r="R77" s="73"/>
      <c r="S77" s="73"/>
      <c r="T77" s="70"/>
      <c r="U77" s="76"/>
      <c r="V77" s="76"/>
      <c r="W77" s="76"/>
      <c r="X77" s="76"/>
      <c r="Y77" s="76"/>
      <c r="Z77" s="76"/>
      <c r="AA77" s="76"/>
      <c r="AB77" s="76"/>
      <c r="AC77" s="70">
        <v>77</v>
      </c>
      <c r="AD77" s="187"/>
      <c r="AE77" s="70"/>
      <c r="AF77" s="188"/>
      <c r="AG77" s="182"/>
      <c r="AH77" s="182"/>
      <c r="AI77" s="182"/>
      <c r="AJ77" s="182"/>
      <c r="AK77" s="187"/>
      <c r="AL77" s="70"/>
      <c r="AM77" s="70"/>
      <c r="AN77" s="70"/>
      <c r="AO77" s="70"/>
      <c r="AP77" s="217">
        <f t="shared" si="71"/>
        <v>3</v>
      </c>
      <c r="AQ77" s="35" t="str">
        <f>IF($AP78&gt;$AP77, IFERROR(MATCH($AP77, $AP78:$AP$148, 0)-1, ROW($AQ$148)-ROW()), "")</f>
        <v/>
      </c>
      <c r="AR77" s="192">
        <f t="shared" ca="1" si="72"/>
        <v>0</v>
      </c>
      <c r="AS77" s="36">
        <f t="shared" ca="1" si="73"/>
        <v>0</v>
      </c>
      <c r="AT77" s="36">
        <f t="shared" ca="1" si="74"/>
        <v>0</v>
      </c>
      <c r="AU77" s="36">
        <f t="shared" ca="1" si="75"/>
        <v>0</v>
      </c>
      <c r="AV77" s="207">
        <f t="shared" ca="1" si="76"/>
        <v>0</v>
      </c>
      <c r="AW77" s="209">
        <f t="shared" ca="1" si="77"/>
        <v>0</v>
      </c>
      <c r="AX77" s="36">
        <f t="shared" ca="1" si="78"/>
        <v>0</v>
      </c>
      <c r="AY77" s="36">
        <f t="shared" ca="1" si="79"/>
        <v>0</v>
      </c>
      <c r="AZ77" s="36">
        <f t="shared" ca="1" si="80"/>
        <v>0</v>
      </c>
      <c r="BA77" s="36">
        <f t="shared" ca="1" si="81"/>
        <v>0</v>
      </c>
      <c r="BB77" s="195" t="str">
        <f t="shared" ca="1" si="82"/>
        <v/>
      </c>
      <c r="BC77" s="43" t="str">
        <f t="shared" ca="1" si="83"/>
        <v/>
      </c>
      <c r="BD77" s="43" t="str">
        <f t="shared" ca="1" si="84"/>
        <v/>
      </c>
      <c r="BE77" s="43" t="str">
        <f t="shared" ca="1" si="85"/>
        <v/>
      </c>
      <c r="BF77" s="43" t="str">
        <f t="shared" ca="1" si="86"/>
        <v/>
      </c>
      <c r="BG77" s="198" t="str">
        <f t="shared" ca="1" si="87"/>
        <v/>
      </c>
      <c r="BH77" s="43" t="str">
        <f t="shared" ca="1" si="88"/>
        <v/>
      </c>
      <c r="BI77" s="43" t="str">
        <f t="shared" ca="1" si="89"/>
        <v/>
      </c>
      <c r="BJ77" s="43" t="str">
        <f t="shared" ca="1" si="90"/>
        <v/>
      </c>
      <c r="BK77" s="43" t="str">
        <f t="shared" ca="1" si="91"/>
        <v/>
      </c>
      <c r="BL77" s="200" t="str">
        <f t="shared" ca="1" si="92"/>
        <v/>
      </c>
      <c r="BM77" s="35" t="str">
        <f t="shared" ca="1" si="93"/>
        <v/>
      </c>
      <c r="BN77" s="35" t="str">
        <f t="shared" ca="1" si="94"/>
        <v/>
      </c>
      <c r="BO77" s="35" t="str">
        <f t="shared" ca="1" si="95"/>
        <v/>
      </c>
      <c r="BP77" s="35" t="str">
        <f t="shared" ca="1" si="96"/>
        <v/>
      </c>
      <c r="BQ77" s="203" t="str">
        <f t="shared" ref="BQ77:BQ140" si="105">IF(ROW()&lt;&gt;$AC77, ROW(), "")</f>
        <v/>
      </c>
      <c r="BR77" s="204" t="str">
        <f t="shared" ca="1" si="97"/>
        <v/>
      </c>
      <c r="BS77" s="196" t="str">
        <f t="shared" ca="1" si="98"/>
        <v/>
      </c>
      <c r="BT77" s="71" t="str">
        <f t="shared" ca="1" si="99"/>
        <v/>
      </c>
      <c r="BU77" s="71" t="str">
        <f t="shared" ca="1" si="100"/>
        <v/>
      </c>
      <c r="BV77" s="71" t="str">
        <f t="shared" ca="1" si="101"/>
        <v/>
      </c>
      <c r="BW77" s="71" t="str">
        <f t="shared" ca="1" si="102"/>
        <v/>
      </c>
      <c r="BX77" s="210" t="str">
        <f t="shared" ca="1" si="103"/>
        <v/>
      </c>
      <c r="BY77" s="70"/>
      <c r="BZ77" s="41" t="str">
        <f t="shared" ca="1" si="104"/>
        <v/>
      </c>
    </row>
    <row r="78" spans="1:78" s="37" customFormat="1" ht="13.95" customHeight="1" x14ac:dyDescent="0.3">
      <c r="A78" s="211" t="str">
        <f t="shared" ref="A78:A141" ca="1" si="106">IF(BR78&lt;&gt;"", "✘", "")</f>
        <v/>
      </c>
      <c r="B78" s="74"/>
      <c r="C78" s="74" t="s">
        <v>39</v>
      </c>
      <c r="D78" s="39" t="s">
        <v>39</v>
      </c>
      <c r="E78" s="39" t="s">
        <v>371</v>
      </c>
      <c r="F78" s="39"/>
      <c r="G78" s="39"/>
      <c r="H78" s="39"/>
      <c r="I78" s="39"/>
      <c r="J78" s="39"/>
      <c r="K78" s="38"/>
      <c r="L78" s="72">
        <v>735</v>
      </c>
      <c r="M78" s="67">
        <f t="shared" ref="M78:M141" si="107">IF(Begrotingstype="Stabiel", O78*5, SUM(O78:S78))</f>
        <v>0</v>
      </c>
      <c r="N78" s="190" t="str">
        <f t="shared" si="70"/>
        <v/>
      </c>
      <c r="O78" s="73"/>
      <c r="P78" s="73"/>
      <c r="Q78" s="73"/>
      <c r="R78" s="73"/>
      <c r="S78" s="73"/>
      <c r="T78" s="70"/>
      <c r="U78" s="76"/>
      <c r="V78" s="76"/>
      <c r="W78" s="76"/>
      <c r="X78" s="76"/>
      <c r="Y78" s="76"/>
      <c r="Z78" s="76"/>
      <c r="AA78" s="76"/>
      <c r="AB78" s="76"/>
      <c r="AC78" s="70">
        <v>78</v>
      </c>
      <c r="AD78" s="187"/>
      <c r="AE78" s="70"/>
      <c r="AF78" s="188"/>
      <c r="AG78" s="182"/>
      <c r="AH78" s="182"/>
      <c r="AI78" s="182"/>
      <c r="AJ78" s="182"/>
      <c r="AK78" s="187"/>
      <c r="AL78" s="70"/>
      <c r="AM78" s="70"/>
      <c r="AN78" s="70"/>
      <c r="AO78" s="70"/>
      <c r="AP78" s="217">
        <f t="shared" si="71"/>
        <v>3</v>
      </c>
      <c r="AQ78" s="35" t="str">
        <f>IF($AP79&gt;$AP78, IFERROR(MATCH($AP78, $AP79:$AP$148, 0)-1, ROW($AQ$148)-ROW()), "")</f>
        <v/>
      </c>
      <c r="AR78" s="192">
        <f t="shared" ca="1" si="72"/>
        <v>0</v>
      </c>
      <c r="AS78" s="36">
        <f t="shared" ca="1" si="73"/>
        <v>0</v>
      </c>
      <c r="AT78" s="36">
        <f t="shared" ca="1" si="74"/>
        <v>0</v>
      </c>
      <c r="AU78" s="36">
        <f t="shared" ca="1" si="75"/>
        <v>0</v>
      </c>
      <c r="AV78" s="207">
        <f t="shared" ca="1" si="76"/>
        <v>0</v>
      </c>
      <c r="AW78" s="209">
        <f t="shared" ca="1" si="77"/>
        <v>0</v>
      </c>
      <c r="AX78" s="36">
        <f t="shared" ca="1" si="78"/>
        <v>0</v>
      </c>
      <c r="AY78" s="36">
        <f t="shared" ca="1" si="79"/>
        <v>0</v>
      </c>
      <c r="AZ78" s="36">
        <f t="shared" ca="1" si="80"/>
        <v>0</v>
      </c>
      <c r="BA78" s="36">
        <f t="shared" ca="1" si="81"/>
        <v>0</v>
      </c>
      <c r="BB78" s="195" t="str">
        <f t="shared" ca="1" si="82"/>
        <v/>
      </c>
      <c r="BC78" s="43" t="str">
        <f t="shared" ca="1" si="83"/>
        <v/>
      </c>
      <c r="BD78" s="43" t="str">
        <f t="shared" ca="1" si="84"/>
        <v/>
      </c>
      <c r="BE78" s="43" t="str">
        <f t="shared" ca="1" si="85"/>
        <v/>
      </c>
      <c r="BF78" s="43" t="str">
        <f t="shared" ca="1" si="86"/>
        <v/>
      </c>
      <c r="BG78" s="198" t="str">
        <f t="shared" ca="1" si="87"/>
        <v/>
      </c>
      <c r="BH78" s="43" t="str">
        <f t="shared" ca="1" si="88"/>
        <v/>
      </c>
      <c r="BI78" s="43" t="str">
        <f t="shared" ca="1" si="89"/>
        <v/>
      </c>
      <c r="BJ78" s="43" t="str">
        <f t="shared" ca="1" si="90"/>
        <v/>
      </c>
      <c r="BK78" s="43" t="str">
        <f t="shared" ca="1" si="91"/>
        <v/>
      </c>
      <c r="BL78" s="200" t="str">
        <f t="shared" ca="1" si="92"/>
        <v/>
      </c>
      <c r="BM78" s="35" t="str">
        <f t="shared" ca="1" si="93"/>
        <v/>
      </c>
      <c r="BN78" s="35" t="str">
        <f t="shared" ca="1" si="94"/>
        <v/>
      </c>
      <c r="BO78" s="35" t="str">
        <f t="shared" ca="1" si="95"/>
        <v/>
      </c>
      <c r="BP78" s="35" t="str">
        <f t="shared" ca="1" si="96"/>
        <v/>
      </c>
      <c r="BQ78" s="203" t="str">
        <f t="shared" si="105"/>
        <v/>
      </c>
      <c r="BR78" s="204" t="str">
        <f t="shared" ca="1" si="97"/>
        <v/>
      </c>
      <c r="BS78" s="196" t="str">
        <f t="shared" ca="1" si="98"/>
        <v/>
      </c>
      <c r="BT78" s="71" t="str">
        <f t="shared" ca="1" si="99"/>
        <v/>
      </c>
      <c r="BU78" s="71" t="str">
        <f t="shared" ca="1" si="100"/>
        <v/>
      </c>
      <c r="BV78" s="71" t="str">
        <f t="shared" ca="1" si="101"/>
        <v/>
      </c>
      <c r="BW78" s="71" t="str">
        <f t="shared" ca="1" si="102"/>
        <v/>
      </c>
      <c r="BX78" s="210" t="str">
        <f t="shared" ca="1" si="103"/>
        <v/>
      </c>
      <c r="BY78" s="70"/>
      <c r="BZ78" s="41" t="str">
        <f t="shared" ca="1" si="104"/>
        <v/>
      </c>
    </row>
    <row r="79" spans="1:78" s="37" customFormat="1" ht="13.95" customHeight="1" x14ac:dyDescent="0.3">
      <c r="A79" s="211" t="str">
        <f t="shared" ca="1" si="106"/>
        <v/>
      </c>
      <c r="B79" s="74"/>
      <c r="C79" s="74" t="s">
        <v>39</v>
      </c>
      <c r="D79" s="39" t="s">
        <v>39</v>
      </c>
      <c r="E79" s="39" t="s">
        <v>372</v>
      </c>
      <c r="F79" s="39"/>
      <c r="G79" s="39"/>
      <c r="H79" s="39"/>
      <c r="I79" s="39"/>
      <c r="J79" s="39"/>
      <c r="K79" s="38"/>
      <c r="L79" s="72">
        <v>736</v>
      </c>
      <c r="M79" s="67">
        <f t="shared" si="107"/>
        <v>0</v>
      </c>
      <c r="N79" s="190" t="str">
        <f t="shared" si="70"/>
        <v/>
      </c>
      <c r="O79" s="73"/>
      <c r="P79" s="73"/>
      <c r="Q79" s="73"/>
      <c r="R79" s="73"/>
      <c r="S79" s="73"/>
      <c r="T79" s="70"/>
      <c r="U79" s="76"/>
      <c r="V79" s="76"/>
      <c r="W79" s="76"/>
      <c r="X79" s="76"/>
      <c r="Y79" s="76"/>
      <c r="Z79" s="76"/>
      <c r="AA79" s="76"/>
      <c r="AB79" s="76"/>
      <c r="AC79" s="70">
        <v>79</v>
      </c>
      <c r="AD79" s="187"/>
      <c r="AE79" s="70"/>
      <c r="AF79" s="188"/>
      <c r="AG79" s="182"/>
      <c r="AH79" s="182"/>
      <c r="AI79" s="182"/>
      <c r="AJ79" s="182"/>
      <c r="AK79" s="187"/>
      <c r="AL79" s="70"/>
      <c r="AM79" s="70"/>
      <c r="AN79" s="70"/>
      <c r="AO79" s="70"/>
      <c r="AP79" s="217">
        <f t="shared" si="71"/>
        <v>3</v>
      </c>
      <c r="AQ79" s="35" t="str">
        <f>IF($AP80&gt;$AP79, IFERROR(MATCH($AP79, $AP80:$AP$148, 0)-1, ROW($AQ$148)-ROW()), "")</f>
        <v/>
      </c>
      <c r="AR79" s="192">
        <f t="shared" ca="1" si="72"/>
        <v>0</v>
      </c>
      <c r="AS79" s="36">
        <f t="shared" ca="1" si="73"/>
        <v>0</v>
      </c>
      <c r="AT79" s="36">
        <f t="shared" ca="1" si="74"/>
        <v>0</v>
      </c>
      <c r="AU79" s="36">
        <f t="shared" ca="1" si="75"/>
        <v>0</v>
      </c>
      <c r="AV79" s="207">
        <f t="shared" ca="1" si="76"/>
        <v>0</v>
      </c>
      <c r="AW79" s="209">
        <f t="shared" ca="1" si="77"/>
        <v>0</v>
      </c>
      <c r="AX79" s="36">
        <f t="shared" ca="1" si="78"/>
        <v>0</v>
      </c>
      <c r="AY79" s="36">
        <f t="shared" ca="1" si="79"/>
        <v>0</v>
      </c>
      <c r="AZ79" s="36">
        <f t="shared" ca="1" si="80"/>
        <v>0</v>
      </c>
      <c r="BA79" s="36">
        <f t="shared" ca="1" si="81"/>
        <v>0</v>
      </c>
      <c r="BB79" s="195" t="str">
        <f t="shared" ca="1" si="82"/>
        <v/>
      </c>
      <c r="BC79" s="43" t="str">
        <f t="shared" ca="1" si="83"/>
        <v/>
      </c>
      <c r="BD79" s="43" t="str">
        <f t="shared" ca="1" si="84"/>
        <v/>
      </c>
      <c r="BE79" s="43" t="str">
        <f t="shared" ca="1" si="85"/>
        <v/>
      </c>
      <c r="BF79" s="43" t="str">
        <f t="shared" ca="1" si="86"/>
        <v/>
      </c>
      <c r="BG79" s="198" t="str">
        <f t="shared" ca="1" si="87"/>
        <v/>
      </c>
      <c r="BH79" s="43" t="str">
        <f t="shared" ca="1" si="88"/>
        <v/>
      </c>
      <c r="BI79" s="43" t="str">
        <f t="shared" ca="1" si="89"/>
        <v/>
      </c>
      <c r="BJ79" s="43" t="str">
        <f t="shared" ca="1" si="90"/>
        <v/>
      </c>
      <c r="BK79" s="43" t="str">
        <f t="shared" ca="1" si="91"/>
        <v/>
      </c>
      <c r="BL79" s="200" t="str">
        <f t="shared" ca="1" si="92"/>
        <v/>
      </c>
      <c r="BM79" s="35" t="str">
        <f t="shared" ca="1" si="93"/>
        <v/>
      </c>
      <c r="BN79" s="35" t="str">
        <f t="shared" ca="1" si="94"/>
        <v/>
      </c>
      <c r="BO79" s="35" t="str">
        <f t="shared" ca="1" si="95"/>
        <v/>
      </c>
      <c r="BP79" s="35" t="str">
        <f t="shared" ca="1" si="96"/>
        <v/>
      </c>
      <c r="BQ79" s="203" t="str">
        <f t="shared" si="105"/>
        <v/>
      </c>
      <c r="BR79" s="204" t="str">
        <f t="shared" ca="1" si="97"/>
        <v/>
      </c>
      <c r="BS79" s="196" t="str">
        <f t="shared" ca="1" si="98"/>
        <v/>
      </c>
      <c r="BT79" s="71" t="str">
        <f t="shared" ca="1" si="99"/>
        <v/>
      </c>
      <c r="BU79" s="71" t="str">
        <f t="shared" ca="1" si="100"/>
        <v/>
      </c>
      <c r="BV79" s="71" t="str">
        <f t="shared" ca="1" si="101"/>
        <v/>
      </c>
      <c r="BW79" s="71" t="str">
        <f t="shared" ca="1" si="102"/>
        <v/>
      </c>
      <c r="BX79" s="210" t="str">
        <f t="shared" ca="1" si="103"/>
        <v/>
      </c>
      <c r="BY79" s="70"/>
      <c r="BZ79" s="41" t="str">
        <f t="shared" ca="1" si="104"/>
        <v/>
      </c>
    </row>
    <row r="80" spans="1:78" s="37" customFormat="1" ht="13.95" customHeight="1" x14ac:dyDescent="0.3">
      <c r="A80" s="211" t="str">
        <f t="shared" ca="1" si="106"/>
        <v/>
      </c>
      <c r="B80" s="74"/>
      <c r="C80" s="74" t="s">
        <v>39</v>
      </c>
      <c r="D80" s="39" t="s">
        <v>31</v>
      </c>
      <c r="E80" s="39"/>
      <c r="F80" s="39"/>
      <c r="G80" s="39"/>
      <c r="H80" s="39"/>
      <c r="I80" s="39"/>
      <c r="J80" s="39"/>
      <c r="K80" s="38"/>
      <c r="L80" s="72">
        <v>74</v>
      </c>
      <c r="M80" s="67">
        <f t="shared" si="107"/>
        <v>0</v>
      </c>
      <c r="N80" s="190" t="str">
        <f t="shared" si="70"/>
        <v/>
      </c>
      <c r="O80" s="73"/>
      <c r="P80" s="73"/>
      <c r="Q80" s="73"/>
      <c r="R80" s="73"/>
      <c r="S80" s="73"/>
      <c r="T80" s="70"/>
      <c r="U80" s="76"/>
      <c r="V80" s="76"/>
      <c r="W80" s="76"/>
      <c r="X80" s="76"/>
      <c r="Y80" s="76"/>
      <c r="Z80" s="76"/>
      <c r="AA80" s="76"/>
      <c r="AB80" s="76"/>
      <c r="AC80" s="70">
        <v>80</v>
      </c>
      <c r="AD80" s="187"/>
      <c r="AE80" s="70"/>
      <c r="AF80" s="188"/>
      <c r="AG80" s="182"/>
      <c r="AH80" s="182"/>
      <c r="AI80" s="182"/>
      <c r="AJ80" s="182"/>
      <c r="AK80" s="187"/>
      <c r="AL80" s="70"/>
      <c r="AM80" s="70"/>
      <c r="AN80" s="70"/>
      <c r="AO80" s="70"/>
      <c r="AP80" s="217">
        <f t="shared" si="71"/>
        <v>2</v>
      </c>
      <c r="AQ80" s="35" t="str">
        <f>IF($AP81&gt;$AP80, IFERROR(MATCH($AP80, $AP81:$AP$148, 0)-1, ROW($AQ$148)-ROW()), "")</f>
        <v/>
      </c>
      <c r="AR80" s="192">
        <f t="shared" ca="1" si="72"/>
        <v>0</v>
      </c>
      <c r="AS80" s="36">
        <f t="shared" ca="1" si="73"/>
        <v>0</v>
      </c>
      <c r="AT80" s="36">
        <f t="shared" ca="1" si="74"/>
        <v>0</v>
      </c>
      <c r="AU80" s="36">
        <f t="shared" ca="1" si="75"/>
        <v>0</v>
      </c>
      <c r="AV80" s="207">
        <f t="shared" ca="1" si="76"/>
        <v>0</v>
      </c>
      <c r="AW80" s="209">
        <f t="shared" ca="1" si="77"/>
        <v>0</v>
      </c>
      <c r="AX80" s="36">
        <f t="shared" ca="1" si="78"/>
        <v>0</v>
      </c>
      <c r="AY80" s="36">
        <f t="shared" ca="1" si="79"/>
        <v>0</v>
      </c>
      <c r="AZ80" s="36">
        <f t="shared" ca="1" si="80"/>
        <v>0</v>
      </c>
      <c r="BA80" s="36">
        <f t="shared" ca="1" si="81"/>
        <v>0</v>
      </c>
      <c r="BB80" s="195" t="str">
        <f t="shared" ca="1" si="82"/>
        <v/>
      </c>
      <c r="BC80" s="43" t="str">
        <f t="shared" ca="1" si="83"/>
        <v/>
      </c>
      <c r="BD80" s="43" t="str">
        <f t="shared" ca="1" si="84"/>
        <v/>
      </c>
      <c r="BE80" s="43" t="str">
        <f t="shared" ca="1" si="85"/>
        <v/>
      </c>
      <c r="BF80" s="43" t="str">
        <f t="shared" ca="1" si="86"/>
        <v/>
      </c>
      <c r="BG80" s="198" t="str">
        <f t="shared" ca="1" si="87"/>
        <v/>
      </c>
      <c r="BH80" s="43" t="str">
        <f t="shared" ca="1" si="88"/>
        <v/>
      </c>
      <c r="BI80" s="43" t="str">
        <f t="shared" ca="1" si="89"/>
        <v/>
      </c>
      <c r="BJ80" s="43" t="str">
        <f t="shared" ca="1" si="90"/>
        <v/>
      </c>
      <c r="BK80" s="43" t="str">
        <f t="shared" ca="1" si="91"/>
        <v/>
      </c>
      <c r="BL80" s="200" t="str">
        <f t="shared" ca="1" si="92"/>
        <v/>
      </c>
      <c r="BM80" s="35" t="str">
        <f t="shared" ca="1" si="93"/>
        <v/>
      </c>
      <c r="BN80" s="35" t="str">
        <f t="shared" ca="1" si="94"/>
        <v/>
      </c>
      <c r="BO80" s="35" t="str">
        <f t="shared" ca="1" si="95"/>
        <v/>
      </c>
      <c r="BP80" s="35" t="str">
        <f t="shared" ca="1" si="96"/>
        <v/>
      </c>
      <c r="BQ80" s="203" t="str">
        <f t="shared" si="105"/>
        <v/>
      </c>
      <c r="BR80" s="204" t="str">
        <f t="shared" ca="1" si="97"/>
        <v/>
      </c>
      <c r="BS80" s="196" t="str">
        <f t="shared" ca="1" si="98"/>
        <v/>
      </c>
      <c r="BT80" s="71" t="str">
        <f t="shared" ca="1" si="99"/>
        <v/>
      </c>
      <c r="BU80" s="71" t="str">
        <f t="shared" ca="1" si="100"/>
        <v/>
      </c>
      <c r="BV80" s="71" t="str">
        <f t="shared" ca="1" si="101"/>
        <v/>
      </c>
      <c r="BW80" s="71" t="str">
        <f t="shared" ca="1" si="102"/>
        <v/>
      </c>
      <c r="BX80" s="210" t="str">
        <f t="shared" ca="1" si="103"/>
        <v/>
      </c>
      <c r="BY80" s="70"/>
      <c r="BZ80" s="41" t="str">
        <f t="shared" ca="1" si="104"/>
        <v/>
      </c>
    </row>
    <row r="81" spans="1:78" s="37" customFormat="1" ht="13.95" customHeight="1" x14ac:dyDescent="0.3">
      <c r="A81" s="211" t="str">
        <f t="shared" ca="1" si="106"/>
        <v/>
      </c>
      <c r="B81" s="74"/>
      <c r="C81" s="74" t="s">
        <v>39</v>
      </c>
      <c r="D81" s="39" t="s">
        <v>32</v>
      </c>
      <c r="E81" s="39"/>
      <c r="F81" s="39"/>
      <c r="G81" s="39"/>
      <c r="H81" s="39"/>
      <c r="I81" s="39"/>
      <c r="J81" s="39"/>
      <c r="K81" s="38"/>
      <c r="L81" s="72" t="s">
        <v>28</v>
      </c>
      <c r="M81" s="67">
        <f t="shared" si="107"/>
        <v>0</v>
      </c>
      <c r="N81" s="190" t="str">
        <f t="shared" si="70"/>
        <v/>
      </c>
      <c r="O81" s="73"/>
      <c r="P81" s="73"/>
      <c r="Q81" s="73"/>
      <c r="R81" s="73"/>
      <c r="S81" s="73"/>
      <c r="T81" s="70"/>
      <c r="U81" s="76"/>
      <c r="V81" s="76"/>
      <c r="W81" s="76"/>
      <c r="X81" s="76"/>
      <c r="Y81" s="76"/>
      <c r="Z81" s="76"/>
      <c r="AA81" s="76"/>
      <c r="AB81" s="76"/>
      <c r="AC81" s="70">
        <v>81</v>
      </c>
      <c r="AD81" s="187"/>
      <c r="AE81" s="70"/>
      <c r="AF81" s="188"/>
      <c r="AG81" s="182"/>
      <c r="AH81" s="182"/>
      <c r="AI81" s="182"/>
      <c r="AJ81" s="182"/>
      <c r="AK81" s="187"/>
      <c r="AL81" s="70"/>
      <c r="AM81" s="70"/>
      <c r="AN81" s="70"/>
      <c r="AO81" s="70"/>
      <c r="AP81" s="217">
        <f t="shared" si="71"/>
        <v>2</v>
      </c>
      <c r="AQ81" s="35" t="str">
        <f>IF($AP82&gt;$AP81, IFERROR(MATCH($AP81, $AP82:$AP$148, 0)-1, ROW($AQ$148)-ROW()), "")</f>
        <v/>
      </c>
      <c r="AR81" s="192">
        <f t="shared" ca="1" si="72"/>
        <v>0</v>
      </c>
      <c r="AS81" s="36">
        <f t="shared" ca="1" si="73"/>
        <v>0</v>
      </c>
      <c r="AT81" s="36">
        <f t="shared" ca="1" si="74"/>
        <v>0</v>
      </c>
      <c r="AU81" s="36">
        <f t="shared" ca="1" si="75"/>
        <v>0</v>
      </c>
      <c r="AV81" s="207">
        <f t="shared" ca="1" si="76"/>
        <v>0</v>
      </c>
      <c r="AW81" s="209">
        <f t="shared" ca="1" si="77"/>
        <v>0</v>
      </c>
      <c r="AX81" s="36">
        <f t="shared" ca="1" si="78"/>
        <v>0</v>
      </c>
      <c r="AY81" s="36">
        <f t="shared" ca="1" si="79"/>
        <v>0</v>
      </c>
      <c r="AZ81" s="36">
        <f t="shared" ca="1" si="80"/>
        <v>0</v>
      </c>
      <c r="BA81" s="36">
        <f t="shared" ca="1" si="81"/>
        <v>0</v>
      </c>
      <c r="BB81" s="195" t="str">
        <f t="shared" ca="1" si="82"/>
        <v/>
      </c>
      <c r="BC81" s="43" t="str">
        <f t="shared" ca="1" si="83"/>
        <v/>
      </c>
      <c r="BD81" s="43" t="str">
        <f t="shared" ca="1" si="84"/>
        <v/>
      </c>
      <c r="BE81" s="43" t="str">
        <f t="shared" ca="1" si="85"/>
        <v/>
      </c>
      <c r="BF81" s="43" t="str">
        <f t="shared" ca="1" si="86"/>
        <v/>
      </c>
      <c r="BG81" s="198" t="str">
        <f t="shared" ca="1" si="87"/>
        <v/>
      </c>
      <c r="BH81" s="43" t="str">
        <f t="shared" ca="1" si="88"/>
        <v/>
      </c>
      <c r="BI81" s="43" t="str">
        <f t="shared" ca="1" si="89"/>
        <v/>
      </c>
      <c r="BJ81" s="43" t="str">
        <f t="shared" ca="1" si="90"/>
        <v/>
      </c>
      <c r="BK81" s="43" t="str">
        <f t="shared" ca="1" si="91"/>
        <v/>
      </c>
      <c r="BL81" s="200" t="str">
        <f t="shared" ca="1" si="92"/>
        <v/>
      </c>
      <c r="BM81" s="35" t="str">
        <f t="shared" ca="1" si="93"/>
        <v/>
      </c>
      <c r="BN81" s="35" t="str">
        <f t="shared" ca="1" si="94"/>
        <v/>
      </c>
      <c r="BO81" s="35" t="str">
        <f t="shared" ca="1" si="95"/>
        <v/>
      </c>
      <c r="BP81" s="35" t="str">
        <f t="shared" ca="1" si="96"/>
        <v/>
      </c>
      <c r="BQ81" s="203" t="str">
        <f t="shared" si="105"/>
        <v/>
      </c>
      <c r="BR81" s="204" t="str">
        <f t="shared" ca="1" si="97"/>
        <v/>
      </c>
      <c r="BS81" s="196" t="str">
        <f t="shared" ca="1" si="98"/>
        <v/>
      </c>
      <c r="BT81" s="71" t="str">
        <f t="shared" ca="1" si="99"/>
        <v/>
      </c>
      <c r="BU81" s="71" t="str">
        <f t="shared" ca="1" si="100"/>
        <v/>
      </c>
      <c r="BV81" s="71" t="str">
        <f t="shared" ca="1" si="101"/>
        <v/>
      </c>
      <c r="BW81" s="71" t="str">
        <f t="shared" ca="1" si="102"/>
        <v/>
      </c>
      <c r="BX81" s="210" t="str">
        <f t="shared" ca="1" si="103"/>
        <v/>
      </c>
      <c r="BY81" s="70"/>
      <c r="BZ81" s="41" t="str">
        <f t="shared" ca="1" si="104"/>
        <v/>
      </c>
    </row>
    <row r="82" spans="1:78" s="37" customFormat="1" ht="13.95" customHeight="1" x14ac:dyDescent="0.3">
      <c r="A82" s="211" t="str">
        <f t="shared" ca="1" si="106"/>
        <v/>
      </c>
      <c r="B82" s="74"/>
      <c r="C82" s="74" t="s">
        <v>56</v>
      </c>
      <c r="D82" s="39"/>
      <c r="E82" s="39"/>
      <c r="F82" s="39"/>
      <c r="G82" s="39"/>
      <c r="H82" s="39"/>
      <c r="I82" s="39"/>
      <c r="J82" s="39"/>
      <c r="K82" s="38"/>
      <c r="L82" s="72" t="s">
        <v>83</v>
      </c>
      <c r="M82" s="67">
        <f t="shared" si="107"/>
        <v>0</v>
      </c>
      <c r="N82" s="190">
        <f t="shared" si="70"/>
        <v>0</v>
      </c>
      <c r="O82" s="73">
        <f>SUM(O83,O86,O114,O120:O125)</f>
        <v>0</v>
      </c>
      <c r="P82" s="73">
        <f t="shared" ref="P82:S82" si="108">SUM(P83,P86,P114,P120:P125)</f>
        <v>0</v>
      </c>
      <c r="Q82" s="73">
        <f t="shared" si="108"/>
        <v>0</v>
      </c>
      <c r="R82" s="73">
        <f t="shared" si="108"/>
        <v>0</v>
      </c>
      <c r="S82" s="73">
        <f t="shared" si="108"/>
        <v>0</v>
      </c>
      <c r="T82" s="70"/>
      <c r="U82" s="76"/>
      <c r="V82" s="76"/>
      <c r="W82" s="76"/>
      <c r="X82" s="76"/>
      <c r="Y82" s="76"/>
      <c r="Z82" s="76"/>
      <c r="AA82" s="76"/>
      <c r="AB82" s="76"/>
      <c r="AC82" s="70">
        <v>82</v>
      </c>
      <c r="AD82" s="187"/>
      <c r="AE82" s="70"/>
      <c r="AF82" s="188"/>
      <c r="AG82" s="182"/>
      <c r="AH82" s="182"/>
      <c r="AI82" s="182"/>
      <c r="AJ82" s="182"/>
      <c r="AK82" s="187"/>
      <c r="AL82" s="70"/>
      <c r="AM82" s="70"/>
      <c r="AN82" s="70"/>
      <c r="AO82" s="70"/>
      <c r="AP82" s="217">
        <f t="shared" si="71"/>
        <v>1</v>
      </c>
      <c r="AQ82" s="35">
        <f>IF($AP83&gt;$AP82, IFERROR(MATCH($AP82, $AP83:$AP$148, 0)-1, ROW($AQ$148)-ROW()), "")</f>
        <v>43</v>
      </c>
      <c r="AR82" s="192">
        <f t="shared" ca="1" si="72"/>
        <v>0</v>
      </c>
      <c r="AS82" s="36">
        <f t="shared" ca="1" si="73"/>
        <v>0</v>
      </c>
      <c r="AT82" s="36">
        <f t="shared" ca="1" si="74"/>
        <v>0</v>
      </c>
      <c r="AU82" s="36">
        <f t="shared" ca="1" si="75"/>
        <v>0</v>
      </c>
      <c r="AV82" s="207">
        <f t="shared" ca="1" si="76"/>
        <v>0</v>
      </c>
      <c r="AW82" s="209">
        <f t="shared" ca="1" si="77"/>
        <v>0</v>
      </c>
      <c r="AX82" s="36">
        <f t="shared" ca="1" si="78"/>
        <v>0</v>
      </c>
      <c r="AY82" s="36">
        <f t="shared" ca="1" si="79"/>
        <v>0</v>
      </c>
      <c r="AZ82" s="36">
        <f t="shared" ca="1" si="80"/>
        <v>0</v>
      </c>
      <c r="BA82" s="36">
        <f t="shared" ca="1" si="81"/>
        <v>0</v>
      </c>
      <c r="BB82" s="195" t="str">
        <f t="shared" ca="1" si="82"/>
        <v/>
      </c>
      <c r="BC82" s="43" t="str">
        <f t="shared" ca="1" si="83"/>
        <v/>
      </c>
      <c r="BD82" s="43" t="str">
        <f t="shared" ca="1" si="84"/>
        <v/>
      </c>
      <c r="BE82" s="43" t="str">
        <f t="shared" ca="1" si="85"/>
        <v/>
      </c>
      <c r="BF82" s="43" t="str">
        <f t="shared" ca="1" si="86"/>
        <v/>
      </c>
      <c r="BG82" s="198" t="str">
        <f t="shared" ca="1" si="87"/>
        <v/>
      </c>
      <c r="BH82" s="43" t="str">
        <f t="shared" ca="1" si="88"/>
        <v/>
      </c>
      <c r="BI82" s="43" t="str">
        <f t="shared" ca="1" si="89"/>
        <v/>
      </c>
      <c r="BJ82" s="43" t="str">
        <f t="shared" ca="1" si="90"/>
        <v/>
      </c>
      <c r="BK82" s="43" t="str">
        <f t="shared" ca="1" si="91"/>
        <v/>
      </c>
      <c r="BL82" s="200" t="str">
        <f t="shared" ca="1" si="92"/>
        <v/>
      </c>
      <c r="BM82" s="35" t="str">
        <f t="shared" ca="1" si="93"/>
        <v/>
      </c>
      <c r="BN82" s="35" t="str">
        <f t="shared" ca="1" si="94"/>
        <v/>
      </c>
      <c r="BO82" s="35" t="str">
        <f t="shared" ca="1" si="95"/>
        <v/>
      </c>
      <c r="BP82" s="35" t="str">
        <f t="shared" ca="1" si="96"/>
        <v/>
      </c>
      <c r="BQ82" s="203" t="str">
        <f t="shared" si="105"/>
        <v/>
      </c>
      <c r="BR82" s="204" t="str">
        <f t="shared" ca="1" si="97"/>
        <v/>
      </c>
      <c r="BS82" s="196" t="str">
        <f t="shared" ca="1" si="98"/>
        <v/>
      </c>
      <c r="BT82" s="71" t="str">
        <f t="shared" ca="1" si="99"/>
        <v/>
      </c>
      <c r="BU82" s="71" t="str">
        <f t="shared" ca="1" si="100"/>
        <v/>
      </c>
      <c r="BV82" s="71" t="str">
        <f t="shared" ca="1" si="101"/>
        <v/>
      </c>
      <c r="BW82" s="71" t="str">
        <f t="shared" ca="1" si="102"/>
        <v/>
      </c>
      <c r="BX82" s="210" t="str">
        <f t="shared" ca="1" si="103"/>
        <v/>
      </c>
      <c r="BY82" s="70"/>
      <c r="BZ82" s="41" t="str">
        <f t="shared" ca="1" si="104"/>
        <v/>
      </c>
    </row>
    <row r="83" spans="1:78" s="37" customFormat="1" ht="13.95" customHeight="1" x14ac:dyDescent="0.3">
      <c r="A83" s="211" t="str">
        <f t="shared" ca="1" si="106"/>
        <v/>
      </c>
      <c r="B83" s="74"/>
      <c r="C83" s="74" t="s">
        <v>39</v>
      </c>
      <c r="D83" s="39" t="s">
        <v>57</v>
      </c>
      <c r="E83" s="39"/>
      <c r="F83" s="39"/>
      <c r="G83" s="39"/>
      <c r="H83" s="39"/>
      <c r="I83" s="39"/>
      <c r="J83" s="39"/>
      <c r="K83" s="38"/>
      <c r="L83" s="72">
        <v>60</v>
      </c>
      <c r="M83" s="67">
        <f t="shared" si="107"/>
        <v>0</v>
      </c>
      <c r="N83" s="190">
        <f t="shared" si="70"/>
        <v>0</v>
      </c>
      <c r="O83" s="73">
        <f>SUM(O84,O85)</f>
        <v>0</v>
      </c>
      <c r="P83" s="73">
        <f t="shared" ref="P83:S83" si="109">SUM(P84,P85)</f>
        <v>0</v>
      </c>
      <c r="Q83" s="73">
        <f t="shared" si="109"/>
        <v>0</v>
      </c>
      <c r="R83" s="73">
        <f t="shared" si="109"/>
        <v>0</v>
      </c>
      <c r="S83" s="73">
        <f t="shared" si="109"/>
        <v>0</v>
      </c>
      <c r="T83" s="70"/>
      <c r="U83" s="76"/>
      <c r="V83" s="76"/>
      <c r="W83" s="76"/>
      <c r="X83" s="76"/>
      <c r="Y83" s="76"/>
      <c r="Z83" s="76"/>
      <c r="AA83" s="76"/>
      <c r="AB83" s="76"/>
      <c r="AC83" s="70">
        <v>83</v>
      </c>
      <c r="AD83" s="187"/>
      <c r="AE83" s="70"/>
      <c r="AF83" s="188"/>
      <c r="AG83" s="182"/>
      <c r="AH83" s="182"/>
      <c r="AI83" s="182"/>
      <c r="AJ83" s="182"/>
      <c r="AK83" s="187"/>
      <c r="AL83" s="70"/>
      <c r="AM83" s="70"/>
      <c r="AN83" s="70"/>
      <c r="AO83" s="70"/>
      <c r="AP83" s="217">
        <f t="shared" si="71"/>
        <v>2</v>
      </c>
      <c r="AQ83" s="35">
        <f>IF($AP84&gt;$AP83, IFERROR(MATCH($AP83, $AP84:$AP$148, 0)-1, ROW($AQ$148)-ROW()), "")</f>
        <v>2</v>
      </c>
      <c r="AR83" s="192">
        <f t="shared" ca="1" si="72"/>
        <v>0</v>
      </c>
      <c r="AS83" s="36">
        <f t="shared" ca="1" si="73"/>
        <v>0</v>
      </c>
      <c r="AT83" s="36">
        <f t="shared" ca="1" si="74"/>
        <v>0</v>
      </c>
      <c r="AU83" s="36">
        <f t="shared" ca="1" si="75"/>
        <v>0</v>
      </c>
      <c r="AV83" s="207">
        <f t="shared" ca="1" si="76"/>
        <v>0</v>
      </c>
      <c r="AW83" s="209">
        <f t="shared" ca="1" si="77"/>
        <v>0</v>
      </c>
      <c r="AX83" s="36">
        <f t="shared" ca="1" si="78"/>
        <v>0</v>
      </c>
      <c r="AY83" s="36">
        <f t="shared" ca="1" si="79"/>
        <v>0</v>
      </c>
      <c r="AZ83" s="36">
        <f t="shared" ca="1" si="80"/>
        <v>0</v>
      </c>
      <c r="BA83" s="36">
        <f t="shared" ca="1" si="81"/>
        <v>0</v>
      </c>
      <c r="BB83" s="195" t="str">
        <f t="shared" ca="1" si="82"/>
        <v/>
      </c>
      <c r="BC83" s="43" t="str">
        <f t="shared" ca="1" si="83"/>
        <v/>
      </c>
      <c r="BD83" s="43" t="str">
        <f t="shared" ca="1" si="84"/>
        <v/>
      </c>
      <c r="BE83" s="43" t="str">
        <f t="shared" ca="1" si="85"/>
        <v/>
      </c>
      <c r="BF83" s="43" t="str">
        <f t="shared" ca="1" si="86"/>
        <v/>
      </c>
      <c r="BG83" s="198" t="str">
        <f t="shared" ca="1" si="87"/>
        <v/>
      </c>
      <c r="BH83" s="43" t="str">
        <f t="shared" ca="1" si="88"/>
        <v/>
      </c>
      <c r="BI83" s="43" t="str">
        <f t="shared" ca="1" si="89"/>
        <v/>
      </c>
      <c r="BJ83" s="43" t="str">
        <f t="shared" ca="1" si="90"/>
        <v/>
      </c>
      <c r="BK83" s="43" t="str">
        <f t="shared" ca="1" si="91"/>
        <v/>
      </c>
      <c r="BL83" s="200" t="str">
        <f t="shared" ca="1" si="92"/>
        <v/>
      </c>
      <c r="BM83" s="35" t="str">
        <f t="shared" ca="1" si="93"/>
        <v/>
      </c>
      <c r="BN83" s="35" t="str">
        <f t="shared" ca="1" si="94"/>
        <v/>
      </c>
      <c r="BO83" s="35" t="str">
        <f t="shared" ca="1" si="95"/>
        <v/>
      </c>
      <c r="BP83" s="35" t="str">
        <f t="shared" ca="1" si="96"/>
        <v/>
      </c>
      <c r="BQ83" s="203" t="str">
        <f t="shared" si="105"/>
        <v/>
      </c>
      <c r="BR83" s="204" t="str">
        <f t="shared" ca="1" si="97"/>
        <v/>
      </c>
      <c r="BS83" s="196" t="str">
        <f t="shared" ca="1" si="98"/>
        <v/>
      </c>
      <c r="BT83" s="71" t="str">
        <f t="shared" ca="1" si="99"/>
        <v/>
      </c>
      <c r="BU83" s="71" t="str">
        <f t="shared" ca="1" si="100"/>
        <v/>
      </c>
      <c r="BV83" s="71" t="str">
        <f t="shared" ca="1" si="101"/>
        <v/>
      </c>
      <c r="BW83" s="71" t="str">
        <f t="shared" ca="1" si="102"/>
        <v/>
      </c>
      <c r="BX83" s="210" t="str">
        <f t="shared" ca="1" si="103"/>
        <v/>
      </c>
      <c r="BY83" s="70"/>
      <c r="BZ83" s="41" t="str">
        <f t="shared" ca="1" si="104"/>
        <v/>
      </c>
    </row>
    <row r="84" spans="1:78" s="37" customFormat="1" ht="13.95" customHeight="1" x14ac:dyDescent="0.3">
      <c r="A84" s="211" t="str">
        <f t="shared" ca="1" si="106"/>
        <v/>
      </c>
      <c r="B84" s="74"/>
      <c r="C84" s="74" t="s">
        <v>39</v>
      </c>
      <c r="D84" s="39" t="s">
        <v>39</v>
      </c>
      <c r="E84" s="39" t="s">
        <v>58</v>
      </c>
      <c r="F84" s="39"/>
      <c r="G84" s="39"/>
      <c r="H84" s="39"/>
      <c r="I84" s="39"/>
      <c r="J84" s="39"/>
      <c r="K84" s="38"/>
      <c r="L84" s="72" t="s">
        <v>84</v>
      </c>
      <c r="M84" s="67">
        <f t="shared" si="107"/>
        <v>0</v>
      </c>
      <c r="N84" s="190" t="str">
        <f t="shared" si="70"/>
        <v/>
      </c>
      <c r="O84" s="73"/>
      <c r="P84" s="73"/>
      <c r="Q84" s="73"/>
      <c r="R84" s="73"/>
      <c r="S84" s="73"/>
      <c r="T84" s="70"/>
      <c r="U84" s="76"/>
      <c r="V84" s="76"/>
      <c r="W84" s="76"/>
      <c r="X84" s="76"/>
      <c r="Y84" s="76"/>
      <c r="Z84" s="76"/>
      <c r="AA84" s="76"/>
      <c r="AB84" s="76"/>
      <c r="AC84" s="70">
        <v>84</v>
      </c>
      <c r="AD84" s="187"/>
      <c r="AE84" s="70"/>
      <c r="AF84" s="188"/>
      <c r="AG84" s="182"/>
      <c r="AH84" s="182"/>
      <c r="AI84" s="182"/>
      <c r="AJ84" s="182"/>
      <c r="AK84" s="187"/>
      <c r="AL84" s="70"/>
      <c r="AM84" s="70"/>
      <c r="AN84" s="70"/>
      <c r="AO84" s="70"/>
      <c r="AP84" s="217">
        <f t="shared" si="71"/>
        <v>3</v>
      </c>
      <c r="AQ84" s="35" t="str">
        <f>IF($AP85&gt;$AP84, IFERROR(MATCH($AP84, $AP85:$AP$148, 0)-1, ROW($AQ$148)-ROW()), "")</f>
        <v/>
      </c>
      <c r="AR84" s="192">
        <f t="shared" ca="1" si="72"/>
        <v>0</v>
      </c>
      <c r="AS84" s="36">
        <f t="shared" ca="1" si="73"/>
        <v>0</v>
      </c>
      <c r="AT84" s="36">
        <f t="shared" ca="1" si="74"/>
        <v>0</v>
      </c>
      <c r="AU84" s="36">
        <f t="shared" ca="1" si="75"/>
        <v>0</v>
      </c>
      <c r="AV84" s="207">
        <f t="shared" ca="1" si="76"/>
        <v>0</v>
      </c>
      <c r="AW84" s="209">
        <f t="shared" ca="1" si="77"/>
        <v>0</v>
      </c>
      <c r="AX84" s="36">
        <f t="shared" ca="1" si="78"/>
        <v>0</v>
      </c>
      <c r="AY84" s="36">
        <f t="shared" ca="1" si="79"/>
        <v>0</v>
      </c>
      <c r="AZ84" s="36">
        <f t="shared" ca="1" si="80"/>
        <v>0</v>
      </c>
      <c r="BA84" s="36">
        <f t="shared" ca="1" si="81"/>
        <v>0</v>
      </c>
      <c r="BB84" s="195" t="str">
        <f t="shared" ca="1" si="82"/>
        <v/>
      </c>
      <c r="BC84" s="43" t="str">
        <f t="shared" ca="1" si="83"/>
        <v/>
      </c>
      <c r="BD84" s="43" t="str">
        <f t="shared" ca="1" si="84"/>
        <v/>
      </c>
      <c r="BE84" s="43" t="str">
        <f t="shared" ca="1" si="85"/>
        <v/>
      </c>
      <c r="BF84" s="43" t="str">
        <f t="shared" ca="1" si="86"/>
        <v/>
      </c>
      <c r="BG84" s="198" t="str">
        <f t="shared" ca="1" si="87"/>
        <v/>
      </c>
      <c r="BH84" s="43" t="str">
        <f t="shared" ca="1" si="88"/>
        <v/>
      </c>
      <c r="BI84" s="43" t="str">
        <f t="shared" ca="1" si="89"/>
        <v/>
      </c>
      <c r="BJ84" s="43" t="str">
        <f t="shared" ca="1" si="90"/>
        <v/>
      </c>
      <c r="BK84" s="43" t="str">
        <f t="shared" ca="1" si="91"/>
        <v/>
      </c>
      <c r="BL84" s="200" t="str">
        <f t="shared" ca="1" si="92"/>
        <v/>
      </c>
      <c r="BM84" s="35" t="str">
        <f t="shared" ca="1" si="93"/>
        <v/>
      </c>
      <c r="BN84" s="35" t="str">
        <f t="shared" ca="1" si="94"/>
        <v/>
      </c>
      <c r="BO84" s="35" t="str">
        <f t="shared" ca="1" si="95"/>
        <v/>
      </c>
      <c r="BP84" s="35" t="str">
        <f t="shared" ca="1" si="96"/>
        <v/>
      </c>
      <c r="BQ84" s="203" t="str">
        <f t="shared" si="105"/>
        <v/>
      </c>
      <c r="BR84" s="204" t="str">
        <f t="shared" ca="1" si="97"/>
        <v/>
      </c>
      <c r="BS84" s="196" t="str">
        <f t="shared" ca="1" si="98"/>
        <v/>
      </c>
      <c r="BT84" s="71" t="str">
        <f t="shared" ca="1" si="99"/>
        <v/>
      </c>
      <c r="BU84" s="71" t="str">
        <f t="shared" ca="1" si="100"/>
        <v/>
      </c>
      <c r="BV84" s="71" t="str">
        <f t="shared" ca="1" si="101"/>
        <v/>
      </c>
      <c r="BW84" s="71" t="str">
        <f t="shared" ca="1" si="102"/>
        <v/>
      </c>
      <c r="BX84" s="210" t="str">
        <f t="shared" ca="1" si="103"/>
        <v/>
      </c>
      <c r="BY84" s="70"/>
      <c r="BZ84" s="41" t="str">
        <f t="shared" ca="1" si="104"/>
        <v/>
      </c>
    </row>
    <row r="85" spans="1:78" s="37" customFormat="1" ht="13.95" customHeight="1" x14ac:dyDescent="0.3">
      <c r="A85" s="211" t="str">
        <f t="shared" ca="1" si="106"/>
        <v/>
      </c>
      <c r="B85" s="74"/>
      <c r="C85" s="74" t="s">
        <v>39</v>
      </c>
      <c r="D85" s="39" t="s">
        <v>39</v>
      </c>
      <c r="E85" s="39" t="s">
        <v>59</v>
      </c>
      <c r="F85" s="39"/>
      <c r="G85" s="39"/>
      <c r="H85" s="39"/>
      <c r="I85" s="39"/>
      <c r="J85" s="39"/>
      <c r="K85" s="38"/>
      <c r="L85" s="72">
        <v>609</v>
      </c>
      <c r="M85" s="67">
        <f t="shared" si="107"/>
        <v>0</v>
      </c>
      <c r="N85" s="190" t="str">
        <f t="shared" si="70"/>
        <v/>
      </c>
      <c r="O85" s="73"/>
      <c r="P85" s="73"/>
      <c r="Q85" s="73"/>
      <c r="R85" s="73"/>
      <c r="S85" s="73"/>
      <c r="T85" s="70"/>
      <c r="U85" s="76"/>
      <c r="V85" s="76"/>
      <c r="W85" s="76"/>
      <c r="X85" s="76"/>
      <c r="Y85" s="76"/>
      <c r="Z85" s="76"/>
      <c r="AA85" s="76"/>
      <c r="AB85" s="76"/>
      <c r="AC85" s="70">
        <v>85</v>
      </c>
      <c r="AD85" s="187">
        <v>1</v>
      </c>
      <c r="AE85" s="70"/>
      <c r="AF85" s="188"/>
      <c r="AG85" s="182"/>
      <c r="AH85" s="182"/>
      <c r="AI85" s="182"/>
      <c r="AJ85" s="182"/>
      <c r="AK85" s="187"/>
      <c r="AL85" s="70"/>
      <c r="AM85" s="70"/>
      <c r="AN85" s="70"/>
      <c r="AO85" s="70"/>
      <c r="AP85" s="217">
        <f t="shared" si="71"/>
        <v>3</v>
      </c>
      <c r="AQ85" s="35" t="str">
        <f>IF($AP86&gt;$AP85, IFERROR(MATCH($AP85, $AP86:$AP$148, 0)-1, ROW($AQ$148)-ROW()), "")</f>
        <v/>
      </c>
      <c r="AR85" s="192">
        <f t="shared" ca="1" si="72"/>
        <v>0</v>
      </c>
      <c r="AS85" s="36">
        <f t="shared" ca="1" si="73"/>
        <v>0</v>
      </c>
      <c r="AT85" s="36">
        <f t="shared" ca="1" si="74"/>
        <v>0</v>
      </c>
      <c r="AU85" s="36">
        <f t="shared" ca="1" si="75"/>
        <v>0</v>
      </c>
      <c r="AV85" s="207">
        <f t="shared" ca="1" si="76"/>
        <v>0</v>
      </c>
      <c r="AW85" s="209">
        <f t="shared" ca="1" si="77"/>
        <v>0</v>
      </c>
      <c r="AX85" s="36">
        <f t="shared" ca="1" si="78"/>
        <v>0</v>
      </c>
      <c r="AY85" s="36">
        <f t="shared" ca="1" si="79"/>
        <v>0</v>
      </c>
      <c r="AZ85" s="36">
        <f t="shared" ca="1" si="80"/>
        <v>0</v>
      </c>
      <c r="BA85" s="36">
        <f t="shared" ca="1" si="81"/>
        <v>0</v>
      </c>
      <c r="BB85" s="195" t="str">
        <f t="shared" ca="1" si="82"/>
        <v/>
      </c>
      <c r="BC85" s="43" t="str">
        <f t="shared" ca="1" si="83"/>
        <v/>
      </c>
      <c r="BD85" s="43" t="str">
        <f t="shared" ca="1" si="84"/>
        <v/>
      </c>
      <c r="BE85" s="43" t="str">
        <f t="shared" ca="1" si="85"/>
        <v/>
      </c>
      <c r="BF85" s="43" t="str">
        <f t="shared" ca="1" si="86"/>
        <v/>
      </c>
      <c r="BG85" s="198" t="str">
        <f t="shared" ca="1" si="87"/>
        <v/>
      </c>
      <c r="BH85" s="43" t="str">
        <f t="shared" ca="1" si="88"/>
        <v/>
      </c>
      <c r="BI85" s="43" t="str">
        <f t="shared" ca="1" si="89"/>
        <v/>
      </c>
      <c r="BJ85" s="43" t="str">
        <f t="shared" ca="1" si="90"/>
        <v/>
      </c>
      <c r="BK85" s="43" t="str">
        <f t="shared" ca="1" si="91"/>
        <v/>
      </c>
      <c r="BL85" s="200" t="str">
        <f t="shared" ca="1" si="92"/>
        <v/>
      </c>
      <c r="BM85" s="35" t="str">
        <f t="shared" ca="1" si="93"/>
        <v/>
      </c>
      <c r="BN85" s="35" t="str">
        <f t="shared" ca="1" si="94"/>
        <v/>
      </c>
      <c r="BO85" s="35" t="str">
        <f t="shared" ca="1" si="95"/>
        <v/>
      </c>
      <c r="BP85" s="35" t="str">
        <f t="shared" ca="1" si="96"/>
        <v/>
      </c>
      <c r="BQ85" s="203" t="str">
        <f t="shared" si="105"/>
        <v/>
      </c>
      <c r="BR85" s="204" t="str">
        <f t="shared" ca="1" si="97"/>
        <v/>
      </c>
      <c r="BS85" s="196" t="str">
        <f t="shared" ca="1" si="98"/>
        <v/>
      </c>
      <c r="BT85" s="71" t="str">
        <f t="shared" ca="1" si="99"/>
        <v/>
      </c>
      <c r="BU85" s="71" t="str">
        <f t="shared" ca="1" si="100"/>
        <v/>
      </c>
      <c r="BV85" s="71" t="str">
        <f t="shared" ca="1" si="101"/>
        <v/>
      </c>
      <c r="BW85" s="71" t="str">
        <f t="shared" ca="1" si="102"/>
        <v/>
      </c>
      <c r="BX85" s="210" t="str">
        <f t="shared" ca="1" si="103"/>
        <v/>
      </c>
      <c r="BY85" s="70"/>
      <c r="BZ85" s="41" t="str">
        <f t="shared" ca="1" si="104"/>
        <v/>
      </c>
    </row>
    <row r="86" spans="1:78" s="37" customFormat="1" ht="13.95" customHeight="1" x14ac:dyDescent="0.3">
      <c r="A86" s="211" t="str">
        <f t="shared" ca="1" si="106"/>
        <v/>
      </c>
      <c r="B86" s="74"/>
      <c r="C86" s="74" t="s">
        <v>39</v>
      </c>
      <c r="D86" s="39" t="s">
        <v>3</v>
      </c>
      <c r="E86" s="39"/>
      <c r="F86" s="39"/>
      <c r="G86" s="39"/>
      <c r="H86" s="39"/>
      <c r="I86" s="39"/>
      <c r="J86" s="39"/>
      <c r="K86" s="38"/>
      <c r="L86" s="72">
        <v>61</v>
      </c>
      <c r="M86" s="67">
        <f t="shared" si="107"/>
        <v>0</v>
      </c>
      <c r="N86" s="190">
        <f t="shared" si="70"/>
        <v>0</v>
      </c>
      <c r="O86" s="73">
        <f>SUM(O87,O90,O91,O92,O108,O109,O110,O111,O112,O113)</f>
        <v>0</v>
      </c>
      <c r="P86" s="73">
        <f t="shared" ref="P86:S86" si="110">SUM(P87,P90,P91,P92,P108,P109,P110,P111,P112,P113)</f>
        <v>0</v>
      </c>
      <c r="Q86" s="73">
        <f t="shared" si="110"/>
        <v>0</v>
      </c>
      <c r="R86" s="73">
        <f t="shared" si="110"/>
        <v>0</v>
      </c>
      <c r="S86" s="73">
        <f t="shared" si="110"/>
        <v>0</v>
      </c>
      <c r="T86" s="70"/>
      <c r="U86" s="76"/>
      <c r="V86" s="76"/>
      <c r="W86" s="76"/>
      <c r="X86" s="76"/>
      <c r="Y86" s="76"/>
      <c r="Z86" s="76"/>
      <c r="AA86" s="76"/>
      <c r="AB86" s="76"/>
      <c r="AC86" s="70">
        <v>86</v>
      </c>
      <c r="AD86" s="187"/>
      <c r="AE86" s="70"/>
      <c r="AF86" s="188"/>
      <c r="AG86" s="182"/>
      <c r="AH86" s="182"/>
      <c r="AI86" s="182"/>
      <c r="AJ86" s="182"/>
      <c r="AK86" s="187"/>
      <c r="AL86" s="70"/>
      <c r="AM86" s="70"/>
      <c r="AN86" s="70"/>
      <c r="AO86" s="70"/>
      <c r="AP86" s="217">
        <f t="shared" si="71"/>
        <v>2</v>
      </c>
      <c r="AQ86" s="35">
        <f>IF($AP87&gt;$AP86, IFERROR(MATCH($AP86, $AP87:$AP$148, 0)-1, ROW($AQ$148)-ROW()), "")</f>
        <v>27</v>
      </c>
      <c r="AR86" s="192">
        <f t="shared" ca="1" si="72"/>
        <v>0</v>
      </c>
      <c r="AS86" s="36">
        <f t="shared" ca="1" si="73"/>
        <v>0</v>
      </c>
      <c r="AT86" s="36">
        <f t="shared" ca="1" si="74"/>
        <v>0</v>
      </c>
      <c r="AU86" s="36">
        <f t="shared" ca="1" si="75"/>
        <v>0</v>
      </c>
      <c r="AV86" s="207">
        <f t="shared" ca="1" si="76"/>
        <v>0</v>
      </c>
      <c r="AW86" s="209">
        <f t="shared" ca="1" si="77"/>
        <v>0</v>
      </c>
      <c r="AX86" s="36">
        <f t="shared" ca="1" si="78"/>
        <v>0</v>
      </c>
      <c r="AY86" s="36">
        <f t="shared" ca="1" si="79"/>
        <v>0</v>
      </c>
      <c r="AZ86" s="36">
        <f t="shared" ca="1" si="80"/>
        <v>0</v>
      </c>
      <c r="BA86" s="36">
        <f t="shared" ca="1" si="81"/>
        <v>0</v>
      </c>
      <c r="BB86" s="195" t="str">
        <f t="shared" ca="1" si="82"/>
        <v/>
      </c>
      <c r="BC86" s="43" t="str">
        <f t="shared" ca="1" si="83"/>
        <v/>
      </c>
      <c r="BD86" s="43" t="str">
        <f t="shared" ca="1" si="84"/>
        <v/>
      </c>
      <c r="BE86" s="43" t="str">
        <f t="shared" ca="1" si="85"/>
        <v/>
      </c>
      <c r="BF86" s="43" t="str">
        <f t="shared" ca="1" si="86"/>
        <v/>
      </c>
      <c r="BG86" s="198" t="str">
        <f t="shared" ca="1" si="87"/>
        <v/>
      </c>
      <c r="BH86" s="43" t="str">
        <f t="shared" ca="1" si="88"/>
        <v/>
      </c>
      <c r="BI86" s="43" t="str">
        <f t="shared" ca="1" si="89"/>
        <v/>
      </c>
      <c r="BJ86" s="43" t="str">
        <f t="shared" ca="1" si="90"/>
        <v/>
      </c>
      <c r="BK86" s="43" t="str">
        <f t="shared" ca="1" si="91"/>
        <v/>
      </c>
      <c r="BL86" s="200" t="str">
        <f t="shared" ca="1" si="92"/>
        <v/>
      </c>
      <c r="BM86" s="35" t="str">
        <f t="shared" ca="1" si="93"/>
        <v/>
      </c>
      <c r="BN86" s="35" t="str">
        <f t="shared" ca="1" si="94"/>
        <v/>
      </c>
      <c r="BO86" s="35" t="str">
        <f t="shared" ca="1" si="95"/>
        <v/>
      </c>
      <c r="BP86" s="35" t="str">
        <f t="shared" ca="1" si="96"/>
        <v/>
      </c>
      <c r="BQ86" s="203" t="str">
        <f t="shared" si="105"/>
        <v/>
      </c>
      <c r="BR86" s="204" t="str">
        <f t="shared" ca="1" si="97"/>
        <v/>
      </c>
      <c r="BS86" s="196" t="str">
        <f t="shared" ca="1" si="98"/>
        <v/>
      </c>
      <c r="BT86" s="71" t="str">
        <f t="shared" ca="1" si="99"/>
        <v/>
      </c>
      <c r="BU86" s="71" t="str">
        <f t="shared" ca="1" si="100"/>
        <v/>
      </c>
      <c r="BV86" s="71" t="str">
        <f t="shared" ca="1" si="101"/>
        <v/>
      </c>
      <c r="BW86" s="71" t="str">
        <f t="shared" ca="1" si="102"/>
        <v/>
      </c>
      <c r="BX86" s="210" t="str">
        <f t="shared" ca="1" si="103"/>
        <v/>
      </c>
      <c r="BY86" s="70"/>
      <c r="BZ86" s="41" t="str">
        <f t="shared" ca="1" si="104"/>
        <v/>
      </c>
    </row>
    <row r="87" spans="1:78" s="37" customFormat="1" ht="13.95" customHeight="1" x14ac:dyDescent="0.3">
      <c r="A87" s="211" t="str">
        <f t="shared" ca="1" si="106"/>
        <v/>
      </c>
      <c r="B87" s="74"/>
      <c r="C87" s="74" t="s">
        <v>39</v>
      </c>
      <c r="D87" s="39" t="s">
        <v>39</v>
      </c>
      <c r="E87" s="38" t="s">
        <v>373</v>
      </c>
      <c r="F87" s="184"/>
      <c r="G87" s="184"/>
      <c r="H87" s="184"/>
      <c r="I87" s="184"/>
      <c r="J87" s="184"/>
      <c r="K87" s="184"/>
      <c r="L87" s="72">
        <v>610</v>
      </c>
      <c r="M87" s="67">
        <f t="shared" si="107"/>
        <v>0</v>
      </c>
      <c r="N87" s="190">
        <f t="shared" si="70"/>
        <v>0</v>
      </c>
      <c r="O87" s="73">
        <f>SUM(O88,O89)</f>
        <v>0</v>
      </c>
      <c r="P87" s="73">
        <f t="shared" ref="P87:S87" si="111">SUM(P88,P89)</f>
        <v>0</v>
      </c>
      <c r="Q87" s="73">
        <f t="shared" si="111"/>
        <v>0</v>
      </c>
      <c r="R87" s="73">
        <f t="shared" si="111"/>
        <v>0</v>
      </c>
      <c r="S87" s="73">
        <f t="shared" si="111"/>
        <v>0</v>
      </c>
      <c r="T87" s="70"/>
      <c r="U87" s="76"/>
      <c r="V87" s="76"/>
      <c r="W87" s="76"/>
      <c r="X87" s="76"/>
      <c r="Y87" s="76"/>
      <c r="Z87" s="76"/>
      <c r="AA87" s="76"/>
      <c r="AB87" s="76"/>
      <c r="AC87" s="70">
        <v>87</v>
      </c>
      <c r="AD87" s="187"/>
      <c r="AE87" s="70"/>
      <c r="AF87" s="188"/>
      <c r="AG87" s="182"/>
      <c r="AH87" s="182"/>
      <c r="AI87" s="182"/>
      <c r="AJ87" s="182"/>
      <c r="AK87" s="187"/>
      <c r="AL87" s="70"/>
      <c r="AM87" s="70"/>
      <c r="AN87" s="70"/>
      <c r="AO87" s="70"/>
      <c r="AP87" s="217">
        <f t="shared" si="71"/>
        <v>3</v>
      </c>
      <c r="AQ87" s="35">
        <f>IF($AP88&gt;$AP87, IFERROR(MATCH($AP87, $AP88:$AP$148, 0)-1, ROW($AQ$148)-ROW()), "")</f>
        <v>2</v>
      </c>
      <c r="AR87" s="192">
        <f t="shared" ca="1" si="72"/>
        <v>0</v>
      </c>
      <c r="AS87" s="36">
        <f t="shared" ca="1" si="73"/>
        <v>0</v>
      </c>
      <c r="AT87" s="36">
        <f t="shared" ca="1" si="74"/>
        <v>0</v>
      </c>
      <c r="AU87" s="36">
        <f t="shared" ca="1" si="75"/>
        <v>0</v>
      </c>
      <c r="AV87" s="207">
        <f t="shared" ca="1" si="76"/>
        <v>0</v>
      </c>
      <c r="AW87" s="209">
        <f t="shared" ca="1" si="77"/>
        <v>0</v>
      </c>
      <c r="AX87" s="36">
        <f t="shared" ca="1" si="78"/>
        <v>0</v>
      </c>
      <c r="AY87" s="36">
        <f t="shared" ca="1" si="79"/>
        <v>0</v>
      </c>
      <c r="AZ87" s="36">
        <f t="shared" ca="1" si="80"/>
        <v>0</v>
      </c>
      <c r="BA87" s="36">
        <f t="shared" ca="1" si="81"/>
        <v>0</v>
      </c>
      <c r="BB87" s="195" t="str">
        <f t="shared" ca="1" si="82"/>
        <v/>
      </c>
      <c r="BC87" s="43" t="str">
        <f t="shared" ca="1" si="83"/>
        <v/>
      </c>
      <c r="BD87" s="43" t="str">
        <f t="shared" ca="1" si="84"/>
        <v/>
      </c>
      <c r="BE87" s="43" t="str">
        <f t="shared" ca="1" si="85"/>
        <v/>
      </c>
      <c r="BF87" s="43" t="str">
        <f t="shared" ca="1" si="86"/>
        <v/>
      </c>
      <c r="BG87" s="198" t="str">
        <f t="shared" ca="1" si="87"/>
        <v/>
      </c>
      <c r="BH87" s="43" t="str">
        <f t="shared" ca="1" si="88"/>
        <v/>
      </c>
      <c r="BI87" s="43" t="str">
        <f t="shared" ca="1" si="89"/>
        <v/>
      </c>
      <c r="BJ87" s="43" t="str">
        <f t="shared" ca="1" si="90"/>
        <v/>
      </c>
      <c r="BK87" s="43" t="str">
        <f t="shared" ca="1" si="91"/>
        <v/>
      </c>
      <c r="BL87" s="200" t="str">
        <f t="shared" ca="1" si="92"/>
        <v/>
      </c>
      <c r="BM87" s="35" t="str">
        <f t="shared" ca="1" si="93"/>
        <v/>
      </c>
      <c r="BN87" s="35" t="str">
        <f t="shared" ca="1" si="94"/>
        <v/>
      </c>
      <c r="BO87" s="35" t="str">
        <f t="shared" ca="1" si="95"/>
        <v/>
      </c>
      <c r="BP87" s="35" t="str">
        <f t="shared" ca="1" si="96"/>
        <v/>
      </c>
      <c r="BQ87" s="203" t="str">
        <f t="shared" si="105"/>
        <v/>
      </c>
      <c r="BR87" s="204" t="str">
        <f t="shared" ca="1" si="97"/>
        <v/>
      </c>
      <c r="BS87" s="196" t="str">
        <f t="shared" ca="1" si="98"/>
        <v/>
      </c>
      <c r="BT87" s="71" t="str">
        <f t="shared" ca="1" si="99"/>
        <v/>
      </c>
      <c r="BU87" s="71" t="str">
        <f t="shared" ca="1" si="100"/>
        <v/>
      </c>
      <c r="BV87" s="71" t="str">
        <f t="shared" ca="1" si="101"/>
        <v/>
      </c>
      <c r="BW87" s="71" t="str">
        <f t="shared" ca="1" si="102"/>
        <v/>
      </c>
      <c r="BX87" s="210" t="str">
        <f t="shared" ca="1" si="103"/>
        <v/>
      </c>
      <c r="BY87" s="70"/>
      <c r="BZ87" s="41" t="str">
        <f t="shared" ca="1" si="104"/>
        <v/>
      </c>
    </row>
    <row r="88" spans="1:78" s="37" customFormat="1" ht="13.95" customHeight="1" x14ac:dyDescent="0.3">
      <c r="A88" s="211" t="str">
        <f t="shared" ca="1" si="106"/>
        <v/>
      </c>
      <c r="B88" s="74"/>
      <c r="C88" s="74" t="s">
        <v>39</v>
      </c>
      <c r="D88" s="39" t="s">
        <v>39</v>
      </c>
      <c r="E88" s="39" t="s">
        <v>39</v>
      </c>
      <c r="F88" s="39" t="s">
        <v>374</v>
      </c>
      <c r="G88" s="39"/>
      <c r="H88" s="39"/>
      <c r="I88" s="39"/>
      <c r="J88" s="39"/>
      <c r="K88" s="38"/>
      <c r="L88" s="72">
        <v>6100</v>
      </c>
      <c r="M88" s="67">
        <f t="shared" si="107"/>
        <v>0</v>
      </c>
      <c r="N88" s="190" t="str">
        <f t="shared" si="70"/>
        <v/>
      </c>
      <c r="O88" s="73"/>
      <c r="P88" s="73"/>
      <c r="Q88" s="73"/>
      <c r="R88" s="73"/>
      <c r="S88" s="73"/>
      <c r="T88" s="70"/>
      <c r="U88" s="76"/>
      <c r="V88" s="76"/>
      <c r="W88" s="76"/>
      <c r="X88" s="76"/>
      <c r="Y88" s="76"/>
      <c r="Z88" s="76"/>
      <c r="AA88" s="76"/>
      <c r="AB88" s="76"/>
      <c r="AC88" s="70">
        <v>88</v>
      </c>
      <c r="AD88" s="187"/>
      <c r="AE88" s="70"/>
      <c r="AF88" s="188"/>
      <c r="AG88" s="182"/>
      <c r="AH88" s="182"/>
      <c r="AI88" s="182"/>
      <c r="AJ88" s="182"/>
      <c r="AK88" s="187"/>
      <c r="AL88" s="70"/>
      <c r="AM88" s="70"/>
      <c r="AN88" s="70"/>
      <c r="AO88" s="70"/>
      <c r="AP88" s="217">
        <f t="shared" si="71"/>
        <v>4</v>
      </c>
      <c r="AQ88" s="35" t="str">
        <f>IF($AP89&gt;$AP88, IFERROR(MATCH($AP88, $AP89:$AP$148, 0)-1, ROW($AQ$148)-ROW()), "")</f>
        <v/>
      </c>
      <c r="AR88" s="192">
        <f t="shared" ca="1" si="72"/>
        <v>0</v>
      </c>
      <c r="AS88" s="36">
        <f t="shared" ca="1" si="73"/>
        <v>0</v>
      </c>
      <c r="AT88" s="36">
        <f t="shared" ca="1" si="74"/>
        <v>0</v>
      </c>
      <c r="AU88" s="36">
        <f t="shared" ca="1" si="75"/>
        <v>0</v>
      </c>
      <c r="AV88" s="207">
        <f t="shared" ca="1" si="76"/>
        <v>0</v>
      </c>
      <c r="AW88" s="209">
        <f t="shared" ca="1" si="77"/>
        <v>0</v>
      </c>
      <c r="AX88" s="36">
        <f t="shared" ca="1" si="78"/>
        <v>0</v>
      </c>
      <c r="AY88" s="36">
        <f t="shared" ca="1" si="79"/>
        <v>0</v>
      </c>
      <c r="AZ88" s="36">
        <f t="shared" ca="1" si="80"/>
        <v>0</v>
      </c>
      <c r="BA88" s="36">
        <f t="shared" ca="1" si="81"/>
        <v>0</v>
      </c>
      <c r="BB88" s="195" t="str">
        <f t="shared" ca="1" si="82"/>
        <v/>
      </c>
      <c r="BC88" s="43" t="str">
        <f t="shared" ca="1" si="83"/>
        <v/>
      </c>
      <c r="BD88" s="43" t="str">
        <f t="shared" ca="1" si="84"/>
        <v/>
      </c>
      <c r="BE88" s="43" t="str">
        <f t="shared" ca="1" si="85"/>
        <v/>
      </c>
      <c r="BF88" s="43" t="str">
        <f t="shared" ca="1" si="86"/>
        <v/>
      </c>
      <c r="BG88" s="198" t="str">
        <f t="shared" ca="1" si="87"/>
        <v/>
      </c>
      <c r="BH88" s="43" t="str">
        <f t="shared" ca="1" si="88"/>
        <v/>
      </c>
      <c r="BI88" s="43" t="str">
        <f t="shared" ca="1" si="89"/>
        <v/>
      </c>
      <c r="BJ88" s="43" t="str">
        <f t="shared" ca="1" si="90"/>
        <v/>
      </c>
      <c r="BK88" s="43" t="str">
        <f t="shared" ca="1" si="91"/>
        <v/>
      </c>
      <c r="BL88" s="200" t="str">
        <f t="shared" ca="1" si="92"/>
        <v/>
      </c>
      <c r="BM88" s="35" t="str">
        <f t="shared" ca="1" si="93"/>
        <v/>
      </c>
      <c r="BN88" s="35" t="str">
        <f t="shared" ca="1" si="94"/>
        <v/>
      </c>
      <c r="BO88" s="35" t="str">
        <f t="shared" ca="1" si="95"/>
        <v/>
      </c>
      <c r="BP88" s="35" t="str">
        <f t="shared" ca="1" si="96"/>
        <v/>
      </c>
      <c r="BQ88" s="203" t="str">
        <f t="shared" si="105"/>
        <v/>
      </c>
      <c r="BR88" s="204" t="str">
        <f t="shared" ca="1" si="97"/>
        <v/>
      </c>
      <c r="BS88" s="196" t="str">
        <f t="shared" ca="1" si="98"/>
        <v/>
      </c>
      <c r="BT88" s="71" t="str">
        <f t="shared" ca="1" si="99"/>
        <v/>
      </c>
      <c r="BU88" s="71" t="str">
        <f t="shared" ca="1" si="100"/>
        <v/>
      </c>
      <c r="BV88" s="71" t="str">
        <f t="shared" ca="1" si="101"/>
        <v/>
      </c>
      <c r="BW88" s="71" t="str">
        <f t="shared" ca="1" si="102"/>
        <v/>
      </c>
      <c r="BX88" s="210" t="str">
        <f t="shared" ca="1" si="103"/>
        <v/>
      </c>
      <c r="BY88" s="70"/>
      <c r="BZ88" s="41" t="str">
        <f t="shared" ca="1" si="104"/>
        <v/>
      </c>
    </row>
    <row r="89" spans="1:78" s="37" customFormat="1" ht="13.95" customHeight="1" x14ac:dyDescent="0.3">
      <c r="A89" s="211" t="str">
        <f t="shared" ca="1" si="106"/>
        <v/>
      </c>
      <c r="B89" s="74"/>
      <c r="C89" s="74" t="s">
        <v>39</v>
      </c>
      <c r="D89" s="39" t="s">
        <v>39</v>
      </c>
      <c r="E89" s="39" t="s">
        <v>39</v>
      </c>
      <c r="F89" s="39" t="s">
        <v>375</v>
      </c>
      <c r="G89" s="39"/>
      <c r="H89" s="39"/>
      <c r="I89" s="39"/>
      <c r="J89" s="39"/>
      <c r="K89" s="38"/>
      <c r="L89" s="72">
        <v>6101</v>
      </c>
      <c r="M89" s="67">
        <f t="shared" si="107"/>
        <v>0</v>
      </c>
      <c r="N89" s="190" t="str">
        <f t="shared" si="70"/>
        <v/>
      </c>
      <c r="O89" s="73"/>
      <c r="P89" s="73"/>
      <c r="Q89" s="73"/>
      <c r="R89" s="73"/>
      <c r="S89" s="73"/>
      <c r="T89" s="70"/>
      <c r="U89" s="76"/>
      <c r="V89" s="76"/>
      <c r="W89" s="76"/>
      <c r="X89" s="76"/>
      <c r="Y89" s="76"/>
      <c r="Z89" s="76"/>
      <c r="AA89" s="76"/>
      <c r="AB89" s="76"/>
      <c r="AC89" s="70">
        <v>89</v>
      </c>
      <c r="AD89" s="187"/>
      <c r="AE89" s="70"/>
      <c r="AF89" s="188"/>
      <c r="AG89" s="182"/>
      <c r="AH89" s="182"/>
      <c r="AI89" s="182"/>
      <c r="AJ89" s="182"/>
      <c r="AK89" s="187"/>
      <c r="AL89" s="70"/>
      <c r="AM89" s="70"/>
      <c r="AN89" s="70"/>
      <c r="AO89" s="70"/>
      <c r="AP89" s="217">
        <f t="shared" si="71"/>
        <v>4</v>
      </c>
      <c r="AQ89" s="35" t="str">
        <f>IF($AP90&gt;$AP89, IFERROR(MATCH($AP89, $AP90:$AP$148, 0)-1, ROW($AQ$148)-ROW()), "")</f>
        <v/>
      </c>
      <c r="AR89" s="192">
        <f t="shared" ca="1" si="72"/>
        <v>0</v>
      </c>
      <c r="AS89" s="36">
        <f t="shared" ca="1" si="73"/>
        <v>0</v>
      </c>
      <c r="AT89" s="36">
        <f t="shared" ca="1" si="74"/>
        <v>0</v>
      </c>
      <c r="AU89" s="36">
        <f t="shared" ca="1" si="75"/>
        <v>0</v>
      </c>
      <c r="AV89" s="207">
        <f t="shared" ca="1" si="76"/>
        <v>0</v>
      </c>
      <c r="AW89" s="209">
        <f t="shared" ca="1" si="77"/>
        <v>0</v>
      </c>
      <c r="AX89" s="36">
        <f t="shared" ca="1" si="78"/>
        <v>0</v>
      </c>
      <c r="AY89" s="36">
        <f t="shared" ca="1" si="79"/>
        <v>0</v>
      </c>
      <c r="AZ89" s="36">
        <f t="shared" ca="1" si="80"/>
        <v>0</v>
      </c>
      <c r="BA89" s="36">
        <f t="shared" ca="1" si="81"/>
        <v>0</v>
      </c>
      <c r="BB89" s="195" t="str">
        <f t="shared" ca="1" si="82"/>
        <v/>
      </c>
      <c r="BC89" s="43" t="str">
        <f t="shared" ca="1" si="83"/>
        <v/>
      </c>
      <c r="BD89" s="43" t="str">
        <f t="shared" ca="1" si="84"/>
        <v/>
      </c>
      <c r="BE89" s="43" t="str">
        <f t="shared" ca="1" si="85"/>
        <v/>
      </c>
      <c r="BF89" s="43" t="str">
        <f t="shared" ca="1" si="86"/>
        <v/>
      </c>
      <c r="BG89" s="198" t="str">
        <f t="shared" ca="1" si="87"/>
        <v/>
      </c>
      <c r="BH89" s="43" t="str">
        <f t="shared" ca="1" si="88"/>
        <v/>
      </c>
      <c r="BI89" s="43" t="str">
        <f t="shared" ca="1" si="89"/>
        <v/>
      </c>
      <c r="BJ89" s="43" t="str">
        <f t="shared" ca="1" si="90"/>
        <v/>
      </c>
      <c r="BK89" s="43" t="str">
        <f t="shared" ca="1" si="91"/>
        <v/>
      </c>
      <c r="BL89" s="200" t="str">
        <f t="shared" ca="1" si="92"/>
        <v/>
      </c>
      <c r="BM89" s="35" t="str">
        <f t="shared" ca="1" si="93"/>
        <v/>
      </c>
      <c r="BN89" s="35" t="str">
        <f t="shared" ca="1" si="94"/>
        <v/>
      </c>
      <c r="BO89" s="35" t="str">
        <f t="shared" ca="1" si="95"/>
        <v/>
      </c>
      <c r="BP89" s="35" t="str">
        <f t="shared" ca="1" si="96"/>
        <v/>
      </c>
      <c r="BQ89" s="203" t="str">
        <f t="shared" si="105"/>
        <v/>
      </c>
      <c r="BR89" s="204" t="str">
        <f t="shared" ca="1" si="97"/>
        <v/>
      </c>
      <c r="BS89" s="196" t="str">
        <f t="shared" ca="1" si="98"/>
        <v/>
      </c>
      <c r="BT89" s="71" t="str">
        <f t="shared" ca="1" si="99"/>
        <v/>
      </c>
      <c r="BU89" s="71" t="str">
        <f t="shared" ca="1" si="100"/>
        <v/>
      </c>
      <c r="BV89" s="71" t="str">
        <f t="shared" ca="1" si="101"/>
        <v/>
      </c>
      <c r="BW89" s="71" t="str">
        <f t="shared" ca="1" si="102"/>
        <v/>
      </c>
      <c r="BX89" s="210" t="str">
        <f t="shared" ca="1" si="103"/>
        <v/>
      </c>
      <c r="BY89" s="70"/>
      <c r="BZ89" s="41" t="str">
        <f t="shared" ca="1" si="104"/>
        <v/>
      </c>
    </row>
    <row r="90" spans="1:78" s="37" customFormat="1" ht="13.95" customHeight="1" x14ac:dyDescent="0.3">
      <c r="A90" s="211" t="str">
        <f t="shared" ca="1" si="106"/>
        <v/>
      </c>
      <c r="B90" s="74"/>
      <c r="C90" s="74" t="s">
        <v>39</v>
      </c>
      <c r="D90" s="39" t="s">
        <v>39</v>
      </c>
      <c r="E90" s="39" t="s">
        <v>376</v>
      </c>
      <c r="F90" s="39"/>
      <c r="G90" s="39"/>
      <c r="H90" s="39"/>
      <c r="I90" s="39"/>
      <c r="J90" s="39"/>
      <c r="K90" s="38"/>
      <c r="L90" s="72">
        <v>611</v>
      </c>
      <c r="M90" s="67">
        <f t="shared" si="107"/>
        <v>0</v>
      </c>
      <c r="N90" s="190" t="str">
        <f t="shared" si="70"/>
        <v/>
      </c>
      <c r="O90" s="73"/>
      <c r="P90" s="73"/>
      <c r="Q90" s="73"/>
      <c r="R90" s="73"/>
      <c r="S90" s="73"/>
      <c r="T90" s="70"/>
      <c r="U90" s="76"/>
      <c r="V90" s="76"/>
      <c r="W90" s="76"/>
      <c r="X90" s="76"/>
      <c r="Y90" s="76"/>
      <c r="Z90" s="76"/>
      <c r="AA90" s="76"/>
      <c r="AB90" s="76"/>
      <c r="AC90" s="70">
        <v>90</v>
      </c>
      <c r="AD90" s="187"/>
      <c r="AE90" s="70"/>
      <c r="AF90" s="188"/>
      <c r="AG90" s="182"/>
      <c r="AH90" s="182"/>
      <c r="AI90" s="182"/>
      <c r="AJ90" s="182"/>
      <c r="AK90" s="187"/>
      <c r="AL90" s="70"/>
      <c r="AM90" s="70"/>
      <c r="AN90" s="70"/>
      <c r="AO90" s="70"/>
      <c r="AP90" s="217">
        <f t="shared" si="71"/>
        <v>3</v>
      </c>
      <c r="AQ90" s="35" t="str">
        <f>IF($AP91&gt;$AP90, IFERROR(MATCH($AP90, $AP91:$AP$148, 0)-1, ROW($AQ$148)-ROW()), "")</f>
        <v/>
      </c>
      <c r="AR90" s="192">
        <f t="shared" ca="1" si="72"/>
        <v>0</v>
      </c>
      <c r="AS90" s="36">
        <f t="shared" ca="1" si="73"/>
        <v>0</v>
      </c>
      <c r="AT90" s="36">
        <f t="shared" ca="1" si="74"/>
        <v>0</v>
      </c>
      <c r="AU90" s="36">
        <f t="shared" ca="1" si="75"/>
        <v>0</v>
      </c>
      <c r="AV90" s="207">
        <f t="shared" ca="1" si="76"/>
        <v>0</v>
      </c>
      <c r="AW90" s="209">
        <f t="shared" ca="1" si="77"/>
        <v>0</v>
      </c>
      <c r="AX90" s="36">
        <f t="shared" ca="1" si="78"/>
        <v>0</v>
      </c>
      <c r="AY90" s="36">
        <f t="shared" ca="1" si="79"/>
        <v>0</v>
      </c>
      <c r="AZ90" s="36">
        <f t="shared" ca="1" si="80"/>
        <v>0</v>
      </c>
      <c r="BA90" s="36">
        <f t="shared" ca="1" si="81"/>
        <v>0</v>
      </c>
      <c r="BB90" s="195" t="str">
        <f t="shared" ca="1" si="82"/>
        <v/>
      </c>
      <c r="BC90" s="43" t="str">
        <f t="shared" ca="1" si="83"/>
        <v/>
      </c>
      <c r="BD90" s="43" t="str">
        <f t="shared" ca="1" si="84"/>
        <v/>
      </c>
      <c r="BE90" s="43" t="str">
        <f t="shared" ca="1" si="85"/>
        <v/>
      </c>
      <c r="BF90" s="43" t="str">
        <f t="shared" ca="1" si="86"/>
        <v/>
      </c>
      <c r="BG90" s="198" t="str">
        <f t="shared" ca="1" si="87"/>
        <v/>
      </c>
      <c r="BH90" s="43" t="str">
        <f t="shared" ca="1" si="88"/>
        <v/>
      </c>
      <c r="BI90" s="43" t="str">
        <f t="shared" ca="1" si="89"/>
        <v/>
      </c>
      <c r="BJ90" s="43" t="str">
        <f t="shared" ca="1" si="90"/>
        <v/>
      </c>
      <c r="BK90" s="43" t="str">
        <f t="shared" ca="1" si="91"/>
        <v/>
      </c>
      <c r="BL90" s="200" t="str">
        <f t="shared" ca="1" si="92"/>
        <v/>
      </c>
      <c r="BM90" s="35" t="str">
        <f t="shared" ca="1" si="93"/>
        <v/>
      </c>
      <c r="BN90" s="35" t="str">
        <f t="shared" ca="1" si="94"/>
        <v/>
      </c>
      <c r="BO90" s="35" t="str">
        <f t="shared" ca="1" si="95"/>
        <v/>
      </c>
      <c r="BP90" s="35" t="str">
        <f t="shared" ca="1" si="96"/>
        <v/>
      </c>
      <c r="BQ90" s="203" t="str">
        <f t="shared" si="105"/>
        <v/>
      </c>
      <c r="BR90" s="204" t="str">
        <f t="shared" ca="1" si="97"/>
        <v/>
      </c>
      <c r="BS90" s="196" t="str">
        <f t="shared" ca="1" si="98"/>
        <v/>
      </c>
      <c r="BT90" s="71" t="str">
        <f t="shared" ca="1" si="99"/>
        <v/>
      </c>
      <c r="BU90" s="71" t="str">
        <f t="shared" ca="1" si="100"/>
        <v/>
      </c>
      <c r="BV90" s="71" t="str">
        <f t="shared" ca="1" si="101"/>
        <v/>
      </c>
      <c r="BW90" s="71" t="str">
        <f t="shared" ca="1" si="102"/>
        <v/>
      </c>
      <c r="BX90" s="210" t="str">
        <f t="shared" ca="1" si="103"/>
        <v/>
      </c>
      <c r="BY90" s="70"/>
      <c r="BZ90" s="41" t="str">
        <f t="shared" ca="1" si="104"/>
        <v/>
      </c>
    </row>
    <row r="91" spans="1:78" s="37" customFormat="1" ht="13.95" customHeight="1" x14ac:dyDescent="0.3">
      <c r="A91" s="211" t="str">
        <f t="shared" ca="1" si="106"/>
        <v/>
      </c>
      <c r="B91" s="74"/>
      <c r="C91" s="74" t="s">
        <v>39</v>
      </c>
      <c r="D91" s="39" t="s">
        <v>39</v>
      </c>
      <c r="E91" s="39" t="s">
        <v>377</v>
      </c>
      <c r="F91" s="39"/>
      <c r="G91" s="39"/>
      <c r="H91" s="39"/>
      <c r="I91" s="39"/>
      <c r="J91" s="39"/>
      <c r="K91" s="38"/>
      <c r="L91" s="72">
        <v>612</v>
      </c>
      <c r="M91" s="67">
        <f t="shared" si="107"/>
        <v>0</v>
      </c>
      <c r="N91" s="190" t="str">
        <f t="shared" si="70"/>
        <v/>
      </c>
      <c r="O91" s="73"/>
      <c r="P91" s="73"/>
      <c r="Q91" s="73"/>
      <c r="R91" s="73"/>
      <c r="S91" s="73"/>
      <c r="T91" s="70"/>
      <c r="U91" s="76"/>
      <c r="V91" s="76"/>
      <c r="W91" s="76"/>
      <c r="X91" s="76"/>
      <c r="Y91" s="76"/>
      <c r="Z91" s="76"/>
      <c r="AA91" s="76"/>
      <c r="AB91" s="76"/>
      <c r="AC91" s="70">
        <v>91</v>
      </c>
      <c r="AD91" s="187"/>
      <c r="AE91" s="70"/>
      <c r="AF91" s="188"/>
      <c r="AG91" s="182"/>
      <c r="AH91" s="182"/>
      <c r="AI91" s="182"/>
      <c r="AJ91" s="182"/>
      <c r="AK91" s="187"/>
      <c r="AL91" s="70"/>
      <c r="AM91" s="70"/>
      <c r="AN91" s="70"/>
      <c r="AO91" s="70"/>
      <c r="AP91" s="217">
        <f t="shared" si="71"/>
        <v>3</v>
      </c>
      <c r="AQ91" s="35" t="str">
        <f>IF($AP92&gt;$AP91, IFERROR(MATCH($AP91, $AP92:$AP$148, 0)-1, ROW($AQ$148)-ROW()), "")</f>
        <v/>
      </c>
      <c r="AR91" s="192">
        <f t="shared" ca="1" si="72"/>
        <v>0</v>
      </c>
      <c r="AS91" s="36">
        <f t="shared" ca="1" si="73"/>
        <v>0</v>
      </c>
      <c r="AT91" s="36">
        <f t="shared" ca="1" si="74"/>
        <v>0</v>
      </c>
      <c r="AU91" s="36">
        <f t="shared" ca="1" si="75"/>
        <v>0</v>
      </c>
      <c r="AV91" s="207">
        <f t="shared" ca="1" si="76"/>
        <v>0</v>
      </c>
      <c r="AW91" s="209">
        <f t="shared" ca="1" si="77"/>
        <v>0</v>
      </c>
      <c r="AX91" s="36">
        <f t="shared" ca="1" si="78"/>
        <v>0</v>
      </c>
      <c r="AY91" s="36">
        <f t="shared" ca="1" si="79"/>
        <v>0</v>
      </c>
      <c r="AZ91" s="36">
        <f t="shared" ca="1" si="80"/>
        <v>0</v>
      </c>
      <c r="BA91" s="36">
        <f t="shared" ca="1" si="81"/>
        <v>0</v>
      </c>
      <c r="BB91" s="195" t="str">
        <f t="shared" ca="1" si="82"/>
        <v/>
      </c>
      <c r="BC91" s="43" t="str">
        <f t="shared" ca="1" si="83"/>
        <v/>
      </c>
      <c r="BD91" s="43" t="str">
        <f t="shared" ca="1" si="84"/>
        <v/>
      </c>
      <c r="BE91" s="43" t="str">
        <f t="shared" ca="1" si="85"/>
        <v/>
      </c>
      <c r="BF91" s="43" t="str">
        <f t="shared" ca="1" si="86"/>
        <v/>
      </c>
      <c r="BG91" s="198" t="str">
        <f t="shared" ca="1" si="87"/>
        <v/>
      </c>
      <c r="BH91" s="43" t="str">
        <f t="shared" ca="1" si="88"/>
        <v/>
      </c>
      <c r="BI91" s="43" t="str">
        <f t="shared" ca="1" si="89"/>
        <v/>
      </c>
      <c r="BJ91" s="43" t="str">
        <f t="shared" ca="1" si="90"/>
        <v/>
      </c>
      <c r="BK91" s="43" t="str">
        <f t="shared" ca="1" si="91"/>
        <v/>
      </c>
      <c r="BL91" s="200" t="str">
        <f t="shared" ca="1" si="92"/>
        <v/>
      </c>
      <c r="BM91" s="35" t="str">
        <f t="shared" ca="1" si="93"/>
        <v/>
      </c>
      <c r="BN91" s="35" t="str">
        <f t="shared" ca="1" si="94"/>
        <v/>
      </c>
      <c r="BO91" s="35" t="str">
        <f t="shared" ca="1" si="95"/>
        <v/>
      </c>
      <c r="BP91" s="35" t="str">
        <f t="shared" ca="1" si="96"/>
        <v/>
      </c>
      <c r="BQ91" s="203" t="str">
        <f t="shared" si="105"/>
        <v/>
      </c>
      <c r="BR91" s="204" t="str">
        <f t="shared" ca="1" si="97"/>
        <v/>
      </c>
      <c r="BS91" s="196" t="str">
        <f t="shared" ca="1" si="98"/>
        <v/>
      </c>
      <c r="BT91" s="71" t="str">
        <f t="shared" ca="1" si="99"/>
        <v/>
      </c>
      <c r="BU91" s="71" t="str">
        <f t="shared" ca="1" si="100"/>
        <v/>
      </c>
      <c r="BV91" s="71" t="str">
        <f t="shared" ca="1" si="101"/>
        <v/>
      </c>
      <c r="BW91" s="71" t="str">
        <f t="shared" ca="1" si="102"/>
        <v/>
      </c>
      <c r="BX91" s="210" t="str">
        <f t="shared" ca="1" si="103"/>
        <v/>
      </c>
      <c r="BY91" s="70"/>
      <c r="BZ91" s="41" t="str">
        <f t="shared" ca="1" si="104"/>
        <v/>
      </c>
    </row>
    <row r="92" spans="1:78" s="37" customFormat="1" ht="13.95" customHeight="1" x14ac:dyDescent="0.3">
      <c r="A92" s="211" t="str">
        <f t="shared" ca="1" si="106"/>
        <v/>
      </c>
      <c r="B92" s="74"/>
      <c r="C92" s="74" t="s">
        <v>39</v>
      </c>
      <c r="D92" s="39" t="s">
        <v>39</v>
      </c>
      <c r="E92" s="39" t="s">
        <v>378</v>
      </c>
      <c r="F92" s="39"/>
      <c r="G92" s="39"/>
      <c r="H92" s="39"/>
      <c r="I92" s="39"/>
      <c r="J92" s="39"/>
      <c r="K92" s="38"/>
      <c r="L92" s="72">
        <v>613</v>
      </c>
      <c r="M92" s="67">
        <f t="shared" si="107"/>
        <v>0</v>
      </c>
      <c r="N92" s="190">
        <f t="shared" si="70"/>
        <v>0</v>
      </c>
      <c r="O92" s="73">
        <f>SUM(O93,O94,O95,O98,O101,O104,O105,O106,O107)</f>
        <v>0</v>
      </c>
      <c r="P92" s="73">
        <f t="shared" ref="P92:S92" si="112">SUM(P93,P94,P95,P98,P101,P104,P105,P106,P107)</f>
        <v>0</v>
      </c>
      <c r="Q92" s="73">
        <f t="shared" si="112"/>
        <v>0</v>
      </c>
      <c r="R92" s="73">
        <f t="shared" si="112"/>
        <v>0</v>
      </c>
      <c r="S92" s="73">
        <f t="shared" si="112"/>
        <v>0</v>
      </c>
      <c r="T92" s="70"/>
      <c r="U92" s="76"/>
      <c r="V92" s="76"/>
      <c r="W92" s="76"/>
      <c r="X92" s="76"/>
      <c r="Y92" s="76"/>
      <c r="Z92" s="76"/>
      <c r="AA92" s="76"/>
      <c r="AB92" s="76"/>
      <c r="AC92" s="70">
        <v>92</v>
      </c>
      <c r="AD92" s="187"/>
      <c r="AE92" s="70"/>
      <c r="AF92" s="188"/>
      <c r="AG92" s="182"/>
      <c r="AH92" s="182"/>
      <c r="AI92" s="182"/>
      <c r="AJ92" s="182"/>
      <c r="AK92" s="187"/>
      <c r="AL92" s="70"/>
      <c r="AM92" s="70"/>
      <c r="AN92" s="70"/>
      <c r="AO92" s="70"/>
      <c r="AP92" s="217">
        <f t="shared" si="71"/>
        <v>3</v>
      </c>
      <c r="AQ92" s="35">
        <f>IF($AP93&gt;$AP92, IFERROR(MATCH($AP92, $AP93:$AP$148, 0)-1, ROW($AQ$148)-ROW()), "")</f>
        <v>15</v>
      </c>
      <c r="AR92" s="192">
        <f t="shared" ca="1" si="72"/>
        <v>0</v>
      </c>
      <c r="AS92" s="36">
        <f t="shared" ca="1" si="73"/>
        <v>0</v>
      </c>
      <c r="AT92" s="36">
        <f t="shared" ca="1" si="74"/>
        <v>0</v>
      </c>
      <c r="AU92" s="36">
        <f t="shared" ca="1" si="75"/>
        <v>0</v>
      </c>
      <c r="AV92" s="207">
        <f t="shared" ca="1" si="76"/>
        <v>0</v>
      </c>
      <c r="AW92" s="209">
        <f t="shared" ca="1" si="77"/>
        <v>0</v>
      </c>
      <c r="AX92" s="36">
        <f t="shared" ca="1" si="78"/>
        <v>0</v>
      </c>
      <c r="AY92" s="36">
        <f t="shared" ca="1" si="79"/>
        <v>0</v>
      </c>
      <c r="AZ92" s="36">
        <f t="shared" ca="1" si="80"/>
        <v>0</v>
      </c>
      <c r="BA92" s="36">
        <f t="shared" ca="1" si="81"/>
        <v>0</v>
      </c>
      <c r="BB92" s="195" t="str">
        <f t="shared" ca="1" si="82"/>
        <v/>
      </c>
      <c r="BC92" s="43" t="str">
        <f t="shared" ca="1" si="83"/>
        <v/>
      </c>
      <c r="BD92" s="43" t="str">
        <f t="shared" ca="1" si="84"/>
        <v/>
      </c>
      <c r="BE92" s="43" t="str">
        <f t="shared" ca="1" si="85"/>
        <v/>
      </c>
      <c r="BF92" s="43" t="str">
        <f t="shared" ca="1" si="86"/>
        <v/>
      </c>
      <c r="BG92" s="198" t="str">
        <f t="shared" ca="1" si="87"/>
        <v/>
      </c>
      <c r="BH92" s="43" t="str">
        <f t="shared" ca="1" si="88"/>
        <v/>
      </c>
      <c r="BI92" s="43" t="str">
        <f t="shared" ca="1" si="89"/>
        <v/>
      </c>
      <c r="BJ92" s="43" t="str">
        <f t="shared" ca="1" si="90"/>
        <v/>
      </c>
      <c r="BK92" s="43" t="str">
        <f t="shared" ca="1" si="91"/>
        <v/>
      </c>
      <c r="BL92" s="200" t="str">
        <f t="shared" ca="1" si="92"/>
        <v/>
      </c>
      <c r="BM92" s="35" t="str">
        <f t="shared" ca="1" si="93"/>
        <v/>
      </c>
      <c r="BN92" s="35" t="str">
        <f t="shared" ca="1" si="94"/>
        <v/>
      </c>
      <c r="BO92" s="35" t="str">
        <f t="shared" ca="1" si="95"/>
        <v/>
      </c>
      <c r="BP92" s="35" t="str">
        <f t="shared" ca="1" si="96"/>
        <v/>
      </c>
      <c r="BQ92" s="203" t="str">
        <f t="shared" si="105"/>
        <v/>
      </c>
      <c r="BR92" s="204" t="str">
        <f t="shared" ca="1" si="97"/>
        <v/>
      </c>
      <c r="BS92" s="196" t="str">
        <f t="shared" ca="1" si="98"/>
        <v/>
      </c>
      <c r="BT92" s="71" t="str">
        <f t="shared" ca="1" si="99"/>
        <v/>
      </c>
      <c r="BU92" s="71" t="str">
        <f t="shared" ca="1" si="100"/>
        <v/>
      </c>
      <c r="BV92" s="71" t="str">
        <f t="shared" ca="1" si="101"/>
        <v/>
      </c>
      <c r="BW92" s="71" t="str">
        <f t="shared" ca="1" si="102"/>
        <v/>
      </c>
      <c r="BX92" s="210" t="str">
        <f t="shared" ca="1" si="103"/>
        <v/>
      </c>
      <c r="BY92" s="70"/>
      <c r="BZ92" s="41" t="str">
        <f t="shared" ca="1" si="104"/>
        <v/>
      </c>
    </row>
    <row r="93" spans="1:78" s="37" customFormat="1" ht="13.95" customHeight="1" x14ac:dyDescent="0.3">
      <c r="A93" s="211" t="str">
        <f t="shared" ca="1" si="106"/>
        <v/>
      </c>
      <c r="B93" s="74"/>
      <c r="C93" s="74" t="s">
        <v>39</v>
      </c>
      <c r="D93" s="39" t="s">
        <v>39</v>
      </c>
      <c r="E93" s="39" t="s">
        <v>39</v>
      </c>
      <c r="F93" s="39" t="s">
        <v>379</v>
      </c>
      <c r="G93" s="39"/>
      <c r="H93" s="39"/>
      <c r="I93" s="39"/>
      <c r="J93" s="39"/>
      <c r="K93" s="38"/>
      <c r="L93" s="72">
        <v>6130</v>
      </c>
      <c r="M93" s="67">
        <f t="shared" si="107"/>
        <v>0</v>
      </c>
      <c r="N93" s="190" t="str">
        <f t="shared" si="70"/>
        <v/>
      </c>
      <c r="O93" s="73"/>
      <c r="P93" s="73"/>
      <c r="Q93" s="73"/>
      <c r="R93" s="73"/>
      <c r="S93" s="73"/>
      <c r="T93" s="70"/>
      <c r="U93" s="76"/>
      <c r="V93" s="76"/>
      <c r="W93" s="76"/>
      <c r="X93" s="76"/>
      <c r="Y93" s="76"/>
      <c r="Z93" s="76"/>
      <c r="AA93" s="76"/>
      <c r="AB93" s="76"/>
      <c r="AC93" s="70">
        <v>93</v>
      </c>
      <c r="AD93" s="187"/>
      <c r="AE93" s="70"/>
      <c r="AF93" s="188"/>
      <c r="AG93" s="182"/>
      <c r="AH93" s="182"/>
      <c r="AI93" s="182"/>
      <c r="AJ93" s="182"/>
      <c r="AK93" s="187"/>
      <c r="AL93" s="70"/>
      <c r="AM93" s="70"/>
      <c r="AN93" s="70"/>
      <c r="AO93" s="70"/>
      <c r="AP93" s="217">
        <f t="shared" si="71"/>
        <v>4</v>
      </c>
      <c r="AQ93" s="35" t="str">
        <f>IF($AP94&gt;$AP93, IFERROR(MATCH($AP93, $AP94:$AP$148, 0)-1, ROW($AQ$148)-ROW()), "")</f>
        <v/>
      </c>
      <c r="AR93" s="192">
        <f t="shared" ca="1" si="72"/>
        <v>0</v>
      </c>
      <c r="AS93" s="36">
        <f t="shared" ca="1" si="73"/>
        <v>0</v>
      </c>
      <c r="AT93" s="36">
        <f t="shared" ca="1" si="74"/>
        <v>0</v>
      </c>
      <c r="AU93" s="36">
        <f t="shared" ca="1" si="75"/>
        <v>0</v>
      </c>
      <c r="AV93" s="207">
        <f t="shared" ca="1" si="76"/>
        <v>0</v>
      </c>
      <c r="AW93" s="209">
        <f t="shared" ca="1" si="77"/>
        <v>0</v>
      </c>
      <c r="AX93" s="36">
        <f t="shared" ca="1" si="78"/>
        <v>0</v>
      </c>
      <c r="AY93" s="36">
        <f t="shared" ca="1" si="79"/>
        <v>0</v>
      </c>
      <c r="AZ93" s="36">
        <f t="shared" ca="1" si="80"/>
        <v>0</v>
      </c>
      <c r="BA93" s="36">
        <f t="shared" ca="1" si="81"/>
        <v>0</v>
      </c>
      <c r="BB93" s="195" t="str">
        <f t="shared" ca="1" si="82"/>
        <v/>
      </c>
      <c r="BC93" s="43" t="str">
        <f t="shared" ca="1" si="83"/>
        <v/>
      </c>
      <c r="BD93" s="43" t="str">
        <f t="shared" ca="1" si="84"/>
        <v/>
      </c>
      <c r="BE93" s="43" t="str">
        <f t="shared" ca="1" si="85"/>
        <v/>
      </c>
      <c r="BF93" s="43" t="str">
        <f t="shared" ca="1" si="86"/>
        <v/>
      </c>
      <c r="BG93" s="198" t="str">
        <f t="shared" ca="1" si="87"/>
        <v/>
      </c>
      <c r="BH93" s="43" t="str">
        <f t="shared" ca="1" si="88"/>
        <v/>
      </c>
      <c r="BI93" s="43" t="str">
        <f t="shared" ca="1" si="89"/>
        <v/>
      </c>
      <c r="BJ93" s="43" t="str">
        <f t="shared" ca="1" si="90"/>
        <v/>
      </c>
      <c r="BK93" s="43" t="str">
        <f t="shared" ca="1" si="91"/>
        <v/>
      </c>
      <c r="BL93" s="200" t="str">
        <f t="shared" ca="1" si="92"/>
        <v/>
      </c>
      <c r="BM93" s="35" t="str">
        <f t="shared" ca="1" si="93"/>
        <v/>
      </c>
      <c r="BN93" s="35" t="str">
        <f t="shared" ca="1" si="94"/>
        <v/>
      </c>
      <c r="BO93" s="35" t="str">
        <f t="shared" ca="1" si="95"/>
        <v/>
      </c>
      <c r="BP93" s="35" t="str">
        <f t="shared" ca="1" si="96"/>
        <v/>
      </c>
      <c r="BQ93" s="203" t="str">
        <f t="shared" si="105"/>
        <v/>
      </c>
      <c r="BR93" s="204" t="str">
        <f t="shared" ca="1" si="97"/>
        <v/>
      </c>
      <c r="BS93" s="196" t="str">
        <f t="shared" ca="1" si="98"/>
        <v/>
      </c>
      <c r="BT93" s="71" t="str">
        <f t="shared" ca="1" si="99"/>
        <v/>
      </c>
      <c r="BU93" s="71" t="str">
        <f t="shared" ca="1" si="100"/>
        <v/>
      </c>
      <c r="BV93" s="71" t="str">
        <f t="shared" ca="1" si="101"/>
        <v/>
      </c>
      <c r="BW93" s="71" t="str">
        <f t="shared" ca="1" si="102"/>
        <v/>
      </c>
      <c r="BX93" s="210" t="str">
        <f t="shared" ca="1" si="103"/>
        <v/>
      </c>
      <c r="BY93" s="70"/>
      <c r="BZ93" s="41" t="str">
        <f t="shared" ca="1" si="104"/>
        <v/>
      </c>
    </row>
    <row r="94" spans="1:78" s="37" customFormat="1" ht="13.95" customHeight="1" x14ac:dyDescent="0.3">
      <c r="A94" s="211" t="str">
        <f t="shared" ca="1" si="106"/>
        <v/>
      </c>
      <c r="B94" s="74"/>
      <c r="C94" s="74" t="s">
        <v>39</v>
      </c>
      <c r="D94" s="39" t="s">
        <v>39</v>
      </c>
      <c r="E94" s="39" t="s">
        <v>39</v>
      </c>
      <c r="F94" s="39" t="s">
        <v>94985</v>
      </c>
      <c r="G94" s="39"/>
      <c r="H94" s="39"/>
      <c r="I94" s="39"/>
      <c r="J94" s="39"/>
      <c r="K94" s="38"/>
      <c r="L94" s="72">
        <v>6131</v>
      </c>
      <c r="M94" s="67">
        <f t="shared" si="107"/>
        <v>0</v>
      </c>
      <c r="N94" s="190" t="str">
        <f t="shared" si="70"/>
        <v/>
      </c>
      <c r="O94" s="73"/>
      <c r="P94" s="73"/>
      <c r="Q94" s="73"/>
      <c r="R94" s="73"/>
      <c r="S94" s="73"/>
      <c r="T94" s="70"/>
      <c r="U94" s="76"/>
      <c r="V94" s="76"/>
      <c r="W94" s="76"/>
      <c r="X94" s="76"/>
      <c r="Y94" s="76"/>
      <c r="Z94" s="76"/>
      <c r="AA94" s="76"/>
      <c r="AB94" s="76"/>
      <c r="AC94" s="70">
        <v>94</v>
      </c>
      <c r="AD94" s="187"/>
      <c r="AE94" s="70"/>
      <c r="AF94" s="188"/>
      <c r="AG94" s="182"/>
      <c r="AH94" s="182"/>
      <c r="AI94" s="182"/>
      <c r="AJ94" s="182"/>
      <c r="AK94" s="187"/>
      <c r="AL94" s="70"/>
      <c r="AM94" s="70"/>
      <c r="AN94" s="70"/>
      <c r="AO94" s="70"/>
      <c r="AP94" s="217">
        <f t="shared" si="71"/>
        <v>4</v>
      </c>
      <c r="AQ94" s="35" t="str">
        <f>IF($AP95&gt;$AP94, IFERROR(MATCH($AP94, $AP95:$AP$148, 0)-1, ROW($AQ$148)-ROW()), "")</f>
        <v/>
      </c>
      <c r="AR94" s="192">
        <f t="shared" ca="1" si="72"/>
        <v>0</v>
      </c>
      <c r="AS94" s="36">
        <f t="shared" ca="1" si="73"/>
        <v>0</v>
      </c>
      <c r="AT94" s="36">
        <f t="shared" ca="1" si="74"/>
        <v>0</v>
      </c>
      <c r="AU94" s="36">
        <f t="shared" ca="1" si="75"/>
        <v>0</v>
      </c>
      <c r="AV94" s="207">
        <f t="shared" ca="1" si="76"/>
        <v>0</v>
      </c>
      <c r="AW94" s="209">
        <f t="shared" ca="1" si="77"/>
        <v>0</v>
      </c>
      <c r="AX94" s="36">
        <f t="shared" ca="1" si="78"/>
        <v>0</v>
      </c>
      <c r="AY94" s="36">
        <f t="shared" ca="1" si="79"/>
        <v>0</v>
      </c>
      <c r="AZ94" s="36">
        <f t="shared" ca="1" si="80"/>
        <v>0</v>
      </c>
      <c r="BA94" s="36">
        <f t="shared" ca="1" si="81"/>
        <v>0</v>
      </c>
      <c r="BB94" s="195" t="str">
        <f t="shared" ca="1" si="82"/>
        <v/>
      </c>
      <c r="BC94" s="43" t="str">
        <f t="shared" ca="1" si="83"/>
        <v/>
      </c>
      <c r="BD94" s="43" t="str">
        <f t="shared" ca="1" si="84"/>
        <v/>
      </c>
      <c r="BE94" s="43" t="str">
        <f t="shared" ca="1" si="85"/>
        <v/>
      </c>
      <c r="BF94" s="43" t="str">
        <f t="shared" ca="1" si="86"/>
        <v/>
      </c>
      <c r="BG94" s="198" t="str">
        <f t="shared" ca="1" si="87"/>
        <v/>
      </c>
      <c r="BH94" s="43" t="str">
        <f t="shared" ca="1" si="88"/>
        <v/>
      </c>
      <c r="BI94" s="43" t="str">
        <f t="shared" ca="1" si="89"/>
        <v/>
      </c>
      <c r="BJ94" s="43" t="str">
        <f t="shared" ca="1" si="90"/>
        <v/>
      </c>
      <c r="BK94" s="43" t="str">
        <f t="shared" ca="1" si="91"/>
        <v/>
      </c>
      <c r="BL94" s="200" t="str">
        <f t="shared" ca="1" si="92"/>
        <v/>
      </c>
      <c r="BM94" s="35" t="str">
        <f t="shared" ca="1" si="93"/>
        <v/>
      </c>
      <c r="BN94" s="35" t="str">
        <f t="shared" ca="1" si="94"/>
        <v/>
      </c>
      <c r="BO94" s="35" t="str">
        <f t="shared" ca="1" si="95"/>
        <v/>
      </c>
      <c r="BP94" s="35" t="str">
        <f t="shared" ca="1" si="96"/>
        <v/>
      </c>
      <c r="BQ94" s="203" t="str">
        <f t="shared" si="105"/>
        <v/>
      </c>
      <c r="BR94" s="204" t="str">
        <f t="shared" ca="1" si="97"/>
        <v/>
      </c>
      <c r="BS94" s="196" t="str">
        <f t="shared" ca="1" si="98"/>
        <v/>
      </c>
      <c r="BT94" s="71" t="str">
        <f t="shared" ca="1" si="99"/>
        <v/>
      </c>
      <c r="BU94" s="71" t="str">
        <f t="shared" ca="1" si="100"/>
        <v/>
      </c>
      <c r="BV94" s="71" t="str">
        <f t="shared" ca="1" si="101"/>
        <v/>
      </c>
      <c r="BW94" s="71" t="str">
        <f t="shared" ca="1" si="102"/>
        <v/>
      </c>
      <c r="BX94" s="210" t="str">
        <f t="shared" ca="1" si="103"/>
        <v/>
      </c>
      <c r="BY94" s="70"/>
      <c r="BZ94" s="41" t="str">
        <f t="shared" ca="1" si="104"/>
        <v/>
      </c>
    </row>
    <row r="95" spans="1:78" s="37" customFormat="1" ht="13.95" customHeight="1" x14ac:dyDescent="0.3">
      <c r="A95" s="211" t="str">
        <f t="shared" ca="1" si="106"/>
        <v/>
      </c>
      <c r="B95" s="74"/>
      <c r="C95" s="74" t="s">
        <v>39</v>
      </c>
      <c r="D95" s="39" t="s">
        <v>39</v>
      </c>
      <c r="E95" s="39" t="s">
        <v>39</v>
      </c>
      <c r="F95" s="39" t="s">
        <v>380</v>
      </c>
      <c r="G95" s="39"/>
      <c r="H95" s="39"/>
      <c r="I95" s="39"/>
      <c r="J95" s="39"/>
      <c r="K95" s="38"/>
      <c r="L95" s="72">
        <v>6132</v>
      </c>
      <c r="M95" s="67">
        <f t="shared" si="107"/>
        <v>0</v>
      </c>
      <c r="N95" s="190">
        <f t="shared" si="70"/>
        <v>0</v>
      </c>
      <c r="O95" s="73">
        <f>SUM(O96,O97)</f>
        <v>0</v>
      </c>
      <c r="P95" s="73">
        <f t="shared" ref="P95:S95" si="113">SUM(P96,P97)</f>
        <v>0</v>
      </c>
      <c r="Q95" s="73">
        <f t="shared" si="113"/>
        <v>0</v>
      </c>
      <c r="R95" s="73">
        <f t="shared" si="113"/>
        <v>0</v>
      </c>
      <c r="S95" s="73">
        <f t="shared" si="113"/>
        <v>0</v>
      </c>
      <c r="T95" s="70"/>
      <c r="U95" s="76"/>
      <c r="V95" s="76"/>
      <c r="W95" s="76"/>
      <c r="X95" s="76"/>
      <c r="Y95" s="76"/>
      <c r="Z95" s="76"/>
      <c r="AA95" s="76"/>
      <c r="AB95" s="76"/>
      <c r="AC95" s="70">
        <v>95</v>
      </c>
      <c r="AD95" s="187"/>
      <c r="AE95" s="70"/>
      <c r="AF95" s="188"/>
      <c r="AG95" s="182"/>
      <c r="AH95" s="182"/>
      <c r="AI95" s="182"/>
      <c r="AJ95" s="182"/>
      <c r="AK95" s="187"/>
      <c r="AL95" s="70"/>
      <c r="AM95" s="70"/>
      <c r="AN95" s="70"/>
      <c r="AO95" s="70"/>
      <c r="AP95" s="217">
        <f t="shared" si="71"/>
        <v>4</v>
      </c>
      <c r="AQ95" s="35">
        <f>IF($AP96&gt;$AP95, IFERROR(MATCH($AP95, $AP96:$AP$148, 0)-1, ROW($AQ$148)-ROW()), "")</f>
        <v>2</v>
      </c>
      <c r="AR95" s="192">
        <f t="shared" ca="1" si="72"/>
        <v>0</v>
      </c>
      <c r="AS95" s="36">
        <f t="shared" ca="1" si="73"/>
        <v>0</v>
      </c>
      <c r="AT95" s="36">
        <f t="shared" ca="1" si="74"/>
        <v>0</v>
      </c>
      <c r="AU95" s="36">
        <f t="shared" ca="1" si="75"/>
        <v>0</v>
      </c>
      <c r="AV95" s="207">
        <f t="shared" ca="1" si="76"/>
        <v>0</v>
      </c>
      <c r="AW95" s="209">
        <f t="shared" ca="1" si="77"/>
        <v>0</v>
      </c>
      <c r="AX95" s="36">
        <f t="shared" ca="1" si="78"/>
        <v>0</v>
      </c>
      <c r="AY95" s="36">
        <f t="shared" ca="1" si="79"/>
        <v>0</v>
      </c>
      <c r="AZ95" s="36">
        <f t="shared" ca="1" si="80"/>
        <v>0</v>
      </c>
      <c r="BA95" s="36">
        <f t="shared" ca="1" si="81"/>
        <v>0</v>
      </c>
      <c r="BB95" s="195" t="str">
        <f t="shared" ca="1" si="82"/>
        <v/>
      </c>
      <c r="BC95" s="43" t="str">
        <f t="shared" ca="1" si="83"/>
        <v/>
      </c>
      <c r="BD95" s="43" t="str">
        <f t="shared" ca="1" si="84"/>
        <v/>
      </c>
      <c r="BE95" s="43" t="str">
        <f t="shared" ca="1" si="85"/>
        <v/>
      </c>
      <c r="BF95" s="43" t="str">
        <f t="shared" ca="1" si="86"/>
        <v/>
      </c>
      <c r="BG95" s="198" t="str">
        <f t="shared" ca="1" si="87"/>
        <v/>
      </c>
      <c r="BH95" s="43" t="str">
        <f t="shared" ca="1" si="88"/>
        <v/>
      </c>
      <c r="BI95" s="43" t="str">
        <f t="shared" ca="1" si="89"/>
        <v/>
      </c>
      <c r="BJ95" s="43" t="str">
        <f t="shared" ca="1" si="90"/>
        <v/>
      </c>
      <c r="BK95" s="43" t="str">
        <f t="shared" ca="1" si="91"/>
        <v/>
      </c>
      <c r="BL95" s="200" t="str">
        <f t="shared" ca="1" si="92"/>
        <v/>
      </c>
      <c r="BM95" s="35" t="str">
        <f t="shared" ca="1" si="93"/>
        <v/>
      </c>
      <c r="BN95" s="35" t="str">
        <f t="shared" ca="1" si="94"/>
        <v/>
      </c>
      <c r="BO95" s="35" t="str">
        <f t="shared" ca="1" si="95"/>
        <v/>
      </c>
      <c r="BP95" s="35" t="str">
        <f t="shared" ca="1" si="96"/>
        <v/>
      </c>
      <c r="BQ95" s="203" t="str">
        <f t="shared" si="105"/>
        <v/>
      </c>
      <c r="BR95" s="204" t="str">
        <f t="shared" ca="1" si="97"/>
        <v/>
      </c>
      <c r="BS95" s="196" t="str">
        <f t="shared" ca="1" si="98"/>
        <v/>
      </c>
      <c r="BT95" s="71" t="str">
        <f t="shared" ca="1" si="99"/>
        <v/>
      </c>
      <c r="BU95" s="71" t="str">
        <f t="shared" ca="1" si="100"/>
        <v/>
      </c>
      <c r="BV95" s="71" t="str">
        <f t="shared" ca="1" si="101"/>
        <v/>
      </c>
      <c r="BW95" s="71" t="str">
        <f t="shared" ca="1" si="102"/>
        <v/>
      </c>
      <c r="BX95" s="210" t="str">
        <f t="shared" ca="1" si="103"/>
        <v/>
      </c>
      <c r="BY95" s="70"/>
      <c r="BZ95" s="41" t="str">
        <f t="shared" ca="1" si="104"/>
        <v/>
      </c>
    </row>
    <row r="96" spans="1:78" s="37" customFormat="1" ht="13.95" customHeight="1" x14ac:dyDescent="0.3">
      <c r="A96" s="211" t="str">
        <f t="shared" ca="1" si="106"/>
        <v/>
      </c>
      <c r="B96" s="74"/>
      <c r="C96" s="74" t="s">
        <v>39</v>
      </c>
      <c r="D96" s="39" t="s">
        <v>39</v>
      </c>
      <c r="E96" s="39" t="s">
        <v>39</v>
      </c>
      <c r="F96" s="39" t="s">
        <v>39</v>
      </c>
      <c r="G96" s="39" t="s">
        <v>381</v>
      </c>
      <c r="H96" s="39"/>
      <c r="I96" s="39"/>
      <c r="J96" s="39"/>
      <c r="K96" s="38"/>
      <c r="L96" s="72">
        <v>61320</v>
      </c>
      <c r="M96" s="67">
        <f t="shared" si="107"/>
        <v>0</v>
      </c>
      <c r="N96" s="190" t="str">
        <f t="shared" si="70"/>
        <v/>
      </c>
      <c r="O96" s="73"/>
      <c r="P96" s="73"/>
      <c r="Q96" s="73"/>
      <c r="R96" s="73"/>
      <c r="S96" s="73"/>
      <c r="T96" s="70"/>
      <c r="U96" s="76"/>
      <c r="V96" s="76"/>
      <c r="W96" s="76"/>
      <c r="X96" s="76"/>
      <c r="Y96" s="76"/>
      <c r="Z96" s="76"/>
      <c r="AA96" s="76"/>
      <c r="AB96" s="76"/>
      <c r="AC96" s="70">
        <v>96</v>
      </c>
      <c r="AD96" s="187"/>
      <c r="AE96" s="70"/>
      <c r="AF96" s="188"/>
      <c r="AG96" s="182"/>
      <c r="AH96" s="182"/>
      <c r="AI96" s="182"/>
      <c r="AJ96" s="182"/>
      <c r="AK96" s="187"/>
      <c r="AL96" s="70"/>
      <c r="AM96" s="70"/>
      <c r="AN96" s="70"/>
      <c r="AO96" s="70"/>
      <c r="AP96" s="217">
        <f t="shared" si="71"/>
        <v>5</v>
      </c>
      <c r="AQ96" s="35" t="str">
        <f>IF($AP97&gt;$AP96, IFERROR(MATCH($AP96, $AP97:$AP$148, 0)-1, ROW($AQ$148)-ROW()), "")</f>
        <v/>
      </c>
      <c r="AR96" s="192">
        <f t="shared" ca="1" si="72"/>
        <v>0</v>
      </c>
      <c r="AS96" s="36">
        <f t="shared" ca="1" si="73"/>
        <v>0</v>
      </c>
      <c r="AT96" s="36">
        <f t="shared" ca="1" si="74"/>
        <v>0</v>
      </c>
      <c r="AU96" s="36">
        <f t="shared" ca="1" si="75"/>
        <v>0</v>
      </c>
      <c r="AV96" s="207">
        <f t="shared" ca="1" si="76"/>
        <v>0</v>
      </c>
      <c r="AW96" s="209">
        <f t="shared" ca="1" si="77"/>
        <v>0</v>
      </c>
      <c r="AX96" s="36">
        <f t="shared" ca="1" si="78"/>
        <v>0</v>
      </c>
      <c r="AY96" s="36">
        <f t="shared" ca="1" si="79"/>
        <v>0</v>
      </c>
      <c r="AZ96" s="36">
        <f t="shared" ca="1" si="80"/>
        <v>0</v>
      </c>
      <c r="BA96" s="36">
        <f t="shared" ca="1" si="81"/>
        <v>0</v>
      </c>
      <c r="BB96" s="195" t="str">
        <f t="shared" ca="1" si="82"/>
        <v/>
      </c>
      <c r="BC96" s="43" t="str">
        <f t="shared" ca="1" si="83"/>
        <v/>
      </c>
      <c r="BD96" s="43" t="str">
        <f t="shared" ca="1" si="84"/>
        <v/>
      </c>
      <c r="BE96" s="43" t="str">
        <f t="shared" ca="1" si="85"/>
        <v/>
      </c>
      <c r="BF96" s="43" t="str">
        <f t="shared" ca="1" si="86"/>
        <v/>
      </c>
      <c r="BG96" s="198" t="str">
        <f t="shared" ca="1" si="87"/>
        <v/>
      </c>
      <c r="BH96" s="43" t="str">
        <f t="shared" ca="1" si="88"/>
        <v/>
      </c>
      <c r="BI96" s="43" t="str">
        <f t="shared" ca="1" si="89"/>
        <v/>
      </c>
      <c r="BJ96" s="43" t="str">
        <f t="shared" ca="1" si="90"/>
        <v/>
      </c>
      <c r="BK96" s="43" t="str">
        <f t="shared" ca="1" si="91"/>
        <v/>
      </c>
      <c r="BL96" s="200" t="str">
        <f t="shared" ca="1" si="92"/>
        <v/>
      </c>
      <c r="BM96" s="35" t="str">
        <f t="shared" ca="1" si="93"/>
        <v/>
      </c>
      <c r="BN96" s="35" t="str">
        <f t="shared" ca="1" si="94"/>
        <v/>
      </c>
      <c r="BO96" s="35" t="str">
        <f t="shared" ca="1" si="95"/>
        <v/>
      </c>
      <c r="BP96" s="35" t="str">
        <f t="shared" ca="1" si="96"/>
        <v/>
      </c>
      <c r="BQ96" s="203" t="str">
        <f t="shared" si="105"/>
        <v/>
      </c>
      <c r="BR96" s="204" t="str">
        <f t="shared" ca="1" si="97"/>
        <v/>
      </c>
      <c r="BS96" s="196" t="str">
        <f t="shared" ca="1" si="98"/>
        <v/>
      </c>
      <c r="BT96" s="71" t="str">
        <f t="shared" ca="1" si="99"/>
        <v/>
      </c>
      <c r="BU96" s="71" t="str">
        <f t="shared" ca="1" si="100"/>
        <v/>
      </c>
      <c r="BV96" s="71" t="str">
        <f t="shared" ca="1" si="101"/>
        <v/>
      </c>
      <c r="BW96" s="71" t="str">
        <f t="shared" ca="1" si="102"/>
        <v/>
      </c>
      <c r="BX96" s="210" t="str">
        <f t="shared" ca="1" si="103"/>
        <v/>
      </c>
      <c r="BY96" s="70"/>
      <c r="BZ96" s="41" t="str">
        <f t="shared" ca="1" si="104"/>
        <v/>
      </c>
    </row>
    <row r="97" spans="1:78" s="37" customFormat="1" ht="13.95" customHeight="1" x14ac:dyDescent="0.3">
      <c r="A97" s="211" t="str">
        <f t="shared" ca="1" si="106"/>
        <v/>
      </c>
      <c r="B97" s="74"/>
      <c r="C97" s="74" t="s">
        <v>39</v>
      </c>
      <c r="D97" s="39" t="s">
        <v>39</v>
      </c>
      <c r="E97" s="39" t="s">
        <v>39</v>
      </c>
      <c r="F97" s="39" t="s">
        <v>39</v>
      </c>
      <c r="G97" s="39" t="s">
        <v>382</v>
      </c>
      <c r="H97" s="39"/>
      <c r="I97" s="39"/>
      <c r="J97" s="39"/>
      <c r="K97" s="38"/>
      <c r="L97" s="72">
        <v>61321</v>
      </c>
      <c r="M97" s="67">
        <f t="shared" si="107"/>
        <v>0</v>
      </c>
      <c r="N97" s="190" t="str">
        <f t="shared" si="70"/>
        <v/>
      </c>
      <c r="O97" s="73"/>
      <c r="P97" s="73"/>
      <c r="Q97" s="73"/>
      <c r="R97" s="73"/>
      <c r="S97" s="73"/>
      <c r="T97" s="70"/>
      <c r="U97" s="76"/>
      <c r="V97" s="76"/>
      <c r="W97" s="76"/>
      <c r="X97" s="76"/>
      <c r="Y97" s="76"/>
      <c r="Z97" s="76"/>
      <c r="AA97" s="76"/>
      <c r="AB97" s="76"/>
      <c r="AC97" s="70">
        <v>97</v>
      </c>
      <c r="AD97" s="187"/>
      <c r="AE97" s="70"/>
      <c r="AF97" s="188"/>
      <c r="AG97" s="182"/>
      <c r="AH97" s="182"/>
      <c r="AI97" s="182"/>
      <c r="AJ97" s="182"/>
      <c r="AK97" s="187"/>
      <c r="AL97" s="70"/>
      <c r="AM97" s="70"/>
      <c r="AN97" s="70"/>
      <c r="AO97" s="70"/>
      <c r="AP97" s="217">
        <f t="shared" si="71"/>
        <v>5</v>
      </c>
      <c r="AQ97" s="35" t="str">
        <f>IF($AP98&gt;$AP97, IFERROR(MATCH($AP97, $AP98:$AP$148, 0)-1, ROW($AQ$148)-ROW()), "")</f>
        <v/>
      </c>
      <c r="AR97" s="192">
        <f t="shared" ca="1" si="72"/>
        <v>0</v>
      </c>
      <c r="AS97" s="36">
        <f t="shared" ca="1" si="73"/>
        <v>0</v>
      </c>
      <c r="AT97" s="36">
        <f t="shared" ca="1" si="74"/>
        <v>0</v>
      </c>
      <c r="AU97" s="36">
        <f t="shared" ca="1" si="75"/>
        <v>0</v>
      </c>
      <c r="AV97" s="207">
        <f t="shared" ca="1" si="76"/>
        <v>0</v>
      </c>
      <c r="AW97" s="209">
        <f t="shared" ca="1" si="77"/>
        <v>0</v>
      </c>
      <c r="AX97" s="36">
        <f t="shared" ca="1" si="78"/>
        <v>0</v>
      </c>
      <c r="AY97" s="36">
        <f t="shared" ca="1" si="79"/>
        <v>0</v>
      </c>
      <c r="AZ97" s="36">
        <f t="shared" ca="1" si="80"/>
        <v>0</v>
      </c>
      <c r="BA97" s="36">
        <f t="shared" ca="1" si="81"/>
        <v>0</v>
      </c>
      <c r="BB97" s="195" t="str">
        <f t="shared" ca="1" si="82"/>
        <v/>
      </c>
      <c r="BC97" s="43" t="str">
        <f t="shared" ca="1" si="83"/>
        <v/>
      </c>
      <c r="BD97" s="43" t="str">
        <f t="shared" ca="1" si="84"/>
        <v/>
      </c>
      <c r="BE97" s="43" t="str">
        <f t="shared" ca="1" si="85"/>
        <v/>
      </c>
      <c r="BF97" s="43" t="str">
        <f t="shared" ca="1" si="86"/>
        <v/>
      </c>
      <c r="BG97" s="198" t="str">
        <f t="shared" ca="1" si="87"/>
        <v/>
      </c>
      <c r="BH97" s="43" t="str">
        <f t="shared" ca="1" si="88"/>
        <v/>
      </c>
      <c r="BI97" s="43" t="str">
        <f t="shared" ca="1" si="89"/>
        <v/>
      </c>
      <c r="BJ97" s="43" t="str">
        <f t="shared" ca="1" si="90"/>
        <v/>
      </c>
      <c r="BK97" s="43" t="str">
        <f t="shared" ca="1" si="91"/>
        <v/>
      </c>
      <c r="BL97" s="200" t="str">
        <f t="shared" ca="1" si="92"/>
        <v/>
      </c>
      <c r="BM97" s="35" t="str">
        <f t="shared" ca="1" si="93"/>
        <v/>
      </c>
      <c r="BN97" s="35" t="str">
        <f t="shared" ca="1" si="94"/>
        <v/>
      </c>
      <c r="BO97" s="35" t="str">
        <f t="shared" ca="1" si="95"/>
        <v/>
      </c>
      <c r="BP97" s="35" t="str">
        <f t="shared" ca="1" si="96"/>
        <v/>
      </c>
      <c r="BQ97" s="203" t="str">
        <f t="shared" si="105"/>
        <v/>
      </c>
      <c r="BR97" s="204" t="str">
        <f t="shared" ca="1" si="97"/>
        <v/>
      </c>
      <c r="BS97" s="196" t="str">
        <f t="shared" ca="1" si="98"/>
        <v/>
      </c>
      <c r="BT97" s="71" t="str">
        <f t="shared" ca="1" si="99"/>
        <v/>
      </c>
      <c r="BU97" s="71" t="str">
        <f t="shared" ca="1" si="100"/>
        <v/>
      </c>
      <c r="BV97" s="71" t="str">
        <f t="shared" ca="1" si="101"/>
        <v/>
      </c>
      <c r="BW97" s="71" t="str">
        <f t="shared" ca="1" si="102"/>
        <v/>
      </c>
      <c r="BX97" s="210" t="str">
        <f t="shared" ca="1" si="103"/>
        <v/>
      </c>
      <c r="BY97" s="70"/>
      <c r="BZ97" s="41" t="str">
        <f t="shared" ca="1" si="104"/>
        <v/>
      </c>
    </row>
    <row r="98" spans="1:78" s="37" customFormat="1" ht="13.95" customHeight="1" x14ac:dyDescent="0.3">
      <c r="A98" s="211" t="str">
        <f t="shared" ca="1" si="106"/>
        <v/>
      </c>
      <c r="B98" s="74"/>
      <c r="C98" s="74" t="s">
        <v>39</v>
      </c>
      <c r="D98" s="39" t="s">
        <v>39</v>
      </c>
      <c r="E98" s="39" t="s">
        <v>39</v>
      </c>
      <c r="F98" s="39" t="s">
        <v>383</v>
      </c>
      <c r="G98" s="39"/>
      <c r="H98" s="39"/>
      <c r="I98" s="39"/>
      <c r="J98" s="39"/>
      <c r="K98" s="38"/>
      <c r="L98" s="72">
        <v>6133</v>
      </c>
      <c r="M98" s="67">
        <f t="shared" si="107"/>
        <v>0</v>
      </c>
      <c r="N98" s="190">
        <f t="shared" si="70"/>
        <v>0</v>
      </c>
      <c r="O98" s="73">
        <f>SUM(O99,O100)</f>
        <v>0</v>
      </c>
      <c r="P98" s="73">
        <f t="shared" ref="P98:S98" si="114">SUM(P99,P100)</f>
        <v>0</v>
      </c>
      <c r="Q98" s="73">
        <f t="shared" si="114"/>
        <v>0</v>
      </c>
      <c r="R98" s="73">
        <f t="shared" si="114"/>
        <v>0</v>
      </c>
      <c r="S98" s="73">
        <f t="shared" si="114"/>
        <v>0</v>
      </c>
      <c r="T98" s="70"/>
      <c r="U98" s="76"/>
      <c r="V98" s="76"/>
      <c r="W98" s="76"/>
      <c r="X98" s="76"/>
      <c r="Y98" s="76"/>
      <c r="Z98" s="76"/>
      <c r="AA98" s="76"/>
      <c r="AB98" s="76"/>
      <c r="AC98" s="70">
        <v>98</v>
      </c>
      <c r="AD98" s="187"/>
      <c r="AE98" s="70"/>
      <c r="AF98" s="188"/>
      <c r="AG98" s="182"/>
      <c r="AH98" s="182"/>
      <c r="AI98" s="182"/>
      <c r="AJ98" s="182"/>
      <c r="AK98" s="187"/>
      <c r="AL98" s="70"/>
      <c r="AM98" s="70"/>
      <c r="AN98" s="70"/>
      <c r="AO98" s="70"/>
      <c r="AP98" s="217">
        <f t="shared" si="71"/>
        <v>4</v>
      </c>
      <c r="AQ98" s="35">
        <f>IF($AP99&gt;$AP98, IFERROR(MATCH($AP98, $AP99:$AP$148, 0)-1, ROW($AQ$148)-ROW()), "")</f>
        <v>2</v>
      </c>
      <c r="AR98" s="192">
        <f t="shared" ca="1" si="72"/>
        <v>0</v>
      </c>
      <c r="AS98" s="36">
        <f t="shared" ca="1" si="73"/>
        <v>0</v>
      </c>
      <c r="AT98" s="36">
        <f t="shared" ca="1" si="74"/>
        <v>0</v>
      </c>
      <c r="AU98" s="36">
        <f t="shared" ca="1" si="75"/>
        <v>0</v>
      </c>
      <c r="AV98" s="207">
        <f t="shared" ca="1" si="76"/>
        <v>0</v>
      </c>
      <c r="AW98" s="209">
        <f t="shared" ca="1" si="77"/>
        <v>0</v>
      </c>
      <c r="AX98" s="36">
        <f t="shared" ca="1" si="78"/>
        <v>0</v>
      </c>
      <c r="AY98" s="36">
        <f t="shared" ca="1" si="79"/>
        <v>0</v>
      </c>
      <c r="AZ98" s="36">
        <f t="shared" ca="1" si="80"/>
        <v>0</v>
      </c>
      <c r="BA98" s="36">
        <f t="shared" ca="1" si="81"/>
        <v>0</v>
      </c>
      <c r="BB98" s="195" t="str">
        <f t="shared" ca="1" si="82"/>
        <v/>
      </c>
      <c r="BC98" s="43" t="str">
        <f t="shared" ca="1" si="83"/>
        <v/>
      </c>
      <c r="BD98" s="43" t="str">
        <f t="shared" ca="1" si="84"/>
        <v/>
      </c>
      <c r="BE98" s="43" t="str">
        <f t="shared" ca="1" si="85"/>
        <v/>
      </c>
      <c r="BF98" s="43" t="str">
        <f t="shared" ca="1" si="86"/>
        <v/>
      </c>
      <c r="BG98" s="198" t="str">
        <f t="shared" ca="1" si="87"/>
        <v/>
      </c>
      <c r="BH98" s="43" t="str">
        <f t="shared" ca="1" si="88"/>
        <v/>
      </c>
      <c r="BI98" s="43" t="str">
        <f t="shared" ca="1" si="89"/>
        <v/>
      </c>
      <c r="BJ98" s="43" t="str">
        <f t="shared" ca="1" si="90"/>
        <v/>
      </c>
      <c r="BK98" s="43" t="str">
        <f t="shared" ca="1" si="91"/>
        <v/>
      </c>
      <c r="BL98" s="200" t="str">
        <f t="shared" ca="1" si="92"/>
        <v/>
      </c>
      <c r="BM98" s="35" t="str">
        <f t="shared" ca="1" si="93"/>
        <v/>
      </c>
      <c r="BN98" s="35" t="str">
        <f t="shared" ca="1" si="94"/>
        <v/>
      </c>
      <c r="BO98" s="35" t="str">
        <f t="shared" ca="1" si="95"/>
        <v/>
      </c>
      <c r="BP98" s="35" t="str">
        <f t="shared" ca="1" si="96"/>
        <v/>
      </c>
      <c r="BQ98" s="203" t="str">
        <f t="shared" si="105"/>
        <v/>
      </c>
      <c r="BR98" s="204" t="str">
        <f t="shared" ca="1" si="97"/>
        <v/>
      </c>
      <c r="BS98" s="196" t="str">
        <f t="shared" ca="1" si="98"/>
        <v/>
      </c>
      <c r="BT98" s="71" t="str">
        <f t="shared" ca="1" si="99"/>
        <v/>
      </c>
      <c r="BU98" s="71" t="str">
        <f t="shared" ca="1" si="100"/>
        <v/>
      </c>
      <c r="BV98" s="71" t="str">
        <f t="shared" ca="1" si="101"/>
        <v/>
      </c>
      <c r="BW98" s="71" t="str">
        <f t="shared" ca="1" si="102"/>
        <v/>
      </c>
      <c r="BX98" s="210" t="str">
        <f t="shared" ca="1" si="103"/>
        <v/>
      </c>
      <c r="BY98" s="70"/>
      <c r="BZ98" s="41" t="str">
        <f t="shared" ca="1" si="104"/>
        <v/>
      </c>
    </row>
    <row r="99" spans="1:78" s="37" customFormat="1" ht="13.95" customHeight="1" x14ac:dyDescent="0.3">
      <c r="A99" s="211" t="str">
        <f t="shared" ca="1" si="106"/>
        <v/>
      </c>
      <c r="B99" s="74"/>
      <c r="C99" s="74" t="s">
        <v>39</v>
      </c>
      <c r="D99" s="39" t="s">
        <v>39</v>
      </c>
      <c r="E99" s="39" t="s">
        <v>39</v>
      </c>
      <c r="F99" s="39" t="s">
        <v>39</v>
      </c>
      <c r="G99" s="39" t="s">
        <v>325</v>
      </c>
      <c r="H99" s="39"/>
      <c r="I99" s="39"/>
      <c r="J99" s="39"/>
      <c r="K99" s="38"/>
      <c r="L99" s="72">
        <v>61330</v>
      </c>
      <c r="M99" s="67">
        <f t="shared" si="107"/>
        <v>0</v>
      </c>
      <c r="N99" s="190" t="str">
        <f t="shared" si="70"/>
        <v/>
      </c>
      <c r="O99" s="73"/>
      <c r="P99" s="73"/>
      <c r="Q99" s="73"/>
      <c r="R99" s="73"/>
      <c r="S99" s="73"/>
      <c r="T99" s="70"/>
      <c r="U99" s="76"/>
      <c r="V99" s="76"/>
      <c r="W99" s="76"/>
      <c r="X99" s="76"/>
      <c r="Y99" s="76"/>
      <c r="Z99" s="76"/>
      <c r="AA99" s="76"/>
      <c r="AB99" s="76"/>
      <c r="AC99" s="70">
        <v>99</v>
      </c>
      <c r="AD99" s="187"/>
      <c r="AE99" s="70"/>
      <c r="AF99" s="188"/>
      <c r="AG99" s="182"/>
      <c r="AH99" s="182"/>
      <c r="AI99" s="182"/>
      <c r="AJ99" s="182"/>
      <c r="AK99" s="187"/>
      <c r="AL99" s="70"/>
      <c r="AM99" s="70"/>
      <c r="AN99" s="70"/>
      <c r="AO99" s="70"/>
      <c r="AP99" s="217">
        <f t="shared" si="71"/>
        <v>5</v>
      </c>
      <c r="AQ99" s="35" t="str">
        <f>IF($AP100&gt;$AP99, IFERROR(MATCH($AP99, $AP100:$AP$148, 0)-1, ROW($AQ$148)-ROW()), "")</f>
        <v/>
      </c>
      <c r="AR99" s="192">
        <f t="shared" ca="1" si="72"/>
        <v>0</v>
      </c>
      <c r="AS99" s="36">
        <f t="shared" ca="1" si="73"/>
        <v>0</v>
      </c>
      <c r="AT99" s="36">
        <f t="shared" ca="1" si="74"/>
        <v>0</v>
      </c>
      <c r="AU99" s="36">
        <f t="shared" ca="1" si="75"/>
        <v>0</v>
      </c>
      <c r="AV99" s="207">
        <f t="shared" ca="1" si="76"/>
        <v>0</v>
      </c>
      <c r="AW99" s="209">
        <f t="shared" ca="1" si="77"/>
        <v>0</v>
      </c>
      <c r="AX99" s="36">
        <f t="shared" ca="1" si="78"/>
        <v>0</v>
      </c>
      <c r="AY99" s="36">
        <f t="shared" ca="1" si="79"/>
        <v>0</v>
      </c>
      <c r="AZ99" s="36">
        <f t="shared" ca="1" si="80"/>
        <v>0</v>
      </c>
      <c r="BA99" s="36">
        <f t="shared" ca="1" si="81"/>
        <v>0</v>
      </c>
      <c r="BB99" s="195" t="str">
        <f t="shared" ca="1" si="82"/>
        <v/>
      </c>
      <c r="BC99" s="43" t="str">
        <f t="shared" ca="1" si="83"/>
        <v/>
      </c>
      <c r="BD99" s="43" t="str">
        <f t="shared" ca="1" si="84"/>
        <v/>
      </c>
      <c r="BE99" s="43" t="str">
        <f t="shared" ca="1" si="85"/>
        <v/>
      </c>
      <c r="BF99" s="43" t="str">
        <f t="shared" ca="1" si="86"/>
        <v/>
      </c>
      <c r="BG99" s="198" t="str">
        <f t="shared" ca="1" si="87"/>
        <v/>
      </c>
      <c r="BH99" s="43" t="str">
        <f t="shared" ca="1" si="88"/>
        <v/>
      </c>
      <c r="BI99" s="43" t="str">
        <f t="shared" ca="1" si="89"/>
        <v/>
      </c>
      <c r="BJ99" s="43" t="str">
        <f t="shared" ca="1" si="90"/>
        <v/>
      </c>
      <c r="BK99" s="43" t="str">
        <f t="shared" ca="1" si="91"/>
        <v/>
      </c>
      <c r="BL99" s="200" t="str">
        <f t="shared" ca="1" si="92"/>
        <v/>
      </c>
      <c r="BM99" s="35" t="str">
        <f t="shared" ca="1" si="93"/>
        <v/>
      </c>
      <c r="BN99" s="35" t="str">
        <f t="shared" ca="1" si="94"/>
        <v/>
      </c>
      <c r="BO99" s="35" t="str">
        <f t="shared" ca="1" si="95"/>
        <v/>
      </c>
      <c r="BP99" s="35" t="str">
        <f t="shared" ca="1" si="96"/>
        <v/>
      </c>
      <c r="BQ99" s="203" t="str">
        <f t="shared" si="105"/>
        <v/>
      </c>
      <c r="BR99" s="204" t="str">
        <f t="shared" ca="1" si="97"/>
        <v/>
      </c>
      <c r="BS99" s="196" t="str">
        <f t="shared" ca="1" si="98"/>
        <v/>
      </c>
      <c r="BT99" s="71" t="str">
        <f t="shared" ca="1" si="99"/>
        <v/>
      </c>
      <c r="BU99" s="71" t="str">
        <f t="shared" ca="1" si="100"/>
        <v/>
      </c>
      <c r="BV99" s="71" t="str">
        <f t="shared" ca="1" si="101"/>
        <v/>
      </c>
      <c r="BW99" s="71" t="str">
        <f t="shared" ca="1" si="102"/>
        <v/>
      </c>
      <c r="BX99" s="210" t="str">
        <f t="shared" ca="1" si="103"/>
        <v/>
      </c>
      <c r="BY99" s="70"/>
      <c r="BZ99" s="41" t="str">
        <f t="shared" ca="1" si="104"/>
        <v/>
      </c>
    </row>
    <row r="100" spans="1:78" s="37" customFormat="1" ht="13.95" customHeight="1" x14ac:dyDescent="0.3">
      <c r="A100" s="211" t="str">
        <f t="shared" ca="1" si="106"/>
        <v/>
      </c>
      <c r="B100" s="74"/>
      <c r="C100" s="74" t="s">
        <v>39</v>
      </c>
      <c r="D100" s="39" t="s">
        <v>39</v>
      </c>
      <c r="E100" s="39" t="s">
        <v>39</v>
      </c>
      <c r="F100" s="39" t="s">
        <v>39</v>
      </c>
      <c r="G100" s="39" t="s">
        <v>326</v>
      </c>
      <c r="H100" s="39"/>
      <c r="I100" s="39"/>
      <c r="J100" s="39"/>
      <c r="K100" s="38"/>
      <c r="L100" s="72">
        <v>61331</v>
      </c>
      <c r="M100" s="67">
        <f t="shared" si="107"/>
        <v>0</v>
      </c>
      <c r="N100" s="190" t="str">
        <f t="shared" si="70"/>
        <v/>
      </c>
      <c r="O100" s="73"/>
      <c r="P100" s="73"/>
      <c r="Q100" s="73"/>
      <c r="R100" s="73"/>
      <c r="S100" s="73"/>
      <c r="T100" s="70"/>
      <c r="U100" s="76"/>
      <c r="V100" s="76"/>
      <c r="W100" s="76"/>
      <c r="X100" s="76"/>
      <c r="Y100" s="76"/>
      <c r="Z100" s="76"/>
      <c r="AA100" s="76"/>
      <c r="AB100" s="76"/>
      <c r="AC100" s="70">
        <v>100</v>
      </c>
      <c r="AD100" s="187"/>
      <c r="AE100" s="70"/>
      <c r="AF100" s="188"/>
      <c r="AG100" s="182"/>
      <c r="AH100" s="182"/>
      <c r="AI100" s="182"/>
      <c r="AJ100" s="182"/>
      <c r="AK100" s="187"/>
      <c r="AL100" s="70"/>
      <c r="AM100" s="70"/>
      <c r="AN100" s="70"/>
      <c r="AO100" s="70"/>
      <c r="AP100" s="217">
        <f t="shared" si="71"/>
        <v>5</v>
      </c>
      <c r="AQ100" s="35" t="str">
        <f>IF($AP101&gt;$AP100, IFERROR(MATCH($AP100, $AP101:$AP$148, 0)-1, ROW($AQ$148)-ROW()), "")</f>
        <v/>
      </c>
      <c r="AR100" s="192">
        <f t="shared" ca="1" si="72"/>
        <v>0</v>
      </c>
      <c r="AS100" s="36">
        <f t="shared" ca="1" si="73"/>
        <v>0</v>
      </c>
      <c r="AT100" s="36">
        <f t="shared" ca="1" si="74"/>
        <v>0</v>
      </c>
      <c r="AU100" s="36">
        <f t="shared" ca="1" si="75"/>
        <v>0</v>
      </c>
      <c r="AV100" s="207">
        <f t="shared" ca="1" si="76"/>
        <v>0</v>
      </c>
      <c r="AW100" s="209">
        <f t="shared" ca="1" si="77"/>
        <v>0</v>
      </c>
      <c r="AX100" s="36">
        <f t="shared" ca="1" si="78"/>
        <v>0</v>
      </c>
      <c r="AY100" s="36">
        <f t="shared" ca="1" si="79"/>
        <v>0</v>
      </c>
      <c r="AZ100" s="36">
        <f t="shared" ca="1" si="80"/>
        <v>0</v>
      </c>
      <c r="BA100" s="36">
        <f t="shared" ca="1" si="81"/>
        <v>0</v>
      </c>
      <c r="BB100" s="195" t="str">
        <f t="shared" ca="1" si="82"/>
        <v/>
      </c>
      <c r="BC100" s="43" t="str">
        <f t="shared" ca="1" si="83"/>
        <v/>
      </c>
      <c r="BD100" s="43" t="str">
        <f t="shared" ca="1" si="84"/>
        <v/>
      </c>
      <c r="BE100" s="43" t="str">
        <f t="shared" ca="1" si="85"/>
        <v/>
      </c>
      <c r="BF100" s="43" t="str">
        <f t="shared" ca="1" si="86"/>
        <v/>
      </c>
      <c r="BG100" s="198" t="str">
        <f t="shared" ca="1" si="87"/>
        <v/>
      </c>
      <c r="BH100" s="43" t="str">
        <f t="shared" ca="1" si="88"/>
        <v/>
      </c>
      <c r="BI100" s="43" t="str">
        <f t="shared" ca="1" si="89"/>
        <v/>
      </c>
      <c r="BJ100" s="43" t="str">
        <f t="shared" ca="1" si="90"/>
        <v/>
      </c>
      <c r="BK100" s="43" t="str">
        <f t="shared" ca="1" si="91"/>
        <v/>
      </c>
      <c r="BL100" s="200" t="str">
        <f t="shared" ca="1" si="92"/>
        <v/>
      </c>
      <c r="BM100" s="35" t="str">
        <f t="shared" ca="1" si="93"/>
        <v/>
      </c>
      <c r="BN100" s="35" t="str">
        <f t="shared" ca="1" si="94"/>
        <v/>
      </c>
      <c r="BO100" s="35" t="str">
        <f t="shared" ca="1" si="95"/>
        <v/>
      </c>
      <c r="BP100" s="35" t="str">
        <f t="shared" ca="1" si="96"/>
        <v/>
      </c>
      <c r="BQ100" s="203" t="str">
        <f t="shared" si="105"/>
        <v/>
      </c>
      <c r="BR100" s="204" t="str">
        <f t="shared" ca="1" si="97"/>
        <v/>
      </c>
      <c r="BS100" s="196" t="str">
        <f t="shared" ca="1" si="98"/>
        <v/>
      </c>
      <c r="BT100" s="71" t="str">
        <f t="shared" ca="1" si="99"/>
        <v/>
      </c>
      <c r="BU100" s="71" t="str">
        <f t="shared" ca="1" si="100"/>
        <v/>
      </c>
      <c r="BV100" s="71" t="str">
        <f t="shared" ca="1" si="101"/>
        <v/>
      </c>
      <c r="BW100" s="71" t="str">
        <f t="shared" ca="1" si="102"/>
        <v/>
      </c>
      <c r="BX100" s="210" t="str">
        <f t="shared" ca="1" si="103"/>
        <v/>
      </c>
      <c r="BY100" s="70"/>
      <c r="BZ100" s="41" t="str">
        <f t="shared" ca="1" si="104"/>
        <v/>
      </c>
    </row>
    <row r="101" spans="1:78" s="37" customFormat="1" ht="13.95" customHeight="1" x14ac:dyDescent="0.3">
      <c r="A101" s="211" t="str">
        <f t="shared" ca="1" si="106"/>
        <v/>
      </c>
      <c r="B101" s="74"/>
      <c r="C101" s="74" t="s">
        <v>39</v>
      </c>
      <c r="D101" s="39" t="s">
        <v>39</v>
      </c>
      <c r="E101" s="39" t="s">
        <v>39</v>
      </c>
      <c r="F101" s="39" t="s">
        <v>384</v>
      </c>
      <c r="G101" s="39"/>
      <c r="H101" s="39"/>
      <c r="I101" s="39"/>
      <c r="J101" s="39"/>
      <c r="K101" s="38"/>
      <c r="L101" s="72">
        <v>6134</v>
      </c>
      <c r="M101" s="67">
        <f t="shared" si="107"/>
        <v>0</v>
      </c>
      <c r="N101" s="190">
        <f t="shared" ref="N101:N132" si="115">IF(Begrotingstype="Stabiel", VALUE(O101), IF(O101&amp;P101&amp;Q101&amp;R101&amp;S101&lt;&gt;"", SUM(O101:S101)/5, ""))</f>
        <v>0</v>
      </c>
      <c r="O101" s="73">
        <f>SUM(O102,O103)</f>
        <v>0</v>
      </c>
      <c r="P101" s="73">
        <f t="shared" ref="P101:S101" si="116">SUM(P102,P103)</f>
        <v>0</v>
      </c>
      <c r="Q101" s="73">
        <f t="shared" si="116"/>
        <v>0</v>
      </c>
      <c r="R101" s="73">
        <f t="shared" si="116"/>
        <v>0</v>
      </c>
      <c r="S101" s="73">
        <f t="shared" si="116"/>
        <v>0</v>
      </c>
      <c r="T101" s="70"/>
      <c r="U101" s="76"/>
      <c r="V101" s="76"/>
      <c r="W101" s="76"/>
      <c r="X101" s="76"/>
      <c r="Y101" s="76"/>
      <c r="Z101" s="76"/>
      <c r="AA101" s="76"/>
      <c r="AB101" s="76"/>
      <c r="AC101" s="70">
        <v>101</v>
      </c>
      <c r="AD101" s="187"/>
      <c r="AE101" s="70"/>
      <c r="AF101" s="188"/>
      <c r="AG101" s="182"/>
      <c r="AH101" s="182"/>
      <c r="AI101" s="182"/>
      <c r="AJ101" s="182"/>
      <c r="AK101" s="187"/>
      <c r="AL101" s="70"/>
      <c r="AM101" s="70"/>
      <c r="AN101" s="70"/>
      <c r="AO101" s="70"/>
      <c r="AP101" s="217">
        <f t="shared" si="71"/>
        <v>4</v>
      </c>
      <c r="AQ101" s="35">
        <f>IF($AP102&gt;$AP101, IFERROR(MATCH($AP101, $AP102:$AP$148, 0)-1, ROW($AQ$148)-ROW()), "")</f>
        <v>2</v>
      </c>
      <c r="AR101" s="192">
        <f t="shared" ca="1" si="72"/>
        <v>0</v>
      </c>
      <c r="AS101" s="36">
        <f t="shared" ca="1" si="73"/>
        <v>0</v>
      </c>
      <c r="AT101" s="36">
        <f t="shared" ca="1" si="74"/>
        <v>0</v>
      </c>
      <c r="AU101" s="36">
        <f t="shared" ca="1" si="75"/>
        <v>0</v>
      </c>
      <c r="AV101" s="207">
        <f t="shared" ca="1" si="76"/>
        <v>0</v>
      </c>
      <c r="AW101" s="209">
        <f t="shared" ca="1" si="77"/>
        <v>0</v>
      </c>
      <c r="AX101" s="36">
        <f t="shared" ca="1" si="78"/>
        <v>0</v>
      </c>
      <c r="AY101" s="36">
        <f t="shared" ca="1" si="79"/>
        <v>0</v>
      </c>
      <c r="AZ101" s="36">
        <f t="shared" ca="1" si="80"/>
        <v>0</v>
      </c>
      <c r="BA101" s="36">
        <f t="shared" ca="1" si="81"/>
        <v>0</v>
      </c>
      <c r="BB101" s="195" t="str">
        <f t="shared" ca="1" si="82"/>
        <v/>
      </c>
      <c r="BC101" s="43" t="str">
        <f t="shared" ca="1" si="83"/>
        <v/>
      </c>
      <c r="BD101" s="43" t="str">
        <f t="shared" ca="1" si="84"/>
        <v/>
      </c>
      <c r="BE101" s="43" t="str">
        <f t="shared" ca="1" si="85"/>
        <v/>
      </c>
      <c r="BF101" s="43" t="str">
        <f t="shared" ca="1" si="86"/>
        <v/>
      </c>
      <c r="BG101" s="198" t="str">
        <f t="shared" ca="1" si="87"/>
        <v/>
      </c>
      <c r="BH101" s="43" t="str">
        <f t="shared" ca="1" si="88"/>
        <v/>
      </c>
      <c r="BI101" s="43" t="str">
        <f t="shared" ca="1" si="89"/>
        <v/>
      </c>
      <c r="BJ101" s="43" t="str">
        <f t="shared" ca="1" si="90"/>
        <v/>
      </c>
      <c r="BK101" s="43" t="str">
        <f t="shared" ca="1" si="91"/>
        <v/>
      </c>
      <c r="BL101" s="200" t="str">
        <f t="shared" ca="1" si="92"/>
        <v/>
      </c>
      <c r="BM101" s="35" t="str">
        <f t="shared" ca="1" si="93"/>
        <v/>
      </c>
      <c r="BN101" s="35" t="str">
        <f t="shared" ca="1" si="94"/>
        <v/>
      </c>
      <c r="BO101" s="35" t="str">
        <f t="shared" ca="1" si="95"/>
        <v/>
      </c>
      <c r="BP101" s="35" t="str">
        <f t="shared" ca="1" si="96"/>
        <v/>
      </c>
      <c r="BQ101" s="203" t="str">
        <f t="shared" si="105"/>
        <v/>
      </c>
      <c r="BR101" s="204" t="str">
        <f t="shared" ca="1" si="97"/>
        <v/>
      </c>
      <c r="BS101" s="196" t="str">
        <f t="shared" ca="1" si="98"/>
        <v/>
      </c>
      <c r="BT101" s="71" t="str">
        <f t="shared" ca="1" si="99"/>
        <v/>
      </c>
      <c r="BU101" s="71" t="str">
        <f t="shared" ca="1" si="100"/>
        <v/>
      </c>
      <c r="BV101" s="71" t="str">
        <f t="shared" ca="1" si="101"/>
        <v/>
      </c>
      <c r="BW101" s="71" t="str">
        <f t="shared" ca="1" si="102"/>
        <v/>
      </c>
      <c r="BX101" s="210" t="str">
        <f t="shared" ca="1" si="103"/>
        <v/>
      </c>
      <c r="BY101" s="70"/>
      <c r="BZ101" s="41" t="str">
        <f t="shared" ca="1" si="104"/>
        <v/>
      </c>
    </row>
    <row r="102" spans="1:78" s="37" customFormat="1" ht="13.95" customHeight="1" x14ac:dyDescent="0.3">
      <c r="A102" s="211" t="str">
        <f t="shared" ca="1" si="106"/>
        <v/>
      </c>
      <c r="B102" s="74"/>
      <c r="C102" s="74" t="s">
        <v>39</v>
      </c>
      <c r="D102" s="39" t="s">
        <v>39</v>
      </c>
      <c r="E102" s="39" t="s">
        <v>39</v>
      </c>
      <c r="F102" s="39" t="s">
        <v>39</v>
      </c>
      <c r="G102" s="39" t="s">
        <v>325</v>
      </c>
      <c r="H102" s="39"/>
      <c r="I102" s="39"/>
      <c r="J102" s="39"/>
      <c r="K102" s="38"/>
      <c r="L102" s="72">
        <v>61340</v>
      </c>
      <c r="M102" s="67">
        <f t="shared" si="107"/>
        <v>0</v>
      </c>
      <c r="N102" s="190" t="str">
        <f t="shared" si="115"/>
        <v/>
      </c>
      <c r="O102" s="73"/>
      <c r="P102" s="73"/>
      <c r="Q102" s="73"/>
      <c r="R102" s="73"/>
      <c r="S102" s="73"/>
      <c r="T102" s="70"/>
      <c r="U102" s="76"/>
      <c r="V102" s="76"/>
      <c r="W102" s="76"/>
      <c r="X102" s="76"/>
      <c r="Y102" s="76"/>
      <c r="Z102" s="76"/>
      <c r="AA102" s="76"/>
      <c r="AB102" s="76"/>
      <c r="AC102" s="70">
        <v>102</v>
      </c>
      <c r="AD102" s="187"/>
      <c r="AE102" s="70"/>
      <c r="AF102" s="188"/>
      <c r="AG102" s="182"/>
      <c r="AH102" s="182"/>
      <c r="AI102" s="182"/>
      <c r="AJ102" s="182"/>
      <c r="AK102" s="187"/>
      <c r="AL102" s="70"/>
      <c r="AM102" s="70"/>
      <c r="AN102" s="70"/>
      <c r="AO102" s="70"/>
      <c r="AP102" s="217">
        <f t="shared" si="71"/>
        <v>5</v>
      </c>
      <c r="AQ102" s="35" t="str">
        <f>IF($AP103&gt;$AP102, IFERROR(MATCH($AP102, $AP103:$AP$148, 0)-1, ROW($AQ$148)-ROW()), "")</f>
        <v/>
      </c>
      <c r="AR102" s="192">
        <f t="shared" ca="1" si="72"/>
        <v>0</v>
      </c>
      <c r="AS102" s="36">
        <f t="shared" ca="1" si="73"/>
        <v>0</v>
      </c>
      <c r="AT102" s="36">
        <f t="shared" ca="1" si="74"/>
        <v>0</v>
      </c>
      <c r="AU102" s="36">
        <f t="shared" ca="1" si="75"/>
        <v>0</v>
      </c>
      <c r="AV102" s="207">
        <f t="shared" ca="1" si="76"/>
        <v>0</v>
      </c>
      <c r="AW102" s="209">
        <f t="shared" ca="1" si="77"/>
        <v>0</v>
      </c>
      <c r="AX102" s="36">
        <f t="shared" ca="1" si="78"/>
        <v>0</v>
      </c>
      <c r="AY102" s="36">
        <f t="shared" ca="1" si="79"/>
        <v>0</v>
      </c>
      <c r="AZ102" s="36">
        <f t="shared" ca="1" si="80"/>
        <v>0</v>
      </c>
      <c r="BA102" s="36">
        <f t="shared" ca="1" si="81"/>
        <v>0</v>
      </c>
      <c r="BB102" s="195" t="str">
        <f t="shared" ca="1" si="82"/>
        <v/>
      </c>
      <c r="BC102" s="43" t="str">
        <f t="shared" ca="1" si="83"/>
        <v/>
      </c>
      <c r="BD102" s="43" t="str">
        <f t="shared" ca="1" si="84"/>
        <v/>
      </c>
      <c r="BE102" s="43" t="str">
        <f t="shared" ca="1" si="85"/>
        <v/>
      </c>
      <c r="BF102" s="43" t="str">
        <f t="shared" ca="1" si="86"/>
        <v/>
      </c>
      <c r="BG102" s="198" t="str">
        <f t="shared" ca="1" si="87"/>
        <v/>
      </c>
      <c r="BH102" s="43" t="str">
        <f t="shared" ca="1" si="88"/>
        <v/>
      </c>
      <c r="BI102" s="43" t="str">
        <f t="shared" ca="1" si="89"/>
        <v/>
      </c>
      <c r="BJ102" s="43" t="str">
        <f t="shared" ca="1" si="90"/>
        <v/>
      </c>
      <c r="BK102" s="43" t="str">
        <f t="shared" ca="1" si="91"/>
        <v/>
      </c>
      <c r="BL102" s="200" t="str">
        <f t="shared" ca="1" si="92"/>
        <v/>
      </c>
      <c r="BM102" s="35" t="str">
        <f t="shared" ca="1" si="93"/>
        <v/>
      </c>
      <c r="BN102" s="35" t="str">
        <f t="shared" ca="1" si="94"/>
        <v/>
      </c>
      <c r="BO102" s="35" t="str">
        <f t="shared" ca="1" si="95"/>
        <v/>
      </c>
      <c r="BP102" s="35" t="str">
        <f t="shared" ca="1" si="96"/>
        <v/>
      </c>
      <c r="BQ102" s="203" t="str">
        <f t="shared" si="105"/>
        <v/>
      </c>
      <c r="BR102" s="204" t="str">
        <f t="shared" ca="1" si="97"/>
        <v/>
      </c>
      <c r="BS102" s="196" t="str">
        <f t="shared" ca="1" si="98"/>
        <v/>
      </c>
      <c r="BT102" s="71" t="str">
        <f t="shared" ca="1" si="99"/>
        <v/>
      </c>
      <c r="BU102" s="71" t="str">
        <f t="shared" ca="1" si="100"/>
        <v/>
      </c>
      <c r="BV102" s="71" t="str">
        <f t="shared" ca="1" si="101"/>
        <v/>
      </c>
      <c r="BW102" s="71" t="str">
        <f t="shared" ca="1" si="102"/>
        <v/>
      </c>
      <c r="BX102" s="210" t="str">
        <f t="shared" ca="1" si="103"/>
        <v/>
      </c>
      <c r="BY102" s="70"/>
      <c r="BZ102" s="41" t="str">
        <f t="shared" ca="1" si="104"/>
        <v/>
      </c>
    </row>
    <row r="103" spans="1:78" s="37" customFormat="1" ht="13.95" customHeight="1" x14ac:dyDescent="0.3">
      <c r="A103" s="211" t="str">
        <f t="shared" ca="1" si="106"/>
        <v/>
      </c>
      <c r="B103" s="74"/>
      <c r="C103" s="74" t="s">
        <v>39</v>
      </c>
      <c r="D103" s="39" t="s">
        <v>39</v>
      </c>
      <c r="E103" s="39" t="s">
        <v>39</v>
      </c>
      <c r="F103" s="39" t="s">
        <v>39</v>
      </c>
      <c r="G103" s="39" t="s">
        <v>326</v>
      </c>
      <c r="H103" s="39"/>
      <c r="I103" s="39"/>
      <c r="J103" s="39"/>
      <c r="K103" s="38"/>
      <c r="L103" s="72">
        <v>61341</v>
      </c>
      <c r="M103" s="67">
        <f t="shared" si="107"/>
        <v>0</v>
      </c>
      <c r="N103" s="190" t="str">
        <f t="shared" si="115"/>
        <v/>
      </c>
      <c r="O103" s="73"/>
      <c r="P103" s="73"/>
      <c r="Q103" s="73"/>
      <c r="R103" s="73"/>
      <c r="S103" s="73"/>
      <c r="T103" s="70"/>
      <c r="U103" s="76"/>
      <c r="V103" s="76"/>
      <c r="W103" s="76"/>
      <c r="X103" s="76"/>
      <c r="Y103" s="76"/>
      <c r="Z103" s="76"/>
      <c r="AA103" s="76"/>
      <c r="AB103" s="76"/>
      <c r="AC103" s="70">
        <v>103</v>
      </c>
      <c r="AD103" s="187"/>
      <c r="AE103" s="70"/>
      <c r="AF103" s="188"/>
      <c r="AG103" s="182"/>
      <c r="AH103" s="182"/>
      <c r="AI103" s="182"/>
      <c r="AJ103" s="182"/>
      <c r="AK103" s="187"/>
      <c r="AL103" s="70"/>
      <c r="AM103" s="70"/>
      <c r="AN103" s="70"/>
      <c r="AO103" s="70"/>
      <c r="AP103" s="217">
        <f t="shared" si="71"/>
        <v>5</v>
      </c>
      <c r="AQ103" s="35" t="str">
        <f>IF($AP104&gt;$AP103, IFERROR(MATCH($AP103, $AP104:$AP$148, 0)-1, ROW($AQ$148)-ROW()), "")</f>
        <v/>
      </c>
      <c r="AR103" s="192">
        <f t="shared" ca="1" si="72"/>
        <v>0</v>
      </c>
      <c r="AS103" s="36">
        <f t="shared" ca="1" si="73"/>
        <v>0</v>
      </c>
      <c r="AT103" s="36">
        <f t="shared" ca="1" si="74"/>
        <v>0</v>
      </c>
      <c r="AU103" s="36">
        <f t="shared" ca="1" si="75"/>
        <v>0</v>
      </c>
      <c r="AV103" s="207">
        <f t="shared" ca="1" si="76"/>
        <v>0</v>
      </c>
      <c r="AW103" s="209">
        <f t="shared" ca="1" si="77"/>
        <v>0</v>
      </c>
      <c r="AX103" s="36">
        <f t="shared" ca="1" si="78"/>
        <v>0</v>
      </c>
      <c r="AY103" s="36">
        <f t="shared" ca="1" si="79"/>
        <v>0</v>
      </c>
      <c r="AZ103" s="36">
        <f t="shared" ca="1" si="80"/>
        <v>0</v>
      </c>
      <c r="BA103" s="36">
        <f t="shared" ca="1" si="81"/>
        <v>0</v>
      </c>
      <c r="BB103" s="195" t="str">
        <f t="shared" ca="1" si="82"/>
        <v/>
      </c>
      <c r="BC103" s="43" t="str">
        <f t="shared" ca="1" si="83"/>
        <v/>
      </c>
      <c r="BD103" s="43" t="str">
        <f t="shared" ca="1" si="84"/>
        <v/>
      </c>
      <c r="BE103" s="43" t="str">
        <f t="shared" ca="1" si="85"/>
        <v/>
      </c>
      <c r="BF103" s="43" t="str">
        <f t="shared" ca="1" si="86"/>
        <v/>
      </c>
      <c r="BG103" s="198" t="str">
        <f t="shared" ca="1" si="87"/>
        <v/>
      </c>
      <c r="BH103" s="43" t="str">
        <f t="shared" ca="1" si="88"/>
        <v/>
      </c>
      <c r="BI103" s="43" t="str">
        <f t="shared" ca="1" si="89"/>
        <v/>
      </c>
      <c r="BJ103" s="43" t="str">
        <f t="shared" ca="1" si="90"/>
        <v/>
      </c>
      <c r="BK103" s="43" t="str">
        <f t="shared" ca="1" si="91"/>
        <v/>
      </c>
      <c r="BL103" s="200" t="str">
        <f t="shared" ca="1" si="92"/>
        <v/>
      </c>
      <c r="BM103" s="35" t="str">
        <f t="shared" ca="1" si="93"/>
        <v/>
      </c>
      <c r="BN103" s="35" t="str">
        <f t="shared" ca="1" si="94"/>
        <v/>
      </c>
      <c r="BO103" s="35" t="str">
        <f t="shared" ca="1" si="95"/>
        <v/>
      </c>
      <c r="BP103" s="35" t="str">
        <f t="shared" ca="1" si="96"/>
        <v/>
      </c>
      <c r="BQ103" s="203" t="str">
        <f t="shared" si="105"/>
        <v/>
      </c>
      <c r="BR103" s="204" t="str">
        <f t="shared" ca="1" si="97"/>
        <v/>
      </c>
      <c r="BS103" s="196" t="str">
        <f t="shared" ca="1" si="98"/>
        <v/>
      </c>
      <c r="BT103" s="71" t="str">
        <f t="shared" ca="1" si="99"/>
        <v/>
      </c>
      <c r="BU103" s="71" t="str">
        <f t="shared" ca="1" si="100"/>
        <v/>
      </c>
      <c r="BV103" s="71" t="str">
        <f t="shared" ca="1" si="101"/>
        <v/>
      </c>
      <c r="BW103" s="71" t="str">
        <f t="shared" ca="1" si="102"/>
        <v/>
      </c>
      <c r="BX103" s="210" t="str">
        <f t="shared" ca="1" si="103"/>
        <v/>
      </c>
      <c r="BY103" s="70"/>
      <c r="BZ103" s="41" t="str">
        <f t="shared" ca="1" si="104"/>
        <v/>
      </c>
    </row>
    <row r="104" spans="1:78" s="37" customFormat="1" ht="13.95" customHeight="1" x14ac:dyDescent="0.3">
      <c r="A104" s="211" t="str">
        <f t="shared" ca="1" si="106"/>
        <v/>
      </c>
      <c r="B104" s="74"/>
      <c r="C104" s="74" t="s">
        <v>39</v>
      </c>
      <c r="D104" s="39" t="s">
        <v>39</v>
      </c>
      <c r="E104" s="39" t="s">
        <v>39</v>
      </c>
      <c r="F104" s="39" t="s">
        <v>385</v>
      </c>
      <c r="G104" s="39"/>
      <c r="H104" s="39"/>
      <c r="I104" s="39"/>
      <c r="J104" s="39"/>
      <c r="K104" s="38"/>
      <c r="L104" s="72">
        <v>6135</v>
      </c>
      <c r="M104" s="67">
        <f t="shared" si="107"/>
        <v>0</v>
      </c>
      <c r="N104" s="190" t="str">
        <f t="shared" si="115"/>
        <v/>
      </c>
      <c r="O104" s="73"/>
      <c r="P104" s="73"/>
      <c r="Q104" s="73"/>
      <c r="R104" s="73"/>
      <c r="S104" s="73"/>
      <c r="T104" s="70"/>
      <c r="U104" s="76"/>
      <c r="V104" s="76"/>
      <c r="W104" s="76"/>
      <c r="X104" s="76"/>
      <c r="Y104" s="76"/>
      <c r="Z104" s="76"/>
      <c r="AA104" s="76"/>
      <c r="AB104" s="76"/>
      <c r="AC104" s="70">
        <v>104</v>
      </c>
      <c r="AD104" s="187"/>
      <c r="AE104" s="70"/>
      <c r="AF104" s="188"/>
      <c r="AG104" s="182"/>
      <c r="AH104" s="182"/>
      <c r="AI104" s="182"/>
      <c r="AJ104" s="182"/>
      <c r="AK104" s="187"/>
      <c r="AL104" s="70"/>
      <c r="AM104" s="70"/>
      <c r="AN104" s="70"/>
      <c r="AO104" s="70"/>
      <c r="AP104" s="217">
        <f t="shared" si="71"/>
        <v>4</v>
      </c>
      <c r="AQ104" s="35" t="str">
        <f>IF($AP105&gt;$AP104, IFERROR(MATCH($AP104, $AP105:$AP$148, 0)-1, ROW($AQ$148)-ROW()), "")</f>
        <v/>
      </c>
      <c r="AR104" s="192">
        <f t="shared" ca="1" si="72"/>
        <v>0</v>
      </c>
      <c r="AS104" s="36">
        <f t="shared" ca="1" si="73"/>
        <v>0</v>
      </c>
      <c r="AT104" s="36">
        <f t="shared" ca="1" si="74"/>
        <v>0</v>
      </c>
      <c r="AU104" s="36">
        <f t="shared" ca="1" si="75"/>
        <v>0</v>
      </c>
      <c r="AV104" s="207">
        <f t="shared" ca="1" si="76"/>
        <v>0</v>
      </c>
      <c r="AW104" s="209">
        <f t="shared" ca="1" si="77"/>
        <v>0</v>
      </c>
      <c r="AX104" s="36">
        <f t="shared" ca="1" si="78"/>
        <v>0</v>
      </c>
      <c r="AY104" s="36">
        <f t="shared" ca="1" si="79"/>
        <v>0</v>
      </c>
      <c r="AZ104" s="36">
        <f t="shared" ca="1" si="80"/>
        <v>0</v>
      </c>
      <c r="BA104" s="36">
        <f t="shared" ca="1" si="81"/>
        <v>0</v>
      </c>
      <c r="BB104" s="195" t="str">
        <f t="shared" ca="1" si="82"/>
        <v/>
      </c>
      <c r="BC104" s="43" t="str">
        <f t="shared" ca="1" si="83"/>
        <v/>
      </c>
      <c r="BD104" s="43" t="str">
        <f t="shared" ca="1" si="84"/>
        <v/>
      </c>
      <c r="BE104" s="43" t="str">
        <f t="shared" ca="1" si="85"/>
        <v/>
      </c>
      <c r="BF104" s="43" t="str">
        <f t="shared" ca="1" si="86"/>
        <v/>
      </c>
      <c r="BG104" s="198" t="str">
        <f t="shared" ca="1" si="87"/>
        <v/>
      </c>
      <c r="BH104" s="43" t="str">
        <f t="shared" ca="1" si="88"/>
        <v/>
      </c>
      <c r="BI104" s="43" t="str">
        <f t="shared" ca="1" si="89"/>
        <v/>
      </c>
      <c r="BJ104" s="43" t="str">
        <f t="shared" ca="1" si="90"/>
        <v/>
      </c>
      <c r="BK104" s="43" t="str">
        <f t="shared" ca="1" si="91"/>
        <v/>
      </c>
      <c r="BL104" s="200" t="str">
        <f t="shared" ca="1" si="92"/>
        <v/>
      </c>
      <c r="BM104" s="35" t="str">
        <f t="shared" ca="1" si="93"/>
        <v/>
      </c>
      <c r="BN104" s="35" t="str">
        <f t="shared" ca="1" si="94"/>
        <v/>
      </c>
      <c r="BO104" s="35" t="str">
        <f t="shared" ca="1" si="95"/>
        <v/>
      </c>
      <c r="BP104" s="35" t="str">
        <f t="shared" ca="1" si="96"/>
        <v/>
      </c>
      <c r="BQ104" s="203" t="str">
        <f t="shared" si="105"/>
        <v/>
      </c>
      <c r="BR104" s="204" t="str">
        <f t="shared" ca="1" si="97"/>
        <v/>
      </c>
      <c r="BS104" s="196" t="str">
        <f t="shared" ca="1" si="98"/>
        <v/>
      </c>
      <c r="BT104" s="71" t="str">
        <f t="shared" ca="1" si="99"/>
        <v/>
      </c>
      <c r="BU104" s="71" t="str">
        <f t="shared" ca="1" si="100"/>
        <v/>
      </c>
      <c r="BV104" s="71" t="str">
        <f t="shared" ca="1" si="101"/>
        <v/>
      </c>
      <c r="BW104" s="71" t="str">
        <f t="shared" ca="1" si="102"/>
        <v/>
      </c>
      <c r="BX104" s="210" t="str">
        <f t="shared" ca="1" si="103"/>
        <v/>
      </c>
      <c r="BY104" s="70"/>
      <c r="BZ104" s="41" t="str">
        <f t="shared" ca="1" si="104"/>
        <v/>
      </c>
    </row>
    <row r="105" spans="1:78" s="37" customFormat="1" ht="13.95" customHeight="1" x14ac:dyDescent="0.3">
      <c r="A105" s="211" t="str">
        <f t="shared" ca="1" si="106"/>
        <v/>
      </c>
      <c r="B105" s="74"/>
      <c r="C105" s="74" t="s">
        <v>39</v>
      </c>
      <c r="D105" s="39" t="s">
        <v>39</v>
      </c>
      <c r="E105" s="39" t="s">
        <v>39</v>
      </c>
      <c r="F105" s="39" t="s">
        <v>94984</v>
      </c>
      <c r="G105" s="39"/>
      <c r="H105" s="39"/>
      <c r="I105" s="39"/>
      <c r="J105" s="39"/>
      <c r="K105" s="38"/>
      <c r="L105" s="72">
        <v>6136</v>
      </c>
      <c r="M105" s="67">
        <f t="shared" si="107"/>
        <v>0</v>
      </c>
      <c r="N105" s="190" t="str">
        <f t="shared" si="115"/>
        <v/>
      </c>
      <c r="O105" s="73"/>
      <c r="P105" s="73"/>
      <c r="Q105" s="73"/>
      <c r="R105" s="73"/>
      <c r="S105" s="73"/>
      <c r="T105" s="70"/>
      <c r="U105" s="76"/>
      <c r="V105" s="76"/>
      <c r="W105" s="76"/>
      <c r="X105" s="76"/>
      <c r="Y105" s="76"/>
      <c r="Z105" s="76"/>
      <c r="AA105" s="76"/>
      <c r="AB105" s="76"/>
      <c r="AC105" s="70">
        <v>105</v>
      </c>
      <c r="AD105" s="187"/>
      <c r="AE105" s="70"/>
      <c r="AF105" s="188"/>
      <c r="AG105" s="182"/>
      <c r="AH105" s="182"/>
      <c r="AI105" s="182"/>
      <c r="AJ105" s="182"/>
      <c r="AK105" s="187"/>
      <c r="AL105" s="70"/>
      <c r="AM105" s="70"/>
      <c r="AN105" s="70"/>
      <c r="AO105" s="70"/>
      <c r="AP105" s="217">
        <f t="shared" si="71"/>
        <v>4</v>
      </c>
      <c r="AQ105" s="35" t="str">
        <f>IF($AP106&gt;$AP105, IFERROR(MATCH($AP105, $AP106:$AP$148, 0)-1, ROW($AQ$148)-ROW()), "")</f>
        <v/>
      </c>
      <c r="AR105" s="192">
        <f t="shared" ca="1" si="72"/>
        <v>0</v>
      </c>
      <c r="AS105" s="36">
        <f t="shared" ca="1" si="73"/>
        <v>0</v>
      </c>
      <c r="AT105" s="36">
        <f t="shared" ca="1" si="74"/>
        <v>0</v>
      </c>
      <c r="AU105" s="36">
        <f t="shared" ca="1" si="75"/>
        <v>0</v>
      </c>
      <c r="AV105" s="207">
        <f t="shared" ca="1" si="76"/>
        <v>0</v>
      </c>
      <c r="AW105" s="209">
        <f t="shared" ca="1" si="77"/>
        <v>0</v>
      </c>
      <c r="AX105" s="36">
        <f t="shared" ca="1" si="78"/>
        <v>0</v>
      </c>
      <c r="AY105" s="36">
        <f t="shared" ca="1" si="79"/>
        <v>0</v>
      </c>
      <c r="AZ105" s="36">
        <f t="shared" ca="1" si="80"/>
        <v>0</v>
      </c>
      <c r="BA105" s="36">
        <f t="shared" ca="1" si="81"/>
        <v>0</v>
      </c>
      <c r="BB105" s="195" t="str">
        <f t="shared" ca="1" si="82"/>
        <v/>
      </c>
      <c r="BC105" s="43" t="str">
        <f t="shared" ca="1" si="83"/>
        <v/>
      </c>
      <c r="BD105" s="43" t="str">
        <f t="shared" ca="1" si="84"/>
        <v/>
      </c>
      <c r="BE105" s="43" t="str">
        <f t="shared" ca="1" si="85"/>
        <v/>
      </c>
      <c r="BF105" s="43" t="str">
        <f t="shared" ca="1" si="86"/>
        <v/>
      </c>
      <c r="BG105" s="198" t="str">
        <f t="shared" ca="1" si="87"/>
        <v/>
      </c>
      <c r="BH105" s="43" t="str">
        <f t="shared" ca="1" si="88"/>
        <v/>
      </c>
      <c r="BI105" s="43" t="str">
        <f t="shared" ca="1" si="89"/>
        <v/>
      </c>
      <c r="BJ105" s="43" t="str">
        <f t="shared" ca="1" si="90"/>
        <v/>
      </c>
      <c r="BK105" s="43" t="str">
        <f t="shared" ca="1" si="91"/>
        <v/>
      </c>
      <c r="BL105" s="200" t="str">
        <f t="shared" ca="1" si="92"/>
        <v/>
      </c>
      <c r="BM105" s="35" t="str">
        <f t="shared" ca="1" si="93"/>
        <v/>
      </c>
      <c r="BN105" s="35" t="str">
        <f t="shared" ca="1" si="94"/>
        <v/>
      </c>
      <c r="BO105" s="35" t="str">
        <f t="shared" ca="1" si="95"/>
        <v/>
      </c>
      <c r="BP105" s="35" t="str">
        <f t="shared" ca="1" si="96"/>
        <v/>
      </c>
      <c r="BQ105" s="203" t="str">
        <f t="shared" si="105"/>
        <v/>
      </c>
      <c r="BR105" s="204" t="str">
        <f t="shared" ca="1" si="97"/>
        <v/>
      </c>
      <c r="BS105" s="196" t="str">
        <f t="shared" ca="1" si="98"/>
        <v/>
      </c>
      <c r="BT105" s="71" t="str">
        <f t="shared" ca="1" si="99"/>
        <v/>
      </c>
      <c r="BU105" s="71" t="str">
        <f t="shared" ca="1" si="100"/>
        <v/>
      </c>
      <c r="BV105" s="71" t="str">
        <f t="shared" ca="1" si="101"/>
        <v/>
      </c>
      <c r="BW105" s="71" t="str">
        <f t="shared" ca="1" si="102"/>
        <v/>
      </c>
      <c r="BX105" s="210" t="str">
        <f t="shared" ca="1" si="103"/>
        <v/>
      </c>
      <c r="BY105" s="70"/>
      <c r="BZ105" s="41" t="str">
        <f t="shared" ca="1" si="104"/>
        <v/>
      </c>
    </row>
    <row r="106" spans="1:78" s="37" customFormat="1" ht="13.95" customHeight="1" x14ac:dyDescent="0.3">
      <c r="A106" s="211" t="str">
        <f t="shared" ca="1" si="106"/>
        <v/>
      </c>
      <c r="B106" s="74"/>
      <c r="C106" s="74" t="s">
        <v>39</v>
      </c>
      <c r="D106" s="38" t="s">
        <v>39</v>
      </c>
      <c r="E106" s="38" t="s">
        <v>39</v>
      </c>
      <c r="F106" s="38" t="s">
        <v>386</v>
      </c>
      <c r="G106" s="38"/>
      <c r="H106" s="38"/>
      <c r="I106" s="38"/>
      <c r="J106" s="38"/>
      <c r="K106" s="38"/>
      <c r="L106" s="72">
        <v>6137</v>
      </c>
      <c r="M106" s="67">
        <f t="shared" si="107"/>
        <v>0</v>
      </c>
      <c r="N106" s="190" t="str">
        <f t="shared" si="115"/>
        <v/>
      </c>
      <c r="O106" s="73"/>
      <c r="P106" s="73"/>
      <c r="Q106" s="73"/>
      <c r="R106" s="73"/>
      <c r="S106" s="73"/>
      <c r="T106" s="70"/>
      <c r="U106" s="76"/>
      <c r="V106" s="76"/>
      <c r="W106" s="76"/>
      <c r="X106" s="76"/>
      <c r="Y106" s="76"/>
      <c r="Z106" s="76"/>
      <c r="AA106" s="76"/>
      <c r="AB106" s="76"/>
      <c r="AC106" s="70">
        <v>106</v>
      </c>
      <c r="AD106" s="187"/>
      <c r="AE106" s="70"/>
      <c r="AF106" s="188"/>
      <c r="AG106" s="182"/>
      <c r="AH106" s="182"/>
      <c r="AI106" s="182"/>
      <c r="AJ106" s="182"/>
      <c r="AK106" s="187"/>
      <c r="AL106" s="70"/>
      <c r="AM106" s="70"/>
      <c r="AN106" s="70"/>
      <c r="AO106" s="70"/>
      <c r="AP106" s="217">
        <f t="shared" si="71"/>
        <v>4</v>
      </c>
      <c r="AQ106" s="35" t="str">
        <f>IF($AP107&gt;$AP106, IFERROR(MATCH($AP106, $AP107:$AP$148, 0)-1, ROW($AQ$148)-ROW()), "")</f>
        <v/>
      </c>
      <c r="AR106" s="192">
        <f t="shared" ca="1" si="72"/>
        <v>0</v>
      </c>
      <c r="AS106" s="36">
        <f t="shared" ca="1" si="73"/>
        <v>0</v>
      </c>
      <c r="AT106" s="36">
        <f t="shared" ca="1" si="74"/>
        <v>0</v>
      </c>
      <c r="AU106" s="36">
        <f t="shared" ca="1" si="75"/>
        <v>0</v>
      </c>
      <c r="AV106" s="207">
        <f t="shared" ca="1" si="76"/>
        <v>0</v>
      </c>
      <c r="AW106" s="209">
        <f t="shared" ca="1" si="77"/>
        <v>0</v>
      </c>
      <c r="AX106" s="36">
        <f t="shared" ca="1" si="78"/>
        <v>0</v>
      </c>
      <c r="AY106" s="36">
        <f t="shared" ca="1" si="79"/>
        <v>0</v>
      </c>
      <c r="AZ106" s="36">
        <f t="shared" ca="1" si="80"/>
        <v>0</v>
      </c>
      <c r="BA106" s="36">
        <f t="shared" ca="1" si="81"/>
        <v>0</v>
      </c>
      <c r="BB106" s="195" t="str">
        <f t="shared" ca="1" si="82"/>
        <v/>
      </c>
      <c r="BC106" s="43" t="str">
        <f t="shared" ca="1" si="83"/>
        <v/>
      </c>
      <c r="BD106" s="43" t="str">
        <f t="shared" ca="1" si="84"/>
        <v/>
      </c>
      <c r="BE106" s="43" t="str">
        <f t="shared" ca="1" si="85"/>
        <v/>
      </c>
      <c r="BF106" s="43" t="str">
        <f t="shared" ca="1" si="86"/>
        <v/>
      </c>
      <c r="BG106" s="198" t="str">
        <f t="shared" ca="1" si="87"/>
        <v/>
      </c>
      <c r="BH106" s="43" t="str">
        <f t="shared" ca="1" si="88"/>
        <v/>
      </c>
      <c r="BI106" s="43" t="str">
        <f t="shared" ca="1" si="89"/>
        <v/>
      </c>
      <c r="BJ106" s="43" t="str">
        <f t="shared" ca="1" si="90"/>
        <v/>
      </c>
      <c r="BK106" s="43" t="str">
        <f t="shared" ca="1" si="91"/>
        <v/>
      </c>
      <c r="BL106" s="200" t="str">
        <f t="shared" ca="1" si="92"/>
        <v/>
      </c>
      <c r="BM106" s="35" t="str">
        <f t="shared" ca="1" si="93"/>
        <v/>
      </c>
      <c r="BN106" s="35" t="str">
        <f t="shared" ca="1" si="94"/>
        <v/>
      </c>
      <c r="BO106" s="35" t="str">
        <f t="shared" ca="1" si="95"/>
        <v/>
      </c>
      <c r="BP106" s="35" t="str">
        <f t="shared" ca="1" si="96"/>
        <v/>
      </c>
      <c r="BQ106" s="203" t="str">
        <f t="shared" si="105"/>
        <v/>
      </c>
      <c r="BR106" s="204" t="str">
        <f t="shared" ca="1" si="97"/>
        <v/>
      </c>
      <c r="BS106" s="196" t="str">
        <f t="shared" ca="1" si="98"/>
        <v/>
      </c>
      <c r="BT106" s="71" t="str">
        <f t="shared" ca="1" si="99"/>
        <v/>
      </c>
      <c r="BU106" s="71" t="str">
        <f t="shared" ca="1" si="100"/>
        <v/>
      </c>
      <c r="BV106" s="71" t="str">
        <f t="shared" ca="1" si="101"/>
        <v/>
      </c>
      <c r="BW106" s="71" t="str">
        <f t="shared" ca="1" si="102"/>
        <v/>
      </c>
      <c r="BX106" s="210" t="str">
        <f t="shared" ca="1" si="103"/>
        <v/>
      </c>
      <c r="BY106" s="70"/>
      <c r="BZ106" s="41" t="str">
        <f t="shared" ca="1" si="104"/>
        <v/>
      </c>
    </row>
    <row r="107" spans="1:78" s="37" customFormat="1" ht="13.95" customHeight="1" x14ac:dyDescent="0.3">
      <c r="A107" s="211" t="str">
        <f t="shared" ca="1" si="106"/>
        <v/>
      </c>
      <c r="B107" s="74"/>
      <c r="C107" s="74" t="s">
        <v>39</v>
      </c>
      <c r="D107" s="39" t="s">
        <v>39</v>
      </c>
      <c r="E107" s="39" t="s">
        <v>39</v>
      </c>
      <c r="F107" s="39" t="s">
        <v>387</v>
      </c>
      <c r="G107" s="39"/>
      <c r="H107" s="39"/>
      <c r="I107" s="39"/>
      <c r="J107" s="39"/>
      <c r="K107" s="38"/>
      <c r="L107" s="72">
        <v>6138</v>
      </c>
      <c r="M107" s="67">
        <f t="shared" si="107"/>
        <v>0</v>
      </c>
      <c r="N107" s="190" t="str">
        <f t="shared" si="115"/>
        <v/>
      </c>
      <c r="O107" s="73"/>
      <c r="P107" s="73"/>
      <c r="Q107" s="73"/>
      <c r="R107" s="73"/>
      <c r="S107" s="73"/>
      <c r="T107" s="70"/>
      <c r="U107" s="76"/>
      <c r="V107" s="76"/>
      <c r="W107" s="76"/>
      <c r="X107" s="76"/>
      <c r="Y107" s="76"/>
      <c r="Z107" s="76"/>
      <c r="AA107" s="76"/>
      <c r="AB107" s="76"/>
      <c r="AC107" s="70">
        <v>107</v>
      </c>
      <c r="AD107" s="187"/>
      <c r="AE107" s="70"/>
      <c r="AF107" s="188"/>
      <c r="AG107" s="182"/>
      <c r="AH107" s="182"/>
      <c r="AI107" s="182"/>
      <c r="AJ107" s="182"/>
      <c r="AK107" s="187"/>
      <c r="AL107" s="70"/>
      <c r="AM107" s="70"/>
      <c r="AN107" s="70"/>
      <c r="AO107" s="70"/>
      <c r="AP107" s="217">
        <f t="shared" si="71"/>
        <v>4</v>
      </c>
      <c r="AQ107" s="35" t="str">
        <f>IF($AP108&gt;$AP107, IFERROR(MATCH($AP107, $AP108:$AP$148, 0)-1, ROW($AQ$148)-ROW()), "")</f>
        <v/>
      </c>
      <c r="AR107" s="192">
        <f t="shared" ca="1" si="72"/>
        <v>0</v>
      </c>
      <c r="AS107" s="36">
        <f t="shared" ca="1" si="73"/>
        <v>0</v>
      </c>
      <c r="AT107" s="36">
        <f t="shared" ca="1" si="74"/>
        <v>0</v>
      </c>
      <c r="AU107" s="36">
        <f t="shared" ca="1" si="75"/>
        <v>0</v>
      </c>
      <c r="AV107" s="207">
        <f t="shared" ca="1" si="76"/>
        <v>0</v>
      </c>
      <c r="AW107" s="209">
        <f t="shared" ca="1" si="77"/>
        <v>0</v>
      </c>
      <c r="AX107" s="36">
        <f t="shared" ca="1" si="78"/>
        <v>0</v>
      </c>
      <c r="AY107" s="36">
        <f t="shared" ca="1" si="79"/>
        <v>0</v>
      </c>
      <c r="AZ107" s="36">
        <f t="shared" ca="1" si="80"/>
        <v>0</v>
      </c>
      <c r="BA107" s="36">
        <f t="shared" ca="1" si="81"/>
        <v>0</v>
      </c>
      <c r="BB107" s="195" t="str">
        <f t="shared" ca="1" si="82"/>
        <v/>
      </c>
      <c r="BC107" s="43" t="str">
        <f t="shared" ca="1" si="83"/>
        <v/>
      </c>
      <c r="BD107" s="43" t="str">
        <f t="shared" ca="1" si="84"/>
        <v/>
      </c>
      <c r="BE107" s="43" t="str">
        <f t="shared" ca="1" si="85"/>
        <v/>
      </c>
      <c r="BF107" s="43" t="str">
        <f t="shared" ca="1" si="86"/>
        <v/>
      </c>
      <c r="BG107" s="198" t="str">
        <f t="shared" ca="1" si="87"/>
        <v/>
      </c>
      <c r="BH107" s="43" t="str">
        <f t="shared" ca="1" si="88"/>
        <v/>
      </c>
      <c r="BI107" s="43" t="str">
        <f t="shared" ca="1" si="89"/>
        <v/>
      </c>
      <c r="BJ107" s="43" t="str">
        <f t="shared" ca="1" si="90"/>
        <v/>
      </c>
      <c r="BK107" s="43" t="str">
        <f t="shared" ca="1" si="91"/>
        <v/>
      </c>
      <c r="BL107" s="200" t="str">
        <f t="shared" ca="1" si="92"/>
        <v/>
      </c>
      <c r="BM107" s="35" t="str">
        <f t="shared" ca="1" si="93"/>
        <v/>
      </c>
      <c r="BN107" s="35" t="str">
        <f t="shared" ca="1" si="94"/>
        <v/>
      </c>
      <c r="BO107" s="35" t="str">
        <f t="shared" ca="1" si="95"/>
        <v/>
      </c>
      <c r="BP107" s="35" t="str">
        <f t="shared" ca="1" si="96"/>
        <v/>
      </c>
      <c r="BQ107" s="203" t="str">
        <f t="shared" si="105"/>
        <v/>
      </c>
      <c r="BR107" s="204" t="str">
        <f t="shared" ca="1" si="97"/>
        <v/>
      </c>
      <c r="BS107" s="196" t="str">
        <f t="shared" ca="1" si="98"/>
        <v/>
      </c>
      <c r="BT107" s="71" t="str">
        <f t="shared" ca="1" si="99"/>
        <v/>
      </c>
      <c r="BU107" s="71" t="str">
        <f t="shared" ca="1" si="100"/>
        <v/>
      </c>
      <c r="BV107" s="71" t="str">
        <f t="shared" ca="1" si="101"/>
        <v/>
      </c>
      <c r="BW107" s="71" t="str">
        <f t="shared" ca="1" si="102"/>
        <v/>
      </c>
      <c r="BX107" s="210" t="str">
        <f t="shared" ca="1" si="103"/>
        <v/>
      </c>
      <c r="BY107" s="70"/>
      <c r="BZ107" s="41" t="str">
        <f t="shared" ca="1" si="104"/>
        <v/>
      </c>
    </row>
    <row r="108" spans="1:78" s="37" customFormat="1" ht="13.95" customHeight="1" x14ac:dyDescent="0.3">
      <c r="A108" s="211" t="str">
        <f t="shared" ca="1" si="106"/>
        <v/>
      </c>
      <c r="B108" s="74"/>
      <c r="C108" s="74" t="s">
        <v>39</v>
      </c>
      <c r="D108" s="39" t="s">
        <v>39</v>
      </c>
      <c r="E108" s="39" t="s">
        <v>94969</v>
      </c>
      <c r="F108" s="39"/>
      <c r="G108" s="39"/>
      <c r="H108" s="39"/>
      <c r="I108" s="39"/>
      <c r="J108" s="39"/>
      <c r="K108" s="38"/>
      <c r="L108" s="72">
        <v>614</v>
      </c>
      <c r="M108" s="67">
        <f t="shared" si="107"/>
        <v>0</v>
      </c>
      <c r="N108" s="190" t="str">
        <f t="shared" si="115"/>
        <v/>
      </c>
      <c r="O108" s="73"/>
      <c r="P108" s="73"/>
      <c r="Q108" s="73"/>
      <c r="R108" s="73"/>
      <c r="S108" s="73"/>
      <c r="T108" s="70"/>
      <c r="U108" s="76"/>
      <c r="V108" s="76"/>
      <c r="W108" s="76"/>
      <c r="X108" s="76"/>
      <c r="Y108" s="76"/>
      <c r="Z108" s="76"/>
      <c r="AA108" s="76"/>
      <c r="AB108" s="76"/>
      <c r="AC108" s="70">
        <v>108</v>
      </c>
      <c r="AD108" s="187"/>
      <c r="AE108" s="70"/>
      <c r="AF108" s="188"/>
      <c r="AG108" s="182"/>
      <c r="AH108" s="182"/>
      <c r="AI108" s="182"/>
      <c r="AJ108" s="182"/>
      <c r="AK108" s="187"/>
      <c r="AL108" s="70"/>
      <c r="AM108" s="70"/>
      <c r="AN108" s="70"/>
      <c r="AO108" s="70"/>
      <c r="AP108" s="217">
        <f t="shared" si="71"/>
        <v>3</v>
      </c>
      <c r="AQ108" s="35" t="str">
        <f>IF($AP109&gt;$AP108, IFERROR(MATCH($AP108, $AP109:$AP$148, 0)-1, ROW($AQ$148)-ROW()), "")</f>
        <v/>
      </c>
      <c r="AR108" s="192">
        <f t="shared" ca="1" si="72"/>
        <v>0</v>
      </c>
      <c r="AS108" s="36">
        <f t="shared" ca="1" si="73"/>
        <v>0</v>
      </c>
      <c r="AT108" s="36">
        <f t="shared" ca="1" si="74"/>
        <v>0</v>
      </c>
      <c r="AU108" s="36">
        <f t="shared" ca="1" si="75"/>
        <v>0</v>
      </c>
      <c r="AV108" s="207">
        <f t="shared" ca="1" si="76"/>
        <v>0</v>
      </c>
      <c r="AW108" s="209">
        <f t="shared" ca="1" si="77"/>
        <v>0</v>
      </c>
      <c r="AX108" s="36">
        <f t="shared" ca="1" si="78"/>
        <v>0</v>
      </c>
      <c r="AY108" s="36">
        <f t="shared" ca="1" si="79"/>
        <v>0</v>
      </c>
      <c r="AZ108" s="36">
        <f t="shared" ca="1" si="80"/>
        <v>0</v>
      </c>
      <c r="BA108" s="36">
        <f t="shared" ca="1" si="81"/>
        <v>0</v>
      </c>
      <c r="BB108" s="195" t="str">
        <f t="shared" ca="1" si="82"/>
        <v/>
      </c>
      <c r="BC108" s="43" t="str">
        <f t="shared" ca="1" si="83"/>
        <v/>
      </c>
      <c r="BD108" s="43" t="str">
        <f t="shared" ca="1" si="84"/>
        <v/>
      </c>
      <c r="BE108" s="43" t="str">
        <f t="shared" ca="1" si="85"/>
        <v/>
      </c>
      <c r="BF108" s="43" t="str">
        <f t="shared" ca="1" si="86"/>
        <v/>
      </c>
      <c r="BG108" s="198" t="str">
        <f t="shared" ca="1" si="87"/>
        <v/>
      </c>
      <c r="BH108" s="43" t="str">
        <f t="shared" ca="1" si="88"/>
        <v/>
      </c>
      <c r="BI108" s="43" t="str">
        <f t="shared" ca="1" si="89"/>
        <v/>
      </c>
      <c r="BJ108" s="43" t="str">
        <f t="shared" ca="1" si="90"/>
        <v/>
      </c>
      <c r="BK108" s="43" t="str">
        <f t="shared" ca="1" si="91"/>
        <v/>
      </c>
      <c r="BL108" s="200" t="str">
        <f t="shared" ca="1" si="92"/>
        <v/>
      </c>
      <c r="BM108" s="35" t="str">
        <f t="shared" ca="1" si="93"/>
        <v/>
      </c>
      <c r="BN108" s="35" t="str">
        <f t="shared" ca="1" si="94"/>
        <v/>
      </c>
      <c r="BO108" s="35" t="str">
        <f t="shared" ca="1" si="95"/>
        <v/>
      </c>
      <c r="BP108" s="35" t="str">
        <f t="shared" ca="1" si="96"/>
        <v/>
      </c>
      <c r="BQ108" s="203" t="str">
        <f t="shared" si="105"/>
        <v/>
      </c>
      <c r="BR108" s="204" t="str">
        <f t="shared" ca="1" si="97"/>
        <v/>
      </c>
      <c r="BS108" s="196" t="str">
        <f t="shared" ca="1" si="98"/>
        <v/>
      </c>
      <c r="BT108" s="71" t="str">
        <f t="shared" ca="1" si="99"/>
        <v/>
      </c>
      <c r="BU108" s="71" t="str">
        <f t="shared" ca="1" si="100"/>
        <v/>
      </c>
      <c r="BV108" s="71" t="str">
        <f t="shared" ca="1" si="101"/>
        <v/>
      </c>
      <c r="BW108" s="71" t="str">
        <f t="shared" ca="1" si="102"/>
        <v/>
      </c>
      <c r="BX108" s="210" t="str">
        <f t="shared" ca="1" si="103"/>
        <v/>
      </c>
      <c r="BY108" s="70"/>
      <c r="BZ108" s="41" t="str">
        <f t="shared" ca="1" si="104"/>
        <v/>
      </c>
    </row>
    <row r="109" spans="1:78" s="37" customFormat="1" ht="13.95" customHeight="1" x14ac:dyDescent="0.3">
      <c r="A109" s="211" t="str">
        <f t="shared" ca="1" si="106"/>
        <v/>
      </c>
      <c r="B109" s="74"/>
      <c r="C109" s="74" t="s">
        <v>39</v>
      </c>
      <c r="D109" s="39" t="s">
        <v>39</v>
      </c>
      <c r="E109" s="39" t="s">
        <v>389</v>
      </c>
      <c r="F109" s="39"/>
      <c r="G109" s="39"/>
      <c r="H109" s="39"/>
      <c r="I109" s="39"/>
      <c r="J109" s="39"/>
      <c r="K109" s="38"/>
      <c r="L109" s="72">
        <v>615</v>
      </c>
      <c r="M109" s="67">
        <f t="shared" si="107"/>
        <v>0</v>
      </c>
      <c r="N109" s="190" t="str">
        <f t="shared" si="115"/>
        <v/>
      </c>
      <c r="O109" s="73"/>
      <c r="P109" s="73"/>
      <c r="Q109" s="73"/>
      <c r="R109" s="73"/>
      <c r="S109" s="73"/>
      <c r="T109" s="70"/>
      <c r="U109" s="76"/>
      <c r="V109" s="76"/>
      <c r="W109" s="76"/>
      <c r="X109" s="76"/>
      <c r="Y109" s="76"/>
      <c r="Z109" s="76"/>
      <c r="AA109" s="76"/>
      <c r="AB109" s="76"/>
      <c r="AC109" s="70">
        <v>109</v>
      </c>
      <c r="AD109" s="187"/>
      <c r="AE109" s="70"/>
      <c r="AF109" s="188"/>
      <c r="AG109" s="182"/>
      <c r="AH109" s="182"/>
      <c r="AI109" s="182"/>
      <c r="AJ109" s="182"/>
      <c r="AK109" s="187"/>
      <c r="AL109" s="70"/>
      <c r="AM109" s="70"/>
      <c r="AN109" s="70"/>
      <c r="AO109" s="70"/>
      <c r="AP109" s="217">
        <f t="shared" si="71"/>
        <v>3</v>
      </c>
      <c r="AQ109" s="35" t="str">
        <f>IF($AP110&gt;$AP109, IFERROR(MATCH($AP109, $AP110:$AP$148, 0)-1, ROW($AQ$148)-ROW()), "")</f>
        <v/>
      </c>
      <c r="AR109" s="192">
        <f t="shared" ca="1" si="72"/>
        <v>0</v>
      </c>
      <c r="AS109" s="36">
        <f t="shared" ca="1" si="73"/>
        <v>0</v>
      </c>
      <c r="AT109" s="36">
        <f t="shared" ca="1" si="74"/>
        <v>0</v>
      </c>
      <c r="AU109" s="36">
        <f t="shared" ca="1" si="75"/>
        <v>0</v>
      </c>
      <c r="AV109" s="207">
        <f t="shared" ca="1" si="76"/>
        <v>0</v>
      </c>
      <c r="AW109" s="209">
        <f t="shared" ca="1" si="77"/>
        <v>0</v>
      </c>
      <c r="AX109" s="36">
        <f t="shared" ca="1" si="78"/>
        <v>0</v>
      </c>
      <c r="AY109" s="36">
        <f t="shared" ca="1" si="79"/>
        <v>0</v>
      </c>
      <c r="AZ109" s="36">
        <f t="shared" ca="1" si="80"/>
        <v>0</v>
      </c>
      <c r="BA109" s="36">
        <f t="shared" ca="1" si="81"/>
        <v>0</v>
      </c>
      <c r="BB109" s="195" t="str">
        <f t="shared" ca="1" si="82"/>
        <v/>
      </c>
      <c r="BC109" s="43" t="str">
        <f t="shared" ca="1" si="83"/>
        <v/>
      </c>
      <c r="BD109" s="43" t="str">
        <f t="shared" ca="1" si="84"/>
        <v/>
      </c>
      <c r="BE109" s="43" t="str">
        <f t="shared" ca="1" si="85"/>
        <v/>
      </c>
      <c r="BF109" s="43" t="str">
        <f t="shared" ca="1" si="86"/>
        <v/>
      </c>
      <c r="BG109" s="198" t="str">
        <f t="shared" ca="1" si="87"/>
        <v/>
      </c>
      <c r="BH109" s="43" t="str">
        <f t="shared" ca="1" si="88"/>
        <v/>
      </c>
      <c r="BI109" s="43" t="str">
        <f t="shared" ca="1" si="89"/>
        <v/>
      </c>
      <c r="BJ109" s="43" t="str">
        <f t="shared" ca="1" si="90"/>
        <v/>
      </c>
      <c r="BK109" s="43" t="str">
        <f t="shared" ca="1" si="91"/>
        <v/>
      </c>
      <c r="BL109" s="200" t="str">
        <f t="shared" ca="1" si="92"/>
        <v/>
      </c>
      <c r="BM109" s="35" t="str">
        <f t="shared" ca="1" si="93"/>
        <v/>
      </c>
      <c r="BN109" s="35" t="str">
        <f t="shared" ca="1" si="94"/>
        <v/>
      </c>
      <c r="BO109" s="35" t="str">
        <f t="shared" ca="1" si="95"/>
        <v/>
      </c>
      <c r="BP109" s="35" t="str">
        <f t="shared" ca="1" si="96"/>
        <v/>
      </c>
      <c r="BQ109" s="203" t="str">
        <f t="shared" si="105"/>
        <v/>
      </c>
      <c r="BR109" s="204" t="str">
        <f t="shared" ca="1" si="97"/>
        <v/>
      </c>
      <c r="BS109" s="196" t="str">
        <f t="shared" ca="1" si="98"/>
        <v/>
      </c>
      <c r="BT109" s="71" t="str">
        <f t="shared" ca="1" si="99"/>
        <v/>
      </c>
      <c r="BU109" s="71" t="str">
        <f t="shared" ca="1" si="100"/>
        <v/>
      </c>
      <c r="BV109" s="71" t="str">
        <f t="shared" ca="1" si="101"/>
        <v/>
      </c>
      <c r="BW109" s="71" t="str">
        <f t="shared" ca="1" si="102"/>
        <v/>
      </c>
      <c r="BX109" s="210" t="str">
        <f t="shared" ca="1" si="103"/>
        <v/>
      </c>
      <c r="BY109" s="70"/>
      <c r="BZ109" s="41" t="str">
        <f t="shared" ca="1" si="104"/>
        <v/>
      </c>
    </row>
    <row r="110" spans="1:78" s="37" customFormat="1" ht="13.95" customHeight="1" x14ac:dyDescent="0.3">
      <c r="A110" s="211" t="str">
        <f t="shared" ca="1" si="106"/>
        <v/>
      </c>
      <c r="B110" s="74"/>
      <c r="C110" s="74" t="s">
        <v>39</v>
      </c>
      <c r="D110" s="39" t="s">
        <v>39</v>
      </c>
      <c r="E110" s="39" t="s">
        <v>390</v>
      </c>
      <c r="F110" s="39"/>
      <c r="G110" s="39"/>
      <c r="H110" s="39"/>
      <c r="I110" s="39"/>
      <c r="J110" s="39"/>
      <c r="K110" s="38"/>
      <c r="L110" s="72">
        <v>616</v>
      </c>
      <c r="M110" s="67">
        <f t="shared" si="107"/>
        <v>0</v>
      </c>
      <c r="N110" s="190" t="str">
        <f t="shared" si="115"/>
        <v/>
      </c>
      <c r="O110" s="73"/>
      <c r="P110" s="73"/>
      <c r="Q110" s="73"/>
      <c r="R110" s="73"/>
      <c r="S110" s="73"/>
      <c r="T110" s="70"/>
      <c r="U110" s="76"/>
      <c r="V110" s="76"/>
      <c r="W110" s="76"/>
      <c r="X110" s="76"/>
      <c r="Y110" s="76"/>
      <c r="Z110" s="76"/>
      <c r="AA110" s="76"/>
      <c r="AB110" s="76"/>
      <c r="AC110" s="70">
        <v>110</v>
      </c>
      <c r="AD110" s="187"/>
      <c r="AE110" s="70"/>
      <c r="AF110" s="188"/>
      <c r="AG110" s="182"/>
      <c r="AH110" s="182"/>
      <c r="AI110" s="182"/>
      <c r="AJ110" s="182"/>
      <c r="AK110" s="187"/>
      <c r="AL110" s="70"/>
      <c r="AM110" s="70"/>
      <c r="AN110" s="70"/>
      <c r="AO110" s="70"/>
      <c r="AP110" s="217">
        <f t="shared" si="71"/>
        <v>3</v>
      </c>
      <c r="AQ110" s="35" t="str">
        <f>IF($AP111&gt;$AP110, IFERROR(MATCH($AP110, $AP111:$AP$148, 0)-1, ROW($AQ$148)-ROW()), "")</f>
        <v/>
      </c>
      <c r="AR110" s="192">
        <f t="shared" ca="1" si="72"/>
        <v>0</v>
      </c>
      <c r="AS110" s="36">
        <f t="shared" ca="1" si="73"/>
        <v>0</v>
      </c>
      <c r="AT110" s="36">
        <f t="shared" ca="1" si="74"/>
        <v>0</v>
      </c>
      <c r="AU110" s="36">
        <f t="shared" ca="1" si="75"/>
        <v>0</v>
      </c>
      <c r="AV110" s="207">
        <f t="shared" ca="1" si="76"/>
        <v>0</v>
      </c>
      <c r="AW110" s="209">
        <f t="shared" ca="1" si="77"/>
        <v>0</v>
      </c>
      <c r="AX110" s="36">
        <f t="shared" ca="1" si="78"/>
        <v>0</v>
      </c>
      <c r="AY110" s="36">
        <f t="shared" ca="1" si="79"/>
        <v>0</v>
      </c>
      <c r="AZ110" s="36">
        <f t="shared" ca="1" si="80"/>
        <v>0</v>
      </c>
      <c r="BA110" s="36">
        <f t="shared" ca="1" si="81"/>
        <v>0</v>
      </c>
      <c r="BB110" s="195" t="str">
        <f t="shared" ca="1" si="82"/>
        <v/>
      </c>
      <c r="BC110" s="43" t="str">
        <f t="shared" ca="1" si="83"/>
        <v/>
      </c>
      <c r="BD110" s="43" t="str">
        <f t="shared" ca="1" si="84"/>
        <v/>
      </c>
      <c r="BE110" s="43" t="str">
        <f t="shared" ca="1" si="85"/>
        <v/>
      </c>
      <c r="BF110" s="43" t="str">
        <f t="shared" ca="1" si="86"/>
        <v/>
      </c>
      <c r="BG110" s="198" t="str">
        <f t="shared" ca="1" si="87"/>
        <v/>
      </c>
      <c r="BH110" s="43" t="str">
        <f t="shared" ca="1" si="88"/>
        <v/>
      </c>
      <c r="BI110" s="43" t="str">
        <f t="shared" ca="1" si="89"/>
        <v/>
      </c>
      <c r="BJ110" s="43" t="str">
        <f t="shared" ca="1" si="90"/>
        <v/>
      </c>
      <c r="BK110" s="43" t="str">
        <f t="shared" ca="1" si="91"/>
        <v/>
      </c>
      <c r="BL110" s="200" t="str">
        <f t="shared" ca="1" si="92"/>
        <v/>
      </c>
      <c r="BM110" s="35" t="str">
        <f t="shared" ca="1" si="93"/>
        <v/>
      </c>
      <c r="BN110" s="35" t="str">
        <f t="shared" ca="1" si="94"/>
        <v/>
      </c>
      <c r="BO110" s="35" t="str">
        <f t="shared" ca="1" si="95"/>
        <v/>
      </c>
      <c r="BP110" s="35" t="str">
        <f t="shared" ca="1" si="96"/>
        <v/>
      </c>
      <c r="BQ110" s="203" t="str">
        <f t="shared" si="105"/>
        <v/>
      </c>
      <c r="BR110" s="204" t="str">
        <f t="shared" ca="1" si="97"/>
        <v/>
      </c>
      <c r="BS110" s="196" t="str">
        <f t="shared" ca="1" si="98"/>
        <v/>
      </c>
      <c r="BT110" s="71" t="str">
        <f t="shared" ca="1" si="99"/>
        <v/>
      </c>
      <c r="BU110" s="71" t="str">
        <f t="shared" ca="1" si="100"/>
        <v/>
      </c>
      <c r="BV110" s="71" t="str">
        <f t="shared" ca="1" si="101"/>
        <v/>
      </c>
      <c r="BW110" s="71" t="str">
        <f t="shared" ca="1" si="102"/>
        <v/>
      </c>
      <c r="BX110" s="210" t="str">
        <f t="shared" ca="1" si="103"/>
        <v/>
      </c>
      <c r="BY110" s="70"/>
      <c r="BZ110" s="41" t="str">
        <f t="shared" ca="1" si="104"/>
        <v/>
      </c>
    </row>
    <row r="111" spans="1:78" s="37" customFormat="1" ht="13.95" customHeight="1" x14ac:dyDescent="0.3">
      <c r="A111" s="211" t="str">
        <f t="shared" ca="1" si="106"/>
        <v/>
      </c>
      <c r="B111" s="74"/>
      <c r="C111" s="74" t="s">
        <v>39</v>
      </c>
      <c r="D111" s="39" t="s">
        <v>39</v>
      </c>
      <c r="E111" s="39" t="s">
        <v>94970</v>
      </c>
      <c r="F111" s="39"/>
      <c r="G111" s="39"/>
      <c r="H111" s="39"/>
      <c r="I111" s="39"/>
      <c r="J111" s="39"/>
      <c r="K111" s="38"/>
      <c r="L111" s="72">
        <v>617</v>
      </c>
      <c r="M111" s="67">
        <f t="shared" si="107"/>
        <v>0</v>
      </c>
      <c r="N111" s="190" t="str">
        <f t="shared" si="115"/>
        <v/>
      </c>
      <c r="O111" s="73"/>
      <c r="P111" s="73"/>
      <c r="Q111" s="73"/>
      <c r="R111" s="73"/>
      <c r="S111" s="73"/>
      <c r="T111" s="70"/>
      <c r="U111" s="76"/>
      <c r="V111" s="76"/>
      <c r="W111" s="76"/>
      <c r="X111" s="76"/>
      <c r="Y111" s="76"/>
      <c r="Z111" s="76"/>
      <c r="AA111" s="76"/>
      <c r="AB111" s="76"/>
      <c r="AC111" s="70">
        <v>111</v>
      </c>
      <c r="AD111" s="187"/>
      <c r="AE111" s="70"/>
      <c r="AF111" s="188"/>
      <c r="AG111" s="182"/>
      <c r="AH111" s="182"/>
      <c r="AI111" s="182"/>
      <c r="AJ111" s="182"/>
      <c r="AK111" s="188"/>
      <c r="AL111" s="182"/>
      <c r="AM111" s="182"/>
      <c r="AN111" s="182"/>
      <c r="AO111" s="182"/>
      <c r="AP111" s="217">
        <f t="shared" si="71"/>
        <v>3</v>
      </c>
      <c r="AQ111" s="35" t="str">
        <f>IF($AP112&gt;$AP111, IFERROR(MATCH($AP111, $AP112:$AP$148, 0)-1, ROW($AQ$148)-ROW()), "")</f>
        <v/>
      </c>
      <c r="AR111" s="192">
        <f t="shared" ca="1" si="72"/>
        <v>0</v>
      </c>
      <c r="AS111" s="36">
        <f t="shared" ca="1" si="73"/>
        <v>0</v>
      </c>
      <c r="AT111" s="36">
        <f t="shared" ca="1" si="74"/>
        <v>0</v>
      </c>
      <c r="AU111" s="36">
        <f t="shared" ca="1" si="75"/>
        <v>0</v>
      </c>
      <c r="AV111" s="207">
        <f t="shared" ca="1" si="76"/>
        <v>0</v>
      </c>
      <c r="AW111" s="209">
        <f t="shared" ca="1" si="77"/>
        <v>0</v>
      </c>
      <c r="AX111" s="36">
        <f t="shared" ca="1" si="78"/>
        <v>0</v>
      </c>
      <c r="AY111" s="36">
        <f t="shared" ca="1" si="79"/>
        <v>0</v>
      </c>
      <c r="AZ111" s="36">
        <f t="shared" ca="1" si="80"/>
        <v>0</v>
      </c>
      <c r="BA111" s="36">
        <f t="shared" ca="1" si="81"/>
        <v>0</v>
      </c>
      <c r="BB111" s="195" t="str">
        <f t="shared" ca="1" si="82"/>
        <v/>
      </c>
      <c r="BC111" s="43" t="str">
        <f t="shared" ca="1" si="83"/>
        <v/>
      </c>
      <c r="BD111" s="43" t="str">
        <f t="shared" ca="1" si="84"/>
        <v/>
      </c>
      <c r="BE111" s="43" t="str">
        <f t="shared" ca="1" si="85"/>
        <v/>
      </c>
      <c r="BF111" s="43" t="str">
        <f t="shared" ca="1" si="86"/>
        <v/>
      </c>
      <c r="BG111" s="198" t="str">
        <f t="shared" ca="1" si="87"/>
        <v/>
      </c>
      <c r="BH111" s="43" t="str">
        <f t="shared" ca="1" si="88"/>
        <v/>
      </c>
      <c r="BI111" s="43" t="str">
        <f t="shared" ca="1" si="89"/>
        <v/>
      </c>
      <c r="BJ111" s="43" t="str">
        <f t="shared" ca="1" si="90"/>
        <v/>
      </c>
      <c r="BK111" s="43" t="str">
        <f t="shared" ca="1" si="91"/>
        <v/>
      </c>
      <c r="BL111" s="200" t="str">
        <f t="shared" ca="1" si="92"/>
        <v/>
      </c>
      <c r="BM111" s="35" t="str">
        <f t="shared" ca="1" si="93"/>
        <v/>
      </c>
      <c r="BN111" s="35" t="str">
        <f t="shared" ca="1" si="94"/>
        <v/>
      </c>
      <c r="BO111" s="35" t="str">
        <f t="shared" ca="1" si="95"/>
        <v/>
      </c>
      <c r="BP111" s="35" t="str">
        <f t="shared" ca="1" si="96"/>
        <v/>
      </c>
      <c r="BQ111" s="203" t="str">
        <f t="shared" si="105"/>
        <v/>
      </c>
      <c r="BR111" s="204" t="str">
        <f t="shared" ca="1" si="97"/>
        <v/>
      </c>
      <c r="BS111" s="196" t="str">
        <f t="shared" ca="1" si="98"/>
        <v/>
      </c>
      <c r="BT111" s="71" t="str">
        <f t="shared" ca="1" si="99"/>
        <v/>
      </c>
      <c r="BU111" s="71" t="str">
        <f t="shared" ca="1" si="100"/>
        <v/>
      </c>
      <c r="BV111" s="71" t="str">
        <f t="shared" ca="1" si="101"/>
        <v/>
      </c>
      <c r="BW111" s="71" t="str">
        <f t="shared" ca="1" si="102"/>
        <v/>
      </c>
      <c r="BX111" s="210" t="str">
        <f t="shared" ca="1" si="103"/>
        <v/>
      </c>
      <c r="BY111" s="70"/>
      <c r="BZ111" s="41" t="str">
        <f t="shared" ca="1" si="104"/>
        <v/>
      </c>
    </row>
    <row r="112" spans="1:78" s="37" customFormat="1" ht="28.05" customHeight="1" x14ac:dyDescent="0.3">
      <c r="A112" s="211" t="str">
        <f t="shared" ca="1" si="106"/>
        <v/>
      </c>
      <c r="B112" s="74"/>
      <c r="C112" s="74" t="s">
        <v>39</v>
      </c>
      <c r="D112" s="39" t="s">
        <v>39</v>
      </c>
      <c r="E112" s="332" t="s">
        <v>395</v>
      </c>
      <c r="F112" s="332"/>
      <c r="G112" s="332"/>
      <c r="H112" s="332"/>
      <c r="I112" s="332"/>
      <c r="J112" s="332"/>
      <c r="K112" s="332"/>
      <c r="L112" s="72">
        <v>618</v>
      </c>
      <c r="M112" s="67">
        <f t="shared" si="107"/>
        <v>0</v>
      </c>
      <c r="N112" s="190" t="str">
        <f t="shared" si="115"/>
        <v/>
      </c>
      <c r="O112" s="73"/>
      <c r="P112" s="73"/>
      <c r="Q112" s="73"/>
      <c r="R112" s="73"/>
      <c r="S112" s="73"/>
      <c r="T112" s="70"/>
      <c r="U112" s="76"/>
      <c r="V112" s="76"/>
      <c r="W112" s="76"/>
      <c r="X112" s="76"/>
      <c r="Y112" s="76"/>
      <c r="Z112" s="76"/>
      <c r="AA112" s="76"/>
      <c r="AB112" s="76"/>
      <c r="AC112" s="70">
        <v>112</v>
      </c>
      <c r="AD112" s="187"/>
      <c r="AE112" s="70"/>
      <c r="AF112" s="188"/>
      <c r="AG112" s="182"/>
      <c r="AH112" s="182"/>
      <c r="AI112" s="182"/>
      <c r="AJ112" s="182"/>
      <c r="AK112" s="187"/>
      <c r="AL112" s="70"/>
      <c r="AM112" s="70"/>
      <c r="AN112" s="70"/>
      <c r="AO112" s="70"/>
      <c r="AP112" s="217">
        <f t="shared" si="71"/>
        <v>3</v>
      </c>
      <c r="AQ112" s="35" t="str">
        <f>IF($AP113&gt;$AP112, IFERROR(MATCH($AP112, $AP113:$AP$148, 0)-1, ROW($AQ$148)-ROW()), "")</f>
        <v/>
      </c>
      <c r="AR112" s="192">
        <f t="shared" ca="1" si="72"/>
        <v>0</v>
      </c>
      <c r="AS112" s="36">
        <f t="shared" ca="1" si="73"/>
        <v>0</v>
      </c>
      <c r="AT112" s="36">
        <f t="shared" ca="1" si="74"/>
        <v>0</v>
      </c>
      <c r="AU112" s="36">
        <f t="shared" ca="1" si="75"/>
        <v>0</v>
      </c>
      <c r="AV112" s="207">
        <f t="shared" ca="1" si="76"/>
        <v>0</v>
      </c>
      <c r="AW112" s="209">
        <f t="shared" ca="1" si="77"/>
        <v>0</v>
      </c>
      <c r="AX112" s="36">
        <f t="shared" ca="1" si="78"/>
        <v>0</v>
      </c>
      <c r="AY112" s="36">
        <f t="shared" ca="1" si="79"/>
        <v>0</v>
      </c>
      <c r="AZ112" s="36">
        <f t="shared" ca="1" si="80"/>
        <v>0</v>
      </c>
      <c r="BA112" s="36">
        <f t="shared" ca="1" si="81"/>
        <v>0</v>
      </c>
      <c r="BB112" s="195" t="str">
        <f t="shared" ca="1" si="82"/>
        <v/>
      </c>
      <c r="BC112" s="43" t="str">
        <f t="shared" ca="1" si="83"/>
        <v/>
      </c>
      <c r="BD112" s="43" t="str">
        <f t="shared" ca="1" si="84"/>
        <v/>
      </c>
      <c r="BE112" s="43" t="str">
        <f t="shared" ca="1" si="85"/>
        <v/>
      </c>
      <c r="BF112" s="43" t="str">
        <f t="shared" ca="1" si="86"/>
        <v/>
      </c>
      <c r="BG112" s="198" t="str">
        <f t="shared" ca="1" si="87"/>
        <v/>
      </c>
      <c r="BH112" s="43" t="str">
        <f t="shared" ca="1" si="88"/>
        <v/>
      </c>
      <c r="BI112" s="43" t="str">
        <f t="shared" ca="1" si="89"/>
        <v/>
      </c>
      <c r="BJ112" s="43" t="str">
        <f t="shared" ca="1" si="90"/>
        <v/>
      </c>
      <c r="BK112" s="43" t="str">
        <f t="shared" ca="1" si="91"/>
        <v/>
      </c>
      <c r="BL112" s="200" t="str">
        <f t="shared" ca="1" si="92"/>
        <v/>
      </c>
      <c r="BM112" s="35" t="str">
        <f t="shared" ca="1" si="93"/>
        <v/>
      </c>
      <c r="BN112" s="35" t="str">
        <f t="shared" ca="1" si="94"/>
        <v/>
      </c>
      <c r="BO112" s="35" t="str">
        <f t="shared" ca="1" si="95"/>
        <v/>
      </c>
      <c r="BP112" s="35" t="str">
        <f t="shared" ca="1" si="96"/>
        <v/>
      </c>
      <c r="BQ112" s="203" t="str">
        <f t="shared" si="105"/>
        <v/>
      </c>
      <c r="BR112" s="204" t="str">
        <f t="shared" ca="1" si="97"/>
        <v/>
      </c>
      <c r="BS112" s="196" t="str">
        <f t="shared" ca="1" si="98"/>
        <v/>
      </c>
      <c r="BT112" s="71" t="str">
        <f t="shared" ca="1" si="99"/>
        <v/>
      </c>
      <c r="BU112" s="71" t="str">
        <f t="shared" ca="1" si="100"/>
        <v/>
      </c>
      <c r="BV112" s="71" t="str">
        <f t="shared" ca="1" si="101"/>
        <v/>
      </c>
      <c r="BW112" s="71" t="str">
        <f t="shared" ca="1" si="102"/>
        <v/>
      </c>
      <c r="BX112" s="210" t="str">
        <f t="shared" ca="1" si="103"/>
        <v/>
      </c>
      <c r="BY112" s="70"/>
      <c r="BZ112" s="41" t="str">
        <f t="shared" ca="1" si="104"/>
        <v/>
      </c>
    </row>
    <row r="113" spans="1:78" s="37" customFormat="1" ht="13.95" customHeight="1" x14ac:dyDescent="0.3">
      <c r="A113" s="211" t="str">
        <f t="shared" ca="1" si="106"/>
        <v/>
      </c>
      <c r="B113" s="74"/>
      <c r="C113" s="74" t="s">
        <v>39</v>
      </c>
      <c r="D113" s="39" t="s">
        <v>39</v>
      </c>
      <c r="E113" s="39" t="s">
        <v>392</v>
      </c>
      <c r="F113" s="39"/>
      <c r="G113" s="39"/>
      <c r="H113" s="39"/>
      <c r="I113" s="39"/>
      <c r="J113" s="39"/>
      <c r="K113" s="38"/>
      <c r="L113" s="72">
        <v>619</v>
      </c>
      <c r="M113" s="67">
        <f t="shared" si="107"/>
        <v>0</v>
      </c>
      <c r="N113" s="190" t="str">
        <f t="shared" si="115"/>
        <v/>
      </c>
      <c r="O113" s="73"/>
      <c r="P113" s="73"/>
      <c r="Q113" s="73"/>
      <c r="R113" s="73"/>
      <c r="S113" s="73"/>
      <c r="T113" s="70"/>
      <c r="U113" s="76"/>
      <c r="V113" s="76"/>
      <c r="W113" s="76"/>
      <c r="X113" s="76"/>
      <c r="Y113" s="76"/>
      <c r="Z113" s="76"/>
      <c r="AA113" s="76"/>
      <c r="AB113" s="76"/>
      <c r="AC113" s="70">
        <v>113</v>
      </c>
      <c r="AD113" s="187"/>
      <c r="AE113" s="70"/>
      <c r="AF113" s="188"/>
      <c r="AG113" s="182"/>
      <c r="AH113" s="182"/>
      <c r="AI113" s="182"/>
      <c r="AJ113" s="182"/>
      <c r="AK113" s="187"/>
      <c r="AL113" s="70"/>
      <c r="AM113" s="70"/>
      <c r="AN113" s="70"/>
      <c r="AO113" s="70"/>
      <c r="AP113" s="217">
        <f t="shared" si="71"/>
        <v>3</v>
      </c>
      <c r="AQ113" s="35" t="str">
        <f>IF($AP114&gt;$AP113, IFERROR(MATCH($AP113, $AP114:$AP$148, 0)-1, ROW($AQ$148)-ROW()), "")</f>
        <v/>
      </c>
      <c r="AR113" s="192">
        <f t="shared" ca="1" si="72"/>
        <v>0</v>
      </c>
      <c r="AS113" s="36">
        <f t="shared" ca="1" si="73"/>
        <v>0</v>
      </c>
      <c r="AT113" s="36">
        <f t="shared" ca="1" si="74"/>
        <v>0</v>
      </c>
      <c r="AU113" s="36">
        <f t="shared" ca="1" si="75"/>
        <v>0</v>
      </c>
      <c r="AV113" s="207">
        <f t="shared" ca="1" si="76"/>
        <v>0</v>
      </c>
      <c r="AW113" s="209">
        <f t="shared" ca="1" si="77"/>
        <v>0</v>
      </c>
      <c r="AX113" s="36">
        <f t="shared" ca="1" si="78"/>
        <v>0</v>
      </c>
      <c r="AY113" s="36">
        <f t="shared" ca="1" si="79"/>
        <v>0</v>
      </c>
      <c r="AZ113" s="36">
        <f t="shared" ca="1" si="80"/>
        <v>0</v>
      </c>
      <c r="BA113" s="36">
        <f t="shared" ca="1" si="81"/>
        <v>0</v>
      </c>
      <c r="BB113" s="195" t="str">
        <f t="shared" ca="1" si="82"/>
        <v/>
      </c>
      <c r="BC113" s="43" t="str">
        <f t="shared" ca="1" si="83"/>
        <v/>
      </c>
      <c r="BD113" s="43" t="str">
        <f t="shared" ca="1" si="84"/>
        <v/>
      </c>
      <c r="BE113" s="43" t="str">
        <f t="shared" ca="1" si="85"/>
        <v/>
      </c>
      <c r="BF113" s="43" t="str">
        <f t="shared" ca="1" si="86"/>
        <v/>
      </c>
      <c r="BG113" s="198" t="str">
        <f t="shared" ca="1" si="87"/>
        <v/>
      </c>
      <c r="BH113" s="43" t="str">
        <f t="shared" ca="1" si="88"/>
        <v/>
      </c>
      <c r="BI113" s="43" t="str">
        <f t="shared" ca="1" si="89"/>
        <v/>
      </c>
      <c r="BJ113" s="43" t="str">
        <f t="shared" ca="1" si="90"/>
        <v/>
      </c>
      <c r="BK113" s="43" t="str">
        <f t="shared" ca="1" si="91"/>
        <v/>
      </c>
      <c r="BL113" s="200" t="str">
        <f t="shared" ca="1" si="92"/>
        <v/>
      </c>
      <c r="BM113" s="35" t="str">
        <f t="shared" ca="1" si="93"/>
        <v/>
      </c>
      <c r="BN113" s="35" t="str">
        <f t="shared" ca="1" si="94"/>
        <v/>
      </c>
      <c r="BO113" s="35" t="str">
        <f t="shared" ca="1" si="95"/>
        <v/>
      </c>
      <c r="BP113" s="35" t="str">
        <f t="shared" ca="1" si="96"/>
        <v/>
      </c>
      <c r="BQ113" s="203" t="str">
        <f t="shared" si="105"/>
        <v/>
      </c>
      <c r="BR113" s="204" t="str">
        <f t="shared" ca="1" si="97"/>
        <v/>
      </c>
      <c r="BS113" s="196" t="str">
        <f t="shared" ca="1" si="98"/>
        <v/>
      </c>
      <c r="BT113" s="71" t="str">
        <f t="shared" ca="1" si="99"/>
        <v/>
      </c>
      <c r="BU113" s="71" t="str">
        <f t="shared" ca="1" si="100"/>
        <v/>
      </c>
      <c r="BV113" s="71" t="str">
        <f t="shared" ca="1" si="101"/>
        <v/>
      </c>
      <c r="BW113" s="71" t="str">
        <f t="shared" ca="1" si="102"/>
        <v/>
      </c>
      <c r="BX113" s="210" t="str">
        <f t="shared" ca="1" si="103"/>
        <v/>
      </c>
      <c r="BY113" s="70"/>
      <c r="BZ113" s="41" t="str">
        <f t="shared" ca="1" si="104"/>
        <v/>
      </c>
    </row>
    <row r="114" spans="1:78" s="37" customFormat="1" ht="13.95" customHeight="1" x14ac:dyDescent="0.3">
      <c r="A114" s="211" t="str">
        <f t="shared" ca="1" si="106"/>
        <v/>
      </c>
      <c r="B114" s="74"/>
      <c r="C114" s="74" t="s">
        <v>39</v>
      </c>
      <c r="D114" s="39" t="s">
        <v>60</v>
      </c>
      <c r="E114" s="39"/>
      <c r="F114" s="39"/>
      <c r="G114" s="39"/>
      <c r="H114" s="39"/>
      <c r="I114" s="39"/>
      <c r="J114" s="39"/>
      <c r="K114" s="38"/>
      <c r="L114" s="72">
        <v>62</v>
      </c>
      <c r="M114" s="67">
        <f t="shared" si="107"/>
        <v>0</v>
      </c>
      <c r="N114" s="190">
        <f t="shared" si="115"/>
        <v>0</v>
      </c>
      <c r="O114" s="73">
        <f>SUM(O115:O119)</f>
        <v>0</v>
      </c>
      <c r="P114" s="73">
        <f t="shared" ref="P114:S114" si="117">SUM(P115:P119)</f>
        <v>0</v>
      </c>
      <c r="Q114" s="73">
        <f t="shared" si="117"/>
        <v>0</v>
      </c>
      <c r="R114" s="73">
        <f t="shared" si="117"/>
        <v>0</v>
      </c>
      <c r="S114" s="73">
        <f t="shared" si="117"/>
        <v>0</v>
      </c>
      <c r="T114" s="70"/>
      <c r="U114" s="76"/>
      <c r="V114" s="76"/>
      <c r="W114" s="76"/>
      <c r="X114" s="76"/>
      <c r="Y114" s="76"/>
      <c r="Z114" s="76"/>
      <c r="AA114" s="76"/>
      <c r="AB114" s="76"/>
      <c r="AC114" s="70">
        <v>114</v>
      </c>
      <c r="AD114" s="187">
        <v>1</v>
      </c>
      <c r="AE114" s="70"/>
      <c r="AF114" s="188"/>
      <c r="AG114" s="182"/>
      <c r="AH114" s="182"/>
      <c r="AI114" s="182"/>
      <c r="AJ114" s="182"/>
      <c r="AK114" s="187"/>
      <c r="AL114" s="70"/>
      <c r="AM114" s="70"/>
      <c r="AN114" s="70"/>
      <c r="AO114" s="70"/>
      <c r="AP114" s="217">
        <f t="shared" si="71"/>
        <v>2</v>
      </c>
      <c r="AQ114" s="35">
        <f>IF($AP115&gt;$AP114, IFERROR(MATCH($AP114, $AP115:$AP$148, 0)-1, ROW($AQ$148)-ROW()), "")</f>
        <v>5</v>
      </c>
      <c r="AR114" s="192">
        <f t="shared" ca="1" si="72"/>
        <v>0</v>
      </c>
      <c r="AS114" s="36">
        <f t="shared" ca="1" si="73"/>
        <v>0</v>
      </c>
      <c r="AT114" s="36">
        <f t="shared" ca="1" si="74"/>
        <v>0</v>
      </c>
      <c r="AU114" s="36">
        <f t="shared" ca="1" si="75"/>
        <v>0</v>
      </c>
      <c r="AV114" s="207">
        <f t="shared" ca="1" si="76"/>
        <v>0</v>
      </c>
      <c r="AW114" s="209">
        <f t="shared" ca="1" si="77"/>
        <v>0</v>
      </c>
      <c r="AX114" s="36">
        <f t="shared" ca="1" si="78"/>
        <v>0</v>
      </c>
      <c r="AY114" s="36">
        <f t="shared" ca="1" si="79"/>
        <v>0</v>
      </c>
      <c r="AZ114" s="36">
        <f t="shared" ca="1" si="80"/>
        <v>0</v>
      </c>
      <c r="BA114" s="36">
        <f t="shared" ca="1" si="81"/>
        <v>0</v>
      </c>
      <c r="BB114" s="195" t="str">
        <f t="shared" ca="1" si="82"/>
        <v/>
      </c>
      <c r="BC114" s="43" t="str">
        <f t="shared" ca="1" si="83"/>
        <v/>
      </c>
      <c r="BD114" s="43" t="str">
        <f t="shared" ca="1" si="84"/>
        <v/>
      </c>
      <c r="BE114" s="43" t="str">
        <f t="shared" ca="1" si="85"/>
        <v/>
      </c>
      <c r="BF114" s="43" t="str">
        <f t="shared" ca="1" si="86"/>
        <v/>
      </c>
      <c r="BG114" s="198" t="str">
        <f t="shared" ca="1" si="87"/>
        <v/>
      </c>
      <c r="BH114" s="43" t="str">
        <f t="shared" ca="1" si="88"/>
        <v/>
      </c>
      <c r="BI114" s="43" t="str">
        <f t="shared" ca="1" si="89"/>
        <v/>
      </c>
      <c r="BJ114" s="43" t="str">
        <f t="shared" ca="1" si="90"/>
        <v/>
      </c>
      <c r="BK114" s="43" t="str">
        <f t="shared" ca="1" si="91"/>
        <v/>
      </c>
      <c r="BL114" s="200" t="str">
        <f t="shared" ca="1" si="92"/>
        <v/>
      </c>
      <c r="BM114" s="35" t="str">
        <f t="shared" ca="1" si="93"/>
        <v/>
      </c>
      <c r="BN114" s="35" t="str">
        <f t="shared" ca="1" si="94"/>
        <v/>
      </c>
      <c r="BO114" s="35" t="str">
        <f t="shared" ca="1" si="95"/>
        <v/>
      </c>
      <c r="BP114" s="35" t="str">
        <f t="shared" ca="1" si="96"/>
        <v/>
      </c>
      <c r="BQ114" s="203" t="str">
        <f t="shared" si="105"/>
        <v/>
      </c>
      <c r="BR114" s="204" t="str">
        <f t="shared" ca="1" si="97"/>
        <v/>
      </c>
      <c r="BS114" s="196" t="str">
        <f t="shared" ca="1" si="98"/>
        <v/>
      </c>
      <c r="BT114" s="71" t="str">
        <f t="shared" ca="1" si="99"/>
        <v/>
      </c>
      <c r="BU114" s="71" t="str">
        <f t="shared" ca="1" si="100"/>
        <v/>
      </c>
      <c r="BV114" s="71" t="str">
        <f t="shared" ca="1" si="101"/>
        <v/>
      </c>
      <c r="BW114" s="71" t="str">
        <f t="shared" ca="1" si="102"/>
        <v/>
      </c>
      <c r="BX114" s="210" t="str">
        <f t="shared" ca="1" si="103"/>
        <v/>
      </c>
      <c r="BY114" s="70"/>
      <c r="BZ114" s="41" t="str">
        <f t="shared" ca="1" si="104"/>
        <v/>
      </c>
    </row>
    <row r="115" spans="1:78" s="37" customFormat="1" ht="13.95" customHeight="1" x14ac:dyDescent="0.3">
      <c r="A115" s="211" t="str">
        <f t="shared" ca="1" si="106"/>
        <v/>
      </c>
      <c r="B115" s="74"/>
      <c r="C115" s="74" t="s">
        <v>39</v>
      </c>
      <c r="D115" s="39" t="s">
        <v>39</v>
      </c>
      <c r="E115" s="39" t="s">
        <v>94971</v>
      </c>
      <c r="F115" s="39"/>
      <c r="G115" s="39"/>
      <c r="H115" s="39"/>
      <c r="I115" s="39"/>
      <c r="J115" s="39"/>
      <c r="K115" s="38"/>
      <c r="L115" s="72">
        <v>620</v>
      </c>
      <c r="M115" s="67">
        <f t="shared" si="107"/>
        <v>0</v>
      </c>
      <c r="N115" s="190" t="str">
        <f t="shared" si="115"/>
        <v/>
      </c>
      <c r="O115" s="73"/>
      <c r="P115" s="73"/>
      <c r="Q115" s="73"/>
      <c r="R115" s="73"/>
      <c r="S115" s="73"/>
      <c r="T115" s="70"/>
      <c r="U115" s="76"/>
      <c r="V115" s="76"/>
      <c r="W115" s="76"/>
      <c r="X115" s="76"/>
      <c r="Y115" s="76"/>
      <c r="Z115" s="76"/>
      <c r="AA115" s="76"/>
      <c r="AB115" s="76"/>
      <c r="AC115" s="70">
        <v>115</v>
      </c>
      <c r="AD115" s="187"/>
      <c r="AE115" s="70"/>
      <c r="AF115" s="188"/>
      <c r="AG115" s="182"/>
      <c r="AH115" s="182"/>
      <c r="AI115" s="182"/>
      <c r="AJ115" s="182"/>
      <c r="AK115" s="188"/>
      <c r="AL115" s="182"/>
      <c r="AM115" s="182"/>
      <c r="AN115" s="182"/>
      <c r="AO115" s="182"/>
      <c r="AP115" s="217">
        <f t="shared" si="71"/>
        <v>3</v>
      </c>
      <c r="AQ115" s="35" t="str">
        <f>IF($AP116&gt;$AP115, IFERROR(MATCH($AP115, $AP116:$AP$148, 0)-1, ROW($AQ$148)-ROW()), "")</f>
        <v/>
      </c>
      <c r="AR115" s="192">
        <f t="shared" ca="1" si="72"/>
        <v>0</v>
      </c>
      <c r="AS115" s="36">
        <f t="shared" ca="1" si="73"/>
        <v>0</v>
      </c>
      <c r="AT115" s="36">
        <f t="shared" ca="1" si="74"/>
        <v>0</v>
      </c>
      <c r="AU115" s="36">
        <f t="shared" ca="1" si="75"/>
        <v>0</v>
      </c>
      <c r="AV115" s="207">
        <f t="shared" ca="1" si="76"/>
        <v>0</v>
      </c>
      <c r="AW115" s="209">
        <f t="shared" ca="1" si="77"/>
        <v>0</v>
      </c>
      <c r="AX115" s="36">
        <f t="shared" ca="1" si="78"/>
        <v>0</v>
      </c>
      <c r="AY115" s="36">
        <f t="shared" ca="1" si="79"/>
        <v>0</v>
      </c>
      <c r="AZ115" s="36">
        <f t="shared" ca="1" si="80"/>
        <v>0</v>
      </c>
      <c r="BA115" s="36">
        <f t="shared" ca="1" si="81"/>
        <v>0</v>
      </c>
      <c r="BB115" s="195" t="str">
        <f t="shared" ca="1" si="82"/>
        <v/>
      </c>
      <c r="BC115" s="43" t="str">
        <f t="shared" ca="1" si="83"/>
        <v/>
      </c>
      <c r="BD115" s="43" t="str">
        <f t="shared" ca="1" si="84"/>
        <v/>
      </c>
      <c r="BE115" s="43" t="str">
        <f t="shared" ca="1" si="85"/>
        <v/>
      </c>
      <c r="BF115" s="43" t="str">
        <f t="shared" ca="1" si="86"/>
        <v/>
      </c>
      <c r="BG115" s="198" t="str">
        <f t="shared" ca="1" si="87"/>
        <v/>
      </c>
      <c r="BH115" s="43" t="str">
        <f t="shared" ca="1" si="88"/>
        <v/>
      </c>
      <c r="BI115" s="43" t="str">
        <f t="shared" ca="1" si="89"/>
        <v/>
      </c>
      <c r="BJ115" s="43" t="str">
        <f t="shared" ca="1" si="90"/>
        <v/>
      </c>
      <c r="BK115" s="43" t="str">
        <f t="shared" ca="1" si="91"/>
        <v/>
      </c>
      <c r="BL115" s="200" t="str">
        <f t="shared" ca="1" si="92"/>
        <v/>
      </c>
      <c r="BM115" s="35" t="str">
        <f t="shared" ca="1" si="93"/>
        <v/>
      </c>
      <c r="BN115" s="35" t="str">
        <f t="shared" ca="1" si="94"/>
        <v/>
      </c>
      <c r="BO115" s="35" t="str">
        <f t="shared" ca="1" si="95"/>
        <v/>
      </c>
      <c r="BP115" s="35" t="str">
        <f t="shared" ca="1" si="96"/>
        <v/>
      </c>
      <c r="BQ115" s="203" t="str">
        <f t="shared" si="105"/>
        <v/>
      </c>
      <c r="BR115" s="204" t="str">
        <f t="shared" ca="1" si="97"/>
        <v/>
      </c>
      <c r="BS115" s="196" t="str">
        <f t="shared" ca="1" si="98"/>
        <v/>
      </c>
      <c r="BT115" s="71" t="str">
        <f t="shared" ca="1" si="99"/>
        <v/>
      </c>
      <c r="BU115" s="71" t="str">
        <f t="shared" ca="1" si="100"/>
        <v/>
      </c>
      <c r="BV115" s="71" t="str">
        <f t="shared" ca="1" si="101"/>
        <v/>
      </c>
      <c r="BW115" s="71" t="str">
        <f t="shared" ca="1" si="102"/>
        <v/>
      </c>
      <c r="BX115" s="210" t="str">
        <f t="shared" ca="1" si="103"/>
        <v/>
      </c>
      <c r="BY115" s="70"/>
      <c r="BZ115" s="41" t="str">
        <f t="shared" ca="1" si="104"/>
        <v/>
      </c>
    </row>
    <row r="116" spans="1:78" s="37" customFormat="1" ht="13.95" customHeight="1" x14ac:dyDescent="0.3">
      <c r="A116" s="211" t="str">
        <f t="shared" ca="1" si="106"/>
        <v/>
      </c>
      <c r="B116" s="74"/>
      <c r="C116" s="74" t="s">
        <v>39</v>
      </c>
      <c r="D116" s="39" t="s">
        <v>39</v>
      </c>
      <c r="E116" s="39" t="s">
        <v>94972</v>
      </c>
      <c r="F116" s="39"/>
      <c r="G116" s="39"/>
      <c r="H116" s="39"/>
      <c r="I116" s="39"/>
      <c r="J116" s="39"/>
      <c r="K116" s="38"/>
      <c r="L116" s="72">
        <v>621</v>
      </c>
      <c r="M116" s="67">
        <f t="shared" si="107"/>
        <v>0</v>
      </c>
      <c r="N116" s="190" t="str">
        <f t="shared" si="115"/>
        <v/>
      </c>
      <c r="O116" s="73"/>
      <c r="P116" s="73"/>
      <c r="Q116" s="73"/>
      <c r="R116" s="73"/>
      <c r="S116" s="73"/>
      <c r="T116" s="70"/>
      <c r="U116" s="76"/>
      <c r="V116" s="76"/>
      <c r="W116" s="76"/>
      <c r="X116" s="76"/>
      <c r="Y116" s="76"/>
      <c r="Z116" s="76"/>
      <c r="AA116" s="76"/>
      <c r="AB116" s="76"/>
      <c r="AC116" s="70">
        <v>116</v>
      </c>
      <c r="AD116" s="187"/>
      <c r="AE116" s="70"/>
      <c r="AF116" s="188"/>
      <c r="AG116" s="182"/>
      <c r="AH116" s="182"/>
      <c r="AI116" s="182"/>
      <c r="AJ116" s="182"/>
      <c r="AK116" s="187"/>
      <c r="AL116" s="70"/>
      <c r="AM116" s="70"/>
      <c r="AN116" s="70"/>
      <c r="AO116" s="70"/>
      <c r="AP116" s="217">
        <f t="shared" si="71"/>
        <v>3</v>
      </c>
      <c r="AQ116" s="35" t="str">
        <f>IF($AP117&gt;$AP116, IFERROR(MATCH($AP116, $AP117:$AP$148, 0)-1, ROW($AQ$148)-ROW()), "")</f>
        <v/>
      </c>
      <c r="AR116" s="192">
        <f t="shared" ca="1" si="72"/>
        <v>0</v>
      </c>
      <c r="AS116" s="36">
        <f t="shared" ca="1" si="73"/>
        <v>0</v>
      </c>
      <c r="AT116" s="36">
        <f t="shared" ca="1" si="74"/>
        <v>0</v>
      </c>
      <c r="AU116" s="36">
        <f t="shared" ca="1" si="75"/>
        <v>0</v>
      </c>
      <c r="AV116" s="207">
        <f t="shared" ca="1" si="76"/>
        <v>0</v>
      </c>
      <c r="AW116" s="209">
        <f t="shared" ca="1" si="77"/>
        <v>0</v>
      </c>
      <c r="AX116" s="36">
        <f t="shared" ca="1" si="78"/>
        <v>0</v>
      </c>
      <c r="AY116" s="36">
        <f t="shared" ca="1" si="79"/>
        <v>0</v>
      </c>
      <c r="AZ116" s="36">
        <f t="shared" ca="1" si="80"/>
        <v>0</v>
      </c>
      <c r="BA116" s="36">
        <f t="shared" ca="1" si="81"/>
        <v>0</v>
      </c>
      <c r="BB116" s="195" t="str">
        <f t="shared" ca="1" si="82"/>
        <v/>
      </c>
      <c r="BC116" s="43" t="str">
        <f t="shared" ca="1" si="83"/>
        <v/>
      </c>
      <c r="BD116" s="43" t="str">
        <f t="shared" ca="1" si="84"/>
        <v/>
      </c>
      <c r="BE116" s="43" t="str">
        <f t="shared" ca="1" si="85"/>
        <v/>
      </c>
      <c r="BF116" s="43" t="str">
        <f t="shared" ca="1" si="86"/>
        <v/>
      </c>
      <c r="BG116" s="198" t="str">
        <f t="shared" ca="1" si="87"/>
        <v/>
      </c>
      <c r="BH116" s="43" t="str">
        <f t="shared" ca="1" si="88"/>
        <v/>
      </c>
      <c r="BI116" s="43" t="str">
        <f t="shared" ca="1" si="89"/>
        <v/>
      </c>
      <c r="BJ116" s="43" t="str">
        <f t="shared" ca="1" si="90"/>
        <v/>
      </c>
      <c r="BK116" s="43" t="str">
        <f t="shared" ca="1" si="91"/>
        <v/>
      </c>
      <c r="BL116" s="200" t="str">
        <f t="shared" ca="1" si="92"/>
        <v/>
      </c>
      <c r="BM116" s="35" t="str">
        <f t="shared" ca="1" si="93"/>
        <v/>
      </c>
      <c r="BN116" s="35" t="str">
        <f t="shared" ca="1" si="94"/>
        <v/>
      </c>
      <c r="BO116" s="35" t="str">
        <f t="shared" ca="1" si="95"/>
        <v/>
      </c>
      <c r="BP116" s="35" t="str">
        <f t="shared" ca="1" si="96"/>
        <v/>
      </c>
      <c r="BQ116" s="203" t="str">
        <f t="shared" si="105"/>
        <v/>
      </c>
      <c r="BR116" s="204" t="str">
        <f t="shared" ca="1" si="97"/>
        <v/>
      </c>
      <c r="BS116" s="196" t="str">
        <f t="shared" ca="1" si="98"/>
        <v/>
      </c>
      <c r="BT116" s="71" t="str">
        <f t="shared" ca="1" si="99"/>
        <v/>
      </c>
      <c r="BU116" s="71" t="str">
        <f t="shared" ca="1" si="100"/>
        <v/>
      </c>
      <c r="BV116" s="71" t="str">
        <f t="shared" ca="1" si="101"/>
        <v/>
      </c>
      <c r="BW116" s="71" t="str">
        <f t="shared" ca="1" si="102"/>
        <v/>
      </c>
      <c r="BX116" s="210" t="str">
        <f t="shared" ca="1" si="103"/>
        <v/>
      </c>
      <c r="BY116" s="70"/>
      <c r="BZ116" s="41" t="str">
        <f t="shared" ca="1" si="104"/>
        <v/>
      </c>
    </row>
    <row r="117" spans="1:78" s="37" customFormat="1" ht="13.95" customHeight="1" x14ac:dyDescent="0.3">
      <c r="A117" s="211" t="str">
        <f t="shared" ca="1" si="106"/>
        <v/>
      </c>
      <c r="B117" s="74"/>
      <c r="C117" s="74" t="s">
        <v>39</v>
      </c>
      <c r="D117" s="39" t="s">
        <v>39</v>
      </c>
      <c r="E117" s="39" t="s">
        <v>94973</v>
      </c>
      <c r="F117" s="39"/>
      <c r="G117" s="39"/>
      <c r="H117" s="39"/>
      <c r="I117" s="39"/>
      <c r="J117" s="39"/>
      <c r="K117" s="38"/>
      <c r="L117" s="72">
        <v>622</v>
      </c>
      <c r="M117" s="67">
        <f t="shared" si="107"/>
        <v>0</v>
      </c>
      <c r="N117" s="190" t="str">
        <f t="shared" si="115"/>
        <v/>
      </c>
      <c r="O117" s="73"/>
      <c r="P117" s="73"/>
      <c r="Q117" s="73"/>
      <c r="R117" s="73"/>
      <c r="S117" s="73"/>
      <c r="T117" s="70"/>
      <c r="U117" s="76"/>
      <c r="V117" s="76"/>
      <c r="W117" s="76"/>
      <c r="X117" s="76"/>
      <c r="Y117" s="76"/>
      <c r="Z117" s="76"/>
      <c r="AA117" s="76"/>
      <c r="AB117" s="76"/>
      <c r="AC117" s="70">
        <v>117</v>
      </c>
      <c r="AD117" s="187"/>
      <c r="AE117" s="70"/>
      <c r="AF117" s="188"/>
      <c r="AG117" s="182"/>
      <c r="AH117" s="182"/>
      <c r="AI117" s="182"/>
      <c r="AJ117" s="182"/>
      <c r="AK117" s="187"/>
      <c r="AL117" s="70"/>
      <c r="AM117" s="70"/>
      <c r="AN117" s="70"/>
      <c r="AO117" s="70"/>
      <c r="AP117" s="217">
        <f t="shared" si="71"/>
        <v>3</v>
      </c>
      <c r="AQ117" s="35" t="str">
        <f>IF($AP118&gt;$AP117, IFERROR(MATCH($AP117, $AP118:$AP$148, 0)-1, ROW($AQ$148)-ROW()), "")</f>
        <v/>
      </c>
      <c r="AR117" s="192">
        <f t="shared" ca="1" si="72"/>
        <v>0</v>
      </c>
      <c r="AS117" s="36">
        <f t="shared" ca="1" si="73"/>
        <v>0</v>
      </c>
      <c r="AT117" s="36">
        <f t="shared" ca="1" si="74"/>
        <v>0</v>
      </c>
      <c r="AU117" s="36">
        <f t="shared" ca="1" si="75"/>
        <v>0</v>
      </c>
      <c r="AV117" s="207">
        <f t="shared" ca="1" si="76"/>
        <v>0</v>
      </c>
      <c r="AW117" s="209">
        <f t="shared" ca="1" si="77"/>
        <v>0</v>
      </c>
      <c r="AX117" s="36">
        <f t="shared" ca="1" si="78"/>
        <v>0</v>
      </c>
      <c r="AY117" s="36">
        <f t="shared" ca="1" si="79"/>
        <v>0</v>
      </c>
      <c r="AZ117" s="36">
        <f t="shared" ca="1" si="80"/>
        <v>0</v>
      </c>
      <c r="BA117" s="36">
        <f t="shared" ca="1" si="81"/>
        <v>0</v>
      </c>
      <c r="BB117" s="195" t="str">
        <f t="shared" ca="1" si="82"/>
        <v/>
      </c>
      <c r="BC117" s="43" t="str">
        <f t="shared" ca="1" si="83"/>
        <v/>
      </c>
      <c r="BD117" s="43" t="str">
        <f t="shared" ca="1" si="84"/>
        <v/>
      </c>
      <c r="BE117" s="43" t="str">
        <f t="shared" ca="1" si="85"/>
        <v/>
      </c>
      <c r="BF117" s="43" t="str">
        <f t="shared" ca="1" si="86"/>
        <v/>
      </c>
      <c r="BG117" s="198" t="str">
        <f t="shared" ca="1" si="87"/>
        <v/>
      </c>
      <c r="BH117" s="43" t="str">
        <f t="shared" ca="1" si="88"/>
        <v/>
      </c>
      <c r="BI117" s="43" t="str">
        <f t="shared" ca="1" si="89"/>
        <v/>
      </c>
      <c r="BJ117" s="43" t="str">
        <f t="shared" ca="1" si="90"/>
        <v/>
      </c>
      <c r="BK117" s="43" t="str">
        <f t="shared" ca="1" si="91"/>
        <v/>
      </c>
      <c r="BL117" s="200" t="str">
        <f t="shared" ca="1" si="92"/>
        <v/>
      </c>
      <c r="BM117" s="35" t="str">
        <f t="shared" ca="1" si="93"/>
        <v/>
      </c>
      <c r="BN117" s="35" t="str">
        <f t="shared" ca="1" si="94"/>
        <v/>
      </c>
      <c r="BO117" s="35" t="str">
        <f t="shared" ca="1" si="95"/>
        <v/>
      </c>
      <c r="BP117" s="35" t="str">
        <f t="shared" ca="1" si="96"/>
        <v/>
      </c>
      <c r="BQ117" s="203" t="str">
        <f t="shared" si="105"/>
        <v/>
      </c>
      <c r="BR117" s="204" t="str">
        <f t="shared" ca="1" si="97"/>
        <v/>
      </c>
      <c r="BS117" s="196" t="str">
        <f t="shared" ca="1" si="98"/>
        <v/>
      </c>
      <c r="BT117" s="71" t="str">
        <f t="shared" ca="1" si="99"/>
        <v/>
      </c>
      <c r="BU117" s="71" t="str">
        <f t="shared" ca="1" si="100"/>
        <v/>
      </c>
      <c r="BV117" s="71" t="str">
        <f t="shared" ca="1" si="101"/>
        <v/>
      </c>
      <c r="BW117" s="71" t="str">
        <f t="shared" ca="1" si="102"/>
        <v/>
      </c>
      <c r="BX117" s="210" t="str">
        <f t="shared" ca="1" si="103"/>
        <v/>
      </c>
      <c r="BY117" s="70"/>
      <c r="BZ117" s="41" t="str">
        <f t="shared" ca="1" si="104"/>
        <v/>
      </c>
    </row>
    <row r="118" spans="1:78" s="37" customFormat="1" ht="13.95" customHeight="1" x14ac:dyDescent="0.3">
      <c r="A118" s="211" t="str">
        <f t="shared" ca="1" si="106"/>
        <v/>
      </c>
      <c r="B118" s="74"/>
      <c r="C118" s="74" t="s">
        <v>39</v>
      </c>
      <c r="D118" s="39" t="s">
        <v>39</v>
      </c>
      <c r="E118" s="39" t="s">
        <v>94974</v>
      </c>
      <c r="F118" s="39"/>
      <c r="G118" s="39"/>
      <c r="H118" s="39"/>
      <c r="I118" s="39"/>
      <c r="J118" s="39"/>
      <c r="K118" s="38"/>
      <c r="L118" s="72">
        <v>623</v>
      </c>
      <c r="M118" s="67">
        <f t="shared" si="107"/>
        <v>0</v>
      </c>
      <c r="N118" s="190" t="str">
        <f t="shared" si="115"/>
        <v/>
      </c>
      <c r="O118" s="73"/>
      <c r="P118" s="73"/>
      <c r="Q118" s="73"/>
      <c r="R118" s="73"/>
      <c r="S118" s="73"/>
      <c r="T118" s="70"/>
      <c r="U118" s="76"/>
      <c r="V118" s="76"/>
      <c r="W118" s="76"/>
      <c r="X118" s="76"/>
      <c r="Y118" s="76"/>
      <c r="Z118" s="76"/>
      <c r="AA118" s="76"/>
      <c r="AB118" s="76"/>
      <c r="AC118" s="70">
        <v>118</v>
      </c>
      <c r="AD118" s="187"/>
      <c r="AE118" s="70"/>
      <c r="AF118" s="188"/>
      <c r="AG118" s="182"/>
      <c r="AH118" s="182"/>
      <c r="AI118" s="182"/>
      <c r="AJ118" s="182"/>
      <c r="AK118" s="189"/>
      <c r="AL118" s="183"/>
      <c r="AM118" s="183"/>
      <c r="AN118" s="183"/>
      <c r="AO118" s="183"/>
      <c r="AP118" s="217">
        <f t="shared" si="71"/>
        <v>3</v>
      </c>
      <c r="AQ118" s="35" t="str">
        <f>IF($AP119&gt;$AP118, IFERROR(MATCH($AP118, $AP119:$AP$148, 0)-1, ROW($AQ$148)-ROW()), "")</f>
        <v/>
      </c>
      <c r="AR118" s="192">
        <f t="shared" ca="1" si="72"/>
        <v>0</v>
      </c>
      <c r="AS118" s="36">
        <f t="shared" ca="1" si="73"/>
        <v>0</v>
      </c>
      <c r="AT118" s="36">
        <f t="shared" ca="1" si="74"/>
        <v>0</v>
      </c>
      <c r="AU118" s="36">
        <f t="shared" ca="1" si="75"/>
        <v>0</v>
      </c>
      <c r="AV118" s="207">
        <f t="shared" ca="1" si="76"/>
        <v>0</v>
      </c>
      <c r="AW118" s="209">
        <f t="shared" ca="1" si="77"/>
        <v>0</v>
      </c>
      <c r="AX118" s="36">
        <f t="shared" ca="1" si="78"/>
        <v>0</v>
      </c>
      <c r="AY118" s="36">
        <f t="shared" ca="1" si="79"/>
        <v>0</v>
      </c>
      <c r="AZ118" s="36">
        <f t="shared" ca="1" si="80"/>
        <v>0</v>
      </c>
      <c r="BA118" s="36">
        <f t="shared" ca="1" si="81"/>
        <v>0</v>
      </c>
      <c r="BB118" s="195" t="str">
        <f t="shared" ca="1" si="82"/>
        <v/>
      </c>
      <c r="BC118" s="43" t="str">
        <f t="shared" ca="1" si="83"/>
        <v/>
      </c>
      <c r="BD118" s="43" t="str">
        <f t="shared" ca="1" si="84"/>
        <v/>
      </c>
      <c r="BE118" s="43" t="str">
        <f t="shared" ca="1" si="85"/>
        <v/>
      </c>
      <c r="BF118" s="43" t="str">
        <f t="shared" ca="1" si="86"/>
        <v/>
      </c>
      <c r="BG118" s="198" t="str">
        <f t="shared" ca="1" si="87"/>
        <v/>
      </c>
      <c r="BH118" s="43" t="str">
        <f t="shared" ca="1" si="88"/>
        <v/>
      </c>
      <c r="BI118" s="43" t="str">
        <f t="shared" ca="1" si="89"/>
        <v/>
      </c>
      <c r="BJ118" s="43" t="str">
        <f t="shared" ca="1" si="90"/>
        <v/>
      </c>
      <c r="BK118" s="43" t="str">
        <f t="shared" ca="1" si="91"/>
        <v/>
      </c>
      <c r="BL118" s="200" t="str">
        <f t="shared" ca="1" si="92"/>
        <v/>
      </c>
      <c r="BM118" s="35" t="str">
        <f t="shared" ca="1" si="93"/>
        <v/>
      </c>
      <c r="BN118" s="35" t="str">
        <f t="shared" ca="1" si="94"/>
        <v/>
      </c>
      <c r="BO118" s="35" t="str">
        <f t="shared" ca="1" si="95"/>
        <v/>
      </c>
      <c r="BP118" s="35" t="str">
        <f t="shared" ca="1" si="96"/>
        <v/>
      </c>
      <c r="BQ118" s="203" t="str">
        <f t="shared" si="105"/>
        <v/>
      </c>
      <c r="BR118" s="204" t="str">
        <f t="shared" ca="1" si="97"/>
        <v/>
      </c>
      <c r="BS118" s="196" t="str">
        <f t="shared" ca="1" si="98"/>
        <v/>
      </c>
      <c r="BT118" s="71" t="str">
        <f t="shared" ca="1" si="99"/>
        <v/>
      </c>
      <c r="BU118" s="71" t="str">
        <f t="shared" ca="1" si="100"/>
        <v/>
      </c>
      <c r="BV118" s="71" t="str">
        <f t="shared" ca="1" si="101"/>
        <v/>
      </c>
      <c r="BW118" s="71" t="str">
        <f t="shared" ca="1" si="102"/>
        <v/>
      </c>
      <c r="BX118" s="210" t="str">
        <f t="shared" ca="1" si="103"/>
        <v/>
      </c>
      <c r="BY118" s="70"/>
      <c r="BZ118" s="41" t="str">
        <f t="shared" ca="1" si="104"/>
        <v/>
      </c>
    </row>
    <row r="119" spans="1:78" s="37" customFormat="1" ht="13.95" customHeight="1" x14ac:dyDescent="0.3">
      <c r="A119" s="211" t="str">
        <f t="shared" ca="1" si="106"/>
        <v/>
      </c>
      <c r="B119" s="74"/>
      <c r="C119" s="74" t="s">
        <v>39</v>
      </c>
      <c r="D119" s="39" t="s">
        <v>39</v>
      </c>
      <c r="E119" s="39" t="s">
        <v>94975</v>
      </c>
      <c r="F119" s="39"/>
      <c r="G119" s="39"/>
      <c r="H119" s="39"/>
      <c r="I119" s="39"/>
      <c r="J119" s="39"/>
      <c r="K119" s="38"/>
      <c r="L119" s="72">
        <v>624</v>
      </c>
      <c r="M119" s="67">
        <f t="shared" si="107"/>
        <v>0</v>
      </c>
      <c r="N119" s="190" t="str">
        <f t="shared" si="115"/>
        <v/>
      </c>
      <c r="O119" s="73"/>
      <c r="P119" s="73"/>
      <c r="Q119" s="73"/>
      <c r="R119" s="73"/>
      <c r="S119" s="73"/>
      <c r="T119" s="70"/>
      <c r="U119" s="76"/>
      <c r="V119" s="76"/>
      <c r="W119" s="76"/>
      <c r="X119" s="76"/>
      <c r="Y119" s="76"/>
      <c r="Z119" s="76"/>
      <c r="AA119" s="76"/>
      <c r="AB119" s="76"/>
      <c r="AC119" s="70">
        <v>119</v>
      </c>
      <c r="AD119" s="187"/>
      <c r="AE119" s="70"/>
      <c r="AF119" s="188"/>
      <c r="AG119" s="182"/>
      <c r="AH119" s="182"/>
      <c r="AI119" s="182"/>
      <c r="AJ119" s="182"/>
      <c r="AK119" s="187"/>
      <c r="AL119" s="70"/>
      <c r="AM119" s="70"/>
      <c r="AN119" s="70"/>
      <c r="AO119" s="70"/>
      <c r="AP119" s="217">
        <f t="shared" si="71"/>
        <v>3</v>
      </c>
      <c r="AQ119" s="35" t="str">
        <f>IF($AP120&gt;$AP119, IFERROR(MATCH($AP119, $AP120:$AP$148, 0)-1, ROW($AQ$148)-ROW()), "")</f>
        <v/>
      </c>
      <c r="AR119" s="192">
        <f t="shared" ca="1" si="72"/>
        <v>0</v>
      </c>
      <c r="AS119" s="36">
        <f t="shared" ca="1" si="73"/>
        <v>0</v>
      </c>
      <c r="AT119" s="36">
        <f t="shared" ca="1" si="74"/>
        <v>0</v>
      </c>
      <c r="AU119" s="36">
        <f t="shared" ca="1" si="75"/>
        <v>0</v>
      </c>
      <c r="AV119" s="207">
        <f t="shared" ca="1" si="76"/>
        <v>0</v>
      </c>
      <c r="AW119" s="209">
        <f t="shared" ca="1" si="77"/>
        <v>0</v>
      </c>
      <c r="AX119" s="36">
        <f t="shared" ca="1" si="78"/>
        <v>0</v>
      </c>
      <c r="AY119" s="36">
        <f t="shared" ca="1" si="79"/>
        <v>0</v>
      </c>
      <c r="AZ119" s="36">
        <f t="shared" ca="1" si="80"/>
        <v>0</v>
      </c>
      <c r="BA119" s="36">
        <f t="shared" ca="1" si="81"/>
        <v>0</v>
      </c>
      <c r="BB119" s="195" t="str">
        <f t="shared" ca="1" si="82"/>
        <v/>
      </c>
      <c r="BC119" s="43" t="str">
        <f t="shared" ca="1" si="83"/>
        <v/>
      </c>
      <c r="BD119" s="43" t="str">
        <f t="shared" ca="1" si="84"/>
        <v/>
      </c>
      <c r="BE119" s="43" t="str">
        <f t="shared" ca="1" si="85"/>
        <v/>
      </c>
      <c r="BF119" s="43" t="str">
        <f t="shared" ca="1" si="86"/>
        <v/>
      </c>
      <c r="BG119" s="198" t="str">
        <f t="shared" ca="1" si="87"/>
        <v/>
      </c>
      <c r="BH119" s="43" t="str">
        <f t="shared" ca="1" si="88"/>
        <v/>
      </c>
      <c r="BI119" s="43" t="str">
        <f t="shared" ca="1" si="89"/>
        <v/>
      </c>
      <c r="BJ119" s="43" t="str">
        <f t="shared" ca="1" si="90"/>
        <v/>
      </c>
      <c r="BK119" s="43" t="str">
        <f t="shared" ca="1" si="91"/>
        <v/>
      </c>
      <c r="BL119" s="200" t="str">
        <f t="shared" ca="1" si="92"/>
        <v/>
      </c>
      <c r="BM119" s="35" t="str">
        <f t="shared" ca="1" si="93"/>
        <v/>
      </c>
      <c r="BN119" s="35" t="str">
        <f t="shared" ca="1" si="94"/>
        <v/>
      </c>
      <c r="BO119" s="35" t="str">
        <f t="shared" ca="1" si="95"/>
        <v/>
      </c>
      <c r="BP119" s="35" t="str">
        <f t="shared" ca="1" si="96"/>
        <v/>
      </c>
      <c r="BQ119" s="203" t="str">
        <f t="shared" si="105"/>
        <v/>
      </c>
      <c r="BR119" s="204" t="str">
        <f t="shared" ca="1" si="97"/>
        <v/>
      </c>
      <c r="BS119" s="196" t="str">
        <f t="shared" ca="1" si="98"/>
        <v/>
      </c>
      <c r="BT119" s="71" t="str">
        <f t="shared" ca="1" si="99"/>
        <v/>
      </c>
      <c r="BU119" s="71" t="str">
        <f t="shared" ca="1" si="100"/>
        <v/>
      </c>
      <c r="BV119" s="71" t="str">
        <f t="shared" ca="1" si="101"/>
        <v/>
      </c>
      <c r="BW119" s="71" t="str">
        <f t="shared" ca="1" si="102"/>
        <v/>
      </c>
      <c r="BX119" s="210" t="str">
        <f t="shared" ca="1" si="103"/>
        <v/>
      </c>
      <c r="BY119" s="70"/>
      <c r="BZ119" s="41" t="str">
        <f t="shared" ca="1" si="104"/>
        <v/>
      </c>
    </row>
    <row r="120" spans="1:78" s="37" customFormat="1" ht="13.95" customHeight="1" x14ac:dyDescent="0.3">
      <c r="A120" s="211" t="str">
        <f t="shared" ca="1" si="106"/>
        <v/>
      </c>
      <c r="B120" s="74"/>
      <c r="C120" s="74" t="s">
        <v>39</v>
      </c>
      <c r="D120" s="39" t="s">
        <v>66</v>
      </c>
      <c r="E120" s="39"/>
      <c r="F120" s="39"/>
      <c r="G120" s="39"/>
      <c r="H120" s="39"/>
      <c r="I120" s="39"/>
      <c r="J120" s="39"/>
      <c r="K120" s="38"/>
      <c r="L120" s="72">
        <v>630</v>
      </c>
      <c r="M120" s="67">
        <f t="shared" si="107"/>
        <v>0</v>
      </c>
      <c r="N120" s="190" t="str">
        <f t="shared" si="115"/>
        <v/>
      </c>
      <c r="O120" s="73"/>
      <c r="P120" s="73"/>
      <c r="Q120" s="73"/>
      <c r="R120" s="73"/>
      <c r="S120" s="73"/>
      <c r="T120" s="70"/>
      <c r="U120" s="76"/>
      <c r="V120" s="76"/>
      <c r="W120" s="76"/>
      <c r="X120" s="76"/>
      <c r="Y120" s="76"/>
      <c r="Z120" s="76"/>
      <c r="AA120" s="76"/>
      <c r="AB120" s="76"/>
      <c r="AC120" s="70">
        <v>120</v>
      </c>
      <c r="AD120" s="187">
        <v>1</v>
      </c>
      <c r="AE120" s="70"/>
      <c r="AF120" s="188"/>
      <c r="AG120" s="182"/>
      <c r="AH120" s="182"/>
      <c r="AI120" s="182"/>
      <c r="AJ120" s="182"/>
      <c r="AK120" s="187"/>
      <c r="AL120" s="70"/>
      <c r="AM120" s="70"/>
      <c r="AN120" s="70"/>
      <c r="AO120" s="70"/>
      <c r="AP120" s="217">
        <f t="shared" si="71"/>
        <v>2</v>
      </c>
      <c r="AQ120" s="35" t="str">
        <f>IF($AP121&gt;$AP120, IFERROR(MATCH($AP120, $AP121:$AP$148, 0)-1, ROW($AQ$148)-ROW()), "")</f>
        <v/>
      </c>
      <c r="AR120" s="192">
        <f t="shared" ca="1" si="72"/>
        <v>0</v>
      </c>
      <c r="AS120" s="36">
        <f t="shared" ca="1" si="73"/>
        <v>0</v>
      </c>
      <c r="AT120" s="36">
        <f t="shared" ca="1" si="74"/>
        <v>0</v>
      </c>
      <c r="AU120" s="36">
        <f t="shared" ca="1" si="75"/>
        <v>0</v>
      </c>
      <c r="AV120" s="207">
        <f t="shared" ca="1" si="76"/>
        <v>0</v>
      </c>
      <c r="AW120" s="209">
        <f t="shared" ca="1" si="77"/>
        <v>0</v>
      </c>
      <c r="AX120" s="36">
        <f t="shared" ca="1" si="78"/>
        <v>0</v>
      </c>
      <c r="AY120" s="36">
        <f t="shared" ca="1" si="79"/>
        <v>0</v>
      </c>
      <c r="AZ120" s="36">
        <f t="shared" ca="1" si="80"/>
        <v>0</v>
      </c>
      <c r="BA120" s="36">
        <f t="shared" ca="1" si="81"/>
        <v>0</v>
      </c>
      <c r="BB120" s="195" t="str">
        <f t="shared" ca="1" si="82"/>
        <v/>
      </c>
      <c r="BC120" s="43" t="str">
        <f t="shared" ca="1" si="83"/>
        <v/>
      </c>
      <c r="BD120" s="43" t="str">
        <f t="shared" ca="1" si="84"/>
        <v/>
      </c>
      <c r="BE120" s="43" t="str">
        <f t="shared" ca="1" si="85"/>
        <v/>
      </c>
      <c r="BF120" s="43" t="str">
        <f t="shared" ca="1" si="86"/>
        <v/>
      </c>
      <c r="BG120" s="198" t="str">
        <f t="shared" ca="1" si="87"/>
        <v/>
      </c>
      <c r="BH120" s="43" t="str">
        <f t="shared" ca="1" si="88"/>
        <v/>
      </c>
      <c r="BI120" s="43" t="str">
        <f t="shared" ca="1" si="89"/>
        <v/>
      </c>
      <c r="BJ120" s="43" t="str">
        <f t="shared" ca="1" si="90"/>
        <v/>
      </c>
      <c r="BK120" s="43" t="str">
        <f t="shared" ca="1" si="91"/>
        <v/>
      </c>
      <c r="BL120" s="200" t="str">
        <f t="shared" ca="1" si="92"/>
        <v/>
      </c>
      <c r="BM120" s="35" t="str">
        <f t="shared" ca="1" si="93"/>
        <v/>
      </c>
      <c r="BN120" s="35" t="str">
        <f t="shared" ca="1" si="94"/>
        <v/>
      </c>
      <c r="BO120" s="35" t="str">
        <f t="shared" ca="1" si="95"/>
        <v/>
      </c>
      <c r="BP120" s="35" t="str">
        <f t="shared" ca="1" si="96"/>
        <v/>
      </c>
      <c r="BQ120" s="203" t="str">
        <f t="shared" si="105"/>
        <v/>
      </c>
      <c r="BR120" s="204" t="str">
        <f t="shared" ca="1" si="97"/>
        <v/>
      </c>
      <c r="BS120" s="196" t="str">
        <f t="shared" ca="1" si="98"/>
        <v/>
      </c>
      <c r="BT120" s="71" t="str">
        <f t="shared" ca="1" si="99"/>
        <v/>
      </c>
      <c r="BU120" s="71" t="str">
        <f t="shared" ca="1" si="100"/>
        <v/>
      </c>
      <c r="BV120" s="71" t="str">
        <f t="shared" ca="1" si="101"/>
        <v/>
      </c>
      <c r="BW120" s="71" t="str">
        <f t="shared" ca="1" si="102"/>
        <v/>
      </c>
      <c r="BX120" s="210" t="str">
        <f t="shared" ca="1" si="103"/>
        <v/>
      </c>
      <c r="BY120" s="70"/>
      <c r="BZ120" s="41" t="str">
        <f t="shared" ca="1" si="104"/>
        <v/>
      </c>
    </row>
    <row r="121" spans="1:78" s="37" customFormat="1" ht="28.05" customHeight="1" x14ac:dyDescent="0.3">
      <c r="A121" s="211" t="str">
        <f t="shared" ca="1" si="106"/>
        <v/>
      </c>
      <c r="B121" s="74"/>
      <c r="C121" s="74" t="s">
        <v>39</v>
      </c>
      <c r="D121" s="332" t="s">
        <v>396</v>
      </c>
      <c r="E121" s="332"/>
      <c r="F121" s="332"/>
      <c r="G121" s="332"/>
      <c r="H121" s="332"/>
      <c r="I121" s="332"/>
      <c r="J121" s="332"/>
      <c r="K121" s="332"/>
      <c r="L121" s="72" t="s">
        <v>23</v>
      </c>
      <c r="M121" s="67">
        <f t="shared" si="107"/>
        <v>0</v>
      </c>
      <c r="N121" s="190" t="str">
        <f t="shared" si="115"/>
        <v/>
      </c>
      <c r="O121" s="73"/>
      <c r="P121" s="73"/>
      <c r="Q121" s="73"/>
      <c r="R121" s="73"/>
      <c r="S121" s="73"/>
      <c r="T121" s="70"/>
      <c r="U121" s="76"/>
      <c r="V121" s="76"/>
      <c r="W121" s="76"/>
      <c r="X121" s="76"/>
      <c r="Y121" s="76"/>
      <c r="Z121" s="76"/>
      <c r="AA121" s="76"/>
      <c r="AB121" s="76"/>
      <c r="AC121" s="70">
        <v>121</v>
      </c>
      <c r="AD121" s="187">
        <v>1</v>
      </c>
      <c r="AE121" s="70"/>
      <c r="AF121" s="188"/>
      <c r="AG121" s="182"/>
      <c r="AH121" s="182"/>
      <c r="AI121" s="182"/>
      <c r="AJ121" s="182"/>
      <c r="AK121" s="188"/>
      <c r="AL121" s="182"/>
      <c r="AM121" s="182"/>
      <c r="AN121" s="182"/>
      <c r="AO121" s="182"/>
      <c r="AP121" s="217">
        <f t="shared" si="71"/>
        <v>2</v>
      </c>
      <c r="AQ121" s="35" t="str">
        <f>IF($AP122&gt;$AP121, IFERROR(MATCH($AP121, $AP122:$AP$148, 0)-1, ROW($AQ$148)-ROW()), "")</f>
        <v/>
      </c>
      <c r="AR121" s="192">
        <f t="shared" ca="1" si="72"/>
        <v>0</v>
      </c>
      <c r="AS121" s="36">
        <f t="shared" ca="1" si="73"/>
        <v>0</v>
      </c>
      <c r="AT121" s="36">
        <f t="shared" ca="1" si="74"/>
        <v>0</v>
      </c>
      <c r="AU121" s="36">
        <f t="shared" ca="1" si="75"/>
        <v>0</v>
      </c>
      <c r="AV121" s="207">
        <f t="shared" ca="1" si="76"/>
        <v>0</v>
      </c>
      <c r="AW121" s="209">
        <f t="shared" ca="1" si="77"/>
        <v>0</v>
      </c>
      <c r="AX121" s="36">
        <f t="shared" ca="1" si="78"/>
        <v>0</v>
      </c>
      <c r="AY121" s="36">
        <f t="shared" ca="1" si="79"/>
        <v>0</v>
      </c>
      <c r="AZ121" s="36">
        <f t="shared" ca="1" si="80"/>
        <v>0</v>
      </c>
      <c r="BA121" s="36">
        <f t="shared" ca="1" si="81"/>
        <v>0</v>
      </c>
      <c r="BB121" s="195" t="str">
        <f t="shared" ca="1" si="82"/>
        <v/>
      </c>
      <c r="BC121" s="43" t="str">
        <f t="shared" ca="1" si="83"/>
        <v/>
      </c>
      <c r="BD121" s="43" t="str">
        <f t="shared" ca="1" si="84"/>
        <v/>
      </c>
      <c r="BE121" s="43" t="str">
        <f t="shared" ca="1" si="85"/>
        <v/>
      </c>
      <c r="BF121" s="43" t="str">
        <f t="shared" ca="1" si="86"/>
        <v/>
      </c>
      <c r="BG121" s="198" t="str">
        <f t="shared" ca="1" si="87"/>
        <v/>
      </c>
      <c r="BH121" s="43" t="str">
        <f t="shared" ca="1" si="88"/>
        <v/>
      </c>
      <c r="BI121" s="43" t="str">
        <f t="shared" ca="1" si="89"/>
        <v/>
      </c>
      <c r="BJ121" s="43" t="str">
        <f t="shared" ca="1" si="90"/>
        <v/>
      </c>
      <c r="BK121" s="43" t="str">
        <f t="shared" ca="1" si="91"/>
        <v/>
      </c>
      <c r="BL121" s="200" t="str">
        <f t="shared" ca="1" si="92"/>
        <v/>
      </c>
      <c r="BM121" s="35" t="str">
        <f t="shared" ca="1" si="93"/>
        <v/>
      </c>
      <c r="BN121" s="35" t="str">
        <f t="shared" ca="1" si="94"/>
        <v/>
      </c>
      <c r="BO121" s="35" t="str">
        <f t="shared" ca="1" si="95"/>
        <v/>
      </c>
      <c r="BP121" s="35" t="str">
        <f t="shared" ca="1" si="96"/>
        <v/>
      </c>
      <c r="BQ121" s="203" t="str">
        <f t="shared" si="105"/>
        <v/>
      </c>
      <c r="BR121" s="204" t="str">
        <f t="shared" ca="1" si="97"/>
        <v/>
      </c>
      <c r="BS121" s="196" t="str">
        <f t="shared" ca="1" si="98"/>
        <v/>
      </c>
      <c r="BT121" s="71" t="str">
        <f t="shared" ca="1" si="99"/>
        <v/>
      </c>
      <c r="BU121" s="71" t="str">
        <f t="shared" ca="1" si="100"/>
        <v/>
      </c>
      <c r="BV121" s="71" t="str">
        <f t="shared" ca="1" si="101"/>
        <v/>
      </c>
      <c r="BW121" s="71" t="str">
        <f t="shared" ca="1" si="102"/>
        <v/>
      </c>
      <c r="BX121" s="210" t="str">
        <f t="shared" ca="1" si="103"/>
        <v/>
      </c>
      <c r="BY121" s="70"/>
      <c r="BZ121" s="41" t="str">
        <f t="shared" ca="1" si="104"/>
        <v/>
      </c>
    </row>
    <row r="122" spans="1:78" s="37" customFormat="1" ht="13.95" customHeight="1" x14ac:dyDescent="0.3">
      <c r="A122" s="211" t="str">
        <f t="shared" ca="1" si="106"/>
        <v/>
      </c>
      <c r="B122" s="74"/>
      <c r="C122" s="74" t="s">
        <v>39</v>
      </c>
      <c r="D122" s="39" t="s">
        <v>68</v>
      </c>
      <c r="E122" s="39"/>
      <c r="F122" s="39"/>
      <c r="G122" s="39"/>
      <c r="H122" s="39"/>
      <c r="I122" s="39"/>
      <c r="J122" s="39"/>
      <c r="K122" s="38"/>
      <c r="L122" s="72" t="s">
        <v>24</v>
      </c>
      <c r="M122" s="67">
        <f t="shared" si="107"/>
        <v>0</v>
      </c>
      <c r="N122" s="190" t="str">
        <f t="shared" si="115"/>
        <v/>
      </c>
      <c r="O122" s="73"/>
      <c r="P122" s="73"/>
      <c r="Q122" s="73"/>
      <c r="R122" s="73"/>
      <c r="S122" s="73"/>
      <c r="T122" s="70"/>
      <c r="U122" s="76"/>
      <c r="V122" s="76"/>
      <c r="W122" s="76"/>
      <c r="X122" s="76"/>
      <c r="Y122" s="76"/>
      <c r="Z122" s="76"/>
      <c r="AA122" s="76"/>
      <c r="AB122" s="76"/>
      <c r="AC122" s="70">
        <v>122</v>
      </c>
      <c r="AD122" s="187">
        <v>1</v>
      </c>
      <c r="AE122" s="70"/>
      <c r="AF122" s="188"/>
      <c r="AG122" s="182"/>
      <c r="AH122" s="182"/>
      <c r="AI122" s="182"/>
      <c r="AJ122" s="182"/>
      <c r="AK122" s="187"/>
      <c r="AL122" s="70"/>
      <c r="AM122" s="70"/>
      <c r="AN122" s="70"/>
      <c r="AO122" s="70"/>
      <c r="AP122" s="217">
        <f t="shared" si="71"/>
        <v>2</v>
      </c>
      <c r="AQ122" s="35" t="str">
        <f>IF($AP123&gt;$AP122, IFERROR(MATCH($AP122, $AP123:$AP$148, 0)-1, ROW($AQ$148)-ROW()), "")</f>
        <v/>
      </c>
      <c r="AR122" s="192">
        <f t="shared" ca="1" si="72"/>
        <v>0</v>
      </c>
      <c r="AS122" s="36">
        <f t="shared" ca="1" si="73"/>
        <v>0</v>
      </c>
      <c r="AT122" s="36">
        <f t="shared" ca="1" si="74"/>
        <v>0</v>
      </c>
      <c r="AU122" s="36">
        <f t="shared" ca="1" si="75"/>
        <v>0</v>
      </c>
      <c r="AV122" s="207">
        <f t="shared" ca="1" si="76"/>
        <v>0</v>
      </c>
      <c r="AW122" s="209">
        <f t="shared" ca="1" si="77"/>
        <v>0</v>
      </c>
      <c r="AX122" s="36">
        <f t="shared" ca="1" si="78"/>
        <v>0</v>
      </c>
      <c r="AY122" s="36">
        <f t="shared" ca="1" si="79"/>
        <v>0</v>
      </c>
      <c r="AZ122" s="36">
        <f t="shared" ca="1" si="80"/>
        <v>0</v>
      </c>
      <c r="BA122" s="36">
        <f t="shared" ca="1" si="81"/>
        <v>0</v>
      </c>
      <c r="BB122" s="195" t="str">
        <f t="shared" ca="1" si="82"/>
        <v/>
      </c>
      <c r="BC122" s="43" t="str">
        <f t="shared" ca="1" si="83"/>
        <v/>
      </c>
      <c r="BD122" s="43" t="str">
        <f t="shared" ca="1" si="84"/>
        <v/>
      </c>
      <c r="BE122" s="43" t="str">
        <f t="shared" ca="1" si="85"/>
        <v/>
      </c>
      <c r="BF122" s="43" t="str">
        <f t="shared" ca="1" si="86"/>
        <v/>
      </c>
      <c r="BG122" s="198" t="str">
        <f t="shared" ca="1" si="87"/>
        <v/>
      </c>
      <c r="BH122" s="43" t="str">
        <f t="shared" ca="1" si="88"/>
        <v/>
      </c>
      <c r="BI122" s="43" t="str">
        <f t="shared" ca="1" si="89"/>
        <v/>
      </c>
      <c r="BJ122" s="43" t="str">
        <f t="shared" ca="1" si="90"/>
        <v/>
      </c>
      <c r="BK122" s="43" t="str">
        <f t="shared" ca="1" si="91"/>
        <v/>
      </c>
      <c r="BL122" s="200" t="str">
        <f t="shared" ca="1" si="92"/>
        <v/>
      </c>
      <c r="BM122" s="35" t="str">
        <f t="shared" ca="1" si="93"/>
        <v/>
      </c>
      <c r="BN122" s="35" t="str">
        <f t="shared" ca="1" si="94"/>
        <v/>
      </c>
      <c r="BO122" s="35" t="str">
        <f t="shared" ca="1" si="95"/>
        <v/>
      </c>
      <c r="BP122" s="35" t="str">
        <f t="shared" ca="1" si="96"/>
        <v/>
      </c>
      <c r="BQ122" s="203" t="str">
        <f t="shared" si="105"/>
        <v/>
      </c>
      <c r="BR122" s="204" t="str">
        <f t="shared" ca="1" si="97"/>
        <v/>
      </c>
      <c r="BS122" s="196" t="str">
        <f t="shared" ca="1" si="98"/>
        <v/>
      </c>
      <c r="BT122" s="71" t="str">
        <f t="shared" ca="1" si="99"/>
        <v/>
      </c>
      <c r="BU122" s="71" t="str">
        <f t="shared" ca="1" si="100"/>
        <v/>
      </c>
      <c r="BV122" s="71" t="str">
        <f t="shared" ca="1" si="101"/>
        <v/>
      </c>
      <c r="BW122" s="71" t="str">
        <f t="shared" ca="1" si="102"/>
        <v/>
      </c>
      <c r="BX122" s="210" t="str">
        <f t="shared" ca="1" si="103"/>
        <v/>
      </c>
      <c r="BY122" s="70"/>
      <c r="BZ122" s="41" t="str">
        <f t="shared" ca="1" si="104"/>
        <v/>
      </c>
    </row>
    <row r="123" spans="1:78" s="37" customFormat="1" ht="13.95" customHeight="1" x14ac:dyDescent="0.3">
      <c r="A123" s="211" t="str">
        <f t="shared" ca="1" si="106"/>
        <v/>
      </c>
      <c r="B123" s="74"/>
      <c r="C123" s="74" t="s">
        <v>39</v>
      </c>
      <c r="D123" s="39" t="s">
        <v>4</v>
      </c>
      <c r="E123" s="39"/>
      <c r="F123" s="39"/>
      <c r="G123" s="39"/>
      <c r="H123" s="39"/>
      <c r="I123" s="39"/>
      <c r="J123" s="39"/>
      <c r="K123" s="38"/>
      <c r="L123" s="72" t="s">
        <v>25</v>
      </c>
      <c r="M123" s="67">
        <f t="shared" si="107"/>
        <v>0</v>
      </c>
      <c r="N123" s="190" t="str">
        <f t="shared" si="115"/>
        <v/>
      </c>
      <c r="O123" s="73"/>
      <c r="P123" s="73"/>
      <c r="Q123" s="73"/>
      <c r="R123" s="73"/>
      <c r="S123" s="73"/>
      <c r="T123" s="70"/>
      <c r="U123" s="76"/>
      <c r="V123" s="76"/>
      <c r="W123" s="76"/>
      <c r="X123" s="76"/>
      <c r="Y123" s="76"/>
      <c r="Z123" s="76"/>
      <c r="AA123" s="76"/>
      <c r="AB123" s="76"/>
      <c r="AC123" s="70">
        <v>123</v>
      </c>
      <c r="AD123" s="187"/>
      <c r="AE123" s="70"/>
      <c r="AF123" s="188"/>
      <c r="AG123" s="182"/>
      <c r="AH123" s="182"/>
      <c r="AI123" s="182"/>
      <c r="AJ123" s="182"/>
      <c r="AK123" s="187"/>
      <c r="AL123" s="70"/>
      <c r="AM123" s="70"/>
      <c r="AN123" s="70"/>
      <c r="AO123" s="70"/>
      <c r="AP123" s="217">
        <f t="shared" si="71"/>
        <v>2</v>
      </c>
      <c r="AQ123" s="35" t="str">
        <f>IF($AP124&gt;$AP123, IFERROR(MATCH($AP123, $AP124:$AP$148, 0)-1, ROW($AQ$148)-ROW()), "")</f>
        <v/>
      </c>
      <c r="AR123" s="192">
        <f t="shared" ca="1" si="72"/>
        <v>0</v>
      </c>
      <c r="AS123" s="36">
        <f t="shared" ca="1" si="73"/>
        <v>0</v>
      </c>
      <c r="AT123" s="36">
        <f t="shared" ca="1" si="74"/>
        <v>0</v>
      </c>
      <c r="AU123" s="36">
        <f t="shared" ca="1" si="75"/>
        <v>0</v>
      </c>
      <c r="AV123" s="207">
        <f t="shared" ca="1" si="76"/>
        <v>0</v>
      </c>
      <c r="AW123" s="209">
        <f t="shared" ca="1" si="77"/>
        <v>0</v>
      </c>
      <c r="AX123" s="36">
        <f t="shared" ca="1" si="78"/>
        <v>0</v>
      </c>
      <c r="AY123" s="36">
        <f t="shared" ca="1" si="79"/>
        <v>0</v>
      </c>
      <c r="AZ123" s="36">
        <f t="shared" ca="1" si="80"/>
        <v>0</v>
      </c>
      <c r="BA123" s="36">
        <f t="shared" ca="1" si="81"/>
        <v>0</v>
      </c>
      <c r="BB123" s="195" t="str">
        <f t="shared" ca="1" si="82"/>
        <v/>
      </c>
      <c r="BC123" s="43" t="str">
        <f t="shared" ca="1" si="83"/>
        <v/>
      </c>
      <c r="BD123" s="43" t="str">
        <f t="shared" ca="1" si="84"/>
        <v/>
      </c>
      <c r="BE123" s="43" t="str">
        <f t="shared" ca="1" si="85"/>
        <v/>
      </c>
      <c r="BF123" s="43" t="str">
        <f t="shared" ca="1" si="86"/>
        <v/>
      </c>
      <c r="BG123" s="198" t="str">
        <f t="shared" ca="1" si="87"/>
        <v/>
      </c>
      <c r="BH123" s="43" t="str">
        <f t="shared" ca="1" si="88"/>
        <v/>
      </c>
      <c r="BI123" s="43" t="str">
        <f t="shared" ca="1" si="89"/>
        <v/>
      </c>
      <c r="BJ123" s="43" t="str">
        <f t="shared" ca="1" si="90"/>
        <v/>
      </c>
      <c r="BK123" s="43" t="str">
        <f t="shared" ca="1" si="91"/>
        <v/>
      </c>
      <c r="BL123" s="200" t="str">
        <f t="shared" ca="1" si="92"/>
        <v/>
      </c>
      <c r="BM123" s="35" t="str">
        <f t="shared" ca="1" si="93"/>
        <v/>
      </c>
      <c r="BN123" s="35" t="str">
        <f t="shared" ca="1" si="94"/>
        <v/>
      </c>
      <c r="BO123" s="35" t="str">
        <f t="shared" ca="1" si="95"/>
        <v/>
      </c>
      <c r="BP123" s="35" t="str">
        <f t="shared" ca="1" si="96"/>
        <v/>
      </c>
      <c r="BQ123" s="203" t="str">
        <f t="shared" si="105"/>
        <v/>
      </c>
      <c r="BR123" s="204" t="str">
        <f t="shared" ca="1" si="97"/>
        <v/>
      </c>
      <c r="BS123" s="196" t="str">
        <f t="shared" ca="1" si="98"/>
        <v/>
      </c>
      <c r="BT123" s="71" t="str">
        <f t="shared" ca="1" si="99"/>
        <v/>
      </c>
      <c r="BU123" s="71" t="str">
        <f t="shared" ca="1" si="100"/>
        <v/>
      </c>
      <c r="BV123" s="71" t="str">
        <f t="shared" ca="1" si="101"/>
        <v/>
      </c>
      <c r="BW123" s="71" t="str">
        <f t="shared" ca="1" si="102"/>
        <v/>
      </c>
      <c r="BX123" s="210" t="str">
        <f t="shared" ca="1" si="103"/>
        <v/>
      </c>
      <c r="BY123" s="70"/>
      <c r="BZ123" s="41" t="str">
        <f t="shared" ca="1" si="104"/>
        <v/>
      </c>
    </row>
    <row r="124" spans="1:78" s="37" customFormat="1" ht="13.95" customHeight="1" x14ac:dyDescent="0.3">
      <c r="A124" s="211" t="str">
        <f t="shared" ca="1" si="106"/>
        <v/>
      </c>
      <c r="B124" s="74"/>
      <c r="C124" s="74" t="s">
        <v>39</v>
      </c>
      <c r="D124" s="39" t="s">
        <v>91</v>
      </c>
      <c r="E124" s="39"/>
      <c r="F124" s="39"/>
      <c r="G124" s="39"/>
      <c r="H124" s="39"/>
      <c r="I124" s="39"/>
      <c r="J124" s="39"/>
      <c r="K124" s="38"/>
      <c r="L124" s="72">
        <v>649</v>
      </c>
      <c r="M124" s="67">
        <f t="shared" si="107"/>
        <v>0</v>
      </c>
      <c r="N124" s="190" t="str">
        <f t="shared" si="115"/>
        <v/>
      </c>
      <c r="O124" s="73"/>
      <c r="P124" s="73"/>
      <c r="Q124" s="73"/>
      <c r="R124" s="73"/>
      <c r="S124" s="73"/>
      <c r="T124" s="70"/>
      <c r="U124" s="76"/>
      <c r="V124" s="76"/>
      <c r="W124" s="76"/>
      <c r="X124" s="76"/>
      <c r="Y124" s="76"/>
      <c r="Z124" s="76"/>
      <c r="AA124" s="76"/>
      <c r="AB124" s="76"/>
      <c r="AC124" s="70">
        <v>124</v>
      </c>
      <c r="AD124" s="187"/>
      <c r="AE124" s="70">
        <v>1</v>
      </c>
      <c r="AF124" s="188"/>
      <c r="AG124" s="182"/>
      <c r="AH124" s="182"/>
      <c r="AI124" s="182"/>
      <c r="AJ124" s="182"/>
      <c r="AK124" s="187"/>
      <c r="AL124" s="70"/>
      <c r="AM124" s="70"/>
      <c r="AN124" s="70"/>
      <c r="AO124" s="70"/>
      <c r="AP124" s="217">
        <f t="shared" si="71"/>
        <v>2</v>
      </c>
      <c r="AQ124" s="35" t="str">
        <f>IF($AP125&gt;$AP124, IFERROR(MATCH($AP124, $AP125:$AP$148, 0)-1, ROW($AQ$148)-ROW()), "")</f>
        <v/>
      </c>
      <c r="AR124" s="192">
        <f t="shared" ca="1" si="72"/>
        <v>0</v>
      </c>
      <c r="AS124" s="36">
        <f t="shared" ca="1" si="73"/>
        <v>0</v>
      </c>
      <c r="AT124" s="36">
        <f t="shared" ca="1" si="74"/>
        <v>0</v>
      </c>
      <c r="AU124" s="36">
        <f t="shared" ca="1" si="75"/>
        <v>0</v>
      </c>
      <c r="AV124" s="207">
        <f t="shared" ca="1" si="76"/>
        <v>0</v>
      </c>
      <c r="AW124" s="209">
        <f t="shared" ca="1" si="77"/>
        <v>0</v>
      </c>
      <c r="AX124" s="36">
        <f t="shared" ca="1" si="78"/>
        <v>0</v>
      </c>
      <c r="AY124" s="36">
        <f t="shared" ca="1" si="79"/>
        <v>0</v>
      </c>
      <c r="AZ124" s="36">
        <f t="shared" ca="1" si="80"/>
        <v>0</v>
      </c>
      <c r="BA124" s="36">
        <f t="shared" ca="1" si="81"/>
        <v>0</v>
      </c>
      <c r="BB124" s="195" t="str">
        <f t="shared" ca="1" si="82"/>
        <v/>
      </c>
      <c r="BC124" s="43" t="str">
        <f t="shared" ca="1" si="83"/>
        <v/>
      </c>
      <c r="BD124" s="43" t="str">
        <f t="shared" ca="1" si="84"/>
        <v/>
      </c>
      <c r="BE124" s="43" t="str">
        <f t="shared" ca="1" si="85"/>
        <v/>
      </c>
      <c r="BF124" s="43" t="str">
        <f t="shared" ca="1" si="86"/>
        <v/>
      </c>
      <c r="BG124" s="198" t="str">
        <f t="shared" ca="1" si="87"/>
        <v/>
      </c>
      <c r="BH124" s="43" t="str">
        <f t="shared" ca="1" si="88"/>
        <v/>
      </c>
      <c r="BI124" s="43" t="str">
        <f t="shared" ca="1" si="89"/>
        <v/>
      </c>
      <c r="BJ124" s="43" t="str">
        <f t="shared" ca="1" si="90"/>
        <v/>
      </c>
      <c r="BK124" s="43" t="str">
        <f t="shared" ca="1" si="91"/>
        <v/>
      </c>
      <c r="BL124" s="200" t="str">
        <f t="shared" ca="1" si="92"/>
        <v/>
      </c>
      <c r="BM124" s="35" t="str">
        <f t="shared" ca="1" si="93"/>
        <v/>
      </c>
      <c r="BN124" s="35" t="str">
        <f t="shared" ca="1" si="94"/>
        <v/>
      </c>
      <c r="BO124" s="35" t="str">
        <f t="shared" ca="1" si="95"/>
        <v/>
      </c>
      <c r="BP124" s="35" t="str">
        <f t="shared" ca="1" si="96"/>
        <v/>
      </c>
      <c r="BQ124" s="203" t="str">
        <f t="shared" si="105"/>
        <v/>
      </c>
      <c r="BR124" s="204" t="str">
        <f t="shared" ca="1" si="97"/>
        <v/>
      </c>
      <c r="BS124" s="196" t="str">
        <f t="shared" ca="1" si="98"/>
        <v/>
      </c>
      <c r="BT124" s="71" t="str">
        <f t="shared" ca="1" si="99"/>
        <v/>
      </c>
      <c r="BU124" s="71" t="str">
        <f t="shared" ca="1" si="100"/>
        <v/>
      </c>
      <c r="BV124" s="71" t="str">
        <f t="shared" ca="1" si="101"/>
        <v/>
      </c>
      <c r="BW124" s="71" t="str">
        <f t="shared" ca="1" si="102"/>
        <v/>
      </c>
      <c r="BX124" s="210" t="str">
        <f t="shared" ca="1" si="103"/>
        <v/>
      </c>
      <c r="BY124" s="70"/>
      <c r="BZ124" s="41" t="str">
        <f t="shared" ca="1" si="104"/>
        <v/>
      </c>
    </row>
    <row r="125" spans="1:78" s="37" customFormat="1" ht="13.95" customHeight="1" x14ac:dyDescent="0.3">
      <c r="A125" s="211" t="str">
        <f t="shared" ca="1" si="106"/>
        <v/>
      </c>
      <c r="B125" s="74"/>
      <c r="C125" s="74" t="s">
        <v>39</v>
      </c>
      <c r="D125" s="39" t="s">
        <v>27</v>
      </c>
      <c r="E125" s="39"/>
      <c r="F125" s="39"/>
      <c r="G125" s="39"/>
      <c r="H125" s="39"/>
      <c r="I125" s="39"/>
      <c r="J125" s="39"/>
      <c r="K125" s="38"/>
      <c r="L125" s="72" t="s">
        <v>26</v>
      </c>
      <c r="M125" s="67">
        <f t="shared" si="107"/>
        <v>0</v>
      </c>
      <c r="N125" s="190" t="str">
        <f t="shared" si="115"/>
        <v/>
      </c>
      <c r="O125" s="73"/>
      <c r="P125" s="73"/>
      <c r="Q125" s="73"/>
      <c r="R125" s="73"/>
      <c r="S125" s="73"/>
      <c r="T125" s="70"/>
      <c r="U125" s="76"/>
      <c r="V125" s="76"/>
      <c r="W125" s="76"/>
      <c r="X125" s="76"/>
      <c r="Y125" s="76"/>
      <c r="Z125" s="76"/>
      <c r="AA125" s="76"/>
      <c r="AB125" s="76"/>
      <c r="AC125" s="70">
        <v>125</v>
      </c>
      <c r="AD125" s="187"/>
      <c r="AE125" s="70"/>
      <c r="AF125" s="188"/>
      <c r="AG125" s="182"/>
      <c r="AH125" s="182"/>
      <c r="AI125" s="182"/>
      <c r="AJ125" s="182"/>
      <c r="AK125" s="187"/>
      <c r="AL125" s="70"/>
      <c r="AM125" s="70"/>
      <c r="AN125" s="70"/>
      <c r="AO125" s="70"/>
      <c r="AP125" s="217">
        <f t="shared" si="71"/>
        <v>2</v>
      </c>
      <c r="AQ125" s="35" t="str">
        <f>IF($AP126&gt;$AP125, IFERROR(MATCH($AP125, $AP126:$AP$148, 0)-1, ROW($AQ$148)-ROW()), "")</f>
        <v/>
      </c>
      <c r="AR125" s="192">
        <f t="shared" ca="1" si="72"/>
        <v>0</v>
      </c>
      <c r="AS125" s="36">
        <f t="shared" ca="1" si="73"/>
        <v>0</v>
      </c>
      <c r="AT125" s="36">
        <f t="shared" ca="1" si="74"/>
        <v>0</v>
      </c>
      <c r="AU125" s="36">
        <f t="shared" ca="1" si="75"/>
        <v>0</v>
      </c>
      <c r="AV125" s="207">
        <f t="shared" ca="1" si="76"/>
        <v>0</v>
      </c>
      <c r="AW125" s="209">
        <f t="shared" ca="1" si="77"/>
        <v>0</v>
      </c>
      <c r="AX125" s="36">
        <f t="shared" ca="1" si="78"/>
        <v>0</v>
      </c>
      <c r="AY125" s="36">
        <f t="shared" ca="1" si="79"/>
        <v>0</v>
      </c>
      <c r="AZ125" s="36">
        <f t="shared" ca="1" si="80"/>
        <v>0</v>
      </c>
      <c r="BA125" s="36">
        <f t="shared" ca="1" si="81"/>
        <v>0</v>
      </c>
      <c r="BB125" s="195" t="str">
        <f t="shared" ca="1" si="82"/>
        <v/>
      </c>
      <c r="BC125" s="43" t="str">
        <f t="shared" ca="1" si="83"/>
        <v/>
      </c>
      <c r="BD125" s="43" t="str">
        <f t="shared" ca="1" si="84"/>
        <v/>
      </c>
      <c r="BE125" s="43" t="str">
        <f t="shared" ca="1" si="85"/>
        <v/>
      </c>
      <c r="BF125" s="43" t="str">
        <f t="shared" ca="1" si="86"/>
        <v/>
      </c>
      <c r="BG125" s="198" t="str">
        <f t="shared" ca="1" si="87"/>
        <v/>
      </c>
      <c r="BH125" s="43" t="str">
        <f t="shared" ca="1" si="88"/>
        <v/>
      </c>
      <c r="BI125" s="43" t="str">
        <f t="shared" ca="1" si="89"/>
        <v/>
      </c>
      <c r="BJ125" s="43" t="str">
        <f t="shared" ca="1" si="90"/>
        <v/>
      </c>
      <c r="BK125" s="43" t="str">
        <f t="shared" ca="1" si="91"/>
        <v/>
      </c>
      <c r="BL125" s="200" t="str">
        <f t="shared" ca="1" si="92"/>
        <v/>
      </c>
      <c r="BM125" s="35" t="str">
        <f t="shared" ca="1" si="93"/>
        <v/>
      </c>
      <c r="BN125" s="35" t="str">
        <f t="shared" ca="1" si="94"/>
        <v/>
      </c>
      <c r="BO125" s="35" t="str">
        <f t="shared" ca="1" si="95"/>
        <v/>
      </c>
      <c r="BP125" s="35" t="str">
        <f t="shared" ca="1" si="96"/>
        <v/>
      </c>
      <c r="BQ125" s="203" t="str">
        <f t="shared" si="105"/>
        <v/>
      </c>
      <c r="BR125" s="204" t="str">
        <f t="shared" ca="1" si="97"/>
        <v/>
      </c>
      <c r="BS125" s="196" t="str">
        <f t="shared" ca="1" si="98"/>
        <v/>
      </c>
      <c r="BT125" s="71" t="str">
        <f t="shared" ca="1" si="99"/>
        <v/>
      </c>
      <c r="BU125" s="71" t="str">
        <f t="shared" ca="1" si="100"/>
        <v/>
      </c>
      <c r="BV125" s="71" t="str">
        <f t="shared" ca="1" si="101"/>
        <v/>
      </c>
      <c r="BW125" s="71" t="str">
        <f t="shared" ca="1" si="102"/>
        <v/>
      </c>
      <c r="BX125" s="210" t="str">
        <f t="shared" ca="1" si="103"/>
        <v/>
      </c>
      <c r="BY125" s="70"/>
      <c r="BZ125" s="41" t="str">
        <f t="shared" ca="1" si="104"/>
        <v/>
      </c>
    </row>
    <row r="126" spans="1:78" s="37" customFormat="1" ht="13.95" customHeight="1" x14ac:dyDescent="0.3">
      <c r="A126" s="211" t="str">
        <f t="shared" ca="1" si="106"/>
        <v/>
      </c>
      <c r="B126" s="74"/>
      <c r="C126" s="39" t="s">
        <v>69</v>
      </c>
      <c r="D126" s="39"/>
      <c r="E126" s="39"/>
      <c r="F126" s="39"/>
      <c r="G126" s="39"/>
      <c r="H126" s="39"/>
      <c r="I126" s="39"/>
      <c r="J126" s="39"/>
      <c r="K126" s="38"/>
      <c r="L126" s="72">
        <v>9901</v>
      </c>
      <c r="M126" s="67">
        <f t="shared" si="107"/>
        <v>0</v>
      </c>
      <c r="N126" s="190">
        <f t="shared" si="115"/>
        <v>0</v>
      </c>
      <c r="O126" s="73">
        <f>O5-O82</f>
        <v>0</v>
      </c>
      <c r="P126" s="73">
        <f t="shared" ref="P126:S126" si="118">P5-P82</f>
        <v>0</v>
      </c>
      <c r="Q126" s="73">
        <f t="shared" si="118"/>
        <v>0</v>
      </c>
      <c r="R126" s="73">
        <f t="shared" si="118"/>
        <v>0</v>
      </c>
      <c r="S126" s="73">
        <f t="shared" si="118"/>
        <v>0</v>
      </c>
      <c r="T126" s="70"/>
      <c r="U126" s="76"/>
      <c r="V126" s="76"/>
      <c r="W126" s="76"/>
      <c r="X126" s="76"/>
      <c r="Y126" s="76"/>
      <c r="Z126" s="76"/>
      <c r="AA126" s="76"/>
      <c r="AB126" s="76"/>
      <c r="AC126" s="70">
        <v>126</v>
      </c>
      <c r="AD126" s="187">
        <v>1</v>
      </c>
      <c r="AE126" s="70"/>
      <c r="AF126" s="188">
        <f>O5-O82</f>
        <v>0</v>
      </c>
      <c r="AG126" s="182">
        <f>P5-P82</f>
        <v>0</v>
      </c>
      <c r="AH126" s="182">
        <f>Q5-Q82</f>
        <v>0</v>
      </c>
      <c r="AI126" s="182">
        <f>R5-R82</f>
        <v>0</v>
      </c>
      <c r="AJ126" s="182">
        <f>S5-S82</f>
        <v>0</v>
      </c>
      <c r="AK126" s="187"/>
      <c r="AL126" s="70"/>
      <c r="AM126" s="70"/>
      <c r="AN126" s="70"/>
      <c r="AO126" s="70"/>
      <c r="AP126" s="217">
        <f t="shared" si="71"/>
        <v>1</v>
      </c>
      <c r="AQ126" s="35" t="str">
        <f>IF($AP127&gt;$AP126, IFERROR(MATCH($AP126, $AP127:$AP$148, 0)-1, ROW($AQ$148)-ROW()), "")</f>
        <v/>
      </c>
      <c r="AR126" s="192">
        <f t="shared" ca="1" si="72"/>
        <v>0</v>
      </c>
      <c r="AS126" s="36">
        <f t="shared" ca="1" si="73"/>
        <v>0</v>
      </c>
      <c r="AT126" s="36">
        <f t="shared" ca="1" si="74"/>
        <v>0</v>
      </c>
      <c r="AU126" s="36">
        <f t="shared" ca="1" si="75"/>
        <v>0</v>
      </c>
      <c r="AV126" s="207">
        <f t="shared" ca="1" si="76"/>
        <v>0</v>
      </c>
      <c r="AW126" s="209">
        <f t="shared" ca="1" si="77"/>
        <v>0</v>
      </c>
      <c r="AX126" s="36">
        <f t="shared" ca="1" si="78"/>
        <v>0</v>
      </c>
      <c r="AY126" s="36">
        <f t="shared" ca="1" si="79"/>
        <v>0</v>
      </c>
      <c r="AZ126" s="36">
        <f t="shared" ca="1" si="80"/>
        <v>0</v>
      </c>
      <c r="BA126" s="36">
        <f t="shared" ca="1" si="81"/>
        <v>0</v>
      </c>
      <c r="BB126" s="195" t="str">
        <f t="shared" ca="1" si="82"/>
        <v/>
      </c>
      <c r="BC126" s="43" t="str">
        <f t="shared" ca="1" si="83"/>
        <v/>
      </c>
      <c r="BD126" s="43" t="str">
        <f t="shared" ca="1" si="84"/>
        <v/>
      </c>
      <c r="BE126" s="43" t="str">
        <f t="shared" ca="1" si="85"/>
        <v/>
      </c>
      <c r="BF126" s="43" t="str">
        <f t="shared" ca="1" si="86"/>
        <v/>
      </c>
      <c r="BG126" s="198" t="str">
        <f t="shared" ca="1" si="87"/>
        <v/>
      </c>
      <c r="BH126" s="43" t="str">
        <f t="shared" ca="1" si="88"/>
        <v/>
      </c>
      <c r="BI126" s="43" t="str">
        <f t="shared" ca="1" si="89"/>
        <v/>
      </c>
      <c r="BJ126" s="43" t="str">
        <f t="shared" ca="1" si="90"/>
        <v/>
      </c>
      <c r="BK126" s="43" t="str">
        <f t="shared" ca="1" si="91"/>
        <v/>
      </c>
      <c r="BL126" s="200" t="str">
        <f t="shared" ca="1" si="92"/>
        <v/>
      </c>
      <c r="BM126" s="35" t="str">
        <f t="shared" ca="1" si="93"/>
        <v/>
      </c>
      <c r="BN126" s="35" t="str">
        <f t="shared" ca="1" si="94"/>
        <v/>
      </c>
      <c r="BO126" s="35" t="str">
        <f t="shared" ca="1" si="95"/>
        <v/>
      </c>
      <c r="BP126" s="35" t="str">
        <f t="shared" ca="1" si="96"/>
        <v/>
      </c>
      <c r="BQ126" s="203" t="str">
        <f t="shared" si="105"/>
        <v/>
      </c>
      <c r="BR126" s="204" t="str">
        <f t="shared" ca="1" si="97"/>
        <v/>
      </c>
      <c r="BS126" s="196" t="str">
        <f t="shared" ca="1" si="98"/>
        <v/>
      </c>
      <c r="BT126" s="71" t="str">
        <f t="shared" ca="1" si="99"/>
        <v/>
      </c>
      <c r="BU126" s="71" t="str">
        <f t="shared" ca="1" si="100"/>
        <v/>
      </c>
      <c r="BV126" s="71" t="str">
        <f t="shared" ca="1" si="101"/>
        <v/>
      </c>
      <c r="BW126" s="71" t="str">
        <f t="shared" ca="1" si="102"/>
        <v/>
      </c>
      <c r="BX126" s="210" t="str">
        <f t="shared" ca="1" si="103"/>
        <v/>
      </c>
      <c r="BY126" s="70"/>
      <c r="BZ126" s="41" t="str">
        <f t="shared" ca="1" si="104"/>
        <v/>
      </c>
    </row>
    <row r="127" spans="1:78" s="37" customFormat="1" ht="13.95" customHeight="1" x14ac:dyDescent="0.3">
      <c r="A127" s="211" t="str">
        <f t="shared" ca="1" si="106"/>
        <v/>
      </c>
      <c r="B127" s="74"/>
      <c r="C127" s="74" t="s">
        <v>70</v>
      </c>
      <c r="D127" s="39"/>
      <c r="E127" s="39"/>
      <c r="F127" s="39"/>
      <c r="G127" s="39"/>
      <c r="H127" s="39"/>
      <c r="I127" s="39"/>
      <c r="J127" s="39"/>
      <c r="K127" s="38"/>
      <c r="L127" s="72" t="s">
        <v>85</v>
      </c>
      <c r="M127" s="67">
        <f t="shared" si="107"/>
        <v>0</v>
      </c>
      <c r="N127" s="190">
        <f t="shared" si="115"/>
        <v>0</v>
      </c>
      <c r="O127" s="73">
        <f>SUM(O128,O132)</f>
        <v>0</v>
      </c>
      <c r="P127" s="73">
        <f t="shared" ref="P127:S127" si="119">SUM(P128,P132)</f>
        <v>0</v>
      </c>
      <c r="Q127" s="73">
        <f t="shared" si="119"/>
        <v>0</v>
      </c>
      <c r="R127" s="73">
        <f t="shared" si="119"/>
        <v>0</v>
      </c>
      <c r="S127" s="73">
        <f t="shared" si="119"/>
        <v>0</v>
      </c>
      <c r="T127" s="70"/>
      <c r="U127" s="76"/>
      <c r="V127" s="76"/>
      <c r="W127" s="76"/>
      <c r="X127" s="76"/>
      <c r="Y127" s="76"/>
      <c r="Z127" s="76"/>
      <c r="AA127" s="76"/>
      <c r="AB127" s="76"/>
      <c r="AC127" s="70">
        <v>127</v>
      </c>
      <c r="AD127" s="187"/>
      <c r="AE127" s="70"/>
      <c r="AF127" s="188"/>
      <c r="AG127" s="182"/>
      <c r="AH127" s="182"/>
      <c r="AI127" s="182"/>
      <c r="AJ127" s="182"/>
      <c r="AK127" s="187"/>
      <c r="AL127" s="70"/>
      <c r="AM127" s="70"/>
      <c r="AN127" s="70"/>
      <c r="AO127" s="70"/>
      <c r="AP127" s="217">
        <f t="shared" si="71"/>
        <v>1</v>
      </c>
      <c r="AQ127" s="35">
        <f>IF($AP128&gt;$AP127, IFERROR(MATCH($AP127, $AP128:$AP$148, 0)-1, ROW($AQ$148)-ROW()), "")</f>
        <v>5</v>
      </c>
      <c r="AR127" s="192">
        <f t="shared" ca="1" si="72"/>
        <v>0</v>
      </c>
      <c r="AS127" s="36">
        <f t="shared" ca="1" si="73"/>
        <v>0</v>
      </c>
      <c r="AT127" s="36">
        <f t="shared" ca="1" si="74"/>
        <v>0</v>
      </c>
      <c r="AU127" s="36">
        <f t="shared" ca="1" si="75"/>
        <v>0</v>
      </c>
      <c r="AV127" s="207">
        <f t="shared" ca="1" si="76"/>
        <v>0</v>
      </c>
      <c r="AW127" s="209">
        <f t="shared" ca="1" si="77"/>
        <v>0</v>
      </c>
      <c r="AX127" s="36">
        <f t="shared" ca="1" si="78"/>
        <v>0</v>
      </c>
      <c r="AY127" s="36">
        <f t="shared" ca="1" si="79"/>
        <v>0</v>
      </c>
      <c r="AZ127" s="36">
        <f t="shared" ca="1" si="80"/>
        <v>0</v>
      </c>
      <c r="BA127" s="36">
        <f t="shared" ca="1" si="81"/>
        <v>0</v>
      </c>
      <c r="BB127" s="195" t="str">
        <f t="shared" ca="1" si="82"/>
        <v/>
      </c>
      <c r="BC127" s="43" t="str">
        <f t="shared" ca="1" si="83"/>
        <v/>
      </c>
      <c r="BD127" s="43" t="str">
        <f t="shared" ca="1" si="84"/>
        <v/>
      </c>
      <c r="BE127" s="43" t="str">
        <f t="shared" ca="1" si="85"/>
        <v/>
      </c>
      <c r="BF127" s="43" t="str">
        <f t="shared" ca="1" si="86"/>
        <v/>
      </c>
      <c r="BG127" s="198" t="str">
        <f t="shared" ca="1" si="87"/>
        <v/>
      </c>
      <c r="BH127" s="43" t="str">
        <f t="shared" ca="1" si="88"/>
        <v/>
      </c>
      <c r="BI127" s="43" t="str">
        <f t="shared" ca="1" si="89"/>
        <v/>
      </c>
      <c r="BJ127" s="43" t="str">
        <f t="shared" ca="1" si="90"/>
        <v/>
      </c>
      <c r="BK127" s="43" t="str">
        <f t="shared" ca="1" si="91"/>
        <v/>
      </c>
      <c r="BL127" s="200" t="str">
        <f t="shared" ca="1" si="92"/>
        <v/>
      </c>
      <c r="BM127" s="35" t="str">
        <f t="shared" ca="1" si="93"/>
        <v/>
      </c>
      <c r="BN127" s="35" t="str">
        <f t="shared" ca="1" si="94"/>
        <v/>
      </c>
      <c r="BO127" s="35" t="str">
        <f t="shared" ca="1" si="95"/>
        <v/>
      </c>
      <c r="BP127" s="35" t="str">
        <f t="shared" ca="1" si="96"/>
        <v/>
      </c>
      <c r="BQ127" s="203" t="str">
        <f t="shared" si="105"/>
        <v/>
      </c>
      <c r="BR127" s="204" t="str">
        <f t="shared" ca="1" si="97"/>
        <v/>
      </c>
      <c r="BS127" s="196" t="str">
        <f t="shared" ca="1" si="98"/>
        <v/>
      </c>
      <c r="BT127" s="71" t="str">
        <f t="shared" ca="1" si="99"/>
        <v/>
      </c>
      <c r="BU127" s="71" t="str">
        <f t="shared" ca="1" si="100"/>
        <v/>
      </c>
      <c r="BV127" s="71" t="str">
        <f t="shared" ca="1" si="101"/>
        <v/>
      </c>
      <c r="BW127" s="71" t="str">
        <f t="shared" ca="1" si="102"/>
        <v/>
      </c>
      <c r="BX127" s="210" t="str">
        <f t="shared" ca="1" si="103"/>
        <v/>
      </c>
      <c r="BY127" s="70"/>
      <c r="BZ127" s="41" t="str">
        <f t="shared" ca="1" si="104"/>
        <v/>
      </c>
    </row>
    <row r="128" spans="1:78" s="37" customFormat="1" ht="13.95" customHeight="1" x14ac:dyDescent="0.3">
      <c r="A128" s="211" t="str">
        <f t="shared" ca="1" si="106"/>
        <v/>
      </c>
      <c r="B128" s="74"/>
      <c r="C128" s="74" t="s">
        <v>39</v>
      </c>
      <c r="D128" s="39" t="s">
        <v>71</v>
      </c>
      <c r="E128" s="39"/>
      <c r="F128" s="39"/>
      <c r="G128" s="39"/>
      <c r="H128" s="39"/>
      <c r="I128" s="39"/>
      <c r="J128" s="39"/>
      <c r="K128" s="38"/>
      <c r="L128" s="72">
        <v>75</v>
      </c>
      <c r="M128" s="67">
        <f t="shared" si="107"/>
        <v>0</v>
      </c>
      <c r="N128" s="190">
        <f t="shared" si="115"/>
        <v>0</v>
      </c>
      <c r="O128" s="73">
        <f>SUM(O129,O130,O131)</f>
        <v>0</v>
      </c>
      <c r="P128" s="73">
        <f t="shared" ref="P128:S128" si="120">SUM(P129,P130,P131)</f>
        <v>0</v>
      </c>
      <c r="Q128" s="73">
        <f t="shared" si="120"/>
        <v>0</v>
      </c>
      <c r="R128" s="73">
        <f t="shared" si="120"/>
        <v>0</v>
      </c>
      <c r="S128" s="73">
        <f t="shared" si="120"/>
        <v>0</v>
      </c>
      <c r="T128" s="70"/>
      <c r="U128" s="76"/>
      <c r="V128" s="76"/>
      <c r="W128" s="76"/>
      <c r="X128" s="76"/>
      <c r="Y128" s="76"/>
      <c r="Z128" s="76"/>
      <c r="AA128" s="76"/>
      <c r="AB128" s="76"/>
      <c r="AC128" s="70">
        <v>128</v>
      </c>
      <c r="AD128" s="187"/>
      <c r="AE128" s="70"/>
      <c r="AF128" s="188"/>
      <c r="AG128" s="182"/>
      <c r="AH128" s="182"/>
      <c r="AI128" s="182"/>
      <c r="AJ128" s="182"/>
      <c r="AK128" s="187"/>
      <c r="AL128" s="70"/>
      <c r="AM128" s="70"/>
      <c r="AN128" s="70"/>
      <c r="AO128" s="70"/>
      <c r="AP128" s="217">
        <f t="shared" si="71"/>
        <v>2</v>
      </c>
      <c r="AQ128" s="35">
        <f>IF($AP129&gt;$AP128, IFERROR(MATCH($AP128, $AP129:$AP$148, 0)-1, ROW($AQ$148)-ROW()), "")</f>
        <v>3</v>
      </c>
      <c r="AR128" s="192">
        <f t="shared" ca="1" si="72"/>
        <v>0</v>
      </c>
      <c r="AS128" s="36">
        <f t="shared" ca="1" si="73"/>
        <v>0</v>
      </c>
      <c r="AT128" s="36">
        <f t="shared" ca="1" si="74"/>
        <v>0</v>
      </c>
      <c r="AU128" s="36">
        <f t="shared" ca="1" si="75"/>
        <v>0</v>
      </c>
      <c r="AV128" s="207">
        <f t="shared" ca="1" si="76"/>
        <v>0</v>
      </c>
      <c r="AW128" s="209">
        <f t="shared" ca="1" si="77"/>
        <v>0</v>
      </c>
      <c r="AX128" s="36">
        <f t="shared" ca="1" si="78"/>
        <v>0</v>
      </c>
      <c r="AY128" s="36">
        <f t="shared" ca="1" si="79"/>
        <v>0</v>
      </c>
      <c r="AZ128" s="36">
        <f t="shared" ca="1" si="80"/>
        <v>0</v>
      </c>
      <c r="BA128" s="36">
        <f t="shared" ca="1" si="81"/>
        <v>0</v>
      </c>
      <c r="BB128" s="195" t="str">
        <f t="shared" ca="1" si="82"/>
        <v/>
      </c>
      <c r="BC128" s="43" t="str">
        <f t="shared" ca="1" si="83"/>
        <v/>
      </c>
      <c r="BD128" s="43" t="str">
        <f t="shared" ca="1" si="84"/>
        <v/>
      </c>
      <c r="BE128" s="43" t="str">
        <f t="shared" ca="1" si="85"/>
        <v/>
      </c>
      <c r="BF128" s="43" t="str">
        <f t="shared" ca="1" si="86"/>
        <v/>
      </c>
      <c r="BG128" s="198" t="str">
        <f t="shared" ca="1" si="87"/>
        <v/>
      </c>
      <c r="BH128" s="43" t="str">
        <f t="shared" ca="1" si="88"/>
        <v/>
      </c>
      <c r="BI128" s="43" t="str">
        <f t="shared" ca="1" si="89"/>
        <v/>
      </c>
      <c r="BJ128" s="43" t="str">
        <f t="shared" ca="1" si="90"/>
        <v/>
      </c>
      <c r="BK128" s="43" t="str">
        <f t="shared" ca="1" si="91"/>
        <v/>
      </c>
      <c r="BL128" s="200" t="str">
        <f t="shared" ca="1" si="92"/>
        <v/>
      </c>
      <c r="BM128" s="35" t="str">
        <f t="shared" ca="1" si="93"/>
        <v/>
      </c>
      <c r="BN128" s="35" t="str">
        <f t="shared" ca="1" si="94"/>
        <v/>
      </c>
      <c r="BO128" s="35" t="str">
        <f t="shared" ca="1" si="95"/>
        <v/>
      </c>
      <c r="BP128" s="35" t="str">
        <f t="shared" ca="1" si="96"/>
        <v/>
      </c>
      <c r="BQ128" s="203" t="str">
        <f t="shared" si="105"/>
        <v/>
      </c>
      <c r="BR128" s="204" t="str">
        <f t="shared" ca="1" si="97"/>
        <v/>
      </c>
      <c r="BS128" s="196" t="str">
        <f t="shared" ca="1" si="98"/>
        <v/>
      </c>
      <c r="BT128" s="71" t="str">
        <f t="shared" ca="1" si="99"/>
        <v/>
      </c>
      <c r="BU128" s="71" t="str">
        <f t="shared" ca="1" si="100"/>
        <v/>
      </c>
      <c r="BV128" s="71" t="str">
        <f t="shared" ca="1" si="101"/>
        <v/>
      </c>
      <c r="BW128" s="71" t="str">
        <f t="shared" ca="1" si="102"/>
        <v/>
      </c>
      <c r="BX128" s="210" t="str">
        <f t="shared" ca="1" si="103"/>
        <v/>
      </c>
      <c r="BY128" s="70"/>
      <c r="BZ128" s="41" t="str">
        <f t="shared" ca="1" si="104"/>
        <v/>
      </c>
    </row>
    <row r="129" spans="1:78" s="37" customFormat="1" ht="13.95" customHeight="1" x14ac:dyDescent="0.3">
      <c r="A129" s="211" t="str">
        <f t="shared" ca="1" si="106"/>
        <v/>
      </c>
      <c r="B129" s="74"/>
      <c r="C129" s="74" t="s">
        <v>39</v>
      </c>
      <c r="D129" s="39" t="s">
        <v>39</v>
      </c>
      <c r="E129" s="39" t="s">
        <v>72</v>
      </c>
      <c r="F129" s="39"/>
      <c r="G129" s="39"/>
      <c r="H129" s="39"/>
      <c r="I129" s="39"/>
      <c r="J129" s="39"/>
      <c r="K129" s="38"/>
      <c r="L129" s="72">
        <v>750</v>
      </c>
      <c r="M129" s="67">
        <f t="shared" si="107"/>
        <v>0</v>
      </c>
      <c r="N129" s="190" t="str">
        <f t="shared" si="115"/>
        <v/>
      </c>
      <c r="O129" s="73"/>
      <c r="P129" s="73"/>
      <c r="Q129" s="73"/>
      <c r="R129" s="73"/>
      <c r="S129" s="73"/>
      <c r="T129" s="70"/>
      <c r="U129" s="76"/>
      <c r="V129" s="76"/>
      <c r="W129" s="76"/>
      <c r="X129" s="76"/>
      <c r="Y129" s="76"/>
      <c r="Z129" s="76"/>
      <c r="AA129" s="76"/>
      <c r="AB129" s="76"/>
      <c r="AC129" s="70">
        <v>129</v>
      </c>
      <c r="AD129" s="187"/>
      <c r="AE129" s="70"/>
      <c r="AF129" s="188"/>
      <c r="AG129" s="182"/>
      <c r="AH129" s="182"/>
      <c r="AI129" s="182"/>
      <c r="AJ129" s="182"/>
      <c r="AK129" s="187"/>
      <c r="AL129" s="70"/>
      <c r="AM129" s="70"/>
      <c r="AN129" s="70"/>
      <c r="AO129" s="70"/>
      <c r="AP129" s="217">
        <f t="shared" si="71"/>
        <v>3</v>
      </c>
      <c r="AQ129" s="35" t="str">
        <f>IF($AP130&gt;$AP129, IFERROR(MATCH($AP129, $AP130:$AP$148, 0)-1, ROW($AQ$148)-ROW()), "")</f>
        <v/>
      </c>
      <c r="AR129" s="192">
        <f t="shared" ca="1" si="72"/>
        <v>0</v>
      </c>
      <c r="AS129" s="36">
        <f t="shared" ca="1" si="73"/>
        <v>0</v>
      </c>
      <c r="AT129" s="36">
        <f t="shared" ca="1" si="74"/>
        <v>0</v>
      </c>
      <c r="AU129" s="36">
        <f t="shared" ca="1" si="75"/>
        <v>0</v>
      </c>
      <c r="AV129" s="207">
        <f t="shared" ca="1" si="76"/>
        <v>0</v>
      </c>
      <c r="AW129" s="209">
        <f t="shared" ca="1" si="77"/>
        <v>0</v>
      </c>
      <c r="AX129" s="36">
        <f t="shared" ca="1" si="78"/>
        <v>0</v>
      </c>
      <c r="AY129" s="36">
        <f t="shared" ca="1" si="79"/>
        <v>0</v>
      </c>
      <c r="AZ129" s="36">
        <f t="shared" ca="1" si="80"/>
        <v>0</v>
      </c>
      <c r="BA129" s="36">
        <f t="shared" ca="1" si="81"/>
        <v>0</v>
      </c>
      <c r="BB129" s="195" t="str">
        <f t="shared" ca="1" si="82"/>
        <v/>
      </c>
      <c r="BC129" s="43" t="str">
        <f t="shared" ca="1" si="83"/>
        <v/>
      </c>
      <c r="BD129" s="43" t="str">
        <f t="shared" ca="1" si="84"/>
        <v/>
      </c>
      <c r="BE129" s="43" t="str">
        <f t="shared" ca="1" si="85"/>
        <v/>
      </c>
      <c r="BF129" s="43" t="str">
        <f t="shared" ca="1" si="86"/>
        <v/>
      </c>
      <c r="BG129" s="198" t="str">
        <f t="shared" ca="1" si="87"/>
        <v/>
      </c>
      <c r="BH129" s="43" t="str">
        <f t="shared" ca="1" si="88"/>
        <v/>
      </c>
      <c r="BI129" s="43" t="str">
        <f t="shared" ca="1" si="89"/>
        <v/>
      </c>
      <c r="BJ129" s="43" t="str">
        <f t="shared" ca="1" si="90"/>
        <v/>
      </c>
      <c r="BK129" s="43" t="str">
        <f t="shared" ca="1" si="91"/>
        <v/>
      </c>
      <c r="BL129" s="200" t="str">
        <f t="shared" ca="1" si="92"/>
        <v/>
      </c>
      <c r="BM129" s="35" t="str">
        <f t="shared" ca="1" si="93"/>
        <v/>
      </c>
      <c r="BN129" s="35" t="str">
        <f t="shared" ca="1" si="94"/>
        <v/>
      </c>
      <c r="BO129" s="35" t="str">
        <f t="shared" ca="1" si="95"/>
        <v/>
      </c>
      <c r="BP129" s="35" t="str">
        <f t="shared" ca="1" si="96"/>
        <v/>
      </c>
      <c r="BQ129" s="203" t="str">
        <f t="shared" si="105"/>
        <v/>
      </c>
      <c r="BR129" s="204" t="str">
        <f t="shared" ca="1" si="97"/>
        <v/>
      </c>
      <c r="BS129" s="196" t="str">
        <f t="shared" ca="1" si="98"/>
        <v/>
      </c>
      <c r="BT129" s="71" t="str">
        <f t="shared" ca="1" si="99"/>
        <v/>
      </c>
      <c r="BU129" s="71" t="str">
        <f t="shared" ca="1" si="100"/>
        <v/>
      </c>
      <c r="BV129" s="71" t="str">
        <f t="shared" ca="1" si="101"/>
        <v/>
      </c>
      <c r="BW129" s="71" t="str">
        <f t="shared" ca="1" si="102"/>
        <v/>
      </c>
      <c r="BX129" s="210" t="str">
        <f t="shared" ca="1" si="103"/>
        <v/>
      </c>
      <c r="BY129" s="70"/>
      <c r="BZ129" s="41" t="str">
        <f t="shared" ca="1" si="104"/>
        <v/>
      </c>
    </row>
    <row r="130" spans="1:78" s="37" customFormat="1" ht="13.95" customHeight="1" x14ac:dyDescent="0.3">
      <c r="A130" s="211" t="str">
        <f t="shared" ca="1" si="106"/>
        <v/>
      </c>
      <c r="B130" s="74"/>
      <c r="C130" s="74" t="s">
        <v>39</v>
      </c>
      <c r="D130" s="39" t="s">
        <v>39</v>
      </c>
      <c r="E130" s="39" t="s">
        <v>73</v>
      </c>
      <c r="F130" s="39"/>
      <c r="G130" s="39"/>
      <c r="H130" s="39"/>
      <c r="I130" s="39"/>
      <c r="J130" s="39"/>
      <c r="K130" s="38"/>
      <c r="L130" s="72">
        <v>751</v>
      </c>
      <c r="M130" s="67">
        <f t="shared" si="107"/>
        <v>0</v>
      </c>
      <c r="N130" s="190" t="str">
        <f t="shared" si="115"/>
        <v/>
      </c>
      <c r="O130" s="73"/>
      <c r="P130" s="73"/>
      <c r="Q130" s="73"/>
      <c r="R130" s="73"/>
      <c r="S130" s="73"/>
      <c r="T130" s="70"/>
      <c r="U130" s="76"/>
      <c r="V130" s="76"/>
      <c r="W130" s="76"/>
      <c r="X130" s="76"/>
      <c r="Y130" s="76"/>
      <c r="Z130" s="76"/>
      <c r="AA130" s="76"/>
      <c r="AB130" s="76"/>
      <c r="AC130" s="70">
        <v>130</v>
      </c>
      <c r="AD130" s="187"/>
      <c r="AE130" s="70"/>
      <c r="AF130" s="188"/>
      <c r="AG130" s="182"/>
      <c r="AH130" s="182"/>
      <c r="AI130" s="182"/>
      <c r="AJ130" s="182"/>
      <c r="AK130" s="187"/>
      <c r="AL130" s="70"/>
      <c r="AM130" s="70"/>
      <c r="AN130" s="70"/>
      <c r="AO130" s="70"/>
      <c r="AP130" s="217">
        <f t="shared" si="71"/>
        <v>3</v>
      </c>
      <c r="AQ130" s="35" t="str">
        <f>IF($AP131&gt;$AP130, IFERROR(MATCH($AP130, $AP131:$AP$148, 0)-1, ROW($AQ$148)-ROW()), "")</f>
        <v/>
      </c>
      <c r="AR130" s="192">
        <f t="shared" ca="1" si="72"/>
        <v>0</v>
      </c>
      <c r="AS130" s="36">
        <f t="shared" ca="1" si="73"/>
        <v>0</v>
      </c>
      <c r="AT130" s="36">
        <f t="shared" ca="1" si="74"/>
        <v>0</v>
      </c>
      <c r="AU130" s="36">
        <f t="shared" ca="1" si="75"/>
        <v>0</v>
      </c>
      <c r="AV130" s="207">
        <f t="shared" ca="1" si="76"/>
        <v>0</v>
      </c>
      <c r="AW130" s="209">
        <f t="shared" ca="1" si="77"/>
        <v>0</v>
      </c>
      <c r="AX130" s="36">
        <f t="shared" ca="1" si="78"/>
        <v>0</v>
      </c>
      <c r="AY130" s="36">
        <f t="shared" ca="1" si="79"/>
        <v>0</v>
      </c>
      <c r="AZ130" s="36">
        <f t="shared" ca="1" si="80"/>
        <v>0</v>
      </c>
      <c r="BA130" s="36">
        <f t="shared" ca="1" si="81"/>
        <v>0</v>
      </c>
      <c r="BB130" s="195" t="str">
        <f t="shared" ca="1" si="82"/>
        <v/>
      </c>
      <c r="BC130" s="43" t="str">
        <f t="shared" ca="1" si="83"/>
        <v/>
      </c>
      <c r="BD130" s="43" t="str">
        <f t="shared" ca="1" si="84"/>
        <v/>
      </c>
      <c r="BE130" s="43" t="str">
        <f t="shared" ca="1" si="85"/>
        <v/>
      </c>
      <c r="BF130" s="43" t="str">
        <f t="shared" ca="1" si="86"/>
        <v/>
      </c>
      <c r="BG130" s="198" t="str">
        <f t="shared" ca="1" si="87"/>
        <v/>
      </c>
      <c r="BH130" s="43" t="str">
        <f t="shared" ca="1" si="88"/>
        <v/>
      </c>
      <c r="BI130" s="43" t="str">
        <f t="shared" ca="1" si="89"/>
        <v/>
      </c>
      <c r="BJ130" s="43" t="str">
        <f t="shared" ca="1" si="90"/>
        <v/>
      </c>
      <c r="BK130" s="43" t="str">
        <f t="shared" ca="1" si="91"/>
        <v/>
      </c>
      <c r="BL130" s="200" t="str">
        <f t="shared" ca="1" si="92"/>
        <v/>
      </c>
      <c r="BM130" s="35" t="str">
        <f t="shared" ca="1" si="93"/>
        <v/>
      </c>
      <c r="BN130" s="35" t="str">
        <f t="shared" ca="1" si="94"/>
        <v/>
      </c>
      <c r="BO130" s="35" t="str">
        <f t="shared" ca="1" si="95"/>
        <v/>
      </c>
      <c r="BP130" s="35" t="str">
        <f t="shared" ca="1" si="96"/>
        <v/>
      </c>
      <c r="BQ130" s="203" t="str">
        <f t="shared" si="105"/>
        <v/>
      </c>
      <c r="BR130" s="204" t="str">
        <f t="shared" ca="1" si="97"/>
        <v/>
      </c>
      <c r="BS130" s="196" t="str">
        <f t="shared" ca="1" si="98"/>
        <v/>
      </c>
      <c r="BT130" s="71" t="str">
        <f t="shared" ca="1" si="99"/>
        <v/>
      </c>
      <c r="BU130" s="71" t="str">
        <f t="shared" ca="1" si="100"/>
        <v/>
      </c>
      <c r="BV130" s="71" t="str">
        <f t="shared" ca="1" si="101"/>
        <v/>
      </c>
      <c r="BW130" s="71" t="str">
        <f t="shared" ca="1" si="102"/>
        <v/>
      </c>
      <c r="BX130" s="210" t="str">
        <f t="shared" ca="1" si="103"/>
        <v/>
      </c>
      <c r="BY130" s="70"/>
      <c r="BZ130" s="41" t="str">
        <f t="shared" ca="1" si="104"/>
        <v/>
      </c>
    </row>
    <row r="131" spans="1:78" s="37" customFormat="1" ht="13.95" customHeight="1" x14ac:dyDescent="0.3">
      <c r="A131" s="211" t="str">
        <f t="shared" ca="1" si="106"/>
        <v/>
      </c>
      <c r="B131" s="74"/>
      <c r="C131" s="74" t="s">
        <v>39</v>
      </c>
      <c r="D131" s="39" t="s">
        <v>39</v>
      </c>
      <c r="E131" s="39" t="s">
        <v>74</v>
      </c>
      <c r="F131" s="39"/>
      <c r="G131" s="39"/>
      <c r="H131" s="39"/>
      <c r="I131" s="39"/>
      <c r="J131" s="39"/>
      <c r="K131" s="38"/>
      <c r="L131" s="72" t="s">
        <v>86</v>
      </c>
      <c r="M131" s="67">
        <f t="shared" si="107"/>
        <v>0</v>
      </c>
      <c r="N131" s="190" t="str">
        <f t="shared" si="115"/>
        <v/>
      </c>
      <c r="O131" s="73"/>
      <c r="P131" s="73"/>
      <c r="Q131" s="73"/>
      <c r="R131" s="73"/>
      <c r="S131" s="73"/>
      <c r="T131" s="70"/>
      <c r="U131" s="76"/>
      <c r="V131" s="76"/>
      <c r="W131" s="76"/>
      <c r="X131" s="76"/>
      <c r="Y131" s="76"/>
      <c r="Z131" s="76"/>
      <c r="AA131" s="76"/>
      <c r="AB131" s="76"/>
      <c r="AC131" s="70">
        <v>131</v>
      </c>
      <c r="AD131" s="187"/>
      <c r="AE131" s="70"/>
      <c r="AF131" s="188"/>
      <c r="AG131" s="182"/>
      <c r="AH131" s="182"/>
      <c r="AI131" s="182"/>
      <c r="AJ131" s="182"/>
      <c r="AK131" s="187"/>
      <c r="AL131" s="70"/>
      <c r="AM131" s="70"/>
      <c r="AN131" s="70"/>
      <c r="AO131" s="70"/>
      <c r="AP131" s="217">
        <f t="shared" si="71"/>
        <v>3</v>
      </c>
      <c r="AQ131" s="35" t="str">
        <f>IF($AP132&gt;$AP131, IFERROR(MATCH($AP131, $AP132:$AP$148, 0)-1, ROW($AQ$148)-ROW()), "")</f>
        <v/>
      </c>
      <c r="AR131" s="192">
        <f t="shared" ca="1" si="72"/>
        <v>0</v>
      </c>
      <c r="AS131" s="36">
        <f t="shared" ca="1" si="73"/>
        <v>0</v>
      </c>
      <c r="AT131" s="36">
        <f t="shared" ca="1" si="74"/>
        <v>0</v>
      </c>
      <c r="AU131" s="36">
        <f t="shared" ca="1" si="75"/>
        <v>0</v>
      </c>
      <c r="AV131" s="207">
        <f t="shared" ca="1" si="76"/>
        <v>0</v>
      </c>
      <c r="AW131" s="209">
        <f t="shared" ca="1" si="77"/>
        <v>0</v>
      </c>
      <c r="AX131" s="36">
        <f t="shared" ca="1" si="78"/>
        <v>0</v>
      </c>
      <c r="AY131" s="36">
        <f t="shared" ca="1" si="79"/>
        <v>0</v>
      </c>
      <c r="AZ131" s="36">
        <f t="shared" ca="1" si="80"/>
        <v>0</v>
      </c>
      <c r="BA131" s="36">
        <f t="shared" ca="1" si="81"/>
        <v>0</v>
      </c>
      <c r="BB131" s="195" t="str">
        <f t="shared" ca="1" si="82"/>
        <v/>
      </c>
      <c r="BC131" s="43" t="str">
        <f t="shared" ca="1" si="83"/>
        <v/>
      </c>
      <c r="BD131" s="43" t="str">
        <f t="shared" ca="1" si="84"/>
        <v/>
      </c>
      <c r="BE131" s="43" t="str">
        <f t="shared" ca="1" si="85"/>
        <v/>
      </c>
      <c r="BF131" s="43" t="str">
        <f t="shared" ca="1" si="86"/>
        <v/>
      </c>
      <c r="BG131" s="198" t="str">
        <f t="shared" ca="1" si="87"/>
        <v/>
      </c>
      <c r="BH131" s="43" t="str">
        <f t="shared" ca="1" si="88"/>
        <v/>
      </c>
      <c r="BI131" s="43" t="str">
        <f t="shared" ca="1" si="89"/>
        <v/>
      </c>
      <c r="BJ131" s="43" t="str">
        <f t="shared" ca="1" si="90"/>
        <v/>
      </c>
      <c r="BK131" s="43" t="str">
        <f t="shared" ca="1" si="91"/>
        <v/>
      </c>
      <c r="BL131" s="200" t="str">
        <f t="shared" ca="1" si="92"/>
        <v/>
      </c>
      <c r="BM131" s="35" t="str">
        <f t="shared" ca="1" si="93"/>
        <v/>
      </c>
      <c r="BN131" s="35" t="str">
        <f t="shared" ca="1" si="94"/>
        <v/>
      </c>
      <c r="BO131" s="35" t="str">
        <f t="shared" ca="1" si="95"/>
        <v/>
      </c>
      <c r="BP131" s="35" t="str">
        <f t="shared" ca="1" si="96"/>
        <v/>
      </c>
      <c r="BQ131" s="203" t="str">
        <f t="shared" si="105"/>
        <v/>
      </c>
      <c r="BR131" s="204" t="str">
        <f t="shared" ca="1" si="97"/>
        <v/>
      </c>
      <c r="BS131" s="196" t="str">
        <f t="shared" ca="1" si="98"/>
        <v/>
      </c>
      <c r="BT131" s="71" t="str">
        <f t="shared" ca="1" si="99"/>
        <v/>
      </c>
      <c r="BU131" s="71" t="str">
        <f t="shared" ca="1" si="100"/>
        <v/>
      </c>
      <c r="BV131" s="71" t="str">
        <f t="shared" ca="1" si="101"/>
        <v/>
      </c>
      <c r="BW131" s="71" t="str">
        <f t="shared" ca="1" si="102"/>
        <v/>
      </c>
      <c r="BX131" s="210" t="str">
        <f t="shared" ca="1" si="103"/>
        <v/>
      </c>
      <c r="BY131" s="70"/>
      <c r="BZ131" s="41" t="str">
        <f t="shared" ca="1" si="104"/>
        <v/>
      </c>
    </row>
    <row r="132" spans="1:78" s="37" customFormat="1" ht="13.95" customHeight="1" x14ac:dyDescent="0.3">
      <c r="A132" s="211" t="str">
        <f t="shared" ca="1" si="106"/>
        <v/>
      </c>
      <c r="B132" s="74"/>
      <c r="C132" s="74" t="s">
        <v>39</v>
      </c>
      <c r="D132" s="39" t="s">
        <v>75</v>
      </c>
      <c r="E132" s="39"/>
      <c r="F132" s="39"/>
      <c r="G132" s="39"/>
      <c r="H132" s="39"/>
      <c r="I132" s="39"/>
      <c r="J132" s="39"/>
      <c r="K132" s="38"/>
      <c r="L132" s="72" t="s">
        <v>87</v>
      </c>
      <c r="M132" s="67">
        <f t="shared" si="107"/>
        <v>0</v>
      </c>
      <c r="N132" s="190" t="str">
        <f t="shared" si="115"/>
        <v/>
      </c>
      <c r="O132" s="73"/>
      <c r="P132" s="73"/>
      <c r="Q132" s="73"/>
      <c r="R132" s="73"/>
      <c r="S132" s="73"/>
      <c r="T132" s="70"/>
      <c r="U132" s="76"/>
      <c r="V132" s="76"/>
      <c r="W132" s="76"/>
      <c r="X132" s="76"/>
      <c r="Y132" s="76"/>
      <c r="Z132" s="76"/>
      <c r="AA132" s="76"/>
      <c r="AB132" s="76"/>
      <c r="AC132" s="70">
        <v>132</v>
      </c>
      <c r="AD132" s="187"/>
      <c r="AE132" s="70"/>
      <c r="AF132" s="188"/>
      <c r="AG132" s="182"/>
      <c r="AH132" s="182"/>
      <c r="AI132" s="182"/>
      <c r="AJ132" s="182"/>
      <c r="AK132" s="187"/>
      <c r="AL132" s="70"/>
      <c r="AM132" s="70"/>
      <c r="AN132" s="70"/>
      <c r="AO132" s="70"/>
      <c r="AP132" s="217">
        <f t="shared" si="71"/>
        <v>2</v>
      </c>
      <c r="AQ132" s="35" t="str">
        <f>IF($AP133&gt;$AP132, IFERROR(MATCH($AP132, $AP133:$AP$148, 0)-1, ROW($AQ$148)-ROW()), "")</f>
        <v/>
      </c>
      <c r="AR132" s="192">
        <f t="shared" ca="1" si="72"/>
        <v>0</v>
      </c>
      <c r="AS132" s="36">
        <f t="shared" ca="1" si="73"/>
        <v>0</v>
      </c>
      <c r="AT132" s="36">
        <f t="shared" ca="1" si="74"/>
        <v>0</v>
      </c>
      <c r="AU132" s="36">
        <f t="shared" ca="1" si="75"/>
        <v>0</v>
      </c>
      <c r="AV132" s="207">
        <f t="shared" ca="1" si="76"/>
        <v>0</v>
      </c>
      <c r="AW132" s="209">
        <f t="shared" ca="1" si="77"/>
        <v>0</v>
      </c>
      <c r="AX132" s="36">
        <f t="shared" ca="1" si="78"/>
        <v>0</v>
      </c>
      <c r="AY132" s="36">
        <f t="shared" ca="1" si="79"/>
        <v>0</v>
      </c>
      <c r="AZ132" s="36">
        <f t="shared" ca="1" si="80"/>
        <v>0</v>
      </c>
      <c r="BA132" s="36">
        <f t="shared" ca="1" si="81"/>
        <v>0</v>
      </c>
      <c r="BB132" s="195" t="str">
        <f t="shared" ca="1" si="82"/>
        <v/>
      </c>
      <c r="BC132" s="43" t="str">
        <f t="shared" ca="1" si="83"/>
        <v/>
      </c>
      <c r="BD132" s="43" t="str">
        <f t="shared" ca="1" si="84"/>
        <v/>
      </c>
      <c r="BE132" s="43" t="str">
        <f t="shared" ca="1" si="85"/>
        <v/>
      </c>
      <c r="BF132" s="43" t="str">
        <f t="shared" ca="1" si="86"/>
        <v/>
      </c>
      <c r="BG132" s="198" t="str">
        <f t="shared" ca="1" si="87"/>
        <v/>
      </c>
      <c r="BH132" s="43" t="str">
        <f t="shared" ca="1" si="88"/>
        <v/>
      </c>
      <c r="BI132" s="43" t="str">
        <f t="shared" ca="1" si="89"/>
        <v/>
      </c>
      <c r="BJ132" s="43" t="str">
        <f t="shared" ca="1" si="90"/>
        <v/>
      </c>
      <c r="BK132" s="43" t="str">
        <f t="shared" ca="1" si="91"/>
        <v/>
      </c>
      <c r="BL132" s="200" t="str">
        <f t="shared" ca="1" si="92"/>
        <v/>
      </c>
      <c r="BM132" s="35" t="str">
        <f t="shared" ca="1" si="93"/>
        <v/>
      </c>
      <c r="BN132" s="35" t="str">
        <f t="shared" ca="1" si="94"/>
        <v/>
      </c>
      <c r="BO132" s="35" t="str">
        <f t="shared" ca="1" si="95"/>
        <v/>
      </c>
      <c r="BP132" s="35" t="str">
        <f t="shared" ca="1" si="96"/>
        <v/>
      </c>
      <c r="BQ132" s="203" t="str">
        <f t="shared" si="105"/>
        <v/>
      </c>
      <c r="BR132" s="204" t="str">
        <f t="shared" ca="1" si="97"/>
        <v/>
      </c>
      <c r="BS132" s="196" t="str">
        <f t="shared" ca="1" si="98"/>
        <v/>
      </c>
      <c r="BT132" s="71" t="str">
        <f t="shared" ca="1" si="99"/>
        <v/>
      </c>
      <c r="BU132" s="71" t="str">
        <f t="shared" ca="1" si="100"/>
        <v/>
      </c>
      <c r="BV132" s="71" t="str">
        <f t="shared" ca="1" si="101"/>
        <v/>
      </c>
      <c r="BW132" s="71" t="str">
        <f t="shared" ca="1" si="102"/>
        <v/>
      </c>
      <c r="BX132" s="210" t="str">
        <f t="shared" ca="1" si="103"/>
        <v/>
      </c>
      <c r="BY132" s="70"/>
      <c r="BZ132" s="41" t="str">
        <f t="shared" ca="1" si="104"/>
        <v/>
      </c>
    </row>
    <row r="133" spans="1:78" s="37" customFormat="1" ht="13.95" customHeight="1" x14ac:dyDescent="0.3">
      <c r="A133" s="211" t="str">
        <f t="shared" ca="1" si="106"/>
        <v/>
      </c>
      <c r="B133" s="74"/>
      <c r="C133" s="74" t="s">
        <v>76</v>
      </c>
      <c r="D133" s="39"/>
      <c r="E133" s="39"/>
      <c r="F133" s="39"/>
      <c r="G133" s="39"/>
      <c r="H133" s="39"/>
      <c r="I133" s="39"/>
      <c r="J133" s="39"/>
      <c r="K133" s="38"/>
      <c r="L133" s="72" t="s">
        <v>88</v>
      </c>
      <c r="M133" s="67">
        <f t="shared" si="107"/>
        <v>0</v>
      </c>
      <c r="N133" s="190">
        <f t="shared" ref="N133:N148" si="121">IF(Begrotingstype="Stabiel", VALUE(O133), IF(O133&amp;P133&amp;Q133&amp;R133&amp;S133&lt;&gt;"", SUM(O133:S133)/5, ""))</f>
        <v>0</v>
      </c>
      <c r="O133" s="73">
        <f>SUM(O134,O138)</f>
        <v>0</v>
      </c>
      <c r="P133" s="73">
        <f t="shared" ref="P133:S133" si="122">SUM(P134,P138)</f>
        <v>0</v>
      </c>
      <c r="Q133" s="73">
        <f t="shared" si="122"/>
        <v>0</v>
      </c>
      <c r="R133" s="73">
        <f t="shared" si="122"/>
        <v>0</v>
      </c>
      <c r="S133" s="73">
        <f t="shared" si="122"/>
        <v>0</v>
      </c>
      <c r="T133" s="70"/>
      <c r="U133" s="76"/>
      <c r="V133" s="76"/>
      <c r="W133" s="76"/>
      <c r="X133" s="76"/>
      <c r="Y133" s="76"/>
      <c r="Z133" s="76"/>
      <c r="AA133" s="76"/>
      <c r="AB133" s="76"/>
      <c r="AC133" s="70">
        <v>133</v>
      </c>
      <c r="AD133" s="187"/>
      <c r="AE133" s="70"/>
      <c r="AF133" s="188"/>
      <c r="AG133" s="182"/>
      <c r="AH133" s="182"/>
      <c r="AI133" s="182"/>
      <c r="AJ133" s="182"/>
      <c r="AK133" s="187"/>
      <c r="AL133" s="70"/>
      <c r="AM133" s="70"/>
      <c r="AN133" s="70"/>
      <c r="AO133" s="70"/>
      <c r="AP133" s="217">
        <f t="shared" si="71"/>
        <v>1</v>
      </c>
      <c r="AQ133" s="35">
        <f>IF($AP134&gt;$AP133, IFERROR(MATCH($AP133, $AP134:$AP$148, 0)-1, ROW($AQ$148)-ROW()), "")</f>
        <v>5</v>
      </c>
      <c r="AR133" s="192">
        <f t="shared" ca="1" si="72"/>
        <v>0</v>
      </c>
      <c r="AS133" s="36">
        <f t="shared" ca="1" si="73"/>
        <v>0</v>
      </c>
      <c r="AT133" s="36">
        <f t="shared" ca="1" si="74"/>
        <v>0</v>
      </c>
      <c r="AU133" s="36">
        <f t="shared" ca="1" si="75"/>
        <v>0</v>
      </c>
      <c r="AV133" s="207">
        <f t="shared" ca="1" si="76"/>
        <v>0</v>
      </c>
      <c r="AW133" s="209">
        <f t="shared" ca="1" si="77"/>
        <v>0</v>
      </c>
      <c r="AX133" s="36">
        <f t="shared" ca="1" si="78"/>
        <v>0</v>
      </c>
      <c r="AY133" s="36">
        <f t="shared" ca="1" si="79"/>
        <v>0</v>
      </c>
      <c r="AZ133" s="36">
        <f t="shared" ca="1" si="80"/>
        <v>0</v>
      </c>
      <c r="BA133" s="36">
        <f t="shared" ca="1" si="81"/>
        <v>0</v>
      </c>
      <c r="BB133" s="195" t="str">
        <f t="shared" ca="1" si="82"/>
        <v/>
      </c>
      <c r="BC133" s="43" t="str">
        <f t="shared" ca="1" si="83"/>
        <v/>
      </c>
      <c r="BD133" s="43" t="str">
        <f t="shared" ca="1" si="84"/>
        <v/>
      </c>
      <c r="BE133" s="43" t="str">
        <f t="shared" ca="1" si="85"/>
        <v/>
      </c>
      <c r="BF133" s="43" t="str">
        <f t="shared" ca="1" si="86"/>
        <v/>
      </c>
      <c r="BG133" s="198" t="str">
        <f t="shared" ca="1" si="87"/>
        <v/>
      </c>
      <c r="BH133" s="43" t="str">
        <f t="shared" ca="1" si="88"/>
        <v/>
      </c>
      <c r="BI133" s="43" t="str">
        <f t="shared" ca="1" si="89"/>
        <v/>
      </c>
      <c r="BJ133" s="43" t="str">
        <f t="shared" ca="1" si="90"/>
        <v/>
      </c>
      <c r="BK133" s="43" t="str">
        <f t="shared" ca="1" si="91"/>
        <v/>
      </c>
      <c r="BL133" s="200" t="str">
        <f t="shared" ca="1" si="92"/>
        <v/>
      </c>
      <c r="BM133" s="35" t="str">
        <f t="shared" ca="1" si="93"/>
        <v/>
      </c>
      <c r="BN133" s="35" t="str">
        <f t="shared" ca="1" si="94"/>
        <v/>
      </c>
      <c r="BO133" s="35" t="str">
        <f t="shared" ca="1" si="95"/>
        <v/>
      </c>
      <c r="BP133" s="35" t="str">
        <f t="shared" ca="1" si="96"/>
        <v/>
      </c>
      <c r="BQ133" s="203" t="str">
        <f t="shared" si="105"/>
        <v/>
      </c>
      <c r="BR133" s="204" t="str">
        <f t="shared" ca="1" si="97"/>
        <v/>
      </c>
      <c r="BS133" s="196" t="str">
        <f t="shared" ca="1" si="98"/>
        <v/>
      </c>
      <c r="BT133" s="71" t="str">
        <f t="shared" ca="1" si="99"/>
        <v/>
      </c>
      <c r="BU133" s="71" t="str">
        <f t="shared" ca="1" si="100"/>
        <v/>
      </c>
      <c r="BV133" s="71" t="str">
        <f t="shared" ca="1" si="101"/>
        <v/>
      </c>
      <c r="BW133" s="71" t="str">
        <f t="shared" ca="1" si="102"/>
        <v/>
      </c>
      <c r="BX133" s="210" t="str">
        <f t="shared" ca="1" si="103"/>
        <v/>
      </c>
      <c r="BY133" s="70"/>
      <c r="BZ133" s="41" t="str">
        <f t="shared" ca="1" si="104"/>
        <v/>
      </c>
    </row>
    <row r="134" spans="1:78" s="37" customFormat="1" ht="13.95" customHeight="1" x14ac:dyDescent="0.3">
      <c r="A134" s="211" t="str">
        <f t="shared" ca="1" si="106"/>
        <v/>
      </c>
      <c r="B134" s="74"/>
      <c r="C134" s="74" t="s">
        <v>39</v>
      </c>
      <c r="D134" s="39" t="s">
        <v>77</v>
      </c>
      <c r="E134" s="39"/>
      <c r="F134" s="39"/>
      <c r="G134" s="39"/>
      <c r="H134" s="39"/>
      <c r="I134" s="39"/>
      <c r="J134" s="39"/>
      <c r="K134" s="38"/>
      <c r="L134" s="72">
        <v>65</v>
      </c>
      <c r="M134" s="67">
        <f t="shared" si="107"/>
        <v>0</v>
      </c>
      <c r="N134" s="190">
        <f t="shared" si="121"/>
        <v>0</v>
      </c>
      <c r="O134" s="73">
        <f>SUM(O135,O136,O137)</f>
        <v>0</v>
      </c>
      <c r="P134" s="73">
        <f t="shared" ref="P134:S134" si="123">SUM(P135,P136,P137)</f>
        <v>0</v>
      </c>
      <c r="Q134" s="73">
        <f t="shared" si="123"/>
        <v>0</v>
      </c>
      <c r="R134" s="73">
        <f t="shared" si="123"/>
        <v>0</v>
      </c>
      <c r="S134" s="73">
        <f t="shared" si="123"/>
        <v>0</v>
      </c>
      <c r="T134" s="70"/>
      <c r="U134" s="76"/>
      <c r="V134" s="76"/>
      <c r="W134" s="76"/>
      <c r="X134" s="76"/>
      <c r="Y134" s="76"/>
      <c r="Z134" s="76"/>
      <c r="AA134" s="76"/>
      <c r="AB134" s="76"/>
      <c r="AC134" s="70">
        <v>134</v>
      </c>
      <c r="AD134" s="187"/>
      <c r="AE134" s="70"/>
      <c r="AF134" s="188"/>
      <c r="AG134" s="182"/>
      <c r="AH134" s="182"/>
      <c r="AI134" s="182"/>
      <c r="AJ134" s="182"/>
      <c r="AK134" s="187"/>
      <c r="AL134" s="70"/>
      <c r="AM134" s="70"/>
      <c r="AN134" s="70"/>
      <c r="AO134" s="70"/>
      <c r="AP134" s="217">
        <f t="shared" ref="AP134:AP148" si="124">IF(C134&lt;&gt;"",1,IF(D134&lt;&gt;"",2,IF(E134&lt;&gt;"",3,IF(F134&lt;&gt;"",4,IF(G134&lt;&gt;"",5,IF(H134&lt;&gt;"",6,IF(I134&lt;&gt;"",7,IF(J134&lt;&gt;"",8))))))))</f>
        <v>2</v>
      </c>
      <c r="AQ134" s="35">
        <f>IF($AP135&gt;$AP134, IFERROR(MATCH($AP134, $AP135:$AP$148, 0)-1, ROW($AQ$148)-ROW()), "")</f>
        <v>3</v>
      </c>
      <c r="AR134" s="192">
        <f t="shared" ref="AR134:AR148" ca="1" si="125">IF(AF134&lt;&gt;"", AF134, IF($AQ134&lt;&gt;"", SUMIF(OFFSET($AP134, 1, 0, $AQ134), $AP134+1, OFFSET(O134, 1, 0, $AQ134)), O134))</f>
        <v>0</v>
      </c>
      <c r="AS134" s="36">
        <f t="shared" ref="AS134:AS148" ca="1" si="126">IF(AG134&lt;&gt;"", AG134, IF($AQ134&lt;&gt;"", SUMIF(OFFSET($AP134, 1, 0, $AQ134), $AP134+1, OFFSET(P134, 1, 0, $AQ134)), P134))</f>
        <v>0</v>
      </c>
      <c r="AT134" s="36">
        <f t="shared" ref="AT134:AT148" ca="1" si="127">IF(AH134&lt;&gt;"", AH134, IF($AQ134&lt;&gt;"", SUMIF(OFFSET($AP134, 1, 0, $AQ134), $AP134+1, OFFSET(Q134, 1, 0, $AQ134)), Q134))</f>
        <v>0</v>
      </c>
      <c r="AU134" s="36">
        <f t="shared" ref="AU134:AU148" ca="1" si="128">IF(AI134&lt;&gt;"", AI134, IF($AQ134&lt;&gt;"", SUMIF(OFFSET($AP134, 1, 0, $AQ134), $AP134+1, OFFSET(R134, 1, 0, $AQ134)), R134))</f>
        <v>0</v>
      </c>
      <c r="AV134" s="207">
        <f t="shared" ref="AV134:AV148" ca="1" si="129">IF(AJ134&lt;&gt;"", AJ134, IF($AQ134&lt;&gt;"", SUMIF(OFFSET($AP134, 1, 0, $AQ134), $AP134+1, OFFSET(S134, 1, 0, $AQ134)), S134))</f>
        <v>0</v>
      </c>
      <c r="AW134" s="209">
        <f t="shared" ref="AW134:AW148" ca="1" si="130">IF(AR134&lt;&gt;0, AR134, O134)</f>
        <v>0</v>
      </c>
      <c r="AX134" s="36">
        <f t="shared" ref="AX134:AX148" ca="1" si="131">IF(AS134&lt;&gt;0, AS134, P134)</f>
        <v>0</v>
      </c>
      <c r="AY134" s="36">
        <f t="shared" ref="AY134:AY148" ca="1" si="132">IF(AT134&lt;&gt;0, AT134, Q134)</f>
        <v>0</v>
      </c>
      <c r="AZ134" s="36">
        <f t="shared" ref="AZ134:AZ148" ca="1" si="133">IF(AU134&lt;&gt;0, AU134, R134)</f>
        <v>0</v>
      </c>
      <c r="BA134" s="36">
        <f t="shared" ref="BA134:BA148" ca="1" si="134">IF(AV134&lt;&gt;0, AV134, S134)</f>
        <v>0</v>
      </c>
      <c r="BB134" s="195" t="str">
        <f t="shared" ref="BB134:BB148" ca="1" si="135">IF(ISTEXT(O134), IFERROR(IF(SEARCH(".", O134)&lt;&gt;0, "| Veld '"&amp;BB$4&amp;ROW()&amp;"': "&amp;Fout_punt), "| Veld '"&amp;BB$4&amp;ROW()&amp;"': "&amp;Fout_geen_getal), IF(O134&lt;&gt;AW134, "| Veld '"&amp;BB$4&amp;ROW()&amp;"': "&amp;Fout_som&amp;TEXT(AW134,"#.##0,00 €")&amp;"  ", IF($AE134&lt;&gt;0, IF(O134&gt;0, "| Veld '"&amp;BB$4&amp;ROW()&amp;"': "&amp;Fout_positief, ""), IF($AD134&lt;&gt;1, IF(O134&lt;0, "| Veld '"&amp;BB$4&amp;ROW()&amp;"': "&amp;Fout_negatief, ""), ""))))</f>
        <v/>
      </c>
      <c r="BC134" s="43" t="str">
        <f t="shared" ref="BC134:BC148" ca="1" si="136">IF(ISTEXT(P134), IFERROR(IF(SEARCH(".", P134)&lt;&gt;0, "| Veld '"&amp;BC$4&amp;ROW()&amp;"': "&amp;Fout_punt), "| Veld '"&amp;BC$4&amp;ROW()&amp;"': "&amp;Fout_geen_getal), IF(P134&lt;&gt;AX134, "| Veld '"&amp;BC$4&amp;ROW()&amp;"': "&amp;Fout_som&amp;TEXT(AX134,"#.##0,00 €")&amp;"  ", IF($AE134&lt;&gt;0, IF(P134&gt;0, "| Veld '"&amp;BC$4&amp;ROW()&amp;"': "&amp;Fout_positief, ""), IF($AD134&lt;&gt;1, IF(P134&lt;0, "| Veld '"&amp;BC$4&amp;ROW()&amp;"': "&amp;Fout_negatief, ""), ""))))</f>
        <v/>
      </c>
      <c r="BD134" s="43" t="str">
        <f t="shared" ref="BD134:BD148" ca="1" si="137">IF(ISTEXT(Q134), IFERROR(IF(SEARCH(".", Q134)&lt;&gt;0, "| Veld '"&amp;BD$4&amp;ROW()&amp;"': "&amp;Fout_punt), "| Veld '"&amp;BD$4&amp;ROW()&amp;"': "&amp;Fout_geen_getal), IF(Q134&lt;&gt;AY134, "| Veld '"&amp;BD$4&amp;ROW()&amp;"': "&amp;Fout_som&amp;TEXT(AY134,"#.##0,00 €")&amp;"  ", IF($AE134&lt;&gt;0, IF(Q134&gt;0, "| Veld '"&amp;BD$4&amp;ROW()&amp;"': "&amp;Fout_positief, ""), IF($AD134&lt;&gt;1, IF(Q134&lt;0, "| Veld '"&amp;BD$4&amp;ROW()&amp;"': "&amp;Fout_negatief, ""), ""))))</f>
        <v/>
      </c>
      <c r="BE134" s="43" t="str">
        <f t="shared" ref="BE134:BE148" ca="1" si="138">IF(ISTEXT(R134), IFERROR(IF(SEARCH(".", R134)&lt;&gt;0, "| Veld '"&amp;BE$4&amp;ROW()&amp;"': "&amp;Fout_punt), "| Veld '"&amp;BE$4&amp;ROW()&amp;"': "&amp;Fout_geen_getal), IF(R134&lt;&gt;AZ134, "| Veld '"&amp;BE$4&amp;ROW()&amp;"': "&amp;Fout_som&amp;TEXT(AZ134,"#.##0,00 €")&amp;"  ", IF($AE134&lt;&gt;0, IF(R134&gt;0, "| Veld '"&amp;BE$4&amp;ROW()&amp;"': "&amp;Fout_positief, ""), IF($AD134&lt;&gt;1, IF(R134&lt;0, "| Veld '"&amp;BE$4&amp;ROW()&amp;"': "&amp;Fout_negatief, ""), ""))))</f>
        <v/>
      </c>
      <c r="BF134" s="43" t="str">
        <f t="shared" ref="BF134:BF148" ca="1" si="139">IF(ISTEXT(S134), IFERROR(IF(SEARCH(".", S134)&lt;&gt;0, "| Veld '"&amp;BF$4&amp;ROW()&amp;"': "&amp;Fout_punt), "| Veld '"&amp;BF$4&amp;ROW()&amp;"': "&amp;Fout_geen_getal), IF(S134&lt;&gt;BA134, "| Veld '"&amp;BF$4&amp;ROW()&amp;"': "&amp;Fout_som&amp;TEXT(BA134,"#.##0,00 €")&amp;"  ", IF($AE134&lt;&gt;0, IF(S134&gt;0, "| Veld '"&amp;BF$4&amp;ROW()&amp;"': "&amp;Fout_positief, ""), IF($AD134&lt;&gt;1, IF(S134&lt;0, "| Veld '"&amp;BF$4&amp;ROW()&amp;"': "&amp;Fout_negatief, ""), ""))))</f>
        <v/>
      </c>
      <c r="BG134" s="198" t="str">
        <f t="shared" ref="BG134:BG148" ca="1" si="140">IF(BB134&lt;&gt;"", ROW(), "")</f>
        <v/>
      </c>
      <c r="BH134" s="43" t="str">
        <f t="shared" ref="BH134:BH148" ca="1" si="141">IF(BC134&lt;&gt;"", ROW(), "")</f>
        <v/>
      </c>
      <c r="BI134" s="43" t="str">
        <f t="shared" ref="BI134:BI148" ca="1" si="142">IF(BD134&lt;&gt;"", ROW(), "")</f>
        <v/>
      </c>
      <c r="BJ134" s="43" t="str">
        <f t="shared" ref="BJ134:BJ148" ca="1" si="143">IF(BE134&lt;&gt;"", ROW(), "")</f>
        <v/>
      </c>
      <c r="BK134" s="43" t="str">
        <f t="shared" ref="BK134:BK148" ca="1" si="144">IF(BF134&lt;&gt;"", ROW(), "")</f>
        <v/>
      </c>
      <c r="BL134" s="200" t="str">
        <f t="shared" ref="BL134:BL148" ca="1" si="145">IF(AR134&lt;&gt;AW134, "| Veld '"&amp;BL$4&amp;ROW()&amp;"': "&amp;Info_lege_velden, "")</f>
        <v/>
      </c>
      <c r="BM134" s="35" t="str">
        <f t="shared" ref="BM134:BM148" ca="1" si="146">IF(AS134&lt;&gt;AX134, "| Veld '"&amp;BM$4&amp;ROW()&amp;"': "&amp;Info_lege_velden, "")</f>
        <v/>
      </c>
      <c r="BN134" s="35" t="str">
        <f t="shared" ref="BN134:BN148" ca="1" si="147">IF(AT134&lt;&gt;AY134, "| Veld '"&amp;BN$4&amp;ROW()&amp;"': "&amp;Info_lege_velden, "")</f>
        <v/>
      </c>
      <c r="BO134" s="35" t="str">
        <f t="shared" ref="BO134:BO148" ca="1" si="148">IF(AU134&lt;&gt;AZ134, "| Veld '"&amp;BO$4&amp;ROW()&amp;"': "&amp;Info_lege_velden, "")</f>
        <v/>
      </c>
      <c r="BP134" s="35" t="str">
        <f t="shared" ref="BP134:BP148" ca="1" si="149">IF(AV134&lt;&gt;BA134, "| Veld '"&amp;BP$4&amp;ROW()&amp;"': "&amp;Info_lege_velden, "")</f>
        <v/>
      </c>
      <c r="BQ134" s="203" t="str">
        <f t="shared" si="105"/>
        <v/>
      </c>
      <c r="BR134" s="204" t="str">
        <f t="shared" ref="BR134:BR148" ca="1" si="150">BB134&amp;BC134&amp;BD134&amp;BE134&amp;BF134&amp;BL134&amp;BM134&amp;BN134&amp;BO134&amp;BP134</f>
        <v/>
      </c>
      <c r="BS134" s="196" t="str">
        <f t="shared" ref="BS134:BS148" ca="1" si="151">IF($AQ134&lt;&gt;"", IF(SUMIF(OFFSET($AP134, 1, 0, $AQ134), "&gt;"&amp;$AP134, OFFSET(BG134, 1, 0, $AQ134))&lt;&gt;0, IFERROR( "| Veld '"&amp;BS$4&amp;ROW()&amp;"': "&amp;Waarschuwing_1&amp;_xlfn.TEXTJOIN(" &amp; ", TRUE, OFFSET(BG134,1,0,$AQ134))&amp;" in kolom '"&amp;BS$4&amp;"'"&amp;Waarschuwing_2, "| Veld '"&amp;BS$4&amp;ROW()&amp;"': "&amp;Waarschuwing_legacy), ""), "")</f>
        <v/>
      </c>
      <c r="BT134" s="71" t="str">
        <f t="shared" ref="BT134:BT148" ca="1" si="152">IF($AQ134&lt;&gt;"", IF(SUMIF(OFFSET($AP134, 1, 0, $AQ134), "&gt;"&amp;$AP134, OFFSET(BH134, 1, 0, $AQ134))&lt;&gt;0, IFERROR( "| Veld '"&amp;BT$4&amp;ROW()&amp;"': "&amp;Waarschuwing_1&amp;_xlfn.TEXTJOIN(" &amp; ", TRUE, OFFSET(BH134,1,0,$AQ134))&amp;" in kolom '"&amp;BT$4&amp;"'"&amp;Waarschuwing_2, "| Veld '"&amp;BT$4&amp;ROW()&amp;"': "&amp;Waarschuwing_legacy), ""), "")</f>
        <v/>
      </c>
      <c r="BU134" s="71" t="str">
        <f t="shared" ref="BU134:BU148" ca="1" si="153">IF($AQ134&lt;&gt;"", IF(SUMIF(OFFSET($AP134, 1, 0, $AQ134), "&gt;"&amp;$AP134, OFFSET(BI134, 1, 0, $AQ134))&lt;&gt;0, IFERROR( "| Veld '"&amp;BU$4&amp;ROW()&amp;"': "&amp;Waarschuwing_1&amp;_xlfn.TEXTJOIN(" &amp; ", TRUE, OFFSET(BI134,1,0,$AQ134))&amp;" in kolom '"&amp;BU$4&amp;"'"&amp;Waarschuwing_2, "| Veld '"&amp;BU$4&amp;ROW()&amp;"': "&amp;Waarschuwing_legacy), ""), "")</f>
        <v/>
      </c>
      <c r="BV134" s="71" t="str">
        <f t="shared" ref="BV134:BV148" ca="1" si="154">IF($AQ134&lt;&gt;"", IF(SUMIF(OFFSET($AP134, 1, 0, $AQ134), "&gt;"&amp;$AP134, OFFSET(BJ134, 1, 0, $AQ134))&lt;&gt;0, IFERROR( "| Veld '"&amp;BV$4&amp;ROW()&amp;"': "&amp;Waarschuwing_1&amp;_xlfn.TEXTJOIN(" &amp; ", TRUE, OFFSET(BJ134,1,0,$AQ134))&amp;" in kolom '"&amp;BV$4&amp;"'"&amp;Waarschuwing_2, "| Veld '"&amp;BV$4&amp;ROW()&amp;"': "&amp;Waarschuwing_legacy), ""), "")</f>
        <v/>
      </c>
      <c r="BW134" s="71" t="str">
        <f t="shared" ref="BW134:BW148" ca="1" si="155">IF($AQ134&lt;&gt;"", IF(SUMIF(OFFSET($AP134, 1, 0, $AQ134), "&gt;"&amp;$AP134, OFFSET(BK134, 1, 0, $AQ134))&lt;&gt;0, IFERROR( "| Veld '"&amp;BW$4&amp;ROW()&amp;"': "&amp;Waarschuwing_1&amp;_xlfn.TEXTJOIN(" &amp; ", TRUE, OFFSET(BK134,1,0,$AQ134))&amp;" in kolom '"&amp;BW$4&amp;"'"&amp;Waarschuwing_2, "| Veld '"&amp;BW$4&amp;ROW()&amp;"': "&amp;Waarschuwing_legacy), ""), "")</f>
        <v/>
      </c>
      <c r="BX134" s="210" t="str">
        <f t="shared" ref="BX134:BX148" ca="1" si="156">BS134&amp;BT134&amp;BU134&amp;BV134&amp;BW134</f>
        <v/>
      </c>
      <c r="BY134" s="70"/>
      <c r="BZ134" s="41" t="str">
        <f t="shared" ref="BZ134:BZ148" ca="1" si="157">IF($BR134&lt;&gt;"", $BR134, $BX134)</f>
        <v/>
      </c>
    </row>
    <row r="135" spans="1:78" s="37" customFormat="1" ht="13.95" customHeight="1" x14ac:dyDescent="0.3">
      <c r="A135" s="211" t="str">
        <f t="shared" ca="1" si="106"/>
        <v/>
      </c>
      <c r="B135" s="74"/>
      <c r="C135" s="74" t="s">
        <v>39</v>
      </c>
      <c r="D135" s="39" t="s">
        <v>39</v>
      </c>
      <c r="E135" s="39" t="s">
        <v>78</v>
      </c>
      <c r="F135" s="39"/>
      <c r="G135" s="39"/>
      <c r="H135" s="39"/>
      <c r="I135" s="39"/>
      <c r="J135" s="39"/>
      <c r="K135" s="38"/>
      <c r="L135" s="72">
        <v>650</v>
      </c>
      <c r="M135" s="67">
        <f t="shared" si="107"/>
        <v>0</v>
      </c>
      <c r="N135" s="190" t="str">
        <f t="shared" si="121"/>
        <v/>
      </c>
      <c r="O135" s="73"/>
      <c r="P135" s="73"/>
      <c r="Q135" s="73"/>
      <c r="R135" s="73"/>
      <c r="S135" s="73"/>
      <c r="T135" s="70"/>
      <c r="U135" s="76"/>
      <c r="V135" s="76"/>
      <c r="W135" s="76"/>
      <c r="X135" s="76"/>
      <c r="Y135" s="76"/>
      <c r="Z135" s="76"/>
      <c r="AA135" s="76"/>
      <c r="AB135" s="76"/>
      <c r="AC135" s="70">
        <v>135</v>
      </c>
      <c r="AD135" s="187"/>
      <c r="AE135" s="70"/>
      <c r="AF135" s="188"/>
      <c r="AG135" s="182"/>
      <c r="AH135" s="182"/>
      <c r="AI135" s="182"/>
      <c r="AJ135" s="182"/>
      <c r="AK135" s="187"/>
      <c r="AL135" s="70"/>
      <c r="AM135" s="70"/>
      <c r="AN135" s="70"/>
      <c r="AO135" s="70"/>
      <c r="AP135" s="217">
        <f t="shared" si="124"/>
        <v>3</v>
      </c>
      <c r="AQ135" s="35" t="str">
        <f>IF($AP136&gt;$AP135, IFERROR(MATCH($AP135, $AP136:$AP$148, 0)-1, ROW($AQ$148)-ROW()), "")</f>
        <v/>
      </c>
      <c r="AR135" s="192">
        <f t="shared" ca="1" si="125"/>
        <v>0</v>
      </c>
      <c r="AS135" s="36">
        <f t="shared" ca="1" si="126"/>
        <v>0</v>
      </c>
      <c r="AT135" s="36">
        <f t="shared" ca="1" si="127"/>
        <v>0</v>
      </c>
      <c r="AU135" s="36">
        <f t="shared" ca="1" si="128"/>
        <v>0</v>
      </c>
      <c r="AV135" s="207">
        <f t="shared" ca="1" si="129"/>
        <v>0</v>
      </c>
      <c r="AW135" s="209">
        <f t="shared" ca="1" si="130"/>
        <v>0</v>
      </c>
      <c r="AX135" s="36">
        <f t="shared" ca="1" si="131"/>
        <v>0</v>
      </c>
      <c r="AY135" s="36">
        <f t="shared" ca="1" si="132"/>
        <v>0</v>
      </c>
      <c r="AZ135" s="36">
        <f t="shared" ca="1" si="133"/>
        <v>0</v>
      </c>
      <c r="BA135" s="36">
        <f t="shared" ca="1" si="134"/>
        <v>0</v>
      </c>
      <c r="BB135" s="195" t="str">
        <f t="shared" ca="1" si="135"/>
        <v/>
      </c>
      <c r="BC135" s="43" t="str">
        <f t="shared" ca="1" si="136"/>
        <v/>
      </c>
      <c r="BD135" s="43" t="str">
        <f t="shared" ca="1" si="137"/>
        <v/>
      </c>
      <c r="BE135" s="43" t="str">
        <f t="shared" ca="1" si="138"/>
        <v/>
      </c>
      <c r="BF135" s="43" t="str">
        <f t="shared" ca="1" si="139"/>
        <v/>
      </c>
      <c r="BG135" s="198" t="str">
        <f t="shared" ca="1" si="140"/>
        <v/>
      </c>
      <c r="BH135" s="43" t="str">
        <f t="shared" ca="1" si="141"/>
        <v/>
      </c>
      <c r="BI135" s="43" t="str">
        <f t="shared" ca="1" si="142"/>
        <v/>
      </c>
      <c r="BJ135" s="43" t="str">
        <f t="shared" ca="1" si="143"/>
        <v/>
      </c>
      <c r="BK135" s="43" t="str">
        <f t="shared" ca="1" si="144"/>
        <v/>
      </c>
      <c r="BL135" s="200" t="str">
        <f t="shared" ca="1" si="145"/>
        <v/>
      </c>
      <c r="BM135" s="35" t="str">
        <f t="shared" ca="1" si="146"/>
        <v/>
      </c>
      <c r="BN135" s="35" t="str">
        <f t="shared" ca="1" si="147"/>
        <v/>
      </c>
      <c r="BO135" s="35" t="str">
        <f t="shared" ca="1" si="148"/>
        <v/>
      </c>
      <c r="BP135" s="35" t="str">
        <f t="shared" ca="1" si="149"/>
        <v/>
      </c>
      <c r="BQ135" s="203" t="str">
        <f t="shared" si="105"/>
        <v/>
      </c>
      <c r="BR135" s="204" t="str">
        <f t="shared" ca="1" si="150"/>
        <v/>
      </c>
      <c r="BS135" s="196" t="str">
        <f t="shared" ca="1" si="151"/>
        <v/>
      </c>
      <c r="BT135" s="71" t="str">
        <f t="shared" ca="1" si="152"/>
        <v/>
      </c>
      <c r="BU135" s="71" t="str">
        <f t="shared" ca="1" si="153"/>
        <v/>
      </c>
      <c r="BV135" s="71" t="str">
        <f t="shared" ca="1" si="154"/>
        <v/>
      </c>
      <c r="BW135" s="71" t="str">
        <f t="shared" ca="1" si="155"/>
        <v/>
      </c>
      <c r="BX135" s="210" t="str">
        <f t="shared" ca="1" si="156"/>
        <v/>
      </c>
      <c r="BY135" s="70"/>
      <c r="BZ135" s="41" t="str">
        <f t="shared" ca="1" si="157"/>
        <v/>
      </c>
    </row>
    <row r="136" spans="1:78" s="37" customFormat="1" ht="28.5" customHeight="1" x14ac:dyDescent="0.3">
      <c r="A136" s="211" t="str">
        <f t="shared" ca="1" si="106"/>
        <v/>
      </c>
      <c r="B136" s="74"/>
      <c r="C136" s="74" t="s">
        <v>39</v>
      </c>
      <c r="D136" s="39" t="s">
        <v>39</v>
      </c>
      <c r="E136" s="332" t="s">
        <v>79</v>
      </c>
      <c r="F136" s="332"/>
      <c r="G136" s="332"/>
      <c r="H136" s="332"/>
      <c r="I136" s="332"/>
      <c r="J136" s="332"/>
      <c r="K136" s="332"/>
      <c r="L136" s="72">
        <v>651</v>
      </c>
      <c r="M136" s="67">
        <f t="shared" si="107"/>
        <v>0</v>
      </c>
      <c r="N136" s="190" t="str">
        <f t="shared" si="121"/>
        <v/>
      </c>
      <c r="O136" s="73"/>
      <c r="P136" s="73"/>
      <c r="Q136" s="73"/>
      <c r="R136" s="73"/>
      <c r="S136" s="73"/>
      <c r="T136" s="70"/>
      <c r="U136" s="76"/>
      <c r="V136" s="76"/>
      <c r="W136" s="76"/>
      <c r="X136" s="76"/>
      <c r="Y136" s="76"/>
      <c r="Z136" s="76"/>
      <c r="AA136" s="76"/>
      <c r="AB136" s="76"/>
      <c r="AC136" s="70">
        <v>136</v>
      </c>
      <c r="AD136" s="187">
        <v>1</v>
      </c>
      <c r="AE136" s="70"/>
      <c r="AF136" s="188"/>
      <c r="AG136" s="182"/>
      <c r="AH136" s="182"/>
      <c r="AI136" s="182"/>
      <c r="AJ136" s="182"/>
      <c r="AK136" s="187"/>
      <c r="AL136" s="70"/>
      <c r="AM136" s="70"/>
      <c r="AN136" s="70"/>
      <c r="AO136" s="70"/>
      <c r="AP136" s="217">
        <f t="shared" si="124"/>
        <v>3</v>
      </c>
      <c r="AQ136" s="35" t="str">
        <f>IF($AP137&gt;$AP136, IFERROR(MATCH($AP136, $AP137:$AP$148, 0)-1, ROW($AQ$148)-ROW()), "")</f>
        <v/>
      </c>
      <c r="AR136" s="192">
        <f t="shared" ca="1" si="125"/>
        <v>0</v>
      </c>
      <c r="AS136" s="36">
        <f t="shared" ca="1" si="126"/>
        <v>0</v>
      </c>
      <c r="AT136" s="36">
        <f t="shared" ca="1" si="127"/>
        <v>0</v>
      </c>
      <c r="AU136" s="36">
        <f t="shared" ca="1" si="128"/>
        <v>0</v>
      </c>
      <c r="AV136" s="207">
        <f t="shared" ca="1" si="129"/>
        <v>0</v>
      </c>
      <c r="AW136" s="209">
        <f t="shared" ca="1" si="130"/>
        <v>0</v>
      </c>
      <c r="AX136" s="36">
        <f t="shared" ca="1" si="131"/>
        <v>0</v>
      </c>
      <c r="AY136" s="36">
        <f t="shared" ca="1" si="132"/>
        <v>0</v>
      </c>
      <c r="AZ136" s="36">
        <f t="shared" ca="1" si="133"/>
        <v>0</v>
      </c>
      <c r="BA136" s="36">
        <f t="shared" ca="1" si="134"/>
        <v>0</v>
      </c>
      <c r="BB136" s="195" t="str">
        <f t="shared" ca="1" si="135"/>
        <v/>
      </c>
      <c r="BC136" s="43" t="str">
        <f t="shared" ca="1" si="136"/>
        <v/>
      </c>
      <c r="BD136" s="43" t="str">
        <f t="shared" ca="1" si="137"/>
        <v/>
      </c>
      <c r="BE136" s="43" t="str">
        <f t="shared" ca="1" si="138"/>
        <v/>
      </c>
      <c r="BF136" s="43" t="str">
        <f t="shared" ca="1" si="139"/>
        <v/>
      </c>
      <c r="BG136" s="198" t="str">
        <f t="shared" ca="1" si="140"/>
        <v/>
      </c>
      <c r="BH136" s="43" t="str">
        <f t="shared" ca="1" si="141"/>
        <v/>
      </c>
      <c r="BI136" s="43" t="str">
        <f t="shared" ca="1" si="142"/>
        <v/>
      </c>
      <c r="BJ136" s="43" t="str">
        <f t="shared" ca="1" si="143"/>
        <v/>
      </c>
      <c r="BK136" s="43" t="str">
        <f t="shared" ca="1" si="144"/>
        <v/>
      </c>
      <c r="BL136" s="200" t="str">
        <f t="shared" ca="1" si="145"/>
        <v/>
      </c>
      <c r="BM136" s="35" t="str">
        <f t="shared" ca="1" si="146"/>
        <v/>
      </c>
      <c r="BN136" s="35" t="str">
        <f t="shared" ca="1" si="147"/>
        <v/>
      </c>
      <c r="BO136" s="35" t="str">
        <f t="shared" ca="1" si="148"/>
        <v/>
      </c>
      <c r="BP136" s="35" t="str">
        <f t="shared" ca="1" si="149"/>
        <v/>
      </c>
      <c r="BQ136" s="203" t="str">
        <f t="shared" si="105"/>
        <v/>
      </c>
      <c r="BR136" s="204" t="str">
        <f t="shared" ca="1" si="150"/>
        <v/>
      </c>
      <c r="BS136" s="196" t="str">
        <f t="shared" ca="1" si="151"/>
        <v/>
      </c>
      <c r="BT136" s="71" t="str">
        <f t="shared" ca="1" si="152"/>
        <v/>
      </c>
      <c r="BU136" s="71" t="str">
        <f t="shared" ca="1" si="153"/>
        <v/>
      </c>
      <c r="BV136" s="71" t="str">
        <f t="shared" ca="1" si="154"/>
        <v/>
      </c>
      <c r="BW136" s="71" t="str">
        <f t="shared" ca="1" si="155"/>
        <v/>
      </c>
      <c r="BX136" s="210" t="str">
        <f t="shared" ca="1" si="156"/>
        <v/>
      </c>
      <c r="BY136" s="70"/>
      <c r="BZ136" s="41" t="str">
        <f t="shared" ca="1" si="157"/>
        <v/>
      </c>
    </row>
    <row r="137" spans="1:78" s="37" customFormat="1" ht="13.95" customHeight="1" x14ac:dyDescent="0.3">
      <c r="A137" s="211" t="str">
        <f t="shared" ca="1" si="106"/>
        <v/>
      </c>
      <c r="B137" s="74"/>
      <c r="C137" s="74" t="s">
        <v>39</v>
      </c>
      <c r="D137" s="39" t="s">
        <v>39</v>
      </c>
      <c r="E137" s="39" t="s">
        <v>80</v>
      </c>
      <c r="F137" s="39"/>
      <c r="G137" s="39"/>
      <c r="H137" s="39"/>
      <c r="I137" s="39"/>
      <c r="J137" s="39"/>
      <c r="K137" s="38"/>
      <c r="L137" s="72" t="s">
        <v>89</v>
      </c>
      <c r="M137" s="67">
        <f t="shared" si="107"/>
        <v>0</v>
      </c>
      <c r="N137" s="190" t="str">
        <f t="shared" si="121"/>
        <v/>
      </c>
      <c r="O137" s="73"/>
      <c r="P137" s="73"/>
      <c r="Q137" s="73"/>
      <c r="R137" s="73"/>
      <c r="S137" s="73"/>
      <c r="T137" s="70"/>
      <c r="U137" s="76"/>
      <c r="V137" s="76"/>
      <c r="W137" s="76"/>
      <c r="X137" s="76"/>
      <c r="Y137" s="76"/>
      <c r="Z137" s="76"/>
      <c r="AA137" s="76"/>
      <c r="AB137" s="76"/>
      <c r="AC137" s="70">
        <v>137</v>
      </c>
      <c r="AD137" s="187"/>
      <c r="AE137" s="70"/>
      <c r="AF137" s="188"/>
      <c r="AG137" s="182"/>
      <c r="AH137" s="182"/>
      <c r="AI137" s="182"/>
      <c r="AJ137" s="182"/>
      <c r="AK137" s="187"/>
      <c r="AL137" s="70"/>
      <c r="AM137" s="70"/>
      <c r="AN137" s="70"/>
      <c r="AO137" s="70"/>
      <c r="AP137" s="217">
        <f t="shared" si="124"/>
        <v>3</v>
      </c>
      <c r="AQ137" s="35" t="str">
        <f>IF($AP138&gt;$AP137, IFERROR(MATCH($AP137, $AP138:$AP$148, 0)-1, ROW($AQ$148)-ROW()), "")</f>
        <v/>
      </c>
      <c r="AR137" s="192">
        <f t="shared" ca="1" si="125"/>
        <v>0</v>
      </c>
      <c r="AS137" s="36">
        <f t="shared" ca="1" si="126"/>
        <v>0</v>
      </c>
      <c r="AT137" s="36">
        <f t="shared" ca="1" si="127"/>
        <v>0</v>
      </c>
      <c r="AU137" s="36">
        <f t="shared" ca="1" si="128"/>
        <v>0</v>
      </c>
      <c r="AV137" s="207">
        <f t="shared" ca="1" si="129"/>
        <v>0</v>
      </c>
      <c r="AW137" s="209">
        <f t="shared" ca="1" si="130"/>
        <v>0</v>
      </c>
      <c r="AX137" s="36">
        <f t="shared" ca="1" si="131"/>
        <v>0</v>
      </c>
      <c r="AY137" s="36">
        <f t="shared" ca="1" si="132"/>
        <v>0</v>
      </c>
      <c r="AZ137" s="36">
        <f t="shared" ca="1" si="133"/>
        <v>0</v>
      </c>
      <c r="BA137" s="36">
        <f t="shared" ca="1" si="134"/>
        <v>0</v>
      </c>
      <c r="BB137" s="195" t="str">
        <f t="shared" ca="1" si="135"/>
        <v/>
      </c>
      <c r="BC137" s="43" t="str">
        <f t="shared" ca="1" si="136"/>
        <v/>
      </c>
      <c r="BD137" s="43" t="str">
        <f t="shared" ca="1" si="137"/>
        <v/>
      </c>
      <c r="BE137" s="43" t="str">
        <f t="shared" ca="1" si="138"/>
        <v/>
      </c>
      <c r="BF137" s="43" t="str">
        <f t="shared" ca="1" si="139"/>
        <v/>
      </c>
      <c r="BG137" s="198" t="str">
        <f t="shared" ca="1" si="140"/>
        <v/>
      </c>
      <c r="BH137" s="43" t="str">
        <f t="shared" ca="1" si="141"/>
        <v/>
      </c>
      <c r="BI137" s="43" t="str">
        <f t="shared" ca="1" si="142"/>
        <v/>
      </c>
      <c r="BJ137" s="43" t="str">
        <f t="shared" ca="1" si="143"/>
        <v/>
      </c>
      <c r="BK137" s="43" t="str">
        <f t="shared" ca="1" si="144"/>
        <v/>
      </c>
      <c r="BL137" s="200" t="str">
        <f t="shared" ca="1" si="145"/>
        <v/>
      </c>
      <c r="BM137" s="35" t="str">
        <f t="shared" ca="1" si="146"/>
        <v/>
      </c>
      <c r="BN137" s="35" t="str">
        <f t="shared" ca="1" si="147"/>
        <v/>
      </c>
      <c r="BO137" s="35" t="str">
        <f t="shared" ca="1" si="148"/>
        <v/>
      </c>
      <c r="BP137" s="35" t="str">
        <f t="shared" ca="1" si="149"/>
        <v/>
      </c>
      <c r="BQ137" s="203" t="str">
        <f t="shared" si="105"/>
        <v/>
      </c>
      <c r="BR137" s="204" t="str">
        <f t="shared" ca="1" si="150"/>
        <v/>
      </c>
      <c r="BS137" s="196" t="str">
        <f t="shared" ca="1" si="151"/>
        <v/>
      </c>
      <c r="BT137" s="71" t="str">
        <f t="shared" ca="1" si="152"/>
        <v/>
      </c>
      <c r="BU137" s="71" t="str">
        <f t="shared" ca="1" si="153"/>
        <v/>
      </c>
      <c r="BV137" s="71" t="str">
        <f t="shared" ca="1" si="154"/>
        <v/>
      </c>
      <c r="BW137" s="71" t="str">
        <f t="shared" ca="1" si="155"/>
        <v/>
      </c>
      <c r="BX137" s="210" t="str">
        <f t="shared" ca="1" si="156"/>
        <v/>
      </c>
      <c r="BY137" s="70"/>
      <c r="BZ137" s="41" t="str">
        <f t="shared" ca="1" si="157"/>
        <v/>
      </c>
    </row>
    <row r="138" spans="1:78" s="37" customFormat="1" ht="13.95" customHeight="1" x14ac:dyDescent="0.3">
      <c r="A138" s="211" t="str">
        <f t="shared" ca="1" si="106"/>
        <v/>
      </c>
      <c r="B138" s="74"/>
      <c r="C138" s="74" t="s">
        <v>39</v>
      </c>
      <c r="D138" s="39" t="s">
        <v>81</v>
      </c>
      <c r="E138" s="39"/>
      <c r="F138" s="39"/>
      <c r="G138" s="39"/>
      <c r="H138" s="39"/>
      <c r="I138" s="39"/>
      <c r="J138" s="39"/>
      <c r="K138" s="38"/>
      <c r="L138" s="72" t="s">
        <v>90</v>
      </c>
      <c r="M138" s="67">
        <f t="shared" si="107"/>
        <v>0</v>
      </c>
      <c r="N138" s="190" t="str">
        <f t="shared" si="121"/>
        <v/>
      </c>
      <c r="O138" s="73"/>
      <c r="P138" s="73"/>
      <c r="Q138" s="73"/>
      <c r="R138" s="73"/>
      <c r="S138" s="73"/>
      <c r="T138" s="70"/>
      <c r="U138" s="76"/>
      <c r="V138" s="76"/>
      <c r="W138" s="76"/>
      <c r="X138" s="76"/>
      <c r="Y138" s="76"/>
      <c r="Z138" s="76"/>
      <c r="AA138" s="76"/>
      <c r="AB138" s="76"/>
      <c r="AC138" s="70">
        <v>138</v>
      </c>
      <c r="AD138" s="187"/>
      <c r="AE138" s="70"/>
      <c r="AF138" s="188"/>
      <c r="AG138" s="182"/>
      <c r="AH138" s="182"/>
      <c r="AI138" s="182"/>
      <c r="AJ138" s="182"/>
      <c r="AK138" s="187"/>
      <c r="AL138" s="70"/>
      <c r="AM138" s="70"/>
      <c r="AN138" s="70"/>
      <c r="AO138" s="70"/>
      <c r="AP138" s="217">
        <f t="shared" si="124"/>
        <v>2</v>
      </c>
      <c r="AQ138" s="35" t="str">
        <f>IF($AP139&gt;$AP138, IFERROR(MATCH($AP138, $AP139:$AP$148, 0)-1, ROW($AQ$148)-ROW()), "")</f>
        <v/>
      </c>
      <c r="AR138" s="192">
        <f t="shared" ca="1" si="125"/>
        <v>0</v>
      </c>
      <c r="AS138" s="36">
        <f t="shared" ca="1" si="126"/>
        <v>0</v>
      </c>
      <c r="AT138" s="36">
        <f t="shared" ca="1" si="127"/>
        <v>0</v>
      </c>
      <c r="AU138" s="36">
        <f t="shared" ca="1" si="128"/>
        <v>0</v>
      </c>
      <c r="AV138" s="207">
        <f t="shared" ca="1" si="129"/>
        <v>0</v>
      </c>
      <c r="AW138" s="209">
        <f t="shared" ca="1" si="130"/>
        <v>0</v>
      </c>
      <c r="AX138" s="36">
        <f t="shared" ca="1" si="131"/>
        <v>0</v>
      </c>
      <c r="AY138" s="36">
        <f t="shared" ca="1" si="132"/>
        <v>0</v>
      </c>
      <c r="AZ138" s="36">
        <f t="shared" ca="1" si="133"/>
        <v>0</v>
      </c>
      <c r="BA138" s="36">
        <f t="shared" ca="1" si="134"/>
        <v>0</v>
      </c>
      <c r="BB138" s="195" t="str">
        <f t="shared" ca="1" si="135"/>
        <v/>
      </c>
      <c r="BC138" s="43" t="str">
        <f t="shared" ca="1" si="136"/>
        <v/>
      </c>
      <c r="BD138" s="43" t="str">
        <f t="shared" ca="1" si="137"/>
        <v/>
      </c>
      <c r="BE138" s="43" t="str">
        <f t="shared" ca="1" si="138"/>
        <v/>
      </c>
      <c r="BF138" s="43" t="str">
        <f t="shared" ca="1" si="139"/>
        <v/>
      </c>
      <c r="BG138" s="198" t="str">
        <f t="shared" ca="1" si="140"/>
        <v/>
      </c>
      <c r="BH138" s="43" t="str">
        <f t="shared" ca="1" si="141"/>
        <v/>
      </c>
      <c r="BI138" s="43" t="str">
        <f t="shared" ca="1" si="142"/>
        <v/>
      </c>
      <c r="BJ138" s="43" t="str">
        <f t="shared" ca="1" si="143"/>
        <v/>
      </c>
      <c r="BK138" s="43" t="str">
        <f t="shared" ca="1" si="144"/>
        <v/>
      </c>
      <c r="BL138" s="200" t="str">
        <f t="shared" ca="1" si="145"/>
        <v/>
      </c>
      <c r="BM138" s="35" t="str">
        <f t="shared" ca="1" si="146"/>
        <v/>
      </c>
      <c r="BN138" s="35" t="str">
        <f t="shared" ca="1" si="147"/>
        <v/>
      </c>
      <c r="BO138" s="35" t="str">
        <f t="shared" ca="1" si="148"/>
        <v/>
      </c>
      <c r="BP138" s="35" t="str">
        <f t="shared" ca="1" si="149"/>
        <v/>
      </c>
      <c r="BQ138" s="203" t="str">
        <f t="shared" si="105"/>
        <v/>
      </c>
      <c r="BR138" s="204" t="str">
        <f t="shared" ca="1" si="150"/>
        <v/>
      </c>
      <c r="BS138" s="196" t="str">
        <f t="shared" ca="1" si="151"/>
        <v/>
      </c>
      <c r="BT138" s="71" t="str">
        <f t="shared" ca="1" si="152"/>
        <v/>
      </c>
      <c r="BU138" s="71" t="str">
        <f t="shared" ca="1" si="153"/>
        <v/>
      </c>
      <c r="BV138" s="71" t="str">
        <f t="shared" ca="1" si="154"/>
        <v/>
      </c>
      <c r="BW138" s="71" t="str">
        <f t="shared" ca="1" si="155"/>
        <v/>
      </c>
      <c r="BX138" s="210" t="str">
        <f t="shared" ca="1" si="156"/>
        <v/>
      </c>
      <c r="BY138" s="70"/>
      <c r="BZ138" s="41" t="str">
        <f t="shared" ca="1" si="157"/>
        <v/>
      </c>
    </row>
    <row r="139" spans="1:78" s="37" customFormat="1" ht="13.95" customHeight="1" x14ac:dyDescent="0.3">
      <c r="A139" s="211" t="str">
        <f t="shared" ca="1" si="106"/>
        <v/>
      </c>
      <c r="B139" s="74"/>
      <c r="C139" s="74" t="s">
        <v>404</v>
      </c>
      <c r="D139" s="39"/>
      <c r="E139" s="39"/>
      <c r="F139" s="39"/>
      <c r="G139" s="39"/>
      <c r="H139" s="39"/>
      <c r="I139" s="39"/>
      <c r="J139" s="39"/>
      <c r="K139" s="38"/>
      <c r="L139" s="72">
        <v>9903</v>
      </c>
      <c r="M139" s="67">
        <f t="shared" si="107"/>
        <v>0</v>
      </c>
      <c r="N139" s="190">
        <f t="shared" si="121"/>
        <v>0</v>
      </c>
      <c r="O139" s="73">
        <f>O126+O127-O133</f>
        <v>0</v>
      </c>
      <c r="P139" s="73">
        <f t="shared" ref="P139:S139" si="158">P126+P127-P133</f>
        <v>0</v>
      </c>
      <c r="Q139" s="73">
        <f t="shared" si="158"/>
        <v>0</v>
      </c>
      <c r="R139" s="73">
        <f t="shared" si="158"/>
        <v>0</v>
      </c>
      <c r="S139" s="73">
        <f t="shared" si="158"/>
        <v>0</v>
      </c>
      <c r="T139" s="70"/>
      <c r="U139" s="76"/>
      <c r="V139" s="76"/>
      <c r="W139" s="76"/>
      <c r="X139" s="76"/>
      <c r="Y139" s="76"/>
      <c r="Z139" s="76"/>
      <c r="AA139" s="76"/>
      <c r="AB139" s="76"/>
      <c r="AC139" s="70">
        <v>139</v>
      </c>
      <c r="AD139" s="187">
        <v>1</v>
      </c>
      <c r="AE139" s="70"/>
      <c r="AF139" s="188">
        <f>O126+O127-O133</f>
        <v>0</v>
      </c>
      <c r="AG139" s="182">
        <f t="shared" ref="AG139:AJ139" si="159">P126+P127-P133</f>
        <v>0</v>
      </c>
      <c r="AH139" s="182">
        <f t="shared" si="159"/>
        <v>0</v>
      </c>
      <c r="AI139" s="182">
        <f t="shared" si="159"/>
        <v>0</v>
      </c>
      <c r="AJ139" s="182">
        <f t="shared" si="159"/>
        <v>0</v>
      </c>
      <c r="AK139" s="187"/>
      <c r="AL139" s="70"/>
      <c r="AM139" s="70"/>
      <c r="AN139" s="70"/>
      <c r="AO139" s="70"/>
      <c r="AP139" s="217">
        <f t="shared" si="124"/>
        <v>1</v>
      </c>
      <c r="AQ139" s="35" t="str">
        <f>IF($AP140&gt;$AP139, IFERROR(MATCH($AP139, $AP140:$AP$148, 0)-1, ROW($AQ$148)-ROW()), "")</f>
        <v/>
      </c>
      <c r="AR139" s="192">
        <f t="shared" ca="1" si="125"/>
        <v>0</v>
      </c>
      <c r="AS139" s="36">
        <f t="shared" ca="1" si="126"/>
        <v>0</v>
      </c>
      <c r="AT139" s="36">
        <f t="shared" ca="1" si="127"/>
        <v>0</v>
      </c>
      <c r="AU139" s="36">
        <f t="shared" ca="1" si="128"/>
        <v>0</v>
      </c>
      <c r="AV139" s="207">
        <f t="shared" ca="1" si="129"/>
        <v>0</v>
      </c>
      <c r="AW139" s="209">
        <f t="shared" ca="1" si="130"/>
        <v>0</v>
      </c>
      <c r="AX139" s="36">
        <f t="shared" ca="1" si="131"/>
        <v>0</v>
      </c>
      <c r="AY139" s="36">
        <f t="shared" ca="1" si="132"/>
        <v>0</v>
      </c>
      <c r="AZ139" s="36">
        <f t="shared" ca="1" si="133"/>
        <v>0</v>
      </c>
      <c r="BA139" s="36">
        <f t="shared" ca="1" si="134"/>
        <v>0</v>
      </c>
      <c r="BB139" s="195" t="str">
        <f t="shared" ca="1" si="135"/>
        <v/>
      </c>
      <c r="BC139" s="43" t="str">
        <f t="shared" ca="1" si="136"/>
        <v/>
      </c>
      <c r="BD139" s="43" t="str">
        <f t="shared" ca="1" si="137"/>
        <v/>
      </c>
      <c r="BE139" s="43" t="str">
        <f t="shared" ca="1" si="138"/>
        <v/>
      </c>
      <c r="BF139" s="43" t="str">
        <f t="shared" ca="1" si="139"/>
        <v/>
      </c>
      <c r="BG139" s="198" t="str">
        <f t="shared" ca="1" si="140"/>
        <v/>
      </c>
      <c r="BH139" s="43" t="str">
        <f t="shared" ca="1" si="141"/>
        <v/>
      </c>
      <c r="BI139" s="43" t="str">
        <f t="shared" ca="1" si="142"/>
        <v/>
      </c>
      <c r="BJ139" s="43" t="str">
        <f t="shared" ca="1" si="143"/>
        <v/>
      </c>
      <c r="BK139" s="43" t="str">
        <f t="shared" ca="1" si="144"/>
        <v/>
      </c>
      <c r="BL139" s="200" t="str">
        <f t="shared" ca="1" si="145"/>
        <v/>
      </c>
      <c r="BM139" s="35" t="str">
        <f t="shared" ca="1" si="146"/>
        <v/>
      </c>
      <c r="BN139" s="35" t="str">
        <f t="shared" ca="1" si="147"/>
        <v/>
      </c>
      <c r="BO139" s="35" t="str">
        <f t="shared" ca="1" si="148"/>
        <v/>
      </c>
      <c r="BP139" s="35" t="str">
        <f t="shared" ca="1" si="149"/>
        <v/>
      </c>
      <c r="BQ139" s="203" t="str">
        <f t="shared" si="105"/>
        <v/>
      </c>
      <c r="BR139" s="204" t="str">
        <f t="shared" ca="1" si="150"/>
        <v/>
      </c>
      <c r="BS139" s="196" t="str">
        <f t="shared" ca="1" si="151"/>
        <v/>
      </c>
      <c r="BT139" s="71" t="str">
        <f t="shared" ca="1" si="152"/>
        <v/>
      </c>
      <c r="BU139" s="71" t="str">
        <f t="shared" ca="1" si="153"/>
        <v/>
      </c>
      <c r="BV139" s="71" t="str">
        <f t="shared" ca="1" si="154"/>
        <v/>
      </c>
      <c r="BW139" s="71" t="str">
        <f t="shared" ca="1" si="155"/>
        <v/>
      </c>
      <c r="BX139" s="210" t="str">
        <f t="shared" ca="1" si="156"/>
        <v/>
      </c>
      <c r="BY139" s="70"/>
      <c r="BZ139" s="41" t="str">
        <f t="shared" ca="1" si="157"/>
        <v/>
      </c>
    </row>
    <row r="140" spans="1:78" s="37" customFormat="1" ht="13.95" customHeight="1" x14ac:dyDescent="0.3">
      <c r="A140" s="211" t="str">
        <f t="shared" ca="1" si="106"/>
        <v/>
      </c>
      <c r="B140" s="74"/>
      <c r="C140" s="74" t="s">
        <v>94934</v>
      </c>
      <c r="D140" s="39"/>
      <c r="E140" s="39"/>
      <c r="F140" s="39"/>
      <c r="G140" s="39"/>
      <c r="H140" s="39"/>
      <c r="I140" s="39"/>
      <c r="J140" s="39"/>
      <c r="K140" s="38"/>
      <c r="L140" s="72">
        <v>780</v>
      </c>
      <c r="M140" s="67">
        <f t="shared" si="107"/>
        <v>0</v>
      </c>
      <c r="N140" s="190" t="str">
        <f t="shared" si="121"/>
        <v/>
      </c>
      <c r="O140" s="73"/>
      <c r="P140" s="73"/>
      <c r="Q140" s="73"/>
      <c r="R140" s="73"/>
      <c r="S140" s="73"/>
      <c r="T140" s="70"/>
      <c r="U140" s="76"/>
      <c r="V140" s="76"/>
      <c r="W140" s="76"/>
      <c r="X140" s="76"/>
      <c r="Y140" s="76"/>
      <c r="Z140" s="76"/>
      <c r="AA140" s="76"/>
      <c r="AB140" s="76"/>
      <c r="AC140" s="70">
        <v>140</v>
      </c>
      <c r="AD140" s="187"/>
      <c r="AE140" s="70"/>
      <c r="AF140" s="188"/>
      <c r="AG140" s="182"/>
      <c r="AH140" s="182"/>
      <c r="AI140" s="182"/>
      <c r="AJ140" s="182"/>
      <c r="AK140" s="187"/>
      <c r="AL140" s="70"/>
      <c r="AM140" s="70"/>
      <c r="AN140" s="70"/>
      <c r="AO140" s="70"/>
      <c r="AP140" s="217">
        <f t="shared" si="124"/>
        <v>1</v>
      </c>
      <c r="AQ140" s="35" t="str">
        <f>IF($AP141&gt;$AP140, IFERROR(MATCH($AP140, $AP141:$AP$148, 0)-1, ROW($AQ$148)-ROW()), "")</f>
        <v/>
      </c>
      <c r="AR140" s="192">
        <f t="shared" ca="1" si="125"/>
        <v>0</v>
      </c>
      <c r="AS140" s="36">
        <f t="shared" ca="1" si="126"/>
        <v>0</v>
      </c>
      <c r="AT140" s="36">
        <f t="shared" ca="1" si="127"/>
        <v>0</v>
      </c>
      <c r="AU140" s="36">
        <f t="shared" ca="1" si="128"/>
        <v>0</v>
      </c>
      <c r="AV140" s="207">
        <f t="shared" ca="1" si="129"/>
        <v>0</v>
      </c>
      <c r="AW140" s="209">
        <f t="shared" ca="1" si="130"/>
        <v>0</v>
      </c>
      <c r="AX140" s="36">
        <f t="shared" ca="1" si="131"/>
        <v>0</v>
      </c>
      <c r="AY140" s="36">
        <f t="shared" ca="1" si="132"/>
        <v>0</v>
      </c>
      <c r="AZ140" s="36">
        <f t="shared" ca="1" si="133"/>
        <v>0</v>
      </c>
      <c r="BA140" s="36">
        <f t="shared" ca="1" si="134"/>
        <v>0</v>
      </c>
      <c r="BB140" s="195" t="str">
        <f t="shared" ca="1" si="135"/>
        <v/>
      </c>
      <c r="BC140" s="43" t="str">
        <f t="shared" ca="1" si="136"/>
        <v/>
      </c>
      <c r="BD140" s="43" t="str">
        <f t="shared" ca="1" si="137"/>
        <v/>
      </c>
      <c r="BE140" s="43" t="str">
        <f t="shared" ca="1" si="138"/>
        <v/>
      </c>
      <c r="BF140" s="43" t="str">
        <f t="shared" ca="1" si="139"/>
        <v/>
      </c>
      <c r="BG140" s="198" t="str">
        <f t="shared" ca="1" si="140"/>
        <v/>
      </c>
      <c r="BH140" s="43" t="str">
        <f t="shared" ca="1" si="141"/>
        <v/>
      </c>
      <c r="BI140" s="43" t="str">
        <f t="shared" ca="1" si="142"/>
        <v/>
      </c>
      <c r="BJ140" s="43" t="str">
        <f t="shared" ca="1" si="143"/>
        <v/>
      </c>
      <c r="BK140" s="43" t="str">
        <f t="shared" ca="1" si="144"/>
        <v/>
      </c>
      <c r="BL140" s="200" t="str">
        <f t="shared" ca="1" si="145"/>
        <v/>
      </c>
      <c r="BM140" s="35" t="str">
        <f t="shared" ca="1" si="146"/>
        <v/>
      </c>
      <c r="BN140" s="35" t="str">
        <f t="shared" ca="1" si="147"/>
        <v/>
      </c>
      <c r="BO140" s="35" t="str">
        <f t="shared" ca="1" si="148"/>
        <v/>
      </c>
      <c r="BP140" s="35" t="str">
        <f t="shared" ca="1" si="149"/>
        <v/>
      </c>
      <c r="BQ140" s="203" t="str">
        <f t="shared" si="105"/>
        <v/>
      </c>
      <c r="BR140" s="204" t="str">
        <f t="shared" ca="1" si="150"/>
        <v/>
      </c>
      <c r="BS140" s="196" t="str">
        <f t="shared" ca="1" si="151"/>
        <v/>
      </c>
      <c r="BT140" s="71" t="str">
        <f t="shared" ca="1" si="152"/>
        <v/>
      </c>
      <c r="BU140" s="71" t="str">
        <f t="shared" ca="1" si="153"/>
        <v/>
      </c>
      <c r="BV140" s="71" t="str">
        <f t="shared" ca="1" si="154"/>
        <v/>
      </c>
      <c r="BW140" s="71" t="str">
        <f t="shared" ca="1" si="155"/>
        <v/>
      </c>
      <c r="BX140" s="210" t="str">
        <f t="shared" ca="1" si="156"/>
        <v/>
      </c>
      <c r="BY140" s="70"/>
      <c r="BZ140" s="41" t="str">
        <f t="shared" ca="1" si="157"/>
        <v/>
      </c>
    </row>
    <row r="141" spans="1:78" s="37" customFormat="1" ht="13.95" customHeight="1" x14ac:dyDescent="0.3">
      <c r="A141" s="211" t="str">
        <f t="shared" ca="1" si="106"/>
        <v/>
      </c>
      <c r="B141" s="74"/>
      <c r="C141" s="74" t="s">
        <v>94935</v>
      </c>
      <c r="D141" s="39"/>
      <c r="E141" s="39"/>
      <c r="F141" s="39"/>
      <c r="G141" s="39"/>
      <c r="H141" s="39"/>
      <c r="I141" s="39"/>
      <c r="J141" s="39"/>
      <c r="K141" s="38"/>
      <c r="L141" s="72">
        <v>680</v>
      </c>
      <c r="M141" s="67">
        <f t="shared" si="107"/>
        <v>0</v>
      </c>
      <c r="N141" s="190" t="str">
        <f t="shared" si="121"/>
        <v/>
      </c>
      <c r="O141" s="73"/>
      <c r="P141" s="73"/>
      <c r="Q141" s="73"/>
      <c r="R141" s="73"/>
      <c r="S141" s="73"/>
      <c r="T141" s="70"/>
      <c r="U141" s="76"/>
      <c r="V141" s="76"/>
      <c r="W141" s="76"/>
      <c r="X141" s="76"/>
      <c r="Y141" s="76"/>
      <c r="Z141" s="76"/>
      <c r="AA141" s="76"/>
      <c r="AB141" s="76"/>
      <c r="AC141" s="70">
        <v>141</v>
      </c>
      <c r="AD141" s="187"/>
      <c r="AE141" s="70"/>
      <c r="AF141" s="188"/>
      <c r="AG141" s="182"/>
      <c r="AH141" s="182"/>
      <c r="AI141" s="182"/>
      <c r="AJ141" s="182"/>
      <c r="AK141" s="187"/>
      <c r="AL141" s="70"/>
      <c r="AM141" s="70"/>
      <c r="AN141" s="70"/>
      <c r="AO141" s="70"/>
      <c r="AP141" s="217">
        <f t="shared" si="124"/>
        <v>1</v>
      </c>
      <c r="AQ141" s="35" t="str">
        <f>IF($AP142&gt;$AP141, IFERROR(MATCH($AP141, $AP142:$AP$148, 0)-1, ROW($AQ$148)-ROW()), "")</f>
        <v/>
      </c>
      <c r="AR141" s="192">
        <f t="shared" ca="1" si="125"/>
        <v>0</v>
      </c>
      <c r="AS141" s="36">
        <f t="shared" ca="1" si="126"/>
        <v>0</v>
      </c>
      <c r="AT141" s="36">
        <f t="shared" ca="1" si="127"/>
        <v>0</v>
      </c>
      <c r="AU141" s="36">
        <f t="shared" ca="1" si="128"/>
        <v>0</v>
      </c>
      <c r="AV141" s="207">
        <f t="shared" ca="1" si="129"/>
        <v>0</v>
      </c>
      <c r="AW141" s="209">
        <f t="shared" ca="1" si="130"/>
        <v>0</v>
      </c>
      <c r="AX141" s="36">
        <f t="shared" ca="1" si="131"/>
        <v>0</v>
      </c>
      <c r="AY141" s="36">
        <f t="shared" ca="1" si="132"/>
        <v>0</v>
      </c>
      <c r="AZ141" s="36">
        <f t="shared" ca="1" si="133"/>
        <v>0</v>
      </c>
      <c r="BA141" s="36">
        <f t="shared" ca="1" si="134"/>
        <v>0</v>
      </c>
      <c r="BB141" s="195" t="str">
        <f t="shared" ca="1" si="135"/>
        <v/>
      </c>
      <c r="BC141" s="43" t="str">
        <f t="shared" ca="1" si="136"/>
        <v/>
      </c>
      <c r="BD141" s="43" t="str">
        <f t="shared" ca="1" si="137"/>
        <v/>
      </c>
      <c r="BE141" s="43" t="str">
        <f t="shared" ca="1" si="138"/>
        <v/>
      </c>
      <c r="BF141" s="43" t="str">
        <f t="shared" ca="1" si="139"/>
        <v/>
      </c>
      <c r="BG141" s="198" t="str">
        <f t="shared" ca="1" si="140"/>
        <v/>
      </c>
      <c r="BH141" s="43" t="str">
        <f t="shared" ca="1" si="141"/>
        <v/>
      </c>
      <c r="BI141" s="43" t="str">
        <f t="shared" ca="1" si="142"/>
        <v/>
      </c>
      <c r="BJ141" s="43" t="str">
        <f t="shared" ca="1" si="143"/>
        <v/>
      </c>
      <c r="BK141" s="43" t="str">
        <f t="shared" ca="1" si="144"/>
        <v/>
      </c>
      <c r="BL141" s="200" t="str">
        <f t="shared" ca="1" si="145"/>
        <v/>
      </c>
      <c r="BM141" s="35" t="str">
        <f t="shared" ca="1" si="146"/>
        <v/>
      </c>
      <c r="BN141" s="35" t="str">
        <f t="shared" ca="1" si="147"/>
        <v/>
      </c>
      <c r="BO141" s="35" t="str">
        <f t="shared" ca="1" si="148"/>
        <v/>
      </c>
      <c r="BP141" s="35" t="str">
        <f t="shared" ca="1" si="149"/>
        <v/>
      </c>
      <c r="BQ141" s="203" t="str">
        <f t="shared" ref="BQ141:BQ148" si="160">IF(ROW()&lt;&gt;$AC141, ROW(), "")</f>
        <v/>
      </c>
      <c r="BR141" s="204" t="str">
        <f t="shared" ca="1" si="150"/>
        <v/>
      </c>
      <c r="BS141" s="196" t="str">
        <f t="shared" ca="1" si="151"/>
        <v/>
      </c>
      <c r="BT141" s="71" t="str">
        <f t="shared" ca="1" si="152"/>
        <v/>
      </c>
      <c r="BU141" s="71" t="str">
        <f t="shared" ca="1" si="153"/>
        <v/>
      </c>
      <c r="BV141" s="71" t="str">
        <f t="shared" ca="1" si="154"/>
        <v/>
      </c>
      <c r="BW141" s="71" t="str">
        <f t="shared" ca="1" si="155"/>
        <v/>
      </c>
      <c r="BX141" s="210" t="str">
        <f t="shared" ca="1" si="156"/>
        <v/>
      </c>
      <c r="BY141" s="70"/>
      <c r="BZ141" s="41" t="str">
        <f t="shared" ca="1" si="157"/>
        <v/>
      </c>
    </row>
    <row r="142" spans="1:78" s="37" customFormat="1" ht="13.95" customHeight="1" x14ac:dyDescent="0.3">
      <c r="A142" s="211" t="str">
        <f t="shared" ref="A142:A148" ca="1" si="161">IF(BR142&lt;&gt;"", "✘", "")</f>
        <v/>
      </c>
      <c r="B142" s="74"/>
      <c r="C142" s="74" t="s">
        <v>94936</v>
      </c>
      <c r="D142" s="39"/>
      <c r="E142" s="39"/>
      <c r="F142" s="39"/>
      <c r="G142" s="39"/>
      <c r="H142" s="39"/>
      <c r="I142" s="39"/>
      <c r="J142" s="39"/>
      <c r="K142" s="38"/>
      <c r="L142" s="72" t="s">
        <v>94943</v>
      </c>
      <c r="M142" s="67">
        <f t="shared" ref="M142:M148" si="162">IF(Begrotingstype="Stabiel", O142*5, SUM(O142:S142))</f>
        <v>0</v>
      </c>
      <c r="N142" s="190">
        <f t="shared" si="121"/>
        <v>0</v>
      </c>
      <c r="O142" s="73">
        <f>O143-O144</f>
        <v>0</v>
      </c>
      <c r="P142" s="73">
        <f t="shared" ref="P142:S142" si="163">P143-P144</f>
        <v>0</v>
      </c>
      <c r="Q142" s="73">
        <f t="shared" si="163"/>
        <v>0</v>
      </c>
      <c r="R142" s="73">
        <f t="shared" si="163"/>
        <v>0</v>
      </c>
      <c r="S142" s="73">
        <f t="shared" si="163"/>
        <v>0</v>
      </c>
      <c r="T142" s="70"/>
      <c r="U142" s="76"/>
      <c r="V142" s="76"/>
      <c r="W142" s="76"/>
      <c r="X142" s="76"/>
      <c r="Y142" s="76"/>
      <c r="Z142" s="76"/>
      <c r="AA142" s="76"/>
      <c r="AB142" s="76"/>
      <c r="AC142" s="70">
        <v>142</v>
      </c>
      <c r="AD142" s="187">
        <v>1</v>
      </c>
      <c r="AE142" s="70"/>
      <c r="AF142" s="188">
        <f>O143-O144</f>
        <v>0</v>
      </c>
      <c r="AG142" s="182">
        <f t="shared" ref="AG142:AJ142" si="164">P143-P144</f>
        <v>0</v>
      </c>
      <c r="AH142" s="182">
        <f t="shared" si="164"/>
        <v>0</v>
      </c>
      <c r="AI142" s="182">
        <f t="shared" si="164"/>
        <v>0</v>
      </c>
      <c r="AJ142" s="182">
        <f t="shared" si="164"/>
        <v>0</v>
      </c>
      <c r="AK142" s="187"/>
      <c r="AL142" s="70"/>
      <c r="AM142" s="70"/>
      <c r="AN142" s="70"/>
      <c r="AO142" s="70"/>
      <c r="AP142" s="217">
        <f t="shared" si="124"/>
        <v>1</v>
      </c>
      <c r="AQ142" s="35">
        <f>IF($AP143&gt;$AP142, IFERROR(MATCH($AP142, $AP143:$AP$148, 0)-1, ROW($AQ$148)-ROW()), "")</f>
        <v>2</v>
      </c>
      <c r="AR142" s="192">
        <f t="shared" ca="1" si="125"/>
        <v>0</v>
      </c>
      <c r="AS142" s="36">
        <f t="shared" ca="1" si="126"/>
        <v>0</v>
      </c>
      <c r="AT142" s="36">
        <f t="shared" ca="1" si="127"/>
        <v>0</v>
      </c>
      <c r="AU142" s="36">
        <f t="shared" ca="1" si="128"/>
        <v>0</v>
      </c>
      <c r="AV142" s="207">
        <f t="shared" ca="1" si="129"/>
        <v>0</v>
      </c>
      <c r="AW142" s="209">
        <f t="shared" ca="1" si="130"/>
        <v>0</v>
      </c>
      <c r="AX142" s="36">
        <f t="shared" ca="1" si="131"/>
        <v>0</v>
      </c>
      <c r="AY142" s="36">
        <f t="shared" ca="1" si="132"/>
        <v>0</v>
      </c>
      <c r="AZ142" s="36">
        <f t="shared" ca="1" si="133"/>
        <v>0</v>
      </c>
      <c r="BA142" s="36">
        <f t="shared" ca="1" si="134"/>
        <v>0</v>
      </c>
      <c r="BB142" s="195" t="str">
        <f t="shared" ca="1" si="135"/>
        <v/>
      </c>
      <c r="BC142" s="43" t="str">
        <f t="shared" ca="1" si="136"/>
        <v/>
      </c>
      <c r="BD142" s="43" t="str">
        <f t="shared" ca="1" si="137"/>
        <v/>
      </c>
      <c r="BE142" s="43" t="str">
        <f t="shared" ca="1" si="138"/>
        <v/>
      </c>
      <c r="BF142" s="43" t="str">
        <f t="shared" ca="1" si="139"/>
        <v/>
      </c>
      <c r="BG142" s="198" t="str">
        <f t="shared" ca="1" si="140"/>
        <v/>
      </c>
      <c r="BH142" s="43" t="str">
        <f t="shared" ca="1" si="141"/>
        <v/>
      </c>
      <c r="BI142" s="43" t="str">
        <f t="shared" ca="1" si="142"/>
        <v/>
      </c>
      <c r="BJ142" s="43" t="str">
        <f t="shared" ca="1" si="143"/>
        <v/>
      </c>
      <c r="BK142" s="43" t="str">
        <f t="shared" ca="1" si="144"/>
        <v/>
      </c>
      <c r="BL142" s="200" t="str">
        <f t="shared" ca="1" si="145"/>
        <v/>
      </c>
      <c r="BM142" s="35" t="str">
        <f t="shared" ca="1" si="146"/>
        <v/>
      </c>
      <c r="BN142" s="35" t="str">
        <f t="shared" ca="1" si="147"/>
        <v/>
      </c>
      <c r="BO142" s="35" t="str">
        <f t="shared" ca="1" si="148"/>
        <v/>
      </c>
      <c r="BP142" s="35" t="str">
        <f t="shared" ca="1" si="149"/>
        <v/>
      </c>
      <c r="BQ142" s="203" t="str">
        <f t="shared" si="160"/>
        <v/>
      </c>
      <c r="BR142" s="204" t="str">
        <f t="shared" ca="1" si="150"/>
        <v/>
      </c>
      <c r="BS142" s="196" t="str">
        <f t="shared" ca="1" si="151"/>
        <v/>
      </c>
      <c r="BT142" s="71" t="str">
        <f t="shared" ca="1" si="152"/>
        <v/>
      </c>
      <c r="BU142" s="71" t="str">
        <f t="shared" ca="1" si="153"/>
        <v/>
      </c>
      <c r="BV142" s="71" t="str">
        <f t="shared" ca="1" si="154"/>
        <v/>
      </c>
      <c r="BW142" s="71" t="str">
        <f t="shared" ca="1" si="155"/>
        <v/>
      </c>
      <c r="BX142" s="210" t="str">
        <f t="shared" ca="1" si="156"/>
        <v/>
      </c>
      <c r="BY142" s="70"/>
      <c r="BZ142" s="41" t="str">
        <f t="shared" ca="1" si="157"/>
        <v/>
      </c>
    </row>
    <row r="143" spans="1:78" s="37" customFormat="1" ht="13.95" customHeight="1" x14ac:dyDescent="0.3">
      <c r="A143" s="211" t="str">
        <f t="shared" ca="1" si="161"/>
        <v/>
      </c>
      <c r="B143" s="74"/>
      <c r="C143" s="74" t="s">
        <v>39</v>
      </c>
      <c r="D143" s="39" t="s">
        <v>94937</v>
      </c>
      <c r="E143" s="39"/>
      <c r="F143" s="39"/>
      <c r="G143" s="39"/>
      <c r="H143" s="39"/>
      <c r="I143" s="39"/>
      <c r="J143" s="39"/>
      <c r="K143" s="38"/>
      <c r="L143" s="72" t="s">
        <v>94944</v>
      </c>
      <c r="M143" s="67">
        <f t="shared" si="162"/>
        <v>0</v>
      </c>
      <c r="N143" s="190" t="str">
        <f t="shared" si="121"/>
        <v/>
      </c>
      <c r="O143" s="73"/>
      <c r="P143" s="73"/>
      <c r="Q143" s="73"/>
      <c r="R143" s="73"/>
      <c r="S143" s="73"/>
      <c r="T143" s="70"/>
      <c r="U143" s="76"/>
      <c r="V143" s="76"/>
      <c r="W143" s="76"/>
      <c r="X143" s="76"/>
      <c r="Y143" s="76"/>
      <c r="Z143" s="76"/>
      <c r="AA143" s="76"/>
      <c r="AB143" s="76"/>
      <c r="AC143" s="70">
        <v>143</v>
      </c>
      <c r="AD143" s="187"/>
      <c r="AE143" s="70"/>
      <c r="AF143" s="188"/>
      <c r="AG143" s="182"/>
      <c r="AH143" s="182"/>
      <c r="AI143" s="182"/>
      <c r="AJ143" s="182"/>
      <c r="AK143" s="187"/>
      <c r="AL143" s="70"/>
      <c r="AM143" s="70"/>
      <c r="AN143" s="70"/>
      <c r="AO143" s="70"/>
      <c r="AP143" s="217">
        <f t="shared" si="124"/>
        <v>2</v>
      </c>
      <c r="AQ143" s="35" t="str">
        <f>IF($AP144&gt;$AP143, IFERROR(MATCH($AP143, $AP144:$AP$148, 0)-1, ROW($AQ$148)-ROW()), "")</f>
        <v/>
      </c>
      <c r="AR143" s="192">
        <f t="shared" ca="1" si="125"/>
        <v>0</v>
      </c>
      <c r="AS143" s="36">
        <f t="shared" ca="1" si="126"/>
        <v>0</v>
      </c>
      <c r="AT143" s="36">
        <f t="shared" ca="1" si="127"/>
        <v>0</v>
      </c>
      <c r="AU143" s="36">
        <f t="shared" ca="1" si="128"/>
        <v>0</v>
      </c>
      <c r="AV143" s="207">
        <f t="shared" ca="1" si="129"/>
        <v>0</v>
      </c>
      <c r="AW143" s="209">
        <f t="shared" ca="1" si="130"/>
        <v>0</v>
      </c>
      <c r="AX143" s="36">
        <f t="shared" ca="1" si="131"/>
        <v>0</v>
      </c>
      <c r="AY143" s="36">
        <f t="shared" ca="1" si="132"/>
        <v>0</v>
      </c>
      <c r="AZ143" s="36">
        <f t="shared" ca="1" si="133"/>
        <v>0</v>
      </c>
      <c r="BA143" s="36">
        <f t="shared" ca="1" si="134"/>
        <v>0</v>
      </c>
      <c r="BB143" s="195" t="str">
        <f t="shared" ca="1" si="135"/>
        <v/>
      </c>
      <c r="BC143" s="43" t="str">
        <f t="shared" ca="1" si="136"/>
        <v/>
      </c>
      <c r="BD143" s="43" t="str">
        <f t="shared" ca="1" si="137"/>
        <v/>
      </c>
      <c r="BE143" s="43" t="str">
        <f t="shared" ca="1" si="138"/>
        <v/>
      </c>
      <c r="BF143" s="43" t="str">
        <f t="shared" ca="1" si="139"/>
        <v/>
      </c>
      <c r="BG143" s="198" t="str">
        <f t="shared" ca="1" si="140"/>
        <v/>
      </c>
      <c r="BH143" s="43" t="str">
        <f t="shared" ca="1" si="141"/>
        <v/>
      </c>
      <c r="BI143" s="43" t="str">
        <f t="shared" ca="1" si="142"/>
        <v/>
      </c>
      <c r="BJ143" s="43" t="str">
        <f t="shared" ca="1" si="143"/>
        <v/>
      </c>
      <c r="BK143" s="43" t="str">
        <f t="shared" ca="1" si="144"/>
        <v/>
      </c>
      <c r="BL143" s="200" t="str">
        <f t="shared" ca="1" si="145"/>
        <v/>
      </c>
      <c r="BM143" s="35" t="str">
        <f t="shared" ca="1" si="146"/>
        <v/>
      </c>
      <c r="BN143" s="35" t="str">
        <f t="shared" ca="1" si="147"/>
        <v/>
      </c>
      <c r="BO143" s="35" t="str">
        <f t="shared" ca="1" si="148"/>
        <v/>
      </c>
      <c r="BP143" s="35" t="str">
        <f t="shared" ca="1" si="149"/>
        <v/>
      </c>
      <c r="BQ143" s="203" t="str">
        <f t="shared" si="160"/>
        <v/>
      </c>
      <c r="BR143" s="204" t="str">
        <f t="shared" ca="1" si="150"/>
        <v/>
      </c>
      <c r="BS143" s="196" t="str">
        <f t="shared" ca="1" si="151"/>
        <v/>
      </c>
      <c r="BT143" s="71" t="str">
        <f t="shared" ca="1" si="152"/>
        <v/>
      </c>
      <c r="BU143" s="71" t="str">
        <f t="shared" ca="1" si="153"/>
        <v/>
      </c>
      <c r="BV143" s="71" t="str">
        <f t="shared" ca="1" si="154"/>
        <v/>
      </c>
      <c r="BW143" s="71" t="str">
        <f t="shared" ca="1" si="155"/>
        <v/>
      </c>
      <c r="BX143" s="210" t="str">
        <f t="shared" ca="1" si="156"/>
        <v/>
      </c>
      <c r="BY143" s="70"/>
      <c r="BZ143" s="41" t="str">
        <f t="shared" ca="1" si="157"/>
        <v/>
      </c>
    </row>
    <row r="144" spans="1:78" s="37" customFormat="1" ht="13.95" customHeight="1" x14ac:dyDescent="0.3">
      <c r="A144" s="211" t="str">
        <f t="shared" ca="1" si="161"/>
        <v/>
      </c>
      <c r="B144" s="74"/>
      <c r="C144" s="74" t="s">
        <v>39</v>
      </c>
      <c r="D144" s="39" t="s">
        <v>94938</v>
      </c>
      <c r="E144" s="39"/>
      <c r="F144" s="39"/>
      <c r="G144" s="39"/>
      <c r="H144" s="39"/>
      <c r="I144" s="39"/>
      <c r="J144" s="39"/>
      <c r="K144" s="38"/>
      <c r="L144" s="72" t="s">
        <v>94945</v>
      </c>
      <c r="M144" s="67">
        <f t="shared" si="162"/>
        <v>0</v>
      </c>
      <c r="N144" s="190" t="str">
        <f t="shared" si="121"/>
        <v/>
      </c>
      <c r="O144" s="73"/>
      <c r="P144" s="73"/>
      <c r="Q144" s="73"/>
      <c r="R144" s="73"/>
      <c r="S144" s="73"/>
      <c r="T144" s="70"/>
      <c r="U144" s="76"/>
      <c r="V144" s="76"/>
      <c r="W144" s="76"/>
      <c r="X144" s="76"/>
      <c r="Y144" s="76"/>
      <c r="Z144" s="76"/>
      <c r="AA144" s="76"/>
      <c r="AB144" s="76"/>
      <c r="AC144" s="70">
        <v>144</v>
      </c>
      <c r="AD144" s="187"/>
      <c r="AE144" s="70"/>
      <c r="AF144" s="188"/>
      <c r="AG144" s="182"/>
      <c r="AH144" s="182"/>
      <c r="AI144" s="182"/>
      <c r="AJ144" s="182"/>
      <c r="AK144" s="187"/>
      <c r="AL144" s="70"/>
      <c r="AM144" s="70"/>
      <c r="AN144" s="70"/>
      <c r="AO144" s="70"/>
      <c r="AP144" s="217">
        <f t="shared" si="124"/>
        <v>2</v>
      </c>
      <c r="AQ144" s="35" t="str">
        <f>IF($AP145&gt;$AP144, IFERROR(MATCH($AP144, $AP145:$AP$148, 0)-1, ROW($AQ$148)-ROW()), "")</f>
        <v/>
      </c>
      <c r="AR144" s="192">
        <f t="shared" ca="1" si="125"/>
        <v>0</v>
      </c>
      <c r="AS144" s="36">
        <f t="shared" ca="1" si="126"/>
        <v>0</v>
      </c>
      <c r="AT144" s="36">
        <f t="shared" ca="1" si="127"/>
        <v>0</v>
      </c>
      <c r="AU144" s="36">
        <f t="shared" ca="1" si="128"/>
        <v>0</v>
      </c>
      <c r="AV144" s="207">
        <f t="shared" ca="1" si="129"/>
        <v>0</v>
      </c>
      <c r="AW144" s="209">
        <f t="shared" ca="1" si="130"/>
        <v>0</v>
      </c>
      <c r="AX144" s="36">
        <f t="shared" ca="1" si="131"/>
        <v>0</v>
      </c>
      <c r="AY144" s="36">
        <f t="shared" ca="1" si="132"/>
        <v>0</v>
      </c>
      <c r="AZ144" s="36">
        <f t="shared" ca="1" si="133"/>
        <v>0</v>
      </c>
      <c r="BA144" s="36">
        <f t="shared" ca="1" si="134"/>
        <v>0</v>
      </c>
      <c r="BB144" s="195" t="str">
        <f t="shared" ca="1" si="135"/>
        <v/>
      </c>
      <c r="BC144" s="43" t="str">
        <f t="shared" ca="1" si="136"/>
        <v/>
      </c>
      <c r="BD144" s="43" t="str">
        <f t="shared" ca="1" si="137"/>
        <v/>
      </c>
      <c r="BE144" s="43" t="str">
        <f t="shared" ca="1" si="138"/>
        <v/>
      </c>
      <c r="BF144" s="43" t="str">
        <f t="shared" ca="1" si="139"/>
        <v/>
      </c>
      <c r="BG144" s="198" t="str">
        <f t="shared" ca="1" si="140"/>
        <v/>
      </c>
      <c r="BH144" s="43" t="str">
        <f t="shared" ca="1" si="141"/>
        <v/>
      </c>
      <c r="BI144" s="43" t="str">
        <f t="shared" ca="1" si="142"/>
        <v/>
      </c>
      <c r="BJ144" s="43" t="str">
        <f t="shared" ca="1" si="143"/>
        <v/>
      </c>
      <c r="BK144" s="43" t="str">
        <f t="shared" ca="1" si="144"/>
        <v/>
      </c>
      <c r="BL144" s="200" t="str">
        <f t="shared" ca="1" si="145"/>
        <v/>
      </c>
      <c r="BM144" s="35" t="str">
        <f t="shared" ca="1" si="146"/>
        <v/>
      </c>
      <c r="BN144" s="35" t="str">
        <f t="shared" ca="1" si="147"/>
        <v/>
      </c>
      <c r="BO144" s="35" t="str">
        <f t="shared" ca="1" si="148"/>
        <v/>
      </c>
      <c r="BP144" s="35" t="str">
        <f t="shared" ca="1" si="149"/>
        <v/>
      </c>
      <c r="BQ144" s="203" t="str">
        <f t="shared" si="160"/>
        <v/>
      </c>
      <c r="BR144" s="204" t="str">
        <f t="shared" ca="1" si="150"/>
        <v/>
      </c>
      <c r="BS144" s="196" t="str">
        <f t="shared" ca="1" si="151"/>
        <v/>
      </c>
      <c r="BT144" s="71" t="str">
        <f t="shared" ca="1" si="152"/>
        <v/>
      </c>
      <c r="BU144" s="71" t="str">
        <f t="shared" ca="1" si="153"/>
        <v/>
      </c>
      <c r="BV144" s="71" t="str">
        <f t="shared" ca="1" si="154"/>
        <v/>
      </c>
      <c r="BW144" s="71" t="str">
        <f t="shared" ca="1" si="155"/>
        <v/>
      </c>
      <c r="BX144" s="210" t="str">
        <f t="shared" ca="1" si="156"/>
        <v/>
      </c>
      <c r="BY144" s="70"/>
      <c r="BZ144" s="41" t="str">
        <f t="shared" ca="1" si="157"/>
        <v/>
      </c>
    </row>
    <row r="145" spans="1:78" s="37" customFormat="1" ht="13.95" customHeight="1" x14ac:dyDescent="0.3">
      <c r="A145" s="211" t="str">
        <f t="shared" ca="1" si="161"/>
        <v/>
      </c>
      <c r="B145" s="74"/>
      <c r="C145" s="74" t="s">
        <v>94939</v>
      </c>
      <c r="D145" s="39"/>
      <c r="E145" s="39"/>
      <c r="F145" s="39"/>
      <c r="G145" s="39"/>
      <c r="H145" s="39"/>
      <c r="I145" s="39"/>
      <c r="J145" s="39"/>
      <c r="K145" s="38"/>
      <c r="L145" s="72" t="s">
        <v>94946</v>
      </c>
      <c r="M145" s="67">
        <f t="shared" si="162"/>
        <v>0</v>
      </c>
      <c r="N145" s="190">
        <f t="shared" si="121"/>
        <v>0</v>
      </c>
      <c r="O145" s="73">
        <f>O139+O140-O141-O142</f>
        <v>0</v>
      </c>
      <c r="P145" s="73">
        <f t="shared" ref="P145:S145" si="165">P139+P140-P141-P142</f>
        <v>0</v>
      </c>
      <c r="Q145" s="73">
        <f t="shared" si="165"/>
        <v>0</v>
      </c>
      <c r="R145" s="73">
        <f t="shared" si="165"/>
        <v>0</v>
      </c>
      <c r="S145" s="73">
        <f t="shared" si="165"/>
        <v>0</v>
      </c>
      <c r="T145" s="70"/>
      <c r="U145" s="76"/>
      <c r="V145" s="76"/>
      <c r="W145" s="76"/>
      <c r="X145" s="76"/>
      <c r="Y145" s="76"/>
      <c r="Z145" s="76"/>
      <c r="AA145" s="76"/>
      <c r="AB145" s="76"/>
      <c r="AC145" s="70">
        <v>145</v>
      </c>
      <c r="AD145" s="187">
        <v>1</v>
      </c>
      <c r="AE145" s="70"/>
      <c r="AF145" s="188">
        <f>O139+O140-O141-O142</f>
        <v>0</v>
      </c>
      <c r="AG145" s="182">
        <f t="shared" ref="AG145:AJ145" si="166">P139+P140-P141-P142</f>
        <v>0</v>
      </c>
      <c r="AH145" s="182">
        <f t="shared" si="166"/>
        <v>0</v>
      </c>
      <c r="AI145" s="182">
        <f t="shared" si="166"/>
        <v>0</v>
      </c>
      <c r="AJ145" s="182">
        <f t="shared" si="166"/>
        <v>0</v>
      </c>
      <c r="AK145" s="187"/>
      <c r="AL145" s="70"/>
      <c r="AM145" s="70"/>
      <c r="AN145" s="70"/>
      <c r="AO145" s="70"/>
      <c r="AP145" s="217">
        <f t="shared" si="124"/>
        <v>1</v>
      </c>
      <c r="AQ145" s="35" t="str">
        <f>IF($AP146&gt;$AP145, IFERROR(MATCH($AP145, $AP146:$AP$148, 0)-1, ROW($AQ$148)-ROW()), "")</f>
        <v/>
      </c>
      <c r="AR145" s="192">
        <f t="shared" ca="1" si="125"/>
        <v>0</v>
      </c>
      <c r="AS145" s="36">
        <f t="shared" ca="1" si="126"/>
        <v>0</v>
      </c>
      <c r="AT145" s="36">
        <f t="shared" ca="1" si="127"/>
        <v>0</v>
      </c>
      <c r="AU145" s="36">
        <f t="shared" ca="1" si="128"/>
        <v>0</v>
      </c>
      <c r="AV145" s="207">
        <f t="shared" ca="1" si="129"/>
        <v>0</v>
      </c>
      <c r="AW145" s="209">
        <f t="shared" ca="1" si="130"/>
        <v>0</v>
      </c>
      <c r="AX145" s="36">
        <f t="shared" ca="1" si="131"/>
        <v>0</v>
      </c>
      <c r="AY145" s="36">
        <f t="shared" ca="1" si="132"/>
        <v>0</v>
      </c>
      <c r="AZ145" s="36">
        <f t="shared" ca="1" si="133"/>
        <v>0</v>
      </c>
      <c r="BA145" s="36">
        <f t="shared" ca="1" si="134"/>
        <v>0</v>
      </c>
      <c r="BB145" s="195" t="str">
        <f t="shared" ca="1" si="135"/>
        <v/>
      </c>
      <c r="BC145" s="43" t="str">
        <f t="shared" ca="1" si="136"/>
        <v/>
      </c>
      <c r="BD145" s="43" t="str">
        <f t="shared" ca="1" si="137"/>
        <v/>
      </c>
      <c r="BE145" s="43" t="str">
        <f t="shared" ca="1" si="138"/>
        <v/>
      </c>
      <c r="BF145" s="43" t="str">
        <f t="shared" ca="1" si="139"/>
        <v/>
      </c>
      <c r="BG145" s="198" t="str">
        <f t="shared" ca="1" si="140"/>
        <v/>
      </c>
      <c r="BH145" s="43" t="str">
        <f t="shared" ca="1" si="141"/>
        <v/>
      </c>
      <c r="BI145" s="43" t="str">
        <f t="shared" ca="1" si="142"/>
        <v/>
      </c>
      <c r="BJ145" s="43" t="str">
        <f t="shared" ca="1" si="143"/>
        <v/>
      </c>
      <c r="BK145" s="43" t="str">
        <f t="shared" ca="1" si="144"/>
        <v/>
      </c>
      <c r="BL145" s="200" t="str">
        <f t="shared" ca="1" si="145"/>
        <v/>
      </c>
      <c r="BM145" s="35" t="str">
        <f t="shared" ca="1" si="146"/>
        <v/>
      </c>
      <c r="BN145" s="35" t="str">
        <f t="shared" ca="1" si="147"/>
        <v/>
      </c>
      <c r="BO145" s="35" t="str">
        <f t="shared" ca="1" si="148"/>
        <v/>
      </c>
      <c r="BP145" s="35" t="str">
        <f t="shared" ca="1" si="149"/>
        <v/>
      </c>
      <c r="BQ145" s="203" t="str">
        <f t="shared" si="160"/>
        <v/>
      </c>
      <c r="BR145" s="204" t="str">
        <f t="shared" ca="1" si="150"/>
        <v/>
      </c>
      <c r="BS145" s="196" t="str">
        <f t="shared" ca="1" si="151"/>
        <v/>
      </c>
      <c r="BT145" s="71" t="str">
        <f t="shared" ca="1" si="152"/>
        <v/>
      </c>
      <c r="BU145" s="71" t="str">
        <f t="shared" ca="1" si="153"/>
        <v/>
      </c>
      <c r="BV145" s="71" t="str">
        <f t="shared" ca="1" si="154"/>
        <v/>
      </c>
      <c r="BW145" s="71" t="str">
        <f t="shared" ca="1" si="155"/>
        <v/>
      </c>
      <c r="BX145" s="210" t="str">
        <f t="shared" ca="1" si="156"/>
        <v/>
      </c>
      <c r="BY145" s="70"/>
      <c r="BZ145" s="41" t="str">
        <f t="shared" ca="1" si="157"/>
        <v/>
      </c>
    </row>
    <row r="146" spans="1:78" s="37" customFormat="1" ht="13.95" customHeight="1" x14ac:dyDescent="0.3">
      <c r="A146" s="211" t="str">
        <f t="shared" ca="1" si="161"/>
        <v/>
      </c>
      <c r="B146" s="74"/>
      <c r="C146" s="74" t="s">
        <v>94940</v>
      </c>
      <c r="D146" s="39"/>
      <c r="E146" s="39"/>
      <c r="F146" s="39"/>
      <c r="G146" s="39"/>
      <c r="H146" s="39"/>
      <c r="I146" s="39"/>
      <c r="J146" s="39"/>
      <c r="K146" s="38"/>
      <c r="L146" s="72" t="s">
        <v>94947</v>
      </c>
      <c r="M146" s="67">
        <f t="shared" si="162"/>
        <v>0</v>
      </c>
      <c r="N146" s="190" t="str">
        <f t="shared" si="121"/>
        <v/>
      </c>
      <c r="O146" s="73"/>
      <c r="P146" s="73"/>
      <c r="Q146" s="73"/>
      <c r="R146" s="73"/>
      <c r="S146" s="73"/>
      <c r="T146" s="70"/>
      <c r="U146" s="76"/>
      <c r="V146" s="76"/>
      <c r="W146" s="76"/>
      <c r="X146" s="76"/>
      <c r="Y146" s="76"/>
      <c r="Z146" s="76"/>
      <c r="AA146" s="76"/>
      <c r="AB146" s="76"/>
      <c r="AC146" s="70">
        <v>146</v>
      </c>
      <c r="AD146" s="187"/>
      <c r="AE146" s="70"/>
      <c r="AF146" s="188"/>
      <c r="AG146" s="182"/>
      <c r="AH146" s="182"/>
      <c r="AI146" s="182"/>
      <c r="AJ146" s="182"/>
      <c r="AK146" s="187"/>
      <c r="AL146" s="70"/>
      <c r="AM146" s="70"/>
      <c r="AN146" s="70"/>
      <c r="AO146" s="70"/>
      <c r="AP146" s="217">
        <f t="shared" si="124"/>
        <v>1</v>
      </c>
      <c r="AQ146" s="35" t="str">
        <f>IF($AP147&gt;$AP146, IFERROR(MATCH($AP146, $AP147:$AP$148, 0)-1, ROW($AQ$148)-ROW()), "")</f>
        <v/>
      </c>
      <c r="AR146" s="192">
        <f t="shared" ca="1" si="125"/>
        <v>0</v>
      </c>
      <c r="AS146" s="36">
        <f t="shared" ca="1" si="126"/>
        <v>0</v>
      </c>
      <c r="AT146" s="36">
        <f t="shared" ca="1" si="127"/>
        <v>0</v>
      </c>
      <c r="AU146" s="36">
        <f t="shared" ca="1" si="128"/>
        <v>0</v>
      </c>
      <c r="AV146" s="207">
        <f t="shared" ca="1" si="129"/>
        <v>0</v>
      </c>
      <c r="AW146" s="209">
        <f t="shared" ca="1" si="130"/>
        <v>0</v>
      </c>
      <c r="AX146" s="36">
        <f t="shared" ca="1" si="131"/>
        <v>0</v>
      </c>
      <c r="AY146" s="36">
        <f t="shared" ca="1" si="132"/>
        <v>0</v>
      </c>
      <c r="AZ146" s="36">
        <f t="shared" ca="1" si="133"/>
        <v>0</v>
      </c>
      <c r="BA146" s="36">
        <f t="shared" ca="1" si="134"/>
        <v>0</v>
      </c>
      <c r="BB146" s="195" t="str">
        <f t="shared" ca="1" si="135"/>
        <v/>
      </c>
      <c r="BC146" s="43" t="str">
        <f t="shared" ca="1" si="136"/>
        <v/>
      </c>
      <c r="BD146" s="43" t="str">
        <f t="shared" ca="1" si="137"/>
        <v/>
      </c>
      <c r="BE146" s="43" t="str">
        <f t="shared" ca="1" si="138"/>
        <v/>
      </c>
      <c r="BF146" s="43" t="str">
        <f t="shared" ca="1" si="139"/>
        <v/>
      </c>
      <c r="BG146" s="198" t="str">
        <f t="shared" ca="1" si="140"/>
        <v/>
      </c>
      <c r="BH146" s="43" t="str">
        <f t="shared" ca="1" si="141"/>
        <v/>
      </c>
      <c r="BI146" s="43" t="str">
        <f t="shared" ca="1" si="142"/>
        <v/>
      </c>
      <c r="BJ146" s="43" t="str">
        <f t="shared" ca="1" si="143"/>
        <v/>
      </c>
      <c r="BK146" s="43" t="str">
        <f t="shared" ca="1" si="144"/>
        <v/>
      </c>
      <c r="BL146" s="200" t="str">
        <f t="shared" ca="1" si="145"/>
        <v/>
      </c>
      <c r="BM146" s="35" t="str">
        <f t="shared" ca="1" si="146"/>
        <v/>
      </c>
      <c r="BN146" s="35" t="str">
        <f t="shared" ca="1" si="147"/>
        <v/>
      </c>
      <c r="BO146" s="35" t="str">
        <f t="shared" ca="1" si="148"/>
        <v/>
      </c>
      <c r="BP146" s="35" t="str">
        <f t="shared" ca="1" si="149"/>
        <v/>
      </c>
      <c r="BQ146" s="203" t="str">
        <f t="shared" si="160"/>
        <v/>
      </c>
      <c r="BR146" s="204" t="str">
        <f t="shared" ca="1" si="150"/>
        <v/>
      </c>
      <c r="BS146" s="196" t="str">
        <f t="shared" ca="1" si="151"/>
        <v/>
      </c>
      <c r="BT146" s="71" t="str">
        <f t="shared" ca="1" si="152"/>
        <v/>
      </c>
      <c r="BU146" s="71" t="str">
        <f t="shared" ca="1" si="153"/>
        <v/>
      </c>
      <c r="BV146" s="71" t="str">
        <f t="shared" ca="1" si="154"/>
        <v/>
      </c>
      <c r="BW146" s="71" t="str">
        <f t="shared" ca="1" si="155"/>
        <v/>
      </c>
      <c r="BX146" s="210" t="str">
        <f t="shared" ca="1" si="156"/>
        <v/>
      </c>
      <c r="BY146" s="70"/>
      <c r="BZ146" s="41" t="str">
        <f t="shared" ca="1" si="157"/>
        <v/>
      </c>
    </row>
    <row r="147" spans="1:78" s="37" customFormat="1" ht="13.95" customHeight="1" x14ac:dyDescent="0.3">
      <c r="A147" s="211" t="str">
        <f t="shared" ca="1" si="161"/>
        <v/>
      </c>
      <c r="B147" s="74"/>
      <c r="C147" s="74" t="s">
        <v>94941</v>
      </c>
      <c r="D147" s="39"/>
      <c r="E147" s="39"/>
      <c r="F147" s="39"/>
      <c r="G147" s="39"/>
      <c r="H147" s="39"/>
      <c r="I147" s="39"/>
      <c r="J147" s="39"/>
      <c r="K147" s="38"/>
      <c r="L147" s="72" t="s">
        <v>94948</v>
      </c>
      <c r="M147" s="67">
        <f t="shared" si="162"/>
        <v>0</v>
      </c>
      <c r="N147" s="190" t="str">
        <f t="shared" si="121"/>
        <v/>
      </c>
      <c r="O147" s="73"/>
      <c r="P147" s="73"/>
      <c r="Q147" s="73"/>
      <c r="R147" s="73"/>
      <c r="S147" s="73"/>
      <c r="T147" s="70"/>
      <c r="U147" s="76"/>
      <c r="V147" s="76"/>
      <c r="W147" s="76"/>
      <c r="X147" s="76"/>
      <c r="Y147" s="76"/>
      <c r="Z147" s="76"/>
      <c r="AA147" s="76"/>
      <c r="AB147" s="76"/>
      <c r="AC147" s="70">
        <v>147</v>
      </c>
      <c r="AD147" s="187"/>
      <c r="AE147" s="70"/>
      <c r="AF147" s="188"/>
      <c r="AG147" s="182"/>
      <c r="AH147" s="182"/>
      <c r="AI147" s="182"/>
      <c r="AJ147" s="182"/>
      <c r="AK147" s="187"/>
      <c r="AL147" s="70"/>
      <c r="AM147" s="70"/>
      <c r="AN147" s="70"/>
      <c r="AO147" s="70"/>
      <c r="AP147" s="217">
        <f t="shared" si="124"/>
        <v>1</v>
      </c>
      <c r="AQ147" s="35" t="str">
        <f>IF($AP148&gt;$AP147, IFERROR(MATCH($AP147, $AP148:$AP$148, 0)-1, ROW($AQ$148)-ROW()), "")</f>
        <v/>
      </c>
      <c r="AR147" s="192">
        <f t="shared" ca="1" si="125"/>
        <v>0</v>
      </c>
      <c r="AS147" s="36">
        <f t="shared" ca="1" si="126"/>
        <v>0</v>
      </c>
      <c r="AT147" s="36">
        <f t="shared" ca="1" si="127"/>
        <v>0</v>
      </c>
      <c r="AU147" s="36">
        <f t="shared" ca="1" si="128"/>
        <v>0</v>
      </c>
      <c r="AV147" s="207">
        <f t="shared" ca="1" si="129"/>
        <v>0</v>
      </c>
      <c r="AW147" s="209">
        <f t="shared" ca="1" si="130"/>
        <v>0</v>
      </c>
      <c r="AX147" s="36">
        <f t="shared" ca="1" si="131"/>
        <v>0</v>
      </c>
      <c r="AY147" s="36">
        <f t="shared" ca="1" si="132"/>
        <v>0</v>
      </c>
      <c r="AZ147" s="36">
        <f t="shared" ca="1" si="133"/>
        <v>0</v>
      </c>
      <c r="BA147" s="36">
        <f t="shared" ca="1" si="134"/>
        <v>0</v>
      </c>
      <c r="BB147" s="195" t="str">
        <f t="shared" ca="1" si="135"/>
        <v/>
      </c>
      <c r="BC147" s="43" t="str">
        <f t="shared" ca="1" si="136"/>
        <v/>
      </c>
      <c r="BD147" s="43" t="str">
        <f t="shared" ca="1" si="137"/>
        <v/>
      </c>
      <c r="BE147" s="43" t="str">
        <f t="shared" ca="1" si="138"/>
        <v/>
      </c>
      <c r="BF147" s="43" t="str">
        <f t="shared" ca="1" si="139"/>
        <v/>
      </c>
      <c r="BG147" s="198" t="str">
        <f t="shared" ca="1" si="140"/>
        <v/>
      </c>
      <c r="BH147" s="43" t="str">
        <f t="shared" ca="1" si="141"/>
        <v/>
      </c>
      <c r="BI147" s="43" t="str">
        <f t="shared" ca="1" si="142"/>
        <v/>
      </c>
      <c r="BJ147" s="43" t="str">
        <f t="shared" ca="1" si="143"/>
        <v/>
      </c>
      <c r="BK147" s="43" t="str">
        <f t="shared" ca="1" si="144"/>
        <v/>
      </c>
      <c r="BL147" s="200" t="str">
        <f t="shared" ca="1" si="145"/>
        <v/>
      </c>
      <c r="BM147" s="35" t="str">
        <f t="shared" ca="1" si="146"/>
        <v/>
      </c>
      <c r="BN147" s="35" t="str">
        <f t="shared" ca="1" si="147"/>
        <v/>
      </c>
      <c r="BO147" s="35" t="str">
        <f t="shared" ca="1" si="148"/>
        <v/>
      </c>
      <c r="BP147" s="35" t="str">
        <f t="shared" ca="1" si="149"/>
        <v/>
      </c>
      <c r="BQ147" s="203" t="str">
        <f t="shared" si="160"/>
        <v/>
      </c>
      <c r="BR147" s="204" t="str">
        <f t="shared" ca="1" si="150"/>
        <v/>
      </c>
      <c r="BS147" s="196" t="str">
        <f t="shared" ca="1" si="151"/>
        <v/>
      </c>
      <c r="BT147" s="71" t="str">
        <f t="shared" ca="1" si="152"/>
        <v/>
      </c>
      <c r="BU147" s="71" t="str">
        <f t="shared" ca="1" si="153"/>
        <v/>
      </c>
      <c r="BV147" s="71" t="str">
        <f t="shared" ca="1" si="154"/>
        <v/>
      </c>
      <c r="BW147" s="71" t="str">
        <f t="shared" ca="1" si="155"/>
        <v/>
      </c>
      <c r="BX147" s="210" t="str">
        <f t="shared" ca="1" si="156"/>
        <v/>
      </c>
      <c r="BY147" s="70"/>
      <c r="BZ147" s="41" t="str">
        <f t="shared" ca="1" si="157"/>
        <v/>
      </c>
    </row>
    <row r="148" spans="1:78" s="37" customFormat="1" ht="13.95" customHeight="1" x14ac:dyDescent="0.3">
      <c r="A148" s="211" t="str">
        <f t="shared" ca="1" si="161"/>
        <v/>
      </c>
      <c r="B148" s="74"/>
      <c r="C148" s="74" t="s">
        <v>94942</v>
      </c>
      <c r="D148" s="39"/>
      <c r="E148" s="39"/>
      <c r="F148" s="39"/>
      <c r="G148" s="39"/>
      <c r="H148" s="39"/>
      <c r="I148" s="39"/>
      <c r="J148" s="39"/>
      <c r="K148" s="38"/>
      <c r="L148" s="72" t="s">
        <v>94949</v>
      </c>
      <c r="M148" s="67">
        <f t="shared" si="162"/>
        <v>0</v>
      </c>
      <c r="N148" s="190">
        <f t="shared" si="121"/>
        <v>0</v>
      </c>
      <c r="O148" s="73">
        <f>O145+O146-O147</f>
        <v>0</v>
      </c>
      <c r="P148" s="73">
        <f t="shared" ref="P148:S148" si="167">P145+P146-P147</f>
        <v>0</v>
      </c>
      <c r="Q148" s="73">
        <f t="shared" si="167"/>
        <v>0</v>
      </c>
      <c r="R148" s="73">
        <f t="shared" si="167"/>
        <v>0</v>
      </c>
      <c r="S148" s="73">
        <f t="shared" si="167"/>
        <v>0</v>
      </c>
      <c r="T148" s="70"/>
      <c r="U148" s="76"/>
      <c r="V148" s="76"/>
      <c r="W148" s="76"/>
      <c r="X148" s="76"/>
      <c r="Y148" s="76"/>
      <c r="Z148" s="76"/>
      <c r="AA148" s="76"/>
      <c r="AB148" s="76"/>
      <c r="AC148" s="70">
        <v>148</v>
      </c>
      <c r="AD148" s="187">
        <v>1</v>
      </c>
      <c r="AE148" s="70"/>
      <c r="AF148" s="188">
        <f>O145+O146-O147</f>
        <v>0</v>
      </c>
      <c r="AG148" s="182">
        <f t="shared" ref="AG148:AJ148" si="168">P145+P146-P147</f>
        <v>0</v>
      </c>
      <c r="AH148" s="182">
        <f t="shared" si="168"/>
        <v>0</v>
      </c>
      <c r="AI148" s="182">
        <f t="shared" si="168"/>
        <v>0</v>
      </c>
      <c r="AJ148" s="182">
        <f t="shared" si="168"/>
        <v>0</v>
      </c>
      <c r="AK148" s="188"/>
      <c r="AL148" s="182"/>
      <c r="AM148" s="182"/>
      <c r="AN148" s="182"/>
      <c r="AO148" s="182"/>
      <c r="AP148" s="217">
        <f t="shared" si="124"/>
        <v>1</v>
      </c>
      <c r="AQ148" s="35" t="str">
        <f>IF($AP149&gt;$AP148, IFERROR(MATCH($AP148, $AP$148:$AP149, 0)-1, ROW($AQ$148)-ROW()), "")</f>
        <v/>
      </c>
      <c r="AR148" s="192">
        <f t="shared" ca="1" si="125"/>
        <v>0</v>
      </c>
      <c r="AS148" s="36">
        <f t="shared" ca="1" si="126"/>
        <v>0</v>
      </c>
      <c r="AT148" s="36">
        <f t="shared" ca="1" si="127"/>
        <v>0</v>
      </c>
      <c r="AU148" s="36">
        <f t="shared" ca="1" si="128"/>
        <v>0</v>
      </c>
      <c r="AV148" s="207">
        <f t="shared" ca="1" si="129"/>
        <v>0</v>
      </c>
      <c r="AW148" s="209">
        <f t="shared" ca="1" si="130"/>
        <v>0</v>
      </c>
      <c r="AX148" s="36">
        <f t="shared" ca="1" si="131"/>
        <v>0</v>
      </c>
      <c r="AY148" s="36">
        <f t="shared" ca="1" si="132"/>
        <v>0</v>
      </c>
      <c r="AZ148" s="36">
        <f t="shared" ca="1" si="133"/>
        <v>0</v>
      </c>
      <c r="BA148" s="36">
        <f t="shared" ca="1" si="134"/>
        <v>0</v>
      </c>
      <c r="BB148" s="195" t="str">
        <f t="shared" ca="1" si="135"/>
        <v/>
      </c>
      <c r="BC148" s="43" t="str">
        <f t="shared" ca="1" si="136"/>
        <v/>
      </c>
      <c r="BD148" s="43" t="str">
        <f t="shared" ca="1" si="137"/>
        <v/>
      </c>
      <c r="BE148" s="43" t="str">
        <f t="shared" ca="1" si="138"/>
        <v/>
      </c>
      <c r="BF148" s="43" t="str">
        <f t="shared" ca="1" si="139"/>
        <v/>
      </c>
      <c r="BG148" s="198" t="str">
        <f t="shared" ca="1" si="140"/>
        <v/>
      </c>
      <c r="BH148" s="43" t="str">
        <f t="shared" ca="1" si="141"/>
        <v/>
      </c>
      <c r="BI148" s="43" t="str">
        <f t="shared" ca="1" si="142"/>
        <v/>
      </c>
      <c r="BJ148" s="43" t="str">
        <f t="shared" ca="1" si="143"/>
        <v/>
      </c>
      <c r="BK148" s="43" t="str">
        <f t="shared" ca="1" si="144"/>
        <v/>
      </c>
      <c r="BL148" s="200" t="str">
        <f t="shared" ca="1" si="145"/>
        <v/>
      </c>
      <c r="BM148" s="35" t="str">
        <f t="shared" ca="1" si="146"/>
        <v/>
      </c>
      <c r="BN148" s="35" t="str">
        <f t="shared" ca="1" si="147"/>
        <v/>
      </c>
      <c r="BO148" s="35" t="str">
        <f t="shared" ca="1" si="148"/>
        <v/>
      </c>
      <c r="BP148" s="35" t="str">
        <f t="shared" ca="1" si="149"/>
        <v/>
      </c>
      <c r="BQ148" s="203" t="str">
        <f t="shared" si="160"/>
        <v/>
      </c>
      <c r="BR148" s="204" t="str">
        <f t="shared" ca="1" si="150"/>
        <v/>
      </c>
      <c r="BS148" s="196" t="str">
        <f t="shared" ca="1" si="151"/>
        <v/>
      </c>
      <c r="BT148" s="71" t="str">
        <f t="shared" ca="1" si="152"/>
        <v/>
      </c>
      <c r="BU148" s="71" t="str">
        <f t="shared" ca="1" si="153"/>
        <v/>
      </c>
      <c r="BV148" s="71" t="str">
        <f t="shared" ca="1" si="154"/>
        <v/>
      </c>
      <c r="BW148" s="71" t="str">
        <f t="shared" ca="1" si="155"/>
        <v/>
      </c>
      <c r="BX148" s="210" t="str">
        <f t="shared" ca="1" si="156"/>
        <v/>
      </c>
      <c r="BY148" s="70"/>
      <c r="BZ148" s="41" t="str">
        <f t="shared" ca="1" si="157"/>
        <v/>
      </c>
    </row>
    <row r="149" spans="1:78" ht="14.4" customHeight="1" x14ac:dyDescent="0.3">
      <c r="A149" s="46"/>
      <c r="B149" s="78"/>
      <c r="C149" s="46"/>
      <c r="D149" s="78"/>
      <c r="E149" s="46"/>
      <c r="F149" s="78"/>
      <c r="G149" s="46"/>
      <c r="H149" s="78"/>
      <c r="I149" s="46"/>
      <c r="J149" s="78"/>
      <c r="K149" s="46"/>
      <c r="L149" s="78"/>
      <c r="M149" s="46"/>
      <c r="N149" s="46"/>
      <c r="O149" s="46"/>
      <c r="P149" s="78"/>
      <c r="Q149" s="78"/>
      <c r="R149" s="46"/>
      <c r="S149" s="78"/>
      <c r="T149" s="46"/>
      <c r="U149" s="78"/>
      <c r="V149" s="46"/>
      <c r="W149" s="78"/>
      <c r="X149" s="46"/>
      <c r="Y149" s="78"/>
      <c r="Z149" s="46"/>
      <c r="AA149" s="78"/>
      <c r="AB149" s="46"/>
      <c r="AC149" s="79"/>
      <c r="AD149" s="79"/>
      <c r="AE149" s="79"/>
      <c r="AF149" s="79"/>
      <c r="AG149" s="79"/>
      <c r="AH149" s="79"/>
      <c r="AI149" s="79"/>
      <c r="AJ149" s="79"/>
      <c r="AK149" s="79"/>
      <c r="AL149" s="79"/>
      <c r="AM149" s="79"/>
      <c r="AN149" s="79"/>
      <c r="AO149" s="79"/>
      <c r="AP149" s="79"/>
      <c r="AQ149" s="79"/>
      <c r="AR149" s="80"/>
      <c r="AS149" s="80"/>
      <c r="AT149" s="80"/>
      <c r="AU149" s="80"/>
      <c r="AV149" s="80"/>
      <c r="AW149" s="80"/>
      <c r="AX149" s="80"/>
      <c r="AY149" s="80"/>
      <c r="AZ149" s="80"/>
      <c r="BA149" s="80"/>
      <c r="BB149" s="81"/>
      <c r="BC149" s="81"/>
      <c r="BD149" s="81"/>
      <c r="BE149" s="81"/>
      <c r="BF149" s="81"/>
      <c r="BG149" s="81"/>
      <c r="BH149" s="81"/>
      <c r="BI149" s="81"/>
      <c r="BJ149" s="81"/>
      <c r="BK149" s="81"/>
      <c r="BL149" s="79"/>
      <c r="BM149" s="79"/>
      <c r="BN149" s="79"/>
      <c r="BO149" s="79"/>
      <c r="BP149" s="79"/>
      <c r="BQ149" s="79"/>
      <c r="BR149" s="79"/>
      <c r="BS149" s="79"/>
      <c r="BT149" s="79"/>
      <c r="BU149" s="79"/>
      <c r="BV149" s="79"/>
      <c r="BW149" s="79"/>
      <c r="BX149" s="80"/>
      <c r="BY149" s="80" t="s">
        <v>13</v>
      </c>
      <c r="BZ149" s="40"/>
    </row>
    <row r="150" spans="1:78" s="45" customFormat="1" ht="14.4" customHeight="1" x14ac:dyDescent="0.3">
      <c r="BB150" s="82">
        <f ca="1">COUNTA(BB5:BB148)-COUNTBLANK(BB5:BB148)</f>
        <v>0</v>
      </c>
      <c r="BC150" s="82">
        <f ca="1">COUNTA(BC5:BC148)-COUNTBLANK(BC5:BC148)</f>
        <v>0</v>
      </c>
      <c r="BD150" s="82">
        <f ca="1">COUNTA(BD5:BD148)-COUNTBLANK(BD5:BD148)</f>
        <v>0</v>
      </c>
      <c r="BE150" s="82">
        <f ca="1">COUNTA(BE5:BE148)-COUNTBLANK(BE5:BE148)</f>
        <v>0</v>
      </c>
      <c r="BF150" s="82">
        <f ca="1">COUNTA(BF5:BF148)-COUNTBLANK(BF5:BF148)</f>
        <v>0</v>
      </c>
      <c r="BG150" s="82"/>
      <c r="BH150" s="82"/>
      <c r="BI150" s="82"/>
      <c r="BJ150" s="82"/>
      <c r="BK150" s="82"/>
      <c r="BL150" s="82">
        <f ca="1">COUNTA(BL5:BL148)-COUNTBLANK(BL5:BL148)</f>
        <v>0</v>
      </c>
      <c r="BM150" s="82">
        <f ca="1">COUNTA(BM5:BM148)-COUNTBLANK(BM5:BM148)</f>
        <v>0</v>
      </c>
      <c r="BN150" s="82">
        <f ca="1">COUNTA(BN5:BN148)-COUNTBLANK(BN5:BN148)</f>
        <v>0</v>
      </c>
      <c r="BO150" s="82">
        <f ca="1">COUNTA(BO5:BO148)-COUNTBLANK(BO5:BO148)</f>
        <v>0</v>
      </c>
      <c r="BP150" s="82">
        <f ca="1">COUNTA(BP5:BP148)-COUNTBLANK(BP5:BP148)</f>
        <v>0</v>
      </c>
      <c r="BQ150" s="82"/>
      <c r="BR150" s="82"/>
      <c r="BS150" s="82"/>
      <c r="BT150" s="82"/>
      <c r="BU150" s="82"/>
      <c r="BV150" s="82"/>
      <c r="BW150" s="82"/>
      <c r="BX150" s="82"/>
      <c r="BY150" s="82"/>
      <c r="BZ150" s="29"/>
    </row>
    <row r="151" spans="1:78" ht="14.4" customHeight="1" x14ac:dyDescent="0.3">
      <c r="C151" s="218" t="s">
        <v>410</v>
      </c>
    </row>
    <row r="152" spans="1:78" ht="14.4" customHeight="1" x14ac:dyDescent="0.3">
      <c r="C152" s="218" t="s">
        <v>411</v>
      </c>
    </row>
  </sheetData>
  <sheetProtection algorithmName="SHA-512" hashValue="W27pguHHZvwyWOgGnw8bJmRwCLLBHRTKzL1rE2fIseACrFF2LEw6y9bY+rK5snpAi61aO32HfZd+ZJaJmMsUmQ==" saltValue="qLrn/xSmjMEHAdXkFAO4zA==" spinCount="100000" sheet="1" objects="1" scenarios="1" selectLockedCells="1"/>
  <mergeCells count="4">
    <mergeCell ref="D121:K121"/>
    <mergeCell ref="E136:K136"/>
    <mergeCell ref="E112:K112"/>
    <mergeCell ref="B2:J3"/>
  </mergeCells>
  <conditionalFormatting sqref="L2">
    <cfRule type="expression" dxfId="62" priority="30">
      <formula>$L$2=""</formula>
    </cfRule>
  </conditionalFormatting>
  <conditionalFormatting sqref="BZ5:CZ148">
    <cfRule type="expression" dxfId="61" priority="724">
      <formula>$BR5&lt;&gt;""</formula>
    </cfRule>
    <cfRule type="expression" dxfId="60" priority="731">
      <formula>$BZ5&lt;&gt;""</formula>
    </cfRule>
  </conditionalFormatting>
  <conditionalFormatting sqref="O5:S148">
    <cfRule type="expression" dxfId="59" priority="4">
      <formula>BB5&lt;&gt;""</formula>
    </cfRule>
    <cfRule type="expression" dxfId="58" priority="5">
      <formula>BL5&lt;&gt;""</formula>
    </cfRule>
    <cfRule type="expression" dxfId="57" priority="6">
      <formula>BS5&lt;&gt;""</formula>
    </cfRule>
  </conditionalFormatting>
  <conditionalFormatting sqref="P5:S148">
    <cfRule type="expression" dxfId="56" priority="8">
      <formula>$L$2="Stabiel"</formula>
    </cfRule>
    <cfRule type="expression" dxfId="55" priority="711">
      <formula>AND($L$2&lt;&gt;"Stabiel", P5="")</formula>
    </cfRule>
    <cfRule type="expression" dxfId="54" priority="717">
      <formula>AND($L$2&lt;&gt;"Stabiel", P5&lt;&gt;"", _xlfn.ISFORMULA(P5)=FALSE)</formula>
    </cfRule>
  </conditionalFormatting>
  <conditionalFormatting sqref="O5:O148">
    <cfRule type="containsBlanks" dxfId="53" priority="708">
      <formula>LEN(TRIM(O5))=0</formula>
    </cfRule>
    <cfRule type="expression" dxfId="52" priority="709">
      <formula>AND(O5&lt;&gt;"", _xlfn.ISFORMULA(O5)=FALSE)</formula>
    </cfRule>
  </conditionalFormatting>
  <conditionalFormatting sqref="M2">
    <cfRule type="expression" dxfId="51" priority="2">
      <formula>$L$2="Stabiel"</formula>
    </cfRule>
  </conditionalFormatting>
  <conditionalFormatting sqref="B5:AA148">
    <cfRule type="expression" dxfId="50" priority="738">
      <formula>$AP5=1</formula>
    </cfRule>
  </conditionalFormatting>
  <conditionalFormatting sqref="C5:Z148">
    <cfRule type="expression" dxfId="49" priority="744">
      <formula>$AP5=2</formula>
    </cfRule>
  </conditionalFormatting>
  <conditionalFormatting sqref="D5:Y148">
    <cfRule type="expression" dxfId="48" priority="749">
      <formula>$AP5=3</formula>
    </cfRule>
  </conditionalFormatting>
  <conditionalFormatting sqref="E5:X148">
    <cfRule type="expression" dxfId="47" priority="754">
      <formula>$AP5=4</formula>
    </cfRule>
  </conditionalFormatting>
  <conditionalFormatting sqref="F5:W148">
    <cfRule type="expression" dxfId="46" priority="759">
      <formula>$AP5=5</formula>
    </cfRule>
  </conditionalFormatting>
  <conditionalFormatting sqref="G5:V148">
    <cfRule type="expression" dxfId="45" priority="760">
      <formula>$AP5=6</formula>
    </cfRule>
  </conditionalFormatting>
  <conditionalFormatting sqref="H5:U148">
    <cfRule type="expression" dxfId="44" priority="761">
      <formula>$AP5=7</formula>
    </cfRule>
  </conditionalFormatting>
  <conditionalFormatting sqref="I5:T148">
    <cfRule type="expression" dxfId="43" priority="762">
      <formula>$AP5=8</formula>
    </cfRule>
  </conditionalFormatting>
  <dataValidations count="1">
    <dataValidation type="list" allowBlank="1" showInputMessage="1" showErrorMessage="1" sqref="L2" xr:uid="{652DC7B0-7010-4C07-B0DD-7D672F584C37}">
      <formula1>lstBegrotingType</formula1>
    </dataValidation>
  </dataValidations>
  <pageMargins left="0.70866141732283472" right="0.70866141732283472" top="0.74803149606299213" bottom="0.74803149606299213" header="0.31496062992125984" footer="0.31496062992125984"/>
  <pageSetup paperSize="9" scale="59" fitToHeight="0" orientation="portrait" r:id="rId1"/>
  <headerFooter>
    <oddHeader>&amp;L&amp;G&amp;R&amp;A</oddHeader>
    <oddFooter>Pagina &amp;P van &amp;N</oddFooter>
  </headerFooter>
  <ignoredErrors>
    <ignoredError sqref="L144:L148" numberStoredAsText="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E485-9D15-4A04-A902-DD971DFD279F}">
  <sheetPr codeName="Blad7">
    <pageSetUpPr fitToPage="1"/>
  </sheetPr>
  <dimension ref="A1:BG152"/>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4" customHeight="1" x14ac:dyDescent="0.3"/>
  <cols>
    <col min="1" max="1" width="2.33203125" style="44" customWidth="1"/>
    <col min="2" max="2" width="1.109375" style="83" customWidth="1"/>
    <col min="3" max="4" width="1.109375" style="84" customWidth="1"/>
    <col min="5" max="9" width="1.109375" style="83" customWidth="1"/>
    <col min="10" max="10" width="40" style="83" customWidth="1"/>
    <col min="11" max="11" width="13.33203125" style="31" customWidth="1"/>
    <col min="12" max="12" width="10" style="56" customWidth="1"/>
    <col min="13" max="13" width="15.88671875" style="57" customWidth="1"/>
    <col min="14" max="14" width="14.5546875" style="57" customWidth="1"/>
    <col min="15" max="15" width="94.44140625" style="57" customWidth="1"/>
    <col min="16" max="23" width="1.109375" style="34" customWidth="1"/>
    <col min="24" max="24" width="2.33203125" style="34" hidden="1" customWidth="1"/>
    <col min="25" max="26" width="9.109375" style="31" hidden="1" customWidth="1"/>
    <col min="27" max="28" width="9" style="31" hidden="1" customWidth="1"/>
    <col min="29" max="31" width="9.109375" style="31" hidden="1" customWidth="1"/>
    <col min="32" max="32" width="9" style="31" hidden="1" customWidth="1"/>
    <col min="33" max="33" width="2.33203125" style="27" customWidth="1"/>
    <col min="34" max="16384" width="8.88671875" style="31"/>
  </cols>
  <sheetData>
    <row r="1" spans="1:59" ht="24" customHeight="1" x14ac:dyDescent="0.3">
      <c r="A1" s="237"/>
      <c r="B1" s="55"/>
      <c r="C1" s="55"/>
      <c r="D1" s="55"/>
      <c r="E1" s="55"/>
      <c r="F1" s="55"/>
      <c r="G1" s="55"/>
      <c r="H1" s="55"/>
      <c r="I1" s="55"/>
      <c r="J1" s="55"/>
      <c r="K1" s="247" t="str" cm="1">
        <f t="array" aca="1" ref="K1" ca="1">IF(Sjabloon_status="Test", Watermark_test, IF((Datum_vervaldatum-TODAY())&lt;=0, Watermark_vervallen, IF((Datum_deadline-TODAY())&lt;0, Watermark_aanmaning, "")))</f>
        <v>Dit model dient enkel voor testdoeleinden. De definitieve versie kan hiervan afwijken. Niet gebruiken bij de echte aanvraag!</v>
      </c>
      <c r="O1" s="122"/>
      <c r="W1" s="122" t="str">
        <f>IF($AF$150=1, "Bij 1 rekening ontbreekt er een toelichting – vul aan.", IF($AF$150&gt;1, "Bij "&amp;$AF$150&amp;" rekeningen ontbreekt er een toelichting – vul aan.", ""))</f>
        <v/>
      </c>
    </row>
    <row r="2" spans="1:59" s="44" customFormat="1" ht="9.4499999999999993" customHeight="1" x14ac:dyDescent="0.3">
      <c r="B2" s="331" t="str">
        <f>IF(Controleblad!D17="Aanvraag", "TOELICHTING BIJ BEGROTING", "TOELICHTING BIJ RESULTATENREKENING")</f>
        <v>TOELICHTING BIJ BEGROTING</v>
      </c>
      <c r="C2" s="331"/>
      <c r="D2" s="331"/>
      <c r="E2" s="331"/>
      <c r="F2" s="331"/>
      <c r="G2" s="331"/>
      <c r="H2" s="331"/>
      <c r="I2" s="331"/>
      <c r="J2" s="331"/>
      <c r="L2" s="60"/>
      <c r="M2" s="85"/>
      <c r="N2" s="85"/>
      <c r="O2" s="136"/>
      <c r="P2" s="61"/>
      <c r="Q2" s="61"/>
      <c r="R2" s="61"/>
      <c r="S2" s="61"/>
      <c r="T2" s="61"/>
      <c r="U2" s="61"/>
      <c r="V2" s="61"/>
      <c r="X2" s="61"/>
      <c r="Y2"/>
      <c r="Z2" s="166" t="s">
        <v>407</v>
      </c>
      <c r="AA2"/>
      <c r="AB2"/>
      <c r="AC2" s="185" t="s">
        <v>408</v>
      </c>
      <c r="AD2"/>
      <c r="AE2"/>
      <c r="AF2" s="45"/>
      <c r="AG2" s="28"/>
    </row>
    <row r="3" spans="1:59" s="44" customFormat="1" ht="13.95" customHeight="1" x14ac:dyDescent="0.3">
      <c r="B3" s="331"/>
      <c r="C3" s="331"/>
      <c r="D3" s="331"/>
      <c r="E3" s="331"/>
      <c r="F3" s="331"/>
      <c r="G3" s="331"/>
      <c r="H3" s="331"/>
      <c r="I3" s="331"/>
      <c r="J3" s="331"/>
      <c r="L3" s="60"/>
      <c r="M3" s="85"/>
      <c r="N3" s="85"/>
      <c r="O3" s="136"/>
      <c r="P3" s="61"/>
      <c r="Q3" s="61"/>
      <c r="R3" s="61"/>
      <c r="S3" s="61"/>
      <c r="T3" s="61"/>
      <c r="U3" s="61"/>
      <c r="V3" s="61"/>
      <c r="X3" s="61"/>
      <c r="Y3" s="45"/>
      <c r="Z3" s="185" t="s">
        <v>318</v>
      </c>
      <c r="AA3" s="45"/>
      <c r="AB3" s="45"/>
      <c r="AC3" s="185"/>
      <c r="AD3" s="45"/>
      <c r="AE3" s="45"/>
      <c r="AF3" s="45"/>
      <c r="AG3" s="28"/>
    </row>
    <row r="4" spans="1:59" s="105" customFormat="1" ht="14.4" customHeight="1" x14ac:dyDescent="0.3">
      <c r="A4" s="238"/>
      <c r="B4" s="96" t="s">
        <v>45</v>
      </c>
      <c r="C4" s="96"/>
      <c r="D4" s="96"/>
      <c r="E4" s="96"/>
      <c r="F4" s="96"/>
      <c r="G4" s="96"/>
      <c r="H4" s="96"/>
      <c r="I4" s="96"/>
      <c r="J4" s="96"/>
      <c r="K4" s="95"/>
      <c r="L4" s="96" t="s">
        <v>0</v>
      </c>
      <c r="M4" s="97" t="s">
        <v>399</v>
      </c>
      <c r="N4" s="98" t="s">
        <v>417</v>
      </c>
      <c r="O4" s="98" t="s">
        <v>54</v>
      </c>
      <c r="P4" s="95"/>
      <c r="Q4" s="95"/>
      <c r="R4" s="95"/>
      <c r="S4" s="95"/>
      <c r="T4" s="95"/>
      <c r="U4" s="95"/>
      <c r="V4" s="95"/>
      <c r="W4" s="95"/>
      <c r="X4" s="95"/>
      <c r="Y4" s="100" t="s">
        <v>21</v>
      </c>
      <c r="Z4" s="186" t="str">
        <f>"""+"" én ""-"""</f>
        <v>"+" én "-"</v>
      </c>
      <c r="AA4" s="100" t="str">
        <f xml:space="preserve"> "Enkel ""-"""</f>
        <v>Enkel "-"</v>
      </c>
      <c r="AB4" s="100" t="s">
        <v>159</v>
      </c>
      <c r="AC4" s="216" t="s">
        <v>1</v>
      </c>
      <c r="AD4" s="101" t="s">
        <v>2</v>
      </c>
      <c r="AE4" s="101" t="s">
        <v>94976</v>
      </c>
      <c r="AF4" s="216" t="s">
        <v>418</v>
      </c>
      <c r="AG4" s="104"/>
      <c r="BG4" s="323" t="s">
        <v>3442</v>
      </c>
    </row>
    <row r="5" spans="1:59" s="91" customFormat="1" ht="87" customHeight="1" x14ac:dyDescent="0.3">
      <c r="A5" s="239" t="str">
        <f>IF(AG5&lt;&gt;"", "✘", "")</f>
        <v/>
      </c>
      <c r="B5" s="92"/>
      <c r="C5" s="92" t="s">
        <v>55</v>
      </c>
      <c r="D5" s="89"/>
      <c r="E5" s="89"/>
      <c r="F5" s="89"/>
      <c r="G5" s="89"/>
      <c r="H5" s="89"/>
      <c r="I5" s="89"/>
      <c r="J5" s="89"/>
      <c r="K5" s="86"/>
      <c r="L5" s="90" t="s">
        <v>82</v>
      </c>
      <c r="M5" s="87">
        <f>Begroting!M5</f>
        <v>0</v>
      </c>
      <c r="N5" s="138">
        <f>Begroting!N5</f>
        <v>0</v>
      </c>
      <c r="O5" s="94"/>
      <c r="P5" s="88"/>
      <c r="Q5" s="93"/>
      <c r="R5" s="93"/>
      <c r="S5" s="93"/>
      <c r="T5" s="93"/>
      <c r="U5" s="93"/>
      <c r="V5" s="93"/>
      <c r="W5" s="93"/>
      <c r="X5" s="93"/>
      <c r="Y5" s="88">
        <v>5</v>
      </c>
      <c r="Z5" s="221"/>
      <c r="AA5" s="88"/>
      <c r="AB5" s="88"/>
      <c r="AC5" s="220">
        <f>IF(C5&lt;&gt;"",1,IF(D5&lt;&gt;"",2,IF(E5&lt;&gt;"",3,IF(F5&lt;&gt;"",4,IF(G5&lt;&gt;"",5,IF(H5&lt;&gt;"",6,IF(I5&lt;&gt;"",7,IF(J5&lt;&gt;"",8))))))))</f>
        <v>1</v>
      </c>
      <c r="AD5" s="44">
        <f>IF($AC6&gt;$AC5, IFERROR(MATCH($AC5, $AC6:$AC$148, 0)-1, ROW($AD$148)-ROW()), "")</f>
        <v>76</v>
      </c>
      <c r="AE5" s="44">
        <f>IF(M5&lt;&gt;0, IF(AB5&lt;&gt;"", AB5, IF(AC6&lt;=AC5, 1, 0)), -1)</f>
        <v>-1</v>
      </c>
      <c r="AF5" s="320" t="str">
        <f>IF(AE5&gt;0, IF(O5="", "| Toelichting verplicht.", ""), "")</f>
        <v/>
      </c>
      <c r="AG5" s="222" t="str">
        <f>AF5</f>
        <v/>
      </c>
    </row>
    <row r="6" spans="1:59" s="91" customFormat="1" ht="87" customHeight="1" x14ac:dyDescent="0.3">
      <c r="A6" s="239" t="str">
        <f t="shared" ref="A6:A77" si="0">IF(AG6&lt;&gt;"", "✘", "")</f>
        <v/>
      </c>
      <c r="B6" s="92"/>
      <c r="C6" s="92" t="s">
        <v>39</v>
      </c>
      <c r="D6" s="89" t="s">
        <v>5</v>
      </c>
      <c r="E6" s="89"/>
      <c r="F6" s="89"/>
      <c r="G6" s="89"/>
      <c r="H6" s="89"/>
      <c r="I6" s="89"/>
      <c r="J6" s="89"/>
      <c r="K6" s="86"/>
      <c r="L6" s="90">
        <v>70</v>
      </c>
      <c r="M6" s="87">
        <f>Begroting!M6</f>
        <v>0</v>
      </c>
      <c r="N6" s="138">
        <f>Begroting!N6</f>
        <v>0</v>
      </c>
      <c r="O6" s="94"/>
      <c r="P6" s="88"/>
      <c r="Q6" s="93"/>
      <c r="R6" s="93"/>
      <c r="S6" s="93"/>
      <c r="T6" s="93"/>
      <c r="U6" s="93"/>
      <c r="V6" s="93"/>
      <c r="W6" s="93"/>
      <c r="X6" s="93"/>
      <c r="Y6" s="88">
        <v>6</v>
      </c>
      <c r="Z6" s="221"/>
      <c r="AA6" s="88"/>
      <c r="AB6" s="88"/>
      <c r="AC6" s="220">
        <f t="shared" ref="AC6:AC7" si="1">IF(C6&lt;&gt;"",1,IF(D6&lt;&gt;"",2,IF(E6&lt;&gt;"",3,IF(F6&lt;&gt;"",4,IF(G6&lt;&gt;"",5,IF(H6&lt;&gt;"",6,IF(I6&lt;&gt;"",7,IF(J6&lt;&gt;"",8))))))))</f>
        <v>2</v>
      </c>
      <c r="AD6" s="44">
        <f>IF($AC7&gt;$AC6, IFERROR(MATCH($AC6, $AC7:$AC$148, 0)-1, ROW($AD$148)-ROW()), "")</f>
        <v>25</v>
      </c>
      <c r="AE6" s="44">
        <f t="shared" ref="AE6:AE69" si="2">IF(M6&lt;&gt;0, IF(AB6&lt;&gt;"", AB6, IF(AC7&lt;=AC6, 1, 0)), -1)</f>
        <v>-1</v>
      </c>
      <c r="AF6" s="320" t="str">
        <f t="shared" ref="AF6:AF69" si="3">IF(AE6&gt;0, IF(O6="", "| Toelichting verplicht.", ""), "")</f>
        <v/>
      </c>
      <c r="AG6" s="222" t="str">
        <f t="shared" ref="AG6:AG7" si="4">AF6</f>
        <v/>
      </c>
    </row>
    <row r="7" spans="1:59" s="91" customFormat="1" ht="87" customHeight="1" x14ac:dyDescent="0.3">
      <c r="A7" s="239" t="str">
        <f t="shared" si="0"/>
        <v/>
      </c>
      <c r="B7" s="92"/>
      <c r="C7" s="92" t="s">
        <v>39</v>
      </c>
      <c r="D7" s="89" t="s">
        <v>39</v>
      </c>
      <c r="E7" s="89" t="s">
        <v>321</v>
      </c>
      <c r="F7" s="89"/>
      <c r="G7" s="89"/>
      <c r="H7" s="89"/>
      <c r="I7" s="89"/>
      <c r="J7" s="89"/>
      <c r="K7" s="86"/>
      <c r="L7" s="90">
        <v>700</v>
      </c>
      <c r="M7" s="87">
        <f>Begroting!M7</f>
        <v>0</v>
      </c>
      <c r="N7" s="138">
        <f>Begroting!N7</f>
        <v>0</v>
      </c>
      <c r="O7" s="94"/>
      <c r="P7" s="88"/>
      <c r="Q7" s="93"/>
      <c r="R7" s="93"/>
      <c r="S7" s="93"/>
      <c r="T7" s="93"/>
      <c r="U7" s="93"/>
      <c r="V7" s="93"/>
      <c r="W7" s="93"/>
      <c r="X7" s="93"/>
      <c r="Y7" s="88">
        <v>7</v>
      </c>
      <c r="Z7" s="221"/>
      <c r="AA7" s="88"/>
      <c r="AB7" s="88"/>
      <c r="AC7" s="220">
        <f t="shared" si="1"/>
        <v>3</v>
      </c>
      <c r="AD7" s="44">
        <f>IF($AC8&gt;$AC7, IFERROR(MATCH($AC7, $AC8:$AC$148, 0)-1, ROW($AD$148)-ROW()), "")</f>
        <v>9</v>
      </c>
      <c r="AE7" s="44">
        <f t="shared" si="2"/>
        <v>-1</v>
      </c>
      <c r="AF7" s="320" t="str">
        <f t="shared" si="3"/>
        <v/>
      </c>
      <c r="AG7" s="222" t="str">
        <f t="shared" si="4"/>
        <v/>
      </c>
    </row>
    <row r="8" spans="1:59" s="91" customFormat="1" ht="87" customHeight="1" x14ac:dyDescent="0.3">
      <c r="A8" s="239" t="str">
        <f t="shared" si="0"/>
        <v/>
      </c>
      <c r="B8" s="92"/>
      <c r="C8" s="92" t="s">
        <v>39</v>
      </c>
      <c r="D8" s="89" t="s">
        <v>39</v>
      </c>
      <c r="E8" s="89" t="s">
        <v>39</v>
      </c>
      <c r="F8" s="89" t="s">
        <v>322</v>
      </c>
      <c r="G8" s="89"/>
      <c r="H8" s="89"/>
      <c r="I8" s="89"/>
      <c r="J8" s="89"/>
      <c r="K8" s="86"/>
      <c r="L8" s="90">
        <v>7000</v>
      </c>
      <c r="M8" s="87">
        <f>Begroting!M8</f>
        <v>0</v>
      </c>
      <c r="N8" s="138" t="str">
        <f>Begroting!N8</f>
        <v/>
      </c>
      <c r="O8" s="94"/>
      <c r="P8" s="88"/>
      <c r="Q8" s="93"/>
      <c r="R8" s="93"/>
      <c r="S8" s="93"/>
      <c r="T8" s="93"/>
      <c r="U8" s="93"/>
      <c r="V8" s="93"/>
      <c r="W8" s="93"/>
      <c r="X8" s="93"/>
      <c r="Y8" s="88">
        <v>8</v>
      </c>
      <c r="Z8" s="221"/>
      <c r="AA8" s="88"/>
      <c r="AB8" s="88"/>
      <c r="AC8" s="220">
        <f t="shared" ref="AC8:AC71" si="5">IF(C8&lt;&gt;"",1,IF(D8&lt;&gt;"",2,IF(E8&lt;&gt;"",3,IF(F8&lt;&gt;"",4,IF(G8&lt;&gt;"",5,IF(H8&lt;&gt;"",6,IF(I8&lt;&gt;"",7,IF(J8&lt;&gt;"",8))))))))</f>
        <v>4</v>
      </c>
      <c r="AD8" s="44" t="str">
        <f>IF($AC9&gt;$AC8, IFERROR(MATCH($AC8, $AC9:$AC$148, 0)-1, ROW($AD$148)-ROW()), "")</f>
        <v/>
      </c>
      <c r="AE8" s="44">
        <f t="shared" si="2"/>
        <v>-1</v>
      </c>
      <c r="AF8" s="320" t="str">
        <f t="shared" si="3"/>
        <v/>
      </c>
      <c r="AG8" s="222" t="str">
        <f t="shared" ref="AG8:AG71" si="6">AF8</f>
        <v/>
      </c>
    </row>
    <row r="9" spans="1:59" s="91" customFormat="1" ht="87" customHeight="1" x14ac:dyDescent="0.3">
      <c r="A9" s="239" t="str">
        <f t="shared" si="0"/>
        <v/>
      </c>
      <c r="B9" s="92"/>
      <c r="C9" s="92" t="s">
        <v>39</v>
      </c>
      <c r="D9" s="89" t="s">
        <v>39</v>
      </c>
      <c r="E9" s="89" t="s">
        <v>39</v>
      </c>
      <c r="F9" s="89" t="s">
        <v>323</v>
      </c>
      <c r="G9" s="89"/>
      <c r="H9" s="89"/>
      <c r="I9" s="89"/>
      <c r="J9" s="89"/>
      <c r="K9" s="86"/>
      <c r="L9" s="90">
        <v>7001</v>
      </c>
      <c r="M9" s="87">
        <f>Begroting!M9</f>
        <v>0</v>
      </c>
      <c r="N9" s="138" t="str">
        <f>Begroting!N9</f>
        <v/>
      </c>
      <c r="O9" s="94"/>
      <c r="P9" s="88"/>
      <c r="Q9" s="93"/>
      <c r="R9" s="93"/>
      <c r="S9" s="93"/>
      <c r="T9" s="93"/>
      <c r="U9" s="93"/>
      <c r="V9" s="93"/>
      <c r="W9" s="93"/>
      <c r="X9" s="93"/>
      <c r="Y9" s="88">
        <v>9</v>
      </c>
      <c r="Z9" s="221"/>
      <c r="AA9" s="88"/>
      <c r="AB9" s="88"/>
      <c r="AC9" s="220">
        <f t="shared" si="5"/>
        <v>4</v>
      </c>
      <c r="AD9" s="44" t="str">
        <f>IF($AC10&gt;$AC9, IFERROR(MATCH($AC9, $AC10:$AC$148, 0)-1, ROW($AD$148)-ROW()), "")</f>
        <v/>
      </c>
      <c r="AE9" s="44">
        <f t="shared" si="2"/>
        <v>-1</v>
      </c>
      <c r="AF9" s="320" t="str">
        <f t="shared" si="3"/>
        <v/>
      </c>
      <c r="AG9" s="222" t="str">
        <f t="shared" si="6"/>
        <v/>
      </c>
    </row>
    <row r="10" spans="1:59" s="91" customFormat="1" ht="87" customHeight="1" x14ac:dyDescent="0.3">
      <c r="A10" s="239" t="str">
        <f t="shared" si="0"/>
        <v/>
      </c>
      <c r="B10" s="92"/>
      <c r="C10" s="92" t="s">
        <v>39</v>
      </c>
      <c r="D10" s="89" t="s">
        <v>39</v>
      </c>
      <c r="E10" s="89" t="s">
        <v>39</v>
      </c>
      <c r="F10" s="89" t="s">
        <v>94984</v>
      </c>
      <c r="G10" s="89"/>
      <c r="H10" s="89"/>
      <c r="I10" s="89"/>
      <c r="J10" s="89"/>
      <c r="K10" s="86"/>
      <c r="L10" s="90">
        <v>7002</v>
      </c>
      <c r="M10" s="87">
        <f>Begroting!M10</f>
        <v>0</v>
      </c>
      <c r="N10" s="138" t="str">
        <f>Begroting!N10</f>
        <v/>
      </c>
      <c r="O10" s="94"/>
      <c r="P10" s="88"/>
      <c r="Q10" s="93"/>
      <c r="R10" s="93"/>
      <c r="S10" s="93"/>
      <c r="T10" s="93"/>
      <c r="U10" s="93"/>
      <c r="V10" s="93"/>
      <c r="W10" s="93"/>
      <c r="X10" s="93"/>
      <c r="Y10" s="88">
        <v>10</v>
      </c>
      <c r="Z10" s="221"/>
      <c r="AA10" s="88"/>
      <c r="AB10" s="88"/>
      <c r="AC10" s="220">
        <f t="shared" si="5"/>
        <v>4</v>
      </c>
      <c r="AD10" s="44" t="str">
        <f>IF($AC11&gt;$AC10, IFERROR(MATCH($AC10, $AC11:$AC$148, 0)-1, ROW($AD$148)-ROW()), "")</f>
        <v/>
      </c>
      <c r="AE10" s="44">
        <f t="shared" si="2"/>
        <v>-1</v>
      </c>
      <c r="AF10" s="320" t="str">
        <f t="shared" si="3"/>
        <v/>
      </c>
      <c r="AG10" s="222" t="str">
        <f t="shared" si="6"/>
        <v/>
      </c>
    </row>
    <row r="11" spans="1:59" s="91" customFormat="1" ht="87" customHeight="1" x14ac:dyDescent="0.3">
      <c r="A11" s="239" t="str">
        <f t="shared" si="0"/>
        <v/>
      </c>
      <c r="B11" s="92"/>
      <c r="C11" s="92" t="s">
        <v>39</v>
      </c>
      <c r="D11" s="89" t="s">
        <v>39</v>
      </c>
      <c r="E11" s="89" t="s">
        <v>39</v>
      </c>
      <c r="F11" s="89" t="s">
        <v>324</v>
      </c>
      <c r="G11" s="89"/>
      <c r="H11" s="89"/>
      <c r="I11" s="89"/>
      <c r="J11" s="89"/>
      <c r="K11" s="86"/>
      <c r="L11" s="90">
        <v>7003</v>
      </c>
      <c r="M11" s="87">
        <f>Begroting!M11</f>
        <v>0</v>
      </c>
      <c r="N11" s="138">
        <f>Begroting!N11</f>
        <v>0</v>
      </c>
      <c r="O11" s="94"/>
      <c r="P11" s="88"/>
      <c r="Q11" s="93"/>
      <c r="R11" s="93"/>
      <c r="S11" s="93"/>
      <c r="T11" s="93"/>
      <c r="U11" s="93"/>
      <c r="V11" s="93"/>
      <c r="W11" s="93"/>
      <c r="X11" s="93"/>
      <c r="Y11" s="88">
        <v>11</v>
      </c>
      <c r="Z11" s="221"/>
      <c r="AA11" s="88"/>
      <c r="AB11" s="88"/>
      <c r="AC11" s="220">
        <f t="shared" si="5"/>
        <v>4</v>
      </c>
      <c r="AD11" s="44">
        <f>IF($AC12&gt;$AC11, IFERROR(MATCH($AC11, $AC12:$AC$148, 0)-1, ROW($AD$148)-ROW()), "")</f>
        <v>2</v>
      </c>
      <c r="AE11" s="44">
        <f t="shared" si="2"/>
        <v>-1</v>
      </c>
      <c r="AF11" s="320" t="str">
        <f t="shared" si="3"/>
        <v/>
      </c>
      <c r="AG11" s="222" t="str">
        <f t="shared" si="6"/>
        <v/>
      </c>
    </row>
    <row r="12" spans="1:59" s="91" customFormat="1" ht="87" customHeight="1" x14ac:dyDescent="0.3">
      <c r="A12" s="239" t="str">
        <f t="shared" si="0"/>
        <v/>
      </c>
      <c r="B12" s="92"/>
      <c r="C12" s="92" t="s">
        <v>39</v>
      </c>
      <c r="D12" s="89" t="s">
        <v>39</v>
      </c>
      <c r="E12" s="89" t="s">
        <v>39</v>
      </c>
      <c r="F12" s="89" t="s">
        <v>39</v>
      </c>
      <c r="G12" s="89" t="s">
        <v>325</v>
      </c>
      <c r="H12" s="89"/>
      <c r="I12" s="89"/>
      <c r="J12" s="89"/>
      <c r="K12" s="86"/>
      <c r="L12" s="90">
        <v>70030</v>
      </c>
      <c r="M12" s="87">
        <f>Begroting!M12</f>
        <v>0</v>
      </c>
      <c r="N12" s="138" t="str">
        <f>Begroting!N12</f>
        <v/>
      </c>
      <c r="O12" s="94"/>
      <c r="P12" s="88"/>
      <c r="Q12" s="93"/>
      <c r="R12" s="93"/>
      <c r="S12" s="93"/>
      <c r="T12" s="93"/>
      <c r="U12" s="93"/>
      <c r="V12" s="93"/>
      <c r="W12" s="93"/>
      <c r="X12" s="93"/>
      <c r="Y12" s="88">
        <v>12</v>
      </c>
      <c r="Z12" s="221"/>
      <c r="AA12" s="88"/>
      <c r="AB12" s="88"/>
      <c r="AC12" s="220">
        <f t="shared" si="5"/>
        <v>5</v>
      </c>
      <c r="AD12" s="44" t="str">
        <f>IF($AC13&gt;$AC12, IFERROR(MATCH($AC12, $AC13:$AC$148, 0)-1, ROW($AD$148)-ROW()), "")</f>
        <v/>
      </c>
      <c r="AE12" s="44">
        <f t="shared" si="2"/>
        <v>-1</v>
      </c>
      <c r="AF12" s="320" t="str">
        <f t="shared" si="3"/>
        <v/>
      </c>
      <c r="AG12" s="222" t="str">
        <f t="shared" si="6"/>
        <v/>
      </c>
    </row>
    <row r="13" spans="1:59" s="91" customFormat="1" ht="87" customHeight="1" x14ac:dyDescent="0.3">
      <c r="A13" s="239" t="str">
        <f t="shared" si="0"/>
        <v/>
      </c>
      <c r="B13" s="92"/>
      <c r="C13" s="92" t="s">
        <v>39</v>
      </c>
      <c r="D13" s="89" t="s">
        <v>39</v>
      </c>
      <c r="E13" s="89" t="s">
        <v>39</v>
      </c>
      <c r="F13" s="89" t="s">
        <v>39</v>
      </c>
      <c r="G13" s="89" t="s">
        <v>326</v>
      </c>
      <c r="H13" s="89"/>
      <c r="I13" s="89"/>
      <c r="J13" s="89"/>
      <c r="K13" s="86"/>
      <c r="L13" s="90">
        <v>70031</v>
      </c>
      <c r="M13" s="87">
        <f>Begroting!M13</f>
        <v>0</v>
      </c>
      <c r="N13" s="138" t="str">
        <f>Begroting!N13</f>
        <v/>
      </c>
      <c r="O13" s="94"/>
      <c r="P13" s="88"/>
      <c r="Q13" s="93"/>
      <c r="R13" s="93"/>
      <c r="S13" s="93"/>
      <c r="T13" s="93"/>
      <c r="U13" s="93"/>
      <c r="V13" s="93"/>
      <c r="W13" s="93"/>
      <c r="X13" s="93"/>
      <c r="Y13" s="88">
        <v>13</v>
      </c>
      <c r="Z13" s="221"/>
      <c r="AA13" s="88"/>
      <c r="AB13" s="88"/>
      <c r="AC13" s="220">
        <f t="shared" si="5"/>
        <v>5</v>
      </c>
      <c r="AD13" s="44" t="str">
        <f>IF($AC14&gt;$AC13, IFERROR(MATCH($AC13, $AC14:$AC$148, 0)-1, ROW($AD$148)-ROW()), "")</f>
        <v/>
      </c>
      <c r="AE13" s="44">
        <f t="shared" si="2"/>
        <v>-1</v>
      </c>
      <c r="AF13" s="320" t="str">
        <f t="shared" si="3"/>
        <v/>
      </c>
      <c r="AG13" s="222" t="str">
        <f t="shared" si="6"/>
        <v/>
      </c>
    </row>
    <row r="14" spans="1:59" s="91" customFormat="1" ht="87" customHeight="1" x14ac:dyDescent="0.3">
      <c r="A14" s="239" t="str">
        <f t="shared" si="0"/>
        <v/>
      </c>
      <c r="B14" s="92"/>
      <c r="C14" s="92" t="s">
        <v>39</v>
      </c>
      <c r="D14" s="89" t="s">
        <v>39</v>
      </c>
      <c r="E14" s="89" t="s">
        <v>39</v>
      </c>
      <c r="F14" s="89" t="s">
        <v>327</v>
      </c>
      <c r="G14" s="89"/>
      <c r="H14" s="89"/>
      <c r="I14" s="89"/>
      <c r="J14" s="89"/>
      <c r="K14" s="86"/>
      <c r="L14" s="90">
        <v>7004</v>
      </c>
      <c r="M14" s="87">
        <f>Begroting!M14</f>
        <v>0</v>
      </c>
      <c r="N14" s="138" t="str">
        <f>Begroting!N14</f>
        <v/>
      </c>
      <c r="O14" s="94"/>
      <c r="P14" s="88"/>
      <c r="Q14" s="93"/>
      <c r="R14" s="93"/>
      <c r="S14" s="93"/>
      <c r="T14" s="93"/>
      <c r="U14" s="93"/>
      <c r="V14" s="93"/>
      <c r="W14" s="93"/>
      <c r="X14" s="93"/>
      <c r="Y14" s="88">
        <v>14</v>
      </c>
      <c r="Z14" s="221"/>
      <c r="AA14" s="88"/>
      <c r="AB14" s="88"/>
      <c r="AC14" s="220">
        <f t="shared" si="5"/>
        <v>4</v>
      </c>
      <c r="AD14" s="44" t="str">
        <f>IF($AC15&gt;$AC14, IFERROR(MATCH($AC14, $AC15:$AC$148, 0)-1, ROW($AD$148)-ROW()), "")</f>
        <v/>
      </c>
      <c r="AE14" s="44">
        <f t="shared" si="2"/>
        <v>-1</v>
      </c>
      <c r="AF14" s="320" t="str">
        <f t="shared" si="3"/>
        <v/>
      </c>
      <c r="AG14" s="222" t="str">
        <f t="shared" si="6"/>
        <v/>
      </c>
    </row>
    <row r="15" spans="1:59" s="91" customFormat="1" ht="87" customHeight="1" x14ac:dyDescent="0.3">
      <c r="A15" s="239" t="str">
        <f t="shared" si="0"/>
        <v/>
      </c>
      <c r="B15" s="92"/>
      <c r="C15" s="92"/>
      <c r="D15" s="89"/>
      <c r="E15" s="89"/>
      <c r="F15" s="89" t="s">
        <v>405</v>
      </c>
      <c r="G15" s="89"/>
      <c r="H15" s="89"/>
      <c r="I15" s="89"/>
      <c r="J15" s="89"/>
      <c r="K15" s="86"/>
      <c r="L15" s="90">
        <v>7005</v>
      </c>
      <c r="M15" s="87">
        <f>Begroting!M15</f>
        <v>0</v>
      </c>
      <c r="N15" s="138" t="str">
        <f>Begroting!N15</f>
        <v/>
      </c>
      <c r="O15" s="94"/>
      <c r="P15" s="88"/>
      <c r="Q15" s="93"/>
      <c r="R15" s="93"/>
      <c r="S15" s="93"/>
      <c r="T15" s="93"/>
      <c r="U15" s="93"/>
      <c r="V15" s="93"/>
      <c r="W15" s="93"/>
      <c r="X15" s="93"/>
      <c r="Y15" s="88">
        <v>15</v>
      </c>
      <c r="Z15" s="221"/>
      <c r="AA15" s="88"/>
      <c r="AB15" s="88"/>
      <c r="AC15" s="220">
        <f t="shared" si="5"/>
        <v>4</v>
      </c>
      <c r="AD15" s="44" t="str">
        <f>IF($AC16&gt;$AC15, IFERROR(MATCH($AC15, $AC16:$AC$148, 0)-1, ROW($AD$148)-ROW()), "")</f>
        <v/>
      </c>
      <c r="AE15" s="44">
        <f t="shared" si="2"/>
        <v>-1</v>
      </c>
      <c r="AF15" s="320" t="str">
        <f t="shared" si="3"/>
        <v/>
      </c>
      <c r="AG15" s="222" t="str">
        <f t="shared" si="6"/>
        <v/>
      </c>
    </row>
    <row r="16" spans="1:59" s="91" customFormat="1" ht="87" customHeight="1" x14ac:dyDescent="0.3">
      <c r="A16" s="239" t="str">
        <f t="shared" si="0"/>
        <v/>
      </c>
      <c r="B16" s="92"/>
      <c r="C16" s="92" t="s">
        <v>39</v>
      </c>
      <c r="D16" s="89" t="s">
        <v>39</v>
      </c>
      <c r="E16" s="89" t="s">
        <v>39</v>
      </c>
      <c r="F16" s="89" t="s">
        <v>328</v>
      </c>
      <c r="G16" s="89"/>
      <c r="H16" s="89"/>
      <c r="I16" s="89"/>
      <c r="J16" s="89"/>
      <c r="K16" s="86"/>
      <c r="L16" s="90">
        <v>7008</v>
      </c>
      <c r="M16" s="87">
        <f>Begroting!M16</f>
        <v>0</v>
      </c>
      <c r="N16" s="138" t="str">
        <f>Begroting!N16</f>
        <v/>
      </c>
      <c r="O16" s="94"/>
      <c r="P16" s="88"/>
      <c r="Q16" s="93"/>
      <c r="R16" s="93"/>
      <c r="S16" s="93"/>
      <c r="T16" s="93"/>
      <c r="U16" s="93"/>
      <c r="V16" s="93"/>
      <c r="W16" s="93"/>
      <c r="X16" s="93"/>
      <c r="Y16" s="88">
        <v>16</v>
      </c>
      <c r="Z16" s="221"/>
      <c r="AA16" s="88"/>
      <c r="AB16" s="88"/>
      <c r="AC16" s="220">
        <f t="shared" si="5"/>
        <v>4</v>
      </c>
      <c r="AD16" s="44" t="str">
        <f>IF($AC17&gt;$AC16, IFERROR(MATCH($AC16, $AC17:$AC$148, 0)-1, ROW($AD$148)-ROW()), "")</f>
        <v/>
      </c>
      <c r="AE16" s="44">
        <f t="shared" si="2"/>
        <v>-1</v>
      </c>
      <c r="AF16" s="320" t="str">
        <f t="shared" si="3"/>
        <v/>
      </c>
      <c r="AG16" s="222" t="str">
        <f t="shared" si="6"/>
        <v/>
      </c>
    </row>
    <row r="17" spans="1:33" s="91" customFormat="1" ht="87" customHeight="1" x14ac:dyDescent="0.3">
      <c r="A17" s="239" t="str">
        <f t="shared" si="0"/>
        <v/>
      </c>
      <c r="B17" s="92"/>
      <c r="C17" s="92" t="s">
        <v>39</v>
      </c>
      <c r="D17" s="89" t="s">
        <v>39</v>
      </c>
      <c r="E17" s="89" t="s">
        <v>329</v>
      </c>
      <c r="F17" s="89"/>
      <c r="G17" s="89"/>
      <c r="H17" s="89"/>
      <c r="I17" s="89"/>
      <c r="J17" s="89"/>
      <c r="K17" s="86"/>
      <c r="L17" s="90">
        <v>701</v>
      </c>
      <c r="M17" s="87">
        <f>Begroting!M17</f>
        <v>0</v>
      </c>
      <c r="N17" s="138">
        <f>Begroting!N17</f>
        <v>0</v>
      </c>
      <c r="O17" s="94"/>
      <c r="P17" s="88"/>
      <c r="Q17" s="93"/>
      <c r="R17" s="93"/>
      <c r="S17" s="93"/>
      <c r="T17" s="93"/>
      <c r="U17" s="93"/>
      <c r="V17" s="93"/>
      <c r="W17" s="93"/>
      <c r="X17" s="93"/>
      <c r="Y17" s="88">
        <v>17</v>
      </c>
      <c r="Z17" s="221"/>
      <c r="AA17" s="88"/>
      <c r="AB17" s="88"/>
      <c r="AC17" s="220">
        <f t="shared" si="5"/>
        <v>3</v>
      </c>
      <c r="AD17" s="44">
        <f>IF($AC18&gt;$AC17, IFERROR(MATCH($AC17, $AC18:$AC$148, 0)-1, ROW($AD$148)-ROW()), "")</f>
        <v>6</v>
      </c>
      <c r="AE17" s="44">
        <f t="shared" si="2"/>
        <v>-1</v>
      </c>
      <c r="AF17" s="320" t="str">
        <f t="shared" si="3"/>
        <v/>
      </c>
      <c r="AG17" s="222" t="str">
        <f t="shared" si="6"/>
        <v/>
      </c>
    </row>
    <row r="18" spans="1:33" s="91" customFormat="1" ht="87" customHeight="1" x14ac:dyDescent="0.3">
      <c r="A18" s="239" t="str">
        <f t="shared" si="0"/>
        <v/>
      </c>
      <c r="B18" s="92"/>
      <c r="C18" s="92" t="s">
        <v>39</v>
      </c>
      <c r="D18" s="89" t="s">
        <v>39</v>
      </c>
      <c r="E18" s="89" t="s">
        <v>39</v>
      </c>
      <c r="F18" s="89" t="s">
        <v>394</v>
      </c>
      <c r="G18" s="89"/>
      <c r="H18" s="89"/>
      <c r="I18" s="89"/>
      <c r="J18" s="89"/>
      <c r="K18" s="86"/>
      <c r="L18" s="90">
        <v>7010</v>
      </c>
      <c r="M18" s="87">
        <f>Begroting!M18</f>
        <v>0</v>
      </c>
      <c r="N18" s="138">
        <f>Begroting!N18</f>
        <v>0</v>
      </c>
      <c r="O18" s="94"/>
      <c r="P18" s="88"/>
      <c r="Q18" s="93"/>
      <c r="R18" s="93"/>
      <c r="S18" s="93"/>
      <c r="T18" s="93"/>
      <c r="U18" s="93"/>
      <c r="V18" s="93"/>
      <c r="W18" s="93"/>
      <c r="X18" s="93"/>
      <c r="Y18" s="88">
        <v>18</v>
      </c>
      <c r="Z18" s="221"/>
      <c r="AA18" s="88"/>
      <c r="AB18" s="88"/>
      <c r="AC18" s="220">
        <f t="shared" si="5"/>
        <v>4</v>
      </c>
      <c r="AD18" s="44">
        <f>IF($AC19&gt;$AC18, IFERROR(MATCH($AC18, $AC19:$AC$148, 0)-1, ROW($AD$148)-ROW()), "")</f>
        <v>2</v>
      </c>
      <c r="AE18" s="44">
        <f t="shared" si="2"/>
        <v>-1</v>
      </c>
      <c r="AF18" s="320" t="str">
        <f t="shared" si="3"/>
        <v/>
      </c>
      <c r="AG18" s="222" t="str">
        <f t="shared" si="6"/>
        <v/>
      </c>
    </row>
    <row r="19" spans="1:33" s="91" customFormat="1" ht="87" customHeight="1" x14ac:dyDescent="0.3">
      <c r="A19" s="239" t="str">
        <f t="shared" si="0"/>
        <v/>
      </c>
      <c r="B19" s="92"/>
      <c r="C19" s="92" t="s">
        <v>39</v>
      </c>
      <c r="D19" s="89" t="s">
        <v>39</v>
      </c>
      <c r="E19" s="89" t="s">
        <v>39</v>
      </c>
      <c r="F19" s="89" t="s">
        <v>39</v>
      </c>
      <c r="G19" s="89" t="s">
        <v>325</v>
      </c>
      <c r="H19" s="89"/>
      <c r="I19" s="89"/>
      <c r="J19" s="89"/>
      <c r="K19" s="86"/>
      <c r="L19" s="90">
        <v>70100</v>
      </c>
      <c r="M19" s="87">
        <f>Begroting!M19</f>
        <v>0</v>
      </c>
      <c r="N19" s="138" t="str">
        <f>Begroting!N19</f>
        <v/>
      </c>
      <c r="O19" s="94"/>
      <c r="P19" s="88"/>
      <c r="Q19" s="93"/>
      <c r="R19" s="93"/>
      <c r="S19" s="93"/>
      <c r="T19" s="93"/>
      <c r="U19" s="93"/>
      <c r="V19" s="93"/>
      <c r="W19" s="93"/>
      <c r="X19" s="93"/>
      <c r="Y19" s="88">
        <v>19</v>
      </c>
      <c r="Z19" s="221"/>
      <c r="AA19" s="88"/>
      <c r="AB19" s="88"/>
      <c r="AC19" s="220">
        <f t="shared" si="5"/>
        <v>5</v>
      </c>
      <c r="AD19" s="44" t="str">
        <f>IF($AC20&gt;$AC19, IFERROR(MATCH($AC19, $AC20:$AC$148, 0)-1, ROW($AD$148)-ROW()), "")</f>
        <v/>
      </c>
      <c r="AE19" s="44">
        <f t="shared" si="2"/>
        <v>-1</v>
      </c>
      <c r="AF19" s="320" t="str">
        <f t="shared" si="3"/>
        <v/>
      </c>
      <c r="AG19" s="222" t="str">
        <f t="shared" si="6"/>
        <v/>
      </c>
    </row>
    <row r="20" spans="1:33" s="91" customFormat="1" ht="87" customHeight="1" x14ac:dyDescent="0.3">
      <c r="A20" s="239" t="str">
        <f t="shared" si="0"/>
        <v/>
      </c>
      <c r="B20" s="92"/>
      <c r="C20" s="92" t="s">
        <v>39</v>
      </c>
      <c r="D20" s="89" t="s">
        <v>39</v>
      </c>
      <c r="E20" s="89" t="s">
        <v>39</v>
      </c>
      <c r="F20" s="89" t="s">
        <v>39</v>
      </c>
      <c r="G20" s="89" t="s">
        <v>326</v>
      </c>
      <c r="H20" s="89"/>
      <c r="I20" s="89"/>
      <c r="J20" s="89"/>
      <c r="K20" s="86"/>
      <c r="L20" s="90">
        <v>70101</v>
      </c>
      <c r="M20" s="87">
        <f>Begroting!M20</f>
        <v>0</v>
      </c>
      <c r="N20" s="138" t="str">
        <f>Begroting!N20</f>
        <v/>
      </c>
      <c r="O20" s="94"/>
      <c r="P20" s="88"/>
      <c r="Q20" s="93"/>
      <c r="R20" s="93"/>
      <c r="S20" s="93"/>
      <c r="T20" s="93"/>
      <c r="U20" s="93"/>
      <c r="V20" s="93"/>
      <c r="W20" s="93"/>
      <c r="X20" s="93"/>
      <c r="Y20" s="88">
        <v>20</v>
      </c>
      <c r="Z20" s="221"/>
      <c r="AA20" s="88"/>
      <c r="AB20" s="88"/>
      <c r="AC20" s="220">
        <f t="shared" si="5"/>
        <v>5</v>
      </c>
      <c r="AD20" s="44" t="str">
        <f>IF($AC21&gt;$AC20, IFERROR(MATCH($AC20, $AC21:$AC$148, 0)-1, ROW($AD$148)-ROW()), "")</f>
        <v/>
      </c>
      <c r="AE20" s="44">
        <f t="shared" si="2"/>
        <v>-1</v>
      </c>
      <c r="AF20" s="320" t="str">
        <f t="shared" si="3"/>
        <v/>
      </c>
      <c r="AG20" s="222" t="str">
        <f t="shared" si="6"/>
        <v/>
      </c>
    </row>
    <row r="21" spans="1:33" s="91" customFormat="1" ht="87" customHeight="1" x14ac:dyDescent="0.3">
      <c r="A21" s="239" t="str">
        <f t="shared" si="0"/>
        <v/>
      </c>
      <c r="B21" s="92"/>
      <c r="C21" s="92" t="s">
        <v>39</v>
      </c>
      <c r="D21" s="89" t="s">
        <v>39</v>
      </c>
      <c r="E21" s="89" t="s">
        <v>39</v>
      </c>
      <c r="F21" s="89" t="s">
        <v>330</v>
      </c>
      <c r="G21" s="89"/>
      <c r="H21" s="89"/>
      <c r="I21" s="89"/>
      <c r="J21" s="89"/>
      <c r="K21" s="86"/>
      <c r="L21" s="90">
        <v>7011</v>
      </c>
      <c r="M21" s="87">
        <f>Begroting!M21</f>
        <v>0</v>
      </c>
      <c r="N21" s="138">
        <f>Begroting!N21</f>
        <v>0</v>
      </c>
      <c r="O21" s="94"/>
      <c r="P21" s="88"/>
      <c r="Q21" s="93"/>
      <c r="R21" s="93"/>
      <c r="S21" s="93"/>
      <c r="T21" s="93"/>
      <c r="U21" s="93"/>
      <c r="V21" s="93"/>
      <c r="W21" s="93"/>
      <c r="X21" s="93"/>
      <c r="Y21" s="88">
        <v>21</v>
      </c>
      <c r="Z21" s="221"/>
      <c r="AA21" s="88"/>
      <c r="AB21" s="88"/>
      <c r="AC21" s="220">
        <f t="shared" si="5"/>
        <v>4</v>
      </c>
      <c r="AD21" s="44">
        <f>IF($AC22&gt;$AC21, IFERROR(MATCH($AC21, $AC22:$AC$148, 0)-1, ROW($AD$148)-ROW()), "")</f>
        <v>4</v>
      </c>
      <c r="AE21" s="44">
        <f t="shared" si="2"/>
        <v>-1</v>
      </c>
      <c r="AF21" s="320" t="str">
        <f t="shared" si="3"/>
        <v/>
      </c>
      <c r="AG21" s="222" t="str">
        <f t="shared" si="6"/>
        <v/>
      </c>
    </row>
    <row r="22" spans="1:33" s="91" customFormat="1" ht="87" customHeight="1" x14ac:dyDescent="0.3">
      <c r="A22" s="239" t="str">
        <f t="shared" si="0"/>
        <v/>
      </c>
      <c r="B22" s="92"/>
      <c r="C22" s="92" t="s">
        <v>39</v>
      </c>
      <c r="D22" s="89" t="s">
        <v>39</v>
      </c>
      <c r="E22" s="89" t="s">
        <v>39</v>
      </c>
      <c r="F22" s="89" t="s">
        <v>39</v>
      </c>
      <c r="G22" s="89" t="s">
        <v>325</v>
      </c>
      <c r="H22" s="89"/>
      <c r="I22" s="89"/>
      <c r="J22" s="89"/>
      <c r="K22" s="86"/>
      <c r="L22" s="90">
        <v>70110</v>
      </c>
      <c r="M22" s="87">
        <f>Begroting!M22</f>
        <v>0</v>
      </c>
      <c r="N22" s="138" t="str">
        <f>Begroting!N22</f>
        <v/>
      </c>
      <c r="O22" s="94"/>
      <c r="P22" s="88"/>
      <c r="Q22" s="93"/>
      <c r="R22" s="93"/>
      <c r="S22" s="93"/>
      <c r="T22" s="93"/>
      <c r="U22" s="93"/>
      <c r="V22" s="93"/>
      <c r="W22" s="93"/>
      <c r="X22" s="93"/>
      <c r="Y22" s="88">
        <v>22</v>
      </c>
      <c r="Z22" s="221"/>
      <c r="AA22" s="88"/>
      <c r="AB22" s="88"/>
      <c r="AC22" s="220">
        <f t="shared" si="5"/>
        <v>5</v>
      </c>
      <c r="AD22" s="44" t="str">
        <f>IF($AC23&gt;$AC22, IFERROR(MATCH($AC22, $AC23:$AC$148, 0)-1, ROW($AD$148)-ROW()), "")</f>
        <v/>
      </c>
      <c r="AE22" s="44">
        <f t="shared" si="2"/>
        <v>-1</v>
      </c>
      <c r="AF22" s="320" t="str">
        <f t="shared" si="3"/>
        <v/>
      </c>
      <c r="AG22" s="222" t="str">
        <f t="shared" si="6"/>
        <v/>
      </c>
    </row>
    <row r="23" spans="1:33" s="91" customFormat="1" ht="87" customHeight="1" x14ac:dyDescent="0.3">
      <c r="A23" s="239" t="str">
        <f t="shared" si="0"/>
        <v/>
      </c>
      <c r="B23" s="92"/>
      <c r="C23" s="92" t="s">
        <v>39</v>
      </c>
      <c r="D23" s="89" t="s">
        <v>39</v>
      </c>
      <c r="E23" s="89" t="s">
        <v>39</v>
      </c>
      <c r="F23" s="89" t="s">
        <v>39</v>
      </c>
      <c r="G23" s="89" t="s">
        <v>326</v>
      </c>
      <c r="H23" s="89"/>
      <c r="I23" s="89"/>
      <c r="J23" s="89"/>
      <c r="K23" s="86"/>
      <c r="L23" s="90">
        <v>70111</v>
      </c>
      <c r="M23" s="87">
        <f>Begroting!M23</f>
        <v>0</v>
      </c>
      <c r="N23" s="138" t="str">
        <f>Begroting!N23</f>
        <v/>
      </c>
      <c r="O23" s="94"/>
      <c r="P23" s="88"/>
      <c r="Q23" s="93"/>
      <c r="R23" s="93"/>
      <c r="S23" s="93"/>
      <c r="T23" s="93"/>
      <c r="U23" s="93"/>
      <c r="V23" s="93"/>
      <c r="W23" s="93"/>
      <c r="X23" s="93"/>
      <c r="Y23" s="88">
        <v>23</v>
      </c>
      <c r="Z23" s="221"/>
      <c r="AA23" s="88"/>
      <c r="AB23" s="88"/>
      <c r="AC23" s="220">
        <f t="shared" si="5"/>
        <v>5</v>
      </c>
      <c r="AD23" s="44" t="str">
        <f>IF($AC24&gt;$AC23, IFERROR(MATCH($AC23, $AC24:$AC$148, 0)-1, ROW($AD$148)-ROW()), "")</f>
        <v/>
      </c>
      <c r="AE23" s="44">
        <f t="shared" si="2"/>
        <v>-1</v>
      </c>
      <c r="AF23" s="320" t="str">
        <f t="shared" si="3"/>
        <v/>
      </c>
      <c r="AG23" s="222" t="str">
        <f t="shared" si="6"/>
        <v/>
      </c>
    </row>
    <row r="24" spans="1:33" s="91" customFormat="1" ht="87" customHeight="1" x14ac:dyDescent="0.3">
      <c r="A24" s="239" t="str">
        <f t="shared" si="0"/>
        <v/>
      </c>
      <c r="B24" s="92"/>
      <c r="C24" s="92" t="s">
        <v>39</v>
      </c>
      <c r="D24" s="89" t="s">
        <v>39</v>
      </c>
      <c r="E24" s="89" t="s">
        <v>331</v>
      </c>
      <c r="F24" s="89"/>
      <c r="G24" s="89"/>
      <c r="H24" s="89"/>
      <c r="I24" s="89"/>
      <c r="J24" s="89"/>
      <c r="K24" s="86"/>
      <c r="L24" s="90">
        <v>702</v>
      </c>
      <c r="M24" s="87">
        <f>Begroting!M24</f>
        <v>0</v>
      </c>
      <c r="N24" s="138" t="str">
        <f>Begroting!N24</f>
        <v/>
      </c>
      <c r="O24" s="94"/>
      <c r="P24" s="88"/>
      <c r="Q24" s="93"/>
      <c r="R24" s="93"/>
      <c r="S24" s="93"/>
      <c r="T24" s="93"/>
      <c r="U24" s="93"/>
      <c r="V24" s="93"/>
      <c r="W24" s="93"/>
      <c r="X24" s="93"/>
      <c r="Y24" s="88">
        <v>24</v>
      </c>
      <c r="Z24" s="221"/>
      <c r="AA24" s="88"/>
      <c r="AB24" s="88"/>
      <c r="AC24" s="220">
        <f t="shared" si="5"/>
        <v>3</v>
      </c>
      <c r="AD24" s="44" t="str">
        <f>IF($AC25&gt;$AC24, IFERROR(MATCH($AC24, $AC25:$AC$148, 0)-1, ROW($AD$148)-ROW()), "")</f>
        <v/>
      </c>
      <c r="AE24" s="44">
        <f t="shared" si="2"/>
        <v>-1</v>
      </c>
      <c r="AF24" s="320" t="str">
        <f t="shared" si="3"/>
        <v/>
      </c>
      <c r="AG24" s="222" t="str">
        <f t="shared" si="6"/>
        <v/>
      </c>
    </row>
    <row r="25" spans="1:33" s="91" customFormat="1" ht="87" customHeight="1" x14ac:dyDescent="0.3">
      <c r="A25" s="239" t="str">
        <f t="shared" si="0"/>
        <v/>
      </c>
      <c r="B25" s="92"/>
      <c r="C25" s="92" t="s">
        <v>39</v>
      </c>
      <c r="D25" s="89" t="s">
        <v>39</v>
      </c>
      <c r="E25" s="89" t="s">
        <v>332</v>
      </c>
      <c r="F25" s="89"/>
      <c r="G25" s="89"/>
      <c r="H25" s="89"/>
      <c r="I25" s="89"/>
      <c r="J25" s="89"/>
      <c r="K25" s="86"/>
      <c r="L25" s="90">
        <v>703</v>
      </c>
      <c r="M25" s="87">
        <f>Begroting!M25</f>
        <v>0</v>
      </c>
      <c r="N25" s="138">
        <f>Begroting!N25</f>
        <v>0</v>
      </c>
      <c r="O25" s="94"/>
      <c r="P25" s="88"/>
      <c r="Q25" s="93"/>
      <c r="R25" s="93"/>
      <c r="S25" s="93"/>
      <c r="T25" s="93"/>
      <c r="U25" s="93"/>
      <c r="V25" s="93"/>
      <c r="W25" s="93"/>
      <c r="X25" s="93"/>
      <c r="Y25" s="88">
        <v>25</v>
      </c>
      <c r="Z25" s="221"/>
      <c r="AA25" s="88"/>
      <c r="AB25" s="88"/>
      <c r="AC25" s="220">
        <f t="shared" si="5"/>
        <v>3</v>
      </c>
      <c r="AD25" s="44">
        <f>IF($AC26&gt;$AC25, IFERROR(MATCH($AC25, $AC26:$AC$148, 0)-1, ROW($AD$148)-ROW()), "")</f>
        <v>4</v>
      </c>
      <c r="AE25" s="44">
        <f t="shared" si="2"/>
        <v>-1</v>
      </c>
      <c r="AF25" s="320" t="str">
        <f t="shared" si="3"/>
        <v/>
      </c>
      <c r="AG25" s="222" t="str">
        <f t="shared" si="6"/>
        <v/>
      </c>
    </row>
    <row r="26" spans="1:33" s="91" customFormat="1" ht="87" customHeight="1" x14ac:dyDescent="0.3">
      <c r="A26" s="239" t="str">
        <f t="shared" si="0"/>
        <v/>
      </c>
      <c r="B26" s="92"/>
      <c r="C26" s="92" t="s">
        <v>39</v>
      </c>
      <c r="D26" s="89" t="s">
        <v>39</v>
      </c>
      <c r="E26" s="89" t="s">
        <v>39</v>
      </c>
      <c r="F26" s="89" t="s">
        <v>333</v>
      </c>
      <c r="G26" s="89"/>
      <c r="H26" s="89"/>
      <c r="I26" s="89"/>
      <c r="J26" s="89"/>
      <c r="K26" s="86"/>
      <c r="L26" s="90">
        <v>7030</v>
      </c>
      <c r="M26" s="87">
        <f>Begroting!M26</f>
        <v>0</v>
      </c>
      <c r="N26" s="138" t="str">
        <f>Begroting!N26</f>
        <v/>
      </c>
      <c r="O26" s="94"/>
      <c r="P26" s="88"/>
      <c r="Q26" s="93"/>
      <c r="R26" s="93"/>
      <c r="S26" s="93"/>
      <c r="T26" s="93"/>
      <c r="U26" s="93"/>
      <c r="V26" s="93"/>
      <c r="W26" s="93"/>
      <c r="X26" s="93"/>
      <c r="Y26" s="88">
        <v>26</v>
      </c>
      <c r="Z26" s="221"/>
      <c r="AA26" s="88"/>
      <c r="AB26" s="88"/>
      <c r="AC26" s="220">
        <f t="shared" si="5"/>
        <v>4</v>
      </c>
      <c r="AD26" s="44" t="str">
        <f>IF($AC27&gt;$AC26, IFERROR(MATCH($AC26, $AC27:$AC$148, 0)-1, ROW($AD$148)-ROW()), "")</f>
        <v/>
      </c>
      <c r="AE26" s="44">
        <f t="shared" si="2"/>
        <v>-1</v>
      </c>
      <c r="AF26" s="320" t="str">
        <f t="shared" si="3"/>
        <v/>
      </c>
      <c r="AG26" s="222" t="str">
        <f t="shared" si="6"/>
        <v/>
      </c>
    </row>
    <row r="27" spans="1:33" s="91" customFormat="1" ht="87" customHeight="1" x14ac:dyDescent="0.3">
      <c r="A27" s="239" t="str">
        <f t="shared" si="0"/>
        <v/>
      </c>
      <c r="B27" s="92"/>
      <c r="C27" s="92" t="s">
        <v>39</v>
      </c>
      <c r="D27" s="89" t="s">
        <v>39</v>
      </c>
      <c r="E27" s="89" t="s">
        <v>39</v>
      </c>
      <c r="F27" s="89" t="s">
        <v>334</v>
      </c>
      <c r="G27" s="89"/>
      <c r="H27" s="89"/>
      <c r="I27" s="89"/>
      <c r="J27" s="89"/>
      <c r="K27" s="86"/>
      <c r="L27" s="90">
        <v>7031</v>
      </c>
      <c r="M27" s="87">
        <f>Begroting!M27</f>
        <v>0</v>
      </c>
      <c r="N27" s="138" t="str">
        <f>Begroting!N27</f>
        <v/>
      </c>
      <c r="O27" s="94"/>
      <c r="P27" s="88"/>
      <c r="Q27" s="93"/>
      <c r="R27" s="93"/>
      <c r="S27" s="93"/>
      <c r="T27" s="93"/>
      <c r="U27" s="93"/>
      <c r="V27" s="93"/>
      <c r="W27" s="93"/>
      <c r="X27" s="93"/>
      <c r="Y27" s="88">
        <v>27</v>
      </c>
      <c r="Z27" s="221"/>
      <c r="AA27" s="88"/>
      <c r="AB27" s="88"/>
      <c r="AC27" s="220">
        <f t="shared" si="5"/>
        <v>4</v>
      </c>
      <c r="AD27" s="44" t="str">
        <f>IF($AC28&gt;$AC27, IFERROR(MATCH($AC27, $AC28:$AC$148, 0)-1, ROW($AD$148)-ROW()), "")</f>
        <v/>
      </c>
      <c r="AE27" s="44">
        <f t="shared" si="2"/>
        <v>-1</v>
      </c>
      <c r="AF27" s="320" t="str">
        <f t="shared" si="3"/>
        <v/>
      </c>
      <c r="AG27" s="222" t="str">
        <f t="shared" si="6"/>
        <v/>
      </c>
    </row>
    <row r="28" spans="1:33" s="91" customFormat="1" ht="87" customHeight="1" x14ac:dyDescent="0.3">
      <c r="A28" s="239" t="str">
        <f t="shared" si="0"/>
        <v/>
      </c>
      <c r="B28" s="92"/>
      <c r="C28" s="92" t="s">
        <v>39</v>
      </c>
      <c r="D28" s="89" t="s">
        <v>39</v>
      </c>
      <c r="E28" s="89" t="s">
        <v>39</v>
      </c>
      <c r="F28" s="89" t="s">
        <v>335</v>
      </c>
      <c r="G28" s="89"/>
      <c r="H28" s="89"/>
      <c r="I28" s="89"/>
      <c r="J28" s="89"/>
      <c r="K28" s="86"/>
      <c r="L28" s="90">
        <v>7032</v>
      </c>
      <c r="M28" s="87">
        <f>Begroting!M28</f>
        <v>0</v>
      </c>
      <c r="N28" s="138" t="str">
        <f>Begroting!N28</f>
        <v/>
      </c>
      <c r="O28" s="94"/>
      <c r="P28" s="88"/>
      <c r="Q28" s="93"/>
      <c r="R28" s="93"/>
      <c r="S28" s="93"/>
      <c r="T28" s="93"/>
      <c r="U28" s="93"/>
      <c r="V28" s="93"/>
      <c r="W28" s="93"/>
      <c r="X28" s="93"/>
      <c r="Y28" s="88">
        <v>28</v>
      </c>
      <c r="Z28" s="221"/>
      <c r="AA28" s="88"/>
      <c r="AB28" s="88"/>
      <c r="AC28" s="220">
        <f t="shared" si="5"/>
        <v>4</v>
      </c>
      <c r="AD28" s="44" t="str">
        <f>IF($AC29&gt;$AC28, IFERROR(MATCH($AC28, $AC29:$AC$148, 0)-1, ROW($AD$148)-ROW()), "")</f>
        <v/>
      </c>
      <c r="AE28" s="44">
        <f t="shared" si="2"/>
        <v>-1</v>
      </c>
      <c r="AF28" s="320" t="str">
        <f t="shared" si="3"/>
        <v/>
      </c>
      <c r="AG28" s="222" t="str">
        <f t="shared" si="6"/>
        <v/>
      </c>
    </row>
    <row r="29" spans="1:33" s="91" customFormat="1" ht="87" customHeight="1" x14ac:dyDescent="0.3">
      <c r="A29" s="239" t="str">
        <f t="shared" si="0"/>
        <v/>
      </c>
      <c r="B29" s="92"/>
      <c r="C29" s="92" t="s">
        <v>39</v>
      </c>
      <c r="D29" s="89" t="s">
        <v>39</v>
      </c>
      <c r="E29" s="89" t="s">
        <v>39</v>
      </c>
      <c r="F29" s="89" t="s">
        <v>336</v>
      </c>
      <c r="G29" s="89"/>
      <c r="H29" s="89"/>
      <c r="I29" s="89"/>
      <c r="J29" s="89"/>
      <c r="K29" s="86"/>
      <c r="L29" s="90">
        <v>7038</v>
      </c>
      <c r="M29" s="87">
        <f>Begroting!M29</f>
        <v>0</v>
      </c>
      <c r="N29" s="138" t="str">
        <f>Begroting!N29</f>
        <v/>
      </c>
      <c r="O29" s="94"/>
      <c r="P29" s="88"/>
      <c r="Q29" s="93"/>
      <c r="R29" s="93"/>
      <c r="S29" s="93"/>
      <c r="T29" s="93"/>
      <c r="U29" s="93"/>
      <c r="V29" s="93"/>
      <c r="W29" s="93"/>
      <c r="X29" s="93"/>
      <c r="Y29" s="88">
        <v>29</v>
      </c>
      <c r="Z29" s="221"/>
      <c r="AA29" s="88"/>
      <c r="AB29" s="88"/>
      <c r="AC29" s="220">
        <f t="shared" si="5"/>
        <v>4</v>
      </c>
      <c r="AD29" s="44" t="str">
        <f>IF($AC30&gt;$AC29, IFERROR(MATCH($AC29, $AC30:$AC$148, 0)-1, ROW($AD$148)-ROW()), "")</f>
        <v/>
      </c>
      <c r="AE29" s="44">
        <f t="shared" si="2"/>
        <v>-1</v>
      </c>
      <c r="AF29" s="320" t="str">
        <f t="shared" si="3"/>
        <v/>
      </c>
      <c r="AG29" s="222" t="str">
        <f t="shared" si="6"/>
        <v/>
      </c>
    </row>
    <row r="30" spans="1:33" s="91" customFormat="1" ht="87" customHeight="1" x14ac:dyDescent="0.3">
      <c r="A30" s="239" t="str">
        <f t="shared" si="0"/>
        <v/>
      </c>
      <c r="B30" s="92"/>
      <c r="C30" s="92" t="s">
        <v>39</v>
      </c>
      <c r="D30" s="89" t="s">
        <v>39</v>
      </c>
      <c r="E30" s="89" t="s">
        <v>337</v>
      </c>
      <c r="F30" s="89"/>
      <c r="G30" s="89"/>
      <c r="H30" s="89"/>
      <c r="I30" s="89"/>
      <c r="J30" s="89"/>
      <c r="K30" s="86"/>
      <c r="L30" s="90">
        <v>704</v>
      </c>
      <c r="M30" s="87">
        <f>Begroting!M30</f>
        <v>0</v>
      </c>
      <c r="N30" s="138" t="str">
        <f>Begroting!N30</f>
        <v/>
      </c>
      <c r="O30" s="94"/>
      <c r="P30" s="88"/>
      <c r="Q30" s="93"/>
      <c r="R30" s="93"/>
      <c r="S30" s="93"/>
      <c r="T30" s="93"/>
      <c r="U30" s="93"/>
      <c r="V30" s="93"/>
      <c r="W30" s="93"/>
      <c r="X30" s="93"/>
      <c r="Y30" s="88">
        <v>30</v>
      </c>
      <c r="Z30" s="221"/>
      <c r="AA30" s="88"/>
      <c r="AB30" s="88"/>
      <c r="AC30" s="220">
        <f t="shared" si="5"/>
        <v>3</v>
      </c>
      <c r="AD30" s="44" t="str">
        <f>IF($AC31&gt;$AC30, IFERROR(MATCH($AC30, $AC31:$AC$148, 0)-1, ROW($AD$148)-ROW()), "")</f>
        <v/>
      </c>
      <c r="AE30" s="44">
        <f t="shared" si="2"/>
        <v>-1</v>
      </c>
      <c r="AF30" s="320" t="str">
        <f t="shared" si="3"/>
        <v/>
      </c>
      <c r="AG30" s="222" t="str">
        <f t="shared" si="6"/>
        <v/>
      </c>
    </row>
    <row r="31" spans="1:33" s="91" customFormat="1" ht="87" customHeight="1" x14ac:dyDescent="0.3">
      <c r="A31" s="239" t="str">
        <f t="shared" si="0"/>
        <v/>
      </c>
      <c r="B31" s="92"/>
      <c r="C31" s="92" t="s">
        <v>39</v>
      </c>
      <c r="D31" s="89" t="s">
        <v>39</v>
      </c>
      <c r="E31" s="89" t="s">
        <v>338</v>
      </c>
      <c r="F31" s="89"/>
      <c r="G31" s="89"/>
      <c r="H31" s="89"/>
      <c r="I31" s="89"/>
      <c r="J31" s="89"/>
      <c r="K31" s="86"/>
      <c r="L31" s="90">
        <v>708</v>
      </c>
      <c r="M31" s="87">
        <f>Begroting!M31</f>
        <v>0</v>
      </c>
      <c r="N31" s="138" t="str">
        <f>Begroting!N31</f>
        <v/>
      </c>
      <c r="O31" s="94"/>
      <c r="P31" s="88"/>
      <c r="Q31" s="93"/>
      <c r="R31" s="93"/>
      <c r="S31" s="93"/>
      <c r="T31" s="93"/>
      <c r="U31" s="93"/>
      <c r="V31" s="93"/>
      <c r="W31" s="93"/>
      <c r="X31" s="93"/>
      <c r="Y31" s="88">
        <v>31</v>
      </c>
      <c r="Z31" s="221"/>
      <c r="AA31" s="88"/>
      <c r="AB31" s="88"/>
      <c r="AC31" s="220">
        <f t="shared" si="5"/>
        <v>3</v>
      </c>
      <c r="AD31" s="44" t="str">
        <f>IF($AC32&gt;$AC31, IFERROR(MATCH($AC31, $AC32:$AC$148, 0)-1, ROW($AD$148)-ROW()), "")</f>
        <v/>
      </c>
      <c r="AE31" s="44">
        <f t="shared" si="2"/>
        <v>-1</v>
      </c>
      <c r="AF31" s="320" t="str">
        <f t="shared" si="3"/>
        <v/>
      </c>
      <c r="AG31" s="222" t="str">
        <f t="shared" si="6"/>
        <v/>
      </c>
    </row>
    <row r="32" spans="1:33" s="91" customFormat="1" ht="87" customHeight="1" x14ac:dyDescent="0.3">
      <c r="A32" s="239" t="str">
        <f t="shared" si="0"/>
        <v/>
      </c>
      <c r="B32" s="92"/>
      <c r="C32" s="92" t="s">
        <v>39</v>
      </c>
      <c r="D32" s="333" t="s">
        <v>29</v>
      </c>
      <c r="E32" s="333"/>
      <c r="F32" s="333"/>
      <c r="G32" s="333"/>
      <c r="H32" s="333"/>
      <c r="I32" s="333"/>
      <c r="J32" s="333"/>
      <c r="K32" s="333"/>
      <c r="L32" s="90">
        <v>71</v>
      </c>
      <c r="M32" s="87">
        <f>Begroting!M32</f>
        <v>0</v>
      </c>
      <c r="N32" s="138" t="str">
        <f>Begroting!N32</f>
        <v/>
      </c>
      <c r="O32" s="94"/>
      <c r="P32" s="88"/>
      <c r="Q32" s="93"/>
      <c r="R32" s="93"/>
      <c r="S32" s="93"/>
      <c r="T32" s="93"/>
      <c r="U32" s="93"/>
      <c r="V32" s="93"/>
      <c r="W32" s="93"/>
      <c r="X32" s="93"/>
      <c r="Y32" s="88">
        <v>32</v>
      </c>
      <c r="Z32" s="221"/>
      <c r="AA32" s="88"/>
      <c r="AB32" s="88"/>
      <c r="AC32" s="220">
        <f t="shared" si="5"/>
        <v>2</v>
      </c>
      <c r="AD32" s="44" t="str">
        <f>IF($AC33&gt;$AC32, IFERROR(MATCH($AC32, $AC33:$AC$148, 0)-1, ROW($AD$148)-ROW()), "")</f>
        <v/>
      </c>
      <c r="AE32" s="44">
        <f t="shared" si="2"/>
        <v>-1</v>
      </c>
      <c r="AF32" s="320" t="str">
        <f t="shared" si="3"/>
        <v/>
      </c>
      <c r="AG32" s="222" t="str">
        <f t="shared" si="6"/>
        <v/>
      </c>
    </row>
    <row r="33" spans="1:33" s="91" customFormat="1" ht="87" customHeight="1" x14ac:dyDescent="0.3">
      <c r="A33" s="239" t="str">
        <f t="shared" si="0"/>
        <v/>
      </c>
      <c r="B33" s="92"/>
      <c r="C33" s="92" t="s">
        <v>39</v>
      </c>
      <c r="D33" s="89" t="s">
        <v>6</v>
      </c>
      <c r="E33" s="89"/>
      <c r="F33" s="89"/>
      <c r="G33" s="89"/>
      <c r="H33" s="89"/>
      <c r="I33" s="89"/>
      <c r="J33" s="89"/>
      <c r="K33" s="86"/>
      <c r="L33" s="90">
        <v>72</v>
      </c>
      <c r="M33" s="87">
        <f>Begroting!M33</f>
        <v>0</v>
      </c>
      <c r="N33" s="138" t="str">
        <f>Begroting!N33</f>
        <v/>
      </c>
      <c r="O33" s="94"/>
      <c r="P33" s="88"/>
      <c r="Q33" s="93"/>
      <c r="R33" s="93"/>
      <c r="S33" s="93"/>
      <c r="T33" s="93"/>
      <c r="U33" s="93"/>
      <c r="V33" s="93"/>
      <c r="W33" s="93"/>
      <c r="X33" s="93"/>
      <c r="Y33" s="88">
        <v>33</v>
      </c>
      <c r="Z33" s="221"/>
      <c r="AA33" s="88"/>
      <c r="AB33" s="88"/>
      <c r="AC33" s="220">
        <f t="shared" si="5"/>
        <v>2</v>
      </c>
      <c r="AD33" s="44" t="str">
        <f>IF($AC34&gt;$AC33, IFERROR(MATCH($AC33, $AC34:$AC$148, 0)-1, ROW($AD$148)-ROW()), "")</f>
        <v/>
      </c>
      <c r="AE33" s="44">
        <f t="shared" si="2"/>
        <v>-1</v>
      </c>
      <c r="AF33" s="320" t="str">
        <f t="shared" si="3"/>
        <v/>
      </c>
      <c r="AG33" s="222" t="str">
        <f t="shared" si="6"/>
        <v/>
      </c>
    </row>
    <row r="34" spans="1:33" s="91" customFormat="1" ht="87" customHeight="1" x14ac:dyDescent="0.3">
      <c r="A34" s="239" t="str">
        <f t="shared" si="0"/>
        <v/>
      </c>
      <c r="B34" s="92"/>
      <c r="C34" s="92" t="s">
        <v>39</v>
      </c>
      <c r="D34" s="89" t="s">
        <v>30</v>
      </c>
      <c r="E34" s="89"/>
      <c r="F34" s="89"/>
      <c r="G34" s="89"/>
      <c r="H34" s="89"/>
      <c r="I34" s="89"/>
      <c r="J34" s="89"/>
      <c r="K34" s="86"/>
      <c r="L34" s="90">
        <v>73</v>
      </c>
      <c r="M34" s="87">
        <f>Begroting!M34</f>
        <v>0</v>
      </c>
      <c r="N34" s="138">
        <f>Begroting!N34</f>
        <v>0</v>
      </c>
      <c r="O34" s="94"/>
      <c r="P34" s="88"/>
      <c r="Q34" s="93"/>
      <c r="R34" s="93"/>
      <c r="S34" s="93"/>
      <c r="T34" s="93"/>
      <c r="U34" s="93"/>
      <c r="V34" s="93"/>
      <c r="W34" s="93"/>
      <c r="X34" s="93"/>
      <c r="Y34" s="88">
        <v>34</v>
      </c>
      <c r="Z34" s="221"/>
      <c r="AA34" s="88"/>
      <c r="AB34" s="88"/>
      <c r="AC34" s="220">
        <f t="shared" si="5"/>
        <v>2</v>
      </c>
      <c r="AD34" s="44">
        <f>IF($AC35&gt;$AC34, IFERROR(MATCH($AC34, $AC35:$AC$148, 0)-1, ROW($AD$148)-ROW()), "")</f>
        <v>45</v>
      </c>
      <c r="AE34" s="44">
        <f t="shared" si="2"/>
        <v>-1</v>
      </c>
      <c r="AF34" s="320" t="str">
        <f t="shared" si="3"/>
        <v/>
      </c>
      <c r="AG34" s="222" t="str">
        <f t="shared" si="6"/>
        <v/>
      </c>
    </row>
    <row r="35" spans="1:33" s="91" customFormat="1" ht="87" customHeight="1" x14ac:dyDescent="0.3">
      <c r="A35" s="239" t="str">
        <f t="shared" si="0"/>
        <v/>
      </c>
      <c r="B35" s="92"/>
      <c r="C35" s="92" t="s">
        <v>39</v>
      </c>
      <c r="D35" s="89" t="s">
        <v>39</v>
      </c>
      <c r="E35" s="89" t="s">
        <v>339</v>
      </c>
      <c r="F35" s="89"/>
      <c r="G35" s="89"/>
      <c r="H35" s="89"/>
      <c r="I35" s="89"/>
      <c r="J35" s="89"/>
      <c r="K35" s="86"/>
      <c r="L35" s="90">
        <v>730</v>
      </c>
      <c r="M35" s="87">
        <f>Begroting!M35</f>
        <v>0</v>
      </c>
      <c r="N35" s="138" t="str">
        <f>Begroting!N35</f>
        <v/>
      </c>
      <c r="O35" s="94"/>
      <c r="P35" s="88"/>
      <c r="Q35" s="93"/>
      <c r="R35" s="93"/>
      <c r="S35" s="93"/>
      <c r="T35" s="93"/>
      <c r="U35" s="93"/>
      <c r="V35" s="93"/>
      <c r="W35" s="93"/>
      <c r="X35" s="93"/>
      <c r="Y35" s="88">
        <v>35</v>
      </c>
      <c r="Z35" s="221"/>
      <c r="AA35" s="88"/>
      <c r="AB35" s="88"/>
      <c r="AC35" s="220">
        <f t="shared" si="5"/>
        <v>3</v>
      </c>
      <c r="AD35" s="44" t="str">
        <f>IF($AC36&gt;$AC35, IFERROR(MATCH($AC35, $AC36:$AC$148, 0)-1, ROW($AD$148)-ROW()), "")</f>
        <v/>
      </c>
      <c r="AE35" s="44">
        <f t="shared" si="2"/>
        <v>-1</v>
      </c>
      <c r="AF35" s="320" t="str">
        <f t="shared" si="3"/>
        <v/>
      </c>
      <c r="AG35" s="222" t="str">
        <f t="shared" si="6"/>
        <v/>
      </c>
    </row>
    <row r="36" spans="1:33" s="91" customFormat="1" ht="87" customHeight="1" x14ac:dyDescent="0.3">
      <c r="A36" s="239" t="str">
        <f t="shared" si="0"/>
        <v/>
      </c>
      <c r="B36" s="92"/>
      <c r="C36" s="92" t="s">
        <v>39</v>
      </c>
      <c r="D36" s="89" t="s">
        <v>39</v>
      </c>
      <c r="E36" s="89" t="s">
        <v>340</v>
      </c>
      <c r="F36" s="89"/>
      <c r="G36" s="89"/>
      <c r="H36" s="89"/>
      <c r="I36" s="89"/>
      <c r="J36" s="89"/>
      <c r="K36" s="86"/>
      <c r="L36" s="90">
        <v>731</v>
      </c>
      <c r="M36" s="87">
        <f>Begroting!M36</f>
        <v>0</v>
      </c>
      <c r="N36" s="138" t="str">
        <f>Begroting!N36</f>
        <v/>
      </c>
      <c r="O36" s="94"/>
      <c r="P36" s="88"/>
      <c r="Q36" s="93"/>
      <c r="R36" s="93"/>
      <c r="S36" s="93"/>
      <c r="T36" s="93"/>
      <c r="U36" s="93"/>
      <c r="V36" s="93"/>
      <c r="W36" s="93"/>
      <c r="X36" s="93"/>
      <c r="Y36" s="88">
        <v>36</v>
      </c>
      <c r="Z36" s="221"/>
      <c r="AA36" s="88"/>
      <c r="AB36" s="88"/>
      <c r="AC36" s="220">
        <f t="shared" si="5"/>
        <v>3</v>
      </c>
      <c r="AD36" s="44" t="str">
        <f>IF($AC37&gt;$AC36, IFERROR(MATCH($AC36, $AC37:$AC$148, 0)-1, ROW($AD$148)-ROW()), "")</f>
        <v/>
      </c>
      <c r="AE36" s="44">
        <f t="shared" si="2"/>
        <v>-1</v>
      </c>
      <c r="AF36" s="320" t="str">
        <f t="shared" si="3"/>
        <v/>
      </c>
      <c r="AG36" s="222" t="str">
        <f t="shared" si="6"/>
        <v/>
      </c>
    </row>
    <row r="37" spans="1:33" s="91" customFormat="1" ht="87" customHeight="1" x14ac:dyDescent="0.3">
      <c r="A37" s="239" t="str">
        <f t="shared" si="0"/>
        <v/>
      </c>
      <c r="B37" s="92"/>
      <c r="C37" s="92" t="s">
        <v>39</v>
      </c>
      <c r="D37" s="89" t="s">
        <v>39</v>
      </c>
      <c r="E37" s="89" t="s">
        <v>341</v>
      </c>
      <c r="F37" s="89"/>
      <c r="G37" s="89"/>
      <c r="H37" s="89"/>
      <c r="I37" s="89"/>
      <c r="J37" s="89"/>
      <c r="K37" s="86"/>
      <c r="L37" s="90">
        <v>732</v>
      </c>
      <c r="M37" s="87">
        <f>Begroting!M37</f>
        <v>0</v>
      </c>
      <c r="N37" s="138" t="str">
        <f>Begroting!N37</f>
        <v/>
      </c>
      <c r="O37" s="94"/>
      <c r="P37" s="88"/>
      <c r="Q37" s="93"/>
      <c r="R37" s="93"/>
      <c r="S37" s="93"/>
      <c r="T37" s="93"/>
      <c r="U37" s="93"/>
      <c r="V37" s="93"/>
      <c r="W37" s="93"/>
      <c r="X37" s="93"/>
      <c r="Y37" s="88">
        <v>37</v>
      </c>
      <c r="Z37" s="221"/>
      <c r="AA37" s="88"/>
      <c r="AB37" s="88"/>
      <c r="AC37" s="220">
        <f t="shared" si="5"/>
        <v>3</v>
      </c>
      <c r="AD37" s="44" t="str">
        <f>IF($AC38&gt;$AC37, IFERROR(MATCH($AC37, $AC38:$AC$148, 0)-1, ROW($AD$148)-ROW()), "")</f>
        <v/>
      </c>
      <c r="AE37" s="44">
        <f t="shared" si="2"/>
        <v>-1</v>
      </c>
      <c r="AF37" s="320" t="str">
        <f t="shared" si="3"/>
        <v/>
      </c>
      <c r="AG37" s="222" t="str">
        <f t="shared" si="6"/>
        <v/>
      </c>
    </row>
    <row r="38" spans="1:33" s="91" customFormat="1" ht="87" customHeight="1" x14ac:dyDescent="0.3">
      <c r="A38" s="239" t="str">
        <f t="shared" si="0"/>
        <v/>
      </c>
      <c r="B38" s="92"/>
      <c r="C38" s="92" t="s">
        <v>39</v>
      </c>
      <c r="D38" s="89" t="s">
        <v>39</v>
      </c>
      <c r="E38" s="89" t="s">
        <v>342</v>
      </c>
      <c r="F38" s="89"/>
      <c r="G38" s="89"/>
      <c r="H38" s="89"/>
      <c r="I38" s="89"/>
      <c r="J38" s="89"/>
      <c r="K38" s="86"/>
      <c r="L38" s="90">
        <v>733</v>
      </c>
      <c r="M38" s="87">
        <f>Begroting!M38</f>
        <v>0</v>
      </c>
      <c r="N38" s="138">
        <f>Begroting!N38</f>
        <v>0</v>
      </c>
      <c r="O38" s="94"/>
      <c r="P38" s="88"/>
      <c r="Q38" s="93"/>
      <c r="R38" s="93"/>
      <c r="S38" s="93"/>
      <c r="T38" s="93"/>
      <c r="U38" s="93"/>
      <c r="V38" s="93"/>
      <c r="W38" s="93"/>
      <c r="X38" s="93"/>
      <c r="Y38" s="88">
        <v>38</v>
      </c>
      <c r="Z38" s="221"/>
      <c r="AA38" s="88"/>
      <c r="AB38" s="88"/>
      <c r="AC38" s="220">
        <f t="shared" si="5"/>
        <v>3</v>
      </c>
      <c r="AD38" s="44">
        <f>IF($AC39&gt;$AC38, IFERROR(MATCH($AC38, $AC39:$AC$148, 0)-1, ROW($AD$148)-ROW()), "")</f>
        <v>38</v>
      </c>
      <c r="AE38" s="44">
        <f t="shared" si="2"/>
        <v>-1</v>
      </c>
      <c r="AF38" s="320" t="str">
        <f t="shared" si="3"/>
        <v/>
      </c>
      <c r="AG38" s="222" t="str">
        <f t="shared" si="6"/>
        <v/>
      </c>
    </row>
    <row r="39" spans="1:33" s="91" customFormat="1" ht="87" customHeight="1" x14ac:dyDescent="0.3">
      <c r="A39" s="239" t="str">
        <f t="shared" si="0"/>
        <v/>
      </c>
      <c r="B39" s="92"/>
      <c r="C39" s="92" t="s">
        <v>39</v>
      </c>
      <c r="D39" s="89" t="s">
        <v>39</v>
      </c>
      <c r="E39" s="89" t="s">
        <v>39</v>
      </c>
      <c r="F39" s="89" t="s">
        <v>343</v>
      </c>
      <c r="G39" s="89"/>
      <c r="H39" s="89"/>
      <c r="I39" s="89"/>
      <c r="J39" s="89"/>
      <c r="K39" s="86"/>
      <c r="L39" s="90">
        <v>7330</v>
      </c>
      <c r="M39" s="87">
        <f>Begroting!M39</f>
        <v>0</v>
      </c>
      <c r="N39" s="138" t="str">
        <f>Begroting!N39</f>
        <v/>
      </c>
      <c r="O39" s="94"/>
      <c r="P39" s="88"/>
      <c r="Q39" s="93"/>
      <c r="R39" s="93"/>
      <c r="S39" s="93"/>
      <c r="T39" s="93"/>
      <c r="U39" s="93"/>
      <c r="V39" s="93"/>
      <c r="W39" s="93"/>
      <c r="X39" s="93"/>
      <c r="Y39" s="88">
        <v>39</v>
      </c>
      <c r="Z39" s="221"/>
      <c r="AA39" s="88"/>
      <c r="AB39" s="88"/>
      <c r="AC39" s="220">
        <f t="shared" si="5"/>
        <v>4</v>
      </c>
      <c r="AD39" s="44" t="str">
        <f>IF($AC40&gt;$AC39, IFERROR(MATCH($AC39, $AC40:$AC$148, 0)-1, ROW($AD$148)-ROW()), "")</f>
        <v/>
      </c>
      <c r="AE39" s="44">
        <f t="shared" si="2"/>
        <v>-1</v>
      </c>
      <c r="AF39" s="320" t="str">
        <f t="shared" si="3"/>
        <v/>
      </c>
      <c r="AG39" s="222" t="str">
        <f t="shared" si="6"/>
        <v/>
      </c>
    </row>
    <row r="40" spans="1:33" s="91" customFormat="1" ht="87" customHeight="1" x14ac:dyDescent="0.3">
      <c r="A40" s="239" t="str">
        <f t="shared" si="0"/>
        <v/>
      </c>
      <c r="B40" s="92"/>
      <c r="C40" s="92" t="s">
        <v>39</v>
      </c>
      <c r="D40" s="89" t="s">
        <v>39</v>
      </c>
      <c r="E40" s="89" t="s">
        <v>39</v>
      </c>
      <c r="F40" s="89" t="s">
        <v>344</v>
      </c>
      <c r="G40" s="89"/>
      <c r="H40" s="89"/>
      <c r="I40" s="89"/>
      <c r="J40" s="89"/>
      <c r="K40" s="86"/>
      <c r="L40" s="90">
        <v>7331</v>
      </c>
      <c r="M40" s="87">
        <f>Begroting!M40</f>
        <v>0</v>
      </c>
      <c r="N40" s="138" t="str">
        <f>Begroting!N40</f>
        <v/>
      </c>
      <c r="O40" s="94"/>
      <c r="P40" s="88"/>
      <c r="Q40" s="93"/>
      <c r="R40" s="93"/>
      <c r="S40" s="93"/>
      <c r="T40" s="93"/>
      <c r="U40" s="93"/>
      <c r="V40" s="93"/>
      <c r="W40" s="93"/>
      <c r="X40" s="93"/>
      <c r="Y40" s="88">
        <v>40</v>
      </c>
      <c r="Z40" s="221"/>
      <c r="AA40" s="88"/>
      <c r="AB40" s="88"/>
      <c r="AC40" s="220">
        <f t="shared" si="5"/>
        <v>4</v>
      </c>
      <c r="AD40" s="44" t="str">
        <f>IF($AC41&gt;$AC40, IFERROR(MATCH($AC40, $AC41:$AC$148, 0)-1, ROW($AD$148)-ROW()), "")</f>
        <v/>
      </c>
      <c r="AE40" s="44">
        <f t="shared" si="2"/>
        <v>-1</v>
      </c>
      <c r="AF40" s="320" t="str">
        <f t="shared" si="3"/>
        <v/>
      </c>
      <c r="AG40" s="222" t="str">
        <f t="shared" si="6"/>
        <v/>
      </c>
    </row>
    <row r="41" spans="1:33" s="91" customFormat="1" ht="87" customHeight="1" x14ac:dyDescent="0.3">
      <c r="A41" s="239" t="str">
        <f t="shared" si="0"/>
        <v/>
      </c>
      <c r="B41" s="92"/>
      <c r="C41" s="92" t="s">
        <v>39</v>
      </c>
      <c r="D41" s="89" t="s">
        <v>39</v>
      </c>
      <c r="E41" s="89" t="s">
        <v>39</v>
      </c>
      <c r="F41" s="89" t="s">
        <v>345</v>
      </c>
      <c r="G41" s="89"/>
      <c r="H41" s="89"/>
      <c r="I41" s="89"/>
      <c r="J41" s="89"/>
      <c r="K41" s="86"/>
      <c r="L41" s="90">
        <v>7332</v>
      </c>
      <c r="M41" s="87">
        <f>Begroting!M41</f>
        <v>0</v>
      </c>
      <c r="N41" s="138">
        <f>Begroting!N41</f>
        <v>0</v>
      </c>
      <c r="O41" s="94"/>
      <c r="P41" s="88"/>
      <c r="Q41" s="93"/>
      <c r="R41" s="93"/>
      <c r="S41" s="93"/>
      <c r="T41" s="93"/>
      <c r="U41" s="93"/>
      <c r="V41" s="93"/>
      <c r="W41" s="93"/>
      <c r="X41" s="93"/>
      <c r="Y41" s="88">
        <v>41</v>
      </c>
      <c r="Z41" s="221"/>
      <c r="AA41" s="88"/>
      <c r="AB41" s="88"/>
      <c r="AC41" s="220">
        <f t="shared" si="5"/>
        <v>4</v>
      </c>
      <c r="AD41" s="44">
        <f>IF($AC42&gt;$AC41, IFERROR(MATCH($AC41, $AC42:$AC$148, 0)-1, ROW($AD$148)-ROW()), "")</f>
        <v>10</v>
      </c>
      <c r="AE41" s="44">
        <f t="shared" si="2"/>
        <v>-1</v>
      </c>
      <c r="AF41" s="320" t="str">
        <f t="shared" si="3"/>
        <v/>
      </c>
      <c r="AG41" s="222" t="str">
        <f t="shared" si="6"/>
        <v/>
      </c>
    </row>
    <row r="42" spans="1:33" s="91" customFormat="1" ht="87" customHeight="1" x14ac:dyDescent="0.3">
      <c r="A42" s="239" t="str">
        <f t="shared" si="0"/>
        <v/>
      </c>
      <c r="B42" s="92"/>
      <c r="C42" s="92" t="s">
        <v>39</v>
      </c>
      <c r="D42" s="89" t="s">
        <v>39</v>
      </c>
      <c r="E42" s="89" t="s">
        <v>39</v>
      </c>
      <c r="F42" s="89" t="s">
        <v>39</v>
      </c>
      <c r="G42" s="89" t="s">
        <v>94958</v>
      </c>
      <c r="H42" s="89"/>
      <c r="I42" s="89"/>
      <c r="J42" s="89"/>
      <c r="K42" s="86"/>
      <c r="L42" s="90"/>
      <c r="M42" s="87">
        <f>Begroting!M42</f>
        <v>0</v>
      </c>
      <c r="N42" s="138" t="str">
        <f>Begroting!N42</f>
        <v/>
      </c>
      <c r="O42" s="94"/>
      <c r="P42" s="88"/>
      <c r="Q42" s="93"/>
      <c r="R42" s="93"/>
      <c r="S42" s="93"/>
      <c r="T42" s="93"/>
      <c r="U42" s="93"/>
      <c r="V42" s="93"/>
      <c r="W42" s="93"/>
      <c r="X42" s="93"/>
      <c r="Y42" s="88">
        <v>42</v>
      </c>
      <c r="Z42" s="221"/>
      <c r="AA42" s="88"/>
      <c r="AB42" s="88"/>
      <c r="AC42" s="220">
        <f t="shared" si="5"/>
        <v>5</v>
      </c>
      <c r="AD42" s="44" t="str">
        <f>IF($AC43&gt;$AC42, IFERROR(MATCH($AC42, $AC43:$AC$148, 0)-1, ROW($AD$148)-ROW()), "")</f>
        <v/>
      </c>
      <c r="AE42" s="44">
        <f t="shared" si="2"/>
        <v>-1</v>
      </c>
      <c r="AF42" s="320" t="str">
        <f t="shared" si="3"/>
        <v/>
      </c>
      <c r="AG42" s="222" t="str">
        <f t="shared" si="6"/>
        <v/>
      </c>
    </row>
    <row r="43" spans="1:33" s="91" customFormat="1" ht="87" customHeight="1" x14ac:dyDescent="0.3">
      <c r="A43" s="239"/>
      <c r="B43" s="92"/>
      <c r="C43" s="92"/>
      <c r="D43" s="89"/>
      <c r="E43" s="89"/>
      <c r="F43" s="89"/>
      <c r="G43" s="89" t="s">
        <v>94959</v>
      </c>
      <c r="H43" s="89"/>
      <c r="I43" s="89"/>
      <c r="J43" s="89"/>
      <c r="K43" s="86"/>
      <c r="L43" s="90"/>
      <c r="M43" s="87"/>
      <c r="N43" s="138"/>
      <c r="O43" s="94"/>
      <c r="P43" s="88"/>
      <c r="Q43" s="93"/>
      <c r="R43" s="93"/>
      <c r="S43" s="93"/>
      <c r="T43" s="93"/>
      <c r="U43" s="93"/>
      <c r="V43" s="93"/>
      <c r="W43" s="93"/>
      <c r="X43" s="93"/>
      <c r="Y43" s="88">
        <v>43</v>
      </c>
      <c r="Z43" s="221"/>
      <c r="AA43" s="88"/>
      <c r="AB43" s="88"/>
      <c r="AC43" s="220">
        <f t="shared" si="5"/>
        <v>5</v>
      </c>
      <c r="AD43" s="44" t="str">
        <f>IF($AC44&gt;$AC43, IFERROR(MATCH($AC43, $AC44:$AC$148, 0)-1, ROW($AD$148)-ROW()), "")</f>
        <v/>
      </c>
      <c r="AE43" s="44">
        <f t="shared" si="2"/>
        <v>-1</v>
      </c>
      <c r="AF43" s="320" t="str">
        <f t="shared" si="3"/>
        <v/>
      </c>
      <c r="AG43" s="222" t="str">
        <f t="shared" si="6"/>
        <v/>
      </c>
    </row>
    <row r="44" spans="1:33" s="91" customFormat="1" ht="87" customHeight="1" x14ac:dyDescent="0.3">
      <c r="A44" s="239"/>
      <c r="B44" s="92"/>
      <c r="C44" s="92"/>
      <c r="D44" s="89"/>
      <c r="E44" s="89"/>
      <c r="F44" s="89"/>
      <c r="G44" s="89" t="s">
        <v>94960</v>
      </c>
      <c r="H44" s="89"/>
      <c r="I44" s="89"/>
      <c r="J44" s="89"/>
      <c r="K44" s="86"/>
      <c r="L44" s="90"/>
      <c r="M44" s="87"/>
      <c r="N44" s="138"/>
      <c r="O44" s="94"/>
      <c r="P44" s="88"/>
      <c r="Q44" s="93"/>
      <c r="R44" s="93"/>
      <c r="S44" s="93"/>
      <c r="T44" s="93"/>
      <c r="U44" s="93"/>
      <c r="V44" s="93"/>
      <c r="W44" s="93"/>
      <c r="X44" s="93"/>
      <c r="Y44" s="88">
        <v>44</v>
      </c>
      <c r="Z44" s="221"/>
      <c r="AA44" s="88"/>
      <c r="AB44" s="88"/>
      <c r="AC44" s="220">
        <f t="shared" si="5"/>
        <v>5</v>
      </c>
      <c r="AD44" s="44" t="str">
        <f>IF($AC45&gt;$AC44, IFERROR(MATCH($AC44, $AC45:$AC$148, 0)-1, ROW($AD$148)-ROW()), "")</f>
        <v/>
      </c>
      <c r="AE44" s="44">
        <f t="shared" si="2"/>
        <v>-1</v>
      </c>
      <c r="AF44" s="320" t="str">
        <f t="shared" si="3"/>
        <v/>
      </c>
      <c r="AG44" s="222" t="str">
        <f t="shared" si="6"/>
        <v/>
      </c>
    </row>
    <row r="45" spans="1:33" s="91" customFormat="1" ht="87" customHeight="1" x14ac:dyDescent="0.3">
      <c r="A45" s="239"/>
      <c r="B45" s="92"/>
      <c r="C45" s="92"/>
      <c r="D45" s="89"/>
      <c r="E45" s="89"/>
      <c r="F45" s="89"/>
      <c r="G45" s="89" t="s">
        <v>94961</v>
      </c>
      <c r="H45" s="89"/>
      <c r="I45" s="89"/>
      <c r="J45" s="89"/>
      <c r="K45" s="86"/>
      <c r="L45" s="90"/>
      <c r="M45" s="87"/>
      <c r="N45" s="138"/>
      <c r="O45" s="94"/>
      <c r="P45" s="88"/>
      <c r="Q45" s="93"/>
      <c r="R45" s="93"/>
      <c r="S45" s="93"/>
      <c r="T45" s="93"/>
      <c r="U45" s="93"/>
      <c r="V45" s="93"/>
      <c r="W45" s="93"/>
      <c r="X45" s="93"/>
      <c r="Y45" s="88">
        <v>45</v>
      </c>
      <c r="Z45" s="221"/>
      <c r="AA45" s="88"/>
      <c r="AB45" s="88"/>
      <c r="AC45" s="220">
        <f t="shared" si="5"/>
        <v>5</v>
      </c>
      <c r="AD45" s="44" t="str">
        <f>IF($AC46&gt;$AC45, IFERROR(MATCH($AC45, $AC46:$AC$148, 0)-1, ROW($AD$148)-ROW()), "")</f>
        <v/>
      </c>
      <c r="AE45" s="44">
        <f t="shared" si="2"/>
        <v>-1</v>
      </c>
      <c r="AF45" s="320" t="str">
        <f t="shared" si="3"/>
        <v/>
      </c>
      <c r="AG45" s="222" t="str">
        <f t="shared" si="6"/>
        <v/>
      </c>
    </row>
    <row r="46" spans="1:33" s="91" customFormat="1" ht="87" customHeight="1" x14ac:dyDescent="0.3">
      <c r="A46" s="239"/>
      <c r="B46" s="92"/>
      <c r="C46" s="92"/>
      <c r="D46" s="89"/>
      <c r="E46" s="89"/>
      <c r="F46" s="89"/>
      <c r="G46" s="89" t="s">
        <v>94962</v>
      </c>
      <c r="H46" s="89"/>
      <c r="I46" s="89"/>
      <c r="J46" s="89"/>
      <c r="K46" s="86"/>
      <c r="L46" s="90"/>
      <c r="M46" s="87"/>
      <c r="N46" s="138"/>
      <c r="O46" s="94"/>
      <c r="P46" s="88"/>
      <c r="Q46" s="93"/>
      <c r="R46" s="93"/>
      <c r="S46" s="93"/>
      <c r="T46" s="93"/>
      <c r="U46" s="93"/>
      <c r="V46" s="93"/>
      <c r="W46" s="93"/>
      <c r="X46" s="93"/>
      <c r="Y46" s="88">
        <v>46</v>
      </c>
      <c r="Z46" s="221"/>
      <c r="AA46" s="88"/>
      <c r="AB46" s="88"/>
      <c r="AC46" s="220">
        <f t="shared" si="5"/>
        <v>5</v>
      </c>
      <c r="AD46" s="44" t="str">
        <f>IF($AC47&gt;$AC46, IFERROR(MATCH($AC46, $AC47:$AC$148, 0)-1, ROW($AD$148)-ROW()), "")</f>
        <v/>
      </c>
      <c r="AE46" s="44">
        <f t="shared" si="2"/>
        <v>-1</v>
      </c>
      <c r="AF46" s="320" t="str">
        <f t="shared" si="3"/>
        <v/>
      </c>
      <c r="AG46" s="222" t="str">
        <f t="shared" si="6"/>
        <v/>
      </c>
    </row>
    <row r="47" spans="1:33" s="91" customFormat="1" ht="87" customHeight="1" x14ac:dyDescent="0.3">
      <c r="A47" s="239"/>
      <c r="B47" s="92"/>
      <c r="C47" s="92"/>
      <c r="D47" s="89"/>
      <c r="E47" s="89"/>
      <c r="F47" s="89"/>
      <c r="G47" s="89" t="s">
        <v>94963</v>
      </c>
      <c r="H47" s="89"/>
      <c r="I47" s="89"/>
      <c r="J47" s="89"/>
      <c r="K47" s="86"/>
      <c r="L47" s="90"/>
      <c r="M47" s="87"/>
      <c r="N47" s="138"/>
      <c r="O47" s="94"/>
      <c r="P47" s="88"/>
      <c r="Q47" s="93"/>
      <c r="R47" s="93"/>
      <c r="S47" s="93"/>
      <c r="T47" s="93"/>
      <c r="U47" s="93"/>
      <c r="V47" s="93"/>
      <c r="W47" s="93"/>
      <c r="X47" s="93"/>
      <c r="Y47" s="88">
        <v>47</v>
      </c>
      <c r="Z47" s="221"/>
      <c r="AA47" s="88"/>
      <c r="AB47" s="88"/>
      <c r="AC47" s="220">
        <f t="shared" si="5"/>
        <v>5</v>
      </c>
      <c r="AD47" s="44" t="str">
        <f>IF($AC48&gt;$AC47, IFERROR(MATCH($AC47, $AC48:$AC$148, 0)-1, ROW($AD$148)-ROW()), "")</f>
        <v/>
      </c>
      <c r="AE47" s="44">
        <f t="shared" si="2"/>
        <v>-1</v>
      </c>
      <c r="AF47" s="320" t="str">
        <f t="shared" si="3"/>
        <v/>
      </c>
      <c r="AG47" s="222" t="str">
        <f t="shared" si="6"/>
        <v/>
      </c>
    </row>
    <row r="48" spans="1:33" s="91" customFormat="1" ht="87" customHeight="1" x14ac:dyDescent="0.3">
      <c r="A48" s="239"/>
      <c r="B48" s="92"/>
      <c r="C48" s="92"/>
      <c r="D48" s="89"/>
      <c r="E48" s="89"/>
      <c r="F48" s="89"/>
      <c r="G48" s="89" t="s">
        <v>94964</v>
      </c>
      <c r="H48" s="89"/>
      <c r="I48" s="89"/>
      <c r="J48" s="89"/>
      <c r="K48" s="86"/>
      <c r="L48" s="90"/>
      <c r="M48" s="87"/>
      <c r="N48" s="138"/>
      <c r="O48" s="94"/>
      <c r="P48" s="88"/>
      <c r="Q48" s="93"/>
      <c r="R48" s="93"/>
      <c r="S48" s="93"/>
      <c r="T48" s="93"/>
      <c r="U48" s="93"/>
      <c r="V48" s="93"/>
      <c r="W48" s="93"/>
      <c r="X48" s="93"/>
      <c r="Y48" s="88">
        <v>48</v>
      </c>
      <c r="Z48" s="221"/>
      <c r="AA48" s="88"/>
      <c r="AB48" s="88"/>
      <c r="AC48" s="220">
        <f t="shared" si="5"/>
        <v>5</v>
      </c>
      <c r="AD48" s="44" t="str">
        <f>IF($AC49&gt;$AC48, IFERROR(MATCH($AC48, $AC49:$AC$148, 0)-1, ROW($AD$148)-ROW()), "")</f>
        <v/>
      </c>
      <c r="AE48" s="44">
        <f t="shared" si="2"/>
        <v>-1</v>
      </c>
      <c r="AF48" s="320" t="str">
        <f t="shared" si="3"/>
        <v/>
      </c>
      <c r="AG48" s="222" t="str">
        <f t="shared" si="6"/>
        <v/>
      </c>
    </row>
    <row r="49" spans="1:33" s="91" customFormat="1" ht="87" customHeight="1" x14ac:dyDescent="0.3">
      <c r="A49" s="239"/>
      <c r="B49" s="92"/>
      <c r="C49" s="92"/>
      <c r="D49" s="89"/>
      <c r="E49" s="89"/>
      <c r="F49" s="89"/>
      <c r="G49" s="89" t="s">
        <v>94965</v>
      </c>
      <c r="H49" s="89"/>
      <c r="I49" s="89"/>
      <c r="J49" s="89"/>
      <c r="K49" s="86"/>
      <c r="L49" s="90"/>
      <c r="M49" s="87"/>
      <c r="N49" s="138"/>
      <c r="O49" s="94"/>
      <c r="P49" s="88"/>
      <c r="Q49" s="93"/>
      <c r="R49" s="93"/>
      <c r="S49" s="93"/>
      <c r="T49" s="93"/>
      <c r="U49" s="93"/>
      <c r="V49" s="93"/>
      <c r="W49" s="93"/>
      <c r="X49" s="93"/>
      <c r="Y49" s="88">
        <v>49</v>
      </c>
      <c r="Z49" s="221"/>
      <c r="AA49" s="88"/>
      <c r="AB49" s="88"/>
      <c r="AC49" s="220">
        <f t="shared" si="5"/>
        <v>5</v>
      </c>
      <c r="AD49" s="44" t="str">
        <f>IF($AC50&gt;$AC49, IFERROR(MATCH($AC49, $AC50:$AC$148, 0)-1, ROW($AD$148)-ROW()), "")</f>
        <v/>
      </c>
      <c r="AE49" s="44">
        <f t="shared" si="2"/>
        <v>-1</v>
      </c>
      <c r="AF49" s="320" t="str">
        <f t="shared" si="3"/>
        <v/>
      </c>
      <c r="AG49" s="222" t="str">
        <f t="shared" si="6"/>
        <v/>
      </c>
    </row>
    <row r="50" spans="1:33" s="91" customFormat="1" ht="87" customHeight="1" x14ac:dyDescent="0.3">
      <c r="A50" s="239"/>
      <c r="B50" s="92"/>
      <c r="C50" s="92"/>
      <c r="D50" s="89"/>
      <c r="E50" s="89"/>
      <c r="F50" s="89"/>
      <c r="G50" s="89" t="s">
        <v>94966</v>
      </c>
      <c r="H50" s="89"/>
      <c r="I50" s="89"/>
      <c r="J50" s="89"/>
      <c r="K50" s="86"/>
      <c r="L50" s="90"/>
      <c r="M50" s="87"/>
      <c r="N50" s="138"/>
      <c r="O50" s="94"/>
      <c r="P50" s="88"/>
      <c r="Q50" s="93"/>
      <c r="R50" s="93"/>
      <c r="S50" s="93"/>
      <c r="T50" s="93"/>
      <c r="U50" s="93"/>
      <c r="V50" s="93"/>
      <c r="W50" s="93"/>
      <c r="X50" s="93"/>
      <c r="Y50" s="88">
        <v>50</v>
      </c>
      <c r="Z50" s="221"/>
      <c r="AA50" s="88"/>
      <c r="AB50" s="88"/>
      <c r="AC50" s="220">
        <f t="shared" si="5"/>
        <v>5</v>
      </c>
      <c r="AD50" s="44" t="str">
        <f>IF($AC51&gt;$AC50, IFERROR(MATCH($AC50, $AC51:$AC$148, 0)-1, ROW($AD$148)-ROW()), "")</f>
        <v/>
      </c>
      <c r="AE50" s="44">
        <f t="shared" si="2"/>
        <v>-1</v>
      </c>
      <c r="AF50" s="320" t="str">
        <f t="shared" si="3"/>
        <v/>
      </c>
      <c r="AG50" s="222" t="str">
        <f t="shared" si="6"/>
        <v/>
      </c>
    </row>
    <row r="51" spans="1:33" s="91" customFormat="1" ht="87" customHeight="1" x14ac:dyDescent="0.3">
      <c r="A51" s="239" t="str">
        <f t="shared" si="0"/>
        <v/>
      </c>
      <c r="B51" s="92"/>
      <c r="C51" s="92" t="s">
        <v>39</v>
      </c>
      <c r="D51" s="89" t="s">
        <v>39</v>
      </c>
      <c r="E51" s="89" t="s">
        <v>39</v>
      </c>
      <c r="F51" s="89" t="s">
        <v>39</v>
      </c>
      <c r="G51" s="89" t="s">
        <v>94967</v>
      </c>
      <c r="H51" s="89"/>
      <c r="I51" s="89"/>
      <c r="J51" s="89"/>
      <c r="K51" s="86"/>
      <c r="L51" s="90"/>
      <c r="M51" s="87">
        <f>Begroting!M43</f>
        <v>0</v>
      </c>
      <c r="N51" s="138" t="str">
        <f>Begroting!N43</f>
        <v/>
      </c>
      <c r="O51" s="94"/>
      <c r="P51" s="88"/>
      <c r="Q51" s="93"/>
      <c r="R51" s="93"/>
      <c r="S51" s="93"/>
      <c r="T51" s="93"/>
      <c r="U51" s="93"/>
      <c r="V51" s="93"/>
      <c r="W51" s="93"/>
      <c r="X51" s="93"/>
      <c r="Y51" s="88">
        <v>51</v>
      </c>
      <c r="Z51" s="221"/>
      <c r="AA51" s="88"/>
      <c r="AB51" s="88"/>
      <c r="AC51" s="220">
        <f t="shared" si="5"/>
        <v>5</v>
      </c>
      <c r="AD51" s="44" t="str">
        <f>IF($AC52&gt;$AC51, IFERROR(MATCH($AC51, $AC52:$AC$148, 0)-1, ROW($AD$148)-ROW()), "")</f>
        <v/>
      </c>
      <c r="AE51" s="44">
        <f t="shared" si="2"/>
        <v>-1</v>
      </c>
      <c r="AF51" s="320" t="str">
        <f t="shared" si="3"/>
        <v/>
      </c>
      <c r="AG51" s="222" t="str">
        <f t="shared" si="6"/>
        <v/>
      </c>
    </row>
    <row r="52" spans="1:33" s="91" customFormat="1" ht="87" customHeight="1" x14ac:dyDescent="0.3">
      <c r="A52" s="239" t="str">
        <f t="shared" si="0"/>
        <v/>
      </c>
      <c r="B52" s="92"/>
      <c r="C52" s="92" t="s">
        <v>39</v>
      </c>
      <c r="D52" s="89" t="s">
        <v>39</v>
      </c>
      <c r="E52" s="89" t="s">
        <v>39</v>
      </c>
      <c r="F52" s="89" t="s">
        <v>346</v>
      </c>
      <c r="G52" s="89"/>
      <c r="H52" s="89"/>
      <c r="I52" s="89"/>
      <c r="J52" s="89"/>
      <c r="K52" s="86"/>
      <c r="L52" s="90">
        <v>7333</v>
      </c>
      <c r="M52" s="87">
        <f>Begroting!M52</f>
        <v>0</v>
      </c>
      <c r="N52" s="138">
        <f>Begroting!N52</f>
        <v>0</v>
      </c>
      <c r="O52" s="94"/>
      <c r="P52" s="88"/>
      <c r="Q52" s="93"/>
      <c r="R52" s="93"/>
      <c r="S52" s="93"/>
      <c r="T52" s="93"/>
      <c r="U52" s="93"/>
      <c r="V52" s="93"/>
      <c r="W52" s="93"/>
      <c r="X52" s="93"/>
      <c r="Y52" s="88">
        <v>52</v>
      </c>
      <c r="Z52" s="221"/>
      <c r="AA52" s="88"/>
      <c r="AB52" s="88"/>
      <c r="AC52" s="220">
        <f t="shared" si="5"/>
        <v>4</v>
      </c>
      <c r="AD52" s="44">
        <f>IF($AC53&gt;$AC52, IFERROR(MATCH($AC52, $AC53:$AC$148, 0)-1, ROW($AD$148)-ROW()), "")</f>
        <v>6</v>
      </c>
      <c r="AE52" s="44">
        <f t="shared" si="2"/>
        <v>-1</v>
      </c>
      <c r="AF52" s="320" t="str">
        <f t="shared" si="3"/>
        <v/>
      </c>
      <c r="AG52" s="222" t="str">
        <f t="shared" si="6"/>
        <v/>
      </c>
    </row>
    <row r="53" spans="1:33" s="91" customFormat="1" ht="87" customHeight="1" x14ac:dyDescent="0.3">
      <c r="A53" s="239" t="str">
        <f t="shared" si="0"/>
        <v/>
      </c>
      <c r="B53" s="92"/>
      <c r="C53" s="92" t="s">
        <v>39</v>
      </c>
      <c r="D53" s="89" t="s">
        <v>39</v>
      </c>
      <c r="E53" s="89" t="s">
        <v>39</v>
      </c>
      <c r="F53" s="89" t="s">
        <v>39</v>
      </c>
      <c r="G53" s="89" t="s">
        <v>347</v>
      </c>
      <c r="H53" s="89"/>
      <c r="I53" s="89"/>
      <c r="J53" s="89"/>
      <c r="K53" s="86"/>
      <c r="L53" s="90">
        <v>73330</v>
      </c>
      <c r="M53" s="87">
        <f>Begroting!M53</f>
        <v>0</v>
      </c>
      <c r="N53" s="138" t="str">
        <f>Begroting!N53</f>
        <v/>
      </c>
      <c r="O53" s="94"/>
      <c r="P53" s="88"/>
      <c r="Q53" s="93"/>
      <c r="R53" s="93"/>
      <c r="S53" s="93"/>
      <c r="T53" s="93"/>
      <c r="U53" s="93"/>
      <c r="V53" s="93"/>
      <c r="W53" s="93"/>
      <c r="X53" s="93"/>
      <c r="Y53" s="88">
        <v>53</v>
      </c>
      <c r="Z53" s="221"/>
      <c r="AA53" s="88"/>
      <c r="AB53" s="88"/>
      <c r="AC53" s="220">
        <f t="shared" si="5"/>
        <v>5</v>
      </c>
      <c r="AD53" s="44" t="str">
        <f>IF($AC54&gt;$AC53, IFERROR(MATCH($AC53, $AC54:$AC$148, 0)-1, ROW($AD$148)-ROW()), "")</f>
        <v/>
      </c>
      <c r="AE53" s="44">
        <f t="shared" si="2"/>
        <v>-1</v>
      </c>
      <c r="AF53" s="320" t="str">
        <f t="shared" si="3"/>
        <v/>
      </c>
      <c r="AG53" s="222" t="str">
        <f t="shared" si="6"/>
        <v/>
      </c>
    </row>
    <row r="54" spans="1:33" s="91" customFormat="1" ht="87" customHeight="1" x14ac:dyDescent="0.3">
      <c r="A54" s="239" t="str">
        <f t="shared" si="0"/>
        <v/>
      </c>
      <c r="B54" s="92"/>
      <c r="C54" s="92" t="s">
        <v>39</v>
      </c>
      <c r="D54" s="89" t="s">
        <v>39</v>
      </c>
      <c r="E54" s="89" t="s">
        <v>39</v>
      </c>
      <c r="F54" s="89" t="s">
        <v>39</v>
      </c>
      <c r="G54" s="89" t="s">
        <v>348</v>
      </c>
      <c r="H54" s="89"/>
      <c r="I54" s="89"/>
      <c r="J54" s="89"/>
      <c r="K54" s="86"/>
      <c r="L54" s="90">
        <v>73331</v>
      </c>
      <c r="M54" s="87">
        <f>Begroting!M54</f>
        <v>0</v>
      </c>
      <c r="N54" s="138" t="str">
        <f>Begroting!N54</f>
        <v/>
      </c>
      <c r="O54" s="94"/>
      <c r="P54" s="88"/>
      <c r="Q54" s="93"/>
      <c r="R54" s="93"/>
      <c r="S54" s="93"/>
      <c r="T54" s="93"/>
      <c r="U54" s="93"/>
      <c r="V54" s="93"/>
      <c r="W54" s="93"/>
      <c r="X54" s="93"/>
      <c r="Y54" s="88">
        <v>54</v>
      </c>
      <c r="Z54" s="221"/>
      <c r="AA54" s="88"/>
      <c r="AB54" s="88"/>
      <c r="AC54" s="220">
        <f t="shared" si="5"/>
        <v>5</v>
      </c>
      <c r="AD54" s="44" t="str">
        <f>IF($AC55&gt;$AC54, IFERROR(MATCH($AC54, $AC55:$AC$148, 0)-1, ROW($AD$148)-ROW()), "")</f>
        <v/>
      </c>
      <c r="AE54" s="44">
        <f t="shared" si="2"/>
        <v>-1</v>
      </c>
      <c r="AF54" s="320" t="str">
        <f t="shared" si="3"/>
        <v/>
      </c>
      <c r="AG54" s="222" t="str">
        <f t="shared" si="6"/>
        <v/>
      </c>
    </row>
    <row r="55" spans="1:33" s="91" customFormat="1" ht="87" customHeight="1" x14ac:dyDescent="0.3">
      <c r="A55" s="239" t="str">
        <f t="shared" si="0"/>
        <v/>
      </c>
      <c r="B55" s="92"/>
      <c r="C55" s="92" t="s">
        <v>39</v>
      </c>
      <c r="D55" s="89" t="s">
        <v>39</v>
      </c>
      <c r="E55" s="89" t="s">
        <v>39</v>
      </c>
      <c r="F55" s="89" t="s">
        <v>39</v>
      </c>
      <c r="G55" s="89" t="s">
        <v>349</v>
      </c>
      <c r="H55" s="89"/>
      <c r="I55" s="89"/>
      <c r="J55" s="89"/>
      <c r="K55" s="86"/>
      <c r="L55" s="90">
        <v>73332</v>
      </c>
      <c r="M55" s="87">
        <f>Begroting!M55</f>
        <v>0</v>
      </c>
      <c r="N55" s="138" t="str">
        <f>Begroting!N55</f>
        <v/>
      </c>
      <c r="O55" s="94"/>
      <c r="P55" s="88"/>
      <c r="Q55" s="93"/>
      <c r="R55" s="93"/>
      <c r="S55" s="93"/>
      <c r="T55" s="93"/>
      <c r="U55" s="93"/>
      <c r="V55" s="93"/>
      <c r="W55" s="93"/>
      <c r="X55" s="93"/>
      <c r="Y55" s="88">
        <v>55</v>
      </c>
      <c r="Z55" s="221"/>
      <c r="AA55" s="88"/>
      <c r="AB55" s="88"/>
      <c r="AC55" s="220">
        <f t="shared" si="5"/>
        <v>5</v>
      </c>
      <c r="AD55" s="44" t="str">
        <f>IF($AC56&gt;$AC55, IFERROR(MATCH($AC55, $AC56:$AC$148, 0)-1, ROW($AD$148)-ROW()), "")</f>
        <v/>
      </c>
      <c r="AE55" s="44">
        <f t="shared" si="2"/>
        <v>-1</v>
      </c>
      <c r="AF55" s="320" t="str">
        <f t="shared" si="3"/>
        <v/>
      </c>
      <c r="AG55" s="222" t="str">
        <f t="shared" si="6"/>
        <v/>
      </c>
    </row>
    <row r="56" spans="1:33" s="91" customFormat="1" ht="87" customHeight="1" x14ac:dyDescent="0.3">
      <c r="A56" s="239" t="str">
        <f t="shared" si="0"/>
        <v/>
      </c>
      <c r="B56" s="92"/>
      <c r="C56" s="92" t="s">
        <v>39</v>
      </c>
      <c r="D56" s="89" t="s">
        <v>39</v>
      </c>
      <c r="E56" s="89" t="s">
        <v>39</v>
      </c>
      <c r="F56" s="89" t="s">
        <v>39</v>
      </c>
      <c r="G56" s="89" t="s">
        <v>350</v>
      </c>
      <c r="H56" s="89"/>
      <c r="I56" s="89"/>
      <c r="J56" s="89"/>
      <c r="K56" s="86"/>
      <c r="L56" s="90">
        <v>73333</v>
      </c>
      <c r="M56" s="87">
        <f>Begroting!M56</f>
        <v>0</v>
      </c>
      <c r="N56" s="138" t="str">
        <f>Begroting!N56</f>
        <v/>
      </c>
      <c r="O56" s="94"/>
      <c r="P56" s="88"/>
      <c r="Q56" s="93"/>
      <c r="R56" s="93"/>
      <c r="S56" s="93"/>
      <c r="T56" s="93"/>
      <c r="U56" s="93"/>
      <c r="V56" s="93"/>
      <c r="W56" s="93"/>
      <c r="X56" s="93"/>
      <c r="Y56" s="88">
        <v>56</v>
      </c>
      <c r="Z56" s="221"/>
      <c r="AA56" s="88"/>
      <c r="AB56" s="88"/>
      <c r="AC56" s="220">
        <f t="shared" si="5"/>
        <v>5</v>
      </c>
      <c r="AD56" s="44" t="str">
        <f>IF($AC57&gt;$AC56, IFERROR(MATCH($AC56, $AC57:$AC$148, 0)-1, ROW($AD$148)-ROW()), "")</f>
        <v/>
      </c>
      <c r="AE56" s="44">
        <f t="shared" si="2"/>
        <v>-1</v>
      </c>
      <c r="AF56" s="320" t="str">
        <f t="shared" si="3"/>
        <v/>
      </c>
      <c r="AG56" s="222" t="str">
        <f t="shared" si="6"/>
        <v/>
      </c>
    </row>
    <row r="57" spans="1:33" s="91" customFormat="1" ht="87" customHeight="1" x14ac:dyDescent="0.3">
      <c r="A57" s="239" t="str">
        <f t="shared" si="0"/>
        <v/>
      </c>
      <c r="B57" s="92"/>
      <c r="C57" s="92" t="s">
        <v>39</v>
      </c>
      <c r="D57" s="89" t="s">
        <v>39</v>
      </c>
      <c r="E57" s="89" t="s">
        <v>39</v>
      </c>
      <c r="F57" s="89" t="s">
        <v>39</v>
      </c>
      <c r="G57" s="89" t="s">
        <v>351</v>
      </c>
      <c r="H57" s="89"/>
      <c r="I57" s="89"/>
      <c r="J57" s="89"/>
      <c r="K57" s="86"/>
      <c r="L57" s="90">
        <v>73334</v>
      </c>
      <c r="M57" s="87">
        <f>Begroting!M57</f>
        <v>0</v>
      </c>
      <c r="N57" s="138" t="str">
        <f>Begroting!N57</f>
        <v/>
      </c>
      <c r="O57" s="94"/>
      <c r="P57" s="88"/>
      <c r="Q57" s="93"/>
      <c r="R57" s="93"/>
      <c r="S57" s="93"/>
      <c r="T57" s="93"/>
      <c r="U57" s="93"/>
      <c r="V57" s="93"/>
      <c r="W57" s="93"/>
      <c r="X57" s="93"/>
      <c r="Y57" s="88">
        <v>57</v>
      </c>
      <c r="Z57" s="221"/>
      <c r="AA57" s="88"/>
      <c r="AB57" s="88"/>
      <c r="AC57" s="220">
        <f t="shared" si="5"/>
        <v>5</v>
      </c>
      <c r="AD57" s="44" t="str">
        <f>IF($AC58&gt;$AC57, IFERROR(MATCH($AC57, $AC58:$AC$148, 0)-1, ROW($AD$148)-ROW()), "")</f>
        <v/>
      </c>
      <c r="AE57" s="44">
        <f t="shared" si="2"/>
        <v>-1</v>
      </c>
      <c r="AF57" s="320" t="str">
        <f t="shared" si="3"/>
        <v/>
      </c>
      <c r="AG57" s="222" t="str">
        <f t="shared" si="6"/>
        <v/>
      </c>
    </row>
    <row r="58" spans="1:33" s="91" customFormat="1" ht="87" customHeight="1" x14ac:dyDescent="0.3">
      <c r="A58" s="239" t="str">
        <f t="shared" si="0"/>
        <v/>
      </c>
      <c r="B58" s="92"/>
      <c r="C58" s="92" t="s">
        <v>39</v>
      </c>
      <c r="D58" s="89" t="s">
        <v>39</v>
      </c>
      <c r="E58" s="89" t="s">
        <v>39</v>
      </c>
      <c r="F58" s="89" t="s">
        <v>39</v>
      </c>
      <c r="G58" s="89" t="s">
        <v>352</v>
      </c>
      <c r="H58" s="89"/>
      <c r="I58" s="89"/>
      <c r="J58" s="89"/>
      <c r="K58" s="86"/>
      <c r="L58" s="90">
        <v>73338</v>
      </c>
      <c r="M58" s="87">
        <f>Begroting!M58</f>
        <v>0</v>
      </c>
      <c r="N58" s="138" t="str">
        <f>Begroting!N58</f>
        <v/>
      </c>
      <c r="O58" s="94"/>
      <c r="P58" s="88"/>
      <c r="Q58" s="93"/>
      <c r="R58" s="93"/>
      <c r="S58" s="93"/>
      <c r="T58" s="93"/>
      <c r="U58" s="93"/>
      <c r="V58" s="93"/>
      <c r="W58" s="93"/>
      <c r="X58" s="93"/>
      <c r="Y58" s="88">
        <v>58</v>
      </c>
      <c r="Z58" s="221"/>
      <c r="AA58" s="88"/>
      <c r="AB58" s="88"/>
      <c r="AC58" s="220">
        <f t="shared" si="5"/>
        <v>5</v>
      </c>
      <c r="AD58" s="44" t="str">
        <f>IF($AC59&gt;$AC58, IFERROR(MATCH($AC58, $AC59:$AC$148, 0)-1, ROW($AD$148)-ROW()), "")</f>
        <v/>
      </c>
      <c r="AE58" s="44">
        <f t="shared" si="2"/>
        <v>-1</v>
      </c>
      <c r="AF58" s="320" t="str">
        <f t="shared" si="3"/>
        <v/>
      </c>
      <c r="AG58" s="222" t="str">
        <f t="shared" si="6"/>
        <v/>
      </c>
    </row>
    <row r="59" spans="1:33" s="91" customFormat="1" ht="87" customHeight="1" x14ac:dyDescent="0.3">
      <c r="A59" s="239" t="str">
        <f t="shared" si="0"/>
        <v/>
      </c>
      <c r="B59" s="92"/>
      <c r="C59" s="92" t="s">
        <v>39</v>
      </c>
      <c r="D59" s="89" t="s">
        <v>39</v>
      </c>
      <c r="E59" s="89" t="s">
        <v>39</v>
      </c>
      <c r="F59" s="89" t="s">
        <v>353</v>
      </c>
      <c r="G59" s="89"/>
      <c r="H59" s="89"/>
      <c r="I59" s="89"/>
      <c r="J59" s="89"/>
      <c r="K59" s="86"/>
      <c r="L59" s="90">
        <v>7334</v>
      </c>
      <c r="M59" s="87">
        <f>Begroting!M59</f>
        <v>0</v>
      </c>
      <c r="N59" s="138" t="str">
        <f>Begroting!N59</f>
        <v/>
      </c>
      <c r="O59" s="94"/>
      <c r="P59" s="88"/>
      <c r="Q59" s="93"/>
      <c r="R59" s="93"/>
      <c r="S59" s="93"/>
      <c r="T59" s="93"/>
      <c r="U59" s="93"/>
      <c r="V59" s="93"/>
      <c r="W59" s="93"/>
      <c r="X59" s="93"/>
      <c r="Y59" s="88">
        <v>59</v>
      </c>
      <c r="Z59" s="221"/>
      <c r="AA59" s="88"/>
      <c r="AB59" s="88"/>
      <c r="AC59" s="220">
        <f t="shared" si="5"/>
        <v>4</v>
      </c>
      <c r="AD59" s="44" t="str">
        <f>IF($AC60&gt;$AC59, IFERROR(MATCH($AC59, $AC60:$AC$148, 0)-1, ROW($AD$148)-ROW()), "")</f>
        <v/>
      </c>
      <c r="AE59" s="44">
        <f t="shared" si="2"/>
        <v>-1</v>
      </c>
      <c r="AF59" s="320" t="str">
        <f t="shared" si="3"/>
        <v/>
      </c>
      <c r="AG59" s="222" t="str">
        <f t="shared" si="6"/>
        <v/>
      </c>
    </row>
    <row r="60" spans="1:33" s="91" customFormat="1" ht="87" customHeight="1" x14ac:dyDescent="0.3">
      <c r="A60" s="239" t="str">
        <f t="shared" si="0"/>
        <v/>
      </c>
      <c r="B60" s="92"/>
      <c r="C60" s="92" t="s">
        <v>39</v>
      </c>
      <c r="D60" s="89" t="s">
        <v>39</v>
      </c>
      <c r="E60" s="89" t="s">
        <v>39</v>
      </c>
      <c r="F60" s="89" t="s">
        <v>354</v>
      </c>
      <c r="G60" s="89"/>
      <c r="H60" s="89"/>
      <c r="I60" s="89"/>
      <c r="J60" s="89"/>
      <c r="K60" s="86"/>
      <c r="L60" s="90">
        <v>7335</v>
      </c>
      <c r="M60" s="87">
        <f>Begroting!M60</f>
        <v>0</v>
      </c>
      <c r="N60" s="138">
        <f>Begroting!N60</f>
        <v>0</v>
      </c>
      <c r="O60" s="94"/>
      <c r="P60" s="88"/>
      <c r="Q60" s="93"/>
      <c r="R60" s="93"/>
      <c r="S60" s="93"/>
      <c r="T60" s="93"/>
      <c r="U60" s="93"/>
      <c r="V60" s="93"/>
      <c r="W60" s="93"/>
      <c r="X60" s="93"/>
      <c r="Y60" s="88">
        <v>60</v>
      </c>
      <c r="Z60" s="221"/>
      <c r="AA60" s="88"/>
      <c r="AB60" s="88"/>
      <c r="AC60" s="220">
        <f t="shared" si="5"/>
        <v>4</v>
      </c>
      <c r="AD60" s="44">
        <f>IF($AC61&gt;$AC60, IFERROR(MATCH($AC60, $AC61:$AC$148, 0)-1, ROW($AD$148)-ROW()), "")</f>
        <v>13</v>
      </c>
      <c r="AE60" s="44">
        <f t="shared" si="2"/>
        <v>-1</v>
      </c>
      <c r="AF60" s="320" t="str">
        <f t="shared" si="3"/>
        <v/>
      </c>
      <c r="AG60" s="222" t="str">
        <f t="shared" si="6"/>
        <v/>
      </c>
    </row>
    <row r="61" spans="1:33" s="91" customFormat="1" ht="87" customHeight="1" x14ac:dyDescent="0.3">
      <c r="A61" s="239" t="str">
        <f t="shared" si="0"/>
        <v/>
      </c>
      <c r="B61" s="92"/>
      <c r="C61" s="92" t="s">
        <v>39</v>
      </c>
      <c r="D61" s="89" t="s">
        <v>39</v>
      </c>
      <c r="E61" s="89" t="s">
        <v>39</v>
      </c>
      <c r="F61" s="89" t="s">
        <v>39</v>
      </c>
      <c r="G61" s="89" t="s">
        <v>355</v>
      </c>
      <c r="H61" s="89"/>
      <c r="I61" s="89"/>
      <c r="J61" s="89"/>
      <c r="K61" s="86"/>
      <c r="L61" s="90">
        <v>73350</v>
      </c>
      <c r="M61" s="87">
        <f>Begroting!M61</f>
        <v>0</v>
      </c>
      <c r="N61" s="138">
        <f>Begroting!N61</f>
        <v>0</v>
      </c>
      <c r="O61" s="94"/>
      <c r="P61" s="88"/>
      <c r="Q61" s="93"/>
      <c r="R61" s="93"/>
      <c r="S61" s="93"/>
      <c r="T61" s="93"/>
      <c r="U61" s="93"/>
      <c r="V61" s="93"/>
      <c r="W61" s="93"/>
      <c r="X61" s="93"/>
      <c r="Y61" s="88">
        <v>61</v>
      </c>
      <c r="Z61" s="221"/>
      <c r="AA61" s="88"/>
      <c r="AB61" s="88"/>
      <c r="AC61" s="220">
        <f t="shared" si="5"/>
        <v>5</v>
      </c>
      <c r="AD61" s="44">
        <f>IF($AC62&gt;$AC61, IFERROR(MATCH($AC61, $AC62:$AC$148, 0)-1, ROW($AD$148)-ROW()), "")</f>
        <v>4</v>
      </c>
      <c r="AE61" s="44">
        <f t="shared" si="2"/>
        <v>-1</v>
      </c>
      <c r="AF61" s="320" t="str">
        <f t="shared" si="3"/>
        <v/>
      </c>
      <c r="AG61" s="222" t="str">
        <f t="shared" si="6"/>
        <v/>
      </c>
    </row>
    <row r="62" spans="1:33" s="91" customFormat="1" ht="87" customHeight="1" x14ac:dyDescent="0.3">
      <c r="A62" s="239" t="str">
        <f t="shared" si="0"/>
        <v/>
      </c>
      <c r="B62" s="92"/>
      <c r="C62" s="92" t="s">
        <v>39</v>
      </c>
      <c r="D62" s="89" t="s">
        <v>39</v>
      </c>
      <c r="E62" s="89" t="s">
        <v>39</v>
      </c>
      <c r="F62" s="89" t="s">
        <v>39</v>
      </c>
      <c r="G62" s="89" t="s">
        <v>39</v>
      </c>
      <c r="H62" s="89" t="s">
        <v>356</v>
      </c>
      <c r="I62" s="89"/>
      <c r="J62" s="89"/>
      <c r="K62" s="86"/>
      <c r="L62" s="90">
        <v>733500</v>
      </c>
      <c r="M62" s="87">
        <f>Begroting!M62</f>
        <v>0</v>
      </c>
      <c r="N62" s="138" t="str">
        <f>Begroting!N62</f>
        <v/>
      </c>
      <c r="O62" s="94"/>
      <c r="P62" s="88"/>
      <c r="Q62" s="93"/>
      <c r="R62" s="93"/>
      <c r="S62" s="93"/>
      <c r="T62" s="93"/>
      <c r="U62" s="93"/>
      <c r="V62" s="93"/>
      <c r="W62" s="93"/>
      <c r="X62" s="93"/>
      <c r="Y62" s="88">
        <v>62</v>
      </c>
      <c r="Z62" s="221"/>
      <c r="AA62" s="88"/>
      <c r="AB62" s="88"/>
      <c r="AC62" s="220">
        <f t="shared" si="5"/>
        <v>6</v>
      </c>
      <c r="AD62" s="44" t="str">
        <f>IF($AC63&gt;$AC62, IFERROR(MATCH($AC62, $AC63:$AC$148, 0)-1, ROW($AD$148)-ROW()), "")</f>
        <v/>
      </c>
      <c r="AE62" s="44">
        <f t="shared" si="2"/>
        <v>-1</v>
      </c>
      <c r="AF62" s="320" t="str">
        <f t="shared" si="3"/>
        <v/>
      </c>
      <c r="AG62" s="222" t="str">
        <f t="shared" si="6"/>
        <v/>
      </c>
    </row>
    <row r="63" spans="1:33" s="91" customFormat="1" ht="87" customHeight="1" x14ac:dyDescent="0.3">
      <c r="A63" s="239" t="str">
        <f t="shared" si="0"/>
        <v/>
      </c>
      <c r="B63" s="92"/>
      <c r="C63" s="92" t="s">
        <v>39</v>
      </c>
      <c r="D63" s="89" t="s">
        <v>39</v>
      </c>
      <c r="E63" s="89" t="s">
        <v>39</v>
      </c>
      <c r="F63" s="89" t="s">
        <v>39</v>
      </c>
      <c r="G63" s="89" t="s">
        <v>39</v>
      </c>
      <c r="H63" s="89" t="s">
        <v>357</v>
      </c>
      <c r="I63" s="89"/>
      <c r="J63" s="89"/>
      <c r="K63" s="86"/>
      <c r="L63" s="90">
        <v>733501</v>
      </c>
      <c r="M63" s="87">
        <f>Begroting!M63</f>
        <v>0</v>
      </c>
      <c r="N63" s="138" t="str">
        <f>Begroting!N63</f>
        <v/>
      </c>
      <c r="O63" s="94"/>
      <c r="P63" s="88"/>
      <c r="Q63" s="93"/>
      <c r="R63" s="93"/>
      <c r="S63" s="93"/>
      <c r="T63" s="93"/>
      <c r="U63" s="93"/>
      <c r="V63" s="93"/>
      <c r="W63" s="93"/>
      <c r="X63" s="93"/>
      <c r="Y63" s="88">
        <v>63</v>
      </c>
      <c r="Z63" s="221"/>
      <c r="AA63" s="88"/>
      <c r="AB63" s="88"/>
      <c r="AC63" s="220">
        <f t="shared" si="5"/>
        <v>6</v>
      </c>
      <c r="AD63" s="44" t="str">
        <f>IF($AC64&gt;$AC63, IFERROR(MATCH($AC63, $AC64:$AC$148, 0)-1, ROW($AD$148)-ROW()), "")</f>
        <v/>
      </c>
      <c r="AE63" s="44">
        <f t="shared" si="2"/>
        <v>-1</v>
      </c>
      <c r="AF63" s="320" t="str">
        <f t="shared" si="3"/>
        <v/>
      </c>
      <c r="AG63" s="222" t="str">
        <f t="shared" si="6"/>
        <v/>
      </c>
    </row>
    <row r="64" spans="1:33" s="91" customFormat="1" ht="87" customHeight="1" x14ac:dyDescent="0.3">
      <c r="A64" s="239" t="str">
        <f t="shared" si="0"/>
        <v/>
      </c>
      <c r="B64" s="92"/>
      <c r="C64" s="92" t="s">
        <v>39</v>
      </c>
      <c r="D64" s="89" t="s">
        <v>39</v>
      </c>
      <c r="E64" s="89" t="s">
        <v>39</v>
      </c>
      <c r="F64" s="89" t="s">
        <v>39</v>
      </c>
      <c r="G64" s="89" t="s">
        <v>39</v>
      </c>
      <c r="H64" s="89" t="s">
        <v>358</v>
      </c>
      <c r="I64" s="89"/>
      <c r="J64" s="89"/>
      <c r="K64" s="86"/>
      <c r="L64" s="90">
        <v>733502</v>
      </c>
      <c r="M64" s="87">
        <f>Begroting!M64</f>
        <v>0</v>
      </c>
      <c r="N64" s="138" t="str">
        <f>Begroting!N64</f>
        <v/>
      </c>
      <c r="O64" s="94"/>
      <c r="P64" s="88"/>
      <c r="Q64" s="93"/>
      <c r="R64" s="93"/>
      <c r="S64" s="93"/>
      <c r="T64" s="93"/>
      <c r="U64" s="93"/>
      <c r="V64" s="93"/>
      <c r="W64" s="93"/>
      <c r="X64" s="93"/>
      <c r="Y64" s="88">
        <v>64</v>
      </c>
      <c r="Z64" s="221"/>
      <c r="AA64" s="88"/>
      <c r="AB64" s="88"/>
      <c r="AC64" s="220">
        <f t="shared" si="5"/>
        <v>6</v>
      </c>
      <c r="AD64" s="44" t="str">
        <f>IF($AC65&gt;$AC64, IFERROR(MATCH($AC64, $AC65:$AC$148, 0)-1, ROW($AD$148)-ROW()), "")</f>
        <v/>
      </c>
      <c r="AE64" s="44">
        <f t="shared" si="2"/>
        <v>-1</v>
      </c>
      <c r="AF64" s="320" t="str">
        <f t="shared" si="3"/>
        <v/>
      </c>
      <c r="AG64" s="222" t="str">
        <f t="shared" si="6"/>
        <v/>
      </c>
    </row>
    <row r="65" spans="1:33" s="91" customFormat="1" ht="87" customHeight="1" x14ac:dyDescent="0.3">
      <c r="A65" s="239" t="str">
        <f t="shared" si="0"/>
        <v/>
      </c>
      <c r="B65" s="92"/>
      <c r="C65" s="92"/>
      <c r="D65" s="89"/>
      <c r="E65" s="89"/>
      <c r="F65" s="89"/>
      <c r="G65" s="89"/>
      <c r="H65" s="89" t="s">
        <v>406</v>
      </c>
      <c r="I65" s="89"/>
      <c r="J65" s="89"/>
      <c r="K65" s="86"/>
      <c r="L65" s="90">
        <v>733508</v>
      </c>
      <c r="M65" s="87">
        <f>Begroting!M65</f>
        <v>0</v>
      </c>
      <c r="N65" s="138" t="str">
        <f>Begroting!N65</f>
        <v/>
      </c>
      <c r="O65" s="94"/>
      <c r="P65" s="88"/>
      <c r="Q65" s="93"/>
      <c r="R65" s="93"/>
      <c r="S65" s="93"/>
      <c r="T65" s="93"/>
      <c r="U65" s="93"/>
      <c r="V65" s="93"/>
      <c r="W65" s="93"/>
      <c r="X65" s="93"/>
      <c r="Y65" s="88">
        <v>65</v>
      </c>
      <c r="Z65" s="221"/>
      <c r="AA65" s="88"/>
      <c r="AB65" s="88"/>
      <c r="AC65" s="220">
        <f t="shared" si="5"/>
        <v>6</v>
      </c>
      <c r="AD65" s="44" t="str">
        <f>IF($AC66&gt;$AC65, IFERROR(MATCH($AC65, $AC66:$AC$148, 0)-1, ROW($AD$148)-ROW()), "")</f>
        <v/>
      </c>
      <c r="AE65" s="44">
        <f t="shared" si="2"/>
        <v>-1</v>
      </c>
      <c r="AF65" s="320" t="str">
        <f t="shared" si="3"/>
        <v/>
      </c>
      <c r="AG65" s="222" t="str">
        <f t="shared" si="6"/>
        <v/>
      </c>
    </row>
    <row r="66" spans="1:33" s="91" customFormat="1" ht="87" customHeight="1" x14ac:dyDescent="0.3">
      <c r="A66" s="239" t="str">
        <f t="shared" si="0"/>
        <v/>
      </c>
      <c r="B66" s="92"/>
      <c r="C66" s="92" t="s">
        <v>39</v>
      </c>
      <c r="D66" s="89" t="s">
        <v>39</v>
      </c>
      <c r="E66" s="89" t="s">
        <v>39</v>
      </c>
      <c r="F66" s="89" t="s">
        <v>39</v>
      </c>
      <c r="G66" s="89" t="s">
        <v>359</v>
      </c>
      <c r="H66" s="89"/>
      <c r="I66" s="89"/>
      <c r="J66" s="89"/>
      <c r="K66" s="86"/>
      <c r="L66" s="90">
        <v>73351</v>
      </c>
      <c r="M66" s="87">
        <f>Begroting!M66</f>
        <v>0</v>
      </c>
      <c r="N66" s="138" t="str">
        <f>Begroting!N66</f>
        <v/>
      </c>
      <c r="O66" s="94"/>
      <c r="P66" s="88"/>
      <c r="Q66" s="93"/>
      <c r="R66" s="93"/>
      <c r="S66" s="93"/>
      <c r="T66" s="93"/>
      <c r="U66" s="93"/>
      <c r="V66" s="93"/>
      <c r="W66" s="93"/>
      <c r="X66" s="93"/>
      <c r="Y66" s="88">
        <v>66</v>
      </c>
      <c r="Z66" s="221"/>
      <c r="AA66" s="88"/>
      <c r="AB66" s="88"/>
      <c r="AC66" s="220">
        <f t="shared" si="5"/>
        <v>5</v>
      </c>
      <c r="AD66" s="44" t="str">
        <f>IF($AC67&gt;$AC66, IFERROR(MATCH($AC66, $AC67:$AC$148, 0)-1, ROW($AD$148)-ROW()), "")</f>
        <v/>
      </c>
      <c r="AE66" s="44">
        <f t="shared" si="2"/>
        <v>-1</v>
      </c>
      <c r="AF66" s="320" t="str">
        <f t="shared" si="3"/>
        <v/>
      </c>
      <c r="AG66" s="222" t="str">
        <f t="shared" si="6"/>
        <v/>
      </c>
    </row>
    <row r="67" spans="1:33" s="91" customFormat="1" ht="87" customHeight="1" x14ac:dyDescent="0.3">
      <c r="A67" s="239" t="str">
        <f t="shared" si="0"/>
        <v/>
      </c>
      <c r="B67" s="92"/>
      <c r="C67" s="92" t="s">
        <v>39</v>
      </c>
      <c r="D67" s="89" t="s">
        <v>39</v>
      </c>
      <c r="E67" s="89" t="s">
        <v>39</v>
      </c>
      <c r="F67" s="89" t="s">
        <v>39</v>
      </c>
      <c r="G67" s="89" t="s">
        <v>360</v>
      </c>
      <c r="H67" s="89"/>
      <c r="I67" s="89"/>
      <c r="J67" s="89"/>
      <c r="K67" s="86"/>
      <c r="L67" s="90">
        <v>73352</v>
      </c>
      <c r="M67" s="87">
        <f>Begroting!M67</f>
        <v>0</v>
      </c>
      <c r="N67" s="138" t="str">
        <f>Begroting!N67</f>
        <v/>
      </c>
      <c r="O67" s="94"/>
      <c r="P67" s="88"/>
      <c r="Q67" s="93"/>
      <c r="R67" s="93"/>
      <c r="S67" s="93"/>
      <c r="T67" s="93"/>
      <c r="U67" s="93"/>
      <c r="V67" s="93"/>
      <c r="W67" s="93"/>
      <c r="X67" s="93"/>
      <c r="Y67" s="88">
        <v>67</v>
      </c>
      <c r="Z67" s="221"/>
      <c r="AA67" s="88"/>
      <c r="AB67" s="88"/>
      <c r="AC67" s="220">
        <f t="shared" si="5"/>
        <v>5</v>
      </c>
      <c r="AD67" s="44" t="str">
        <f>IF($AC68&gt;$AC67, IFERROR(MATCH($AC67, $AC68:$AC$148, 0)-1, ROW($AD$148)-ROW()), "")</f>
        <v/>
      </c>
      <c r="AE67" s="44">
        <f t="shared" si="2"/>
        <v>-1</v>
      </c>
      <c r="AF67" s="320" t="str">
        <f t="shared" si="3"/>
        <v/>
      </c>
      <c r="AG67" s="222" t="str">
        <f t="shared" si="6"/>
        <v/>
      </c>
    </row>
    <row r="68" spans="1:33" s="91" customFormat="1" ht="87" customHeight="1" x14ac:dyDescent="0.3">
      <c r="A68" s="239" t="str">
        <f t="shared" si="0"/>
        <v/>
      </c>
      <c r="B68" s="92"/>
      <c r="C68" s="92" t="s">
        <v>39</v>
      </c>
      <c r="D68" s="89" t="s">
        <v>39</v>
      </c>
      <c r="E68" s="89" t="s">
        <v>39</v>
      </c>
      <c r="F68" s="89" t="s">
        <v>39</v>
      </c>
      <c r="G68" s="89" t="s">
        <v>361</v>
      </c>
      <c r="H68" s="89"/>
      <c r="I68" s="89"/>
      <c r="J68" s="89"/>
      <c r="K68" s="86"/>
      <c r="L68" s="90">
        <v>73353</v>
      </c>
      <c r="M68" s="87">
        <f>Begroting!M68</f>
        <v>0</v>
      </c>
      <c r="N68" s="138" t="str">
        <f>Begroting!N68</f>
        <v/>
      </c>
      <c r="O68" s="94"/>
      <c r="P68" s="88"/>
      <c r="Q68" s="93"/>
      <c r="R68" s="93"/>
      <c r="S68" s="93"/>
      <c r="T68" s="93"/>
      <c r="U68" s="93"/>
      <c r="V68" s="93"/>
      <c r="W68" s="93"/>
      <c r="X68" s="93"/>
      <c r="Y68" s="88">
        <v>68</v>
      </c>
      <c r="Z68" s="221"/>
      <c r="AA68" s="88"/>
      <c r="AB68" s="88"/>
      <c r="AC68" s="220">
        <f t="shared" si="5"/>
        <v>5</v>
      </c>
      <c r="AD68" s="44" t="str">
        <f>IF($AC69&gt;$AC68, IFERROR(MATCH($AC68, $AC69:$AC$148, 0)-1, ROW($AD$148)-ROW()), "")</f>
        <v/>
      </c>
      <c r="AE68" s="44">
        <f t="shared" si="2"/>
        <v>-1</v>
      </c>
      <c r="AF68" s="320" t="str">
        <f t="shared" si="3"/>
        <v/>
      </c>
      <c r="AG68" s="222" t="str">
        <f t="shared" si="6"/>
        <v/>
      </c>
    </row>
    <row r="69" spans="1:33" s="91" customFormat="1" ht="87" customHeight="1" x14ac:dyDescent="0.3">
      <c r="A69" s="239" t="str">
        <f t="shared" si="0"/>
        <v/>
      </c>
      <c r="B69" s="92"/>
      <c r="C69" s="92" t="s">
        <v>39</v>
      </c>
      <c r="D69" s="89" t="s">
        <v>39</v>
      </c>
      <c r="E69" s="89" t="s">
        <v>39</v>
      </c>
      <c r="F69" s="89" t="s">
        <v>39</v>
      </c>
      <c r="G69" s="89" t="s">
        <v>362</v>
      </c>
      <c r="H69" s="89"/>
      <c r="I69" s="89"/>
      <c r="J69" s="89"/>
      <c r="K69" s="86"/>
      <c r="L69" s="90">
        <v>73354</v>
      </c>
      <c r="M69" s="87">
        <f>Begroting!M69</f>
        <v>0</v>
      </c>
      <c r="N69" s="138" t="str">
        <f>Begroting!N69</f>
        <v/>
      </c>
      <c r="O69" s="94"/>
      <c r="P69" s="88"/>
      <c r="Q69" s="93"/>
      <c r="R69" s="93"/>
      <c r="S69" s="93"/>
      <c r="T69" s="93"/>
      <c r="U69" s="93"/>
      <c r="V69" s="93"/>
      <c r="W69" s="93"/>
      <c r="X69" s="93"/>
      <c r="Y69" s="88">
        <v>69</v>
      </c>
      <c r="Z69" s="221"/>
      <c r="AA69" s="88"/>
      <c r="AB69" s="88"/>
      <c r="AC69" s="220">
        <f t="shared" si="5"/>
        <v>5</v>
      </c>
      <c r="AD69" s="44" t="str">
        <f>IF($AC70&gt;$AC69, IFERROR(MATCH($AC69, $AC70:$AC$148, 0)-1, ROW($AD$148)-ROW()), "")</f>
        <v/>
      </c>
      <c r="AE69" s="44">
        <f t="shared" si="2"/>
        <v>-1</v>
      </c>
      <c r="AF69" s="320" t="str">
        <f t="shared" si="3"/>
        <v/>
      </c>
      <c r="AG69" s="222" t="str">
        <f t="shared" si="6"/>
        <v/>
      </c>
    </row>
    <row r="70" spans="1:33" s="91" customFormat="1" ht="87" customHeight="1" x14ac:dyDescent="0.3">
      <c r="A70" s="239" t="str">
        <f t="shared" si="0"/>
        <v/>
      </c>
      <c r="B70" s="92"/>
      <c r="C70" s="92" t="s">
        <v>39</v>
      </c>
      <c r="D70" s="89" t="s">
        <v>39</v>
      </c>
      <c r="E70" s="89" t="s">
        <v>39</v>
      </c>
      <c r="F70" s="89" t="s">
        <v>39</v>
      </c>
      <c r="G70" s="89" t="s">
        <v>363</v>
      </c>
      <c r="H70" s="89"/>
      <c r="I70" s="89"/>
      <c r="J70" s="89"/>
      <c r="K70" s="86"/>
      <c r="L70" s="90">
        <v>73355</v>
      </c>
      <c r="M70" s="87">
        <f>Begroting!M70</f>
        <v>0</v>
      </c>
      <c r="N70" s="138" t="str">
        <f>Begroting!N70</f>
        <v/>
      </c>
      <c r="O70" s="94"/>
      <c r="P70" s="88"/>
      <c r="Q70" s="93"/>
      <c r="R70" s="93"/>
      <c r="S70" s="93"/>
      <c r="T70" s="93"/>
      <c r="U70" s="93"/>
      <c r="V70" s="93"/>
      <c r="W70" s="93"/>
      <c r="X70" s="93"/>
      <c r="Y70" s="88">
        <v>70</v>
      </c>
      <c r="Z70" s="221"/>
      <c r="AA70" s="88"/>
      <c r="AB70" s="88"/>
      <c r="AC70" s="220">
        <f t="shared" si="5"/>
        <v>5</v>
      </c>
      <c r="AD70" s="44" t="str">
        <f>IF($AC71&gt;$AC70, IFERROR(MATCH($AC70, $AC71:$AC$148, 0)-1, ROW($AD$148)-ROW()), "")</f>
        <v/>
      </c>
      <c r="AE70" s="44">
        <f t="shared" ref="AE70:AE133" si="7">IF(M70&lt;&gt;0, IF(AB70&lt;&gt;"", AB70, IF(AC71&lt;=AC70, 1, 0)), -1)</f>
        <v>-1</v>
      </c>
      <c r="AF70" s="320" t="str">
        <f t="shared" ref="AF70:AF133" si="8">IF(AE70&gt;0, IF(O70="", "| Toelichting verplicht.", ""), "")</f>
        <v/>
      </c>
      <c r="AG70" s="222" t="str">
        <f t="shared" si="6"/>
        <v/>
      </c>
    </row>
    <row r="71" spans="1:33" s="91" customFormat="1" ht="87" customHeight="1" x14ac:dyDescent="0.3">
      <c r="A71" s="239" t="str">
        <f t="shared" si="0"/>
        <v/>
      </c>
      <c r="B71" s="92"/>
      <c r="C71" s="92" t="s">
        <v>39</v>
      </c>
      <c r="D71" s="89" t="s">
        <v>39</v>
      </c>
      <c r="E71" s="89" t="s">
        <v>39</v>
      </c>
      <c r="F71" s="89" t="s">
        <v>39</v>
      </c>
      <c r="G71" s="89" t="s">
        <v>364</v>
      </c>
      <c r="H71" s="89"/>
      <c r="I71" s="89"/>
      <c r="J71" s="89"/>
      <c r="K71" s="86"/>
      <c r="L71" s="90">
        <v>73356</v>
      </c>
      <c r="M71" s="87">
        <f>Begroting!M71</f>
        <v>0</v>
      </c>
      <c r="N71" s="138" t="str">
        <f>Begroting!N71</f>
        <v/>
      </c>
      <c r="O71" s="94"/>
      <c r="P71" s="88"/>
      <c r="Q71" s="93"/>
      <c r="R71" s="93"/>
      <c r="S71" s="93"/>
      <c r="T71" s="93"/>
      <c r="U71" s="93"/>
      <c r="V71" s="93"/>
      <c r="W71" s="93"/>
      <c r="X71" s="93"/>
      <c r="Y71" s="88">
        <v>71</v>
      </c>
      <c r="Z71" s="221"/>
      <c r="AA71" s="88"/>
      <c r="AB71" s="88"/>
      <c r="AC71" s="220">
        <f t="shared" si="5"/>
        <v>5</v>
      </c>
      <c r="AD71" s="44" t="str">
        <f>IF($AC72&gt;$AC71, IFERROR(MATCH($AC71, $AC72:$AC$148, 0)-1, ROW($AD$148)-ROW()), "")</f>
        <v/>
      </c>
      <c r="AE71" s="44">
        <f t="shared" si="7"/>
        <v>-1</v>
      </c>
      <c r="AF71" s="320" t="str">
        <f t="shared" si="8"/>
        <v/>
      </c>
      <c r="AG71" s="222" t="str">
        <f t="shared" si="6"/>
        <v/>
      </c>
    </row>
    <row r="72" spans="1:33" s="91" customFormat="1" ht="87" customHeight="1" x14ac:dyDescent="0.3">
      <c r="A72" s="239" t="str">
        <f t="shared" si="0"/>
        <v/>
      </c>
      <c r="B72" s="92"/>
      <c r="C72" s="92" t="s">
        <v>39</v>
      </c>
      <c r="D72" s="89" t="s">
        <v>39</v>
      </c>
      <c r="E72" s="89" t="s">
        <v>39</v>
      </c>
      <c r="F72" s="89" t="s">
        <v>39</v>
      </c>
      <c r="G72" s="89" t="s">
        <v>365</v>
      </c>
      <c r="H72" s="89"/>
      <c r="I72" s="89"/>
      <c r="J72" s="89"/>
      <c r="K72" s="86"/>
      <c r="L72" s="90">
        <v>73357</v>
      </c>
      <c r="M72" s="87">
        <f>Begroting!M72</f>
        <v>0</v>
      </c>
      <c r="N72" s="138" t="str">
        <f>Begroting!N72</f>
        <v/>
      </c>
      <c r="O72" s="94"/>
      <c r="P72" s="88"/>
      <c r="Q72" s="93"/>
      <c r="R72" s="93"/>
      <c r="S72" s="93"/>
      <c r="T72" s="93"/>
      <c r="U72" s="93"/>
      <c r="V72" s="93"/>
      <c r="W72" s="93"/>
      <c r="X72" s="93"/>
      <c r="Y72" s="88">
        <v>72</v>
      </c>
      <c r="Z72" s="221"/>
      <c r="AA72" s="88"/>
      <c r="AB72" s="88"/>
      <c r="AC72" s="220">
        <f t="shared" ref="AC72:AC135" si="9">IF(C72&lt;&gt;"",1,IF(D72&lt;&gt;"",2,IF(E72&lt;&gt;"",3,IF(F72&lt;&gt;"",4,IF(G72&lt;&gt;"",5,IF(H72&lt;&gt;"",6,IF(I72&lt;&gt;"",7,IF(J72&lt;&gt;"",8))))))))</f>
        <v>5</v>
      </c>
      <c r="AD72" s="44" t="str">
        <f>IF($AC73&gt;$AC72, IFERROR(MATCH($AC72, $AC73:$AC$148, 0)-1, ROW($AD$148)-ROW()), "")</f>
        <v/>
      </c>
      <c r="AE72" s="44">
        <f t="shared" si="7"/>
        <v>-1</v>
      </c>
      <c r="AF72" s="320" t="str">
        <f t="shared" si="8"/>
        <v/>
      </c>
      <c r="AG72" s="222" t="str">
        <f t="shared" ref="AG72:AG135" si="10">AF72</f>
        <v/>
      </c>
    </row>
    <row r="73" spans="1:33" s="91" customFormat="1" ht="87" customHeight="1" x14ac:dyDescent="0.3">
      <c r="A73" s="239" t="str">
        <f t="shared" si="0"/>
        <v/>
      </c>
      <c r="B73" s="92"/>
      <c r="C73" s="92" t="s">
        <v>39</v>
      </c>
      <c r="D73" s="89" t="s">
        <v>39</v>
      </c>
      <c r="E73" s="89" t="s">
        <v>39</v>
      </c>
      <c r="F73" s="89" t="s">
        <v>39</v>
      </c>
      <c r="G73" s="89" t="s">
        <v>366</v>
      </c>
      <c r="H73" s="89"/>
      <c r="I73" s="89"/>
      <c r="J73" s="89"/>
      <c r="K73" s="86"/>
      <c r="L73" s="90">
        <v>73358</v>
      </c>
      <c r="M73" s="87">
        <f>Begroting!M73</f>
        <v>0</v>
      </c>
      <c r="N73" s="138" t="str">
        <f>Begroting!N73</f>
        <v/>
      </c>
      <c r="O73" s="94"/>
      <c r="P73" s="88"/>
      <c r="Q73" s="93"/>
      <c r="R73" s="93"/>
      <c r="S73" s="93"/>
      <c r="T73" s="93"/>
      <c r="U73" s="93"/>
      <c r="V73" s="93"/>
      <c r="W73" s="93"/>
      <c r="X73" s="93"/>
      <c r="Y73" s="88">
        <v>73</v>
      </c>
      <c r="Z73" s="221"/>
      <c r="AA73" s="88"/>
      <c r="AB73" s="88"/>
      <c r="AC73" s="220">
        <f t="shared" si="9"/>
        <v>5</v>
      </c>
      <c r="AD73" s="44" t="str">
        <f>IF($AC74&gt;$AC73, IFERROR(MATCH($AC73, $AC74:$AC$148, 0)-1, ROW($AD$148)-ROW()), "")</f>
        <v/>
      </c>
      <c r="AE73" s="44">
        <f t="shared" si="7"/>
        <v>-1</v>
      </c>
      <c r="AF73" s="320" t="str">
        <f t="shared" si="8"/>
        <v/>
      </c>
      <c r="AG73" s="222" t="str">
        <f t="shared" si="10"/>
        <v/>
      </c>
    </row>
    <row r="74" spans="1:33" s="91" customFormat="1" ht="87" customHeight="1" x14ac:dyDescent="0.3">
      <c r="A74" s="239" t="str">
        <f t="shared" si="0"/>
        <v/>
      </c>
      <c r="B74" s="92"/>
      <c r="C74" s="92" t="s">
        <v>39</v>
      </c>
      <c r="D74" s="89" t="s">
        <v>39</v>
      </c>
      <c r="E74" s="89" t="s">
        <v>39</v>
      </c>
      <c r="F74" s="89" t="s">
        <v>367</v>
      </c>
      <c r="G74" s="89"/>
      <c r="H74" s="89"/>
      <c r="I74" s="89"/>
      <c r="J74" s="89"/>
      <c r="K74" s="86"/>
      <c r="L74" s="90">
        <v>7336</v>
      </c>
      <c r="M74" s="87">
        <f>Begroting!M74</f>
        <v>0</v>
      </c>
      <c r="N74" s="138" t="str">
        <f>Begroting!N74</f>
        <v/>
      </c>
      <c r="O74" s="94"/>
      <c r="P74" s="88"/>
      <c r="Q74" s="93"/>
      <c r="R74" s="93"/>
      <c r="S74" s="93"/>
      <c r="T74" s="93"/>
      <c r="U74" s="93"/>
      <c r="V74" s="93"/>
      <c r="W74" s="93"/>
      <c r="X74" s="93"/>
      <c r="Y74" s="88">
        <v>74</v>
      </c>
      <c r="Z74" s="221"/>
      <c r="AA74" s="88"/>
      <c r="AB74" s="88"/>
      <c r="AC74" s="220">
        <f t="shared" si="9"/>
        <v>4</v>
      </c>
      <c r="AD74" s="44" t="str">
        <f>IF($AC75&gt;$AC74, IFERROR(MATCH($AC74, $AC75:$AC$148, 0)-1, ROW($AD$148)-ROW()), "")</f>
        <v/>
      </c>
      <c r="AE74" s="44">
        <f t="shared" si="7"/>
        <v>-1</v>
      </c>
      <c r="AF74" s="320" t="str">
        <f t="shared" si="8"/>
        <v/>
      </c>
      <c r="AG74" s="222" t="str">
        <f t="shared" si="10"/>
        <v/>
      </c>
    </row>
    <row r="75" spans="1:33" s="91" customFormat="1" ht="87" customHeight="1" x14ac:dyDescent="0.3">
      <c r="A75" s="239" t="str">
        <f t="shared" si="0"/>
        <v/>
      </c>
      <c r="B75" s="92"/>
      <c r="C75" s="92" t="s">
        <v>39</v>
      </c>
      <c r="D75" s="89" t="s">
        <v>39</v>
      </c>
      <c r="E75" s="89" t="s">
        <v>39</v>
      </c>
      <c r="F75" s="89" t="s">
        <v>368</v>
      </c>
      <c r="G75" s="89"/>
      <c r="H75" s="89"/>
      <c r="I75" s="89"/>
      <c r="J75" s="89"/>
      <c r="K75" s="86"/>
      <c r="L75" s="90">
        <v>7337</v>
      </c>
      <c r="M75" s="87">
        <f>Begroting!M75</f>
        <v>0</v>
      </c>
      <c r="N75" s="138" t="str">
        <f>Begroting!N75</f>
        <v/>
      </c>
      <c r="O75" s="94"/>
      <c r="P75" s="88"/>
      <c r="Q75" s="93"/>
      <c r="R75" s="93"/>
      <c r="S75" s="93"/>
      <c r="T75" s="93"/>
      <c r="U75" s="93"/>
      <c r="V75" s="93"/>
      <c r="W75" s="93"/>
      <c r="X75" s="93"/>
      <c r="Y75" s="88">
        <v>75</v>
      </c>
      <c r="Z75" s="221"/>
      <c r="AA75" s="88"/>
      <c r="AB75" s="88"/>
      <c r="AC75" s="220">
        <f t="shared" si="9"/>
        <v>4</v>
      </c>
      <c r="AD75" s="44" t="str">
        <f>IF($AC76&gt;$AC75, IFERROR(MATCH($AC75, $AC76:$AC$148, 0)-1, ROW($AD$148)-ROW()), "")</f>
        <v/>
      </c>
      <c r="AE75" s="44">
        <f t="shared" si="7"/>
        <v>-1</v>
      </c>
      <c r="AF75" s="320" t="str">
        <f t="shared" si="8"/>
        <v/>
      </c>
      <c r="AG75" s="222" t="str">
        <f t="shared" si="10"/>
        <v/>
      </c>
    </row>
    <row r="76" spans="1:33" s="91" customFormat="1" ht="87" customHeight="1" x14ac:dyDescent="0.3">
      <c r="A76" s="239" t="str">
        <f t="shared" si="0"/>
        <v/>
      </c>
      <c r="B76" s="92"/>
      <c r="C76" s="92" t="s">
        <v>39</v>
      </c>
      <c r="D76" s="89" t="s">
        <v>39</v>
      </c>
      <c r="E76" s="89" t="s">
        <v>39</v>
      </c>
      <c r="F76" s="89" t="s">
        <v>369</v>
      </c>
      <c r="G76" s="89"/>
      <c r="H76" s="89"/>
      <c r="I76" s="89"/>
      <c r="J76" s="89"/>
      <c r="K76" s="86"/>
      <c r="L76" s="90">
        <v>7338</v>
      </c>
      <c r="M76" s="87">
        <f>Begroting!M76</f>
        <v>0</v>
      </c>
      <c r="N76" s="138" t="str">
        <f>Begroting!N76</f>
        <v/>
      </c>
      <c r="O76" s="94"/>
      <c r="P76" s="88"/>
      <c r="Q76" s="93"/>
      <c r="R76" s="93"/>
      <c r="S76" s="93"/>
      <c r="T76" s="93"/>
      <c r="U76" s="93"/>
      <c r="V76" s="93"/>
      <c r="W76" s="93"/>
      <c r="X76" s="93"/>
      <c r="Y76" s="88">
        <v>76</v>
      </c>
      <c r="Z76" s="221"/>
      <c r="AA76" s="88"/>
      <c r="AB76" s="88"/>
      <c r="AC76" s="220">
        <f t="shared" si="9"/>
        <v>4</v>
      </c>
      <c r="AD76" s="44" t="str">
        <f>IF($AC77&gt;$AC76, IFERROR(MATCH($AC76, $AC77:$AC$148, 0)-1, ROW($AD$148)-ROW()), "")</f>
        <v/>
      </c>
      <c r="AE76" s="44">
        <f t="shared" si="7"/>
        <v>-1</v>
      </c>
      <c r="AF76" s="320" t="str">
        <f t="shared" si="8"/>
        <v/>
      </c>
      <c r="AG76" s="222" t="str">
        <f t="shared" si="10"/>
        <v/>
      </c>
    </row>
    <row r="77" spans="1:33" s="91" customFormat="1" ht="87" customHeight="1" x14ac:dyDescent="0.3">
      <c r="A77" s="239" t="str">
        <f t="shared" si="0"/>
        <v/>
      </c>
      <c r="B77" s="92"/>
      <c r="C77" s="92" t="s">
        <v>39</v>
      </c>
      <c r="D77" s="89" t="s">
        <v>39</v>
      </c>
      <c r="E77" s="89" t="s">
        <v>370</v>
      </c>
      <c r="F77" s="89"/>
      <c r="G77" s="89"/>
      <c r="H77" s="89"/>
      <c r="I77" s="89"/>
      <c r="J77" s="89"/>
      <c r="K77" s="86"/>
      <c r="L77" s="90">
        <v>734</v>
      </c>
      <c r="M77" s="87">
        <f>Begroting!M77</f>
        <v>0</v>
      </c>
      <c r="N77" s="138" t="str">
        <f>Begroting!N77</f>
        <v/>
      </c>
      <c r="O77" s="94"/>
      <c r="P77" s="88"/>
      <c r="Q77" s="93"/>
      <c r="R77" s="93"/>
      <c r="S77" s="93"/>
      <c r="T77" s="93"/>
      <c r="U77" s="93"/>
      <c r="V77" s="93"/>
      <c r="W77" s="93"/>
      <c r="X77" s="93"/>
      <c r="Y77" s="88">
        <v>77</v>
      </c>
      <c r="Z77" s="221"/>
      <c r="AA77" s="88"/>
      <c r="AB77" s="88"/>
      <c r="AC77" s="220">
        <f t="shared" si="9"/>
        <v>3</v>
      </c>
      <c r="AD77" s="44" t="str">
        <f>IF($AC78&gt;$AC77, IFERROR(MATCH($AC77, $AC78:$AC$148, 0)-1, ROW($AD$148)-ROW()), "")</f>
        <v/>
      </c>
      <c r="AE77" s="44">
        <f t="shared" si="7"/>
        <v>-1</v>
      </c>
      <c r="AF77" s="320" t="str">
        <f t="shared" si="8"/>
        <v/>
      </c>
      <c r="AG77" s="222" t="str">
        <f t="shared" si="10"/>
        <v/>
      </c>
    </row>
    <row r="78" spans="1:33" s="91" customFormat="1" ht="87" customHeight="1" x14ac:dyDescent="0.3">
      <c r="A78" s="239" t="str">
        <f t="shared" ref="A78:A141" si="11">IF(AG78&lt;&gt;"", "✘", "")</f>
        <v/>
      </c>
      <c r="B78" s="92"/>
      <c r="C78" s="92" t="s">
        <v>39</v>
      </c>
      <c r="D78" s="89" t="s">
        <v>39</v>
      </c>
      <c r="E78" s="89" t="s">
        <v>371</v>
      </c>
      <c r="F78" s="89"/>
      <c r="G78" s="89"/>
      <c r="H78" s="89"/>
      <c r="I78" s="89"/>
      <c r="J78" s="89"/>
      <c r="K78" s="86"/>
      <c r="L78" s="90">
        <v>735</v>
      </c>
      <c r="M78" s="87">
        <f>Begroting!M78</f>
        <v>0</v>
      </c>
      <c r="N78" s="138" t="str">
        <f>Begroting!N78</f>
        <v/>
      </c>
      <c r="O78" s="94"/>
      <c r="P78" s="88"/>
      <c r="Q78" s="93"/>
      <c r="R78" s="93"/>
      <c r="S78" s="93"/>
      <c r="T78" s="93"/>
      <c r="U78" s="93"/>
      <c r="V78" s="93"/>
      <c r="W78" s="93"/>
      <c r="X78" s="93"/>
      <c r="Y78" s="88">
        <v>78</v>
      </c>
      <c r="Z78" s="221"/>
      <c r="AA78" s="88"/>
      <c r="AB78" s="88"/>
      <c r="AC78" s="220">
        <f t="shared" si="9"/>
        <v>3</v>
      </c>
      <c r="AD78" s="44" t="str">
        <f>IF($AC79&gt;$AC78, IFERROR(MATCH($AC78, $AC79:$AC$148, 0)-1, ROW($AD$148)-ROW()), "")</f>
        <v/>
      </c>
      <c r="AE78" s="44">
        <f t="shared" si="7"/>
        <v>-1</v>
      </c>
      <c r="AF78" s="320" t="str">
        <f t="shared" si="8"/>
        <v/>
      </c>
      <c r="AG78" s="222" t="str">
        <f t="shared" si="10"/>
        <v/>
      </c>
    </row>
    <row r="79" spans="1:33" s="91" customFormat="1" ht="87" customHeight="1" x14ac:dyDescent="0.3">
      <c r="A79" s="239" t="str">
        <f t="shared" si="11"/>
        <v/>
      </c>
      <c r="B79" s="92"/>
      <c r="C79" s="92" t="s">
        <v>39</v>
      </c>
      <c r="D79" s="89" t="s">
        <v>39</v>
      </c>
      <c r="E79" s="89" t="s">
        <v>372</v>
      </c>
      <c r="F79" s="89"/>
      <c r="G79" s="89"/>
      <c r="H79" s="89"/>
      <c r="I79" s="89"/>
      <c r="J79" s="89"/>
      <c r="K79" s="86"/>
      <c r="L79" s="90">
        <v>736</v>
      </c>
      <c r="M79" s="87">
        <f>Begroting!M79</f>
        <v>0</v>
      </c>
      <c r="N79" s="138" t="str">
        <f>Begroting!N79</f>
        <v/>
      </c>
      <c r="O79" s="94"/>
      <c r="P79" s="88"/>
      <c r="Q79" s="93"/>
      <c r="R79" s="93"/>
      <c r="S79" s="93"/>
      <c r="T79" s="93"/>
      <c r="U79" s="93"/>
      <c r="V79" s="93"/>
      <c r="W79" s="93"/>
      <c r="X79" s="93"/>
      <c r="Y79" s="88">
        <v>79</v>
      </c>
      <c r="Z79" s="221"/>
      <c r="AA79" s="88"/>
      <c r="AB79" s="88"/>
      <c r="AC79" s="220">
        <f t="shared" si="9"/>
        <v>3</v>
      </c>
      <c r="AD79" s="44" t="str">
        <f>IF($AC80&gt;$AC79, IFERROR(MATCH($AC79, $AC80:$AC$148, 0)-1, ROW($AD$148)-ROW()), "")</f>
        <v/>
      </c>
      <c r="AE79" s="44">
        <f t="shared" si="7"/>
        <v>-1</v>
      </c>
      <c r="AF79" s="320" t="str">
        <f t="shared" si="8"/>
        <v/>
      </c>
      <c r="AG79" s="222" t="str">
        <f t="shared" si="10"/>
        <v/>
      </c>
    </row>
    <row r="80" spans="1:33" s="91" customFormat="1" ht="87" customHeight="1" x14ac:dyDescent="0.3">
      <c r="A80" s="239" t="str">
        <f t="shared" si="11"/>
        <v/>
      </c>
      <c r="B80" s="92"/>
      <c r="C80" s="92" t="s">
        <v>39</v>
      </c>
      <c r="D80" s="89" t="s">
        <v>31</v>
      </c>
      <c r="E80" s="89"/>
      <c r="F80" s="89"/>
      <c r="G80" s="89"/>
      <c r="H80" s="89"/>
      <c r="I80" s="89"/>
      <c r="J80" s="89"/>
      <c r="K80" s="86"/>
      <c r="L80" s="90">
        <v>74</v>
      </c>
      <c r="M80" s="87">
        <f>Begroting!M80</f>
        <v>0</v>
      </c>
      <c r="N80" s="138" t="str">
        <f>Begroting!N80</f>
        <v/>
      </c>
      <c r="O80" s="94"/>
      <c r="P80" s="88"/>
      <c r="Q80" s="93"/>
      <c r="R80" s="93"/>
      <c r="S80" s="93"/>
      <c r="T80" s="93"/>
      <c r="U80" s="93"/>
      <c r="V80" s="93"/>
      <c r="W80" s="93"/>
      <c r="X80" s="93"/>
      <c r="Y80" s="88">
        <v>80</v>
      </c>
      <c r="Z80" s="221"/>
      <c r="AA80" s="88"/>
      <c r="AB80" s="88"/>
      <c r="AC80" s="220">
        <f t="shared" si="9"/>
        <v>2</v>
      </c>
      <c r="AD80" s="44" t="str">
        <f>IF($AC81&gt;$AC80, IFERROR(MATCH($AC80, $AC81:$AC$148, 0)-1, ROW($AD$148)-ROW()), "")</f>
        <v/>
      </c>
      <c r="AE80" s="44">
        <f t="shared" si="7"/>
        <v>-1</v>
      </c>
      <c r="AF80" s="320" t="str">
        <f t="shared" si="8"/>
        <v/>
      </c>
      <c r="AG80" s="222" t="str">
        <f t="shared" si="10"/>
        <v/>
      </c>
    </row>
    <row r="81" spans="1:33" s="91" customFormat="1" ht="87" customHeight="1" x14ac:dyDescent="0.3">
      <c r="A81" s="239" t="str">
        <f t="shared" si="11"/>
        <v/>
      </c>
      <c r="B81" s="92"/>
      <c r="C81" s="92" t="s">
        <v>39</v>
      </c>
      <c r="D81" s="89" t="s">
        <v>32</v>
      </c>
      <c r="E81" s="89"/>
      <c r="F81" s="89"/>
      <c r="G81" s="89"/>
      <c r="H81" s="89"/>
      <c r="I81" s="89"/>
      <c r="J81" s="89"/>
      <c r="K81" s="86"/>
      <c r="L81" s="90" t="s">
        <v>28</v>
      </c>
      <c r="M81" s="87">
        <f>Begroting!M81</f>
        <v>0</v>
      </c>
      <c r="N81" s="138" t="str">
        <f>Begroting!N81</f>
        <v/>
      </c>
      <c r="O81" s="94"/>
      <c r="P81" s="88"/>
      <c r="Q81" s="93"/>
      <c r="R81" s="93"/>
      <c r="S81" s="93"/>
      <c r="T81" s="93"/>
      <c r="U81" s="93"/>
      <c r="V81" s="93"/>
      <c r="W81" s="93"/>
      <c r="X81" s="93"/>
      <c r="Y81" s="88">
        <v>81</v>
      </c>
      <c r="Z81" s="221"/>
      <c r="AA81" s="88"/>
      <c r="AB81" s="88"/>
      <c r="AC81" s="220">
        <f t="shared" si="9"/>
        <v>2</v>
      </c>
      <c r="AD81" s="44" t="str">
        <f>IF($AC82&gt;$AC81, IFERROR(MATCH($AC81, $AC82:$AC$148, 0)-1, ROW($AD$148)-ROW()), "")</f>
        <v/>
      </c>
      <c r="AE81" s="44">
        <f t="shared" si="7"/>
        <v>-1</v>
      </c>
      <c r="AF81" s="320" t="str">
        <f t="shared" si="8"/>
        <v/>
      </c>
      <c r="AG81" s="222" t="str">
        <f t="shared" si="10"/>
        <v/>
      </c>
    </row>
    <row r="82" spans="1:33" s="91" customFormat="1" ht="87" customHeight="1" x14ac:dyDescent="0.3">
      <c r="A82" s="239" t="str">
        <f t="shared" si="11"/>
        <v/>
      </c>
      <c r="B82" s="92"/>
      <c r="C82" s="92" t="s">
        <v>56</v>
      </c>
      <c r="D82" s="89"/>
      <c r="E82" s="89"/>
      <c r="F82" s="89"/>
      <c r="G82" s="89"/>
      <c r="H82" s="89"/>
      <c r="I82" s="89"/>
      <c r="J82" s="89"/>
      <c r="K82" s="86"/>
      <c r="L82" s="90" t="s">
        <v>83</v>
      </c>
      <c r="M82" s="87">
        <f>Begroting!M82</f>
        <v>0</v>
      </c>
      <c r="N82" s="138">
        <f>Begroting!N82</f>
        <v>0</v>
      </c>
      <c r="O82" s="94"/>
      <c r="P82" s="88"/>
      <c r="Q82" s="93"/>
      <c r="R82" s="93"/>
      <c r="S82" s="93"/>
      <c r="T82" s="93"/>
      <c r="U82" s="93"/>
      <c r="V82" s="93"/>
      <c r="W82" s="93"/>
      <c r="X82" s="93"/>
      <c r="Y82" s="88">
        <v>82</v>
      </c>
      <c r="Z82" s="221"/>
      <c r="AA82" s="88"/>
      <c r="AB82" s="88"/>
      <c r="AC82" s="220">
        <f t="shared" si="9"/>
        <v>1</v>
      </c>
      <c r="AD82" s="44">
        <f>IF($AC83&gt;$AC82, IFERROR(MATCH($AC82, $AC83:$AC$148, 0)-1, ROW($AD$148)-ROW()), "")</f>
        <v>43</v>
      </c>
      <c r="AE82" s="44">
        <f t="shared" si="7"/>
        <v>-1</v>
      </c>
      <c r="AF82" s="320" t="str">
        <f t="shared" si="8"/>
        <v/>
      </c>
      <c r="AG82" s="222" t="str">
        <f t="shared" si="10"/>
        <v/>
      </c>
    </row>
    <row r="83" spans="1:33" s="91" customFormat="1" ht="87" customHeight="1" x14ac:dyDescent="0.3">
      <c r="A83" s="239" t="str">
        <f t="shared" si="11"/>
        <v/>
      </c>
      <c r="B83" s="92"/>
      <c r="C83" s="92" t="s">
        <v>39</v>
      </c>
      <c r="D83" s="89" t="s">
        <v>57</v>
      </c>
      <c r="E83" s="89"/>
      <c r="F83" s="89"/>
      <c r="G83" s="89"/>
      <c r="H83" s="89"/>
      <c r="I83" s="89"/>
      <c r="J83" s="89"/>
      <c r="K83" s="86"/>
      <c r="L83" s="90">
        <v>60</v>
      </c>
      <c r="M83" s="87">
        <f>Begroting!M83</f>
        <v>0</v>
      </c>
      <c r="N83" s="138">
        <f>Begroting!N83</f>
        <v>0</v>
      </c>
      <c r="O83" s="94"/>
      <c r="P83" s="88"/>
      <c r="Q83" s="93"/>
      <c r="R83" s="93"/>
      <c r="S83" s="93"/>
      <c r="T83" s="93"/>
      <c r="U83" s="93"/>
      <c r="V83" s="93"/>
      <c r="W83" s="93"/>
      <c r="X83" s="93"/>
      <c r="Y83" s="88">
        <v>83</v>
      </c>
      <c r="Z83" s="221"/>
      <c r="AA83" s="88"/>
      <c r="AB83" s="88"/>
      <c r="AC83" s="220">
        <f t="shared" si="9"/>
        <v>2</v>
      </c>
      <c r="AD83" s="44">
        <f>IF($AC84&gt;$AC83, IFERROR(MATCH($AC83, $AC84:$AC$148, 0)-1, ROW($AD$148)-ROW()), "")</f>
        <v>2</v>
      </c>
      <c r="AE83" s="44">
        <f t="shared" si="7"/>
        <v>-1</v>
      </c>
      <c r="AF83" s="320" t="str">
        <f t="shared" si="8"/>
        <v/>
      </c>
      <c r="AG83" s="222" t="str">
        <f t="shared" si="10"/>
        <v/>
      </c>
    </row>
    <row r="84" spans="1:33" s="91" customFormat="1" ht="87" customHeight="1" x14ac:dyDescent="0.3">
      <c r="A84" s="239" t="str">
        <f t="shared" si="11"/>
        <v/>
      </c>
      <c r="B84" s="92"/>
      <c r="C84" s="92" t="s">
        <v>39</v>
      </c>
      <c r="D84" s="89" t="s">
        <v>39</v>
      </c>
      <c r="E84" s="89" t="s">
        <v>58</v>
      </c>
      <c r="F84" s="89"/>
      <c r="G84" s="89"/>
      <c r="H84" s="89"/>
      <c r="I84" s="89"/>
      <c r="J84" s="89"/>
      <c r="K84" s="86"/>
      <c r="L84" s="90" t="s">
        <v>84</v>
      </c>
      <c r="M84" s="87">
        <f>Begroting!M84</f>
        <v>0</v>
      </c>
      <c r="N84" s="138" t="str">
        <f>Begroting!N84</f>
        <v/>
      </c>
      <c r="O84" s="94"/>
      <c r="P84" s="88"/>
      <c r="Q84" s="93"/>
      <c r="R84" s="93"/>
      <c r="S84" s="93"/>
      <c r="T84" s="93"/>
      <c r="U84" s="93"/>
      <c r="V84" s="93"/>
      <c r="W84" s="93"/>
      <c r="X84" s="93"/>
      <c r="Y84" s="88">
        <v>84</v>
      </c>
      <c r="Z84" s="221"/>
      <c r="AA84" s="88"/>
      <c r="AB84" s="88"/>
      <c r="AC84" s="220">
        <f t="shared" si="9"/>
        <v>3</v>
      </c>
      <c r="AD84" s="44" t="str">
        <f>IF($AC85&gt;$AC84, IFERROR(MATCH($AC84, $AC85:$AC$148, 0)-1, ROW($AD$148)-ROW()), "")</f>
        <v/>
      </c>
      <c r="AE84" s="44">
        <f t="shared" si="7"/>
        <v>-1</v>
      </c>
      <c r="AF84" s="320" t="str">
        <f t="shared" si="8"/>
        <v/>
      </c>
      <c r="AG84" s="222" t="str">
        <f t="shared" si="10"/>
        <v/>
      </c>
    </row>
    <row r="85" spans="1:33" s="91" customFormat="1" ht="87" customHeight="1" x14ac:dyDescent="0.3">
      <c r="A85" s="239" t="str">
        <f t="shared" si="11"/>
        <v/>
      </c>
      <c r="B85" s="92"/>
      <c r="C85" s="92" t="s">
        <v>39</v>
      </c>
      <c r="D85" s="89" t="s">
        <v>39</v>
      </c>
      <c r="E85" s="89" t="s">
        <v>59</v>
      </c>
      <c r="F85" s="89"/>
      <c r="G85" s="89"/>
      <c r="H85" s="89"/>
      <c r="I85" s="89"/>
      <c r="J85" s="89"/>
      <c r="K85" s="86"/>
      <c r="L85" s="90">
        <v>609</v>
      </c>
      <c r="M85" s="87">
        <f>Begroting!M85</f>
        <v>0</v>
      </c>
      <c r="N85" s="138" t="str">
        <f>Begroting!N85</f>
        <v/>
      </c>
      <c r="O85" s="94"/>
      <c r="P85" s="88"/>
      <c r="Q85" s="93"/>
      <c r="R85" s="93"/>
      <c r="S85" s="93"/>
      <c r="T85" s="93"/>
      <c r="U85" s="93"/>
      <c r="V85" s="93"/>
      <c r="W85" s="93"/>
      <c r="X85" s="93"/>
      <c r="Y85" s="88">
        <v>85</v>
      </c>
      <c r="Z85" s="221"/>
      <c r="AA85" s="88"/>
      <c r="AB85" s="88"/>
      <c r="AC85" s="220">
        <f t="shared" si="9"/>
        <v>3</v>
      </c>
      <c r="AD85" s="44" t="str">
        <f>IF($AC86&gt;$AC85, IFERROR(MATCH($AC85, $AC86:$AC$148, 0)-1, ROW($AD$148)-ROW()), "")</f>
        <v/>
      </c>
      <c r="AE85" s="44">
        <f t="shared" si="7"/>
        <v>-1</v>
      </c>
      <c r="AF85" s="320" t="str">
        <f t="shared" si="8"/>
        <v/>
      </c>
      <c r="AG85" s="222" t="str">
        <f t="shared" si="10"/>
        <v/>
      </c>
    </row>
    <row r="86" spans="1:33" s="91" customFormat="1" ht="87" customHeight="1" x14ac:dyDescent="0.3">
      <c r="A86" s="239" t="str">
        <f t="shared" si="11"/>
        <v/>
      </c>
      <c r="B86" s="92"/>
      <c r="C86" s="92" t="s">
        <v>39</v>
      </c>
      <c r="D86" s="89" t="s">
        <v>3</v>
      </c>
      <c r="E86" s="89"/>
      <c r="F86" s="89"/>
      <c r="G86" s="89"/>
      <c r="H86" s="89"/>
      <c r="I86" s="89"/>
      <c r="J86" s="89"/>
      <c r="K86" s="86"/>
      <c r="L86" s="90">
        <v>61</v>
      </c>
      <c r="M86" s="87">
        <f>Begroting!M86</f>
        <v>0</v>
      </c>
      <c r="N86" s="138">
        <f>Begroting!N86</f>
        <v>0</v>
      </c>
      <c r="O86" s="94"/>
      <c r="P86" s="88"/>
      <c r="Q86" s="93"/>
      <c r="R86" s="93"/>
      <c r="S86" s="93"/>
      <c r="T86" s="93"/>
      <c r="U86" s="93"/>
      <c r="V86" s="93"/>
      <c r="W86" s="93"/>
      <c r="X86" s="93"/>
      <c r="Y86" s="88">
        <v>86</v>
      </c>
      <c r="Z86" s="221"/>
      <c r="AA86" s="88"/>
      <c r="AB86" s="88"/>
      <c r="AC86" s="220">
        <f t="shared" si="9"/>
        <v>2</v>
      </c>
      <c r="AD86" s="44">
        <f>IF($AC87&gt;$AC86, IFERROR(MATCH($AC86, $AC87:$AC$148, 0)-1, ROW($AD$148)-ROW()), "")</f>
        <v>27</v>
      </c>
      <c r="AE86" s="44">
        <f t="shared" si="7"/>
        <v>-1</v>
      </c>
      <c r="AF86" s="320" t="str">
        <f t="shared" si="8"/>
        <v/>
      </c>
      <c r="AG86" s="222" t="str">
        <f t="shared" si="10"/>
        <v/>
      </c>
    </row>
    <row r="87" spans="1:33" s="91" customFormat="1" ht="87" customHeight="1" x14ac:dyDescent="0.3">
      <c r="A87" s="239" t="str">
        <f t="shared" si="11"/>
        <v/>
      </c>
      <c r="B87" s="92"/>
      <c r="C87" s="92" t="s">
        <v>39</v>
      </c>
      <c r="D87" s="89" t="s">
        <v>39</v>
      </c>
      <c r="E87" s="89" t="s">
        <v>373</v>
      </c>
      <c r="F87" s="89"/>
      <c r="G87" s="89"/>
      <c r="H87" s="89"/>
      <c r="I87" s="89"/>
      <c r="J87" s="89"/>
      <c r="K87" s="86"/>
      <c r="L87" s="90">
        <v>610</v>
      </c>
      <c r="M87" s="87">
        <f>Begroting!M87</f>
        <v>0</v>
      </c>
      <c r="N87" s="138">
        <f>Begroting!N87</f>
        <v>0</v>
      </c>
      <c r="O87" s="94"/>
      <c r="P87" s="88"/>
      <c r="Q87" s="93"/>
      <c r="R87" s="93"/>
      <c r="S87" s="93"/>
      <c r="T87" s="93"/>
      <c r="U87" s="93"/>
      <c r="V87" s="93"/>
      <c r="W87" s="93"/>
      <c r="X87" s="93"/>
      <c r="Y87" s="88">
        <v>87</v>
      </c>
      <c r="Z87" s="221"/>
      <c r="AA87" s="88"/>
      <c r="AB87" s="88"/>
      <c r="AC87" s="220">
        <f t="shared" si="9"/>
        <v>3</v>
      </c>
      <c r="AD87" s="44">
        <f>IF($AC88&gt;$AC87, IFERROR(MATCH($AC87, $AC88:$AC$148, 0)-1, ROW($AD$148)-ROW()), "")</f>
        <v>2</v>
      </c>
      <c r="AE87" s="44">
        <f t="shared" si="7"/>
        <v>-1</v>
      </c>
      <c r="AF87" s="320" t="str">
        <f t="shared" si="8"/>
        <v/>
      </c>
      <c r="AG87" s="222" t="str">
        <f t="shared" si="10"/>
        <v/>
      </c>
    </row>
    <row r="88" spans="1:33" s="91" customFormat="1" ht="87" customHeight="1" x14ac:dyDescent="0.3">
      <c r="A88" s="239" t="str">
        <f t="shared" si="11"/>
        <v/>
      </c>
      <c r="B88" s="92"/>
      <c r="C88" s="92" t="s">
        <v>39</v>
      </c>
      <c r="D88" s="89" t="s">
        <v>39</v>
      </c>
      <c r="E88" s="89" t="s">
        <v>39</v>
      </c>
      <c r="F88" s="89" t="s">
        <v>374</v>
      </c>
      <c r="G88" s="89"/>
      <c r="H88" s="89"/>
      <c r="I88" s="89"/>
      <c r="J88" s="89"/>
      <c r="K88" s="86"/>
      <c r="L88" s="90">
        <v>6100</v>
      </c>
      <c r="M88" s="87">
        <f>Begroting!M88</f>
        <v>0</v>
      </c>
      <c r="N88" s="138" t="str">
        <f>Begroting!N88</f>
        <v/>
      </c>
      <c r="O88" s="94"/>
      <c r="P88" s="88"/>
      <c r="Q88" s="93"/>
      <c r="R88" s="93"/>
      <c r="S88" s="93"/>
      <c r="T88" s="93"/>
      <c r="U88" s="93"/>
      <c r="V88" s="93"/>
      <c r="W88" s="93"/>
      <c r="X88" s="93"/>
      <c r="Y88" s="88">
        <v>88</v>
      </c>
      <c r="Z88" s="221"/>
      <c r="AA88" s="88"/>
      <c r="AB88" s="88"/>
      <c r="AC88" s="220">
        <f t="shared" si="9"/>
        <v>4</v>
      </c>
      <c r="AD88" s="44" t="str">
        <f>IF($AC89&gt;$AC88, IFERROR(MATCH($AC88, $AC89:$AC$148, 0)-1, ROW($AD$148)-ROW()), "")</f>
        <v/>
      </c>
      <c r="AE88" s="44">
        <f t="shared" si="7"/>
        <v>-1</v>
      </c>
      <c r="AF88" s="320" t="str">
        <f t="shared" si="8"/>
        <v/>
      </c>
      <c r="AG88" s="222" t="str">
        <f t="shared" si="10"/>
        <v/>
      </c>
    </row>
    <row r="89" spans="1:33" s="91" customFormat="1" ht="87" customHeight="1" x14ac:dyDescent="0.3">
      <c r="A89" s="239" t="str">
        <f t="shared" si="11"/>
        <v/>
      </c>
      <c r="B89" s="92"/>
      <c r="C89" s="92" t="s">
        <v>39</v>
      </c>
      <c r="D89" s="89" t="s">
        <v>39</v>
      </c>
      <c r="E89" s="89" t="s">
        <v>39</v>
      </c>
      <c r="F89" s="89" t="s">
        <v>375</v>
      </c>
      <c r="G89" s="89"/>
      <c r="H89" s="89"/>
      <c r="I89" s="89"/>
      <c r="J89" s="89"/>
      <c r="K89" s="86"/>
      <c r="L89" s="90">
        <v>6101</v>
      </c>
      <c r="M89" s="87">
        <f>Begroting!M89</f>
        <v>0</v>
      </c>
      <c r="N89" s="138" t="str">
        <f>Begroting!N89</f>
        <v/>
      </c>
      <c r="O89" s="94"/>
      <c r="P89" s="88"/>
      <c r="Q89" s="93"/>
      <c r="R89" s="93"/>
      <c r="S89" s="93"/>
      <c r="T89" s="93"/>
      <c r="U89" s="93"/>
      <c r="V89" s="93"/>
      <c r="W89" s="93"/>
      <c r="X89" s="93"/>
      <c r="Y89" s="88">
        <v>89</v>
      </c>
      <c r="Z89" s="221"/>
      <c r="AA89" s="88"/>
      <c r="AB89" s="88"/>
      <c r="AC89" s="220">
        <f t="shared" si="9"/>
        <v>4</v>
      </c>
      <c r="AD89" s="44" t="str">
        <f>IF($AC90&gt;$AC89, IFERROR(MATCH($AC89, $AC90:$AC$148, 0)-1, ROW($AD$148)-ROW()), "")</f>
        <v/>
      </c>
      <c r="AE89" s="44">
        <f t="shared" si="7"/>
        <v>-1</v>
      </c>
      <c r="AF89" s="320" t="str">
        <f t="shared" si="8"/>
        <v/>
      </c>
      <c r="AG89" s="222" t="str">
        <f t="shared" si="10"/>
        <v/>
      </c>
    </row>
    <row r="90" spans="1:33" s="91" customFormat="1" ht="87" customHeight="1" x14ac:dyDescent="0.3">
      <c r="A90" s="239" t="str">
        <f t="shared" si="11"/>
        <v/>
      </c>
      <c r="B90" s="92"/>
      <c r="C90" s="92" t="s">
        <v>39</v>
      </c>
      <c r="D90" s="89" t="s">
        <v>39</v>
      </c>
      <c r="E90" s="89" t="s">
        <v>376</v>
      </c>
      <c r="F90" s="89"/>
      <c r="G90" s="89"/>
      <c r="H90" s="89"/>
      <c r="I90" s="89"/>
      <c r="J90" s="89"/>
      <c r="K90" s="86"/>
      <c r="L90" s="90">
        <v>611</v>
      </c>
      <c r="M90" s="87">
        <f>Begroting!M90</f>
        <v>0</v>
      </c>
      <c r="N90" s="138" t="str">
        <f>Begroting!N90</f>
        <v/>
      </c>
      <c r="O90" s="94"/>
      <c r="P90" s="88"/>
      <c r="Q90" s="93"/>
      <c r="R90" s="93"/>
      <c r="S90" s="93"/>
      <c r="T90" s="93"/>
      <c r="U90" s="93"/>
      <c r="V90" s="93"/>
      <c r="W90" s="93"/>
      <c r="X90" s="93"/>
      <c r="Y90" s="88">
        <v>90</v>
      </c>
      <c r="Z90" s="221"/>
      <c r="AA90" s="88"/>
      <c r="AB90" s="88"/>
      <c r="AC90" s="220">
        <f t="shared" si="9"/>
        <v>3</v>
      </c>
      <c r="AD90" s="44" t="str">
        <f>IF($AC91&gt;$AC90, IFERROR(MATCH($AC90, $AC91:$AC$148, 0)-1, ROW($AD$148)-ROW()), "")</f>
        <v/>
      </c>
      <c r="AE90" s="44">
        <f t="shared" si="7"/>
        <v>-1</v>
      </c>
      <c r="AF90" s="320" t="str">
        <f t="shared" si="8"/>
        <v/>
      </c>
      <c r="AG90" s="222" t="str">
        <f t="shared" si="10"/>
        <v/>
      </c>
    </row>
    <row r="91" spans="1:33" s="91" customFormat="1" ht="87" customHeight="1" x14ac:dyDescent="0.3">
      <c r="A91" s="239" t="str">
        <f t="shared" si="11"/>
        <v/>
      </c>
      <c r="B91" s="92"/>
      <c r="C91" s="92" t="s">
        <v>39</v>
      </c>
      <c r="D91" s="89" t="s">
        <v>39</v>
      </c>
      <c r="E91" s="89" t="s">
        <v>377</v>
      </c>
      <c r="F91" s="89"/>
      <c r="G91" s="89"/>
      <c r="H91" s="89"/>
      <c r="I91" s="89"/>
      <c r="J91" s="89"/>
      <c r="K91" s="86"/>
      <c r="L91" s="90">
        <v>612</v>
      </c>
      <c r="M91" s="87">
        <f>Begroting!M91</f>
        <v>0</v>
      </c>
      <c r="N91" s="138" t="str">
        <f>Begroting!N91</f>
        <v/>
      </c>
      <c r="O91" s="94"/>
      <c r="P91" s="88"/>
      <c r="Q91" s="93"/>
      <c r="R91" s="93"/>
      <c r="S91" s="93"/>
      <c r="T91" s="93"/>
      <c r="U91" s="93"/>
      <c r="V91" s="93"/>
      <c r="W91" s="93"/>
      <c r="X91" s="93"/>
      <c r="Y91" s="88">
        <v>91</v>
      </c>
      <c r="Z91" s="221"/>
      <c r="AA91" s="88"/>
      <c r="AB91" s="88"/>
      <c r="AC91" s="220">
        <f t="shared" si="9"/>
        <v>3</v>
      </c>
      <c r="AD91" s="44" t="str">
        <f>IF($AC92&gt;$AC91, IFERROR(MATCH($AC91, $AC92:$AC$148, 0)-1, ROW($AD$148)-ROW()), "")</f>
        <v/>
      </c>
      <c r="AE91" s="44">
        <f t="shared" si="7"/>
        <v>-1</v>
      </c>
      <c r="AF91" s="320" t="str">
        <f t="shared" si="8"/>
        <v/>
      </c>
      <c r="AG91" s="222" t="str">
        <f t="shared" si="10"/>
        <v/>
      </c>
    </row>
    <row r="92" spans="1:33" s="91" customFormat="1" ht="87" customHeight="1" x14ac:dyDescent="0.3">
      <c r="A92" s="239" t="str">
        <f t="shared" si="11"/>
        <v/>
      </c>
      <c r="B92" s="92"/>
      <c r="C92" s="92" t="s">
        <v>39</v>
      </c>
      <c r="D92" s="89" t="s">
        <v>39</v>
      </c>
      <c r="E92" s="89" t="s">
        <v>378</v>
      </c>
      <c r="F92" s="89"/>
      <c r="G92" s="89"/>
      <c r="H92" s="89"/>
      <c r="I92" s="89"/>
      <c r="J92" s="89"/>
      <c r="K92" s="86"/>
      <c r="L92" s="90">
        <v>613</v>
      </c>
      <c r="M92" s="87">
        <f>Begroting!M92</f>
        <v>0</v>
      </c>
      <c r="N92" s="138">
        <f>Begroting!N92</f>
        <v>0</v>
      </c>
      <c r="O92" s="94"/>
      <c r="P92" s="88"/>
      <c r="Q92" s="93"/>
      <c r="R92" s="93"/>
      <c r="S92" s="93"/>
      <c r="T92" s="93"/>
      <c r="U92" s="93"/>
      <c r="V92" s="93"/>
      <c r="W92" s="93"/>
      <c r="X92" s="93"/>
      <c r="Y92" s="88">
        <v>92</v>
      </c>
      <c r="Z92" s="221"/>
      <c r="AA92" s="88"/>
      <c r="AB92" s="88"/>
      <c r="AC92" s="220">
        <f t="shared" si="9"/>
        <v>3</v>
      </c>
      <c r="AD92" s="44">
        <f>IF($AC93&gt;$AC92, IFERROR(MATCH($AC92, $AC93:$AC$148, 0)-1, ROW($AD$148)-ROW()), "")</f>
        <v>15</v>
      </c>
      <c r="AE92" s="44">
        <f t="shared" si="7"/>
        <v>-1</v>
      </c>
      <c r="AF92" s="320" t="str">
        <f t="shared" si="8"/>
        <v/>
      </c>
      <c r="AG92" s="222" t="str">
        <f t="shared" si="10"/>
        <v/>
      </c>
    </row>
    <row r="93" spans="1:33" s="91" customFormat="1" ht="87" customHeight="1" x14ac:dyDescent="0.3">
      <c r="A93" s="239" t="str">
        <f t="shared" si="11"/>
        <v/>
      </c>
      <c r="B93" s="92"/>
      <c r="C93" s="92" t="s">
        <v>39</v>
      </c>
      <c r="D93" s="89" t="s">
        <v>39</v>
      </c>
      <c r="E93" s="89" t="s">
        <v>39</v>
      </c>
      <c r="F93" s="89" t="s">
        <v>379</v>
      </c>
      <c r="G93" s="89"/>
      <c r="H93" s="89"/>
      <c r="I93" s="89"/>
      <c r="J93" s="89"/>
      <c r="K93" s="86"/>
      <c r="L93" s="90">
        <v>6130</v>
      </c>
      <c r="M93" s="87">
        <f>Begroting!M93</f>
        <v>0</v>
      </c>
      <c r="N93" s="138" t="str">
        <f>Begroting!N93</f>
        <v/>
      </c>
      <c r="O93" s="94"/>
      <c r="P93" s="88"/>
      <c r="Q93" s="93"/>
      <c r="R93" s="93"/>
      <c r="S93" s="93"/>
      <c r="T93" s="93"/>
      <c r="U93" s="93"/>
      <c r="V93" s="93"/>
      <c r="W93" s="93"/>
      <c r="X93" s="93"/>
      <c r="Y93" s="88">
        <v>93</v>
      </c>
      <c r="Z93" s="221"/>
      <c r="AA93" s="88"/>
      <c r="AB93" s="88"/>
      <c r="AC93" s="220">
        <f t="shared" si="9"/>
        <v>4</v>
      </c>
      <c r="AD93" s="44" t="str">
        <f>IF($AC94&gt;$AC93, IFERROR(MATCH($AC93, $AC94:$AC$148, 0)-1, ROW($AD$148)-ROW()), "")</f>
        <v/>
      </c>
      <c r="AE93" s="44">
        <f t="shared" si="7"/>
        <v>-1</v>
      </c>
      <c r="AF93" s="320" t="str">
        <f t="shared" si="8"/>
        <v/>
      </c>
      <c r="AG93" s="222" t="str">
        <f t="shared" si="10"/>
        <v/>
      </c>
    </row>
    <row r="94" spans="1:33" s="91" customFormat="1" ht="87" customHeight="1" x14ac:dyDescent="0.3">
      <c r="A94" s="239" t="str">
        <f t="shared" si="11"/>
        <v/>
      </c>
      <c r="B94" s="92"/>
      <c r="C94" s="92" t="s">
        <v>39</v>
      </c>
      <c r="D94" s="89" t="s">
        <v>39</v>
      </c>
      <c r="E94" s="89" t="s">
        <v>39</v>
      </c>
      <c r="F94" s="89" t="s">
        <v>94985</v>
      </c>
      <c r="G94" s="89"/>
      <c r="H94" s="89"/>
      <c r="I94" s="89"/>
      <c r="J94" s="89"/>
      <c r="K94" s="86"/>
      <c r="L94" s="90">
        <v>6131</v>
      </c>
      <c r="M94" s="87">
        <f>Begroting!M94</f>
        <v>0</v>
      </c>
      <c r="N94" s="138" t="str">
        <f>Begroting!N94</f>
        <v/>
      </c>
      <c r="O94" s="94"/>
      <c r="P94" s="88"/>
      <c r="Q94" s="93"/>
      <c r="R94" s="93"/>
      <c r="S94" s="93"/>
      <c r="T94" s="93"/>
      <c r="U94" s="93"/>
      <c r="V94" s="93"/>
      <c r="W94" s="93"/>
      <c r="X94" s="93"/>
      <c r="Y94" s="88">
        <v>94</v>
      </c>
      <c r="Z94" s="221"/>
      <c r="AA94" s="88"/>
      <c r="AB94" s="88"/>
      <c r="AC94" s="220">
        <f t="shared" si="9"/>
        <v>4</v>
      </c>
      <c r="AD94" s="44" t="str">
        <f>IF($AC95&gt;$AC94, IFERROR(MATCH($AC94, $AC95:$AC$148, 0)-1, ROW($AD$148)-ROW()), "")</f>
        <v/>
      </c>
      <c r="AE94" s="44">
        <f t="shared" si="7"/>
        <v>-1</v>
      </c>
      <c r="AF94" s="320" t="str">
        <f t="shared" si="8"/>
        <v/>
      </c>
      <c r="AG94" s="222" t="str">
        <f t="shared" si="10"/>
        <v/>
      </c>
    </row>
    <row r="95" spans="1:33" s="91" customFormat="1" ht="87" customHeight="1" x14ac:dyDescent="0.3">
      <c r="A95" s="239" t="str">
        <f t="shared" si="11"/>
        <v/>
      </c>
      <c r="B95" s="92"/>
      <c r="C95" s="92" t="s">
        <v>39</v>
      </c>
      <c r="D95" s="89" t="s">
        <v>39</v>
      </c>
      <c r="E95" s="89" t="s">
        <v>39</v>
      </c>
      <c r="F95" s="89" t="s">
        <v>380</v>
      </c>
      <c r="G95" s="89"/>
      <c r="H95" s="89"/>
      <c r="I95" s="89"/>
      <c r="J95" s="89"/>
      <c r="K95" s="86"/>
      <c r="L95" s="90">
        <v>6132</v>
      </c>
      <c r="M95" s="87">
        <f>Begroting!M95</f>
        <v>0</v>
      </c>
      <c r="N95" s="138">
        <f>Begroting!N95</f>
        <v>0</v>
      </c>
      <c r="O95" s="94"/>
      <c r="P95" s="88"/>
      <c r="Q95" s="93"/>
      <c r="R95" s="93"/>
      <c r="S95" s="93"/>
      <c r="T95" s="93"/>
      <c r="U95" s="93"/>
      <c r="V95" s="93"/>
      <c r="W95" s="93"/>
      <c r="X95" s="93"/>
      <c r="Y95" s="88">
        <v>95</v>
      </c>
      <c r="Z95" s="221"/>
      <c r="AA95" s="88"/>
      <c r="AB95" s="88"/>
      <c r="AC95" s="220">
        <f t="shared" si="9"/>
        <v>4</v>
      </c>
      <c r="AD95" s="44">
        <f>IF($AC96&gt;$AC95, IFERROR(MATCH($AC95, $AC96:$AC$148, 0)-1, ROW($AD$148)-ROW()), "")</f>
        <v>2</v>
      </c>
      <c r="AE95" s="44">
        <f t="shared" si="7"/>
        <v>-1</v>
      </c>
      <c r="AF95" s="320" t="str">
        <f t="shared" si="8"/>
        <v/>
      </c>
      <c r="AG95" s="222" t="str">
        <f t="shared" si="10"/>
        <v/>
      </c>
    </row>
    <row r="96" spans="1:33" s="91" customFormat="1" ht="87" customHeight="1" x14ac:dyDescent="0.3">
      <c r="A96" s="239" t="str">
        <f t="shared" si="11"/>
        <v/>
      </c>
      <c r="B96" s="92"/>
      <c r="C96" s="92" t="s">
        <v>39</v>
      </c>
      <c r="D96" s="89" t="s">
        <v>39</v>
      </c>
      <c r="E96" s="89" t="s">
        <v>39</v>
      </c>
      <c r="F96" s="89" t="s">
        <v>39</v>
      </c>
      <c r="G96" s="89" t="s">
        <v>381</v>
      </c>
      <c r="H96" s="89"/>
      <c r="I96" s="89"/>
      <c r="J96" s="89"/>
      <c r="K96" s="86"/>
      <c r="L96" s="90">
        <v>61320</v>
      </c>
      <c r="M96" s="87">
        <f>Begroting!M96</f>
        <v>0</v>
      </c>
      <c r="N96" s="138" t="str">
        <f>Begroting!N96</f>
        <v/>
      </c>
      <c r="O96" s="94"/>
      <c r="P96" s="88"/>
      <c r="Q96" s="93"/>
      <c r="R96" s="93"/>
      <c r="S96" s="93"/>
      <c r="T96" s="93"/>
      <c r="U96" s="93"/>
      <c r="V96" s="93"/>
      <c r="W96" s="93"/>
      <c r="X96" s="93"/>
      <c r="Y96" s="88">
        <v>96</v>
      </c>
      <c r="Z96" s="221"/>
      <c r="AA96" s="88"/>
      <c r="AB96" s="88"/>
      <c r="AC96" s="220">
        <f t="shared" si="9"/>
        <v>5</v>
      </c>
      <c r="AD96" s="44" t="str">
        <f>IF($AC97&gt;$AC96, IFERROR(MATCH($AC96, $AC97:$AC$148, 0)-1, ROW($AD$148)-ROW()), "")</f>
        <v/>
      </c>
      <c r="AE96" s="44">
        <f t="shared" si="7"/>
        <v>-1</v>
      </c>
      <c r="AF96" s="320" t="str">
        <f t="shared" si="8"/>
        <v/>
      </c>
      <c r="AG96" s="222" t="str">
        <f t="shared" si="10"/>
        <v/>
      </c>
    </row>
    <row r="97" spans="1:33" s="91" customFormat="1" ht="87" customHeight="1" x14ac:dyDescent="0.3">
      <c r="A97" s="239" t="str">
        <f t="shared" si="11"/>
        <v/>
      </c>
      <c r="B97" s="92"/>
      <c r="C97" s="92" t="s">
        <v>39</v>
      </c>
      <c r="D97" s="89" t="s">
        <v>39</v>
      </c>
      <c r="E97" s="89" t="s">
        <v>39</v>
      </c>
      <c r="F97" s="89" t="s">
        <v>39</v>
      </c>
      <c r="G97" s="89" t="s">
        <v>382</v>
      </c>
      <c r="H97" s="89"/>
      <c r="I97" s="89"/>
      <c r="J97" s="89"/>
      <c r="K97" s="86"/>
      <c r="L97" s="90">
        <v>61321</v>
      </c>
      <c r="M97" s="87">
        <f>Begroting!M97</f>
        <v>0</v>
      </c>
      <c r="N97" s="138" t="str">
        <f>Begroting!N97</f>
        <v/>
      </c>
      <c r="O97" s="94"/>
      <c r="P97" s="88"/>
      <c r="Q97" s="93"/>
      <c r="R97" s="93"/>
      <c r="S97" s="93"/>
      <c r="T97" s="93"/>
      <c r="U97" s="93"/>
      <c r="V97" s="93"/>
      <c r="W97" s="93"/>
      <c r="X97" s="93"/>
      <c r="Y97" s="88">
        <v>97</v>
      </c>
      <c r="Z97" s="221"/>
      <c r="AA97" s="88"/>
      <c r="AB97" s="88"/>
      <c r="AC97" s="220">
        <f t="shared" si="9"/>
        <v>5</v>
      </c>
      <c r="AD97" s="44" t="str">
        <f>IF($AC98&gt;$AC97, IFERROR(MATCH($AC97, $AC98:$AC$148, 0)-1, ROW($AD$148)-ROW()), "")</f>
        <v/>
      </c>
      <c r="AE97" s="44">
        <f t="shared" si="7"/>
        <v>-1</v>
      </c>
      <c r="AF97" s="320" t="str">
        <f t="shared" si="8"/>
        <v/>
      </c>
      <c r="AG97" s="222" t="str">
        <f t="shared" si="10"/>
        <v/>
      </c>
    </row>
    <row r="98" spans="1:33" s="91" customFormat="1" ht="87" customHeight="1" x14ac:dyDescent="0.3">
      <c r="A98" s="239" t="str">
        <f t="shared" si="11"/>
        <v/>
      </c>
      <c r="B98" s="92"/>
      <c r="C98" s="92" t="s">
        <v>39</v>
      </c>
      <c r="D98" s="89" t="s">
        <v>39</v>
      </c>
      <c r="E98" s="86" t="s">
        <v>39</v>
      </c>
      <c r="F98" s="333" t="s">
        <v>383</v>
      </c>
      <c r="G98" s="333"/>
      <c r="H98" s="333"/>
      <c r="I98" s="333"/>
      <c r="J98" s="333"/>
      <c r="K98" s="333"/>
      <c r="L98" s="90">
        <v>6133</v>
      </c>
      <c r="M98" s="87">
        <f>Begroting!M98</f>
        <v>0</v>
      </c>
      <c r="N98" s="138">
        <f>Begroting!N98</f>
        <v>0</v>
      </c>
      <c r="O98" s="94"/>
      <c r="P98" s="88"/>
      <c r="Q98" s="93"/>
      <c r="R98" s="93"/>
      <c r="S98" s="93"/>
      <c r="T98" s="93"/>
      <c r="U98" s="93"/>
      <c r="V98" s="93"/>
      <c r="W98" s="93"/>
      <c r="X98" s="93"/>
      <c r="Y98" s="88">
        <v>98</v>
      </c>
      <c r="Z98" s="221"/>
      <c r="AA98" s="88"/>
      <c r="AB98" s="88"/>
      <c r="AC98" s="220">
        <f t="shared" si="9"/>
        <v>4</v>
      </c>
      <c r="AD98" s="44">
        <f>IF($AC99&gt;$AC98, IFERROR(MATCH($AC98, $AC99:$AC$148, 0)-1, ROW($AD$148)-ROW()), "")</f>
        <v>2</v>
      </c>
      <c r="AE98" s="44">
        <f t="shared" si="7"/>
        <v>-1</v>
      </c>
      <c r="AF98" s="320" t="str">
        <f t="shared" si="8"/>
        <v/>
      </c>
      <c r="AG98" s="222" t="str">
        <f t="shared" si="10"/>
        <v/>
      </c>
    </row>
    <row r="99" spans="1:33" s="91" customFormat="1" ht="87" customHeight="1" x14ac:dyDescent="0.3">
      <c r="A99" s="239" t="str">
        <f t="shared" si="11"/>
        <v/>
      </c>
      <c r="B99" s="92"/>
      <c r="C99" s="92" t="s">
        <v>39</v>
      </c>
      <c r="D99" s="89" t="s">
        <v>39</v>
      </c>
      <c r="E99" s="89" t="s">
        <v>39</v>
      </c>
      <c r="F99" s="89" t="s">
        <v>39</v>
      </c>
      <c r="G99" s="89" t="s">
        <v>325</v>
      </c>
      <c r="H99" s="89"/>
      <c r="I99" s="89"/>
      <c r="J99" s="89"/>
      <c r="K99" s="86"/>
      <c r="L99" s="90">
        <v>61330</v>
      </c>
      <c r="M99" s="87">
        <f>Begroting!M99</f>
        <v>0</v>
      </c>
      <c r="N99" s="138" t="str">
        <f>Begroting!N99</f>
        <v/>
      </c>
      <c r="O99" s="94"/>
      <c r="P99" s="88"/>
      <c r="Q99" s="93"/>
      <c r="R99" s="93"/>
      <c r="S99" s="93"/>
      <c r="T99" s="93"/>
      <c r="U99" s="93"/>
      <c r="V99" s="93"/>
      <c r="W99" s="93"/>
      <c r="X99" s="93"/>
      <c r="Y99" s="88">
        <v>99</v>
      </c>
      <c r="Z99" s="221"/>
      <c r="AA99" s="88"/>
      <c r="AB99" s="88"/>
      <c r="AC99" s="220">
        <f t="shared" si="9"/>
        <v>5</v>
      </c>
      <c r="AD99" s="44" t="str">
        <f>IF($AC100&gt;$AC99, IFERROR(MATCH($AC99, $AC100:$AC$148, 0)-1, ROW($AD$148)-ROW()), "")</f>
        <v/>
      </c>
      <c r="AE99" s="44">
        <f t="shared" si="7"/>
        <v>-1</v>
      </c>
      <c r="AF99" s="320" t="str">
        <f t="shared" si="8"/>
        <v/>
      </c>
      <c r="AG99" s="222" t="str">
        <f t="shared" si="10"/>
        <v/>
      </c>
    </row>
    <row r="100" spans="1:33" s="91" customFormat="1" ht="87" customHeight="1" x14ac:dyDescent="0.3">
      <c r="A100" s="239" t="str">
        <f t="shared" si="11"/>
        <v/>
      </c>
      <c r="B100" s="92"/>
      <c r="C100" s="92" t="s">
        <v>39</v>
      </c>
      <c r="D100" s="89" t="s">
        <v>39</v>
      </c>
      <c r="E100" s="89" t="s">
        <v>39</v>
      </c>
      <c r="F100" s="89" t="s">
        <v>39</v>
      </c>
      <c r="G100" s="89" t="s">
        <v>326</v>
      </c>
      <c r="H100" s="89"/>
      <c r="I100" s="89"/>
      <c r="J100" s="89"/>
      <c r="K100" s="86"/>
      <c r="L100" s="90">
        <v>61331</v>
      </c>
      <c r="M100" s="87">
        <f>Begroting!M100</f>
        <v>0</v>
      </c>
      <c r="N100" s="138" t="str">
        <f>Begroting!N100</f>
        <v/>
      </c>
      <c r="O100" s="94"/>
      <c r="P100" s="88"/>
      <c r="Q100" s="93"/>
      <c r="R100" s="93"/>
      <c r="S100" s="93"/>
      <c r="T100" s="93"/>
      <c r="U100" s="93"/>
      <c r="V100" s="93"/>
      <c r="W100" s="93"/>
      <c r="X100" s="93"/>
      <c r="Y100" s="88">
        <v>100</v>
      </c>
      <c r="Z100" s="221"/>
      <c r="AA100" s="88"/>
      <c r="AB100" s="88"/>
      <c r="AC100" s="220">
        <f t="shared" si="9"/>
        <v>5</v>
      </c>
      <c r="AD100" s="44" t="str">
        <f>IF($AC101&gt;$AC100, IFERROR(MATCH($AC100, $AC101:$AC$148, 0)-1, ROW($AD$148)-ROW()), "")</f>
        <v/>
      </c>
      <c r="AE100" s="44">
        <f t="shared" si="7"/>
        <v>-1</v>
      </c>
      <c r="AF100" s="320" t="str">
        <f t="shared" si="8"/>
        <v/>
      </c>
      <c r="AG100" s="222" t="str">
        <f t="shared" si="10"/>
        <v/>
      </c>
    </row>
    <row r="101" spans="1:33" s="91" customFormat="1" ht="87" customHeight="1" x14ac:dyDescent="0.3">
      <c r="A101" s="239" t="str">
        <f t="shared" si="11"/>
        <v/>
      </c>
      <c r="B101" s="92"/>
      <c r="C101" s="92" t="s">
        <v>39</v>
      </c>
      <c r="D101" s="86" t="s">
        <v>39</v>
      </c>
      <c r="E101" s="86" t="s">
        <v>39</v>
      </c>
      <c r="F101" s="86" t="s">
        <v>384</v>
      </c>
      <c r="G101" s="86"/>
      <c r="H101" s="86"/>
      <c r="I101" s="86"/>
      <c r="J101" s="86"/>
      <c r="K101" s="86"/>
      <c r="L101" s="90">
        <v>6134</v>
      </c>
      <c r="M101" s="87">
        <f>Begroting!M101</f>
        <v>0</v>
      </c>
      <c r="N101" s="138">
        <f>Begroting!N101</f>
        <v>0</v>
      </c>
      <c r="O101" s="94"/>
      <c r="P101" s="88"/>
      <c r="Q101" s="93"/>
      <c r="R101" s="93"/>
      <c r="S101" s="93"/>
      <c r="T101" s="93"/>
      <c r="U101" s="93"/>
      <c r="V101" s="93"/>
      <c r="W101" s="93"/>
      <c r="X101" s="93"/>
      <c r="Y101" s="88">
        <v>101</v>
      </c>
      <c r="Z101" s="221"/>
      <c r="AA101" s="88"/>
      <c r="AB101" s="88"/>
      <c r="AC101" s="220">
        <f t="shared" si="9"/>
        <v>4</v>
      </c>
      <c r="AD101" s="44">
        <f>IF($AC102&gt;$AC101, IFERROR(MATCH($AC101, $AC102:$AC$148, 0)-1, ROW($AD$148)-ROW()), "")</f>
        <v>2</v>
      </c>
      <c r="AE101" s="44">
        <f t="shared" si="7"/>
        <v>-1</v>
      </c>
      <c r="AF101" s="320" t="str">
        <f t="shared" si="8"/>
        <v/>
      </c>
      <c r="AG101" s="222" t="str">
        <f t="shared" si="10"/>
        <v/>
      </c>
    </row>
    <row r="102" spans="1:33" s="91" customFormat="1" ht="87" customHeight="1" x14ac:dyDescent="0.3">
      <c r="A102" s="239" t="str">
        <f t="shared" si="11"/>
        <v/>
      </c>
      <c r="B102" s="92"/>
      <c r="C102" s="92" t="s">
        <v>39</v>
      </c>
      <c r="D102" s="86" t="s">
        <v>39</v>
      </c>
      <c r="E102" s="86" t="s">
        <v>39</v>
      </c>
      <c r="F102" s="86" t="s">
        <v>39</v>
      </c>
      <c r="G102" s="86" t="s">
        <v>325</v>
      </c>
      <c r="H102" s="86"/>
      <c r="I102" s="86"/>
      <c r="J102" s="86"/>
      <c r="K102" s="86"/>
      <c r="L102" s="90">
        <v>61340</v>
      </c>
      <c r="M102" s="87">
        <f>Begroting!M102</f>
        <v>0</v>
      </c>
      <c r="N102" s="138" t="str">
        <f>Begroting!N102</f>
        <v/>
      </c>
      <c r="O102" s="94"/>
      <c r="P102" s="88"/>
      <c r="Q102" s="93"/>
      <c r="R102" s="93"/>
      <c r="S102" s="93"/>
      <c r="T102" s="93"/>
      <c r="U102" s="93"/>
      <c r="V102" s="93"/>
      <c r="W102" s="93"/>
      <c r="X102" s="93"/>
      <c r="Y102" s="88">
        <v>102</v>
      </c>
      <c r="Z102" s="221"/>
      <c r="AA102" s="88"/>
      <c r="AB102" s="88"/>
      <c r="AC102" s="220">
        <f t="shared" si="9"/>
        <v>5</v>
      </c>
      <c r="AD102" s="44" t="str">
        <f>IF($AC103&gt;$AC102, IFERROR(MATCH($AC102, $AC103:$AC$148, 0)-1, ROW($AD$148)-ROW()), "")</f>
        <v/>
      </c>
      <c r="AE102" s="44">
        <f t="shared" si="7"/>
        <v>-1</v>
      </c>
      <c r="AF102" s="320" t="str">
        <f t="shared" si="8"/>
        <v/>
      </c>
      <c r="AG102" s="222" t="str">
        <f t="shared" si="10"/>
        <v/>
      </c>
    </row>
    <row r="103" spans="1:33" s="91" customFormat="1" ht="87" customHeight="1" x14ac:dyDescent="0.3">
      <c r="A103" s="239" t="str">
        <f t="shared" si="11"/>
        <v/>
      </c>
      <c r="B103" s="92"/>
      <c r="C103" s="92" t="s">
        <v>39</v>
      </c>
      <c r="D103" s="89" t="s">
        <v>39</v>
      </c>
      <c r="E103" s="89" t="s">
        <v>39</v>
      </c>
      <c r="F103" s="89" t="s">
        <v>39</v>
      </c>
      <c r="G103" s="89" t="s">
        <v>326</v>
      </c>
      <c r="H103" s="89"/>
      <c r="I103" s="89"/>
      <c r="J103" s="89"/>
      <c r="K103" s="86"/>
      <c r="L103" s="90">
        <v>61341</v>
      </c>
      <c r="M103" s="87">
        <f>Begroting!M103</f>
        <v>0</v>
      </c>
      <c r="N103" s="138" t="str">
        <f>Begroting!N103</f>
        <v/>
      </c>
      <c r="O103" s="94"/>
      <c r="P103" s="88"/>
      <c r="Q103" s="93"/>
      <c r="R103" s="93"/>
      <c r="S103" s="93"/>
      <c r="T103" s="93"/>
      <c r="U103" s="93"/>
      <c r="V103" s="93"/>
      <c r="W103" s="93"/>
      <c r="X103" s="93"/>
      <c r="Y103" s="88">
        <v>103</v>
      </c>
      <c r="Z103" s="221"/>
      <c r="AA103" s="88"/>
      <c r="AB103" s="88"/>
      <c r="AC103" s="220">
        <f t="shared" si="9"/>
        <v>5</v>
      </c>
      <c r="AD103" s="44" t="str">
        <f>IF($AC104&gt;$AC103, IFERROR(MATCH($AC103, $AC104:$AC$148, 0)-1, ROW($AD$148)-ROW()), "")</f>
        <v/>
      </c>
      <c r="AE103" s="44">
        <f t="shared" si="7"/>
        <v>-1</v>
      </c>
      <c r="AF103" s="320" t="str">
        <f t="shared" si="8"/>
        <v/>
      </c>
      <c r="AG103" s="222" t="str">
        <f t="shared" si="10"/>
        <v/>
      </c>
    </row>
    <row r="104" spans="1:33" s="91" customFormat="1" ht="87" customHeight="1" x14ac:dyDescent="0.3">
      <c r="A104" s="239" t="str">
        <f t="shared" si="11"/>
        <v/>
      </c>
      <c r="B104" s="92"/>
      <c r="C104" s="92" t="s">
        <v>39</v>
      </c>
      <c r="D104" s="89" t="s">
        <v>39</v>
      </c>
      <c r="E104" s="89" t="s">
        <v>39</v>
      </c>
      <c r="F104" s="89" t="s">
        <v>385</v>
      </c>
      <c r="G104" s="89"/>
      <c r="H104" s="89"/>
      <c r="I104" s="89"/>
      <c r="J104" s="89"/>
      <c r="K104" s="86"/>
      <c r="L104" s="90">
        <v>6135</v>
      </c>
      <c r="M104" s="87">
        <f>Begroting!M104</f>
        <v>0</v>
      </c>
      <c r="N104" s="138" t="str">
        <f>Begroting!N104</f>
        <v/>
      </c>
      <c r="O104" s="94"/>
      <c r="P104" s="88"/>
      <c r="Q104" s="93"/>
      <c r="R104" s="93"/>
      <c r="S104" s="93"/>
      <c r="T104" s="93"/>
      <c r="U104" s="93"/>
      <c r="V104" s="93"/>
      <c r="W104" s="93"/>
      <c r="X104" s="93"/>
      <c r="Y104" s="88">
        <v>104</v>
      </c>
      <c r="Z104" s="221"/>
      <c r="AA104" s="88"/>
      <c r="AB104" s="88"/>
      <c r="AC104" s="220">
        <f t="shared" si="9"/>
        <v>4</v>
      </c>
      <c r="AD104" s="44" t="str">
        <f>IF($AC105&gt;$AC104, IFERROR(MATCH($AC104, $AC105:$AC$148, 0)-1, ROW($AD$148)-ROW()), "")</f>
        <v/>
      </c>
      <c r="AE104" s="44">
        <f t="shared" si="7"/>
        <v>-1</v>
      </c>
      <c r="AF104" s="320" t="str">
        <f t="shared" si="8"/>
        <v/>
      </c>
      <c r="AG104" s="222" t="str">
        <f t="shared" si="10"/>
        <v/>
      </c>
    </row>
    <row r="105" spans="1:33" s="91" customFormat="1" ht="87" customHeight="1" x14ac:dyDescent="0.3">
      <c r="A105" s="239" t="str">
        <f t="shared" si="11"/>
        <v/>
      </c>
      <c r="B105" s="92"/>
      <c r="C105" s="92" t="s">
        <v>39</v>
      </c>
      <c r="D105" s="89" t="s">
        <v>39</v>
      </c>
      <c r="E105" s="89" t="s">
        <v>39</v>
      </c>
      <c r="F105" s="89" t="s">
        <v>94984</v>
      </c>
      <c r="G105" s="89"/>
      <c r="H105" s="89"/>
      <c r="I105" s="89"/>
      <c r="J105" s="89"/>
      <c r="K105" s="86"/>
      <c r="L105" s="90">
        <v>6136</v>
      </c>
      <c r="M105" s="87">
        <f>Begroting!M105</f>
        <v>0</v>
      </c>
      <c r="N105" s="138" t="str">
        <f>Begroting!N105</f>
        <v/>
      </c>
      <c r="O105" s="94"/>
      <c r="P105" s="88"/>
      <c r="Q105" s="93"/>
      <c r="R105" s="93"/>
      <c r="S105" s="93"/>
      <c r="T105" s="93"/>
      <c r="U105" s="93"/>
      <c r="V105" s="93"/>
      <c r="W105" s="93"/>
      <c r="X105" s="93"/>
      <c r="Y105" s="88">
        <v>105</v>
      </c>
      <c r="Z105" s="221"/>
      <c r="AA105" s="88"/>
      <c r="AB105" s="88"/>
      <c r="AC105" s="220">
        <f t="shared" si="9"/>
        <v>4</v>
      </c>
      <c r="AD105" s="44" t="str">
        <f>IF($AC106&gt;$AC105, IFERROR(MATCH($AC105, $AC106:$AC$148, 0)-1, ROW($AD$148)-ROW()), "")</f>
        <v/>
      </c>
      <c r="AE105" s="44">
        <f t="shared" si="7"/>
        <v>-1</v>
      </c>
      <c r="AF105" s="320" t="str">
        <f t="shared" si="8"/>
        <v/>
      </c>
      <c r="AG105" s="222" t="str">
        <f t="shared" si="10"/>
        <v/>
      </c>
    </row>
    <row r="106" spans="1:33" s="91" customFormat="1" ht="87" customHeight="1" x14ac:dyDescent="0.3">
      <c r="A106" s="239" t="str">
        <f t="shared" si="11"/>
        <v/>
      </c>
      <c r="B106" s="92"/>
      <c r="C106" s="92" t="s">
        <v>39</v>
      </c>
      <c r="D106" s="89" t="s">
        <v>39</v>
      </c>
      <c r="E106" s="89" t="s">
        <v>39</v>
      </c>
      <c r="F106" s="89" t="s">
        <v>386</v>
      </c>
      <c r="G106" s="89"/>
      <c r="H106" s="89"/>
      <c r="I106" s="89"/>
      <c r="J106" s="89"/>
      <c r="K106" s="86"/>
      <c r="L106" s="90">
        <v>6137</v>
      </c>
      <c r="M106" s="87">
        <f>Begroting!M106</f>
        <v>0</v>
      </c>
      <c r="N106" s="138" t="str">
        <f>Begroting!N106</f>
        <v/>
      </c>
      <c r="O106" s="94"/>
      <c r="P106" s="88"/>
      <c r="Q106" s="93"/>
      <c r="R106" s="93"/>
      <c r="S106" s="93"/>
      <c r="T106" s="93"/>
      <c r="U106" s="93"/>
      <c r="V106" s="93"/>
      <c r="W106" s="93"/>
      <c r="X106" s="93"/>
      <c r="Y106" s="88">
        <v>106</v>
      </c>
      <c r="Z106" s="221"/>
      <c r="AA106" s="88"/>
      <c r="AB106" s="88"/>
      <c r="AC106" s="220">
        <f t="shared" si="9"/>
        <v>4</v>
      </c>
      <c r="AD106" s="44" t="str">
        <f>IF($AC107&gt;$AC106, IFERROR(MATCH($AC106, $AC107:$AC$148, 0)-1, ROW($AD$148)-ROW()), "")</f>
        <v/>
      </c>
      <c r="AE106" s="44">
        <f t="shared" si="7"/>
        <v>-1</v>
      </c>
      <c r="AF106" s="320" t="str">
        <f t="shared" si="8"/>
        <v/>
      </c>
      <c r="AG106" s="222" t="str">
        <f t="shared" si="10"/>
        <v/>
      </c>
    </row>
    <row r="107" spans="1:33" s="91" customFormat="1" ht="87" customHeight="1" x14ac:dyDescent="0.3">
      <c r="A107" s="239" t="str">
        <f t="shared" si="11"/>
        <v/>
      </c>
      <c r="B107" s="92"/>
      <c r="C107" s="92" t="s">
        <v>39</v>
      </c>
      <c r="D107" s="89" t="s">
        <v>39</v>
      </c>
      <c r="E107" s="89" t="s">
        <v>39</v>
      </c>
      <c r="F107" s="89" t="s">
        <v>387</v>
      </c>
      <c r="G107" s="89"/>
      <c r="H107" s="89"/>
      <c r="I107" s="89"/>
      <c r="J107" s="89"/>
      <c r="K107" s="86"/>
      <c r="L107" s="90">
        <v>6138</v>
      </c>
      <c r="M107" s="87">
        <f>Begroting!M107</f>
        <v>0</v>
      </c>
      <c r="N107" s="138" t="str">
        <f>Begroting!N107</f>
        <v/>
      </c>
      <c r="O107" s="94"/>
      <c r="P107" s="88"/>
      <c r="Q107" s="93"/>
      <c r="R107" s="93"/>
      <c r="S107" s="93"/>
      <c r="T107" s="93"/>
      <c r="U107" s="93"/>
      <c r="V107" s="93"/>
      <c r="W107" s="93"/>
      <c r="X107" s="93"/>
      <c r="Y107" s="88">
        <v>107</v>
      </c>
      <c r="Z107" s="221"/>
      <c r="AA107" s="88"/>
      <c r="AB107" s="88"/>
      <c r="AC107" s="220">
        <f t="shared" si="9"/>
        <v>4</v>
      </c>
      <c r="AD107" s="44" t="str">
        <f>IF($AC108&gt;$AC107, IFERROR(MATCH($AC107, $AC108:$AC$148, 0)-1, ROW($AD$148)-ROW()), "")</f>
        <v/>
      </c>
      <c r="AE107" s="44">
        <f t="shared" si="7"/>
        <v>-1</v>
      </c>
      <c r="AF107" s="320" t="str">
        <f t="shared" si="8"/>
        <v/>
      </c>
      <c r="AG107" s="222" t="str">
        <f t="shared" si="10"/>
        <v/>
      </c>
    </row>
    <row r="108" spans="1:33" s="91" customFormat="1" ht="87" customHeight="1" x14ac:dyDescent="0.3">
      <c r="A108" s="239" t="str">
        <f t="shared" si="11"/>
        <v/>
      </c>
      <c r="B108" s="92"/>
      <c r="C108" s="92" t="s">
        <v>39</v>
      </c>
      <c r="D108" s="89" t="s">
        <v>39</v>
      </c>
      <c r="E108" s="89" t="s">
        <v>388</v>
      </c>
      <c r="F108" s="89"/>
      <c r="G108" s="89"/>
      <c r="H108" s="89"/>
      <c r="I108" s="89"/>
      <c r="J108" s="89"/>
      <c r="K108" s="86"/>
      <c r="L108" s="90">
        <v>614</v>
      </c>
      <c r="M108" s="87">
        <f>Begroting!M108</f>
        <v>0</v>
      </c>
      <c r="N108" s="138" t="str">
        <f>Begroting!N108</f>
        <v/>
      </c>
      <c r="O108" s="94"/>
      <c r="P108" s="88"/>
      <c r="Q108" s="93"/>
      <c r="R108" s="93"/>
      <c r="S108" s="93"/>
      <c r="T108" s="93"/>
      <c r="U108" s="93"/>
      <c r="V108" s="93"/>
      <c r="W108" s="93"/>
      <c r="X108" s="93"/>
      <c r="Y108" s="88">
        <v>108</v>
      </c>
      <c r="Z108" s="221"/>
      <c r="AA108" s="88"/>
      <c r="AB108" s="88"/>
      <c r="AC108" s="220">
        <f t="shared" si="9"/>
        <v>3</v>
      </c>
      <c r="AD108" s="44" t="str">
        <f>IF($AC109&gt;$AC108, IFERROR(MATCH($AC108, $AC109:$AC$148, 0)-1, ROW($AD$148)-ROW()), "")</f>
        <v/>
      </c>
      <c r="AE108" s="44">
        <f t="shared" si="7"/>
        <v>-1</v>
      </c>
      <c r="AF108" s="320" t="str">
        <f t="shared" si="8"/>
        <v/>
      </c>
      <c r="AG108" s="222" t="str">
        <f t="shared" si="10"/>
        <v/>
      </c>
    </row>
    <row r="109" spans="1:33" s="91" customFormat="1" ht="87" customHeight="1" x14ac:dyDescent="0.3">
      <c r="A109" s="239" t="str">
        <f t="shared" si="11"/>
        <v/>
      </c>
      <c r="B109" s="92"/>
      <c r="C109" s="92" t="s">
        <v>39</v>
      </c>
      <c r="D109" s="89" t="s">
        <v>39</v>
      </c>
      <c r="E109" s="89" t="s">
        <v>389</v>
      </c>
      <c r="F109" s="89"/>
      <c r="G109" s="89"/>
      <c r="H109" s="89"/>
      <c r="I109" s="89"/>
      <c r="J109" s="89"/>
      <c r="K109" s="86"/>
      <c r="L109" s="90">
        <v>615</v>
      </c>
      <c r="M109" s="87">
        <f>Begroting!M109</f>
        <v>0</v>
      </c>
      <c r="N109" s="138" t="str">
        <f>Begroting!N109</f>
        <v/>
      </c>
      <c r="O109" s="94"/>
      <c r="P109" s="88"/>
      <c r="Q109" s="93"/>
      <c r="R109" s="93"/>
      <c r="S109" s="93"/>
      <c r="T109" s="93"/>
      <c r="U109" s="93"/>
      <c r="V109" s="93"/>
      <c r="W109" s="93"/>
      <c r="X109" s="93"/>
      <c r="Y109" s="88">
        <v>109</v>
      </c>
      <c r="Z109" s="221"/>
      <c r="AA109" s="88"/>
      <c r="AB109" s="88"/>
      <c r="AC109" s="220">
        <f t="shared" si="9"/>
        <v>3</v>
      </c>
      <c r="AD109" s="44" t="str">
        <f>IF($AC110&gt;$AC109, IFERROR(MATCH($AC109, $AC110:$AC$148, 0)-1, ROW($AD$148)-ROW()), "")</f>
        <v/>
      </c>
      <c r="AE109" s="44">
        <f t="shared" si="7"/>
        <v>-1</v>
      </c>
      <c r="AF109" s="320" t="str">
        <f t="shared" si="8"/>
        <v/>
      </c>
      <c r="AG109" s="222" t="str">
        <f t="shared" si="10"/>
        <v/>
      </c>
    </row>
    <row r="110" spans="1:33" s="91" customFormat="1" ht="87" customHeight="1" x14ac:dyDescent="0.3">
      <c r="A110" s="239" t="str">
        <f t="shared" si="11"/>
        <v/>
      </c>
      <c r="B110" s="92"/>
      <c r="C110" s="92" t="s">
        <v>39</v>
      </c>
      <c r="D110" s="89" t="s">
        <v>39</v>
      </c>
      <c r="E110" s="89" t="s">
        <v>390</v>
      </c>
      <c r="F110" s="89"/>
      <c r="G110" s="89"/>
      <c r="H110" s="89"/>
      <c r="I110" s="89"/>
      <c r="J110" s="89"/>
      <c r="K110" s="86"/>
      <c r="L110" s="90">
        <v>616</v>
      </c>
      <c r="M110" s="87">
        <f>Begroting!M110</f>
        <v>0</v>
      </c>
      <c r="N110" s="138" t="str">
        <f>Begroting!N110</f>
        <v/>
      </c>
      <c r="O110" s="94"/>
      <c r="P110" s="88"/>
      <c r="Q110" s="93"/>
      <c r="R110" s="93"/>
      <c r="S110" s="93"/>
      <c r="T110" s="93"/>
      <c r="U110" s="93"/>
      <c r="V110" s="93"/>
      <c r="W110" s="93"/>
      <c r="X110" s="93"/>
      <c r="Y110" s="88">
        <v>110</v>
      </c>
      <c r="Z110" s="221"/>
      <c r="AA110" s="88"/>
      <c r="AB110" s="88"/>
      <c r="AC110" s="220">
        <f t="shared" si="9"/>
        <v>3</v>
      </c>
      <c r="AD110" s="44" t="str">
        <f>IF($AC111&gt;$AC110, IFERROR(MATCH($AC110, $AC111:$AC$148, 0)-1, ROW($AD$148)-ROW()), "")</f>
        <v/>
      </c>
      <c r="AE110" s="44">
        <f t="shared" si="7"/>
        <v>-1</v>
      </c>
      <c r="AF110" s="320" t="str">
        <f t="shared" si="8"/>
        <v/>
      </c>
      <c r="AG110" s="222" t="str">
        <f t="shared" si="10"/>
        <v/>
      </c>
    </row>
    <row r="111" spans="1:33" s="91" customFormat="1" ht="87" customHeight="1" x14ac:dyDescent="0.3">
      <c r="A111" s="239" t="str">
        <f t="shared" si="11"/>
        <v/>
      </c>
      <c r="B111" s="92"/>
      <c r="C111" s="92" t="s">
        <v>39</v>
      </c>
      <c r="D111" s="89" t="s">
        <v>39</v>
      </c>
      <c r="E111" s="333" t="s">
        <v>391</v>
      </c>
      <c r="F111" s="333"/>
      <c r="G111" s="333"/>
      <c r="H111" s="333"/>
      <c r="I111" s="333"/>
      <c r="J111" s="333"/>
      <c r="K111" s="333"/>
      <c r="L111" s="90">
        <v>617</v>
      </c>
      <c r="M111" s="87">
        <f>Begroting!M111</f>
        <v>0</v>
      </c>
      <c r="N111" s="138" t="str">
        <f>Begroting!N111</f>
        <v/>
      </c>
      <c r="O111" s="94"/>
      <c r="P111" s="88"/>
      <c r="Q111" s="93"/>
      <c r="R111" s="93"/>
      <c r="S111" s="93"/>
      <c r="T111" s="93"/>
      <c r="U111" s="93"/>
      <c r="V111" s="93"/>
      <c r="W111" s="93"/>
      <c r="X111" s="93"/>
      <c r="Y111" s="88">
        <v>111</v>
      </c>
      <c r="Z111" s="221"/>
      <c r="AA111" s="88"/>
      <c r="AB111" s="88"/>
      <c r="AC111" s="220">
        <f t="shared" si="9"/>
        <v>3</v>
      </c>
      <c r="AD111" s="44" t="str">
        <f>IF($AC112&gt;$AC111, IFERROR(MATCH($AC111, $AC112:$AC$148, 0)-1, ROW($AD$148)-ROW()), "")</f>
        <v/>
      </c>
      <c r="AE111" s="44">
        <f t="shared" si="7"/>
        <v>-1</v>
      </c>
      <c r="AF111" s="320" t="str">
        <f t="shared" si="8"/>
        <v/>
      </c>
      <c r="AG111" s="222" t="str">
        <f t="shared" si="10"/>
        <v/>
      </c>
    </row>
    <row r="112" spans="1:33" s="91" customFormat="1" ht="87" customHeight="1" x14ac:dyDescent="0.3">
      <c r="A112" s="239" t="str">
        <f t="shared" si="11"/>
        <v/>
      </c>
      <c r="B112" s="92"/>
      <c r="C112" s="92" t="s">
        <v>39</v>
      </c>
      <c r="D112" s="89" t="s">
        <v>39</v>
      </c>
      <c r="E112" s="333" t="s">
        <v>395</v>
      </c>
      <c r="F112" s="333"/>
      <c r="G112" s="333"/>
      <c r="H112" s="333"/>
      <c r="I112" s="333"/>
      <c r="J112" s="333"/>
      <c r="K112" s="333"/>
      <c r="L112" s="90">
        <v>618</v>
      </c>
      <c r="M112" s="87">
        <f>Begroting!M112</f>
        <v>0</v>
      </c>
      <c r="N112" s="138" t="str">
        <f>Begroting!N112</f>
        <v/>
      </c>
      <c r="O112" s="94"/>
      <c r="P112" s="88"/>
      <c r="Q112" s="93"/>
      <c r="R112" s="93"/>
      <c r="S112" s="93"/>
      <c r="T112" s="93"/>
      <c r="U112" s="93"/>
      <c r="V112" s="93"/>
      <c r="W112" s="93"/>
      <c r="X112" s="93"/>
      <c r="Y112" s="88">
        <v>112</v>
      </c>
      <c r="Z112" s="221"/>
      <c r="AA112" s="88"/>
      <c r="AB112" s="88"/>
      <c r="AC112" s="220">
        <f t="shared" si="9"/>
        <v>3</v>
      </c>
      <c r="AD112" s="44" t="str">
        <f>IF($AC113&gt;$AC112, IFERROR(MATCH($AC112, $AC113:$AC$148, 0)-1, ROW($AD$148)-ROW()), "")</f>
        <v/>
      </c>
      <c r="AE112" s="44">
        <f t="shared" si="7"/>
        <v>-1</v>
      </c>
      <c r="AF112" s="320" t="str">
        <f t="shared" si="8"/>
        <v/>
      </c>
      <c r="AG112" s="222" t="str">
        <f t="shared" si="10"/>
        <v/>
      </c>
    </row>
    <row r="113" spans="1:33" s="91" customFormat="1" ht="87" customHeight="1" x14ac:dyDescent="0.3">
      <c r="A113" s="239" t="str">
        <f t="shared" si="11"/>
        <v/>
      </c>
      <c r="B113" s="92"/>
      <c r="C113" s="92" t="s">
        <v>39</v>
      </c>
      <c r="D113" s="89" t="s">
        <v>39</v>
      </c>
      <c r="E113" s="89" t="s">
        <v>392</v>
      </c>
      <c r="F113" s="89"/>
      <c r="G113" s="89"/>
      <c r="H113" s="89"/>
      <c r="I113" s="89"/>
      <c r="J113" s="89"/>
      <c r="K113" s="86"/>
      <c r="L113" s="90">
        <v>619</v>
      </c>
      <c r="M113" s="87">
        <f>Begroting!M113</f>
        <v>0</v>
      </c>
      <c r="N113" s="138" t="str">
        <f>Begroting!N113</f>
        <v/>
      </c>
      <c r="O113" s="94"/>
      <c r="P113" s="88"/>
      <c r="Q113" s="93"/>
      <c r="R113" s="93"/>
      <c r="S113" s="93"/>
      <c r="T113" s="93"/>
      <c r="U113" s="93"/>
      <c r="V113" s="93"/>
      <c r="W113" s="93"/>
      <c r="X113" s="93"/>
      <c r="Y113" s="88">
        <v>113</v>
      </c>
      <c r="Z113" s="221"/>
      <c r="AA113" s="88"/>
      <c r="AB113" s="88"/>
      <c r="AC113" s="220">
        <f t="shared" si="9"/>
        <v>3</v>
      </c>
      <c r="AD113" s="44" t="str">
        <f>IF($AC114&gt;$AC113, IFERROR(MATCH($AC113, $AC114:$AC$148, 0)-1, ROW($AD$148)-ROW()), "")</f>
        <v/>
      </c>
      <c r="AE113" s="44">
        <f t="shared" si="7"/>
        <v>-1</v>
      </c>
      <c r="AF113" s="320" t="str">
        <f t="shared" si="8"/>
        <v/>
      </c>
      <c r="AG113" s="222" t="str">
        <f t="shared" si="10"/>
        <v/>
      </c>
    </row>
    <row r="114" spans="1:33" s="91" customFormat="1" ht="87" customHeight="1" x14ac:dyDescent="0.3">
      <c r="A114" s="239" t="str">
        <f t="shared" si="11"/>
        <v/>
      </c>
      <c r="B114" s="92"/>
      <c r="C114" s="92" t="s">
        <v>39</v>
      </c>
      <c r="D114" s="89" t="s">
        <v>60</v>
      </c>
      <c r="E114" s="89"/>
      <c r="F114" s="89"/>
      <c r="G114" s="89"/>
      <c r="H114" s="89"/>
      <c r="I114" s="89"/>
      <c r="J114" s="89"/>
      <c r="K114" s="86"/>
      <c r="L114" s="90">
        <v>62</v>
      </c>
      <c r="M114" s="87">
        <f>Begroting!M114</f>
        <v>0</v>
      </c>
      <c r="N114" s="138">
        <f>Begroting!N114</f>
        <v>0</v>
      </c>
      <c r="O114" s="94"/>
      <c r="P114" s="88"/>
      <c r="Q114" s="93"/>
      <c r="R114" s="93"/>
      <c r="S114" s="93"/>
      <c r="T114" s="93"/>
      <c r="U114" s="93"/>
      <c r="V114" s="93"/>
      <c r="W114" s="93"/>
      <c r="X114" s="93"/>
      <c r="Y114" s="88">
        <v>114</v>
      </c>
      <c r="Z114" s="221"/>
      <c r="AA114" s="88"/>
      <c r="AB114" s="88"/>
      <c r="AC114" s="220">
        <f t="shared" si="9"/>
        <v>2</v>
      </c>
      <c r="AD114" s="44">
        <f>IF($AC115&gt;$AC114, IFERROR(MATCH($AC114, $AC115:$AC$148, 0)-1, ROW($AD$148)-ROW()), "")</f>
        <v>5</v>
      </c>
      <c r="AE114" s="44">
        <f t="shared" si="7"/>
        <v>-1</v>
      </c>
      <c r="AF114" s="320" t="str">
        <f t="shared" si="8"/>
        <v/>
      </c>
      <c r="AG114" s="222" t="str">
        <f t="shared" si="10"/>
        <v/>
      </c>
    </row>
    <row r="115" spans="1:33" s="91" customFormat="1" ht="87" customHeight="1" x14ac:dyDescent="0.3">
      <c r="A115" s="239" t="str">
        <f t="shared" si="11"/>
        <v/>
      </c>
      <c r="B115" s="92"/>
      <c r="C115" s="92" t="s">
        <v>39</v>
      </c>
      <c r="D115" s="89" t="s">
        <v>39</v>
      </c>
      <c r="E115" s="89" t="s">
        <v>61</v>
      </c>
      <c r="F115" s="89"/>
      <c r="G115" s="89"/>
      <c r="H115" s="89"/>
      <c r="I115" s="89"/>
      <c r="J115" s="89"/>
      <c r="K115" s="86"/>
      <c r="L115" s="90">
        <v>620</v>
      </c>
      <c r="M115" s="87">
        <f>Begroting!M115</f>
        <v>0</v>
      </c>
      <c r="N115" s="138" t="str">
        <f>Begroting!N115</f>
        <v/>
      </c>
      <c r="O115" s="94"/>
      <c r="P115" s="88"/>
      <c r="Q115" s="93"/>
      <c r="R115" s="93"/>
      <c r="S115" s="93"/>
      <c r="T115" s="93"/>
      <c r="U115" s="93"/>
      <c r="V115" s="93"/>
      <c r="W115" s="93"/>
      <c r="X115" s="93"/>
      <c r="Y115" s="88">
        <v>115</v>
      </c>
      <c r="Z115" s="221"/>
      <c r="AA115" s="88"/>
      <c r="AB115" s="88"/>
      <c r="AC115" s="220">
        <f t="shared" si="9"/>
        <v>3</v>
      </c>
      <c r="AD115" s="44" t="str">
        <f>IF($AC116&gt;$AC115, IFERROR(MATCH($AC115, $AC116:$AC$148, 0)-1, ROW($AD$148)-ROW()), "")</f>
        <v/>
      </c>
      <c r="AE115" s="44">
        <f t="shared" si="7"/>
        <v>-1</v>
      </c>
      <c r="AF115" s="320" t="str">
        <f t="shared" si="8"/>
        <v/>
      </c>
      <c r="AG115" s="222" t="str">
        <f t="shared" si="10"/>
        <v/>
      </c>
    </row>
    <row r="116" spans="1:33" s="91" customFormat="1" ht="87" customHeight="1" x14ac:dyDescent="0.3">
      <c r="A116" s="239" t="str">
        <f t="shared" si="11"/>
        <v/>
      </c>
      <c r="B116" s="92"/>
      <c r="C116" s="92" t="s">
        <v>39</v>
      </c>
      <c r="D116" s="89" t="s">
        <v>39</v>
      </c>
      <c r="E116" s="89" t="s">
        <v>62</v>
      </c>
      <c r="F116" s="89"/>
      <c r="G116" s="89"/>
      <c r="H116" s="89"/>
      <c r="I116" s="89"/>
      <c r="J116" s="89"/>
      <c r="K116" s="86"/>
      <c r="L116" s="90">
        <v>621</v>
      </c>
      <c r="M116" s="87">
        <f>Begroting!M116</f>
        <v>0</v>
      </c>
      <c r="N116" s="138" t="str">
        <f>Begroting!N116</f>
        <v/>
      </c>
      <c r="O116" s="94"/>
      <c r="P116" s="88"/>
      <c r="Q116" s="93"/>
      <c r="R116" s="93"/>
      <c r="S116" s="93"/>
      <c r="T116" s="93"/>
      <c r="U116" s="93"/>
      <c r="V116" s="93"/>
      <c r="W116" s="93"/>
      <c r="X116" s="93"/>
      <c r="Y116" s="88">
        <v>116</v>
      </c>
      <c r="Z116" s="221"/>
      <c r="AA116" s="88"/>
      <c r="AB116" s="88"/>
      <c r="AC116" s="220">
        <f t="shared" si="9"/>
        <v>3</v>
      </c>
      <c r="AD116" s="44" t="str">
        <f>IF($AC117&gt;$AC116, IFERROR(MATCH($AC116, $AC117:$AC$148, 0)-1, ROW($AD$148)-ROW()), "")</f>
        <v/>
      </c>
      <c r="AE116" s="44">
        <f t="shared" si="7"/>
        <v>-1</v>
      </c>
      <c r="AF116" s="320" t="str">
        <f t="shared" si="8"/>
        <v/>
      </c>
      <c r="AG116" s="222" t="str">
        <f t="shared" si="10"/>
        <v/>
      </c>
    </row>
    <row r="117" spans="1:33" s="91" customFormat="1" ht="87" customHeight="1" x14ac:dyDescent="0.3">
      <c r="A117" s="239" t="str">
        <f t="shared" si="11"/>
        <v/>
      </c>
      <c r="B117" s="92"/>
      <c r="C117" s="92" t="s">
        <v>39</v>
      </c>
      <c r="D117" s="89" t="s">
        <v>39</v>
      </c>
      <c r="E117" s="89" t="s">
        <v>63</v>
      </c>
      <c r="F117" s="89"/>
      <c r="G117" s="89"/>
      <c r="H117" s="89"/>
      <c r="I117" s="89"/>
      <c r="J117" s="89"/>
      <c r="K117" s="86"/>
      <c r="L117" s="90">
        <v>622</v>
      </c>
      <c r="M117" s="87">
        <f>Begroting!M117</f>
        <v>0</v>
      </c>
      <c r="N117" s="138" t="str">
        <f>Begroting!N117</f>
        <v/>
      </c>
      <c r="O117" s="94"/>
      <c r="P117" s="88"/>
      <c r="Q117" s="93"/>
      <c r="R117" s="93"/>
      <c r="S117" s="93"/>
      <c r="T117" s="93"/>
      <c r="U117" s="93"/>
      <c r="V117" s="93"/>
      <c r="W117" s="93"/>
      <c r="X117" s="93"/>
      <c r="Y117" s="88">
        <v>117</v>
      </c>
      <c r="Z117" s="221"/>
      <c r="AA117" s="88"/>
      <c r="AB117" s="88"/>
      <c r="AC117" s="220">
        <f t="shared" si="9"/>
        <v>3</v>
      </c>
      <c r="AD117" s="44" t="str">
        <f>IF($AC118&gt;$AC117, IFERROR(MATCH($AC117, $AC118:$AC$148, 0)-1, ROW($AD$148)-ROW()), "")</f>
        <v/>
      </c>
      <c r="AE117" s="44">
        <f t="shared" si="7"/>
        <v>-1</v>
      </c>
      <c r="AF117" s="320" t="str">
        <f t="shared" si="8"/>
        <v/>
      </c>
      <c r="AG117" s="222" t="str">
        <f t="shared" si="10"/>
        <v/>
      </c>
    </row>
    <row r="118" spans="1:33" s="91" customFormat="1" ht="87" customHeight="1" x14ac:dyDescent="0.3">
      <c r="A118" s="239" t="str">
        <f t="shared" si="11"/>
        <v/>
      </c>
      <c r="B118" s="92"/>
      <c r="C118" s="92" t="s">
        <v>39</v>
      </c>
      <c r="D118" s="89" t="s">
        <v>39</v>
      </c>
      <c r="E118" s="89" t="s">
        <v>64</v>
      </c>
      <c r="F118" s="89"/>
      <c r="G118" s="89"/>
      <c r="H118" s="89"/>
      <c r="I118" s="89"/>
      <c r="J118" s="89"/>
      <c r="K118" s="86"/>
      <c r="L118" s="90">
        <v>623</v>
      </c>
      <c r="M118" s="87">
        <f>Begroting!M118</f>
        <v>0</v>
      </c>
      <c r="N118" s="138" t="str">
        <f>Begroting!N118</f>
        <v/>
      </c>
      <c r="O118" s="94"/>
      <c r="P118" s="88"/>
      <c r="Q118" s="93"/>
      <c r="R118" s="93"/>
      <c r="S118" s="93"/>
      <c r="T118" s="93"/>
      <c r="U118" s="93"/>
      <c r="V118" s="93"/>
      <c r="W118" s="93"/>
      <c r="X118" s="93"/>
      <c r="Y118" s="88">
        <v>118</v>
      </c>
      <c r="Z118" s="221"/>
      <c r="AA118" s="88"/>
      <c r="AB118" s="88"/>
      <c r="AC118" s="220">
        <f t="shared" si="9"/>
        <v>3</v>
      </c>
      <c r="AD118" s="44" t="str">
        <f>IF($AC119&gt;$AC118, IFERROR(MATCH($AC118, $AC119:$AC$148, 0)-1, ROW($AD$148)-ROW()), "")</f>
        <v/>
      </c>
      <c r="AE118" s="44">
        <f t="shared" si="7"/>
        <v>-1</v>
      </c>
      <c r="AF118" s="320" t="str">
        <f t="shared" si="8"/>
        <v/>
      </c>
      <c r="AG118" s="222" t="str">
        <f t="shared" si="10"/>
        <v/>
      </c>
    </row>
    <row r="119" spans="1:33" s="91" customFormat="1" ht="87" customHeight="1" x14ac:dyDescent="0.3">
      <c r="A119" s="239" t="str">
        <f t="shared" si="11"/>
        <v/>
      </c>
      <c r="B119" s="92"/>
      <c r="C119" s="92" t="s">
        <v>39</v>
      </c>
      <c r="D119" s="89" t="s">
        <v>39</v>
      </c>
      <c r="E119" s="89" t="s">
        <v>65</v>
      </c>
      <c r="F119" s="89"/>
      <c r="G119" s="89"/>
      <c r="H119" s="89"/>
      <c r="I119" s="89"/>
      <c r="J119" s="89"/>
      <c r="K119" s="86"/>
      <c r="L119" s="90">
        <v>624</v>
      </c>
      <c r="M119" s="87">
        <f>Begroting!M119</f>
        <v>0</v>
      </c>
      <c r="N119" s="138" t="str">
        <f>Begroting!N119</f>
        <v/>
      </c>
      <c r="O119" s="94"/>
      <c r="P119" s="88"/>
      <c r="Q119" s="93"/>
      <c r="R119" s="93"/>
      <c r="S119" s="93"/>
      <c r="T119" s="93"/>
      <c r="U119" s="93"/>
      <c r="V119" s="93"/>
      <c r="W119" s="93"/>
      <c r="X119" s="93"/>
      <c r="Y119" s="88">
        <v>119</v>
      </c>
      <c r="Z119" s="221"/>
      <c r="AA119" s="88"/>
      <c r="AB119" s="88"/>
      <c r="AC119" s="220">
        <f t="shared" si="9"/>
        <v>3</v>
      </c>
      <c r="AD119" s="44" t="str">
        <f>IF($AC120&gt;$AC119, IFERROR(MATCH($AC119, $AC120:$AC$148, 0)-1, ROW($AD$148)-ROW()), "")</f>
        <v/>
      </c>
      <c r="AE119" s="44">
        <f t="shared" si="7"/>
        <v>-1</v>
      </c>
      <c r="AF119" s="320" t="str">
        <f t="shared" si="8"/>
        <v/>
      </c>
      <c r="AG119" s="222" t="str">
        <f t="shared" si="10"/>
        <v/>
      </c>
    </row>
    <row r="120" spans="1:33" s="91" customFormat="1" ht="87" customHeight="1" x14ac:dyDescent="0.3">
      <c r="A120" s="239" t="str">
        <f t="shared" si="11"/>
        <v/>
      </c>
      <c r="B120" s="92"/>
      <c r="C120" s="92" t="s">
        <v>39</v>
      </c>
      <c r="D120" s="333" t="s">
        <v>66</v>
      </c>
      <c r="E120" s="333"/>
      <c r="F120" s="333"/>
      <c r="G120" s="333"/>
      <c r="H120" s="333"/>
      <c r="I120" s="333"/>
      <c r="J120" s="333"/>
      <c r="K120" s="333"/>
      <c r="L120" s="90">
        <v>630</v>
      </c>
      <c r="M120" s="87">
        <f>Begroting!M120</f>
        <v>0</v>
      </c>
      <c r="N120" s="138" t="str">
        <f>Begroting!N120</f>
        <v/>
      </c>
      <c r="O120" s="94"/>
      <c r="P120" s="88"/>
      <c r="Q120" s="93"/>
      <c r="R120" s="93"/>
      <c r="S120" s="93"/>
      <c r="T120" s="93"/>
      <c r="U120" s="93"/>
      <c r="V120" s="93"/>
      <c r="W120" s="93"/>
      <c r="X120" s="93"/>
      <c r="Y120" s="88">
        <v>120</v>
      </c>
      <c r="Z120" s="221"/>
      <c r="AA120" s="88"/>
      <c r="AB120" s="88"/>
      <c r="AC120" s="220">
        <f t="shared" si="9"/>
        <v>2</v>
      </c>
      <c r="AD120" s="44" t="str">
        <f>IF($AC121&gt;$AC120, IFERROR(MATCH($AC120, $AC121:$AC$148, 0)-1, ROW($AD$148)-ROW()), "")</f>
        <v/>
      </c>
      <c r="AE120" s="44">
        <f t="shared" si="7"/>
        <v>-1</v>
      </c>
      <c r="AF120" s="320" t="str">
        <f t="shared" si="8"/>
        <v/>
      </c>
      <c r="AG120" s="222" t="str">
        <f t="shared" si="10"/>
        <v/>
      </c>
    </row>
    <row r="121" spans="1:33" s="91" customFormat="1" ht="87" customHeight="1" x14ac:dyDescent="0.3">
      <c r="A121" s="239" t="str">
        <f t="shared" si="11"/>
        <v/>
      </c>
      <c r="B121" s="92"/>
      <c r="C121" s="92" t="s">
        <v>39</v>
      </c>
      <c r="D121" s="333" t="s">
        <v>67</v>
      </c>
      <c r="E121" s="333"/>
      <c r="F121" s="333"/>
      <c r="G121" s="333"/>
      <c r="H121" s="333"/>
      <c r="I121" s="333"/>
      <c r="J121" s="333"/>
      <c r="K121" s="333"/>
      <c r="L121" s="90" t="s">
        <v>23</v>
      </c>
      <c r="M121" s="87">
        <f>Begroting!M121</f>
        <v>0</v>
      </c>
      <c r="N121" s="138" t="str">
        <f>Begroting!N121</f>
        <v/>
      </c>
      <c r="O121" s="94"/>
      <c r="P121" s="88"/>
      <c r="Q121" s="93"/>
      <c r="R121" s="93"/>
      <c r="S121" s="93"/>
      <c r="T121" s="93"/>
      <c r="U121" s="93"/>
      <c r="V121" s="93"/>
      <c r="W121" s="93"/>
      <c r="X121" s="93"/>
      <c r="Y121" s="88">
        <v>121</v>
      </c>
      <c r="Z121" s="221"/>
      <c r="AA121" s="88"/>
      <c r="AB121" s="88"/>
      <c r="AC121" s="220">
        <f t="shared" si="9"/>
        <v>2</v>
      </c>
      <c r="AD121" s="44" t="str">
        <f>IF($AC122&gt;$AC121, IFERROR(MATCH($AC121, $AC122:$AC$148, 0)-1, ROW($AD$148)-ROW()), "")</f>
        <v/>
      </c>
      <c r="AE121" s="44">
        <f t="shared" si="7"/>
        <v>-1</v>
      </c>
      <c r="AF121" s="320" t="str">
        <f t="shared" si="8"/>
        <v/>
      </c>
      <c r="AG121" s="222" t="str">
        <f t="shared" si="10"/>
        <v/>
      </c>
    </row>
    <row r="122" spans="1:33" s="91" customFormat="1" ht="87" customHeight="1" x14ac:dyDescent="0.3">
      <c r="A122" s="239" t="str">
        <f t="shared" si="11"/>
        <v/>
      </c>
      <c r="B122" s="92"/>
      <c r="C122" s="92" t="s">
        <v>39</v>
      </c>
      <c r="D122" s="333" t="s">
        <v>68</v>
      </c>
      <c r="E122" s="333"/>
      <c r="F122" s="333"/>
      <c r="G122" s="333"/>
      <c r="H122" s="333"/>
      <c r="I122" s="333"/>
      <c r="J122" s="333"/>
      <c r="K122" s="333"/>
      <c r="L122" s="90" t="s">
        <v>24</v>
      </c>
      <c r="M122" s="87">
        <f>Begroting!M122</f>
        <v>0</v>
      </c>
      <c r="N122" s="138" t="str">
        <f>Begroting!N122</f>
        <v/>
      </c>
      <c r="O122" s="94"/>
      <c r="P122" s="88"/>
      <c r="Q122" s="93"/>
      <c r="R122" s="93"/>
      <c r="S122" s="93"/>
      <c r="T122" s="93"/>
      <c r="U122" s="93"/>
      <c r="V122" s="93"/>
      <c r="W122" s="93"/>
      <c r="X122" s="93"/>
      <c r="Y122" s="88">
        <v>122</v>
      </c>
      <c r="Z122" s="221"/>
      <c r="AA122" s="88"/>
      <c r="AB122" s="88"/>
      <c r="AC122" s="220">
        <f t="shared" si="9"/>
        <v>2</v>
      </c>
      <c r="AD122" s="44" t="str">
        <f>IF($AC123&gt;$AC122, IFERROR(MATCH($AC122, $AC123:$AC$148, 0)-1, ROW($AD$148)-ROW()), "")</f>
        <v/>
      </c>
      <c r="AE122" s="44">
        <f t="shared" si="7"/>
        <v>-1</v>
      </c>
      <c r="AF122" s="320" t="str">
        <f t="shared" si="8"/>
        <v/>
      </c>
      <c r="AG122" s="222" t="str">
        <f t="shared" si="10"/>
        <v/>
      </c>
    </row>
    <row r="123" spans="1:33" s="91" customFormat="1" ht="87" customHeight="1" x14ac:dyDescent="0.3">
      <c r="A123" s="239" t="str">
        <f t="shared" si="11"/>
        <v/>
      </c>
      <c r="B123" s="92"/>
      <c r="C123" s="92" t="s">
        <v>39</v>
      </c>
      <c r="D123" s="89" t="s">
        <v>4</v>
      </c>
      <c r="E123" s="89"/>
      <c r="F123" s="89"/>
      <c r="G123" s="89"/>
      <c r="H123" s="89"/>
      <c r="I123" s="89"/>
      <c r="J123" s="89"/>
      <c r="K123" s="86"/>
      <c r="L123" s="90" t="s">
        <v>25</v>
      </c>
      <c r="M123" s="87">
        <f>Begroting!M123</f>
        <v>0</v>
      </c>
      <c r="N123" s="138" t="str">
        <f>Begroting!N123</f>
        <v/>
      </c>
      <c r="O123" s="94"/>
      <c r="P123" s="88"/>
      <c r="Q123" s="93"/>
      <c r="R123" s="93"/>
      <c r="S123" s="93"/>
      <c r="T123" s="93"/>
      <c r="U123" s="93"/>
      <c r="V123" s="93"/>
      <c r="W123" s="93"/>
      <c r="X123" s="93"/>
      <c r="Y123" s="88">
        <v>123</v>
      </c>
      <c r="Z123" s="221"/>
      <c r="AA123" s="88"/>
      <c r="AB123" s="88"/>
      <c r="AC123" s="220">
        <f t="shared" si="9"/>
        <v>2</v>
      </c>
      <c r="AD123" s="44" t="str">
        <f>IF($AC124&gt;$AC123, IFERROR(MATCH($AC123, $AC124:$AC$148, 0)-1, ROW($AD$148)-ROW()), "")</f>
        <v/>
      </c>
      <c r="AE123" s="44">
        <f t="shared" si="7"/>
        <v>-1</v>
      </c>
      <c r="AF123" s="320" t="str">
        <f t="shared" si="8"/>
        <v/>
      </c>
      <c r="AG123" s="222" t="str">
        <f t="shared" si="10"/>
        <v/>
      </c>
    </row>
    <row r="124" spans="1:33" s="91" customFormat="1" ht="87" customHeight="1" x14ac:dyDescent="0.3">
      <c r="A124" s="239" t="str">
        <f t="shared" si="11"/>
        <v/>
      </c>
      <c r="B124" s="92"/>
      <c r="C124" s="92" t="s">
        <v>39</v>
      </c>
      <c r="D124" s="89" t="s">
        <v>91</v>
      </c>
      <c r="E124" s="89"/>
      <c r="F124" s="89"/>
      <c r="G124" s="89"/>
      <c r="H124" s="89"/>
      <c r="I124" s="89"/>
      <c r="J124" s="89"/>
      <c r="K124" s="86"/>
      <c r="L124" s="90">
        <v>649</v>
      </c>
      <c r="M124" s="87">
        <f>Begroting!M124</f>
        <v>0</v>
      </c>
      <c r="N124" s="138" t="str">
        <f>Begroting!N124</f>
        <v/>
      </c>
      <c r="O124" s="94"/>
      <c r="P124" s="88"/>
      <c r="Q124" s="93"/>
      <c r="R124" s="93"/>
      <c r="S124" s="93"/>
      <c r="T124" s="93"/>
      <c r="U124" s="93"/>
      <c r="V124" s="93"/>
      <c r="W124" s="93"/>
      <c r="X124" s="93"/>
      <c r="Y124" s="88">
        <v>124</v>
      </c>
      <c r="Z124" s="221"/>
      <c r="AA124" s="88"/>
      <c r="AB124" s="88"/>
      <c r="AC124" s="220">
        <f t="shared" si="9"/>
        <v>2</v>
      </c>
      <c r="AD124" s="44" t="str">
        <f>IF($AC125&gt;$AC124, IFERROR(MATCH($AC124, $AC125:$AC$148, 0)-1, ROW($AD$148)-ROW()), "")</f>
        <v/>
      </c>
      <c r="AE124" s="44">
        <f t="shared" si="7"/>
        <v>-1</v>
      </c>
      <c r="AF124" s="320" t="str">
        <f t="shared" si="8"/>
        <v/>
      </c>
      <c r="AG124" s="222" t="str">
        <f t="shared" si="10"/>
        <v/>
      </c>
    </row>
    <row r="125" spans="1:33" s="91" customFormat="1" ht="87" customHeight="1" x14ac:dyDescent="0.3">
      <c r="A125" s="239" t="str">
        <f t="shared" si="11"/>
        <v/>
      </c>
      <c r="B125" s="92"/>
      <c r="C125" s="92" t="s">
        <v>39</v>
      </c>
      <c r="D125" s="89" t="s">
        <v>27</v>
      </c>
      <c r="E125" s="89"/>
      <c r="F125" s="89"/>
      <c r="G125" s="89"/>
      <c r="H125" s="89"/>
      <c r="I125" s="89"/>
      <c r="J125" s="89"/>
      <c r="K125" s="86"/>
      <c r="L125" s="90" t="s">
        <v>26</v>
      </c>
      <c r="M125" s="87">
        <f>Begroting!M125</f>
        <v>0</v>
      </c>
      <c r="N125" s="138" t="str">
        <f>Begroting!N125</f>
        <v/>
      </c>
      <c r="O125" s="94"/>
      <c r="P125" s="88"/>
      <c r="Q125" s="93"/>
      <c r="R125" s="93"/>
      <c r="S125" s="93"/>
      <c r="T125" s="93"/>
      <c r="U125" s="93"/>
      <c r="V125" s="93"/>
      <c r="W125" s="93"/>
      <c r="X125" s="93"/>
      <c r="Y125" s="88">
        <v>125</v>
      </c>
      <c r="Z125" s="221"/>
      <c r="AA125" s="88"/>
      <c r="AB125" s="88"/>
      <c r="AC125" s="220">
        <f t="shared" si="9"/>
        <v>2</v>
      </c>
      <c r="AD125" s="44" t="str">
        <f>IF($AC126&gt;$AC125, IFERROR(MATCH($AC125, $AC126:$AC$148, 0)-1, ROW($AD$148)-ROW()), "")</f>
        <v/>
      </c>
      <c r="AE125" s="44">
        <f t="shared" si="7"/>
        <v>-1</v>
      </c>
      <c r="AF125" s="320" t="str">
        <f t="shared" si="8"/>
        <v/>
      </c>
      <c r="AG125" s="222" t="str">
        <f t="shared" si="10"/>
        <v/>
      </c>
    </row>
    <row r="126" spans="1:33" s="91" customFormat="1" ht="87" customHeight="1" x14ac:dyDescent="0.3">
      <c r="A126" s="239" t="str">
        <f t="shared" si="11"/>
        <v/>
      </c>
      <c r="B126" s="92"/>
      <c r="C126" s="92" t="s">
        <v>69</v>
      </c>
      <c r="D126" s="89"/>
      <c r="E126" s="89"/>
      <c r="F126" s="89"/>
      <c r="G126" s="89"/>
      <c r="H126" s="89"/>
      <c r="I126" s="89"/>
      <c r="J126" s="89"/>
      <c r="K126" s="86"/>
      <c r="L126" s="90">
        <v>9901</v>
      </c>
      <c r="M126" s="87">
        <f>Begroting!M126</f>
        <v>0</v>
      </c>
      <c r="N126" s="138">
        <f>Begroting!N126</f>
        <v>0</v>
      </c>
      <c r="O126" s="94"/>
      <c r="P126" s="88"/>
      <c r="Q126" s="93"/>
      <c r="R126" s="93"/>
      <c r="S126" s="93"/>
      <c r="T126" s="93"/>
      <c r="U126" s="93"/>
      <c r="V126" s="93"/>
      <c r="W126" s="93"/>
      <c r="X126" s="93"/>
      <c r="Y126" s="88">
        <v>126</v>
      </c>
      <c r="Z126" s="221"/>
      <c r="AA126" s="88"/>
      <c r="AB126" s="88"/>
      <c r="AC126" s="220">
        <f t="shared" si="9"/>
        <v>1</v>
      </c>
      <c r="AD126" s="44" t="str">
        <f>IF($AC127&gt;$AC126, IFERROR(MATCH($AC126, $AC127:$AC$148, 0)-1, ROW($AD$148)-ROW()), "")</f>
        <v/>
      </c>
      <c r="AE126" s="44">
        <f t="shared" si="7"/>
        <v>-1</v>
      </c>
      <c r="AF126" s="320" t="str">
        <f t="shared" si="8"/>
        <v/>
      </c>
      <c r="AG126" s="222" t="str">
        <f t="shared" si="10"/>
        <v/>
      </c>
    </row>
    <row r="127" spans="1:33" s="91" customFormat="1" ht="87" customHeight="1" x14ac:dyDescent="0.3">
      <c r="A127" s="239" t="str">
        <f t="shared" si="11"/>
        <v/>
      </c>
      <c r="B127" s="92"/>
      <c r="C127" s="92" t="s">
        <v>70</v>
      </c>
      <c r="D127" s="89"/>
      <c r="E127" s="89"/>
      <c r="F127" s="89"/>
      <c r="G127" s="89"/>
      <c r="H127" s="89"/>
      <c r="I127" s="89"/>
      <c r="J127" s="89"/>
      <c r="K127" s="86"/>
      <c r="L127" s="90" t="s">
        <v>85</v>
      </c>
      <c r="M127" s="87">
        <f>Begroting!M127</f>
        <v>0</v>
      </c>
      <c r="N127" s="138">
        <f>Begroting!N127</f>
        <v>0</v>
      </c>
      <c r="O127" s="94"/>
      <c r="P127" s="88"/>
      <c r="Q127" s="93"/>
      <c r="R127" s="93"/>
      <c r="S127" s="93"/>
      <c r="T127" s="93"/>
      <c r="U127" s="93"/>
      <c r="V127" s="93"/>
      <c r="W127" s="93"/>
      <c r="X127" s="93"/>
      <c r="Y127" s="88">
        <v>127</v>
      </c>
      <c r="Z127" s="221"/>
      <c r="AA127" s="88"/>
      <c r="AB127" s="88"/>
      <c r="AC127" s="220">
        <f t="shared" si="9"/>
        <v>1</v>
      </c>
      <c r="AD127" s="44">
        <f>IF($AC128&gt;$AC127, IFERROR(MATCH($AC127, $AC128:$AC$148, 0)-1, ROW($AD$148)-ROW()), "")</f>
        <v>5</v>
      </c>
      <c r="AE127" s="44">
        <f t="shared" si="7"/>
        <v>-1</v>
      </c>
      <c r="AF127" s="320" t="str">
        <f t="shared" si="8"/>
        <v/>
      </c>
      <c r="AG127" s="222" t="str">
        <f t="shared" si="10"/>
        <v/>
      </c>
    </row>
    <row r="128" spans="1:33" s="91" customFormat="1" ht="87" customHeight="1" x14ac:dyDescent="0.3">
      <c r="A128" s="239" t="str">
        <f t="shared" si="11"/>
        <v/>
      </c>
      <c r="B128" s="92"/>
      <c r="C128" s="92" t="s">
        <v>39</v>
      </c>
      <c r="D128" s="86" t="s">
        <v>71</v>
      </c>
      <c r="E128" s="86"/>
      <c r="F128" s="86"/>
      <c r="G128" s="86"/>
      <c r="H128" s="86"/>
      <c r="I128" s="86"/>
      <c r="J128" s="86"/>
      <c r="K128" s="86"/>
      <c r="L128" s="90">
        <v>75</v>
      </c>
      <c r="M128" s="87">
        <f>Begroting!M128</f>
        <v>0</v>
      </c>
      <c r="N128" s="138">
        <f>Begroting!N128</f>
        <v>0</v>
      </c>
      <c r="O128" s="94"/>
      <c r="P128" s="88"/>
      <c r="Q128" s="93"/>
      <c r="R128" s="93"/>
      <c r="S128" s="93"/>
      <c r="T128" s="93"/>
      <c r="U128" s="93"/>
      <c r="V128" s="93"/>
      <c r="W128" s="93"/>
      <c r="X128" s="93"/>
      <c r="Y128" s="88">
        <v>128</v>
      </c>
      <c r="Z128" s="221"/>
      <c r="AA128" s="88"/>
      <c r="AB128" s="88"/>
      <c r="AC128" s="220">
        <f t="shared" si="9"/>
        <v>2</v>
      </c>
      <c r="AD128" s="44">
        <f>IF($AC129&gt;$AC128, IFERROR(MATCH($AC128, $AC129:$AC$148, 0)-1, ROW($AD$148)-ROW()), "")</f>
        <v>3</v>
      </c>
      <c r="AE128" s="44">
        <f t="shared" si="7"/>
        <v>-1</v>
      </c>
      <c r="AF128" s="320" t="str">
        <f t="shared" si="8"/>
        <v/>
      </c>
      <c r="AG128" s="222" t="str">
        <f t="shared" si="10"/>
        <v/>
      </c>
    </row>
    <row r="129" spans="1:33" s="91" customFormat="1" ht="87" customHeight="1" x14ac:dyDescent="0.3">
      <c r="A129" s="239" t="str">
        <f t="shared" si="11"/>
        <v/>
      </c>
      <c r="B129" s="92"/>
      <c r="C129" s="92" t="s">
        <v>39</v>
      </c>
      <c r="D129" s="86" t="s">
        <v>39</v>
      </c>
      <c r="E129" s="86" t="s">
        <v>72</v>
      </c>
      <c r="F129" s="86"/>
      <c r="G129" s="86"/>
      <c r="H129" s="86"/>
      <c r="I129" s="86"/>
      <c r="J129" s="86"/>
      <c r="K129" s="86"/>
      <c r="L129" s="90">
        <v>750</v>
      </c>
      <c r="M129" s="87">
        <f>Begroting!M129</f>
        <v>0</v>
      </c>
      <c r="N129" s="138" t="str">
        <f>Begroting!N129</f>
        <v/>
      </c>
      <c r="O129" s="94"/>
      <c r="P129" s="88"/>
      <c r="Q129" s="93"/>
      <c r="R129" s="93"/>
      <c r="S129" s="93"/>
      <c r="T129" s="93"/>
      <c r="U129" s="93"/>
      <c r="V129" s="93"/>
      <c r="W129" s="93"/>
      <c r="X129" s="93"/>
      <c r="Y129" s="88">
        <v>129</v>
      </c>
      <c r="Z129" s="221"/>
      <c r="AA129" s="88"/>
      <c r="AB129" s="88"/>
      <c r="AC129" s="220">
        <f t="shared" si="9"/>
        <v>3</v>
      </c>
      <c r="AD129" s="44" t="str">
        <f>IF($AC130&gt;$AC129, IFERROR(MATCH($AC129, $AC130:$AC$148, 0)-1, ROW($AD$148)-ROW()), "")</f>
        <v/>
      </c>
      <c r="AE129" s="44">
        <f t="shared" si="7"/>
        <v>-1</v>
      </c>
      <c r="AF129" s="320" t="str">
        <f t="shared" si="8"/>
        <v/>
      </c>
      <c r="AG129" s="222" t="str">
        <f t="shared" si="10"/>
        <v/>
      </c>
    </row>
    <row r="130" spans="1:33" s="91" customFormat="1" ht="87" customHeight="1" x14ac:dyDescent="0.3">
      <c r="A130" s="239" t="str">
        <f t="shared" si="11"/>
        <v/>
      </c>
      <c r="B130" s="92"/>
      <c r="C130" s="92" t="s">
        <v>39</v>
      </c>
      <c r="D130" s="86" t="s">
        <v>39</v>
      </c>
      <c r="E130" s="86" t="s">
        <v>73</v>
      </c>
      <c r="F130" s="86"/>
      <c r="G130" s="86"/>
      <c r="H130" s="86"/>
      <c r="I130" s="86"/>
      <c r="J130" s="86"/>
      <c r="K130" s="86"/>
      <c r="L130" s="90">
        <v>751</v>
      </c>
      <c r="M130" s="87">
        <f>Begroting!M130</f>
        <v>0</v>
      </c>
      <c r="N130" s="138" t="str">
        <f>Begroting!N130</f>
        <v/>
      </c>
      <c r="O130" s="94"/>
      <c r="P130" s="88"/>
      <c r="Q130" s="93"/>
      <c r="R130" s="93"/>
      <c r="S130" s="93"/>
      <c r="T130" s="93"/>
      <c r="U130" s="93"/>
      <c r="V130" s="93"/>
      <c r="W130" s="93"/>
      <c r="X130" s="93"/>
      <c r="Y130" s="88">
        <v>130</v>
      </c>
      <c r="Z130" s="221"/>
      <c r="AA130" s="88"/>
      <c r="AB130" s="88"/>
      <c r="AC130" s="220">
        <f t="shared" si="9"/>
        <v>3</v>
      </c>
      <c r="AD130" s="44" t="str">
        <f>IF($AC131&gt;$AC130, IFERROR(MATCH($AC130, $AC131:$AC$148, 0)-1, ROW($AD$148)-ROW()), "")</f>
        <v/>
      </c>
      <c r="AE130" s="44">
        <f t="shared" si="7"/>
        <v>-1</v>
      </c>
      <c r="AF130" s="320" t="str">
        <f t="shared" si="8"/>
        <v/>
      </c>
      <c r="AG130" s="222" t="str">
        <f t="shared" si="10"/>
        <v/>
      </c>
    </row>
    <row r="131" spans="1:33" s="91" customFormat="1" ht="87" customHeight="1" x14ac:dyDescent="0.3">
      <c r="A131" s="239" t="str">
        <f t="shared" si="11"/>
        <v/>
      </c>
      <c r="B131" s="92"/>
      <c r="C131" s="92" t="s">
        <v>39</v>
      </c>
      <c r="D131" s="89" t="s">
        <v>39</v>
      </c>
      <c r="E131" s="89" t="s">
        <v>74</v>
      </c>
      <c r="F131" s="89"/>
      <c r="G131" s="89"/>
      <c r="H131" s="89"/>
      <c r="I131" s="89"/>
      <c r="J131" s="89"/>
      <c r="K131" s="86"/>
      <c r="L131" s="90" t="s">
        <v>86</v>
      </c>
      <c r="M131" s="87">
        <f>Begroting!M131</f>
        <v>0</v>
      </c>
      <c r="N131" s="138" t="str">
        <f>Begroting!N131</f>
        <v/>
      </c>
      <c r="O131" s="94"/>
      <c r="P131" s="88"/>
      <c r="Q131" s="93"/>
      <c r="R131" s="93"/>
      <c r="S131" s="93"/>
      <c r="T131" s="93"/>
      <c r="U131" s="93"/>
      <c r="V131" s="93"/>
      <c r="W131" s="93"/>
      <c r="X131" s="93"/>
      <c r="Y131" s="88">
        <v>131</v>
      </c>
      <c r="Z131" s="221"/>
      <c r="AA131" s="88"/>
      <c r="AB131" s="88"/>
      <c r="AC131" s="220">
        <f t="shared" si="9"/>
        <v>3</v>
      </c>
      <c r="AD131" s="44" t="str">
        <f>IF($AC132&gt;$AC131, IFERROR(MATCH($AC131, $AC132:$AC$148, 0)-1, ROW($AD$148)-ROW()), "")</f>
        <v/>
      </c>
      <c r="AE131" s="44">
        <f t="shared" si="7"/>
        <v>-1</v>
      </c>
      <c r="AF131" s="320" t="str">
        <f t="shared" si="8"/>
        <v/>
      </c>
      <c r="AG131" s="222" t="str">
        <f t="shared" si="10"/>
        <v/>
      </c>
    </row>
    <row r="132" spans="1:33" s="91" customFormat="1" ht="87" customHeight="1" x14ac:dyDescent="0.3">
      <c r="A132" s="239" t="str">
        <f t="shared" si="11"/>
        <v/>
      </c>
      <c r="B132" s="92"/>
      <c r="C132" s="92" t="s">
        <v>39</v>
      </c>
      <c r="D132" s="89" t="s">
        <v>75</v>
      </c>
      <c r="E132" s="89"/>
      <c r="F132" s="89"/>
      <c r="G132" s="89"/>
      <c r="H132" s="89"/>
      <c r="I132" s="89"/>
      <c r="J132" s="89"/>
      <c r="K132" s="86"/>
      <c r="L132" s="90" t="s">
        <v>87</v>
      </c>
      <c r="M132" s="87">
        <f>Begroting!M132</f>
        <v>0</v>
      </c>
      <c r="N132" s="138" t="str">
        <f>Begroting!N132</f>
        <v/>
      </c>
      <c r="O132" s="94"/>
      <c r="P132" s="88"/>
      <c r="Q132" s="93"/>
      <c r="R132" s="93"/>
      <c r="S132" s="93"/>
      <c r="T132" s="93"/>
      <c r="U132" s="93"/>
      <c r="V132" s="93"/>
      <c r="W132" s="93"/>
      <c r="X132" s="93"/>
      <c r="Y132" s="88">
        <v>132</v>
      </c>
      <c r="Z132" s="221"/>
      <c r="AA132" s="88"/>
      <c r="AB132" s="88"/>
      <c r="AC132" s="220">
        <f t="shared" si="9"/>
        <v>2</v>
      </c>
      <c r="AD132" s="44" t="str">
        <f>IF($AC133&gt;$AC132, IFERROR(MATCH($AC132, $AC133:$AC$148, 0)-1, ROW($AD$148)-ROW()), "")</f>
        <v/>
      </c>
      <c r="AE132" s="44">
        <f t="shared" si="7"/>
        <v>-1</v>
      </c>
      <c r="AF132" s="320" t="str">
        <f t="shared" si="8"/>
        <v/>
      </c>
      <c r="AG132" s="222" t="str">
        <f t="shared" si="10"/>
        <v/>
      </c>
    </row>
    <row r="133" spans="1:33" s="91" customFormat="1" ht="87" customHeight="1" x14ac:dyDescent="0.3">
      <c r="A133" s="239" t="str">
        <f t="shared" si="11"/>
        <v/>
      </c>
      <c r="B133" s="92"/>
      <c r="C133" s="92" t="s">
        <v>76</v>
      </c>
      <c r="D133" s="89"/>
      <c r="E133" s="89"/>
      <c r="F133" s="89"/>
      <c r="G133" s="89"/>
      <c r="H133" s="89"/>
      <c r="I133" s="89"/>
      <c r="J133" s="89"/>
      <c r="K133" s="86"/>
      <c r="L133" s="90" t="s">
        <v>88</v>
      </c>
      <c r="M133" s="87">
        <f>Begroting!M133</f>
        <v>0</v>
      </c>
      <c r="N133" s="138">
        <f>Begroting!N133</f>
        <v>0</v>
      </c>
      <c r="O133" s="94"/>
      <c r="P133" s="88"/>
      <c r="Q133" s="93"/>
      <c r="R133" s="93"/>
      <c r="S133" s="93"/>
      <c r="T133" s="93"/>
      <c r="U133" s="93"/>
      <c r="V133" s="93"/>
      <c r="W133" s="93"/>
      <c r="X133" s="93"/>
      <c r="Y133" s="88">
        <v>133</v>
      </c>
      <c r="Z133" s="221"/>
      <c r="AA133" s="88"/>
      <c r="AB133" s="88"/>
      <c r="AC133" s="220">
        <f t="shared" si="9"/>
        <v>1</v>
      </c>
      <c r="AD133" s="44">
        <f>IF($AC134&gt;$AC133, IFERROR(MATCH($AC133, $AC134:$AC$148, 0)-1, ROW($AD$148)-ROW()), "")</f>
        <v>5</v>
      </c>
      <c r="AE133" s="44">
        <f t="shared" si="7"/>
        <v>-1</v>
      </c>
      <c r="AF133" s="320" t="str">
        <f t="shared" si="8"/>
        <v/>
      </c>
      <c r="AG133" s="222" t="str">
        <f t="shared" si="10"/>
        <v/>
      </c>
    </row>
    <row r="134" spans="1:33" s="91" customFormat="1" ht="87" customHeight="1" x14ac:dyDescent="0.3">
      <c r="A134" s="239" t="str">
        <f t="shared" si="11"/>
        <v/>
      </c>
      <c r="B134" s="92"/>
      <c r="C134" s="92" t="s">
        <v>39</v>
      </c>
      <c r="D134" s="89" t="s">
        <v>77</v>
      </c>
      <c r="E134" s="89"/>
      <c r="F134" s="89"/>
      <c r="G134" s="89"/>
      <c r="H134" s="89"/>
      <c r="I134" s="89"/>
      <c r="J134" s="89"/>
      <c r="K134" s="86"/>
      <c r="L134" s="90">
        <v>65</v>
      </c>
      <c r="M134" s="87">
        <f>Begroting!M134</f>
        <v>0</v>
      </c>
      <c r="N134" s="138">
        <f>Begroting!N134</f>
        <v>0</v>
      </c>
      <c r="O134" s="94"/>
      <c r="P134" s="88"/>
      <c r="Q134" s="93"/>
      <c r="R134" s="93"/>
      <c r="S134" s="93"/>
      <c r="T134" s="93"/>
      <c r="U134" s="93"/>
      <c r="V134" s="93"/>
      <c r="W134" s="93"/>
      <c r="X134" s="93"/>
      <c r="Y134" s="88">
        <v>134</v>
      </c>
      <c r="Z134" s="221"/>
      <c r="AA134" s="88"/>
      <c r="AB134" s="88"/>
      <c r="AC134" s="220">
        <f t="shared" si="9"/>
        <v>2</v>
      </c>
      <c r="AD134" s="44">
        <f>IF($AC135&gt;$AC134, IFERROR(MATCH($AC134, $AC135:$AC$148, 0)-1, ROW($AD$148)-ROW()), "")</f>
        <v>3</v>
      </c>
      <c r="AE134" s="44">
        <f t="shared" ref="AE134:AE148" si="12">IF(M134&lt;&gt;0, IF(AB134&lt;&gt;"", AB134, IF(AC135&lt;=AC134, 1, 0)), -1)</f>
        <v>-1</v>
      </c>
      <c r="AF134" s="320" t="str">
        <f t="shared" ref="AF134:AF148" si="13">IF(AE134&gt;0, IF(O134="", "| Toelichting verplicht.", ""), "")</f>
        <v/>
      </c>
      <c r="AG134" s="222" t="str">
        <f t="shared" si="10"/>
        <v/>
      </c>
    </row>
    <row r="135" spans="1:33" s="91" customFormat="1" ht="87" customHeight="1" x14ac:dyDescent="0.3">
      <c r="A135" s="239" t="str">
        <f t="shared" si="11"/>
        <v/>
      </c>
      <c r="B135" s="92"/>
      <c r="C135" s="92" t="s">
        <v>39</v>
      </c>
      <c r="D135" s="89" t="s">
        <v>39</v>
      </c>
      <c r="E135" s="89" t="s">
        <v>78</v>
      </c>
      <c r="F135" s="89"/>
      <c r="G135" s="89"/>
      <c r="H135" s="89"/>
      <c r="I135" s="89"/>
      <c r="J135" s="89"/>
      <c r="K135" s="86"/>
      <c r="L135" s="90">
        <v>650</v>
      </c>
      <c r="M135" s="87">
        <f>Begroting!M135</f>
        <v>0</v>
      </c>
      <c r="N135" s="138" t="str">
        <f>Begroting!N135</f>
        <v/>
      </c>
      <c r="O135" s="94"/>
      <c r="P135" s="88"/>
      <c r="Q135" s="93"/>
      <c r="R135" s="93"/>
      <c r="S135" s="93"/>
      <c r="T135" s="93"/>
      <c r="U135" s="93"/>
      <c r="V135" s="93"/>
      <c r="W135" s="93"/>
      <c r="X135" s="93"/>
      <c r="Y135" s="88">
        <v>135</v>
      </c>
      <c r="Z135" s="221"/>
      <c r="AA135" s="88"/>
      <c r="AB135" s="88"/>
      <c r="AC135" s="220">
        <f t="shared" si="9"/>
        <v>3</v>
      </c>
      <c r="AD135" s="44" t="str">
        <f>IF($AC136&gt;$AC135, IFERROR(MATCH($AC135, $AC136:$AC$148, 0)-1, ROW($AD$148)-ROW()), "")</f>
        <v/>
      </c>
      <c r="AE135" s="44">
        <f t="shared" si="12"/>
        <v>-1</v>
      </c>
      <c r="AF135" s="320" t="str">
        <f t="shared" si="13"/>
        <v/>
      </c>
      <c r="AG135" s="222" t="str">
        <f t="shared" si="10"/>
        <v/>
      </c>
    </row>
    <row r="136" spans="1:33" s="91" customFormat="1" ht="87" customHeight="1" x14ac:dyDescent="0.3">
      <c r="A136" s="239" t="str">
        <f t="shared" si="11"/>
        <v/>
      </c>
      <c r="B136" s="92"/>
      <c r="C136" s="92" t="s">
        <v>39</v>
      </c>
      <c r="D136" s="89" t="s">
        <v>39</v>
      </c>
      <c r="E136" s="333" t="s">
        <v>79</v>
      </c>
      <c r="F136" s="333"/>
      <c r="G136" s="333"/>
      <c r="H136" s="333"/>
      <c r="I136" s="333"/>
      <c r="J136" s="333"/>
      <c r="K136" s="333"/>
      <c r="L136" s="90">
        <v>651</v>
      </c>
      <c r="M136" s="87">
        <f>Begroting!M136</f>
        <v>0</v>
      </c>
      <c r="N136" s="138" t="str">
        <f>Begroting!N136</f>
        <v/>
      </c>
      <c r="O136" s="94"/>
      <c r="P136" s="88"/>
      <c r="Q136" s="93"/>
      <c r="R136" s="93"/>
      <c r="S136" s="93"/>
      <c r="T136" s="93"/>
      <c r="U136" s="93"/>
      <c r="V136" s="93"/>
      <c r="W136" s="93"/>
      <c r="X136" s="93"/>
      <c r="Y136" s="88">
        <v>136</v>
      </c>
      <c r="Z136" s="221"/>
      <c r="AA136" s="88"/>
      <c r="AB136" s="88"/>
      <c r="AC136" s="220">
        <f t="shared" ref="AC136:AC148" si="14">IF(C136&lt;&gt;"",1,IF(D136&lt;&gt;"",2,IF(E136&lt;&gt;"",3,IF(F136&lt;&gt;"",4,IF(G136&lt;&gt;"",5,IF(H136&lt;&gt;"",6,IF(I136&lt;&gt;"",7,IF(J136&lt;&gt;"",8))))))))</f>
        <v>3</v>
      </c>
      <c r="AD136" s="44" t="str">
        <f>IF($AC137&gt;$AC136, IFERROR(MATCH($AC136, $AC137:$AC$148, 0)-1, ROW($AD$148)-ROW()), "")</f>
        <v/>
      </c>
      <c r="AE136" s="44">
        <f t="shared" si="12"/>
        <v>-1</v>
      </c>
      <c r="AF136" s="320" t="str">
        <f t="shared" si="13"/>
        <v/>
      </c>
      <c r="AG136" s="222" t="str">
        <f t="shared" ref="AG136:AG148" si="15">AF136</f>
        <v/>
      </c>
    </row>
    <row r="137" spans="1:33" s="91" customFormat="1" ht="87" customHeight="1" x14ac:dyDescent="0.3">
      <c r="A137" s="239" t="str">
        <f t="shared" si="11"/>
        <v/>
      </c>
      <c r="B137" s="92"/>
      <c r="C137" s="92" t="s">
        <v>39</v>
      </c>
      <c r="D137" s="89" t="s">
        <v>39</v>
      </c>
      <c r="E137" s="86" t="s">
        <v>80</v>
      </c>
      <c r="F137" s="86"/>
      <c r="G137" s="86"/>
      <c r="H137" s="86"/>
      <c r="I137" s="86"/>
      <c r="J137" s="86"/>
      <c r="K137" s="86"/>
      <c r="L137" s="90" t="s">
        <v>89</v>
      </c>
      <c r="M137" s="87">
        <f>Begroting!M137</f>
        <v>0</v>
      </c>
      <c r="N137" s="138" t="str">
        <f>Begroting!N137</f>
        <v/>
      </c>
      <c r="O137" s="94"/>
      <c r="P137" s="88"/>
      <c r="Q137" s="93"/>
      <c r="R137" s="93"/>
      <c r="S137" s="93"/>
      <c r="T137" s="93"/>
      <c r="U137" s="93"/>
      <c r="V137" s="93"/>
      <c r="W137" s="93"/>
      <c r="X137" s="93"/>
      <c r="Y137" s="88">
        <v>137</v>
      </c>
      <c r="Z137" s="221"/>
      <c r="AA137" s="88"/>
      <c r="AB137" s="88"/>
      <c r="AC137" s="220">
        <f t="shared" si="14"/>
        <v>3</v>
      </c>
      <c r="AD137" s="44" t="str">
        <f>IF($AC138&gt;$AC137, IFERROR(MATCH($AC137, $AC138:$AC$148, 0)-1, ROW($AD$148)-ROW()), "")</f>
        <v/>
      </c>
      <c r="AE137" s="44">
        <f t="shared" si="12"/>
        <v>-1</v>
      </c>
      <c r="AF137" s="320" t="str">
        <f t="shared" si="13"/>
        <v/>
      </c>
      <c r="AG137" s="222" t="str">
        <f t="shared" si="15"/>
        <v/>
      </c>
    </row>
    <row r="138" spans="1:33" s="91" customFormat="1" ht="87" customHeight="1" x14ac:dyDescent="0.3">
      <c r="A138" s="239" t="str">
        <f t="shared" si="11"/>
        <v/>
      </c>
      <c r="B138" s="92"/>
      <c r="C138" s="92" t="s">
        <v>39</v>
      </c>
      <c r="D138" s="89" t="s">
        <v>81</v>
      </c>
      <c r="E138" s="89"/>
      <c r="F138" s="89"/>
      <c r="G138" s="89"/>
      <c r="H138" s="89"/>
      <c r="I138" s="89"/>
      <c r="J138" s="89"/>
      <c r="K138" s="86"/>
      <c r="L138" s="90" t="s">
        <v>90</v>
      </c>
      <c r="M138" s="87">
        <f>Begroting!M138</f>
        <v>0</v>
      </c>
      <c r="N138" s="138" t="str">
        <f>Begroting!N138</f>
        <v/>
      </c>
      <c r="O138" s="94"/>
      <c r="P138" s="88"/>
      <c r="Q138" s="93"/>
      <c r="R138" s="93"/>
      <c r="S138" s="93"/>
      <c r="T138" s="93"/>
      <c r="U138" s="93"/>
      <c r="V138" s="93"/>
      <c r="W138" s="93"/>
      <c r="X138" s="93"/>
      <c r="Y138" s="88">
        <v>138</v>
      </c>
      <c r="Z138" s="221"/>
      <c r="AA138" s="88"/>
      <c r="AB138" s="88"/>
      <c r="AC138" s="220">
        <f t="shared" si="14"/>
        <v>2</v>
      </c>
      <c r="AD138" s="44" t="str">
        <f>IF($AC139&gt;$AC138, IFERROR(MATCH($AC138, $AC139:$AC$148, 0)-1, ROW($AD$148)-ROW()), "")</f>
        <v/>
      </c>
      <c r="AE138" s="44">
        <f t="shared" si="12"/>
        <v>-1</v>
      </c>
      <c r="AF138" s="320" t="str">
        <f t="shared" si="13"/>
        <v/>
      </c>
      <c r="AG138" s="222" t="str">
        <f t="shared" si="15"/>
        <v/>
      </c>
    </row>
    <row r="139" spans="1:33" s="91" customFormat="1" ht="87" customHeight="1" x14ac:dyDescent="0.3">
      <c r="A139" s="239" t="str">
        <f t="shared" si="11"/>
        <v/>
      </c>
      <c r="B139" s="92"/>
      <c r="C139" s="92" t="s">
        <v>404</v>
      </c>
      <c r="D139" s="89"/>
      <c r="E139" s="89"/>
      <c r="F139" s="89"/>
      <c r="G139" s="89"/>
      <c r="H139" s="89"/>
      <c r="I139" s="89"/>
      <c r="J139" s="89"/>
      <c r="K139" s="86"/>
      <c r="L139" s="90">
        <v>9903</v>
      </c>
      <c r="M139" s="87">
        <f>Begroting!M139</f>
        <v>0</v>
      </c>
      <c r="N139" s="138">
        <f>Begroting!N139</f>
        <v>0</v>
      </c>
      <c r="O139" s="94"/>
      <c r="P139" s="88"/>
      <c r="Q139" s="93"/>
      <c r="R139" s="93"/>
      <c r="S139" s="93"/>
      <c r="T139" s="93"/>
      <c r="U139" s="93"/>
      <c r="V139" s="93"/>
      <c r="W139" s="93"/>
      <c r="X139" s="93"/>
      <c r="Y139" s="88">
        <v>139</v>
      </c>
      <c r="Z139" s="221"/>
      <c r="AA139" s="88"/>
      <c r="AB139" s="88">
        <v>0</v>
      </c>
      <c r="AC139" s="220">
        <f t="shared" si="14"/>
        <v>1</v>
      </c>
      <c r="AD139" s="44" t="str">
        <f>IF($AC140&gt;$AC139, IFERROR(MATCH($AC139, $AC140:$AC$148, 0)-1, ROW($AD$148)-ROW()), "")</f>
        <v/>
      </c>
      <c r="AE139" s="44">
        <f t="shared" si="12"/>
        <v>-1</v>
      </c>
      <c r="AF139" s="320" t="str">
        <f t="shared" si="13"/>
        <v/>
      </c>
      <c r="AG139" s="222" t="str">
        <f t="shared" si="15"/>
        <v/>
      </c>
    </row>
    <row r="140" spans="1:33" s="91" customFormat="1" ht="87" customHeight="1" x14ac:dyDescent="0.3">
      <c r="A140" s="239" t="str">
        <f t="shared" si="11"/>
        <v/>
      </c>
      <c r="B140" s="92"/>
      <c r="C140" s="92" t="s">
        <v>94934</v>
      </c>
      <c r="D140" s="89"/>
      <c r="E140" s="89"/>
      <c r="F140" s="89"/>
      <c r="G140" s="89"/>
      <c r="H140" s="89"/>
      <c r="I140" s="89"/>
      <c r="J140" s="89"/>
      <c r="K140" s="86"/>
      <c r="L140" s="90">
        <v>780</v>
      </c>
      <c r="M140" s="87">
        <f>Begroting!M140</f>
        <v>0</v>
      </c>
      <c r="N140" s="138" t="str">
        <f>Begroting!N140</f>
        <v/>
      </c>
      <c r="O140" s="94"/>
      <c r="P140" s="88"/>
      <c r="Q140" s="93"/>
      <c r="R140" s="93"/>
      <c r="S140" s="93"/>
      <c r="T140" s="93"/>
      <c r="U140" s="93"/>
      <c r="V140" s="93"/>
      <c r="W140" s="93"/>
      <c r="X140" s="93"/>
      <c r="Y140" s="88">
        <v>140</v>
      </c>
      <c r="Z140" s="221"/>
      <c r="AA140" s="88"/>
      <c r="AB140" s="88"/>
      <c r="AC140" s="220">
        <f t="shared" si="14"/>
        <v>1</v>
      </c>
      <c r="AD140" s="44" t="str">
        <f>IF($AC141&gt;$AC140, IFERROR(MATCH($AC140, $AC141:$AC$148, 0)-1, ROW($AD$148)-ROW()), "")</f>
        <v/>
      </c>
      <c r="AE140" s="44">
        <f t="shared" si="12"/>
        <v>-1</v>
      </c>
      <c r="AF140" s="320" t="str">
        <f t="shared" si="13"/>
        <v/>
      </c>
      <c r="AG140" s="222" t="str">
        <f t="shared" si="15"/>
        <v/>
      </c>
    </row>
    <row r="141" spans="1:33" s="91" customFormat="1" ht="87" customHeight="1" x14ac:dyDescent="0.3">
      <c r="A141" s="239" t="str">
        <f t="shared" si="11"/>
        <v/>
      </c>
      <c r="B141" s="92"/>
      <c r="C141" s="92" t="s">
        <v>94935</v>
      </c>
      <c r="D141" s="89"/>
      <c r="E141" s="89"/>
      <c r="F141" s="89"/>
      <c r="G141" s="89"/>
      <c r="H141" s="89"/>
      <c r="I141" s="89"/>
      <c r="J141" s="89"/>
      <c r="K141" s="86"/>
      <c r="L141" s="90">
        <v>680</v>
      </c>
      <c r="M141" s="87">
        <f>Begroting!M141</f>
        <v>0</v>
      </c>
      <c r="N141" s="138" t="str">
        <f>Begroting!N141</f>
        <v/>
      </c>
      <c r="O141" s="94"/>
      <c r="P141" s="88"/>
      <c r="Q141" s="93"/>
      <c r="R141" s="93"/>
      <c r="S141" s="93"/>
      <c r="T141" s="93"/>
      <c r="U141" s="93"/>
      <c r="V141" s="93"/>
      <c r="W141" s="93"/>
      <c r="X141" s="93"/>
      <c r="Y141" s="88">
        <v>141</v>
      </c>
      <c r="Z141" s="221"/>
      <c r="AA141" s="88"/>
      <c r="AB141" s="88"/>
      <c r="AC141" s="220">
        <f t="shared" si="14"/>
        <v>1</v>
      </c>
      <c r="AD141" s="44" t="str">
        <f>IF($AC142&gt;$AC141, IFERROR(MATCH($AC141, $AC142:$AC$148, 0)-1, ROW($AD$148)-ROW()), "")</f>
        <v/>
      </c>
      <c r="AE141" s="44">
        <f t="shared" si="12"/>
        <v>-1</v>
      </c>
      <c r="AF141" s="320" t="str">
        <f t="shared" si="13"/>
        <v/>
      </c>
      <c r="AG141" s="222" t="str">
        <f t="shared" si="15"/>
        <v/>
      </c>
    </row>
    <row r="142" spans="1:33" s="91" customFormat="1" ht="87" customHeight="1" x14ac:dyDescent="0.3">
      <c r="A142" s="239" t="str">
        <f t="shared" ref="A142:A148" si="16">IF(AG142&lt;&gt;"", "✘", "")</f>
        <v/>
      </c>
      <c r="B142" s="92"/>
      <c r="C142" s="92" t="s">
        <v>94936</v>
      </c>
      <c r="D142" s="89"/>
      <c r="E142" s="89"/>
      <c r="F142" s="89"/>
      <c r="G142" s="89"/>
      <c r="H142" s="89"/>
      <c r="I142" s="89"/>
      <c r="J142" s="89"/>
      <c r="K142" s="86"/>
      <c r="L142" s="90" t="s">
        <v>94943</v>
      </c>
      <c r="M142" s="87">
        <f>Begroting!M142</f>
        <v>0</v>
      </c>
      <c r="N142" s="138">
        <f>Begroting!N142</f>
        <v>0</v>
      </c>
      <c r="O142" s="94"/>
      <c r="P142" s="88"/>
      <c r="Q142" s="93"/>
      <c r="R142" s="93"/>
      <c r="S142" s="93"/>
      <c r="T142" s="93"/>
      <c r="U142" s="93"/>
      <c r="V142" s="93"/>
      <c r="W142" s="93"/>
      <c r="X142" s="93"/>
      <c r="Y142" s="88">
        <v>142</v>
      </c>
      <c r="Z142" s="221"/>
      <c r="AA142" s="88"/>
      <c r="AB142" s="88"/>
      <c r="AC142" s="220">
        <f t="shared" si="14"/>
        <v>1</v>
      </c>
      <c r="AD142" s="44">
        <f>IF($AC143&gt;$AC142, IFERROR(MATCH($AC142, $AC143:$AC$148, 0)-1, ROW($AD$148)-ROW()), "")</f>
        <v>2</v>
      </c>
      <c r="AE142" s="44">
        <f t="shared" si="12"/>
        <v>-1</v>
      </c>
      <c r="AF142" s="320" t="str">
        <f t="shared" si="13"/>
        <v/>
      </c>
      <c r="AG142" s="222" t="str">
        <f t="shared" si="15"/>
        <v/>
      </c>
    </row>
    <row r="143" spans="1:33" s="91" customFormat="1" ht="87" customHeight="1" x14ac:dyDescent="0.3">
      <c r="A143" s="239" t="str">
        <f t="shared" si="16"/>
        <v/>
      </c>
      <c r="B143" s="92"/>
      <c r="C143" s="92" t="s">
        <v>39</v>
      </c>
      <c r="D143" s="89" t="s">
        <v>94937</v>
      </c>
      <c r="E143" s="89"/>
      <c r="F143" s="89"/>
      <c r="G143" s="89"/>
      <c r="H143" s="89"/>
      <c r="I143" s="89"/>
      <c r="J143" s="89"/>
      <c r="K143" s="86"/>
      <c r="L143" s="90" t="s">
        <v>94944</v>
      </c>
      <c r="M143" s="87">
        <f>Begroting!M143</f>
        <v>0</v>
      </c>
      <c r="N143" s="138" t="str">
        <f>Begroting!N143</f>
        <v/>
      </c>
      <c r="O143" s="94"/>
      <c r="P143" s="88"/>
      <c r="Q143" s="93"/>
      <c r="R143" s="93"/>
      <c r="S143" s="93"/>
      <c r="T143" s="93"/>
      <c r="U143" s="93"/>
      <c r="V143" s="93"/>
      <c r="W143" s="93"/>
      <c r="X143" s="93"/>
      <c r="Y143" s="88">
        <v>143</v>
      </c>
      <c r="Z143" s="221"/>
      <c r="AA143" s="88"/>
      <c r="AB143" s="88"/>
      <c r="AC143" s="220">
        <f t="shared" si="14"/>
        <v>2</v>
      </c>
      <c r="AD143" s="44" t="str">
        <f>IF($AC144&gt;$AC143, IFERROR(MATCH($AC143, $AC144:$AC$148, 0)-1, ROW($AD$148)-ROW()), "")</f>
        <v/>
      </c>
      <c r="AE143" s="44">
        <f t="shared" si="12"/>
        <v>-1</v>
      </c>
      <c r="AF143" s="320" t="str">
        <f t="shared" si="13"/>
        <v/>
      </c>
      <c r="AG143" s="222" t="str">
        <f t="shared" si="15"/>
        <v/>
      </c>
    </row>
    <row r="144" spans="1:33" s="91" customFormat="1" ht="87" customHeight="1" x14ac:dyDescent="0.3">
      <c r="A144" s="239" t="str">
        <f t="shared" si="16"/>
        <v/>
      </c>
      <c r="B144" s="92"/>
      <c r="C144" s="92" t="s">
        <v>39</v>
      </c>
      <c r="D144" s="333" t="s">
        <v>94938</v>
      </c>
      <c r="E144" s="333"/>
      <c r="F144" s="333"/>
      <c r="G144" s="333"/>
      <c r="H144" s="333"/>
      <c r="I144" s="333"/>
      <c r="J144" s="333"/>
      <c r="K144" s="333"/>
      <c r="L144" s="90" t="s">
        <v>94945</v>
      </c>
      <c r="M144" s="87">
        <f>Begroting!M144</f>
        <v>0</v>
      </c>
      <c r="N144" s="138" t="str">
        <f>Begroting!N144</f>
        <v/>
      </c>
      <c r="O144" s="94"/>
      <c r="P144" s="88"/>
      <c r="Q144" s="93"/>
      <c r="R144" s="93"/>
      <c r="S144" s="93"/>
      <c r="T144" s="93"/>
      <c r="U144" s="93"/>
      <c r="V144" s="93"/>
      <c r="W144" s="93"/>
      <c r="X144" s="93"/>
      <c r="Y144" s="88">
        <v>144</v>
      </c>
      <c r="Z144" s="221"/>
      <c r="AA144" s="88"/>
      <c r="AB144" s="88"/>
      <c r="AC144" s="220">
        <f t="shared" si="14"/>
        <v>2</v>
      </c>
      <c r="AD144" s="44" t="str">
        <f>IF($AC145&gt;$AC144, IFERROR(MATCH($AC144, $AC145:$AC$148, 0)-1, ROW($AD$148)-ROW()), "")</f>
        <v/>
      </c>
      <c r="AE144" s="44">
        <f t="shared" si="12"/>
        <v>-1</v>
      </c>
      <c r="AF144" s="320" t="str">
        <f t="shared" si="13"/>
        <v/>
      </c>
      <c r="AG144" s="222" t="str">
        <f t="shared" si="15"/>
        <v/>
      </c>
    </row>
    <row r="145" spans="1:33" s="91" customFormat="1" ht="87" customHeight="1" x14ac:dyDescent="0.3">
      <c r="A145" s="239" t="str">
        <f t="shared" si="16"/>
        <v/>
      </c>
      <c r="B145" s="92"/>
      <c r="C145" s="92" t="s">
        <v>94939</v>
      </c>
      <c r="D145" s="89"/>
      <c r="E145" s="89"/>
      <c r="F145" s="89"/>
      <c r="G145" s="89"/>
      <c r="H145" s="89"/>
      <c r="I145" s="89"/>
      <c r="J145" s="89"/>
      <c r="K145" s="86"/>
      <c r="L145" s="90" t="s">
        <v>94946</v>
      </c>
      <c r="M145" s="87">
        <f>Begroting!M145</f>
        <v>0</v>
      </c>
      <c r="N145" s="138">
        <f>Begroting!N145</f>
        <v>0</v>
      </c>
      <c r="O145" s="94"/>
      <c r="P145" s="88"/>
      <c r="Q145" s="93"/>
      <c r="R145" s="93"/>
      <c r="S145" s="93"/>
      <c r="T145" s="93"/>
      <c r="U145" s="93"/>
      <c r="V145" s="93"/>
      <c r="W145" s="93"/>
      <c r="X145" s="93"/>
      <c r="Y145" s="88">
        <v>145</v>
      </c>
      <c r="Z145" s="221"/>
      <c r="AA145" s="88"/>
      <c r="AB145" s="88">
        <v>0</v>
      </c>
      <c r="AC145" s="220">
        <f t="shared" si="14"/>
        <v>1</v>
      </c>
      <c r="AD145" s="44" t="str">
        <f>IF($AC146&gt;$AC145, IFERROR(MATCH($AC145, $AC146:$AC$148, 0)-1, ROW($AD$148)-ROW()), "")</f>
        <v/>
      </c>
      <c r="AE145" s="44">
        <f t="shared" si="12"/>
        <v>-1</v>
      </c>
      <c r="AF145" s="320" t="str">
        <f t="shared" si="13"/>
        <v/>
      </c>
      <c r="AG145" s="222" t="str">
        <f t="shared" si="15"/>
        <v/>
      </c>
    </row>
    <row r="146" spans="1:33" s="91" customFormat="1" ht="87" customHeight="1" x14ac:dyDescent="0.3">
      <c r="A146" s="239" t="str">
        <f t="shared" si="16"/>
        <v/>
      </c>
      <c r="B146" s="92"/>
      <c r="C146" s="92" t="s">
        <v>94940</v>
      </c>
      <c r="D146" s="89"/>
      <c r="E146" s="89"/>
      <c r="F146" s="89"/>
      <c r="G146" s="89"/>
      <c r="H146" s="89"/>
      <c r="I146" s="89"/>
      <c r="J146" s="89"/>
      <c r="K146" s="86"/>
      <c r="L146" s="90" t="s">
        <v>94947</v>
      </c>
      <c r="M146" s="87">
        <f>Begroting!M146</f>
        <v>0</v>
      </c>
      <c r="N146" s="138" t="str">
        <f>Begroting!N146</f>
        <v/>
      </c>
      <c r="O146" s="94"/>
      <c r="P146" s="88"/>
      <c r="Q146" s="93"/>
      <c r="R146" s="93"/>
      <c r="S146" s="93"/>
      <c r="T146" s="93"/>
      <c r="U146" s="93"/>
      <c r="V146" s="93"/>
      <c r="W146" s="93"/>
      <c r="X146" s="93"/>
      <c r="Y146" s="88">
        <v>146</v>
      </c>
      <c r="Z146" s="221"/>
      <c r="AA146" s="88"/>
      <c r="AB146" s="88"/>
      <c r="AC146" s="220">
        <f t="shared" si="14"/>
        <v>1</v>
      </c>
      <c r="AD146" s="44" t="str">
        <f>IF($AC147&gt;$AC146, IFERROR(MATCH($AC146, $AC147:$AC$148, 0)-1, ROW($AD$148)-ROW()), "")</f>
        <v/>
      </c>
      <c r="AE146" s="44">
        <f t="shared" si="12"/>
        <v>-1</v>
      </c>
      <c r="AF146" s="320" t="str">
        <f t="shared" si="13"/>
        <v/>
      </c>
      <c r="AG146" s="222" t="str">
        <f t="shared" si="15"/>
        <v/>
      </c>
    </row>
    <row r="147" spans="1:33" s="91" customFormat="1" ht="87" customHeight="1" x14ac:dyDescent="0.3">
      <c r="A147" s="239" t="str">
        <f t="shared" si="16"/>
        <v/>
      </c>
      <c r="B147" s="92"/>
      <c r="C147" s="92" t="s">
        <v>94941</v>
      </c>
      <c r="D147" s="89"/>
      <c r="E147" s="89"/>
      <c r="F147" s="89"/>
      <c r="G147" s="89"/>
      <c r="H147" s="89"/>
      <c r="I147" s="89"/>
      <c r="J147" s="89"/>
      <c r="K147" s="86"/>
      <c r="L147" s="90" t="s">
        <v>94948</v>
      </c>
      <c r="M147" s="87">
        <f>Begroting!M147</f>
        <v>0</v>
      </c>
      <c r="N147" s="138" t="str">
        <f>Begroting!N147</f>
        <v/>
      </c>
      <c r="O147" s="94"/>
      <c r="P147" s="88"/>
      <c r="Q147" s="93"/>
      <c r="R147" s="93"/>
      <c r="S147" s="93"/>
      <c r="T147" s="93"/>
      <c r="U147" s="93"/>
      <c r="V147" s="93"/>
      <c r="W147" s="93"/>
      <c r="X147" s="93"/>
      <c r="Y147" s="88">
        <v>147</v>
      </c>
      <c r="Z147" s="221"/>
      <c r="AA147" s="88"/>
      <c r="AB147" s="88"/>
      <c r="AC147" s="220">
        <f t="shared" si="14"/>
        <v>1</v>
      </c>
      <c r="AD147" s="44" t="str">
        <f>IF($AC148&gt;$AC147, IFERROR(MATCH($AC147, $AC148:$AC$148, 0)-1, ROW($AD$148)-ROW()), "")</f>
        <v/>
      </c>
      <c r="AE147" s="44">
        <f t="shared" si="12"/>
        <v>-1</v>
      </c>
      <c r="AF147" s="320" t="str">
        <f t="shared" si="13"/>
        <v/>
      </c>
      <c r="AG147" s="222" t="str">
        <f t="shared" si="15"/>
        <v/>
      </c>
    </row>
    <row r="148" spans="1:33" s="91" customFormat="1" ht="87" customHeight="1" x14ac:dyDescent="0.3">
      <c r="A148" s="239" t="str">
        <f t="shared" si="16"/>
        <v/>
      </c>
      <c r="B148" s="92"/>
      <c r="C148" s="92" t="s">
        <v>94942</v>
      </c>
      <c r="D148" s="89"/>
      <c r="E148" s="89"/>
      <c r="F148" s="89"/>
      <c r="G148" s="89"/>
      <c r="H148" s="89"/>
      <c r="I148" s="89"/>
      <c r="J148" s="89"/>
      <c r="K148" s="86"/>
      <c r="L148" s="90" t="s">
        <v>94949</v>
      </c>
      <c r="M148" s="87">
        <f>Begroting!M148</f>
        <v>0</v>
      </c>
      <c r="N148" s="138">
        <f>Begroting!N148</f>
        <v>0</v>
      </c>
      <c r="O148" s="94"/>
      <c r="P148" s="88"/>
      <c r="Q148" s="93"/>
      <c r="R148" s="93"/>
      <c r="S148" s="93"/>
      <c r="T148" s="93"/>
      <c r="U148" s="93"/>
      <c r="V148" s="93"/>
      <c r="W148" s="93"/>
      <c r="X148" s="93"/>
      <c r="Y148" s="88">
        <v>148</v>
      </c>
      <c r="Z148" s="221"/>
      <c r="AA148" s="88"/>
      <c r="AB148" s="88"/>
      <c r="AC148" s="220">
        <f t="shared" si="14"/>
        <v>1</v>
      </c>
      <c r="AD148" s="44" t="str">
        <f>IF($AC149&gt;$AC148, IFERROR(MATCH($AC148, $AC$148:$AC149, 0)-1, ROW($AD$148)-ROW()), "")</f>
        <v/>
      </c>
      <c r="AE148" s="44">
        <f t="shared" si="12"/>
        <v>-1</v>
      </c>
      <c r="AF148" s="320" t="str">
        <f t="shared" si="13"/>
        <v/>
      </c>
      <c r="AG148" s="222" t="str">
        <f t="shared" si="15"/>
        <v/>
      </c>
    </row>
    <row r="149" spans="1:33" ht="14.4" customHeight="1" x14ac:dyDescent="0.3">
      <c r="A149" s="240"/>
      <c r="B149" s="78"/>
      <c r="C149" s="46"/>
      <c r="D149" s="78"/>
      <c r="E149" s="46"/>
      <c r="F149" s="78"/>
      <c r="G149" s="46"/>
      <c r="H149" s="78"/>
      <c r="I149" s="46"/>
      <c r="J149" s="78"/>
      <c r="K149" s="46"/>
      <c r="L149" s="78"/>
      <c r="M149" s="46"/>
      <c r="N149" s="46"/>
      <c r="O149" s="46"/>
      <c r="P149" s="46"/>
      <c r="Q149" s="78"/>
      <c r="R149" s="46"/>
      <c r="S149" s="78"/>
      <c r="T149" s="46"/>
      <c r="U149" s="78"/>
      <c r="V149" s="46"/>
      <c r="W149" s="78"/>
      <c r="X149" s="46"/>
      <c r="Y149" s="79"/>
      <c r="Z149" s="79"/>
      <c r="AA149" s="79"/>
      <c r="AB149" s="79"/>
      <c r="AC149" s="79"/>
      <c r="AD149" s="79"/>
      <c r="AE149" s="79"/>
      <c r="AF149" s="137" t="s">
        <v>13</v>
      </c>
      <c r="AG149" s="40"/>
    </row>
    <row r="150" spans="1:33" s="45" customFormat="1" ht="14.4" customHeight="1" x14ac:dyDescent="0.3">
      <c r="A150" s="44"/>
      <c r="AF150" s="223">
        <f>COUNTA($AG$5:$AG$148)-COUNTBLANK($AG$5:$AG$148)</f>
        <v>0</v>
      </c>
    </row>
    <row r="151" spans="1:33" ht="14.4" customHeight="1" x14ac:dyDescent="0.3">
      <c r="C151" s="218" t="s">
        <v>410</v>
      </c>
    </row>
    <row r="152" spans="1:33" ht="14.4" customHeight="1" x14ac:dyDescent="0.3">
      <c r="C152" s="218" t="s">
        <v>411</v>
      </c>
    </row>
  </sheetData>
  <sheetProtection algorithmName="SHA-512" hashValue="rOTYdtBxQH75vDahfGfHOJPobrzSrBhim83R1x6QCxGrJHthYuz1L4G2q12HS/8hnLrm+IF145tlHKSTWRAZQg==" saltValue="fULOnbbvuqblhOXm+aTzfg==" spinCount="100000" sheet="1" objects="1" scenarios="1" selectLockedCells="1"/>
  <mergeCells count="10">
    <mergeCell ref="D144:K144"/>
    <mergeCell ref="E136:K136"/>
    <mergeCell ref="B2:J3"/>
    <mergeCell ref="E112:K112"/>
    <mergeCell ref="D120:K120"/>
    <mergeCell ref="D121:K121"/>
    <mergeCell ref="D122:K122"/>
    <mergeCell ref="E111:K111"/>
    <mergeCell ref="F98:K98"/>
    <mergeCell ref="D32:K32"/>
  </mergeCells>
  <conditionalFormatting sqref="B5:W148">
    <cfRule type="expression" dxfId="42" priority="413">
      <formula>$AC5=1</formula>
    </cfRule>
  </conditionalFormatting>
  <conditionalFormatting sqref="C5:V148">
    <cfRule type="expression" dxfId="41" priority="658">
      <formula>$AC5=2</formula>
    </cfRule>
  </conditionalFormatting>
  <conditionalFormatting sqref="D5:U148">
    <cfRule type="expression" dxfId="40" priority="659">
      <formula>$AC5=3</formula>
    </cfRule>
  </conditionalFormatting>
  <conditionalFormatting sqref="E5:T148">
    <cfRule type="expression" dxfId="39" priority="660">
      <formula>$AC5=4</formula>
    </cfRule>
  </conditionalFormatting>
  <conditionalFormatting sqref="F5:S148">
    <cfRule type="expression" dxfId="38" priority="1266">
      <formula>$AC5=5</formula>
    </cfRule>
  </conditionalFormatting>
  <conditionalFormatting sqref="G5:R148">
    <cfRule type="expression" dxfId="37" priority="1267">
      <formula>$AC5=6</formula>
    </cfRule>
  </conditionalFormatting>
  <conditionalFormatting sqref="H5:Q148">
    <cfRule type="expression" dxfId="36" priority="1268">
      <formula>$AC5=7</formula>
    </cfRule>
  </conditionalFormatting>
  <conditionalFormatting sqref="I5:P148">
    <cfRule type="expression" dxfId="35" priority="1269">
      <formula>$AC5=8</formula>
    </cfRule>
  </conditionalFormatting>
  <conditionalFormatting sqref="AG5:BG148">
    <cfRule type="expression" dxfId="34" priority="661">
      <formula>$AG5&lt;&gt;""</formula>
    </cfRule>
  </conditionalFormatting>
  <conditionalFormatting sqref="O5:O148">
    <cfRule type="expression" dxfId="33" priority="404">
      <formula>$AE5=-1</formula>
    </cfRule>
    <cfRule type="expression" dxfId="32" priority="406">
      <formula>$AE5=0</formula>
    </cfRule>
    <cfRule type="expression" dxfId="31" priority="408">
      <formula>AND($AE5=1, $O5&lt;&gt;"")</formula>
    </cfRule>
    <cfRule type="expression" dxfId="30" priority="410">
      <formula>$AE5=1</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&amp;L&amp;G&amp;R&amp;A</oddHeader>
    <oddFooter>Pagina &amp;P van &amp;N</oddFooter>
  </headerFooter>
  <ignoredErrors>
    <ignoredError sqref="L144:L148"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EDB25-0610-406C-988F-A8B4369CF4CD}">
  <sheetPr codeName="Blad1"/>
  <dimension ref="B2:B4"/>
  <sheetViews>
    <sheetView workbookViewId="0"/>
  </sheetViews>
  <sheetFormatPr defaultRowHeight="14.4" x14ac:dyDescent="0.3"/>
  <cols>
    <col min="1" max="1" width="2.6640625" style="26" customWidth="1"/>
    <col min="2" max="16384" width="8.88671875" style="26"/>
  </cols>
  <sheetData>
    <row r="2" spans="2:2" ht="21" x14ac:dyDescent="0.4">
      <c r="B2" s="311" t="s">
        <v>94953</v>
      </c>
    </row>
    <row r="4" spans="2:2" x14ac:dyDescent="0.3">
      <c r="B4" s="310" t="s">
        <v>94952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A5FAF-BCF1-471E-8675-C32E5BA64BEB}">
  <sheetPr codeName="Blad2">
    <pageSetUpPr fitToPage="1"/>
  </sheetPr>
  <dimension ref="A1:AE44"/>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4" customHeight="1" x14ac:dyDescent="0.3"/>
  <cols>
    <col min="1" max="1" width="2.33203125" style="248" customWidth="1"/>
    <col min="2" max="2" width="1.109375" style="298" customWidth="1"/>
    <col min="3" max="4" width="1.109375" style="299" customWidth="1"/>
    <col min="5" max="9" width="1.109375" style="298" customWidth="1"/>
    <col min="10" max="10" width="36.33203125" style="298" customWidth="1"/>
    <col min="11" max="11" width="44.5546875" style="248" customWidth="1"/>
    <col min="12" max="12" width="10.88671875" style="251" customWidth="1"/>
    <col min="13" max="13" width="15.88671875" style="252" customWidth="1"/>
    <col min="14" max="15" width="14.5546875" style="252" customWidth="1"/>
    <col min="16" max="19" width="14.5546875" style="253" customWidth="1"/>
    <col min="20" max="27" width="1.109375" style="254" customWidth="1"/>
    <col min="28" max="28" width="2.33203125" style="254" hidden="1" customWidth="1"/>
    <col min="29" max="30" width="9.109375" style="248" hidden="1" customWidth="1"/>
    <col min="31" max="31" width="2.33203125" style="256" customWidth="1"/>
    <col min="32" max="16384" width="8.88671875" style="248"/>
  </cols>
  <sheetData>
    <row r="1" spans="1:31" ht="24" customHeight="1" x14ac:dyDescent="0.3">
      <c r="A1" s="54"/>
      <c r="B1" s="249"/>
      <c r="C1" s="249"/>
      <c r="D1" s="249"/>
      <c r="E1" s="249"/>
      <c r="F1" s="249"/>
      <c r="G1" s="249"/>
      <c r="H1" s="249"/>
      <c r="I1" s="249"/>
      <c r="J1" s="249"/>
      <c r="K1" s="250" t="str" cm="1">
        <f t="array" aca="1" ref="K1" ca="1">IF(Sjabloon_status="Test", Watermark_test, IF((Datum_vervaldatum-TODAY())&lt;=0, Watermark_vervallen, IF((Datum_deadline-TODAY())&lt;0, Watermark_aanmaning, "")))</f>
        <v>Dit model dient enkel voor testdoeleinden. De definitieve versie kan hiervan afwijken. Niet gebruiken bij de echte aanvraag!</v>
      </c>
      <c r="AA1" s="255"/>
    </row>
    <row r="2" spans="1:31" s="257" customFormat="1" ht="14.4" customHeight="1" x14ac:dyDescent="0.3">
      <c r="B2" s="334" t="s">
        <v>94951</v>
      </c>
      <c r="C2" s="334"/>
      <c r="D2" s="334"/>
      <c r="E2" s="334"/>
      <c r="F2" s="334"/>
      <c r="G2" s="334"/>
      <c r="H2" s="334"/>
      <c r="I2" s="334"/>
      <c r="J2" s="334"/>
      <c r="K2" s="258" t="s">
        <v>403</v>
      </c>
      <c r="L2" s="246" t="str">
        <f>Begrotingstype&amp;""</f>
        <v/>
      </c>
      <c r="M2" s="259" t="str">
        <f>IF(Begrotingstype&lt;&gt;"", IF(Begrotingstype="Stabiel", "Bij de stabiele werking zijn kolommen 'P', 'Q', 'R' en 'S' niet van toepassing.", ""), "| Duid aan of je werking jaar na jaar stabiel blijft of varieërt bovenaan op blad 'Begroting'.")</f>
        <v>| Duid aan of je werking jaar na jaar stabiel blijft of varieërt bovenaan op blad 'Begroting'.</v>
      </c>
      <c r="N2" s="252"/>
      <c r="AC2" s="260" t="s">
        <v>408</v>
      </c>
    </row>
    <row r="3" spans="1:31" s="261" customFormat="1" ht="9.6" customHeight="1" x14ac:dyDescent="0.3">
      <c r="B3" s="334"/>
      <c r="C3" s="334"/>
      <c r="D3" s="334"/>
      <c r="E3" s="334"/>
      <c r="F3" s="334"/>
      <c r="G3" s="334"/>
      <c r="H3" s="334"/>
      <c r="I3" s="334"/>
      <c r="J3" s="334"/>
      <c r="K3" s="262"/>
      <c r="L3" s="262"/>
      <c r="M3" s="263"/>
      <c r="N3" s="263"/>
      <c r="O3" s="263"/>
      <c r="P3" s="263"/>
      <c r="Q3" s="263"/>
      <c r="R3" s="263"/>
      <c r="S3" s="263"/>
      <c r="T3" s="264"/>
      <c r="U3" s="264"/>
      <c r="V3" s="264"/>
      <c r="W3" s="264"/>
      <c r="X3" s="264"/>
      <c r="Y3" s="264"/>
      <c r="Z3" s="264"/>
      <c r="AA3" s="264"/>
      <c r="AB3" s="264"/>
      <c r="AC3" s="266" t="s">
        <v>409</v>
      </c>
      <c r="AD3" s="265"/>
      <c r="AE3" s="267"/>
    </row>
    <row r="4" spans="1:31" s="276" customFormat="1" ht="14.4" customHeight="1" x14ac:dyDescent="0.3">
      <c r="A4" s="268"/>
      <c r="B4" s="269" t="s">
        <v>45</v>
      </c>
      <c r="C4" s="269"/>
      <c r="D4" s="269"/>
      <c r="E4" s="269"/>
      <c r="F4" s="269"/>
      <c r="G4" s="269"/>
      <c r="H4" s="269"/>
      <c r="I4" s="269"/>
      <c r="J4" s="269"/>
      <c r="K4" s="268"/>
      <c r="L4" s="269" t="s">
        <v>0</v>
      </c>
      <c r="M4" s="270" t="s">
        <v>399</v>
      </c>
      <c r="N4" s="270" t="str">
        <f>"Gem. per boekjaar"</f>
        <v>Gem. per boekjaar</v>
      </c>
      <c r="O4" s="271" t="str">
        <f>"Boekjaar "&amp;Datum_werkingsjaar</f>
        <v>Boekjaar 2023</v>
      </c>
      <c r="P4" s="271" t="str">
        <f>IF(Begrotingstype="Stabiel", "n.v.t.", "Boekjaar "&amp;Datum_werkingsjaar+1)</f>
        <v>Boekjaar 2024</v>
      </c>
      <c r="Q4" s="270" t="str">
        <f>IF(Begrotingstype="Stabiel", "n.v.t.", "Boekjaar "&amp;Datum_werkingsjaar+2)</f>
        <v>Boekjaar 2025</v>
      </c>
      <c r="R4" s="271" t="str">
        <f>IF(Begrotingstype="Stabiel", "n.v.t.", "Boekjaar "&amp;Datum_werkingsjaar+3)</f>
        <v>Boekjaar 2026</v>
      </c>
      <c r="S4" s="272" t="str">
        <f>IF(Begrotingstype="Stabiel", "n.v.t.", "Boekjaar "&amp;Datum_werkingsjaar+4)</f>
        <v>Boekjaar 2027</v>
      </c>
      <c r="T4" s="268"/>
      <c r="U4" s="268"/>
      <c r="V4" s="268"/>
      <c r="W4" s="268"/>
      <c r="X4" s="268"/>
      <c r="Y4" s="268"/>
      <c r="Z4" s="268"/>
      <c r="AA4" s="268"/>
      <c r="AB4" s="268"/>
      <c r="AC4" s="273" t="s">
        <v>1</v>
      </c>
      <c r="AD4" s="274" t="s">
        <v>2</v>
      </c>
      <c r="AE4" s="275"/>
    </row>
    <row r="5" spans="1:31" s="287" customFormat="1" ht="13.95" customHeight="1" x14ac:dyDescent="0.3">
      <c r="A5" s="277"/>
      <c r="B5" s="278"/>
      <c r="C5" s="278" t="s">
        <v>55</v>
      </c>
      <c r="D5" s="278"/>
      <c r="E5" s="278"/>
      <c r="F5" s="278"/>
      <c r="G5" s="278"/>
      <c r="H5" s="278"/>
      <c r="I5" s="278"/>
      <c r="J5" s="278"/>
      <c r="K5" s="279"/>
      <c r="L5" s="280" t="s">
        <v>82</v>
      </c>
      <c r="M5" s="67">
        <f t="shared" ref="M5" si="0">IF(Begrotingstype="Stabiel", O5*5, SUM(O5:S5))</f>
        <v>0</v>
      </c>
      <c r="N5" s="190">
        <f t="shared" ref="N5:N38" si="1">IF(Begrotingstype="Stabiel", VALUE(O5), IF(O5&amp;P5&amp;Q5&amp;R5&amp;S5&lt;&gt;"", SUM(O5:S5)/5, ""))</f>
        <v>0</v>
      </c>
      <c r="O5" s="281">
        <f>VLOOKUP($L5, Begroting!$L$5:$S$148, COLUMNS($L:O), 0)</f>
        <v>0</v>
      </c>
      <c r="P5" s="281">
        <f>VLOOKUP($L5, Begroting!$L$5:$S$148, COLUMNS($L:P), 0)</f>
        <v>0</v>
      </c>
      <c r="Q5" s="281">
        <f>VLOOKUP($L5, Begroting!$L$5:$S$148, COLUMNS($L:Q), 0)</f>
        <v>0</v>
      </c>
      <c r="R5" s="281">
        <f>VLOOKUP($L5, Begroting!$L$5:$S$148, COLUMNS($L:R), 0)</f>
        <v>0</v>
      </c>
      <c r="S5" s="281">
        <f>VLOOKUP($L5, Begroting!$L$5:$S$148, COLUMNS($L:S), 0)</f>
        <v>0</v>
      </c>
      <c r="T5" s="282"/>
      <c r="U5" s="282"/>
      <c r="V5" s="282"/>
      <c r="W5" s="282"/>
      <c r="X5" s="282"/>
      <c r="Y5" s="282"/>
      <c r="Z5" s="283"/>
      <c r="AA5" s="283"/>
      <c r="AB5" s="283"/>
      <c r="AC5" s="284">
        <f t="shared" ref="AC5:AC38" si="2">IF(C5&lt;&gt;"",1,IF(D5&lt;&gt;"",2,IF(E5&lt;&gt;"",3,IF(F5&lt;&gt;"",4,IF(G5&lt;&gt;"",5,IF(H5&lt;&gt;"",6,IF(I5&lt;&gt;"",7,IF(J5&lt;&gt;"",8))))))))</f>
        <v>1</v>
      </c>
      <c r="AD5" s="285">
        <f>IF($AC6&gt;$AC5, IFERROR(MATCH($AC5, $AC6:$AC$38, 0)-1, ROW($AD$38)-ROW()), "")</f>
        <v>6</v>
      </c>
      <c r="AE5" s="286"/>
    </row>
    <row r="6" spans="1:31" s="287" customFormat="1" ht="13.95" customHeight="1" x14ac:dyDescent="0.3">
      <c r="A6" s="277"/>
      <c r="B6" s="288"/>
      <c r="C6" s="288" t="s">
        <v>39</v>
      </c>
      <c r="D6" s="288" t="s">
        <v>5</v>
      </c>
      <c r="E6" s="288"/>
      <c r="F6" s="288"/>
      <c r="G6" s="288"/>
      <c r="H6" s="288"/>
      <c r="I6" s="288"/>
      <c r="J6" s="288"/>
      <c r="L6" s="289">
        <v>70</v>
      </c>
      <c r="M6" s="67">
        <f t="shared" ref="M6:M41" si="3">IF(Begrotingstype="Stabiel", O6*5, SUM(O6:S6))</f>
        <v>0</v>
      </c>
      <c r="N6" s="190">
        <f t="shared" si="1"/>
        <v>0</v>
      </c>
      <c r="O6" s="77">
        <f>VLOOKUP($L6, Begroting!$L$5:$S$148, COLUMNS($L:O), 0)</f>
        <v>0</v>
      </c>
      <c r="P6" s="77">
        <f>VLOOKUP($L6, Begroting!$L$5:$S$148, COLUMNS($L:P), 0)</f>
        <v>0</v>
      </c>
      <c r="Q6" s="77">
        <f>VLOOKUP($L6, Begroting!$L$5:$S$148, COLUMNS($L:Q), 0)</f>
        <v>0</v>
      </c>
      <c r="R6" s="77">
        <f>VLOOKUP($L6, Begroting!$L$5:$S$148, COLUMNS($L:R), 0)</f>
        <v>0</v>
      </c>
      <c r="S6" s="77">
        <f>VLOOKUP($L6, Begroting!$L$5:$S$148, COLUMNS($L:S), 0)</f>
        <v>0</v>
      </c>
      <c r="T6" s="283"/>
      <c r="U6" s="283"/>
      <c r="V6" s="283"/>
      <c r="W6" s="283"/>
      <c r="X6" s="283"/>
      <c r="Y6" s="283"/>
      <c r="Z6" s="283"/>
      <c r="AA6" s="283"/>
      <c r="AB6" s="283"/>
      <c r="AC6" s="284">
        <f t="shared" si="2"/>
        <v>2</v>
      </c>
      <c r="AD6" s="285" t="str">
        <f>IF($AC7&gt;$AC6, IFERROR(MATCH($AC6, $AC7:$AC$38, 0)-1, ROW($AD$38)-ROW()), "")</f>
        <v/>
      </c>
      <c r="AE6" s="286"/>
    </row>
    <row r="7" spans="1:31" s="291" customFormat="1" ht="13.95" customHeight="1" x14ac:dyDescent="0.3">
      <c r="A7" s="277"/>
      <c r="B7" s="290"/>
      <c r="C7" s="290" t="s">
        <v>39</v>
      </c>
      <c r="D7" s="290" t="s">
        <v>29</v>
      </c>
      <c r="E7" s="290"/>
      <c r="F7" s="290"/>
      <c r="G7" s="290"/>
      <c r="H7" s="290"/>
      <c r="I7" s="290"/>
      <c r="J7" s="290"/>
      <c r="L7" s="289">
        <v>71</v>
      </c>
      <c r="M7" s="67">
        <f t="shared" si="3"/>
        <v>0</v>
      </c>
      <c r="N7" s="190">
        <f t="shared" si="1"/>
        <v>0</v>
      </c>
      <c r="O7" s="77">
        <f>VLOOKUP($L7, Begroting!$L$5:$S$148, COLUMNS($L:O), 0)</f>
        <v>0</v>
      </c>
      <c r="P7" s="77">
        <f>VLOOKUP($L7, Begroting!$L$5:$S$148, COLUMNS($L:P), 0)</f>
        <v>0</v>
      </c>
      <c r="Q7" s="77">
        <f>VLOOKUP($L7, Begroting!$L$5:$S$148, COLUMNS($L:Q), 0)</f>
        <v>0</v>
      </c>
      <c r="R7" s="77">
        <f>VLOOKUP($L7, Begroting!$L$5:$S$148, COLUMNS($L:R), 0)</f>
        <v>0</v>
      </c>
      <c r="S7" s="77">
        <f>VLOOKUP($L7, Begroting!$L$5:$S$148, COLUMNS($L:S), 0)</f>
        <v>0</v>
      </c>
      <c r="T7" s="283"/>
      <c r="U7" s="292"/>
      <c r="V7" s="292"/>
      <c r="W7" s="292"/>
      <c r="X7" s="292"/>
      <c r="Y7" s="292"/>
      <c r="Z7" s="292"/>
      <c r="AA7" s="292"/>
      <c r="AB7" s="292"/>
      <c r="AC7" s="284">
        <f t="shared" si="2"/>
        <v>2</v>
      </c>
      <c r="AD7" s="285" t="str">
        <f>IF($AC8&gt;$AC7, IFERROR(MATCH($AC7, $AC8:$AC$38, 0)-1, ROW($AD$38)-ROW()), "")</f>
        <v/>
      </c>
      <c r="AE7" s="286"/>
    </row>
    <row r="8" spans="1:31" s="291" customFormat="1" ht="13.95" customHeight="1" x14ac:dyDescent="0.3">
      <c r="A8" s="277"/>
      <c r="B8" s="290"/>
      <c r="C8" s="290" t="s">
        <v>39</v>
      </c>
      <c r="D8" s="290" t="s">
        <v>6</v>
      </c>
      <c r="E8" s="290"/>
      <c r="F8" s="290"/>
      <c r="G8" s="290"/>
      <c r="H8" s="290"/>
      <c r="I8" s="290"/>
      <c r="J8" s="290"/>
      <c r="L8" s="289">
        <v>72</v>
      </c>
      <c r="M8" s="67">
        <f t="shared" si="3"/>
        <v>0</v>
      </c>
      <c r="N8" s="190">
        <f t="shared" si="1"/>
        <v>0</v>
      </c>
      <c r="O8" s="77">
        <f>VLOOKUP($L8, Begroting!$L$5:$S$148, COLUMNS($L:O), 0)</f>
        <v>0</v>
      </c>
      <c r="P8" s="77">
        <f>VLOOKUP($L8, Begroting!$L$5:$S$148, COLUMNS($L:P), 0)</f>
        <v>0</v>
      </c>
      <c r="Q8" s="77">
        <f>VLOOKUP($L8, Begroting!$L$5:$S$148, COLUMNS($L:Q), 0)</f>
        <v>0</v>
      </c>
      <c r="R8" s="77">
        <f>VLOOKUP($L8, Begroting!$L$5:$S$148, COLUMNS($L:R), 0)</f>
        <v>0</v>
      </c>
      <c r="S8" s="77">
        <f>VLOOKUP($L8, Begroting!$L$5:$S$148, COLUMNS($L:S), 0)</f>
        <v>0</v>
      </c>
      <c r="T8" s="283"/>
      <c r="U8" s="292"/>
      <c r="V8" s="292"/>
      <c r="W8" s="292"/>
      <c r="X8" s="292"/>
      <c r="Y8" s="292"/>
      <c r="Z8" s="292"/>
      <c r="AA8" s="292"/>
      <c r="AB8" s="292"/>
      <c r="AC8" s="284">
        <f t="shared" si="2"/>
        <v>2</v>
      </c>
      <c r="AD8" s="285" t="str">
        <f>IF($AC9&gt;$AC8, IFERROR(MATCH($AC8, $AC9:$AC$38, 0)-1, ROW($AD$38)-ROW()), "")</f>
        <v/>
      </c>
      <c r="AE8" s="286"/>
    </row>
    <row r="9" spans="1:31" s="291" customFormat="1" ht="13.95" customHeight="1" x14ac:dyDescent="0.3">
      <c r="A9" s="277"/>
      <c r="B9" s="290"/>
      <c r="C9" s="290" t="s">
        <v>39</v>
      </c>
      <c r="D9" s="290" t="s">
        <v>30</v>
      </c>
      <c r="E9" s="290"/>
      <c r="F9" s="290"/>
      <c r="G9" s="290"/>
      <c r="H9" s="290"/>
      <c r="I9" s="290"/>
      <c r="J9" s="290"/>
      <c r="L9" s="289">
        <v>73</v>
      </c>
      <c r="M9" s="67">
        <f t="shared" si="3"/>
        <v>0</v>
      </c>
      <c r="N9" s="190">
        <f t="shared" si="1"/>
        <v>0</v>
      </c>
      <c r="O9" s="77">
        <f>VLOOKUP($L9, Begroting!$L$5:$S$148, COLUMNS($L:O), 0)</f>
        <v>0</v>
      </c>
      <c r="P9" s="77">
        <f>VLOOKUP($L9, Begroting!$L$5:$S$148, COLUMNS($L:P), 0)</f>
        <v>0</v>
      </c>
      <c r="Q9" s="77">
        <f>VLOOKUP($L9, Begroting!$L$5:$S$148, COLUMNS($L:Q), 0)</f>
        <v>0</v>
      </c>
      <c r="R9" s="77">
        <f>VLOOKUP($L9, Begroting!$L$5:$S$148, COLUMNS($L:R), 0)</f>
        <v>0</v>
      </c>
      <c r="S9" s="77">
        <f>VLOOKUP($L9, Begroting!$L$5:$S$148, COLUMNS($L:S), 0)</f>
        <v>0</v>
      </c>
      <c r="T9" s="283"/>
      <c r="U9" s="292"/>
      <c r="V9" s="292"/>
      <c r="W9" s="292"/>
      <c r="X9" s="292"/>
      <c r="Y9" s="292"/>
      <c r="Z9" s="292"/>
      <c r="AA9" s="292"/>
      <c r="AB9" s="292"/>
      <c r="AC9" s="284">
        <f t="shared" si="2"/>
        <v>2</v>
      </c>
      <c r="AD9" s="285" t="str">
        <f>IF($AC10&gt;$AC9, IFERROR(MATCH($AC9, $AC10:$AC$38, 0)-1, ROW($AD$38)-ROW()), "")</f>
        <v/>
      </c>
      <c r="AE9" s="286"/>
    </row>
    <row r="10" spans="1:31" s="291" customFormat="1" ht="13.95" customHeight="1" x14ac:dyDescent="0.3">
      <c r="A10" s="277"/>
      <c r="B10" s="290"/>
      <c r="C10" s="290" t="s">
        <v>39</v>
      </c>
      <c r="D10" s="288" t="s">
        <v>31</v>
      </c>
      <c r="E10" s="288"/>
      <c r="F10" s="288"/>
      <c r="G10" s="288"/>
      <c r="H10" s="288"/>
      <c r="I10" s="288"/>
      <c r="J10" s="288"/>
      <c r="K10" s="287"/>
      <c r="L10" s="289">
        <v>74</v>
      </c>
      <c r="M10" s="67">
        <f t="shared" si="3"/>
        <v>0</v>
      </c>
      <c r="N10" s="190">
        <f t="shared" si="1"/>
        <v>0</v>
      </c>
      <c r="O10" s="77">
        <f>VLOOKUP($L10, Begroting!$L$5:$S$148, COLUMNS($L:O), 0)</f>
        <v>0</v>
      </c>
      <c r="P10" s="77">
        <f>VLOOKUP($L10, Begroting!$L$5:$S$148, COLUMNS($L:P), 0)</f>
        <v>0</v>
      </c>
      <c r="Q10" s="77">
        <f>VLOOKUP($L10, Begroting!$L$5:$S$148, COLUMNS($L:Q), 0)</f>
        <v>0</v>
      </c>
      <c r="R10" s="77">
        <f>VLOOKUP($L10, Begroting!$L$5:$S$148, COLUMNS($L:R), 0)</f>
        <v>0</v>
      </c>
      <c r="S10" s="77">
        <f>VLOOKUP($L10, Begroting!$L$5:$S$148, COLUMNS($L:S), 0)</f>
        <v>0</v>
      </c>
      <c r="T10" s="283"/>
      <c r="U10" s="292"/>
      <c r="V10" s="292"/>
      <c r="W10" s="292"/>
      <c r="X10" s="292"/>
      <c r="Y10" s="292"/>
      <c r="Z10" s="292"/>
      <c r="AA10" s="292"/>
      <c r="AB10" s="292"/>
      <c r="AC10" s="284">
        <f t="shared" si="2"/>
        <v>2</v>
      </c>
      <c r="AD10" s="285" t="str">
        <f>IF($AC11&gt;$AC10, IFERROR(MATCH($AC10, $AC11:$AC$38, 0)-1, ROW($AD$38)-ROW()), "")</f>
        <v/>
      </c>
      <c r="AE10" s="286"/>
    </row>
    <row r="11" spans="1:31" s="291" customFormat="1" ht="13.95" customHeight="1" x14ac:dyDescent="0.3">
      <c r="A11" s="277"/>
      <c r="B11" s="290"/>
      <c r="C11" s="290" t="s">
        <v>39</v>
      </c>
      <c r="D11" s="288" t="s">
        <v>32</v>
      </c>
      <c r="E11" s="288"/>
      <c r="F11" s="288"/>
      <c r="G11" s="288"/>
      <c r="H11" s="288"/>
      <c r="I11" s="288"/>
      <c r="J11" s="288"/>
      <c r="K11" s="287"/>
      <c r="L11" s="289" t="s">
        <v>28</v>
      </c>
      <c r="M11" s="67">
        <f t="shared" si="3"/>
        <v>0</v>
      </c>
      <c r="N11" s="190">
        <f t="shared" si="1"/>
        <v>0</v>
      </c>
      <c r="O11" s="77">
        <f>VLOOKUP($L11, Begroting!$L$5:$S$148, COLUMNS($L:O), 0)</f>
        <v>0</v>
      </c>
      <c r="P11" s="77">
        <f>VLOOKUP($L11, Begroting!$L$5:$S$148, COLUMNS($L:P), 0)</f>
        <v>0</v>
      </c>
      <c r="Q11" s="77">
        <f>VLOOKUP($L11, Begroting!$L$5:$S$148, COLUMNS($L:Q), 0)</f>
        <v>0</v>
      </c>
      <c r="R11" s="77">
        <f>VLOOKUP($L11, Begroting!$L$5:$S$148, COLUMNS($L:R), 0)</f>
        <v>0</v>
      </c>
      <c r="S11" s="77">
        <f>VLOOKUP($L11, Begroting!$L$5:$S$148, COLUMNS($L:S), 0)</f>
        <v>0</v>
      </c>
      <c r="T11" s="283"/>
      <c r="U11" s="292"/>
      <c r="V11" s="292"/>
      <c r="W11" s="292"/>
      <c r="X11" s="292"/>
      <c r="Y11" s="292"/>
      <c r="Z11" s="292"/>
      <c r="AA11" s="292"/>
      <c r="AB11" s="292"/>
      <c r="AC11" s="284">
        <f t="shared" si="2"/>
        <v>2</v>
      </c>
      <c r="AD11" s="285" t="str">
        <f>IF($AC12&gt;$AC11, IFERROR(MATCH($AC11, $AC12:$AC$38, 0)-1, ROW($AD$38)-ROW()), "")</f>
        <v/>
      </c>
      <c r="AE11" s="286"/>
    </row>
    <row r="12" spans="1:31" s="291" customFormat="1" ht="13.95" customHeight="1" x14ac:dyDescent="0.3">
      <c r="A12" s="277"/>
      <c r="B12" s="290"/>
      <c r="C12" s="290" t="s">
        <v>56</v>
      </c>
      <c r="D12" s="288"/>
      <c r="E12" s="288"/>
      <c r="F12" s="288"/>
      <c r="G12" s="288"/>
      <c r="H12" s="288"/>
      <c r="I12" s="288"/>
      <c r="J12" s="288"/>
      <c r="K12" s="287"/>
      <c r="L12" s="289" t="s">
        <v>83</v>
      </c>
      <c r="M12" s="67">
        <f t="shared" si="3"/>
        <v>0</v>
      </c>
      <c r="N12" s="190">
        <f t="shared" si="1"/>
        <v>0</v>
      </c>
      <c r="O12" s="77">
        <f>VLOOKUP($L12, Begroting!$L$5:$S$148, COLUMNS($L:O), 0)</f>
        <v>0</v>
      </c>
      <c r="P12" s="77">
        <f>VLOOKUP($L12, Begroting!$L$5:$S$148, COLUMNS($L:P), 0)</f>
        <v>0</v>
      </c>
      <c r="Q12" s="77">
        <f>VLOOKUP($L12, Begroting!$L$5:$S$148, COLUMNS($L:Q), 0)</f>
        <v>0</v>
      </c>
      <c r="R12" s="77">
        <f>VLOOKUP($L12, Begroting!$L$5:$S$148, COLUMNS($L:R), 0)</f>
        <v>0</v>
      </c>
      <c r="S12" s="77">
        <f>VLOOKUP($L12, Begroting!$L$5:$S$148, COLUMNS($L:S), 0)</f>
        <v>0</v>
      </c>
      <c r="T12" s="283"/>
      <c r="U12" s="292"/>
      <c r="V12" s="292"/>
      <c r="W12" s="292"/>
      <c r="X12" s="292"/>
      <c r="Y12" s="292"/>
      <c r="Z12" s="292"/>
      <c r="AA12" s="292"/>
      <c r="AB12" s="292"/>
      <c r="AC12" s="284">
        <f t="shared" si="2"/>
        <v>1</v>
      </c>
      <c r="AD12" s="285">
        <f>IF($AC13&gt;$AC12, IFERROR(MATCH($AC12, $AC13:$AC$38, 0)-1, ROW($AD$38)-ROW()), "")</f>
        <v>9</v>
      </c>
      <c r="AE12" s="286"/>
    </row>
    <row r="13" spans="1:31" s="291" customFormat="1" ht="13.95" customHeight="1" x14ac:dyDescent="0.3">
      <c r="A13" s="277"/>
      <c r="B13" s="290"/>
      <c r="C13" s="290" t="s">
        <v>39</v>
      </c>
      <c r="D13" s="288" t="s">
        <v>57</v>
      </c>
      <c r="E13" s="288"/>
      <c r="F13" s="288"/>
      <c r="G13" s="288"/>
      <c r="H13" s="288"/>
      <c r="I13" s="288"/>
      <c r="J13" s="288"/>
      <c r="K13" s="287"/>
      <c r="L13" s="289">
        <v>60</v>
      </c>
      <c r="M13" s="67">
        <f t="shared" si="3"/>
        <v>0</v>
      </c>
      <c r="N13" s="190">
        <f t="shared" si="1"/>
        <v>0</v>
      </c>
      <c r="O13" s="77">
        <f>VLOOKUP($L13, Begroting!$L$5:$S$148, COLUMNS($L:O), 0)</f>
        <v>0</v>
      </c>
      <c r="P13" s="77">
        <f>VLOOKUP($L13, Begroting!$L$5:$S$148, COLUMNS($L:P), 0)</f>
        <v>0</v>
      </c>
      <c r="Q13" s="77">
        <f>VLOOKUP($L13, Begroting!$L$5:$S$148, COLUMNS($L:Q), 0)</f>
        <v>0</v>
      </c>
      <c r="R13" s="77">
        <f>VLOOKUP($L13, Begroting!$L$5:$S$148, COLUMNS($L:R), 0)</f>
        <v>0</v>
      </c>
      <c r="S13" s="77">
        <f>VLOOKUP($L13, Begroting!$L$5:$S$148, COLUMNS($L:S), 0)</f>
        <v>0</v>
      </c>
      <c r="T13" s="283"/>
      <c r="U13" s="292"/>
      <c r="V13" s="292"/>
      <c r="W13" s="292"/>
      <c r="X13" s="292"/>
      <c r="Y13" s="292"/>
      <c r="Z13" s="292"/>
      <c r="AA13" s="292"/>
      <c r="AB13" s="292"/>
      <c r="AC13" s="284">
        <f t="shared" si="2"/>
        <v>2</v>
      </c>
      <c r="AD13" s="285" t="str">
        <f>IF($AC14&gt;$AC13, IFERROR(MATCH($AC13, $AC14:$AC$38, 0)-1, ROW($AD$38)-ROW()), "")</f>
        <v/>
      </c>
      <c r="AE13" s="286"/>
    </row>
    <row r="14" spans="1:31" s="291" customFormat="1" ht="13.95" customHeight="1" x14ac:dyDescent="0.3">
      <c r="A14" s="277"/>
      <c r="B14" s="290"/>
      <c r="C14" s="290" t="s">
        <v>39</v>
      </c>
      <c r="D14" s="288" t="s">
        <v>3</v>
      </c>
      <c r="E14" s="288"/>
      <c r="F14" s="288"/>
      <c r="G14" s="288"/>
      <c r="H14" s="288"/>
      <c r="I14" s="288"/>
      <c r="J14" s="288"/>
      <c r="K14" s="287"/>
      <c r="L14" s="289">
        <v>61</v>
      </c>
      <c r="M14" s="67">
        <f t="shared" si="3"/>
        <v>0</v>
      </c>
      <c r="N14" s="190">
        <f t="shared" si="1"/>
        <v>0</v>
      </c>
      <c r="O14" s="77">
        <f>VLOOKUP($L14, Begroting!$L$5:$S$148, COLUMNS($L:O), 0)</f>
        <v>0</v>
      </c>
      <c r="P14" s="77">
        <f>VLOOKUP($L14, Begroting!$L$5:$S$148, COLUMNS($L:P), 0)</f>
        <v>0</v>
      </c>
      <c r="Q14" s="77">
        <f>VLOOKUP($L14, Begroting!$L$5:$S$148, COLUMNS($L:Q), 0)</f>
        <v>0</v>
      </c>
      <c r="R14" s="77">
        <f>VLOOKUP($L14, Begroting!$L$5:$S$148, COLUMNS($L:R), 0)</f>
        <v>0</v>
      </c>
      <c r="S14" s="77">
        <f>VLOOKUP($L14, Begroting!$L$5:$S$148, COLUMNS($L:S), 0)</f>
        <v>0</v>
      </c>
      <c r="T14" s="283"/>
      <c r="U14" s="292"/>
      <c r="V14" s="292"/>
      <c r="W14" s="292"/>
      <c r="X14" s="292"/>
      <c r="Y14" s="292"/>
      <c r="Z14" s="292"/>
      <c r="AA14" s="292"/>
      <c r="AB14" s="292"/>
      <c r="AC14" s="284">
        <f t="shared" si="2"/>
        <v>2</v>
      </c>
      <c r="AD14" s="285" t="str">
        <f>IF($AC15&gt;$AC14, IFERROR(MATCH($AC14, $AC15:$AC$38, 0)-1, ROW($AD$38)-ROW()), "")</f>
        <v/>
      </c>
      <c r="AE14" s="286"/>
    </row>
    <row r="15" spans="1:31" s="291" customFormat="1" ht="13.95" customHeight="1" x14ac:dyDescent="0.3">
      <c r="A15" s="277"/>
      <c r="B15" s="290"/>
      <c r="C15" s="290" t="s">
        <v>39</v>
      </c>
      <c r="D15" s="288" t="s">
        <v>60</v>
      </c>
      <c r="E15" s="288"/>
      <c r="F15" s="288"/>
      <c r="G15" s="288"/>
      <c r="H15" s="288"/>
      <c r="I15" s="288"/>
      <c r="J15" s="288"/>
      <c r="K15" s="287"/>
      <c r="L15" s="289">
        <v>62</v>
      </c>
      <c r="M15" s="67">
        <f t="shared" si="3"/>
        <v>0</v>
      </c>
      <c r="N15" s="190">
        <f t="shared" si="1"/>
        <v>0</v>
      </c>
      <c r="O15" s="77">
        <f>VLOOKUP($L15, Begroting!$L$5:$S$148, COLUMNS($L:O), 0)</f>
        <v>0</v>
      </c>
      <c r="P15" s="77">
        <f>VLOOKUP($L15, Begroting!$L$5:$S$148, COLUMNS($L:P), 0)</f>
        <v>0</v>
      </c>
      <c r="Q15" s="77">
        <f>VLOOKUP($L15, Begroting!$L$5:$S$148, COLUMNS($L:Q), 0)</f>
        <v>0</v>
      </c>
      <c r="R15" s="77">
        <f>VLOOKUP($L15, Begroting!$L$5:$S$148, COLUMNS($L:R), 0)</f>
        <v>0</v>
      </c>
      <c r="S15" s="77">
        <f>VLOOKUP($L15, Begroting!$L$5:$S$148, COLUMNS($L:S), 0)</f>
        <v>0</v>
      </c>
      <c r="T15" s="283"/>
      <c r="U15" s="292"/>
      <c r="V15" s="292"/>
      <c r="W15" s="292"/>
      <c r="X15" s="292"/>
      <c r="Y15" s="292"/>
      <c r="Z15" s="292"/>
      <c r="AA15" s="292"/>
      <c r="AB15" s="292"/>
      <c r="AC15" s="284">
        <f t="shared" si="2"/>
        <v>2</v>
      </c>
      <c r="AD15" s="285" t="str">
        <f>IF($AC16&gt;$AC15, IFERROR(MATCH($AC15, $AC16:$AC$38, 0)-1, ROW($AD$38)-ROW()), "")</f>
        <v/>
      </c>
      <c r="AE15" s="286"/>
    </row>
    <row r="16" spans="1:31" s="291" customFormat="1" ht="13.95" customHeight="1" x14ac:dyDescent="0.3">
      <c r="A16" s="277"/>
      <c r="B16" s="290"/>
      <c r="C16" s="290" t="s">
        <v>39</v>
      </c>
      <c r="D16" s="288" t="s">
        <v>66</v>
      </c>
      <c r="E16" s="288"/>
      <c r="F16" s="288"/>
      <c r="G16" s="288"/>
      <c r="H16" s="288"/>
      <c r="I16" s="288"/>
      <c r="J16" s="288"/>
      <c r="K16" s="287"/>
      <c r="L16" s="289">
        <v>630</v>
      </c>
      <c r="M16" s="67">
        <f t="shared" si="3"/>
        <v>0</v>
      </c>
      <c r="N16" s="190">
        <f t="shared" si="1"/>
        <v>0</v>
      </c>
      <c r="O16" s="77">
        <f>VLOOKUP($L16, Begroting!$L$5:$S$148, COLUMNS($L:O), 0)</f>
        <v>0</v>
      </c>
      <c r="P16" s="77">
        <f>VLOOKUP($L16, Begroting!$L$5:$S$148, COLUMNS($L:P), 0)</f>
        <v>0</v>
      </c>
      <c r="Q16" s="77">
        <f>VLOOKUP($L16, Begroting!$L$5:$S$148, COLUMNS($L:Q), 0)</f>
        <v>0</v>
      </c>
      <c r="R16" s="77">
        <f>VLOOKUP($L16, Begroting!$L$5:$S$148, COLUMNS($L:R), 0)</f>
        <v>0</v>
      </c>
      <c r="S16" s="77">
        <f>VLOOKUP($L16, Begroting!$L$5:$S$148, COLUMNS($L:S), 0)</f>
        <v>0</v>
      </c>
      <c r="T16" s="283"/>
      <c r="U16" s="292"/>
      <c r="V16" s="292"/>
      <c r="W16" s="292"/>
      <c r="X16" s="292"/>
      <c r="Y16" s="292"/>
      <c r="Z16" s="292"/>
      <c r="AA16" s="292"/>
      <c r="AB16" s="292"/>
      <c r="AC16" s="284">
        <f t="shared" si="2"/>
        <v>2</v>
      </c>
      <c r="AD16" s="285" t="str">
        <f>IF($AC17&gt;$AC16, IFERROR(MATCH($AC16, $AC17:$AC$38, 0)-1, ROW($AD$38)-ROW()), "")</f>
        <v/>
      </c>
      <c r="AE16" s="286"/>
    </row>
    <row r="17" spans="1:31" s="291" customFormat="1" ht="28.05" customHeight="1" x14ac:dyDescent="0.3">
      <c r="A17" s="277"/>
      <c r="B17" s="290"/>
      <c r="C17" s="290" t="s">
        <v>39</v>
      </c>
      <c r="D17" s="335" t="s">
        <v>396</v>
      </c>
      <c r="E17" s="335"/>
      <c r="F17" s="335"/>
      <c r="G17" s="335"/>
      <c r="H17" s="335"/>
      <c r="I17" s="335"/>
      <c r="J17" s="335"/>
      <c r="K17" s="335"/>
      <c r="L17" s="289" t="s">
        <v>23</v>
      </c>
      <c r="M17" s="67">
        <f t="shared" si="3"/>
        <v>0</v>
      </c>
      <c r="N17" s="190">
        <f t="shared" si="1"/>
        <v>0</v>
      </c>
      <c r="O17" s="77">
        <f>VLOOKUP($L17, Begroting!$L$5:$S$148, COLUMNS($L:O), 0)</f>
        <v>0</v>
      </c>
      <c r="P17" s="77">
        <f>VLOOKUP($L17, Begroting!$L$5:$S$148, COLUMNS($L:P), 0)</f>
        <v>0</v>
      </c>
      <c r="Q17" s="77">
        <f>VLOOKUP($L17, Begroting!$L$5:$S$148, COLUMNS($L:Q), 0)</f>
        <v>0</v>
      </c>
      <c r="R17" s="77">
        <f>VLOOKUP($L17, Begroting!$L$5:$S$148, COLUMNS($L:R), 0)</f>
        <v>0</v>
      </c>
      <c r="S17" s="77">
        <f>VLOOKUP($L17, Begroting!$L$5:$S$148, COLUMNS($L:S), 0)</f>
        <v>0</v>
      </c>
      <c r="T17" s="283"/>
      <c r="U17" s="292"/>
      <c r="V17" s="292"/>
      <c r="W17" s="292"/>
      <c r="X17" s="292"/>
      <c r="Y17" s="292"/>
      <c r="Z17" s="292"/>
      <c r="AA17" s="292"/>
      <c r="AB17" s="292"/>
      <c r="AC17" s="284">
        <f t="shared" si="2"/>
        <v>2</v>
      </c>
      <c r="AD17" s="285" t="str">
        <f>IF($AC18&gt;$AC17, IFERROR(MATCH($AC17, $AC18:$AC$38, 0)-1, ROW($AD$38)-ROW()), "")</f>
        <v/>
      </c>
      <c r="AE17" s="286"/>
    </row>
    <row r="18" spans="1:31" s="291" customFormat="1" ht="13.95" customHeight="1" x14ac:dyDescent="0.3">
      <c r="A18" s="277"/>
      <c r="B18" s="290"/>
      <c r="C18" s="290" t="s">
        <v>39</v>
      </c>
      <c r="D18" s="288" t="s">
        <v>68</v>
      </c>
      <c r="E18" s="288"/>
      <c r="F18" s="288"/>
      <c r="G18" s="288"/>
      <c r="H18" s="288"/>
      <c r="I18" s="288"/>
      <c r="J18" s="288"/>
      <c r="K18" s="287"/>
      <c r="L18" s="289" t="s">
        <v>24</v>
      </c>
      <c r="M18" s="67">
        <f t="shared" si="3"/>
        <v>0</v>
      </c>
      <c r="N18" s="190">
        <f t="shared" si="1"/>
        <v>0</v>
      </c>
      <c r="O18" s="77">
        <f>VLOOKUP($L18, Begroting!$L$5:$S$148, COLUMNS($L:O), 0)</f>
        <v>0</v>
      </c>
      <c r="P18" s="77">
        <f>VLOOKUP($L18, Begroting!$L$5:$S$148, COLUMNS($L:P), 0)</f>
        <v>0</v>
      </c>
      <c r="Q18" s="77">
        <f>VLOOKUP($L18, Begroting!$L$5:$S$148, COLUMNS($L:Q), 0)</f>
        <v>0</v>
      </c>
      <c r="R18" s="77">
        <f>VLOOKUP($L18, Begroting!$L$5:$S$148, COLUMNS($L:R), 0)</f>
        <v>0</v>
      </c>
      <c r="S18" s="77">
        <f>VLOOKUP($L18, Begroting!$L$5:$S$148, COLUMNS($L:S), 0)</f>
        <v>0</v>
      </c>
      <c r="T18" s="283"/>
      <c r="U18" s="292"/>
      <c r="V18" s="292"/>
      <c r="W18" s="292"/>
      <c r="X18" s="292"/>
      <c r="Y18" s="292"/>
      <c r="Z18" s="292"/>
      <c r="AA18" s="292"/>
      <c r="AB18" s="292"/>
      <c r="AC18" s="284">
        <f t="shared" si="2"/>
        <v>2</v>
      </c>
      <c r="AD18" s="285" t="str">
        <f>IF($AC19&gt;$AC18, IFERROR(MATCH($AC18, $AC19:$AC$38, 0)-1, ROW($AD$38)-ROW()), "")</f>
        <v/>
      </c>
      <c r="AE18" s="286"/>
    </row>
    <row r="19" spans="1:31" s="291" customFormat="1" ht="13.95" customHeight="1" x14ac:dyDescent="0.3">
      <c r="A19" s="277"/>
      <c r="B19" s="290"/>
      <c r="C19" s="290" t="s">
        <v>39</v>
      </c>
      <c r="D19" s="288" t="s">
        <v>4</v>
      </c>
      <c r="E19" s="288"/>
      <c r="F19" s="288"/>
      <c r="G19" s="288"/>
      <c r="H19" s="288"/>
      <c r="I19" s="288"/>
      <c r="J19" s="288"/>
      <c r="K19" s="287"/>
      <c r="L19" s="289" t="s">
        <v>25</v>
      </c>
      <c r="M19" s="67">
        <f t="shared" si="3"/>
        <v>0</v>
      </c>
      <c r="N19" s="190">
        <f t="shared" si="1"/>
        <v>0</v>
      </c>
      <c r="O19" s="77">
        <f>VLOOKUP($L19, Begroting!$L$5:$S$148, COLUMNS($L:O), 0)</f>
        <v>0</v>
      </c>
      <c r="P19" s="77">
        <f>VLOOKUP($L19, Begroting!$L$5:$S$148, COLUMNS($L:P), 0)</f>
        <v>0</v>
      </c>
      <c r="Q19" s="77">
        <f>VLOOKUP($L19, Begroting!$L$5:$S$148, COLUMNS($L:Q), 0)</f>
        <v>0</v>
      </c>
      <c r="R19" s="77">
        <f>VLOOKUP($L19, Begroting!$L$5:$S$148, COLUMNS($L:R), 0)</f>
        <v>0</v>
      </c>
      <c r="S19" s="77">
        <f>VLOOKUP($L19, Begroting!$L$5:$S$148, COLUMNS($L:S), 0)</f>
        <v>0</v>
      </c>
      <c r="T19" s="283"/>
      <c r="U19" s="292"/>
      <c r="V19" s="292"/>
      <c r="W19" s="292"/>
      <c r="X19" s="292"/>
      <c r="Y19" s="292"/>
      <c r="Z19" s="292"/>
      <c r="AA19" s="292"/>
      <c r="AB19" s="292"/>
      <c r="AC19" s="284">
        <f t="shared" si="2"/>
        <v>2</v>
      </c>
      <c r="AD19" s="285" t="str">
        <f>IF($AC20&gt;$AC19, IFERROR(MATCH($AC19, $AC20:$AC$38, 0)-1, ROW($AD$38)-ROW()), "")</f>
        <v/>
      </c>
      <c r="AE19" s="286"/>
    </row>
    <row r="20" spans="1:31" s="291" customFormat="1" ht="13.95" customHeight="1" x14ac:dyDescent="0.3">
      <c r="A20" s="277"/>
      <c r="B20" s="290"/>
      <c r="C20" s="290" t="s">
        <v>39</v>
      </c>
      <c r="D20" s="288" t="s">
        <v>91</v>
      </c>
      <c r="E20" s="288"/>
      <c r="F20" s="288"/>
      <c r="G20" s="288"/>
      <c r="H20" s="288"/>
      <c r="I20" s="288"/>
      <c r="J20" s="288"/>
      <c r="K20" s="287"/>
      <c r="L20" s="289">
        <v>649</v>
      </c>
      <c r="M20" s="67">
        <f t="shared" si="3"/>
        <v>0</v>
      </c>
      <c r="N20" s="190">
        <f t="shared" si="1"/>
        <v>0</v>
      </c>
      <c r="O20" s="77">
        <f>VLOOKUP($L20, Begroting!$L$5:$S$148, COLUMNS($L:O), 0)</f>
        <v>0</v>
      </c>
      <c r="P20" s="77">
        <f>VLOOKUP($L20, Begroting!$L$5:$S$148, COLUMNS($L:P), 0)</f>
        <v>0</v>
      </c>
      <c r="Q20" s="77">
        <f>VLOOKUP($L20, Begroting!$L$5:$S$148, COLUMNS($L:Q), 0)</f>
        <v>0</v>
      </c>
      <c r="R20" s="77">
        <f>VLOOKUP($L20, Begroting!$L$5:$S$148, COLUMNS($L:R), 0)</f>
        <v>0</v>
      </c>
      <c r="S20" s="77">
        <f>VLOOKUP($L20, Begroting!$L$5:$S$148, COLUMNS($L:S), 0)</f>
        <v>0</v>
      </c>
      <c r="T20" s="283"/>
      <c r="U20" s="292"/>
      <c r="V20" s="292"/>
      <c r="W20" s="292"/>
      <c r="X20" s="292"/>
      <c r="Y20" s="292"/>
      <c r="Z20" s="292"/>
      <c r="AA20" s="292"/>
      <c r="AB20" s="292"/>
      <c r="AC20" s="284">
        <f t="shared" si="2"/>
        <v>2</v>
      </c>
      <c r="AD20" s="285" t="str">
        <f>IF($AC21&gt;$AC20, IFERROR(MATCH($AC20, $AC21:$AC$38, 0)-1, ROW($AD$38)-ROW()), "")</f>
        <v/>
      </c>
      <c r="AE20" s="286"/>
    </row>
    <row r="21" spans="1:31" s="291" customFormat="1" ht="13.95" customHeight="1" x14ac:dyDescent="0.3">
      <c r="A21" s="277"/>
      <c r="B21" s="290"/>
      <c r="C21" s="290" t="s">
        <v>39</v>
      </c>
      <c r="D21" s="288" t="s">
        <v>27</v>
      </c>
      <c r="E21" s="288"/>
      <c r="F21" s="288"/>
      <c r="G21" s="288"/>
      <c r="H21" s="288"/>
      <c r="I21" s="288"/>
      <c r="J21" s="288"/>
      <c r="K21" s="287"/>
      <c r="L21" s="289" t="s">
        <v>26</v>
      </c>
      <c r="M21" s="67">
        <f t="shared" si="3"/>
        <v>0</v>
      </c>
      <c r="N21" s="190">
        <f t="shared" si="1"/>
        <v>0</v>
      </c>
      <c r="O21" s="77">
        <f>VLOOKUP($L21, Begroting!$L$5:$S$148, COLUMNS($L:O), 0)</f>
        <v>0</v>
      </c>
      <c r="P21" s="77">
        <f>VLOOKUP($L21, Begroting!$L$5:$S$148, COLUMNS($L:P), 0)</f>
        <v>0</v>
      </c>
      <c r="Q21" s="77">
        <f>VLOOKUP($L21, Begroting!$L$5:$S$148, COLUMNS($L:Q), 0)</f>
        <v>0</v>
      </c>
      <c r="R21" s="77">
        <f>VLOOKUP($L21, Begroting!$L$5:$S$148, COLUMNS($L:R), 0)</f>
        <v>0</v>
      </c>
      <c r="S21" s="77">
        <f>VLOOKUP($L21, Begroting!$L$5:$S$148, COLUMNS($L:S), 0)</f>
        <v>0</v>
      </c>
      <c r="T21" s="283"/>
      <c r="U21" s="292"/>
      <c r="V21" s="292"/>
      <c r="W21" s="292"/>
      <c r="X21" s="292"/>
      <c r="Y21" s="292"/>
      <c r="Z21" s="292"/>
      <c r="AA21" s="292"/>
      <c r="AB21" s="292"/>
      <c r="AC21" s="284">
        <f t="shared" si="2"/>
        <v>2</v>
      </c>
      <c r="AD21" s="285" t="str">
        <f>IF($AC22&gt;$AC21, IFERROR(MATCH($AC21, $AC22:$AC$38, 0)-1, ROW($AD$38)-ROW()), "")</f>
        <v/>
      </c>
      <c r="AE21" s="286"/>
    </row>
    <row r="22" spans="1:31" s="291" customFormat="1" ht="13.95" customHeight="1" x14ac:dyDescent="0.3">
      <c r="A22" s="277"/>
      <c r="B22" s="290"/>
      <c r="C22" s="288" t="s">
        <v>69</v>
      </c>
      <c r="D22" s="288"/>
      <c r="E22" s="288"/>
      <c r="F22" s="288"/>
      <c r="G22" s="288"/>
      <c r="H22" s="288"/>
      <c r="I22" s="288"/>
      <c r="J22" s="288"/>
      <c r="K22" s="287"/>
      <c r="L22" s="289">
        <v>9901</v>
      </c>
      <c r="M22" s="67">
        <f t="shared" si="3"/>
        <v>0</v>
      </c>
      <c r="N22" s="190">
        <f t="shared" si="1"/>
        <v>0</v>
      </c>
      <c r="O22" s="77">
        <f>VLOOKUP($L22, Begroting!$L$5:$S$148, COLUMNS($L:O), 0)</f>
        <v>0</v>
      </c>
      <c r="P22" s="77">
        <f>VLOOKUP($L22, Begroting!$L$5:$S$148, COLUMNS($L:P), 0)</f>
        <v>0</v>
      </c>
      <c r="Q22" s="77">
        <f>VLOOKUP($L22, Begroting!$L$5:$S$148, COLUMNS($L:Q), 0)</f>
        <v>0</v>
      </c>
      <c r="R22" s="77">
        <f>VLOOKUP($L22, Begroting!$L$5:$S$148, COLUMNS($L:R), 0)</f>
        <v>0</v>
      </c>
      <c r="S22" s="77">
        <f>VLOOKUP($L22, Begroting!$L$5:$S$148, COLUMNS($L:S), 0)</f>
        <v>0</v>
      </c>
      <c r="T22" s="283"/>
      <c r="U22" s="292"/>
      <c r="V22" s="292"/>
      <c r="W22" s="292"/>
      <c r="X22" s="292"/>
      <c r="Y22" s="292"/>
      <c r="Z22" s="292"/>
      <c r="AA22" s="292"/>
      <c r="AB22" s="292"/>
      <c r="AC22" s="284">
        <f t="shared" si="2"/>
        <v>1</v>
      </c>
      <c r="AD22" s="285" t="str">
        <f>IF($AC23&gt;$AC22, IFERROR(MATCH($AC22, $AC23:$AC$38, 0)-1, ROW($AD$38)-ROW()), "")</f>
        <v/>
      </c>
      <c r="AE22" s="286"/>
    </row>
    <row r="23" spans="1:31" s="291" customFormat="1" ht="13.95" customHeight="1" x14ac:dyDescent="0.3">
      <c r="A23" s="277"/>
      <c r="B23" s="290"/>
      <c r="C23" s="290" t="s">
        <v>70</v>
      </c>
      <c r="D23" s="288"/>
      <c r="E23" s="288"/>
      <c r="F23" s="288"/>
      <c r="G23" s="288"/>
      <c r="H23" s="288"/>
      <c r="I23" s="288"/>
      <c r="J23" s="288"/>
      <c r="K23" s="287"/>
      <c r="L23" s="289" t="s">
        <v>85</v>
      </c>
      <c r="M23" s="67">
        <f t="shared" si="3"/>
        <v>0</v>
      </c>
      <c r="N23" s="190">
        <f t="shared" si="1"/>
        <v>0</v>
      </c>
      <c r="O23" s="77">
        <f>VLOOKUP($L23, Begroting!$L$5:$S$148, COLUMNS($L:O), 0)</f>
        <v>0</v>
      </c>
      <c r="P23" s="77">
        <f>VLOOKUP($L23, Begroting!$L$5:$S$148, COLUMNS($L:P), 0)</f>
        <v>0</v>
      </c>
      <c r="Q23" s="77">
        <f>VLOOKUP($L23, Begroting!$L$5:$S$148, COLUMNS($L:Q), 0)</f>
        <v>0</v>
      </c>
      <c r="R23" s="77">
        <f>VLOOKUP($L23, Begroting!$L$5:$S$148, COLUMNS($L:R), 0)</f>
        <v>0</v>
      </c>
      <c r="S23" s="77">
        <f>VLOOKUP($L23, Begroting!$L$5:$S$148, COLUMNS($L:S), 0)</f>
        <v>0</v>
      </c>
      <c r="T23" s="283"/>
      <c r="U23" s="292"/>
      <c r="V23" s="292"/>
      <c r="W23" s="292"/>
      <c r="X23" s="292"/>
      <c r="Y23" s="292"/>
      <c r="Z23" s="292"/>
      <c r="AA23" s="292"/>
      <c r="AB23" s="292"/>
      <c r="AC23" s="284">
        <f t="shared" si="2"/>
        <v>1</v>
      </c>
      <c r="AD23" s="285">
        <f>IF($AC24&gt;$AC23, IFERROR(MATCH($AC23, $AC24:$AC$38, 0)-1, ROW($AD$38)-ROW()), "")</f>
        <v>2</v>
      </c>
      <c r="AE23" s="286"/>
    </row>
    <row r="24" spans="1:31" s="291" customFormat="1" ht="13.95" customHeight="1" x14ac:dyDescent="0.3">
      <c r="A24" s="277"/>
      <c r="B24" s="290"/>
      <c r="C24" s="290" t="s">
        <v>39</v>
      </c>
      <c r="D24" s="288" t="s">
        <v>71</v>
      </c>
      <c r="E24" s="288"/>
      <c r="F24" s="288"/>
      <c r="G24" s="288"/>
      <c r="H24" s="288"/>
      <c r="I24" s="288"/>
      <c r="J24" s="288"/>
      <c r="K24" s="287"/>
      <c r="L24" s="289">
        <v>75</v>
      </c>
      <c r="M24" s="67">
        <f t="shared" si="3"/>
        <v>0</v>
      </c>
      <c r="N24" s="190">
        <f t="shared" si="1"/>
        <v>0</v>
      </c>
      <c r="O24" s="77">
        <f>VLOOKUP($L24, Begroting!$L$5:$S$148, COLUMNS($L:O), 0)</f>
        <v>0</v>
      </c>
      <c r="P24" s="77">
        <f>VLOOKUP($L24, Begroting!$L$5:$S$148, COLUMNS($L:P), 0)</f>
        <v>0</v>
      </c>
      <c r="Q24" s="77">
        <f>VLOOKUP($L24, Begroting!$L$5:$S$148, COLUMNS($L:Q), 0)</f>
        <v>0</v>
      </c>
      <c r="R24" s="77">
        <f>VLOOKUP($L24, Begroting!$L$5:$S$148, COLUMNS($L:R), 0)</f>
        <v>0</v>
      </c>
      <c r="S24" s="77">
        <f>VLOOKUP($L24, Begroting!$L$5:$S$148, COLUMNS($L:S), 0)</f>
        <v>0</v>
      </c>
      <c r="T24" s="283"/>
      <c r="U24" s="292"/>
      <c r="V24" s="292"/>
      <c r="W24" s="292"/>
      <c r="X24" s="292"/>
      <c r="Y24" s="292"/>
      <c r="Z24" s="292"/>
      <c r="AA24" s="292"/>
      <c r="AB24" s="292"/>
      <c r="AC24" s="284">
        <f t="shared" si="2"/>
        <v>2</v>
      </c>
      <c r="AD24" s="285" t="str">
        <f>IF($AC25&gt;$AC24, IFERROR(MATCH($AC24, $AC25:$AC$38, 0)-1, ROW($AD$38)-ROW()), "")</f>
        <v/>
      </c>
      <c r="AE24" s="286"/>
    </row>
    <row r="25" spans="1:31" s="291" customFormat="1" ht="13.95" customHeight="1" x14ac:dyDescent="0.3">
      <c r="A25" s="277"/>
      <c r="B25" s="290"/>
      <c r="C25" s="290" t="s">
        <v>39</v>
      </c>
      <c r="D25" s="288" t="s">
        <v>75</v>
      </c>
      <c r="E25" s="288"/>
      <c r="F25" s="288"/>
      <c r="G25" s="288"/>
      <c r="H25" s="288"/>
      <c r="I25" s="288"/>
      <c r="J25" s="288"/>
      <c r="K25" s="287"/>
      <c r="L25" s="289" t="s">
        <v>87</v>
      </c>
      <c r="M25" s="67">
        <f t="shared" si="3"/>
        <v>0</v>
      </c>
      <c r="N25" s="190">
        <f t="shared" si="1"/>
        <v>0</v>
      </c>
      <c r="O25" s="77">
        <f>VLOOKUP($L25, Begroting!$L$5:$S$148, COLUMNS($L:O), 0)</f>
        <v>0</v>
      </c>
      <c r="P25" s="77">
        <f>VLOOKUP($L25, Begroting!$L$5:$S$148, COLUMNS($L:P), 0)</f>
        <v>0</v>
      </c>
      <c r="Q25" s="77">
        <f>VLOOKUP($L25, Begroting!$L$5:$S$148, COLUMNS($L:Q), 0)</f>
        <v>0</v>
      </c>
      <c r="R25" s="77">
        <f>VLOOKUP($L25, Begroting!$L$5:$S$148, COLUMNS($L:R), 0)</f>
        <v>0</v>
      </c>
      <c r="S25" s="77">
        <f>VLOOKUP($L25, Begroting!$L$5:$S$148, COLUMNS($L:S), 0)</f>
        <v>0</v>
      </c>
      <c r="T25" s="283"/>
      <c r="U25" s="292"/>
      <c r="V25" s="292"/>
      <c r="W25" s="292"/>
      <c r="X25" s="292"/>
      <c r="Y25" s="292"/>
      <c r="Z25" s="292"/>
      <c r="AA25" s="292"/>
      <c r="AB25" s="292"/>
      <c r="AC25" s="284">
        <f t="shared" si="2"/>
        <v>2</v>
      </c>
      <c r="AD25" s="285" t="str">
        <f>IF($AC26&gt;$AC25, IFERROR(MATCH($AC25, $AC26:$AC$38, 0)-1, ROW($AD$38)-ROW()), "")</f>
        <v/>
      </c>
      <c r="AE25" s="286"/>
    </row>
    <row r="26" spans="1:31" s="291" customFormat="1" ht="13.95" customHeight="1" x14ac:dyDescent="0.3">
      <c r="A26" s="277"/>
      <c r="B26" s="290"/>
      <c r="C26" s="290" t="s">
        <v>76</v>
      </c>
      <c r="D26" s="288"/>
      <c r="E26" s="288"/>
      <c r="F26" s="288"/>
      <c r="G26" s="288"/>
      <c r="H26" s="288"/>
      <c r="I26" s="288"/>
      <c r="J26" s="288"/>
      <c r="K26" s="287"/>
      <c r="L26" s="289" t="s">
        <v>88</v>
      </c>
      <c r="M26" s="67">
        <f t="shared" si="3"/>
        <v>0</v>
      </c>
      <c r="N26" s="190">
        <f t="shared" si="1"/>
        <v>0</v>
      </c>
      <c r="O26" s="77">
        <f>VLOOKUP($L26, Begroting!$L$5:$S$148, COLUMNS($L:O), 0)</f>
        <v>0</v>
      </c>
      <c r="P26" s="77">
        <f>VLOOKUP($L26, Begroting!$L$5:$S$148, COLUMNS($L:P), 0)</f>
        <v>0</v>
      </c>
      <c r="Q26" s="77">
        <f>VLOOKUP($L26, Begroting!$L$5:$S$148, COLUMNS($L:Q), 0)</f>
        <v>0</v>
      </c>
      <c r="R26" s="77">
        <f>VLOOKUP($L26, Begroting!$L$5:$S$148, COLUMNS($L:R), 0)</f>
        <v>0</v>
      </c>
      <c r="S26" s="77">
        <f>VLOOKUP($L26, Begroting!$L$5:$S$148, COLUMNS($L:S), 0)</f>
        <v>0</v>
      </c>
      <c r="T26" s="283"/>
      <c r="U26" s="292"/>
      <c r="V26" s="292"/>
      <c r="W26" s="292"/>
      <c r="X26" s="292"/>
      <c r="Y26" s="292"/>
      <c r="Z26" s="292"/>
      <c r="AA26" s="292"/>
      <c r="AB26" s="292"/>
      <c r="AC26" s="284">
        <f t="shared" si="2"/>
        <v>1</v>
      </c>
      <c r="AD26" s="285">
        <f>IF($AC27&gt;$AC26, IFERROR(MATCH($AC26, $AC27:$AC$38, 0)-1, ROW($AD$38)-ROW()), "")</f>
        <v>2</v>
      </c>
      <c r="AE26" s="286"/>
    </row>
    <row r="27" spans="1:31" s="291" customFormat="1" ht="13.95" customHeight="1" x14ac:dyDescent="0.3">
      <c r="A27" s="277"/>
      <c r="B27" s="290"/>
      <c r="C27" s="290" t="s">
        <v>39</v>
      </c>
      <c r="D27" s="288" t="s">
        <v>77</v>
      </c>
      <c r="E27" s="288"/>
      <c r="F27" s="288"/>
      <c r="G27" s="288"/>
      <c r="H27" s="288"/>
      <c r="I27" s="288"/>
      <c r="J27" s="288"/>
      <c r="K27" s="287"/>
      <c r="L27" s="289">
        <v>65</v>
      </c>
      <c r="M27" s="67">
        <f t="shared" si="3"/>
        <v>0</v>
      </c>
      <c r="N27" s="190">
        <f t="shared" si="1"/>
        <v>0</v>
      </c>
      <c r="O27" s="77">
        <f>VLOOKUP($L27, Begroting!$L$5:$S$148, COLUMNS($L:O), 0)</f>
        <v>0</v>
      </c>
      <c r="P27" s="77">
        <f>VLOOKUP($L27, Begroting!$L$5:$S$148, COLUMNS($L:P), 0)</f>
        <v>0</v>
      </c>
      <c r="Q27" s="77">
        <f>VLOOKUP($L27, Begroting!$L$5:$S$148, COLUMNS($L:Q), 0)</f>
        <v>0</v>
      </c>
      <c r="R27" s="77">
        <f>VLOOKUP($L27, Begroting!$L$5:$S$148, COLUMNS($L:R), 0)</f>
        <v>0</v>
      </c>
      <c r="S27" s="77">
        <f>VLOOKUP($L27, Begroting!$L$5:$S$148, COLUMNS($L:S), 0)</f>
        <v>0</v>
      </c>
      <c r="T27" s="283"/>
      <c r="U27" s="292"/>
      <c r="V27" s="292"/>
      <c r="W27" s="292"/>
      <c r="X27" s="292"/>
      <c r="Y27" s="292"/>
      <c r="Z27" s="292"/>
      <c r="AA27" s="292"/>
      <c r="AB27" s="292"/>
      <c r="AC27" s="284">
        <f t="shared" si="2"/>
        <v>2</v>
      </c>
      <c r="AD27" s="285" t="str">
        <f>IF($AC28&gt;$AC27, IFERROR(MATCH($AC27, $AC28:$AC$38, 0)-1, ROW($AD$38)-ROW()), "")</f>
        <v/>
      </c>
      <c r="AE27" s="286"/>
    </row>
    <row r="28" spans="1:31" s="291" customFormat="1" ht="13.95" customHeight="1" x14ac:dyDescent="0.3">
      <c r="A28" s="277"/>
      <c r="B28" s="290"/>
      <c r="C28" s="290" t="s">
        <v>39</v>
      </c>
      <c r="D28" s="288" t="s">
        <v>81</v>
      </c>
      <c r="E28" s="288"/>
      <c r="F28" s="288"/>
      <c r="G28" s="288"/>
      <c r="H28" s="288"/>
      <c r="I28" s="288"/>
      <c r="J28" s="288"/>
      <c r="K28" s="287"/>
      <c r="L28" s="289" t="s">
        <v>90</v>
      </c>
      <c r="M28" s="67">
        <f t="shared" si="3"/>
        <v>0</v>
      </c>
      <c r="N28" s="190">
        <f t="shared" si="1"/>
        <v>0</v>
      </c>
      <c r="O28" s="77">
        <f>VLOOKUP($L28, Begroting!$L$5:$S$148, COLUMNS($L:O), 0)</f>
        <v>0</v>
      </c>
      <c r="P28" s="77">
        <f>VLOOKUP($L28, Begroting!$L$5:$S$148, COLUMNS($L:P), 0)</f>
        <v>0</v>
      </c>
      <c r="Q28" s="77">
        <f>VLOOKUP($L28, Begroting!$L$5:$S$148, COLUMNS($L:Q), 0)</f>
        <v>0</v>
      </c>
      <c r="R28" s="77">
        <f>VLOOKUP($L28, Begroting!$L$5:$S$148, COLUMNS($L:R), 0)</f>
        <v>0</v>
      </c>
      <c r="S28" s="77">
        <f>VLOOKUP($L28, Begroting!$L$5:$S$148, COLUMNS($L:S), 0)</f>
        <v>0</v>
      </c>
      <c r="T28" s="283"/>
      <c r="U28" s="292"/>
      <c r="V28" s="292"/>
      <c r="W28" s="292"/>
      <c r="X28" s="292"/>
      <c r="Y28" s="292"/>
      <c r="Z28" s="292"/>
      <c r="AA28" s="292"/>
      <c r="AB28" s="292"/>
      <c r="AC28" s="284">
        <f t="shared" si="2"/>
        <v>2</v>
      </c>
      <c r="AD28" s="285" t="str">
        <f>IF($AC29&gt;$AC28, IFERROR(MATCH($AC28, $AC29:$AC$38, 0)-1, ROW($AD$38)-ROW()), "")</f>
        <v/>
      </c>
      <c r="AE28" s="286"/>
    </row>
    <row r="29" spans="1:31" s="291" customFormat="1" ht="13.95" customHeight="1" x14ac:dyDescent="0.3">
      <c r="A29" s="277"/>
      <c r="B29" s="290"/>
      <c r="C29" s="290" t="s">
        <v>404</v>
      </c>
      <c r="D29" s="288"/>
      <c r="E29" s="288"/>
      <c r="F29" s="288"/>
      <c r="G29" s="288"/>
      <c r="H29" s="288"/>
      <c r="I29" s="288"/>
      <c r="J29" s="288"/>
      <c r="K29" s="287"/>
      <c r="L29" s="289">
        <v>9903</v>
      </c>
      <c r="M29" s="67">
        <f t="shared" si="3"/>
        <v>0</v>
      </c>
      <c r="N29" s="190">
        <f t="shared" si="1"/>
        <v>0</v>
      </c>
      <c r="O29" s="77">
        <f>VLOOKUP($L29, Begroting!$L$5:$S$148, COLUMNS($L:O), 0)</f>
        <v>0</v>
      </c>
      <c r="P29" s="77">
        <f>VLOOKUP($L29, Begroting!$L$5:$S$148, COLUMNS($L:P), 0)</f>
        <v>0</v>
      </c>
      <c r="Q29" s="77">
        <f>VLOOKUP($L29, Begroting!$L$5:$S$148, COLUMNS($L:Q), 0)</f>
        <v>0</v>
      </c>
      <c r="R29" s="77">
        <f>VLOOKUP($L29, Begroting!$L$5:$S$148, COLUMNS($L:R), 0)</f>
        <v>0</v>
      </c>
      <c r="S29" s="77">
        <f>VLOOKUP($L29, Begroting!$L$5:$S$148, COLUMNS($L:S), 0)</f>
        <v>0</v>
      </c>
      <c r="T29" s="283"/>
      <c r="U29" s="292"/>
      <c r="V29" s="292"/>
      <c r="W29" s="292"/>
      <c r="X29" s="292"/>
      <c r="Y29" s="292"/>
      <c r="Z29" s="292"/>
      <c r="AA29" s="292"/>
      <c r="AB29" s="292"/>
      <c r="AC29" s="284">
        <f t="shared" si="2"/>
        <v>1</v>
      </c>
      <c r="AD29" s="285" t="str">
        <f>IF($AC30&gt;$AC29, IFERROR(MATCH($AC29, $AC30:$AC$38, 0)-1, ROW($AD$38)-ROW()), "")</f>
        <v/>
      </c>
      <c r="AE29" s="286"/>
    </row>
    <row r="30" spans="1:31" s="291" customFormat="1" ht="13.95" customHeight="1" x14ac:dyDescent="0.3">
      <c r="A30" s="277"/>
      <c r="B30" s="290"/>
      <c r="C30" s="290" t="s">
        <v>94934</v>
      </c>
      <c r="D30" s="288"/>
      <c r="E30" s="288"/>
      <c r="F30" s="288"/>
      <c r="G30" s="288"/>
      <c r="H30" s="288"/>
      <c r="I30" s="288"/>
      <c r="J30" s="288"/>
      <c r="K30" s="287"/>
      <c r="L30" s="289">
        <v>780</v>
      </c>
      <c r="M30" s="67">
        <f t="shared" ref="M30:M38" si="4">IF(Begrotingstype="Stabiel", O30*5, SUM(O30:S30))</f>
        <v>0</v>
      </c>
      <c r="N30" s="190">
        <f t="shared" si="1"/>
        <v>0</v>
      </c>
      <c r="O30" s="77">
        <f>VLOOKUP($L30, Begroting!$L$5:$S$148, COLUMNS($L:O), 0)</f>
        <v>0</v>
      </c>
      <c r="P30" s="77">
        <f>VLOOKUP($L30, Begroting!$L$5:$S$148, COLUMNS($L:P), 0)</f>
        <v>0</v>
      </c>
      <c r="Q30" s="77">
        <f>VLOOKUP($L30, Begroting!$L$5:$S$148, COLUMNS($L:Q), 0)</f>
        <v>0</v>
      </c>
      <c r="R30" s="77">
        <f>VLOOKUP($L30, Begroting!$L$5:$S$148, COLUMNS($L:R), 0)</f>
        <v>0</v>
      </c>
      <c r="S30" s="77">
        <f>VLOOKUP($L30, Begroting!$L$5:$S$148, COLUMNS($L:S), 0)</f>
        <v>0</v>
      </c>
      <c r="T30" s="283"/>
      <c r="U30" s="292"/>
      <c r="V30" s="292"/>
      <c r="W30" s="292"/>
      <c r="X30" s="292"/>
      <c r="Y30" s="292"/>
      <c r="Z30" s="292"/>
      <c r="AA30" s="292"/>
      <c r="AB30" s="292"/>
      <c r="AC30" s="284">
        <f t="shared" si="2"/>
        <v>1</v>
      </c>
      <c r="AD30" s="285" t="str">
        <f>IF($AC31&gt;$AC30, IFERROR(MATCH($AC30, $AC31:$AC$38, 0)-1, ROW($AD$38)-ROW()), "")</f>
        <v/>
      </c>
      <c r="AE30" s="286"/>
    </row>
    <row r="31" spans="1:31" s="291" customFormat="1" ht="13.95" customHeight="1" x14ac:dyDescent="0.3">
      <c r="A31" s="277"/>
      <c r="B31" s="290"/>
      <c r="C31" s="290" t="s">
        <v>94935</v>
      </c>
      <c r="D31" s="288"/>
      <c r="E31" s="288"/>
      <c r="F31" s="288"/>
      <c r="G31" s="288"/>
      <c r="H31" s="288"/>
      <c r="I31" s="288"/>
      <c r="J31" s="288"/>
      <c r="K31" s="287"/>
      <c r="L31" s="289">
        <v>680</v>
      </c>
      <c r="M31" s="67">
        <f t="shared" si="4"/>
        <v>0</v>
      </c>
      <c r="N31" s="190">
        <f t="shared" si="1"/>
        <v>0</v>
      </c>
      <c r="O31" s="77">
        <f>VLOOKUP($L31, Begroting!$L$5:$S$148, COLUMNS($L:O), 0)</f>
        <v>0</v>
      </c>
      <c r="P31" s="77">
        <f>VLOOKUP($L31, Begroting!$L$5:$S$148, COLUMNS($L:P), 0)</f>
        <v>0</v>
      </c>
      <c r="Q31" s="77">
        <f>VLOOKUP($L31, Begroting!$L$5:$S$148, COLUMNS($L:Q), 0)</f>
        <v>0</v>
      </c>
      <c r="R31" s="77">
        <f>VLOOKUP($L31, Begroting!$L$5:$S$148, COLUMNS($L:R), 0)</f>
        <v>0</v>
      </c>
      <c r="S31" s="77">
        <f>VLOOKUP($L31, Begroting!$L$5:$S$148, COLUMNS($L:S), 0)</f>
        <v>0</v>
      </c>
      <c r="T31" s="283"/>
      <c r="U31" s="292"/>
      <c r="V31" s="292"/>
      <c r="W31" s="292"/>
      <c r="X31" s="292"/>
      <c r="Y31" s="292"/>
      <c r="Z31" s="292"/>
      <c r="AA31" s="292"/>
      <c r="AB31" s="292"/>
      <c r="AC31" s="284">
        <f t="shared" si="2"/>
        <v>1</v>
      </c>
      <c r="AD31" s="285" t="str">
        <f>IF($AC32&gt;$AC31, IFERROR(MATCH($AC31, $AC32:$AC$38, 0)-1, ROW($AD$38)-ROW()), "")</f>
        <v/>
      </c>
      <c r="AE31" s="286"/>
    </row>
    <row r="32" spans="1:31" s="291" customFormat="1" ht="13.95" customHeight="1" x14ac:dyDescent="0.3">
      <c r="A32" s="277"/>
      <c r="B32" s="290"/>
      <c r="C32" s="290" t="s">
        <v>94936</v>
      </c>
      <c r="D32" s="288"/>
      <c r="E32" s="288"/>
      <c r="F32" s="288"/>
      <c r="G32" s="288"/>
      <c r="H32" s="288"/>
      <c r="I32" s="288"/>
      <c r="J32" s="288"/>
      <c r="K32" s="287"/>
      <c r="L32" s="289" t="s">
        <v>94943</v>
      </c>
      <c r="M32" s="67">
        <f t="shared" si="4"/>
        <v>0</v>
      </c>
      <c r="N32" s="190">
        <f t="shared" si="1"/>
        <v>0</v>
      </c>
      <c r="O32" s="77">
        <f>VLOOKUP($L32, Begroting!$L$5:$S$148, COLUMNS($L:O), 0)</f>
        <v>0</v>
      </c>
      <c r="P32" s="77">
        <f>VLOOKUP($L32, Begroting!$L$5:$S$148, COLUMNS($L:P), 0)</f>
        <v>0</v>
      </c>
      <c r="Q32" s="77">
        <f>VLOOKUP($L32, Begroting!$L$5:$S$148, COLUMNS($L:Q), 0)</f>
        <v>0</v>
      </c>
      <c r="R32" s="77">
        <f>VLOOKUP($L32, Begroting!$L$5:$S$148, COLUMNS($L:R), 0)</f>
        <v>0</v>
      </c>
      <c r="S32" s="77">
        <f>VLOOKUP($L32, Begroting!$L$5:$S$148, COLUMNS($L:S), 0)</f>
        <v>0</v>
      </c>
      <c r="T32" s="283"/>
      <c r="U32" s="292"/>
      <c r="V32" s="292"/>
      <c r="W32" s="292"/>
      <c r="X32" s="292"/>
      <c r="Y32" s="292"/>
      <c r="Z32" s="292"/>
      <c r="AA32" s="292"/>
      <c r="AB32" s="292"/>
      <c r="AC32" s="284">
        <f t="shared" si="2"/>
        <v>1</v>
      </c>
      <c r="AD32" s="285">
        <f>IF($AC33&gt;$AC32, IFERROR(MATCH($AC32, $AC33:$AC$38, 0)-1, ROW($AD$38)-ROW()), "")</f>
        <v>2</v>
      </c>
      <c r="AE32" s="286"/>
    </row>
    <row r="33" spans="1:31" s="291" customFormat="1" ht="13.95" customHeight="1" x14ac:dyDescent="0.3">
      <c r="A33" s="277"/>
      <c r="B33" s="290"/>
      <c r="C33" s="290" t="s">
        <v>39</v>
      </c>
      <c r="D33" s="288" t="s">
        <v>94937</v>
      </c>
      <c r="E33" s="288"/>
      <c r="F33" s="288"/>
      <c r="G33" s="288"/>
      <c r="H33" s="288"/>
      <c r="I33" s="288"/>
      <c r="J33" s="288"/>
      <c r="K33" s="287"/>
      <c r="L33" s="289" t="s">
        <v>94944</v>
      </c>
      <c r="M33" s="67">
        <f t="shared" si="4"/>
        <v>0</v>
      </c>
      <c r="N33" s="190">
        <f t="shared" si="1"/>
        <v>0</v>
      </c>
      <c r="O33" s="77">
        <f>VLOOKUP($L33, Begroting!$L$5:$S$148, COLUMNS($L:O), 0)</f>
        <v>0</v>
      </c>
      <c r="P33" s="77">
        <f>VLOOKUP($L33, Begroting!$L$5:$S$148, COLUMNS($L:P), 0)</f>
        <v>0</v>
      </c>
      <c r="Q33" s="77">
        <f>VLOOKUP($L33, Begroting!$L$5:$S$148, COLUMNS($L:Q), 0)</f>
        <v>0</v>
      </c>
      <c r="R33" s="77">
        <f>VLOOKUP($L33, Begroting!$L$5:$S$148, COLUMNS($L:R), 0)</f>
        <v>0</v>
      </c>
      <c r="S33" s="77">
        <f>VLOOKUP($L33, Begroting!$L$5:$S$148, COLUMNS($L:S), 0)</f>
        <v>0</v>
      </c>
      <c r="T33" s="283"/>
      <c r="U33" s="292"/>
      <c r="V33" s="292"/>
      <c r="W33" s="292"/>
      <c r="X33" s="292"/>
      <c r="Y33" s="292"/>
      <c r="Z33" s="292"/>
      <c r="AA33" s="292"/>
      <c r="AB33" s="292"/>
      <c r="AC33" s="284">
        <f t="shared" si="2"/>
        <v>2</v>
      </c>
      <c r="AD33" s="285" t="str">
        <f>IF($AC34&gt;$AC33, IFERROR(MATCH($AC33, $AC34:$AC$38, 0)-1, ROW($AD$38)-ROW()), "")</f>
        <v/>
      </c>
      <c r="AE33" s="286"/>
    </row>
    <row r="34" spans="1:31" s="291" customFormat="1" ht="13.95" customHeight="1" x14ac:dyDescent="0.3">
      <c r="A34" s="277"/>
      <c r="B34" s="290"/>
      <c r="C34" s="290" t="s">
        <v>39</v>
      </c>
      <c r="D34" s="288" t="s">
        <v>94938</v>
      </c>
      <c r="E34" s="288"/>
      <c r="F34" s="288"/>
      <c r="G34" s="288"/>
      <c r="H34" s="288"/>
      <c r="I34" s="288"/>
      <c r="J34" s="288"/>
      <c r="K34" s="287"/>
      <c r="L34" s="289" t="s">
        <v>94945</v>
      </c>
      <c r="M34" s="67">
        <f t="shared" si="4"/>
        <v>0</v>
      </c>
      <c r="N34" s="190">
        <f t="shared" si="1"/>
        <v>0</v>
      </c>
      <c r="O34" s="77">
        <f>VLOOKUP($L34, Begroting!$L$5:$S$148, COLUMNS($L:O), 0)</f>
        <v>0</v>
      </c>
      <c r="P34" s="77">
        <f>VLOOKUP($L34, Begroting!$L$5:$S$148, COLUMNS($L:P), 0)</f>
        <v>0</v>
      </c>
      <c r="Q34" s="77">
        <f>VLOOKUP($L34, Begroting!$L$5:$S$148, COLUMNS($L:Q), 0)</f>
        <v>0</v>
      </c>
      <c r="R34" s="77">
        <f>VLOOKUP($L34, Begroting!$L$5:$S$148, COLUMNS($L:R), 0)</f>
        <v>0</v>
      </c>
      <c r="S34" s="77">
        <f>VLOOKUP($L34, Begroting!$L$5:$S$148, COLUMNS($L:S), 0)</f>
        <v>0</v>
      </c>
      <c r="T34" s="283"/>
      <c r="U34" s="292"/>
      <c r="V34" s="292"/>
      <c r="W34" s="292"/>
      <c r="X34" s="292"/>
      <c r="Y34" s="292"/>
      <c r="Z34" s="292"/>
      <c r="AA34" s="292"/>
      <c r="AB34" s="292"/>
      <c r="AC34" s="284">
        <f t="shared" si="2"/>
        <v>2</v>
      </c>
      <c r="AD34" s="285" t="str">
        <f>IF($AC35&gt;$AC34, IFERROR(MATCH($AC34, $AC35:$AC$38, 0)-1, ROW($AD$38)-ROW()), "")</f>
        <v/>
      </c>
      <c r="AE34" s="286"/>
    </row>
    <row r="35" spans="1:31" s="291" customFormat="1" ht="13.95" customHeight="1" x14ac:dyDescent="0.3">
      <c r="A35" s="277"/>
      <c r="B35" s="290"/>
      <c r="C35" s="290" t="s">
        <v>94939</v>
      </c>
      <c r="D35" s="288"/>
      <c r="E35" s="288"/>
      <c r="F35" s="288"/>
      <c r="G35" s="288"/>
      <c r="H35" s="288"/>
      <c r="I35" s="288"/>
      <c r="J35" s="288"/>
      <c r="K35" s="287"/>
      <c r="L35" s="289" t="s">
        <v>94946</v>
      </c>
      <c r="M35" s="67">
        <f t="shared" si="4"/>
        <v>0</v>
      </c>
      <c r="N35" s="190">
        <f t="shared" si="1"/>
        <v>0</v>
      </c>
      <c r="O35" s="77">
        <f>VLOOKUP($L35, Begroting!$L$5:$S$148, COLUMNS($L:O), 0)</f>
        <v>0</v>
      </c>
      <c r="P35" s="77">
        <f>VLOOKUP($L35, Begroting!$L$5:$S$148, COLUMNS($L:P), 0)</f>
        <v>0</v>
      </c>
      <c r="Q35" s="77">
        <f>VLOOKUP($L35, Begroting!$L$5:$S$148, COLUMNS($L:Q), 0)</f>
        <v>0</v>
      </c>
      <c r="R35" s="77">
        <f>VLOOKUP($L35, Begroting!$L$5:$S$148, COLUMNS($L:R), 0)</f>
        <v>0</v>
      </c>
      <c r="S35" s="77">
        <f>VLOOKUP($L35, Begroting!$L$5:$S$148, COLUMNS($L:S), 0)</f>
        <v>0</v>
      </c>
      <c r="T35" s="283"/>
      <c r="U35" s="292"/>
      <c r="V35" s="292"/>
      <c r="W35" s="292"/>
      <c r="X35" s="292"/>
      <c r="Y35" s="292"/>
      <c r="Z35" s="292"/>
      <c r="AA35" s="292"/>
      <c r="AB35" s="292"/>
      <c r="AC35" s="284">
        <f t="shared" si="2"/>
        <v>1</v>
      </c>
      <c r="AD35" s="285" t="str">
        <f>IF($AC36&gt;$AC35, IFERROR(MATCH($AC35, $AC36:$AC$38, 0)-1, ROW($AD$38)-ROW()), "")</f>
        <v/>
      </c>
      <c r="AE35" s="286"/>
    </row>
    <row r="36" spans="1:31" s="291" customFormat="1" ht="13.95" customHeight="1" x14ac:dyDescent="0.3">
      <c r="A36" s="277"/>
      <c r="B36" s="290"/>
      <c r="C36" s="290" t="s">
        <v>94940</v>
      </c>
      <c r="D36" s="288"/>
      <c r="E36" s="288"/>
      <c r="F36" s="288"/>
      <c r="G36" s="288"/>
      <c r="H36" s="288"/>
      <c r="I36" s="288"/>
      <c r="J36" s="288"/>
      <c r="K36" s="287"/>
      <c r="L36" s="289" t="s">
        <v>94947</v>
      </c>
      <c r="M36" s="67">
        <f t="shared" si="4"/>
        <v>0</v>
      </c>
      <c r="N36" s="190">
        <f t="shared" si="1"/>
        <v>0</v>
      </c>
      <c r="O36" s="77">
        <f>VLOOKUP($L36, Begroting!$L$5:$S$148, COLUMNS($L:O), 0)</f>
        <v>0</v>
      </c>
      <c r="P36" s="77">
        <f>VLOOKUP($L36, Begroting!$L$5:$S$148, COLUMNS($L:P), 0)</f>
        <v>0</v>
      </c>
      <c r="Q36" s="77">
        <f>VLOOKUP($L36, Begroting!$L$5:$S$148, COLUMNS($L:Q), 0)</f>
        <v>0</v>
      </c>
      <c r="R36" s="77">
        <f>VLOOKUP($L36, Begroting!$L$5:$S$148, COLUMNS($L:R), 0)</f>
        <v>0</v>
      </c>
      <c r="S36" s="77">
        <f>VLOOKUP($L36, Begroting!$L$5:$S$148, COLUMNS($L:S), 0)</f>
        <v>0</v>
      </c>
      <c r="T36" s="283"/>
      <c r="U36" s="292"/>
      <c r="V36" s="292"/>
      <c r="W36" s="292"/>
      <c r="X36" s="292"/>
      <c r="Y36" s="292"/>
      <c r="Z36" s="292"/>
      <c r="AA36" s="292"/>
      <c r="AB36" s="292"/>
      <c r="AC36" s="284">
        <f t="shared" si="2"/>
        <v>1</v>
      </c>
      <c r="AD36" s="285" t="str">
        <f>IF($AC37&gt;$AC36, IFERROR(MATCH($AC36, $AC37:$AC$38, 0)-1, ROW($AD$38)-ROW()), "")</f>
        <v/>
      </c>
      <c r="AE36" s="286"/>
    </row>
    <row r="37" spans="1:31" s="291" customFormat="1" ht="13.95" customHeight="1" x14ac:dyDescent="0.3">
      <c r="A37" s="277"/>
      <c r="B37" s="290"/>
      <c r="C37" s="290" t="s">
        <v>94941</v>
      </c>
      <c r="D37" s="288"/>
      <c r="E37" s="288"/>
      <c r="F37" s="288"/>
      <c r="G37" s="288"/>
      <c r="H37" s="288"/>
      <c r="I37" s="288"/>
      <c r="J37" s="288"/>
      <c r="K37" s="287"/>
      <c r="L37" s="289" t="s">
        <v>94948</v>
      </c>
      <c r="M37" s="67">
        <f t="shared" si="4"/>
        <v>0</v>
      </c>
      <c r="N37" s="190">
        <f t="shared" si="1"/>
        <v>0</v>
      </c>
      <c r="O37" s="77">
        <f>VLOOKUP($L37, Begroting!$L$5:$S$148, COLUMNS($L:O), 0)</f>
        <v>0</v>
      </c>
      <c r="P37" s="77">
        <f>VLOOKUP($L37, Begroting!$L$5:$S$148, COLUMNS($L:P), 0)</f>
        <v>0</v>
      </c>
      <c r="Q37" s="77">
        <f>VLOOKUP($L37, Begroting!$L$5:$S$148, COLUMNS($L:Q), 0)</f>
        <v>0</v>
      </c>
      <c r="R37" s="77">
        <f>VLOOKUP($L37, Begroting!$L$5:$S$148, COLUMNS($L:R), 0)</f>
        <v>0</v>
      </c>
      <c r="S37" s="77">
        <f>VLOOKUP($L37, Begroting!$L$5:$S$148, COLUMNS($L:S), 0)</f>
        <v>0</v>
      </c>
      <c r="T37" s="283"/>
      <c r="U37" s="292"/>
      <c r="V37" s="292"/>
      <c r="W37" s="292"/>
      <c r="X37" s="292"/>
      <c r="Y37" s="292"/>
      <c r="Z37" s="292"/>
      <c r="AA37" s="292"/>
      <c r="AB37" s="292"/>
      <c r="AC37" s="284">
        <f t="shared" si="2"/>
        <v>1</v>
      </c>
      <c r="AD37" s="285" t="str">
        <f>IF($AC38&gt;$AC37, IFERROR(MATCH($AC37, $AC38:$AC$38, 0)-1, ROW($AD$38)-ROW()), "")</f>
        <v/>
      </c>
      <c r="AE37" s="286"/>
    </row>
    <row r="38" spans="1:31" s="291" customFormat="1" ht="13.95" customHeight="1" x14ac:dyDescent="0.3">
      <c r="A38" s="277"/>
      <c r="B38" s="290"/>
      <c r="C38" s="290" t="s">
        <v>94942</v>
      </c>
      <c r="D38" s="288"/>
      <c r="E38" s="288"/>
      <c r="F38" s="288"/>
      <c r="G38" s="288"/>
      <c r="H38" s="288"/>
      <c r="I38" s="288"/>
      <c r="J38" s="288"/>
      <c r="K38" s="287"/>
      <c r="L38" s="289" t="s">
        <v>94949</v>
      </c>
      <c r="M38" s="67">
        <f t="shared" si="4"/>
        <v>0</v>
      </c>
      <c r="N38" s="190">
        <f t="shared" si="1"/>
        <v>0</v>
      </c>
      <c r="O38" s="77">
        <f>VLOOKUP($L38, Begroting!$L$5:$S$148, COLUMNS($L:O), 0)</f>
        <v>0</v>
      </c>
      <c r="P38" s="77">
        <f>VLOOKUP($L38, Begroting!$L$5:$S$148, COLUMNS($L:P), 0)</f>
        <v>0</v>
      </c>
      <c r="Q38" s="77">
        <f>VLOOKUP($L38, Begroting!$L$5:$S$148, COLUMNS($L:Q), 0)</f>
        <v>0</v>
      </c>
      <c r="R38" s="77">
        <f>VLOOKUP($L38, Begroting!$L$5:$S$148, COLUMNS($L:R), 0)</f>
        <v>0</v>
      </c>
      <c r="S38" s="77">
        <f>VLOOKUP($L38, Begroting!$L$5:$S$148, COLUMNS($L:S), 0)</f>
        <v>0</v>
      </c>
      <c r="T38" s="283"/>
      <c r="U38" s="292"/>
      <c r="V38" s="292"/>
      <c r="W38" s="292"/>
      <c r="X38" s="292"/>
      <c r="Y38" s="292"/>
      <c r="Z38" s="292"/>
      <c r="AA38" s="292"/>
      <c r="AB38" s="292"/>
      <c r="AC38" s="284">
        <f t="shared" si="2"/>
        <v>1</v>
      </c>
      <c r="AD38" s="285" t="str">
        <f>IF($AC39&gt;$AC38, IFERROR(MATCH($AC38, $AC$38:$AC39, 0)-1, ROW($AD$38)-ROW()), "")</f>
        <v/>
      </c>
      <c r="AE38" s="286"/>
    </row>
    <row r="39" spans="1:31" s="291" customFormat="1" ht="13.95" customHeight="1" x14ac:dyDescent="0.3">
      <c r="A39" s="277"/>
      <c r="B39" s="290"/>
      <c r="C39" s="290"/>
      <c r="D39" s="288"/>
      <c r="E39" s="288"/>
      <c r="F39" s="288"/>
      <c r="G39" s="288"/>
      <c r="H39" s="288"/>
      <c r="I39" s="288"/>
      <c r="J39" s="288"/>
      <c r="K39" s="287"/>
      <c r="L39" s="289"/>
      <c r="M39" s="67"/>
      <c r="N39" s="190"/>
      <c r="O39" s="77"/>
      <c r="P39" s="77"/>
      <c r="Q39" s="77"/>
      <c r="R39" s="77"/>
      <c r="S39" s="77"/>
      <c r="T39" s="283"/>
      <c r="U39" s="292"/>
      <c r="V39" s="292"/>
      <c r="W39" s="292"/>
      <c r="X39" s="292"/>
      <c r="Y39" s="292"/>
      <c r="Z39" s="292"/>
      <c r="AA39" s="292"/>
      <c r="AB39" s="292"/>
      <c r="AC39" s="295"/>
      <c r="AD39" s="295"/>
      <c r="AE39" s="286"/>
    </row>
    <row r="40" spans="1:31" s="291" customFormat="1" ht="13.95" customHeight="1" x14ac:dyDescent="0.3">
      <c r="A40" s="277"/>
      <c r="B40" s="290"/>
      <c r="C40" s="290"/>
      <c r="D40" s="288"/>
      <c r="E40" s="288"/>
      <c r="F40" s="288"/>
      <c r="G40" s="288"/>
      <c r="H40" s="288"/>
      <c r="I40" s="303"/>
      <c r="J40" s="302" t="s">
        <v>94915</v>
      </c>
      <c r="K40" s="304"/>
      <c r="L40" s="305"/>
      <c r="M40" s="306">
        <f t="shared" si="3"/>
        <v>0</v>
      </c>
      <c r="N40" s="307">
        <f>IF(Begrotingstype="Stabiel", VALUE(O40), IF(O40&amp;P40&amp;Q40&amp;R40&amp;S40&lt;&gt;"", SUM(O40:S40)/5, ""))</f>
        <v>0</v>
      </c>
      <c r="O40" s="308">
        <f>O38-O41</f>
        <v>0</v>
      </c>
      <c r="P40" s="308">
        <f t="shared" ref="P40:S40" si="5">P38-P41</f>
        <v>0</v>
      </c>
      <c r="Q40" s="308">
        <f t="shared" si="5"/>
        <v>0</v>
      </c>
      <c r="R40" s="308">
        <f t="shared" si="5"/>
        <v>0</v>
      </c>
      <c r="S40" s="308">
        <f t="shared" si="5"/>
        <v>0</v>
      </c>
      <c r="T40" s="309"/>
      <c r="U40" s="292"/>
      <c r="V40" s="292"/>
      <c r="W40" s="292"/>
      <c r="X40" s="292"/>
      <c r="Y40" s="292"/>
      <c r="Z40" s="292"/>
      <c r="AA40" s="292"/>
      <c r="AB40" s="292"/>
      <c r="AC40" s="284"/>
      <c r="AD40" s="285"/>
      <c r="AE40" s="286"/>
    </row>
    <row r="41" spans="1:31" s="291" customFormat="1" ht="13.95" customHeight="1" x14ac:dyDescent="0.3">
      <c r="A41" s="277"/>
      <c r="B41" s="290"/>
      <c r="C41" s="290"/>
      <c r="D41" s="288"/>
      <c r="E41" s="288"/>
      <c r="F41" s="288"/>
      <c r="G41" s="288"/>
      <c r="H41" s="288"/>
      <c r="I41" s="303"/>
      <c r="J41" s="302" t="s">
        <v>94916</v>
      </c>
      <c r="K41" s="304"/>
      <c r="L41" s="305"/>
      <c r="M41" s="306">
        <f t="shared" si="3"/>
        <v>0</v>
      </c>
      <c r="N41" s="307">
        <f>IF(Begrotingstype="Stabiel", VALUE(O41), IF(O41&amp;P41&amp;Q41&amp;R41&amp;S41&lt;&gt;"", SUM(O41:S41)/5, ""))</f>
        <v>0</v>
      </c>
      <c r="O41" s="308">
        <f>O38-O6-O7-O8-Begroting!O35-Begroting!O36-Begroting!O37-Resultaatsplanning!O10-Resultaatsplanning!O11-Resultaatsplanning!O23-O30-O36-O34</f>
        <v>0</v>
      </c>
      <c r="P41" s="308">
        <f>P38-P6-P7-P8-Begroting!P35-Begroting!P36-Begroting!P37-Resultaatsplanning!P10-Resultaatsplanning!P11-Resultaatsplanning!P23-P30-P36-P34</f>
        <v>0</v>
      </c>
      <c r="Q41" s="308">
        <f>Q38-Q6-Q7-Q8-Begroting!Q35-Begroting!Q36-Begroting!Q37-Resultaatsplanning!Q10-Resultaatsplanning!Q11-Resultaatsplanning!Q23-Q30-Q36-Q34</f>
        <v>0</v>
      </c>
      <c r="R41" s="308">
        <f>R38-R6-R7-R8-Begroting!R35-Begroting!R36-Begroting!R37-Resultaatsplanning!R10-Resultaatsplanning!R11-Resultaatsplanning!R23-R30-R36-R34</f>
        <v>0</v>
      </c>
      <c r="S41" s="308">
        <f>S38-S6-S7-S8-Begroting!S35-Begroting!S36-Begroting!S37-Resultaatsplanning!S10-Resultaatsplanning!S11-Resultaatsplanning!S23-S30-S36-S34</f>
        <v>0</v>
      </c>
      <c r="T41" s="309"/>
      <c r="U41" s="292"/>
      <c r="V41" s="292"/>
      <c r="W41" s="292"/>
      <c r="X41" s="292"/>
      <c r="Y41" s="292"/>
      <c r="Z41" s="292"/>
      <c r="AA41" s="292"/>
      <c r="AB41" s="292"/>
      <c r="AC41" s="284"/>
      <c r="AD41" s="285"/>
      <c r="AE41" s="286"/>
    </row>
    <row r="42" spans="1:31" s="291" customFormat="1" ht="13.95" customHeight="1" x14ac:dyDescent="0.3">
      <c r="A42" s="277"/>
      <c r="B42" s="290"/>
      <c r="C42" s="290"/>
      <c r="D42" s="288"/>
      <c r="E42" s="288"/>
      <c r="F42" s="288"/>
      <c r="G42" s="288"/>
      <c r="H42" s="288"/>
      <c r="I42" s="312"/>
      <c r="J42" s="313"/>
      <c r="K42" s="314"/>
      <c r="L42" s="315"/>
      <c r="M42" s="316"/>
      <c r="N42" s="316"/>
      <c r="O42" s="317"/>
      <c r="P42" s="317"/>
      <c r="Q42" s="317"/>
      <c r="R42" s="317"/>
      <c r="S42" s="317"/>
      <c r="T42" s="318"/>
      <c r="U42" s="292"/>
      <c r="V42" s="292"/>
      <c r="W42" s="292"/>
      <c r="X42" s="292"/>
      <c r="Y42" s="292"/>
      <c r="Z42" s="292"/>
      <c r="AA42" s="292"/>
      <c r="AB42" s="292"/>
      <c r="AC42" s="287"/>
      <c r="AE42" s="319"/>
    </row>
    <row r="43" spans="1:31" ht="14.4" customHeight="1" x14ac:dyDescent="0.3">
      <c r="A43" s="293"/>
      <c r="B43" s="294"/>
      <c r="C43" s="293"/>
      <c r="D43" s="294"/>
      <c r="E43" s="293"/>
      <c r="F43" s="294"/>
      <c r="G43" s="293"/>
      <c r="H43" s="294"/>
      <c r="I43" s="293"/>
      <c r="J43" s="294"/>
      <c r="K43" s="293"/>
      <c r="L43" s="294"/>
      <c r="M43" s="293"/>
      <c r="N43" s="293"/>
      <c r="O43" s="293"/>
      <c r="P43" s="294"/>
      <c r="Q43" s="294"/>
      <c r="R43" s="293"/>
      <c r="S43" s="294"/>
      <c r="T43" s="293"/>
      <c r="U43" s="294"/>
      <c r="V43" s="293"/>
      <c r="W43" s="294"/>
      <c r="X43" s="293"/>
      <c r="Y43" s="294"/>
      <c r="Z43" s="293"/>
      <c r="AA43" s="294"/>
      <c r="AB43" s="293"/>
      <c r="AC43" s="295"/>
      <c r="AD43" s="295" t="s">
        <v>13</v>
      </c>
      <c r="AE43" s="296"/>
    </row>
    <row r="44" spans="1:31" s="265" customFormat="1" ht="14.4" customHeight="1" x14ac:dyDescent="0.3">
      <c r="AE44" s="297"/>
    </row>
  </sheetData>
  <sheetProtection algorithmName="SHA-512" hashValue="dWdOC9qiZDNtlHFlPy6thJKeYqu9ILq7cx51Lc6w9Et2SPGbhEUGv3kBO4K3SyTkpi9Gf1gCWhKTkjyUaFISjg==" saltValue="ZM8p2tOWwaOCVTHs54j54w==" spinCount="100000" sheet="1" objects="1" scenarios="1" selectLockedCells="1"/>
  <mergeCells count="2">
    <mergeCell ref="B2:J3"/>
    <mergeCell ref="D17:K17"/>
  </mergeCells>
  <conditionalFormatting sqref="M2">
    <cfRule type="expression" dxfId="29" priority="2">
      <formula>$L$2="Stabiel"</formula>
    </cfRule>
  </conditionalFormatting>
  <conditionalFormatting sqref="B5:AA38">
    <cfRule type="expression" dxfId="28" priority="14">
      <formula>$AC5=5</formula>
    </cfRule>
    <cfRule type="expression" dxfId="27" priority="16">
      <formula>$AC5=1</formula>
    </cfRule>
  </conditionalFormatting>
  <conditionalFormatting sqref="D5:Y38">
    <cfRule type="expression" dxfId="26" priority="17">
      <formula>$AC5=3</formula>
    </cfRule>
  </conditionalFormatting>
  <conditionalFormatting sqref="E5:X38">
    <cfRule type="expression" dxfId="25" priority="18">
      <formula>$AC5=4</formula>
    </cfRule>
  </conditionalFormatting>
  <conditionalFormatting sqref="G5:V38">
    <cfRule type="expression" dxfId="24" priority="19">
      <formula>$AC5=6</formula>
    </cfRule>
  </conditionalFormatting>
  <conditionalFormatting sqref="H5:U38">
    <cfRule type="expression" dxfId="23" priority="20">
      <formula>$AC5=7</formula>
    </cfRule>
  </conditionalFormatting>
  <conditionalFormatting sqref="I5:T38">
    <cfRule type="expression" dxfId="22" priority="21">
      <formula>$AC5=8</formula>
    </cfRule>
  </conditionalFormatting>
  <conditionalFormatting sqref="L2">
    <cfRule type="expression" dxfId="21" priority="1">
      <formula>Begrotingstype=""</formula>
    </cfRule>
  </conditionalFormatting>
  <conditionalFormatting sqref="O5:O38">
    <cfRule type="containsBlanks" dxfId="20" priority="8">
      <formula>LEN(TRIM(O5))=0</formula>
    </cfRule>
    <cfRule type="expression" dxfId="19" priority="9">
      <formula>AND(O5&lt;&gt;"", _xlfn.ISFORMULA(O5)=FALSE)</formula>
    </cfRule>
  </conditionalFormatting>
  <conditionalFormatting sqref="C5:Z38">
    <cfRule type="expression" dxfId="18" priority="15">
      <formula>$AC5=2</formula>
    </cfRule>
  </conditionalFormatting>
  <conditionalFormatting sqref="P5:S38 P40:S41">
    <cfRule type="expression" dxfId="17" priority="6">
      <formula>$L$2="Stabiel"</formula>
    </cfRule>
    <cfRule type="expression" dxfId="16" priority="10">
      <formula>AND($L$2&lt;&gt;"Stabiel", P5="")</formula>
    </cfRule>
    <cfRule type="expression" dxfId="15" priority="11">
      <formula>AND($L$2&lt;&gt;"Stabiel", P5&lt;&gt;"", _xlfn.ISFORMULA(P5)=FALSE)</formula>
    </cfRule>
  </conditionalFormatting>
  <conditionalFormatting sqref="O5:S38">
    <cfRule type="expression" dxfId="14" priority="1270">
      <formula>#REF!&lt;&gt;""</formula>
    </cfRule>
    <cfRule type="expression" dxfId="13" priority="1271">
      <formula>#REF!&lt;&gt;""</formula>
    </cfRule>
    <cfRule type="expression" dxfId="12" priority="1272">
      <formula>#REF!&lt;&gt;""</formula>
    </cfRule>
  </conditionalFormatting>
  <conditionalFormatting sqref="AE5:BD38">
    <cfRule type="expression" dxfId="11" priority="1273">
      <formula>#REF!&lt;&gt;""</formula>
    </cfRule>
    <cfRule type="expression" dxfId="10" priority="1274">
      <formula>$AE5&lt;&gt;""</formula>
    </cfRule>
  </conditionalFormatting>
  <pageMargins left="0.70866141732283472" right="0.70866141732283472" top="0.74803149606299213" bottom="0.74803149606299213" header="0.31496062992125984" footer="0.31496062992125984"/>
  <pageSetup paperSize="9" scale="59" fitToHeight="0" orientation="portrait" r:id="rId1"/>
  <headerFooter>
    <oddHeader>&amp;L&amp;G&amp;R&amp;A</oddHeader>
    <oddFooter>Pagina &amp;P van &amp;N</oddFooter>
  </headerFooter>
  <ignoredErrors>
    <ignoredError sqref="L34:L38" numberStoredAsText="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D147D-E488-49F2-BE62-2B3F9131F2A6}">
  <sheetPr codeName="Blad5">
    <pageSetUpPr fitToPage="1"/>
  </sheetPr>
  <dimension ref="A1:M15"/>
  <sheetViews>
    <sheetView showGridLines="0" zoomScaleNormal="100" workbookViewId="0">
      <pane ySplit="3" topLeftCell="A4" activePane="bottomLeft" state="frozen"/>
      <selection pane="bottomLeft"/>
    </sheetView>
  </sheetViews>
  <sheetFormatPr defaultRowHeight="14.4" x14ac:dyDescent="0.3"/>
  <cols>
    <col min="1" max="2" width="2.33203125" customWidth="1"/>
    <col min="3" max="3" width="33.6640625" customWidth="1"/>
    <col min="4" max="4" width="8.77734375" customWidth="1"/>
    <col min="5" max="5" width="22.21875" customWidth="1"/>
    <col min="6" max="6" width="19.44140625" customWidth="1"/>
    <col min="7" max="7" width="11.33203125" customWidth="1"/>
    <col min="8" max="10" width="20" customWidth="1"/>
    <col min="11" max="11" width="2.33203125" customWidth="1"/>
    <col min="12" max="12" width="2.33203125" style="106" customWidth="1"/>
    <col min="13" max="13" width="8.88671875" hidden="1" customWidth="1"/>
  </cols>
  <sheetData>
    <row r="1" spans="1:13" ht="24" customHeight="1" x14ac:dyDescent="0.3">
      <c r="A1" s="26"/>
      <c r="D1" s="247" t="str" cm="1">
        <f t="array" aca="1" ref="D1" ca="1">IF(Sjabloon_status="Test", Watermark_test, IF((Datum_vervaldatum-TODAY())&lt;=0, Watermark_vervallen, IF((Datum_deadline-TODAY())&lt;0, Watermark_aanmaning, "")))</f>
        <v>Dit model dient enkel voor testdoeleinden. De definitieve versie kan hiervan afwijken. Niet gebruiken bij de echte aanvraag!</v>
      </c>
    </row>
    <row r="2" spans="1:13" s="1" customFormat="1" ht="24" customHeight="1" x14ac:dyDescent="0.3">
      <c r="A2" s="107"/>
      <c r="B2" s="108" t="s">
        <v>94</v>
      </c>
      <c r="C2" s="109"/>
      <c r="D2" s="110"/>
      <c r="E2" s="110"/>
      <c r="F2" s="110"/>
      <c r="G2" s="110"/>
      <c r="H2" s="107"/>
      <c r="I2" s="107"/>
      <c r="J2" s="107"/>
      <c r="K2" s="107"/>
      <c r="L2" s="106"/>
    </row>
    <row r="3" spans="1:13" x14ac:dyDescent="0.3">
      <c r="A3" s="33"/>
      <c r="B3" s="33"/>
      <c r="C3" s="111"/>
      <c r="D3" s="111"/>
      <c r="E3" s="111"/>
      <c r="F3" s="111"/>
      <c r="G3" s="111"/>
      <c r="H3" s="111"/>
      <c r="I3" s="111"/>
      <c r="J3" s="111"/>
      <c r="K3" s="33"/>
      <c r="L3" s="112"/>
    </row>
    <row r="4" spans="1:13" x14ac:dyDescent="0.3">
      <c r="C4" s="113"/>
      <c r="D4" s="113"/>
      <c r="E4" s="113"/>
      <c r="F4" s="113"/>
      <c r="G4" s="113"/>
      <c r="H4" s="113"/>
      <c r="I4" s="113"/>
      <c r="J4" s="113"/>
    </row>
    <row r="5" spans="1:13" x14ac:dyDescent="0.3">
      <c r="B5" s="114" t="s">
        <v>35</v>
      </c>
      <c r="C5" s="4"/>
      <c r="D5" s="4"/>
      <c r="E5" s="30"/>
      <c r="F5" s="30"/>
      <c r="G5" s="113"/>
      <c r="H5" s="113"/>
      <c r="I5" s="113"/>
      <c r="J5" s="113"/>
      <c r="M5" t="s">
        <v>92</v>
      </c>
    </row>
    <row r="6" spans="1:13" ht="3.6" customHeight="1" x14ac:dyDescent="0.3">
      <c r="L6"/>
    </row>
    <row r="7" spans="1:13" ht="17.55" customHeight="1" x14ac:dyDescent="0.3">
      <c r="B7" s="42"/>
      <c r="C7" s="115" t="s">
        <v>419</v>
      </c>
      <c r="D7" s="116" t="str">
        <f t="shared" ref="D7:D9" si="0">IF(M7&lt;&gt;0, "✘", "✔")</f>
        <v>✘</v>
      </c>
      <c r="E7" s="53" t="str">
        <f t="shared" ref="E7:E9" si="1">IF(M7&lt;&gt;0, "fout(en) gevonden en/of onvolledig", "geen fouten gevonden")</f>
        <v>fout(en) gevonden en/of onvolledig</v>
      </c>
      <c r="F7" s="42"/>
      <c r="M7">
        <f>Activiteiten!BB1006+Activiteiten!R4</f>
        <v>1</v>
      </c>
    </row>
    <row r="8" spans="1:13" ht="17.55" customHeight="1" x14ac:dyDescent="0.3">
      <c r="B8" s="42"/>
      <c r="C8" s="115" t="s">
        <v>94921</v>
      </c>
      <c r="D8" s="116" t="str">
        <f t="shared" si="0"/>
        <v>✘</v>
      </c>
      <c r="E8" s="53" t="str">
        <f t="shared" si="1"/>
        <v>fout(en) gevonden en/of onvolledig</v>
      </c>
      <c r="F8" s="42"/>
      <c r="I8" s="117"/>
      <c r="J8" s="117"/>
      <c r="M8">
        <f>'Werknemers (binnen RSZ)'!AS506+'Werknemers (binnen RSZ)'!O4</f>
        <v>1</v>
      </c>
    </row>
    <row r="9" spans="1:13" ht="17.55" customHeight="1" x14ac:dyDescent="0.3">
      <c r="B9" s="42"/>
      <c r="C9" s="115" t="s">
        <v>94922</v>
      </c>
      <c r="D9" s="116" t="str">
        <f t="shared" si="0"/>
        <v>✘</v>
      </c>
      <c r="E9" s="53" t="str">
        <f t="shared" si="1"/>
        <v>fout(en) gevonden en/of onvolledig</v>
      </c>
      <c r="F9" s="42"/>
      <c r="G9" s="336" t="str">
        <f>IF(M14&lt;&gt;0,
"✘",
"✔")</f>
        <v>✘</v>
      </c>
      <c r="H9" s="337" t="str">
        <f>IF(M14&lt;&gt;0,
"Het document werd nog niet volledig (correct) ingevuld 
en mag niet ingediend worden.",
"Het document werd correct ingevuld en mag ingediend worden.")</f>
        <v>Het document werd nog niet volledig (correct) ingevuld 
en mag niet ingediend worden.</v>
      </c>
      <c r="I9" s="337"/>
      <c r="J9" s="337"/>
      <c r="M9">
        <f>'Medewerkers (buiten RSZ)'!AJ506+'Medewerkers (buiten RSZ)'!J4</f>
        <v>1</v>
      </c>
    </row>
    <row r="10" spans="1:13" ht="17.55" customHeight="1" x14ac:dyDescent="0.3">
      <c r="B10" s="42"/>
      <c r="C10" s="245" t="s">
        <v>94979</v>
      </c>
      <c r="D10" s="116" t="str">
        <f>IF(M10&lt;&gt;0, "✘", "✔")</f>
        <v>✘</v>
      </c>
      <c r="E10" s="53" t="str">
        <f>IF(M10&lt;&gt;0, "fout(en) gevonden en/of onvolledig", "geen fouten gevonden")</f>
        <v>fout(en) gevonden en/of onvolledig</v>
      </c>
      <c r="G10" s="336"/>
      <c r="H10" s="337"/>
      <c r="I10" s="337"/>
      <c r="J10" s="337"/>
      <c r="M10">
        <f>IF(OR(Begroting!O82=0, Begroting!O5=0), 1, SUM(Begroting!BB150:BF150,Begroting!BL150:BP150))</f>
        <v>1</v>
      </c>
    </row>
    <row r="11" spans="1:13" ht="17.55" customHeight="1" x14ac:dyDescent="0.3">
      <c r="C11" s="245" t="s">
        <v>93</v>
      </c>
      <c r="D11" s="116" t="str">
        <f>IF(M11&lt;&gt;0, "✘", "✔")</f>
        <v>✔</v>
      </c>
      <c r="E11" s="53" t="str">
        <f>IF(M11&lt;&gt;0, "fout(en) gevonden en/of onvolledig", "geen fouten gevonden")</f>
        <v>geen fouten gevonden</v>
      </c>
      <c r="M11">
        <f>Toelichting!AF150</f>
        <v>0</v>
      </c>
    </row>
    <row r="12" spans="1:13" ht="17.55" customHeight="1" x14ac:dyDescent="0.3">
      <c r="C12" s="230"/>
      <c r="D12" s="116"/>
      <c r="E12" s="53"/>
    </row>
    <row r="13" spans="1:13" x14ac:dyDescent="0.3">
      <c r="C13" s="1"/>
    </row>
    <row r="14" spans="1:13" x14ac:dyDescent="0.3">
      <c r="M14">
        <f>SUM(M7:M11)</f>
        <v>4</v>
      </c>
    </row>
    <row r="15" spans="1:13" x14ac:dyDescent="0.3">
      <c r="A15" s="33"/>
      <c r="B15" s="33"/>
      <c r="C15" s="33"/>
      <c r="D15" s="33"/>
      <c r="E15" s="33"/>
      <c r="F15" s="33"/>
      <c r="G15" s="33"/>
      <c r="H15" s="33"/>
      <c r="I15" s="33"/>
      <c r="J15" s="33"/>
      <c r="K15" s="33"/>
      <c r="L15" s="112"/>
      <c r="M15" t="s">
        <v>13</v>
      </c>
    </row>
  </sheetData>
  <sheetProtection algorithmName="SHA-512" hashValue="Hy7mohRyIvKZED9Y5I7gOzEGVUg6C2k2mCREGlimJXpdA6dfLoqV4OEOyK2sO1VkagKfiw5Kbzmviw0lc5KCug==" saltValue="QMTKvyfleIJ1INeduRBuCw==" spinCount="100000" sheet="1" objects="1" scenarios="1" selectLockedCells="1"/>
  <mergeCells count="2">
    <mergeCell ref="G9:G10"/>
    <mergeCell ref="H9:J10"/>
  </mergeCells>
  <conditionalFormatting sqref="G9:J10">
    <cfRule type="expression" dxfId="9" priority="1">
      <formula>$M$14=0</formula>
    </cfRule>
    <cfRule type="expression" dxfId="8" priority="2">
      <formula>$M$14&lt;&gt;0</formula>
    </cfRule>
  </conditionalFormatting>
  <conditionalFormatting sqref="C7:E12">
    <cfRule type="expression" dxfId="7" priority="3">
      <formula>$M7&lt;&gt;0</formula>
    </cfRule>
    <cfRule type="expression" dxfId="6" priority="4">
      <formula>$M7=0</formula>
    </cfRule>
  </conditionalFormatting>
  <dataValidations disablePrompts="1" count="1">
    <dataValidation type="list" allowBlank="1" showInputMessage="1" showErrorMessage="1" sqref="G3:G6" xr:uid="{8C4F6272-A10C-4046-927D-8A2F836A8010}">
      <formula1>Rol</formula1>
    </dataValidation>
  </dataValidations>
  <hyperlinks>
    <hyperlink ref="C9" location="'Medewerkers (buiten RSZ)'!A1" display="Medewerkers zonder RSZ-bijdrage:" xr:uid="{8736615E-4D34-4D07-925A-1DB82FB60603}"/>
    <hyperlink ref="C7" location="Activiteiten!A1" display="Activiteiten" xr:uid="{62031AA1-C324-44F6-B82C-B38D7A5523FD}"/>
    <hyperlink ref="C8" location="'Werknemers (binnen RSZ)'!A1" display="Werknemers met RSZ-bijdrage:" xr:uid="{DDA14B0E-B713-4FA5-AE7E-0967577A0BF0}"/>
    <hyperlink ref="C10" location="Begroting!A1" display="Begroting:" xr:uid="{BB689618-DB4F-4983-BAA6-B70333AA1A41}"/>
    <hyperlink ref="C11" location="Toelichting!A1" display="Toelichting:" xr:uid="{5EE21A09-BF2C-453A-B373-FED28F97402E}"/>
  </hyperlinks>
  <pageMargins left="0.70866141732283472" right="0.70866141732283472" top="0.74803149606299213" bottom="0.74803149606299213" header="0.31496062992125984" footer="0.31496062992125984"/>
  <pageSetup paperSize="9" scale="58" fitToHeight="0" orientation="portrait" r:id="rId1"/>
  <headerFooter>
    <oddFooter>Pagina &amp;P van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k D A A B Q S w M E F A A C A A g A 6 V Y v U L x I + G 2 p A A A A + Q A A A B I A H A B D b 2 5 m a W c v U G F j a 2 F n Z S 5 4 b W w g o h g A K K A U A A A A A A A A A A A A A A A A A A A A A A A A A A A A h Y / R C o I w G I V f R X b v N i d Z y O + E o r u E I I h u x 1 o 6 0 h l u N t + t i x 6 p V 0 g o q 7 s u z + E 7 8 J 3 H 7 Q 7 5 0 N T B V X V W t y Z D E a Y o U E a 2 R 2 3 K D P X u F C 5 Q z m E r 5 F m U K h h h Y 9 P B 6 g x V z l 1 S Q r z 3 2 M e 4 7 U r C K I 3 I o d j s Z K U a E W p j n T B S o c / q + H + F O O x f M p z h J M G z e J 7 g K G E M y N R D o c 2 X Y a M y p k B + S l j 1 t e s 7 x U 0 d L t d A p g j k f Y M / A V B L A w Q U A A I A C A D p V i 9 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V Y v U C i K R 7 g O A A A A E Q A A A B M A H A B G b 3 J t d W x h c y 9 T Z W N 0 a W 9 u M S 5 t I K I Y A C i g F A A A A A A A A A A A A A A A A A A A A A A A A A A A A C t O T S 7 J z M 9 T C I b Q h t Y A U E s B A i 0 A F A A C A A g A 6 V Y v U L x I + G 2 p A A A A + Q A A A B I A A A A A A A A A A A A A A A A A A A A A A E N v b m Z p Z y 9 Q Y W N r Y W d l L n h t b F B L A Q I t A B Q A A g A I A O l W L 1 A P y u m r p A A A A O k A A A A T A A A A A A A A A A A A A A A A A P U A A A B b Q 2 9 u d G V u d F 9 U e X B l c 1 0 u e G 1 s U E s B A i 0 A F A A C A A g A 6 V Y v U C 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F D A F d G X k a N H g R I t n c X l H T I A A A A A A g A A A A A A A 2 Y A A M A A A A A Q A A A A Q K o c D o O n P B J B R e G Y + Y D T s Q A A A A A E g A A A o A A A A B A A A A C w l r 6 L u i o M I 5 9 R N 6 q x c B T / U A A A A M V w i 9 n M V D q i u Z N a q + v m J H Z y r 3 l y z C i 1 t j J c r o J j 3 r v H J w W X z l A J G T / 7 T G r V K p e 0 r A m P 3 I N x u 7 K F F e R C T b N E R l n 6 k w P c V f L C c 3 M c R P k L d 5 9 Q F A A A A P w a G x a O l i 9 k B h 1 T w v E c P p 9 v 2 x q 4 < / 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C82BC53B399E8468685C583C01D95C7" ma:contentTypeVersion="11" ma:contentTypeDescription="Een nieuw document maken." ma:contentTypeScope="" ma:versionID="ee8dce8d8a770b93aeb9ff5ecfbd44bc">
  <xsd:schema xmlns:xsd="http://www.w3.org/2001/XMLSchema" xmlns:xs="http://www.w3.org/2001/XMLSchema" xmlns:p="http://schemas.microsoft.com/office/2006/metadata/properties" xmlns:ns3="9bc6f30d-a300-4a96-9d35-d476dffbdfc4" xmlns:ns4="6bd2e08b-4ca0-4ec8-8481-300baee65fbb" targetNamespace="http://schemas.microsoft.com/office/2006/metadata/properties" ma:root="true" ma:fieldsID="87de5241de2a3684f7b4cdf6b9d07e75" ns3:_="" ns4:_="">
    <xsd:import namespace="9bc6f30d-a300-4a96-9d35-d476dffbdfc4"/>
    <xsd:import namespace="6bd2e08b-4ca0-4ec8-8481-300baee65fb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c6f30d-a300-4a96-9d35-d476dffbdf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d2e08b-4ca0-4ec8-8481-300baee65fbb"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SharingHintHash" ma:index="12"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618B8B-EB76-45BD-85D2-1820FAAD0CA5}">
  <ds:schemaRefs>
    <ds:schemaRef ds:uri="http://schemas.microsoft.com/DataMashup"/>
  </ds:schemaRefs>
</ds:datastoreItem>
</file>

<file path=customXml/itemProps2.xml><?xml version="1.0" encoding="utf-8"?>
<ds:datastoreItem xmlns:ds="http://schemas.openxmlformats.org/officeDocument/2006/customXml" ds:itemID="{73F2E089-55CE-4CD1-9322-BCE64361CEAE}">
  <ds:schemaRefs>
    <ds:schemaRef ds:uri="http://schemas.microsoft.com/sharepoint/v3/contenttype/forms"/>
  </ds:schemaRefs>
</ds:datastoreItem>
</file>

<file path=customXml/itemProps3.xml><?xml version="1.0" encoding="utf-8"?>
<ds:datastoreItem xmlns:ds="http://schemas.openxmlformats.org/officeDocument/2006/customXml" ds:itemID="{A4B5573B-D9E8-45BE-995F-136EC4E70784}">
  <ds:schemaRefs>
    <ds:schemaRef ds:uri="http://purl.org/dc/dcmitype/"/>
    <ds:schemaRef ds:uri="6bd2e08b-4ca0-4ec8-8481-300baee65fbb"/>
    <ds:schemaRef ds:uri="http://purl.org/dc/terms/"/>
    <ds:schemaRef ds:uri="http://schemas.microsoft.com/office/infopath/2007/PartnerControls"/>
    <ds:schemaRef ds:uri="http://schemas.microsoft.com/office/2006/documentManagement/types"/>
    <ds:schemaRef ds:uri="http://purl.org/dc/elements/1.1/"/>
    <ds:schemaRef ds:uri="9bc6f30d-a300-4a96-9d35-d476dffbdfc4"/>
    <ds:schemaRef ds:uri="http://schemas.openxmlformats.org/package/2006/metadata/core-propertie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0D7AF4C5-43EF-4C97-86AF-3F758F48AD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c6f30d-a300-4a96-9d35-d476dffbdfc4"/>
    <ds:schemaRef ds:uri="6bd2e08b-4ca0-4ec8-8481-300baee65f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81</vt:i4>
      </vt:variant>
    </vt:vector>
  </HeadingPairs>
  <TitlesOfParts>
    <vt:vector size="92" baseType="lpstr">
      <vt:lpstr>Vooraf</vt:lpstr>
      <vt:lpstr>Activiteiten</vt:lpstr>
      <vt:lpstr>Werknemers (binnen RSZ)</vt:lpstr>
      <vt:lpstr>Medewerkers (buiten RSZ)</vt:lpstr>
      <vt:lpstr>Begroting</vt:lpstr>
      <vt:lpstr>Toelichting</vt:lpstr>
      <vt:lpstr>Optionele toelichting</vt:lpstr>
      <vt:lpstr>Resultaatsplanning</vt:lpstr>
      <vt:lpstr>Samenvatting</vt:lpstr>
      <vt:lpstr>Keuzelijsten</vt:lpstr>
      <vt:lpstr>Controleblad</vt:lpstr>
      <vt:lpstr>Controleblad!Afdrukbereik</vt:lpstr>
      <vt:lpstr>Toelichting!Afdrukbereik</vt:lpstr>
      <vt:lpstr>Begrotingstype</vt:lpstr>
      <vt:lpstr>Datum_beleidsperiode_begin</vt:lpstr>
      <vt:lpstr>Datum_beleidsperiode_einde</vt:lpstr>
      <vt:lpstr>Datum_deadline</vt:lpstr>
      <vt:lpstr>Datum_vervaldatum</vt:lpstr>
      <vt:lpstr>Datum_werkingsjaar</vt:lpstr>
      <vt:lpstr>lstActiviteitDiscipline</vt:lpstr>
      <vt:lpstr>lstActiviteitFunctie</vt:lpstr>
      <vt:lpstr>lstActiviteitParticipatieType</vt:lpstr>
      <vt:lpstr>lstActiviteitRol</vt:lpstr>
      <vt:lpstr>lstActiviteitStatus</vt:lpstr>
      <vt:lpstr>lstActiviteitType</vt:lpstr>
      <vt:lpstr>lstActiviteitWerkingstype</vt:lpstr>
      <vt:lpstr>lstArbeidsovereenkomstAard</vt:lpstr>
      <vt:lpstr>lstArbeidsovereenkomstJuridischeAard</vt:lpstr>
      <vt:lpstr>lstArbeidsovereenkomstType</vt:lpstr>
      <vt:lpstr>lstBegrotingType</vt:lpstr>
      <vt:lpstr>lstGeslacht</vt:lpstr>
      <vt:lpstr>lstJaNee</vt:lpstr>
      <vt:lpstr>lstLocatieBelgieGemeente</vt:lpstr>
      <vt:lpstr>lstLocatieBelgiePostcode</vt:lpstr>
      <vt:lpstr>lstLocatieNv1</vt:lpstr>
      <vt:lpstr>lstLocatieNv2BuitenEuropa</vt:lpstr>
      <vt:lpstr>lstLocatieNv2Europa</vt:lpstr>
      <vt:lpstr>lstLocatieNv3Bulgarije</vt:lpstr>
      <vt:lpstr>lstLocatieNv3Cyprus</vt:lpstr>
      <vt:lpstr>lstLocatieNv3Denemarken</vt:lpstr>
      <vt:lpstr>lstLocatieNv3Duitsland</vt:lpstr>
      <vt:lpstr>lstLocatieNv3Estland</vt:lpstr>
      <vt:lpstr>lstLocatieNv3Finland</vt:lpstr>
      <vt:lpstr>lstLocatieNv3Frankrijk</vt:lpstr>
      <vt:lpstr>lstLocatieNv3Griekenland</vt:lpstr>
      <vt:lpstr>lstLocatieNv3Hongarije</vt:lpstr>
      <vt:lpstr>lstLocatieNv3Ierland</vt:lpstr>
      <vt:lpstr>lstLocatieNv3Italië</vt:lpstr>
      <vt:lpstr>lstLocatieNv3Kroatië</vt:lpstr>
      <vt:lpstr>lstLocatieNv3Letland</vt:lpstr>
      <vt:lpstr>lstLocatieNv3Liechtenstein</vt:lpstr>
      <vt:lpstr>lstLocatieNv3Litouwen</vt:lpstr>
      <vt:lpstr>lstLocatieNv3Luxemburg</vt:lpstr>
      <vt:lpstr>lstLocatieNv3Malta</vt:lpstr>
      <vt:lpstr>lstLocatieNv3Nederland</vt:lpstr>
      <vt:lpstr>lstLocatieNv3Oostenrijk</vt:lpstr>
      <vt:lpstr>lstLocatieNv3Polen</vt:lpstr>
      <vt:lpstr>lstLocatieNv3Portugal</vt:lpstr>
      <vt:lpstr>lstLocatieNv3Roemenië</vt:lpstr>
      <vt:lpstr>lstLocatieNv3Slovenië</vt:lpstr>
      <vt:lpstr>lstLocatieNv3Slowakije</vt:lpstr>
      <vt:lpstr>lstLocatieNv3Spanje</vt:lpstr>
      <vt:lpstr>lstLocatieNv3Tsjechië</vt:lpstr>
      <vt:lpstr>lstLocatieNv3Turkije</vt:lpstr>
      <vt:lpstr>lstLocatieNv3VerenigdKoninkrijk</vt:lpstr>
      <vt:lpstr>lstLocatieNv3Zweden</vt:lpstr>
      <vt:lpstr>lstLocatieNv3Zwitserland</vt:lpstr>
      <vt:lpstr>lstNietWerknemerFunctie</vt:lpstr>
      <vt:lpstr>lstNietWerknemerRelatietype</vt:lpstr>
      <vt:lpstr>lstNietWerknemerVergoedingswijze</vt:lpstr>
      <vt:lpstr>lstOpleidingsniveau</vt:lpstr>
      <vt:lpstr>lstParitairComite</vt:lpstr>
      <vt:lpstr>lstPC121FunctieGroep</vt:lpstr>
      <vt:lpstr>lstPC121Kwalificatie</vt:lpstr>
      <vt:lpstr>lstPC200FunctieGroep</vt:lpstr>
      <vt:lpstr>lstPC200Kwalificatie</vt:lpstr>
      <vt:lpstr>lstPC218Kwalificatie</vt:lpstr>
      <vt:lpstr>lstPC227FunctieGroep</vt:lpstr>
      <vt:lpstr>lstPC227Kwalificatie</vt:lpstr>
      <vt:lpstr>lstPC302FunctieGroep</vt:lpstr>
      <vt:lpstr>lstPC302Kwalificatie</vt:lpstr>
      <vt:lpstr>lstPC303FunctieGroep</vt:lpstr>
      <vt:lpstr>lstPC303Kwalificatie</vt:lpstr>
      <vt:lpstr>lstPC304FunctieGroep</vt:lpstr>
      <vt:lpstr>lstPC304Kwalificatie</vt:lpstr>
      <vt:lpstr>lstPC32901FunctieGroep</vt:lpstr>
      <vt:lpstr>lstPC32901Kwalificatie</vt:lpstr>
      <vt:lpstr>Sjabloon_fase</vt:lpstr>
      <vt:lpstr>Sjabloon_status</vt:lpstr>
      <vt:lpstr>Sjabloon_subsidiesoort</vt:lpstr>
      <vt:lpstr>Sjabloonversie</vt:lpstr>
      <vt:lpstr>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Perz, Andrzej</dc:creator>
  <cp:lastModifiedBy>Perz Andrzej</cp:lastModifiedBy>
  <cp:lastPrinted>2020-03-25T06:22:19Z</cp:lastPrinted>
  <dcterms:created xsi:type="dcterms:W3CDTF">2019-12-10T09:07:32Z</dcterms:created>
  <dcterms:modified xsi:type="dcterms:W3CDTF">2021-06-30T13:44:40Z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0x010100EC82BC53B399E8468685C583C01D95C7</vt:lpwstr>
  </property>
</Properties>
</file>